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jounm\Desktop\ajounm\FTTR 정리 완료\"/>
    </mc:Choice>
  </mc:AlternateContent>
  <bookViews>
    <workbookView xWindow="-105" yWindow="-105" windowWidth="19425" windowHeight="10425" tabRatio="596" activeTab="2"/>
  </bookViews>
  <sheets>
    <sheet name="Infi" sheetId="3" r:id="rId1"/>
    <sheet name="NMCT670" sheetId="2" r:id="rId2"/>
    <sheet name="Sym" sheetId="1" r:id="rId3"/>
    <sheet name="NM830" sheetId="7" r:id="rId4"/>
    <sheet name="Comparing" sheetId="4" r:id="rId5"/>
    <sheet name="By Age" sheetId="8" r:id="rId6"/>
    <sheet name="Residue" sheetId="5" r:id="rId7"/>
    <sheet name="disposed" sheetId="9" r:id="rId8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2731" i="3" l="1"/>
  <c r="AC2722" i="3" l="1"/>
  <c r="AC2717" i="3"/>
  <c r="AC2715" i="3"/>
  <c r="AC2719" i="3" l="1"/>
  <c r="AD2721" i="3" a="1"/>
  <c r="AD2721" i="3" s="1"/>
  <c r="AD2716" i="3" a="1"/>
  <c r="AD2716" i="3" s="1"/>
  <c r="AC2721" i="3"/>
  <c r="AC2716" i="3"/>
  <c r="AC2720" i="3"/>
  <c r="AC2718" i="3"/>
  <c r="AC2920" i="1"/>
  <c r="AC2919" i="1"/>
  <c r="AC2918" i="1"/>
  <c r="AC2917" i="1"/>
  <c r="AC2921" i="1"/>
  <c r="AD2921" i="1" a="1"/>
  <c r="AD2921" i="1" s="1"/>
  <c r="AD2916" i="1" a="1"/>
  <c r="AD2916" i="1" s="1"/>
  <c r="AC2916" i="1"/>
  <c r="AB2883" i="1"/>
  <c r="AB2882" i="1"/>
  <c r="AB2888" i="1"/>
  <c r="AB2889" i="1"/>
  <c r="AB2919" i="1" l="1"/>
  <c r="AB2932" i="1"/>
  <c r="AB2931" i="1"/>
  <c r="AB2929" i="1"/>
  <c r="AB2928" i="1"/>
  <c r="AB2926" i="1"/>
  <c r="AB2925" i="1"/>
  <c r="AB2732" i="3"/>
  <c r="AB2729" i="3"/>
  <c r="AB2728" i="3"/>
  <c r="AB2726" i="3"/>
  <c r="AB2725" i="3"/>
  <c r="AA2875" i="1" l="1"/>
  <c r="AA2873" i="1"/>
  <c r="AA2871" i="1"/>
  <c r="AA2675" i="3"/>
  <c r="AA2673" i="3"/>
  <c r="AA2671" i="3"/>
  <c r="AD2923" i="1" a="1"/>
  <c r="AD2923" i="1" s="1"/>
  <c r="AD2920" i="1" a="1"/>
  <c r="AD2920" i="1" s="1"/>
  <c r="AD2919" i="1" a="1"/>
  <c r="AD2919" i="1" s="1"/>
  <c r="AD2918" i="1" a="1"/>
  <c r="AD2918" i="1" s="1"/>
  <c r="AD2917" i="1" a="1"/>
  <c r="AD2917" i="1" s="1"/>
  <c r="AC2923" i="1"/>
  <c r="AB2920" i="1"/>
  <c r="AB2719" i="3"/>
  <c r="AB2918" i="1"/>
  <c r="AB2917" i="1"/>
  <c r="AD2901" i="1"/>
  <c r="AD2900" i="1" a="1"/>
  <c r="AD2900" i="1" s="1"/>
  <c r="AD2899" i="1" a="1"/>
  <c r="AD2899" i="1" s="1"/>
  <c r="AD2898" i="1" a="1"/>
  <c r="AD2898" i="1" s="1"/>
  <c r="AD2897" i="1" a="1"/>
  <c r="AD2897" i="1" s="1"/>
  <c r="AD2896" i="1" a="1"/>
  <c r="AD2896" i="1" s="1"/>
  <c r="AD2895" i="1" a="1"/>
  <c r="AD2895" i="1" s="1"/>
  <c r="AD2894" i="1" a="1"/>
  <c r="AD2894" i="1" s="1"/>
  <c r="AD2893" i="1" a="1"/>
  <c r="AD2893" i="1" s="1"/>
  <c r="AC2901" i="1"/>
  <c r="AC2900" i="1"/>
  <c r="AC2899" i="1"/>
  <c r="AC2898" i="1"/>
  <c r="AC2897" i="1"/>
  <c r="AC2896" i="1"/>
  <c r="AC2895" i="1"/>
  <c r="AC2894" i="1"/>
  <c r="AC2893" i="1"/>
  <c r="AB2900" i="1"/>
  <c r="AB2899" i="1"/>
  <c r="AB2898" i="1"/>
  <c r="AB2897" i="1"/>
  <c r="AB2896" i="1"/>
  <c r="AB2895" i="1"/>
  <c r="AB2894" i="1"/>
  <c r="AB2893" i="1"/>
  <c r="AC2879" i="1"/>
  <c r="AC2877" i="1"/>
  <c r="AC2875" i="1"/>
  <c r="AC2873" i="1"/>
  <c r="AC2871" i="1"/>
  <c r="AD2890" i="1"/>
  <c r="AD2889" i="1" a="1"/>
  <c r="AD2889" i="1" s="1"/>
  <c r="AD2888" i="1" a="1"/>
  <c r="AD2888" i="1" s="1"/>
  <c r="AD2887" i="1" a="1"/>
  <c r="AD2887" i="1" s="1"/>
  <c r="AD2886" i="1" a="1"/>
  <c r="AD2886" i="1" s="1"/>
  <c r="AD2885" i="1" a="1"/>
  <c r="AD2885" i="1" s="1"/>
  <c r="AD2884" i="1" a="1"/>
  <c r="AD2884" i="1" s="1"/>
  <c r="AD2883" i="1" a="1"/>
  <c r="AD2883" i="1" s="1"/>
  <c r="AD2882" i="1" a="1"/>
  <c r="AD2882" i="1" s="1"/>
  <c r="AC2890" i="1"/>
  <c r="AC2889" i="1"/>
  <c r="AC2888" i="1"/>
  <c r="AC2887" i="1"/>
  <c r="AC2886" i="1"/>
  <c r="AC2885" i="1"/>
  <c r="AC2884" i="1"/>
  <c r="AC2883" i="1"/>
  <c r="AC2882" i="1"/>
  <c r="AB2879" i="1"/>
  <c r="AB2877" i="1"/>
  <c r="AB2875" i="1"/>
  <c r="AB2873" i="1"/>
  <c r="AB2871" i="1"/>
  <c r="AB2887" i="1"/>
  <c r="AB2886" i="1"/>
  <c r="AB2885" i="1"/>
  <c r="AB2884" i="1"/>
  <c r="AD2723" i="3"/>
  <c r="AD2720" i="3" a="1"/>
  <c r="AD2720" i="3" s="1"/>
  <c r="AD2719" i="3" a="1"/>
  <c r="AD2719" i="3" s="1"/>
  <c r="AD2718" i="3" a="1"/>
  <c r="AD2718" i="3" s="1"/>
  <c r="AD2717" i="3" a="1"/>
  <c r="AD2717" i="3" s="1"/>
  <c r="AC2723" i="3"/>
  <c r="AB2720" i="3"/>
  <c r="AB2718" i="3"/>
  <c r="AB2717" i="3"/>
  <c r="AD2712" i="3"/>
  <c r="AD2711" i="3" a="1"/>
  <c r="AD2711" i="3" s="1"/>
  <c r="AD2710" i="3" a="1"/>
  <c r="AD2710" i="3" s="1"/>
  <c r="AD2709" i="3" a="1"/>
  <c r="AD2709" i="3" s="1"/>
  <c r="AD2708" i="3" a="1"/>
  <c r="AD2708" i="3" s="1"/>
  <c r="AD2707" i="3" a="1"/>
  <c r="AD2707" i="3" s="1"/>
  <c r="AD2706" i="3" a="1"/>
  <c r="AD2706" i="3" s="1"/>
  <c r="AD2705" i="3" a="1"/>
  <c r="AD2705" i="3" s="1"/>
  <c r="AD2704" i="3" a="1"/>
  <c r="AD2704" i="3" s="1"/>
  <c r="AC2712" i="3"/>
  <c r="AC2711" i="3"/>
  <c r="AC2710" i="3"/>
  <c r="AC2709" i="3"/>
  <c r="AC2708" i="3"/>
  <c r="AC2707" i="3"/>
  <c r="AC2706" i="3"/>
  <c r="AC2705" i="3"/>
  <c r="AC2704" i="3"/>
  <c r="AB2711" i="3"/>
  <c r="AB2710" i="3"/>
  <c r="AB2709" i="3"/>
  <c r="AB2708" i="3"/>
  <c r="AB2707" i="3"/>
  <c r="AB2706" i="3"/>
  <c r="AB2705" i="3"/>
  <c r="AB2704" i="3"/>
  <c r="AD2701" i="3"/>
  <c r="AD2700" i="3" a="1"/>
  <c r="AD2700" i="3" s="1"/>
  <c r="AD2699" i="3" a="1"/>
  <c r="AD2699" i="3" s="1"/>
  <c r="AD2698" i="3" a="1"/>
  <c r="AD2698" i="3" s="1"/>
  <c r="AD2697" i="3" a="1"/>
  <c r="AD2697" i="3" s="1"/>
  <c r="AD2696" i="3" a="1"/>
  <c r="AD2696" i="3" s="1"/>
  <c r="AD2695" i="3" a="1"/>
  <c r="AD2695" i="3" s="1"/>
  <c r="AD2694" i="3" a="1"/>
  <c r="AD2694" i="3" s="1"/>
  <c r="AD2693" i="3" a="1"/>
  <c r="AD2693" i="3" s="1"/>
  <c r="AC2701" i="3"/>
  <c r="AC2700" i="3"/>
  <c r="AC2699" i="3"/>
  <c r="AC2698" i="3"/>
  <c r="AC2697" i="3"/>
  <c r="AC2696" i="3"/>
  <c r="AC2695" i="3"/>
  <c r="AC2694" i="3"/>
  <c r="AC2693" i="3"/>
  <c r="AB2700" i="3"/>
  <c r="AB2699" i="3"/>
  <c r="AB2698" i="3"/>
  <c r="AB2697" i="3"/>
  <c r="AB2696" i="3"/>
  <c r="AB2695" i="3"/>
  <c r="AB2694" i="3"/>
  <c r="AB2693" i="3"/>
  <c r="AD2690" i="3"/>
  <c r="AD2688" i="3" a="1"/>
  <c r="AD2688" i="3" s="1"/>
  <c r="AD2687" i="3" a="1"/>
  <c r="AD2687" i="3" s="1"/>
  <c r="AD2686" i="3" a="1"/>
  <c r="AD2686" i="3" s="1"/>
  <c r="AD2685" i="3" a="1"/>
  <c r="AD2685" i="3" s="1"/>
  <c r="AD2684" i="3" a="1"/>
  <c r="AD2684" i="3" s="1"/>
  <c r="AD2683" i="3" a="1"/>
  <c r="AD2683" i="3" s="1"/>
  <c r="AD2682" i="3" a="1"/>
  <c r="AD2682" i="3" s="1"/>
  <c r="AC2690" i="3"/>
  <c r="AC2688" i="3"/>
  <c r="AC2687" i="3"/>
  <c r="AC2686" i="3"/>
  <c r="AC2685" i="3"/>
  <c r="AC2684" i="3"/>
  <c r="AC2683" i="3"/>
  <c r="AC2682" i="3"/>
  <c r="AB2690" i="3"/>
  <c r="AB2689" i="3"/>
  <c r="AB2688" i="3"/>
  <c r="AB2687" i="3"/>
  <c r="AB2686" i="3"/>
  <c r="AB2685" i="3"/>
  <c r="AB2684" i="3"/>
  <c r="AB2683" i="3"/>
  <c r="AB2682" i="3"/>
  <c r="AD2679" i="3"/>
  <c r="AD2677" i="3"/>
  <c r="AD2675" i="3"/>
  <c r="AD2673" i="3"/>
  <c r="AD2671" i="3"/>
  <c r="AC2679" i="3"/>
  <c r="AC2677" i="3"/>
  <c r="AC2675" i="3"/>
  <c r="AC2673" i="3"/>
  <c r="AC2671" i="3"/>
  <c r="AB2679" i="3"/>
  <c r="AB2677" i="3"/>
  <c r="AB2675" i="3"/>
  <c r="AB2673" i="3"/>
  <c r="AB2671" i="3"/>
  <c r="AB2923" i="1" l="1"/>
  <c r="AB2901" i="1"/>
  <c r="AB2890" i="1"/>
  <c r="AB2723" i="3"/>
  <c r="AB2712" i="3"/>
  <c r="AB2701" i="3"/>
  <c r="M3508" i="1"/>
  <c r="I3508" i="1"/>
  <c r="P3508" i="1" s="1"/>
  <c r="M2183" i="2"/>
  <c r="I2183" i="2"/>
  <c r="P2183" i="2" s="1"/>
  <c r="M3259" i="3"/>
  <c r="I3259" i="3"/>
  <c r="P3259" i="3" l="1"/>
  <c r="X3207" i="1"/>
  <c r="M3207" i="1"/>
  <c r="I3207" i="1"/>
  <c r="P3207" i="1" s="1"/>
  <c r="X342" i="5" l="1"/>
  <c r="M342" i="5"/>
  <c r="I342" i="5"/>
  <c r="P342" i="5" s="1"/>
  <c r="X340" i="5"/>
  <c r="M340" i="5"/>
  <c r="I340" i="5"/>
  <c r="P340" i="5" s="1"/>
  <c r="X338" i="5"/>
  <c r="M338" i="5"/>
  <c r="I338" i="5"/>
  <c r="X336" i="5"/>
  <c r="M336" i="5"/>
  <c r="I336" i="5"/>
  <c r="P336" i="5" s="1"/>
  <c r="X334" i="5"/>
  <c r="M334" i="5"/>
  <c r="I334" i="5"/>
  <c r="X3529" i="1"/>
  <c r="M3529" i="1"/>
  <c r="I3529" i="1"/>
  <c r="X3209" i="1"/>
  <c r="M3209" i="1"/>
  <c r="I3209" i="1"/>
  <c r="X3528" i="1"/>
  <c r="M3528" i="1"/>
  <c r="I3528" i="1"/>
  <c r="X3527" i="1"/>
  <c r="M3527" i="1"/>
  <c r="I3527" i="1"/>
  <c r="X3208" i="1"/>
  <c r="M3208" i="1"/>
  <c r="I3208" i="1"/>
  <c r="X2869" i="1"/>
  <c r="M2869" i="1"/>
  <c r="I2869" i="1"/>
  <c r="X2868" i="1"/>
  <c r="M2868" i="1"/>
  <c r="I2868" i="1"/>
  <c r="X3526" i="1"/>
  <c r="M3526" i="1"/>
  <c r="I3526" i="1"/>
  <c r="X3206" i="1"/>
  <c r="M3206" i="1"/>
  <c r="I3206" i="1"/>
  <c r="X3525" i="1"/>
  <c r="M3525" i="1"/>
  <c r="I3525" i="1"/>
  <c r="X3524" i="1"/>
  <c r="M3524" i="1"/>
  <c r="I3524" i="1"/>
  <c r="X3205" i="1"/>
  <c r="M3205" i="1"/>
  <c r="I3205" i="1"/>
  <c r="X3523" i="1"/>
  <c r="M3523" i="1"/>
  <c r="I3523" i="1"/>
  <c r="X3522" i="1"/>
  <c r="M3522" i="1"/>
  <c r="I3522" i="1"/>
  <c r="X3204" i="1"/>
  <c r="M3204" i="1"/>
  <c r="I3204" i="1"/>
  <c r="X3203" i="1"/>
  <c r="M3203" i="1"/>
  <c r="I3203" i="1"/>
  <c r="X3202" i="1"/>
  <c r="M3202" i="1"/>
  <c r="I3202" i="1"/>
  <c r="X3521" i="1"/>
  <c r="M3521" i="1"/>
  <c r="I3521" i="1"/>
  <c r="X3201" i="1"/>
  <c r="M3201" i="1"/>
  <c r="I3201" i="1"/>
  <c r="X2867" i="1"/>
  <c r="M2867" i="1"/>
  <c r="I2867" i="1"/>
  <c r="X2866" i="1"/>
  <c r="M2866" i="1"/>
  <c r="I2866" i="1"/>
  <c r="X3520" i="1"/>
  <c r="M3520" i="1"/>
  <c r="I3520" i="1"/>
  <c r="X2865" i="1"/>
  <c r="M2865" i="1"/>
  <c r="I2865" i="1"/>
  <c r="X2864" i="1"/>
  <c r="M2864" i="1"/>
  <c r="I2864" i="1"/>
  <c r="X3519" i="1"/>
  <c r="M3519" i="1"/>
  <c r="I3519" i="1"/>
  <c r="X3200" i="1"/>
  <c r="M3200" i="1"/>
  <c r="I3200" i="1"/>
  <c r="X3518" i="1"/>
  <c r="M3518" i="1"/>
  <c r="I3518" i="1"/>
  <c r="X3517" i="1"/>
  <c r="M3517" i="1"/>
  <c r="I3517" i="1"/>
  <c r="X2863" i="1"/>
  <c r="M2863" i="1"/>
  <c r="I2863" i="1"/>
  <c r="X2862" i="1"/>
  <c r="M2862" i="1"/>
  <c r="I2862" i="1"/>
  <c r="X3516" i="1"/>
  <c r="M3516" i="1"/>
  <c r="I3516" i="1"/>
  <c r="X2861" i="1"/>
  <c r="M2861" i="1"/>
  <c r="I2861" i="1"/>
  <c r="X3199" i="1"/>
  <c r="M3199" i="1"/>
  <c r="I3199" i="1"/>
  <c r="X3515" i="1"/>
  <c r="M3515" i="1"/>
  <c r="I3515" i="1"/>
  <c r="X2860" i="1"/>
  <c r="M2860" i="1"/>
  <c r="I2860" i="1"/>
  <c r="X3198" i="1"/>
  <c r="M3198" i="1"/>
  <c r="I3198" i="1"/>
  <c r="X3514" i="1"/>
  <c r="M3514" i="1"/>
  <c r="I3514" i="1"/>
  <c r="X3513" i="1"/>
  <c r="M3513" i="1"/>
  <c r="I3513" i="1"/>
  <c r="X3512" i="1"/>
  <c r="M3512" i="1"/>
  <c r="I3512" i="1"/>
  <c r="X3197" i="1"/>
  <c r="M3197" i="1"/>
  <c r="I3197" i="1"/>
  <c r="X3196" i="1"/>
  <c r="M3196" i="1"/>
  <c r="I3196" i="1"/>
  <c r="X2859" i="1"/>
  <c r="M2859" i="1"/>
  <c r="I2859" i="1"/>
  <c r="X2858" i="1"/>
  <c r="M2858" i="1"/>
  <c r="I2858" i="1"/>
  <c r="X2857" i="1"/>
  <c r="M2857" i="1"/>
  <c r="I2857" i="1"/>
  <c r="X3511" i="1"/>
  <c r="M3511" i="1"/>
  <c r="I3511" i="1"/>
  <c r="X3195" i="1"/>
  <c r="M3195" i="1"/>
  <c r="I3195" i="1"/>
  <c r="X3510" i="1"/>
  <c r="M3510" i="1"/>
  <c r="I3510" i="1"/>
  <c r="X3509" i="1"/>
  <c r="M3509" i="1"/>
  <c r="I3509" i="1"/>
  <c r="X3194" i="1"/>
  <c r="M3194" i="1"/>
  <c r="I3194" i="1"/>
  <c r="X3508" i="1"/>
  <c r="X2856" i="1"/>
  <c r="M2856" i="1"/>
  <c r="I2856" i="1"/>
  <c r="X2855" i="1"/>
  <c r="M2855" i="1"/>
  <c r="I2855" i="1"/>
  <c r="X3507" i="1"/>
  <c r="M3507" i="1"/>
  <c r="I3507" i="1"/>
  <c r="X3506" i="1"/>
  <c r="M3506" i="1"/>
  <c r="I3506" i="1"/>
  <c r="X2854" i="1"/>
  <c r="M2854" i="1"/>
  <c r="I2854" i="1"/>
  <c r="X3505" i="1"/>
  <c r="M3505" i="1"/>
  <c r="I3505" i="1"/>
  <c r="X3504" i="1"/>
  <c r="M3504" i="1"/>
  <c r="I3504" i="1"/>
  <c r="X3193" i="1"/>
  <c r="M3193" i="1"/>
  <c r="I3193" i="1"/>
  <c r="X3192" i="1"/>
  <c r="M3192" i="1"/>
  <c r="I3192" i="1"/>
  <c r="X3191" i="1"/>
  <c r="M3191" i="1"/>
  <c r="I3191" i="1"/>
  <c r="X3190" i="1"/>
  <c r="M3190" i="1"/>
  <c r="I3190" i="1"/>
  <c r="X2853" i="1"/>
  <c r="M2853" i="1"/>
  <c r="I2853" i="1"/>
  <c r="X3189" i="1"/>
  <c r="M3189" i="1"/>
  <c r="I3189" i="1"/>
  <c r="X3188" i="1"/>
  <c r="M3188" i="1"/>
  <c r="I3188" i="1"/>
  <c r="X3503" i="1"/>
  <c r="M3503" i="1"/>
  <c r="I3503" i="1"/>
  <c r="X3187" i="1"/>
  <c r="M3187" i="1"/>
  <c r="I3187" i="1"/>
  <c r="X3502" i="1"/>
  <c r="M3502" i="1"/>
  <c r="I3502" i="1"/>
  <c r="X3501" i="1"/>
  <c r="M3501" i="1"/>
  <c r="I3501" i="1"/>
  <c r="X3500" i="1"/>
  <c r="M3500" i="1"/>
  <c r="I3500" i="1"/>
  <c r="X3499" i="1"/>
  <c r="M3499" i="1"/>
  <c r="I3499" i="1"/>
  <c r="X3186" i="1"/>
  <c r="M3186" i="1"/>
  <c r="I3186" i="1"/>
  <c r="X3185" i="1"/>
  <c r="M3185" i="1"/>
  <c r="I3185" i="1"/>
  <c r="X2852" i="1"/>
  <c r="M2852" i="1"/>
  <c r="I2852" i="1"/>
  <c r="X3184" i="1"/>
  <c r="M3184" i="1"/>
  <c r="I3184" i="1"/>
  <c r="X3498" i="1"/>
  <c r="M3498" i="1"/>
  <c r="I3498" i="1"/>
  <c r="X2851" i="1"/>
  <c r="M2851" i="1"/>
  <c r="I2851" i="1"/>
  <c r="X3497" i="1"/>
  <c r="M3497" i="1"/>
  <c r="I3497" i="1"/>
  <c r="X3183" i="1"/>
  <c r="M3183" i="1"/>
  <c r="I3183" i="1"/>
  <c r="X3496" i="1"/>
  <c r="M3496" i="1"/>
  <c r="I3496" i="1"/>
  <c r="X3182" i="1"/>
  <c r="M3182" i="1"/>
  <c r="I3182" i="1"/>
  <c r="X3181" i="1"/>
  <c r="M3181" i="1"/>
  <c r="I3181" i="1"/>
  <c r="X2850" i="1"/>
  <c r="M2850" i="1"/>
  <c r="I2850" i="1"/>
  <c r="X3180" i="1"/>
  <c r="M3180" i="1"/>
  <c r="I3180" i="1"/>
  <c r="X2849" i="1"/>
  <c r="M2849" i="1"/>
  <c r="I2849" i="1"/>
  <c r="X3495" i="1"/>
  <c r="M3495" i="1"/>
  <c r="I3495" i="1"/>
  <c r="X3494" i="1"/>
  <c r="M3494" i="1"/>
  <c r="I3494" i="1"/>
  <c r="X3179" i="1"/>
  <c r="M3179" i="1"/>
  <c r="I3179" i="1"/>
  <c r="X3178" i="1"/>
  <c r="M3178" i="1"/>
  <c r="I3178" i="1"/>
  <c r="X2848" i="1"/>
  <c r="M2848" i="1"/>
  <c r="I2848" i="1"/>
  <c r="X3177" i="1"/>
  <c r="M3177" i="1"/>
  <c r="I3177" i="1"/>
  <c r="X2847" i="1"/>
  <c r="M2847" i="1"/>
  <c r="I2847" i="1"/>
  <c r="X3493" i="1"/>
  <c r="M3493" i="1"/>
  <c r="I3493" i="1"/>
  <c r="X3176" i="1"/>
  <c r="M3176" i="1"/>
  <c r="I3176" i="1"/>
  <c r="X3492" i="1"/>
  <c r="M3492" i="1"/>
  <c r="I3492" i="1"/>
  <c r="X3491" i="1"/>
  <c r="M3491" i="1"/>
  <c r="I3491" i="1"/>
  <c r="X3490" i="1"/>
  <c r="M3490" i="1"/>
  <c r="I3490" i="1"/>
  <c r="X3489" i="1"/>
  <c r="M3489" i="1"/>
  <c r="I3489" i="1"/>
  <c r="X3488" i="1"/>
  <c r="M3488" i="1"/>
  <c r="I3488" i="1"/>
  <c r="X3175" i="1"/>
  <c r="M3175" i="1"/>
  <c r="I3175" i="1"/>
  <c r="X3487" i="1"/>
  <c r="M3487" i="1"/>
  <c r="I3487" i="1"/>
  <c r="X3174" i="1"/>
  <c r="M3174" i="1"/>
  <c r="I3174" i="1"/>
  <c r="X3173" i="1"/>
  <c r="M3173" i="1"/>
  <c r="I3173" i="1"/>
  <c r="X3486" i="1"/>
  <c r="M3486" i="1"/>
  <c r="I3486" i="1"/>
  <c r="X3172" i="1"/>
  <c r="M3172" i="1"/>
  <c r="I3172" i="1"/>
  <c r="X3485" i="1"/>
  <c r="M3485" i="1"/>
  <c r="I3485" i="1"/>
  <c r="X3484" i="1"/>
  <c r="M3484" i="1"/>
  <c r="I3484" i="1"/>
  <c r="X3483" i="1"/>
  <c r="M3483" i="1"/>
  <c r="I3483" i="1"/>
  <c r="X3482" i="1"/>
  <c r="M3482" i="1"/>
  <c r="I3482" i="1"/>
  <c r="X2846" i="1"/>
  <c r="M2846" i="1"/>
  <c r="I2846" i="1"/>
  <c r="X3171" i="1"/>
  <c r="M3171" i="1"/>
  <c r="I3171" i="1"/>
  <c r="X3481" i="1"/>
  <c r="M3481" i="1"/>
  <c r="I3481" i="1"/>
  <c r="X2845" i="1"/>
  <c r="M2845" i="1"/>
  <c r="I2845" i="1"/>
  <c r="X3480" i="1"/>
  <c r="M3480" i="1"/>
  <c r="I3480" i="1"/>
  <c r="X3170" i="1"/>
  <c r="M3170" i="1"/>
  <c r="I3170" i="1"/>
  <c r="X3169" i="1"/>
  <c r="M3169" i="1"/>
  <c r="I3169" i="1"/>
  <c r="X3479" i="1"/>
  <c r="M3479" i="1"/>
  <c r="I3479" i="1"/>
  <c r="X2844" i="1"/>
  <c r="M2844" i="1"/>
  <c r="I2844" i="1"/>
  <c r="X3168" i="1"/>
  <c r="M3168" i="1"/>
  <c r="I3168" i="1"/>
  <c r="X3167" i="1"/>
  <c r="M3167" i="1"/>
  <c r="I3167" i="1"/>
  <c r="X3478" i="1"/>
  <c r="M3478" i="1"/>
  <c r="I3478" i="1"/>
  <c r="X3477" i="1"/>
  <c r="M3477" i="1"/>
  <c r="I3477" i="1"/>
  <c r="X3166" i="1"/>
  <c r="M3166" i="1"/>
  <c r="I3166" i="1"/>
  <c r="X3476" i="1"/>
  <c r="M3476" i="1"/>
  <c r="I3476" i="1"/>
  <c r="X3165" i="1"/>
  <c r="M3165" i="1"/>
  <c r="I3165" i="1"/>
  <c r="X3164" i="1"/>
  <c r="M3164" i="1"/>
  <c r="I3164" i="1"/>
  <c r="X3475" i="1"/>
  <c r="M3475" i="1"/>
  <c r="I3475" i="1"/>
  <c r="X3474" i="1"/>
  <c r="M3474" i="1"/>
  <c r="I3474" i="1"/>
  <c r="X3163" i="1"/>
  <c r="M3163" i="1"/>
  <c r="I3163" i="1"/>
  <c r="X2843" i="1"/>
  <c r="M2843" i="1"/>
  <c r="I2843" i="1"/>
  <c r="X3473" i="1"/>
  <c r="M3473" i="1"/>
  <c r="I3473" i="1"/>
  <c r="X3162" i="1"/>
  <c r="M3162" i="1"/>
  <c r="I3162" i="1"/>
  <c r="X3161" i="1"/>
  <c r="M3161" i="1"/>
  <c r="I3161" i="1"/>
  <c r="X3472" i="1"/>
  <c r="M3472" i="1"/>
  <c r="I3472" i="1"/>
  <c r="X3160" i="1"/>
  <c r="M3160" i="1"/>
  <c r="I3160" i="1"/>
  <c r="X3471" i="1"/>
  <c r="M3471" i="1"/>
  <c r="I3471" i="1"/>
  <c r="X3470" i="1"/>
  <c r="M3470" i="1"/>
  <c r="I3470" i="1"/>
  <c r="X3469" i="1"/>
  <c r="M3469" i="1"/>
  <c r="I3469" i="1"/>
  <c r="X3468" i="1"/>
  <c r="M3468" i="1"/>
  <c r="I3468" i="1"/>
  <c r="X3159" i="1"/>
  <c r="M3159" i="1"/>
  <c r="I3159" i="1"/>
  <c r="X3467" i="1"/>
  <c r="M3467" i="1"/>
  <c r="I3467" i="1"/>
  <c r="X3158" i="1"/>
  <c r="M3158" i="1"/>
  <c r="I3158" i="1"/>
  <c r="X3157" i="1"/>
  <c r="M3157" i="1"/>
  <c r="I3157" i="1"/>
  <c r="X3466" i="1"/>
  <c r="M3466" i="1"/>
  <c r="I3466" i="1"/>
  <c r="X3156" i="1"/>
  <c r="M3156" i="1"/>
  <c r="I3156" i="1"/>
  <c r="X3465" i="1"/>
  <c r="M3465" i="1"/>
  <c r="I3465" i="1"/>
  <c r="X3464" i="1"/>
  <c r="M3464" i="1"/>
  <c r="I3464" i="1"/>
  <c r="X3463" i="1"/>
  <c r="M3463" i="1"/>
  <c r="I3463" i="1"/>
  <c r="X3462" i="1"/>
  <c r="M3462" i="1"/>
  <c r="I3462" i="1"/>
  <c r="X3461" i="1"/>
  <c r="M3461" i="1"/>
  <c r="I3461" i="1"/>
  <c r="X3155" i="1"/>
  <c r="M3155" i="1"/>
  <c r="I3155" i="1"/>
  <c r="X3154" i="1"/>
  <c r="M3154" i="1"/>
  <c r="I3154" i="1"/>
  <c r="X3460" i="1"/>
  <c r="M3460" i="1"/>
  <c r="I3460" i="1"/>
  <c r="X3153" i="1"/>
  <c r="M3153" i="1"/>
  <c r="I3153" i="1"/>
  <c r="X3152" i="1"/>
  <c r="M3152" i="1"/>
  <c r="I3152" i="1"/>
  <c r="X2842" i="1"/>
  <c r="M2842" i="1"/>
  <c r="I2842" i="1"/>
  <c r="X3459" i="1"/>
  <c r="M3459" i="1"/>
  <c r="I3459" i="1"/>
  <c r="X3458" i="1"/>
  <c r="M3458" i="1"/>
  <c r="I3458" i="1"/>
  <c r="X2841" i="1"/>
  <c r="M2841" i="1"/>
  <c r="P2841" i="1" s="1"/>
  <c r="I2841" i="1"/>
  <c r="X3457" i="1"/>
  <c r="M3457" i="1"/>
  <c r="I3457" i="1"/>
  <c r="X2840" i="1"/>
  <c r="M2840" i="1"/>
  <c r="I2840" i="1"/>
  <c r="X2839" i="1"/>
  <c r="M2839" i="1"/>
  <c r="I2839" i="1"/>
  <c r="X3151" i="1"/>
  <c r="M3151" i="1"/>
  <c r="I3151" i="1"/>
  <c r="X3150" i="1"/>
  <c r="M3150" i="1"/>
  <c r="I3150" i="1"/>
  <c r="X3149" i="1"/>
  <c r="M3149" i="1"/>
  <c r="I3149" i="1"/>
  <c r="X3148" i="1"/>
  <c r="M3148" i="1"/>
  <c r="I3148" i="1"/>
  <c r="X3147" i="1"/>
  <c r="M3147" i="1"/>
  <c r="I3147" i="1"/>
  <c r="X2838" i="1"/>
  <c r="M2838" i="1"/>
  <c r="I2838" i="1"/>
  <c r="X2837" i="1"/>
  <c r="M2837" i="1"/>
  <c r="I2837" i="1"/>
  <c r="X3146" i="1"/>
  <c r="M3146" i="1"/>
  <c r="I3146" i="1"/>
  <c r="X3456" i="1"/>
  <c r="M3456" i="1"/>
  <c r="I3456" i="1"/>
  <c r="X2836" i="1"/>
  <c r="M2836" i="1"/>
  <c r="I2836" i="1"/>
  <c r="X3145" i="1"/>
  <c r="M3145" i="1"/>
  <c r="P3145" i="1" s="1"/>
  <c r="I3145" i="1"/>
  <c r="X3144" i="1"/>
  <c r="M3144" i="1"/>
  <c r="I3144" i="1"/>
  <c r="X3143" i="1"/>
  <c r="M3143" i="1"/>
  <c r="I3143" i="1"/>
  <c r="X3455" i="1"/>
  <c r="M3455" i="1"/>
  <c r="I3455" i="1"/>
  <c r="X3142" i="1"/>
  <c r="M3142" i="1"/>
  <c r="I3142" i="1"/>
  <c r="X3454" i="1"/>
  <c r="M3454" i="1"/>
  <c r="I3454" i="1"/>
  <c r="X3453" i="1"/>
  <c r="M3453" i="1"/>
  <c r="I3453" i="1"/>
  <c r="X3141" i="1"/>
  <c r="M3141" i="1"/>
  <c r="I3141" i="1"/>
  <c r="X3140" i="1"/>
  <c r="M3140" i="1"/>
  <c r="I3140" i="1"/>
  <c r="X3452" i="1"/>
  <c r="M3452" i="1"/>
  <c r="I3452" i="1"/>
  <c r="X3139" i="1"/>
  <c r="M3139" i="1"/>
  <c r="I3139" i="1"/>
  <c r="X3138" i="1"/>
  <c r="M3138" i="1"/>
  <c r="I3138" i="1"/>
  <c r="X3451" i="1"/>
  <c r="M3451" i="1"/>
  <c r="I3451" i="1"/>
  <c r="X3137" i="1"/>
  <c r="M3137" i="1"/>
  <c r="I3137" i="1"/>
  <c r="X3450" i="1"/>
  <c r="M3450" i="1"/>
  <c r="I3450" i="1"/>
  <c r="X3136" i="1"/>
  <c r="M3136" i="1"/>
  <c r="I3136" i="1"/>
  <c r="X3449" i="1"/>
  <c r="M3449" i="1"/>
  <c r="P3449" i="1" s="1"/>
  <c r="I3449" i="1"/>
  <c r="X3135" i="1"/>
  <c r="M3135" i="1"/>
  <c r="I3135" i="1"/>
  <c r="X3134" i="1"/>
  <c r="M3134" i="1"/>
  <c r="I3134" i="1"/>
  <c r="X3133" i="1"/>
  <c r="M3133" i="1"/>
  <c r="I3133" i="1"/>
  <c r="X3132" i="1"/>
  <c r="M3132" i="1"/>
  <c r="I3132" i="1"/>
  <c r="X2835" i="1"/>
  <c r="M2835" i="1"/>
  <c r="I2835" i="1"/>
  <c r="X3131" i="1"/>
  <c r="M3131" i="1"/>
  <c r="P3131" i="1" s="1"/>
  <c r="I3131" i="1"/>
  <c r="X3130" i="1"/>
  <c r="M3130" i="1"/>
  <c r="I3130" i="1"/>
  <c r="X2834" i="1"/>
  <c r="M2834" i="1"/>
  <c r="I2834" i="1"/>
  <c r="X3448" i="1"/>
  <c r="M3448" i="1"/>
  <c r="I3448" i="1"/>
  <c r="X3129" i="1"/>
  <c r="M3129" i="1"/>
  <c r="I3129" i="1"/>
  <c r="X2833" i="1"/>
  <c r="M2833" i="1"/>
  <c r="I2833" i="1"/>
  <c r="X3128" i="1"/>
  <c r="M3128" i="1"/>
  <c r="I3128" i="1"/>
  <c r="X3447" i="1"/>
  <c r="M3447" i="1"/>
  <c r="I3447" i="1"/>
  <c r="X3127" i="1"/>
  <c r="M3127" i="1"/>
  <c r="I3127" i="1"/>
  <c r="X2832" i="1"/>
  <c r="M2832" i="1"/>
  <c r="I2832" i="1"/>
  <c r="X3446" i="1"/>
  <c r="M3446" i="1"/>
  <c r="I3446" i="1"/>
  <c r="X3126" i="1"/>
  <c r="M3126" i="1"/>
  <c r="I3126" i="1"/>
  <c r="X2831" i="1"/>
  <c r="M2831" i="1"/>
  <c r="I2831" i="1"/>
  <c r="X3445" i="1"/>
  <c r="M3445" i="1"/>
  <c r="I3445" i="1"/>
  <c r="X3444" i="1"/>
  <c r="M3444" i="1"/>
  <c r="I3444" i="1"/>
  <c r="X2830" i="1"/>
  <c r="M2830" i="1"/>
  <c r="I2830" i="1"/>
  <c r="X3443" i="1"/>
  <c r="M3443" i="1"/>
  <c r="I3443" i="1"/>
  <c r="X3442" i="1"/>
  <c r="M3442" i="1"/>
  <c r="I3442" i="1"/>
  <c r="X3125" i="1"/>
  <c r="M3125" i="1"/>
  <c r="I3125" i="1"/>
  <c r="X3124" i="1"/>
  <c r="M3124" i="1"/>
  <c r="I3124" i="1"/>
  <c r="X2829" i="1"/>
  <c r="M2829" i="1"/>
  <c r="I2829" i="1"/>
  <c r="X3123" i="1"/>
  <c r="M3123" i="1"/>
  <c r="I3123" i="1"/>
  <c r="X2828" i="1"/>
  <c r="M2828" i="1"/>
  <c r="I2828" i="1"/>
  <c r="X2827" i="1"/>
  <c r="M2827" i="1"/>
  <c r="I2827" i="1"/>
  <c r="X3441" i="1"/>
  <c r="M3441" i="1"/>
  <c r="I3441" i="1"/>
  <c r="X3122" i="1"/>
  <c r="M3122" i="1"/>
  <c r="I3122" i="1"/>
  <c r="X3440" i="1"/>
  <c r="M3440" i="1"/>
  <c r="I3440" i="1"/>
  <c r="X3439" i="1"/>
  <c r="M3439" i="1"/>
  <c r="I3439" i="1"/>
  <c r="X3121" i="1"/>
  <c r="M3121" i="1"/>
  <c r="I3121" i="1"/>
  <c r="X3438" i="1"/>
  <c r="M3438" i="1"/>
  <c r="I3438" i="1"/>
  <c r="X3120" i="1"/>
  <c r="M3120" i="1"/>
  <c r="I3120" i="1"/>
  <c r="X3119" i="1"/>
  <c r="M3119" i="1"/>
  <c r="I3119" i="1"/>
  <c r="X2826" i="1"/>
  <c r="M2826" i="1"/>
  <c r="I2826" i="1"/>
  <c r="X332" i="5"/>
  <c r="M332" i="5"/>
  <c r="I332" i="5"/>
  <c r="X330" i="5"/>
  <c r="M330" i="5"/>
  <c r="I330" i="5"/>
  <c r="P330" i="5" s="1"/>
  <c r="X328" i="5"/>
  <c r="M328" i="5"/>
  <c r="I328" i="5"/>
  <c r="X2687" i="2"/>
  <c r="M2687" i="2"/>
  <c r="I2687" i="2"/>
  <c r="P2687" i="2" s="1"/>
  <c r="X2686" i="2"/>
  <c r="M2686" i="2"/>
  <c r="I2686" i="2"/>
  <c r="X2685" i="2"/>
  <c r="M2685" i="2"/>
  <c r="I2685" i="2"/>
  <c r="P2685" i="2" s="1"/>
  <c r="X2684" i="2"/>
  <c r="M2684" i="2"/>
  <c r="I2684" i="2"/>
  <c r="X2683" i="2"/>
  <c r="M2683" i="2"/>
  <c r="I2683" i="2"/>
  <c r="P2683" i="2" s="1"/>
  <c r="X2682" i="2"/>
  <c r="M2682" i="2"/>
  <c r="I2682" i="2"/>
  <c r="X2681" i="2"/>
  <c r="M2681" i="2"/>
  <c r="I2681" i="2"/>
  <c r="P2681" i="2" s="1"/>
  <c r="X2680" i="2"/>
  <c r="M2680" i="2"/>
  <c r="I2680" i="2"/>
  <c r="X2679" i="2"/>
  <c r="M2679" i="2"/>
  <c r="I2679" i="2"/>
  <c r="P2679" i="2" s="1"/>
  <c r="X2678" i="2"/>
  <c r="M2678" i="2"/>
  <c r="I2678" i="2"/>
  <c r="P2678" i="2" s="1"/>
  <c r="X2677" i="2"/>
  <c r="M2677" i="2"/>
  <c r="I2677" i="2"/>
  <c r="X2676" i="2"/>
  <c r="M2676" i="2"/>
  <c r="I2676" i="2"/>
  <c r="P2676" i="2" s="1"/>
  <c r="X2675" i="2"/>
  <c r="M2675" i="2"/>
  <c r="I2675" i="2"/>
  <c r="X2674" i="2"/>
  <c r="M2674" i="2"/>
  <c r="I2674" i="2"/>
  <c r="P2674" i="2" s="1"/>
  <c r="X2673" i="2"/>
  <c r="M2673" i="2"/>
  <c r="I2673" i="2"/>
  <c r="X2672" i="2"/>
  <c r="M2672" i="2"/>
  <c r="I2672" i="2"/>
  <c r="P2672" i="2" s="1"/>
  <c r="X2671" i="2"/>
  <c r="M2671" i="2"/>
  <c r="I2671" i="2"/>
  <c r="P2671" i="2" s="1"/>
  <c r="X2670" i="2"/>
  <c r="M2670" i="2"/>
  <c r="I2670" i="2"/>
  <c r="P2670" i="2" s="1"/>
  <c r="X2669" i="2"/>
  <c r="M2669" i="2"/>
  <c r="I2669" i="2"/>
  <c r="P2669" i="2" s="1"/>
  <c r="X2668" i="2"/>
  <c r="M2668" i="2"/>
  <c r="I2668" i="2"/>
  <c r="P2668" i="2" s="1"/>
  <c r="X2667" i="2"/>
  <c r="M2667" i="2"/>
  <c r="I2667" i="2"/>
  <c r="X2666" i="2"/>
  <c r="M2666" i="2"/>
  <c r="I2666" i="2"/>
  <c r="P2666" i="2" s="1"/>
  <c r="X2665" i="2"/>
  <c r="M2665" i="2"/>
  <c r="I2665" i="2"/>
  <c r="P2665" i="2" s="1"/>
  <c r="X2664" i="2"/>
  <c r="M2664" i="2"/>
  <c r="I2664" i="2"/>
  <c r="P2664" i="2" s="1"/>
  <c r="X2663" i="2"/>
  <c r="M2663" i="2"/>
  <c r="I2663" i="2"/>
  <c r="P2663" i="2" s="1"/>
  <c r="X2662" i="2"/>
  <c r="M2662" i="2"/>
  <c r="I2662" i="2"/>
  <c r="P2662" i="2" s="1"/>
  <c r="X2661" i="2"/>
  <c r="M2661" i="2"/>
  <c r="I2661" i="2"/>
  <c r="P2661" i="2" s="1"/>
  <c r="X2660" i="2"/>
  <c r="M2660" i="2"/>
  <c r="I2660" i="2"/>
  <c r="X2659" i="2"/>
  <c r="M2659" i="2"/>
  <c r="I2659" i="2"/>
  <c r="P2659" i="2" s="1"/>
  <c r="X2658" i="2"/>
  <c r="M2658" i="2"/>
  <c r="I2658" i="2"/>
  <c r="X2657" i="2"/>
  <c r="M2657" i="2"/>
  <c r="I2657" i="2"/>
  <c r="P2657" i="2" s="1"/>
  <c r="X2656" i="2"/>
  <c r="M2656" i="2"/>
  <c r="I2656" i="2"/>
  <c r="X2655" i="2"/>
  <c r="M2655" i="2"/>
  <c r="I2655" i="2"/>
  <c r="P2655" i="2" s="1"/>
  <c r="X2654" i="2"/>
  <c r="M2654" i="2"/>
  <c r="I2654" i="2"/>
  <c r="P2654" i="2" s="1"/>
  <c r="X2653" i="2"/>
  <c r="M2653" i="2"/>
  <c r="I2653" i="2"/>
  <c r="P2653" i="2" s="1"/>
  <c r="X2652" i="2"/>
  <c r="M2652" i="2"/>
  <c r="I2652" i="2"/>
  <c r="P2652" i="2" s="1"/>
  <c r="X2651" i="2"/>
  <c r="M2651" i="2"/>
  <c r="I2651" i="2"/>
  <c r="X2650" i="2"/>
  <c r="M2650" i="2"/>
  <c r="I2650" i="2"/>
  <c r="P2650" i="2" s="1"/>
  <c r="X2649" i="2"/>
  <c r="M2649" i="2"/>
  <c r="I2649" i="2"/>
  <c r="X2648" i="2"/>
  <c r="M2648" i="2"/>
  <c r="I2648" i="2"/>
  <c r="P2648" i="2" s="1"/>
  <c r="X2647" i="2"/>
  <c r="M2647" i="2"/>
  <c r="I2647" i="2"/>
  <c r="X2646" i="2"/>
  <c r="M2646" i="2"/>
  <c r="I2646" i="2"/>
  <c r="P2646" i="2" s="1"/>
  <c r="X2645" i="2"/>
  <c r="M2645" i="2"/>
  <c r="I2645" i="2"/>
  <c r="P2645" i="2" s="1"/>
  <c r="X2644" i="2"/>
  <c r="M2644" i="2"/>
  <c r="I2644" i="2"/>
  <c r="P2644" i="2" s="1"/>
  <c r="X2643" i="2"/>
  <c r="M2643" i="2"/>
  <c r="I2643" i="2"/>
  <c r="P2643" i="2" s="1"/>
  <c r="X2642" i="2"/>
  <c r="M2642" i="2"/>
  <c r="I2642" i="2"/>
  <c r="X2641" i="2"/>
  <c r="M2641" i="2"/>
  <c r="I2641" i="2"/>
  <c r="P2641" i="2" s="1"/>
  <c r="X2640" i="2"/>
  <c r="M2640" i="2"/>
  <c r="I2640" i="2"/>
  <c r="X2639" i="2"/>
  <c r="M2639" i="2"/>
  <c r="I2639" i="2"/>
  <c r="P2639" i="2" s="1"/>
  <c r="X2638" i="2"/>
  <c r="M2638" i="2"/>
  <c r="I2638" i="2"/>
  <c r="X2637" i="2"/>
  <c r="M2637" i="2"/>
  <c r="I2637" i="2"/>
  <c r="P2637" i="2" s="1"/>
  <c r="X2636" i="2"/>
  <c r="M2636" i="2"/>
  <c r="I2636" i="2"/>
  <c r="P2636" i="2" s="1"/>
  <c r="X2635" i="2"/>
  <c r="M2635" i="2"/>
  <c r="I2635" i="2"/>
  <c r="P2635" i="2" s="1"/>
  <c r="X2634" i="2"/>
  <c r="M2634" i="2"/>
  <c r="I2634" i="2"/>
  <c r="X2633" i="2"/>
  <c r="M2633" i="2"/>
  <c r="I2633" i="2"/>
  <c r="X2632" i="2"/>
  <c r="M2632" i="2"/>
  <c r="I2632" i="2"/>
  <c r="P2632" i="2" s="1"/>
  <c r="X2631" i="2"/>
  <c r="M2631" i="2"/>
  <c r="I2631" i="2"/>
  <c r="X2630" i="2"/>
  <c r="M2630" i="2"/>
  <c r="I2630" i="2"/>
  <c r="P2630" i="2" s="1"/>
  <c r="X2629" i="2"/>
  <c r="M2629" i="2"/>
  <c r="I2629" i="2"/>
  <c r="P2629" i="2" s="1"/>
  <c r="X2628" i="2"/>
  <c r="M2628" i="2"/>
  <c r="I2628" i="2"/>
  <c r="P2628" i="2" s="1"/>
  <c r="X2627" i="2"/>
  <c r="M2627" i="2"/>
  <c r="I2627" i="2"/>
  <c r="P2627" i="2" s="1"/>
  <c r="X2626" i="2"/>
  <c r="M2626" i="2"/>
  <c r="I2626" i="2"/>
  <c r="P2626" i="2" s="1"/>
  <c r="X2625" i="2"/>
  <c r="M2625" i="2"/>
  <c r="I2625" i="2"/>
  <c r="P2625" i="2" s="1"/>
  <c r="X2624" i="2"/>
  <c r="M2624" i="2"/>
  <c r="I2624" i="2"/>
  <c r="X2623" i="2"/>
  <c r="M2623" i="2"/>
  <c r="I2623" i="2"/>
  <c r="P2623" i="2" s="1"/>
  <c r="X2622" i="2"/>
  <c r="M2622" i="2"/>
  <c r="I2622" i="2"/>
  <c r="X2621" i="2"/>
  <c r="M2621" i="2"/>
  <c r="I2621" i="2"/>
  <c r="P2621" i="2" s="1"/>
  <c r="X2620" i="2"/>
  <c r="M2620" i="2"/>
  <c r="I2620" i="2"/>
  <c r="P2620" i="2" s="1"/>
  <c r="X2619" i="2"/>
  <c r="M2619" i="2"/>
  <c r="I2619" i="2"/>
  <c r="P2619" i="2" s="1"/>
  <c r="X2618" i="2"/>
  <c r="M2618" i="2"/>
  <c r="I2618" i="2"/>
  <c r="P2618" i="2" s="1"/>
  <c r="X2617" i="2"/>
  <c r="M2617" i="2"/>
  <c r="I2617" i="2"/>
  <c r="P2617" i="2" s="1"/>
  <c r="X2616" i="2"/>
  <c r="M2616" i="2"/>
  <c r="I2616" i="2"/>
  <c r="P2616" i="2" s="1"/>
  <c r="X2615" i="2"/>
  <c r="M2615" i="2"/>
  <c r="I2615" i="2"/>
  <c r="X2614" i="2"/>
  <c r="M2614" i="2"/>
  <c r="I2614" i="2"/>
  <c r="P2614" i="2" s="1"/>
  <c r="X2613" i="2"/>
  <c r="M2613" i="2"/>
  <c r="I2613" i="2"/>
  <c r="X2612" i="2"/>
  <c r="M2612" i="2"/>
  <c r="I2612" i="2"/>
  <c r="P2612" i="2" s="1"/>
  <c r="X2611" i="2"/>
  <c r="M2611" i="2"/>
  <c r="I2611" i="2"/>
  <c r="P2611" i="2" s="1"/>
  <c r="X2610" i="2"/>
  <c r="M2610" i="2"/>
  <c r="I2610" i="2"/>
  <c r="P2610" i="2" s="1"/>
  <c r="X2609" i="2"/>
  <c r="M2609" i="2"/>
  <c r="I2609" i="2"/>
  <c r="P2609" i="2" s="1"/>
  <c r="X2608" i="2"/>
  <c r="M2608" i="2"/>
  <c r="I2608" i="2"/>
  <c r="P2608" i="2" s="1"/>
  <c r="X2607" i="2"/>
  <c r="M2607" i="2"/>
  <c r="I2607" i="2"/>
  <c r="P2607" i="2" s="1"/>
  <c r="X2606" i="2"/>
  <c r="M2606" i="2"/>
  <c r="I2606" i="2"/>
  <c r="X2605" i="2"/>
  <c r="M2605" i="2"/>
  <c r="I2605" i="2"/>
  <c r="P2605" i="2" s="1"/>
  <c r="X2604" i="2"/>
  <c r="M2604" i="2"/>
  <c r="I2604" i="2"/>
  <c r="X2603" i="2"/>
  <c r="M2603" i="2"/>
  <c r="I2603" i="2"/>
  <c r="P2603" i="2" s="1"/>
  <c r="X2602" i="2"/>
  <c r="M2602" i="2"/>
  <c r="I2602" i="2"/>
  <c r="X2601" i="2"/>
  <c r="M2601" i="2"/>
  <c r="I2601" i="2"/>
  <c r="P2601" i="2" s="1"/>
  <c r="X2600" i="2"/>
  <c r="M2600" i="2"/>
  <c r="I2600" i="2"/>
  <c r="P2600" i="2" s="1"/>
  <c r="X2599" i="2"/>
  <c r="M2599" i="2"/>
  <c r="I2599" i="2"/>
  <c r="P2599" i="2" s="1"/>
  <c r="X2598" i="2"/>
  <c r="M2598" i="2"/>
  <c r="I2598" i="2"/>
  <c r="P2598" i="2" s="1"/>
  <c r="X2597" i="2"/>
  <c r="M2597" i="2"/>
  <c r="I2597" i="2"/>
  <c r="X2596" i="2"/>
  <c r="M2596" i="2"/>
  <c r="I2596" i="2"/>
  <c r="P2596" i="2" s="1"/>
  <c r="X2595" i="2"/>
  <c r="M2595" i="2"/>
  <c r="I2595" i="2"/>
  <c r="X2594" i="2"/>
  <c r="M2594" i="2"/>
  <c r="I2594" i="2"/>
  <c r="P2594" i="2" s="1"/>
  <c r="X2593" i="2"/>
  <c r="M2593" i="2"/>
  <c r="I2593" i="2"/>
  <c r="P2593" i="2" s="1"/>
  <c r="X2592" i="2"/>
  <c r="M2592" i="2"/>
  <c r="I2592" i="2"/>
  <c r="P2592" i="2" s="1"/>
  <c r="X2591" i="2"/>
  <c r="M2591" i="2"/>
  <c r="I2591" i="2"/>
  <c r="P2591" i="2" s="1"/>
  <c r="X2590" i="2"/>
  <c r="M2590" i="2"/>
  <c r="I2590" i="2"/>
  <c r="P2590" i="2" s="1"/>
  <c r="X2586" i="2"/>
  <c r="M2586" i="2"/>
  <c r="I2586" i="2"/>
  <c r="P2586" i="2" s="1"/>
  <c r="X2589" i="2"/>
  <c r="M2589" i="2"/>
  <c r="I2589" i="2"/>
  <c r="X2588" i="2"/>
  <c r="M2588" i="2"/>
  <c r="I2588" i="2"/>
  <c r="P2588" i="2" s="1"/>
  <c r="X2587" i="2"/>
  <c r="M2587" i="2"/>
  <c r="I2587" i="2"/>
  <c r="X2585" i="2"/>
  <c r="M2585" i="2"/>
  <c r="I2585" i="2"/>
  <c r="P2585" i="2" s="1"/>
  <c r="X2584" i="2"/>
  <c r="M2584" i="2"/>
  <c r="I2584" i="2"/>
  <c r="X2583" i="2"/>
  <c r="M2583" i="2"/>
  <c r="I2583" i="2"/>
  <c r="P2583" i="2" s="1"/>
  <c r="X2582" i="2"/>
  <c r="M2582" i="2"/>
  <c r="I2582" i="2"/>
  <c r="P2582" i="2" s="1"/>
  <c r="X2581" i="2"/>
  <c r="M2581" i="2"/>
  <c r="I2581" i="2"/>
  <c r="P2581" i="2" s="1"/>
  <c r="X2580" i="2"/>
  <c r="M2580" i="2"/>
  <c r="I2580" i="2"/>
  <c r="P2580" i="2" s="1"/>
  <c r="X2579" i="2"/>
  <c r="M2579" i="2"/>
  <c r="I2579" i="2"/>
  <c r="X2578" i="2"/>
  <c r="M2578" i="2"/>
  <c r="I2578" i="2"/>
  <c r="P2578" i="2" s="1"/>
  <c r="X2577" i="2"/>
  <c r="M2577" i="2"/>
  <c r="I2577" i="2"/>
  <c r="X2576" i="2"/>
  <c r="M2576" i="2"/>
  <c r="I2576" i="2"/>
  <c r="P2576" i="2" s="1"/>
  <c r="X2575" i="2"/>
  <c r="M2575" i="2"/>
  <c r="I2575" i="2"/>
  <c r="P2575" i="2" s="1"/>
  <c r="X2574" i="2"/>
  <c r="M2574" i="2"/>
  <c r="I2574" i="2"/>
  <c r="P2574" i="2" s="1"/>
  <c r="X2573" i="2"/>
  <c r="M2573" i="2"/>
  <c r="I2573" i="2"/>
  <c r="P2573" i="2" s="1"/>
  <c r="X2572" i="2"/>
  <c r="M2572" i="2"/>
  <c r="I2572" i="2"/>
  <c r="P2572" i="2" s="1"/>
  <c r="X2571" i="2"/>
  <c r="M2571" i="2"/>
  <c r="I2571" i="2"/>
  <c r="P2571" i="2" s="1"/>
  <c r="X2570" i="2"/>
  <c r="M2570" i="2"/>
  <c r="I2570" i="2"/>
  <c r="X2569" i="2"/>
  <c r="M2569" i="2"/>
  <c r="I2569" i="2"/>
  <c r="P2569" i="2" s="1"/>
  <c r="X2568" i="2"/>
  <c r="M2568" i="2"/>
  <c r="I2568" i="2"/>
  <c r="X2567" i="2"/>
  <c r="M2567" i="2"/>
  <c r="I2567" i="2"/>
  <c r="P2567" i="2" s="1"/>
  <c r="X2566" i="2"/>
  <c r="M2566" i="2"/>
  <c r="I2566" i="2"/>
  <c r="X2565" i="2"/>
  <c r="M2565" i="2"/>
  <c r="I2565" i="2"/>
  <c r="P2565" i="2" s="1"/>
  <c r="X2564" i="2"/>
  <c r="M2564" i="2"/>
  <c r="I2564" i="2"/>
  <c r="P2564" i="2" s="1"/>
  <c r="X2563" i="2"/>
  <c r="M2563" i="2"/>
  <c r="I2563" i="2"/>
  <c r="P2563" i="2" s="1"/>
  <c r="X2562" i="2"/>
  <c r="M2562" i="2"/>
  <c r="I2562" i="2"/>
  <c r="P2562" i="2" s="1"/>
  <c r="X2561" i="2"/>
  <c r="M2561" i="2"/>
  <c r="I2561" i="2"/>
  <c r="X2560" i="2"/>
  <c r="M2560" i="2"/>
  <c r="I2560" i="2"/>
  <c r="P2560" i="2" s="1"/>
  <c r="X2559" i="2"/>
  <c r="M2559" i="2"/>
  <c r="I2559" i="2"/>
  <c r="X2558" i="2"/>
  <c r="M2558" i="2"/>
  <c r="I2558" i="2"/>
  <c r="P2558" i="2" s="1"/>
  <c r="X2557" i="2"/>
  <c r="M2557" i="2"/>
  <c r="I2557" i="2"/>
  <c r="X2556" i="2"/>
  <c r="M2556" i="2"/>
  <c r="I2556" i="2"/>
  <c r="P2556" i="2" s="1"/>
  <c r="X2555" i="2"/>
  <c r="M2555" i="2"/>
  <c r="I2555" i="2"/>
  <c r="X2554" i="2"/>
  <c r="M2554" i="2"/>
  <c r="I2554" i="2"/>
  <c r="P2554" i="2" s="1"/>
  <c r="X2553" i="2"/>
  <c r="M2553" i="2"/>
  <c r="I2553" i="2"/>
  <c r="X2552" i="2"/>
  <c r="M2552" i="2"/>
  <c r="I2552" i="2"/>
  <c r="X2551" i="2"/>
  <c r="M2551" i="2"/>
  <c r="I2551" i="2"/>
  <c r="P2551" i="2" s="1"/>
  <c r="X2550" i="2"/>
  <c r="M2550" i="2"/>
  <c r="I2550" i="2"/>
  <c r="X2549" i="2"/>
  <c r="M2549" i="2"/>
  <c r="I2549" i="2"/>
  <c r="P2549" i="2" s="1"/>
  <c r="X2548" i="2"/>
  <c r="M2548" i="2"/>
  <c r="I2548" i="2"/>
  <c r="P2548" i="2" s="1"/>
  <c r="X2547" i="2"/>
  <c r="M2547" i="2"/>
  <c r="I2547" i="2"/>
  <c r="P2547" i="2" s="1"/>
  <c r="X2546" i="2"/>
  <c r="M2546" i="2"/>
  <c r="I2546" i="2"/>
  <c r="P2546" i="2" s="1"/>
  <c r="X2545" i="2"/>
  <c r="M2545" i="2"/>
  <c r="I2545" i="2"/>
  <c r="P2545" i="2" s="1"/>
  <c r="X2544" i="2"/>
  <c r="M2544" i="2"/>
  <c r="I2544" i="2"/>
  <c r="P2544" i="2" s="1"/>
  <c r="X2543" i="2"/>
  <c r="M2543" i="2"/>
  <c r="I2543" i="2"/>
  <c r="X2542" i="2"/>
  <c r="M2542" i="2"/>
  <c r="I2542" i="2"/>
  <c r="P2542" i="2" s="1"/>
  <c r="X2541" i="2"/>
  <c r="M2541" i="2"/>
  <c r="I2541" i="2"/>
  <c r="X2540" i="2"/>
  <c r="M2540" i="2"/>
  <c r="I2540" i="2"/>
  <c r="P2540" i="2" s="1"/>
  <c r="X2539" i="2"/>
  <c r="M2539" i="2"/>
  <c r="I2539" i="2"/>
  <c r="X2538" i="2"/>
  <c r="M2538" i="2"/>
  <c r="I2538" i="2"/>
  <c r="P2538" i="2" s="1"/>
  <c r="X2537" i="2"/>
  <c r="M2537" i="2"/>
  <c r="I2537" i="2"/>
  <c r="P2537" i="2" s="1"/>
  <c r="X2536" i="2"/>
  <c r="M2536" i="2"/>
  <c r="I2536" i="2"/>
  <c r="P2536" i="2" s="1"/>
  <c r="X2535" i="2"/>
  <c r="M2535" i="2"/>
  <c r="I2535" i="2"/>
  <c r="P2535" i="2" s="1"/>
  <c r="X2534" i="2"/>
  <c r="M2534" i="2"/>
  <c r="I2534" i="2"/>
  <c r="X2533" i="2"/>
  <c r="M2533" i="2"/>
  <c r="I2533" i="2"/>
  <c r="P2533" i="2" s="1"/>
  <c r="X2532" i="2"/>
  <c r="M2532" i="2"/>
  <c r="I2532" i="2"/>
  <c r="X2531" i="2"/>
  <c r="M2531" i="2"/>
  <c r="I2531" i="2"/>
  <c r="P2531" i="2" s="1"/>
  <c r="X2530" i="2"/>
  <c r="M2530" i="2"/>
  <c r="I2530" i="2"/>
  <c r="X2529" i="2"/>
  <c r="M2529" i="2"/>
  <c r="I2529" i="2"/>
  <c r="P2529" i="2" s="1"/>
  <c r="X2528" i="2"/>
  <c r="M2528" i="2"/>
  <c r="I2528" i="2"/>
  <c r="X2527" i="2"/>
  <c r="M2527" i="2"/>
  <c r="I2527" i="2"/>
  <c r="P2527" i="2" s="1"/>
  <c r="X2526" i="2"/>
  <c r="M2526" i="2"/>
  <c r="I2526" i="2"/>
  <c r="X2525" i="2"/>
  <c r="M2525" i="2"/>
  <c r="I2525" i="2"/>
  <c r="P2525" i="2" s="1"/>
  <c r="X2524" i="2"/>
  <c r="M2524" i="2"/>
  <c r="I2524" i="2"/>
  <c r="X2523" i="2"/>
  <c r="M2523" i="2"/>
  <c r="I2523" i="2"/>
  <c r="P2523" i="2" s="1"/>
  <c r="X2522" i="2"/>
  <c r="M2522" i="2"/>
  <c r="I2522" i="2"/>
  <c r="X2521" i="2"/>
  <c r="M2521" i="2"/>
  <c r="I2521" i="2"/>
  <c r="P2521" i="2" s="1"/>
  <c r="X2520" i="2"/>
  <c r="M2520" i="2"/>
  <c r="I2520" i="2"/>
  <c r="P2520" i="2" s="1"/>
  <c r="X2519" i="2"/>
  <c r="M2519" i="2"/>
  <c r="I2519" i="2"/>
  <c r="P2519" i="2" s="1"/>
  <c r="X2518" i="2"/>
  <c r="M2518" i="2"/>
  <c r="I2518" i="2"/>
  <c r="P2518" i="2" s="1"/>
  <c r="X2517" i="2"/>
  <c r="M2517" i="2"/>
  <c r="I2517" i="2"/>
  <c r="X2516" i="2"/>
  <c r="M2516" i="2"/>
  <c r="I2516" i="2"/>
  <c r="P2516" i="2" s="1"/>
  <c r="X2515" i="2"/>
  <c r="M2515" i="2"/>
  <c r="I2515" i="2"/>
  <c r="X2514" i="2"/>
  <c r="M2514" i="2"/>
  <c r="I2514" i="2"/>
  <c r="P2514" i="2" s="1"/>
  <c r="X2513" i="2"/>
  <c r="M2513" i="2"/>
  <c r="I2513" i="2"/>
  <c r="X2512" i="2"/>
  <c r="M2512" i="2"/>
  <c r="I2512" i="2"/>
  <c r="P2512" i="2" s="1"/>
  <c r="X2511" i="2"/>
  <c r="M2511" i="2"/>
  <c r="I2511" i="2"/>
  <c r="P2511" i="2" s="1"/>
  <c r="X2510" i="2"/>
  <c r="M2510" i="2"/>
  <c r="I2510" i="2"/>
  <c r="P2510" i="2" s="1"/>
  <c r="X2509" i="2"/>
  <c r="M2509" i="2"/>
  <c r="I2509" i="2"/>
  <c r="P2509" i="2" s="1"/>
  <c r="X2508" i="2"/>
  <c r="M2508" i="2"/>
  <c r="I2508" i="2"/>
  <c r="X2507" i="2"/>
  <c r="M2507" i="2"/>
  <c r="I2507" i="2"/>
  <c r="P2507" i="2" s="1"/>
  <c r="X2506" i="2"/>
  <c r="M2506" i="2"/>
  <c r="I2506" i="2"/>
  <c r="X2505" i="2"/>
  <c r="M2505" i="2"/>
  <c r="I2505" i="2"/>
  <c r="P2505" i="2" s="1"/>
  <c r="X2504" i="2"/>
  <c r="M2504" i="2"/>
  <c r="I2504" i="2"/>
  <c r="X2503" i="2"/>
  <c r="M2503" i="2"/>
  <c r="I2503" i="2"/>
  <c r="P2503" i="2" s="1"/>
  <c r="X2502" i="2"/>
  <c r="M2502" i="2"/>
  <c r="I2502" i="2"/>
  <c r="P2502" i="2" s="1"/>
  <c r="X2501" i="2"/>
  <c r="M2501" i="2"/>
  <c r="I2501" i="2"/>
  <c r="P2501" i="2" s="1"/>
  <c r="X2500" i="2"/>
  <c r="M2500" i="2"/>
  <c r="I2500" i="2"/>
  <c r="X2499" i="2"/>
  <c r="M2499" i="2"/>
  <c r="I2499" i="2"/>
  <c r="X2498" i="2"/>
  <c r="M2498" i="2"/>
  <c r="I2498" i="2"/>
  <c r="P2498" i="2" s="1"/>
  <c r="X2497" i="2"/>
  <c r="M2497" i="2"/>
  <c r="I2497" i="2"/>
  <c r="X2496" i="2"/>
  <c r="M2496" i="2"/>
  <c r="I2496" i="2"/>
  <c r="P2496" i="2" s="1"/>
  <c r="X2495" i="2"/>
  <c r="M2495" i="2"/>
  <c r="I2495" i="2"/>
  <c r="P2495" i="2" s="1"/>
  <c r="X2494" i="2"/>
  <c r="M2494" i="2"/>
  <c r="I2494" i="2"/>
  <c r="P2494" i="2" s="1"/>
  <c r="X2493" i="2"/>
  <c r="M2493" i="2"/>
  <c r="I2493" i="2"/>
  <c r="X2492" i="2"/>
  <c r="M2492" i="2"/>
  <c r="I2492" i="2"/>
  <c r="P2492" i="2" s="1"/>
  <c r="X2491" i="2"/>
  <c r="M2491" i="2"/>
  <c r="I2491" i="2"/>
  <c r="X2490" i="2"/>
  <c r="M2490" i="2"/>
  <c r="I2490" i="2"/>
  <c r="P2490" i="2" s="1"/>
  <c r="X2489" i="2"/>
  <c r="M2489" i="2"/>
  <c r="I2489" i="2"/>
  <c r="X2488" i="2"/>
  <c r="M2488" i="2"/>
  <c r="I2488" i="2"/>
  <c r="P2488" i="2" s="1"/>
  <c r="X2487" i="2"/>
  <c r="M2487" i="2"/>
  <c r="I2487" i="2"/>
  <c r="X2486" i="2"/>
  <c r="M2486" i="2"/>
  <c r="I2486" i="2"/>
  <c r="P2486" i="2" s="1"/>
  <c r="X326" i="5"/>
  <c r="M326" i="5"/>
  <c r="I326" i="5"/>
  <c r="P326" i="5" s="1"/>
  <c r="X324" i="5"/>
  <c r="M324" i="5"/>
  <c r="I324" i="5"/>
  <c r="X322" i="5"/>
  <c r="M322" i="5"/>
  <c r="I322" i="5"/>
  <c r="P322" i="5" s="1"/>
  <c r="X1528" i="7"/>
  <c r="M1528" i="7"/>
  <c r="I1528" i="7"/>
  <c r="X1527" i="7"/>
  <c r="M1527" i="7"/>
  <c r="I1527" i="7"/>
  <c r="X1526" i="7"/>
  <c r="M1526" i="7"/>
  <c r="I1526" i="7"/>
  <c r="X1525" i="7"/>
  <c r="M1525" i="7"/>
  <c r="I1525" i="7"/>
  <c r="X1524" i="7"/>
  <c r="M1524" i="7"/>
  <c r="I1524" i="7"/>
  <c r="X1523" i="7"/>
  <c r="M1523" i="7"/>
  <c r="I1523" i="7"/>
  <c r="X1522" i="7"/>
  <c r="M1522" i="7"/>
  <c r="I1522" i="7"/>
  <c r="X1521" i="7"/>
  <c r="M1521" i="7"/>
  <c r="I1521" i="7"/>
  <c r="X1520" i="7"/>
  <c r="M1520" i="7"/>
  <c r="I1520" i="7"/>
  <c r="X1519" i="7"/>
  <c r="M1519" i="7"/>
  <c r="I1519" i="7"/>
  <c r="X1518" i="7"/>
  <c r="M1518" i="7"/>
  <c r="I1518" i="7"/>
  <c r="X1517" i="7"/>
  <c r="M1517" i="7"/>
  <c r="I1517" i="7"/>
  <c r="X1516" i="7"/>
  <c r="M1516" i="7"/>
  <c r="I1516" i="7"/>
  <c r="X1515" i="7"/>
  <c r="M1515" i="7"/>
  <c r="I1515" i="7"/>
  <c r="X1514" i="7"/>
  <c r="M1514" i="7"/>
  <c r="I1514" i="7"/>
  <c r="X1513" i="7"/>
  <c r="M1513" i="7"/>
  <c r="I1513" i="7"/>
  <c r="X1512" i="7"/>
  <c r="M1512" i="7"/>
  <c r="I1512" i="7"/>
  <c r="X1511" i="7"/>
  <c r="M1511" i="7"/>
  <c r="I1511" i="7"/>
  <c r="X1510" i="7"/>
  <c r="M1510" i="7"/>
  <c r="I1510" i="7"/>
  <c r="X1509" i="7"/>
  <c r="M1509" i="7"/>
  <c r="I1509" i="7"/>
  <c r="X1508" i="7"/>
  <c r="M1508" i="7"/>
  <c r="I1508" i="7"/>
  <c r="X1507" i="7"/>
  <c r="M1507" i="7"/>
  <c r="I1507" i="7"/>
  <c r="X1506" i="7"/>
  <c r="M1506" i="7"/>
  <c r="I1506" i="7"/>
  <c r="X1505" i="7"/>
  <c r="M1505" i="7"/>
  <c r="I1505" i="7"/>
  <c r="X1504" i="7"/>
  <c r="M1504" i="7"/>
  <c r="I1504" i="7"/>
  <c r="X1503" i="7"/>
  <c r="M1503" i="7"/>
  <c r="I1503" i="7"/>
  <c r="X1502" i="7"/>
  <c r="M1502" i="7"/>
  <c r="I1502" i="7"/>
  <c r="X1501" i="7"/>
  <c r="M1501" i="7"/>
  <c r="I1501" i="7"/>
  <c r="X1500" i="7"/>
  <c r="M1500" i="7"/>
  <c r="I1500" i="7"/>
  <c r="X1499" i="7"/>
  <c r="M1499" i="7"/>
  <c r="I1499" i="7"/>
  <c r="X1498" i="7"/>
  <c r="M1498" i="7"/>
  <c r="I1498" i="7"/>
  <c r="X1497" i="7"/>
  <c r="M1497" i="7"/>
  <c r="I1497" i="7"/>
  <c r="X1496" i="7"/>
  <c r="M1496" i="7"/>
  <c r="I1496" i="7"/>
  <c r="X1495" i="7"/>
  <c r="M1495" i="7"/>
  <c r="I1495" i="7"/>
  <c r="X1494" i="7"/>
  <c r="M1494" i="7"/>
  <c r="I1494" i="7"/>
  <c r="X1493" i="7"/>
  <c r="M1493" i="7"/>
  <c r="I1493" i="7"/>
  <c r="X1492" i="7"/>
  <c r="M1492" i="7"/>
  <c r="I1492" i="7"/>
  <c r="X1491" i="7"/>
  <c r="M1491" i="7"/>
  <c r="I1491" i="7"/>
  <c r="X1490" i="7"/>
  <c r="M1490" i="7"/>
  <c r="I1490" i="7"/>
  <c r="X1489" i="7"/>
  <c r="M1489" i="7"/>
  <c r="I1489" i="7"/>
  <c r="X1488" i="7"/>
  <c r="M1488" i="7"/>
  <c r="I1488" i="7"/>
  <c r="X1487" i="7"/>
  <c r="M1487" i="7"/>
  <c r="I1487" i="7"/>
  <c r="X1486" i="7"/>
  <c r="M1486" i="7"/>
  <c r="I1486" i="7"/>
  <c r="X1485" i="7"/>
  <c r="M1485" i="7"/>
  <c r="I1485" i="7"/>
  <c r="X1484" i="7"/>
  <c r="M1484" i="7"/>
  <c r="I1484" i="7"/>
  <c r="X1483" i="7"/>
  <c r="M1483" i="7"/>
  <c r="I1483" i="7"/>
  <c r="X1482" i="7"/>
  <c r="M1482" i="7"/>
  <c r="I1482" i="7"/>
  <c r="X1481" i="7"/>
  <c r="M1481" i="7"/>
  <c r="I1481" i="7"/>
  <c r="X1480" i="7"/>
  <c r="M1480" i="7"/>
  <c r="I1480" i="7"/>
  <c r="X1479" i="7"/>
  <c r="M1479" i="7"/>
  <c r="I1479" i="7"/>
  <c r="X1478" i="7"/>
  <c r="M1478" i="7"/>
  <c r="I1478" i="7"/>
  <c r="X1477" i="7"/>
  <c r="M1477" i="7"/>
  <c r="I1477" i="7"/>
  <c r="X1476" i="7"/>
  <c r="M1476" i="7"/>
  <c r="I1476" i="7"/>
  <c r="X1475" i="7"/>
  <c r="M1475" i="7"/>
  <c r="I1475" i="7"/>
  <c r="X1474" i="7"/>
  <c r="M1474" i="7"/>
  <c r="I1474" i="7"/>
  <c r="X1473" i="7"/>
  <c r="M1473" i="7"/>
  <c r="I1473" i="7"/>
  <c r="X1472" i="7"/>
  <c r="M1472" i="7"/>
  <c r="I1472" i="7"/>
  <c r="X1471" i="7"/>
  <c r="M1471" i="7"/>
  <c r="I1471" i="7"/>
  <c r="X1470" i="7"/>
  <c r="M1470" i="7"/>
  <c r="I1470" i="7"/>
  <c r="X1469" i="7"/>
  <c r="M1469" i="7"/>
  <c r="P1469" i="7" s="1"/>
  <c r="I1469" i="7"/>
  <c r="X1468" i="7"/>
  <c r="M1468" i="7"/>
  <c r="I1468" i="7"/>
  <c r="X1467" i="7"/>
  <c r="M1467" i="7"/>
  <c r="P1467" i="7" s="1"/>
  <c r="I1467" i="7"/>
  <c r="X1466" i="7"/>
  <c r="M1466" i="7"/>
  <c r="I1466" i="7"/>
  <c r="X1465" i="7"/>
  <c r="M1465" i="7"/>
  <c r="I1465" i="7"/>
  <c r="X1464" i="7"/>
  <c r="M1464" i="7"/>
  <c r="I1464" i="7"/>
  <c r="X1463" i="7"/>
  <c r="M1463" i="7"/>
  <c r="P1463" i="7" s="1"/>
  <c r="I1463" i="7"/>
  <c r="X1462" i="7"/>
  <c r="M1462" i="7"/>
  <c r="I1462" i="7"/>
  <c r="X1461" i="7"/>
  <c r="M1461" i="7"/>
  <c r="P1461" i="7" s="1"/>
  <c r="I1461" i="7"/>
  <c r="X1460" i="7"/>
  <c r="M1460" i="7"/>
  <c r="I1460" i="7"/>
  <c r="X1459" i="7"/>
  <c r="M1459" i="7"/>
  <c r="I1459" i="7"/>
  <c r="X1458" i="7"/>
  <c r="M1458" i="7"/>
  <c r="I1458" i="7"/>
  <c r="X1457" i="7"/>
  <c r="M1457" i="7"/>
  <c r="P1457" i="7" s="1"/>
  <c r="I1457" i="7"/>
  <c r="X1456" i="7"/>
  <c r="M1456" i="7"/>
  <c r="I1456" i="7"/>
  <c r="X1455" i="7"/>
  <c r="M1455" i="7"/>
  <c r="P1455" i="7" s="1"/>
  <c r="I1455" i="7"/>
  <c r="X1454" i="7"/>
  <c r="M1454" i="7"/>
  <c r="I1454" i="7"/>
  <c r="X1453" i="7"/>
  <c r="M1453" i="7"/>
  <c r="I1453" i="7"/>
  <c r="X1452" i="7"/>
  <c r="M1452" i="7"/>
  <c r="I1452" i="7"/>
  <c r="X1451" i="7"/>
  <c r="M1451" i="7"/>
  <c r="P1451" i="7" s="1"/>
  <c r="I1451" i="7"/>
  <c r="X1450" i="7"/>
  <c r="M1450" i="7"/>
  <c r="I1450" i="7"/>
  <c r="X1449" i="7"/>
  <c r="M1449" i="7"/>
  <c r="I1449" i="7"/>
  <c r="X1448" i="7"/>
  <c r="M1448" i="7"/>
  <c r="I1448" i="7"/>
  <c r="X1447" i="7"/>
  <c r="M1447" i="7"/>
  <c r="I1447" i="7"/>
  <c r="X1446" i="7"/>
  <c r="M1446" i="7"/>
  <c r="I1446" i="7"/>
  <c r="X1445" i="7"/>
  <c r="M1445" i="7"/>
  <c r="I1445" i="7"/>
  <c r="X1444" i="7"/>
  <c r="M1444" i="7"/>
  <c r="I1444" i="7"/>
  <c r="X1443" i="7"/>
  <c r="M1443" i="7"/>
  <c r="P1443" i="7" s="1"/>
  <c r="I1443" i="7"/>
  <c r="X1442" i="7"/>
  <c r="M1442" i="7"/>
  <c r="I1442" i="7"/>
  <c r="X1441" i="7"/>
  <c r="M1441" i="7"/>
  <c r="I1441" i="7"/>
  <c r="X1440" i="7"/>
  <c r="M1440" i="7"/>
  <c r="I1440" i="7"/>
  <c r="X1439" i="7"/>
  <c r="M1439" i="7"/>
  <c r="I1439" i="7"/>
  <c r="X1438" i="7"/>
  <c r="M1438" i="7"/>
  <c r="I1438" i="7"/>
  <c r="X1437" i="7"/>
  <c r="M1437" i="7"/>
  <c r="P1437" i="7" s="1"/>
  <c r="I1437" i="7"/>
  <c r="X1436" i="7"/>
  <c r="M1436" i="7"/>
  <c r="I1436" i="7"/>
  <c r="X1435" i="7"/>
  <c r="M1435" i="7"/>
  <c r="I1435" i="7"/>
  <c r="X1434" i="7"/>
  <c r="M1434" i="7"/>
  <c r="I1434" i="7"/>
  <c r="X1433" i="7"/>
  <c r="M1433" i="7"/>
  <c r="I1433" i="7"/>
  <c r="X1432" i="7"/>
  <c r="M1432" i="7"/>
  <c r="I1432" i="7"/>
  <c r="X1431" i="7"/>
  <c r="M1431" i="7"/>
  <c r="P1431" i="7" s="1"/>
  <c r="I1431" i="7"/>
  <c r="X1430" i="7"/>
  <c r="M1430" i="7"/>
  <c r="I1430" i="7"/>
  <c r="X1429" i="7"/>
  <c r="M1429" i="7"/>
  <c r="I1429" i="7"/>
  <c r="X1428" i="7"/>
  <c r="M1428" i="7"/>
  <c r="I1428" i="7"/>
  <c r="X1427" i="7"/>
  <c r="M1427" i="7"/>
  <c r="I1427" i="7"/>
  <c r="X1426" i="7"/>
  <c r="M1426" i="7"/>
  <c r="I1426" i="7"/>
  <c r="X1425" i="7"/>
  <c r="M1425" i="7"/>
  <c r="P1425" i="7" s="1"/>
  <c r="I1425" i="7"/>
  <c r="X1424" i="7"/>
  <c r="M1424" i="7"/>
  <c r="I1424" i="7"/>
  <c r="X1423" i="7"/>
  <c r="M1423" i="7"/>
  <c r="I1423" i="7"/>
  <c r="X1422" i="7"/>
  <c r="M1422" i="7"/>
  <c r="I1422" i="7"/>
  <c r="X1421" i="7"/>
  <c r="M1421" i="7"/>
  <c r="I1421" i="7"/>
  <c r="X1420" i="7"/>
  <c r="M1420" i="7"/>
  <c r="I1420" i="7"/>
  <c r="X1419" i="7"/>
  <c r="M1419" i="7"/>
  <c r="P1419" i="7" s="1"/>
  <c r="I1419" i="7"/>
  <c r="X1418" i="7"/>
  <c r="M1418" i="7"/>
  <c r="I1418" i="7"/>
  <c r="X1417" i="7"/>
  <c r="M1417" i="7"/>
  <c r="I1417" i="7"/>
  <c r="X1416" i="7"/>
  <c r="M1416" i="7"/>
  <c r="I1416" i="7"/>
  <c r="X1415" i="7"/>
  <c r="M1415" i="7"/>
  <c r="I1415" i="7"/>
  <c r="X1414" i="7"/>
  <c r="M1414" i="7"/>
  <c r="I1414" i="7"/>
  <c r="X1413" i="7"/>
  <c r="M1413" i="7"/>
  <c r="P1413" i="7" s="1"/>
  <c r="I1413" i="7"/>
  <c r="X3021" i="3"/>
  <c r="M3021" i="3"/>
  <c r="I3021" i="3"/>
  <c r="P3021" i="3" s="1"/>
  <c r="X3020" i="3"/>
  <c r="M3020" i="3"/>
  <c r="P3020" i="3" s="1"/>
  <c r="I3020" i="3"/>
  <c r="X3019" i="3"/>
  <c r="M3019" i="3"/>
  <c r="I3019" i="3"/>
  <c r="P3019" i="3" s="1"/>
  <c r="X3334" i="3"/>
  <c r="M3334" i="3"/>
  <c r="I3334" i="3"/>
  <c r="X3018" i="3"/>
  <c r="M3018" i="3"/>
  <c r="I3018" i="3"/>
  <c r="P3018" i="3" s="1"/>
  <c r="X3017" i="3"/>
  <c r="M3017" i="3"/>
  <c r="I3017" i="3"/>
  <c r="X3016" i="3"/>
  <c r="M3016" i="3"/>
  <c r="I3016" i="3"/>
  <c r="P3016" i="3" s="1"/>
  <c r="X3015" i="3"/>
  <c r="M3015" i="3"/>
  <c r="I3015" i="3"/>
  <c r="X3333" i="3"/>
  <c r="M3333" i="3"/>
  <c r="I3333" i="3"/>
  <c r="X3332" i="3"/>
  <c r="M3332" i="3"/>
  <c r="I3332" i="3"/>
  <c r="X3331" i="3"/>
  <c r="M3331" i="3"/>
  <c r="I3331" i="3"/>
  <c r="P3331" i="3" s="1"/>
  <c r="X3014" i="3"/>
  <c r="M3014" i="3"/>
  <c r="I3014" i="3"/>
  <c r="P3014" i="3" s="1"/>
  <c r="X2669" i="3"/>
  <c r="M2669" i="3"/>
  <c r="I2669" i="3"/>
  <c r="X3013" i="3"/>
  <c r="M3013" i="3"/>
  <c r="I3013" i="3"/>
  <c r="P3013" i="3" s="1"/>
  <c r="X3012" i="3"/>
  <c r="M3012" i="3"/>
  <c r="I3012" i="3"/>
  <c r="X3330" i="3"/>
  <c r="M3330" i="3"/>
  <c r="I3330" i="3"/>
  <c r="P3330" i="3" s="1"/>
  <c r="X2668" i="3"/>
  <c r="M2668" i="3"/>
  <c r="I2668" i="3"/>
  <c r="P2668" i="3" s="1"/>
  <c r="X3011" i="3"/>
  <c r="M3011" i="3"/>
  <c r="I3011" i="3"/>
  <c r="P3011" i="3" s="1"/>
  <c r="X3010" i="3"/>
  <c r="M3010" i="3"/>
  <c r="I3010" i="3"/>
  <c r="P3010" i="3" s="1"/>
  <c r="X3329" i="3"/>
  <c r="M3329" i="3"/>
  <c r="I3329" i="3"/>
  <c r="P3329" i="3" s="1"/>
  <c r="X3009" i="3"/>
  <c r="M3009" i="3"/>
  <c r="I3009" i="3"/>
  <c r="X3008" i="3"/>
  <c r="M3008" i="3"/>
  <c r="I3008" i="3"/>
  <c r="X3007" i="3"/>
  <c r="M3007" i="3"/>
  <c r="I3007" i="3"/>
  <c r="P3007" i="3" s="1"/>
  <c r="X3328" i="3"/>
  <c r="M3328" i="3"/>
  <c r="I3328" i="3"/>
  <c r="X3327" i="3"/>
  <c r="M3327" i="3"/>
  <c r="I3327" i="3"/>
  <c r="X3006" i="3"/>
  <c r="M3006" i="3"/>
  <c r="I3006" i="3"/>
  <c r="P3006" i="3" s="1"/>
  <c r="X3005" i="3"/>
  <c r="M3005" i="3"/>
  <c r="I3005" i="3"/>
  <c r="X2667" i="3"/>
  <c r="M2667" i="3"/>
  <c r="I2667" i="3"/>
  <c r="X3004" i="3"/>
  <c r="P3004" i="3"/>
  <c r="M3004" i="3"/>
  <c r="I3004" i="3"/>
  <c r="X3326" i="3"/>
  <c r="M3326" i="3"/>
  <c r="I3326" i="3"/>
  <c r="X3003" i="3"/>
  <c r="M3003" i="3"/>
  <c r="I3003" i="3"/>
  <c r="X3325" i="3"/>
  <c r="M3325" i="3"/>
  <c r="I3325" i="3"/>
  <c r="P3325" i="3" s="1"/>
  <c r="X3002" i="3"/>
  <c r="M3002" i="3"/>
  <c r="I3002" i="3"/>
  <c r="X3001" i="3"/>
  <c r="M3001" i="3"/>
  <c r="I3001" i="3"/>
  <c r="P3001" i="3" s="1"/>
  <c r="X3000" i="3"/>
  <c r="M3000" i="3"/>
  <c r="I3000" i="3"/>
  <c r="P3000" i="3" s="1"/>
  <c r="X2999" i="3"/>
  <c r="M2999" i="3"/>
  <c r="I2999" i="3"/>
  <c r="X2998" i="3"/>
  <c r="M2998" i="3"/>
  <c r="I2998" i="3"/>
  <c r="P2998" i="3" s="1"/>
  <c r="X2997" i="3"/>
  <c r="M2997" i="3"/>
  <c r="I2997" i="3"/>
  <c r="P2997" i="3" s="1"/>
  <c r="X2996" i="3"/>
  <c r="M2996" i="3"/>
  <c r="I2996" i="3"/>
  <c r="X3324" i="3"/>
  <c r="M3324" i="3"/>
  <c r="I3324" i="3"/>
  <c r="X3323" i="3"/>
  <c r="P3323" i="3"/>
  <c r="M3323" i="3"/>
  <c r="I3323" i="3"/>
  <c r="X2995" i="3"/>
  <c r="M2995" i="3"/>
  <c r="I2995" i="3"/>
  <c r="X2994" i="3"/>
  <c r="M2994" i="3"/>
  <c r="I2994" i="3"/>
  <c r="X3322" i="3"/>
  <c r="M3322" i="3"/>
  <c r="I3322" i="3"/>
  <c r="X2993" i="3"/>
  <c r="M2993" i="3"/>
  <c r="I2993" i="3"/>
  <c r="X2992" i="3"/>
  <c r="M2992" i="3"/>
  <c r="I2992" i="3"/>
  <c r="X2991" i="3"/>
  <c r="M2991" i="3"/>
  <c r="I2991" i="3"/>
  <c r="P2991" i="3" s="1"/>
  <c r="X2666" i="3"/>
  <c r="M2666" i="3"/>
  <c r="I2666" i="3"/>
  <c r="X2990" i="3"/>
  <c r="M2990" i="3"/>
  <c r="I2990" i="3"/>
  <c r="P2990" i="3" s="1"/>
  <c r="X2665" i="3"/>
  <c r="M2665" i="3"/>
  <c r="I2665" i="3"/>
  <c r="P2665" i="3" s="1"/>
  <c r="X2989" i="3"/>
  <c r="M2989" i="3"/>
  <c r="I2989" i="3"/>
  <c r="X2664" i="3"/>
  <c r="M2664" i="3"/>
  <c r="I2664" i="3"/>
  <c r="X2988" i="3"/>
  <c r="M2988" i="3"/>
  <c r="I2988" i="3"/>
  <c r="X3321" i="3"/>
  <c r="M3321" i="3"/>
  <c r="I3321" i="3"/>
  <c r="X2987" i="3"/>
  <c r="M2987" i="3"/>
  <c r="I2987" i="3"/>
  <c r="X3320" i="3"/>
  <c r="M3320" i="3"/>
  <c r="P3320" i="3" s="1"/>
  <c r="I3320" i="3"/>
  <c r="X2986" i="3"/>
  <c r="M2986" i="3"/>
  <c r="I2986" i="3"/>
  <c r="X2663" i="3"/>
  <c r="M2663" i="3"/>
  <c r="I2663" i="3"/>
  <c r="X2985" i="3"/>
  <c r="P2985" i="3"/>
  <c r="M2985" i="3"/>
  <c r="I2985" i="3"/>
  <c r="X2984" i="3"/>
  <c r="M2984" i="3"/>
  <c r="I2984" i="3"/>
  <c r="P2984" i="3" s="1"/>
  <c r="X2983" i="3"/>
  <c r="M2983" i="3"/>
  <c r="I2983" i="3"/>
  <c r="P2983" i="3" s="1"/>
  <c r="X2982" i="3"/>
  <c r="M2982" i="3"/>
  <c r="I2982" i="3"/>
  <c r="P2982" i="3" s="1"/>
  <c r="X2981" i="3"/>
  <c r="M2981" i="3"/>
  <c r="I2981" i="3"/>
  <c r="X2980" i="3"/>
  <c r="M2980" i="3"/>
  <c r="I2980" i="3"/>
  <c r="P2980" i="3" s="1"/>
  <c r="X2662" i="3"/>
  <c r="M2662" i="3"/>
  <c r="I2662" i="3"/>
  <c r="P2662" i="3" s="1"/>
  <c r="X2979" i="3"/>
  <c r="M2979" i="3"/>
  <c r="I2979" i="3"/>
  <c r="X2661" i="3"/>
  <c r="M2661" i="3"/>
  <c r="I2661" i="3"/>
  <c r="P2661" i="3" s="1"/>
  <c r="X2660" i="3"/>
  <c r="M2660" i="3"/>
  <c r="I2660" i="3"/>
  <c r="P2660" i="3" s="1"/>
  <c r="X2978" i="3"/>
  <c r="M2978" i="3"/>
  <c r="I2978" i="3"/>
  <c r="X2977" i="3"/>
  <c r="M2977" i="3"/>
  <c r="I2977" i="3"/>
  <c r="X2976" i="3"/>
  <c r="M2976" i="3"/>
  <c r="I2976" i="3"/>
  <c r="P2976" i="3" s="1"/>
  <c r="X2975" i="3"/>
  <c r="M2975" i="3"/>
  <c r="I2975" i="3"/>
  <c r="X2974" i="3"/>
  <c r="M2974" i="3"/>
  <c r="I2974" i="3"/>
  <c r="P2974" i="3" s="1"/>
  <c r="X2973" i="3"/>
  <c r="M2973" i="3"/>
  <c r="I2973" i="3"/>
  <c r="X2972" i="3"/>
  <c r="M2972" i="3"/>
  <c r="I2972" i="3"/>
  <c r="X2971" i="3"/>
  <c r="M2971" i="3"/>
  <c r="I2971" i="3"/>
  <c r="X3319" i="3"/>
  <c r="M3319" i="3"/>
  <c r="P3319" i="3" s="1"/>
  <c r="I3319" i="3"/>
  <c r="X2659" i="3"/>
  <c r="M2659" i="3"/>
  <c r="I2659" i="3"/>
  <c r="X3318" i="3"/>
  <c r="M3318" i="3"/>
  <c r="I3318" i="3"/>
  <c r="X3317" i="3"/>
  <c r="M3317" i="3"/>
  <c r="I3317" i="3"/>
  <c r="P3317" i="3" s="1"/>
  <c r="X3316" i="3"/>
  <c r="M3316" i="3"/>
  <c r="I3316" i="3"/>
  <c r="X2658" i="3"/>
  <c r="M2658" i="3"/>
  <c r="I2658" i="3"/>
  <c r="P2658" i="3" s="1"/>
  <c r="X2970" i="3"/>
  <c r="M2970" i="3"/>
  <c r="I2970" i="3"/>
  <c r="X3315" i="3"/>
  <c r="M3315" i="3"/>
  <c r="I3315" i="3"/>
  <c r="X2969" i="3"/>
  <c r="M2969" i="3"/>
  <c r="I2969" i="3"/>
  <c r="X2968" i="3"/>
  <c r="M2968" i="3"/>
  <c r="I2968" i="3"/>
  <c r="P2968" i="3" s="1"/>
  <c r="X3314" i="3"/>
  <c r="M3314" i="3"/>
  <c r="I3314" i="3"/>
  <c r="X2967" i="3"/>
  <c r="M2967" i="3"/>
  <c r="I2967" i="3"/>
  <c r="P2967" i="3" s="1"/>
  <c r="X3313" i="3"/>
  <c r="M3313" i="3"/>
  <c r="I3313" i="3"/>
  <c r="P3313" i="3" s="1"/>
  <c r="X2966" i="3"/>
  <c r="M2966" i="3"/>
  <c r="I2966" i="3"/>
  <c r="X3312" i="3"/>
  <c r="M3312" i="3"/>
  <c r="I3312" i="3"/>
  <c r="P3312" i="3" s="1"/>
  <c r="X2965" i="3"/>
  <c r="M2965" i="3"/>
  <c r="I2965" i="3"/>
  <c r="P2965" i="3" s="1"/>
  <c r="X2964" i="3"/>
  <c r="M2964" i="3"/>
  <c r="I2964" i="3"/>
  <c r="X3311" i="3"/>
  <c r="M3311" i="3"/>
  <c r="I3311" i="3"/>
  <c r="P3311" i="3" s="1"/>
  <c r="X3310" i="3"/>
  <c r="M3310" i="3"/>
  <c r="I3310" i="3"/>
  <c r="P3310" i="3" s="1"/>
  <c r="X2657" i="3"/>
  <c r="M2657" i="3"/>
  <c r="I2657" i="3"/>
  <c r="X2963" i="3"/>
  <c r="M2963" i="3"/>
  <c r="I2963" i="3"/>
  <c r="X2656" i="3"/>
  <c r="M2656" i="3"/>
  <c r="I2656" i="3"/>
  <c r="X3309" i="3"/>
  <c r="M3309" i="3"/>
  <c r="I3309" i="3"/>
  <c r="X3308" i="3"/>
  <c r="M3308" i="3"/>
  <c r="I3308" i="3"/>
  <c r="P3308" i="3" s="1"/>
  <c r="X2655" i="3"/>
  <c r="M2655" i="3"/>
  <c r="I2655" i="3"/>
  <c r="X2962" i="3"/>
  <c r="M2962" i="3"/>
  <c r="I2962" i="3"/>
  <c r="X2961" i="3"/>
  <c r="M2961" i="3"/>
  <c r="I2961" i="3"/>
  <c r="X2960" i="3"/>
  <c r="M2960" i="3"/>
  <c r="P2960" i="3" s="1"/>
  <c r="I2960" i="3"/>
  <c r="X2959" i="3"/>
  <c r="M2959" i="3"/>
  <c r="I2959" i="3"/>
  <c r="X2958" i="3"/>
  <c r="M2958" i="3"/>
  <c r="I2958" i="3"/>
  <c r="X2957" i="3"/>
  <c r="M2957" i="3"/>
  <c r="I2957" i="3"/>
  <c r="X2654" i="3"/>
  <c r="M2654" i="3"/>
  <c r="I2654" i="3"/>
  <c r="X2653" i="3"/>
  <c r="M2653" i="3"/>
  <c r="I2653" i="3"/>
  <c r="X2652" i="3"/>
  <c r="M2652" i="3"/>
  <c r="I2652" i="3"/>
  <c r="X2956" i="3"/>
  <c r="M2956" i="3"/>
  <c r="I2956" i="3"/>
  <c r="X3307" i="3"/>
  <c r="M3307" i="3"/>
  <c r="I3307" i="3"/>
  <c r="X3306" i="3"/>
  <c r="M3306" i="3"/>
  <c r="I3306" i="3"/>
  <c r="P3306" i="3" s="1"/>
  <c r="X2651" i="3"/>
  <c r="M2651" i="3"/>
  <c r="I2651" i="3"/>
  <c r="X2650" i="3"/>
  <c r="M2650" i="3"/>
  <c r="I2650" i="3"/>
  <c r="P2650" i="3" s="1"/>
  <c r="X3305" i="3"/>
  <c r="M3305" i="3"/>
  <c r="I3305" i="3"/>
  <c r="P3305" i="3" s="1"/>
  <c r="X2955" i="3"/>
  <c r="M2955" i="3"/>
  <c r="I2955" i="3"/>
  <c r="X3304" i="3"/>
  <c r="M3304" i="3"/>
  <c r="I3304" i="3"/>
  <c r="P3304" i="3" s="1"/>
  <c r="X2954" i="3"/>
  <c r="M2954" i="3"/>
  <c r="I2954" i="3"/>
  <c r="P2954" i="3" s="1"/>
  <c r="X2649" i="3"/>
  <c r="M2649" i="3"/>
  <c r="I2649" i="3"/>
  <c r="X2953" i="3"/>
  <c r="M2953" i="3"/>
  <c r="I2953" i="3"/>
  <c r="P2953" i="3" s="1"/>
  <c r="X3303" i="3"/>
  <c r="M3303" i="3"/>
  <c r="I3303" i="3"/>
  <c r="P3303" i="3" s="1"/>
  <c r="X2952" i="3"/>
  <c r="M2952" i="3"/>
  <c r="I2952" i="3"/>
  <c r="X2951" i="3"/>
  <c r="M2951" i="3"/>
  <c r="I2951" i="3"/>
  <c r="X3302" i="3"/>
  <c r="M3302" i="3"/>
  <c r="I3302" i="3"/>
  <c r="X2950" i="3"/>
  <c r="M2950" i="3"/>
  <c r="I2950" i="3"/>
  <c r="X3301" i="3"/>
  <c r="M3301" i="3"/>
  <c r="I3301" i="3"/>
  <c r="P3301" i="3" s="1"/>
  <c r="X3300" i="3"/>
  <c r="M3300" i="3"/>
  <c r="I3300" i="3"/>
  <c r="X2949" i="3"/>
  <c r="M2949" i="3"/>
  <c r="I2949" i="3"/>
  <c r="X2948" i="3"/>
  <c r="M2948" i="3"/>
  <c r="I2948" i="3"/>
  <c r="X3299" i="3"/>
  <c r="M3299" i="3"/>
  <c r="P3299" i="3" s="1"/>
  <c r="I3299" i="3"/>
  <c r="X3298" i="3"/>
  <c r="M3298" i="3"/>
  <c r="I3298" i="3"/>
  <c r="X2947" i="3"/>
  <c r="M2947" i="3"/>
  <c r="I2947" i="3"/>
  <c r="X3297" i="3"/>
  <c r="M3297" i="3"/>
  <c r="I3297" i="3"/>
  <c r="X2648" i="3"/>
  <c r="M2648" i="3"/>
  <c r="I2648" i="3"/>
  <c r="X3296" i="3"/>
  <c r="M3296" i="3"/>
  <c r="I3296" i="3"/>
  <c r="X2647" i="3"/>
  <c r="M2647" i="3"/>
  <c r="I2647" i="3"/>
  <c r="X2946" i="3"/>
  <c r="M2946" i="3"/>
  <c r="I2946" i="3"/>
  <c r="X3295" i="3"/>
  <c r="M3295" i="3"/>
  <c r="I3295" i="3"/>
  <c r="X2945" i="3"/>
  <c r="M2945" i="3"/>
  <c r="I2945" i="3"/>
  <c r="P2945" i="3" s="1"/>
  <c r="X3294" i="3"/>
  <c r="M3294" i="3"/>
  <c r="I3294" i="3"/>
  <c r="X2944" i="3"/>
  <c r="M2944" i="3"/>
  <c r="I2944" i="3"/>
  <c r="P2944" i="3" s="1"/>
  <c r="X3293" i="3"/>
  <c r="M3293" i="3"/>
  <c r="I3293" i="3"/>
  <c r="P3293" i="3" s="1"/>
  <c r="X2943" i="3"/>
  <c r="M2943" i="3"/>
  <c r="I2943" i="3"/>
  <c r="X3292" i="3"/>
  <c r="M3292" i="3"/>
  <c r="I3292" i="3"/>
  <c r="P3292" i="3" s="1"/>
  <c r="X2646" i="3"/>
  <c r="M2646" i="3"/>
  <c r="I2646" i="3"/>
  <c r="P2646" i="3" s="1"/>
  <c r="X3291" i="3"/>
  <c r="M3291" i="3"/>
  <c r="I3291" i="3"/>
  <c r="X3290" i="3"/>
  <c r="M3290" i="3"/>
  <c r="I3290" i="3"/>
  <c r="P3290" i="3" s="1"/>
  <c r="X2942" i="3"/>
  <c r="M2942" i="3"/>
  <c r="I2942" i="3"/>
  <c r="P2942" i="3" s="1"/>
  <c r="X2645" i="3"/>
  <c r="M2645" i="3"/>
  <c r="I2645" i="3"/>
  <c r="X3289" i="3"/>
  <c r="M3289" i="3"/>
  <c r="I3289" i="3"/>
  <c r="X3288" i="3"/>
  <c r="M3288" i="3"/>
  <c r="I3288" i="3"/>
  <c r="X3287" i="3"/>
  <c r="M3287" i="3"/>
  <c r="I3287" i="3"/>
  <c r="X3286" i="3"/>
  <c r="M3286" i="3"/>
  <c r="I3286" i="3"/>
  <c r="X3285" i="3"/>
  <c r="M3285" i="3"/>
  <c r="I3285" i="3"/>
  <c r="X2644" i="3"/>
  <c r="M2644" i="3"/>
  <c r="I2644" i="3"/>
  <c r="X2643" i="3"/>
  <c r="M2643" i="3"/>
  <c r="I2643" i="3"/>
  <c r="X2941" i="3"/>
  <c r="M2941" i="3"/>
  <c r="P2941" i="3" s="1"/>
  <c r="I2941" i="3"/>
  <c r="X3284" i="3"/>
  <c r="M3284" i="3"/>
  <c r="I3284" i="3"/>
  <c r="X2940" i="3"/>
  <c r="M2940" i="3"/>
  <c r="I2940" i="3"/>
  <c r="X2642" i="3"/>
  <c r="M2642" i="3"/>
  <c r="I2642" i="3"/>
  <c r="X3283" i="3"/>
  <c r="M3283" i="3"/>
  <c r="I3283" i="3"/>
  <c r="X2939" i="3"/>
  <c r="M2939" i="3"/>
  <c r="I2939" i="3"/>
  <c r="X2641" i="3"/>
  <c r="M2641" i="3"/>
  <c r="I2641" i="3"/>
  <c r="X2938" i="3"/>
  <c r="M2938" i="3"/>
  <c r="I2938" i="3"/>
  <c r="X3282" i="3"/>
  <c r="M3282" i="3"/>
  <c r="I3282" i="3"/>
  <c r="X3281" i="3"/>
  <c r="M3281" i="3"/>
  <c r="I3281" i="3"/>
  <c r="P3281" i="3" s="1"/>
  <c r="X2937" i="3"/>
  <c r="M2937" i="3"/>
  <c r="I2937" i="3"/>
  <c r="X2936" i="3"/>
  <c r="M2936" i="3"/>
  <c r="I2936" i="3"/>
  <c r="P2936" i="3" s="1"/>
  <c r="X3280" i="3"/>
  <c r="M3280" i="3"/>
  <c r="I3280" i="3"/>
  <c r="P3280" i="3" s="1"/>
  <c r="X2935" i="3"/>
  <c r="M2935" i="3"/>
  <c r="I2935" i="3"/>
  <c r="X2640" i="3"/>
  <c r="M2640" i="3"/>
  <c r="I2640" i="3"/>
  <c r="P2640" i="3" s="1"/>
  <c r="X2639" i="3"/>
  <c r="M2639" i="3"/>
  <c r="I2639" i="3"/>
  <c r="P2639" i="3" s="1"/>
  <c r="X3279" i="3"/>
  <c r="M3279" i="3"/>
  <c r="I3279" i="3"/>
  <c r="X2638" i="3"/>
  <c r="M2638" i="3"/>
  <c r="I2638" i="3"/>
  <c r="P2638" i="3" s="1"/>
  <c r="X3278" i="3"/>
  <c r="M3278" i="3"/>
  <c r="I3278" i="3"/>
  <c r="P3278" i="3" s="1"/>
  <c r="X2637" i="3"/>
  <c r="M2637" i="3"/>
  <c r="I2637" i="3"/>
  <c r="X3277" i="3"/>
  <c r="M3277" i="3"/>
  <c r="I3277" i="3"/>
  <c r="X3276" i="3"/>
  <c r="M3276" i="3"/>
  <c r="I3276" i="3"/>
  <c r="P3276" i="3" s="1"/>
  <c r="X2934" i="3"/>
  <c r="M2934" i="3"/>
  <c r="I2934" i="3"/>
  <c r="X2933" i="3"/>
  <c r="M2933" i="3"/>
  <c r="I2933" i="3"/>
  <c r="P2933" i="3" s="1"/>
  <c r="X2932" i="3"/>
  <c r="M2932" i="3"/>
  <c r="I2932" i="3"/>
  <c r="X3275" i="3"/>
  <c r="M3275" i="3"/>
  <c r="I3275" i="3"/>
  <c r="X2931" i="3"/>
  <c r="M2931" i="3"/>
  <c r="I2931" i="3"/>
  <c r="X2636" i="3"/>
  <c r="M2636" i="3"/>
  <c r="P2636" i="3" s="1"/>
  <c r="I2636" i="3"/>
  <c r="X2930" i="3"/>
  <c r="M2930" i="3"/>
  <c r="I2930" i="3"/>
  <c r="X3274" i="3"/>
  <c r="M3274" i="3"/>
  <c r="I3274" i="3"/>
  <c r="X3273" i="3"/>
  <c r="M3273" i="3"/>
  <c r="I3273" i="3"/>
  <c r="X2929" i="3"/>
  <c r="M2929" i="3"/>
  <c r="I2929" i="3"/>
  <c r="X3272" i="3"/>
  <c r="M3272" i="3"/>
  <c r="I3272" i="3"/>
  <c r="X3271" i="3"/>
  <c r="M3271" i="3"/>
  <c r="I3271" i="3"/>
  <c r="X3270" i="3"/>
  <c r="M3270" i="3"/>
  <c r="I3270" i="3"/>
  <c r="X3269" i="3"/>
  <c r="M3269" i="3"/>
  <c r="I3269" i="3"/>
  <c r="X2928" i="3"/>
  <c r="M2928" i="3"/>
  <c r="I2928" i="3"/>
  <c r="P2928" i="3" s="1"/>
  <c r="X2927" i="3"/>
  <c r="M2927" i="3"/>
  <c r="I2927" i="3"/>
  <c r="X3268" i="3"/>
  <c r="M3268" i="3"/>
  <c r="I3268" i="3"/>
  <c r="P3268" i="3" s="1"/>
  <c r="X3267" i="3"/>
  <c r="M3267" i="3"/>
  <c r="I3267" i="3"/>
  <c r="P3267" i="3" s="1"/>
  <c r="X2926" i="3"/>
  <c r="M2926" i="3"/>
  <c r="I2926" i="3"/>
  <c r="X2925" i="3"/>
  <c r="M2925" i="3"/>
  <c r="I2925" i="3"/>
  <c r="P2925" i="3" s="1"/>
  <c r="X2635" i="3"/>
  <c r="M2635" i="3"/>
  <c r="I2635" i="3"/>
  <c r="P2635" i="3" s="1"/>
  <c r="X2924" i="3"/>
  <c r="M2924" i="3"/>
  <c r="I2924" i="3"/>
  <c r="X2634" i="3"/>
  <c r="M2634" i="3"/>
  <c r="I2634" i="3"/>
  <c r="P2634" i="3" s="1"/>
  <c r="X2923" i="3"/>
  <c r="M2923" i="3"/>
  <c r="I2923" i="3"/>
  <c r="P2923" i="3" s="1"/>
  <c r="X2633" i="3"/>
  <c r="M2633" i="3"/>
  <c r="I2633" i="3"/>
  <c r="X3266" i="3"/>
  <c r="M3266" i="3"/>
  <c r="I3266" i="3"/>
  <c r="X2922" i="3"/>
  <c r="M2922" i="3"/>
  <c r="I2922" i="3"/>
  <c r="P2922" i="3" s="1"/>
  <c r="X2921" i="3"/>
  <c r="M2921" i="3"/>
  <c r="I2921" i="3"/>
  <c r="X2632" i="3"/>
  <c r="M2632" i="3"/>
  <c r="I2632" i="3"/>
  <c r="P2632" i="3" s="1"/>
  <c r="X3265" i="3"/>
  <c r="M3265" i="3"/>
  <c r="I3265" i="3"/>
  <c r="X2631" i="3"/>
  <c r="M2631" i="3"/>
  <c r="I2631" i="3"/>
  <c r="X3264" i="3"/>
  <c r="M3264" i="3"/>
  <c r="I3264" i="3"/>
  <c r="X3263" i="3"/>
  <c r="M3263" i="3"/>
  <c r="P3263" i="3" s="1"/>
  <c r="I3263" i="3"/>
  <c r="X2920" i="3"/>
  <c r="M2920" i="3"/>
  <c r="I2920" i="3"/>
  <c r="X3262" i="3"/>
  <c r="M3262" i="3"/>
  <c r="I3262" i="3"/>
  <c r="X3261" i="3"/>
  <c r="M3261" i="3"/>
  <c r="I3261" i="3"/>
  <c r="X3260" i="3"/>
  <c r="M3260" i="3"/>
  <c r="I3260" i="3"/>
  <c r="X2630" i="3"/>
  <c r="M2630" i="3"/>
  <c r="I2630" i="3"/>
  <c r="X3259" i="3"/>
  <c r="X3258" i="3"/>
  <c r="M3258" i="3"/>
  <c r="I3258" i="3"/>
  <c r="X2629" i="3"/>
  <c r="M2629" i="3"/>
  <c r="I2629" i="3"/>
  <c r="P2629" i="3" s="1"/>
  <c r="X3257" i="3"/>
  <c r="M3257" i="3"/>
  <c r="I3257" i="3"/>
  <c r="P3257" i="3" s="1"/>
  <c r="X3256" i="3"/>
  <c r="M3256" i="3"/>
  <c r="I3256" i="3"/>
  <c r="X3255" i="3"/>
  <c r="M3255" i="3"/>
  <c r="I3255" i="3"/>
  <c r="X2919" i="3"/>
  <c r="M2919" i="3"/>
  <c r="I2919" i="3"/>
  <c r="P2919" i="3" s="1"/>
  <c r="X2918" i="3"/>
  <c r="M2918" i="3"/>
  <c r="I2918" i="3"/>
  <c r="X2917" i="3"/>
  <c r="M2917" i="3"/>
  <c r="I2917" i="3"/>
  <c r="P2917" i="3" s="1"/>
  <c r="X2916" i="3"/>
  <c r="M2916" i="3"/>
  <c r="I2916" i="3"/>
  <c r="X3254" i="3"/>
  <c r="M3254" i="3"/>
  <c r="I3254" i="3"/>
  <c r="X3253" i="3"/>
  <c r="M3253" i="3"/>
  <c r="I3253" i="3"/>
  <c r="X3252" i="3"/>
  <c r="M3252" i="3"/>
  <c r="P3252" i="3" s="1"/>
  <c r="I3252" i="3"/>
  <c r="P3262" i="3" l="1"/>
  <c r="P3269" i="3"/>
  <c r="P3271" i="3"/>
  <c r="P3274" i="3"/>
  <c r="P3282" i="3"/>
  <c r="P2641" i="3"/>
  <c r="P2940" i="3"/>
  <c r="P3295" i="3"/>
  <c r="P2647" i="3"/>
  <c r="P2947" i="3"/>
  <c r="P3307" i="3"/>
  <c r="P2652" i="3"/>
  <c r="P2958" i="3"/>
  <c r="P2969" i="3"/>
  <c r="P2970" i="3"/>
  <c r="P3318" i="3"/>
  <c r="P2663" i="3"/>
  <c r="P2994" i="3"/>
  <c r="P2669" i="3"/>
  <c r="P3286" i="3"/>
  <c r="P3288" i="3"/>
  <c r="P3302" i="3"/>
  <c r="P2656" i="3"/>
  <c r="P2664" i="3"/>
  <c r="P2667" i="3"/>
  <c r="P3328" i="3"/>
  <c r="P2630" i="3"/>
  <c r="P3261" i="3"/>
  <c r="P3272" i="3"/>
  <c r="P3273" i="3"/>
  <c r="P2939" i="3"/>
  <c r="P2642" i="3"/>
  <c r="P3296" i="3"/>
  <c r="P3297" i="3"/>
  <c r="P2653" i="3"/>
  <c r="P2957" i="3"/>
  <c r="P2992" i="3"/>
  <c r="P3322" i="3"/>
  <c r="P3003" i="3"/>
  <c r="P3253" i="3"/>
  <c r="P2916" i="3"/>
  <c r="P3255" i="3"/>
  <c r="P3264" i="3"/>
  <c r="P3265" i="3"/>
  <c r="P3266" i="3"/>
  <c r="P2931" i="3"/>
  <c r="P2932" i="3"/>
  <c r="P2643" i="3"/>
  <c r="P3285" i="3"/>
  <c r="P3289" i="3"/>
  <c r="P2948" i="3"/>
  <c r="P3300" i="3"/>
  <c r="P2951" i="3"/>
  <c r="P2961" i="3"/>
  <c r="P2655" i="3"/>
  <c r="P2963" i="3"/>
  <c r="P2971" i="3"/>
  <c r="P2973" i="3"/>
  <c r="P2977" i="3"/>
  <c r="P2987" i="3"/>
  <c r="P2988" i="3"/>
  <c r="P3324" i="3"/>
  <c r="P3327" i="3"/>
  <c r="P3332" i="3"/>
  <c r="P3015" i="3"/>
  <c r="P334" i="5"/>
  <c r="P338" i="5"/>
  <c r="P324" i="5"/>
  <c r="P328" i="5"/>
  <c r="P332" i="5"/>
  <c r="P2836" i="1"/>
  <c r="P2838" i="1"/>
  <c r="P3148" i="1"/>
  <c r="P3150" i="1"/>
  <c r="P3458" i="1"/>
  <c r="P2842" i="1"/>
  <c r="P3154" i="1"/>
  <c r="P3195" i="1"/>
  <c r="P2857" i="1"/>
  <c r="P3197" i="1"/>
  <c r="P3198" i="1"/>
  <c r="P3515" i="1"/>
  <c r="P3526" i="1"/>
  <c r="P3208" i="1"/>
  <c r="P3528" i="1"/>
  <c r="P3179" i="1"/>
  <c r="P3186" i="1"/>
  <c r="P3503" i="1"/>
  <c r="P3157" i="1"/>
  <c r="P3178" i="1"/>
  <c r="P3494" i="1"/>
  <c r="P2849" i="1"/>
  <c r="P3183" i="1"/>
  <c r="P2851" i="1"/>
  <c r="P3184" i="1"/>
  <c r="P3185" i="1"/>
  <c r="P3499" i="1"/>
  <c r="P3501" i="1"/>
  <c r="P3187" i="1"/>
  <c r="P3191" i="1"/>
  <c r="P3193" i="1"/>
  <c r="P3505" i="1"/>
  <c r="P3506" i="1"/>
  <c r="P2855" i="1"/>
  <c r="P3514" i="1"/>
  <c r="P3201" i="1"/>
  <c r="P3202" i="1"/>
  <c r="P3204" i="1"/>
  <c r="P3206" i="1"/>
  <c r="P3467" i="1"/>
  <c r="P3119" i="1"/>
  <c r="P2830" i="1"/>
  <c r="P3469" i="1"/>
  <c r="P3472" i="1"/>
  <c r="P3162" i="1"/>
  <c r="P3477" i="1"/>
  <c r="P2844" i="1"/>
  <c r="P3481" i="1"/>
  <c r="P2846" i="1"/>
  <c r="P3483" i="1"/>
  <c r="P3174" i="1"/>
  <c r="P3175" i="1"/>
  <c r="P3489" i="1"/>
  <c r="P3491" i="1"/>
  <c r="P3176" i="1"/>
  <c r="P2848" i="1"/>
  <c r="P3194" i="1"/>
  <c r="P2826" i="1"/>
  <c r="P3121" i="1"/>
  <c r="P2828" i="1"/>
  <c r="P3125" i="1"/>
  <c r="P2831" i="1"/>
  <c r="P3127" i="1"/>
  <c r="P3128" i="1"/>
  <c r="P3456" i="1"/>
  <c r="P2837" i="1"/>
  <c r="P3519" i="1"/>
  <c r="P3159" i="1"/>
  <c r="P3468" i="1"/>
  <c r="P3470" i="1"/>
  <c r="P3160" i="1"/>
  <c r="P3473" i="1"/>
  <c r="P3163" i="1"/>
  <c r="P3478" i="1"/>
  <c r="P3168" i="1"/>
  <c r="P3479" i="1"/>
  <c r="P3170" i="1"/>
  <c r="P3171" i="1"/>
  <c r="P3482" i="1"/>
  <c r="P3172" i="1"/>
  <c r="P3173" i="1"/>
  <c r="P3487" i="1"/>
  <c r="P3488" i="1"/>
  <c r="P3529" i="1"/>
  <c r="P3445" i="1"/>
  <c r="P3126" i="1"/>
  <c r="P2832" i="1"/>
  <c r="P3151" i="1"/>
  <c r="P2840" i="1"/>
  <c r="P3459" i="1"/>
  <c r="P3152" i="1"/>
  <c r="P3460" i="1"/>
  <c r="P3462" i="1"/>
  <c r="P3464" i="1"/>
  <c r="P3203" i="1"/>
  <c r="P2833" i="1"/>
  <c r="P3448" i="1"/>
  <c r="P2835" i="1"/>
  <c r="P3133" i="1"/>
  <c r="P3135" i="1"/>
  <c r="P3137" i="1"/>
  <c r="P3138" i="1"/>
  <c r="P3454" i="1"/>
  <c r="P3164" i="1"/>
  <c r="P2860" i="1"/>
  <c r="P3523" i="1"/>
  <c r="P2868" i="1"/>
  <c r="P3132" i="1"/>
  <c r="P3134" i="1"/>
  <c r="P3450" i="1"/>
  <c r="P3139" i="1"/>
  <c r="P3140" i="1"/>
  <c r="P3453" i="1"/>
  <c r="P3143" i="1"/>
  <c r="P3465" i="1"/>
  <c r="P3466" i="1"/>
  <c r="P3474" i="1"/>
  <c r="P3492" i="1"/>
  <c r="P3493" i="1"/>
  <c r="P3177" i="1"/>
  <c r="P3199" i="1"/>
  <c r="P3516" i="1"/>
  <c r="P2863" i="1"/>
  <c r="P3518" i="1"/>
  <c r="P3525" i="1"/>
  <c r="P3120" i="1"/>
  <c r="P3441" i="1"/>
  <c r="P3476" i="1"/>
  <c r="P3182" i="1"/>
  <c r="P2853" i="1"/>
  <c r="P3149" i="1"/>
  <c r="P3167" i="1"/>
  <c r="P3480" i="1"/>
  <c r="P2847" i="1"/>
  <c r="P3517" i="1"/>
  <c r="P3200" i="1"/>
  <c r="P3209" i="1"/>
  <c r="P3439" i="1"/>
  <c r="P3122" i="1"/>
  <c r="P3123" i="1"/>
  <c r="P3124" i="1"/>
  <c r="P2834" i="1"/>
  <c r="P3457" i="1"/>
  <c r="P3165" i="1"/>
  <c r="P3166" i="1"/>
  <c r="P3495" i="1"/>
  <c r="P3180" i="1"/>
  <c r="P3181" i="1"/>
  <c r="P3496" i="1"/>
  <c r="P3497" i="1"/>
  <c r="P3498" i="1"/>
  <c r="P3189" i="1"/>
  <c r="P3190" i="1"/>
  <c r="P3192" i="1"/>
  <c r="P3507" i="1"/>
  <c r="P2856" i="1"/>
  <c r="P3511" i="1"/>
  <c r="P2858" i="1"/>
  <c r="P2864" i="1"/>
  <c r="P3520" i="1"/>
  <c r="P2867" i="1"/>
  <c r="P3521" i="1"/>
  <c r="P3440" i="1"/>
  <c r="P3442" i="1"/>
  <c r="P3446" i="1"/>
  <c r="P3130" i="1"/>
  <c r="P3452" i="1"/>
  <c r="P3455" i="1"/>
  <c r="P3144" i="1"/>
  <c r="P3147" i="1"/>
  <c r="P3153" i="1"/>
  <c r="P3156" i="1"/>
  <c r="P2843" i="1"/>
  <c r="P3169" i="1"/>
  <c r="P3484" i="1"/>
  <c r="P3500" i="1"/>
  <c r="P3502" i="1"/>
  <c r="P2859" i="1"/>
  <c r="P3461" i="1"/>
  <c r="P3510" i="1"/>
  <c r="P3513" i="1"/>
  <c r="P3524" i="1"/>
  <c r="P3438" i="1"/>
  <c r="P2829" i="1"/>
  <c r="P3129" i="1"/>
  <c r="P3451" i="1"/>
  <c r="P3142" i="1"/>
  <c r="P3146" i="1"/>
  <c r="P2839" i="1"/>
  <c r="P3463" i="1"/>
  <c r="P3161" i="1"/>
  <c r="P3504" i="1"/>
  <c r="P3196" i="1"/>
  <c r="P2861" i="1"/>
  <c r="P2865" i="1"/>
  <c r="P3522" i="1"/>
  <c r="P2869" i="1"/>
  <c r="P2827" i="1"/>
  <c r="P3443" i="1"/>
  <c r="P3444" i="1"/>
  <c r="P3447" i="1"/>
  <c r="P3136" i="1"/>
  <c r="P3141" i="1"/>
  <c r="P3155" i="1"/>
  <c r="P3158" i="1"/>
  <c r="P3471" i="1"/>
  <c r="P3475" i="1"/>
  <c r="P2845" i="1"/>
  <c r="P3485" i="1"/>
  <c r="P3486" i="1"/>
  <c r="P3490" i="1"/>
  <c r="P2850" i="1"/>
  <c r="P2852" i="1"/>
  <c r="P3188" i="1"/>
  <c r="P2854" i="1"/>
  <c r="P3509" i="1"/>
  <c r="P3512" i="1"/>
  <c r="P2862" i="1"/>
  <c r="P2866" i="1"/>
  <c r="P3205" i="1"/>
  <c r="P3527" i="1"/>
  <c r="P2680" i="2"/>
  <c r="P2491" i="2"/>
  <c r="P2570" i="2"/>
  <c r="P2624" i="2"/>
  <c r="P2642" i="2"/>
  <c r="P2660" i="2"/>
  <c r="P2499" i="2"/>
  <c r="P2528" i="2"/>
  <c r="P2552" i="2"/>
  <c r="P2589" i="2"/>
  <c r="P2677" i="2"/>
  <c r="P2517" i="2"/>
  <c r="P2534" i="2"/>
  <c r="P2508" i="2"/>
  <c r="P2526" i="2"/>
  <c r="P2543" i="2"/>
  <c r="P2555" i="2"/>
  <c r="P2561" i="2"/>
  <c r="P2579" i="2"/>
  <c r="P2597" i="2"/>
  <c r="P2615" i="2"/>
  <c r="P2633" i="2"/>
  <c r="P2651" i="2"/>
  <c r="P2686" i="2"/>
  <c r="P2606" i="2"/>
  <c r="P2487" i="2"/>
  <c r="P2493" i="2"/>
  <c r="P2500" i="2"/>
  <c r="P2553" i="2"/>
  <c r="P2634" i="2"/>
  <c r="P2504" i="2"/>
  <c r="P2513" i="2"/>
  <c r="P2522" i="2"/>
  <c r="P2530" i="2"/>
  <c r="P2539" i="2"/>
  <c r="P2557" i="2"/>
  <c r="P2566" i="2"/>
  <c r="P2584" i="2"/>
  <c r="P2602" i="2"/>
  <c r="P2638" i="2"/>
  <c r="P2647" i="2"/>
  <c r="P2656" i="2"/>
  <c r="P2673" i="2"/>
  <c r="P2682" i="2"/>
  <c r="P2489" i="2"/>
  <c r="P2497" i="2"/>
  <c r="P2506" i="2"/>
  <c r="P2515" i="2"/>
  <c r="P2524" i="2"/>
  <c r="P2532" i="2"/>
  <c r="P2541" i="2"/>
  <c r="P2550" i="2"/>
  <c r="P2559" i="2"/>
  <c r="P2568" i="2"/>
  <c r="P2577" i="2"/>
  <c r="P2587" i="2"/>
  <c r="P2595" i="2"/>
  <c r="P2604" i="2"/>
  <c r="P2613" i="2"/>
  <c r="P2622" i="2"/>
  <c r="P2631" i="2"/>
  <c r="P2640" i="2"/>
  <c r="P2649" i="2"/>
  <c r="P2658" i="2"/>
  <c r="P2667" i="2"/>
  <c r="P2675" i="2"/>
  <c r="P2684" i="2"/>
  <c r="P1474" i="7"/>
  <c r="P1491" i="7"/>
  <c r="P1509" i="7"/>
  <c r="P1527" i="7"/>
  <c r="P1473" i="7"/>
  <c r="P1477" i="7"/>
  <c r="P1479" i="7"/>
  <c r="P1484" i="7"/>
  <c r="P1486" i="7"/>
  <c r="P1488" i="7"/>
  <c r="P1490" i="7"/>
  <c r="P1496" i="7"/>
  <c r="P1502" i="7"/>
  <c r="P1504" i="7"/>
  <c r="P1506" i="7"/>
  <c r="P1508" i="7"/>
  <c r="P1512" i="7"/>
  <c r="P1514" i="7"/>
  <c r="P1520" i="7"/>
  <c r="P1522" i="7"/>
  <c r="P1524" i="7"/>
  <c r="P1526" i="7"/>
  <c r="P1440" i="7"/>
  <c r="P1446" i="7"/>
  <c r="P1458" i="7"/>
  <c r="P1460" i="7"/>
  <c r="P1482" i="7"/>
  <c r="P1494" i="7"/>
  <c r="P1500" i="7"/>
  <c r="P1518" i="7"/>
  <c r="P1466" i="7"/>
  <c r="P1416" i="7"/>
  <c r="P1428" i="7"/>
  <c r="P1448" i="7"/>
  <c r="P1454" i="7"/>
  <c r="P1470" i="7"/>
  <c r="P1476" i="7"/>
  <c r="P1478" i="7"/>
  <c r="P1480" i="7"/>
  <c r="P1481" i="7"/>
  <c r="P1485" i="7"/>
  <c r="P1487" i="7"/>
  <c r="P1493" i="7"/>
  <c r="P1495" i="7"/>
  <c r="P1497" i="7"/>
  <c r="P1499" i="7"/>
  <c r="P1503" i="7"/>
  <c r="P1505" i="7"/>
  <c r="P1511" i="7"/>
  <c r="P1513" i="7"/>
  <c r="P1515" i="7"/>
  <c r="P1517" i="7"/>
  <c r="P1521" i="7"/>
  <c r="P1523" i="7"/>
  <c r="P1434" i="7"/>
  <c r="P1464" i="7"/>
  <c r="P1422" i="7"/>
  <c r="P1415" i="7"/>
  <c r="P1417" i="7"/>
  <c r="P1421" i="7"/>
  <c r="P1423" i="7"/>
  <c r="P1427" i="7"/>
  <c r="P1429" i="7"/>
  <c r="P1433" i="7"/>
  <c r="P1435" i="7"/>
  <c r="P1439" i="7"/>
  <c r="P1441" i="7"/>
  <c r="P1445" i="7"/>
  <c r="P1450" i="7"/>
  <c r="P1452" i="7"/>
  <c r="P1456" i="7"/>
  <c r="P1462" i="7"/>
  <c r="P1468" i="7"/>
  <c r="P1475" i="7"/>
  <c r="P1483" i="7"/>
  <c r="P1492" i="7"/>
  <c r="P1501" i="7"/>
  <c r="P1510" i="7"/>
  <c r="P1519" i="7"/>
  <c r="P1528" i="7"/>
  <c r="P1414" i="7"/>
  <c r="P1418" i="7"/>
  <c r="P1420" i="7"/>
  <c r="P1424" i="7"/>
  <c r="P1426" i="7"/>
  <c r="P1430" i="7"/>
  <c r="P1432" i="7"/>
  <c r="P1436" i="7"/>
  <c r="P1438" i="7"/>
  <c r="P1442" i="7"/>
  <c r="P1444" i="7"/>
  <c r="P1447" i="7"/>
  <c r="P1449" i="7"/>
  <c r="P1453" i="7"/>
  <c r="P1459" i="7"/>
  <c r="P1465" i="7"/>
  <c r="P1471" i="7"/>
  <c r="P1472" i="7"/>
  <c r="P1489" i="7"/>
  <c r="P1498" i="7"/>
  <c r="P1507" i="7"/>
  <c r="P1516" i="7"/>
  <c r="P1525" i="7"/>
  <c r="P3256" i="3"/>
  <c r="P2920" i="3"/>
  <c r="P2633" i="3"/>
  <c r="P2927" i="3"/>
  <c r="P2930" i="3"/>
  <c r="P2637" i="3"/>
  <c r="P2937" i="3"/>
  <c r="P3284" i="3"/>
  <c r="P2645" i="3"/>
  <c r="P3294" i="3"/>
  <c r="P3298" i="3"/>
  <c r="P2952" i="3"/>
  <c r="P2651" i="3"/>
  <c r="P2959" i="3"/>
  <c r="P2657" i="3"/>
  <c r="P3314" i="3"/>
  <c r="P2659" i="3"/>
  <c r="P2978" i="3"/>
  <c r="P2989" i="3"/>
  <c r="P2995" i="3"/>
  <c r="P3002" i="3"/>
  <c r="P3008" i="3"/>
  <c r="P2918" i="3"/>
  <c r="P3260" i="3"/>
  <c r="P2921" i="3"/>
  <c r="P2926" i="3"/>
  <c r="P2929" i="3"/>
  <c r="P2934" i="3"/>
  <c r="P2935" i="3"/>
  <c r="P3283" i="3"/>
  <c r="P3287" i="3"/>
  <c r="P2943" i="3"/>
  <c r="P2648" i="3"/>
  <c r="P2950" i="3"/>
  <c r="P2955" i="3"/>
  <c r="P2654" i="3"/>
  <c r="P3309" i="3"/>
  <c r="P2966" i="3"/>
  <c r="P3316" i="3"/>
  <c r="P2975" i="3"/>
  <c r="P2981" i="3"/>
  <c r="P3321" i="3"/>
  <c r="P2993" i="3"/>
  <c r="P2999" i="3"/>
  <c r="P3005" i="3"/>
  <c r="P3012" i="3"/>
  <c r="P3277" i="3"/>
  <c r="P3017" i="3"/>
  <c r="P3254" i="3"/>
  <c r="P3258" i="3"/>
  <c r="P2631" i="3"/>
  <c r="P2924" i="3"/>
  <c r="P3270" i="3"/>
  <c r="P3275" i="3"/>
  <c r="P3279" i="3"/>
  <c r="P2938" i="3"/>
  <c r="P2644" i="3"/>
  <c r="P3291" i="3"/>
  <c r="P2946" i="3"/>
  <c r="P2949" i="3"/>
  <c r="P2649" i="3"/>
  <c r="P2956" i="3"/>
  <c r="P2962" i="3"/>
  <c r="P2964" i="3"/>
  <c r="P3315" i="3"/>
  <c r="P2972" i="3"/>
  <c r="P2979" i="3"/>
  <c r="P2986" i="3"/>
  <c r="P2666" i="3"/>
  <c r="P2996" i="3"/>
  <c r="P3326" i="3"/>
  <c r="P3009" i="3"/>
  <c r="P3333" i="3"/>
  <c r="P3334" i="3"/>
  <c r="AE23" i="3" l="1"/>
  <c r="AB22" i="3"/>
  <c r="AB21" i="3"/>
  <c r="AB20" i="3"/>
  <c r="AB19" i="3"/>
  <c r="AB18" i="3"/>
  <c r="AB17" i="3"/>
  <c r="AB16" i="3"/>
  <c r="AB15" i="3"/>
  <c r="AE23" i="2"/>
  <c r="AB22" i="2"/>
  <c r="AB21" i="2"/>
  <c r="AB20" i="2"/>
  <c r="AB19" i="2"/>
  <c r="AB18" i="2"/>
  <c r="AB17" i="2"/>
  <c r="AB16" i="2"/>
  <c r="AB15" i="2"/>
  <c r="AE23" i="1"/>
  <c r="AB22" i="1"/>
  <c r="AB21" i="1"/>
  <c r="AB20" i="1"/>
  <c r="AB19" i="1"/>
  <c r="AB18" i="1"/>
  <c r="AB17" i="1"/>
  <c r="AB16" i="1"/>
  <c r="AB15" i="1"/>
  <c r="AB15" i="7"/>
  <c r="AB23" i="2" l="1"/>
  <c r="AB23" i="3"/>
  <c r="AB23" i="1"/>
  <c r="AC6" i="7"/>
  <c r="X320" i="5"/>
  <c r="M320" i="5"/>
  <c r="I320" i="5"/>
  <c r="X318" i="5"/>
  <c r="M318" i="5"/>
  <c r="I318" i="5"/>
  <c r="P318" i="5" s="1"/>
  <c r="P320" i="5" l="1"/>
  <c r="X316" i="5"/>
  <c r="M316" i="5"/>
  <c r="I316" i="5"/>
  <c r="P316" i="5" s="1"/>
  <c r="X314" i="5"/>
  <c r="M314" i="5"/>
  <c r="I314" i="5"/>
  <c r="X312" i="5"/>
  <c r="M312" i="5"/>
  <c r="I312" i="5"/>
  <c r="P312" i="5" s="1"/>
  <c r="X310" i="5"/>
  <c r="M310" i="5"/>
  <c r="I310" i="5"/>
  <c r="X308" i="5"/>
  <c r="M308" i="5"/>
  <c r="I308" i="5"/>
  <c r="P308" i="5" s="1"/>
  <c r="X306" i="5"/>
  <c r="M306" i="5"/>
  <c r="I306" i="5"/>
  <c r="X304" i="5"/>
  <c r="M304" i="5"/>
  <c r="I304" i="5"/>
  <c r="P304" i="5" s="1"/>
  <c r="X302" i="5"/>
  <c r="M302" i="5"/>
  <c r="I302" i="5"/>
  <c r="X300" i="5"/>
  <c r="M300" i="5"/>
  <c r="I300" i="5"/>
  <c r="P300" i="5" s="1"/>
  <c r="X298" i="5"/>
  <c r="M298" i="5"/>
  <c r="I298" i="5"/>
  <c r="X296" i="5"/>
  <c r="M296" i="5"/>
  <c r="I296" i="5"/>
  <c r="P296" i="5" s="1"/>
  <c r="X3118" i="1"/>
  <c r="M3118" i="1"/>
  <c r="I3118" i="1"/>
  <c r="X3117" i="1"/>
  <c r="M3117" i="1"/>
  <c r="I3117" i="1"/>
  <c r="X3437" i="1"/>
  <c r="M3437" i="1"/>
  <c r="I3437" i="1"/>
  <c r="X3116" i="1"/>
  <c r="M3116" i="1"/>
  <c r="I3116" i="1"/>
  <c r="X3115" i="1"/>
  <c r="M3115" i="1"/>
  <c r="I3115" i="1"/>
  <c r="X3114" i="1"/>
  <c r="M3114" i="1"/>
  <c r="I3114" i="1"/>
  <c r="X3436" i="1"/>
  <c r="M3436" i="1"/>
  <c r="I3436" i="1"/>
  <c r="X3113" i="1"/>
  <c r="M3113" i="1"/>
  <c r="I3113" i="1"/>
  <c r="X2825" i="1"/>
  <c r="M2825" i="1"/>
  <c r="I2825" i="1"/>
  <c r="X3112" i="1"/>
  <c r="M3112" i="1"/>
  <c r="I3112" i="1"/>
  <c r="X2824" i="1"/>
  <c r="M2824" i="1"/>
  <c r="I2824" i="1"/>
  <c r="X3111" i="1"/>
  <c r="M3111" i="1"/>
  <c r="I3111" i="1"/>
  <c r="X3435" i="1"/>
  <c r="M3435" i="1"/>
  <c r="I3435" i="1"/>
  <c r="X2823" i="1"/>
  <c r="M2823" i="1"/>
  <c r="I2823" i="1"/>
  <c r="X3110" i="1"/>
  <c r="M3110" i="1"/>
  <c r="I3110" i="1"/>
  <c r="X3109" i="1"/>
  <c r="M3109" i="1"/>
  <c r="I3109" i="1"/>
  <c r="X3108" i="1"/>
  <c r="M3108" i="1"/>
  <c r="I3108" i="1"/>
  <c r="X3107" i="1"/>
  <c r="M3107" i="1"/>
  <c r="I3107" i="1"/>
  <c r="X3106" i="1"/>
  <c r="M3106" i="1"/>
  <c r="I3106" i="1"/>
  <c r="X3105" i="1"/>
  <c r="M3105" i="1"/>
  <c r="I3105" i="1"/>
  <c r="X3434" i="1"/>
  <c r="M3434" i="1"/>
  <c r="I3434" i="1"/>
  <c r="X3433" i="1"/>
  <c r="M3433" i="1"/>
  <c r="I3433" i="1"/>
  <c r="X2822" i="1"/>
  <c r="M2822" i="1"/>
  <c r="I2822" i="1"/>
  <c r="X3104" i="1"/>
  <c r="M3104" i="1"/>
  <c r="I3104" i="1"/>
  <c r="X3432" i="1"/>
  <c r="M3432" i="1"/>
  <c r="I3432" i="1"/>
  <c r="X3431" i="1"/>
  <c r="M3431" i="1"/>
  <c r="I3431" i="1"/>
  <c r="X2821" i="1"/>
  <c r="M2821" i="1"/>
  <c r="I2821" i="1"/>
  <c r="X3430" i="1"/>
  <c r="M3430" i="1"/>
  <c r="I3430" i="1"/>
  <c r="X2820" i="1"/>
  <c r="M2820" i="1"/>
  <c r="I2820" i="1"/>
  <c r="X3103" i="1"/>
  <c r="M3103" i="1"/>
  <c r="I3103" i="1"/>
  <c r="X3429" i="1"/>
  <c r="M3429" i="1"/>
  <c r="I3429" i="1"/>
  <c r="X2819" i="1"/>
  <c r="M2819" i="1"/>
  <c r="I2819" i="1"/>
  <c r="X3428" i="1"/>
  <c r="M3428" i="1"/>
  <c r="I3428" i="1"/>
  <c r="X3427" i="1"/>
  <c r="M3427" i="1"/>
  <c r="I3427" i="1"/>
  <c r="X3426" i="1"/>
  <c r="M3426" i="1"/>
  <c r="I3426" i="1"/>
  <c r="X3425" i="1"/>
  <c r="M3425" i="1"/>
  <c r="I3425" i="1"/>
  <c r="X2818" i="1"/>
  <c r="M2818" i="1"/>
  <c r="I2818" i="1"/>
  <c r="X3102" i="1"/>
  <c r="M3102" i="1"/>
  <c r="I3102" i="1"/>
  <c r="X3101" i="1"/>
  <c r="M3101" i="1"/>
  <c r="I3101" i="1"/>
  <c r="X3100" i="1"/>
  <c r="M3100" i="1"/>
  <c r="I3100" i="1"/>
  <c r="X3099" i="1"/>
  <c r="M3099" i="1"/>
  <c r="I3099" i="1"/>
  <c r="X3098" i="1"/>
  <c r="M3098" i="1"/>
  <c r="I3098" i="1"/>
  <c r="X3424" i="1"/>
  <c r="M3424" i="1"/>
  <c r="I3424" i="1"/>
  <c r="X2817" i="1"/>
  <c r="M2817" i="1"/>
  <c r="I2817" i="1"/>
  <c r="X3423" i="1"/>
  <c r="M3423" i="1"/>
  <c r="I3423" i="1"/>
  <c r="X3422" i="1"/>
  <c r="M3422" i="1"/>
  <c r="I3422" i="1"/>
  <c r="X2816" i="1"/>
  <c r="M2816" i="1"/>
  <c r="I2816" i="1"/>
  <c r="X3097" i="1"/>
  <c r="M3097" i="1"/>
  <c r="I3097" i="1"/>
  <c r="X2815" i="1"/>
  <c r="M2815" i="1"/>
  <c r="I2815" i="1"/>
  <c r="X3421" i="1"/>
  <c r="M3421" i="1"/>
  <c r="I3421" i="1"/>
  <c r="X3096" i="1"/>
  <c r="M3096" i="1"/>
  <c r="I3096" i="1"/>
  <c r="X3420" i="1"/>
  <c r="M3420" i="1"/>
  <c r="I3420" i="1"/>
  <c r="X2814" i="1"/>
  <c r="M2814" i="1"/>
  <c r="I2814" i="1"/>
  <c r="X3419" i="1"/>
  <c r="M3419" i="1"/>
  <c r="I3419" i="1"/>
  <c r="X3418" i="1"/>
  <c r="M3418" i="1"/>
  <c r="I3418" i="1"/>
  <c r="X3095" i="1"/>
  <c r="M3095" i="1"/>
  <c r="I3095" i="1"/>
  <c r="X3417" i="1"/>
  <c r="M3417" i="1"/>
  <c r="I3417" i="1"/>
  <c r="X3094" i="1"/>
  <c r="M3094" i="1"/>
  <c r="I3094" i="1"/>
  <c r="X3416" i="1"/>
  <c r="M3416" i="1"/>
  <c r="I3416" i="1"/>
  <c r="X3415" i="1"/>
  <c r="M3415" i="1"/>
  <c r="I3415" i="1"/>
  <c r="X3414" i="1"/>
  <c r="M3414" i="1"/>
  <c r="I3414" i="1"/>
  <c r="X3413" i="1"/>
  <c r="M3413" i="1"/>
  <c r="I3413" i="1"/>
  <c r="X3093" i="1"/>
  <c r="M3093" i="1"/>
  <c r="I3093" i="1"/>
  <c r="X3412" i="1"/>
  <c r="M3412" i="1"/>
  <c r="I3412" i="1"/>
  <c r="X3092" i="1"/>
  <c r="M3092" i="1"/>
  <c r="I3092" i="1"/>
  <c r="X3411" i="1"/>
  <c r="M3411" i="1"/>
  <c r="I3411" i="1"/>
  <c r="X3410" i="1"/>
  <c r="M3410" i="1"/>
  <c r="I3410" i="1"/>
  <c r="X3091" i="1"/>
  <c r="M3091" i="1"/>
  <c r="I3091" i="1"/>
  <c r="X3409" i="1"/>
  <c r="M3409" i="1"/>
  <c r="I3409" i="1"/>
  <c r="X3408" i="1"/>
  <c r="M3408" i="1"/>
  <c r="I3408" i="1"/>
  <c r="X3090" i="1"/>
  <c r="M3090" i="1"/>
  <c r="I3090" i="1"/>
  <c r="X3407" i="1"/>
  <c r="M3407" i="1"/>
  <c r="I3407" i="1"/>
  <c r="X3089" i="1"/>
  <c r="M3089" i="1"/>
  <c r="I3089" i="1"/>
  <c r="X2813" i="1"/>
  <c r="M2813" i="1"/>
  <c r="I2813" i="1"/>
  <c r="X3406" i="1"/>
  <c r="M3406" i="1"/>
  <c r="I3406" i="1"/>
  <c r="X2812" i="1"/>
  <c r="M2812" i="1"/>
  <c r="I2812" i="1"/>
  <c r="X3088" i="1"/>
  <c r="M3088" i="1"/>
  <c r="I3088" i="1"/>
  <c r="X3087" i="1"/>
  <c r="M3087" i="1"/>
  <c r="I3087" i="1"/>
  <c r="X3405" i="1"/>
  <c r="M3405" i="1"/>
  <c r="I3405" i="1"/>
  <c r="X3404" i="1"/>
  <c r="M3404" i="1"/>
  <c r="I3404" i="1"/>
  <c r="X3403" i="1"/>
  <c r="M3403" i="1"/>
  <c r="I3403" i="1"/>
  <c r="X2811" i="1"/>
  <c r="M2811" i="1"/>
  <c r="I2811" i="1"/>
  <c r="X3086" i="1"/>
  <c r="M3086" i="1"/>
  <c r="I3086" i="1"/>
  <c r="X3402" i="1"/>
  <c r="M3402" i="1"/>
  <c r="I3402" i="1"/>
  <c r="X2810" i="1"/>
  <c r="M2810" i="1"/>
  <c r="I2810" i="1"/>
  <c r="X3401" i="1"/>
  <c r="M3401" i="1"/>
  <c r="I3401" i="1"/>
  <c r="X3400" i="1"/>
  <c r="M3400" i="1"/>
  <c r="I3400" i="1"/>
  <c r="X3399" i="1"/>
  <c r="M3399" i="1"/>
  <c r="I3399" i="1"/>
  <c r="X3398" i="1"/>
  <c r="M3398" i="1"/>
  <c r="I3398" i="1"/>
  <c r="X2809" i="1"/>
  <c r="M2809" i="1"/>
  <c r="I2809" i="1"/>
  <c r="X2808" i="1"/>
  <c r="M2808" i="1"/>
  <c r="I2808" i="1"/>
  <c r="X3085" i="1"/>
  <c r="M3085" i="1"/>
  <c r="I3085" i="1"/>
  <c r="X3084" i="1"/>
  <c r="M3084" i="1"/>
  <c r="I3084" i="1"/>
  <c r="X3083" i="1"/>
  <c r="M3083" i="1"/>
  <c r="I3083" i="1"/>
  <c r="X3397" i="1"/>
  <c r="M3397" i="1"/>
  <c r="I3397" i="1"/>
  <c r="X3396" i="1"/>
  <c r="M3396" i="1"/>
  <c r="I3396" i="1"/>
  <c r="X3082" i="1"/>
  <c r="M3082" i="1"/>
  <c r="I3082" i="1"/>
  <c r="X3395" i="1"/>
  <c r="M3395" i="1"/>
  <c r="I3395" i="1"/>
  <c r="X2807" i="1"/>
  <c r="M2807" i="1"/>
  <c r="I2807" i="1"/>
  <c r="X3081" i="1"/>
  <c r="M3081" i="1"/>
  <c r="I3081" i="1"/>
  <c r="X3394" i="1"/>
  <c r="M3394" i="1"/>
  <c r="I3394" i="1"/>
  <c r="X2806" i="1"/>
  <c r="M2806" i="1"/>
  <c r="I2806" i="1"/>
  <c r="X3080" i="1"/>
  <c r="M3080" i="1"/>
  <c r="I3080" i="1"/>
  <c r="X3393" i="1"/>
  <c r="M3393" i="1"/>
  <c r="I3393" i="1"/>
  <c r="X3079" i="1"/>
  <c r="M3079" i="1"/>
  <c r="I3079" i="1"/>
  <c r="X3078" i="1"/>
  <c r="M3078" i="1"/>
  <c r="I3078" i="1"/>
  <c r="X3392" i="1"/>
  <c r="M3392" i="1"/>
  <c r="I3392" i="1"/>
  <c r="X3077" i="1"/>
  <c r="M3077" i="1"/>
  <c r="I3077" i="1"/>
  <c r="X3391" i="1"/>
  <c r="M3391" i="1"/>
  <c r="I3391" i="1"/>
  <c r="X3390" i="1"/>
  <c r="M3390" i="1"/>
  <c r="I3390" i="1"/>
  <c r="X2805" i="1"/>
  <c r="M2805" i="1"/>
  <c r="I2805" i="1"/>
  <c r="X3389" i="1"/>
  <c r="M3389" i="1"/>
  <c r="I3389" i="1"/>
  <c r="X3388" i="1"/>
  <c r="M3388" i="1"/>
  <c r="I3388" i="1"/>
  <c r="X3387" i="1"/>
  <c r="M3387" i="1"/>
  <c r="I3387" i="1"/>
  <c r="X2804" i="1"/>
  <c r="M2804" i="1"/>
  <c r="I2804" i="1"/>
  <c r="X3076" i="1"/>
  <c r="M3076" i="1"/>
  <c r="I3076" i="1"/>
  <c r="X3075" i="1"/>
  <c r="M3075" i="1"/>
  <c r="I3075" i="1"/>
  <c r="X3386" i="1"/>
  <c r="M3386" i="1"/>
  <c r="I3386" i="1"/>
  <c r="X3385" i="1"/>
  <c r="M3385" i="1"/>
  <c r="I3385" i="1"/>
  <c r="X3074" i="1"/>
  <c r="M3074" i="1"/>
  <c r="I3074" i="1"/>
  <c r="X2803" i="1"/>
  <c r="M2803" i="1"/>
  <c r="I2803" i="1"/>
  <c r="X3384" i="1"/>
  <c r="M3384" i="1"/>
  <c r="I3384" i="1"/>
  <c r="X2802" i="1"/>
  <c r="M2802" i="1"/>
  <c r="I2802" i="1"/>
  <c r="X3073" i="1"/>
  <c r="M3073" i="1"/>
  <c r="I3073" i="1"/>
  <c r="X3383" i="1"/>
  <c r="M3383" i="1"/>
  <c r="I3383" i="1"/>
  <c r="X3072" i="1"/>
  <c r="M3072" i="1"/>
  <c r="I3072" i="1"/>
  <c r="X3071" i="1"/>
  <c r="M3071" i="1"/>
  <c r="I3071" i="1"/>
  <c r="X3070" i="1"/>
  <c r="M3070" i="1"/>
  <c r="I3070" i="1"/>
  <c r="X3069" i="1"/>
  <c r="M3069" i="1"/>
  <c r="I3069" i="1"/>
  <c r="X3068" i="1"/>
  <c r="M3068" i="1"/>
  <c r="I3068" i="1"/>
  <c r="X3382" i="1"/>
  <c r="M3382" i="1"/>
  <c r="I3382" i="1"/>
  <c r="X2801" i="1"/>
  <c r="M2801" i="1"/>
  <c r="I2801" i="1"/>
  <c r="X2800" i="1"/>
  <c r="M2800" i="1"/>
  <c r="I2800" i="1"/>
  <c r="X2799" i="1"/>
  <c r="M2799" i="1"/>
  <c r="I2799" i="1"/>
  <c r="X3067" i="1"/>
  <c r="M3067" i="1"/>
  <c r="I3067" i="1"/>
  <c r="X3381" i="1"/>
  <c r="M3381" i="1"/>
  <c r="I3381" i="1"/>
  <c r="X3380" i="1"/>
  <c r="M3380" i="1"/>
  <c r="I3380" i="1"/>
  <c r="X3379" i="1"/>
  <c r="M3379" i="1"/>
  <c r="I3379" i="1"/>
  <c r="X3066" i="1"/>
  <c r="M3066" i="1"/>
  <c r="I3066" i="1"/>
  <c r="X3378" i="1"/>
  <c r="M3378" i="1"/>
  <c r="I3378" i="1"/>
  <c r="X3377" i="1"/>
  <c r="M3377" i="1"/>
  <c r="I3377" i="1"/>
  <c r="X3065" i="1"/>
  <c r="M3065" i="1"/>
  <c r="I3065" i="1"/>
  <c r="X3064" i="1"/>
  <c r="M3064" i="1"/>
  <c r="I3064" i="1"/>
  <c r="X3376" i="1"/>
  <c r="M3376" i="1"/>
  <c r="I3376" i="1"/>
  <c r="X3063" i="1"/>
  <c r="M3063" i="1"/>
  <c r="I3063" i="1"/>
  <c r="X3062" i="1"/>
  <c r="M3062" i="1"/>
  <c r="I3062" i="1"/>
  <c r="X2798" i="1"/>
  <c r="M2798" i="1"/>
  <c r="I2798" i="1"/>
  <c r="X3061" i="1"/>
  <c r="M3061" i="1"/>
  <c r="I3061" i="1"/>
  <c r="X3060" i="1"/>
  <c r="M3060" i="1"/>
  <c r="I3060" i="1"/>
  <c r="X3059" i="1"/>
  <c r="M3059" i="1"/>
  <c r="I3059" i="1"/>
  <c r="X3058" i="1"/>
  <c r="M3058" i="1"/>
  <c r="I3058" i="1"/>
  <c r="X3057" i="1"/>
  <c r="M3057" i="1"/>
  <c r="I3057" i="1"/>
  <c r="X3056" i="1"/>
  <c r="M3056" i="1"/>
  <c r="I3056" i="1"/>
  <c r="X3055" i="1"/>
  <c r="M3055" i="1"/>
  <c r="I3055" i="1"/>
  <c r="X3375" i="1"/>
  <c r="M3375" i="1"/>
  <c r="I3375" i="1"/>
  <c r="X3054" i="1"/>
  <c r="M3054" i="1"/>
  <c r="I3054" i="1"/>
  <c r="X3374" i="1"/>
  <c r="M3374" i="1"/>
  <c r="I3374" i="1"/>
  <c r="X3373" i="1"/>
  <c r="M3373" i="1"/>
  <c r="I3373" i="1"/>
  <c r="X3372" i="1"/>
  <c r="M3372" i="1"/>
  <c r="I3372" i="1"/>
  <c r="X3371" i="1"/>
  <c r="M3371" i="1"/>
  <c r="I3371" i="1"/>
  <c r="X3053" i="1"/>
  <c r="M3053" i="1"/>
  <c r="I3053" i="1"/>
  <c r="X3052" i="1"/>
  <c r="M3052" i="1"/>
  <c r="I3052" i="1"/>
  <c r="X3051" i="1"/>
  <c r="M3051" i="1"/>
  <c r="I3051" i="1"/>
  <c r="X2797" i="1"/>
  <c r="M2797" i="1"/>
  <c r="I2797" i="1"/>
  <c r="X3050" i="1"/>
  <c r="M3050" i="1"/>
  <c r="I3050" i="1"/>
  <c r="X3049" i="1"/>
  <c r="M3049" i="1"/>
  <c r="I3049" i="1"/>
  <c r="X3048" i="1"/>
  <c r="M3048" i="1"/>
  <c r="I3048" i="1"/>
  <c r="X3370" i="1"/>
  <c r="M3370" i="1"/>
  <c r="I3370" i="1"/>
  <c r="X3369" i="1"/>
  <c r="M3369" i="1"/>
  <c r="I3369" i="1"/>
  <c r="X2796" i="1"/>
  <c r="M2796" i="1"/>
  <c r="I2796" i="1"/>
  <c r="X3047" i="1"/>
  <c r="M3047" i="1"/>
  <c r="I3047" i="1"/>
  <c r="X3368" i="1"/>
  <c r="M3368" i="1"/>
  <c r="I3368" i="1"/>
  <c r="X2795" i="1"/>
  <c r="M2795" i="1"/>
  <c r="I2795" i="1"/>
  <c r="X3367" i="1"/>
  <c r="M3367" i="1"/>
  <c r="I3367" i="1"/>
  <c r="X3046" i="1"/>
  <c r="M3046" i="1"/>
  <c r="I3046" i="1"/>
  <c r="X2794" i="1"/>
  <c r="M2794" i="1"/>
  <c r="I2794" i="1"/>
  <c r="X3366" i="1"/>
  <c r="M3366" i="1"/>
  <c r="I3366" i="1"/>
  <c r="X3365" i="1"/>
  <c r="M3365" i="1"/>
  <c r="I3365" i="1"/>
  <c r="X3364" i="1"/>
  <c r="M3364" i="1"/>
  <c r="I3364" i="1"/>
  <c r="X2793" i="1"/>
  <c r="M2793" i="1"/>
  <c r="I2793" i="1"/>
  <c r="X3045" i="1"/>
  <c r="M3045" i="1"/>
  <c r="I3045" i="1"/>
  <c r="X3363" i="1"/>
  <c r="M3363" i="1"/>
  <c r="I3363" i="1"/>
  <c r="X3044" i="1"/>
  <c r="M3044" i="1"/>
  <c r="I3044" i="1"/>
  <c r="X3362" i="1"/>
  <c r="M3362" i="1"/>
  <c r="I3362" i="1"/>
  <c r="X3043" i="1"/>
  <c r="M3043" i="1"/>
  <c r="I3043" i="1"/>
  <c r="X3042" i="1"/>
  <c r="M3042" i="1"/>
  <c r="I3042" i="1"/>
  <c r="X3041" i="1"/>
  <c r="M3041" i="1"/>
  <c r="I3041" i="1"/>
  <c r="X3040" i="1"/>
  <c r="M3040" i="1"/>
  <c r="I3040" i="1"/>
  <c r="X3361" i="1"/>
  <c r="M3361" i="1"/>
  <c r="I3361" i="1"/>
  <c r="X3360" i="1"/>
  <c r="M3360" i="1"/>
  <c r="I3360" i="1"/>
  <c r="X3359" i="1"/>
  <c r="M3359" i="1"/>
  <c r="I3359" i="1"/>
  <c r="X3358" i="1"/>
  <c r="M3358" i="1"/>
  <c r="I3358" i="1"/>
  <c r="X3039" i="1"/>
  <c r="M3039" i="1"/>
  <c r="I3039" i="1"/>
  <c r="X3038" i="1"/>
  <c r="M3038" i="1"/>
  <c r="I3038" i="1"/>
  <c r="X3037" i="1"/>
  <c r="M3037" i="1"/>
  <c r="I3037" i="1"/>
  <c r="X3036" i="1"/>
  <c r="M3036" i="1"/>
  <c r="I3036" i="1"/>
  <c r="X3035" i="1"/>
  <c r="M3035" i="1"/>
  <c r="I3035" i="1"/>
  <c r="X3357" i="1"/>
  <c r="M3357" i="1"/>
  <c r="I3357" i="1"/>
  <c r="X2792" i="1"/>
  <c r="M2792" i="1"/>
  <c r="I2792" i="1"/>
  <c r="X3034" i="1"/>
  <c r="M3034" i="1"/>
  <c r="I3034" i="1"/>
  <c r="X2791" i="1"/>
  <c r="M2791" i="1"/>
  <c r="I2791" i="1"/>
  <c r="X294" i="5"/>
  <c r="M294" i="5"/>
  <c r="I294" i="5"/>
  <c r="P294" i="5" s="1"/>
  <c r="X292" i="5"/>
  <c r="M292" i="5"/>
  <c r="I292" i="5"/>
  <c r="X290" i="5"/>
  <c r="M290" i="5"/>
  <c r="I290" i="5"/>
  <c r="P290" i="5" s="1"/>
  <c r="X288" i="5"/>
  <c r="M288" i="5"/>
  <c r="I288" i="5"/>
  <c r="X2485" i="2"/>
  <c r="M2485" i="2"/>
  <c r="I2485" i="2"/>
  <c r="X2484" i="2"/>
  <c r="M2484" i="2"/>
  <c r="I2484" i="2"/>
  <c r="X2483" i="2"/>
  <c r="M2483" i="2"/>
  <c r="I2483" i="2"/>
  <c r="X2482" i="2"/>
  <c r="M2482" i="2"/>
  <c r="I2482" i="2"/>
  <c r="X2481" i="2"/>
  <c r="M2481" i="2"/>
  <c r="I2481" i="2"/>
  <c r="X2480" i="2"/>
  <c r="M2480" i="2"/>
  <c r="I2480" i="2"/>
  <c r="X2479" i="2"/>
  <c r="M2479" i="2"/>
  <c r="I2479" i="2"/>
  <c r="X2478" i="2"/>
  <c r="M2478" i="2"/>
  <c r="I2478" i="2"/>
  <c r="P2478" i="2" s="1"/>
  <c r="X2477" i="2"/>
  <c r="M2477" i="2"/>
  <c r="I2477" i="2"/>
  <c r="X2476" i="2"/>
  <c r="M2476" i="2"/>
  <c r="I2476" i="2"/>
  <c r="P2476" i="2" s="1"/>
  <c r="X2475" i="2"/>
  <c r="M2475" i="2"/>
  <c r="I2475" i="2"/>
  <c r="X2474" i="2"/>
  <c r="M2474" i="2"/>
  <c r="I2474" i="2"/>
  <c r="P2474" i="2" s="1"/>
  <c r="X2473" i="2"/>
  <c r="M2473" i="2"/>
  <c r="I2473" i="2"/>
  <c r="X2472" i="2"/>
  <c r="M2472" i="2"/>
  <c r="I2472" i="2"/>
  <c r="P2472" i="2" s="1"/>
  <c r="X2471" i="2"/>
  <c r="M2471" i="2"/>
  <c r="I2471" i="2"/>
  <c r="X2470" i="2"/>
  <c r="M2470" i="2"/>
  <c r="I2470" i="2"/>
  <c r="P2470" i="2" s="1"/>
  <c r="X2469" i="2"/>
  <c r="M2469" i="2"/>
  <c r="I2469" i="2"/>
  <c r="X2468" i="2"/>
  <c r="M2468" i="2"/>
  <c r="I2468" i="2"/>
  <c r="X2467" i="2"/>
  <c r="M2467" i="2"/>
  <c r="I2467" i="2"/>
  <c r="X2466" i="2"/>
  <c r="M2466" i="2"/>
  <c r="I2466" i="2"/>
  <c r="X2465" i="2"/>
  <c r="M2465" i="2"/>
  <c r="I2465" i="2"/>
  <c r="X2464" i="2"/>
  <c r="M2464" i="2"/>
  <c r="I2464" i="2"/>
  <c r="X2463" i="2"/>
  <c r="M2463" i="2"/>
  <c r="I2463" i="2"/>
  <c r="X2462" i="2"/>
  <c r="M2462" i="2"/>
  <c r="I2462" i="2"/>
  <c r="X2461" i="2"/>
  <c r="M2461" i="2"/>
  <c r="I2461" i="2"/>
  <c r="X2460" i="2"/>
  <c r="M2460" i="2"/>
  <c r="I2460" i="2"/>
  <c r="X2459" i="2"/>
  <c r="M2459" i="2"/>
  <c r="I2459" i="2"/>
  <c r="X2458" i="2"/>
  <c r="M2458" i="2"/>
  <c r="I2458" i="2"/>
  <c r="X2457" i="2"/>
  <c r="M2457" i="2"/>
  <c r="I2457" i="2"/>
  <c r="X2456" i="2"/>
  <c r="M2456" i="2"/>
  <c r="I2456" i="2"/>
  <c r="X2455" i="2"/>
  <c r="M2455" i="2"/>
  <c r="I2455" i="2"/>
  <c r="X2454" i="2"/>
  <c r="M2454" i="2"/>
  <c r="I2454" i="2"/>
  <c r="X2453" i="2"/>
  <c r="M2453" i="2"/>
  <c r="I2453" i="2"/>
  <c r="X2452" i="2"/>
  <c r="M2452" i="2"/>
  <c r="I2452" i="2"/>
  <c r="X2451" i="2"/>
  <c r="M2451" i="2"/>
  <c r="I2451" i="2"/>
  <c r="X2450" i="2"/>
  <c r="M2450" i="2"/>
  <c r="I2450" i="2"/>
  <c r="X2449" i="2"/>
  <c r="M2449" i="2"/>
  <c r="I2449" i="2"/>
  <c r="X2448" i="2"/>
  <c r="M2448" i="2"/>
  <c r="I2448" i="2"/>
  <c r="X2447" i="2"/>
  <c r="M2447" i="2"/>
  <c r="I2447" i="2"/>
  <c r="X2446" i="2"/>
  <c r="M2446" i="2"/>
  <c r="I2446" i="2"/>
  <c r="X2445" i="2"/>
  <c r="M2445" i="2"/>
  <c r="I2445" i="2"/>
  <c r="X2444" i="2"/>
  <c r="M2444" i="2"/>
  <c r="I2444" i="2"/>
  <c r="X2443" i="2"/>
  <c r="M2443" i="2"/>
  <c r="I2443" i="2"/>
  <c r="X2442" i="2"/>
  <c r="M2442" i="2"/>
  <c r="I2442" i="2"/>
  <c r="X2441" i="2"/>
  <c r="M2441" i="2"/>
  <c r="I2441" i="2"/>
  <c r="X2440" i="2"/>
  <c r="M2440" i="2"/>
  <c r="I2440" i="2"/>
  <c r="X2439" i="2"/>
  <c r="M2439" i="2"/>
  <c r="I2439" i="2"/>
  <c r="X2438" i="2"/>
  <c r="M2438" i="2"/>
  <c r="I2438" i="2"/>
  <c r="X2437" i="2"/>
  <c r="M2437" i="2"/>
  <c r="I2437" i="2"/>
  <c r="X2436" i="2"/>
  <c r="M2436" i="2"/>
  <c r="I2436" i="2"/>
  <c r="X2435" i="2"/>
  <c r="M2435" i="2"/>
  <c r="I2435" i="2"/>
  <c r="X2434" i="2"/>
  <c r="M2434" i="2"/>
  <c r="I2434" i="2"/>
  <c r="X2433" i="2"/>
  <c r="M2433" i="2"/>
  <c r="I2433" i="2"/>
  <c r="X2432" i="2"/>
  <c r="M2432" i="2"/>
  <c r="I2432" i="2"/>
  <c r="X2431" i="2"/>
  <c r="M2431" i="2"/>
  <c r="I2431" i="2"/>
  <c r="X2430" i="2"/>
  <c r="M2430" i="2"/>
  <c r="I2430" i="2"/>
  <c r="X2429" i="2"/>
  <c r="M2429" i="2"/>
  <c r="I2429" i="2"/>
  <c r="X2428" i="2"/>
  <c r="M2428" i="2"/>
  <c r="I2428" i="2"/>
  <c r="X2427" i="2"/>
  <c r="M2427" i="2"/>
  <c r="I2427" i="2"/>
  <c r="X2426" i="2"/>
  <c r="M2426" i="2"/>
  <c r="I2426" i="2"/>
  <c r="X2425" i="2"/>
  <c r="M2425" i="2"/>
  <c r="I2425" i="2"/>
  <c r="X2424" i="2"/>
  <c r="M2424" i="2"/>
  <c r="I2424" i="2"/>
  <c r="X2423" i="2"/>
  <c r="M2423" i="2"/>
  <c r="I2423" i="2"/>
  <c r="X2422" i="2"/>
  <c r="M2422" i="2"/>
  <c r="I2422" i="2"/>
  <c r="P2422" i="2" s="1"/>
  <c r="X2421" i="2"/>
  <c r="M2421" i="2"/>
  <c r="I2421" i="2"/>
  <c r="X2420" i="2"/>
  <c r="M2420" i="2"/>
  <c r="I2420" i="2"/>
  <c r="P2420" i="2" s="1"/>
  <c r="X2419" i="2"/>
  <c r="M2419" i="2"/>
  <c r="I2419" i="2"/>
  <c r="X2418" i="2"/>
  <c r="M2418" i="2"/>
  <c r="I2418" i="2"/>
  <c r="P2418" i="2" s="1"/>
  <c r="X2417" i="2"/>
  <c r="M2417" i="2"/>
  <c r="I2417" i="2"/>
  <c r="X2416" i="2"/>
  <c r="M2416" i="2"/>
  <c r="I2416" i="2"/>
  <c r="X2415" i="2"/>
  <c r="M2415" i="2"/>
  <c r="I2415" i="2"/>
  <c r="X2414" i="2"/>
  <c r="M2414" i="2"/>
  <c r="I2414" i="2"/>
  <c r="X2413" i="2"/>
  <c r="M2413" i="2"/>
  <c r="I2413" i="2"/>
  <c r="X2412" i="2"/>
  <c r="M2412" i="2"/>
  <c r="I2412" i="2"/>
  <c r="X2411" i="2"/>
  <c r="M2411" i="2"/>
  <c r="I2411" i="2"/>
  <c r="X2410" i="2"/>
  <c r="M2410" i="2"/>
  <c r="I2410" i="2"/>
  <c r="X2409" i="2"/>
  <c r="M2409" i="2"/>
  <c r="I2409" i="2"/>
  <c r="X2408" i="2"/>
  <c r="M2408" i="2"/>
  <c r="I2408" i="2"/>
  <c r="X2407" i="2"/>
  <c r="M2407" i="2"/>
  <c r="I2407" i="2"/>
  <c r="X2406" i="2"/>
  <c r="M2406" i="2"/>
  <c r="I2406" i="2"/>
  <c r="X2405" i="2"/>
  <c r="M2405" i="2"/>
  <c r="I2405" i="2"/>
  <c r="X2404" i="2"/>
  <c r="M2404" i="2"/>
  <c r="I2404" i="2"/>
  <c r="X2403" i="2"/>
  <c r="M2403" i="2"/>
  <c r="I2403" i="2"/>
  <c r="X2402" i="2"/>
  <c r="M2402" i="2"/>
  <c r="I2402" i="2"/>
  <c r="X2401" i="2"/>
  <c r="M2401" i="2"/>
  <c r="I2401" i="2"/>
  <c r="X2400" i="2"/>
  <c r="M2400" i="2"/>
  <c r="I2400" i="2"/>
  <c r="X2399" i="2"/>
  <c r="M2399" i="2"/>
  <c r="I2399" i="2"/>
  <c r="X2398" i="2"/>
  <c r="M2398" i="2"/>
  <c r="I2398" i="2"/>
  <c r="X2397" i="2"/>
  <c r="M2397" i="2"/>
  <c r="I2397" i="2"/>
  <c r="X2396" i="2"/>
  <c r="M2396" i="2"/>
  <c r="I2396" i="2"/>
  <c r="X2395" i="2"/>
  <c r="M2395" i="2"/>
  <c r="I2395" i="2"/>
  <c r="X2394" i="2"/>
  <c r="M2394" i="2"/>
  <c r="I2394" i="2"/>
  <c r="X2393" i="2"/>
  <c r="M2393" i="2"/>
  <c r="I2393" i="2"/>
  <c r="X2392" i="2"/>
  <c r="M2392" i="2"/>
  <c r="I2392" i="2"/>
  <c r="X2391" i="2"/>
  <c r="M2391" i="2"/>
  <c r="I2391" i="2"/>
  <c r="X2390" i="2"/>
  <c r="M2390" i="2"/>
  <c r="I2390" i="2"/>
  <c r="X2389" i="2"/>
  <c r="M2389" i="2"/>
  <c r="I2389" i="2"/>
  <c r="X2388" i="2"/>
  <c r="M2388" i="2"/>
  <c r="I2388" i="2"/>
  <c r="X2387" i="2"/>
  <c r="M2387" i="2"/>
  <c r="I2387" i="2"/>
  <c r="X2386" i="2"/>
  <c r="M2386" i="2"/>
  <c r="I2386" i="2"/>
  <c r="X2385" i="2"/>
  <c r="M2385" i="2"/>
  <c r="I2385" i="2"/>
  <c r="X2384" i="2"/>
  <c r="M2384" i="2"/>
  <c r="I2384" i="2"/>
  <c r="X2383" i="2"/>
  <c r="M2383" i="2"/>
  <c r="I2383" i="2"/>
  <c r="X2382" i="2"/>
  <c r="M2382" i="2"/>
  <c r="I2382" i="2"/>
  <c r="X2381" i="2"/>
  <c r="M2381" i="2"/>
  <c r="I2381" i="2"/>
  <c r="X2380" i="2"/>
  <c r="M2380" i="2"/>
  <c r="I2380" i="2"/>
  <c r="X2379" i="2"/>
  <c r="M2379" i="2"/>
  <c r="I2379" i="2"/>
  <c r="X2378" i="2"/>
  <c r="M2378" i="2"/>
  <c r="I2378" i="2"/>
  <c r="X2377" i="2"/>
  <c r="M2377" i="2"/>
  <c r="I2377" i="2"/>
  <c r="X2376" i="2"/>
  <c r="M2376" i="2"/>
  <c r="I2376" i="2"/>
  <c r="X2375" i="2"/>
  <c r="M2375" i="2"/>
  <c r="I2375" i="2"/>
  <c r="X2374" i="2"/>
  <c r="M2374" i="2"/>
  <c r="I2374" i="2"/>
  <c r="X2373" i="2"/>
  <c r="M2373" i="2"/>
  <c r="I2373" i="2"/>
  <c r="X2372" i="2"/>
  <c r="M2372" i="2"/>
  <c r="I2372" i="2"/>
  <c r="X2371" i="2"/>
  <c r="M2371" i="2"/>
  <c r="I2371" i="2"/>
  <c r="X2370" i="2"/>
  <c r="M2370" i="2"/>
  <c r="I2370" i="2"/>
  <c r="X2369" i="2"/>
  <c r="M2369" i="2"/>
  <c r="I2369" i="2"/>
  <c r="X2368" i="2"/>
  <c r="M2368" i="2"/>
  <c r="I2368" i="2"/>
  <c r="X2367" i="2"/>
  <c r="M2367" i="2"/>
  <c r="I2367" i="2"/>
  <c r="X2366" i="2"/>
  <c r="M2366" i="2"/>
  <c r="I2366" i="2"/>
  <c r="X2365" i="2"/>
  <c r="M2365" i="2"/>
  <c r="I2365" i="2"/>
  <c r="X2364" i="2"/>
  <c r="M2364" i="2"/>
  <c r="I2364" i="2"/>
  <c r="X2363" i="2"/>
  <c r="M2363" i="2"/>
  <c r="I2363" i="2"/>
  <c r="X2362" i="2"/>
  <c r="M2362" i="2"/>
  <c r="I2362" i="2"/>
  <c r="X2361" i="2"/>
  <c r="M2361" i="2"/>
  <c r="I2361" i="2"/>
  <c r="X2360" i="2"/>
  <c r="M2360" i="2"/>
  <c r="I2360" i="2"/>
  <c r="X2359" i="2"/>
  <c r="M2359" i="2"/>
  <c r="I2359" i="2"/>
  <c r="X2358" i="2"/>
  <c r="M2358" i="2"/>
  <c r="I2358" i="2"/>
  <c r="X2357" i="2"/>
  <c r="M2357" i="2"/>
  <c r="I2357" i="2"/>
  <c r="X2356" i="2"/>
  <c r="M2356" i="2"/>
  <c r="I2356" i="2"/>
  <c r="X2355" i="2"/>
  <c r="M2355" i="2"/>
  <c r="I2355" i="2"/>
  <c r="X2354" i="2"/>
  <c r="M2354" i="2"/>
  <c r="I2354" i="2"/>
  <c r="X2353" i="2"/>
  <c r="M2353" i="2"/>
  <c r="I2353" i="2"/>
  <c r="X2352" i="2"/>
  <c r="M2352" i="2"/>
  <c r="I2352" i="2"/>
  <c r="X2351" i="2"/>
  <c r="M2351" i="2"/>
  <c r="I2351" i="2"/>
  <c r="X2350" i="2"/>
  <c r="M2350" i="2"/>
  <c r="I2350" i="2"/>
  <c r="X2349" i="2"/>
  <c r="M2349" i="2"/>
  <c r="I2349" i="2"/>
  <c r="X2348" i="2"/>
  <c r="M2348" i="2"/>
  <c r="I2348" i="2"/>
  <c r="X2347" i="2"/>
  <c r="M2347" i="2"/>
  <c r="I2347" i="2"/>
  <c r="X2346" i="2"/>
  <c r="M2346" i="2"/>
  <c r="I2346" i="2"/>
  <c r="X2345" i="2"/>
  <c r="M2345" i="2"/>
  <c r="I2345" i="2"/>
  <c r="X2344" i="2"/>
  <c r="M2344" i="2"/>
  <c r="I2344" i="2"/>
  <c r="X2343" i="2"/>
  <c r="M2343" i="2"/>
  <c r="I2343" i="2"/>
  <c r="X2342" i="2"/>
  <c r="M2342" i="2"/>
  <c r="I2342" i="2"/>
  <c r="X2341" i="2"/>
  <c r="M2341" i="2"/>
  <c r="I2341" i="2"/>
  <c r="X2340" i="2"/>
  <c r="M2340" i="2"/>
  <c r="I2340" i="2"/>
  <c r="X2339" i="2"/>
  <c r="M2339" i="2"/>
  <c r="I2339" i="2"/>
  <c r="X2338" i="2"/>
  <c r="M2338" i="2"/>
  <c r="I2338" i="2"/>
  <c r="X2337" i="2"/>
  <c r="M2337" i="2"/>
  <c r="I2337" i="2"/>
  <c r="X2336" i="2"/>
  <c r="M2336" i="2"/>
  <c r="I2336" i="2"/>
  <c r="X2335" i="2"/>
  <c r="M2335" i="2"/>
  <c r="I2335" i="2"/>
  <c r="X2334" i="2"/>
  <c r="M2334" i="2"/>
  <c r="I2334" i="2"/>
  <c r="X2333" i="2"/>
  <c r="M2333" i="2"/>
  <c r="I2333" i="2"/>
  <c r="X2332" i="2"/>
  <c r="M2332" i="2"/>
  <c r="I2332" i="2"/>
  <c r="X2331" i="2"/>
  <c r="M2331" i="2"/>
  <c r="I2331" i="2"/>
  <c r="X2330" i="2"/>
  <c r="M2330" i="2"/>
  <c r="I2330" i="2"/>
  <c r="X2329" i="2"/>
  <c r="M2329" i="2"/>
  <c r="I2329" i="2"/>
  <c r="X2328" i="2"/>
  <c r="M2328" i="2"/>
  <c r="I2328" i="2"/>
  <c r="X2327" i="2"/>
  <c r="M2327" i="2"/>
  <c r="I2327" i="2"/>
  <c r="X2326" i="2"/>
  <c r="M2326" i="2"/>
  <c r="I2326" i="2"/>
  <c r="X2325" i="2"/>
  <c r="M2325" i="2"/>
  <c r="I2325" i="2"/>
  <c r="X2324" i="2"/>
  <c r="M2324" i="2"/>
  <c r="I2324" i="2"/>
  <c r="X2323" i="2"/>
  <c r="M2323" i="2"/>
  <c r="I2323" i="2"/>
  <c r="X2322" i="2"/>
  <c r="M2322" i="2"/>
  <c r="I2322" i="2"/>
  <c r="X2321" i="2"/>
  <c r="M2321" i="2"/>
  <c r="I2321" i="2"/>
  <c r="X2320" i="2"/>
  <c r="M2320" i="2"/>
  <c r="I2320" i="2"/>
  <c r="X2319" i="2"/>
  <c r="M2319" i="2"/>
  <c r="I2319" i="2"/>
  <c r="X2318" i="2"/>
  <c r="M2318" i="2"/>
  <c r="I2318" i="2"/>
  <c r="X2317" i="2"/>
  <c r="M2317" i="2"/>
  <c r="I2317" i="2"/>
  <c r="X2316" i="2"/>
  <c r="M2316" i="2"/>
  <c r="I2316" i="2"/>
  <c r="X2315" i="2"/>
  <c r="M2315" i="2"/>
  <c r="I2315" i="2"/>
  <c r="X2314" i="2"/>
  <c r="M2314" i="2"/>
  <c r="I2314" i="2"/>
  <c r="X2313" i="2"/>
  <c r="M2313" i="2"/>
  <c r="I2313" i="2"/>
  <c r="X2312" i="2"/>
  <c r="M2312" i="2"/>
  <c r="I2312" i="2"/>
  <c r="X2311" i="2"/>
  <c r="M2311" i="2"/>
  <c r="I2311" i="2"/>
  <c r="X2310" i="2"/>
  <c r="M2310" i="2"/>
  <c r="I2310" i="2"/>
  <c r="X2309" i="2"/>
  <c r="M2309" i="2"/>
  <c r="I2309" i="2"/>
  <c r="X2308" i="2"/>
  <c r="M2308" i="2"/>
  <c r="I2308" i="2"/>
  <c r="X2307" i="2"/>
  <c r="M2307" i="2"/>
  <c r="I2307" i="2"/>
  <c r="X2306" i="2"/>
  <c r="M2306" i="2"/>
  <c r="I2306" i="2"/>
  <c r="X2305" i="2"/>
  <c r="M2305" i="2"/>
  <c r="I2305" i="2"/>
  <c r="X2304" i="2"/>
  <c r="M2304" i="2"/>
  <c r="I2304" i="2"/>
  <c r="X2303" i="2"/>
  <c r="M2303" i="2"/>
  <c r="I2303" i="2"/>
  <c r="X2302" i="2"/>
  <c r="M2302" i="2"/>
  <c r="I2302" i="2"/>
  <c r="X2301" i="2"/>
  <c r="M2301" i="2"/>
  <c r="I2301" i="2"/>
  <c r="X2300" i="2"/>
  <c r="M2300" i="2"/>
  <c r="I2300" i="2"/>
  <c r="X2299" i="2"/>
  <c r="M2299" i="2"/>
  <c r="I2299" i="2"/>
  <c r="X2298" i="2"/>
  <c r="M2298" i="2"/>
  <c r="I2298" i="2"/>
  <c r="X2297" i="2"/>
  <c r="M2297" i="2"/>
  <c r="I2297" i="2"/>
  <c r="X2296" i="2"/>
  <c r="M2296" i="2"/>
  <c r="I2296" i="2"/>
  <c r="X2295" i="2"/>
  <c r="M2295" i="2"/>
  <c r="I2295" i="2"/>
  <c r="X2294" i="2"/>
  <c r="M2294" i="2"/>
  <c r="I2294" i="2"/>
  <c r="X2293" i="2"/>
  <c r="M2293" i="2"/>
  <c r="I2293" i="2"/>
  <c r="X286" i="5"/>
  <c r="M286" i="5"/>
  <c r="I286" i="5"/>
  <c r="X1412" i="7"/>
  <c r="M1412" i="7"/>
  <c r="I1412" i="7"/>
  <c r="X1411" i="7"/>
  <c r="M1411" i="7"/>
  <c r="I1411" i="7"/>
  <c r="X1410" i="7"/>
  <c r="M1410" i="7"/>
  <c r="I1410" i="7"/>
  <c r="X1409" i="7"/>
  <c r="M1409" i="7"/>
  <c r="I1409" i="7"/>
  <c r="X1408" i="7"/>
  <c r="M1408" i="7"/>
  <c r="I1408" i="7"/>
  <c r="X1407" i="7"/>
  <c r="M1407" i="7"/>
  <c r="I1407" i="7"/>
  <c r="X1406" i="7"/>
  <c r="M1406" i="7"/>
  <c r="I1406" i="7"/>
  <c r="X1405" i="7"/>
  <c r="M1405" i="7"/>
  <c r="I1405" i="7"/>
  <c r="P1405" i="7" s="1"/>
  <c r="X1404" i="7"/>
  <c r="M1404" i="7"/>
  <c r="I1404" i="7"/>
  <c r="X1403" i="7"/>
  <c r="M1403" i="7"/>
  <c r="I1403" i="7"/>
  <c r="X1402" i="7"/>
  <c r="M1402" i="7"/>
  <c r="I1402" i="7"/>
  <c r="X1401" i="7"/>
  <c r="M1401" i="7"/>
  <c r="I1401" i="7"/>
  <c r="P1401" i="7" s="1"/>
  <c r="X1400" i="7"/>
  <c r="M1400" i="7"/>
  <c r="I1400" i="7"/>
  <c r="X1399" i="7"/>
  <c r="M1399" i="7"/>
  <c r="I1399" i="7"/>
  <c r="P1399" i="7" s="1"/>
  <c r="X1398" i="7"/>
  <c r="M1398" i="7"/>
  <c r="I1398" i="7"/>
  <c r="X1397" i="7"/>
  <c r="M1397" i="7"/>
  <c r="I1397" i="7"/>
  <c r="P1397" i="7" s="1"/>
  <c r="X1396" i="7"/>
  <c r="M1396" i="7"/>
  <c r="I1396" i="7"/>
  <c r="X1395" i="7"/>
  <c r="M1395" i="7"/>
  <c r="I1395" i="7"/>
  <c r="X1394" i="7"/>
  <c r="M1394" i="7"/>
  <c r="I1394" i="7"/>
  <c r="X1393" i="7"/>
  <c r="M1393" i="7"/>
  <c r="I1393" i="7"/>
  <c r="X1392" i="7"/>
  <c r="M1392" i="7"/>
  <c r="I1392" i="7"/>
  <c r="X1391" i="7"/>
  <c r="M1391" i="7"/>
  <c r="I1391" i="7"/>
  <c r="X1390" i="7"/>
  <c r="M1390" i="7"/>
  <c r="I1390" i="7"/>
  <c r="X1389" i="7"/>
  <c r="M1389" i="7"/>
  <c r="I1389" i="7"/>
  <c r="X1388" i="7"/>
  <c r="M1388" i="7"/>
  <c r="I1388" i="7"/>
  <c r="X1387" i="7"/>
  <c r="M1387" i="7"/>
  <c r="I1387" i="7"/>
  <c r="X1386" i="7"/>
  <c r="M1386" i="7"/>
  <c r="I1386" i="7"/>
  <c r="X1385" i="7"/>
  <c r="M1385" i="7"/>
  <c r="I1385" i="7"/>
  <c r="X1384" i="7"/>
  <c r="M1384" i="7"/>
  <c r="I1384" i="7"/>
  <c r="X1383" i="7"/>
  <c r="M1383" i="7"/>
  <c r="I1383" i="7"/>
  <c r="P1383" i="7" s="1"/>
  <c r="X1382" i="7"/>
  <c r="M1382" i="7"/>
  <c r="I1382" i="7"/>
  <c r="X1381" i="7"/>
  <c r="M1381" i="7"/>
  <c r="I1381" i="7"/>
  <c r="P1381" i="7" s="1"/>
  <c r="X1380" i="7"/>
  <c r="M1380" i="7"/>
  <c r="I1380" i="7"/>
  <c r="X1379" i="7"/>
  <c r="M1379" i="7"/>
  <c r="I1379" i="7"/>
  <c r="P1379" i="7" s="1"/>
  <c r="X1378" i="7"/>
  <c r="M1378" i="7"/>
  <c r="I1378" i="7"/>
  <c r="X1377" i="7"/>
  <c r="M1377" i="7"/>
  <c r="I1377" i="7"/>
  <c r="X1376" i="7"/>
  <c r="M1376" i="7"/>
  <c r="I1376" i="7"/>
  <c r="X1375" i="7"/>
  <c r="M1375" i="7"/>
  <c r="I1375" i="7"/>
  <c r="X1374" i="7"/>
  <c r="M1374" i="7"/>
  <c r="I1374" i="7"/>
  <c r="X1373" i="7"/>
  <c r="M1373" i="7"/>
  <c r="I1373" i="7"/>
  <c r="X1372" i="7"/>
  <c r="M1372" i="7"/>
  <c r="I1372" i="7"/>
  <c r="X1371" i="7"/>
  <c r="M1371" i="7"/>
  <c r="I1371" i="7"/>
  <c r="X1370" i="7"/>
  <c r="M1370" i="7"/>
  <c r="I1370" i="7"/>
  <c r="X1369" i="7"/>
  <c r="M1369" i="7"/>
  <c r="I1369" i="7"/>
  <c r="X1368" i="7"/>
  <c r="M1368" i="7"/>
  <c r="I1368" i="7"/>
  <c r="X1367" i="7"/>
  <c r="M1367" i="7"/>
  <c r="I1367" i="7"/>
  <c r="X1366" i="7"/>
  <c r="M1366" i="7"/>
  <c r="I1366" i="7"/>
  <c r="X1365" i="7"/>
  <c r="M1365" i="7"/>
  <c r="I1365" i="7"/>
  <c r="X1364" i="7"/>
  <c r="M1364" i="7"/>
  <c r="I1364" i="7"/>
  <c r="X1363" i="7"/>
  <c r="M1363" i="7"/>
  <c r="I1363" i="7"/>
  <c r="X1362" i="7"/>
  <c r="M1362" i="7"/>
  <c r="I1362" i="7"/>
  <c r="X1361" i="7"/>
  <c r="M1361" i="7"/>
  <c r="I1361" i="7"/>
  <c r="X1360" i="7"/>
  <c r="M1360" i="7"/>
  <c r="I1360" i="7"/>
  <c r="X1359" i="7"/>
  <c r="M1359" i="7"/>
  <c r="I1359" i="7"/>
  <c r="X1358" i="7"/>
  <c r="M1358" i="7"/>
  <c r="I1358" i="7"/>
  <c r="X1357" i="7"/>
  <c r="M1357" i="7"/>
  <c r="I1357" i="7"/>
  <c r="X1356" i="7"/>
  <c r="M1356" i="7"/>
  <c r="I1356" i="7"/>
  <c r="X1355" i="7"/>
  <c r="M1355" i="7"/>
  <c r="I1355" i="7"/>
  <c r="X1354" i="7"/>
  <c r="M1354" i="7"/>
  <c r="I1354" i="7"/>
  <c r="X1353" i="7"/>
  <c r="M1353" i="7"/>
  <c r="I1353" i="7"/>
  <c r="X1352" i="7"/>
  <c r="M1352" i="7"/>
  <c r="I1352" i="7"/>
  <c r="X1351" i="7"/>
  <c r="M1351" i="7"/>
  <c r="I1351" i="7"/>
  <c r="X1350" i="7"/>
  <c r="M1350" i="7"/>
  <c r="I1350" i="7"/>
  <c r="X1349" i="7"/>
  <c r="M1349" i="7"/>
  <c r="I1349" i="7"/>
  <c r="X1348" i="7"/>
  <c r="M1348" i="7"/>
  <c r="I1348" i="7"/>
  <c r="X1347" i="7"/>
  <c r="M1347" i="7"/>
  <c r="I1347" i="7"/>
  <c r="P1347" i="7" s="1"/>
  <c r="X1346" i="7"/>
  <c r="M1346" i="7"/>
  <c r="I1346" i="7"/>
  <c r="X1345" i="7"/>
  <c r="M1345" i="7"/>
  <c r="I1345" i="7"/>
  <c r="P1345" i="7" s="1"/>
  <c r="X1344" i="7"/>
  <c r="M1344" i="7"/>
  <c r="I1344" i="7"/>
  <c r="X1343" i="7"/>
  <c r="M1343" i="7"/>
  <c r="I1343" i="7"/>
  <c r="P1343" i="7" s="1"/>
  <c r="X1342" i="7"/>
  <c r="M1342" i="7"/>
  <c r="I1342" i="7"/>
  <c r="X1341" i="7"/>
  <c r="M1341" i="7"/>
  <c r="I1341" i="7"/>
  <c r="X1340" i="7"/>
  <c r="M1340" i="7"/>
  <c r="I1340" i="7"/>
  <c r="X1339" i="7"/>
  <c r="M1339" i="7"/>
  <c r="I1339" i="7"/>
  <c r="X1338" i="7"/>
  <c r="M1338" i="7"/>
  <c r="I1338" i="7"/>
  <c r="X1337" i="7"/>
  <c r="M1337" i="7"/>
  <c r="I1337" i="7"/>
  <c r="X1336" i="7"/>
  <c r="M1336" i="7"/>
  <c r="I1336" i="7"/>
  <c r="X1335" i="7"/>
  <c r="M1335" i="7"/>
  <c r="I1335" i="7"/>
  <c r="X1334" i="7"/>
  <c r="M1334" i="7"/>
  <c r="I1334" i="7"/>
  <c r="X1333" i="7"/>
  <c r="M1333" i="7"/>
  <c r="I1333" i="7"/>
  <c r="X1332" i="7"/>
  <c r="M1332" i="7"/>
  <c r="I1332" i="7"/>
  <c r="X1331" i="7"/>
  <c r="M1331" i="7"/>
  <c r="I1331" i="7"/>
  <c r="X1330" i="7"/>
  <c r="M1330" i="7"/>
  <c r="I1330" i="7"/>
  <c r="X1329" i="7"/>
  <c r="M1329" i="7"/>
  <c r="I1329" i="7"/>
  <c r="X1328" i="7"/>
  <c r="M1328" i="7"/>
  <c r="I1328" i="7"/>
  <c r="X1327" i="7"/>
  <c r="M1327" i="7"/>
  <c r="I1327" i="7"/>
  <c r="X1326" i="7"/>
  <c r="M1326" i="7"/>
  <c r="I1326" i="7"/>
  <c r="X1325" i="7"/>
  <c r="M1325" i="7"/>
  <c r="I1325" i="7"/>
  <c r="X1324" i="7"/>
  <c r="M1324" i="7"/>
  <c r="I1324" i="7"/>
  <c r="X1323" i="7"/>
  <c r="M1323" i="7"/>
  <c r="I1323" i="7"/>
  <c r="X1322" i="7"/>
  <c r="M1322" i="7"/>
  <c r="I1322" i="7"/>
  <c r="X1321" i="7"/>
  <c r="M1321" i="7"/>
  <c r="I1321" i="7"/>
  <c r="X1320" i="7"/>
  <c r="M1320" i="7"/>
  <c r="I1320" i="7"/>
  <c r="X1319" i="7"/>
  <c r="M1319" i="7"/>
  <c r="I1319" i="7"/>
  <c r="X1318" i="7"/>
  <c r="M1318" i="7"/>
  <c r="I1318" i="7"/>
  <c r="X1317" i="7"/>
  <c r="M1317" i="7"/>
  <c r="I1317" i="7"/>
  <c r="X1316" i="7"/>
  <c r="M1316" i="7"/>
  <c r="I1316" i="7"/>
  <c r="X1315" i="7"/>
  <c r="M1315" i="7"/>
  <c r="I1315" i="7"/>
  <c r="X1314" i="7"/>
  <c r="M1314" i="7"/>
  <c r="I1314" i="7"/>
  <c r="X1313" i="7"/>
  <c r="M1313" i="7"/>
  <c r="I1313" i="7"/>
  <c r="X1312" i="7"/>
  <c r="M1312" i="7"/>
  <c r="I1312" i="7"/>
  <c r="X1311" i="7"/>
  <c r="M1311" i="7"/>
  <c r="I1311" i="7"/>
  <c r="X1310" i="7"/>
  <c r="M1310" i="7"/>
  <c r="I1310" i="7"/>
  <c r="X1309" i="7"/>
  <c r="M1309" i="7"/>
  <c r="I1309" i="7"/>
  <c r="X1308" i="7"/>
  <c r="M1308" i="7"/>
  <c r="I1308" i="7"/>
  <c r="X1307" i="7"/>
  <c r="M1307" i="7"/>
  <c r="I1307" i="7"/>
  <c r="X1306" i="7"/>
  <c r="M1306" i="7"/>
  <c r="I1306" i="7"/>
  <c r="X1305" i="7"/>
  <c r="M1305" i="7"/>
  <c r="I1305" i="7"/>
  <c r="X1304" i="7"/>
  <c r="M1304" i="7"/>
  <c r="I1304" i="7"/>
  <c r="X1303" i="7"/>
  <c r="M1303" i="7"/>
  <c r="I1303" i="7"/>
  <c r="X1302" i="7"/>
  <c r="M1302" i="7"/>
  <c r="I1302" i="7"/>
  <c r="X1301" i="7"/>
  <c r="M1301" i="7"/>
  <c r="I1301" i="7"/>
  <c r="X1300" i="7"/>
  <c r="M1300" i="7"/>
  <c r="I1300" i="7"/>
  <c r="X1299" i="7"/>
  <c r="M1299" i="7"/>
  <c r="I1299" i="7"/>
  <c r="X1298" i="7"/>
  <c r="M1298" i="7"/>
  <c r="I1298" i="7"/>
  <c r="X1297" i="7"/>
  <c r="M1297" i="7"/>
  <c r="I1297" i="7"/>
  <c r="X1296" i="7"/>
  <c r="M1296" i="7"/>
  <c r="I1296" i="7"/>
  <c r="X1295" i="7"/>
  <c r="M1295" i="7"/>
  <c r="I1295" i="7"/>
  <c r="X1294" i="7"/>
  <c r="M1294" i="7"/>
  <c r="I1294" i="7"/>
  <c r="X1293" i="7"/>
  <c r="M1293" i="7"/>
  <c r="I1293" i="7"/>
  <c r="X1292" i="7"/>
  <c r="M1292" i="7"/>
  <c r="I1292" i="7"/>
  <c r="X284" i="5"/>
  <c r="M284" i="5"/>
  <c r="I284" i="5"/>
  <c r="X282" i="5"/>
  <c r="M282" i="5"/>
  <c r="I282" i="5"/>
  <c r="X2628" i="3"/>
  <c r="M2628" i="3"/>
  <c r="I2628" i="3"/>
  <c r="X3251" i="3"/>
  <c r="M3251" i="3"/>
  <c r="I3251" i="3"/>
  <c r="X3250" i="3"/>
  <c r="M3250" i="3"/>
  <c r="I3250" i="3"/>
  <c r="X2915" i="3"/>
  <c r="M2915" i="3"/>
  <c r="I2915" i="3"/>
  <c r="X2914" i="3"/>
  <c r="M2914" i="3"/>
  <c r="I2914" i="3"/>
  <c r="X2627" i="3"/>
  <c r="M2627" i="3"/>
  <c r="I2627" i="3"/>
  <c r="X2913" i="3"/>
  <c r="M2913" i="3"/>
  <c r="I2913" i="3"/>
  <c r="X2626" i="3"/>
  <c r="M2626" i="3"/>
  <c r="I2626" i="3"/>
  <c r="X3249" i="3"/>
  <c r="M3249" i="3"/>
  <c r="I3249" i="3"/>
  <c r="X2912" i="3"/>
  <c r="M2912" i="3"/>
  <c r="I2912" i="3"/>
  <c r="X2911" i="3"/>
  <c r="M2911" i="3"/>
  <c r="I2911" i="3"/>
  <c r="X2910" i="3"/>
  <c r="M2910" i="3"/>
  <c r="I2910" i="3"/>
  <c r="X3248" i="3"/>
  <c r="M3248" i="3"/>
  <c r="I3248" i="3"/>
  <c r="X2909" i="3"/>
  <c r="M2909" i="3"/>
  <c r="I2909" i="3"/>
  <c r="X3247" i="3"/>
  <c r="M3247" i="3"/>
  <c r="I3247" i="3"/>
  <c r="X3246" i="3"/>
  <c r="M3246" i="3"/>
  <c r="I3246" i="3"/>
  <c r="X2908" i="3"/>
  <c r="M2908" i="3"/>
  <c r="I2908" i="3"/>
  <c r="X2907" i="3"/>
  <c r="M2907" i="3"/>
  <c r="I2907" i="3"/>
  <c r="P2907" i="3" s="1"/>
  <c r="X2906" i="3"/>
  <c r="M2906" i="3"/>
  <c r="I2906" i="3"/>
  <c r="X2625" i="3"/>
  <c r="M2625" i="3"/>
  <c r="I2625" i="3"/>
  <c r="X2905" i="3"/>
  <c r="M2905" i="3"/>
  <c r="I2905" i="3"/>
  <c r="X2624" i="3"/>
  <c r="M2624" i="3"/>
  <c r="I2624" i="3"/>
  <c r="X3245" i="3"/>
  <c r="M3245" i="3"/>
  <c r="I3245" i="3"/>
  <c r="X2623" i="3"/>
  <c r="M2623" i="3"/>
  <c r="I2623" i="3"/>
  <c r="P2623" i="3" s="1"/>
  <c r="X2622" i="3"/>
  <c r="M2622" i="3"/>
  <c r="I2622" i="3"/>
  <c r="X3244" i="3"/>
  <c r="M3244" i="3"/>
  <c r="I3244" i="3"/>
  <c r="P3244" i="3" s="1"/>
  <c r="X2904" i="3"/>
  <c r="M2904" i="3"/>
  <c r="I2904" i="3"/>
  <c r="X2621" i="3"/>
  <c r="M2621" i="3"/>
  <c r="I2621" i="3"/>
  <c r="P2621" i="3" s="1"/>
  <c r="X3243" i="3"/>
  <c r="M3243" i="3"/>
  <c r="I3243" i="3"/>
  <c r="X2903" i="3"/>
  <c r="M2903" i="3"/>
  <c r="I2903" i="3"/>
  <c r="P2903" i="3" s="1"/>
  <c r="X3242" i="3"/>
  <c r="M3242" i="3"/>
  <c r="I3242" i="3"/>
  <c r="X2902" i="3"/>
  <c r="M2902" i="3"/>
  <c r="I2902" i="3"/>
  <c r="P2902" i="3" s="1"/>
  <c r="X3241" i="3"/>
  <c r="M3241" i="3"/>
  <c r="I3241" i="3"/>
  <c r="X2901" i="3"/>
  <c r="M2901" i="3"/>
  <c r="I2901" i="3"/>
  <c r="P2901" i="3" s="1"/>
  <c r="X3240" i="3"/>
  <c r="M3240" i="3"/>
  <c r="I3240" i="3"/>
  <c r="X3239" i="3"/>
  <c r="M3239" i="3"/>
  <c r="I3239" i="3"/>
  <c r="X2900" i="3"/>
  <c r="M2900" i="3"/>
  <c r="I2900" i="3"/>
  <c r="X3238" i="3"/>
  <c r="M3238" i="3"/>
  <c r="I3238" i="3"/>
  <c r="X2620" i="3"/>
  <c r="M2620" i="3"/>
  <c r="I2620" i="3"/>
  <c r="X3237" i="3"/>
  <c r="M3237" i="3"/>
  <c r="I3237" i="3"/>
  <c r="X2899" i="3"/>
  <c r="M2899" i="3"/>
  <c r="I2899" i="3"/>
  <c r="X3236" i="3"/>
  <c r="M3236" i="3"/>
  <c r="I3236" i="3"/>
  <c r="P3236" i="3" s="1"/>
  <c r="X3235" i="3"/>
  <c r="M3235" i="3"/>
  <c r="I3235" i="3"/>
  <c r="X3234" i="3"/>
  <c r="M3234" i="3"/>
  <c r="I3234" i="3"/>
  <c r="X3233" i="3"/>
  <c r="M3233" i="3"/>
  <c r="I3233" i="3"/>
  <c r="X2619" i="3"/>
  <c r="M2619" i="3"/>
  <c r="I2619" i="3"/>
  <c r="X2898" i="3"/>
  <c r="M2898" i="3"/>
  <c r="I2898" i="3"/>
  <c r="X3232" i="3"/>
  <c r="M3232" i="3"/>
  <c r="I3232" i="3"/>
  <c r="P3232" i="3" s="1"/>
  <c r="X2618" i="3"/>
  <c r="M2618" i="3"/>
  <c r="I2618" i="3"/>
  <c r="X2897" i="3"/>
  <c r="M2897" i="3"/>
  <c r="I2897" i="3"/>
  <c r="X2896" i="3"/>
  <c r="M2896" i="3"/>
  <c r="I2896" i="3"/>
  <c r="X2895" i="3"/>
  <c r="M2895" i="3"/>
  <c r="I2895" i="3"/>
  <c r="X2894" i="3"/>
  <c r="M2894" i="3"/>
  <c r="I2894" i="3"/>
  <c r="X2893" i="3"/>
  <c r="M2893" i="3"/>
  <c r="I2893" i="3"/>
  <c r="X3231" i="3"/>
  <c r="M3231" i="3"/>
  <c r="I3231" i="3"/>
  <c r="X3230" i="3"/>
  <c r="M3230" i="3"/>
  <c r="I3230" i="3"/>
  <c r="X2892" i="3"/>
  <c r="M2892" i="3"/>
  <c r="I2892" i="3"/>
  <c r="X2891" i="3"/>
  <c r="M2891" i="3"/>
  <c r="I2891" i="3"/>
  <c r="X2617" i="3"/>
  <c r="M2617" i="3"/>
  <c r="I2617" i="3"/>
  <c r="X2890" i="3"/>
  <c r="M2890" i="3"/>
  <c r="I2890" i="3"/>
  <c r="X2616" i="3"/>
  <c r="M2616" i="3"/>
  <c r="I2616" i="3"/>
  <c r="X3229" i="3"/>
  <c r="M3229" i="3"/>
  <c r="I3229" i="3"/>
  <c r="P3229" i="3" s="1"/>
  <c r="X2615" i="3"/>
  <c r="M2615" i="3"/>
  <c r="I2615" i="3"/>
  <c r="X3228" i="3"/>
  <c r="M3228" i="3"/>
  <c r="I3228" i="3"/>
  <c r="X3227" i="3"/>
  <c r="M3227" i="3"/>
  <c r="I3227" i="3"/>
  <c r="X2889" i="3"/>
  <c r="M2889" i="3"/>
  <c r="I2889" i="3"/>
  <c r="X2888" i="3"/>
  <c r="M2888" i="3"/>
  <c r="I2888" i="3"/>
  <c r="X3226" i="3"/>
  <c r="M3226" i="3"/>
  <c r="I3226" i="3"/>
  <c r="P3226" i="3" s="1"/>
  <c r="X2887" i="3"/>
  <c r="M2887" i="3"/>
  <c r="I2887" i="3"/>
  <c r="X2886" i="3"/>
  <c r="M2886" i="3"/>
  <c r="I2886" i="3"/>
  <c r="X2885" i="3"/>
  <c r="M2885" i="3"/>
  <c r="I2885" i="3"/>
  <c r="X2614" i="3"/>
  <c r="M2614" i="3"/>
  <c r="I2614" i="3"/>
  <c r="X2884" i="3"/>
  <c r="M2884" i="3"/>
  <c r="I2884" i="3"/>
  <c r="X3225" i="3"/>
  <c r="M3225" i="3"/>
  <c r="I3225" i="3"/>
  <c r="X2613" i="3"/>
  <c r="M2613" i="3"/>
  <c r="I2613" i="3"/>
  <c r="X3224" i="3"/>
  <c r="M3224" i="3"/>
  <c r="I3224" i="3"/>
  <c r="X3223" i="3"/>
  <c r="M3223" i="3"/>
  <c r="I3223" i="3"/>
  <c r="X2883" i="3"/>
  <c r="M2883" i="3"/>
  <c r="I2883" i="3"/>
  <c r="X2612" i="3"/>
  <c r="M2612" i="3"/>
  <c r="I2612" i="3"/>
  <c r="X2611" i="3"/>
  <c r="M2611" i="3"/>
  <c r="I2611" i="3"/>
  <c r="P2611" i="3" s="1"/>
  <c r="X3222" i="3"/>
  <c r="M3222" i="3"/>
  <c r="I3222" i="3"/>
  <c r="X3221" i="3"/>
  <c r="M3221" i="3"/>
  <c r="I3221" i="3"/>
  <c r="X2882" i="3"/>
  <c r="M2882" i="3"/>
  <c r="I2882" i="3"/>
  <c r="X2610" i="3"/>
  <c r="M2610" i="3"/>
  <c r="I2610" i="3"/>
  <c r="X2881" i="3"/>
  <c r="M2881" i="3"/>
  <c r="I2881" i="3"/>
  <c r="X3220" i="3"/>
  <c r="M3220" i="3"/>
  <c r="I3220" i="3"/>
  <c r="X3219" i="3"/>
  <c r="M3219" i="3"/>
  <c r="I3219" i="3"/>
  <c r="X3218" i="3"/>
  <c r="M3218" i="3"/>
  <c r="I3218" i="3"/>
  <c r="X2880" i="3"/>
  <c r="M2880" i="3"/>
  <c r="I2880" i="3"/>
  <c r="X2879" i="3"/>
  <c r="M2879" i="3"/>
  <c r="I2879" i="3"/>
  <c r="X2878" i="3"/>
  <c r="M2878" i="3"/>
  <c r="I2878" i="3"/>
  <c r="X2877" i="3"/>
  <c r="M2877" i="3"/>
  <c r="I2877" i="3"/>
  <c r="X3217" i="3"/>
  <c r="M3217" i="3"/>
  <c r="I3217" i="3"/>
  <c r="X2876" i="3"/>
  <c r="M2876" i="3"/>
  <c r="I2876" i="3"/>
  <c r="X3216" i="3"/>
  <c r="M3216" i="3"/>
  <c r="I3216" i="3"/>
  <c r="X3215" i="3"/>
  <c r="M3215" i="3"/>
  <c r="I3215" i="3"/>
  <c r="X3214" i="3"/>
  <c r="M3214" i="3"/>
  <c r="I3214" i="3"/>
  <c r="X2609" i="3"/>
  <c r="M2609" i="3"/>
  <c r="I2609" i="3"/>
  <c r="P2609" i="3" s="1"/>
  <c r="X2875" i="3"/>
  <c r="M2875" i="3"/>
  <c r="I2875" i="3"/>
  <c r="X3213" i="3"/>
  <c r="M3213" i="3"/>
  <c r="I3213" i="3"/>
  <c r="P3213" i="3" s="1"/>
  <c r="X3212" i="3"/>
  <c r="M3212" i="3"/>
  <c r="I3212" i="3"/>
  <c r="X2874" i="3"/>
  <c r="M2874" i="3"/>
  <c r="I2874" i="3"/>
  <c r="X3211" i="3"/>
  <c r="M3211" i="3"/>
  <c r="I3211" i="3"/>
  <c r="X2608" i="3"/>
  <c r="M2608" i="3"/>
  <c r="I2608" i="3"/>
  <c r="P2608" i="3" s="1"/>
  <c r="X2873" i="3"/>
  <c r="M2873" i="3"/>
  <c r="I2873" i="3"/>
  <c r="X3210" i="3"/>
  <c r="M3210" i="3"/>
  <c r="I3210" i="3"/>
  <c r="P3210" i="3" s="1"/>
  <c r="X2607" i="3"/>
  <c r="M2607" i="3"/>
  <c r="I2607" i="3"/>
  <c r="X3209" i="3"/>
  <c r="M3209" i="3"/>
  <c r="I3209" i="3"/>
  <c r="X2606" i="3"/>
  <c r="M2606" i="3"/>
  <c r="I2606" i="3"/>
  <c r="X3208" i="3"/>
  <c r="M3208" i="3"/>
  <c r="I3208" i="3"/>
  <c r="X2872" i="3"/>
  <c r="M2872" i="3"/>
  <c r="I2872" i="3"/>
  <c r="X2871" i="3"/>
  <c r="M2871" i="3"/>
  <c r="I2871" i="3"/>
  <c r="X3207" i="3"/>
  <c r="M3207" i="3"/>
  <c r="I3207" i="3"/>
  <c r="X2870" i="3"/>
  <c r="M2870" i="3"/>
  <c r="I2870" i="3"/>
  <c r="X3206" i="3"/>
  <c r="M3206" i="3"/>
  <c r="I3206" i="3"/>
  <c r="X3205" i="3"/>
  <c r="M3205" i="3"/>
  <c r="I3205" i="3"/>
  <c r="X2605" i="3"/>
  <c r="M2605" i="3"/>
  <c r="I2605" i="3"/>
  <c r="X2604" i="3"/>
  <c r="M2604" i="3"/>
  <c r="I2604" i="3"/>
  <c r="X3204" i="3"/>
  <c r="M3204" i="3"/>
  <c r="I3204" i="3"/>
  <c r="X2869" i="3"/>
  <c r="M2869" i="3"/>
  <c r="I2869" i="3"/>
  <c r="X2603" i="3"/>
  <c r="M2603" i="3"/>
  <c r="I2603" i="3"/>
  <c r="X2868" i="3"/>
  <c r="M2868" i="3"/>
  <c r="I2868" i="3"/>
  <c r="P2868" i="3" s="1"/>
  <c r="X3203" i="3"/>
  <c r="M3203" i="3"/>
  <c r="I3203" i="3"/>
  <c r="X2867" i="3"/>
  <c r="M2867" i="3"/>
  <c r="I2867" i="3"/>
  <c r="P2867" i="3" s="1"/>
  <c r="X2602" i="3"/>
  <c r="M2602" i="3"/>
  <c r="I2602" i="3"/>
  <c r="X3202" i="3"/>
  <c r="M3202" i="3"/>
  <c r="I3202" i="3"/>
  <c r="X3201" i="3"/>
  <c r="M3201" i="3"/>
  <c r="I3201" i="3"/>
  <c r="X2601" i="3"/>
  <c r="M2601" i="3"/>
  <c r="I2601" i="3"/>
  <c r="X3200" i="3"/>
  <c r="M3200" i="3"/>
  <c r="I3200" i="3"/>
  <c r="X2866" i="3"/>
  <c r="M2866" i="3"/>
  <c r="I2866" i="3"/>
  <c r="X2865" i="3"/>
  <c r="M2865" i="3"/>
  <c r="I2865" i="3"/>
  <c r="X3199" i="3"/>
  <c r="M3199" i="3"/>
  <c r="I3199" i="3"/>
  <c r="X2600" i="3"/>
  <c r="M2600" i="3"/>
  <c r="I2600" i="3"/>
  <c r="X2599" i="3"/>
  <c r="M2599" i="3"/>
  <c r="I2599" i="3"/>
  <c r="P2599" i="3" s="1"/>
  <c r="X3198" i="3"/>
  <c r="M3198" i="3"/>
  <c r="I3198" i="3"/>
  <c r="X3197" i="3"/>
  <c r="M3197" i="3"/>
  <c r="I3197" i="3"/>
  <c r="X2864" i="3"/>
  <c r="M2864" i="3"/>
  <c r="I2864" i="3"/>
  <c r="X3196" i="3"/>
  <c r="M3196" i="3"/>
  <c r="I3196" i="3"/>
  <c r="X3195" i="3"/>
  <c r="M3195" i="3"/>
  <c r="I3195" i="3"/>
  <c r="X3194" i="3"/>
  <c r="M3194" i="3"/>
  <c r="I3194" i="3"/>
  <c r="X2863" i="3"/>
  <c r="M2863" i="3"/>
  <c r="I2863" i="3"/>
  <c r="X2598" i="3"/>
  <c r="M2598" i="3"/>
  <c r="I2598" i="3"/>
  <c r="X2862" i="3"/>
  <c r="M2862" i="3"/>
  <c r="I2862" i="3"/>
  <c r="X2861" i="3"/>
  <c r="M2861" i="3"/>
  <c r="I2861" i="3"/>
  <c r="X3193" i="3"/>
  <c r="M3193" i="3"/>
  <c r="I3193" i="3"/>
  <c r="X2860" i="3"/>
  <c r="M2860" i="3"/>
  <c r="I2860" i="3"/>
  <c r="X3192" i="3"/>
  <c r="M3192" i="3"/>
  <c r="I3192" i="3"/>
  <c r="X2597" i="3"/>
  <c r="M2597" i="3"/>
  <c r="I2597" i="3"/>
  <c r="X2859" i="3"/>
  <c r="M2859" i="3"/>
  <c r="I2859" i="3"/>
  <c r="X3191" i="3"/>
  <c r="M3191" i="3"/>
  <c r="I3191" i="3"/>
  <c r="X3190" i="3"/>
  <c r="M3190" i="3"/>
  <c r="I3190" i="3"/>
  <c r="X2858" i="3"/>
  <c r="M2858" i="3"/>
  <c r="I2858" i="3"/>
  <c r="X2596" i="3"/>
  <c r="M2596" i="3"/>
  <c r="I2596" i="3"/>
  <c r="X3189" i="3"/>
  <c r="M3189" i="3"/>
  <c r="I3189" i="3"/>
  <c r="X3188" i="3"/>
  <c r="M3188" i="3"/>
  <c r="I3188" i="3"/>
  <c r="X3187" i="3"/>
  <c r="M3187" i="3"/>
  <c r="I3187" i="3"/>
  <c r="X2595" i="3"/>
  <c r="M2595" i="3"/>
  <c r="I2595" i="3"/>
  <c r="X2594" i="3"/>
  <c r="M2594" i="3"/>
  <c r="I2594" i="3"/>
  <c r="X3186" i="3"/>
  <c r="M3186" i="3"/>
  <c r="I3186" i="3"/>
  <c r="X3185" i="3"/>
  <c r="M3185" i="3"/>
  <c r="I3185" i="3"/>
  <c r="X3184" i="3"/>
  <c r="M3184" i="3"/>
  <c r="I3184" i="3"/>
  <c r="X3183" i="3"/>
  <c r="M3183" i="3"/>
  <c r="I3183" i="3"/>
  <c r="X2857" i="3"/>
  <c r="M2857" i="3"/>
  <c r="I2857" i="3"/>
  <c r="X2593" i="3"/>
  <c r="M2593" i="3"/>
  <c r="I2593" i="3"/>
  <c r="X2592" i="3"/>
  <c r="M2592" i="3"/>
  <c r="I2592" i="3"/>
  <c r="X2591" i="3"/>
  <c r="M2591" i="3"/>
  <c r="I2591" i="3"/>
  <c r="X3182" i="3"/>
  <c r="M3182" i="3"/>
  <c r="I3182" i="3"/>
  <c r="X3181" i="3"/>
  <c r="M3181" i="3"/>
  <c r="I3181" i="3"/>
  <c r="X2856" i="3"/>
  <c r="M2856" i="3"/>
  <c r="I2856" i="3"/>
  <c r="X2855" i="3"/>
  <c r="M2855" i="3"/>
  <c r="I2855" i="3"/>
  <c r="X2590" i="3"/>
  <c r="M2590" i="3"/>
  <c r="I2590" i="3"/>
  <c r="X2589" i="3"/>
  <c r="M2589" i="3"/>
  <c r="I2589" i="3"/>
  <c r="X2854" i="3"/>
  <c r="M2854" i="3"/>
  <c r="I2854" i="3"/>
  <c r="X3180" i="3"/>
  <c r="M3180" i="3"/>
  <c r="I3180" i="3"/>
  <c r="X3179" i="3"/>
  <c r="M3179" i="3"/>
  <c r="I3179" i="3"/>
  <c r="X2588" i="3"/>
  <c r="M2588" i="3"/>
  <c r="I2588" i="3"/>
  <c r="P2588" i="3" s="1"/>
  <c r="X3178" i="3"/>
  <c r="M3178" i="3"/>
  <c r="I3178" i="3"/>
  <c r="X2587" i="3"/>
  <c r="M2587" i="3"/>
  <c r="I2587" i="3"/>
  <c r="X3177" i="3"/>
  <c r="M3177" i="3"/>
  <c r="I3177" i="3"/>
  <c r="X3176" i="3"/>
  <c r="M3176" i="3"/>
  <c r="I3176" i="3"/>
  <c r="P3176" i="3" s="1"/>
  <c r="X3175" i="3"/>
  <c r="M3175" i="3"/>
  <c r="I3175" i="3"/>
  <c r="X2586" i="3"/>
  <c r="M2586" i="3"/>
  <c r="I2586" i="3"/>
  <c r="P2586" i="3" s="1"/>
  <c r="X2853" i="3"/>
  <c r="M2853" i="3"/>
  <c r="I2853" i="3"/>
  <c r="X2852" i="3"/>
  <c r="M2852" i="3"/>
  <c r="I2852" i="3"/>
  <c r="P2852" i="3" s="1"/>
  <c r="X2585" i="3"/>
  <c r="M2585" i="3"/>
  <c r="I2585" i="3"/>
  <c r="X2851" i="3"/>
  <c r="M2851" i="3"/>
  <c r="I2851" i="3"/>
  <c r="X3174" i="3"/>
  <c r="M3174" i="3"/>
  <c r="I3174" i="3"/>
  <c r="X2584" i="3"/>
  <c r="M2584" i="3"/>
  <c r="I2584" i="3"/>
  <c r="X2583" i="3"/>
  <c r="M2583" i="3"/>
  <c r="I2583" i="3"/>
  <c r="X2850" i="3"/>
  <c r="M2850" i="3"/>
  <c r="I2850" i="3"/>
  <c r="X2582" i="3"/>
  <c r="M2582" i="3"/>
  <c r="I2582" i="3"/>
  <c r="X2581" i="3"/>
  <c r="M2581" i="3"/>
  <c r="I2581" i="3"/>
  <c r="X2580" i="3"/>
  <c r="M2580" i="3"/>
  <c r="I2580" i="3"/>
  <c r="X2849" i="3"/>
  <c r="M2849" i="3"/>
  <c r="I2849" i="3"/>
  <c r="P2849" i="3" s="1"/>
  <c r="X2579" i="3"/>
  <c r="M2579" i="3"/>
  <c r="I2579" i="3"/>
  <c r="X2848" i="3"/>
  <c r="M2848" i="3"/>
  <c r="I2848" i="3"/>
  <c r="X2847" i="3"/>
  <c r="M2847" i="3"/>
  <c r="I2847" i="3"/>
  <c r="X3173" i="3"/>
  <c r="M3173" i="3"/>
  <c r="I3173" i="3"/>
  <c r="X2846" i="3"/>
  <c r="M2846" i="3"/>
  <c r="I2846" i="3"/>
  <c r="X2845" i="3"/>
  <c r="M2845" i="3"/>
  <c r="I2845" i="3"/>
  <c r="X2844" i="3"/>
  <c r="M2844" i="3"/>
  <c r="I2844" i="3"/>
  <c r="X2843" i="3"/>
  <c r="M2843" i="3"/>
  <c r="I2843" i="3"/>
  <c r="X2578" i="3"/>
  <c r="M2578" i="3"/>
  <c r="I2578" i="3"/>
  <c r="X2577" i="3"/>
  <c r="M2577" i="3"/>
  <c r="I2577" i="3"/>
  <c r="X2842" i="3"/>
  <c r="M2842" i="3"/>
  <c r="I2842" i="3"/>
  <c r="X2841" i="3"/>
  <c r="M2841" i="3"/>
  <c r="I2841" i="3"/>
  <c r="X3172" i="3"/>
  <c r="M3172" i="3"/>
  <c r="I3172" i="3"/>
  <c r="X2576" i="3"/>
  <c r="M2576" i="3"/>
  <c r="I2576" i="3"/>
  <c r="X2840" i="3"/>
  <c r="M2840" i="3"/>
  <c r="I2840" i="3"/>
  <c r="X3171" i="3"/>
  <c r="M3171" i="3"/>
  <c r="I3171" i="3"/>
  <c r="X2839" i="3"/>
  <c r="M2839" i="3"/>
  <c r="I2839" i="3"/>
  <c r="X3170" i="3"/>
  <c r="M3170" i="3"/>
  <c r="I3170" i="3"/>
  <c r="X2838" i="3"/>
  <c r="M2838" i="3"/>
  <c r="I2838" i="3"/>
  <c r="X3169" i="3"/>
  <c r="M3169" i="3"/>
  <c r="I3169" i="3"/>
  <c r="X2837" i="3"/>
  <c r="M2837" i="3"/>
  <c r="I2837" i="3"/>
  <c r="X2575" i="3"/>
  <c r="M2575" i="3"/>
  <c r="I2575" i="3"/>
  <c r="X2836" i="3"/>
  <c r="M2836" i="3"/>
  <c r="I2836" i="3"/>
  <c r="X3168" i="3"/>
  <c r="M3168" i="3"/>
  <c r="I3168" i="3"/>
  <c r="X2574" i="3"/>
  <c r="M2574" i="3"/>
  <c r="I2574" i="3"/>
  <c r="X2835" i="3"/>
  <c r="M2835" i="3"/>
  <c r="I2835" i="3"/>
  <c r="X2834" i="3"/>
  <c r="M2834" i="3"/>
  <c r="I2834" i="3"/>
  <c r="X3167" i="3"/>
  <c r="M3167" i="3"/>
  <c r="I3167" i="3"/>
  <c r="P3090" i="1" l="1"/>
  <c r="P3409" i="1"/>
  <c r="P3410" i="1"/>
  <c r="P3093" i="1"/>
  <c r="P3416" i="1"/>
  <c r="P3418" i="1"/>
  <c r="P2814" i="1"/>
  <c r="P2815" i="1"/>
  <c r="P2816" i="1"/>
  <c r="P3423" i="1"/>
  <c r="P3099" i="1"/>
  <c r="P3101" i="1"/>
  <c r="P3426" i="1"/>
  <c r="P3428" i="1"/>
  <c r="P3429" i="1"/>
  <c r="P2624" i="3"/>
  <c r="P3246" i="3"/>
  <c r="P2909" i="3"/>
  <c r="P2910" i="3"/>
  <c r="P2574" i="3"/>
  <c r="P2836" i="3"/>
  <c r="P2837" i="3"/>
  <c r="P3172" i="3"/>
  <c r="P2846" i="3"/>
  <c r="P2847" i="3"/>
  <c r="P3184" i="3"/>
  <c r="P2595" i="3"/>
  <c r="P3188" i="3"/>
  <c r="P2596" i="3"/>
  <c r="P3193" i="3"/>
  <c r="P2862" i="3"/>
  <c r="P3201" i="3"/>
  <c r="P2602" i="3"/>
  <c r="P2603" i="3"/>
  <c r="P3204" i="3"/>
  <c r="P3206" i="3"/>
  <c r="P3207" i="3"/>
  <c r="P2606" i="3"/>
  <c r="P2884" i="3"/>
  <c r="P3240" i="3"/>
  <c r="P3243" i="3"/>
  <c r="P2904" i="3"/>
  <c r="P3245" i="3"/>
  <c r="P2905" i="3"/>
  <c r="P2908" i="3"/>
  <c r="P3247" i="3"/>
  <c r="P3249" i="3"/>
  <c r="P2913" i="3"/>
  <c r="P2914" i="3"/>
  <c r="P3250" i="3"/>
  <c r="P282" i="5"/>
  <c r="P284" i="5"/>
  <c r="P286" i="5"/>
  <c r="P288" i="5"/>
  <c r="P292" i="5"/>
  <c r="P298" i="5"/>
  <c r="P302" i="5"/>
  <c r="P306" i="5"/>
  <c r="P310" i="5"/>
  <c r="P314" i="5"/>
  <c r="P3407" i="1"/>
  <c r="P3411" i="1"/>
  <c r="P2820" i="1"/>
  <c r="P3108" i="1"/>
  <c r="P3412" i="1"/>
  <c r="P3094" i="1"/>
  <c r="P3421" i="1"/>
  <c r="P3098" i="1"/>
  <c r="P3100" i="1"/>
  <c r="P3102" i="1"/>
  <c r="P3425" i="1"/>
  <c r="P3427" i="1"/>
  <c r="P2417" i="2"/>
  <c r="P2435" i="2"/>
  <c r="P2437" i="2"/>
  <c r="P2439" i="2"/>
  <c r="P2441" i="2"/>
  <c r="P2443" i="2"/>
  <c r="P2336" i="2"/>
  <c r="P2835" i="3"/>
  <c r="P3220" i="3"/>
  <c r="P3169" i="3"/>
  <c r="P3194" i="3"/>
  <c r="P2886" i="3"/>
  <c r="P3205" i="3"/>
  <c r="P2585" i="3"/>
  <c r="P3177" i="3"/>
  <c r="P2607" i="3"/>
  <c r="P3216" i="3"/>
  <c r="P2880" i="3"/>
  <c r="P2885" i="3"/>
  <c r="P3238" i="3"/>
  <c r="P3167" i="3"/>
  <c r="P2616" i="3"/>
  <c r="P2898" i="3"/>
  <c r="P3233" i="3"/>
  <c r="P1329" i="7"/>
  <c r="P1411" i="7"/>
  <c r="P1296" i="7"/>
  <c r="P1298" i="7"/>
  <c r="P1300" i="7"/>
  <c r="P1302" i="7"/>
  <c r="P1365" i="7"/>
  <c r="P1334" i="7"/>
  <c r="P1336" i="7"/>
  <c r="P1338" i="7"/>
  <c r="P1352" i="7"/>
  <c r="P1354" i="7"/>
  <c r="P1356" i="7"/>
  <c r="P1388" i="7"/>
  <c r="P1390" i="7"/>
  <c r="P1392" i="7"/>
  <c r="P1396" i="7"/>
  <c r="P1398" i="7"/>
  <c r="P1406" i="7"/>
  <c r="P1408" i="7"/>
  <c r="P1410" i="7"/>
  <c r="P1293" i="7"/>
  <c r="P1307" i="7"/>
  <c r="P1309" i="7"/>
  <c r="P1311" i="7"/>
  <c r="P1325" i="7"/>
  <c r="P1327" i="7"/>
  <c r="P2342" i="2"/>
  <c r="P2360" i="2"/>
  <c r="P1316" i="7"/>
  <c r="P1318" i="7"/>
  <c r="P1320" i="7"/>
  <c r="P1361" i="7"/>
  <c r="P1363" i="7"/>
  <c r="P1407" i="7"/>
  <c r="P1370" i="7"/>
  <c r="P1372" i="7"/>
  <c r="P1374" i="7"/>
  <c r="P3432" i="1"/>
  <c r="P3365" i="1"/>
  <c r="P2794" i="1"/>
  <c r="P3367" i="1"/>
  <c r="P3368" i="1"/>
  <c r="P3049" i="1"/>
  <c r="P3371" i="1"/>
  <c r="P3073" i="1"/>
  <c r="P3384" i="1"/>
  <c r="P3386" i="1"/>
  <c r="P3110" i="1"/>
  <c r="P2807" i="1"/>
  <c r="P3082" i="1"/>
  <c r="P2808" i="1"/>
  <c r="P3400" i="1"/>
  <c r="P2819" i="1"/>
  <c r="P3431" i="1"/>
  <c r="P3104" i="1"/>
  <c r="P3433" i="1"/>
  <c r="P3105" i="1"/>
  <c r="P3109" i="1"/>
  <c r="P2823" i="1"/>
  <c r="P3113" i="1"/>
  <c r="P3114" i="1"/>
  <c r="P3116" i="1"/>
  <c r="P3118" i="1"/>
  <c r="P2822" i="1"/>
  <c r="P3374" i="1"/>
  <c r="P2798" i="1"/>
  <c r="P3063" i="1"/>
  <c r="P3066" i="1"/>
  <c r="P3054" i="1"/>
  <c r="P3376" i="1"/>
  <c r="P3379" i="1"/>
  <c r="P2792" i="1"/>
  <c r="P3035" i="1"/>
  <c r="P3359" i="1"/>
  <c r="P3381" i="1"/>
  <c r="P3402" i="1"/>
  <c r="P2811" i="1"/>
  <c r="P3391" i="1"/>
  <c r="P3034" i="1"/>
  <c r="P3038" i="1"/>
  <c r="P3358" i="1"/>
  <c r="P3041" i="1"/>
  <c r="P3043" i="1"/>
  <c r="P3044" i="1"/>
  <c r="P3045" i="1"/>
  <c r="P3046" i="1"/>
  <c r="P3369" i="1"/>
  <c r="P3048" i="1"/>
  <c r="P3050" i="1"/>
  <c r="P3051" i="1"/>
  <c r="P3055" i="1"/>
  <c r="P3057" i="1"/>
  <c r="P3061" i="1"/>
  <c r="P3065" i="1"/>
  <c r="P3403" i="1"/>
  <c r="P3435" i="1"/>
  <c r="P3078" i="1"/>
  <c r="P2806" i="1"/>
  <c r="P3081" i="1"/>
  <c r="P3083" i="1"/>
  <c r="P3399" i="1"/>
  <c r="P3401" i="1"/>
  <c r="P3404" i="1"/>
  <c r="P3087" i="1"/>
  <c r="P2812" i="1"/>
  <c r="P3042" i="1"/>
  <c r="P2793" i="1"/>
  <c r="P3370" i="1"/>
  <c r="P3052" i="1"/>
  <c r="P3056" i="1"/>
  <c r="P2800" i="1"/>
  <c r="P3382" i="1"/>
  <c r="P3071" i="1"/>
  <c r="P2803" i="1"/>
  <c r="P2804" i="1"/>
  <c r="P3388" i="1"/>
  <c r="P3408" i="1"/>
  <c r="P3405" i="1"/>
  <c r="P3373" i="1"/>
  <c r="P3072" i="1"/>
  <c r="P3074" i="1"/>
  <c r="P3389" i="1"/>
  <c r="P3390" i="1"/>
  <c r="P2810" i="1"/>
  <c r="P3086" i="1"/>
  <c r="P3089" i="1"/>
  <c r="P3413" i="1"/>
  <c r="P3414" i="1"/>
  <c r="P3417" i="1"/>
  <c r="P3096" i="1"/>
  <c r="P3422" i="1"/>
  <c r="P2817" i="1"/>
  <c r="P3430" i="1"/>
  <c r="P3107" i="1"/>
  <c r="P3112" i="1"/>
  <c r="P3039" i="1"/>
  <c r="P2795" i="1"/>
  <c r="P3047" i="1"/>
  <c r="P3053" i="1"/>
  <c r="P3366" i="1"/>
  <c r="P3059" i="1"/>
  <c r="P3062" i="1"/>
  <c r="P3067" i="1"/>
  <c r="P3069" i="1"/>
  <c r="P3095" i="1"/>
  <c r="P2824" i="1"/>
  <c r="P2825" i="1"/>
  <c r="P3436" i="1"/>
  <c r="P3115" i="1"/>
  <c r="P3361" i="1"/>
  <c r="P3362" i="1"/>
  <c r="P3378" i="1"/>
  <c r="P3092" i="1"/>
  <c r="P3415" i="1"/>
  <c r="P3419" i="1"/>
  <c r="P3420" i="1"/>
  <c r="P2818" i="1"/>
  <c r="P3106" i="1"/>
  <c r="P3117" i="1"/>
  <c r="P2791" i="1"/>
  <c r="P3036" i="1"/>
  <c r="P3058" i="1"/>
  <c r="P3060" i="1"/>
  <c r="P3068" i="1"/>
  <c r="P3070" i="1"/>
  <c r="P3080" i="1"/>
  <c r="P3357" i="1"/>
  <c r="P3360" i="1"/>
  <c r="P3363" i="1"/>
  <c r="P2797" i="1"/>
  <c r="P3377" i="1"/>
  <c r="P3380" i="1"/>
  <c r="P2801" i="1"/>
  <c r="P2802" i="1"/>
  <c r="P3385" i="1"/>
  <c r="P3387" i="1"/>
  <c r="P3079" i="1"/>
  <c r="P3394" i="1"/>
  <c r="P3396" i="1"/>
  <c r="P3085" i="1"/>
  <c r="P3406" i="1"/>
  <c r="P3091" i="1"/>
  <c r="P3097" i="1"/>
  <c r="P3075" i="1"/>
  <c r="P3077" i="1"/>
  <c r="P3393" i="1"/>
  <c r="P3397" i="1"/>
  <c r="P2809" i="1"/>
  <c r="P2813" i="1"/>
  <c r="P2821" i="1"/>
  <c r="P3372" i="1"/>
  <c r="P3375" i="1"/>
  <c r="P3424" i="1"/>
  <c r="P3037" i="1"/>
  <c r="P3040" i="1"/>
  <c r="P3364" i="1"/>
  <c r="P2796" i="1"/>
  <c r="P3064" i="1"/>
  <c r="P2799" i="1"/>
  <c r="P3383" i="1"/>
  <c r="P3076" i="1"/>
  <c r="P2805" i="1"/>
  <c r="P3392" i="1"/>
  <c r="P3395" i="1"/>
  <c r="P3084" i="1"/>
  <c r="P3398" i="1"/>
  <c r="P3088" i="1"/>
  <c r="P3103" i="1"/>
  <c r="P3434" i="1"/>
  <c r="P3111" i="1"/>
  <c r="P3437" i="1"/>
  <c r="P2387" i="2"/>
  <c r="P2369" i="2"/>
  <c r="P2294" i="2"/>
  <c r="P2312" i="2"/>
  <c r="P2424" i="2"/>
  <c r="P2426" i="2"/>
  <c r="P2444" i="2"/>
  <c r="P2446" i="2"/>
  <c r="P2448" i="2"/>
  <c r="P2450" i="2"/>
  <c r="P2452" i="2"/>
  <c r="P2462" i="2"/>
  <c r="P2464" i="2"/>
  <c r="P2466" i="2"/>
  <c r="P2469" i="2"/>
  <c r="P2479" i="2"/>
  <c r="P2481" i="2"/>
  <c r="P2483" i="2"/>
  <c r="P2390" i="2"/>
  <c r="P2295" i="2"/>
  <c r="P2297" i="2"/>
  <c r="P2299" i="2"/>
  <c r="P2301" i="2"/>
  <c r="P2303" i="2"/>
  <c r="P2311" i="2"/>
  <c r="P2321" i="2"/>
  <c r="P2329" i="2"/>
  <c r="P2331" i="2"/>
  <c r="P2333" i="2"/>
  <c r="P2364" i="2"/>
  <c r="P2366" i="2"/>
  <c r="P2368" i="2"/>
  <c r="P2370" i="2"/>
  <c r="P2372" i="2"/>
  <c r="P2382" i="2"/>
  <c r="P2384" i="2"/>
  <c r="P2386" i="2"/>
  <c r="P2388" i="2"/>
  <c r="P2423" i="2"/>
  <c r="P2440" i="2"/>
  <c r="P2396" i="2"/>
  <c r="P2414" i="2"/>
  <c r="P2337" i="2"/>
  <c r="P2339" i="2"/>
  <c r="P2341" i="2"/>
  <c r="P2343" i="2"/>
  <c r="P2345" i="2"/>
  <c r="P2355" i="2"/>
  <c r="P2357" i="2"/>
  <c r="P2359" i="2"/>
  <c r="P2361" i="2"/>
  <c r="P2363" i="2"/>
  <c r="P2449" i="2"/>
  <c r="P2467" i="2"/>
  <c r="P2391" i="2"/>
  <c r="P2393" i="2"/>
  <c r="P2397" i="2"/>
  <c r="P2399" i="2"/>
  <c r="P2409" i="2"/>
  <c r="P2411" i="2"/>
  <c r="P2413" i="2"/>
  <c r="P2334" i="2"/>
  <c r="P2415" i="2"/>
  <c r="P2346" i="2"/>
  <c r="P2348" i="2"/>
  <c r="P2350" i="2"/>
  <c r="P2352" i="2"/>
  <c r="P2354" i="2"/>
  <c r="P2405" i="2"/>
  <c r="P2428" i="2"/>
  <c r="P2430" i="2"/>
  <c r="P2434" i="2"/>
  <c r="P2484" i="2"/>
  <c r="P2302" i="2"/>
  <c r="P2320" i="2"/>
  <c r="P2322" i="2"/>
  <c r="P2324" i="2"/>
  <c r="P2326" i="2"/>
  <c r="P2328" i="2"/>
  <c r="P2400" i="2"/>
  <c r="P2402" i="2"/>
  <c r="P2404" i="2"/>
  <c r="P2406" i="2"/>
  <c r="P2408" i="2"/>
  <c r="P2458" i="2"/>
  <c r="P2485" i="2"/>
  <c r="P2475" i="2"/>
  <c r="P2351" i="2"/>
  <c r="P2373" i="2"/>
  <c r="P2375" i="2"/>
  <c r="P2377" i="2"/>
  <c r="P2379" i="2"/>
  <c r="P2381" i="2"/>
  <c r="P2431" i="2"/>
  <c r="P2453" i="2"/>
  <c r="P2455" i="2"/>
  <c r="P2457" i="2"/>
  <c r="P2459" i="2"/>
  <c r="P2461" i="2"/>
  <c r="P2300" i="2"/>
  <c r="P2304" i="2"/>
  <c r="P2306" i="2"/>
  <c r="P2308" i="2"/>
  <c r="P2310" i="2"/>
  <c r="P2335" i="2"/>
  <c r="P2362" i="2"/>
  <c r="P2389" i="2"/>
  <c r="P2416" i="2"/>
  <c r="P2442" i="2"/>
  <c r="P2468" i="2"/>
  <c r="P2293" i="2"/>
  <c r="P2318" i="2"/>
  <c r="P2327" i="2"/>
  <c r="P2353" i="2"/>
  <c r="P2380" i="2"/>
  <c r="P2407" i="2"/>
  <c r="P2433" i="2"/>
  <c r="P2460" i="2"/>
  <c r="P2378" i="2"/>
  <c r="P2309" i="2"/>
  <c r="P2313" i="2"/>
  <c r="P2315" i="2"/>
  <c r="P2317" i="2"/>
  <c r="P2319" i="2"/>
  <c r="P2344" i="2"/>
  <c r="P2371" i="2"/>
  <c r="P2398" i="2"/>
  <c r="P2425" i="2"/>
  <c r="P2451" i="2"/>
  <c r="P2477" i="2"/>
  <c r="P2395" i="2"/>
  <c r="P2432" i="2"/>
  <c r="P2296" i="2"/>
  <c r="P2305" i="2"/>
  <c r="P2314" i="2"/>
  <c r="P2323" i="2"/>
  <c r="P2330" i="2"/>
  <c r="P2338" i="2"/>
  <c r="P2347" i="2"/>
  <c r="P2356" i="2"/>
  <c r="P2365" i="2"/>
  <c r="P2374" i="2"/>
  <c r="P2383" i="2"/>
  <c r="P2392" i="2"/>
  <c r="P2401" i="2"/>
  <c r="P2410" i="2"/>
  <c r="P2419" i="2"/>
  <c r="P2427" i="2"/>
  <c r="P2436" i="2"/>
  <c r="P2445" i="2"/>
  <c r="P2454" i="2"/>
  <c r="P2463" i="2"/>
  <c r="P2471" i="2"/>
  <c r="P2480" i="2"/>
  <c r="P2298" i="2"/>
  <c r="P2307" i="2"/>
  <c r="P2316" i="2"/>
  <c r="P2325" i="2"/>
  <c r="P2332" i="2"/>
  <c r="P2340" i="2"/>
  <c r="P2349" i="2"/>
  <c r="P2358" i="2"/>
  <c r="P2367" i="2"/>
  <c r="P2376" i="2"/>
  <c r="P2385" i="2"/>
  <c r="P2394" i="2"/>
  <c r="P2403" i="2"/>
  <c r="P2412" i="2"/>
  <c r="P2421" i="2"/>
  <c r="P2429" i="2"/>
  <c r="P2438" i="2"/>
  <c r="P2447" i="2"/>
  <c r="P2456" i="2"/>
  <c r="P2465" i="2"/>
  <c r="P2473" i="2"/>
  <c r="P2482" i="2"/>
  <c r="P1297" i="7"/>
  <c r="P1299" i="7"/>
  <c r="P1301" i="7"/>
  <c r="P1314" i="7"/>
  <c r="P1324" i="7"/>
  <c r="P1326" i="7"/>
  <c r="P1328" i="7"/>
  <c r="P1341" i="7"/>
  <c r="P1351" i="7"/>
  <c r="P1353" i="7"/>
  <c r="P1355" i="7"/>
  <c r="P1368" i="7"/>
  <c r="P1378" i="7"/>
  <c r="P1380" i="7"/>
  <c r="P1382" i="7"/>
  <c r="P1395" i="7"/>
  <c r="P1412" i="7"/>
  <c r="P1292" i="7"/>
  <c r="P1305" i="7"/>
  <c r="P1315" i="7"/>
  <c r="P1317" i="7"/>
  <c r="P1319" i="7"/>
  <c r="P1332" i="7"/>
  <c r="P1342" i="7"/>
  <c r="P1344" i="7"/>
  <c r="P1346" i="7"/>
  <c r="P1359" i="7"/>
  <c r="P1369" i="7"/>
  <c r="P1371" i="7"/>
  <c r="P1373" i="7"/>
  <c r="P1386" i="7"/>
  <c r="P1306" i="7"/>
  <c r="P1308" i="7"/>
  <c r="P1310" i="7"/>
  <c r="P1323" i="7"/>
  <c r="P1333" i="7"/>
  <c r="P1335" i="7"/>
  <c r="P1337" i="7"/>
  <c r="P1350" i="7"/>
  <c r="P1360" i="7"/>
  <c r="P1362" i="7"/>
  <c r="P1364" i="7"/>
  <c r="P1377" i="7"/>
  <c r="P1387" i="7"/>
  <c r="P1389" i="7"/>
  <c r="P1391" i="7"/>
  <c r="P1404" i="7"/>
  <c r="P1295" i="7"/>
  <c r="P1304" i="7"/>
  <c r="P1313" i="7"/>
  <c r="P1322" i="7"/>
  <c r="P1331" i="7"/>
  <c r="P1340" i="7"/>
  <c r="P1349" i="7"/>
  <c r="P1358" i="7"/>
  <c r="P1367" i="7"/>
  <c r="P1376" i="7"/>
  <c r="P1385" i="7"/>
  <c r="P1394" i="7"/>
  <c r="P1403" i="7"/>
  <c r="P1400" i="7"/>
  <c r="P1294" i="7"/>
  <c r="P1303" i="7"/>
  <c r="P1312" i="7"/>
  <c r="P1321" i="7"/>
  <c r="P1330" i="7"/>
  <c r="P1339" i="7"/>
  <c r="P1348" i="7"/>
  <c r="P1357" i="7"/>
  <c r="P1366" i="7"/>
  <c r="P1375" i="7"/>
  <c r="P1384" i="7"/>
  <c r="P1393" i="7"/>
  <c r="P1402" i="7"/>
  <c r="P1409" i="7"/>
  <c r="P3171" i="3"/>
  <c r="P2576" i="3"/>
  <c r="P2841" i="3"/>
  <c r="P2848" i="3"/>
  <c r="P3179" i="3"/>
  <c r="P2854" i="3"/>
  <c r="P2590" i="3"/>
  <c r="P2856" i="3"/>
  <c r="P3182" i="3"/>
  <c r="P2857" i="3"/>
  <c r="P2866" i="3"/>
  <c r="P2601" i="3"/>
  <c r="P3202" i="3"/>
  <c r="P3211" i="3"/>
  <c r="P3212" i="3"/>
  <c r="P2875" i="3"/>
  <c r="P3224" i="3"/>
  <c r="P3225" i="3"/>
  <c r="P2614" i="3"/>
  <c r="P2626" i="3"/>
  <c r="P2894" i="3"/>
  <c r="P3251" i="3"/>
  <c r="P2584" i="3"/>
  <c r="P2587" i="3"/>
  <c r="P2859" i="3"/>
  <c r="P3195" i="3"/>
  <c r="P2864" i="3"/>
  <c r="P3198" i="3"/>
  <c r="P2881" i="3"/>
  <c r="P2882" i="3"/>
  <c r="P3222" i="3"/>
  <c r="P2628" i="3"/>
  <c r="P2839" i="3"/>
  <c r="P2578" i="3"/>
  <c r="P2580" i="3"/>
  <c r="P2582" i="3"/>
  <c r="P2583" i="3"/>
  <c r="P3175" i="3"/>
  <c r="P2855" i="3"/>
  <c r="P3185" i="3"/>
  <c r="P2594" i="3"/>
  <c r="P3189" i="3"/>
  <c r="P2858" i="3"/>
  <c r="P2598" i="3"/>
  <c r="P2865" i="3"/>
  <c r="P3218" i="3"/>
  <c r="P3223" i="3"/>
  <c r="P2619" i="3"/>
  <c r="P3234" i="3"/>
  <c r="P3241" i="3"/>
  <c r="P2888" i="3"/>
  <c r="P3227" i="3"/>
  <c r="P2575" i="3"/>
  <c r="P2842" i="3"/>
  <c r="P2850" i="3"/>
  <c r="P2591" i="3"/>
  <c r="P2593" i="3"/>
  <c r="P3183" i="3"/>
  <c r="P3197" i="3"/>
  <c r="P2871" i="3"/>
  <c r="P3208" i="3"/>
  <c r="P3209" i="3"/>
  <c r="P3221" i="3"/>
  <c r="P2890" i="3"/>
  <c r="P2891" i="3"/>
  <c r="P2605" i="3"/>
  <c r="P2878" i="3"/>
  <c r="P2615" i="3"/>
  <c r="P3231" i="3"/>
  <c r="P2896" i="3"/>
  <c r="P2618" i="3"/>
  <c r="P3237" i="3"/>
  <c r="P3239" i="3"/>
  <c r="P2911" i="3"/>
  <c r="P2843" i="3"/>
  <c r="P2845" i="3"/>
  <c r="P3173" i="3"/>
  <c r="P3174" i="3"/>
  <c r="P2589" i="3"/>
  <c r="P2597" i="3"/>
  <c r="P2860" i="3"/>
  <c r="P2861" i="3"/>
  <c r="P2600" i="3"/>
  <c r="P2604" i="3"/>
  <c r="P2876" i="3"/>
  <c r="P2877" i="3"/>
  <c r="P2879" i="3"/>
  <c r="P2612" i="3"/>
  <c r="P3228" i="3"/>
  <c r="P2617" i="3"/>
  <c r="P3230" i="3"/>
  <c r="P2893" i="3"/>
  <c r="P2897" i="3"/>
  <c r="P2899" i="3"/>
  <c r="P2620" i="3"/>
  <c r="P2625" i="3"/>
  <c r="P3242" i="3"/>
  <c r="P2838" i="3"/>
  <c r="P3190" i="3"/>
  <c r="P3214" i="3"/>
  <c r="P3168" i="3"/>
  <c r="P2840" i="3"/>
  <c r="P2844" i="3"/>
  <c r="P2581" i="3"/>
  <c r="P2853" i="3"/>
  <c r="P3180" i="3"/>
  <c r="P2592" i="3"/>
  <c r="P3187" i="3"/>
  <c r="P3192" i="3"/>
  <c r="P3196" i="3"/>
  <c r="P3200" i="3"/>
  <c r="P2869" i="3"/>
  <c r="P2872" i="3"/>
  <c r="P2874" i="3"/>
  <c r="P3217" i="3"/>
  <c r="P2610" i="3"/>
  <c r="P2613" i="3"/>
  <c r="P2889" i="3"/>
  <c r="P2895" i="3"/>
  <c r="P2900" i="3"/>
  <c r="P2906" i="3"/>
  <c r="P2912" i="3"/>
  <c r="P2627" i="3"/>
  <c r="P2834" i="3"/>
  <c r="P3170" i="3"/>
  <c r="P2577" i="3"/>
  <c r="P2579" i="3"/>
  <c r="P2851" i="3"/>
  <c r="P3178" i="3"/>
  <c r="P3181" i="3"/>
  <c r="P3186" i="3"/>
  <c r="P3191" i="3"/>
  <c r="P2863" i="3"/>
  <c r="P3199" i="3"/>
  <c r="P3203" i="3"/>
  <c r="P2870" i="3"/>
  <c r="P2873" i="3"/>
  <c r="P3215" i="3"/>
  <c r="P3219" i="3"/>
  <c r="P2883" i="3"/>
  <c r="P2887" i="3"/>
  <c r="P2892" i="3"/>
  <c r="P3235" i="3"/>
  <c r="P2622" i="3"/>
  <c r="P3248" i="3"/>
  <c r="P2915" i="3"/>
  <c r="M2133" i="2" l="1"/>
  <c r="X280" i="5" l="1"/>
  <c r="M280" i="5"/>
  <c r="I280" i="5"/>
  <c r="P280" i="5" s="1"/>
  <c r="X278" i="5"/>
  <c r="M278" i="5"/>
  <c r="I278" i="5"/>
  <c r="P278" i="5" s="1"/>
  <c r="X276" i="5"/>
  <c r="M276" i="5"/>
  <c r="I276" i="5"/>
  <c r="P276" i="5" s="1"/>
  <c r="X274" i="5"/>
  <c r="M274" i="5"/>
  <c r="I274" i="5"/>
  <c r="P274" i="5" s="1"/>
  <c r="X272" i="5"/>
  <c r="M272" i="5"/>
  <c r="I272" i="5"/>
  <c r="P272" i="5" s="1"/>
  <c r="X270" i="5"/>
  <c r="M270" i="5"/>
  <c r="I270" i="5"/>
  <c r="P270" i="5" s="1"/>
  <c r="X268" i="5"/>
  <c r="M268" i="5"/>
  <c r="I268" i="5"/>
  <c r="P268" i="5" s="1"/>
  <c r="X3033" i="1"/>
  <c r="M3033" i="1"/>
  <c r="I3033" i="1"/>
  <c r="P3033" i="1" s="1"/>
  <c r="X3356" i="1"/>
  <c r="M3356" i="1"/>
  <c r="I3356" i="1"/>
  <c r="X3032" i="1"/>
  <c r="M3032" i="1"/>
  <c r="I3032" i="1"/>
  <c r="P3032" i="1" s="1"/>
  <c r="X2790" i="1"/>
  <c r="M2790" i="1"/>
  <c r="I2790" i="1"/>
  <c r="X2789" i="1"/>
  <c r="M2789" i="1"/>
  <c r="I2789" i="1"/>
  <c r="P2789" i="1" s="1"/>
  <c r="X2788" i="1"/>
  <c r="M2788" i="1"/>
  <c r="I2788" i="1"/>
  <c r="X3355" i="1"/>
  <c r="M3355" i="1"/>
  <c r="I3355" i="1"/>
  <c r="P3355" i="1" s="1"/>
  <c r="X3031" i="1"/>
  <c r="M3031" i="1"/>
  <c r="I3031" i="1"/>
  <c r="X2787" i="1"/>
  <c r="M2787" i="1"/>
  <c r="I2787" i="1"/>
  <c r="P2787" i="1" s="1"/>
  <c r="X2786" i="1"/>
  <c r="M2786" i="1"/>
  <c r="I2786" i="1"/>
  <c r="X3030" i="1"/>
  <c r="M3030" i="1"/>
  <c r="I3030" i="1"/>
  <c r="X2785" i="1"/>
  <c r="M2785" i="1"/>
  <c r="I2785" i="1"/>
  <c r="X3354" i="1"/>
  <c r="M3354" i="1"/>
  <c r="I3354" i="1"/>
  <c r="X3353" i="1"/>
  <c r="M3353" i="1"/>
  <c r="I3353" i="1"/>
  <c r="X3029" i="1"/>
  <c r="M3029" i="1"/>
  <c r="I3029" i="1"/>
  <c r="P3029" i="1" s="1"/>
  <c r="X3028" i="1"/>
  <c r="M3028" i="1"/>
  <c r="I3028" i="1"/>
  <c r="X3352" i="1"/>
  <c r="M3352" i="1"/>
  <c r="I3352" i="1"/>
  <c r="P3352" i="1" s="1"/>
  <c r="X3351" i="1"/>
  <c r="M3351" i="1"/>
  <c r="I3351" i="1"/>
  <c r="X3350" i="1"/>
  <c r="M3350" i="1"/>
  <c r="I3350" i="1"/>
  <c r="X3027" i="1"/>
  <c r="M3027" i="1"/>
  <c r="I3027" i="1"/>
  <c r="X3026" i="1"/>
  <c r="M3026" i="1"/>
  <c r="I3026" i="1"/>
  <c r="X2784" i="1"/>
  <c r="M2784" i="1"/>
  <c r="I2784" i="1"/>
  <c r="X3025" i="1"/>
  <c r="M3025" i="1"/>
  <c r="I3025" i="1"/>
  <c r="X2783" i="1"/>
  <c r="M2783" i="1"/>
  <c r="I2783" i="1"/>
  <c r="X3024" i="1"/>
  <c r="M3024" i="1"/>
  <c r="I3024" i="1"/>
  <c r="X3023" i="1"/>
  <c r="M3023" i="1"/>
  <c r="I3023" i="1"/>
  <c r="X2782" i="1"/>
  <c r="M2782" i="1"/>
  <c r="I2782" i="1"/>
  <c r="X3022" i="1"/>
  <c r="M3022" i="1"/>
  <c r="I3022" i="1"/>
  <c r="X2781" i="1"/>
  <c r="M2781" i="1"/>
  <c r="I2781" i="1"/>
  <c r="X3021" i="1"/>
  <c r="M3021" i="1"/>
  <c r="I3021" i="1"/>
  <c r="X2780" i="1"/>
  <c r="M2780" i="1"/>
  <c r="I2780" i="1"/>
  <c r="X3349" i="1"/>
  <c r="M3349" i="1"/>
  <c r="I3349" i="1"/>
  <c r="X2779" i="1"/>
  <c r="M2779" i="1"/>
  <c r="I2779" i="1"/>
  <c r="P2779" i="1" s="1"/>
  <c r="X3020" i="1"/>
  <c r="M3020" i="1"/>
  <c r="I3020" i="1"/>
  <c r="X3348" i="1"/>
  <c r="M3348" i="1"/>
  <c r="I3348" i="1"/>
  <c r="P3348" i="1" s="1"/>
  <c r="X3019" i="1"/>
  <c r="M3019" i="1"/>
  <c r="I3019" i="1"/>
  <c r="X3018" i="1"/>
  <c r="M3018" i="1"/>
  <c r="I3018" i="1"/>
  <c r="X3017" i="1"/>
  <c r="M3017" i="1"/>
  <c r="I3017" i="1"/>
  <c r="X3016" i="1"/>
  <c r="M3016" i="1"/>
  <c r="I3016" i="1"/>
  <c r="X3015" i="1"/>
  <c r="M3015" i="1"/>
  <c r="I3015" i="1"/>
  <c r="X3347" i="1"/>
  <c r="M3347" i="1"/>
  <c r="I3347" i="1"/>
  <c r="X3014" i="1"/>
  <c r="M3014" i="1"/>
  <c r="I3014" i="1"/>
  <c r="X2778" i="1"/>
  <c r="M2778" i="1"/>
  <c r="I2778" i="1"/>
  <c r="X3346" i="1"/>
  <c r="M3346" i="1"/>
  <c r="I3346" i="1"/>
  <c r="X2777" i="1"/>
  <c r="M2777" i="1"/>
  <c r="I2777" i="1"/>
  <c r="X2776" i="1"/>
  <c r="M2776" i="1"/>
  <c r="I2776" i="1"/>
  <c r="X3013" i="1"/>
  <c r="M3013" i="1"/>
  <c r="I3013" i="1"/>
  <c r="X3345" i="1"/>
  <c r="M3345" i="1"/>
  <c r="I3345" i="1"/>
  <c r="X3344" i="1"/>
  <c r="M3344" i="1"/>
  <c r="I3344" i="1"/>
  <c r="P3344" i="1" s="1"/>
  <c r="X3343" i="1"/>
  <c r="M3343" i="1"/>
  <c r="I3343" i="1"/>
  <c r="X2775" i="1"/>
  <c r="M2775" i="1"/>
  <c r="I2775" i="1"/>
  <c r="P2775" i="1" s="1"/>
  <c r="X2774" i="1"/>
  <c r="M2774" i="1"/>
  <c r="I2774" i="1"/>
  <c r="X2773" i="1"/>
  <c r="M2773" i="1"/>
  <c r="I2773" i="1"/>
  <c r="P2773" i="1" s="1"/>
  <c r="X2772" i="1"/>
  <c r="M2772" i="1"/>
  <c r="I2772" i="1"/>
  <c r="X3012" i="1"/>
  <c r="M3012" i="1"/>
  <c r="I3012" i="1"/>
  <c r="X3011" i="1"/>
  <c r="M3011" i="1"/>
  <c r="I3011" i="1"/>
  <c r="X3342" i="1"/>
  <c r="M3342" i="1"/>
  <c r="I3342" i="1"/>
  <c r="P3342" i="1" s="1"/>
  <c r="X3010" i="1"/>
  <c r="M3010" i="1"/>
  <c r="I3010" i="1"/>
  <c r="X2771" i="1"/>
  <c r="M2771" i="1"/>
  <c r="I2771" i="1"/>
  <c r="P2771" i="1" s="1"/>
  <c r="X2770" i="1"/>
  <c r="M2770" i="1"/>
  <c r="I2770" i="1"/>
  <c r="X3341" i="1"/>
  <c r="M3341" i="1"/>
  <c r="I3341" i="1"/>
  <c r="P3341" i="1" s="1"/>
  <c r="X2769" i="1"/>
  <c r="M2769" i="1"/>
  <c r="I2769" i="1"/>
  <c r="X3340" i="1"/>
  <c r="M3340" i="1"/>
  <c r="I3340" i="1"/>
  <c r="X3009" i="1"/>
  <c r="M3009" i="1"/>
  <c r="I3009" i="1"/>
  <c r="X3008" i="1"/>
  <c r="M3008" i="1"/>
  <c r="I3008" i="1"/>
  <c r="X2768" i="1"/>
  <c r="M2768" i="1"/>
  <c r="I2768" i="1"/>
  <c r="X3339" i="1"/>
  <c r="M3339" i="1"/>
  <c r="I3339" i="1"/>
  <c r="P3339" i="1" s="1"/>
  <c r="X3338" i="1"/>
  <c r="M3338" i="1"/>
  <c r="I3338" i="1"/>
  <c r="X3337" i="1"/>
  <c r="M3337" i="1"/>
  <c r="I3337" i="1"/>
  <c r="P3337" i="1" s="1"/>
  <c r="X3336" i="1"/>
  <c r="M3336" i="1"/>
  <c r="I3336" i="1"/>
  <c r="X3007" i="1"/>
  <c r="M3007" i="1"/>
  <c r="I3007" i="1"/>
  <c r="P3007" i="1" s="1"/>
  <c r="X2767" i="1"/>
  <c r="M2767" i="1"/>
  <c r="I2767" i="1"/>
  <c r="X3335" i="1"/>
  <c r="M3335" i="1"/>
  <c r="I3335" i="1"/>
  <c r="P3335" i="1" s="1"/>
  <c r="X3334" i="1"/>
  <c r="M3334" i="1"/>
  <c r="I3334" i="1"/>
  <c r="X2766" i="1"/>
  <c r="M2766" i="1"/>
  <c r="I2766" i="1"/>
  <c r="P2766" i="1" s="1"/>
  <c r="X3333" i="1"/>
  <c r="M3333" i="1"/>
  <c r="I3333" i="1"/>
  <c r="X3006" i="1"/>
  <c r="M3006" i="1"/>
  <c r="I3006" i="1"/>
  <c r="P3006" i="1" s="1"/>
  <c r="X3332" i="1"/>
  <c r="M3332" i="1"/>
  <c r="I3332" i="1"/>
  <c r="X3331" i="1"/>
  <c r="M3331" i="1"/>
  <c r="I3331" i="1"/>
  <c r="P3331" i="1" s="1"/>
  <c r="X3330" i="1"/>
  <c r="M3330" i="1"/>
  <c r="I3330" i="1"/>
  <c r="X2765" i="1"/>
  <c r="M2765" i="1"/>
  <c r="I2765" i="1"/>
  <c r="X3005" i="1"/>
  <c r="M3005" i="1"/>
  <c r="I3005" i="1"/>
  <c r="X3329" i="1"/>
  <c r="M3329" i="1"/>
  <c r="I3329" i="1"/>
  <c r="X3004" i="1"/>
  <c r="M3004" i="1"/>
  <c r="I3004" i="1"/>
  <c r="X3003" i="1"/>
  <c r="M3003" i="1"/>
  <c r="I3003" i="1"/>
  <c r="P3003" i="1" s="1"/>
  <c r="X3328" i="1"/>
  <c r="M3328" i="1"/>
  <c r="I3328" i="1"/>
  <c r="X3327" i="1"/>
  <c r="M3327" i="1"/>
  <c r="I3327" i="1"/>
  <c r="P3327" i="1" s="1"/>
  <c r="X3002" i="1"/>
  <c r="M3002" i="1"/>
  <c r="I3002" i="1"/>
  <c r="X3326" i="1"/>
  <c r="M3326" i="1"/>
  <c r="I3326" i="1"/>
  <c r="P3326" i="1" s="1"/>
  <c r="X3001" i="1"/>
  <c r="M3001" i="1"/>
  <c r="I3001" i="1"/>
  <c r="X3325" i="1"/>
  <c r="M3325" i="1"/>
  <c r="I3325" i="1"/>
  <c r="P3325" i="1" s="1"/>
  <c r="X3324" i="1"/>
  <c r="M3324" i="1"/>
  <c r="I3324" i="1"/>
  <c r="X3000" i="1"/>
  <c r="M3000" i="1"/>
  <c r="I3000" i="1"/>
  <c r="P3000" i="1" s="1"/>
  <c r="X2764" i="1"/>
  <c r="M2764" i="1"/>
  <c r="I2764" i="1"/>
  <c r="X3323" i="1"/>
  <c r="M3323" i="1"/>
  <c r="I3323" i="1"/>
  <c r="P3323" i="1" s="1"/>
  <c r="X3322" i="1"/>
  <c r="M3322" i="1"/>
  <c r="I3322" i="1"/>
  <c r="X2763" i="1"/>
  <c r="M2763" i="1"/>
  <c r="I2763" i="1"/>
  <c r="P2763" i="1" s="1"/>
  <c r="X3321" i="1"/>
  <c r="M3321" i="1"/>
  <c r="I3321" i="1"/>
  <c r="X3320" i="1"/>
  <c r="M3320" i="1"/>
  <c r="I3320" i="1"/>
  <c r="P3320" i="1" s="1"/>
  <c r="X3319" i="1"/>
  <c r="M3319" i="1"/>
  <c r="I3319" i="1"/>
  <c r="X3318" i="1"/>
  <c r="M3318" i="1"/>
  <c r="I3318" i="1"/>
  <c r="P3318" i="1" s="1"/>
  <c r="X3317" i="1"/>
  <c r="M3317" i="1"/>
  <c r="I3317" i="1"/>
  <c r="X3316" i="1"/>
  <c r="M3316" i="1"/>
  <c r="I3316" i="1"/>
  <c r="P3316" i="1" s="1"/>
  <c r="X2762" i="1"/>
  <c r="M2762" i="1"/>
  <c r="I2762" i="1"/>
  <c r="X2999" i="1"/>
  <c r="M2999" i="1"/>
  <c r="I2999" i="1"/>
  <c r="P2999" i="1" s="1"/>
  <c r="X2998" i="1"/>
  <c r="M2998" i="1"/>
  <c r="I2998" i="1"/>
  <c r="X2997" i="1"/>
  <c r="M2997" i="1"/>
  <c r="I2997" i="1"/>
  <c r="X3315" i="1"/>
  <c r="M3315" i="1"/>
  <c r="I3315" i="1"/>
  <c r="X3314" i="1"/>
  <c r="M3314" i="1"/>
  <c r="I3314" i="1"/>
  <c r="X2761" i="1"/>
  <c r="M2761" i="1"/>
  <c r="I2761" i="1"/>
  <c r="X2760" i="1"/>
  <c r="M2760" i="1"/>
  <c r="I2760" i="1"/>
  <c r="P2760" i="1" s="1"/>
  <c r="X3313" i="1"/>
  <c r="M3313" i="1"/>
  <c r="I3313" i="1"/>
  <c r="X3312" i="1"/>
  <c r="M3312" i="1"/>
  <c r="I3312" i="1"/>
  <c r="P3312" i="1" s="1"/>
  <c r="X2996" i="1"/>
  <c r="M2996" i="1"/>
  <c r="I2996" i="1"/>
  <c r="X3311" i="1"/>
  <c r="M3311" i="1"/>
  <c r="I3311" i="1"/>
  <c r="P3311" i="1" s="1"/>
  <c r="X3310" i="1"/>
  <c r="M3310" i="1"/>
  <c r="I3310" i="1"/>
  <c r="X3309" i="1"/>
  <c r="M3309" i="1"/>
  <c r="I3309" i="1"/>
  <c r="P3309" i="1" s="1"/>
  <c r="X2995" i="1"/>
  <c r="M2995" i="1"/>
  <c r="I2995" i="1"/>
  <c r="X3308" i="1"/>
  <c r="M3308" i="1"/>
  <c r="I3308" i="1"/>
  <c r="P3308" i="1" s="1"/>
  <c r="X3307" i="1"/>
  <c r="M3307" i="1"/>
  <c r="I3307" i="1"/>
  <c r="X2994" i="1"/>
  <c r="M2994" i="1"/>
  <c r="I2994" i="1"/>
  <c r="P2994" i="1" s="1"/>
  <c r="X2993" i="1"/>
  <c r="M2993" i="1"/>
  <c r="I2993" i="1"/>
  <c r="X2992" i="1"/>
  <c r="M2992" i="1"/>
  <c r="I2992" i="1"/>
  <c r="P2992" i="1" s="1"/>
  <c r="X3306" i="1"/>
  <c r="M3306" i="1"/>
  <c r="I3306" i="1"/>
  <c r="X3305" i="1"/>
  <c r="M3305" i="1"/>
  <c r="I3305" i="1"/>
  <c r="P3305" i="1" s="1"/>
  <c r="X2991" i="1"/>
  <c r="M2991" i="1"/>
  <c r="I2991" i="1"/>
  <c r="X3304" i="1"/>
  <c r="M3304" i="1"/>
  <c r="I3304" i="1"/>
  <c r="P3304" i="1" s="1"/>
  <c r="X3303" i="1"/>
  <c r="M3303" i="1"/>
  <c r="I3303" i="1"/>
  <c r="X2990" i="1"/>
  <c r="M2990" i="1"/>
  <c r="I2990" i="1"/>
  <c r="P2990" i="1" s="1"/>
  <c r="X2989" i="1"/>
  <c r="M2989" i="1"/>
  <c r="I2989" i="1"/>
  <c r="X2759" i="1"/>
  <c r="M2759" i="1"/>
  <c r="I2759" i="1"/>
  <c r="P2759" i="1" s="1"/>
  <c r="X2758" i="1"/>
  <c r="M2758" i="1"/>
  <c r="I2758" i="1"/>
  <c r="X2757" i="1"/>
  <c r="M2757" i="1"/>
  <c r="I2757" i="1"/>
  <c r="X3302" i="1"/>
  <c r="M3302" i="1"/>
  <c r="I3302" i="1"/>
  <c r="X2988" i="1"/>
  <c r="M2988" i="1"/>
  <c r="I2988" i="1"/>
  <c r="X2756" i="1"/>
  <c r="M2756" i="1"/>
  <c r="I2756" i="1"/>
  <c r="X3301" i="1"/>
  <c r="M3301" i="1"/>
  <c r="I3301" i="1"/>
  <c r="P3301" i="1" s="1"/>
  <c r="X2987" i="1"/>
  <c r="M2987" i="1"/>
  <c r="I2987" i="1"/>
  <c r="X2755" i="1"/>
  <c r="M2755" i="1"/>
  <c r="I2755" i="1"/>
  <c r="P2755" i="1" s="1"/>
  <c r="X2754" i="1"/>
  <c r="M2754" i="1"/>
  <c r="I2754" i="1"/>
  <c r="X3300" i="1"/>
  <c r="M3300" i="1"/>
  <c r="I3300" i="1"/>
  <c r="P3300" i="1" s="1"/>
  <c r="X2753" i="1"/>
  <c r="M2753" i="1"/>
  <c r="I2753" i="1"/>
  <c r="X2986" i="1"/>
  <c r="M2986" i="1"/>
  <c r="I2986" i="1"/>
  <c r="P2986" i="1" s="1"/>
  <c r="X3299" i="1"/>
  <c r="M3299" i="1"/>
  <c r="I3299" i="1"/>
  <c r="X2985" i="1"/>
  <c r="M2985" i="1"/>
  <c r="I2985" i="1"/>
  <c r="P2985" i="1" s="1"/>
  <c r="X2984" i="1"/>
  <c r="M2984" i="1"/>
  <c r="I2984" i="1"/>
  <c r="X3298" i="1"/>
  <c r="M3298" i="1"/>
  <c r="I3298" i="1"/>
  <c r="P3298" i="1" s="1"/>
  <c r="X2983" i="1"/>
  <c r="M2983" i="1"/>
  <c r="I2983" i="1"/>
  <c r="X3297" i="1"/>
  <c r="M3297" i="1"/>
  <c r="I3297" i="1"/>
  <c r="P3297" i="1" s="1"/>
  <c r="X2982" i="1"/>
  <c r="M2982" i="1"/>
  <c r="I2982" i="1"/>
  <c r="X2752" i="1"/>
  <c r="M2752" i="1"/>
  <c r="I2752" i="1"/>
  <c r="X2981" i="1"/>
  <c r="M2981" i="1"/>
  <c r="I2981" i="1"/>
  <c r="X2751" i="1"/>
  <c r="M2751" i="1"/>
  <c r="I2751" i="1"/>
  <c r="X2980" i="1"/>
  <c r="M2980" i="1"/>
  <c r="I2980" i="1"/>
  <c r="X3296" i="1"/>
  <c r="M3296" i="1"/>
  <c r="I3296" i="1"/>
  <c r="P3296" i="1" s="1"/>
  <c r="X2750" i="1"/>
  <c r="M2750" i="1"/>
  <c r="I2750" i="1"/>
  <c r="X2749" i="1"/>
  <c r="M2749" i="1"/>
  <c r="I2749" i="1"/>
  <c r="P2749" i="1" s="1"/>
  <c r="X2748" i="1"/>
  <c r="M2748" i="1"/>
  <c r="I2748" i="1"/>
  <c r="X3295" i="1"/>
  <c r="M3295" i="1"/>
  <c r="I3295" i="1"/>
  <c r="X2747" i="1"/>
  <c r="M2747" i="1"/>
  <c r="I2747" i="1"/>
  <c r="X2979" i="1"/>
  <c r="M2979" i="1"/>
  <c r="I2979" i="1"/>
  <c r="X2978" i="1"/>
  <c r="M2978" i="1"/>
  <c r="I2978" i="1"/>
  <c r="X3294" i="1"/>
  <c r="M3294" i="1"/>
  <c r="I3294" i="1"/>
  <c r="X2977" i="1"/>
  <c r="M2977" i="1"/>
  <c r="I2977" i="1"/>
  <c r="X2746" i="1"/>
  <c r="M2746" i="1"/>
  <c r="I2746" i="1"/>
  <c r="P2746" i="1" s="1"/>
  <c r="X2976" i="1"/>
  <c r="M2976" i="1"/>
  <c r="I2976" i="1"/>
  <c r="X3293" i="1"/>
  <c r="M3293" i="1"/>
  <c r="I3293" i="1"/>
  <c r="P3293" i="1" s="1"/>
  <c r="X3292" i="1"/>
  <c r="M3292" i="1"/>
  <c r="I3292" i="1"/>
  <c r="X2745" i="1"/>
  <c r="M2745" i="1"/>
  <c r="I2745" i="1"/>
  <c r="X2744" i="1"/>
  <c r="M2744" i="1"/>
  <c r="I2744" i="1"/>
  <c r="X3291" i="1"/>
  <c r="M3291" i="1"/>
  <c r="I3291" i="1"/>
  <c r="X2743" i="1"/>
  <c r="M2743" i="1"/>
  <c r="I2743" i="1"/>
  <c r="X3290" i="1"/>
  <c r="M3290" i="1"/>
  <c r="I3290" i="1"/>
  <c r="P3290" i="1" s="1"/>
  <c r="X2742" i="1"/>
  <c r="M2742" i="1"/>
  <c r="I2742" i="1"/>
  <c r="X2975" i="1"/>
  <c r="M2975" i="1"/>
  <c r="I2975" i="1"/>
  <c r="P2975" i="1" s="1"/>
  <c r="X3289" i="1"/>
  <c r="M3289" i="1"/>
  <c r="I3289" i="1"/>
  <c r="X3288" i="1"/>
  <c r="M3288" i="1"/>
  <c r="I3288" i="1"/>
  <c r="P3288" i="1" s="1"/>
  <c r="X3287" i="1"/>
  <c r="M3287" i="1"/>
  <c r="I3287" i="1"/>
  <c r="X2741" i="1"/>
  <c r="M2741" i="1"/>
  <c r="I2741" i="1"/>
  <c r="P2741" i="1" s="1"/>
  <c r="X2974" i="1"/>
  <c r="M2974" i="1"/>
  <c r="I2974" i="1"/>
  <c r="X3286" i="1"/>
  <c r="M3286" i="1"/>
  <c r="I3286" i="1"/>
  <c r="P3286" i="1" s="1"/>
  <c r="X2973" i="1"/>
  <c r="M2973" i="1"/>
  <c r="I2973" i="1"/>
  <c r="X2972" i="1"/>
  <c r="M2972" i="1"/>
  <c r="I2972" i="1"/>
  <c r="P2972" i="1" s="1"/>
  <c r="X2740" i="1"/>
  <c r="M2740" i="1"/>
  <c r="I2740" i="1"/>
  <c r="X2971" i="1"/>
  <c r="M2971" i="1"/>
  <c r="I2971" i="1"/>
  <c r="X2739" i="1"/>
  <c r="M2739" i="1"/>
  <c r="I2739" i="1"/>
  <c r="X2970" i="1"/>
  <c r="M2970" i="1"/>
  <c r="I2970" i="1"/>
  <c r="X3285" i="1"/>
  <c r="M3285" i="1"/>
  <c r="I3285" i="1"/>
  <c r="X2969" i="1"/>
  <c r="M2969" i="1"/>
  <c r="I2969" i="1"/>
  <c r="X3284" i="1"/>
  <c r="M3284" i="1"/>
  <c r="I3284" i="1"/>
  <c r="X2738" i="1"/>
  <c r="M2738" i="1"/>
  <c r="I2738" i="1"/>
  <c r="P2738" i="1" s="1"/>
  <c r="X2737" i="1"/>
  <c r="M2737" i="1"/>
  <c r="I2737" i="1"/>
  <c r="X3283" i="1"/>
  <c r="M3283" i="1"/>
  <c r="I3283" i="1"/>
  <c r="P3283" i="1" s="1"/>
  <c r="X3282" i="1"/>
  <c r="M3282" i="1"/>
  <c r="I3282" i="1"/>
  <c r="X2968" i="1"/>
  <c r="M2968" i="1"/>
  <c r="I2968" i="1"/>
  <c r="X3281" i="1"/>
  <c r="M3281" i="1"/>
  <c r="I3281" i="1"/>
  <c r="X3280" i="1"/>
  <c r="M3280" i="1"/>
  <c r="I3280" i="1"/>
  <c r="X2967" i="1"/>
  <c r="M2967" i="1"/>
  <c r="I2967" i="1"/>
  <c r="X3279" i="1"/>
  <c r="M3279" i="1"/>
  <c r="I3279" i="1"/>
  <c r="P3279" i="1" s="1"/>
  <c r="X3278" i="1"/>
  <c r="M3278" i="1"/>
  <c r="I3278" i="1"/>
  <c r="X266" i="5"/>
  <c r="M266" i="5"/>
  <c r="I266" i="5"/>
  <c r="P266" i="5" s="1"/>
  <c r="X264" i="5"/>
  <c r="M264" i="5"/>
  <c r="I264" i="5"/>
  <c r="P264" i="5" s="1"/>
  <c r="X262" i="5"/>
  <c r="M262" i="5"/>
  <c r="I262" i="5"/>
  <c r="P262" i="5" s="1"/>
  <c r="X2292" i="2"/>
  <c r="M2292" i="2"/>
  <c r="I2292" i="2"/>
  <c r="X2291" i="2"/>
  <c r="M2291" i="2"/>
  <c r="I2291" i="2"/>
  <c r="X2290" i="2"/>
  <c r="M2290" i="2"/>
  <c r="I2290" i="2"/>
  <c r="X2289" i="2"/>
  <c r="M2289" i="2"/>
  <c r="I2289" i="2"/>
  <c r="X2288" i="2"/>
  <c r="M2288" i="2"/>
  <c r="I2288" i="2"/>
  <c r="X2287" i="2"/>
  <c r="M2287" i="2"/>
  <c r="I2287" i="2"/>
  <c r="X2286" i="2"/>
  <c r="M2286" i="2"/>
  <c r="I2286" i="2"/>
  <c r="X2285" i="2"/>
  <c r="M2285" i="2"/>
  <c r="I2285" i="2"/>
  <c r="X2284" i="2"/>
  <c r="M2284" i="2"/>
  <c r="I2284" i="2"/>
  <c r="X2283" i="2"/>
  <c r="M2283" i="2"/>
  <c r="I2283" i="2"/>
  <c r="X2282" i="2"/>
  <c r="M2282" i="2"/>
  <c r="I2282" i="2"/>
  <c r="X2281" i="2"/>
  <c r="M2281" i="2"/>
  <c r="I2281" i="2"/>
  <c r="X2280" i="2"/>
  <c r="M2280" i="2"/>
  <c r="I2280" i="2"/>
  <c r="X2279" i="2"/>
  <c r="M2279" i="2"/>
  <c r="I2279" i="2"/>
  <c r="X2278" i="2"/>
  <c r="M2278" i="2"/>
  <c r="I2278" i="2"/>
  <c r="X2277" i="2"/>
  <c r="M2277" i="2"/>
  <c r="I2277" i="2"/>
  <c r="X2276" i="2"/>
  <c r="M2276" i="2"/>
  <c r="I2276" i="2"/>
  <c r="X2275" i="2"/>
  <c r="M2275" i="2"/>
  <c r="I2275" i="2"/>
  <c r="X2274" i="2"/>
  <c r="M2274" i="2"/>
  <c r="I2274" i="2"/>
  <c r="X2273" i="2"/>
  <c r="M2273" i="2"/>
  <c r="I2273" i="2"/>
  <c r="X2272" i="2"/>
  <c r="M2272" i="2"/>
  <c r="I2272" i="2"/>
  <c r="X2271" i="2"/>
  <c r="M2271" i="2"/>
  <c r="I2271" i="2"/>
  <c r="X2270" i="2"/>
  <c r="M2270" i="2"/>
  <c r="I2270" i="2"/>
  <c r="X2269" i="2"/>
  <c r="M2269" i="2"/>
  <c r="I2269" i="2"/>
  <c r="X2268" i="2"/>
  <c r="M2268" i="2"/>
  <c r="I2268" i="2"/>
  <c r="X2267" i="2"/>
  <c r="M2267" i="2"/>
  <c r="I2267" i="2"/>
  <c r="X2266" i="2"/>
  <c r="M2266" i="2"/>
  <c r="I2266" i="2"/>
  <c r="X2265" i="2"/>
  <c r="M2265" i="2"/>
  <c r="I2265" i="2"/>
  <c r="X2264" i="2"/>
  <c r="M2264" i="2"/>
  <c r="I2264" i="2"/>
  <c r="X2263" i="2"/>
  <c r="M2263" i="2"/>
  <c r="I2263" i="2"/>
  <c r="X2262" i="2"/>
  <c r="M2262" i="2"/>
  <c r="I2262" i="2"/>
  <c r="X2261" i="2"/>
  <c r="M2261" i="2"/>
  <c r="I2261" i="2"/>
  <c r="X2260" i="2"/>
  <c r="M2260" i="2"/>
  <c r="I2260" i="2"/>
  <c r="X2259" i="2"/>
  <c r="M2259" i="2"/>
  <c r="I2259" i="2"/>
  <c r="X2258" i="2"/>
  <c r="M2258" i="2"/>
  <c r="I2258" i="2"/>
  <c r="X2257" i="2"/>
  <c r="M2257" i="2"/>
  <c r="I2257" i="2"/>
  <c r="X2256" i="2"/>
  <c r="M2256" i="2"/>
  <c r="I2256" i="2"/>
  <c r="X2255" i="2"/>
  <c r="M2255" i="2"/>
  <c r="I2255" i="2"/>
  <c r="X2254" i="2"/>
  <c r="M2254" i="2"/>
  <c r="I2254" i="2"/>
  <c r="X2253" i="2"/>
  <c r="M2253" i="2"/>
  <c r="I2253" i="2"/>
  <c r="X2252" i="2"/>
  <c r="M2252" i="2"/>
  <c r="I2252" i="2"/>
  <c r="X2251" i="2"/>
  <c r="M2251" i="2"/>
  <c r="I2251" i="2"/>
  <c r="X2250" i="2"/>
  <c r="M2250" i="2"/>
  <c r="I2250" i="2"/>
  <c r="X2249" i="2"/>
  <c r="M2249" i="2"/>
  <c r="I2249" i="2"/>
  <c r="X2248" i="2"/>
  <c r="M2248" i="2"/>
  <c r="I2248" i="2"/>
  <c r="X2247" i="2"/>
  <c r="M2247" i="2"/>
  <c r="I2247" i="2"/>
  <c r="X2246" i="2"/>
  <c r="M2246" i="2"/>
  <c r="I2246" i="2"/>
  <c r="X2245" i="2"/>
  <c r="M2245" i="2"/>
  <c r="I2245" i="2"/>
  <c r="X2244" i="2"/>
  <c r="M2244" i="2"/>
  <c r="I2244" i="2"/>
  <c r="X2243" i="2"/>
  <c r="M2243" i="2"/>
  <c r="I2243" i="2"/>
  <c r="X2242" i="2"/>
  <c r="M2242" i="2"/>
  <c r="I2242" i="2"/>
  <c r="X2241" i="2"/>
  <c r="M2241" i="2"/>
  <c r="I2241" i="2"/>
  <c r="X2240" i="2"/>
  <c r="M2240" i="2"/>
  <c r="I2240" i="2"/>
  <c r="X2239" i="2"/>
  <c r="M2239" i="2"/>
  <c r="I2239" i="2"/>
  <c r="X2238" i="2"/>
  <c r="M2238" i="2"/>
  <c r="I2238" i="2"/>
  <c r="X2237" i="2"/>
  <c r="M2237" i="2"/>
  <c r="I2237" i="2"/>
  <c r="X2236" i="2"/>
  <c r="M2236" i="2"/>
  <c r="I2236" i="2"/>
  <c r="X2235" i="2"/>
  <c r="M2235" i="2"/>
  <c r="I2235" i="2"/>
  <c r="X2234" i="2"/>
  <c r="M2234" i="2"/>
  <c r="I2234" i="2"/>
  <c r="X2233" i="2"/>
  <c r="M2233" i="2"/>
  <c r="I2233" i="2"/>
  <c r="X2232" i="2"/>
  <c r="M2232" i="2"/>
  <c r="I2232" i="2"/>
  <c r="X2231" i="2"/>
  <c r="M2231" i="2"/>
  <c r="I2231" i="2"/>
  <c r="X2230" i="2"/>
  <c r="M2230" i="2"/>
  <c r="I2230" i="2"/>
  <c r="X2229" i="2"/>
  <c r="M2229" i="2"/>
  <c r="I2229" i="2"/>
  <c r="X2228" i="2"/>
  <c r="M2228" i="2"/>
  <c r="I2228" i="2"/>
  <c r="X2227" i="2"/>
  <c r="M2227" i="2"/>
  <c r="I2227" i="2"/>
  <c r="X2226" i="2"/>
  <c r="M2226" i="2"/>
  <c r="I2226" i="2"/>
  <c r="X2225" i="2"/>
  <c r="M2225" i="2"/>
  <c r="I2225" i="2"/>
  <c r="X2224" i="2"/>
  <c r="M2224" i="2"/>
  <c r="I2224" i="2"/>
  <c r="X2223" i="2"/>
  <c r="M2223" i="2"/>
  <c r="I2223" i="2"/>
  <c r="X2222" i="2"/>
  <c r="M2222" i="2"/>
  <c r="I2222" i="2"/>
  <c r="X2221" i="2"/>
  <c r="M2221" i="2"/>
  <c r="I2221" i="2"/>
  <c r="X2220" i="2"/>
  <c r="M2220" i="2"/>
  <c r="I2220" i="2"/>
  <c r="X2219" i="2"/>
  <c r="M2219" i="2"/>
  <c r="I2219" i="2"/>
  <c r="X2218" i="2"/>
  <c r="M2218" i="2"/>
  <c r="I2218" i="2"/>
  <c r="X2217" i="2"/>
  <c r="M2217" i="2"/>
  <c r="I2217" i="2"/>
  <c r="X2216" i="2"/>
  <c r="M2216" i="2"/>
  <c r="I2216" i="2"/>
  <c r="X2215" i="2"/>
  <c r="M2215" i="2"/>
  <c r="I2215" i="2"/>
  <c r="X2214" i="2"/>
  <c r="M2214" i="2"/>
  <c r="I2214" i="2"/>
  <c r="X2213" i="2"/>
  <c r="M2213" i="2"/>
  <c r="I2213" i="2"/>
  <c r="X2212" i="2"/>
  <c r="M2212" i="2"/>
  <c r="I2212" i="2"/>
  <c r="X2211" i="2"/>
  <c r="M2211" i="2"/>
  <c r="I2211" i="2"/>
  <c r="X2210" i="2"/>
  <c r="M2210" i="2"/>
  <c r="I2210" i="2"/>
  <c r="X2209" i="2"/>
  <c r="M2209" i="2"/>
  <c r="I2209" i="2"/>
  <c r="X2208" i="2"/>
  <c r="M2208" i="2"/>
  <c r="I2208" i="2"/>
  <c r="X2207" i="2"/>
  <c r="M2207" i="2"/>
  <c r="I2207" i="2"/>
  <c r="X2206" i="2"/>
  <c r="M2206" i="2"/>
  <c r="I2206" i="2"/>
  <c r="X2205" i="2"/>
  <c r="M2205" i="2"/>
  <c r="I2205" i="2"/>
  <c r="X2204" i="2"/>
  <c r="M2204" i="2"/>
  <c r="I2204" i="2"/>
  <c r="X2203" i="2"/>
  <c r="M2203" i="2"/>
  <c r="I2203" i="2"/>
  <c r="X2202" i="2"/>
  <c r="M2202" i="2"/>
  <c r="I2202" i="2"/>
  <c r="X2201" i="2"/>
  <c r="M2201" i="2"/>
  <c r="I2201" i="2"/>
  <c r="X2200" i="2"/>
  <c r="M2200" i="2"/>
  <c r="I2200" i="2"/>
  <c r="X2199" i="2"/>
  <c r="M2199" i="2"/>
  <c r="I2199" i="2"/>
  <c r="X2198" i="2"/>
  <c r="M2198" i="2"/>
  <c r="I2198" i="2"/>
  <c r="X2197" i="2"/>
  <c r="M2197" i="2"/>
  <c r="I2197" i="2"/>
  <c r="X2196" i="2"/>
  <c r="M2196" i="2"/>
  <c r="I2196" i="2"/>
  <c r="X2195" i="2"/>
  <c r="M2195" i="2"/>
  <c r="I2195" i="2"/>
  <c r="X2194" i="2"/>
  <c r="M2194" i="2"/>
  <c r="I2194" i="2"/>
  <c r="X2193" i="2"/>
  <c r="M2193" i="2"/>
  <c r="I2193" i="2"/>
  <c r="X2192" i="2"/>
  <c r="M2192" i="2"/>
  <c r="I2192" i="2"/>
  <c r="X2191" i="2"/>
  <c r="M2191" i="2"/>
  <c r="I2191" i="2"/>
  <c r="X2190" i="2"/>
  <c r="M2190" i="2"/>
  <c r="I2190" i="2"/>
  <c r="X2189" i="2"/>
  <c r="M2189" i="2"/>
  <c r="I2189" i="2"/>
  <c r="X2188" i="2"/>
  <c r="M2188" i="2"/>
  <c r="I2188" i="2"/>
  <c r="X2187" i="2"/>
  <c r="M2187" i="2"/>
  <c r="I2187" i="2"/>
  <c r="X2186" i="2"/>
  <c r="M2186" i="2"/>
  <c r="I2186" i="2"/>
  <c r="X2185" i="2"/>
  <c r="M2185" i="2"/>
  <c r="I2185" i="2"/>
  <c r="X2184" i="2"/>
  <c r="M2184" i="2"/>
  <c r="I2184" i="2"/>
  <c r="X2183" i="2"/>
  <c r="X2182" i="2"/>
  <c r="M2182" i="2"/>
  <c r="I2182" i="2"/>
  <c r="X2181" i="2"/>
  <c r="M2181" i="2"/>
  <c r="I2181" i="2"/>
  <c r="X2180" i="2"/>
  <c r="M2180" i="2"/>
  <c r="I2180" i="2"/>
  <c r="X2179" i="2"/>
  <c r="M2179" i="2"/>
  <c r="I2179" i="2"/>
  <c r="X2178" i="2"/>
  <c r="M2178" i="2"/>
  <c r="I2178" i="2"/>
  <c r="X2177" i="2"/>
  <c r="M2177" i="2"/>
  <c r="I2177" i="2"/>
  <c r="X2176" i="2"/>
  <c r="M2176" i="2"/>
  <c r="I2176" i="2"/>
  <c r="X2175" i="2"/>
  <c r="M2175" i="2"/>
  <c r="I2175" i="2"/>
  <c r="X2174" i="2"/>
  <c r="M2174" i="2"/>
  <c r="I2174" i="2"/>
  <c r="X2173" i="2"/>
  <c r="M2173" i="2"/>
  <c r="I2173" i="2"/>
  <c r="X2172" i="2"/>
  <c r="M2172" i="2"/>
  <c r="I2172" i="2"/>
  <c r="X2171" i="2"/>
  <c r="M2171" i="2"/>
  <c r="I2171" i="2"/>
  <c r="X2170" i="2"/>
  <c r="M2170" i="2"/>
  <c r="I2170" i="2"/>
  <c r="X2169" i="2"/>
  <c r="M2169" i="2"/>
  <c r="I2169" i="2"/>
  <c r="X2168" i="2"/>
  <c r="M2168" i="2"/>
  <c r="I2168" i="2"/>
  <c r="X2167" i="2"/>
  <c r="M2167" i="2"/>
  <c r="I2167" i="2"/>
  <c r="X2166" i="2"/>
  <c r="M2166" i="2"/>
  <c r="I2166" i="2"/>
  <c r="X2165" i="2"/>
  <c r="M2165" i="2"/>
  <c r="I2165" i="2"/>
  <c r="X2164" i="2"/>
  <c r="M2164" i="2"/>
  <c r="I2164" i="2"/>
  <c r="X2163" i="2"/>
  <c r="M2163" i="2"/>
  <c r="I2163" i="2"/>
  <c r="X2162" i="2"/>
  <c r="M2162" i="2"/>
  <c r="I2162" i="2"/>
  <c r="X2161" i="2"/>
  <c r="M2161" i="2"/>
  <c r="I2161" i="2"/>
  <c r="X2160" i="2"/>
  <c r="M2160" i="2"/>
  <c r="I2160" i="2"/>
  <c r="X2159" i="2"/>
  <c r="M2159" i="2"/>
  <c r="I2159" i="2"/>
  <c r="X2158" i="2"/>
  <c r="M2158" i="2"/>
  <c r="I2158" i="2"/>
  <c r="X2157" i="2"/>
  <c r="M2157" i="2"/>
  <c r="I2157" i="2"/>
  <c r="X2156" i="2"/>
  <c r="M2156" i="2"/>
  <c r="I2156" i="2"/>
  <c r="X2155" i="2"/>
  <c r="M2155" i="2"/>
  <c r="I2155" i="2"/>
  <c r="X2154" i="2"/>
  <c r="M2154" i="2"/>
  <c r="I2154" i="2"/>
  <c r="X2153" i="2"/>
  <c r="M2153" i="2"/>
  <c r="I2153" i="2"/>
  <c r="X2152" i="2"/>
  <c r="M2152" i="2"/>
  <c r="I2152" i="2"/>
  <c r="X2151" i="2"/>
  <c r="M2151" i="2"/>
  <c r="I2151" i="2"/>
  <c r="X2150" i="2"/>
  <c r="M2150" i="2"/>
  <c r="I2150" i="2"/>
  <c r="X2149" i="2"/>
  <c r="M2149" i="2"/>
  <c r="I2149" i="2"/>
  <c r="X2148" i="2"/>
  <c r="M2148" i="2"/>
  <c r="I2148" i="2"/>
  <c r="X2147" i="2"/>
  <c r="M2147" i="2"/>
  <c r="I2147" i="2"/>
  <c r="X2146" i="2"/>
  <c r="M2146" i="2"/>
  <c r="I2146" i="2"/>
  <c r="X2145" i="2"/>
  <c r="M2145" i="2"/>
  <c r="I2145" i="2"/>
  <c r="X2144" i="2"/>
  <c r="M2144" i="2"/>
  <c r="I2144" i="2"/>
  <c r="X2143" i="2"/>
  <c r="M2143" i="2"/>
  <c r="I2143" i="2"/>
  <c r="X2142" i="2"/>
  <c r="M2142" i="2"/>
  <c r="I2142" i="2"/>
  <c r="X2141" i="2"/>
  <c r="M2141" i="2"/>
  <c r="I2141" i="2"/>
  <c r="X2140" i="2"/>
  <c r="M2140" i="2"/>
  <c r="I2140" i="2"/>
  <c r="X2139" i="2"/>
  <c r="M2139" i="2"/>
  <c r="I2139" i="2"/>
  <c r="X2138" i="2"/>
  <c r="M2138" i="2"/>
  <c r="I2138" i="2"/>
  <c r="X2137" i="2"/>
  <c r="M2137" i="2"/>
  <c r="I2137" i="2"/>
  <c r="X2136" i="2"/>
  <c r="M2136" i="2"/>
  <c r="I2136" i="2"/>
  <c r="X2135" i="2"/>
  <c r="M2135" i="2"/>
  <c r="I2135" i="2"/>
  <c r="X2134" i="2"/>
  <c r="M2134" i="2"/>
  <c r="I2134" i="2"/>
  <c r="X2133" i="2"/>
  <c r="I2133" i="2"/>
  <c r="X2132" i="2"/>
  <c r="M2132" i="2"/>
  <c r="I2132" i="2"/>
  <c r="X2131" i="2"/>
  <c r="M2131" i="2"/>
  <c r="I2131" i="2"/>
  <c r="X2130" i="2"/>
  <c r="M2130" i="2"/>
  <c r="I2130" i="2"/>
  <c r="X2129" i="2"/>
  <c r="M2129" i="2"/>
  <c r="I2129" i="2"/>
  <c r="X2128" i="2"/>
  <c r="M2128" i="2"/>
  <c r="I2128" i="2"/>
  <c r="X2127" i="2"/>
  <c r="M2127" i="2"/>
  <c r="I2127" i="2"/>
  <c r="X2126" i="2"/>
  <c r="M2126" i="2"/>
  <c r="I2126" i="2"/>
  <c r="X260" i="5"/>
  <c r="M260" i="5"/>
  <c r="I260" i="5"/>
  <c r="P260" i="5" s="1"/>
  <c r="X258" i="5"/>
  <c r="M258" i="5"/>
  <c r="I258" i="5"/>
  <c r="P258" i="5" s="1"/>
  <c r="X1291" i="7"/>
  <c r="M1291" i="7"/>
  <c r="I1291" i="7"/>
  <c r="X1290" i="7"/>
  <c r="M1290" i="7"/>
  <c r="I1290" i="7"/>
  <c r="X1289" i="7"/>
  <c r="M1289" i="7"/>
  <c r="I1289" i="7"/>
  <c r="X1288" i="7"/>
  <c r="M1288" i="7"/>
  <c r="I1288" i="7"/>
  <c r="X1287" i="7"/>
  <c r="M1287" i="7"/>
  <c r="I1287" i="7"/>
  <c r="X1286" i="7"/>
  <c r="M1286" i="7"/>
  <c r="I1286" i="7"/>
  <c r="X1285" i="7"/>
  <c r="M1285" i="7"/>
  <c r="I1285" i="7"/>
  <c r="X1284" i="7"/>
  <c r="M1284" i="7"/>
  <c r="I1284" i="7"/>
  <c r="X1283" i="7"/>
  <c r="M1283" i="7"/>
  <c r="I1283" i="7"/>
  <c r="X1282" i="7"/>
  <c r="M1282" i="7"/>
  <c r="I1282" i="7"/>
  <c r="X1281" i="7"/>
  <c r="M1281" i="7"/>
  <c r="I1281" i="7"/>
  <c r="X1280" i="7"/>
  <c r="M1280" i="7"/>
  <c r="I1280" i="7"/>
  <c r="X1279" i="7"/>
  <c r="M1279" i="7"/>
  <c r="I1279" i="7"/>
  <c r="X1278" i="7"/>
  <c r="M1278" i="7"/>
  <c r="I1278" i="7"/>
  <c r="X1277" i="7"/>
  <c r="M1277" i="7"/>
  <c r="I1277" i="7"/>
  <c r="X1276" i="7"/>
  <c r="M1276" i="7"/>
  <c r="I1276" i="7"/>
  <c r="X1275" i="7"/>
  <c r="M1275" i="7"/>
  <c r="I1275" i="7"/>
  <c r="X1274" i="7"/>
  <c r="M1274" i="7"/>
  <c r="I1274" i="7"/>
  <c r="X1273" i="7"/>
  <c r="M1273" i="7"/>
  <c r="I1273" i="7"/>
  <c r="X1272" i="7"/>
  <c r="M1272" i="7"/>
  <c r="I1272" i="7"/>
  <c r="X1271" i="7"/>
  <c r="M1271" i="7"/>
  <c r="I1271" i="7"/>
  <c r="X1270" i="7"/>
  <c r="M1270" i="7"/>
  <c r="I1270" i="7"/>
  <c r="X1269" i="7"/>
  <c r="M1269" i="7"/>
  <c r="I1269" i="7"/>
  <c r="X1268" i="7"/>
  <c r="M1268" i="7"/>
  <c r="I1268" i="7"/>
  <c r="X1267" i="7"/>
  <c r="M1267" i="7"/>
  <c r="I1267" i="7"/>
  <c r="X1266" i="7"/>
  <c r="M1266" i="7"/>
  <c r="I1266" i="7"/>
  <c r="P1266" i="7" s="1"/>
  <c r="X1265" i="7"/>
  <c r="M1265" i="7"/>
  <c r="I1265" i="7"/>
  <c r="X1264" i="7"/>
  <c r="M1264" i="7"/>
  <c r="I1264" i="7"/>
  <c r="P1264" i="7" s="1"/>
  <c r="X1263" i="7"/>
  <c r="M1263" i="7"/>
  <c r="I1263" i="7"/>
  <c r="X1262" i="7"/>
  <c r="M1262" i="7"/>
  <c r="I1262" i="7"/>
  <c r="P1262" i="7" s="1"/>
  <c r="X1261" i="7"/>
  <c r="M1261" i="7"/>
  <c r="I1261" i="7"/>
  <c r="X1260" i="7"/>
  <c r="M1260" i="7"/>
  <c r="I1260" i="7"/>
  <c r="P1260" i="7" s="1"/>
  <c r="X1259" i="7"/>
  <c r="M1259" i="7"/>
  <c r="I1259" i="7"/>
  <c r="X1258" i="7"/>
  <c r="M1258" i="7"/>
  <c r="I1258" i="7"/>
  <c r="P1258" i="7" s="1"/>
  <c r="X1257" i="7"/>
  <c r="M1257" i="7"/>
  <c r="I1257" i="7"/>
  <c r="X1256" i="7"/>
  <c r="M1256" i="7"/>
  <c r="I1256" i="7"/>
  <c r="P1256" i="7" s="1"/>
  <c r="X1255" i="7"/>
  <c r="M1255" i="7"/>
  <c r="I1255" i="7"/>
  <c r="X1254" i="7"/>
  <c r="M1254" i="7"/>
  <c r="I1254" i="7"/>
  <c r="X1253" i="7"/>
  <c r="M1253" i="7"/>
  <c r="I1253" i="7"/>
  <c r="X1252" i="7"/>
  <c r="M1252" i="7"/>
  <c r="I1252" i="7"/>
  <c r="X1251" i="7"/>
  <c r="M1251" i="7"/>
  <c r="I1251" i="7"/>
  <c r="X1250" i="7"/>
  <c r="M1250" i="7"/>
  <c r="I1250" i="7"/>
  <c r="P1250" i="7" s="1"/>
  <c r="X1249" i="7"/>
  <c r="M1249" i="7"/>
  <c r="I1249" i="7"/>
  <c r="X1248" i="7"/>
  <c r="M1248" i="7"/>
  <c r="I1248" i="7"/>
  <c r="P1248" i="7" s="1"/>
  <c r="X1247" i="7"/>
  <c r="M1247" i="7"/>
  <c r="I1247" i="7"/>
  <c r="X1246" i="7"/>
  <c r="M1246" i="7"/>
  <c r="I1246" i="7"/>
  <c r="P1246" i="7" s="1"/>
  <c r="X1245" i="7"/>
  <c r="M1245" i="7"/>
  <c r="I1245" i="7"/>
  <c r="X1244" i="7"/>
  <c r="M1244" i="7"/>
  <c r="I1244" i="7"/>
  <c r="X1243" i="7"/>
  <c r="M1243" i="7"/>
  <c r="I1243" i="7"/>
  <c r="X1242" i="7"/>
  <c r="M1242" i="7"/>
  <c r="I1242" i="7"/>
  <c r="P1242" i="7" s="1"/>
  <c r="X1241" i="7"/>
  <c r="M1241" i="7"/>
  <c r="I1241" i="7"/>
  <c r="X1240" i="7"/>
  <c r="M1240" i="7"/>
  <c r="I1240" i="7"/>
  <c r="P1240" i="7" s="1"/>
  <c r="X1239" i="7"/>
  <c r="M1239" i="7"/>
  <c r="I1239" i="7"/>
  <c r="X1238" i="7"/>
  <c r="M1238" i="7"/>
  <c r="I1238" i="7"/>
  <c r="P1238" i="7" s="1"/>
  <c r="X1237" i="7"/>
  <c r="M1237" i="7"/>
  <c r="I1237" i="7"/>
  <c r="X1236" i="7"/>
  <c r="M1236" i="7"/>
  <c r="I1236" i="7"/>
  <c r="X1235" i="7"/>
  <c r="M1235" i="7"/>
  <c r="I1235" i="7"/>
  <c r="X1234" i="7"/>
  <c r="M1234" i="7"/>
  <c r="I1234" i="7"/>
  <c r="X1233" i="7"/>
  <c r="M1233" i="7"/>
  <c r="I1233" i="7"/>
  <c r="X1232" i="7"/>
  <c r="M1232" i="7"/>
  <c r="I1232" i="7"/>
  <c r="P1232" i="7" s="1"/>
  <c r="X1231" i="7"/>
  <c r="M1231" i="7"/>
  <c r="I1231" i="7"/>
  <c r="X1230" i="7"/>
  <c r="M1230" i="7"/>
  <c r="I1230" i="7"/>
  <c r="P1230" i="7" s="1"/>
  <c r="X1229" i="7"/>
  <c r="M1229" i="7"/>
  <c r="I1229" i="7"/>
  <c r="X1228" i="7"/>
  <c r="M1228" i="7"/>
  <c r="I1228" i="7"/>
  <c r="P1228" i="7" s="1"/>
  <c r="X1227" i="7"/>
  <c r="M1227" i="7"/>
  <c r="I1227" i="7"/>
  <c r="X1226" i="7"/>
  <c r="M1226" i="7"/>
  <c r="I1226" i="7"/>
  <c r="P1226" i="7" s="1"/>
  <c r="X1225" i="7"/>
  <c r="M1225" i="7"/>
  <c r="I1225" i="7"/>
  <c r="X1224" i="7"/>
  <c r="M1224" i="7"/>
  <c r="I1224" i="7"/>
  <c r="P1224" i="7" s="1"/>
  <c r="X1223" i="7"/>
  <c r="M1223" i="7"/>
  <c r="I1223" i="7"/>
  <c r="X1222" i="7"/>
  <c r="M1222" i="7"/>
  <c r="I1222" i="7"/>
  <c r="P1222" i="7" s="1"/>
  <c r="X1221" i="7"/>
  <c r="M1221" i="7"/>
  <c r="I1221" i="7"/>
  <c r="X1220" i="7"/>
  <c r="M1220" i="7"/>
  <c r="I1220" i="7"/>
  <c r="P1220" i="7" s="1"/>
  <c r="X1219" i="7"/>
  <c r="M1219" i="7"/>
  <c r="I1219" i="7"/>
  <c r="X1218" i="7"/>
  <c r="M1218" i="7"/>
  <c r="I1218" i="7"/>
  <c r="X1217" i="7"/>
  <c r="M1217" i="7"/>
  <c r="I1217" i="7"/>
  <c r="X1216" i="7"/>
  <c r="M1216" i="7"/>
  <c r="I1216" i="7"/>
  <c r="X1215" i="7"/>
  <c r="M1215" i="7"/>
  <c r="I1215" i="7"/>
  <c r="X1214" i="7"/>
  <c r="M1214" i="7"/>
  <c r="I1214" i="7"/>
  <c r="P1214" i="7" s="1"/>
  <c r="X1213" i="7"/>
  <c r="M1213" i="7"/>
  <c r="I1213" i="7"/>
  <c r="X1212" i="7"/>
  <c r="M1212" i="7"/>
  <c r="I1212" i="7"/>
  <c r="P1212" i="7" s="1"/>
  <c r="X1211" i="7"/>
  <c r="M1211" i="7"/>
  <c r="I1211" i="7"/>
  <c r="X1210" i="7"/>
  <c r="M1210" i="7"/>
  <c r="I1210" i="7"/>
  <c r="P1210" i="7" s="1"/>
  <c r="X1209" i="7"/>
  <c r="M1209" i="7"/>
  <c r="I1209" i="7"/>
  <c r="X1208" i="7"/>
  <c r="M1208" i="7"/>
  <c r="I1208" i="7"/>
  <c r="P1208" i="7" s="1"/>
  <c r="X1207" i="7"/>
  <c r="M1207" i="7"/>
  <c r="I1207" i="7"/>
  <c r="X1206" i="7"/>
  <c r="M1206" i="7"/>
  <c r="I1206" i="7"/>
  <c r="P1206" i="7" s="1"/>
  <c r="X1205" i="7"/>
  <c r="M1205" i="7"/>
  <c r="I1205" i="7"/>
  <c r="X1204" i="7"/>
  <c r="M1204" i="7"/>
  <c r="I1204" i="7"/>
  <c r="P1204" i="7" s="1"/>
  <c r="X1203" i="7"/>
  <c r="M1203" i="7"/>
  <c r="I1203" i="7"/>
  <c r="X1202" i="7"/>
  <c r="M1202" i="7"/>
  <c r="I1202" i="7"/>
  <c r="P1202" i="7" s="1"/>
  <c r="X1201" i="7"/>
  <c r="M1201" i="7"/>
  <c r="I1201" i="7"/>
  <c r="X1200" i="7"/>
  <c r="M1200" i="7"/>
  <c r="I1200" i="7"/>
  <c r="P1200" i="7" s="1"/>
  <c r="X1199" i="7"/>
  <c r="M1199" i="7"/>
  <c r="I1199" i="7"/>
  <c r="X1198" i="7"/>
  <c r="M1198" i="7"/>
  <c r="I1198" i="7"/>
  <c r="P1198" i="7" s="1"/>
  <c r="X1197" i="7"/>
  <c r="M1197" i="7"/>
  <c r="I1197" i="7"/>
  <c r="X1196" i="7"/>
  <c r="M1196" i="7"/>
  <c r="I1196" i="7"/>
  <c r="P1196" i="7" s="1"/>
  <c r="X1195" i="7"/>
  <c r="M1195" i="7"/>
  <c r="I1195" i="7"/>
  <c r="X1194" i="7"/>
  <c r="M1194" i="7"/>
  <c r="I1194" i="7"/>
  <c r="P1194" i="7" s="1"/>
  <c r="X1193" i="7"/>
  <c r="M1193" i="7"/>
  <c r="I1193" i="7"/>
  <c r="X1192" i="7"/>
  <c r="M1192" i="7"/>
  <c r="I1192" i="7"/>
  <c r="X1191" i="7"/>
  <c r="M1191" i="7"/>
  <c r="I1191" i="7"/>
  <c r="X1190" i="7"/>
  <c r="M1190" i="7"/>
  <c r="I1190" i="7"/>
  <c r="X1189" i="7"/>
  <c r="M1189" i="7"/>
  <c r="I1189" i="7"/>
  <c r="X1188" i="7"/>
  <c r="M1188" i="7"/>
  <c r="I1188" i="7"/>
  <c r="P1188" i="7" s="1"/>
  <c r="X1187" i="7"/>
  <c r="M1187" i="7"/>
  <c r="I1187" i="7"/>
  <c r="X1186" i="7"/>
  <c r="M1186" i="7"/>
  <c r="I1186" i="7"/>
  <c r="P1186" i="7" s="1"/>
  <c r="X256" i="5"/>
  <c r="M256" i="5"/>
  <c r="I256" i="5"/>
  <c r="P256" i="5" s="1"/>
  <c r="X3166" i="3"/>
  <c r="M3166" i="3"/>
  <c r="I3166" i="3"/>
  <c r="X2573" i="3"/>
  <c r="M2573" i="3"/>
  <c r="I2573" i="3"/>
  <c r="X3165" i="3"/>
  <c r="M3165" i="3"/>
  <c r="I3165" i="3"/>
  <c r="P3165" i="3" s="1"/>
  <c r="X2833" i="3"/>
  <c r="M2833" i="3"/>
  <c r="I2833" i="3"/>
  <c r="X3164" i="3"/>
  <c r="M3164" i="3"/>
  <c r="I3164" i="3"/>
  <c r="P3164" i="3" s="1"/>
  <c r="X3163" i="3"/>
  <c r="M3163" i="3"/>
  <c r="I3163" i="3"/>
  <c r="X2832" i="3"/>
  <c r="M2832" i="3"/>
  <c r="I2832" i="3"/>
  <c r="P2832" i="3" s="1"/>
  <c r="X2831" i="3"/>
  <c r="M2831" i="3"/>
  <c r="I2831" i="3"/>
  <c r="X2830" i="3"/>
  <c r="M2830" i="3"/>
  <c r="I2830" i="3"/>
  <c r="P2830" i="3" s="1"/>
  <c r="X3162" i="3"/>
  <c r="M3162" i="3"/>
  <c r="I3162" i="3"/>
  <c r="P3162" i="3" s="1"/>
  <c r="X2829" i="3"/>
  <c r="M2829" i="3"/>
  <c r="I2829" i="3"/>
  <c r="X2828" i="3"/>
  <c r="M2828" i="3"/>
  <c r="I2828" i="3"/>
  <c r="P2828" i="3" s="1"/>
  <c r="X2827" i="3"/>
  <c r="M2827" i="3"/>
  <c r="I2827" i="3"/>
  <c r="X3161" i="3"/>
  <c r="M3161" i="3"/>
  <c r="I3161" i="3"/>
  <c r="P3161" i="3" s="1"/>
  <c r="X3160" i="3"/>
  <c r="M3160" i="3"/>
  <c r="I3160" i="3"/>
  <c r="P3160" i="3" s="1"/>
  <c r="X2572" i="3"/>
  <c r="M2572" i="3"/>
  <c r="I2572" i="3"/>
  <c r="P2572" i="3" s="1"/>
  <c r="X3159" i="3"/>
  <c r="M3159" i="3"/>
  <c r="I3159" i="3"/>
  <c r="P3159" i="3" s="1"/>
  <c r="X3158" i="3"/>
  <c r="M3158" i="3"/>
  <c r="I3158" i="3"/>
  <c r="P3158" i="3" s="1"/>
  <c r="X2826" i="3"/>
  <c r="M2826" i="3"/>
  <c r="I2826" i="3"/>
  <c r="P2826" i="3" s="1"/>
  <c r="X3157" i="3"/>
  <c r="M3157" i="3"/>
  <c r="I3157" i="3"/>
  <c r="X2825" i="3"/>
  <c r="M2825" i="3"/>
  <c r="I2825" i="3"/>
  <c r="P2825" i="3" s="1"/>
  <c r="X3156" i="3"/>
  <c r="M3156" i="3"/>
  <c r="I3156" i="3"/>
  <c r="X3155" i="3"/>
  <c r="M3155" i="3"/>
  <c r="I3155" i="3"/>
  <c r="P3155" i="3" s="1"/>
  <c r="X2571" i="3"/>
  <c r="M2571" i="3"/>
  <c r="I2571" i="3"/>
  <c r="P2571" i="3" s="1"/>
  <c r="X2824" i="3"/>
  <c r="M2824" i="3"/>
  <c r="I2824" i="3"/>
  <c r="P2824" i="3" s="1"/>
  <c r="X3154" i="3"/>
  <c r="M3154" i="3"/>
  <c r="I3154" i="3"/>
  <c r="P3154" i="3" s="1"/>
  <c r="X2570" i="3"/>
  <c r="M2570" i="3"/>
  <c r="I2570" i="3"/>
  <c r="P2570" i="3" s="1"/>
  <c r="X2823" i="3"/>
  <c r="M2823" i="3"/>
  <c r="I2823" i="3"/>
  <c r="P2823" i="3" s="1"/>
  <c r="X3153" i="3"/>
  <c r="M3153" i="3"/>
  <c r="I3153" i="3"/>
  <c r="X2822" i="3"/>
  <c r="M2822" i="3"/>
  <c r="I2822" i="3"/>
  <c r="P2822" i="3" s="1"/>
  <c r="X2569" i="3"/>
  <c r="M2569" i="3"/>
  <c r="I2569" i="3"/>
  <c r="X2568" i="3"/>
  <c r="M2568" i="3"/>
  <c r="I2568" i="3"/>
  <c r="P2568" i="3" s="1"/>
  <c r="X3152" i="3"/>
  <c r="M3152" i="3"/>
  <c r="I3152" i="3"/>
  <c r="P3152" i="3" s="1"/>
  <c r="X2821" i="3"/>
  <c r="M2821" i="3"/>
  <c r="I2821" i="3"/>
  <c r="P2821" i="3" s="1"/>
  <c r="X2820" i="3"/>
  <c r="M2820" i="3"/>
  <c r="I2820" i="3"/>
  <c r="P2820" i="3" s="1"/>
  <c r="X2567" i="3"/>
  <c r="M2567" i="3"/>
  <c r="I2567" i="3"/>
  <c r="P2567" i="3" s="1"/>
  <c r="X2819" i="3"/>
  <c r="M2819" i="3"/>
  <c r="I2819" i="3"/>
  <c r="P2819" i="3" s="1"/>
  <c r="X3151" i="3"/>
  <c r="M3151" i="3"/>
  <c r="I3151" i="3"/>
  <c r="X2818" i="3"/>
  <c r="M2818" i="3"/>
  <c r="I2818" i="3"/>
  <c r="P2818" i="3" s="1"/>
  <c r="X2817" i="3"/>
  <c r="M2817" i="3"/>
  <c r="I2817" i="3"/>
  <c r="X3150" i="3"/>
  <c r="M3150" i="3"/>
  <c r="I3150" i="3"/>
  <c r="P3150" i="3" s="1"/>
  <c r="X3149" i="3"/>
  <c r="M3149" i="3"/>
  <c r="I3149" i="3"/>
  <c r="P3149" i="3" s="1"/>
  <c r="X3148" i="3"/>
  <c r="M3148" i="3"/>
  <c r="I3148" i="3"/>
  <c r="P3148" i="3" s="1"/>
  <c r="X3147" i="3"/>
  <c r="M3147" i="3"/>
  <c r="I3147" i="3"/>
  <c r="P3147" i="3" s="1"/>
  <c r="X2816" i="3"/>
  <c r="M2816" i="3"/>
  <c r="I2816" i="3"/>
  <c r="P2816" i="3" s="1"/>
  <c r="X2815" i="3"/>
  <c r="M2815" i="3"/>
  <c r="I2815" i="3"/>
  <c r="P2815" i="3" s="1"/>
  <c r="X3146" i="3"/>
  <c r="M3146" i="3"/>
  <c r="I3146" i="3"/>
  <c r="X2814" i="3"/>
  <c r="M2814" i="3"/>
  <c r="I2814" i="3"/>
  <c r="P2814" i="3" s="1"/>
  <c r="X2813" i="3"/>
  <c r="M2813" i="3"/>
  <c r="I2813" i="3"/>
  <c r="X2812" i="3"/>
  <c r="M2812" i="3"/>
  <c r="I2812" i="3"/>
  <c r="P2812" i="3" s="1"/>
  <c r="X2811" i="3"/>
  <c r="M2811" i="3"/>
  <c r="I2811" i="3"/>
  <c r="X2566" i="3"/>
  <c r="M2566" i="3"/>
  <c r="I2566" i="3"/>
  <c r="P2566" i="3" s="1"/>
  <c r="X2565" i="3"/>
  <c r="M2565" i="3"/>
  <c r="I2565" i="3"/>
  <c r="P2565" i="3" s="1"/>
  <c r="X2810" i="3"/>
  <c r="M2810" i="3"/>
  <c r="I2810" i="3"/>
  <c r="P2810" i="3" s="1"/>
  <c r="X2809" i="3"/>
  <c r="M2809" i="3"/>
  <c r="I2809" i="3"/>
  <c r="P2809" i="3" s="1"/>
  <c r="X2808" i="3"/>
  <c r="M2808" i="3"/>
  <c r="I2808" i="3"/>
  <c r="X2807" i="3"/>
  <c r="M2807" i="3"/>
  <c r="I2807" i="3"/>
  <c r="P2807" i="3" s="1"/>
  <c r="X3145" i="3"/>
  <c r="M3145" i="3"/>
  <c r="I3145" i="3"/>
  <c r="X3144" i="3"/>
  <c r="M3144" i="3"/>
  <c r="I3144" i="3"/>
  <c r="P3144" i="3" s="1"/>
  <c r="X3143" i="3"/>
  <c r="M3143" i="3"/>
  <c r="I3143" i="3"/>
  <c r="P3143" i="3" s="1"/>
  <c r="X2806" i="3"/>
  <c r="M2806" i="3"/>
  <c r="I2806" i="3"/>
  <c r="P2806" i="3" s="1"/>
  <c r="X2805" i="3"/>
  <c r="M2805" i="3"/>
  <c r="I2805" i="3"/>
  <c r="P2805" i="3" s="1"/>
  <c r="X2804" i="3"/>
  <c r="M2804" i="3"/>
  <c r="I2804" i="3"/>
  <c r="P2804" i="3" s="1"/>
  <c r="X2803" i="3"/>
  <c r="M2803" i="3"/>
  <c r="I2803" i="3"/>
  <c r="P2803" i="3" s="1"/>
  <c r="X2802" i="3"/>
  <c r="M2802" i="3"/>
  <c r="I2802" i="3"/>
  <c r="X2801" i="3"/>
  <c r="M2801" i="3"/>
  <c r="I2801" i="3"/>
  <c r="P2801" i="3" s="1"/>
  <c r="X3142" i="3"/>
  <c r="M3142" i="3"/>
  <c r="I3142" i="3"/>
  <c r="X2800" i="3"/>
  <c r="M2800" i="3"/>
  <c r="I2800" i="3"/>
  <c r="P2800" i="3" s="1"/>
  <c r="X2799" i="3"/>
  <c r="M2799" i="3"/>
  <c r="I2799" i="3"/>
  <c r="P2799" i="3" s="1"/>
  <c r="X2798" i="3"/>
  <c r="M2798" i="3"/>
  <c r="I2798" i="3"/>
  <c r="P2798" i="3" s="1"/>
  <c r="X3141" i="3"/>
  <c r="M3141" i="3"/>
  <c r="I3141" i="3"/>
  <c r="P3141" i="3" s="1"/>
  <c r="X2797" i="3"/>
  <c r="M2797" i="3"/>
  <c r="I2797" i="3"/>
  <c r="P2797" i="3" s="1"/>
  <c r="X2564" i="3"/>
  <c r="M2564" i="3"/>
  <c r="I2564" i="3"/>
  <c r="P2564" i="3" s="1"/>
  <c r="X3140" i="3"/>
  <c r="M3140" i="3"/>
  <c r="I3140" i="3"/>
  <c r="X2796" i="3"/>
  <c r="M2796" i="3"/>
  <c r="I2796" i="3"/>
  <c r="P2796" i="3" s="1"/>
  <c r="X3139" i="3"/>
  <c r="M3139" i="3"/>
  <c r="I3139" i="3"/>
  <c r="X3138" i="3"/>
  <c r="M3138" i="3"/>
  <c r="I3138" i="3"/>
  <c r="P3138" i="3" s="1"/>
  <c r="X2795" i="3"/>
  <c r="M2795" i="3"/>
  <c r="I2795" i="3"/>
  <c r="P2795" i="3" s="1"/>
  <c r="X2794" i="3"/>
  <c r="M2794" i="3"/>
  <c r="I2794" i="3"/>
  <c r="P2794" i="3" s="1"/>
  <c r="X3137" i="3"/>
  <c r="M3137" i="3"/>
  <c r="I3137" i="3"/>
  <c r="P3137" i="3" s="1"/>
  <c r="X3136" i="3"/>
  <c r="M3136" i="3"/>
  <c r="I3136" i="3"/>
  <c r="P3136" i="3" s="1"/>
  <c r="X2793" i="3"/>
  <c r="M2793" i="3"/>
  <c r="I2793" i="3"/>
  <c r="X3135" i="3"/>
  <c r="M3135" i="3"/>
  <c r="I3135" i="3"/>
  <c r="X3134" i="3"/>
  <c r="M3134" i="3"/>
  <c r="I3134" i="3"/>
  <c r="P3134" i="3" s="1"/>
  <c r="X2792" i="3"/>
  <c r="M2792" i="3"/>
  <c r="I2792" i="3"/>
  <c r="X2791" i="3"/>
  <c r="M2791" i="3"/>
  <c r="I2791" i="3"/>
  <c r="P2791" i="3" s="1"/>
  <c r="X2790" i="3"/>
  <c r="M2790" i="3"/>
  <c r="I2790" i="3"/>
  <c r="P2790" i="3" s="1"/>
  <c r="X3133" i="3"/>
  <c r="M3133" i="3"/>
  <c r="I3133" i="3"/>
  <c r="P3133" i="3" s="1"/>
  <c r="X2789" i="3"/>
  <c r="M2789" i="3"/>
  <c r="I2789" i="3"/>
  <c r="P2789" i="3" s="1"/>
  <c r="X2788" i="3"/>
  <c r="M2788" i="3"/>
  <c r="I2788" i="3"/>
  <c r="P2788" i="3" s="1"/>
  <c r="X3132" i="3"/>
  <c r="M3132" i="3"/>
  <c r="I3132" i="3"/>
  <c r="P3132" i="3" s="1"/>
  <c r="X3131" i="3"/>
  <c r="M3131" i="3"/>
  <c r="I3131" i="3"/>
  <c r="X3130" i="3"/>
  <c r="M3130" i="3"/>
  <c r="I3130" i="3"/>
  <c r="P3130" i="3" s="1"/>
  <c r="X3129" i="3"/>
  <c r="M3129" i="3"/>
  <c r="I3129" i="3"/>
  <c r="X3128" i="3"/>
  <c r="M3128" i="3"/>
  <c r="I3128" i="3"/>
  <c r="P3128" i="3" s="1"/>
  <c r="X3127" i="3"/>
  <c r="M3127" i="3"/>
  <c r="I3127" i="3"/>
  <c r="P3127" i="3" s="1"/>
  <c r="X2563" i="3"/>
  <c r="M2563" i="3"/>
  <c r="I2563" i="3"/>
  <c r="P2563" i="3" s="1"/>
  <c r="X2562" i="3"/>
  <c r="M2562" i="3"/>
  <c r="I2562" i="3"/>
  <c r="P2562" i="3" s="1"/>
  <c r="X2787" i="3"/>
  <c r="M2787" i="3"/>
  <c r="I2787" i="3"/>
  <c r="P2787" i="3" s="1"/>
  <c r="X2561" i="3"/>
  <c r="M2561" i="3"/>
  <c r="I2561" i="3"/>
  <c r="P2561" i="3" s="1"/>
  <c r="X2560" i="3"/>
  <c r="M2560" i="3"/>
  <c r="I2560" i="3"/>
  <c r="X3126" i="3"/>
  <c r="M3126" i="3"/>
  <c r="I3126" i="3"/>
  <c r="P3126" i="3" s="1"/>
  <c r="X2559" i="3"/>
  <c r="M2559" i="3"/>
  <c r="I2559" i="3"/>
  <c r="X2558" i="3"/>
  <c r="M2558" i="3"/>
  <c r="I2558" i="3"/>
  <c r="P2558" i="3" s="1"/>
  <c r="X3125" i="3"/>
  <c r="M3125" i="3"/>
  <c r="I3125" i="3"/>
  <c r="X2557" i="3"/>
  <c r="M2557" i="3"/>
  <c r="I2557" i="3"/>
  <c r="P2557" i="3" s="1"/>
  <c r="X3124" i="3"/>
  <c r="M3124" i="3"/>
  <c r="I3124" i="3"/>
  <c r="P3124" i="3" s="1"/>
  <c r="X2786" i="3"/>
  <c r="M2786" i="3"/>
  <c r="I2786" i="3"/>
  <c r="P2786" i="3" s="1"/>
  <c r="X3123" i="3"/>
  <c r="M3123" i="3"/>
  <c r="I3123" i="3"/>
  <c r="P3123" i="3" s="1"/>
  <c r="X3122" i="3"/>
  <c r="M3122" i="3"/>
  <c r="I3122" i="3"/>
  <c r="X2785" i="3"/>
  <c r="M2785" i="3"/>
  <c r="I2785" i="3"/>
  <c r="P2785" i="3" s="1"/>
  <c r="X2784" i="3"/>
  <c r="M2784" i="3"/>
  <c r="I2784" i="3"/>
  <c r="X2556" i="3"/>
  <c r="M2556" i="3"/>
  <c r="I2556" i="3"/>
  <c r="P2556" i="3" s="1"/>
  <c r="X2783" i="3"/>
  <c r="M2783" i="3"/>
  <c r="I2783" i="3"/>
  <c r="P2783" i="3" s="1"/>
  <c r="X3121" i="3"/>
  <c r="M3121" i="3"/>
  <c r="I3121" i="3"/>
  <c r="P3121" i="3" s="1"/>
  <c r="X2782" i="3"/>
  <c r="M2782" i="3"/>
  <c r="I2782" i="3"/>
  <c r="P2782" i="3" s="1"/>
  <c r="X2781" i="3"/>
  <c r="M2781" i="3"/>
  <c r="I2781" i="3"/>
  <c r="P2781" i="3" s="1"/>
  <c r="X2555" i="3"/>
  <c r="M2555" i="3"/>
  <c r="I2555" i="3"/>
  <c r="P2555" i="3" s="1"/>
  <c r="X3120" i="3"/>
  <c r="M3120" i="3"/>
  <c r="I3120" i="3"/>
  <c r="X2780" i="3"/>
  <c r="M2780" i="3"/>
  <c r="I2780" i="3"/>
  <c r="P2780" i="3" s="1"/>
  <c r="X2779" i="3"/>
  <c r="M2779" i="3"/>
  <c r="I2779" i="3"/>
  <c r="X3119" i="3"/>
  <c r="M3119" i="3"/>
  <c r="I3119" i="3"/>
  <c r="P3119" i="3" s="1"/>
  <c r="X2778" i="3"/>
  <c r="M2778" i="3"/>
  <c r="I2778" i="3"/>
  <c r="P2778" i="3" s="1"/>
  <c r="X3118" i="3"/>
  <c r="M3118" i="3"/>
  <c r="I3118" i="3"/>
  <c r="P3118" i="3" s="1"/>
  <c r="X3117" i="3"/>
  <c r="M3117" i="3"/>
  <c r="I3117" i="3"/>
  <c r="P3117" i="3" s="1"/>
  <c r="X2554" i="3"/>
  <c r="M2554" i="3"/>
  <c r="I2554" i="3"/>
  <c r="P2554" i="3" s="1"/>
  <c r="X3116" i="3"/>
  <c r="M3116" i="3"/>
  <c r="I3116" i="3"/>
  <c r="P3116" i="3" s="1"/>
  <c r="X2777" i="3"/>
  <c r="M2777" i="3"/>
  <c r="I2777" i="3"/>
  <c r="X2553" i="3"/>
  <c r="M2553" i="3"/>
  <c r="I2553" i="3"/>
  <c r="P2553" i="3" s="1"/>
  <c r="X2776" i="3"/>
  <c r="M2776" i="3"/>
  <c r="I2776" i="3"/>
  <c r="X2775" i="3"/>
  <c r="M2775" i="3"/>
  <c r="I2775" i="3"/>
  <c r="P2775" i="3" s="1"/>
  <c r="X2774" i="3"/>
  <c r="M2774" i="3"/>
  <c r="I2774" i="3"/>
  <c r="X2773" i="3"/>
  <c r="M2773" i="3"/>
  <c r="I2773" i="3"/>
  <c r="P2773" i="3" s="1"/>
  <c r="X2772" i="3"/>
  <c r="M2772" i="3"/>
  <c r="I2772" i="3"/>
  <c r="P2772" i="3" s="1"/>
  <c r="X2771" i="3"/>
  <c r="M2771" i="3"/>
  <c r="I2771" i="3"/>
  <c r="P2771" i="3" s="1"/>
  <c r="X2552" i="3"/>
  <c r="M2552" i="3"/>
  <c r="I2552" i="3"/>
  <c r="P2552" i="3" s="1"/>
  <c r="X2770" i="3"/>
  <c r="M2770" i="3"/>
  <c r="I2770" i="3"/>
  <c r="X2769" i="3"/>
  <c r="M2769" i="3"/>
  <c r="I2769" i="3"/>
  <c r="P2769" i="3" s="1"/>
  <c r="X3115" i="3"/>
  <c r="M3115" i="3"/>
  <c r="I3115" i="3"/>
  <c r="X3114" i="3"/>
  <c r="M3114" i="3"/>
  <c r="I3114" i="3"/>
  <c r="P3114" i="3" s="1"/>
  <c r="X2551" i="3"/>
  <c r="M2551" i="3"/>
  <c r="I2551" i="3"/>
  <c r="P2551" i="3" s="1"/>
  <c r="X2768" i="3"/>
  <c r="M2768" i="3"/>
  <c r="I2768" i="3"/>
  <c r="P2768" i="3" s="1"/>
  <c r="X2767" i="3"/>
  <c r="M2767" i="3"/>
  <c r="I2767" i="3"/>
  <c r="P2767" i="3" s="1"/>
  <c r="X2766" i="3"/>
  <c r="M2766" i="3"/>
  <c r="I2766" i="3"/>
  <c r="P2766" i="3" s="1"/>
  <c r="X2765" i="3"/>
  <c r="M2765" i="3"/>
  <c r="I2765" i="3"/>
  <c r="P2765" i="3" s="1"/>
  <c r="X3113" i="3"/>
  <c r="M3113" i="3"/>
  <c r="I3113" i="3"/>
  <c r="X2764" i="3"/>
  <c r="M2764" i="3"/>
  <c r="I2764" i="3"/>
  <c r="P2764" i="3" s="1"/>
  <c r="X3112" i="3"/>
  <c r="M3112" i="3"/>
  <c r="I3112" i="3"/>
  <c r="X3111" i="3"/>
  <c r="M3111" i="3"/>
  <c r="I3111" i="3"/>
  <c r="P3111" i="3" s="1"/>
  <c r="X2763" i="3"/>
  <c r="M2763" i="3"/>
  <c r="I2763" i="3"/>
  <c r="X2550" i="3"/>
  <c r="M2550" i="3"/>
  <c r="I2550" i="3"/>
  <c r="P2550" i="3" s="1"/>
  <c r="X3110" i="3"/>
  <c r="M3110" i="3"/>
  <c r="I3110" i="3"/>
  <c r="P3110" i="3" s="1"/>
  <c r="X2762" i="3"/>
  <c r="M2762" i="3"/>
  <c r="I2762" i="3"/>
  <c r="P2762" i="3" s="1"/>
  <c r="X3109" i="3"/>
  <c r="M3109" i="3"/>
  <c r="I3109" i="3"/>
  <c r="P3109" i="3" s="1"/>
  <c r="X2761" i="3"/>
  <c r="M2761" i="3"/>
  <c r="I2761" i="3"/>
  <c r="X2760" i="3"/>
  <c r="M2760" i="3"/>
  <c r="I2760" i="3"/>
  <c r="P2760" i="3" s="1"/>
  <c r="X2759" i="3"/>
  <c r="M2759" i="3"/>
  <c r="I2759" i="3"/>
  <c r="X2549" i="3"/>
  <c r="M2549" i="3"/>
  <c r="I2549" i="3"/>
  <c r="P2549" i="3" s="1"/>
  <c r="X2758" i="3"/>
  <c r="M2758" i="3"/>
  <c r="I2758" i="3"/>
  <c r="X2757" i="3"/>
  <c r="M2757" i="3"/>
  <c r="I2757" i="3"/>
  <c r="P2757" i="3" s="1"/>
  <c r="X3108" i="3"/>
  <c r="M3108" i="3"/>
  <c r="I3108" i="3"/>
  <c r="P3108" i="3" s="1"/>
  <c r="X3107" i="3"/>
  <c r="M3107" i="3"/>
  <c r="I3107" i="3"/>
  <c r="X3106" i="3"/>
  <c r="M3106" i="3"/>
  <c r="I3106" i="3"/>
  <c r="P3106" i="3" s="1"/>
  <c r="X2548" i="3"/>
  <c r="M2548" i="3"/>
  <c r="I2548" i="3"/>
  <c r="X2547" i="3"/>
  <c r="M2547" i="3"/>
  <c r="I2547" i="3"/>
  <c r="P2547" i="3" s="1"/>
  <c r="X2756" i="3"/>
  <c r="M2756" i="3"/>
  <c r="I2756" i="3"/>
  <c r="X3105" i="3"/>
  <c r="M3105" i="3"/>
  <c r="I3105" i="3"/>
  <c r="P3105" i="3" s="1"/>
  <c r="X2546" i="3"/>
  <c r="M2546" i="3"/>
  <c r="I2546" i="3"/>
  <c r="X3104" i="3"/>
  <c r="M3104" i="3"/>
  <c r="I3104" i="3"/>
  <c r="P3104" i="3" s="1"/>
  <c r="X2755" i="3"/>
  <c r="M2755" i="3"/>
  <c r="I2755" i="3"/>
  <c r="X3103" i="3"/>
  <c r="M3103" i="3"/>
  <c r="I3103" i="3"/>
  <c r="P3103" i="3" s="1"/>
  <c r="X2545" i="3"/>
  <c r="M2545" i="3"/>
  <c r="I2545" i="3"/>
  <c r="X3102" i="3"/>
  <c r="M3102" i="3"/>
  <c r="I3102" i="3"/>
  <c r="X2754" i="3"/>
  <c r="M2754" i="3"/>
  <c r="I2754" i="3"/>
  <c r="X3101" i="3"/>
  <c r="M3101" i="3"/>
  <c r="I3101" i="3"/>
  <c r="X2544" i="3"/>
  <c r="M2544" i="3"/>
  <c r="I2544" i="3"/>
  <c r="X2753" i="3"/>
  <c r="M2753" i="3"/>
  <c r="I2753" i="3"/>
  <c r="P2753" i="3" s="1"/>
  <c r="X3100" i="3"/>
  <c r="M3100" i="3"/>
  <c r="I3100" i="3"/>
  <c r="P3100" i="3" s="1"/>
  <c r="X2752" i="3"/>
  <c r="M2752" i="3"/>
  <c r="I2752" i="3"/>
  <c r="P2752" i="3" s="1"/>
  <c r="X2751" i="3"/>
  <c r="M2751" i="3"/>
  <c r="I2751" i="3"/>
  <c r="P2751" i="3" s="1"/>
  <c r="X3099" i="3"/>
  <c r="M3099" i="3"/>
  <c r="I3099" i="3"/>
  <c r="X2543" i="3"/>
  <c r="M2543" i="3"/>
  <c r="I2543" i="3"/>
  <c r="P2543" i="3" s="1"/>
  <c r="X2542" i="3"/>
  <c r="M2542" i="3"/>
  <c r="I2542" i="3"/>
  <c r="X2750" i="3"/>
  <c r="M2750" i="3"/>
  <c r="I2750" i="3"/>
  <c r="P2750" i="3" s="1"/>
  <c r="X2749" i="3"/>
  <c r="M2749" i="3"/>
  <c r="I2749" i="3"/>
  <c r="X2541" i="3"/>
  <c r="M2541" i="3"/>
  <c r="I2541" i="3"/>
  <c r="P2541" i="3" s="1"/>
  <c r="X2540" i="3"/>
  <c r="M2540" i="3"/>
  <c r="I2540" i="3"/>
  <c r="X2748" i="3"/>
  <c r="M2748" i="3"/>
  <c r="I2748" i="3"/>
  <c r="P2748" i="3" s="1"/>
  <c r="X3098" i="3"/>
  <c r="M3098" i="3"/>
  <c r="I3098" i="3"/>
  <c r="X2747" i="3"/>
  <c r="M2747" i="3"/>
  <c r="I2747" i="3"/>
  <c r="X2746" i="3"/>
  <c r="M2746" i="3"/>
  <c r="I2746" i="3"/>
  <c r="P2831" i="3" l="1"/>
  <c r="P3278" i="1"/>
  <c r="P2967" i="1"/>
  <c r="P3281" i="1"/>
  <c r="P2737" i="1"/>
  <c r="P3284" i="1"/>
  <c r="P3285" i="1"/>
  <c r="P2739" i="1"/>
  <c r="P2740" i="1"/>
  <c r="P2973" i="1"/>
  <c r="P2742" i="1"/>
  <c r="P2743" i="1"/>
  <c r="P2744" i="1"/>
  <c r="P3292" i="1"/>
  <c r="P2976" i="1"/>
  <c r="P2977" i="1"/>
  <c r="P2978" i="1"/>
  <c r="P2747" i="1"/>
  <c r="P2748" i="1"/>
  <c r="P2750" i="1"/>
  <c r="P2980" i="1"/>
  <c r="P2981" i="1"/>
  <c r="P2982" i="1"/>
  <c r="P2983" i="1"/>
  <c r="P2984" i="1"/>
  <c r="P2754" i="1"/>
  <c r="P2987" i="1"/>
  <c r="P2756" i="1"/>
  <c r="P3302" i="1"/>
  <c r="P2758" i="1"/>
  <c r="P2989" i="1"/>
  <c r="P3303" i="1"/>
  <c r="P2993" i="1"/>
  <c r="P3307" i="1"/>
  <c r="P2996" i="1"/>
  <c r="P3313" i="1"/>
  <c r="P2761" i="1"/>
  <c r="P2998" i="1"/>
  <c r="P2762" i="1"/>
  <c r="P3317" i="1"/>
  <c r="P3322" i="1"/>
  <c r="P2764" i="1"/>
  <c r="P3002" i="1"/>
  <c r="P3328" i="1"/>
  <c r="P3004" i="1"/>
  <c r="P3005" i="1"/>
  <c r="P3330" i="1"/>
  <c r="P3332" i="1"/>
  <c r="P3333" i="1"/>
  <c r="P3336" i="1"/>
  <c r="P3338" i="1"/>
  <c r="P2768" i="1"/>
  <c r="P3009" i="1"/>
  <c r="P2770" i="1"/>
  <c r="P3010" i="1"/>
  <c r="P3011" i="1"/>
  <c r="P2774" i="1"/>
  <c r="P3343" i="1"/>
  <c r="P3346" i="1"/>
  <c r="P3014" i="1"/>
  <c r="P3015" i="1"/>
  <c r="P3017" i="1"/>
  <c r="P3020" i="1"/>
  <c r="P3349" i="1"/>
  <c r="P3023" i="1"/>
  <c r="P2783" i="1"/>
  <c r="P2784" i="1"/>
  <c r="P3027" i="1"/>
  <c r="P3351" i="1"/>
  <c r="P3028" i="1"/>
  <c r="P3353" i="1"/>
  <c r="P2785" i="1"/>
  <c r="P1268" i="7"/>
  <c r="P1274" i="7"/>
  <c r="P1276" i="7"/>
  <c r="P1278" i="7"/>
  <c r="P1280" i="7"/>
  <c r="P3166" i="3"/>
  <c r="P2746" i="3"/>
  <c r="P1282" i="7"/>
  <c r="P1284" i="7"/>
  <c r="P2786" i="1"/>
  <c r="P2136" i="2"/>
  <c r="P2138" i="2"/>
  <c r="P2140" i="2"/>
  <c r="P2144" i="2"/>
  <c r="P2172" i="2"/>
  <c r="P2174" i="2"/>
  <c r="P2178" i="2"/>
  <c r="P2180" i="2"/>
  <c r="P2198" i="2"/>
  <c r="P2216" i="2"/>
  <c r="P2220" i="2"/>
  <c r="P2222" i="2"/>
  <c r="P2244" i="2"/>
  <c r="P2246" i="2"/>
  <c r="P2254" i="2"/>
  <c r="P2284" i="2"/>
  <c r="P2286" i="2"/>
  <c r="P2288" i="2"/>
  <c r="P2290" i="2"/>
  <c r="P2292" i="2"/>
  <c r="P2207" i="2"/>
  <c r="P2126" i="2"/>
  <c r="P2132" i="2"/>
  <c r="P2145" i="2"/>
  <c r="P2147" i="2"/>
  <c r="P2149" i="2"/>
  <c r="P2151" i="2"/>
  <c r="P2153" i="2"/>
  <c r="P2159" i="2"/>
  <c r="P2163" i="2"/>
  <c r="P2165" i="2"/>
  <c r="P2167" i="2"/>
  <c r="P2187" i="2"/>
  <c r="P2189" i="2"/>
  <c r="P2195" i="2"/>
  <c r="P2199" i="2"/>
  <c r="P2201" i="2"/>
  <c r="P2203" i="2"/>
  <c r="P2217" i="2"/>
  <c r="P2219" i="2"/>
  <c r="P2239" i="2"/>
  <c r="P2241" i="2"/>
  <c r="P2243" i="2"/>
  <c r="P2245" i="2"/>
  <c r="P2249" i="2"/>
  <c r="P2251" i="2"/>
  <c r="P2253" i="2"/>
  <c r="P2265" i="2"/>
  <c r="P2267" i="2"/>
  <c r="P2271" i="2"/>
  <c r="P2277" i="2"/>
  <c r="P2279" i="2"/>
  <c r="P2283" i="2"/>
  <c r="P2285" i="2"/>
  <c r="P1187" i="7"/>
  <c r="P1189" i="7"/>
  <c r="P1191" i="7"/>
  <c r="P1193" i="7"/>
  <c r="P1195" i="7"/>
  <c r="P1197" i="7"/>
  <c r="P1203" i="7"/>
  <c r="P1205" i="7"/>
  <c r="P1211" i="7"/>
  <c r="P1213" i="7"/>
  <c r="P1215" i="7"/>
  <c r="P1217" i="7"/>
  <c r="P1219" i="7"/>
  <c r="P1221" i="7"/>
  <c r="P1223" i="7"/>
  <c r="P1229" i="7"/>
  <c r="P1231" i="7"/>
  <c r="P1233" i="7"/>
  <c r="P1235" i="7"/>
  <c r="P1237" i="7"/>
  <c r="P1239" i="7"/>
  <c r="P1241" i="7"/>
  <c r="P1247" i="7"/>
  <c r="P1249" i="7"/>
  <c r="P1251" i="7"/>
  <c r="P1253" i="7"/>
  <c r="P1255" i="7"/>
  <c r="P1257" i="7"/>
  <c r="P1259" i="7"/>
  <c r="P1265" i="7"/>
  <c r="P1267" i="7"/>
  <c r="P1269" i="7"/>
  <c r="P1271" i="7"/>
  <c r="P1273" i="7"/>
  <c r="P1275" i="7"/>
  <c r="P1283" i="7"/>
  <c r="P1285" i="7"/>
  <c r="P1287" i="7"/>
  <c r="P1291" i="7"/>
  <c r="P2548" i="3"/>
  <c r="P3099" i="3"/>
  <c r="P3356" i="1"/>
  <c r="P2971" i="1"/>
  <c r="P2752" i="1"/>
  <c r="P2757" i="1"/>
  <c r="P3310" i="1"/>
  <c r="P3321" i="1"/>
  <c r="P2765" i="1"/>
  <c r="P3340" i="1"/>
  <c r="P2776" i="1"/>
  <c r="P3022" i="1"/>
  <c r="P3030" i="1"/>
  <c r="P3013" i="1"/>
  <c r="P2778" i="1"/>
  <c r="P3347" i="1"/>
  <c r="P2780" i="1"/>
  <c r="P2781" i="1"/>
  <c r="P3024" i="1"/>
  <c r="P3025" i="1"/>
  <c r="P3031" i="1"/>
  <c r="P3282" i="1"/>
  <c r="P3289" i="1"/>
  <c r="P3295" i="1"/>
  <c r="P2753" i="1"/>
  <c r="P3306" i="1"/>
  <c r="P2997" i="1"/>
  <c r="P3001" i="1"/>
  <c r="P2767" i="1"/>
  <c r="P3012" i="1"/>
  <c r="P3018" i="1"/>
  <c r="P2968" i="1"/>
  <c r="P3315" i="1"/>
  <c r="P2769" i="1"/>
  <c r="P2772" i="1"/>
  <c r="P2777" i="1"/>
  <c r="P3019" i="1"/>
  <c r="P2782" i="1"/>
  <c r="P3350" i="1"/>
  <c r="P3280" i="1"/>
  <c r="P2969" i="1"/>
  <c r="P2974" i="1"/>
  <c r="P3291" i="1"/>
  <c r="P3294" i="1"/>
  <c r="P2788" i="1"/>
  <c r="P2970" i="1"/>
  <c r="P3287" i="1"/>
  <c r="P2745" i="1"/>
  <c r="P2979" i="1"/>
  <c r="P2751" i="1"/>
  <c r="P3299" i="1"/>
  <c r="P2988" i="1"/>
  <c r="P2991" i="1"/>
  <c r="P2995" i="1"/>
  <c r="P3314" i="1"/>
  <c r="P3319" i="1"/>
  <c r="P3324" i="1"/>
  <c r="P3329" i="1"/>
  <c r="P3334" i="1"/>
  <c r="P3008" i="1"/>
  <c r="P3345" i="1"/>
  <c r="P3016" i="1"/>
  <c r="P3021" i="1"/>
  <c r="P3026" i="1"/>
  <c r="P3354" i="1"/>
  <c r="P2790" i="1"/>
  <c r="P2168" i="2"/>
  <c r="P2224" i="2"/>
  <c r="P2242" i="2"/>
  <c r="P2205" i="2"/>
  <c r="P2221" i="2"/>
  <c r="P2213" i="2"/>
  <c r="P2233" i="2"/>
  <c r="P2150" i="2"/>
  <c r="P2171" i="2"/>
  <c r="P2177" i="2"/>
  <c r="P2204" i="2"/>
  <c r="P2225" i="2"/>
  <c r="P2227" i="2"/>
  <c r="P2229" i="2"/>
  <c r="P2231" i="2"/>
  <c r="P2133" i="2"/>
  <c r="P2135" i="2"/>
  <c r="P2141" i="2"/>
  <c r="P2160" i="2"/>
  <c r="P2162" i="2"/>
  <c r="P2237" i="2"/>
  <c r="P2230" i="2"/>
  <c r="P2257" i="2"/>
  <c r="P2261" i="2"/>
  <c r="P2263" i="2"/>
  <c r="P2274" i="2"/>
  <c r="P2276" i="2"/>
  <c r="P2186" i="2"/>
  <c r="P2190" i="2"/>
  <c r="P2192" i="2"/>
  <c r="P2194" i="2"/>
  <c r="P2240" i="2"/>
  <c r="P2176" i="2"/>
  <c r="P2282" i="2"/>
  <c r="P2130" i="2"/>
  <c r="P2154" i="2"/>
  <c r="P2156" i="2"/>
  <c r="P2158" i="2"/>
  <c r="P2169" i="2"/>
  <c r="P2208" i="2"/>
  <c r="P2210" i="2"/>
  <c r="P2212" i="2"/>
  <c r="P2234" i="2"/>
  <c r="P2236" i="2"/>
  <c r="P2248" i="2"/>
  <c r="P2258" i="2"/>
  <c r="P2260" i="2"/>
  <c r="P2262" i="2"/>
  <c r="P2273" i="2"/>
  <c r="P2275" i="2"/>
  <c r="P2264" i="2"/>
  <c r="P2266" i="2"/>
  <c r="P2268" i="2"/>
  <c r="P2270" i="2"/>
  <c r="P2291" i="2"/>
  <c r="P2127" i="2"/>
  <c r="P2129" i="2"/>
  <c r="P2142" i="2"/>
  <c r="P2181" i="2"/>
  <c r="P2185" i="2"/>
  <c r="P2196" i="2"/>
  <c r="P2211" i="2"/>
  <c r="P2259" i="2"/>
  <c r="P2272" i="2"/>
  <c r="P2131" i="2"/>
  <c r="P2214" i="2"/>
  <c r="P2223" i="2"/>
  <c r="P2238" i="2"/>
  <c r="P2255" i="2"/>
  <c r="P2281" i="2"/>
  <c r="P2128" i="2"/>
  <c r="P2137" i="2"/>
  <c r="P2146" i="2"/>
  <c r="P2155" i="2"/>
  <c r="P2164" i="2"/>
  <c r="P2173" i="2"/>
  <c r="P2182" i="2"/>
  <c r="P2191" i="2"/>
  <c r="P2200" i="2"/>
  <c r="P2209" i="2"/>
  <c r="P2218" i="2"/>
  <c r="P2226" i="2"/>
  <c r="P2235" i="2"/>
  <c r="P2250" i="2"/>
  <c r="P2269" i="2"/>
  <c r="P2139" i="2"/>
  <c r="P2148" i="2"/>
  <c r="P2157" i="2"/>
  <c r="P2166" i="2"/>
  <c r="P2175" i="2"/>
  <c r="P2184" i="2"/>
  <c r="P2193" i="2"/>
  <c r="P2202" i="2"/>
  <c r="P2228" i="2"/>
  <c r="P2252" i="2"/>
  <c r="P2278" i="2"/>
  <c r="P2287" i="2"/>
  <c r="P2134" i="2"/>
  <c r="P2143" i="2"/>
  <c r="P2152" i="2"/>
  <c r="P2161" i="2"/>
  <c r="P2170" i="2"/>
  <c r="P2179" i="2"/>
  <c r="P2188" i="2"/>
  <c r="P2197" i="2"/>
  <c r="P2206" i="2"/>
  <c r="P2215" i="2"/>
  <c r="P2232" i="2"/>
  <c r="P2247" i="2"/>
  <c r="P2256" i="2"/>
  <c r="P2280" i="2"/>
  <c r="P2289" i="2"/>
  <c r="P1192" i="7"/>
  <c r="P1209" i="7"/>
  <c r="P1227" i="7"/>
  <c r="P1245" i="7"/>
  <c r="P1263" i="7"/>
  <c r="P1281" i="7"/>
  <c r="P1201" i="7"/>
  <c r="P1218" i="7"/>
  <c r="P1236" i="7"/>
  <c r="P1254" i="7"/>
  <c r="P1272" i="7"/>
  <c r="P1290" i="7"/>
  <c r="P1244" i="7"/>
  <c r="P1289" i="7"/>
  <c r="P1277" i="7"/>
  <c r="P1286" i="7"/>
  <c r="P1190" i="7"/>
  <c r="P1199" i="7"/>
  <c r="P1207" i="7"/>
  <c r="P1216" i="7"/>
  <c r="P1225" i="7"/>
  <c r="P1234" i="7"/>
  <c r="P1243" i="7"/>
  <c r="P1252" i="7"/>
  <c r="P1261" i="7"/>
  <c r="P1270" i="7"/>
  <c r="P1279" i="7"/>
  <c r="P1288" i="7"/>
  <c r="P2761" i="3"/>
  <c r="P2770" i="3"/>
  <c r="P2540" i="3"/>
  <c r="P3102" i="3"/>
  <c r="P2747" i="3"/>
  <c r="P2754" i="3"/>
  <c r="P2545" i="3"/>
  <c r="P2755" i="3"/>
  <c r="P3107" i="3"/>
  <c r="P3120" i="3"/>
  <c r="P2560" i="3"/>
  <c r="P3135" i="3"/>
  <c r="P2802" i="3"/>
  <c r="P3146" i="3"/>
  <c r="P3153" i="3"/>
  <c r="P2829" i="3"/>
  <c r="P3113" i="3"/>
  <c r="P2777" i="3"/>
  <c r="P3122" i="3"/>
  <c r="P3131" i="3"/>
  <c r="P3140" i="3"/>
  <c r="P2808" i="3"/>
  <c r="P3151" i="3"/>
  <c r="P3157" i="3"/>
  <c r="P2573" i="3"/>
  <c r="P3098" i="3"/>
  <c r="P2793" i="3"/>
  <c r="P2749" i="3"/>
  <c r="P2544" i="3"/>
  <c r="P2546" i="3"/>
  <c r="P2758" i="3"/>
  <c r="P2763" i="3"/>
  <c r="P2774" i="3"/>
  <c r="P3125" i="3"/>
  <c r="P2811" i="3"/>
  <c r="P3163" i="3"/>
  <c r="P2542" i="3"/>
  <c r="P3101" i="3"/>
  <c r="P2756" i="3"/>
  <c r="P2759" i="3"/>
  <c r="P3112" i="3"/>
  <c r="P3115" i="3"/>
  <c r="P2776" i="3"/>
  <c r="P2779" i="3"/>
  <c r="P2784" i="3"/>
  <c r="P2559" i="3"/>
  <c r="P3129" i="3"/>
  <c r="P2792" i="3"/>
  <c r="P3139" i="3"/>
  <c r="P3142" i="3"/>
  <c r="P3145" i="3"/>
  <c r="P2813" i="3"/>
  <c r="P2817" i="3"/>
  <c r="P2569" i="3"/>
  <c r="P3156" i="3"/>
  <c r="P2827" i="3"/>
  <c r="P2833" i="3"/>
  <c r="X254" i="5" l="1"/>
  <c r="M254" i="5"/>
  <c r="I254" i="5"/>
  <c r="P254" i="5" s="1"/>
  <c r="X252" i="5"/>
  <c r="M252" i="5"/>
  <c r="I252" i="5"/>
  <c r="P252" i="5" s="1"/>
  <c r="X250" i="5"/>
  <c r="M250" i="5"/>
  <c r="I250" i="5"/>
  <c r="P250" i="5" s="1"/>
  <c r="X248" i="5"/>
  <c r="M248" i="5"/>
  <c r="P248" i="5" s="1"/>
  <c r="I248" i="5"/>
  <c r="X246" i="5"/>
  <c r="M246" i="5"/>
  <c r="I246" i="5"/>
  <c r="P246" i="5" s="1"/>
  <c r="X2966" i="1"/>
  <c r="M2966" i="1"/>
  <c r="I2966" i="1"/>
  <c r="X2965" i="1"/>
  <c r="M2965" i="1"/>
  <c r="I2965" i="1"/>
  <c r="X2736" i="1"/>
  <c r="M2736" i="1"/>
  <c r="I2736" i="1"/>
  <c r="X2964" i="1"/>
  <c r="M2964" i="1"/>
  <c r="I2964" i="1"/>
  <c r="X2963" i="1"/>
  <c r="M2963" i="1"/>
  <c r="I2963" i="1"/>
  <c r="X2962" i="1"/>
  <c r="M2962" i="1"/>
  <c r="I2962" i="1"/>
  <c r="X2961" i="1"/>
  <c r="M2961" i="1"/>
  <c r="I2961" i="1"/>
  <c r="X2735" i="1"/>
  <c r="M2735" i="1"/>
  <c r="I2735" i="1"/>
  <c r="X2960" i="1"/>
  <c r="M2960" i="1"/>
  <c r="I2960" i="1"/>
  <c r="X2959" i="1"/>
  <c r="M2959" i="1"/>
  <c r="I2959" i="1"/>
  <c r="X3277" i="1"/>
  <c r="M3277" i="1"/>
  <c r="I3277" i="1"/>
  <c r="X3276" i="1"/>
  <c r="M3276" i="1"/>
  <c r="I3276" i="1"/>
  <c r="X2958" i="1"/>
  <c r="M2958" i="1"/>
  <c r="I2958" i="1"/>
  <c r="X2957" i="1"/>
  <c r="M2957" i="1"/>
  <c r="I2957" i="1"/>
  <c r="X2734" i="1"/>
  <c r="M2734" i="1"/>
  <c r="I2734" i="1"/>
  <c r="X3275" i="1"/>
  <c r="M3275" i="1"/>
  <c r="I3275" i="1"/>
  <c r="X2956" i="1"/>
  <c r="M2956" i="1"/>
  <c r="I2956" i="1"/>
  <c r="X3274" i="1"/>
  <c r="M3274" i="1"/>
  <c r="I3274" i="1"/>
  <c r="X2955" i="1"/>
  <c r="M2955" i="1"/>
  <c r="I2955" i="1"/>
  <c r="X2954" i="1"/>
  <c r="M2954" i="1"/>
  <c r="I2954" i="1"/>
  <c r="X2953" i="1"/>
  <c r="M2953" i="1"/>
  <c r="I2953" i="1"/>
  <c r="X3273" i="1"/>
  <c r="M3273" i="1"/>
  <c r="I3273" i="1"/>
  <c r="X3272" i="1"/>
  <c r="M3272" i="1"/>
  <c r="I3272" i="1"/>
  <c r="X2952" i="1"/>
  <c r="M2952" i="1"/>
  <c r="I2952" i="1"/>
  <c r="X2951" i="1"/>
  <c r="M2951" i="1"/>
  <c r="I2951" i="1"/>
  <c r="X2950" i="1"/>
  <c r="M2950" i="1"/>
  <c r="I2950" i="1"/>
  <c r="X3271" i="1"/>
  <c r="M3271" i="1"/>
  <c r="I3271" i="1"/>
  <c r="X2733" i="1"/>
  <c r="M2733" i="1"/>
  <c r="I2733" i="1"/>
  <c r="X2732" i="1"/>
  <c r="M2732" i="1"/>
  <c r="I2732" i="1"/>
  <c r="X2949" i="1"/>
  <c r="M2949" i="1"/>
  <c r="I2949" i="1"/>
  <c r="X3270" i="1"/>
  <c r="M3270" i="1"/>
  <c r="I3270" i="1"/>
  <c r="X3269" i="1"/>
  <c r="M3269" i="1"/>
  <c r="I3269" i="1"/>
  <c r="X2731" i="1"/>
  <c r="M2731" i="1"/>
  <c r="I2731" i="1"/>
  <c r="X2948" i="1"/>
  <c r="M2948" i="1"/>
  <c r="I2948" i="1"/>
  <c r="X2730" i="1"/>
  <c r="M2730" i="1"/>
  <c r="I2730" i="1"/>
  <c r="X2729" i="1"/>
  <c r="M2729" i="1"/>
  <c r="I2729" i="1"/>
  <c r="X3268" i="1"/>
  <c r="M3268" i="1"/>
  <c r="I3268" i="1"/>
  <c r="X2947" i="1"/>
  <c r="M2947" i="1"/>
  <c r="I2947" i="1"/>
  <c r="X3267" i="1"/>
  <c r="M3267" i="1"/>
  <c r="I3267" i="1"/>
  <c r="X3266" i="1"/>
  <c r="M3266" i="1"/>
  <c r="I3266" i="1"/>
  <c r="X2946" i="1"/>
  <c r="M2946" i="1"/>
  <c r="I2946" i="1"/>
  <c r="X3265" i="1"/>
  <c r="M3265" i="1"/>
  <c r="I3265" i="1"/>
  <c r="X3264" i="1"/>
  <c r="M3264" i="1"/>
  <c r="I3264" i="1"/>
  <c r="X2945" i="1"/>
  <c r="M2945" i="1"/>
  <c r="I2945" i="1"/>
  <c r="X3263" i="1"/>
  <c r="M3263" i="1"/>
  <c r="I3263" i="1"/>
  <c r="X2944" i="1"/>
  <c r="M2944" i="1"/>
  <c r="I2944" i="1"/>
  <c r="X2943" i="1"/>
  <c r="M2943" i="1"/>
  <c r="I2943" i="1"/>
  <c r="X3262" i="1"/>
  <c r="M3262" i="1"/>
  <c r="I3262" i="1"/>
  <c r="X2942" i="1"/>
  <c r="M2942" i="1"/>
  <c r="I2942" i="1"/>
  <c r="X3261" i="1"/>
  <c r="M3261" i="1"/>
  <c r="I3261" i="1"/>
  <c r="X3260" i="1"/>
  <c r="M3260" i="1"/>
  <c r="I3260" i="1"/>
  <c r="X2941" i="1"/>
  <c r="M2941" i="1"/>
  <c r="I2941" i="1"/>
  <c r="X3259" i="1"/>
  <c r="M3259" i="1"/>
  <c r="I3259" i="1"/>
  <c r="X2728" i="1"/>
  <c r="M2728" i="1"/>
  <c r="I2728" i="1"/>
  <c r="X3258" i="1"/>
  <c r="M3258" i="1"/>
  <c r="I3258" i="1"/>
  <c r="X2727" i="1"/>
  <c r="M2727" i="1"/>
  <c r="I2727" i="1"/>
  <c r="X2726" i="1"/>
  <c r="M2726" i="1"/>
  <c r="I2726" i="1"/>
  <c r="X2940" i="1"/>
  <c r="M2940" i="1"/>
  <c r="I2940" i="1"/>
  <c r="X2939" i="1"/>
  <c r="M2939" i="1"/>
  <c r="I2939" i="1"/>
  <c r="X2938" i="1"/>
  <c r="M2938" i="1"/>
  <c r="I2938" i="1"/>
  <c r="X2725" i="1"/>
  <c r="M2725" i="1"/>
  <c r="I2725" i="1"/>
  <c r="X3257" i="1"/>
  <c r="M3257" i="1"/>
  <c r="I3257" i="1"/>
  <c r="X2937" i="1"/>
  <c r="M2937" i="1"/>
  <c r="I2937" i="1"/>
  <c r="X2936" i="1"/>
  <c r="M2936" i="1"/>
  <c r="I2936" i="1"/>
  <c r="X2935" i="1"/>
  <c r="M2935" i="1"/>
  <c r="I2935" i="1"/>
  <c r="X2934" i="1"/>
  <c r="M2934" i="1"/>
  <c r="I2934" i="1"/>
  <c r="X2933" i="1"/>
  <c r="M2933" i="1"/>
  <c r="I2933" i="1"/>
  <c r="X2932" i="1"/>
  <c r="M2932" i="1"/>
  <c r="I2932" i="1"/>
  <c r="X3256" i="1"/>
  <c r="M3256" i="1"/>
  <c r="I3256" i="1"/>
  <c r="X2724" i="1"/>
  <c r="M2724" i="1"/>
  <c r="I2724" i="1"/>
  <c r="X3255" i="1"/>
  <c r="M3255" i="1"/>
  <c r="I3255" i="1"/>
  <c r="X2723" i="1"/>
  <c r="M2723" i="1"/>
  <c r="I2723" i="1"/>
  <c r="X2931" i="1"/>
  <c r="M2931" i="1"/>
  <c r="I2931" i="1"/>
  <c r="X2930" i="1"/>
  <c r="M2930" i="1"/>
  <c r="I2930" i="1"/>
  <c r="X3254" i="1"/>
  <c r="M3254" i="1"/>
  <c r="I3254" i="1"/>
  <c r="X2722" i="1"/>
  <c r="M2722" i="1"/>
  <c r="I2722" i="1"/>
  <c r="X3253" i="1"/>
  <c r="M3253" i="1"/>
  <c r="I3253" i="1"/>
  <c r="X2929" i="1"/>
  <c r="M2929" i="1"/>
  <c r="I2929" i="1"/>
  <c r="X2928" i="1"/>
  <c r="M2928" i="1"/>
  <c r="I2928" i="1"/>
  <c r="X3252" i="1"/>
  <c r="M3252" i="1"/>
  <c r="I3252" i="1"/>
  <c r="X2721" i="1"/>
  <c r="M2721" i="1"/>
  <c r="I2721" i="1"/>
  <c r="X3251" i="1"/>
  <c r="M3251" i="1"/>
  <c r="I3251" i="1"/>
  <c r="X3250" i="1"/>
  <c r="M3250" i="1"/>
  <c r="I3250" i="1"/>
  <c r="X3249" i="1"/>
  <c r="M3249" i="1"/>
  <c r="I3249" i="1"/>
  <c r="X2720" i="1"/>
  <c r="M2720" i="1"/>
  <c r="I2720" i="1"/>
  <c r="X2719" i="1"/>
  <c r="M2719" i="1"/>
  <c r="I2719" i="1"/>
  <c r="X2927" i="1"/>
  <c r="M2927" i="1"/>
  <c r="I2927" i="1"/>
  <c r="X2926" i="1"/>
  <c r="M2926" i="1"/>
  <c r="I2926" i="1"/>
  <c r="X3248" i="1"/>
  <c r="M3248" i="1"/>
  <c r="I3248" i="1"/>
  <c r="X3247" i="1"/>
  <c r="M3247" i="1"/>
  <c r="I3247" i="1"/>
  <c r="X3246" i="1"/>
  <c r="M3246" i="1"/>
  <c r="I3246" i="1"/>
  <c r="X2925" i="1"/>
  <c r="M2925" i="1"/>
  <c r="I2925" i="1"/>
  <c r="X2718" i="1"/>
  <c r="M2718" i="1"/>
  <c r="I2718" i="1"/>
  <c r="X3245" i="1"/>
  <c r="M3245" i="1"/>
  <c r="I3245" i="1"/>
  <c r="X3244" i="1"/>
  <c r="M3244" i="1"/>
  <c r="I3244" i="1"/>
  <c r="X2717" i="1"/>
  <c r="M2717" i="1"/>
  <c r="I2717" i="1"/>
  <c r="X2924" i="1"/>
  <c r="M2924" i="1"/>
  <c r="I2924" i="1"/>
  <c r="X3243" i="1"/>
  <c r="M3243" i="1"/>
  <c r="I3243" i="1"/>
  <c r="X3242" i="1"/>
  <c r="M3242" i="1"/>
  <c r="I3242" i="1"/>
  <c r="X2923" i="1"/>
  <c r="M2923" i="1"/>
  <c r="I2923" i="1"/>
  <c r="X2716" i="1"/>
  <c r="M2716" i="1"/>
  <c r="I2716" i="1"/>
  <c r="X2715" i="1"/>
  <c r="M2715" i="1"/>
  <c r="I2715" i="1"/>
  <c r="X2922" i="1"/>
  <c r="M2922" i="1"/>
  <c r="I2922" i="1"/>
  <c r="X2921" i="1"/>
  <c r="M2921" i="1"/>
  <c r="I2921" i="1"/>
  <c r="X2920" i="1"/>
  <c r="M2920" i="1"/>
  <c r="I2920" i="1"/>
  <c r="X2919" i="1"/>
  <c r="M2919" i="1"/>
  <c r="I2919" i="1"/>
  <c r="X2918" i="1"/>
  <c r="M2918" i="1"/>
  <c r="I2918" i="1"/>
  <c r="X3241" i="1"/>
  <c r="M3241" i="1"/>
  <c r="I3241" i="1"/>
  <c r="X2917" i="1"/>
  <c r="M2917" i="1"/>
  <c r="I2917" i="1"/>
  <c r="X3240" i="1"/>
  <c r="M3240" i="1"/>
  <c r="I3240" i="1"/>
  <c r="X2916" i="1"/>
  <c r="M2916" i="1"/>
  <c r="I2916" i="1"/>
  <c r="X3239" i="1"/>
  <c r="M3239" i="1"/>
  <c r="I3239" i="1"/>
  <c r="X3238" i="1"/>
  <c r="M3238" i="1"/>
  <c r="I3238" i="1"/>
  <c r="X2915" i="1"/>
  <c r="M2915" i="1"/>
  <c r="I2915" i="1"/>
  <c r="X2914" i="1"/>
  <c r="M2914" i="1"/>
  <c r="I2914" i="1"/>
  <c r="X3237" i="1"/>
  <c r="M3237" i="1"/>
  <c r="I3237" i="1"/>
  <c r="X2913" i="1"/>
  <c r="M2913" i="1"/>
  <c r="I2913" i="1"/>
  <c r="X2912" i="1"/>
  <c r="M2912" i="1"/>
  <c r="I2912" i="1"/>
  <c r="X3236" i="1"/>
  <c r="M3236" i="1"/>
  <c r="I3236" i="1"/>
  <c r="X2911" i="1"/>
  <c r="M2911" i="1"/>
  <c r="I2911" i="1"/>
  <c r="X2910" i="1"/>
  <c r="M2910" i="1"/>
  <c r="I2910" i="1"/>
  <c r="X2714" i="1"/>
  <c r="M2714" i="1"/>
  <c r="I2714" i="1"/>
  <c r="X3235" i="1"/>
  <c r="M3235" i="1"/>
  <c r="I3235" i="1"/>
  <c r="X3234" i="1"/>
  <c r="M3234" i="1"/>
  <c r="I3234" i="1"/>
  <c r="X2909" i="1"/>
  <c r="M2909" i="1"/>
  <c r="I2909" i="1"/>
  <c r="X3233" i="1"/>
  <c r="M3233" i="1"/>
  <c r="I3233" i="1"/>
  <c r="X2908" i="1"/>
  <c r="M2908" i="1"/>
  <c r="I2908" i="1"/>
  <c r="X3232" i="1"/>
  <c r="M3232" i="1"/>
  <c r="I3232" i="1"/>
  <c r="X2699" i="1"/>
  <c r="M2699" i="1"/>
  <c r="I2699" i="1"/>
  <c r="X2907" i="1"/>
  <c r="M2907" i="1"/>
  <c r="I2907" i="1"/>
  <c r="X2906" i="1"/>
  <c r="M2906" i="1"/>
  <c r="I2906" i="1"/>
  <c r="X2713" i="1"/>
  <c r="M2713" i="1"/>
  <c r="I2713" i="1"/>
  <c r="X2905" i="1"/>
  <c r="M2905" i="1"/>
  <c r="I2905" i="1"/>
  <c r="X2712" i="1"/>
  <c r="M2712" i="1"/>
  <c r="I2712" i="1"/>
  <c r="X3231" i="1"/>
  <c r="M3231" i="1"/>
  <c r="I3231" i="1"/>
  <c r="X2904" i="1"/>
  <c r="M2904" i="1"/>
  <c r="I2904" i="1"/>
  <c r="X2711" i="1"/>
  <c r="M2711" i="1"/>
  <c r="I2711" i="1"/>
  <c r="X2903" i="1"/>
  <c r="M2903" i="1"/>
  <c r="I2903" i="1"/>
  <c r="X3230" i="1"/>
  <c r="M3230" i="1"/>
  <c r="I3230" i="1"/>
  <c r="X3229" i="1"/>
  <c r="M3229" i="1"/>
  <c r="I3229" i="1"/>
  <c r="X2902" i="1"/>
  <c r="M2902" i="1"/>
  <c r="I2902" i="1"/>
  <c r="X2901" i="1"/>
  <c r="M2901" i="1"/>
  <c r="I2901" i="1"/>
  <c r="X3228" i="1"/>
  <c r="M3228" i="1"/>
  <c r="I3228" i="1"/>
  <c r="X3227" i="1"/>
  <c r="M3227" i="1"/>
  <c r="I3227" i="1"/>
  <c r="X2900" i="1"/>
  <c r="M2900" i="1"/>
  <c r="I2900" i="1"/>
  <c r="X2899" i="1"/>
  <c r="M2899" i="1"/>
  <c r="I2899" i="1"/>
  <c r="X2898" i="1"/>
  <c r="M2898" i="1"/>
  <c r="I2898" i="1"/>
  <c r="X2897" i="1"/>
  <c r="M2897" i="1"/>
  <c r="I2897" i="1"/>
  <c r="X2710" i="1"/>
  <c r="M2710" i="1"/>
  <c r="I2710" i="1"/>
  <c r="X2896" i="1"/>
  <c r="M2896" i="1"/>
  <c r="I2896" i="1"/>
  <c r="X3226" i="1"/>
  <c r="M3226" i="1"/>
  <c r="I3226" i="1"/>
  <c r="X2895" i="1"/>
  <c r="M2895" i="1"/>
  <c r="I2895" i="1"/>
  <c r="X3225" i="1"/>
  <c r="M3225" i="1"/>
  <c r="I3225" i="1"/>
  <c r="X3224" i="1"/>
  <c r="M3224" i="1"/>
  <c r="I3224" i="1"/>
  <c r="X2894" i="1"/>
  <c r="M2894" i="1"/>
  <c r="I2894" i="1"/>
  <c r="X2709" i="1"/>
  <c r="M2709" i="1"/>
  <c r="I2709" i="1"/>
  <c r="X2893" i="1"/>
  <c r="M2893" i="1"/>
  <c r="I2893" i="1"/>
  <c r="X2892" i="1"/>
  <c r="M2892" i="1"/>
  <c r="I2892" i="1"/>
  <c r="X2891" i="1"/>
  <c r="M2891" i="1"/>
  <c r="I2891" i="1"/>
  <c r="X2708" i="1"/>
  <c r="M2708" i="1"/>
  <c r="I2708" i="1"/>
  <c r="X2707" i="1"/>
  <c r="M2707" i="1"/>
  <c r="I2707" i="1"/>
  <c r="X3223" i="1"/>
  <c r="M3223" i="1"/>
  <c r="I3223" i="1"/>
  <c r="X2706" i="1"/>
  <c r="M2706" i="1"/>
  <c r="I2706" i="1"/>
  <c r="X2890" i="1"/>
  <c r="M2890" i="1"/>
  <c r="I2890" i="1"/>
  <c r="X3222" i="1"/>
  <c r="M3222" i="1"/>
  <c r="I3222" i="1"/>
  <c r="X3221" i="1"/>
  <c r="M3221" i="1"/>
  <c r="I3221" i="1"/>
  <c r="X2889" i="1"/>
  <c r="M2889" i="1"/>
  <c r="I2889" i="1"/>
  <c r="X2705" i="1"/>
  <c r="M2705" i="1"/>
  <c r="I2705" i="1"/>
  <c r="X3220" i="1"/>
  <c r="M3220" i="1"/>
  <c r="I3220" i="1"/>
  <c r="X3219" i="1"/>
  <c r="M3219" i="1"/>
  <c r="I3219" i="1"/>
  <c r="X2888" i="1"/>
  <c r="M2888" i="1"/>
  <c r="I2888" i="1"/>
  <c r="X3218" i="1"/>
  <c r="M3218" i="1"/>
  <c r="I3218" i="1"/>
  <c r="X3217" i="1"/>
  <c r="M3217" i="1"/>
  <c r="I3217" i="1"/>
  <c r="X2704" i="1"/>
  <c r="M2704" i="1"/>
  <c r="I2704" i="1"/>
  <c r="X2887" i="1"/>
  <c r="M2887" i="1"/>
  <c r="I2887" i="1"/>
  <c r="X2703" i="1"/>
  <c r="M2703" i="1"/>
  <c r="I2703" i="1"/>
  <c r="X2886" i="1"/>
  <c r="M2886" i="1"/>
  <c r="I2886" i="1"/>
  <c r="X2885" i="1"/>
  <c r="M2885" i="1"/>
  <c r="I2885" i="1"/>
  <c r="X2884" i="1"/>
  <c r="M2884" i="1"/>
  <c r="I2884" i="1"/>
  <c r="X2883" i="1"/>
  <c r="M2883" i="1"/>
  <c r="I2883" i="1"/>
  <c r="X3216" i="1"/>
  <c r="M3216" i="1"/>
  <c r="I3216" i="1"/>
  <c r="X2882" i="1"/>
  <c r="M2882" i="1"/>
  <c r="I2882" i="1"/>
  <c r="X2881" i="1"/>
  <c r="M2881" i="1"/>
  <c r="I2881" i="1"/>
  <c r="X2880" i="1"/>
  <c r="M2880" i="1"/>
  <c r="I2880" i="1"/>
  <c r="X3215" i="1"/>
  <c r="M3215" i="1"/>
  <c r="I3215" i="1"/>
  <c r="X2879" i="1"/>
  <c r="M2879" i="1"/>
  <c r="I2879" i="1"/>
  <c r="X2878" i="1"/>
  <c r="M2878" i="1"/>
  <c r="I2878" i="1"/>
  <c r="X2877" i="1"/>
  <c r="M2877" i="1"/>
  <c r="I2877" i="1"/>
  <c r="X2876" i="1"/>
  <c r="M2876" i="1"/>
  <c r="I2876" i="1"/>
  <c r="X3214" i="1"/>
  <c r="M3214" i="1"/>
  <c r="I3214" i="1"/>
  <c r="X2702" i="1"/>
  <c r="M2702" i="1"/>
  <c r="I2702" i="1"/>
  <c r="X2701" i="1"/>
  <c r="M2701" i="1"/>
  <c r="I2701" i="1"/>
  <c r="X2875" i="1"/>
  <c r="M2875" i="1"/>
  <c r="I2875" i="1"/>
  <c r="X3213" i="1"/>
  <c r="M3213" i="1"/>
  <c r="I3213" i="1"/>
  <c r="X2874" i="1"/>
  <c r="M2874" i="1"/>
  <c r="I2874" i="1"/>
  <c r="X2873" i="1"/>
  <c r="M2873" i="1"/>
  <c r="I2873" i="1"/>
  <c r="X3212" i="1"/>
  <c r="M3212" i="1"/>
  <c r="I3212" i="1"/>
  <c r="X2872" i="1"/>
  <c r="M2872" i="1"/>
  <c r="I2872" i="1"/>
  <c r="X3211" i="1"/>
  <c r="M3211" i="1"/>
  <c r="I3211" i="1"/>
  <c r="X2871" i="1"/>
  <c r="M2871" i="1"/>
  <c r="I2871" i="1"/>
  <c r="X2700" i="1"/>
  <c r="M2700" i="1"/>
  <c r="I2700" i="1"/>
  <c r="X2870" i="1"/>
  <c r="M2870" i="1"/>
  <c r="I2870" i="1"/>
  <c r="X3210" i="1"/>
  <c r="M3210" i="1"/>
  <c r="I3210" i="1"/>
  <c r="X244" i="5"/>
  <c r="M244" i="5"/>
  <c r="I244" i="5"/>
  <c r="P244" i="5" s="1"/>
  <c r="X242" i="5"/>
  <c r="M242" i="5"/>
  <c r="I242" i="5"/>
  <c r="X240" i="5"/>
  <c r="M240" i="5"/>
  <c r="I240" i="5"/>
  <c r="P240" i="5" s="1"/>
  <c r="X2125" i="2"/>
  <c r="M2125" i="2"/>
  <c r="I2125" i="2"/>
  <c r="X2124" i="2"/>
  <c r="M2124" i="2"/>
  <c r="I2124" i="2"/>
  <c r="X2123" i="2"/>
  <c r="M2123" i="2"/>
  <c r="I2123" i="2"/>
  <c r="X2122" i="2"/>
  <c r="M2122" i="2"/>
  <c r="I2122" i="2"/>
  <c r="X2121" i="2"/>
  <c r="M2121" i="2"/>
  <c r="I2121" i="2"/>
  <c r="X2120" i="2"/>
  <c r="M2120" i="2"/>
  <c r="I2120" i="2"/>
  <c r="X2119" i="2"/>
  <c r="M2119" i="2"/>
  <c r="I2119" i="2"/>
  <c r="X2118" i="2"/>
  <c r="M2118" i="2"/>
  <c r="I2118" i="2"/>
  <c r="X2117" i="2"/>
  <c r="M2117" i="2"/>
  <c r="I2117" i="2"/>
  <c r="X2116" i="2"/>
  <c r="M2116" i="2"/>
  <c r="I2116" i="2"/>
  <c r="X2115" i="2"/>
  <c r="M2115" i="2"/>
  <c r="I2115" i="2"/>
  <c r="X2114" i="2"/>
  <c r="M2114" i="2"/>
  <c r="I2114" i="2"/>
  <c r="X2113" i="2"/>
  <c r="M2113" i="2"/>
  <c r="I2113" i="2"/>
  <c r="X2112" i="2"/>
  <c r="M2112" i="2"/>
  <c r="I2112" i="2"/>
  <c r="X2111" i="2"/>
  <c r="M2111" i="2"/>
  <c r="I2111" i="2"/>
  <c r="X2110" i="2"/>
  <c r="M2110" i="2"/>
  <c r="I2110" i="2"/>
  <c r="X2109" i="2"/>
  <c r="M2109" i="2"/>
  <c r="I2109" i="2"/>
  <c r="X2108" i="2"/>
  <c r="M2108" i="2"/>
  <c r="I2108" i="2"/>
  <c r="X2107" i="2"/>
  <c r="M2107" i="2"/>
  <c r="I2107" i="2"/>
  <c r="X2106" i="2"/>
  <c r="M2106" i="2"/>
  <c r="I2106" i="2"/>
  <c r="X2105" i="2"/>
  <c r="M2105" i="2"/>
  <c r="I2105" i="2"/>
  <c r="X2104" i="2"/>
  <c r="M2104" i="2"/>
  <c r="I2104" i="2"/>
  <c r="X2103" i="2"/>
  <c r="M2103" i="2"/>
  <c r="I2103" i="2"/>
  <c r="X2102" i="2"/>
  <c r="M2102" i="2"/>
  <c r="I2102" i="2"/>
  <c r="X2101" i="2"/>
  <c r="M2101" i="2"/>
  <c r="I2101" i="2"/>
  <c r="X2100" i="2"/>
  <c r="M2100" i="2"/>
  <c r="I2100" i="2"/>
  <c r="X2099" i="2"/>
  <c r="M2099" i="2"/>
  <c r="I2099" i="2"/>
  <c r="X2098" i="2"/>
  <c r="M2098" i="2"/>
  <c r="I2098" i="2"/>
  <c r="X2097" i="2"/>
  <c r="M2097" i="2"/>
  <c r="I2097" i="2"/>
  <c r="X2096" i="2"/>
  <c r="M2096" i="2"/>
  <c r="I2096" i="2"/>
  <c r="X2095" i="2"/>
  <c r="M2095" i="2"/>
  <c r="I2095" i="2"/>
  <c r="X2094" i="2"/>
  <c r="M2094" i="2"/>
  <c r="I2094" i="2"/>
  <c r="P2094" i="2" s="1"/>
  <c r="X2093" i="2"/>
  <c r="M2093" i="2"/>
  <c r="I2093" i="2"/>
  <c r="X2092" i="2"/>
  <c r="M2092" i="2"/>
  <c r="I2092" i="2"/>
  <c r="P2092" i="2" s="1"/>
  <c r="X2091" i="2"/>
  <c r="M2091" i="2"/>
  <c r="I2091" i="2"/>
  <c r="X2090" i="2"/>
  <c r="M2090" i="2"/>
  <c r="I2090" i="2"/>
  <c r="P2090" i="2" s="1"/>
  <c r="X2089" i="2"/>
  <c r="M2089" i="2"/>
  <c r="I2089" i="2"/>
  <c r="X2088" i="2"/>
  <c r="M2088" i="2"/>
  <c r="I2088" i="2"/>
  <c r="X2087" i="2"/>
  <c r="M2087" i="2"/>
  <c r="I2087" i="2"/>
  <c r="X2086" i="2"/>
  <c r="M2086" i="2"/>
  <c r="I2086" i="2"/>
  <c r="X2085" i="2"/>
  <c r="M2085" i="2"/>
  <c r="I2085" i="2"/>
  <c r="X2084" i="2"/>
  <c r="M2084" i="2"/>
  <c r="I2084" i="2"/>
  <c r="P2084" i="2" s="1"/>
  <c r="X2083" i="2"/>
  <c r="M2083" i="2"/>
  <c r="I2083" i="2"/>
  <c r="X2082" i="2"/>
  <c r="M2082" i="2"/>
  <c r="I2082" i="2"/>
  <c r="P2082" i="2" s="1"/>
  <c r="X2081" i="2"/>
  <c r="M2081" i="2"/>
  <c r="I2081" i="2"/>
  <c r="X2080" i="2"/>
  <c r="M2080" i="2"/>
  <c r="I2080" i="2"/>
  <c r="X2079" i="2"/>
  <c r="M2079" i="2"/>
  <c r="I2079" i="2"/>
  <c r="X2078" i="2"/>
  <c r="M2078" i="2"/>
  <c r="I2078" i="2"/>
  <c r="P2078" i="2" s="1"/>
  <c r="X2077" i="2"/>
  <c r="M2077" i="2"/>
  <c r="I2077" i="2"/>
  <c r="X2076" i="2"/>
  <c r="M2076" i="2"/>
  <c r="I2076" i="2"/>
  <c r="P2076" i="2" s="1"/>
  <c r="X2075" i="2"/>
  <c r="M2075" i="2"/>
  <c r="I2075" i="2"/>
  <c r="X2074" i="2"/>
  <c r="M2074" i="2"/>
  <c r="I2074" i="2"/>
  <c r="P2074" i="2" s="1"/>
  <c r="X2073" i="2"/>
  <c r="M2073" i="2"/>
  <c r="I2073" i="2"/>
  <c r="X2072" i="2"/>
  <c r="M2072" i="2"/>
  <c r="I2072" i="2"/>
  <c r="P2072" i="2" s="1"/>
  <c r="X2071" i="2"/>
  <c r="M2071" i="2"/>
  <c r="I2071" i="2"/>
  <c r="X2070" i="2"/>
  <c r="M2070" i="2"/>
  <c r="I2070" i="2"/>
  <c r="X2069" i="2"/>
  <c r="M2069" i="2"/>
  <c r="I2069" i="2"/>
  <c r="X2068" i="2"/>
  <c r="M2068" i="2"/>
  <c r="I2068" i="2"/>
  <c r="X2067" i="2"/>
  <c r="M2067" i="2"/>
  <c r="I2067" i="2"/>
  <c r="X2066" i="2"/>
  <c r="M2066" i="2"/>
  <c r="I2066" i="2"/>
  <c r="P2066" i="2" s="1"/>
  <c r="X2065" i="2"/>
  <c r="M2065" i="2"/>
  <c r="I2065" i="2"/>
  <c r="X2064" i="2"/>
  <c r="M2064" i="2"/>
  <c r="I2064" i="2"/>
  <c r="P2064" i="2" s="1"/>
  <c r="X2063" i="2"/>
  <c r="M2063" i="2"/>
  <c r="I2063" i="2"/>
  <c r="X2062" i="2"/>
  <c r="M2062" i="2"/>
  <c r="I2062" i="2"/>
  <c r="X2061" i="2"/>
  <c r="M2061" i="2"/>
  <c r="I2061" i="2"/>
  <c r="X2060" i="2"/>
  <c r="M2060" i="2"/>
  <c r="I2060" i="2"/>
  <c r="P2060" i="2" s="1"/>
  <c r="X2059" i="2"/>
  <c r="M2059" i="2"/>
  <c r="I2059" i="2"/>
  <c r="X2058" i="2"/>
  <c r="M2058" i="2"/>
  <c r="I2058" i="2"/>
  <c r="P2058" i="2" s="1"/>
  <c r="X2057" i="2"/>
  <c r="M2057" i="2"/>
  <c r="I2057" i="2"/>
  <c r="X2056" i="2"/>
  <c r="M2056" i="2"/>
  <c r="I2056" i="2"/>
  <c r="P2056" i="2" s="1"/>
  <c r="X2055" i="2"/>
  <c r="M2055" i="2"/>
  <c r="I2055" i="2"/>
  <c r="X2054" i="2"/>
  <c r="M2054" i="2"/>
  <c r="I2054" i="2"/>
  <c r="P2054" i="2" s="1"/>
  <c r="X2053" i="2"/>
  <c r="M2053" i="2"/>
  <c r="I2053" i="2"/>
  <c r="X2052" i="2"/>
  <c r="M2052" i="2"/>
  <c r="I2052" i="2"/>
  <c r="X2051" i="2"/>
  <c r="M2051" i="2"/>
  <c r="I2051" i="2"/>
  <c r="X2050" i="2"/>
  <c r="M2050" i="2"/>
  <c r="I2050" i="2"/>
  <c r="X2049" i="2"/>
  <c r="M2049" i="2"/>
  <c r="I2049" i="2"/>
  <c r="X2048" i="2"/>
  <c r="M2048" i="2"/>
  <c r="I2048" i="2"/>
  <c r="P2048" i="2" s="1"/>
  <c r="X2047" i="2"/>
  <c r="M2047" i="2"/>
  <c r="I2047" i="2"/>
  <c r="X2046" i="2"/>
  <c r="M2046" i="2"/>
  <c r="I2046" i="2"/>
  <c r="P2046" i="2" s="1"/>
  <c r="X2045" i="2"/>
  <c r="M2045" i="2"/>
  <c r="I2045" i="2"/>
  <c r="X2044" i="2"/>
  <c r="M2044" i="2"/>
  <c r="I2044" i="2"/>
  <c r="X2043" i="2"/>
  <c r="M2043" i="2"/>
  <c r="I2043" i="2"/>
  <c r="X2042" i="2"/>
  <c r="M2042" i="2"/>
  <c r="I2042" i="2"/>
  <c r="X2041" i="2"/>
  <c r="M2041" i="2"/>
  <c r="I2041" i="2"/>
  <c r="X2040" i="2"/>
  <c r="M2040" i="2"/>
  <c r="I2040" i="2"/>
  <c r="P2040" i="2" s="1"/>
  <c r="X2039" i="2"/>
  <c r="M2039" i="2"/>
  <c r="I2039" i="2"/>
  <c r="X2038" i="2"/>
  <c r="M2038" i="2"/>
  <c r="I2038" i="2"/>
  <c r="P2038" i="2" s="1"/>
  <c r="X2037" i="2"/>
  <c r="M2037" i="2"/>
  <c r="I2037" i="2"/>
  <c r="X2036" i="2"/>
  <c r="M2036" i="2"/>
  <c r="I2036" i="2"/>
  <c r="X2035" i="2"/>
  <c r="M2035" i="2"/>
  <c r="I2035" i="2"/>
  <c r="X2034" i="2"/>
  <c r="M2034" i="2"/>
  <c r="I2034" i="2"/>
  <c r="P2034" i="2" s="1"/>
  <c r="X2033" i="2"/>
  <c r="M2033" i="2"/>
  <c r="I2033" i="2"/>
  <c r="X2032" i="2"/>
  <c r="M2032" i="2"/>
  <c r="I2032" i="2"/>
  <c r="P2032" i="2" s="1"/>
  <c r="X2031" i="2"/>
  <c r="M2031" i="2"/>
  <c r="I2031" i="2"/>
  <c r="X2030" i="2"/>
  <c r="M2030" i="2"/>
  <c r="I2030" i="2"/>
  <c r="P2030" i="2" s="1"/>
  <c r="X2029" i="2"/>
  <c r="M2029" i="2"/>
  <c r="I2029" i="2"/>
  <c r="X2028" i="2"/>
  <c r="M2028" i="2"/>
  <c r="I2028" i="2"/>
  <c r="P2028" i="2" s="1"/>
  <c r="X2027" i="2"/>
  <c r="M2027" i="2"/>
  <c r="I2027" i="2"/>
  <c r="X2026" i="2"/>
  <c r="M2026" i="2"/>
  <c r="I2026" i="2"/>
  <c r="X2025" i="2"/>
  <c r="M2025" i="2"/>
  <c r="I2025" i="2"/>
  <c r="X2024" i="2"/>
  <c r="M2024" i="2"/>
  <c r="I2024" i="2"/>
  <c r="X2023" i="2"/>
  <c r="M2023" i="2"/>
  <c r="I2023" i="2"/>
  <c r="X2022" i="2"/>
  <c r="M2022" i="2"/>
  <c r="I2022" i="2"/>
  <c r="P2022" i="2" s="1"/>
  <c r="X2021" i="2"/>
  <c r="M2021" i="2"/>
  <c r="I2021" i="2"/>
  <c r="X2020" i="2"/>
  <c r="M2020" i="2"/>
  <c r="I2020" i="2"/>
  <c r="P2020" i="2" s="1"/>
  <c r="X2019" i="2"/>
  <c r="M2019" i="2"/>
  <c r="I2019" i="2"/>
  <c r="X2018" i="2"/>
  <c r="M2018" i="2"/>
  <c r="I2018" i="2"/>
  <c r="X2017" i="2"/>
  <c r="M2017" i="2"/>
  <c r="I2017" i="2"/>
  <c r="X2016" i="2"/>
  <c r="M2016" i="2"/>
  <c r="I2016" i="2"/>
  <c r="P2016" i="2" s="1"/>
  <c r="X2015" i="2"/>
  <c r="M2015" i="2"/>
  <c r="I2015" i="2"/>
  <c r="X2014" i="2"/>
  <c r="M2014" i="2"/>
  <c r="I2014" i="2"/>
  <c r="P2014" i="2" s="1"/>
  <c r="X2013" i="2"/>
  <c r="M2013" i="2"/>
  <c r="I2013" i="2"/>
  <c r="X2012" i="2"/>
  <c r="M2012" i="2"/>
  <c r="I2012" i="2"/>
  <c r="P2012" i="2" s="1"/>
  <c r="X2011" i="2"/>
  <c r="M2011" i="2"/>
  <c r="I2011" i="2"/>
  <c r="X2010" i="2"/>
  <c r="M2010" i="2"/>
  <c r="I2010" i="2"/>
  <c r="P2010" i="2" s="1"/>
  <c r="X2009" i="2"/>
  <c r="M2009" i="2"/>
  <c r="I2009" i="2"/>
  <c r="X2008" i="2"/>
  <c r="M2008" i="2"/>
  <c r="I2008" i="2"/>
  <c r="X2007" i="2"/>
  <c r="M2007" i="2"/>
  <c r="I2007" i="2"/>
  <c r="X2006" i="2"/>
  <c r="M2006" i="2"/>
  <c r="I2006" i="2"/>
  <c r="X2005" i="2"/>
  <c r="M2005" i="2"/>
  <c r="I2005" i="2"/>
  <c r="X2004" i="2"/>
  <c r="M2004" i="2"/>
  <c r="I2004" i="2"/>
  <c r="P2004" i="2" s="1"/>
  <c r="X2003" i="2"/>
  <c r="M2003" i="2"/>
  <c r="I2003" i="2"/>
  <c r="X2002" i="2"/>
  <c r="M2002" i="2"/>
  <c r="I2002" i="2"/>
  <c r="P2002" i="2" s="1"/>
  <c r="X2001" i="2"/>
  <c r="M2001" i="2"/>
  <c r="I2001" i="2"/>
  <c r="X2000" i="2"/>
  <c r="M2000" i="2"/>
  <c r="I2000" i="2"/>
  <c r="X1999" i="2"/>
  <c r="M1999" i="2"/>
  <c r="I1999" i="2"/>
  <c r="X1998" i="2"/>
  <c r="M1998" i="2"/>
  <c r="I1998" i="2"/>
  <c r="P1998" i="2" s="1"/>
  <c r="X1997" i="2"/>
  <c r="M1997" i="2"/>
  <c r="I1997" i="2"/>
  <c r="X1996" i="2"/>
  <c r="M1996" i="2"/>
  <c r="I1996" i="2"/>
  <c r="P1996" i="2" s="1"/>
  <c r="X1995" i="2"/>
  <c r="M1995" i="2"/>
  <c r="I1995" i="2"/>
  <c r="X1994" i="2"/>
  <c r="M1994" i="2"/>
  <c r="I1994" i="2"/>
  <c r="P1994" i="2" s="1"/>
  <c r="X1993" i="2"/>
  <c r="M1993" i="2"/>
  <c r="I1993" i="2"/>
  <c r="X1992" i="2"/>
  <c r="M1992" i="2"/>
  <c r="I1992" i="2"/>
  <c r="P1992" i="2" s="1"/>
  <c r="X1991" i="2"/>
  <c r="M1991" i="2"/>
  <c r="I1991" i="2"/>
  <c r="X1990" i="2"/>
  <c r="M1990" i="2"/>
  <c r="I1990" i="2"/>
  <c r="X1989" i="2"/>
  <c r="M1989" i="2"/>
  <c r="I1989" i="2"/>
  <c r="X1988" i="2"/>
  <c r="M1988" i="2"/>
  <c r="I1988" i="2"/>
  <c r="X1987" i="2"/>
  <c r="M1987" i="2"/>
  <c r="I1987" i="2"/>
  <c r="X1986" i="2"/>
  <c r="M1986" i="2"/>
  <c r="I1986" i="2"/>
  <c r="P1986" i="2" s="1"/>
  <c r="X1985" i="2"/>
  <c r="M1985" i="2"/>
  <c r="I1985" i="2"/>
  <c r="X1984" i="2"/>
  <c r="M1984" i="2"/>
  <c r="I1984" i="2"/>
  <c r="X1983" i="2"/>
  <c r="M1983" i="2"/>
  <c r="I1983" i="2"/>
  <c r="X1982" i="2"/>
  <c r="M1982" i="2"/>
  <c r="I1982" i="2"/>
  <c r="X1981" i="2"/>
  <c r="M1981" i="2"/>
  <c r="I1981" i="2"/>
  <c r="X1980" i="2"/>
  <c r="M1980" i="2"/>
  <c r="I1980" i="2"/>
  <c r="P1980" i="2" s="1"/>
  <c r="X1979" i="2"/>
  <c r="M1979" i="2"/>
  <c r="I1979" i="2"/>
  <c r="X1978" i="2"/>
  <c r="M1978" i="2"/>
  <c r="I1978" i="2"/>
  <c r="P1978" i="2" s="1"/>
  <c r="X1977" i="2"/>
  <c r="M1977" i="2"/>
  <c r="I1977" i="2"/>
  <c r="X1976" i="2"/>
  <c r="M1976" i="2"/>
  <c r="I1976" i="2"/>
  <c r="P1976" i="2" s="1"/>
  <c r="X1975" i="2"/>
  <c r="M1975" i="2"/>
  <c r="I1975" i="2"/>
  <c r="X1974" i="2"/>
  <c r="M1974" i="2"/>
  <c r="I1974" i="2"/>
  <c r="P1974" i="2" s="1"/>
  <c r="X1973" i="2"/>
  <c r="M1973" i="2"/>
  <c r="I1973" i="2"/>
  <c r="X1972" i="2"/>
  <c r="M1972" i="2"/>
  <c r="I1972" i="2"/>
  <c r="X1971" i="2"/>
  <c r="M1971" i="2"/>
  <c r="I1971" i="2"/>
  <c r="X1970" i="2"/>
  <c r="M1970" i="2"/>
  <c r="I1970" i="2"/>
  <c r="X1969" i="2"/>
  <c r="M1969" i="2"/>
  <c r="I1969" i="2"/>
  <c r="X1968" i="2"/>
  <c r="M1968" i="2"/>
  <c r="I1968" i="2"/>
  <c r="P1968" i="2" s="1"/>
  <c r="X1967" i="2"/>
  <c r="M1967" i="2"/>
  <c r="I1967" i="2"/>
  <c r="X1966" i="2"/>
  <c r="M1966" i="2"/>
  <c r="I1966" i="2"/>
  <c r="P1966" i="2" s="1"/>
  <c r="X1965" i="2"/>
  <c r="M1965" i="2"/>
  <c r="I1965" i="2"/>
  <c r="X1964" i="2"/>
  <c r="M1964" i="2"/>
  <c r="I1964" i="2"/>
  <c r="X1963" i="2"/>
  <c r="M1963" i="2"/>
  <c r="I1963" i="2"/>
  <c r="X1962" i="2"/>
  <c r="M1962" i="2"/>
  <c r="I1962" i="2"/>
  <c r="P1962" i="2" s="1"/>
  <c r="X1961" i="2"/>
  <c r="M1961" i="2"/>
  <c r="I1961" i="2"/>
  <c r="X1960" i="2"/>
  <c r="M1960" i="2"/>
  <c r="I1960" i="2"/>
  <c r="P1960" i="2" s="1"/>
  <c r="X1959" i="2"/>
  <c r="M1959" i="2"/>
  <c r="I1959" i="2"/>
  <c r="X1958" i="2"/>
  <c r="M1958" i="2"/>
  <c r="I1958" i="2"/>
  <c r="P1958" i="2" s="1"/>
  <c r="X1957" i="2"/>
  <c r="M1957" i="2"/>
  <c r="I1957" i="2"/>
  <c r="X1956" i="2"/>
  <c r="M1956" i="2"/>
  <c r="I1956" i="2"/>
  <c r="P1956" i="2" s="1"/>
  <c r="X1955" i="2"/>
  <c r="M1955" i="2"/>
  <c r="I1955" i="2"/>
  <c r="X1954" i="2"/>
  <c r="M1954" i="2"/>
  <c r="I1954" i="2"/>
  <c r="X238" i="5"/>
  <c r="M238" i="5"/>
  <c r="I238" i="5"/>
  <c r="X1185" i="7"/>
  <c r="M1185" i="7"/>
  <c r="I1185" i="7"/>
  <c r="X1184" i="7"/>
  <c r="M1184" i="7"/>
  <c r="I1184" i="7"/>
  <c r="X1183" i="7"/>
  <c r="M1183" i="7"/>
  <c r="I1183" i="7"/>
  <c r="X1182" i="7"/>
  <c r="M1182" i="7"/>
  <c r="I1182" i="7"/>
  <c r="X1181" i="7"/>
  <c r="M1181" i="7"/>
  <c r="I1181" i="7"/>
  <c r="X1180" i="7"/>
  <c r="M1180" i="7"/>
  <c r="I1180" i="7"/>
  <c r="X1179" i="7"/>
  <c r="M1179" i="7"/>
  <c r="I1179" i="7"/>
  <c r="X1178" i="7"/>
  <c r="M1178" i="7"/>
  <c r="I1178" i="7"/>
  <c r="X1177" i="7"/>
  <c r="M1177" i="7"/>
  <c r="I1177" i="7"/>
  <c r="X1176" i="7"/>
  <c r="M1176" i="7"/>
  <c r="I1176" i="7"/>
  <c r="X1175" i="7"/>
  <c r="M1175" i="7"/>
  <c r="I1175" i="7"/>
  <c r="X1174" i="7"/>
  <c r="M1174" i="7"/>
  <c r="I1174" i="7"/>
  <c r="X1173" i="7"/>
  <c r="M1173" i="7"/>
  <c r="I1173" i="7"/>
  <c r="X1172" i="7"/>
  <c r="M1172" i="7"/>
  <c r="I1172" i="7"/>
  <c r="X1171" i="7"/>
  <c r="M1171" i="7"/>
  <c r="I1171" i="7"/>
  <c r="X1170" i="7"/>
  <c r="M1170" i="7"/>
  <c r="I1170" i="7"/>
  <c r="X1169" i="7"/>
  <c r="M1169" i="7"/>
  <c r="I1169" i="7"/>
  <c r="P1169" i="7" s="1"/>
  <c r="X1168" i="7"/>
  <c r="M1168" i="7"/>
  <c r="I1168" i="7"/>
  <c r="X1167" i="7"/>
  <c r="M1167" i="7"/>
  <c r="I1167" i="7"/>
  <c r="P1167" i="7" s="1"/>
  <c r="X1166" i="7"/>
  <c r="M1166" i="7"/>
  <c r="I1166" i="7"/>
  <c r="X1165" i="7"/>
  <c r="M1165" i="7"/>
  <c r="I1165" i="7"/>
  <c r="P1165" i="7" s="1"/>
  <c r="X1164" i="7"/>
  <c r="M1164" i="7"/>
  <c r="I1164" i="7"/>
  <c r="X1163" i="7"/>
  <c r="M1163" i="7"/>
  <c r="I1163" i="7"/>
  <c r="P1163" i="7" s="1"/>
  <c r="X1162" i="7"/>
  <c r="M1162" i="7"/>
  <c r="I1162" i="7"/>
  <c r="X1161" i="7"/>
  <c r="M1161" i="7"/>
  <c r="I1161" i="7"/>
  <c r="P1161" i="7" s="1"/>
  <c r="X1160" i="7"/>
  <c r="M1160" i="7"/>
  <c r="I1160" i="7"/>
  <c r="X1159" i="7"/>
  <c r="M1159" i="7"/>
  <c r="I1159" i="7"/>
  <c r="P1159" i="7" s="1"/>
  <c r="X1158" i="7"/>
  <c r="M1158" i="7"/>
  <c r="I1158" i="7"/>
  <c r="X1157" i="7"/>
  <c r="M1157" i="7"/>
  <c r="I1157" i="7"/>
  <c r="X1156" i="7"/>
  <c r="M1156" i="7"/>
  <c r="I1156" i="7"/>
  <c r="X1155" i="7"/>
  <c r="M1155" i="7"/>
  <c r="I1155" i="7"/>
  <c r="X1154" i="7"/>
  <c r="M1154" i="7"/>
  <c r="I1154" i="7"/>
  <c r="X1153" i="7"/>
  <c r="M1153" i="7"/>
  <c r="I1153" i="7"/>
  <c r="P1153" i="7" s="1"/>
  <c r="X1152" i="7"/>
  <c r="M1152" i="7"/>
  <c r="I1152" i="7"/>
  <c r="X1151" i="7"/>
  <c r="M1151" i="7"/>
  <c r="I1151" i="7"/>
  <c r="P1151" i="7" s="1"/>
  <c r="X1150" i="7"/>
  <c r="M1150" i="7"/>
  <c r="I1150" i="7"/>
  <c r="X1149" i="7"/>
  <c r="M1149" i="7"/>
  <c r="I1149" i="7"/>
  <c r="X1148" i="7"/>
  <c r="M1148" i="7"/>
  <c r="I1148" i="7"/>
  <c r="X1147" i="7"/>
  <c r="M1147" i="7"/>
  <c r="I1147" i="7"/>
  <c r="P1147" i="7" s="1"/>
  <c r="X1146" i="7"/>
  <c r="M1146" i="7"/>
  <c r="I1146" i="7"/>
  <c r="X1145" i="7"/>
  <c r="M1145" i="7"/>
  <c r="I1145" i="7"/>
  <c r="P1145" i="7" s="1"/>
  <c r="X1144" i="7"/>
  <c r="M1144" i="7"/>
  <c r="I1144" i="7"/>
  <c r="X1143" i="7"/>
  <c r="M1143" i="7"/>
  <c r="I1143" i="7"/>
  <c r="P1143" i="7" s="1"/>
  <c r="X1142" i="7"/>
  <c r="M1142" i="7"/>
  <c r="I1142" i="7"/>
  <c r="X1141" i="7"/>
  <c r="M1141" i="7"/>
  <c r="I1141" i="7"/>
  <c r="P1141" i="7" s="1"/>
  <c r="X1140" i="7"/>
  <c r="M1140" i="7"/>
  <c r="I1140" i="7"/>
  <c r="X1139" i="7"/>
  <c r="M1139" i="7"/>
  <c r="I1139" i="7"/>
  <c r="X1138" i="7"/>
  <c r="M1138" i="7"/>
  <c r="I1138" i="7"/>
  <c r="X1137" i="7"/>
  <c r="M1137" i="7"/>
  <c r="I1137" i="7"/>
  <c r="X1136" i="7"/>
  <c r="M1136" i="7"/>
  <c r="I1136" i="7"/>
  <c r="X1135" i="7"/>
  <c r="M1135" i="7"/>
  <c r="I1135" i="7"/>
  <c r="P1135" i="7" s="1"/>
  <c r="X1134" i="7"/>
  <c r="M1134" i="7"/>
  <c r="I1134" i="7"/>
  <c r="X1133" i="7"/>
  <c r="M1133" i="7"/>
  <c r="I1133" i="7"/>
  <c r="X1132" i="7"/>
  <c r="M1132" i="7"/>
  <c r="I1132" i="7"/>
  <c r="X1131" i="7"/>
  <c r="M1131" i="7"/>
  <c r="I1131" i="7"/>
  <c r="X1130" i="7"/>
  <c r="M1130" i="7"/>
  <c r="I1130" i="7"/>
  <c r="X1129" i="7"/>
  <c r="M1129" i="7"/>
  <c r="I1129" i="7"/>
  <c r="X1128" i="7"/>
  <c r="M1128" i="7"/>
  <c r="I1128" i="7"/>
  <c r="X1127" i="7"/>
  <c r="M1127" i="7"/>
  <c r="I1127" i="7"/>
  <c r="X1126" i="7"/>
  <c r="M1126" i="7"/>
  <c r="I1126" i="7"/>
  <c r="X1125" i="7"/>
  <c r="M1125" i="7"/>
  <c r="I1125" i="7"/>
  <c r="X1124" i="7"/>
  <c r="M1124" i="7"/>
  <c r="I1124" i="7"/>
  <c r="X1123" i="7"/>
  <c r="M1123" i="7"/>
  <c r="I1123" i="7"/>
  <c r="X1122" i="7"/>
  <c r="M1122" i="7"/>
  <c r="I1122" i="7"/>
  <c r="X1121" i="7"/>
  <c r="M1121" i="7"/>
  <c r="I1121" i="7"/>
  <c r="X1120" i="7"/>
  <c r="M1120" i="7"/>
  <c r="I1120" i="7"/>
  <c r="X1119" i="7"/>
  <c r="M1119" i="7"/>
  <c r="I1119" i="7"/>
  <c r="X1118" i="7"/>
  <c r="M1118" i="7"/>
  <c r="I1118" i="7"/>
  <c r="X1117" i="7"/>
  <c r="M1117" i="7"/>
  <c r="I1117" i="7"/>
  <c r="X1116" i="7"/>
  <c r="M1116" i="7"/>
  <c r="I1116" i="7"/>
  <c r="X1115" i="7"/>
  <c r="M1115" i="7"/>
  <c r="I1115" i="7"/>
  <c r="X1114" i="7"/>
  <c r="M1114" i="7"/>
  <c r="I1114" i="7"/>
  <c r="X1113" i="7"/>
  <c r="M1113" i="7"/>
  <c r="I1113" i="7"/>
  <c r="X1112" i="7"/>
  <c r="M1112" i="7"/>
  <c r="I1112" i="7"/>
  <c r="X1111" i="7"/>
  <c r="M1111" i="7"/>
  <c r="I1111" i="7"/>
  <c r="P1111" i="7" s="1"/>
  <c r="X1110" i="7"/>
  <c r="M1110" i="7"/>
  <c r="I1110" i="7"/>
  <c r="X1109" i="7"/>
  <c r="M1109" i="7"/>
  <c r="I1109" i="7"/>
  <c r="P1109" i="7" s="1"/>
  <c r="X1108" i="7"/>
  <c r="M1108" i="7"/>
  <c r="I1108" i="7"/>
  <c r="X1107" i="7"/>
  <c r="M1107" i="7"/>
  <c r="I1107" i="7"/>
  <c r="P1107" i="7" s="1"/>
  <c r="X1106" i="7"/>
  <c r="M1106" i="7"/>
  <c r="I1106" i="7"/>
  <c r="X1105" i="7"/>
  <c r="M1105" i="7"/>
  <c r="I1105" i="7"/>
  <c r="P1105" i="7" s="1"/>
  <c r="X1104" i="7"/>
  <c r="M1104" i="7"/>
  <c r="I1104" i="7"/>
  <c r="X1103" i="7"/>
  <c r="M1103" i="7"/>
  <c r="I1103" i="7"/>
  <c r="X1102" i="7"/>
  <c r="M1102" i="7"/>
  <c r="I1102" i="7"/>
  <c r="X1101" i="7"/>
  <c r="M1101" i="7"/>
  <c r="I1101" i="7"/>
  <c r="X1100" i="7"/>
  <c r="M1100" i="7"/>
  <c r="I1100" i="7"/>
  <c r="X1099" i="7"/>
  <c r="M1099" i="7"/>
  <c r="I1099" i="7"/>
  <c r="P1099" i="7" s="1"/>
  <c r="X1098" i="7"/>
  <c r="M1098" i="7"/>
  <c r="I1098" i="7"/>
  <c r="X1097" i="7"/>
  <c r="M1097" i="7"/>
  <c r="I1097" i="7"/>
  <c r="P1097" i="7" s="1"/>
  <c r="X1096" i="7"/>
  <c r="M1096" i="7"/>
  <c r="I1096" i="7"/>
  <c r="X1095" i="7"/>
  <c r="M1095" i="7"/>
  <c r="I1095" i="7"/>
  <c r="P1095" i="7" s="1"/>
  <c r="X1094" i="7"/>
  <c r="M1094" i="7"/>
  <c r="I1094" i="7"/>
  <c r="X1093" i="7"/>
  <c r="M1093" i="7"/>
  <c r="I1093" i="7"/>
  <c r="P1093" i="7" s="1"/>
  <c r="X1092" i="7"/>
  <c r="M1092" i="7"/>
  <c r="I1092" i="7"/>
  <c r="X1091" i="7"/>
  <c r="M1091" i="7"/>
  <c r="I1091" i="7"/>
  <c r="X1090" i="7"/>
  <c r="M1090" i="7"/>
  <c r="I1090" i="7"/>
  <c r="X1089" i="7"/>
  <c r="M1089" i="7"/>
  <c r="I1089" i="7"/>
  <c r="X1088" i="7"/>
  <c r="M1088" i="7"/>
  <c r="I1088" i="7"/>
  <c r="X1087" i="7"/>
  <c r="M1087" i="7"/>
  <c r="I1087" i="7"/>
  <c r="X1086" i="7"/>
  <c r="M1086" i="7"/>
  <c r="I1086" i="7"/>
  <c r="X1085" i="7"/>
  <c r="M1085" i="7"/>
  <c r="I1085" i="7"/>
  <c r="X1084" i="7"/>
  <c r="M1084" i="7"/>
  <c r="I1084" i="7"/>
  <c r="X1083" i="7"/>
  <c r="M1083" i="7"/>
  <c r="I1083" i="7"/>
  <c r="X1082" i="7"/>
  <c r="M1082" i="7"/>
  <c r="I1082" i="7"/>
  <c r="X1081" i="7"/>
  <c r="M1081" i="7"/>
  <c r="I1081" i="7"/>
  <c r="X1080" i="7"/>
  <c r="M1080" i="7"/>
  <c r="I1080" i="7"/>
  <c r="X1079" i="7"/>
  <c r="M1079" i="7"/>
  <c r="I1079" i="7"/>
  <c r="P1079" i="7" s="1"/>
  <c r="X1078" i="7"/>
  <c r="M1078" i="7"/>
  <c r="I1078" i="7"/>
  <c r="X1077" i="7"/>
  <c r="M1077" i="7"/>
  <c r="I1077" i="7"/>
  <c r="P1077" i="7" s="1"/>
  <c r="X1076" i="7"/>
  <c r="M1076" i="7"/>
  <c r="I1076" i="7"/>
  <c r="X1075" i="7"/>
  <c r="M1075" i="7"/>
  <c r="I1075" i="7"/>
  <c r="X1074" i="7"/>
  <c r="M1074" i="7"/>
  <c r="I1074" i="7"/>
  <c r="X1073" i="7"/>
  <c r="M1073" i="7"/>
  <c r="I1073" i="7"/>
  <c r="P1073" i="7" s="1"/>
  <c r="X1072" i="7"/>
  <c r="M1072" i="7"/>
  <c r="I1072" i="7"/>
  <c r="X1071" i="7"/>
  <c r="M1071" i="7"/>
  <c r="I1071" i="7"/>
  <c r="P1071" i="7" s="1"/>
  <c r="X1070" i="7"/>
  <c r="M1070" i="7"/>
  <c r="I1070" i="7"/>
  <c r="X1069" i="7"/>
  <c r="M1069" i="7"/>
  <c r="I1069" i="7"/>
  <c r="P1069" i="7" s="1"/>
  <c r="X1068" i="7"/>
  <c r="M1068" i="7"/>
  <c r="I1068" i="7"/>
  <c r="X1067" i="7"/>
  <c r="M1067" i="7"/>
  <c r="I1067" i="7"/>
  <c r="X1066" i="7"/>
  <c r="M1066" i="7"/>
  <c r="I1066" i="7"/>
  <c r="X1065" i="7"/>
  <c r="M1065" i="7"/>
  <c r="I1065" i="7"/>
  <c r="P1065" i="7" s="1"/>
  <c r="X1064" i="7"/>
  <c r="M1064" i="7"/>
  <c r="I1064" i="7"/>
  <c r="X1063" i="7"/>
  <c r="M1063" i="7"/>
  <c r="I1063" i="7"/>
  <c r="X1062" i="7"/>
  <c r="M1062" i="7"/>
  <c r="I1062" i="7"/>
  <c r="X1061" i="7"/>
  <c r="M1061" i="7"/>
  <c r="I1061" i="7"/>
  <c r="X1060" i="7"/>
  <c r="M1060" i="7"/>
  <c r="I1060" i="7"/>
  <c r="X1059" i="7"/>
  <c r="M1059" i="7"/>
  <c r="I1059" i="7"/>
  <c r="X1058" i="7"/>
  <c r="M1058" i="7"/>
  <c r="I1058" i="7"/>
  <c r="X1057" i="7"/>
  <c r="M1057" i="7"/>
  <c r="I1057" i="7"/>
  <c r="X1056" i="7"/>
  <c r="M1056" i="7"/>
  <c r="I1056" i="7"/>
  <c r="X236" i="5"/>
  <c r="M236" i="5"/>
  <c r="I236" i="5"/>
  <c r="P236" i="5" s="1"/>
  <c r="X3097" i="3"/>
  <c r="M3097" i="3"/>
  <c r="I3097" i="3"/>
  <c r="X3096" i="3"/>
  <c r="M3096" i="3"/>
  <c r="I3096" i="3"/>
  <c r="X2745" i="3"/>
  <c r="M2745" i="3"/>
  <c r="I2745" i="3"/>
  <c r="X3095" i="3"/>
  <c r="M3095" i="3"/>
  <c r="I3095" i="3"/>
  <c r="X3094" i="3"/>
  <c r="M3094" i="3"/>
  <c r="I3094" i="3"/>
  <c r="X2539" i="3"/>
  <c r="M2539" i="3"/>
  <c r="I2539" i="3"/>
  <c r="X2538" i="3"/>
  <c r="M2538" i="3"/>
  <c r="I2538" i="3"/>
  <c r="X3093" i="3"/>
  <c r="M3093" i="3"/>
  <c r="I3093" i="3"/>
  <c r="X2744" i="3"/>
  <c r="M2744" i="3"/>
  <c r="I2744" i="3"/>
  <c r="X2743" i="3"/>
  <c r="M2743" i="3"/>
  <c r="I2743" i="3"/>
  <c r="X2742" i="3"/>
  <c r="M2742" i="3"/>
  <c r="I2742" i="3"/>
  <c r="X3092" i="3"/>
  <c r="M3092" i="3"/>
  <c r="I3092" i="3"/>
  <c r="X2741" i="3"/>
  <c r="M2741" i="3"/>
  <c r="I2741" i="3"/>
  <c r="X2537" i="3"/>
  <c r="M2537" i="3"/>
  <c r="I2537" i="3"/>
  <c r="X3091" i="3"/>
  <c r="M3091" i="3"/>
  <c r="I3091" i="3"/>
  <c r="X2536" i="3"/>
  <c r="M2536" i="3"/>
  <c r="I2536" i="3"/>
  <c r="X3090" i="3"/>
  <c r="M3090" i="3"/>
  <c r="I3090" i="3"/>
  <c r="X2740" i="3"/>
  <c r="M2740" i="3"/>
  <c r="I2740" i="3"/>
  <c r="X2739" i="3"/>
  <c r="M2739" i="3"/>
  <c r="I2739" i="3"/>
  <c r="X3089" i="3"/>
  <c r="M3089" i="3"/>
  <c r="I3089" i="3"/>
  <c r="X2738" i="3"/>
  <c r="M2738" i="3"/>
  <c r="I2738" i="3"/>
  <c r="X2737" i="3"/>
  <c r="M2737" i="3"/>
  <c r="I2737" i="3"/>
  <c r="X2736" i="3"/>
  <c r="M2736" i="3"/>
  <c r="I2736" i="3"/>
  <c r="X2735" i="3"/>
  <c r="M2735" i="3"/>
  <c r="I2735" i="3"/>
  <c r="X2734" i="3"/>
  <c r="M2734" i="3"/>
  <c r="I2734" i="3"/>
  <c r="X2733" i="3"/>
  <c r="M2733" i="3"/>
  <c r="I2733" i="3"/>
  <c r="X2732" i="3"/>
  <c r="M2732" i="3"/>
  <c r="I2732" i="3"/>
  <c r="X3088" i="3"/>
  <c r="M3088" i="3"/>
  <c r="I3088" i="3"/>
  <c r="X2731" i="3"/>
  <c r="M2731" i="3"/>
  <c r="I2731" i="3"/>
  <c r="X3087" i="3"/>
  <c r="M3087" i="3"/>
  <c r="I3087" i="3"/>
  <c r="X2730" i="3"/>
  <c r="M2730" i="3"/>
  <c r="I2730" i="3"/>
  <c r="X3086" i="3"/>
  <c r="M3086" i="3"/>
  <c r="I3086" i="3"/>
  <c r="X2729" i="3"/>
  <c r="M2729" i="3"/>
  <c r="I2729" i="3"/>
  <c r="X2535" i="3"/>
  <c r="M2535" i="3"/>
  <c r="I2535" i="3"/>
  <c r="X2534" i="3"/>
  <c r="M2534" i="3"/>
  <c r="I2534" i="3"/>
  <c r="X3085" i="3"/>
  <c r="M3085" i="3"/>
  <c r="I3085" i="3"/>
  <c r="X2728" i="3"/>
  <c r="M2728" i="3"/>
  <c r="I2728" i="3"/>
  <c r="X3084" i="3"/>
  <c r="M3084" i="3"/>
  <c r="I3084" i="3"/>
  <c r="X2727" i="3"/>
  <c r="M2727" i="3"/>
  <c r="I2727" i="3"/>
  <c r="X2533" i="3"/>
  <c r="M2533" i="3"/>
  <c r="I2533" i="3"/>
  <c r="X2532" i="3"/>
  <c r="M2532" i="3"/>
  <c r="I2532" i="3"/>
  <c r="X3083" i="3"/>
  <c r="M3083" i="3"/>
  <c r="I3083" i="3"/>
  <c r="X3082" i="3"/>
  <c r="M3082" i="3"/>
  <c r="I3082" i="3"/>
  <c r="X3081" i="3"/>
  <c r="M3081" i="3"/>
  <c r="I3081" i="3"/>
  <c r="X3080" i="3"/>
  <c r="M3080" i="3"/>
  <c r="I3080" i="3"/>
  <c r="X2726" i="3"/>
  <c r="M2726" i="3"/>
  <c r="I2726" i="3"/>
  <c r="X2725" i="3"/>
  <c r="M2725" i="3"/>
  <c r="I2725" i="3"/>
  <c r="X2724" i="3"/>
  <c r="M2724" i="3"/>
  <c r="I2724" i="3"/>
  <c r="X2531" i="3"/>
  <c r="M2531" i="3"/>
  <c r="I2531" i="3"/>
  <c r="X3079" i="3"/>
  <c r="M3079" i="3"/>
  <c r="I3079" i="3"/>
  <c r="X3078" i="3"/>
  <c r="M3078" i="3"/>
  <c r="I3078" i="3"/>
  <c r="X3077" i="3"/>
  <c r="M3077" i="3"/>
  <c r="I3077" i="3"/>
  <c r="X2723" i="3"/>
  <c r="M2723" i="3"/>
  <c r="I2723" i="3"/>
  <c r="X3076" i="3"/>
  <c r="M3076" i="3"/>
  <c r="I3076" i="3"/>
  <c r="X2722" i="3"/>
  <c r="M2722" i="3"/>
  <c r="I2722" i="3"/>
  <c r="X2530" i="3"/>
  <c r="M2530" i="3"/>
  <c r="I2530" i="3"/>
  <c r="X3075" i="3"/>
  <c r="M3075" i="3"/>
  <c r="I3075" i="3"/>
  <c r="X2721" i="3"/>
  <c r="M2721" i="3"/>
  <c r="I2721" i="3"/>
  <c r="X3074" i="3"/>
  <c r="M3074" i="3"/>
  <c r="I3074" i="3"/>
  <c r="X2529" i="3"/>
  <c r="M2529" i="3"/>
  <c r="I2529" i="3"/>
  <c r="X2720" i="3"/>
  <c r="M2720" i="3"/>
  <c r="I2720" i="3"/>
  <c r="X2719" i="3"/>
  <c r="M2719" i="3"/>
  <c r="I2719" i="3"/>
  <c r="X3073" i="3"/>
  <c r="M3073" i="3"/>
  <c r="I3073" i="3"/>
  <c r="X2528" i="3"/>
  <c r="M2528" i="3"/>
  <c r="I2528" i="3"/>
  <c r="X3072" i="3"/>
  <c r="M3072" i="3"/>
  <c r="I3072" i="3"/>
  <c r="X2527" i="3"/>
  <c r="M2527" i="3"/>
  <c r="I2527" i="3"/>
  <c r="X2718" i="3"/>
  <c r="M2718" i="3"/>
  <c r="I2718" i="3"/>
  <c r="X2717" i="3"/>
  <c r="M2717" i="3"/>
  <c r="I2717" i="3"/>
  <c r="X2716" i="3"/>
  <c r="M2716" i="3"/>
  <c r="I2716" i="3"/>
  <c r="X2715" i="3"/>
  <c r="M2715" i="3"/>
  <c r="I2715" i="3"/>
  <c r="X2714" i="3"/>
  <c r="M2714" i="3"/>
  <c r="I2714" i="3"/>
  <c r="X3071" i="3"/>
  <c r="M3071" i="3"/>
  <c r="I3071" i="3"/>
  <c r="X3070" i="3"/>
  <c r="M3070" i="3"/>
  <c r="I3070" i="3"/>
  <c r="X3069" i="3"/>
  <c r="M3069" i="3"/>
  <c r="I3069" i="3"/>
  <c r="X3068" i="3"/>
  <c r="M3068" i="3"/>
  <c r="I3068" i="3"/>
  <c r="X2713" i="3"/>
  <c r="M2713" i="3"/>
  <c r="I2713" i="3"/>
  <c r="X3067" i="3"/>
  <c r="M3067" i="3"/>
  <c r="I3067" i="3"/>
  <c r="X2526" i="3"/>
  <c r="M2526" i="3"/>
  <c r="I2526" i="3"/>
  <c r="X3066" i="3"/>
  <c r="M3066" i="3"/>
  <c r="I3066" i="3"/>
  <c r="X3065" i="3"/>
  <c r="M3065" i="3"/>
  <c r="I3065" i="3"/>
  <c r="X2712" i="3"/>
  <c r="M2712" i="3"/>
  <c r="I2712" i="3"/>
  <c r="X2525" i="3"/>
  <c r="M2525" i="3"/>
  <c r="I2525" i="3"/>
  <c r="X2711" i="3"/>
  <c r="M2711" i="3"/>
  <c r="I2711" i="3"/>
  <c r="X2710" i="3"/>
  <c r="M2710" i="3"/>
  <c r="I2710" i="3"/>
  <c r="X2709" i="3"/>
  <c r="M2709" i="3"/>
  <c r="I2709" i="3"/>
  <c r="X2524" i="3"/>
  <c r="M2524" i="3"/>
  <c r="I2524" i="3"/>
  <c r="X2708" i="3"/>
  <c r="M2708" i="3"/>
  <c r="I2708" i="3"/>
  <c r="X2707" i="3"/>
  <c r="M2707" i="3"/>
  <c r="I2707" i="3"/>
  <c r="X2523" i="3"/>
  <c r="M2523" i="3"/>
  <c r="I2523" i="3"/>
  <c r="X2706" i="3"/>
  <c r="M2706" i="3"/>
  <c r="I2706" i="3"/>
  <c r="X2705" i="3"/>
  <c r="M2705" i="3"/>
  <c r="I2705" i="3"/>
  <c r="X2704" i="3"/>
  <c r="M2704" i="3"/>
  <c r="I2704" i="3"/>
  <c r="X2703" i="3"/>
  <c r="M2703" i="3"/>
  <c r="I2703" i="3"/>
  <c r="X2702" i="3"/>
  <c r="M2702" i="3"/>
  <c r="I2702" i="3"/>
  <c r="X3064" i="3"/>
  <c r="M3064" i="3"/>
  <c r="I3064" i="3"/>
  <c r="X2701" i="3"/>
  <c r="M2701" i="3"/>
  <c r="I2701" i="3"/>
  <c r="X3063" i="3"/>
  <c r="M3063" i="3"/>
  <c r="I3063" i="3"/>
  <c r="X3062" i="3"/>
  <c r="M3062" i="3"/>
  <c r="I3062" i="3"/>
  <c r="X3061" i="3"/>
  <c r="M3061" i="3"/>
  <c r="I3061" i="3"/>
  <c r="X3060" i="3"/>
  <c r="M3060" i="3"/>
  <c r="I3060" i="3"/>
  <c r="X2522" i="3"/>
  <c r="M2522" i="3"/>
  <c r="I2522" i="3"/>
  <c r="X2700" i="3"/>
  <c r="M2700" i="3"/>
  <c r="I2700" i="3"/>
  <c r="X2699" i="3"/>
  <c r="M2699" i="3"/>
  <c r="I2699" i="3"/>
  <c r="X2521" i="3"/>
  <c r="M2521" i="3"/>
  <c r="I2521" i="3"/>
  <c r="X2698" i="3"/>
  <c r="M2698" i="3"/>
  <c r="I2698" i="3"/>
  <c r="X3059" i="3"/>
  <c r="M3059" i="3"/>
  <c r="I3059" i="3"/>
  <c r="X3058" i="3"/>
  <c r="M3058" i="3"/>
  <c r="I3058" i="3"/>
  <c r="X3057" i="3"/>
  <c r="M3057" i="3"/>
  <c r="I3057" i="3"/>
  <c r="X3056" i="3"/>
  <c r="M3056" i="3"/>
  <c r="I3056" i="3"/>
  <c r="X2697" i="3"/>
  <c r="M2697" i="3"/>
  <c r="I2697" i="3"/>
  <c r="X3055" i="3"/>
  <c r="M3055" i="3"/>
  <c r="I3055" i="3"/>
  <c r="X2520" i="3"/>
  <c r="M2520" i="3"/>
  <c r="I2520" i="3"/>
  <c r="X2696" i="3"/>
  <c r="M2696" i="3"/>
  <c r="I2696" i="3"/>
  <c r="X2519" i="3"/>
  <c r="M2519" i="3"/>
  <c r="I2519" i="3"/>
  <c r="X3054" i="3"/>
  <c r="M3054" i="3"/>
  <c r="I3054" i="3"/>
  <c r="X2695" i="3"/>
  <c r="M2695" i="3"/>
  <c r="I2695" i="3"/>
  <c r="X2694" i="3"/>
  <c r="M2694" i="3"/>
  <c r="I2694" i="3"/>
  <c r="X2693" i="3"/>
  <c r="M2693" i="3"/>
  <c r="I2693" i="3"/>
  <c r="X3053" i="3"/>
  <c r="M3053" i="3"/>
  <c r="I3053" i="3"/>
  <c r="X3052" i="3"/>
  <c r="M3052" i="3"/>
  <c r="I3052" i="3"/>
  <c r="X2692" i="3"/>
  <c r="M2692" i="3"/>
  <c r="I2692" i="3"/>
  <c r="X3051" i="3"/>
  <c r="M3051" i="3"/>
  <c r="I3051" i="3"/>
  <c r="X2518" i="3"/>
  <c r="M2518" i="3"/>
  <c r="I2518" i="3"/>
  <c r="X2517" i="3"/>
  <c r="M2517" i="3"/>
  <c r="I2517" i="3"/>
  <c r="X2516" i="3"/>
  <c r="M2516" i="3"/>
  <c r="I2516" i="3"/>
  <c r="X2691" i="3"/>
  <c r="M2691" i="3"/>
  <c r="I2691" i="3"/>
  <c r="X3050" i="3"/>
  <c r="M3050" i="3"/>
  <c r="I3050" i="3"/>
  <c r="X3049" i="3"/>
  <c r="M3049" i="3"/>
  <c r="I3049" i="3"/>
  <c r="X2690" i="3"/>
  <c r="M2690" i="3"/>
  <c r="I2690" i="3"/>
  <c r="X2515" i="3"/>
  <c r="M2515" i="3"/>
  <c r="I2515" i="3"/>
  <c r="X2514" i="3"/>
  <c r="M2514" i="3"/>
  <c r="I2514" i="3"/>
  <c r="X3048" i="3"/>
  <c r="M3048" i="3"/>
  <c r="I3048" i="3"/>
  <c r="X3047" i="3"/>
  <c r="M3047" i="3"/>
  <c r="I3047" i="3"/>
  <c r="X2513" i="3"/>
  <c r="M2513" i="3"/>
  <c r="I2513" i="3"/>
  <c r="X2512" i="3"/>
  <c r="M2512" i="3"/>
  <c r="I2512" i="3"/>
  <c r="X2511" i="3"/>
  <c r="M2511" i="3"/>
  <c r="I2511" i="3"/>
  <c r="X3046" i="3"/>
  <c r="M3046" i="3"/>
  <c r="I3046" i="3"/>
  <c r="X3045" i="3"/>
  <c r="M3045" i="3"/>
  <c r="I3045" i="3"/>
  <c r="X2510" i="3"/>
  <c r="M2510" i="3"/>
  <c r="I2510" i="3"/>
  <c r="X2509" i="3"/>
  <c r="M2509" i="3"/>
  <c r="I2509" i="3"/>
  <c r="X3044" i="3"/>
  <c r="M3044" i="3"/>
  <c r="I3044" i="3"/>
  <c r="X2508" i="3"/>
  <c r="M2508" i="3"/>
  <c r="I2508" i="3"/>
  <c r="X3043" i="3"/>
  <c r="M3043" i="3"/>
  <c r="I3043" i="3"/>
  <c r="X3042" i="3"/>
  <c r="M3042" i="3"/>
  <c r="I3042" i="3"/>
  <c r="X2507" i="3"/>
  <c r="M2507" i="3"/>
  <c r="I2507" i="3"/>
  <c r="X2689" i="3"/>
  <c r="M2689" i="3"/>
  <c r="I2689" i="3"/>
  <c r="X3041" i="3"/>
  <c r="M3041" i="3"/>
  <c r="I3041" i="3"/>
  <c r="X2688" i="3"/>
  <c r="M2688" i="3"/>
  <c r="I2688" i="3"/>
  <c r="X2687" i="3"/>
  <c r="M2687" i="3"/>
  <c r="I2687" i="3"/>
  <c r="X3040" i="3"/>
  <c r="M3040" i="3"/>
  <c r="I3040" i="3"/>
  <c r="X2686" i="3"/>
  <c r="M2686" i="3"/>
  <c r="I2686" i="3"/>
  <c r="X2506" i="3"/>
  <c r="M2506" i="3"/>
  <c r="I2506" i="3"/>
  <c r="X3039" i="3"/>
  <c r="M3039" i="3"/>
  <c r="I3039" i="3"/>
  <c r="X2505" i="3"/>
  <c r="M2505" i="3"/>
  <c r="I2505" i="3"/>
  <c r="X3038" i="3"/>
  <c r="M3038" i="3"/>
  <c r="I3038" i="3"/>
  <c r="X2685" i="3"/>
  <c r="M2685" i="3"/>
  <c r="I2685" i="3"/>
  <c r="X2504" i="3"/>
  <c r="M2504" i="3"/>
  <c r="I2504" i="3"/>
  <c r="X3037" i="3"/>
  <c r="M3037" i="3"/>
  <c r="I3037" i="3"/>
  <c r="X2503" i="3"/>
  <c r="M2503" i="3"/>
  <c r="I2503" i="3"/>
  <c r="X3036" i="3"/>
  <c r="M3036" i="3"/>
  <c r="I3036" i="3"/>
  <c r="X2684" i="3"/>
  <c r="M2684" i="3"/>
  <c r="I2684" i="3"/>
  <c r="X2502" i="3"/>
  <c r="M2502" i="3"/>
  <c r="I2502" i="3"/>
  <c r="X3035" i="3"/>
  <c r="M3035" i="3"/>
  <c r="I3035" i="3"/>
  <c r="X2501" i="3"/>
  <c r="M2501" i="3"/>
  <c r="I2501" i="3"/>
  <c r="X2500" i="3"/>
  <c r="M2500" i="3"/>
  <c r="I2500" i="3"/>
  <c r="X3034" i="3"/>
  <c r="M3034" i="3"/>
  <c r="I3034" i="3"/>
  <c r="X2683" i="3"/>
  <c r="M2683" i="3"/>
  <c r="I2683" i="3"/>
  <c r="X2682" i="3"/>
  <c r="M2682" i="3"/>
  <c r="I2682" i="3"/>
  <c r="X2681" i="3"/>
  <c r="M2681" i="3"/>
  <c r="I2681" i="3"/>
  <c r="X3033" i="3"/>
  <c r="M3033" i="3"/>
  <c r="I3033" i="3"/>
  <c r="X2499" i="3"/>
  <c r="M2499" i="3"/>
  <c r="I2499" i="3"/>
  <c r="X2498" i="3"/>
  <c r="M2498" i="3"/>
  <c r="I2498" i="3"/>
  <c r="X3032" i="3"/>
  <c r="M3032" i="3"/>
  <c r="I3032" i="3"/>
  <c r="X3031" i="3"/>
  <c r="M3031" i="3"/>
  <c r="I3031" i="3"/>
  <c r="X2680" i="3"/>
  <c r="M2680" i="3"/>
  <c r="I2680" i="3"/>
  <c r="X3030" i="3"/>
  <c r="M3030" i="3"/>
  <c r="I3030" i="3"/>
  <c r="X2679" i="3"/>
  <c r="M2679" i="3"/>
  <c r="I2679" i="3"/>
  <c r="X2497" i="3"/>
  <c r="M2497" i="3"/>
  <c r="I2497" i="3"/>
  <c r="X2678" i="3"/>
  <c r="M2678" i="3"/>
  <c r="I2678" i="3"/>
  <c r="X2496" i="3"/>
  <c r="M2496" i="3"/>
  <c r="I2496" i="3"/>
  <c r="X2495" i="3"/>
  <c r="M2495" i="3"/>
  <c r="I2495" i="3"/>
  <c r="X2677" i="3"/>
  <c r="M2677" i="3"/>
  <c r="I2677" i="3"/>
  <c r="X2676" i="3"/>
  <c r="M2676" i="3"/>
  <c r="I2676" i="3"/>
  <c r="X3029" i="3"/>
  <c r="M3029" i="3"/>
  <c r="I3029" i="3"/>
  <c r="X3028" i="3"/>
  <c r="M3028" i="3"/>
  <c r="I3028" i="3"/>
  <c r="X2494" i="3"/>
  <c r="M2494" i="3"/>
  <c r="I2494" i="3"/>
  <c r="X2675" i="3"/>
  <c r="M2675" i="3"/>
  <c r="I2675" i="3"/>
  <c r="X2493" i="3"/>
  <c r="M2493" i="3"/>
  <c r="I2493" i="3"/>
  <c r="X2492" i="3"/>
  <c r="M2492" i="3"/>
  <c r="I2492" i="3"/>
  <c r="X2674" i="3"/>
  <c r="M2674" i="3"/>
  <c r="I2674" i="3"/>
  <c r="X3027" i="3"/>
  <c r="M3027" i="3"/>
  <c r="I3027" i="3"/>
  <c r="X3026" i="3"/>
  <c r="M3026" i="3"/>
  <c r="I3026" i="3"/>
  <c r="X3025" i="3"/>
  <c r="M3025" i="3"/>
  <c r="I3025" i="3"/>
  <c r="X3024" i="3"/>
  <c r="M3024" i="3"/>
  <c r="I3024" i="3"/>
  <c r="X2673" i="3"/>
  <c r="M2673" i="3"/>
  <c r="I2673" i="3"/>
  <c r="X2491" i="3"/>
  <c r="M2491" i="3"/>
  <c r="I2491" i="3"/>
  <c r="X2672" i="3"/>
  <c r="M2672" i="3"/>
  <c r="I2672" i="3"/>
  <c r="X3023" i="3"/>
  <c r="M3023" i="3"/>
  <c r="I3023" i="3"/>
  <c r="X2671" i="3"/>
  <c r="M2671" i="3"/>
  <c r="I2671" i="3"/>
  <c r="X2670" i="3"/>
  <c r="M2670" i="3"/>
  <c r="I2670" i="3"/>
  <c r="X3022" i="3"/>
  <c r="M3022" i="3"/>
  <c r="I3022" i="3"/>
  <c r="P238" i="5" l="1"/>
  <c r="P242" i="5"/>
  <c r="P2096" i="2"/>
  <c r="P1177" i="7"/>
  <c r="P1171" i="7"/>
  <c r="P1179" i="7"/>
  <c r="P1112" i="7"/>
  <c r="P1124" i="7"/>
  <c r="P1130" i="7"/>
  <c r="P1181" i="7"/>
  <c r="P2108" i="2"/>
  <c r="P2110" i="2"/>
  <c r="P2112" i="2"/>
  <c r="P2114" i="2"/>
  <c r="P2116" i="2"/>
  <c r="P1183" i="7"/>
  <c r="P2734" i="3"/>
  <c r="P2670" i="3"/>
  <c r="P3023" i="3"/>
  <c r="P2491" i="3"/>
  <c r="P2494" i="3"/>
  <c r="P3029" i="3"/>
  <c r="P2677" i="3"/>
  <c r="P2496" i="3"/>
  <c r="P2497" i="3"/>
  <c r="P2682" i="3"/>
  <c r="P3034" i="3"/>
  <c r="P2501" i="3"/>
  <c r="P2502" i="3"/>
  <c r="P3036" i="3"/>
  <c r="P3040" i="3"/>
  <c r="P2688" i="3"/>
  <c r="P2689" i="3"/>
  <c r="P3042" i="3"/>
  <c r="P2508" i="3"/>
  <c r="P2517" i="3"/>
  <c r="P2701" i="3"/>
  <c r="P2702" i="3"/>
  <c r="P2704" i="3"/>
  <c r="P2706" i="3"/>
  <c r="P2707" i="3"/>
  <c r="P2526" i="3"/>
  <c r="P2713" i="3"/>
  <c r="P3069" i="3"/>
  <c r="P3071" i="3"/>
  <c r="P2715" i="3"/>
  <c r="P2719" i="3"/>
  <c r="P3077" i="3"/>
  <c r="P3079" i="3"/>
  <c r="P2724" i="3"/>
  <c r="P3081" i="3"/>
  <c r="P3084" i="3"/>
  <c r="P3085" i="3"/>
  <c r="P2535" i="3"/>
  <c r="P3086" i="3"/>
  <c r="P3088" i="3"/>
  <c r="P2733" i="3"/>
  <c r="P2737" i="3"/>
  <c r="P2740" i="3"/>
  <c r="P2536" i="3"/>
  <c r="P2537" i="3"/>
  <c r="P3092" i="3"/>
  <c r="P2743" i="3"/>
  <c r="P3093" i="3"/>
  <c r="P2679" i="3"/>
  <c r="P2680" i="3"/>
  <c r="P3032" i="3"/>
  <c r="P2499" i="3"/>
  <c r="P2681" i="3"/>
  <c r="P2503" i="3"/>
  <c r="P2504" i="3"/>
  <c r="P3038" i="3"/>
  <c r="P3039" i="3"/>
  <c r="P2686" i="3"/>
  <c r="P3044" i="3"/>
  <c r="P2510" i="3"/>
  <c r="P3046" i="3"/>
  <c r="P2512" i="3"/>
  <c r="P3047" i="3"/>
  <c r="P2518" i="3"/>
  <c r="P2692" i="3"/>
  <c r="P3053" i="3"/>
  <c r="P2694" i="3"/>
  <c r="P3054" i="3"/>
  <c r="P2698" i="3"/>
  <c r="P2699" i="3"/>
  <c r="P2522" i="3"/>
  <c r="P3061" i="3"/>
  <c r="P3063" i="3"/>
  <c r="P2708" i="3"/>
  <c r="P2709" i="3"/>
  <c r="P3068" i="3"/>
  <c r="P2716" i="3"/>
  <c r="P2718" i="3"/>
  <c r="P3072" i="3"/>
  <c r="P2723" i="3"/>
  <c r="P2725" i="3"/>
  <c r="P3080" i="3"/>
  <c r="P2534" i="3"/>
  <c r="P2118" i="2"/>
  <c r="P2120" i="2"/>
  <c r="P1959" i="2"/>
  <c r="P1965" i="2"/>
  <c r="P1967" i="2"/>
  <c r="P1969" i="2"/>
  <c r="P1971" i="2"/>
  <c r="P1975" i="2"/>
  <c r="P1977" i="2"/>
  <c r="P1983" i="2"/>
  <c r="P1985" i="2"/>
  <c r="P1987" i="2"/>
  <c r="P1989" i="2"/>
  <c r="P1995" i="2"/>
  <c r="P2001" i="2"/>
  <c r="P2003" i="2"/>
  <c r="P2005" i="2"/>
  <c r="P2007" i="2"/>
  <c r="P2013" i="2"/>
  <c r="P2019" i="2"/>
  <c r="P2021" i="2"/>
  <c r="P2023" i="2"/>
  <c r="P2025" i="2"/>
  <c r="P2029" i="2"/>
  <c r="P2031" i="2"/>
  <c r="P2037" i="2"/>
  <c r="P2039" i="2"/>
  <c r="P2041" i="2"/>
  <c r="P2043" i="2"/>
  <c r="P2047" i="2"/>
  <c r="P2049" i="2"/>
  <c r="P2051" i="2"/>
  <c r="P2057" i="2"/>
  <c r="P2063" i="2"/>
  <c r="P2065" i="2"/>
  <c r="P2067" i="2"/>
  <c r="P2069" i="2"/>
  <c r="P2073" i="2"/>
  <c r="P2075" i="2"/>
  <c r="P2081" i="2"/>
  <c r="P2083" i="2"/>
  <c r="P2085" i="2"/>
  <c r="P2087" i="2"/>
  <c r="P2091" i="2"/>
  <c r="P2093" i="2"/>
  <c r="P2099" i="2"/>
  <c r="P2101" i="2"/>
  <c r="P2103" i="2"/>
  <c r="P2105" i="2"/>
  <c r="P2107" i="2"/>
  <c r="P2109" i="2"/>
  <c r="P2111" i="2"/>
  <c r="P2117" i="2"/>
  <c r="P2119" i="2"/>
  <c r="P2121" i="2"/>
  <c r="P2123" i="2"/>
  <c r="P2125" i="2"/>
  <c r="P1074" i="7"/>
  <c r="P1056" i="7"/>
  <c r="P1094" i="7"/>
  <c r="P1185" i="7"/>
  <c r="P1089" i="7"/>
  <c r="P1115" i="7"/>
  <c r="P1121" i="7"/>
  <c r="P1133" i="7"/>
  <c r="P1060" i="7"/>
  <c r="P1062" i="7"/>
  <c r="P1064" i="7"/>
  <c r="P1080" i="7"/>
  <c r="P1086" i="7"/>
  <c r="P1088" i="7"/>
  <c r="P1134" i="7"/>
  <c r="P1136" i="7"/>
  <c r="P1138" i="7"/>
  <c r="P1142" i="7"/>
  <c r="P1144" i="7"/>
  <c r="P1150" i="7"/>
  <c r="P1152" i="7"/>
  <c r="P1154" i="7"/>
  <c r="P1156" i="7"/>
  <c r="P1162" i="7"/>
  <c r="P1168" i="7"/>
  <c r="P1170" i="7"/>
  <c r="P1172" i="7"/>
  <c r="P1174" i="7"/>
  <c r="P1176" i="7"/>
  <c r="P1178" i="7"/>
  <c r="P3059" i="3"/>
  <c r="P3096" i="3"/>
  <c r="P3048" i="3"/>
  <c r="P2515" i="3"/>
  <c r="P3049" i="3"/>
  <c r="P2691" i="3"/>
  <c r="P3066" i="3"/>
  <c r="P2673" i="3"/>
  <c r="P3025" i="3"/>
  <c r="P3027" i="3"/>
  <c r="P2492" i="3"/>
  <c r="P2675" i="3"/>
  <c r="P2519" i="3"/>
  <c r="P2520" i="3"/>
  <c r="P2697" i="3"/>
  <c r="P3057" i="3"/>
  <c r="P2738" i="3"/>
  <c r="P2739" i="3"/>
  <c r="P3090" i="3"/>
  <c r="P3091" i="3"/>
  <c r="P2744" i="3"/>
  <c r="P2538" i="3"/>
  <c r="P3094" i="3"/>
  <c r="P2745" i="3"/>
  <c r="P3097" i="3"/>
  <c r="P2705" i="1"/>
  <c r="P3223" i="1"/>
  <c r="P2708" i="1"/>
  <c r="P2892" i="1"/>
  <c r="P2709" i="1"/>
  <c r="P2903" i="1"/>
  <c r="P2911" i="1"/>
  <c r="P2922" i="1"/>
  <c r="P2720" i="1"/>
  <c r="P3254" i="1"/>
  <c r="P3210" i="1"/>
  <c r="P2700" i="1"/>
  <c r="P2893" i="1"/>
  <c r="P3225" i="1"/>
  <c r="P3226" i="1"/>
  <c r="P2900" i="1"/>
  <c r="P3228" i="1"/>
  <c r="P2902" i="1"/>
  <c r="P3230" i="1"/>
  <c r="P3231" i="1"/>
  <c r="P2905" i="1"/>
  <c r="P2908" i="1"/>
  <c r="P2909" i="1"/>
  <c r="P3235" i="1"/>
  <c r="P2910" i="1"/>
  <c r="P2912" i="1"/>
  <c r="P3237" i="1"/>
  <c r="P3240" i="1"/>
  <c r="P3241" i="1"/>
  <c r="P2919" i="1"/>
  <c r="P2921" i="1"/>
  <c r="P2923" i="1"/>
  <c r="P3243" i="1"/>
  <c r="P2925" i="1"/>
  <c r="P3247" i="1"/>
  <c r="P2926" i="1"/>
  <c r="P2719" i="1"/>
  <c r="P3251" i="1"/>
  <c r="P3252" i="1"/>
  <c r="P2930" i="1"/>
  <c r="P2724" i="1"/>
  <c r="P2932" i="1"/>
  <c r="P3257" i="1"/>
  <c r="P2938" i="1"/>
  <c r="P2940" i="1"/>
  <c r="P2727" i="1"/>
  <c r="P2941" i="1"/>
  <c r="P3261" i="1"/>
  <c r="P2945" i="1"/>
  <c r="P3265" i="1"/>
  <c r="P3266" i="1"/>
  <c r="P2947" i="1"/>
  <c r="P2948" i="1"/>
  <c r="P3269" i="1"/>
  <c r="P2950" i="1"/>
  <c r="P2952" i="1"/>
  <c r="P3273" i="1"/>
  <c r="P2954" i="1"/>
  <c r="P3275" i="1"/>
  <c r="P2957" i="1"/>
  <c r="P2735" i="1"/>
  <c r="P2962" i="1"/>
  <c r="P2963" i="1"/>
  <c r="P2736" i="1"/>
  <c r="P2966" i="1"/>
  <c r="P2872" i="1"/>
  <c r="P2879" i="1"/>
  <c r="P2883" i="1"/>
  <c r="P3218" i="1"/>
  <c r="P2929" i="1"/>
  <c r="P3211" i="1"/>
  <c r="P2874" i="1"/>
  <c r="P2875" i="1"/>
  <c r="P2878" i="1"/>
  <c r="P3215" i="1"/>
  <c r="P2881" i="1"/>
  <c r="P3216" i="1"/>
  <c r="P2886" i="1"/>
  <c r="P2887" i="1"/>
  <c r="P3217" i="1"/>
  <c r="P3220" i="1"/>
  <c r="P3255" i="1"/>
  <c r="P3256" i="1"/>
  <c r="P2933" i="1"/>
  <c r="P2935" i="1"/>
  <c r="P2939" i="1"/>
  <c r="P3259" i="1"/>
  <c r="P3260" i="1"/>
  <c r="P2942" i="1"/>
  <c r="P2943" i="1"/>
  <c r="P3264" i="1"/>
  <c r="P2946" i="1"/>
  <c r="P2730" i="1"/>
  <c r="P2731" i="1"/>
  <c r="P3270" i="1"/>
  <c r="P2732" i="1"/>
  <c r="P2951" i="1"/>
  <c r="P3272" i="1"/>
  <c r="P2956" i="1"/>
  <c r="P2734" i="1"/>
  <c r="P2958" i="1"/>
  <c r="P3277" i="1"/>
  <c r="P2876" i="1"/>
  <c r="P2890" i="1"/>
  <c r="P2898" i="1"/>
  <c r="P2699" i="1"/>
  <c r="P3239" i="1"/>
  <c r="P3245" i="1"/>
  <c r="P2936" i="1"/>
  <c r="P2944" i="1"/>
  <c r="P2733" i="1"/>
  <c r="P2959" i="1"/>
  <c r="P2870" i="1"/>
  <c r="P2873" i="1"/>
  <c r="P3213" i="1"/>
  <c r="P2701" i="1"/>
  <c r="P3214" i="1"/>
  <c r="P2880" i="1"/>
  <c r="P2885" i="1"/>
  <c r="P2703" i="1"/>
  <c r="P3219" i="1"/>
  <c r="P2889" i="1"/>
  <c r="P3222" i="1"/>
  <c r="P2707" i="1"/>
  <c r="P2891" i="1"/>
  <c r="P3224" i="1"/>
  <c r="P2895" i="1"/>
  <c r="P2896" i="1"/>
  <c r="P2897" i="1"/>
  <c r="P3227" i="1"/>
  <c r="P2901" i="1"/>
  <c r="P2904" i="1"/>
  <c r="P2712" i="1"/>
  <c r="P2713" i="1"/>
  <c r="P2907" i="1"/>
  <c r="P3233" i="1"/>
  <c r="P3234" i="1"/>
  <c r="P3236" i="1"/>
  <c r="P2913" i="1"/>
  <c r="P2914" i="1"/>
  <c r="P3238" i="1"/>
  <c r="P2917" i="1"/>
  <c r="P2918" i="1"/>
  <c r="P2716" i="1"/>
  <c r="P3242" i="1"/>
  <c r="P2924" i="1"/>
  <c r="P3244" i="1"/>
  <c r="P3246" i="1"/>
  <c r="P3248" i="1"/>
  <c r="P3250" i="1"/>
  <c r="P2928" i="1"/>
  <c r="P2961" i="1"/>
  <c r="P2931" i="1"/>
  <c r="P2725" i="1"/>
  <c r="P3258" i="1"/>
  <c r="P3268" i="1"/>
  <c r="P2955" i="1"/>
  <c r="P2965" i="1"/>
  <c r="P2722" i="1"/>
  <c r="P2721" i="1"/>
  <c r="P3212" i="1"/>
  <c r="P2877" i="1"/>
  <c r="P2884" i="1"/>
  <c r="P2888" i="1"/>
  <c r="P2706" i="1"/>
  <c r="P2894" i="1"/>
  <c r="P2899" i="1"/>
  <c r="P2711" i="1"/>
  <c r="P3232" i="1"/>
  <c r="P2916" i="1"/>
  <c r="P2715" i="1"/>
  <c r="P2718" i="1"/>
  <c r="P3249" i="1"/>
  <c r="P3253" i="1"/>
  <c r="P2723" i="1"/>
  <c r="P2937" i="1"/>
  <c r="P2728" i="1"/>
  <c r="P3263" i="1"/>
  <c r="P2729" i="1"/>
  <c r="P3271" i="1"/>
  <c r="P3274" i="1"/>
  <c r="P2960" i="1"/>
  <c r="P2871" i="1"/>
  <c r="P2702" i="1"/>
  <c r="P2882" i="1"/>
  <c r="P2704" i="1"/>
  <c r="P3221" i="1"/>
  <c r="P2710" i="1"/>
  <c r="P3229" i="1"/>
  <c r="P2906" i="1"/>
  <c r="P2714" i="1"/>
  <c r="P2915" i="1"/>
  <c r="P2920" i="1"/>
  <c r="P2717" i="1"/>
  <c r="P2927" i="1"/>
  <c r="P2934" i="1"/>
  <c r="P2726" i="1"/>
  <c r="P3262" i="1"/>
  <c r="P3267" i="1"/>
  <c r="P2949" i="1"/>
  <c r="P2953" i="1"/>
  <c r="P3276" i="1"/>
  <c r="P2964" i="1"/>
  <c r="P1954" i="2"/>
  <c r="P1972" i="2"/>
  <c r="P1984" i="2"/>
  <c r="P1990" i="2"/>
  <c r="P2008" i="2"/>
  <c r="P2026" i="2"/>
  <c r="P2044" i="2"/>
  <c r="P2055" i="2"/>
  <c r="P2061" i="2"/>
  <c r="P2079" i="2"/>
  <c r="P2097" i="2"/>
  <c r="P2115" i="2"/>
  <c r="P1957" i="2"/>
  <c r="P1963" i="2"/>
  <c r="P1981" i="2"/>
  <c r="P1993" i="2"/>
  <c r="P1999" i="2"/>
  <c r="P2011" i="2"/>
  <c r="P2017" i="2"/>
  <c r="P2035" i="2"/>
  <c r="P2052" i="2"/>
  <c r="P2070" i="2"/>
  <c r="P2088" i="2"/>
  <c r="P2100" i="2"/>
  <c r="P2106" i="2"/>
  <c r="P2124" i="2"/>
  <c r="P1955" i="2"/>
  <c r="P1964" i="2"/>
  <c r="P1973" i="2"/>
  <c r="P1982" i="2"/>
  <c r="P1991" i="2"/>
  <c r="P2000" i="2"/>
  <c r="P2009" i="2"/>
  <c r="P2018" i="2"/>
  <c r="P2027" i="2"/>
  <c r="P2036" i="2"/>
  <c r="P2045" i="2"/>
  <c r="P2053" i="2"/>
  <c r="P2062" i="2"/>
  <c r="P2071" i="2"/>
  <c r="P2080" i="2"/>
  <c r="P2089" i="2"/>
  <c r="P2098" i="2"/>
  <c r="P2102" i="2"/>
  <c r="P1961" i="2"/>
  <c r="P1970" i="2"/>
  <c r="P1979" i="2"/>
  <c r="P1988" i="2"/>
  <c r="P1997" i="2"/>
  <c r="P2006" i="2"/>
  <c r="P2015" i="2"/>
  <c r="P2024" i="2"/>
  <c r="P2033" i="2"/>
  <c r="P2042" i="2"/>
  <c r="P2050" i="2"/>
  <c r="P2059" i="2"/>
  <c r="P2068" i="2"/>
  <c r="P2077" i="2"/>
  <c r="P2086" i="2"/>
  <c r="P2095" i="2"/>
  <c r="P2104" i="2"/>
  <c r="P2113" i="2"/>
  <c r="P2122" i="2"/>
  <c r="P1068" i="7"/>
  <c r="P1070" i="7"/>
  <c r="P1103" i="7"/>
  <c r="P1139" i="7"/>
  <c r="P1157" i="7"/>
  <c r="P1175" i="7"/>
  <c r="P1059" i="7"/>
  <c r="P1061" i="7"/>
  <c r="P1090" i="7"/>
  <c r="P1092" i="7"/>
  <c r="P1096" i="7"/>
  <c r="P1098" i="7"/>
  <c r="P1100" i="7"/>
  <c r="P1102" i="7"/>
  <c r="P1104" i="7"/>
  <c r="P1106" i="7"/>
  <c r="P1108" i="7"/>
  <c r="P1114" i="7"/>
  <c r="P1116" i="7"/>
  <c r="P1118" i="7"/>
  <c r="P1120" i="7"/>
  <c r="P1132" i="7"/>
  <c r="P1180" i="7"/>
  <c r="P1083" i="7"/>
  <c r="P1085" i="7"/>
  <c r="P1087" i="7"/>
  <c r="P1148" i="7"/>
  <c r="P1160" i="7"/>
  <c r="P1166" i="7"/>
  <c r="P1184" i="7"/>
  <c r="P1117" i="7"/>
  <c r="P1123" i="7"/>
  <c r="P1125" i="7"/>
  <c r="P1127" i="7"/>
  <c r="P1129" i="7"/>
  <c r="P1131" i="7"/>
  <c r="P1063" i="7"/>
  <c r="P1072" i="7"/>
  <c r="P1081" i="7"/>
  <c r="P1058" i="7"/>
  <c r="P1067" i="7"/>
  <c r="P1076" i="7"/>
  <c r="P1078" i="7"/>
  <c r="P1113" i="7"/>
  <c r="P1122" i="7"/>
  <c r="P1140" i="7"/>
  <c r="P1149" i="7"/>
  <c r="P1158" i="7"/>
  <c r="P1082" i="7"/>
  <c r="P1091" i="7"/>
  <c r="P1126" i="7"/>
  <c r="P1057" i="7"/>
  <c r="P1066" i="7"/>
  <c r="P1075" i="7"/>
  <c r="P1084" i="7"/>
  <c r="P1101" i="7"/>
  <c r="P1110" i="7"/>
  <c r="P1119" i="7"/>
  <c r="P1128" i="7"/>
  <c r="P1137" i="7"/>
  <c r="P1146" i="7"/>
  <c r="P1155" i="7"/>
  <c r="P1164" i="7"/>
  <c r="P1173" i="7"/>
  <c r="P1182" i="7"/>
  <c r="P2676" i="3"/>
  <c r="P2495" i="3"/>
  <c r="P2678" i="3"/>
  <c r="P2685" i="3"/>
  <c r="P2505" i="3"/>
  <c r="P2506" i="3"/>
  <c r="P2690" i="3"/>
  <c r="P3050" i="3"/>
  <c r="P2516" i="3"/>
  <c r="P2700" i="3"/>
  <c r="P3060" i="3"/>
  <c r="P3062" i="3"/>
  <c r="P3070" i="3"/>
  <c r="P2714" i="3"/>
  <c r="P2742" i="3"/>
  <c r="P2674" i="3"/>
  <c r="P2493" i="3"/>
  <c r="P2500" i="3"/>
  <c r="P3035" i="3"/>
  <c r="P2684" i="3"/>
  <c r="P3045" i="3"/>
  <c r="P2511" i="3"/>
  <c r="P2513" i="3"/>
  <c r="P3055" i="3"/>
  <c r="P3056" i="3"/>
  <c r="P3058" i="3"/>
  <c r="P2710" i="3"/>
  <c r="P2525" i="3"/>
  <c r="P3065" i="3"/>
  <c r="P3074" i="3"/>
  <c r="P3075" i="3"/>
  <c r="P2735" i="3"/>
  <c r="P2539" i="3"/>
  <c r="P3022" i="3"/>
  <c r="P2671" i="3"/>
  <c r="P2672" i="3"/>
  <c r="P3031" i="3"/>
  <c r="P2498" i="3"/>
  <c r="P3033" i="3"/>
  <c r="P3041" i="3"/>
  <c r="P2507" i="3"/>
  <c r="P3043" i="3"/>
  <c r="P3052" i="3"/>
  <c r="P2693" i="3"/>
  <c r="P2695" i="3"/>
  <c r="P2703" i="3"/>
  <c r="P2705" i="3"/>
  <c r="P2523" i="3"/>
  <c r="P2527" i="3"/>
  <c r="P2528" i="3"/>
  <c r="P2532" i="3"/>
  <c r="P2727" i="3"/>
  <c r="P3089" i="3"/>
  <c r="P2711" i="3"/>
  <c r="P2712" i="3"/>
  <c r="P2530" i="3"/>
  <c r="P3076" i="3"/>
  <c r="P2729" i="3"/>
  <c r="P2730" i="3"/>
  <c r="P2731" i="3"/>
  <c r="P2732" i="3"/>
  <c r="P2736" i="3"/>
  <c r="P2531" i="3"/>
  <c r="P2721" i="3"/>
  <c r="P3026" i="3"/>
  <c r="P2533" i="3"/>
  <c r="P2720" i="3"/>
  <c r="P3082" i="3"/>
  <c r="P3024" i="3"/>
  <c r="P3028" i="3"/>
  <c r="P3030" i="3"/>
  <c r="P2683" i="3"/>
  <c r="P3037" i="3"/>
  <c r="P2687" i="3"/>
  <c r="P2509" i="3"/>
  <c r="P2514" i="3"/>
  <c r="P3051" i="3"/>
  <c r="P2696" i="3"/>
  <c r="P2521" i="3"/>
  <c r="P3064" i="3"/>
  <c r="P2524" i="3"/>
  <c r="P3067" i="3"/>
  <c r="P2717" i="3"/>
  <c r="P3073" i="3"/>
  <c r="P2529" i="3"/>
  <c r="P2722" i="3"/>
  <c r="P3078" i="3"/>
  <c r="P2726" i="3"/>
  <c r="P3083" i="3"/>
  <c r="P2728" i="3"/>
  <c r="P3087" i="3"/>
  <c r="P2741" i="3"/>
  <c r="P3095" i="3"/>
  <c r="X234" i="5" l="1"/>
  <c r="M234" i="5"/>
  <c r="I234" i="5"/>
  <c r="P234" i="5" s="1"/>
  <c r="X233" i="5"/>
  <c r="M233" i="5"/>
  <c r="I233" i="5"/>
  <c r="P233" i="5" s="1"/>
  <c r="X232" i="5"/>
  <c r="M232" i="5"/>
  <c r="I232" i="5"/>
  <c r="P232" i="5" s="1"/>
  <c r="X231" i="5"/>
  <c r="M231" i="5"/>
  <c r="P231" i="5" s="1"/>
  <c r="I231" i="5"/>
  <c r="X230" i="5"/>
  <c r="M230" i="5"/>
  <c r="I230" i="5"/>
  <c r="P230" i="5" s="1"/>
  <c r="X2697" i="1"/>
  <c r="M2697" i="1"/>
  <c r="I2697" i="1"/>
  <c r="X2695" i="1"/>
  <c r="M2695" i="1"/>
  <c r="I2695" i="1"/>
  <c r="X2694" i="1"/>
  <c r="M2694" i="1"/>
  <c r="I2694" i="1"/>
  <c r="X2692" i="1"/>
  <c r="M2692" i="1"/>
  <c r="I2692" i="1"/>
  <c r="X2690" i="1"/>
  <c r="M2690" i="1"/>
  <c r="I2690" i="1"/>
  <c r="X2688" i="1"/>
  <c r="M2688" i="1"/>
  <c r="I2688" i="1"/>
  <c r="P2688" i="1" s="1"/>
  <c r="X2686" i="1"/>
  <c r="M2686" i="1"/>
  <c r="I2686" i="1"/>
  <c r="X2684" i="1"/>
  <c r="M2684" i="1"/>
  <c r="I2684" i="1"/>
  <c r="P2684" i="1" s="1"/>
  <c r="X2682" i="1"/>
  <c r="M2682" i="1"/>
  <c r="I2682" i="1"/>
  <c r="X2680" i="1"/>
  <c r="M2680" i="1"/>
  <c r="I2680" i="1"/>
  <c r="P2680" i="1" s="1"/>
  <c r="X2678" i="1"/>
  <c r="M2678" i="1"/>
  <c r="P2678" i="1" s="1"/>
  <c r="I2678" i="1"/>
  <c r="X2676" i="1"/>
  <c r="M2676" i="1"/>
  <c r="I2676" i="1"/>
  <c r="X2674" i="1"/>
  <c r="M2674" i="1"/>
  <c r="I2674" i="1"/>
  <c r="X2672" i="1"/>
  <c r="M2672" i="1"/>
  <c r="I2672" i="1"/>
  <c r="P2672" i="1" s="1"/>
  <c r="X2670" i="1"/>
  <c r="M2670" i="1"/>
  <c r="I2670" i="1"/>
  <c r="X2668" i="1"/>
  <c r="M2668" i="1"/>
  <c r="I2668" i="1"/>
  <c r="P2668" i="1" s="1"/>
  <c r="X2666" i="1"/>
  <c r="M2666" i="1"/>
  <c r="I2666" i="1"/>
  <c r="X2664" i="1"/>
  <c r="M2664" i="1"/>
  <c r="I2664" i="1"/>
  <c r="P2664" i="1" s="1"/>
  <c r="X2662" i="1"/>
  <c r="M2662" i="1"/>
  <c r="I2662" i="1"/>
  <c r="X2660" i="1"/>
  <c r="M2660" i="1"/>
  <c r="I2660" i="1"/>
  <c r="X2658" i="1"/>
  <c r="M2658" i="1"/>
  <c r="I2658" i="1"/>
  <c r="X2656" i="1"/>
  <c r="M2656" i="1"/>
  <c r="I2656" i="1"/>
  <c r="X2654" i="1"/>
  <c r="M2654" i="1"/>
  <c r="I2654" i="1"/>
  <c r="X2652" i="1"/>
  <c r="M2652" i="1"/>
  <c r="I2652" i="1"/>
  <c r="P2652" i="1" s="1"/>
  <c r="X2650" i="1"/>
  <c r="M2650" i="1"/>
  <c r="I2650" i="1"/>
  <c r="X2648" i="1"/>
  <c r="M2648" i="1"/>
  <c r="I2648" i="1"/>
  <c r="P2648" i="1" s="1"/>
  <c r="X2646" i="1"/>
  <c r="M2646" i="1"/>
  <c r="I2646" i="1"/>
  <c r="X2644" i="1"/>
  <c r="M2644" i="1"/>
  <c r="I2644" i="1"/>
  <c r="P2644" i="1" s="1"/>
  <c r="X2642" i="1"/>
  <c r="M2642" i="1"/>
  <c r="I2642" i="1"/>
  <c r="X2640" i="1"/>
  <c r="M2640" i="1"/>
  <c r="I2640" i="1"/>
  <c r="X2638" i="1"/>
  <c r="M2638" i="1"/>
  <c r="I2638" i="1"/>
  <c r="X2636" i="1"/>
  <c r="M2636" i="1"/>
  <c r="I2636" i="1"/>
  <c r="P2636" i="1" s="1"/>
  <c r="X2634" i="1"/>
  <c r="M2634" i="1"/>
  <c r="I2634" i="1"/>
  <c r="X2632" i="1"/>
  <c r="M2632" i="1"/>
  <c r="I2632" i="1"/>
  <c r="P2632" i="1" s="1"/>
  <c r="X2630" i="1"/>
  <c r="M2630" i="1"/>
  <c r="I2630" i="1"/>
  <c r="X2628" i="1"/>
  <c r="M2628" i="1"/>
  <c r="I2628" i="1"/>
  <c r="P2628" i="1" s="1"/>
  <c r="X2626" i="1"/>
  <c r="M2626" i="1"/>
  <c r="I2626" i="1"/>
  <c r="X2624" i="1"/>
  <c r="M2624" i="1"/>
  <c r="I2624" i="1"/>
  <c r="X2622" i="1"/>
  <c r="M2622" i="1"/>
  <c r="I2622" i="1"/>
  <c r="X2620" i="1"/>
  <c r="M2620" i="1"/>
  <c r="I2620" i="1"/>
  <c r="X2618" i="1"/>
  <c r="M2618" i="1"/>
  <c r="I2618" i="1"/>
  <c r="X2616" i="1"/>
  <c r="M2616" i="1"/>
  <c r="I2616" i="1"/>
  <c r="P2616" i="1" s="1"/>
  <c r="X2614" i="1"/>
  <c r="M2614" i="1"/>
  <c r="I2614" i="1"/>
  <c r="X2612" i="1"/>
  <c r="M2612" i="1"/>
  <c r="I2612" i="1"/>
  <c r="P2612" i="1" s="1"/>
  <c r="X2610" i="1"/>
  <c r="M2610" i="1"/>
  <c r="I2610" i="1"/>
  <c r="X2608" i="1"/>
  <c r="M2608" i="1"/>
  <c r="I2608" i="1"/>
  <c r="X2606" i="1"/>
  <c r="M2606" i="1"/>
  <c r="I2606" i="1"/>
  <c r="X2604" i="1"/>
  <c r="M2604" i="1"/>
  <c r="I2604" i="1"/>
  <c r="X2602" i="1"/>
  <c r="M2602" i="1"/>
  <c r="I2602" i="1"/>
  <c r="X2600" i="1"/>
  <c r="M2600" i="1"/>
  <c r="I2600" i="1"/>
  <c r="P2600" i="1" s="1"/>
  <c r="X2598" i="1"/>
  <c r="M2598" i="1"/>
  <c r="I2598" i="1"/>
  <c r="X2596" i="1"/>
  <c r="M2596" i="1"/>
  <c r="I2596" i="1"/>
  <c r="P2596" i="1" s="1"/>
  <c r="X2594" i="1"/>
  <c r="M2594" i="1"/>
  <c r="I2594" i="1"/>
  <c r="X2592" i="1"/>
  <c r="M2592" i="1"/>
  <c r="I2592" i="1"/>
  <c r="P2592" i="1" s="1"/>
  <c r="X2590" i="1"/>
  <c r="M2590" i="1"/>
  <c r="I2590" i="1"/>
  <c r="X2588" i="1"/>
  <c r="M2588" i="1"/>
  <c r="I2588" i="1"/>
  <c r="X2586" i="1"/>
  <c r="M2586" i="1"/>
  <c r="I2586" i="1"/>
  <c r="X2584" i="1"/>
  <c r="M2584" i="1"/>
  <c r="I2584" i="1"/>
  <c r="X2582" i="1"/>
  <c r="M2582" i="1"/>
  <c r="I2582" i="1"/>
  <c r="X2580" i="1"/>
  <c r="M2580" i="1"/>
  <c r="I2580" i="1"/>
  <c r="P2580" i="1" s="1"/>
  <c r="X2578" i="1"/>
  <c r="M2578" i="1"/>
  <c r="I2578" i="1"/>
  <c r="X2576" i="1"/>
  <c r="M2576" i="1"/>
  <c r="I2576" i="1"/>
  <c r="P2576" i="1" s="1"/>
  <c r="X2574" i="1"/>
  <c r="M2574" i="1"/>
  <c r="I2574" i="1"/>
  <c r="X2572" i="1"/>
  <c r="M2572" i="1"/>
  <c r="I2572" i="1"/>
  <c r="P2572" i="1" s="1"/>
  <c r="X2570" i="1"/>
  <c r="M2570" i="1"/>
  <c r="I2570" i="1"/>
  <c r="X2568" i="1"/>
  <c r="M2568" i="1"/>
  <c r="I2568" i="1"/>
  <c r="X2566" i="1"/>
  <c r="M2566" i="1"/>
  <c r="I2566" i="1"/>
  <c r="X2564" i="1"/>
  <c r="M2564" i="1"/>
  <c r="I2564" i="1"/>
  <c r="P2564" i="1" s="1"/>
  <c r="X2562" i="1"/>
  <c r="M2562" i="1"/>
  <c r="I2562" i="1"/>
  <c r="X2560" i="1"/>
  <c r="M2560" i="1"/>
  <c r="I2560" i="1"/>
  <c r="P2560" i="1" s="1"/>
  <c r="X2558" i="1"/>
  <c r="M2558" i="1"/>
  <c r="I2558" i="1"/>
  <c r="X2556" i="1"/>
  <c r="M2556" i="1"/>
  <c r="I2556" i="1"/>
  <c r="P2556" i="1" s="1"/>
  <c r="X2554" i="1"/>
  <c r="M2554" i="1"/>
  <c r="I2554" i="1"/>
  <c r="X2552" i="1"/>
  <c r="M2552" i="1"/>
  <c r="I2552" i="1"/>
  <c r="X2550" i="1"/>
  <c r="M2550" i="1"/>
  <c r="I2550" i="1"/>
  <c r="X2548" i="1"/>
  <c r="M2548" i="1"/>
  <c r="I2548" i="1"/>
  <c r="X2546" i="1"/>
  <c r="M2546" i="1"/>
  <c r="I2546" i="1"/>
  <c r="X2544" i="1"/>
  <c r="M2544" i="1"/>
  <c r="I2544" i="1"/>
  <c r="P2544" i="1" s="1"/>
  <c r="X2542" i="1"/>
  <c r="M2542" i="1"/>
  <c r="I2542" i="1"/>
  <c r="X2540" i="1"/>
  <c r="M2540" i="1"/>
  <c r="I2540" i="1"/>
  <c r="P2540" i="1" s="1"/>
  <c r="X2538" i="1"/>
  <c r="M2538" i="1"/>
  <c r="I2538" i="1"/>
  <c r="X2536" i="1"/>
  <c r="M2536" i="1"/>
  <c r="I2536" i="1"/>
  <c r="P2536" i="1" s="1"/>
  <c r="X2534" i="1"/>
  <c r="M2534" i="1"/>
  <c r="I2534" i="1"/>
  <c r="X2532" i="1"/>
  <c r="M2532" i="1"/>
  <c r="I2532" i="1"/>
  <c r="X2530" i="1"/>
  <c r="M2530" i="1"/>
  <c r="I2530" i="1"/>
  <c r="X2528" i="1"/>
  <c r="M2528" i="1"/>
  <c r="I2528" i="1"/>
  <c r="P2528" i="1" s="1"/>
  <c r="X2526" i="1"/>
  <c r="M2526" i="1"/>
  <c r="I2526" i="1"/>
  <c r="X2524" i="1"/>
  <c r="M2524" i="1"/>
  <c r="I2524" i="1"/>
  <c r="P2524" i="1" s="1"/>
  <c r="X2522" i="1"/>
  <c r="M2522" i="1"/>
  <c r="I2522" i="1"/>
  <c r="X2520" i="1"/>
  <c r="M2520" i="1"/>
  <c r="I2520" i="1"/>
  <c r="P2520" i="1" s="1"/>
  <c r="X2518" i="1"/>
  <c r="M2518" i="1"/>
  <c r="I2518" i="1"/>
  <c r="X2516" i="1"/>
  <c r="M2516" i="1"/>
  <c r="I2516" i="1"/>
  <c r="X2514" i="1"/>
  <c r="M2514" i="1"/>
  <c r="I2514" i="1"/>
  <c r="X2512" i="1"/>
  <c r="M2512" i="1"/>
  <c r="I2512" i="1"/>
  <c r="X2510" i="1"/>
  <c r="M2510" i="1"/>
  <c r="I2510" i="1"/>
  <c r="X2508" i="1"/>
  <c r="M2508" i="1"/>
  <c r="I2508" i="1"/>
  <c r="X2506" i="1"/>
  <c r="M2506" i="1"/>
  <c r="I2506" i="1"/>
  <c r="X2504" i="1"/>
  <c r="M2504" i="1"/>
  <c r="I2504" i="1"/>
  <c r="P2504" i="1" s="1"/>
  <c r="X2502" i="1"/>
  <c r="M2502" i="1"/>
  <c r="I2502" i="1"/>
  <c r="X2500" i="1"/>
  <c r="M2500" i="1"/>
  <c r="I2500" i="1"/>
  <c r="P2500" i="1" s="1"/>
  <c r="X2498" i="1"/>
  <c r="M2498" i="1"/>
  <c r="I2498" i="1"/>
  <c r="X2496" i="1"/>
  <c r="M2496" i="1"/>
  <c r="I2496" i="1"/>
  <c r="X2494" i="1"/>
  <c r="M2494" i="1"/>
  <c r="I2494" i="1"/>
  <c r="X2492" i="1"/>
  <c r="M2492" i="1"/>
  <c r="I2492" i="1"/>
  <c r="P2492" i="1" s="1"/>
  <c r="X2490" i="1"/>
  <c r="M2490" i="1"/>
  <c r="I2490" i="1"/>
  <c r="X2488" i="1"/>
  <c r="M2488" i="1"/>
  <c r="I2488" i="1"/>
  <c r="P2488" i="1" s="1"/>
  <c r="X2486" i="1"/>
  <c r="M2486" i="1"/>
  <c r="I2486" i="1"/>
  <c r="X2484" i="1"/>
  <c r="M2484" i="1"/>
  <c r="I2484" i="1"/>
  <c r="P2484" i="1" s="1"/>
  <c r="X2482" i="1"/>
  <c r="M2482" i="1"/>
  <c r="I2482" i="1"/>
  <c r="X2480" i="1"/>
  <c r="M2480" i="1"/>
  <c r="I2480" i="1"/>
  <c r="X2478" i="1"/>
  <c r="M2478" i="1"/>
  <c r="I2478" i="1"/>
  <c r="X2476" i="1"/>
  <c r="M2476" i="1"/>
  <c r="I2476" i="1"/>
  <c r="X2474" i="1"/>
  <c r="M2474" i="1"/>
  <c r="I2474" i="1"/>
  <c r="X2472" i="1"/>
  <c r="M2472" i="1"/>
  <c r="I2472" i="1"/>
  <c r="P2472" i="1" s="1"/>
  <c r="X2470" i="1"/>
  <c r="M2470" i="1"/>
  <c r="I2470" i="1"/>
  <c r="X2468" i="1"/>
  <c r="M2468" i="1"/>
  <c r="I2468" i="1"/>
  <c r="P2468" i="1" s="1"/>
  <c r="X2466" i="1"/>
  <c r="M2466" i="1"/>
  <c r="I2466" i="1"/>
  <c r="X2464" i="1"/>
  <c r="M2464" i="1"/>
  <c r="I2464" i="1"/>
  <c r="P2464" i="1" s="1"/>
  <c r="X2462" i="1"/>
  <c r="M2462" i="1"/>
  <c r="I2462" i="1"/>
  <c r="X2460" i="1"/>
  <c r="M2460" i="1"/>
  <c r="I2460" i="1"/>
  <c r="X2458" i="1"/>
  <c r="M2458" i="1"/>
  <c r="I2458" i="1"/>
  <c r="X2456" i="1"/>
  <c r="M2456" i="1"/>
  <c r="I2456" i="1"/>
  <c r="P2456" i="1" s="1"/>
  <c r="X2454" i="1"/>
  <c r="M2454" i="1"/>
  <c r="I2454" i="1"/>
  <c r="X2452" i="1"/>
  <c r="M2452" i="1"/>
  <c r="I2452" i="1"/>
  <c r="P2452" i="1" s="1"/>
  <c r="X2450" i="1"/>
  <c r="M2450" i="1"/>
  <c r="I2450" i="1"/>
  <c r="X2448" i="1"/>
  <c r="M2448" i="1"/>
  <c r="I2448" i="1"/>
  <c r="P2448" i="1" s="1"/>
  <c r="X2446" i="1"/>
  <c r="M2446" i="1"/>
  <c r="I2446" i="1"/>
  <c r="X2444" i="1"/>
  <c r="M2444" i="1"/>
  <c r="I2444" i="1"/>
  <c r="X2442" i="1"/>
  <c r="M2442" i="1"/>
  <c r="I2442" i="1"/>
  <c r="X2440" i="1"/>
  <c r="M2440" i="1"/>
  <c r="I2440" i="1"/>
  <c r="X2438" i="1"/>
  <c r="M2438" i="1"/>
  <c r="I2438" i="1"/>
  <c r="X2436" i="1"/>
  <c r="M2436" i="1"/>
  <c r="I2436" i="1"/>
  <c r="P2436" i="1" s="1"/>
  <c r="X2434" i="1"/>
  <c r="M2434" i="1"/>
  <c r="I2434" i="1"/>
  <c r="X2432" i="1"/>
  <c r="M2432" i="1"/>
  <c r="I2432" i="1"/>
  <c r="P2432" i="1" s="1"/>
  <c r="X2430" i="1"/>
  <c r="M2430" i="1"/>
  <c r="I2430" i="1"/>
  <c r="X2428" i="1"/>
  <c r="M2428" i="1"/>
  <c r="I2428" i="1"/>
  <c r="P2428" i="1" s="1"/>
  <c r="X2426" i="1"/>
  <c r="M2426" i="1"/>
  <c r="I2426" i="1"/>
  <c r="X2424" i="1"/>
  <c r="M2424" i="1"/>
  <c r="I2424" i="1"/>
  <c r="X2422" i="1"/>
  <c r="M2422" i="1"/>
  <c r="I2422" i="1"/>
  <c r="X2420" i="1"/>
  <c r="M2420" i="1"/>
  <c r="I2420" i="1"/>
  <c r="P2420" i="1" s="1"/>
  <c r="X2418" i="1"/>
  <c r="M2418" i="1"/>
  <c r="I2418" i="1"/>
  <c r="X2416" i="1"/>
  <c r="M2416" i="1"/>
  <c r="I2416" i="1"/>
  <c r="P2416" i="1" s="1"/>
  <c r="X2414" i="1"/>
  <c r="M2414" i="1"/>
  <c r="I2414" i="1"/>
  <c r="X2412" i="1"/>
  <c r="M2412" i="1"/>
  <c r="I2412" i="1"/>
  <c r="P2412" i="1" s="1"/>
  <c r="X2410" i="1"/>
  <c r="M2410" i="1"/>
  <c r="I2410" i="1"/>
  <c r="X2408" i="1"/>
  <c r="M2408" i="1"/>
  <c r="I2408" i="1"/>
  <c r="X2406" i="1"/>
  <c r="M2406" i="1"/>
  <c r="I2406" i="1"/>
  <c r="X2404" i="1"/>
  <c r="M2404" i="1"/>
  <c r="I2404" i="1"/>
  <c r="X2402" i="1"/>
  <c r="M2402" i="1"/>
  <c r="I2402" i="1"/>
  <c r="X2400" i="1"/>
  <c r="M2400" i="1"/>
  <c r="I2400" i="1"/>
  <c r="P2400" i="1" s="1"/>
  <c r="X2398" i="1"/>
  <c r="M2398" i="1"/>
  <c r="I2398" i="1"/>
  <c r="X2396" i="1"/>
  <c r="M2396" i="1"/>
  <c r="I2396" i="1"/>
  <c r="P2396" i="1" s="1"/>
  <c r="X2394" i="1"/>
  <c r="M2394" i="1"/>
  <c r="I2394" i="1"/>
  <c r="X2392" i="1"/>
  <c r="M2392" i="1"/>
  <c r="I2392" i="1"/>
  <c r="P2392" i="1" s="1"/>
  <c r="X2390" i="1"/>
  <c r="M2390" i="1"/>
  <c r="I2390" i="1"/>
  <c r="X2388" i="1"/>
  <c r="M2388" i="1"/>
  <c r="I2388" i="1"/>
  <c r="X2386" i="1"/>
  <c r="M2386" i="1"/>
  <c r="I2386" i="1"/>
  <c r="X2384" i="1"/>
  <c r="M2384" i="1"/>
  <c r="I2384" i="1"/>
  <c r="P2384" i="1" s="1"/>
  <c r="X2382" i="1"/>
  <c r="M2382" i="1"/>
  <c r="I2382" i="1"/>
  <c r="X2380" i="1"/>
  <c r="M2380" i="1"/>
  <c r="I2380" i="1"/>
  <c r="P2380" i="1" s="1"/>
  <c r="X2378" i="1"/>
  <c r="M2378" i="1"/>
  <c r="I2378" i="1"/>
  <c r="X2376" i="1"/>
  <c r="M2376" i="1"/>
  <c r="I2376" i="1"/>
  <c r="P2376" i="1" s="1"/>
  <c r="X2374" i="1"/>
  <c r="M2374" i="1"/>
  <c r="I2374" i="1"/>
  <c r="X2372" i="1"/>
  <c r="M2372" i="1"/>
  <c r="I2372" i="1"/>
  <c r="X2370" i="1"/>
  <c r="M2370" i="1"/>
  <c r="I2370" i="1"/>
  <c r="X2368" i="1"/>
  <c r="M2368" i="1"/>
  <c r="I2368" i="1"/>
  <c r="X2366" i="1"/>
  <c r="M2366" i="1"/>
  <c r="I2366" i="1"/>
  <c r="X2364" i="1"/>
  <c r="M2364" i="1"/>
  <c r="I2364" i="1"/>
  <c r="P2364" i="1" s="1"/>
  <c r="X2362" i="1"/>
  <c r="M2362" i="1"/>
  <c r="I2362" i="1"/>
  <c r="X2360" i="1"/>
  <c r="M2360" i="1"/>
  <c r="I2360" i="1"/>
  <c r="P2360" i="1" s="1"/>
  <c r="X2358" i="1"/>
  <c r="M2358" i="1"/>
  <c r="I2358" i="1"/>
  <c r="X2356" i="1"/>
  <c r="M2356" i="1"/>
  <c r="I2356" i="1"/>
  <c r="X2354" i="1"/>
  <c r="M2354" i="1"/>
  <c r="I2354" i="1"/>
  <c r="X2352" i="1"/>
  <c r="M2352" i="1"/>
  <c r="I2352" i="1"/>
  <c r="X2350" i="1"/>
  <c r="M2350" i="1"/>
  <c r="I2350" i="1"/>
  <c r="X2348" i="1"/>
  <c r="M2348" i="1"/>
  <c r="I2348" i="1"/>
  <c r="P2348" i="1" s="1"/>
  <c r="X2346" i="1"/>
  <c r="M2346" i="1"/>
  <c r="I2346" i="1"/>
  <c r="X2344" i="1"/>
  <c r="M2344" i="1"/>
  <c r="I2344" i="1"/>
  <c r="P2344" i="1" s="1"/>
  <c r="X2342" i="1"/>
  <c r="M2342" i="1"/>
  <c r="I2342" i="1"/>
  <c r="X2340" i="1"/>
  <c r="M2340" i="1"/>
  <c r="I2340" i="1"/>
  <c r="P2340" i="1" s="1"/>
  <c r="X2338" i="1"/>
  <c r="M2338" i="1"/>
  <c r="I2338" i="1"/>
  <c r="X2336" i="1"/>
  <c r="M2336" i="1"/>
  <c r="I2336" i="1"/>
  <c r="X2334" i="1"/>
  <c r="M2334" i="1"/>
  <c r="I2334" i="1"/>
  <c r="X2332" i="1"/>
  <c r="M2332" i="1"/>
  <c r="I2332" i="1"/>
  <c r="X2330" i="1"/>
  <c r="M2330" i="1"/>
  <c r="I2330" i="1"/>
  <c r="X2328" i="1"/>
  <c r="M2328" i="1"/>
  <c r="I2328" i="1"/>
  <c r="P2328" i="1" s="1"/>
  <c r="X2326" i="1"/>
  <c r="M2326" i="1"/>
  <c r="I2326" i="1"/>
  <c r="X2324" i="1"/>
  <c r="M2324" i="1"/>
  <c r="I2324" i="1"/>
  <c r="P2324" i="1" s="1"/>
  <c r="X2322" i="1"/>
  <c r="M2322" i="1"/>
  <c r="I2322" i="1"/>
  <c r="X2320" i="1"/>
  <c r="M2320" i="1"/>
  <c r="I2320" i="1"/>
  <c r="P2320" i="1" s="1"/>
  <c r="X2318" i="1"/>
  <c r="M2318" i="1"/>
  <c r="I2318" i="1"/>
  <c r="X2316" i="1"/>
  <c r="M2316" i="1"/>
  <c r="I2316" i="1"/>
  <c r="X2314" i="1"/>
  <c r="M2314" i="1"/>
  <c r="I2314" i="1"/>
  <c r="X2312" i="1"/>
  <c r="M2312" i="1"/>
  <c r="I2312" i="1"/>
  <c r="P2312" i="1" s="1"/>
  <c r="X2310" i="1"/>
  <c r="M2310" i="1"/>
  <c r="I2310" i="1"/>
  <c r="X2308" i="1"/>
  <c r="M2308" i="1"/>
  <c r="I2308" i="1"/>
  <c r="P2308" i="1" s="1"/>
  <c r="X2306" i="1"/>
  <c r="M2306" i="1"/>
  <c r="I2306" i="1"/>
  <c r="X2304" i="1"/>
  <c r="M2304" i="1"/>
  <c r="I2304" i="1"/>
  <c r="P2304" i="1" s="1"/>
  <c r="X2302" i="1"/>
  <c r="M2302" i="1"/>
  <c r="I2302" i="1"/>
  <c r="X2300" i="1"/>
  <c r="M2300" i="1"/>
  <c r="I2300" i="1"/>
  <c r="X2298" i="1"/>
  <c r="M2298" i="1"/>
  <c r="I2298" i="1"/>
  <c r="X2296" i="1"/>
  <c r="M2296" i="1"/>
  <c r="I2296" i="1"/>
  <c r="X2294" i="1"/>
  <c r="M2294" i="1"/>
  <c r="I2294" i="1"/>
  <c r="X2292" i="1"/>
  <c r="M2292" i="1"/>
  <c r="I2292" i="1"/>
  <c r="P2292" i="1" s="1"/>
  <c r="X2290" i="1"/>
  <c r="M2290" i="1"/>
  <c r="I2290" i="1"/>
  <c r="X2288" i="1"/>
  <c r="M2288" i="1"/>
  <c r="I2288" i="1"/>
  <c r="P2288" i="1" s="1"/>
  <c r="P2642" i="1" l="1"/>
  <c r="P2318" i="1"/>
  <c r="P2354" i="1"/>
  <c r="P2390" i="1"/>
  <c r="P2426" i="1"/>
  <c r="P2462" i="1"/>
  <c r="P2498" i="1"/>
  <c r="P2534" i="1"/>
  <c r="P2570" i="1"/>
  <c r="P2606" i="1"/>
  <c r="P2336" i="1"/>
  <c r="P2372" i="1"/>
  <c r="P2624" i="1"/>
  <c r="P2660" i="1"/>
  <c r="P2508" i="1"/>
  <c r="P2300" i="1"/>
  <c r="P2408" i="1"/>
  <c r="P2444" i="1"/>
  <c r="P2480" i="1"/>
  <c r="P2516" i="1"/>
  <c r="P2552" i="1"/>
  <c r="P2588" i="1"/>
  <c r="P2695" i="1"/>
  <c r="P2290" i="1"/>
  <c r="P2294" i="1"/>
  <c r="P2302" i="1"/>
  <c r="P2306" i="1"/>
  <c r="P2310" i="1"/>
  <c r="P2322" i="1"/>
  <c r="P2326" i="1"/>
  <c r="P2330" i="1"/>
  <c r="P2338" i="1"/>
  <c r="P2342" i="1"/>
  <c r="P2346" i="1"/>
  <c r="P2358" i="1"/>
  <c r="P2362" i="1"/>
  <c r="P2366" i="1"/>
  <c r="P2374" i="1"/>
  <c r="P2378" i="1"/>
  <c r="P2382" i="1"/>
  <c r="P2394" i="1"/>
  <c r="P2398" i="1"/>
  <c r="P2402" i="1"/>
  <c r="P2410" i="1"/>
  <c r="P2414" i="1"/>
  <c r="P2418" i="1"/>
  <c r="P2430" i="1"/>
  <c r="P2434" i="1"/>
  <c r="P2438" i="1"/>
  <c r="P2446" i="1"/>
  <c r="P2450" i="1"/>
  <c r="P2454" i="1"/>
  <c r="P2466" i="1"/>
  <c r="P2470" i="1"/>
  <c r="P2474" i="1"/>
  <c r="P2482" i="1"/>
  <c r="P2486" i="1"/>
  <c r="P2490" i="1"/>
  <c r="P2502" i="1"/>
  <c r="P2506" i="1"/>
  <c r="P2510" i="1"/>
  <c r="P2518" i="1"/>
  <c r="P2522" i="1"/>
  <c r="P2526" i="1"/>
  <c r="P2538" i="1"/>
  <c r="P2542" i="1"/>
  <c r="P2546" i="1"/>
  <c r="P2554" i="1"/>
  <c r="P2558" i="1"/>
  <c r="P2562" i="1"/>
  <c r="P2574" i="1"/>
  <c r="P2578" i="1"/>
  <c r="P2582" i="1"/>
  <c r="P2590" i="1"/>
  <c r="P2594" i="1"/>
  <c r="P2598" i="1"/>
  <c r="P2610" i="1"/>
  <c r="P2614" i="1"/>
  <c r="P2618" i="1"/>
  <c r="P2630" i="1"/>
  <c r="P2634" i="1"/>
  <c r="P2646" i="1"/>
  <c r="P2650" i="1"/>
  <c r="P2654" i="1"/>
  <c r="P2662" i="1"/>
  <c r="P2666" i="1"/>
  <c r="P2670" i="1"/>
  <c r="P2682" i="1"/>
  <c r="P2686" i="1"/>
  <c r="P2690" i="1"/>
  <c r="P2697" i="1"/>
  <c r="P2298" i="1"/>
  <c r="P2316" i="1"/>
  <c r="P2334" i="1"/>
  <c r="P2352" i="1"/>
  <c r="P2370" i="1"/>
  <c r="P2388" i="1"/>
  <c r="P2406" i="1"/>
  <c r="P2424" i="1"/>
  <c r="P2442" i="1"/>
  <c r="P2460" i="1"/>
  <c r="P2478" i="1"/>
  <c r="P2496" i="1"/>
  <c r="P2514" i="1"/>
  <c r="P2532" i="1"/>
  <c r="P2550" i="1"/>
  <c r="P2568" i="1"/>
  <c r="P2586" i="1"/>
  <c r="P2604" i="1"/>
  <c r="P2622" i="1"/>
  <c r="P2640" i="1"/>
  <c r="P2658" i="1"/>
  <c r="P2676" i="1"/>
  <c r="P2694" i="1"/>
  <c r="P2356" i="1"/>
  <c r="P2608" i="1"/>
  <c r="P2626" i="1"/>
  <c r="P2296" i="1"/>
  <c r="P2314" i="1"/>
  <c r="P2332" i="1"/>
  <c r="P2350" i="1"/>
  <c r="P2368" i="1"/>
  <c r="P2386" i="1"/>
  <c r="P2404" i="1"/>
  <c r="P2422" i="1"/>
  <c r="P2440" i="1"/>
  <c r="P2458" i="1"/>
  <c r="P2476" i="1"/>
  <c r="P2494" i="1"/>
  <c r="P2512" i="1"/>
  <c r="P2530" i="1"/>
  <c r="P2548" i="1"/>
  <c r="P2566" i="1"/>
  <c r="P2584" i="1"/>
  <c r="P2602" i="1"/>
  <c r="P2620" i="1"/>
  <c r="P2638" i="1"/>
  <c r="P2656" i="1"/>
  <c r="P2674" i="1"/>
  <c r="P2692" i="1"/>
  <c r="X2698" i="1" l="1"/>
  <c r="M2698" i="1"/>
  <c r="I2698" i="1"/>
  <c r="X2696" i="1"/>
  <c r="M2696" i="1"/>
  <c r="I2696" i="1"/>
  <c r="X2693" i="1"/>
  <c r="M2693" i="1"/>
  <c r="I2693" i="1"/>
  <c r="X2691" i="1"/>
  <c r="M2691" i="1"/>
  <c r="I2691" i="1"/>
  <c r="X2689" i="1"/>
  <c r="M2689" i="1"/>
  <c r="I2689" i="1"/>
  <c r="X2687" i="1"/>
  <c r="M2687" i="1"/>
  <c r="I2687" i="1"/>
  <c r="X2685" i="1"/>
  <c r="M2685" i="1"/>
  <c r="I2685" i="1"/>
  <c r="X2683" i="1"/>
  <c r="M2683" i="1"/>
  <c r="I2683" i="1"/>
  <c r="X2681" i="1"/>
  <c r="M2681" i="1"/>
  <c r="I2681" i="1"/>
  <c r="P2681" i="1" s="1"/>
  <c r="X2679" i="1"/>
  <c r="M2679" i="1"/>
  <c r="I2679" i="1"/>
  <c r="X2677" i="1"/>
  <c r="M2677" i="1"/>
  <c r="I2677" i="1"/>
  <c r="X2675" i="1"/>
  <c r="M2675" i="1"/>
  <c r="I2675" i="1"/>
  <c r="X2673" i="1"/>
  <c r="M2673" i="1"/>
  <c r="I2673" i="1"/>
  <c r="X2671" i="1"/>
  <c r="M2671" i="1"/>
  <c r="I2671" i="1"/>
  <c r="X2669" i="1"/>
  <c r="M2669" i="1"/>
  <c r="I2669" i="1"/>
  <c r="P2669" i="1" s="1"/>
  <c r="X2667" i="1"/>
  <c r="M2667" i="1"/>
  <c r="I2667" i="1"/>
  <c r="X2665" i="1"/>
  <c r="M2665" i="1"/>
  <c r="I2665" i="1"/>
  <c r="P2665" i="1" s="1"/>
  <c r="X2663" i="1"/>
  <c r="M2663" i="1"/>
  <c r="I2663" i="1"/>
  <c r="X2661" i="1"/>
  <c r="M2661" i="1"/>
  <c r="I2661" i="1"/>
  <c r="X2659" i="1"/>
  <c r="M2659" i="1"/>
  <c r="I2659" i="1"/>
  <c r="X2657" i="1"/>
  <c r="M2657" i="1"/>
  <c r="I2657" i="1"/>
  <c r="P2657" i="1" s="1"/>
  <c r="X2655" i="1"/>
  <c r="M2655" i="1"/>
  <c r="I2655" i="1"/>
  <c r="X2653" i="1"/>
  <c r="M2653" i="1"/>
  <c r="I2653" i="1"/>
  <c r="P2653" i="1" s="1"/>
  <c r="X2651" i="1"/>
  <c r="M2651" i="1"/>
  <c r="I2651" i="1"/>
  <c r="X2649" i="1"/>
  <c r="M2649" i="1"/>
  <c r="I2649" i="1"/>
  <c r="P2649" i="1" s="1"/>
  <c r="X2647" i="1"/>
  <c r="M2647" i="1"/>
  <c r="I2647" i="1"/>
  <c r="X2645" i="1"/>
  <c r="M2645" i="1"/>
  <c r="I2645" i="1"/>
  <c r="P2645" i="1" s="1"/>
  <c r="X2643" i="1"/>
  <c r="M2643" i="1"/>
  <c r="I2643" i="1"/>
  <c r="X2641" i="1"/>
  <c r="M2641" i="1"/>
  <c r="I2641" i="1"/>
  <c r="X2639" i="1"/>
  <c r="M2639" i="1"/>
  <c r="I2639" i="1"/>
  <c r="X2637" i="1"/>
  <c r="M2637" i="1"/>
  <c r="I2637" i="1"/>
  <c r="X2635" i="1"/>
  <c r="M2635" i="1"/>
  <c r="I2635" i="1"/>
  <c r="X2633" i="1"/>
  <c r="M2633" i="1"/>
  <c r="I2633" i="1"/>
  <c r="P2633" i="1" s="1"/>
  <c r="X2631" i="1"/>
  <c r="M2631" i="1"/>
  <c r="I2631" i="1"/>
  <c r="X2629" i="1"/>
  <c r="M2629" i="1"/>
  <c r="I2629" i="1"/>
  <c r="P2629" i="1" s="1"/>
  <c r="X2627" i="1"/>
  <c r="M2627" i="1"/>
  <c r="I2627" i="1"/>
  <c r="X2625" i="1"/>
  <c r="M2625" i="1"/>
  <c r="I2625" i="1"/>
  <c r="X2623" i="1"/>
  <c r="M2623" i="1"/>
  <c r="I2623" i="1"/>
  <c r="X2621" i="1"/>
  <c r="M2621" i="1"/>
  <c r="I2621" i="1"/>
  <c r="X2619" i="1"/>
  <c r="M2619" i="1"/>
  <c r="I2619" i="1"/>
  <c r="X2617" i="1"/>
  <c r="M2617" i="1"/>
  <c r="I2617" i="1"/>
  <c r="P2617" i="1" s="1"/>
  <c r="X2615" i="1"/>
  <c r="M2615" i="1"/>
  <c r="I2615" i="1"/>
  <c r="X2613" i="1"/>
  <c r="M2613" i="1"/>
  <c r="I2613" i="1"/>
  <c r="P2613" i="1" s="1"/>
  <c r="X2611" i="1"/>
  <c r="M2611" i="1"/>
  <c r="I2611" i="1"/>
  <c r="X2609" i="1"/>
  <c r="M2609" i="1"/>
  <c r="I2609" i="1"/>
  <c r="P2609" i="1" s="1"/>
  <c r="X2607" i="1"/>
  <c r="M2607" i="1"/>
  <c r="I2607" i="1"/>
  <c r="X2605" i="1"/>
  <c r="M2605" i="1"/>
  <c r="I2605" i="1"/>
  <c r="X2603" i="1"/>
  <c r="M2603" i="1"/>
  <c r="I2603" i="1"/>
  <c r="X2601" i="1"/>
  <c r="M2601" i="1"/>
  <c r="I2601" i="1"/>
  <c r="X2599" i="1"/>
  <c r="M2599" i="1"/>
  <c r="I2599" i="1"/>
  <c r="X2597" i="1"/>
  <c r="M2597" i="1"/>
  <c r="I2597" i="1"/>
  <c r="P2597" i="1" s="1"/>
  <c r="X2595" i="1"/>
  <c r="M2595" i="1"/>
  <c r="I2595" i="1"/>
  <c r="X2593" i="1"/>
  <c r="M2593" i="1"/>
  <c r="I2593" i="1"/>
  <c r="X2591" i="1"/>
  <c r="M2591" i="1"/>
  <c r="I2591" i="1"/>
  <c r="X2589" i="1"/>
  <c r="M2589" i="1"/>
  <c r="I2589" i="1"/>
  <c r="X2587" i="1"/>
  <c r="M2587" i="1"/>
  <c r="I2587" i="1"/>
  <c r="X2585" i="1"/>
  <c r="M2585" i="1"/>
  <c r="I2585" i="1"/>
  <c r="P2585" i="1" s="1"/>
  <c r="X2583" i="1"/>
  <c r="M2583" i="1"/>
  <c r="I2583" i="1"/>
  <c r="X2581" i="1"/>
  <c r="M2581" i="1"/>
  <c r="I2581" i="1"/>
  <c r="P2581" i="1" s="1"/>
  <c r="X2579" i="1"/>
  <c r="M2579" i="1"/>
  <c r="I2579" i="1"/>
  <c r="X2577" i="1"/>
  <c r="M2577" i="1"/>
  <c r="I2577" i="1"/>
  <c r="P2577" i="1" s="1"/>
  <c r="X2575" i="1"/>
  <c r="M2575" i="1"/>
  <c r="I2575" i="1"/>
  <c r="X2573" i="1"/>
  <c r="M2573" i="1"/>
  <c r="I2573" i="1"/>
  <c r="P2573" i="1" s="1"/>
  <c r="X2571" i="1"/>
  <c r="M2571" i="1"/>
  <c r="I2571" i="1"/>
  <c r="X2569" i="1"/>
  <c r="M2569" i="1"/>
  <c r="I2569" i="1"/>
  <c r="X2567" i="1"/>
  <c r="M2567" i="1"/>
  <c r="I2567" i="1"/>
  <c r="X2565" i="1"/>
  <c r="M2565" i="1"/>
  <c r="I2565" i="1"/>
  <c r="X2563" i="1"/>
  <c r="M2563" i="1"/>
  <c r="I2563" i="1"/>
  <c r="X2561" i="1"/>
  <c r="M2561" i="1"/>
  <c r="I2561" i="1"/>
  <c r="P2561" i="1" s="1"/>
  <c r="X2559" i="1"/>
  <c r="M2559" i="1"/>
  <c r="I2559" i="1"/>
  <c r="X2557" i="1"/>
  <c r="M2557" i="1"/>
  <c r="I2557" i="1"/>
  <c r="X2555" i="1"/>
  <c r="M2555" i="1"/>
  <c r="I2555" i="1"/>
  <c r="X2553" i="1"/>
  <c r="M2553" i="1"/>
  <c r="I2553" i="1"/>
  <c r="X2551" i="1"/>
  <c r="M2551" i="1"/>
  <c r="I2551" i="1"/>
  <c r="X2549" i="1"/>
  <c r="M2549" i="1"/>
  <c r="I2549" i="1"/>
  <c r="P2549" i="1" s="1"/>
  <c r="X2547" i="1"/>
  <c r="M2547" i="1"/>
  <c r="I2547" i="1"/>
  <c r="X2545" i="1"/>
  <c r="M2545" i="1"/>
  <c r="I2545" i="1"/>
  <c r="P2545" i="1" s="1"/>
  <c r="X2543" i="1"/>
  <c r="M2543" i="1"/>
  <c r="I2543" i="1"/>
  <c r="X2541" i="1"/>
  <c r="M2541" i="1"/>
  <c r="I2541" i="1"/>
  <c r="P2541" i="1" s="1"/>
  <c r="X2539" i="1"/>
  <c r="M2539" i="1"/>
  <c r="I2539" i="1"/>
  <c r="X2537" i="1"/>
  <c r="M2537" i="1"/>
  <c r="I2537" i="1"/>
  <c r="P2537" i="1" s="1"/>
  <c r="X2535" i="1"/>
  <c r="M2535" i="1"/>
  <c r="I2535" i="1"/>
  <c r="X2533" i="1"/>
  <c r="M2533" i="1"/>
  <c r="I2533" i="1"/>
  <c r="X2531" i="1"/>
  <c r="M2531" i="1"/>
  <c r="I2531" i="1"/>
  <c r="X2529" i="1"/>
  <c r="M2529" i="1"/>
  <c r="I2529" i="1"/>
  <c r="X2527" i="1"/>
  <c r="M2527" i="1"/>
  <c r="I2527" i="1"/>
  <c r="X2525" i="1"/>
  <c r="M2525" i="1"/>
  <c r="I2525" i="1"/>
  <c r="P2525" i="1" s="1"/>
  <c r="X2523" i="1"/>
  <c r="M2523" i="1"/>
  <c r="I2523" i="1"/>
  <c r="X2521" i="1"/>
  <c r="M2521" i="1"/>
  <c r="I2521" i="1"/>
  <c r="P2521" i="1" s="1"/>
  <c r="X2519" i="1"/>
  <c r="M2519" i="1"/>
  <c r="I2519" i="1"/>
  <c r="X2517" i="1"/>
  <c r="M2517" i="1"/>
  <c r="I2517" i="1"/>
  <c r="X2515" i="1"/>
  <c r="M2515" i="1"/>
  <c r="I2515" i="1"/>
  <c r="X2513" i="1"/>
  <c r="M2513" i="1"/>
  <c r="I2513" i="1"/>
  <c r="P2513" i="1" s="1"/>
  <c r="X2511" i="1"/>
  <c r="M2511" i="1"/>
  <c r="I2511" i="1"/>
  <c r="X2509" i="1"/>
  <c r="M2509" i="1"/>
  <c r="I2509" i="1"/>
  <c r="P2509" i="1" s="1"/>
  <c r="X2507" i="1"/>
  <c r="M2507" i="1"/>
  <c r="I2507" i="1"/>
  <c r="X2505" i="1"/>
  <c r="M2505" i="1"/>
  <c r="I2505" i="1"/>
  <c r="P2505" i="1" s="1"/>
  <c r="X2503" i="1"/>
  <c r="M2503" i="1"/>
  <c r="I2503" i="1"/>
  <c r="X2501" i="1"/>
  <c r="M2501" i="1"/>
  <c r="I2501" i="1"/>
  <c r="P2501" i="1" s="1"/>
  <c r="X2499" i="1"/>
  <c r="M2499" i="1"/>
  <c r="I2499" i="1"/>
  <c r="X2497" i="1"/>
  <c r="M2497" i="1"/>
  <c r="I2497" i="1"/>
  <c r="X2495" i="1"/>
  <c r="M2495" i="1"/>
  <c r="I2495" i="1"/>
  <c r="X2493" i="1"/>
  <c r="M2493" i="1"/>
  <c r="I2493" i="1"/>
  <c r="X2491" i="1"/>
  <c r="M2491" i="1"/>
  <c r="I2491" i="1"/>
  <c r="X2489" i="1"/>
  <c r="M2489" i="1"/>
  <c r="I2489" i="1"/>
  <c r="P2489" i="1" s="1"/>
  <c r="X2487" i="1"/>
  <c r="M2487" i="1"/>
  <c r="I2487" i="1"/>
  <c r="X2485" i="1"/>
  <c r="M2485" i="1"/>
  <c r="I2485" i="1"/>
  <c r="X2483" i="1"/>
  <c r="M2483" i="1"/>
  <c r="I2483" i="1"/>
  <c r="X2481" i="1"/>
  <c r="M2481" i="1"/>
  <c r="I2481" i="1"/>
  <c r="X2479" i="1"/>
  <c r="M2479" i="1"/>
  <c r="I2479" i="1"/>
  <c r="X2477" i="1"/>
  <c r="M2477" i="1"/>
  <c r="I2477" i="1"/>
  <c r="X2475" i="1"/>
  <c r="M2475" i="1"/>
  <c r="I2475" i="1"/>
  <c r="X2473" i="1"/>
  <c r="M2473" i="1"/>
  <c r="I2473" i="1"/>
  <c r="P2473" i="1" s="1"/>
  <c r="X2471" i="1"/>
  <c r="M2471" i="1"/>
  <c r="I2471" i="1"/>
  <c r="X2469" i="1"/>
  <c r="M2469" i="1"/>
  <c r="I2469" i="1"/>
  <c r="P2469" i="1" s="1"/>
  <c r="X2467" i="1"/>
  <c r="M2467" i="1"/>
  <c r="I2467" i="1"/>
  <c r="X2465" i="1"/>
  <c r="M2465" i="1"/>
  <c r="I2465" i="1"/>
  <c r="P2465" i="1" s="1"/>
  <c r="X2463" i="1"/>
  <c r="M2463" i="1"/>
  <c r="I2463" i="1"/>
  <c r="X2461" i="1"/>
  <c r="M2461" i="1"/>
  <c r="I2461" i="1"/>
  <c r="X2459" i="1"/>
  <c r="M2459" i="1"/>
  <c r="I2459" i="1"/>
  <c r="X2457" i="1"/>
  <c r="M2457" i="1"/>
  <c r="I2457" i="1"/>
  <c r="X2455" i="1"/>
  <c r="M2455" i="1"/>
  <c r="I2455" i="1"/>
  <c r="X2453" i="1"/>
  <c r="M2453" i="1"/>
  <c r="I2453" i="1"/>
  <c r="P2453" i="1" s="1"/>
  <c r="X2451" i="1"/>
  <c r="M2451" i="1"/>
  <c r="I2451" i="1"/>
  <c r="X2449" i="1"/>
  <c r="M2449" i="1"/>
  <c r="I2449" i="1"/>
  <c r="P2449" i="1" s="1"/>
  <c r="X2447" i="1"/>
  <c r="M2447" i="1"/>
  <c r="I2447" i="1"/>
  <c r="X2445" i="1"/>
  <c r="M2445" i="1"/>
  <c r="I2445" i="1"/>
  <c r="X2443" i="1"/>
  <c r="M2443" i="1"/>
  <c r="I2443" i="1"/>
  <c r="X2441" i="1"/>
  <c r="M2441" i="1"/>
  <c r="I2441" i="1"/>
  <c r="X2439" i="1"/>
  <c r="M2439" i="1"/>
  <c r="I2439" i="1"/>
  <c r="X2437" i="1"/>
  <c r="M2437" i="1"/>
  <c r="I2437" i="1"/>
  <c r="X2435" i="1"/>
  <c r="M2435" i="1"/>
  <c r="I2435" i="1"/>
  <c r="X2433" i="1"/>
  <c r="M2433" i="1"/>
  <c r="I2433" i="1"/>
  <c r="X2431" i="1"/>
  <c r="M2431" i="1"/>
  <c r="I2431" i="1"/>
  <c r="X2429" i="1"/>
  <c r="M2429" i="1"/>
  <c r="I2429" i="1"/>
  <c r="X2427" i="1"/>
  <c r="M2427" i="1"/>
  <c r="I2427" i="1"/>
  <c r="X2425" i="1"/>
  <c r="M2425" i="1"/>
  <c r="I2425" i="1"/>
  <c r="X2423" i="1"/>
  <c r="M2423" i="1"/>
  <c r="I2423" i="1"/>
  <c r="X2421" i="1"/>
  <c r="M2421" i="1"/>
  <c r="I2421" i="1"/>
  <c r="X2419" i="1"/>
  <c r="M2419" i="1"/>
  <c r="I2419" i="1"/>
  <c r="X2417" i="1"/>
  <c r="M2417" i="1"/>
  <c r="I2417" i="1"/>
  <c r="X2415" i="1"/>
  <c r="M2415" i="1"/>
  <c r="I2415" i="1"/>
  <c r="X2413" i="1"/>
  <c r="M2413" i="1"/>
  <c r="I2413" i="1"/>
  <c r="X2411" i="1"/>
  <c r="M2411" i="1"/>
  <c r="I2411" i="1"/>
  <c r="X2409" i="1"/>
  <c r="M2409" i="1"/>
  <c r="I2409" i="1"/>
  <c r="X2407" i="1"/>
  <c r="M2407" i="1"/>
  <c r="I2407" i="1"/>
  <c r="X2405" i="1"/>
  <c r="M2405" i="1"/>
  <c r="I2405" i="1"/>
  <c r="X2403" i="1"/>
  <c r="M2403" i="1"/>
  <c r="I2403" i="1"/>
  <c r="X2401" i="1"/>
  <c r="M2401" i="1"/>
  <c r="I2401" i="1"/>
  <c r="X2399" i="1"/>
  <c r="M2399" i="1"/>
  <c r="I2399" i="1"/>
  <c r="X2397" i="1"/>
  <c r="M2397" i="1"/>
  <c r="I2397" i="1"/>
  <c r="X2395" i="1"/>
  <c r="M2395" i="1"/>
  <c r="I2395" i="1"/>
  <c r="X2393" i="1"/>
  <c r="M2393" i="1"/>
  <c r="I2393" i="1"/>
  <c r="X2391" i="1"/>
  <c r="M2391" i="1"/>
  <c r="I2391" i="1"/>
  <c r="X2389" i="1"/>
  <c r="M2389" i="1"/>
  <c r="I2389" i="1"/>
  <c r="X2387" i="1"/>
  <c r="M2387" i="1"/>
  <c r="I2387" i="1"/>
  <c r="X2385" i="1"/>
  <c r="M2385" i="1"/>
  <c r="I2385" i="1"/>
  <c r="X2383" i="1"/>
  <c r="M2383" i="1"/>
  <c r="I2383" i="1"/>
  <c r="X2381" i="1"/>
  <c r="M2381" i="1"/>
  <c r="I2381" i="1"/>
  <c r="X2379" i="1"/>
  <c r="M2379" i="1"/>
  <c r="I2379" i="1"/>
  <c r="X2377" i="1"/>
  <c r="M2377" i="1"/>
  <c r="I2377" i="1"/>
  <c r="X2375" i="1"/>
  <c r="M2375" i="1"/>
  <c r="I2375" i="1"/>
  <c r="X2373" i="1"/>
  <c r="M2373" i="1"/>
  <c r="I2373" i="1"/>
  <c r="X2371" i="1"/>
  <c r="M2371" i="1"/>
  <c r="I2371" i="1"/>
  <c r="X2369" i="1"/>
  <c r="M2369" i="1"/>
  <c r="I2369" i="1"/>
  <c r="X2367" i="1"/>
  <c r="M2367" i="1"/>
  <c r="I2367" i="1"/>
  <c r="X2365" i="1"/>
  <c r="M2365" i="1"/>
  <c r="I2365" i="1"/>
  <c r="X2363" i="1"/>
  <c r="M2363" i="1"/>
  <c r="I2363" i="1"/>
  <c r="X2361" i="1"/>
  <c r="M2361" i="1"/>
  <c r="I2361" i="1"/>
  <c r="X2359" i="1"/>
  <c r="M2359" i="1"/>
  <c r="I2359" i="1"/>
  <c r="X2357" i="1"/>
  <c r="M2357" i="1"/>
  <c r="I2357" i="1"/>
  <c r="X2355" i="1"/>
  <c r="M2355" i="1"/>
  <c r="I2355" i="1"/>
  <c r="X2353" i="1"/>
  <c r="M2353" i="1"/>
  <c r="I2353" i="1"/>
  <c r="X2351" i="1"/>
  <c r="M2351" i="1"/>
  <c r="I2351" i="1"/>
  <c r="X2349" i="1"/>
  <c r="M2349" i="1"/>
  <c r="I2349" i="1"/>
  <c r="X2347" i="1"/>
  <c r="M2347" i="1"/>
  <c r="I2347" i="1"/>
  <c r="X2345" i="1"/>
  <c r="M2345" i="1"/>
  <c r="I2345" i="1"/>
  <c r="X2343" i="1"/>
  <c r="M2343" i="1"/>
  <c r="I2343" i="1"/>
  <c r="X2341" i="1"/>
  <c r="M2341" i="1"/>
  <c r="I2341" i="1"/>
  <c r="X2339" i="1"/>
  <c r="M2339" i="1"/>
  <c r="I2339" i="1"/>
  <c r="X2337" i="1"/>
  <c r="M2337" i="1"/>
  <c r="I2337" i="1"/>
  <c r="X2335" i="1"/>
  <c r="M2335" i="1"/>
  <c r="I2335" i="1"/>
  <c r="X2333" i="1"/>
  <c r="M2333" i="1"/>
  <c r="I2333" i="1"/>
  <c r="X2331" i="1"/>
  <c r="M2331" i="1"/>
  <c r="I2331" i="1"/>
  <c r="X2329" i="1"/>
  <c r="M2329" i="1"/>
  <c r="I2329" i="1"/>
  <c r="X2327" i="1"/>
  <c r="M2327" i="1"/>
  <c r="I2327" i="1"/>
  <c r="X2325" i="1"/>
  <c r="M2325" i="1"/>
  <c r="I2325" i="1"/>
  <c r="P2325" i="1" s="1"/>
  <c r="X2323" i="1"/>
  <c r="M2323" i="1"/>
  <c r="I2323" i="1"/>
  <c r="X2321" i="1"/>
  <c r="M2321" i="1"/>
  <c r="I2321" i="1"/>
  <c r="P2321" i="1" s="1"/>
  <c r="X2319" i="1"/>
  <c r="M2319" i="1"/>
  <c r="I2319" i="1"/>
  <c r="X2317" i="1"/>
  <c r="M2317" i="1"/>
  <c r="I2317" i="1"/>
  <c r="X2315" i="1"/>
  <c r="M2315" i="1"/>
  <c r="I2315" i="1"/>
  <c r="X2313" i="1"/>
  <c r="M2313" i="1"/>
  <c r="I2313" i="1"/>
  <c r="X2311" i="1"/>
  <c r="M2311" i="1"/>
  <c r="I2311" i="1"/>
  <c r="X2309" i="1"/>
  <c r="M2309" i="1"/>
  <c r="I2309" i="1"/>
  <c r="P2309" i="1" s="1"/>
  <c r="X2307" i="1"/>
  <c r="M2307" i="1"/>
  <c r="I2307" i="1"/>
  <c r="X2305" i="1"/>
  <c r="M2305" i="1"/>
  <c r="I2305" i="1"/>
  <c r="X2303" i="1"/>
  <c r="M2303" i="1"/>
  <c r="I2303" i="1"/>
  <c r="X2301" i="1"/>
  <c r="M2301" i="1"/>
  <c r="I2301" i="1"/>
  <c r="X2299" i="1"/>
  <c r="M2299" i="1"/>
  <c r="I2299" i="1"/>
  <c r="X2297" i="1"/>
  <c r="M2297" i="1"/>
  <c r="I2297" i="1"/>
  <c r="P2297" i="1" s="1"/>
  <c r="X2295" i="1"/>
  <c r="M2295" i="1"/>
  <c r="I2295" i="1"/>
  <c r="X2293" i="1"/>
  <c r="M2293" i="1"/>
  <c r="I2293" i="1"/>
  <c r="P2293" i="1" s="1"/>
  <c r="X2291" i="1"/>
  <c r="M2291" i="1"/>
  <c r="I2291" i="1"/>
  <c r="X2289" i="1"/>
  <c r="M2289" i="1"/>
  <c r="I2289" i="1"/>
  <c r="X2287" i="1"/>
  <c r="M2287" i="1"/>
  <c r="I2287" i="1"/>
  <c r="P2329" i="1" l="1"/>
  <c r="P2341" i="1"/>
  <c r="P2345" i="1"/>
  <c r="P2357" i="1"/>
  <c r="P2361" i="1"/>
  <c r="P2365" i="1"/>
  <c r="P2369" i="1"/>
  <c r="P2381" i="1"/>
  <c r="P2393" i="1"/>
  <c r="P2397" i="1"/>
  <c r="P2401" i="1"/>
  <c r="P2405" i="1"/>
  <c r="P2417" i="1"/>
  <c r="P2429" i="1"/>
  <c r="P2433" i="1"/>
  <c r="P2437" i="1"/>
  <c r="P2685" i="1"/>
  <c r="P2689" i="1"/>
  <c r="P2693" i="1"/>
  <c r="P2299" i="1"/>
  <c r="P2335" i="1"/>
  <c r="P2371" i="1"/>
  <c r="P2395" i="1"/>
  <c r="P2431" i="1"/>
  <c r="P2479" i="1"/>
  <c r="P2515" i="1"/>
  <c r="P2587" i="1"/>
  <c r="P2659" i="1"/>
  <c r="P2323" i="1"/>
  <c r="P2696" i="1"/>
  <c r="P2359" i="1"/>
  <c r="P2407" i="1"/>
  <c r="P2443" i="1"/>
  <c r="P2511" i="1"/>
  <c r="P2539" i="1"/>
  <c r="P2551" i="1"/>
  <c r="P2623" i="1"/>
  <c r="P2287" i="1"/>
  <c r="P2569" i="1"/>
  <c r="P2305" i="1"/>
  <c r="P2353" i="1"/>
  <c r="P2457" i="1"/>
  <c r="P2497" i="1"/>
  <c r="P2533" i="1"/>
  <c r="P2557" i="1"/>
  <c r="P2317" i="1"/>
  <c r="P2377" i="1"/>
  <c r="P2389" i="1"/>
  <c r="P2413" i="1"/>
  <c r="P2425" i="1"/>
  <c r="P2461" i="1"/>
  <c r="P2485" i="1"/>
  <c r="P2593" i="1"/>
  <c r="P2605" i="1"/>
  <c r="P2641" i="1"/>
  <c r="P2677" i="1"/>
  <c r="P2289" i="1"/>
  <c r="P2303" i="1"/>
  <c r="P2307" i="1"/>
  <c r="P2311" i="1"/>
  <c r="P2315" i="1"/>
  <c r="P2327" i="1"/>
  <c r="P2339" i="1"/>
  <c r="P2343" i="1"/>
  <c r="P2347" i="1"/>
  <c r="P2363" i="1"/>
  <c r="P2375" i="1"/>
  <c r="P2379" i="1"/>
  <c r="P2383" i="1"/>
  <c r="P2387" i="1"/>
  <c r="P2399" i="1"/>
  <c r="P2411" i="1"/>
  <c r="P2415" i="1"/>
  <c r="P2419" i="1"/>
  <c r="P2423" i="1"/>
  <c r="P2435" i="1"/>
  <c r="P2447" i="1"/>
  <c r="P2451" i="1"/>
  <c r="P2455" i="1"/>
  <c r="P2459" i="1"/>
  <c r="P2467" i="1"/>
  <c r="P2471" i="1"/>
  <c r="P2483" i="1"/>
  <c r="P2487" i="1"/>
  <c r="P2491" i="1"/>
  <c r="P2503" i="1"/>
  <c r="P2507" i="1"/>
  <c r="P2519" i="1"/>
  <c r="P2523" i="1"/>
  <c r="P2527" i="1"/>
  <c r="P2543" i="1"/>
  <c r="P2555" i="1"/>
  <c r="P2559" i="1"/>
  <c r="P2563" i="1"/>
  <c r="P2575" i="1"/>
  <c r="P2579" i="1"/>
  <c r="P2591" i="1"/>
  <c r="P2595" i="1"/>
  <c r="P2599" i="1"/>
  <c r="P2603" i="1"/>
  <c r="P2611" i="1"/>
  <c r="P2615" i="1"/>
  <c r="P2627" i="1"/>
  <c r="P2631" i="1"/>
  <c r="P2635" i="1"/>
  <c r="P2639" i="1"/>
  <c r="P2647" i="1"/>
  <c r="P2651" i="1"/>
  <c r="P2663" i="1"/>
  <c r="P2667" i="1"/>
  <c r="P2671" i="1"/>
  <c r="P2675" i="1"/>
  <c r="P2683" i="1"/>
  <c r="P2687" i="1"/>
  <c r="P2291" i="1"/>
  <c r="P2333" i="1"/>
  <c r="P2351" i="1"/>
  <c r="P2441" i="1"/>
  <c r="P2477" i="1"/>
  <c r="P2495" i="1"/>
  <c r="P2531" i="1"/>
  <c r="P2567" i="1"/>
  <c r="P2621" i="1"/>
  <c r="P2301" i="1"/>
  <c r="P2319" i="1"/>
  <c r="P2337" i="1"/>
  <c r="P2355" i="1"/>
  <c r="P2373" i="1"/>
  <c r="P2391" i="1"/>
  <c r="P2409" i="1"/>
  <c r="P2427" i="1"/>
  <c r="P2445" i="1"/>
  <c r="P2463" i="1"/>
  <c r="P2481" i="1"/>
  <c r="P2499" i="1"/>
  <c r="P2517" i="1"/>
  <c r="P2535" i="1"/>
  <c r="P2553" i="1"/>
  <c r="P2571" i="1"/>
  <c r="P2589" i="1"/>
  <c r="P2607" i="1"/>
  <c r="P2625" i="1"/>
  <c r="P2643" i="1"/>
  <c r="P2661" i="1"/>
  <c r="P2679" i="1"/>
  <c r="P2698" i="1"/>
  <c r="P2295" i="1"/>
  <c r="P2313" i="1"/>
  <c r="P2331" i="1"/>
  <c r="P2349" i="1"/>
  <c r="P2367" i="1"/>
  <c r="P2385" i="1"/>
  <c r="P2403" i="1"/>
  <c r="P2421" i="1"/>
  <c r="P2439" i="1"/>
  <c r="P2475" i="1"/>
  <c r="P2493" i="1"/>
  <c r="P2529" i="1"/>
  <c r="P2547" i="1"/>
  <c r="P2565" i="1"/>
  <c r="P2583" i="1"/>
  <c r="P2601" i="1"/>
  <c r="P2619" i="1"/>
  <c r="P2637" i="1"/>
  <c r="P2655" i="1"/>
  <c r="P2673" i="1"/>
  <c r="P2691" i="1"/>
  <c r="X1953" i="2" l="1"/>
  <c r="M1953" i="2"/>
  <c r="I1953" i="2"/>
  <c r="X1952" i="2"/>
  <c r="M1952" i="2"/>
  <c r="I1952" i="2"/>
  <c r="X1951" i="2"/>
  <c r="M1951" i="2"/>
  <c r="I1951" i="2"/>
  <c r="P1951" i="2" s="1"/>
  <c r="X1950" i="2"/>
  <c r="M1950" i="2"/>
  <c r="I1950" i="2"/>
  <c r="X1949" i="2"/>
  <c r="M1949" i="2"/>
  <c r="I1949" i="2"/>
  <c r="P1949" i="2" s="1"/>
  <c r="X1948" i="2"/>
  <c r="M1948" i="2"/>
  <c r="I1948" i="2"/>
  <c r="X1947" i="2"/>
  <c r="M1947" i="2"/>
  <c r="I1947" i="2"/>
  <c r="P1947" i="2" s="1"/>
  <c r="X1946" i="2"/>
  <c r="M1946" i="2"/>
  <c r="I1946" i="2"/>
  <c r="X1945" i="2"/>
  <c r="M1945" i="2"/>
  <c r="I1945" i="2"/>
  <c r="P1945" i="2" s="1"/>
  <c r="X1944" i="2"/>
  <c r="M1944" i="2"/>
  <c r="I1944" i="2"/>
  <c r="X1943" i="2"/>
  <c r="M1943" i="2"/>
  <c r="I1943" i="2"/>
  <c r="X1942" i="2"/>
  <c r="M1942" i="2"/>
  <c r="I1942" i="2"/>
  <c r="X1941" i="2"/>
  <c r="M1941" i="2"/>
  <c r="I1941" i="2"/>
  <c r="X1940" i="2"/>
  <c r="M1940" i="2"/>
  <c r="I1940" i="2"/>
  <c r="X1939" i="2"/>
  <c r="M1939" i="2"/>
  <c r="I1939" i="2"/>
  <c r="P1939" i="2" s="1"/>
  <c r="X1938" i="2"/>
  <c r="M1938" i="2"/>
  <c r="I1938" i="2"/>
  <c r="X1937" i="2"/>
  <c r="M1937" i="2"/>
  <c r="I1937" i="2"/>
  <c r="P1937" i="2" s="1"/>
  <c r="X1936" i="2"/>
  <c r="M1936" i="2"/>
  <c r="I1936" i="2"/>
  <c r="X1935" i="2"/>
  <c r="M1935" i="2"/>
  <c r="I1935" i="2"/>
  <c r="P1935" i="2" s="1"/>
  <c r="X1934" i="2"/>
  <c r="M1934" i="2"/>
  <c r="I1934" i="2"/>
  <c r="X1933" i="2"/>
  <c r="M1933" i="2"/>
  <c r="I1933" i="2"/>
  <c r="P1933" i="2" s="1"/>
  <c r="X1932" i="2"/>
  <c r="M1932" i="2"/>
  <c r="I1932" i="2"/>
  <c r="X1931" i="2"/>
  <c r="M1931" i="2"/>
  <c r="I1931" i="2"/>
  <c r="P1931" i="2" s="1"/>
  <c r="X1930" i="2"/>
  <c r="M1930" i="2"/>
  <c r="I1930" i="2"/>
  <c r="X1929" i="2"/>
  <c r="M1929" i="2"/>
  <c r="I1929" i="2"/>
  <c r="P1929" i="2" s="1"/>
  <c r="X1928" i="2"/>
  <c r="M1928" i="2"/>
  <c r="I1928" i="2"/>
  <c r="X1927" i="2"/>
  <c r="M1927" i="2"/>
  <c r="I1927" i="2"/>
  <c r="P1927" i="2" s="1"/>
  <c r="X1926" i="2"/>
  <c r="M1926" i="2"/>
  <c r="I1926" i="2"/>
  <c r="X1925" i="2"/>
  <c r="M1925" i="2"/>
  <c r="I1925" i="2"/>
  <c r="X1924" i="2"/>
  <c r="M1924" i="2"/>
  <c r="I1924" i="2"/>
  <c r="X1923" i="2"/>
  <c r="M1923" i="2"/>
  <c r="I1923" i="2"/>
  <c r="X1922" i="2"/>
  <c r="M1922" i="2"/>
  <c r="I1922" i="2"/>
  <c r="X1921" i="2"/>
  <c r="M1921" i="2"/>
  <c r="I1921" i="2"/>
  <c r="P1921" i="2" s="1"/>
  <c r="X1920" i="2"/>
  <c r="M1920" i="2"/>
  <c r="I1920" i="2"/>
  <c r="X1919" i="2"/>
  <c r="M1919" i="2"/>
  <c r="I1919" i="2"/>
  <c r="P1919" i="2" s="1"/>
  <c r="X1918" i="2"/>
  <c r="M1918" i="2"/>
  <c r="I1918" i="2"/>
  <c r="X1917" i="2"/>
  <c r="M1917" i="2"/>
  <c r="I1917" i="2"/>
  <c r="P1917" i="2" s="1"/>
  <c r="X1916" i="2"/>
  <c r="M1916" i="2"/>
  <c r="I1916" i="2"/>
  <c r="X1915" i="2"/>
  <c r="M1915" i="2"/>
  <c r="I1915" i="2"/>
  <c r="P1915" i="2" s="1"/>
  <c r="X1914" i="2"/>
  <c r="M1914" i="2"/>
  <c r="I1914" i="2"/>
  <c r="X1913" i="2"/>
  <c r="M1913" i="2"/>
  <c r="I1913" i="2"/>
  <c r="P1913" i="2" s="1"/>
  <c r="X1912" i="2"/>
  <c r="M1912" i="2"/>
  <c r="I1912" i="2"/>
  <c r="X1911" i="2"/>
  <c r="M1911" i="2"/>
  <c r="I1911" i="2"/>
  <c r="P1911" i="2" s="1"/>
  <c r="X1910" i="2"/>
  <c r="M1910" i="2"/>
  <c r="I1910" i="2"/>
  <c r="P1910" i="2" s="1"/>
  <c r="X1909" i="2"/>
  <c r="M1909" i="2"/>
  <c r="I1909" i="2"/>
  <c r="P1909" i="2" s="1"/>
  <c r="X1908" i="2"/>
  <c r="M1908" i="2"/>
  <c r="I1908" i="2"/>
  <c r="P1908" i="2" s="1"/>
  <c r="X1907" i="2"/>
  <c r="M1907" i="2"/>
  <c r="I1907" i="2"/>
  <c r="X1906" i="2"/>
  <c r="M1906" i="2"/>
  <c r="I1906" i="2"/>
  <c r="P1906" i="2" s="1"/>
  <c r="X1905" i="2"/>
  <c r="M1905" i="2"/>
  <c r="I1905" i="2"/>
  <c r="X1904" i="2"/>
  <c r="M1904" i="2"/>
  <c r="I1904" i="2"/>
  <c r="P1904" i="2" s="1"/>
  <c r="X1903" i="2"/>
  <c r="M1903" i="2"/>
  <c r="I1903" i="2"/>
  <c r="P1903" i="2" s="1"/>
  <c r="X1902" i="2"/>
  <c r="M1902" i="2"/>
  <c r="I1902" i="2"/>
  <c r="P1902" i="2" s="1"/>
  <c r="X1901" i="2"/>
  <c r="M1901" i="2"/>
  <c r="I1901" i="2"/>
  <c r="P1901" i="2" s="1"/>
  <c r="X1900" i="2"/>
  <c r="M1900" i="2"/>
  <c r="I1900" i="2"/>
  <c r="P1900" i="2" s="1"/>
  <c r="X1899" i="2"/>
  <c r="M1899" i="2"/>
  <c r="I1899" i="2"/>
  <c r="X1898" i="2"/>
  <c r="M1898" i="2"/>
  <c r="I1898" i="2"/>
  <c r="P1898" i="2" s="1"/>
  <c r="X1897" i="2"/>
  <c r="M1897" i="2"/>
  <c r="I1897" i="2"/>
  <c r="X1896" i="2"/>
  <c r="M1896" i="2"/>
  <c r="I1896" i="2"/>
  <c r="P1896" i="2" s="1"/>
  <c r="X1895" i="2"/>
  <c r="M1895" i="2"/>
  <c r="I1895" i="2"/>
  <c r="P1895" i="2" s="1"/>
  <c r="X1894" i="2"/>
  <c r="M1894" i="2"/>
  <c r="I1894" i="2"/>
  <c r="P1894" i="2" s="1"/>
  <c r="X1893" i="2"/>
  <c r="M1893" i="2"/>
  <c r="I1893" i="2"/>
  <c r="P1893" i="2" s="1"/>
  <c r="X1892" i="2"/>
  <c r="M1892" i="2"/>
  <c r="I1892" i="2"/>
  <c r="P1892" i="2" s="1"/>
  <c r="X1891" i="2"/>
  <c r="M1891" i="2"/>
  <c r="I1891" i="2"/>
  <c r="P1891" i="2" s="1"/>
  <c r="X1890" i="2"/>
  <c r="M1890" i="2"/>
  <c r="I1890" i="2"/>
  <c r="X1889" i="2"/>
  <c r="M1889" i="2"/>
  <c r="I1889" i="2"/>
  <c r="P1889" i="2" s="1"/>
  <c r="X1888" i="2"/>
  <c r="M1888" i="2"/>
  <c r="I1888" i="2"/>
  <c r="X1887" i="2"/>
  <c r="M1887" i="2"/>
  <c r="I1887" i="2"/>
  <c r="P1887" i="2" s="1"/>
  <c r="X1886" i="2"/>
  <c r="M1886" i="2"/>
  <c r="I1886" i="2"/>
  <c r="P1886" i="2" s="1"/>
  <c r="X1885" i="2"/>
  <c r="M1885" i="2"/>
  <c r="I1885" i="2"/>
  <c r="P1885" i="2" s="1"/>
  <c r="X1884" i="2"/>
  <c r="M1884" i="2"/>
  <c r="I1884" i="2"/>
  <c r="P1884" i="2" s="1"/>
  <c r="X1883" i="2"/>
  <c r="M1883" i="2"/>
  <c r="I1883" i="2"/>
  <c r="P1883" i="2" s="1"/>
  <c r="X1882" i="2"/>
  <c r="M1882" i="2"/>
  <c r="I1882" i="2"/>
  <c r="X1881" i="2"/>
  <c r="M1881" i="2"/>
  <c r="I1881" i="2"/>
  <c r="X1880" i="2"/>
  <c r="M1880" i="2"/>
  <c r="I1880" i="2"/>
  <c r="P1880" i="2" s="1"/>
  <c r="X1879" i="2"/>
  <c r="M1879" i="2"/>
  <c r="I1879" i="2"/>
  <c r="X1878" i="2"/>
  <c r="M1878" i="2"/>
  <c r="I1878" i="2"/>
  <c r="P1878" i="2" s="1"/>
  <c r="X1877" i="2"/>
  <c r="M1877" i="2"/>
  <c r="I1877" i="2"/>
  <c r="P1877" i="2" s="1"/>
  <c r="X1876" i="2"/>
  <c r="M1876" i="2"/>
  <c r="I1876" i="2"/>
  <c r="P1876" i="2" s="1"/>
  <c r="X1875" i="2"/>
  <c r="M1875" i="2"/>
  <c r="I1875" i="2"/>
  <c r="P1875" i="2" s="1"/>
  <c r="X1874" i="2"/>
  <c r="M1874" i="2"/>
  <c r="I1874" i="2"/>
  <c r="P1874" i="2" s="1"/>
  <c r="X1873" i="2"/>
  <c r="M1873" i="2"/>
  <c r="I1873" i="2"/>
  <c r="X1872" i="2"/>
  <c r="M1872" i="2"/>
  <c r="I1872" i="2"/>
  <c r="P1872" i="2" s="1"/>
  <c r="X1871" i="2"/>
  <c r="M1871" i="2"/>
  <c r="I1871" i="2"/>
  <c r="X1870" i="2"/>
  <c r="M1870" i="2"/>
  <c r="I1870" i="2"/>
  <c r="P1870" i="2" s="1"/>
  <c r="X1869" i="2"/>
  <c r="M1869" i="2"/>
  <c r="I1869" i="2"/>
  <c r="P1869" i="2" s="1"/>
  <c r="X1868" i="2"/>
  <c r="M1868" i="2"/>
  <c r="I1868" i="2"/>
  <c r="P1868" i="2" s="1"/>
  <c r="X1867" i="2"/>
  <c r="M1867" i="2"/>
  <c r="I1867" i="2"/>
  <c r="P1867" i="2" s="1"/>
  <c r="X1866" i="2"/>
  <c r="M1866" i="2"/>
  <c r="I1866" i="2"/>
  <c r="P1866" i="2" s="1"/>
  <c r="X1865" i="2"/>
  <c r="M1865" i="2"/>
  <c r="I1865" i="2"/>
  <c r="X1864" i="2"/>
  <c r="M1864" i="2"/>
  <c r="I1864" i="2"/>
  <c r="X1863" i="2"/>
  <c r="M1863" i="2"/>
  <c r="I1863" i="2"/>
  <c r="P1863" i="2" s="1"/>
  <c r="X1862" i="2"/>
  <c r="M1862" i="2"/>
  <c r="I1862" i="2"/>
  <c r="P1862" i="2" s="1"/>
  <c r="X1861" i="2"/>
  <c r="M1861" i="2"/>
  <c r="I1861" i="2"/>
  <c r="P1861" i="2" s="1"/>
  <c r="X1860" i="2"/>
  <c r="M1860" i="2"/>
  <c r="I1860" i="2"/>
  <c r="P1860" i="2" s="1"/>
  <c r="X1859" i="2"/>
  <c r="M1859" i="2"/>
  <c r="I1859" i="2"/>
  <c r="P1859" i="2" s="1"/>
  <c r="X1858" i="2"/>
  <c r="M1858" i="2"/>
  <c r="I1858" i="2"/>
  <c r="P1858" i="2" s="1"/>
  <c r="X1857" i="2"/>
  <c r="M1857" i="2"/>
  <c r="I1857" i="2"/>
  <c r="X1856" i="2"/>
  <c r="M1856" i="2"/>
  <c r="I1856" i="2"/>
  <c r="X1855" i="2"/>
  <c r="M1855" i="2"/>
  <c r="I1855" i="2"/>
  <c r="P1855" i="2" s="1"/>
  <c r="X1854" i="2"/>
  <c r="M1854" i="2"/>
  <c r="I1854" i="2"/>
  <c r="X1853" i="2"/>
  <c r="M1853" i="2"/>
  <c r="I1853" i="2"/>
  <c r="P1853" i="2" s="1"/>
  <c r="X1852" i="2"/>
  <c r="M1852" i="2"/>
  <c r="I1852" i="2"/>
  <c r="P1852" i="2" s="1"/>
  <c r="X1851" i="2"/>
  <c r="M1851" i="2"/>
  <c r="I1851" i="2"/>
  <c r="P1851" i="2" s="1"/>
  <c r="X1850" i="2"/>
  <c r="M1850" i="2"/>
  <c r="I1850" i="2"/>
  <c r="P1850" i="2" s="1"/>
  <c r="X1849" i="2"/>
  <c r="M1849" i="2"/>
  <c r="I1849" i="2"/>
  <c r="P1849" i="2" s="1"/>
  <c r="X1848" i="2"/>
  <c r="M1848" i="2"/>
  <c r="I1848" i="2"/>
  <c r="X1847" i="2"/>
  <c r="M1847" i="2"/>
  <c r="I1847" i="2"/>
  <c r="X1846" i="2"/>
  <c r="M1846" i="2"/>
  <c r="I1846" i="2"/>
  <c r="P1846" i="2" s="1"/>
  <c r="X1845" i="2"/>
  <c r="M1845" i="2"/>
  <c r="I1845" i="2"/>
  <c r="X1844" i="2"/>
  <c r="M1844" i="2"/>
  <c r="I1844" i="2"/>
  <c r="P1844" i="2" s="1"/>
  <c r="X1843" i="2"/>
  <c r="M1843" i="2"/>
  <c r="I1843" i="2"/>
  <c r="P1843" i="2" s="1"/>
  <c r="X1842" i="2"/>
  <c r="M1842" i="2"/>
  <c r="I1842" i="2"/>
  <c r="P1842" i="2" s="1"/>
  <c r="X1841" i="2"/>
  <c r="M1841" i="2"/>
  <c r="I1841" i="2"/>
  <c r="P1841" i="2" s="1"/>
  <c r="X1840" i="2"/>
  <c r="M1840" i="2"/>
  <c r="I1840" i="2"/>
  <c r="P1840" i="2" s="1"/>
  <c r="X1839" i="2"/>
  <c r="M1839" i="2"/>
  <c r="I1839" i="2"/>
  <c r="X1838" i="2"/>
  <c r="M1838" i="2"/>
  <c r="I1838" i="2"/>
  <c r="X1837" i="2"/>
  <c r="M1837" i="2"/>
  <c r="I1837" i="2"/>
  <c r="P1837" i="2" s="1"/>
  <c r="X1836" i="2"/>
  <c r="M1836" i="2"/>
  <c r="I1836" i="2"/>
  <c r="X1835" i="2"/>
  <c r="M1835" i="2"/>
  <c r="I1835" i="2"/>
  <c r="P1835" i="2" s="1"/>
  <c r="X1834" i="2"/>
  <c r="M1834" i="2"/>
  <c r="I1834" i="2"/>
  <c r="P1834" i="2" s="1"/>
  <c r="X1833" i="2"/>
  <c r="M1833" i="2"/>
  <c r="I1833" i="2"/>
  <c r="P1833" i="2" s="1"/>
  <c r="X1832" i="2"/>
  <c r="M1832" i="2"/>
  <c r="I1832" i="2"/>
  <c r="X1831" i="2"/>
  <c r="M1831" i="2"/>
  <c r="I1831" i="2"/>
  <c r="P1831" i="2" s="1"/>
  <c r="X1830" i="2"/>
  <c r="M1830" i="2"/>
  <c r="I1830" i="2"/>
  <c r="X1829" i="2"/>
  <c r="M1829" i="2"/>
  <c r="I1829" i="2"/>
  <c r="X1828" i="2"/>
  <c r="M1828" i="2"/>
  <c r="I1828" i="2"/>
  <c r="P1828" i="2" s="1"/>
  <c r="X1827" i="2"/>
  <c r="M1827" i="2"/>
  <c r="I1827" i="2"/>
  <c r="X1826" i="2"/>
  <c r="M1826" i="2"/>
  <c r="I1826" i="2"/>
  <c r="P1826" i="2" s="1"/>
  <c r="X1825" i="2"/>
  <c r="M1825" i="2"/>
  <c r="I1825" i="2"/>
  <c r="P1825" i="2" s="1"/>
  <c r="X1824" i="2"/>
  <c r="M1824" i="2"/>
  <c r="I1824" i="2"/>
  <c r="P1824" i="2" s="1"/>
  <c r="X1823" i="2"/>
  <c r="M1823" i="2"/>
  <c r="I1823" i="2"/>
  <c r="X1822" i="2"/>
  <c r="M1822" i="2"/>
  <c r="I1822" i="2"/>
  <c r="P1822" i="2" s="1"/>
  <c r="X1821" i="2"/>
  <c r="M1821" i="2"/>
  <c r="I1821" i="2"/>
  <c r="X1820" i="2"/>
  <c r="M1820" i="2"/>
  <c r="I1820" i="2"/>
  <c r="X1819" i="2"/>
  <c r="M1819" i="2"/>
  <c r="I1819" i="2"/>
  <c r="P1819" i="2" s="1"/>
  <c r="X1818" i="2"/>
  <c r="M1818" i="2"/>
  <c r="I1818" i="2"/>
  <c r="X1817" i="2"/>
  <c r="M1817" i="2"/>
  <c r="I1817" i="2"/>
  <c r="P1817" i="2" s="1"/>
  <c r="X1816" i="2"/>
  <c r="M1816" i="2"/>
  <c r="I1816" i="2"/>
  <c r="P1816" i="2" s="1"/>
  <c r="X1815" i="2"/>
  <c r="M1815" i="2"/>
  <c r="I1815" i="2"/>
  <c r="P1815" i="2" s="1"/>
  <c r="X1814" i="2"/>
  <c r="M1814" i="2"/>
  <c r="I1814" i="2"/>
  <c r="P1814" i="2" s="1"/>
  <c r="X1813" i="2"/>
  <c r="M1813" i="2"/>
  <c r="I1813" i="2"/>
  <c r="P1813" i="2" s="1"/>
  <c r="X1812" i="2"/>
  <c r="M1812" i="2"/>
  <c r="I1812" i="2"/>
  <c r="X1811" i="2"/>
  <c r="M1811" i="2"/>
  <c r="I1811" i="2"/>
  <c r="X1810" i="2"/>
  <c r="M1810" i="2"/>
  <c r="I1810" i="2"/>
  <c r="P1810" i="2" s="1"/>
  <c r="X1809" i="2"/>
  <c r="M1809" i="2"/>
  <c r="I1809" i="2"/>
  <c r="X1808" i="2"/>
  <c r="M1808" i="2"/>
  <c r="I1808" i="2"/>
  <c r="P1808" i="2" s="1"/>
  <c r="X1807" i="2"/>
  <c r="M1807" i="2"/>
  <c r="I1807" i="2"/>
  <c r="P1807" i="2" s="1"/>
  <c r="X1806" i="2"/>
  <c r="M1806" i="2"/>
  <c r="I1806" i="2"/>
  <c r="P1806" i="2" s="1"/>
  <c r="X1805" i="2"/>
  <c r="M1805" i="2"/>
  <c r="I1805" i="2"/>
  <c r="P1805" i="2" s="1"/>
  <c r="X1804" i="2"/>
  <c r="M1804" i="2"/>
  <c r="I1804" i="2"/>
  <c r="X1803" i="2"/>
  <c r="M1803" i="2"/>
  <c r="I1803" i="2"/>
  <c r="X1802" i="2"/>
  <c r="M1802" i="2"/>
  <c r="I1802" i="2"/>
  <c r="P1802" i="2" s="1"/>
  <c r="X1801" i="2"/>
  <c r="M1801" i="2"/>
  <c r="I1801" i="2"/>
  <c r="X1800" i="2"/>
  <c r="M1800" i="2"/>
  <c r="I1800" i="2"/>
  <c r="P1800" i="2" s="1"/>
  <c r="X1799" i="2"/>
  <c r="M1799" i="2"/>
  <c r="I1799" i="2"/>
  <c r="X1798" i="2"/>
  <c r="M1798" i="2"/>
  <c r="I1798" i="2"/>
  <c r="P1798" i="2" s="1"/>
  <c r="X1797" i="2"/>
  <c r="M1797" i="2"/>
  <c r="I1797" i="2"/>
  <c r="P1797" i="2" s="1"/>
  <c r="X1796" i="2"/>
  <c r="M1796" i="2"/>
  <c r="I1796" i="2"/>
  <c r="P1796" i="2" s="1"/>
  <c r="X1795" i="2"/>
  <c r="M1795" i="2"/>
  <c r="I1795" i="2"/>
  <c r="X1794" i="2"/>
  <c r="M1794" i="2"/>
  <c r="I1794" i="2"/>
  <c r="X1793" i="2"/>
  <c r="M1793" i="2"/>
  <c r="I1793" i="2"/>
  <c r="X1792" i="2"/>
  <c r="M1792" i="2"/>
  <c r="I1792" i="2"/>
  <c r="X1791" i="2"/>
  <c r="M1791" i="2"/>
  <c r="I1791" i="2"/>
  <c r="X1790" i="2"/>
  <c r="M1790" i="2"/>
  <c r="I1790" i="2"/>
  <c r="P1790" i="2" s="1"/>
  <c r="X1789" i="2"/>
  <c r="M1789" i="2"/>
  <c r="I1789" i="2"/>
  <c r="X1788" i="2"/>
  <c r="M1788" i="2"/>
  <c r="I1788" i="2"/>
  <c r="P1788" i="2" s="1"/>
  <c r="X1787" i="2"/>
  <c r="M1787" i="2"/>
  <c r="I1787" i="2"/>
  <c r="X1786" i="2"/>
  <c r="M1786" i="2"/>
  <c r="I1786" i="2"/>
  <c r="X1785" i="2"/>
  <c r="M1785" i="2"/>
  <c r="I1785" i="2"/>
  <c r="X1784" i="2"/>
  <c r="M1784" i="2"/>
  <c r="I1784" i="2"/>
  <c r="P1784" i="2" s="1"/>
  <c r="X1783" i="2"/>
  <c r="M1783" i="2"/>
  <c r="I1783" i="2"/>
  <c r="P1912" i="2" l="1"/>
  <c r="P1918" i="2"/>
  <c r="P1920" i="2"/>
  <c r="P1922" i="2"/>
  <c r="P1924" i="2"/>
  <c r="P1926" i="2"/>
  <c r="P1928" i="2"/>
  <c r="P1930" i="2"/>
  <c r="P1936" i="2"/>
  <c r="P1938" i="2"/>
  <c r="P1940" i="2"/>
  <c r="P1953" i="2"/>
  <c r="P1942" i="2"/>
  <c r="P1944" i="2"/>
  <c r="P1946" i="2"/>
  <c r="P1948" i="2"/>
  <c r="P1787" i="2"/>
  <c r="P1789" i="2"/>
  <c r="P1791" i="2"/>
  <c r="P1793" i="2"/>
  <c r="P1799" i="2"/>
  <c r="P1803" i="2"/>
  <c r="P1856" i="2"/>
  <c r="P1890" i="2"/>
  <c r="P1916" i="2"/>
  <c r="P1838" i="2"/>
  <c r="P1934" i="2"/>
  <c r="P1952" i="2"/>
  <c r="P1832" i="2"/>
  <c r="P1794" i="2"/>
  <c r="P1811" i="2"/>
  <c r="P1823" i="2"/>
  <c r="P1829" i="2"/>
  <c r="P1847" i="2"/>
  <c r="P1864" i="2"/>
  <c r="P1881" i="2"/>
  <c r="P1899" i="2"/>
  <c r="P1907" i="2"/>
  <c r="P1925" i="2"/>
  <c r="P1943" i="2"/>
  <c r="P1785" i="2"/>
  <c r="P1820" i="2"/>
  <c r="P1786" i="2"/>
  <c r="P1795" i="2"/>
  <c r="P1804" i="2"/>
  <c r="P1812" i="2"/>
  <c r="P1821" i="2"/>
  <c r="P1830" i="2"/>
  <c r="P1839" i="2"/>
  <c r="P1848" i="2"/>
  <c r="P1857" i="2"/>
  <c r="P1865" i="2"/>
  <c r="P1873" i="2"/>
  <c r="P1882" i="2"/>
  <c r="P1783" i="2"/>
  <c r="P1792" i="2"/>
  <c r="P1801" i="2"/>
  <c r="P1809" i="2"/>
  <c r="P1818" i="2"/>
  <c r="P1827" i="2"/>
  <c r="P1836" i="2"/>
  <c r="P1845" i="2"/>
  <c r="P1854" i="2"/>
  <c r="P1871" i="2"/>
  <c r="P1879" i="2"/>
  <c r="P1888" i="2"/>
  <c r="P1897" i="2"/>
  <c r="P1905" i="2"/>
  <c r="P1914" i="2"/>
  <c r="P1923" i="2"/>
  <c r="P1932" i="2"/>
  <c r="P1941" i="2"/>
  <c r="P1950" i="2"/>
  <c r="I929" i="7" l="1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X1055" i="7"/>
  <c r="M1055" i="7"/>
  <c r="X1054" i="7"/>
  <c r="M1054" i="7"/>
  <c r="X1053" i="7"/>
  <c r="M1053" i="7"/>
  <c r="X1052" i="7"/>
  <c r="M1052" i="7"/>
  <c r="X1051" i="7"/>
  <c r="M1051" i="7"/>
  <c r="P1051" i="7" s="1"/>
  <c r="X1050" i="7"/>
  <c r="M1050" i="7"/>
  <c r="X1049" i="7"/>
  <c r="M1049" i="7"/>
  <c r="X1048" i="7"/>
  <c r="M1048" i="7"/>
  <c r="X1047" i="7"/>
  <c r="M1047" i="7"/>
  <c r="X1046" i="7"/>
  <c r="M1046" i="7"/>
  <c r="X1045" i="7"/>
  <c r="M1045" i="7"/>
  <c r="P1045" i="7" s="1"/>
  <c r="X1044" i="7"/>
  <c r="M1044" i="7"/>
  <c r="X1043" i="7"/>
  <c r="M1043" i="7"/>
  <c r="P1043" i="7" s="1"/>
  <c r="X1042" i="7"/>
  <c r="M1042" i="7"/>
  <c r="X1041" i="7"/>
  <c r="M1041" i="7"/>
  <c r="X1040" i="7"/>
  <c r="M1040" i="7"/>
  <c r="X1039" i="7"/>
  <c r="M1039" i="7"/>
  <c r="P1039" i="7" s="1"/>
  <c r="X1038" i="7"/>
  <c r="M1038" i="7"/>
  <c r="X1037" i="7"/>
  <c r="M1037" i="7"/>
  <c r="P1037" i="7" s="1"/>
  <c r="X1036" i="7"/>
  <c r="M1036" i="7"/>
  <c r="X1035" i="7"/>
  <c r="M1035" i="7"/>
  <c r="X1034" i="7"/>
  <c r="M1034" i="7"/>
  <c r="X1033" i="7"/>
  <c r="M1033" i="7"/>
  <c r="P1033" i="7" s="1"/>
  <c r="X1032" i="7"/>
  <c r="M1032" i="7"/>
  <c r="X1031" i="7"/>
  <c r="M1031" i="7"/>
  <c r="P1031" i="7" s="1"/>
  <c r="X1030" i="7"/>
  <c r="M1030" i="7"/>
  <c r="X1029" i="7"/>
  <c r="M1029" i="7"/>
  <c r="X1028" i="7"/>
  <c r="M1028" i="7"/>
  <c r="X1027" i="7"/>
  <c r="M1027" i="7"/>
  <c r="P1027" i="7" s="1"/>
  <c r="X1026" i="7"/>
  <c r="M1026" i="7"/>
  <c r="X1025" i="7"/>
  <c r="M1025" i="7"/>
  <c r="P1025" i="7" s="1"/>
  <c r="X1024" i="7"/>
  <c r="M1024" i="7"/>
  <c r="X1023" i="7"/>
  <c r="M1023" i="7"/>
  <c r="X1022" i="7"/>
  <c r="M1022" i="7"/>
  <c r="X1021" i="7"/>
  <c r="M1021" i="7"/>
  <c r="P1021" i="7" s="1"/>
  <c r="X1020" i="7"/>
  <c r="M1020" i="7"/>
  <c r="X1019" i="7"/>
  <c r="M1019" i="7"/>
  <c r="P1019" i="7" s="1"/>
  <c r="X1018" i="7"/>
  <c r="M1018" i="7"/>
  <c r="X1017" i="7"/>
  <c r="M1017" i="7"/>
  <c r="X1016" i="7"/>
  <c r="M1016" i="7"/>
  <c r="X1015" i="7"/>
  <c r="M1015" i="7"/>
  <c r="P1015" i="7" s="1"/>
  <c r="X1014" i="7"/>
  <c r="M1014" i="7"/>
  <c r="X1013" i="7"/>
  <c r="M1013" i="7"/>
  <c r="P1013" i="7" s="1"/>
  <c r="X1012" i="7"/>
  <c r="M1012" i="7"/>
  <c r="X1011" i="7"/>
  <c r="M1011" i="7"/>
  <c r="X1010" i="7"/>
  <c r="M1010" i="7"/>
  <c r="X1009" i="7"/>
  <c r="M1009" i="7"/>
  <c r="P1009" i="7" s="1"/>
  <c r="X1008" i="7"/>
  <c r="M1008" i="7"/>
  <c r="X1007" i="7"/>
  <c r="M1007" i="7"/>
  <c r="P1007" i="7" s="1"/>
  <c r="X1006" i="7"/>
  <c r="M1006" i="7"/>
  <c r="X1005" i="7"/>
  <c r="M1005" i="7"/>
  <c r="X1004" i="7"/>
  <c r="M1004" i="7"/>
  <c r="X1003" i="7"/>
  <c r="M1003" i="7"/>
  <c r="P1003" i="7" s="1"/>
  <c r="X1002" i="7"/>
  <c r="M1002" i="7"/>
  <c r="X1001" i="7"/>
  <c r="M1001" i="7"/>
  <c r="P1001" i="7" s="1"/>
  <c r="X1000" i="7"/>
  <c r="M1000" i="7"/>
  <c r="X999" i="7"/>
  <c r="M999" i="7"/>
  <c r="X998" i="7"/>
  <c r="M998" i="7"/>
  <c r="X997" i="7"/>
  <c r="M997" i="7"/>
  <c r="P997" i="7" s="1"/>
  <c r="X996" i="7"/>
  <c r="M996" i="7"/>
  <c r="X995" i="7"/>
  <c r="M995" i="7"/>
  <c r="P995" i="7" s="1"/>
  <c r="X994" i="7"/>
  <c r="M994" i="7"/>
  <c r="X993" i="7"/>
  <c r="M993" i="7"/>
  <c r="X992" i="7"/>
  <c r="M992" i="7"/>
  <c r="X991" i="7"/>
  <c r="M991" i="7"/>
  <c r="P991" i="7" s="1"/>
  <c r="X990" i="7"/>
  <c r="M990" i="7"/>
  <c r="X989" i="7"/>
  <c r="M989" i="7"/>
  <c r="P989" i="7" s="1"/>
  <c r="X988" i="7"/>
  <c r="M988" i="7"/>
  <c r="X987" i="7"/>
  <c r="M987" i="7"/>
  <c r="X986" i="7"/>
  <c r="M986" i="7"/>
  <c r="X985" i="7"/>
  <c r="M985" i="7"/>
  <c r="P985" i="7" s="1"/>
  <c r="X984" i="7"/>
  <c r="M984" i="7"/>
  <c r="X983" i="7"/>
  <c r="M983" i="7"/>
  <c r="P983" i="7" s="1"/>
  <c r="X982" i="7"/>
  <c r="M982" i="7"/>
  <c r="X981" i="7"/>
  <c r="M981" i="7"/>
  <c r="X980" i="7"/>
  <c r="M980" i="7"/>
  <c r="X979" i="7"/>
  <c r="M979" i="7"/>
  <c r="P979" i="7" s="1"/>
  <c r="X978" i="7"/>
  <c r="M978" i="7"/>
  <c r="X977" i="7"/>
  <c r="M977" i="7"/>
  <c r="P977" i="7" s="1"/>
  <c r="X976" i="7"/>
  <c r="M976" i="7"/>
  <c r="X975" i="7"/>
  <c r="M975" i="7"/>
  <c r="X974" i="7"/>
  <c r="M974" i="7"/>
  <c r="X973" i="7"/>
  <c r="M973" i="7"/>
  <c r="P973" i="7" s="1"/>
  <c r="X972" i="7"/>
  <c r="M972" i="7"/>
  <c r="X971" i="7"/>
  <c r="M971" i="7"/>
  <c r="P971" i="7" s="1"/>
  <c r="X970" i="7"/>
  <c r="M970" i="7"/>
  <c r="X969" i="7"/>
  <c r="M969" i="7"/>
  <c r="X968" i="7"/>
  <c r="M968" i="7"/>
  <c r="X967" i="7"/>
  <c r="M967" i="7"/>
  <c r="P967" i="7" s="1"/>
  <c r="X966" i="7"/>
  <c r="M966" i="7"/>
  <c r="X965" i="7"/>
  <c r="M965" i="7"/>
  <c r="P965" i="7" s="1"/>
  <c r="X964" i="7"/>
  <c r="M964" i="7"/>
  <c r="X963" i="7"/>
  <c r="M963" i="7"/>
  <c r="X962" i="7"/>
  <c r="M962" i="7"/>
  <c r="X961" i="7"/>
  <c r="M961" i="7"/>
  <c r="P961" i="7" s="1"/>
  <c r="X960" i="7"/>
  <c r="M960" i="7"/>
  <c r="X959" i="7"/>
  <c r="M959" i="7"/>
  <c r="P959" i="7" s="1"/>
  <c r="X958" i="7"/>
  <c r="M958" i="7"/>
  <c r="X957" i="7"/>
  <c r="M957" i="7"/>
  <c r="X956" i="7"/>
  <c r="M956" i="7"/>
  <c r="X955" i="7"/>
  <c r="M955" i="7"/>
  <c r="P955" i="7" s="1"/>
  <c r="X954" i="7"/>
  <c r="M954" i="7"/>
  <c r="X953" i="7"/>
  <c r="M953" i="7"/>
  <c r="P953" i="7" s="1"/>
  <c r="X952" i="7"/>
  <c r="M952" i="7"/>
  <c r="X951" i="7"/>
  <c r="M951" i="7"/>
  <c r="X950" i="7"/>
  <c r="M950" i="7"/>
  <c r="X949" i="7"/>
  <c r="M949" i="7"/>
  <c r="P949" i="7" s="1"/>
  <c r="X948" i="7"/>
  <c r="M948" i="7"/>
  <c r="X947" i="7"/>
  <c r="M947" i="7"/>
  <c r="P947" i="7" s="1"/>
  <c r="X946" i="7"/>
  <c r="M946" i="7"/>
  <c r="X945" i="7"/>
  <c r="M945" i="7"/>
  <c r="X944" i="7"/>
  <c r="M944" i="7"/>
  <c r="X943" i="7"/>
  <c r="M943" i="7"/>
  <c r="P943" i="7" s="1"/>
  <c r="X942" i="7"/>
  <c r="M942" i="7"/>
  <c r="X941" i="7"/>
  <c r="M941" i="7"/>
  <c r="P941" i="7" s="1"/>
  <c r="X940" i="7"/>
  <c r="M940" i="7"/>
  <c r="X939" i="7"/>
  <c r="M939" i="7"/>
  <c r="X938" i="7"/>
  <c r="M938" i="7"/>
  <c r="X937" i="7"/>
  <c r="M937" i="7"/>
  <c r="P937" i="7" s="1"/>
  <c r="X936" i="7"/>
  <c r="M936" i="7"/>
  <c r="X935" i="7"/>
  <c r="M935" i="7"/>
  <c r="P935" i="7" s="1"/>
  <c r="X934" i="7"/>
  <c r="M934" i="7"/>
  <c r="X933" i="7"/>
  <c r="M933" i="7"/>
  <c r="P1049" i="7" l="1"/>
  <c r="P1055" i="7"/>
  <c r="P962" i="7"/>
  <c r="P968" i="7"/>
  <c r="P974" i="7"/>
  <c r="P933" i="7"/>
  <c r="P938" i="7"/>
  <c r="P944" i="7"/>
  <c r="P950" i="7"/>
  <c r="P956" i="7"/>
  <c r="P980" i="7"/>
  <c r="P986" i="7"/>
  <c r="P936" i="7"/>
  <c r="P942" i="7"/>
  <c r="P948" i="7"/>
  <c r="P954" i="7"/>
  <c r="P960" i="7"/>
  <c r="P966" i="7"/>
  <c r="P972" i="7"/>
  <c r="P978" i="7"/>
  <c r="P984" i="7"/>
  <c r="P990" i="7"/>
  <c r="P996" i="7"/>
  <c r="P1002" i="7"/>
  <c r="P1008" i="7"/>
  <c r="P1014" i="7"/>
  <c r="P1020" i="7"/>
  <c r="P1026" i="7"/>
  <c r="P1032" i="7"/>
  <c r="P1038" i="7"/>
  <c r="P1044" i="7"/>
  <c r="P1050" i="7"/>
  <c r="P1054" i="7"/>
  <c r="P1024" i="7"/>
  <c r="P988" i="7"/>
  <c r="P946" i="7"/>
  <c r="P1048" i="7"/>
  <c r="P1018" i="7"/>
  <c r="P982" i="7"/>
  <c r="P952" i="7"/>
  <c r="P1030" i="7"/>
  <c r="P1006" i="7"/>
  <c r="P964" i="7"/>
  <c r="P940" i="7"/>
  <c r="P1042" i="7"/>
  <c r="P1012" i="7"/>
  <c r="P1000" i="7"/>
  <c r="P976" i="7"/>
  <c r="P958" i="7"/>
  <c r="P1036" i="7"/>
  <c r="P994" i="7"/>
  <c r="P970" i="7"/>
  <c r="P934" i="7"/>
  <c r="P992" i="7"/>
  <c r="P998" i="7"/>
  <c r="P1004" i="7"/>
  <c r="P1010" i="7"/>
  <c r="P1016" i="7"/>
  <c r="P1022" i="7"/>
  <c r="P1028" i="7"/>
  <c r="P1034" i="7"/>
  <c r="P1040" i="7"/>
  <c r="P1046" i="7"/>
  <c r="P1052" i="7"/>
  <c r="P1053" i="7"/>
  <c r="P1047" i="7"/>
  <c r="P1041" i="7"/>
  <c r="P1035" i="7"/>
  <c r="P1029" i="7"/>
  <c r="P1023" i="7"/>
  <c r="P1017" i="7"/>
  <c r="P1011" i="7"/>
  <c r="P1005" i="7"/>
  <c r="P999" i="7"/>
  <c r="P993" i="7"/>
  <c r="P987" i="7"/>
  <c r="P981" i="7"/>
  <c r="P975" i="7"/>
  <c r="P969" i="7"/>
  <c r="P963" i="7"/>
  <c r="P957" i="7"/>
  <c r="P951" i="7"/>
  <c r="P945" i="7"/>
  <c r="P939" i="7"/>
  <c r="B42" i="8"/>
  <c r="C42" i="8"/>
  <c r="D42" i="8"/>
  <c r="E42" i="8"/>
  <c r="F42" i="8"/>
  <c r="G42" i="8"/>
  <c r="H42" i="8"/>
  <c r="I42" i="8"/>
  <c r="B43" i="8"/>
  <c r="B44" i="8"/>
  <c r="B45" i="8"/>
  <c r="B46" i="8"/>
  <c r="B47" i="8"/>
  <c r="B48" i="8"/>
  <c r="B49" i="8"/>
  <c r="B50" i="8"/>
  <c r="B51" i="8"/>
  <c r="B30" i="8"/>
  <c r="C30" i="8"/>
  <c r="D30" i="8"/>
  <c r="E30" i="8"/>
  <c r="F30" i="8"/>
  <c r="G30" i="8"/>
  <c r="H30" i="8"/>
  <c r="I30" i="8"/>
  <c r="B31" i="8"/>
  <c r="B32" i="8"/>
  <c r="B33" i="8"/>
  <c r="B34" i="8"/>
  <c r="B35" i="8"/>
  <c r="B36" i="8"/>
  <c r="B37" i="8"/>
  <c r="B38" i="8"/>
  <c r="B39" i="8"/>
  <c r="B6" i="8"/>
  <c r="C6" i="8"/>
  <c r="D6" i="8"/>
  <c r="E6" i="8"/>
  <c r="F6" i="8"/>
  <c r="G6" i="8"/>
  <c r="H6" i="8"/>
  <c r="I6" i="8"/>
  <c r="B7" i="8"/>
  <c r="B8" i="8"/>
  <c r="B9" i="8"/>
  <c r="B10" i="8"/>
  <c r="B11" i="8"/>
  <c r="B12" i="8"/>
  <c r="B13" i="8"/>
  <c r="B14" i="8"/>
  <c r="B15" i="8"/>
  <c r="B18" i="8"/>
  <c r="C18" i="8"/>
  <c r="D18" i="8"/>
  <c r="E18" i="8"/>
  <c r="F18" i="8"/>
  <c r="G18" i="8"/>
  <c r="H18" i="8"/>
  <c r="I18" i="8"/>
  <c r="B19" i="8"/>
  <c r="B20" i="8"/>
  <c r="B21" i="8"/>
  <c r="B22" i="8"/>
  <c r="B23" i="8"/>
  <c r="B24" i="8"/>
  <c r="B25" i="8"/>
  <c r="B26" i="8"/>
  <c r="B27" i="8"/>
  <c r="B42" i="4"/>
  <c r="C42" i="4"/>
  <c r="E42" i="4"/>
  <c r="G42" i="4"/>
  <c r="I42" i="4"/>
  <c r="K42" i="4"/>
  <c r="M42" i="4"/>
  <c r="B44" i="4"/>
  <c r="C44" i="4"/>
  <c r="E44" i="4"/>
  <c r="G44" i="4"/>
  <c r="I44" i="4"/>
  <c r="K44" i="4"/>
  <c r="M44" i="4"/>
  <c r="B46" i="4"/>
  <c r="C46" i="4"/>
  <c r="E46" i="4"/>
  <c r="G46" i="4"/>
  <c r="I46" i="4"/>
  <c r="K46" i="4"/>
  <c r="M46" i="4"/>
  <c r="C48" i="4"/>
  <c r="E48" i="4"/>
  <c r="G48" i="4"/>
  <c r="I48" i="4"/>
  <c r="K48" i="4"/>
  <c r="M48" i="4"/>
  <c r="C50" i="4"/>
  <c r="E50" i="4"/>
  <c r="G50" i="4"/>
  <c r="I50" i="4"/>
  <c r="K50" i="4"/>
  <c r="M50" i="4"/>
  <c r="B30" i="4"/>
  <c r="C30" i="4"/>
  <c r="E30" i="4"/>
  <c r="G30" i="4"/>
  <c r="B32" i="4"/>
  <c r="C32" i="4"/>
  <c r="E32" i="4"/>
  <c r="G32" i="4"/>
  <c r="B34" i="4"/>
  <c r="C34" i="4"/>
  <c r="E34" i="4"/>
  <c r="G34" i="4"/>
  <c r="C36" i="4"/>
  <c r="E36" i="4"/>
  <c r="G36" i="4"/>
  <c r="C38" i="4"/>
  <c r="E38" i="4"/>
  <c r="G38" i="4"/>
  <c r="B18" i="4"/>
  <c r="C18" i="4"/>
  <c r="E18" i="4"/>
  <c r="G18" i="4"/>
  <c r="I18" i="4"/>
  <c r="K18" i="4"/>
  <c r="M18" i="4"/>
  <c r="B20" i="4"/>
  <c r="C20" i="4"/>
  <c r="E20" i="4"/>
  <c r="G20" i="4"/>
  <c r="I20" i="4"/>
  <c r="K20" i="4"/>
  <c r="M20" i="4"/>
  <c r="B22" i="4"/>
  <c r="C22" i="4"/>
  <c r="E22" i="4"/>
  <c r="G22" i="4"/>
  <c r="I22" i="4"/>
  <c r="K22" i="4"/>
  <c r="M22" i="4"/>
  <c r="C24" i="4"/>
  <c r="E24" i="4"/>
  <c r="G24" i="4"/>
  <c r="I24" i="4"/>
  <c r="K24" i="4"/>
  <c r="M24" i="4"/>
  <c r="C26" i="4"/>
  <c r="E26" i="4"/>
  <c r="G26" i="4"/>
  <c r="I26" i="4"/>
  <c r="K26" i="4"/>
  <c r="M26" i="4"/>
  <c r="B6" i="4"/>
  <c r="C6" i="4"/>
  <c r="E6" i="4"/>
  <c r="G6" i="4"/>
  <c r="I6" i="4"/>
  <c r="K6" i="4"/>
  <c r="M6" i="4"/>
  <c r="B8" i="4"/>
  <c r="C8" i="4"/>
  <c r="E8" i="4"/>
  <c r="G8" i="4"/>
  <c r="I8" i="4"/>
  <c r="K8" i="4"/>
  <c r="M8" i="4"/>
  <c r="B10" i="4"/>
  <c r="C10" i="4"/>
  <c r="E10" i="4"/>
  <c r="G10" i="4"/>
  <c r="I10" i="4"/>
  <c r="K10" i="4"/>
  <c r="M10" i="4"/>
  <c r="C12" i="4"/>
  <c r="E12" i="4"/>
  <c r="G12" i="4"/>
  <c r="I12" i="4"/>
  <c r="K12" i="4"/>
  <c r="M12" i="4"/>
  <c r="C14" i="4"/>
  <c r="E14" i="4"/>
  <c r="G14" i="4"/>
  <c r="I14" i="4"/>
  <c r="K14" i="4"/>
  <c r="M14" i="4"/>
  <c r="AA4" i="3"/>
  <c r="B7" i="4" s="1"/>
  <c r="AC4" i="3"/>
  <c r="E7" i="4" s="1"/>
  <c r="AE4" i="3"/>
  <c r="I7" i="4" s="1"/>
  <c r="AA6" i="3"/>
  <c r="B9" i="4" s="1"/>
  <c r="AC6" i="3"/>
  <c r="E9" i="4" s="1"/>
  <c r="AE6" i="3"/>
  <c r="I9" i="4" s="1"/>
  <c r="AC8" i="3"/>
  <c r="E11" i="4" s="1"/>
  <c r="AE8" i="3"/>
  <c r="I11" i="4" s="1"/>
  <c r="AC10" i="3"/>
  <c r="E13" i="4" s="1"/>
  <c r="AE10" i="3"/>
  <c r="I13" i="4" s="1"/>
  <c r="AC12" i="3"/>
  <c r="E15" i="4" s="1"/>
  <c r="AE12" i="3"/>
  <c r="I15" i="4" s="1"/>
  <c r="AE23" i="7"/>
  <c r="F51" i="8" s="1"/>
  <c r="AB22" i="7"/>
  <c r="C50" i="8" s="1"/>
  <c r="AB21" i="7"/>
  <c r="C49" i="8" s="1"/>
  <c r="AB20" i="7"/>
  <c r="C48" i="8" s="1"/>
  <c r="AB19" i="7"/>
  <c r="C47" i="8" s="1"/>
  <c r="AB18" i="7"/>
  <c r="C46" i="8" s="1"/>
  <c r="AB17" i="7"/>
  <c r="C45" i="8" s="1"/>
  <c r="AB16" i="7"/>
  <c r="C44" i="8" s="1"/>
  <c r="C43" i="8"/>
  <c r="AE12" i="7"/>
  <c r="I51" i="4" s="1"/>
  <c r="AC12" i="7"/>
  <c r="E51" i="4" s="1"/>
  <c r="AE10" i="7"/>
  <c r="I49" i="4" s="1"/>
  <c r="AC10" i="7"/>
  <c r="E49" i="4" s="1"/>
  <c r="AE8" i="7"/>
  <c r="I47" i="4" s="1"/>
  <c r="AC8" i="7"/>
  <c r="E47" i="4" s="1"/>
  <c r="AE6" i="7"/>
  <c r="I45" i="4" s="1"/>
  <c r="E45" i="4"/>
  <c r="AA6" i="7"/>
  <c r="B45" i="4" s="1"/>
  <c r="AE4" i="7"/>
  <c r="I43" i="4" s="1"/>
  <c r="AC4" i="7"/>
  <c r="E43" i="4" s="1"/>
  <c r="AA4" i="7"/>
  <c r="B43" i="4" s="1"/>
  <c r="F39" i="8"/>
  <c r="C38" i="8"/>
  <c r="C37" i="8"/>
  <c r="C36" i="8"/>
  <c r="C35" i="8"/>
  <c r="C34" i="8"/>
  <c r="C33" i="8"/>
  <c r="C32" i="8"/>
  <c r="C31" i="8"/>
  <c r="AE12" i="1"/>
  <c r="AC12" i="1"/>
  <c r="E39" i="4" s="1"/>
  <c r="AE10" i="1"/>
  <c r="AC10" i="1"/>
  <c r="E37" i="4" s="1"/>
  <c r="AE8" i="1"/>
  <c r="AC8" i="1"/>
  <c r="E35" i="4" s="1"/>
  <c r="AE6" i="1"/>
  <c r="AC6" i="1"/>
  <c r="E33" i="4" s="1"/>
  <c r="AA6" i="1"/>
  <c r="B33" i="4" s="1"/>
  <c r="AE4" i="1"/>
  <c r="AC4" i="1"/>
  <c r="E31" i="4" s="1"/>
  <c r="AA4" i="1"/>
  <c r="B31" i="4" s="1"/>
  <c r="F27" i="8"/>
  <c r="C26" i="8"/>
  <c r="C25" i="8"/>
  <c r="C24" i="8"/>
  <c r="C23" i="8"/>
  <c r="C22" i="8"/>
  <c r="C21" i="8"/>
  <c r="C20" i="8"/>
  <c r="C19" i="8"/>
  <c r="AE12" i="2"/>
  <c r="I27" i="4" s="1"/>
  <c r="AC12" i="2"/>
  <c r="E27" i="4" s="1"/>
  <c r="AE10" i="2"/>
  <c r="I25" i="4" s="1"/>
  <c r="AC10" i="2"/>
  <c r="E25" i="4" s="1"/>
  <c r="AE8" i="2"/>
  <c r="I23" i="4" s="1"/>
  <c r="AC8" i="2"/>
  <c r="E23" i="4" s="1"/>
  <c r="AE6" i="2"/>
  <c r="I21" i="4" s="1"/>
  <c r="AC6" i="2"/>
  <c r="E21" i="4" s="1"/>
  <c r="AA6" i="2"/>
  <c r="B21" i="4" s="1"/>
  <c r="AE4" i="2"/>
  <c r="I19" i="4" s="1"/>
  <c r="AC4" i="2"/>
  <c r="E19" i="4" s="1"/>
  <c r="AA4" i="2"/>
  <c r="B19" i="4" s="1"/>
  <c r="F15" i="8"/>
  <c r="C11" i="8"/>
  <c r="C14" i="8"/>
  <c r="C13" i="8"/>
  <c r="C12" i="8"/>
  <c r="C10" i="8"/>
  <c r="C9" i="8"/>
  <c r="C8" i="8"/>
  <c r="C7" i="8"/>
  <c r="AA8" i="3" l="1"/>
  <c r="B11" i="4" s="1"/>
  <c r="AA8" i="1"/>
  <c r="B35" i="4" s="1"/>
  <c r="AB23" i="7"/>
  <c r="C51" i="8" s="1"/>
  <c r="AA8" i="7"/>
  <c r="B47" i="4" s="1"/>
  <c r="C39" i="8"/>
  <c r="AA8" i="2"/>
  <c r="B23" i="4" s="1"/>
  <c r="C27" i="8"/>
  <c r="X229" i="5"/>
  <c r="M229" i="5"/>
  <c r="I229" i="5"/>
  <c r="P229" i="5" s="1"/>
  <c r="X1387" i="9"/>
  <c r="M1387" i="9"/>
  <c r="I1387" i="9"/>
  <c r="P1387" i="9" s="1"/>
  <c r="X1386" i="9"/>
  <c r="P1386" i="9"/>
  <c r="M1386" i="9"/>
  <c r="I1386" i="9"/>
  <c r="X1385" i="9"/>
  <c r="M1385" i="9"/>
  <c r="I1385" i="9"/>
  <c r="P1385" i="9" s="1"/>
  <c r="X1384" i="9"/>
  <c r="M1384" i="9"/>
  <c r="I1384" i="9"/>
  <c r="P1384" i="9" s="1"/>
  <c r="X1383" i="9"/>
  <c r="P1383" i="9"/>
  <c r="M1383" i="9"/>
  <c r="I1383" i="9"/>
  <c r="X1382" i="9"/>
  <c r="M1382" i="9"/>
  <c r="P1382" i="9" s="1"/>
  <c r="I1382" i="9"/>
  <c r="X1381" i="9"/>
  <c r="M1381" i="9"/>
  <c r="I1381" i="9"/>
  <c r="P1381" i="9" s="1"/>
  <c r="X1380" i="9"/>
  <c r="P1380" i="9"/>
  <c r="M1380" i="9"/>
  <c r="I1380" i="9"/>
  <c r="X1379" i="9"/>
  <c r="P1379" i="9"/>
  <c r="M1379" i="9"/>
  <c r="I1379" i="9"/>
  <c r="X1378" i="9"/>
  <c r="M1378" i="9"/>
  <c r="I1378" i="9"/>
  <c r="P1378" i="9" s="1"/>
  <c r="X1377" i="9"/>
  <c r="P1377" i="9"/>
  <c r="M1377" i="9"/>
  <c r="I1377" i="9"/>
  <c r="X1376" i="9"/>
  <c r="M1376" i="9"/>
  <c r="P1376" i="9" s="1"/>
  <c r="I1376" i="9"/>
  <c r="X1375" i="9"/>
  <c r="M1375" i="9"/>
  <c r="I1375" i="9"/>
  <c r="P1375" i="9" s="1"/>
  <c r="X1374" i="9"/>
  <c r="P1374" i="9"/>
  <c r="M1374" i="9"/>
  <c r="I1374" i="9"/>
  <c r="X1373" i="9"/>
  <c r="M1373" i="9"/>
  <c r="I1373" i="9"/>
  <c r="P1373" i="9" s="1"/>
  <c r="X1372" i="9"/>
  <c r="M1372" i="9"/>
  <c r="I1372" i="9"/>
  <c r="X1371" i="9"/>
  <c r="P1371" i="9"/>
  <c r="M1371" i="9"/>
  <c r="I1371" i="9"/>
  <c r="X1370" i="9"/>
  <c r="M1370" i="9"/>
  <c r="I1370" i="9"/>
  <c r="P1370" i="9" s="1"/>
  <c r="X1369" i="9"/>
  <c r="M1369" i="9"/>
  <c r="I1369" i="9"/>
  <c r="P1369" i="9" s="1"/>
  <c r="X1368" i="9"/>
  <c r="P1368" i="9"/>
  <c r="M1368" i="9"/>
  <c r="I1368" i="9"/>
  <c r="X1367" i="9"/>
  <c r="M1367" i="9"/>
  <c r="I1367" i="9"/>
  <c r="P1367" i="9" s="1"/>
  <c r="X1366" i="9"/>
  <c r="M1366" i="9"/>
  <c r="I1366" i="9"/>
  <c r="X1365" i="9"/>
  <c r="P1365" i="9"/>
  <c r="M1365" i="9"/>
  <c r="I1365" i="9"/>
  <c r="X1364" i="9"/>
  <c r="M1364" i="9"/>
  <c r="P1364" i="9" s="1"/>
  <c r="I1364" i="9"/>
  <c r="X1363" i="9"/>
  <c r="M1363" i="9"/>
  <c r="I1363" i="9"/>
  <c r="P1363" i="9" s="1"/>
  <c r="X1362" i="9"/>
  <c r="P1362" i="9"/>
  <c r="M1362" i="9"/>
  <c r="I1362" i="9"/>
  <c r="X1361" i="9"/>
  <c r="M1361" i="9"/>
  <c r="I1361" i="9"/>
  <c r="P1361" i="9" s="1"/>
  <c r="X1360" i="9"/>
  <c r="M1360" i="9"/>
  <c r="I1360" i="9"/>
  <c r="P1360" i="9" s="1"/>
  <c r="X1359" i="9"/>
  <c r="P1359" i="9"/>
  <c r="M1359" i="9"/>
  <c r="I1359" i="9"/>
  <c r="X1358" i="9"/>
  <c r="M1358" i="9"/>
  <c r="P1358" i="9" s="1"/>
  <c r="I1358" i="9"/>
  <c r="X1357" i="9"/>
  <c r="M1357" i="9"/>
  <c r="I1357" i="9"/>
  <c r="P1357" i="9" s="1"/>
  <c r="X1356" i="9"/>
  <c r="P1356" i="9"/>
  <c r="M1356" i="9"/>
  <c r="I1356" i="9"/>
  <c r="X1355" i="9"/>
  <c r="M1355" i="9"/>
  <c r="I1355" i="9"/>
  <c r="P1355" i="9" s="1"/>
  <c r="X1354" i="9"/>
  <c r="M1354" i="9"/>
  <c r="I1354" i="9"/>
  <c r="X1353" i="9"/>
  <c r="P1353" i="9"/>
  <c r="M1353" i="9"/>
  <c r="I1353" i="9"/>
  <c r="X1352" i="9"/>
  <c r="M1352" i="9"/>
  <c r="I1352" i="9"/>
  <c r="P1352" i="9" s="1"/>
  <c r="X1351" i="9"/>
  <c r="M1351" i="9"/>
  <c r="I1351" i="9"/>
  <c r="P1351" i="9" s="1"/>
  <c r="X1350" i="9"/>
  <c r="P1350" i="9"/>
  <c r="M1350" i="9"/>
  <c r="I1350" i="9"/>
  <c r="X1349" i="9"/>
  <c r="P1349" i="9"/>
  <c r="M1349" i="9"/>
  <c r="I1349" i="9"/>
  <c r="X1348" i="9"/>
  <c r="M1348" i="9"/>
  <c r="I1348" i="9"/>
  <c r="X1347" i="9"/>
  <c r="P1347" i="9"/>
  <c r="M1347" i="9"/>
  <c r="I1347" i="9"/>
  <c r="X1346" i="9"/>
  <c r="M1346" i="9"/>
  <c r="P1346" i="9" s="1"/>
  <c r="I1346" i="9"/>
  <c r="X1345" i="9"/>
  <c r="M1345" i="9"/>
  <c r="I1345" i="9"/>
  <c r="P1345" i="9" s="1"/>
  <c r="X1344" i="9"/>
  <c r="P1344" i="9"/>
  <c r="M1344" i="9"/>
  <c r="I1344" i="9"/>
  <c r="X1343" i="9"/>
  <c r="M1343" i="9"/>
  <c r="I1343" i="9"/>
  <c r="P1343" i="9" s="1"/>
  <c r="X1342" i="9"/>
  <c r="M1342" i="9"/>
  <c r="I1342" i="9"/>
  <c r="X1341" i="9"/>
  <c r="P1341" i="9"/>
  <c r="M1341" i="9"/>
  <c r="I1341" i="9"/>
  <c r="X1340" i="9"/>
  <c r="M1340" i="9"/>
  <c r="P1340" i="9" s="1"/>
  <c r="I1340" i="9"/>
  <c r="X1339" i="9"/>
  <c r="M1339" i="9"/>
  <c r="I1339" i="9"/>
  <c r="P1339" i="9" s="1"/>
  <c r="X1338" i="9"/>
  <c r="P1338" i="9"/>
  <c r="M1338" i="9"/>
  <c r="I1338" i="9"/>
  <c r="X1337" i="9"/>
  <c r="P1337" i="9"/>
  <c r="M1337" i="9"/>
  <c r="I1337" i="9"/>
  <c r="X1336" i="9"/>
  <c r="M1336" i="9"/>
  <c r="I1336" i="9"/>
  <c r="X1335" i="9"/>
  <c r="P1335" i="9"/>
  <c r="M1335" i="9"/>
  <c r="I1335" i="9"/>
  <c r="X1334" i="9"/>
  <c r="M1334" i="9"/>
  <c r="I1334" i="9"/>
  <c r="X1333" i="9"/>
  <c r="M1333" i="9"/>
  <c r="I1333" i="9"/>
  <c r="P1333" i="9" s="1"/>
  <c r="X1332" i="9"/>
  <c r="P1332" i="9"/>
  <c r="M1332" i="9"/>
  <c r="I1332" i="9"/>
  <c r="X1331" i="9"/>
  <c r="P1331" i="9"/>
  <c r="M1331" i="9"/>
  <c r="I1331" i="9"/>
  <c r="X1330" i="9"/>
  <c r="M1330" i="9"/>
  <c r="I1330" i="9"/>
  <c r="X1329" i="9"/>
  <c r="O1329" i="9"/>
  <c r="M1329" i="9" s="1"/>
  <c r="I1329" i="9"/>
  <c r="X1328" i="9"/>
  <c r="O1328" i="9"/>
  <c r="M1328" i="9" s="1"/>
  <c r="P1328" i="9" s="1"/>
  <c r="I1328" i="9"/>
  <c r="X1327" i="9"/>
  <c r="P1327" i="9"/>
  <c r="O1327" i="9"/>
  <c r="M1327" i="9" s="1"/>
  <c r="I1327" i="9"/>
  <c r="X1326" i="9"/>
  <c r="O1326" i="9"/>
  <c r="M1326" i="9"/>
  <c r="P1326" i="9" s="1"/>
  <c r="I1326" i="9"/>
  <c r="X1325" i="9"/>
  <c r="O1325" i="9"/>
  <c r="M1325" i="9"/>
  <c r="I1325" i="9"/>
  <c r="P1325" i="9" s="1"/>
  <c r="X1324" i="9"/>
  <c r="O1324" i="9"/>
  <c r="M1324" i="9"/>
  <c r="I1324" i="9"/>
  <c r="X1323" i="9"/>
  <c r="O1323" i="9"/>
  <c r="M1323" i="9" s="1"/>
  <c r="P1323" i="9" s="1"/>
  <c r="I1323" i="9"/>
  <c r="X1322" i="9"/>
  <c r="O1322" i="9"/>
  <c r="M1322" i="9" s="1"/>
  <c r="P1322" i="9" s="1"/>
  <c r="I1322" i="9"/>
  <c r="X1321" i="9"/>
  <c r="O1321" i="9"/>
  <c r="M1321" i="9" s="1"/>
  <c r="P1321" i="9" s="1"/>
  <c r="I1321" i="9"/>
  <c r="X1320" i="9"/>
  <c r="O1320" i="9"/>
  <c r="M1320" i="9"/>
  <c r="P1320" i="9" s="1"/>
  <c r="I1320" i="9"/>
  <c r="X1319" i="9"/>
  <c r="O1319" i="9"/>
  <c r="M1319" i="9" s="1"/>
  <c r="I1319" i="9"/>
  <c r="X1318" i="9"/>
  <c r="O1318" i="9"/>
  <c r="M1318" i="9"/>
  <c r="I1318" i="9"/>
  <c r="P1318" i="9" s="1"/>
  <c r="X1317" i="9"/>
  <c r="O1317" i="9"/>
  <c r="M1317" i="9" s="1"/>
  <c r="P1317" i="9" s="1"/>
  <c r="I1317" i="9"/>
  <c r="X1316" i="9"/>
  <c r="O1316" i="9"/>
  <c r="M1316" i="9" s="1"/>
  <c r="P1316" i="9" s="1"/>
  <c r="I1316" i="9"/>
  <c r="X1315" i="9"/>
  <c r="O1315" i="9"/>
  <c r="M1315" i="9"/>
  <c r="P1315" i="9" s="1"/>
  <c r="I1315" i="9"/>
  <c r="X1314" i="9"/>
  <c r="O1314" i="9"/>
  <c r="M1314" i="9"/>
  <c r="I1314" i="9"/>
  <c r="X1313" i="9"/>
  <c r="O1313" i="9"/>
  <c r="M1313" i="9"/>
  <c r="I1313" i="9"/>
  <c r="X1312" i="9"/>
  <c r="O1312" i="9"/>
  <c r="M1312" i="9"/>
  <c r="I1312" i="9"/>
  <c r="X1311" i="9"/>
  <c r="O1311" i="9"/>
  <c r="M1311" i="9" s="1"/>
  <c r="I1311" i="9"/>
  <c r="P1311" i="9" s="1"/>
  <c r="X1310" i="9"/>
  <c r="O1310" i="9"/>
  <c r="M1310" i="9" s="1"/>
  <c r="P1310" i="9" s="1"/>
  <c r="I1310" i="9"/>
  <c r="X1309" i="9"/>
  <c r="O1309" i="9"/>
  <c r="M1309" i="9" s="1"/>
  <c r="P1309" i="9" s="1"/>
  <c r="I1309" i="9"/>
  <c r="X1308" i="9"/>
  <c r="P1308" i="9"/>
  <c r="O1308" i="9"/>
  <c r="M1308" i="9"/>
  <c r="I1308" i="9"/>
  <c r="X1307" i="9"/>
  <c r="O1307" i="9"/>
  <c r="M1307" i="9"/>
  <c r="I1307" i="9"/>
  <c r="X1306" i="9"/>
  <c r="O1306" i="9"/>
  <c r="M1306" i="9"/>
  <c r="I1306" i="9"/>
  <c r="X1305" i="9"/>
  <c r="O1305" i="9"/>
  <c r="M1305" i="9" s="1"/>
  <c r="P1305" i="9" s="1"/>
  <c r="I1305" i="9"/>
  <c r="X1304" i="9"/>
  <c r="O1304" i="9"/>
  <c r="M1304" i="9" s="1"/>
  <c r="P1304" i="9" s="1"/>
  <c r="I1304" i="9"/>
  <c r="X1303" i="9"/>
  <c r="O1303" i="9"/>
  <c r="M1303" i="9" s="1"/>
  <c r="P1303" i="9" s="1"/>
  <c r="I1303" i="9"/>
  <c r="X1302" i="9"/>
  <c r="P1302" i="9"/>
  <c r="O1302" i="9"/>
  <c r="M1302" i="9"/>
  <c r="I1302" i="9"/>
  <c r="X1301" i="9"/>
  <c r="O1301" i="9"/>
  <c r="M1301" i="9" s="1"/>
  <c r="I1301" i="9"/>
  <c r="X1300" i="9"/>
  <c r="O1300" i="9"/>
  <c r="M1300" i="9"/>
  <c r="I1300" i="9"/>
  <c r="P1300" i="9" s="1"/>
  <c r="X1299" i="9"/>
  <c r="O1299" i="9"/>
  <c r="M1299" i="9" s="1"/>
  <c r="P1299" i="9" s="1"/>
  <c r="I1299" i="9"/>
  <c r="X1298" i="9"/>
  <c r="O1298" i="9"/>
  <c r="M1298" i="9" s="1"/>
  <c r="P1298" i="9" s="1"/>
  <c r="I1298" i="9"/>
  <c r="X1297" i="9"/>
  <c r="O1297" i="9"/>
  <c r="M1297" i="9"/>
  <c r="P1297" i="9" s="1"/>
  <c r="I1297" i="9"/>
  <c r="X1296" i="9"/>
  <c r="P1296" i="9"/>
  <c r="O1296" i="9"/>
  <c r="M1296" i="9"/>
  <c r="I1296" i="9"/>
  <c r="X1295" i="9"/>
  <c r="O1295" i="9"/>
  <c r="M1295" i="9"/>
  <c r="I1295" i="9"/>
  <c r="X1294" i="9"/>
  <c r="O1294" i="9"/>
  <c r="M1294" i="9"/>
  <c r="I1294" i="9"/>
  <c r="X1293" i="9"/>
  <c r="O1293" i="9"/>
  <c r="M1293" i="9" s="1"/>
  <c r="I1293" i="9"/>
  <c r="X1292" i="9"/>
  <c r="O1292" i="9"/>
  <c r="M1292" i="9" s="1"/>
  <c r="P1292" i="9" s="1"/>
  <c r="I1292" i="9"/>
  <c r="X1291" i="9"/>
  <c r="P1291" i="9"/>
  <c r="O1291" i="9"/>
  <c r="M1291" i="9" s="1"/>
  <c r="I1291" i="9"/>
  <c r="X1290" i="9"/>
  <c r="O1290" i="9"/>
  <c r="M1290" i="9" s="1"/>
  <c r="P1290" i="9" s="1"/>
  <c r="I1290" i="9"/>
  <c r="X1289" i="9"/>
  <c r="O1289" i="9"/>
  <c r="M1289" i="9"/>
  <c r="I1289" i="9"/>
  <c r="X1288" i="9"/>
  <c r="O1288" i="9"/>
  <c r="M1288" i="9"/>
  <c r="I1288" i="9"/>
  <c r="X1287" i="9"/>
  <c r="P1287" i="9"/>
  <c r="O1287" i="9"/>
  <c r="M1287" i="9" s="1"/>
  <c r="I1287" i="9"/>
  <c r="X1286" i="9"/>
  <c r="O1286" i="9"/>
  <c r="M1286" i="9" s="1"/>
  <c r="P1286" i="9" s="1"/>
  <c r="I1286" i="9"/>
  <c r="X1285" i="9"/>
  <c r="O1285" i="9"/>
  <c r="M1285" i="9" s="1"/>
  <c r="I1285" i="9"/>
  <c r="X1284" i="9"/>
  <c r="P1284" i="9"/>
  <c r="O1284" i="9"/>
  <c r="M1284" i="9"/>
  <c r="I1284" i="9"/>
  <c r="X1283" i="9"/>
  <c r="O1283" i="9"/>
  <c r="M1283" i="9"/>
  <c r="I1283" i="9"/>
  <c r="X1282" i="9"/>
  <c r="O1282" i="9"/>
  <c r="M1282" i="9"/>
  <c r="I1282" i="9"/>
  <c r="P1282" i="9" s="1"/>
  <c r="X1281" i="9"/>
  <c r="P1281" i="9"/>
  <c r="O1281" i="9"/>
  <c r="M1281" i="9" s="1"/>
  <c r="I1281" i="9"/>
  <c r="X1280" i="9"/>
  <c r="O1280" i="9"/>
  <c r="M1280" i="9"/>
  <c r="P1280" i="9" s="1"/>
  <c r="I1280" i="9"/>
  <c r="X1279" i="9"/>
  <c r="O1279" i="9"/>
  <c r="M1279" i="9" s="1"/>
  <c r="I1279" i="9"/>
  <c r="P1279" i="9" s="1"/>
  <c r="X1278" i="9"/>
  <c r="O1278" i="9"/>
  <c r="M1278" i="9" s="1"/>
  <c r="P1278" i="9" s="1"/>
  <c r="I1278" i="9"/>
  <c r="X1277" i="9"/>
  <c r="O1277" i="9"/>
  <c r="M1277" i="9"/>
  <c r="I1277" i="9"/>
  <c r="P1277" i="9" s="1"/>
  <c r="X1276" i="9"/>
  <c r="O1276" i="9"/>
  <c r="M1276" i="9"/>
  <c r="I1276" i="9"/>
  <c r="P1276" i="9" s="1"/>
  <c r="X1275" i="9"/>
  <c r="P1275" i="9"/>
  <c r="O1275" i="9"/>
  <c r="M1275" i="9" s="1"/>
  <c r="I1275" i="9"/>
  <c r="X1274" i="9"/>
  <c r="O1274" i="9"/>
  <c r="M1274" i="9"/>
  <c r="P1274" i="9" s="1"/>
  <c r="I1274" i="9"/>
  <c r="X1273" i="9"/>
  <c r="O1273" i="9"/>
  <c r="M1273" i="9"/>
  <c r="I1273" i="9"/>
  <c r="X1272" i="9"/>
  <c r="O1272" i="9"/>
  <c r="M1272" i="9"/>
  <c r="I1272" i="9"/>
  <c r="X1271" i="9"/>
  <c r="O1271" i="9"/>
  <c r="M1271" i="9"/>
  <c r="I1271" i="9"/>
  <c r="X1270" i="9"/>
  <c r="P1270" i="9"/>
  <c r="O1270" i="9"/>
  <c r="M1270" i="9"/>
  <c r="I1270" i="9"/>
  <c r="X1269" i="9"/>
  <c r="P1269" i="9"/>
  <c r="O1269" i="9"/>
  <c r="M1269" i="9" s="1"/>
  <c r="I1269" i="9"/>
  <c r="X1268" i="9"/>
  <c r="O1268" i="9"/>
  <c r="M1268" i="9"/>
  <c r="P1268" i="9" s="1"/>
  <c r="I1268" i="9"/>
  <c r="X1267" i="9"/>
  <c r="O1267" i="9"/>
  <c r="M1267" i="9" s="1"/>
  <c r="I1267" i="9"/>
  <c r="X1266" i="9"/>
  <c r="P1266" i="9"/>
  <c r="O1266" i="9"/>
  <c r="M1266" i="9"/>
  <c r="I1266" i="9"/>
  <c r="X1265" i="9"/>
  <c r="O1265" i="9"/>
  <c r="M1265" i="9"/>
  <c r="I1265" i="9"/>
  <c r="X1264" i="9"/>
  <c r="O1264" i="9"/>
  <c r="M1264" i="9"/>
  <c r="I1264" i="9"/>
  <c r="X1263" i="9"/>
  <c r="P1263" i="9"/>
  <c r="O1263" i="9"/>
  <c r="M1263" i="9" s="1"/>
  <c r="I1263" i="9"/>
  <c r="X1262" i="9"/>
  <c r="O1262" i="9"/>
  <c r="M1262" i="9"/>
  <c r="P1262" i="9" s="1"/>
  <c r="I1262" i="9"/>
  <c r="X1261" i="9"/>
  <c r="O1261" i="9"/>
  <c r="M1261" i="9" s="1"/>
  <c r="I1261" i="9"/>
  <c r="P1261" i="9" s="1"/>
  <c r="X1260" i="9"/>
  <c r="P1260" i="9"/>
  <c r="O1260" i="9"/>
  <c r="M1260" i="9" s="1"/>
  <c r="I1260" i="9"/>
  <c r="X1259" i="9"/>
  <c r="O1259" i="9"/>
  <c r="M1259" i="9"/>
  <c r="I1259" i="9"/>
  <c r="P1259" i="9" s="1"/>
  <c r="X1258" i="9"/>
  <c r="O1258" i="9"/>
  <c r="M1258" i="9"/>
  <c r="I1258" i="9"/>
  <c r="P1258" i="9" s="1"/>
  <c r="X1257" i="9"/>
  <c r="P1257" i="9"/>
  <c r="O1257" i="9"/>
  <c r="M1257" i="9" s="1"/>
  <c r="I1257" i="9"/>
  <c r="X1256" i="9"/>
  <c r="O1256" i="9"/>
  <c r="M1256" i="9"/>
  <c r="P1256" i="9" s="1"/>
  <c r="I1256" i="9"/>
  <c r="X1255" i="9"/>
  <c r="O1255" i="9"/>
  <c r="M1255" i="9" s="1"/>
  <c r="I1255" i="9"/>
  <c r="X1254" i="9"/>
  <c r="O1254" i="9"/>
  <c r="M1254" i="9"/>
  <c r="I1254" i="9"/>
  <c r="P1254" i="9" s="1"/>
  <c r="X1253" i="9"/>
  <c r="O1253" i="9"/>
  <c r="M1253" i="9"/>
  <c r="I1253" i="9"/>
  <c r="X1252" i="9"/>
  <c r="P1252" i="9"/>
  <c r="O1252" i="9"/>
  <c r="M1252" i="9"/>
  <c r="I1252" i="9"/>
  <c r="X1251" i="9"/>
  <c r="O1251" i="9"/>
  <c r="M1251" i="9" s="1"/>
  <c r="I1251" i="9"/>
  <c r="P1251" i="9" s="1"/>
  <c r="X1250" i="9"/>
  <c r="O1250" i="9"/>
  <c r="M1250" i="9"/>
  <c r="P1250" i="9" s="1"/>
  <c r="I1250" i="9"/>
  <c r="X1249" i="9"/>
  <c r="O1249" i="9"/>
  <c r="M1249" i="9" s="1"/>
  <c r="I1249" i="9"/>
  <c r="X1248" i="9"/>
  <c r="O1248" i="9"/>
  <c r="M1248" i="9"/>
  <c r="P1248" i="9" s="1"/>
  <c r="I1248" i="9"/>
  <c r="X1247" i="9"/>
  <c r="O1247" i="9"/>
  <c r="M1247" i="9"/>
  <c r="I1247" i="9"/>
  <c r="X1246" i="9"/>
  <c r="O1246" i="9"/>
  <c r="M1246" i="9"/>
  <c r="I1246" i="9"/>
  <c r="X1245" i="9"/>
  <c r="O1245" i="9"/>
  <c r="M1245" i="9" s="1"/>
  <c r="I1245" i="9"/>
  <c r="P1245" i="9" s="1"/>
  <c r="X1244" i="9"/>
  <c r="O1244" i="9"/>
  <c r="M1244" i="9"/>
  <c r="P1244" i="9" s="1"/>
  <c r="I1244" i="9"/>
  <c r="X1243" i="9"/>
  <c r="O1243" i="9"/>
  <c r="M1243" i="9" s="1"/>
  <c r="I1243" i="9"/>
  <c r="P1243" i="9" s="1"/>
  <c r="X1242" i="9"/>
  <c r="P1242" i="9"/>
  <c r="O1242" i="9"/>
  <c r="M1242" i="9" s="1"/>
  <c r="I1242" i="9"/>
  <c r="X1241" i="9"/>
  <c r="O1241" i="9"/>
  <c r="M1241" i="9"/>
  <c r="I1241" i="9"/>
  <c r="X1240" i="9"/>
  <c r="O1240" i="9"/>
  <c r="M1240" i="9"/>
  <c r="I1240" i="9"/>
  <c r="P1240" i="9" s="1"/>
  <c r="X1239" i="9"/>
  <c r="P1239" i="9"/>
  <c r="O1239" i="9"/>
  <c r="M1239" i="9" s="1"/>
  <c r="I1239" i="9"/>
  <c r="X1238" i="9"/>
  <c r="O1238" i="9"/>
  <c r="M1238" i="9" s="1"/>
  <c r="P1238" i="9" s="1"/>
  <c r="I1238" i="9"/>
  <c r="X1237" i="9"/>
  <c r="O1237" i="9"/>
  <c r="M1237" i="9"/>
  <c r="I1237" i="9"/>
  <c r="P1237" i="9" s="1"/>
  <c r="X1236" i="9"/>
  <c r="O1236" i="9"/>
  <c r="M1236" i="9"/>
  <c r="I1236" i="9"/>
  <c r="X1235" i="9"/>
  <c r="O1235" i="9"/>
  <c r="M1235" i="9"/>
  <c r="I1235" i="9"/>
  <c r="X1234" i="9"/>
  <c r="P1234" i="9"/>
  <c r="O1234" i="9"/>
  <c r="M1234" i="9"/>
  <c r="I1234" i="9"/>
  <c r="X1233" i="9"/>
  <c r="O1233" i="9"/>
  <c r="M1233" i="9" s="1"/>
  <c r="I1233" i="9"/>
  <c r="P1233" i="9" s="1"/>
  <c r="X1232" i="9"/>
  <c r="O1232" i="9"/>
  <c r="M1232" i="9"/>
  <c r="P1232" i="9" s="1"/>
  <c r="I1232" i="9"/>
  <c r="X1231" i="9"/>
  <c r="O1231" i="9"/>
  <c r="M1231" i="9" s="1"/>
  <c r="I1231" i="9"/>
  <c r="X1230" i="9"/>
  <c r="O1230" i="9"/>
  <c r="M1230" i="9"/>
  <c r="P1230" i="9" s="1"/>
  <c r="I1230" i="9"/>
  <c r="X1229" i="9"/>
  <c r="O1229" i="9"/>
  <c r="M1229" i="9"/>
  <c r="I1229" i="9"/>
  <c r="X1228" i="9"/>
  <c r="O1228" i="9"/>
  <c r="M1228" i="9"/>
  <c r="I1228" i="9"/>
  <c r="X1227" i="9"/>
  <c r="O1227" i="9"/>
  <c r="M1227" i="9" s="1"/>
  <c r="I1227" i="9"/>
  <c r="P1227" i="9" s="1"/>
  <c r="X1226" i="9"/>
  <c r="O1226" i="9"/>
  <c r="M1226" i="9"/>
  <c r="P1226" i="9" s="1"/>
  <c r="I1226" i="9"/>
  <c r="X1225" i="9"/>
  <c r="O1225" i="9"/>
  <c r="M1225" i="9" s="1"/>
  <c r="I1225" i="9"/>
  <c r="P1225" i="9" s="1"/>
  <c r="X1224" i="9"/>
  <c r="O1224" i="9"/>
  <c r="M1224" i="9" s="1"/>
  <c r="P1224" i="9" s="1"/>
  <c r="I1224" i="9"/>
  <c r="X1223" i="9"/>
  <c r="O1223" i="9"/>
  <c r="M1223" i="9"/>
  <c r="I1223" i="9"/>
  <c r="X1222" i="9"/>
  <c r="O1222" i="9"/>
  <c r="M1222" i="9"/>
  <c r="I1222" i="9"/>
  <c r="P1222" i="9" s="1"/>
  <c r="X1221" i="9"/>
  <c r="P1221" i="9"/>
  <c r="O1221" i="9"/>
  <c r="M1221" i="9" s="1"/>
  <c r="I1221" i="9"/>
  <c r="X1220" i="9"/>
  <c r="O1220" i="9"/>
  <c r="M1220" i="9" s="1"/>
  <c r="P1220" i="9" s="1"/>
  <c r="I1220" i="9"/>
  <c r="X1219" i="9"/>
  <c r="O1219" i="9"/>
  <c r="M1219" i="9"/>
  <c r="I1219" i="9"/>
  <c r="X1218" i="9"/>
  <c r="O1218" i="9"/>
  <c r="M1218" i="9"/>
  <c r="I1218" i="9"/>
  <c r="P1218" i="9" s="1"/>
  <c r="X1217" i="9"/>
  <c r="O1217" i="9"/>
  <c r="M1217" i="9" s="1"/>
  <c r="I1217" i="9"/>
  <c r="X1216" i="9"/>
  <c r="O1216" i="9"/>
  <c r="M1216" i="9"/>
  <c r="P1216" i="9" s="1"/>
  <c r="I1216" i="9"/>
  <c r="X1215" i="9"/>
  <c r="O1215" i="9"/>
  <c r="M1215" i="9" s="1"/>
  <c r="I1215" i="9"/>
  <c r="P1215" i="9" s="1"/>
  <c r="X1214" i="9"/>
  <c r="O1214" i="9"/>
  <c r="M1214" i="9"/>
  <c r="P1214" i="9" s="1"/>
  <c r="I1214" i="9"/>
  <c r="X1213" i="9"/>
  <c r="P1213" i="9"/>
  <c r="O1213" i="9"/>
  <c r="M1213" i="9" s="1"/>
  <c r="I1213" i="9"/>
  <c r="X1212" i="9"/>
  <c r="O1212" i="9"/>
  <c r="M1212" i="9"/>
  <c r="P1212" i="9" s="1"/>
  <c r="I1212" i="9"/>
  <c r="X1211" i="9"/>
  <c r="O1211" i="9"/>
  <c r="M1211" i="9"/>
  <c r="I1211" i="9"/>
  <c r="X1210" i="9"/>
  <c r="O1210" i="9"/>
  <c r="M1210" i="9"/>
  <c r="I1210" i="9"/>
  <c r="P1210" i="9" s="1"/>
  <c r="X1209" i="9"/>
  <c r="P1209" i="9"/>
  <c r="O1209" i="9"/>
  <c r="M1209" i="9" s="1"/>
  <c r="I1209" i="9"/>
  <c r="X1208" i="9"/>
  <c r="O1208" i="9"/>
  <c r="M1208" i="9" s="1"/>
  <c r="P1208" i="9" s="1"/>
  <c r="I1208" i="9"/>
  <c r="X1207" i="9"/>
  <c r="O1207" i="9"/>
  <c r="M1207" i="9" s="1"/>
  <c r="I1207" i="9"/>
  <c r="X1206" i="9"/>
  <c r="O1206" i="9"/>
  <c r="M1206" i="9"/>
  <c r="I1206" i="9"/>
  <c r="X1205" i="9"/>
  <c r="O1205" i="9"/>
  <c r="M1205" i="9"/>
  <c r="I1205" i="9"/>
  <c r="X1204" i="9"/>
  <c r="P1204" i="9"/>
  <c r="O1204" i="9"/>
  <c r="M1204" i="9"/>
  <c r="I1204" i="9"/>
  <c r="X1203" i="9"/>
  <c r="P1203" i="9"/>
  <c r="O1203" i="9"/>
  <c r="M1203" i="9" s="1"/>
  <c r="I1203" i="9"/>
  <c r="X1202" i="9"/>
  <c r="O1202" i="9"/>
  <c r="M1202" i="9"/>
  <c r="P1202" i="9" s="1"/>
  <c r="I1202" i="9"/>
  <c r="X1201" i="9"/>
  <c r="O1201" i="9"/>
  <c r="M1201" i="9" s="1"/>
  <c r="I1201" i="9"/>
  <c r="X1200" i="9"/>
  <c r="P1200" i="9"/>
  <c r="O1200" i="9"/>
  <c r="M1200" i="9"/>
  <c r="I1200" i="9"/>
  <c r="X1199" i="9"/>
  <c r="O1199" i="9"/>
  <c r="M1199" i="9"/>
  <c r="I1199" i="9"/>
  <c r="X1198" i="9"/>
  <c r="O1198" i="9"/>
  <c r="M1198" i="9"/>
  <c r="I1198" i="9"/>
  <c r="X1197" i="9"/>
  <c r="P1197" i="9"/>
  <c r="O1197" i="9"/>
  <c r="M1197" i="9" s="1"/>
  <c r="I1197" i="9"/>
  <c r="X1196" i="9"/>
  <c r="O1196" i="9"/>
  <c r="M1196" i="9"/>
  <c r="P1196" i="9" s="1"/>
  <c r="I1196" i="9"/>
  <c r="X1195" i="9"/>
  <c r="O1195" i="9"/>
  <c r="M1195" i="9" s="1"/>
  <c r="I1195" i="9"/>
  <c r="P1195" i="9" s="1"/>
  <c r="X1194" i="9"/>
  <c r="O1194" i="9"/>
  <c r="M1194" i="9"/>
  <c r="P1194" i="9" s="1"/>
  <c r="I1194" i="9"/>
  <c r="X1193" i="9"/>
  <c r="O1193" i="9"/>
  <c r="M1193" i="9" s="1"/>
  <c r="I1193" i="9"/>
  <c r="X1192" i="9"/>
  <c r="O1192" i="9"/>
  <c r="M1192" i="9"/>
  <c r="I1192" i="9"/>
  <c r="X1191" i="9"/>
  <c r="O1191" i="9"/>
  <c r="M1191" i="9" s="1"/>
  <c r="I1191" i="9"/>
  <c r="P1191" i="9" s="1"/>
  <c r="X1190" i="9"/>
  <c r="P1190" i="9"/>
  <c r="O1190" i="9"/>
  <c r="M1190" i="9" s="1"/>
  <c r="I1190" i="9"/>
  <c r="X1189" i="9"/>
  <c r="P1189" i="9"/>
  <c r="O1189" i="9"/>
  <c r="M1189" i="9" s="1"/>
  <c r="I1189" i="9"/>
  <c r="X1188" i="9"/>
  <c r="O1188" i="9"/>
  <c r="M1188" i="9" s="1"/>
  <c r="P1188" i="9" s="1"/>
  <c r="I1188" i="9"/>
  <c r="X1187" i="9"/>
  <c r="O1187" i="9"/>
  <c r="M1187" i="9"/>
  <c r="I1187" i="9"/>
  <c r="P1187" i="9" s="1"/>
  <c r="X1186" i="9"/>
  <c r="O1186" i="9"/>
  <c r="M1186" i="9"/>
  <c r="I1186" i="9"/>
  <c r="P1186" i="9" s="1"/>
  <c r="X1185" i="9"/>
  <c r="P1185" i="9"/>
  <c r="O1185" i="9"/>
  <c r="M1185" i="9" s="1"/>
  <c r="I1185" i="9"/>
  <c r="X1184" i="9"/>
  <c r="O1184" i="9"/>
  <c r="M1184" i="9"/>
  <c r="P1184" i="9" s="1"/>
  <c r="I1184" i="9"/>
  <c r="X1183" i="9"/>
  <c r="O1183" i="9"/>
  <c r="M1183" i="9" s="1"/>
  <c r="I1183" i="9"/>
  <c r="X1182" i="9"/>
  <c r="O1182" i="9"/>
  <c r="M1182" i="9"/>
  <c r="I1182" i="9"/>
  <c r="P1182" i="9" s="1"/>
  <c r="X1181" i="9"/>
  <c r="O1181" i="9"/>
  <c r="M1181" i="9" s="1"/>
  <c r="I1181" i="9"/>
  <c r="X1180" i="9"/>
  <c r="O1180" i="9"/>
  <c r="M1180" i="9"/>
  <c r="P1180" i="9" s="1"/>
  <c r="I1180" i="9"/>
  <c r="X1179" i="9"/>
  <c r="P1179" i="9"/>
  <c r="O1179" i="9"/>
  <c r="M1179" i="9" s="1"/>
  <c r="I1179" i="9"/>
  <c r="X1178" i="9"/>
  <c r="O1178" i="9"/>
  <c r="M1178" i="9"/>
  <c r="P1178" i="9" s="1"/>
  <c r="I1178" i="9"/>
  <c r="X1177" i="9"/>
  <c r="P1177" i="9"/>
  <c r="O1177" i="9"/>
  <c r="M1177" i="9" s="1"/>
  <c r="I1177" i="9"/>
  <c r="X1176" i="9"/>
  <c r="P1176" i="9"/>
  <c r="O1176" i="9"/>
  <c r="M1176" i="9"/>
  <c r="I1176" i="9"/>
  <c r="X1175" i="9"/>
  <c r="O1175" i="9"/>
  <c r="M1175" i="9" s="1"/>
  <c r="I1175" i="9"/>
  <c r="X1174" i="9"/>
  <c r="O1174" i="9"/>
  <c r="M1174" i="9"/>
  <c r="I1174" i="9"/>
  <c r="P1174" i="9" s="1"/>
  <c r="X1173" i="9"/>
  <c r="P1173" i="9"/>
  <c r="O1173" i="9"/>
  <c r="M1173" i="9" s="1"/>
  <c r="I1173" i="9"/>
  <c r="X1172" i="9"/>
  <c r="O1172" i="9"/>
  <c r="M1172" i="9" s="1"/>
  <c r="P1172" i="9" s="1"/>
  <c r="I1172" i="9"/>
  <c r="X1171" i="9"/>
  <c r="O1171" i="9"/>
  <c r="M1171" i="9"/>
  <c r="I1171" i="9"/>
  <c r="X1170" i="9"/>
  <c r="O1170" i="9"/>
  <c r="M1170" i="9"/>
  <c r="I1170" i="9"/>
  <c r="P1170" i="9" s="1"/>
  <c r="X1169" i="9"/>
  <c r="O1169" i="9"/>
  <c r="M1169" i="9"/>
  <c r="I1169" i="9"/>
  <c r="X1168" i="9"/>
  <c r="P1168" i="9"/>
  <c r="O1168" i="9"/>
  <c r="M1168" i="9"/>
  <c r="I1168" i="9"/>
  <c r="X1167" i="9"/>
  <c r="O1167" i="9"/>
  <c r="M1167" i="9" s="1"/>
  <c r="I1167" i="9"/>
  <c r="P1167" i="9" s="1"/>
  <c r="X1166" i="9"/>
  <c r="O1166" i="9"/>
  <c r="M1166" i="9"/>
  <c r="P1166" i="9" s="1"/>
  <c r="I1166" i="9"/>
  <c r="X1165" i="9"/>
  <c r="O1165" i="9"/>
  <c r="M1165" i="9" s="1"/>
  <c r="I1165" i="9"/>
  <c r="X1164" i="9"/>
  <c r="O1164" i="9"/>
  <c r="M1164" i="9"/>
  <c r="P1164" i="9" s="1"/>
  <c r="I1164" i="9"/>
  <c r="X1163" i="9"/>
  <c r="O1163" i="9"/>
  <c r="M1163" i="9"/>
  <c r="I1163" i="9"/>
  <c r="X1162" i="9"/>
  <c r="O1162" i="9"/>
  <c r="M1162" i="9"/>
  <c r="I1162" i="9"/>
  <c r="X1161" i="9"/>
  <c r="P1161" i="9"/>
  <c r="O1161" i="9"/>
  <c r="M1161" i="9" s="1"/>
  <c r="I1161" i="9"/>
  <c r="X1160" i="9"/>
  <c r="O1160" i="9"/>
  <c r="M1160" i="9"/>
  <c r="P1160" i="9" s="1"/>
  <c r="I1160" i="9"/>
  <c r="X1159" i="9"/>
  <c r="P1159" i="9"/>
  <c r="O1159" i="9"/>
  <c r="M1159" i="9" s="1"/>
  <c r="I1159" i="9"/>
  <c r="X1158" i="9"/>
  <c r="O1158" i="9"/>
  <c r="M1158" i="9"/>
  <c r="P1158" i="9" s="1"/>
  <c r="I1158" i="9"/>
  <c r="X1157" i="9"/>
  <c r="O1157" i="9"/>
  <c r="M1157" i="9" s="1"/>
  <c r="I1157" i="9"/>
  <c r="X1156" i="9"/>
  <c r="O1156" i="9"/>
  <c r="M1156" i="9"/>
  <c r="I1156" i="9"/>
  <c r="X1155" i="9"/>
  <c r="O1155" i="9"/>
  <c r="M1155" i="9" s="1"/>
  <c r="I1155" i="9"/>
  <c r="P1155" i="9" s="1"/>
  <c r="X1154" i="9"/>
  <c r="P1154" i="9"/>
  <c r="O1154" i="9"/>
  <c r="M1154" i="9" s="1"/>
  <c r="I1154" i="9"/>
  <c r="X1153" i="9"/>
  <c r="O1153" i="9"/>
  <c r="M1153" i="9" s="1"/>
  <c r="P1153" i="9" s="1"/>
  <c r="I1153" i="9"/>
  <c r="X1152" i="9"/>
  <c r="O1152" i="9"/>
  <c r="M1152" i="9"/>
  <c r="P1152" i="9" s="1"/>
  <c r="I1152" i="9"/>
  <c r="X1151" i="9"/>
  <c r="O1151" i="9"/>
  <c r="M1151" i="9"/>
  <c r="I1151" i="9"/>
  <c r="X1150" i="9"/>
  <c r="O1150" i="9"/>
  <c r="M1150" i="9"/>
  <c r="I1150" i="9"/>
  <c r="P1150" i="9" s="1"/>
  <c r="X1149" i="9"/>
  <c r="P1149" i="9"/>
  <c r="O1149" i="9"/>
  <c r="M1149" i="9" s="1"/>
  <c r="I1149" i="9"/>
  <c r="X1148" i="9"/>
  <c r="O1148" i="9"/>
  <c r="M1148" i="9" s="1"/>
  <c r="P1148" i="9" s="1"/>
  <c r="I1148" i="9"/>
  <c r="X1147" i="9"/>
  <c r="O1147" i="9"/>
  <c r="M1147" i="9" s="1"/>
  <c r="I1147" i="9"/>
  <c r="X1146" i="9"/>
  <c r="O1146" i="9"/>
  <c r="M1146" i="9"/>
  <c r="I1146" i="9"/>
  <c r="X1145" i="9"/>
  <c r="O1145" i="9"/>
  <c r="M1145" i="9" s="1"/>
  <c r="I1145" i="9"/>
  <c r="X1144" i="9"/>
  <c r="P1144" i="9"/>
  <c r="O1144" i="9"/>
  <c r="M1144" i="9"/>
  <c r="I1144" i="9"/>
  <c r="X1143" i="9"/>
  <c r="O1143" i="9"/>
  <c r="M1143" i="9" s="1"/>
  <c r="P1143" i="9" s="1"/>
  <c r="I1143" i="9"/>
  <c r="X1142" i="9"/>
  <c r="O1142" i="9"/>
  <c r="M1142" i="9"/>
  <c r="P1142" i="9" s="1"/>
  <c r="I1142" i="9"/>
  <c r="X1141" i="9"/>
  <c r="P1141" i="9"/>
  <c r="O1141" i="9"/>
  <c r="M1141" i="9" s="1"/>
  <c r="I1141" i="9"/>
  <c r="X1140" i="9"/>
  <c r="O1140" i="9"/>
  <c r="M1140" i="9" s="1"/>
  <c r="P1140" i="9" s="1"/>
  <c r="I1140" i="9"/>
  <c r="X1139" i="9"/>
  <c r="O1139" i="9"/>
  <c r="M1139" i="9"/>
  <c r="I1139" i="9"/>
  <c r="P1139" i="9" s="1"/>
  <c r="X1138" i="9"/>
  <c r="O1138" i="9"/>
  <c r="M1138" i="9"/>
  <c r="I1138" i="9"/>
  <c r="P1138" i="9" s="1"/>
  <c r="X1137" i="9"/>
  <c r="P1137" i="9"/>
  <c r="O1137" i="9"/>
  <c r="M1137" i="9" s="1"/>
  <c r="I1137" i="9"/>
  <c r="X1136" i="9"/>
  <c r="O1136" i="9"/>
  <c r="M1136" i="9"/>
  <c r="P1136" i="9" s="1"/>
  <c r="I1136" i="9"/>
  <c r="X1135" i="9"/>
  <c r="O1135" i="9"/>
  <c r="M1135" i="9" s="1"/>
  <c r="I1135" i="9"/>
  <c r="X1134" i="9"/>
  <c r="O1134" i="9"/>
  <c r="M1134" i="9"/>
  <c r="I1134" i="9"/>
  <c r="P1134" i="9" s="1"/>
  <c r="X1133" i="9"/>
  <c r="O1133" i="9"/>
  <c r="M1133" i="9" s="1"/>
  <c r="I1133" i="9"/>
  <c r="X1132" i="9"/>
  <c r="O1132" i="9"/>
  <c r="M1132" i="9"/>
  <c r="P1132" i="9" s="1"/>
  <c r="I1132" i="9"/>
  <c r="X1131" i="9"/>
  <c r="P1131" i="9"/>
  <c r="O1131" i="9"/>
  <c r="M1131" i="9" s="1"/>
  <c r="I1131" i="9"/>
  <c r="X1130" i="9"/>
  <c r="O1130" i="9"/>
  <c r="M1130" i="9"/>
  <c r="P1130" i="9" s="1"/>
  <c r="I1130" i="9"/>
  <c r="X1129" i="9"/>
  <c r="O1129" i="9"/>
  <c r="M1129" i="9" s="1"/>
  <c r="I1129" i="9"/>
  <c r="P1129" i="9" s="1"/>
  <c r="X1128" i="9"/>
  <c r="P1128" i="9"/>
  <c r="O1128" i="9"/>
  <c r="M1128" i="9" s="1"/>
  <c r="I1128" i="9"/>
  <c r="X1127" i="9"/>
  <c r="O1127" i="9"/>
  <c r="M1127" i="9"/>
  <c r="I1127" i="9"/>
  <c r="X1126" i="9"/>
  <c r="O1126" i="9"/>
  <c r="M1126" i="9"/>
  <c r="I1126" i="9"/>
  <c r="P1126" i="9" s="1"/>
  <c r="X1125" i="9"/>
  <c r="O1125" i="9"/>
  <c r="M1125" i="9" s="1"/>
  <c r="I1125" i="9"/>
  <c r="P1125" i="9" s="1"/>
  <c r="X1124" i="9"/>
  <c r="O1124" i="9"/>
  <c r="M1124" i="9" s="1"/>
  <c r="P1124" i="9" s="1"/>
  <c r="I1124" i="9"/>
  <c r="X1123" i="9"/>
  <c r="O1123" i="9"/>
  <c r="M1123" i="9" s="1"/>
  <c r="P1123" i="9" s="1"/>
  <c r="I1123" i="9"/>
  <c r="X1122" i="9"/>
  <c r="P1122" i="9"/>
  <c r="O1122" i="9"/>
  <c r="M1122" i="9"/>
  <c r="I1122" i="9"/>
  <c r="X1121" i="9"/>
  <c r="O1121" i="9"/>
  <c r="M1121" i="9"/>
  <c r="I1121" i="9"/>
  <c r="X1120" i="9"/>
  <c r="O1120" i="9"/>
  <c r="M1120" i="9"/>
  <c r="I1120" i="9"/>
  <c r="P1120" i="9" s="1"/>
  <c r="X1119" i="9"/>
  <c r="P1119" i="9"/>
  <c r="O1119" i="9"/>
  <c r="M1119" i="9" s="1"/>
  <c r="I1119" i="9"/>
  <c r="X1118" i="9"/>
  <c r="P1118" i="9"/>
  <c r="O1118" i="9"/>
  <c r="M1118" i="9"/>
  <c r="I1118" i="9"/>
  <c r="X1117" i="9"/>
  <c r="O1117" i="9"/>
  <c r="M1117" i="9" s="1"/>
  <c r="I1117" i="9"/>
  <c r="X1116" i="9"/>
  <c r="O1116" i="9"/>
  <c r="M1116" i="9"/>
  <c r="I1116" i="9"/>
  <c r="P1116" i="9" s="1"/>
  <c r="X1115" i="9"/>
  <c r="O1115" i="9"/>
  <c r="M1115" i="9" s="1"/>
  <c r="I1115" i="9"/>
  <c r="X1114" i="9"/>
  <c r="P1114" i="9"/>
  <c r="O1114" i="9"/>
  <c r="M1114" i="9"/>
  <c r="I1114" i="9"/>
  <c r="X1113" i="9"/>
  <c r="O1113" i="9"/>
  <c r="M1113" i="9" s="1"/>
  <c r="I1113" i="9"/>
  <c r="P1113" i="9" s="1"/>
  <c r="X1112" i="9"/>
  <c r="O1112" i="9"/>
  <c r="M1112" i="9"/>
  <c r="P1112" i="9" s="1"/>
  <c r="I1112" i="9"/>
  <c r="X1111" i="9"/>
  <c r="P1111" i="9"/>
  <c r="O1111" i="9"/>
  <c r="M1111" i="9" s="1"/>
  <c r="I1111" i="9"/>
  <c r="X1110" i="9"/>
  <c r="O1110" i="9"/>
  <c r="M1110" i="9" s="1"/>
  <c r="P1110" i="9" s="1"/>
  <c r="I1110" i="9"/>
  <c r="X1109" i="9"/>
  <c r="O1109" i="9"/>
  <c r="M1109" i="9"/>
  <c r="I1109" i="9"/>
  <c r="X1108" i="9"/>
  <c r="O1108" i="9"/>
  <c r="M1108" i="9"/>
  <c r="I1108" i="9"/>
  <c r="X1107" i="9"/>
  <c r="O1107" i="9"/>
  <c r="M1107" i="9" s="1"/>
  <c r="I1107" i="9"/>
  <c r="P1107" i="9" s="1"/>
  <c r="X1106" i="9"/>
  <c r="P1106" i="9"/>
  <c r="O1106" i="9"/>
  <c r="M1106" i="9" s="1"/>
  <c r="I1106" i="9"/>
  <c r="X1105" i="9"/>
  <c r="O1105" i="9"/>
  <c r="M1105" i="9" s="1"/>
  <c r="P1105" i="9" s="1"/>
  <c r="I1105" i="9"/>
  <c r="X1104" i="9"/>
  <c r="O1104" i="9"/>
  <c r="M1104" i="9"/>
  <c r="I1104" i="9"/>
  <c r="P1104" i="9" s="1"/>
  <c r="X1103" i="9"/>
  <c r="O1103" i="9"/>
  <c r="M1103" i="9"/>
  <c r="I1103" i="9"/>
  <c r="P1103" i="9" s="1"/>
  <c r="X1102" i="9"/>
  <c r="P1102" i="9"/>
  <c r="O1102" i="9"/>
  <c r="M1102" i="9"/>
  <c r="I1102" i="9"/>
  <c r="X1101" i="9"/>
  <c r="P1101" i="9"/>
  <c r="O1101" i="9"/>
  <c r="M1101" i="9" s="1"/>
  <c r="I1101" i="9"/>
  <c r="X1100" i="9"/>
  <c r="O1100" i="9"/>
  <c r="M1100" i="9"/>
  <c r="P1100" i="9" s="1"/>
  <c r="I1100" i="9"/>
  <c r="X1099" i="9"/>
  <c r="O1099" i="9"/>
  <c r="M1099" i="9" s="1"/>
  <c r="I1099" i="9"/>
  <c r="X1098" i="9"/>
  <c r="O1098" i="9"/>
  <c r="M1098" i="9"/>
  <c r="I1098" i="9"/>
  <c r="P1098" i="9" s="1"/>
  <c r="X1097" i="9"/>
  <c r="O1097" i="9"/>
  <c r="M1097" i="9" s="1"/>
  <c r="I1097" i="9"/>
  <c r="X1096" i="9"/>
  <c r="O1096" i="9"/>
  <c r="M1096" i="9"/>
  <c r="P1096" i="9" s="1"/>
  <c r="I1096" i="9"/>
  <c r="X1095" i="9"/>
  <c r="P1095" i="9"/>
  <c r="O1095" i="9"/>
  <c r="M1095" i="9" s="1"/>
  <c r="I1095" i="9"/>
  <c r="X1094" i="9"/>
  <c r="O1094" i="9"/>
  <c r="M1094" i="9"/>
  <c r="P1094" i="9" s="1"/>
  <c r="I1094" i="9"/>
  <c r="X1093" i="9"/>
  <c r="O1093" i="9"/>
  <c r="M1093" i="9" s="1"/>
  <c r="I1093" i="9"/>
  <c r="P1093" i="9" s="1"/>
  <c r="X1092" i="9"/>
  <c r="P1092" i="9"/>
  <c r="O1092" i="9"/>
  <c r="M1092" i="9" s="1"/>
  <c r="I1092" i="9"/>
  <c r="X1091" i="9"/>
  <c r="O1091" i="9"/>
  <c r="M1091" i="9"/>
  <c r="I1091" i="9"/>
  <c r="X1090" i="9"/>
  <c r="O1090" i="9"/>
  <c r="M1090" i="9"/>
  <c r="I1090" i="9"/>
  <c r="P1090" i="9" s="1"/>
  <c r="X1089" i="9"/>
  <c r="O1089" i="9"/>
  <c r="M1089" i="9" s="1"/>
  <c r="I1089" i="9"/>
  <c r="P1089" i="9" s="1"/>
  <c r="X1088" i="9"/>
  <c r="O1088" i="9"/>
  <c r="M1088" i="9" s="1"/>
  <c r="P1088" i="9" s="1"/>
  <c r="I1088" i="9"/>
  <c r="X1087" i="9"/>
  <c r="O1087" i="9"/>
  <c r="M1087" i="9" s="1"/>
  <c r="P1087" i="9" s="1"/>
  <c r="I1087" i="9"/>
  <c r="X1086" i="9"/>
  <c r="P1086" i="9"/>
  <c r="O1086" i="9"/>
  <c r="M1086" i="9"/>
  <c r="I1086" i="9"/>
  <c r="X1085" i="9"/>
  <c r="O1085" i="9"/>
  <c r="M1085" i="9"/>
  <c r="I1085" i="9"/>
  <c r="X1084" i="9"/>
  <c r="O1084" i="9"/>
  <c r="M1084" i="9"/>
  <c r="I1084" i="9"/>
  <c r="P1084" i="9" s="1"/>
  <c r="X1083" i="9"/>
  <c r="P1083" i="9"/>
  <c r="O1083" i="9"/>
  <c r="M1083" i="9" s="1"/>
  <c r="I1083" i="9"/>
  <c r="X1082" i="9"/>
  <c r="P1082" i="9"/>
  <c r="O1082" i="9"/>
  <c r="M1082" i="9"/>
  <c r="I1082" i="9"/>
  <c r="X1081" i="9"/>
  <c r="O1081" i="9"/>
  <c r="M1081" i="9" s="1"/>
  <c r="I1081" i="9"/>
  <c r="X1080" i="9"/>
  <c r="O1080" i="9"/>
  <c r="M1080" i="9"/>
  <c r="I1080" i="9"/>
  <c r="P1080" i="9" s="1"/>
  <c r="X1079" i="9"/>
  <c r="O1079" i="9"/>
  <c r="M1079" i="9" s="1"/>
  <c r="I1079" i="9"/>
  <c r="X1078" i="9"/>
  <c r="P1078" i="9"/>
  <c r="O1078" i="9"/>
  <c r="M1078" i="9"/>
  <c r="I1078" i="9"/>
  <c r="X1077" i="9"/>
  <c r="O1077" i="9"/>
  <c r="M1077" i="9" s="1"/>
  <c r="I1077" i="9"/>
  <c r="P1077" i="9" s="1"/>
  <c r="X1076" i="9"/>
  <c r="O1076" i="9"/>
  <c r="M1076" i="9"/>
  <c r="P1076" i="9" s="1"/>
  <c r="I1076" i="9"/>
  <c r="X1075" i="9"/>
  <c r="P1075" i="9"/>
  <c r="O1075" i="9"/>
  <c r="M1075" i="9" s="1"/>
  <c r="I1075" i="9"/>
  <c r="X1074" i="9"/>
  <c r="O1074" i="9"/>
  <c r="M1074" i="9" s="1"/>
  <c r="P1074" i="9" s="1"/>
  <c r="I1074" i="9"/>
  <c r="X1073" i="9"/>
  <c r="O1073" i="9"/>
  <c r="M1073" i="9"/>
  <c r="I1073" i="9"/>
  <c r="X1072" i="9"/>
  <c r="O1072" i="9"/>
  <c r="M1072" i="9"/>
  <c r="I1072" i="9"/>
  <c r="X1071" i="9"/>
  <c r="O1071" i="9"/>
  <c r="M1071" i="9" s="1"/>
  <c r="I1071" i="9"/>
  <c r="P1071" i="9" s="1"/>
  <c r="X1070" i="9"/>
  <c r="P1070" i="9"/>
  <c r="O1070" i="9"/>
  <c r="M1070" i="9" s="1"/>
  <c r="I1070" i="9"/>
  <c r="X1069" i="9"/>
  <c r="O1069" i="9"/>
  <c r="M1069" i="9" s="1"/>
  <c r="P1069" i="9" s="1"/>
  <c r="I1069" i="9"/>
  <c r="X1068" i="9"/>
  <c r="O1068" i="9"/>
  <c r="M1068" i="9"/>
  <c r="I1068" i="9"/>
  <c r="P1068" i="9" s="1"/>
  <c r="X1067" i="9"/>
  <c r="O1067" i="9"/>
  <c r="M1067" i="9"/>
  <c r="I1067" i="9"/>
  <c r="P1067" i="9" s="1"/>
  <c r="X1066" i="9"/>
  <c r="P1066" i="9"/>
  <c r="O1066" i="9"/>
  <c r="M1066" i="9"/>
  <c r="I1066" i="9"/>
  <c r="X1065" i="9"/>
  <c r="P1065" i="9"/>
  <c r="O1065" i="9"/>
  <c r="M1065" i="9" s="1"/>
  <c r="I1065" i="9"/>
  <c r="X1064" i="9"/>
  <c r="O1064" i="9"/>
  <c r="M1064" i="9"/>
  <c r="P1064" i="9" s="1"/>
  <c r="I1064" i="9"/>
  <c r="X1063" i="9"/>
  <c r="O1063" i="9"/>
  <c r="M1063" i="9" s="1"/>
  <c r="I1063" i="9"/>
  <c r="X1062" i="9"/>
  <c r="O1062" i="9"/>
  <c r="M1062" i="9"/>
  <c r="I1062" i="9"/>
  <c r="P1062" i="9" s="1"/>
  <c r="X1061" i="9"/>
  <c r="O1061" i="9"/>
  <c r="M1061" i="9" s="1"/>
  <c r="I1061" i="9"/>
  <c r="X1060" i="9"/>
  <c r="O1060" i="9"/>
  <c r="M1060" i="9"/>
  <c r="P1060" i="9" s="1"/>
  <c r="I1060" i="9"/>
  <c r="X1059" i="9"/>
  <c r="P1059" i="9"/>
  <c r="O1059" i="9"/>
  <c r="M1059" i="9" s="1"/>
  <c r="I1059" i="9"/>
  <c r="X1058" i="9"/>
  <c r="O1058" i="9"/>
  <c r="M1058" i="9"/>
  <c r="P1058" i="9" s="1"/>
  <c r="I1058" i="9"/>
  <c r="X1057" i="9"/>
  <c r="O1057" i="9"/>
  <c r="M1057" i="9" s="1"/>
  <c r="I1057" i="9"/>
  <c r="P1057" i="9" s="1"/>
  <c r="X1056" i="9"/>
  <c r="P1056" i="9"/>
  <c r="O1056" i="9"/>
  <c r="M1056" i="9" s="1"/>
  <c r="I1056" i="9"/>
  <c r="X1055" i="9"/>
  <c r="O1055" i="9"/>
  <c r="M1055" i="9"/>
  <c r="I1055" i="9"/>
  <c r="X1054" i="9"/>
  <c r="O1054" i="9"/>
  <c r="M1054" i="9"/>
  <c r="I1054" i="9"/>
  <c r="P1054" i="9" s="1"/>
  <c r="X1053" i="9"/>
  <c r="O1053" i="9"/>
  <c r="M1053" i="9" s="1"/>
  <c r="I1053" i="9"/>
  <c r="P1053" i="9" s="1"/>
  <c r="X1052" i="9"/>
  <c r="O1052" i="9"/>
  <c r="M1052" i="9" s="1"/>
  <c r="P1052" i="9" s="1"/>
  <c r="I1052" i="9"/>
  <c r="X1051" i="9"/>
  <c r="O1051" i="9"/>
  <c r="M1051" i="9" s="1"/>
  <c r="P1051" i="9" s="1"/>
  <c r="I1051" i="9"/>
  <c r="X1050" i="9"/>
  <c r="P1050" i="9"/>
  <c r="O1050" i="9"/>
  <c r="M1050" i="9"/>
  <c r="I1050" i="9"/>
  <c r="X1049" i="9"/>
  <c r="O1049" i="9"/>
  <c r="M1049" i="9"/>
  <c r="I1049" i="9"/>
  <c r="X1048" i="9"/>
  <c r="O1048" i="9"/>
  <c r="M1048" i="9"/>
  <c r="I1048" i="9"/>
  <c r="P1048" i="9" s="1"/>
  <c r="X1047" i="9"/>
  <c r="P1047" i="9"/>
  <c r="O1047" i="9"/>
  <c r="M1047" i="9" s="1"/>
  <c r="I1047" i="9"/>
  <c r="X1046" i="9"/>
  <c r="P1046" i="9"/>
  <c r="O1046" i="9"/>
  <c r="M1046" i="9"/>
  <c r="I1046" i="9"/>
  <c r="X1045" i="9"/>
  <c r="O1045" i="9"/>
  <c r="M1045" i="9" s="1"/>
  <c r="I1045" i="9"/>
  <c r="X1044" i="9"/>
  <c r="O1044" i="9"/>
  <c r="M1044" i="9"/>
  <c r="I1044" i="9"/>
  <c r="P1044" i="9" s="1"/>
  <c r="X1043" i="9"/>
  <c r="O1043" i="9"/>
  <c r="M1043" i="9" s="1"/>
  <c r="I1043" i="9"/>
  <c r="P1043" i="9" s="1"/>
  <c r="X1042" i="9"/>
  <c r="P1042" i="9"/>
  <c r="O1042" i="9"/>
  <c r="M1042" i="9" s="1"/>
  <c r="I1042" i="9"/>
  <c r="X1041" i="9"/>
  <c r="O1041" i="9"/>
  <c r="M1041" i="9"/>
  <c r="P1041" i="9" s="1"/>
  <c r="I1041" i="9"/>
  <c r="X1040" i="9"/>
  <c r="O1040" i="9"/>
  <c r="M1040" i="9"/>
  <c r="I1040" i="9"/>
  <c r="P1040" i="9" s="1"/>
  <c r="X1039" i="9"/>
  <c r="O1039" i="9"/>
  <c r="M1039" i="9"/>
  <c r="I1039" i="9"/>
  <c r="X1038" i="9"/>
  <c r="O1038" i="9"/>
  <c r="M1038" i="9"/>
  <c r="I1038" i="9"/>
  <c r="X1037" i="9"/>
  <c r="O1037" i="9"/>
  <c r="M1037" i="9" s="1"/>
  <c r="I1037" i="9"/>
  <c r="P1037" i="9" s="1"/>
  <c r="X1036" i="9"/>
  <c r="O1036" i="9"/>
  <c r="M1036" i="9" s="1"/>
  <c r="P1036" i="9" s="1"/>
  <c r="I1036" i="9"/>
  <c r="X1035" i="9"/>
  <c r="P1035" i="9"/>
  <c r="O1035" i="9"/>
  <c r="M1035" i="9"/>
  <c r="I1035" i="9"/>
  <c r="X1034" i="9"/>
  <c r="O1034" i="9"/>
  <c r="M1034" i="9" s="1"/>
  <c r="P1034" i="9" s="1"/>
  <c r="I1034" i="9"/>
  <c r="X1033" i="9"/>
  <c r="O1033" i="9"/>
  <c r="M1033" i="9"/>
  <c r="I1033" i="9"/>
  <c r="X1032" i="9"/>
  <c r="O1032" i="9"/>
  <c r="M1032" i="9"/>
  <c r="I1032" i="9"/>
  <c r="P1032" i="9" s="1"/>
  <c r="X1031" i="9"/>
  <c r="O1031" i="9"/>
  <c r="M1031" i="9" s="1"/>
  <c r="I1031" i="9"/>
  <c r="P1031" i="9" s="1"/>
  <c r="X1030" i="9"/>
  <c r="O1030" i="9"/>
  <c r="M1030" i="9" s="1"/>
  <c r="P1030" i="9" s="1"/>
  <c r="I1030" i="9"/>
  <c r="X1029" i="9"/>
  <c r="O1029" i="9"/>
  <c r="M1029" i="9" s="1"/>
  <c r="P1029" i="9" s="1"/>
  <c r="I1029" i="9"/>
  <c r="X1028" i="9"/>
  <c r="O1028" i="9"/>
  <c r="M1028" i="9"/>
  <c r="I1028" i="9"/>
  <c r="P1028" i="9" s="1"/>
  <c r="X1027" i="9"/>
  <c r="O1027" i="9"/>
  <c r="M1027" i="9" s="1"/>
  <c r="I1027" i="9"/>
  <c r="X1026" i="9"/>
  <c r="P1026" i="9"/>
  <c r="O1026" i="9"/>
  <c r="M1026" i="9"/>
  <c r="I1026" i="9"/>
  <c r="X1025" i="9"/>
  <c r="P1025" i="9"/>
  <c r="O1025" i="9"/>
  <c r="M1025" i="9" s="1"/>
  <c r="I1025" i="9"/>
  <c r="X1024" i="9"/>
  <c r="O1024" i="9"/>
  <c r="M1024" i="9"/>
  <c r="I1024" i="9"/>
  <c r="P1024" i="9" s="1"/>
  <c r="X1023" i="9"/>
  <c r="O1023" i="9"/>
  <c r="M1023" i="9"/>
  <c r="I1023" i="9"/>
  <c r="P1023" i="9" s="1"/>
  <c r="X1022" i="9"/>
  <c r="O1022" i="9"/>
  <c r="M1022" i="9" s="1"/>
  <c r="I1022" i="9"/>
  <c r="P1022" i="9" s="1"/>
  <c r="X1021" i="9"/>
  <c r="P1021" i="9"/>
  <c r="O1021" i="9"/>
  <c r="M1021" i="9"/>
  <c r="I1021" i="9"/>
  <c r="X1020" i="9"/>
  <c r="O1020" i="9"/>
  <c r="M1020" i="9" s="1"/>
  <c r="P1020" i="9" s="1"/>
  <c r="I1020" i="9"/>
  <c r="X1019" i="9"/>
  <c r="O1019" i="9"/>
  <c r="M1019" i="9" s="1"/>
  <c r="P1019" i="9" s="1"/>
  <c r="I1019" i="9"/>
  <c r="X1018" i="9"/>
  <c r="O1018" i="9"/>
  <c r="M1018" i="9"/>
  <c r="I1018" i="9"/>
  <c r="P1018" i="9" s="1"/>
  <c r="X1017" i="9"/>
  <c r="O1017" i="9"/>
  <c r="M1017" i="9"/>
  <c r="I1017" i="9"/>
  <c r="P1017" i="9" s="1"/>
  <c r="X1016" i="9"/>
  <c r="O1016" i="9"/>
  <c r="M1016" i="9" s="1"/>
  <c r="I1016" i="9"/>
  <c r="X1015" i="9"/>
  <c r="P1015" i="9"/>
  <c r="O1015" i="9"/>
  <c r="M1015" i="9"/>
  <c r="I1015" i="9"/>
  <c r="X1014" i="9"/>
  <c r="O1014" i="9"/>
  <c r="M1014" i="9" s="1"/>
  <c r="P1014" i="9" s="1"/>
  <c r="I1014" i="9"/>
  <c r="X1013" i="9"/>
  <c r="O1013" i="9"/>
  <c r="M1013" i="9" s="1"/>
  <c r="P1013" i="9" s="1"/>
  <c r="I1013" i="9"/>
  <c r="X1012" i="9"/>
  <c r="O1012" i="9"/>
  <c r="M1012" i="9"/>
  <c r="I1012" i="9"/>
  <c r="P1012" i="9" s="1"/>
  <c r="X1011" i="9"/>
  <c r="O1011" i="9"/>
  <c r="M1011" i="9"/>
  <c r="I1011" i="9"/>
  <c r="P1011" i="9" s="1"/>
  <c r="X1010" i="9"/>
  <c r="O1010" i="9"/>
  <c r="M1010" i="9" s="1"/>
  <c r="I1010" i="9"/>
  <c r="P1010" i="9" s="1"/>
  <c r="X1009" i="9"/>
  <c r="P1009" i="9"/>
  <c r="O1009" i="9"/>
  <c r="M1009" i="9"/>
  <c r="I1009" i="9"/>
  <c r="X1008" i="9"/>
  <c r="O1008" i="9"/>
  <c r="M1008" i="9" s="1"/>
  <c r="P1008" i="9" s="1"/>
  <c r="I1008" i="9"/>
  <c r="X1007" i="9"/>
  <c r="O1007" i="9"/>
  <c r="M1007" i="9" s="1"/>
  <c r="P1007" i="9" s="1"/>
  <c r="I1007" i="9"/>
  <c r="X1006" i="9"/>
  <c r="O1006" i="9"/>
  <c r="M1006" i="9"/>
  <c r="I1006" i="9"/>
  <c r="P1006" i="9" s="1"/>
  <c r="X1005" i="9"/>
  <c r="O1005" i="9"/>
  <c r="M1005" i="9"/>
  <c r="I1005" i="9"/>
  <c r="P1005" i="9" s="1"/>
  <c r="X1004" i="9"/>
  <c r="O1004" i="9"/>
  <c r="M1004" i="9" s="1"/>
  <c r="I1004" i="9"/>
  <c r="P1004" i="9" s="1"/>
  <c r="X1003" i="9"/>
  <c r="P1003" i="9"/>
  <c r="O1003" i="9"/>
  <c r="M1003" i="9"/>
  <c r="I1003" i="9"/>
  <c r="X1002" i="9"/>
  <c r="O1002" i="9"/>
  <c r="M1002" i="9" s="1"/>
  <c r="P1002" i="9" s="1"/>
  <c r="I1002" i="9"/>
  <c r="X1001" i="9"/>
  <c r="O1001" i="9"/>
  <c r="M1001" i="9" s="1"/>
  <c r="P1001" i="9" s="1"/>
  <c r="I1001" i="9"/>
  <c r="X1000" i="9"/>
  <c r="O1000" i="9"/>
  <c r="M1000" i="9"/>
  <c r="I1000" i="9"/>
  <c r="P1000" i="9" s="1"/>
  <c r="X999" i="9"/>
  <c r="O999" i="9"/>
  <c r="M999" i="9"/>
  <c r="I999" i="9"/>
  <c r="P999" i="9" s="1"/>
  <c r="X998" i="9"/>
  <c r="O998" i="9"/>
  <c r="M998" i="9" s="1"/>
  <c r="I998" i="9"/>
  <c r="X997" i="9"/>
  <c r="P997" i="9"/>
  <c r="O997" i="9"/>
  <c r="M997" i="9"/>
  <c r="I997" i="9"/>
  <c r="X996" i="9"/>
  <c r="O996" i="9"/>
  <c r="M996" i="9" s="1"/>
  <c r="P996" i="9" s="1"/>
  <c r="I996" i="9"/>
  <c r="X995" i="9"/>
  <c r="O995" i="9"/>
  <c r="M995" i="9" s="1"/>
  <c r="P995" i="9" s="1"/>
  <c r="I995" i="9"/>
  <c r="X994" i="9"/>
  <c r="O994" i="9"/>
  <c r="M994" i="9"/>
  <c r="I994" i="9"/>
  <c r="P994" i="9" s="1"/>
  <c r="X993" i="9"/>
  <c r="O993" i="9"/>
  <c r="M993" i="9"/>
  <c r="I993" i="9"/>
  <c r="P993" i="9" s="1"/>
  <c r="X992" i="9"/>
  <c r="O992" i="9"/>
  <c r="M992" i="9" s="1"/>
  <c r="I992" i="9"/>
  <c r="P992" i="9" s="1"/>
  <c r="X991" i="9"/>
  <c r="P991" i="9"/>
  <c r="O991" i="9"/>
  <c r="M991" i="9"/>
  <c r="I991" i="9"/>
  <c r="X990" i="9"/>
  <c r="O990" i="9"/>
  <c r="M990" i="9" s="1"/>
  <c r="P990" i="9" s="1"/>
  <c r="I990" i="9"/>
  <c r="X989" i="9"/>
  <c r="O989" i="9"/>
  <c r="M989" i="9" s="1"/>
  <c r="P989" i="9" s="1"/>
  <c r="I989" i="9"/>
  <c r="X988" i="9"/>
  <c r="O988" i="9"/>
  <c r="M988" i="9"/>
  <c r="I988" i="9"/>
  <c r="P988" i="9" s="1"/>
  <c r="X987" i="9"/>
  <c r="O987" i="9"/>
  <c r="M987" i="9"/>
  <c r="I987" i="9"/>
  <c r="P987" i="9" s="1"/>
  <c r="X986" i="9"/>
  <c r="O986" i="9"/>
  <c r="M986" i="9" s="1"/>
  <c r="I986" i="9"/>
  <c r="P986" i="9" s="1"/>
  <c r="X985" i="9"/>
  <c r="P985" i="9"/>
  <c r="O985" i="9"/>
  <c r="M985" i="9"/>
  <c r="I985" i="9"/>
  <c r="X984" i="9"/>
  <c r="O984" i="9"/>
  <c r="M984" i="9" s="1"/>
  <c r="P984" i="9" s="1"/>
  <c r="I984" i="9"/>
  <c r="X983" i="9"/>
  <c r="O983" i="9"/>
  <c r="M983" i="9" s="1"/>
  <c r="P983" i="9" s="1"/>
  <c r="I983" i="9"/>
  <c r="X982" i="9"/>
  <c r="O982" i="9"/>
  <c r="M982" i="9"/>
  <c r="I982" i="9"/>
  <c r="P982" i="9" s="1"/>
  <c r="X981" i="9"/>
  <c r="O981" i="9"/>
  <c r="M981" i="9"/>
  <c r="I981" i="9"/>
  <c r="P981" i="9" s="1"/>
  <c r="X980" i="9"/>
  <c r="O980" i="9"/>
  <c r="M980" i="9" s="1"/>
  <c r="I980" i="9"/>
  <c r="X979" i="9"/>
  <c r="P979" i="9"/>
  <c r="O979" i="9"/>
  <c r="M979" i="9"/>
  <c r="I979" i="9"/>
  <c r="X978" i="9"/>
  <c r="O978" i="9"/>
  <c r="M978" i="9" s="1"/>
  <c r="P978" i="9" s="1"/>
  <c r="I978" i="9"/>
  <c r="X977" i="9"/>
  <c r="O977" i="9"/>
  <c r="M977" i="9" s="1"/>
  <c r="P977" i="9" s="1"/>
  <c r="I977" i="9"/>
  <c r="X976" i="9"/>
  <c r="O976" i="9"/>
  <c r="M976" i="9"/>
  <c r="I976" i="9"/>
  <c r="P976" i="9" s="1"/>
  <c r="X975" i="9"/>
  <c r="O975" i="9"/>
  <c r="M975" i="9"/>
  <c r="I975" i="9"/>
  <c r="P975" i="9" s="1"/>
  <c r="X974" i="9"/>
  <c r="O974" i="9"/>
  <c r="M974" i="9" s="1"/>
  <c r="I974" i="9"/>
  <c r="P974" i="9" s="1"/>
  <c r="X973" i="9"/>
  <c r="P973" i="9"/>
  <c r="O973" i="9"/>
  <c r="M973" i="9"/>
  <c r="I973" i="9"/>
  <c r="X972" i="9"/>
  <c r="O972" i="9"/>
  <c r="M972" i="9" s="1"/>
  <c r="P972" i="9" s="1"/>
  <c r="I972" i="9"/>
  <c r="X971" i="9"/>
  <c r="O971" i="9"/>
  <c r="M971" i="9" s="1"/>
  <c r="P971" i="9" s="1"/>
  <c r="I971" i="9"/>
  <c r="X970" i="9"/>
  <c r="O970" i="9"/>
  <c r="M970" i="9"/>
  <c r="I970" i="9"/>
  <c r="P970" i="9" s="1"/>
  <c r="X969" i="9"/>
  <c r="O969" i="9"/>
  <c r="M969" i="9"/>
  <c r="I969" i="9"/>
  <c r="P969" i="9" s="1"/>
  <c r="X968" i="9"/>
  <c r="O968" i="9"/>
  <c r="M968" i="9" s="1"/>
  <c r="I968" i="9"/>
  <c r="P968" i="9" s="1"/>
  <c r="X967" i="9"/>
  <c r="P967" i="9"/>
  <c r="O967" i="9"/>
  <c r="M967" i="9"/>
  <c r="I967" i="9"/>
  <c r="X966" i="9"/>
  <c r="O966" i="9"/>
  <c r="M966" i="9" s="1"/>
  <c r="P966" i="9" s="1"/>
  <c r="I966" i="9"/>
  <c r="X965" i="9"/>
  <c r="O965" i="9"/>
  <c r="M965" i="9" s="1"/>
  <c r="P965" i="9" s="1"/>
  <c r="I965" i="9"/>
  <c r="X964" i="9"/>
  <c r="O964" i="9"/>
  <c r="M964" i="9"/>
  <c r="I964" i="9"/>
  <c r="P964" i="9" s="1"/>
  <c r="X963" i="9"/>
  <c r="O963" i="9"/>
  <c r="M963" i="9"/>
  <c r="I963" i="9"/>
  <c r="P963" i="9" s="1"/>
  <c r="X962" i="9"/>
  <c r="O962" i="9"/>
  <c r="M962" i="9" s="1"/>
  <c r="I962" i="9"/>
  <c r="X961" i="9"/>
  <c r="P961" i="9"/>
  <c r="O961" i="9"/>
  <c r="M961" i="9"/>
  <c r="I961" i="9"/>
  <c r="X960" i="9"/>
  <c r="O960" i="9"/>
  <c r="M960" i="9" s="1"/>
  <c r="P960" i="9" s="1"/>
  <c r="I960" i="9"/>
  <c r="X959" i="9"/>
  <c r="O959" i="9"/>
  <c r="M959" i="9" s="1"/>
  <c r="P959" i="9" s="1"/>
  <c r="I959" i="9"/>
  <c r="X958" i="9"/>
  <c r="O958" i="9"/>
  <c r="M958" i="9"/>
  <c r="I958" i="9"/>
  <c r="P958" i="9" s="1"/>
  <c r="X957" i="9"/>
  <c r="O957" i="9"/>
  <c r="M957" i="9"/>
  <c r="I957" i="9"/>
  <c r="P957" i="9" s="1"/>
  <c r="X956" i="9"/>
  <c r="O956" i="9"/>
  <c r="M956" i="9" s="1"/>
  <c r="I956" i="9"/>
  <c r="P956" i="9" s="1"/>
  <c r="X955" i="9"/>
  <c r="P955" i="9"/>
  <c r="O955" i="9"/>
  <c r="M955" i="9"/>
  <c r="I955" i="9"/>
  <c r="X954" i="9"/>
  <c r="O954" i="9"/>
  <c r="M954" i="9" s="1"/>
  <c r="P954" i="9" s="1"/>
  <c r="I954" i="9"/>
  <c r="X953" i="9"/>
  <c r="O953" i="9"/>
  <c r="M953" i="9" s="1"/>
  <c r="P953" i="9" s="1"/>
  <c r="I953" i="9"/>
  <c r="X952" i="9"/>
  <c r="O952" i="9"/>
  <c r="M952" i="9"/>
  <c r="I952" i="9"/>
  <c r="P952" i="9" s="1"/>
  <c r="X951" i="9"/>
  <c r="O951" i="9"/>
  <c r="M951" i="9"/>
  <c r="I951" i="9"/>
  <c r="P951" i="9" s="1"/>
  <c r="X950" i="9"/>
  <c r="O950" i="9"/>
  <c r="M950" i="9" s="1"/>
  <c r="I950" i="9"/>
  <c r="P950" i="9" s="1"/>
  <c r="X949" i="9"/>
  <c r="P949" i="9"/>
  <c r="O949" i="9"/>
  <c r="M949" i="9"/>
  <c r="I949" i="9"/>
  <c r="X948" i="9"/>
  <c r="O948" i="9"/>
  <c r="M948" i="9" s="1"/>
  <c r="P948" i="9" s="1"/>
  <c r="I948" i="9"/>
  <c r="X947" i="9"/>
  <c r="O947" i="9"/>
  <c r="M947" i="9" s="1"/>
  <c r="P947" i="9" s="1"/>
  <c r="I947" i="9"/>
  <c r="X946" i="9"/>
  <c r="O946" i="9"/>
  <c r="M946" i="9"/>
  <c r="I946" i="9"/>
  <c r="P946" i="9" s="1"/>
  <c r="X945" i="9"/>
  <c r="O945" i="9"/>
  <c r="M945" i="9"/>
  <c r="I945" i="9"/>
  <c r="P945" i="9" s="1"/>
  <c r="X944" i="9"/>
  <c r="O944" i="9"/>
  <c r="M944" i="9" s="1"/>
  <c r="I944" i="9"/>
  <c r="X943" i="9"/>
  <c r="P943" i="9"/>
  <c r="O943" i="9"/>
  <c r="M943" i="9"/>
  <c r="I943" i="9"/>
  <c r="X942" i="9"/>
  <c r="O942" i="9"/>
  <c r="M942" i="9" s="1"/>
  <c r="P942" i="9" s="1"/>
  <c r="I942" i="9"/>
  <c r="X941" i="9"/>
  <c r="O941" i="9"/>
  <c r="M941" i="9" s="1"/>
  <c r="P941" i="9" s="1"/>
  <c r="I941" i="9"/>
  <c r="X940" i="9"/>
  <c r="O940" i="9"/>
  <c r="M940" i="9"/>
  <c r="I940" i="9"/>
  <c r="P940" i="9" s="1"/>
  <c r="X939" i="9"/>
  <c r="O939" i="9"/>
  <c r="M939" i="9"/>
  <c r="I939" i="9"/>
  <c r="P939" i="9" s="1"/>
  <c r="X938" i="9"/>
  <c r="O938" i="9"/>
  <c r="M938" i="9" s="1"/>
  <c r="I938" i="9"/>
  <c r="P938" i="9" s="1"/>
  <c r="X937" i="9"/>
  <c r="P937" i="9"/>
  <c r="O937" i="9"/>
  <c r="M937" i="9"/>
  <c r="I937" i="9"/>
  <c r="X936" i="9"/>
  <c r="O936" i="9"/>
  <c r="M936" i="9" s="1"/>
  <c r="P936" i="9" s="1"/>
  <c r="I936" i="9"/>
  <c r="X935" i="9"/>
  <c r="O935" i="9"/>
  <c r="M935" i="9" s="1"/>
  <c r="P935" i="9" s="1"/>
  <c r="I935" i="9"/>
  <c r="X934" i="9"/>
  <c r="O934" i="9"/>
  <c r="M934" i="9"/>
  <c r="I934" i="9"/>
  <c r="P934" i="9" s="1"/>
  <c r="X933" i="9"/>
  <c r="O933" i="9"/>
  <c r="M933" i="9"/>
  <c r="I933" i="9"/>
  <c r="P933" i="9" s="1"/>
  <c r="X932" i="9"/>
  <c r="O932" i="9"/>
  <c r="M932" i="9" s="1"/>
  <c r="I932" i="9"/>
  <c r="P932" i="9" s="1"/>
  <c r="X931" i="9"/>
  <c r="P931" i="9"/>
  <c r="O931" i="9"/>
  <c r="M931" i="9"/>
  <c r="I931" i="9"/>
  <c r="X930" i="9"/>
  <c r="O930" i="9"/>
  <c r="M930" i="9" s="1"/>
  <c r="P930" i="9" s="1"/>
  <c r="I930" i="9"/>
  <c r="X929" i="9"/>
  <c r="O929" i="9"/>
  <c r="M929" i="9" s="1"/>
  <c r="P929" i="9" s="1"/>
  <c r="I929" i="9"/>
  <c r="X928" i="9"/>
  <c r="O928" i="9"/>
  <c r="M928" i="9"/>
  <c r="I928" i="9"/>
  <c r="P928" i="9" s="1"/>
  <c r="X927" i="9"/>
  <c r="O927" i="9"/>
  <c r="M927" i="9"/>
  <c r="I927" i="9"/>
  <c r="P927" i="9" s="1"/>
  <c r="X926" i="9"/>
  <c r="O926" i="9"/>
  <c r="M926" i="9" s="1"/>
  <c r="I926" i="9"/>
  <c r="X925" i="9"/>
  <c r="P925" i="9"/>
  <c r="O925" i="9"/>
  <c r="M925" i="9"/>
  <c r="I925" i="9"/>
  <c r="X924" i="9"/>
  <c r="O924" i="9"/>
  <c r="M924" i="9" s="1"/>
  <c r="P924" i="9" s="1"/>
  <c r="I924" i="9"/>
  <c r="X923" i="9"/>
  <c r="O923" i="9"/>
  <c r="M923" i="9" s="1"/>
  <c r="P923" i="9" s="1"/>
  <c r="I923" i="9"/>
  <c r="X922" i="9"/>
  <c r="O922" i="9"/>
  <c r="M922" i="9"/>
  <c r="I922" i="9"/>
  <c r="P922" i="9" s="1"/>
  <c r="X921" i="9"/>
  <c r="O921" i="9"/>
  <c r="M921" i="9"/>
  <c r="I921" i="9"/>
  <c r="P921" i="9" s="1"/>
  <c r="X920" i="9"/>
  <c r="O920" i="9"/>
  <c r="M920" i="9" s="1"/>
  <c r="I920" i="9"/>
  <c r="P920" i="9" s="1"/>
  <c r="X919" i="9"/>
  <c r="P919" i="9"/>
  <c r="O919" i="9"/>
  <c r="M919" i="9"/>
  <c r="I919" i="9"/>
  <c r="X918" i="9"/>
  <c r="O918" i="9"/>
  <c r="M918" i="9" s="1"/>
  <c r="P918" i="9" s="1"/>
  <c r="I918" i="9"/>
  <c r="X917" i="9"/>
  <c r="O917" i="9"/>
  <c r="M917" i="9" s="1"/>
  <c r="P917" i="9" s="1"/>
  <c r="I917" i="9"/>
  <c r="X916" i="9"/>
  <c r="O916" i="9"/>
  <c r="M916" i="9"/>
  <c r="I916" i="9"/>
  <c r="P916" i="9" s="1"/>
  <c r="X915" i="9"/>
  <c r="O915" i="9"/>
  <c r="M915" i="9"/>
  <c r="I915" i="9"/>
  <c r="P915" i="9" s="1"/>
  <c r="X914" i="9"/>
  <c r="O914" i="9"/>
  <c r="M914" i="9" s="1"/>
  <c r="I914" i="9"/>
  <c r="P914" i="9" s="1"/>
  <c r="X913" i="9"/>
  <c r="P913" i="9"/>
  <c r="O913" i="9"/>
  <c r="M913" i="9"/>
  <c r="I913" i="9"/>
  <c r="X912" i="9"/>
  <c r="O912" i="9"/>
  <c r="M912" i="9" s="1"/>
  <c r="P912" i="9" s="1"/>
  <c r="I912" i="9"/>
  <c r="X911" i="9"/>
  <c r="O911" i="9"/>
  <c r="M911" i="9" s="1"/>
  <c r="P911" i="9" s="1"/>
  <c r="I911" i="9"/>
  <c r="X910" i="9"/>
  <c r="O910" i="9"/>
  <c r="M910" i="9"/>
  <c r="I910" i="9"/>
  <c r="P910" i="9" s="1"/>
  <c r="X909" i="9"/>
  <c r="O909" i="9"/>
  <c r="M909" i="9"/>
  <c r="I909" i="9"/>
  <c r="P909" i="9" s="1"/>
  <c r="X908" i="9"/>
  <c r="O908" i="9"/>
  <c r="M908" i="9" s="1"/>
  <c r="I908" i="9"/>
  <c r="X907" i="9"/>
  <c r="P907" i="9"/>
  <c r="O907" i="9"/>
  <c r="M907" i="9"/>
  <c r="I907" i="9"/>
  <c r="X906" i="9"/>
  <c r="O906" i="9"/>
  <c r="M906" i="9" s="1"/>
  <c r="P906" i="9" s="1"/>
  <c r="I906" i="9"/>
  <c r="X905" i="9"/>
  <c r="O905" i="9"/>
  <c r="M905" i="9" s="1"/>
  <c r="P905" i="9" s="1"/>
  <c r="I905" i="9"/>
  <c r="X904" i="9"/>
  <c r="O904" i="9"/>
  <c r="M904" i="9"/>
  <c r="I904" i="9"/>
  <c r="P904" i="9" s="1"/>
  <c r="X903" i="9"/>
  <c r="O903" i="9"/>
  <c r="M903" i="9"/>
  <c r="I903" i="9"/>
  <c r="P903" i="9" s="1"/>
  <c r="X902" i="9"/>
  <c r="O902" i="9"/>
  <c r="M902" i="9" s="1"/>
  <c r="I902" i="9"/>
  <c r="P902" i="9" s="1"/>
  <c r="X901" i="9"/>
  <c r="P901" i="9"/>
  <c r="O901" i="9"/>
  <c r="M901" i="9"/>
  <c r="I901" i="9"/>
  <c r="X900" i="9"/>
  <c r="O900" i="9"/>
  <c r="M900" i="9" s="1"/>
  <c r="P900" i="9" s="1"/>
  <c r="I900" i="9"/>
  <c r="X899" i="9"/>
  <c r="O899" i="9"/>
  <c r="M899" i="9" s="1"/>
  <c r="P899" i="9" s="1"/>
  <c r="I899" i="9"/>
  <c r="X898" i="9"/>
  <c r="O898" i="9"/>
  <c r="M898" i="9"/>
  <c r="I898" i="9"/>
  <c r="P898" i="9" s="1"/>
  <c r="X897" i="9"/>
  <c r="O897" i="9"/>
  <c r="M897" i="9"/>
  <c r="I897" i="9"/>
  <c r="P897" i="9" s="1"/>
  <c r="X896" i="9"/>
  <c r="O896" i="9"/>
  <c r="M896" i="9" s="1"/>
  <c r="I896" i="9"/>
  <c r="P896" i="9" s="1"/>
  <c r="X895" i="9"/>
  <c r="P895" i="9"/>
  <c r="O895" i="9"/>
  <c r="M895" i="9"/>
  <c r="I895" i="9"/>
  <c r="X894" i="9"/>
  <c r="O894" i="9"/>
  <c r="M894" i="9" s="1"/>
  <c r="P894" i="9" s="1"/>
  <c r="I894" i="9"/>
  <c r="X893" i="9"/>
  <c r="O893" i="9"/>
  <c r="M893" i="9" s="1"/>
  <c r="P893" i="9" s="1"/>
  <c r="I893" i="9"/>
  <c r="X892" i="9"/>
  <c r="O892" i="9"/>
  <c r="M892" i="9"/>
  <c r="I892" i="9"/>
  <c r="P892" i="9" s="1"/>
  <c r="X891" i="9"/>
  <c r="O891" i="9"/>
  <c r="M891" i="9"/>
  <c r="I891" i="9"/>
  <c r="P891" i="9" s="1"/>
  <c r="X890" i="9"/>
  <c r="O890" i="9"/>
  <c r="M890" i="9" s="1"/>
  <c r="I890" i="9"/>
  <c r="X889" i="9"/>
  <c r="P889" i="9"/>
  <c r="O889" i="9"/>
  <c r="M889" i="9"/>
  <c r="I889" i="9"/>
  <c r="X888" i="9"/>
  <c r="O888" i="9"/>
  <c r="M888" i="9" s="1"/>
  <c r="P888" i="9" s="1"/>
  <c r="I888" i="9"/>
  <c r="X887" i="9"/>
  <c r="O887" i="9"/>
  <c r="M887" i="9" s="1"/>
  <c r="P887" i="9" s="1"/>
  <c r="I887" i="9"/>
  <c r="X886" i="9"/>
  <c r="O886" i="9"/>
  <c r="M886" i="9"/>
  <c r="I886" i="9"/>
  <c r="P886" i="9" s="1"/>
  <c r="X885" i="9"/>
  <c r="O885" i="9"/>
  <c r="M885" i="9"/>
  <c r="I885" i="9"/>
  <c r="P885" i="9" s="1"/>
  <c r="X884" i="9"/>
  <c r="O884" i="9"/>
  <c r="M884" i="9" s="1"/>
  <c r="I884" i="9"/>
  <c r="P884" i="9" s="1"/>
  <c r="X883" i="9"/>
  <c r="P883" i="9"/>
  <c r="O883" i="9"/>
  <c r="M883" i="9"/>
  <c r="I883" i="9"/>
  <c r="X882" i="9"/>
  <c r="M882" i="9"/>
  <c r="I882" i="9"/>
  <c r="P882" i="9" s="1"/>
  <c r="X881" i="9"/>
  <c r="P881" i="9"/>
  <c r="M881" i="9"/>
  <c r="I881" i="9"/>
  <c r="X880" i="9"/>
  <c r="M880" i="9"/>
  <c r="I880" i="9"/>
  <c r="P880" i="9" s="1"/>
  <c r="X879" i="9"/>
  <c r="M879" i="9"/>
  <c r="I879" i="9"/>
  <c r="P879" i="9" s="1"/>
  <c r="X878" i="9"/>
  <c r="P878" i="9"/>
  <c r="M878" i="9"/>
  <c r="I878" i="9"/>
  <c r="X877" i="9"/>
  <c r="M877" i="9"/>
  <c r="I877" i="9"/>
  <c r="P877" i="9" s="1"/>
  <c r="X876" i="9"/>
  <c r="M876" i="9"/>
  <c r="I876" i="9"/>
  <c r="P876" i="9" s="1"/>
  <c r="X875" i="9"/>
  <c r="P875" i="9"/>
  <c r="M875" i="9"/>
  <c r="I875" i="9"/>
  <c r="X874" i="9"/>
  <c r="M874" i="9"/>
  <c r="I874" i="9"/>
  <c r="P874" i="9" s="1"/>
  <c r="X873" i="9"/>
  <c r="M873" i="9"/>
  <c r="I873" i="9"/>
  <c r="P873" i="9" s="1"/>
  <c r="X872" i="9"/>
  <c r="P872" i="9"/>
  <c r="M872" i="9"/>
  <c r="I872" i="9"/>
  <c r="X871" i="9"/>
  <c r="P871" i="9"/>
  <c r="M871" i="9"/>
  <c r="I871" i="9"/>
  <c r="X870" i="9"/>
  <c r="M870" i="9"/>
  <c r="I870" i="9"/>
  <c r="P870" i="9" s="1"/>
  <c r="X869" i="9"/>
  <c r="P869" i="9"/>
  <c r="M869" i="9"/>
  <c r="I869" i="9"/>
  <c r="X868" i="9"/>
  <c r="M868" i="9"/>
  <c r="P868" i="9" s="1"/>
  <c r="I868" i="9"/>
  <c r="X867" i="9"/>
  <c r="M867" i="9"/>
  <c r="I867" i="9"/>
  <c r="P867" i="9" s="1"/>
  <c r="X866" i="9"/>
  <c r="P866" i="9"/>
  <c r="M866" i="9"/>
  <c r="I866" i="9"/>
  <c r="X865" i="9"/>
  <c r="M865" i="9"/>
  <c r="I865" i="9"/>
  <c r="P865" i="9" s="1"/>
  <c r="X864" i="9"/>
  <c r="M864" i="9"/>
  <c r="I864" i="9"/>
  <c r="P864" i="9" s="1"/>
  <c r="X863" i="9"/>
  <c r="P863" i="9"/>
  <c r="M863" i="9"/>
  <c r="I863" i="9"/>
  <c r="X862" i="9"/>
  <c r="M862" i="9"/>
  <c r="I862" i="9"/>
  <c r="P862" i="9" s="1"/>
  <c r="X861" i="9"/>
  <c r="M861" i="9"/>
  <c r="I861" i="9"/>
  <c r="P861" i="9" s="1"/>
  <c r="X860" i="9"/>
  <c r="P860" i="9"/>
  <c r="M860" i="9"/>
  <c r="I860" i="9"/>
  <c r="X859" i="9"/>
  <c r="M859" i="9"/>
  <c r="I859" i="9"/>
  <c r="P859" i="9" s="1"/>
  <c r="X858" i="9"/>
  <c r="M858" i="9"/>
  <c r="I858" i="9"/>
  <c r="P858" i="9" s="1"/>
  <c r="X857" i="9"/>
  <c r="P857" i="9"/>
  <c r="M857" i="9"/>
  <c r="I857" i="9"/>
  <c r="X856" i="9"/>
  <c r="M856" i="9"/>
  <c r="I856" i="9"/>
  <c r="P856" i="9" s="1"/>
  <c r="X855" i="9"/>
  <c r="M855" i="9"/>
  <c r="I855" i="9"/>
  <c r="P855" i="9" s="1"/>
  <c r="X854" i="9"/>
  <c r="P854" i="9"/>
  <c r="M854" i="9"/>
  <c r="I854" i="9"/>
  <c r="X853" i="9"/>
  <c r="P853" i="9"/>
  <c r="M853" i="9"/>
  <c r="I853" i="9"/>
  <c r="X852" i="9"/>
  <c r="M852" i="9"/>
  <c r="I852" i="9"/>
  <c r="P852" i="9" s="1"/>
  <c r="X851" i="9"/>
  <c r="P851" i="9"/>
  <c r="M851" i="9"/>
  <c r="I851" i="9"/>
  <c r="X850" i="9"/>
  <c r="M850" i="9"/>
  <c r="P850" i="9" s="1"/>
  <c r="I850" i="9"/>
  <c r="X849" i="9"/>
  <c r="M849" i="9"/>
  <c r="I849" i="9"/>
  <c r="P849" i="9" s="1"/>
  <c r="X848" i="9"/>
  <c r="P848" i="9"/>
  <c r="M848" i="9"/>
  <c r="I848" i="9"/>
  <c r="X847" i="9"/>
  <c r="M847" i="9"/>
  <c r="I847" i="9"/>
  <c r="P847" i="9" s="1"/>
  <c r="X846" i="9"/>
  <c r="M846" i="9"/>
  <c r="I846" i="9"/>
  <c r="P846" i="9" s="1"/>
  <c r="X845" i="9"/>
  <c r="P845" i="9"/>
  <c r="M845" i="9"/>
  <c r="I845" i="9"/>
  <c r="X844" i="9"/>
  <c r="M844" i="9"/>
  <c r="I844" i="9"/>
  <c r="P844" i="9" s="1"/>
  <c r="X843" i="9"/>
  <c r="M843" i="9"/>
  <c r="I843" i="9"/>
  <c r="P843" i="9" s="1"/>
  <c r="X842" i="9"/>
  <c r="P842" i="9"/>
  <c r="M842" i="9"/>
  <c r="I842" i="9"/>
  <c r="X841" i="9"/>
  <c r="M841" i="9"/>
  <c r="I841" i="9"/>
  <c r="P841" i="9" s="1"/>
  <c r="X840" i="9"/>
  <c r="M840" i="9"/>
  <c r="I840" i="9"/>
  <c r="P840" i="9" s="1"/>
  <c r="X839" i="9"/>
  <c r="P839" i="9"/>
  <c r="M839" i="9"/>
  <c r="I839" i="9"/>
  <c r="X838" i="9"/>
  <c r="M838" i="9"/>
  <c r="I838" i="9"/>
  <c r="P838" i="9" s="1"/>
  <c r="X837" i="9"/>
  <c r="O837" i="9"/>
  <c r="M837" i="9"/>
  <c r="I837" i="9"/>
  <c r="X836" i="9"/>
  <c r="O836" i="9"/>
  <c r="M836" i="9"/>
  <c r="I836" i="9"/>
  <c r="P836" i="9" s="1"/>
  <c r="X835" i="9"/>
  <c r="O835" i="9"/>
  <c r="M835" i="9" s="1"/>
  <c r="P835" i="9" s="1"/>
  <c r="I835" i="9"/>
  <c r="X834" i="9"/>
  <c r="O834" i="9"/>
  <c r="M834" i="9" s="1"/>
  <c r="P834" i="9" s="1"/>
  <c r="I834" i="9"/>
  <c r="X833" i="9"/>
  <c r="O833" i="9"/>
  <c r="M833" i="9" s="1"/>
  <c r="P833" i="9" s="1"/>
  <c r="I833" i="9"/>
  <c r="X832" i="9"/>
  <c r="O832" i="9"/>
  <c r="M832" i="9" s="1"/>
  <c r="I832" i="9"/>
  <c r="X831" i="9"/>
  <c r="O831" i="9"/>
  <c r="M831" i="9"/>
  <c r="I831" i="9"/>
  <c r="P831" i="9" s="1"/>
  <c r="X830" i="9"/>
  <c r="O830" i="9"/>
  <c r="M830" i="9"/>
  <c r="I830" i="9"/>
  <c r="P830" i="9" s="1"/>
  <c r="X829" i="9"/>
  <c r="P829" i="9"/>
  <c r="O829" i="9"/>
  <c r="M829" i="9" s="1"/>
  <c r="I829" i="9"/>
  <c r="X828" i="9"/>
  <c r="P828" i="9"/>
  <c r="O828" i="9"/>
  <c r="M828" i="9" s="1"/>
  <c r="I828" i="9"/>
  <c r="X827" i="9"/>
  <c r="O827" i="9"/>
  <c r="M827" i="9"/>
  <c r="P827" i="9" s="1"/>
  <c r="I827" i="9"/>
  <c r="X826" i="9"/>
  <c r="O826" i="9"/>
  <c r="M826" i="9"/>
  <c r="I826" i="9"/>
  <c r="X825" i="9"/>
  <c r="O825" i="9"/>
  <c r="M825" i="9"/>
  <c r="I825" i="9"/>
  <c r="X824" i="9"/>
  <c r="O824" i="9"/>
  <c r="M824" i="9"/>
  <c r="I824" i="9"/>
  <c r="P824" i="9" s="1"/>
  <c r="X823" i="9"/>
  <c r="O823" i="9"/>
  <c r="M823" i="9" s="1"/>
  <c r="P823" i="9" s="1"/>
  <c r="I823" i="9"/>
  <c r="X822" i="9"/>
  <c r="O822" i="9"/>
  <c r="M822" i="9" s="1"/>
  <c r="P822" i="9" s="1"/>
  <c r="I822" i="9"/>
  <c r="X821" i="9"/>
  <c r="O821" i="9"/>
  <c r="M821" i="9" s="1"/>
  <c r="P821" i="9" s="1"/>
  <c r="I821" i="9"/>
  <c r="X820" i="9"/>
  <c r="O820" i="9"/>
  <c r="M820" i="9" s="1"/>
  <c r="I820" i="9"/>
  <c r="X819" i="9"/>
  <c r="O819" i="9"/>
  <c r="M819" i="9"/>
  <c r="I819" i="9"/>
  <c r="P819" i="9" s="1"/>
  <c r="X818" i="9"/>
  <c r="O818" i="9"/>
  <c r="M818" i="9"/>
  <c r="I818" i="9"/>
  <c r="P818" i="9" s="1"/>
  <c r="X817" i="9"/>
  <c r="P817" i="9"/>
  <c r="O817" i="9"/>
  <c r="M817" i="9" s="1"/>
  <c r="I817" i="9"/>
  <c r="X816" i="9"/>
  <c r="P816" i="9"/>
  <c r="O816" i="9"/>
  <c r="M816" i="9" s="1"/>
  <c r="I816" i="9"/>
  <c r="X815" i="9"/>
  <c r="P815" i="9"/>
  <c r="O815" i="9"/>
  <c r="M815" i="9"/>
  <c r="I815" i="9"/>
  <c r="X814" i="9"/>
  <c r="O814" i="9"/>
  <c r="M814" i="9"/>
  <c r="I814" i="9"/>
  <c r="X813" i="9"/>
  <c r="O813" i="9"/>
  <c r="M813" i="9"/>
  <c r="I813" i="9"/>
  <c r="X812" i="9"/>
  <c r="O812" i="9"/>
  <c r="M812" i="9"/>
  <c r="I812" i="9"/>
  <c r="P812" i="9" s="1"/>
  <c r="X811" i="9"/>
  <c r="O811" i="9"/>
  <c r="M811" i="9" s="1"/>
  <c r="P811" i="9" s="1"/>
  <c r="I811" i="9"/>
  <c r="X810" i="9"/>
  <c r="O810" i="9"/>
  <c r="M810" i="9" s="1"/>
  <c r="P810" i="9" s="1"/>
  <c r="I810" i="9"/>
  <c r="X809" i="9"/>
  <c r="O809" i="9"/>
  <c r="M809" i="9" s="1"/>
  <c r="P809" i="9" s="1"/>
  <c r="I809" i="9"/>
  <c r="X808" i="9"/>
  <c r="O808" i="9"/>
  <c r="M808" i="9" s="1"/>
  <c r="I808" i="9"/>
  <c r="X807" i="9"/>
  <c r="O807" i="9"/>
  <c r="M807" i="9"/>
  <c r="I807" i="9"/>
  <c r="P807" i="9" s="1"/>
  <c r="X806" i="9"/>
  <c r="O806" i="9"/>
  <c r="M806" i="9"/>
  <c r="I806" i="9"/>
  <c r="P806" i="9" s="1"/>
  <c r="X805" i="9"/>
  <c r="P805" i="9"/>
  <c r="O805" i="9"/>
  <c r="M805" i="9" s="1"/>
  <c r="I805" i="9"/>
  <c r="X804" i="9"/>
  <c r="P804" i="9"/>
  <c r="O804" i="9"/>
  <c r="M804" i="9" s="1"/>
  <c r="I804" i="9"/>
  <c r="X803" i="9"/>
  <c r="O803" i="9"/>
  <c r="M803" i="9"/>
  <c r="P803" i="9" s="1"/>
  <c r="I803" i="9"/>
  <c r="X802" i="9"/>
  <c r="O802" i="9"/>
  <c r="M802" i="9"/>
  <c r="I802" i="9"/>
  <c r="X801" i="9"/>
  <c r="O801" i="9"/>
  <c r="M801" i="9"/>
  <c r="I801" i="9"/>
  <c r="X800" i="9"/>
  <c r="O800" i="9"/>
  <c r="M800" i="9"/>
  <c r="I800" i="9"/>
  <c r="P800" i="9" s="1"/>
  <c r="X799" i="9"/>
  <c r="O799" i="9"/>
  <c r="M799" i="9" s="1"/>
  <c r="P799" i="9" s="1"/>
  <c r="I799" i="9"/>
  <c r="X798" i="9"/>
  <c r="O798" i="9"/>
  <c r="M798" i="9" s="1"/>
  <c r="P798" i="9" s="1"/>
  <c r="I798" i="9"/>
  <c r="X797" i="9"/>
  <c r="O797" i="9"/>
  <c r="M797" i="9" s="1"/>
  <c r="P797" i="9" s="1"/>
  <c r="I797" i="9"/>
  <c r="X796" i="9"/>
  <c r="O796" i="9"/>
  <c r="M796" i="9" s="1"/>
  <c r="I796" i="9"/>
  <c r="X795" i="9"/>
  <c r="O795" i="9"/>
  <c r="M795" i="9"/>
  <c r="I795" i="9"/>
  <c r="P795" i="9" s="1"/>
  <c r="X794" i="9"/>
  <c r="O794" i="9"/>
  <c r="M794" i="9"/>
  <c r="I794" i="9"/>
  <c r="P794" i="9" s="1"/>
  <c r="X793" i="9"/>
  <c r="P793" i="9"/>
  <c r="O793" i="9"/>
  <c r="M793" i="9" s="1"/>
  <c r="I793" i="9"/>
  <c r="X792" i="9"/>
  <c r="P792" i="9"/>
  <c r="O792" i="9"/>
  <c r="M792" i="9" s="1"/>
  <c r="I792" i="9"/>
  <c r="X791" i="9"/>
  <c r="O791" i="9"/>
  <c r="M791" i="9"/>
  <c r="P791" i="9" s="1"/>
  <c r="I791" i="9"/>
  <c r="X790" i="9"/>
  <c r="O790" i="9"/>
  <c r="M790" i="9"/>
  <c r="I790" i="9"/>
  <c r="P790" i="9" s="1"/>
  <c r="X789" i="9"/>
  <c r="O789" i="9"/>
  <c r="M789" i="9"/>
  <c r="I789" i="9"/>
  <c r="X788" i="9"/>
  <c r="O788" i="9"/>
  <c r="M788" i="9" s="1"/>
  <c r="I788" i="9"/>
  <c r="P788" i="9" s="1"/>
  <c r="X787" i="9"/>
  <c r="P787" i="9"/>
  <c r="O787" i="9"/>
  <c r="M787" i="9" s="1"/>
  <c r="I787" i="9"/>
  <c r="X786" i="9"/>
  <c r="P786" i="9"/>
  <c r="O786" i="9"/>
  <c r="M786" i="9" s="1"/>
  <c r="I786" i="9"/>
  <c r="X785" i="9"/>
  <c r="O785" i="9"/>
  <c r="M785" i="9"/>
  <c r="P785" i="9" s="1"/>
  <c r="I785" i="9"/>
  <c r="X784" i="9"/>
  <c r="O784" i="9"/>
  <c r="M784" i="9"/>
  <c r="I784" i="9"/>
  <c r="P784" i="9" s="1"/>
  <c r="X783" i="9"/>
  <c r="O783" i="9"/>
  <c r="M783" i="9"/>
  <c r="I783" i="9"/>
  <c r="X782" i="9"/>
  <c r="O782" i="9"/>
  <c r="M782" i="9" s="1"/>
  <c r="I782" i="9"/>
  <c r="P782" i="9" s="1"/>
  <c r="X781" i="9"/>
  <c r="P781" i="9"/>
  <c r="O781" i="9"/>
  <c r="M781" i="9" s="1"/>
  <c r="I781" i="9"/>
  <c r="X780" i="9"/>
  <c r="P780" i="9"/>
  <c r="O780" i="9"/>
  <c r="M780" i="9" s="1"/>
  <c r="I780" i="9"/>
  <c r="X779" i="9"/>
  <c r="O779" i="9"/>
  <c r="M779" i="9"/>
  <c r="P779" i="9" s="1"/>
  <c r="I779" i="9"/>
  <c r="X778" i="9"/>
  <c r="O778" i="9"/>
  <c r="M778" i="9"/>
  <c r="I778" i="9"/>
  <c r="P778" i="9" s="1"/>
  <c r="X777" i="9"/>
  <c r="O777" i="9"/>
  <c r="M777" i="9"/>
  <c r="I777" i="9"/>
  <c r="X776" i="9"/>
  <c r="O776" i="9"/>
  <c r="M776" i="9" s="1"/>
  <c r="I776" i="9"/>
  <c r="P776" i="9" s="1"/>
  <c r="X775" i="9"/>
  <c r="P775" i="9"/>
  <c r="O775" i="9"/>
  <c r="M775" i="9" s="1"/>
  <c r="I775" i="9"/>
  <c r="X774" i="9"/>
  <c r="P774" i="9"/>
  <c r="O774" i="9"/>
  <c r="M774" i="9" s="1"/>
  <c r="I774" i="9"/>
  <c r="X773" i="9"/>
  <c r="O773" i="9"/>
  <c r="M773" i="9"/>
  <c r="P773" i="9" s="1"/>
  <c r="I773" i="9"/>
  <c r="X772" i="9"/>
  <c r="O772" i="9"/>
  <c r="M772" i="9"/>
  <c r="I772" i="9"/>
  <c r="P772" i="9" s="1"/>
  <c r="X771" i="9"/>
  <c r="O771" i="9"/>
  <c r="M771" i="9"/>
  <c r="I771" i="9"/>
  <c r="X770" i="9"/>
  <c r="O770" i="9"/>
  <c r="M770" i="9" s="1"/>
  <c r="I770" i="9"/>
  <c r="P770" i="9" s="1"/>
  <c r="X769" i="9"/>
  <c r="P769" i="9"/>
  <c r="O769" i="9"/>
  <c r="M769" i="9" s="1"/>
  <c r="I769" i="9"/>
  <c r="X768" i="9"/>
  <c r="P768" i="9"/>
  <c r="O768" i="9"/>
  <c r="M768" i="9" s="1"/>
  <c r="I768" i="9"/>
  <c r="X767" i="9"/>
  <c r="O767" i="9"/>
  <c r="M767" i="9"/>
  <c r="P767" i="9" s="1"/>
  <c r="I767" i="9"/>
  <c r="X766" i="9"/>
  <c r="O766" i="9"/>
  <c r="M766" i="9"/>
  <c r="I766" i="9"/>
  <c r="P766" i="9" s="1"/>
  <c r="X765" i="9"/>
  <c r="O765" i="9"/>
  <c r="M765" i="9"/>
  <c r="I765" i="9"/>
  <c r="X764" i="9"/>
  <c r="O764" i="9"/>
  <c r="M764" i="9" s="1"/>
  <c r="I764" i="9"/>
  <c r="P764" i="9" s="1"/>
  <c r="X763" i="9"/>
  <c r="P763" i="9"/>
  <c r="O763" i="9"/>
  <c r="M763" i="9" s="1"/>
  <c r="I763" i="9"/>
  <c r="X762" i="9"/>
  <c r="P762" i="9"/>
  <c r="O762" i="9"/>
  <c r="M762" i="9" s="1"/>
  <c r="I762" i="9"/>
  <c r="X761" i="9"/>
  <c r="O761" i="9"/>
  <c r="M761" i="9"/>
  <c r="P761" i="9" s="1"/>
  <c r="I761" i="9"/>
  <c r="X760" i="9"/>
  <c r="O760" i="9"/>
  <c r="M760" i="9"/>
  <c r="I760" i="9"/>
  <c r="P760" i="9" s="1"/>
  <c r="X759" i="9"/>
  <c r="O759" i="9"/>
  <c r="M759" i="9"/>
  <c r="I759" i="9"/>
  <c r="X758" i="9"/>
  <c r="O758" i="9"/>
  <c r="M758" i="9" s="1"/>
  <c r="I758" i="9"/>
  <c r="P758" i="9" s="1"/>
  <c r="X757" i="9"/>
  <c r="P757" i="9"/>
  <c r="O757" i="9"/>
  <c r="M757" i="9" s="1"/>
  <c r="I757" i="9"/>
  <c r="X756" i="9"/>
  <c r="P756" i="9"/>
  <c r="O756" i="9"/>
  <c r="M756" i="9" s="1"/>
  <c r="I756" i="9"/>
  <c r="X755" i="9"/>
  <c r="O755" i="9"/>
  <c r="M755" i="9"/>
  <c r="P755" i="9" s="1"/>
  <c r="I755" i="9"/>
  <c r="X754" i="9"/>
  <c r="O754" i="9"/>
  <c r="M754" i="9"/>
  <c r="I754" i="9"/>
  <c r="P754" i="9" s="1"/>
  <c r="X753" i="9"/>
  <c r="O753" i="9"/>
  <c r="M753" i="9"/>
  <c r="I753" i="9"/>
  <c r="X752" i="9"/>
  <c r="O752" i="9"/>
  <c r="M752" i="9" s="1"/>
  <c r="I752" i="9"/>
  <c r="P752" i="9" s="1"/>
  <c r="X751" i="9"/>
  <c r="P751" i="9"/>
  <c r="O751" i="9"/>
  <c r="M751" i="9" s="1"/>
  <c r="I751" i="9"/>
  <c r="X750" i="9"/>
  <c r="P750" i="9"/>
  <c r="O750" i="9"/>
  <c r="M750" i="9" s="1"/>
  <c r="I750" i="9"/>
  <c r="X749" i="9"/>
  <c r="O749" i="9"/>
  <c r="M749" i="9"/>
  <c r="P749" i="9" s="1"/>
  <c r="I749" i="9"/>
  <c r="X748" i="9"/>
  <c r="O748" i="9"/>
  <c r="M748" i="9"/>
  <c r="I748" i="9"/>
  <c r="P748" i="9" s="1"/>
  <c r="X747" i="9"/>
  <c r="O747" i="9"/>
  <c r="M747" i="9"/>
  <c r="I747" i="9"/>
  <c r="X746" i="9"/>
  <c r="O746" i="9"/>
  <c r="M746" i="9"/>
  <c r="I746" i="9"/>
  <c r="P746" i="9" s="1"/>
  <c r="X745" i="9"/>
  <c r="O745" i="9"/>
  <c r="M745" i="9" s="1"/>
  <c r="P745" i="9" s="1"/>
  <c r="I745" i="9"/>
  <c r="X744" i="9"/>
  <c r="P744" i="9"/>
  <c r="O744" i="9"/>
  <c r="M744" i="9" s="1"/>
  <c r="I744" i="9"/>
  <c r="X743" i="9"/>
  <c r="O743" i="9"/>
  <c r="M743" i="9" s="1"/>
  <c r="P743" i="9" s="1"/>
  <c r="I743" i="9"/>
  <c r="X742" i="9"/>
  <c r="O742" i="9"/>
  <c r="M742" i="9" s="1"/>
  <c r="I742" i="9"/>
  <c r="X741" i="9"/>
  <c r="O741" i="9"/>
  <c r="M741" i="9"/>
  <c r="I741" i="9"/>
  <c r="P741" i="9" s="1"/>
  <c r="X740" i="9"/>
  <c r="O740" i="9"/>
  <c r="M740" i="9"/>
  <c r="I740" i="9"/>
  <c r="P740" i="9" s="1"/>
  <c r="X739" i="9"/>
  <c r="P739" i="9"/>
  <c r="O739" i="9"/>
  <c r="M739" i="9" s="1"/>
  <c r="I739" i="9"/>
  <c r="X738" i="9"/>
  <c r="P738" i="9"/>
  <c r="O738" i="9"/>
  <c r="M738" i="9" s="1"/>
  <c r="I738" i="9"/>
  <c r="X737" i="9"/>
  <c r="O737" i="9"/>
  <c r="M737" i="9" s="1"/>
  <c r="P737" i="9" s="1"/>
  <c r="I737" i="9"/>
  <c r="X736" i="9"/>
  <c r="O736" i="9"/>
  <c r="M736" i="9"/>
  <c r="I736" i="9"/>
  <c r="X735" i="9"/>
  <c r="O735" i="9"/>
  <c r="M735" i="9"/>
  <c r="I735" i="9"/>
  <c r="P735" i="9" s="1"/>
  <c r="X734" i="9"/>
  <c r="O734" i="9"/>
  <c r="M734" i="9"/>
  <c r="I734" i="9"/>
  <c r="P734" i="9" s="1"/>
  <c r="X733" i="9"/>
  <c r="O733" i="9"/>
  <c r="M733" i="9" s="1"/>
  <c r="P733" i="9" s="1"/>
  <c r="I733" i="9"/>
  <c r="X732" i="9"/>
  <c r="O732" i="9"/>
  <c r="M732" i="9" s="1"/>
  <c r="P732" i="9" s="1"/>
  <c r="I732" i="9"/>
  <c r="X731" i="9"/>
  <c r="O731" i="9"/>
  <c r="M731" i="9" s="1"/>
  <c r="P731" i="9" s="1"/>
  <c r="I731" i="9"/>
  <c r="X730" i="9"/>
  <c r="O730" i="9"/>
  <c r="M730" i="9" s="1"/>
  <c r="I730" i="9"/>
  <c r="X729" i="9"/>
  <c r="O729" i="9"/>
  <c r="M729" i="9"/>
  <c r="I729" i="9"/>
  <c r="P729" i="9" s="1"/>
  <c r="X728" i="9"/>
  <c r="O728" i="9"/>
  <c r="M728" i="9"/>
  <c r="I728" i="9"/>
  <c r="P728" i="9" s="1"/>
  <c r="X727" i="9"/>
  <c r="P727" i="9"/>
  <c r="O727" i="9"/>
  <c r="M727" i="9" s="1"/>
  <c r="I727" i="9"/>
  <c r="X726" i="9"/>
  <c r="P726" i="9"/>
  <c r="O726" i="9"/>
  <c r="M726" i="9" s="1"/>
  <c r="I726" i="9"/>
  <c r="X725" i="9"/>
  <c r="O725" i="9"/>
  <c r="M725" i="9"/>
  <c r="P725" i="9" s="1"/>
  <c r="I725" i="9"/>
  <c r="X724" i="9"/>
  <c r="O724" i="9"/>
  <c r="M724" i="9" s="1"/>
  <c r="I724" i="9"/>
  <c r="X723" i="9"/>
  <c r="O723" i="9"/>
  <c r="M723" i="9"/>
  <c r="I723" i="9"/>
  <c r="X722" i="9"/>
  <c r="O722" i="9"/>
  <c r="M722" i="9" s="1"/>
  <c r="I722" i="9"/>
  <c r="P722" i="9" s="1"/>
  <c r="X721" i="9"/>
  <c r="P721" i="9"/>
  <c r="O721" i="9"/>
  <c r="M721" i="9" s="1"/>
  <c r="I721" i="9"/>
  <c r="X720" i="9"/>
  <c r="P720" i="9"/>
  <c r="O720" i="9"/>
  <c r="M720" i="9" s="1"/>
  <c r="I720" i="9"/>
  <c r="X719" i="9"/>
  <c r="O719" i="9"/>
  <c r="M719" i="9"/>
  <c r="P719" i="9" s="1"/>
  <c r="I719" i="9"/>
  <c r="X718" i="9"/>
  <c r="O718" i="9"/>
  <c r="M718" i="9" s="1"/>
  <c r="I718" i="9"/>
  <c r="X717" i="9"/>
  <c r="O717" i="9"/>
  <c r="M717" i="9"/>
  <c r="I717" i="9"/>
  <c r="X716" i="9"/>
  <c r="O716" i="9"/>
  <c r="M716" i="9" s="1"/>
  <c r="I716" i="9"/>
  <c r="P716" i="9" s="1"/>
  <c r="X715" i="9"/>
  <c r="P715" i="9"/>
  <c r="O715" i="9"/>
  <c r="M715" i="9" s="1"/>
  <c r="I715" i="9"/>
  <c r="X714" i="9"/>
  <c r="O714" i="9"/>
  <c r="M714" i="9" s="1"/>
  <c r="P714" i="9" s="1"/>
  <c r="I714" i="9"/>
  <c r="X713" i="9"/>
  <c r="O713" i="9"/>
  <c r="M713" i="9"/>
  <c r="P713" i="9" s="1"/>
  <c r="I713" i="9"/>
  <c r="X712" i="9"/>
  <c r="O712" i="9"/>
  <c r="M712" i="9" s="1"/>
  <c r="I712" i="9"/>
  <c r="X711" i="9"/>
  <c r="O711" i="9"/>
  <c r="M711" i="9"/>
  <c r="I711" i="9"/>
  <c r="X710" i="9"/>
  <c r="O710" i="9"/>
  <c r="M710" i="9" s="1"/>
  <c r="I710" i="9"/>
  <c r="P710" i="9" s="1"/>
  <c r="X709" i="9"/>
  <c r="P709" i="9"/>
  <c r="O709" i="9"/>
  <c r="M709" i="9" s="1"/>
  <c r="I709" i="9"/>
  <c r="X708" i="9"/>
  <c r="O708" i="9"/>
  <c r="M708" i="9" s="1"/>
  <c r="P708" i="9" s="1"/>
  <c r="I708" i="9"/>
  <c r="X707" i="9"/>
  <c r="O707" i="9"/>
  <c r="M707" i="9"/>
  <c r="P707" i="9" s="1"/>
  <c r="I707" i="9"/>
  <c r="X706" i="9"/>
  <c r="O706" i="9"/>
  <c r="M706" i="9" s="1"/>
  <c r="I706" i="9"/>
  <c r="X705" i="9"/>
  <c r="O705" i="9"/>
  <c r="M705" i="9"/>
  <c r="I705" i="9"/>
  <c r="X704" i="9"/>
  <c r="O704" i="9"/>
  <c r="M704" i="9" s="1"/>
  <c r="I704" i="9"/>
  <c r="P704" i="9" s="1"/>
  <c r="X703" i="9"/>
  <c r="P703" i="9"/>
  <c r="O703" i="9"/>
  <c r="M703" i="9" s="1"/>
  <c r="I703" i="9"/>
  <c r="X702" i="9"/>
  <c r="O702" i="9"/>
  <c r="M702" i="9" s="1"/>
  <c r="P702" i="9" s="1"/>
  <c r="I702" i="9"/>
  <c r="X701" i="9"/>
  <c r="O701" i="9"/>
  <c r="M701" i="9"/>
  <c r="P701" i="9" s="1"/>
  <c r="I701" i="9"/>
  <c r="X700" i="9"/>
  <c r="O700" i="9"/>
  <c r="M700" i="9" s="1"/>
  <c r="I700" i="9"/>
  <c r="X699" i="9"/>
  <c r="O699" i="9"/>
  <c r="M699" i="9"/>
  <c r="I699" i="9"/>
  <c r="X698" i="9"/>
  <c r="O698" i="9"/>
  <c r="M698" i="9" s="1"/>
  <c r="I698" i="9"/>
  <c r="P698" i="9" s="1"/>
  <c r="X697" i="9"/>
  <c r="P697" i="9"/>
  <c r="O697" i="9"/>
  <c r="M697" i="9" s="1"/>
  <c r="I697" i="9"/>
  <c r="X696" i="9"/>
  <c r="O696" i="9"/>
  <c r="M696" i="9" s="1"/>
  <c r="P696" i="9" s="1"/>
  <c r="I696" i="9"/>
  <c r="X695" i="9"/>
  <c r="O695" i="9"/>
  <c r="M695" i="9"/>
  <c r="P695" i="9" s="1"/>
  <c r="I695" i="9"/>
  <c r="X694" i="9"/>
  <c r="O694" i="9"/>
  <c r="M694" i="9" s="1"/>
  <c r="I694" i="9"/>
  <c r="X693" i="9"/>
  <c r="O693" i="9"/>
  <c r="M693" i="9"/>
  <c r="I693" i="9"/>
  <c r="X692" i="9"/>
  <c r="O692" i="9"/>
  <c r="M692" i="9" s="1"/>
  <c r="I692" i="9"/>
  <c r="P692" i="9" s="1"/>
  <c r="X691" i="9"/>
  <c r="P691" i="9"/>
  <c r="O691" i="9"/>
  <c r="M691" i="9" s="1"/>
  <c r="I691" i="9"/>
  <c r="X690" i="9"/>
  <c r="O690" i="9"/>
  <c r="M690" i="9" s="1"/>
  <c r="P690" i="9" s="1"/>
  <c r="I690" i="9"/>
  <c r="X689" i="9"/>
  <c r="O689" i="9"/>
  <c r="M689" i="9"/>
  <c r="P689" i="9" s="1"/>
  <c r="I689" i="9"/>
  <c r="X688" i="9"/>
  <c r="O688" i="9"/>
  <c r="M688" i="9" s="1"/>
  <c r="I688" i="9"/>
  <c r="X687" i="9"/>
  <c r="O687" i="9"/>
  <c r="M687" i="9"/>
  <c r="I687" i="9"/>
  <c r="X686" i="9"/>
  <c r="O686" i="9"/>
  <c r="M686" i="9" s="1"/>
  <c r="I686" i="9"/>
  <c r="P686" i="9" s="1"/>
  <c r="X685" i="9"/>
  <c r="P685" i="9"/>
  <c r="O685" i="9"/>
  <c r="M685" i="9" s="1"/>
  <c r="I685" i="9"/>
  <c r="X684" i="9"/>
  <c r="O684" i="9"/>
  <c r="M684" i="9" s="1"/>
  <c r="P684" i="9" s="1"/>
  <c r="I684" i="9"/>
  <c r="X683" i="9"/>
  <c r="O683" i="9"/>
  <c r="M683" i="9"/>
  <c r="P683" i="9" s="1"/>
  <c r="I683" i="9"/>
  <c r="X682" i="9"/>
  <c r="O682" i="9"/>
  <c r="M682" i="9" s="1"/>
  <c r="I682" i="9"/>
  <c r="X681" i="9"/>
  <c r="O681" i="9"/>
  <c r="M681" i="9"/>
  <c r="I681" i="9"/>
  <c r="X680" i="9"/>
  <c r="O680" i="9"/>
  <c r="M680" i="9" s="1"/>
  <c r="I680" i="9"/>
  <c r="P680" i="9" s="1"/>
  <c r="X679" i="9"/>
  <c r="P679" i="9"/>
  <c r="O679" i="9"/>
  <c r="M679" i="9" s="1"/>
  <c r="I679" i="9"/>
  <c r="X678" i="9"/>
  <c r="O678" i="9"/>
  <c r="M678" i="9" s="1"/>
  <c r="P678" i="9" s="1"/>
  <c r="I678" i="9"/>
  <c r="X677" i="9"/>
  <c r="O677" i="9"/>
  <c r="M677" i="9"/>
  <c r="P677" i="9" s="1"/>
  <c r="I677" i="9"/>
  <c r="X676" i="9"/>
  <c r="O676" i="9"/>
  <c r="M676" i="9" s="1"/>
  <c r="I676" i="9"/>
  <c r="X675" i="9"/>
  <c r="O675" i="9"/>
  <c r="M675" i="9"/>
  <c r="I675" i="9"/>
  <c r="X674" i="9"/>
  <c r="O674" i="9"/>
  <c r="M674" i="9" s="1"/>
  <c r="I674" i="9"/>
  <c r="P674" i="9" s="1"/>
  <c r="X673" i="9"/>
  <c r="P673" i="9"/>
  <c r="O673" i="9"/>
  <c r="M673" i="9" s="1"/>
  <c r="I673" i="9"/>
  <c r="X672" i="9"/>
  <c r="O672" i="9"/>
  <c r="M672" i="9" s="1"/>
  <c r="P672" i="9" s="1"/>
  <c r="I672" i="9"/>
  <c r="X671" i="9"/>
  <c r="O671" i="9"/>
  <c r="M671" i="9"/>
  <c r="P671" i="9" s="1"/>
  <c r="I671" i="9"/>
  <c r="X670" i="9"/>
  <c r="O670" i="9"/>
  <c r="M670" i="9" s="1"/>
  <c r="I670" i="9"/>
  <c r="X669" i="9"/>
  <c r="O669" i="9"/>
  <c r="M669" i="9"/>
  <c r="I669" i="9"/>
  <c r="X668" i="9"/>
  <c r="O668" i="9"/>
  <c r="M668" i="9" s="1"/>
  <c r="I668" i="9"/>
  <c r="P668" i="9" s="1"/>
  <c r="X667" i="9"/>
  <c r="P667" i="9"/>
  <c r="O667" i="9"/>
  <c r="M667" i="9" s="1"/>
  <c r="I667" i="9"/>
  <c r="X666" i="9"/>
  <c r="O666" i="9"/>
  <c r="M666" i="9" s="1"/>
  <c r="P666" i="9" s="1"/>
  <c r="I666" i="9"/>
  <c r="X665" i="9"/>
  <c r="O665" i="9"/>
  <c r="M665" i="9"/>
  <c r="P665" i="9" s="1"/>
  <c r="I665" i="9"/>
  <c r="X664" i="9"/>
  <c r="O664" i="9"/>
  <c r="M664" i="9" s="1"/>
  <c r="I664" i="9"/>
  <c r="X663" i="9"/>
  <c r="O663" i="9"/>
  <c r="M663" i="9"/>
  <c r="I663" i="9"/>
  <c r="X662" i="9"/>
  <c r="O662" i="9"/>
  <c r="M662" i="9" s="1"/>
  <c r="I662" i="9"/>
  <c r="P662" i="9" s="1"/>
  <c r="X661" i="9"/>
  <c r="P661" i="9"/>
  <c r="O661" i="9"/>
  <c r="M661" i="9" s="1"/>
  <c r="I661" i="9"/>
  <c r="X660" i="9"/>
  <c r="O660" i="9"/>
  <c r="M660" i="9" s="1"/>
  <c r="P660" i="9" s="1"/>
  <c r="I660" i="9"/>
  <c r="X659" i="9"/>
  <c r="O659" i="9"/>
  <c r="M659" i="9"/>
  <c r="P659" i="9" s="1"/>
  <c r="I659" i="9"/>
  <c r="X658" i="9"/>
  <c r="O658" i="9"/>
  <c r="M658" i="9" s="1"/>
  <c r="I658" i="9"/>
  <c r="X657" i="9"/>
  <c r="O657" i="9"/>
  <c r="M657" i="9"/>
  <c r="I657" i="9"/>
  <c r="X656" i="9"/>
  <c r="O656" i="9"/>
  <c r="M656" i="9"/>
  <c r="I656" i="9"/>
  <c r="P656" i="9" s="1"/>
  <c r="X655" i="9"/>
  <c r="P655" i="9"/>
  <c r="O655" i="9"/>
  <c r="M655" i="9" s="1"/>
  <c r="I655" i="9"/>
  <c r="X654" i="9"/>
  <c r="O654" i="9"/>
  <c r="M654" i="9" s="1"/>
  <c r="P654" i="9" s="1"/>
  <c r="I654" i="9"/>
  <c r="X653" i="9"/>
  <c r="O653" i="9"/>
  <c r="M653" i="9"/>
  <c r="P653" i="9" s="1"/>
  <c r="I653" i="9"/>
  <c r="X652" i="9"/>
  <c r="O652" i="9"/>
  <c r="M652" i="9"/>
  <c r="I652" i="9"/>
  <c r="P652" i="9" s="1"/>
  <c r="X651" i="9"/>
  <c r="O651" i="9"/>
  <c r="M651" i="9"/>
  <c r="I651" i="9"/>
  <c r="X650" i="9"/>
  <c r="O650" i="9"/>
  <c r="M650" i="9" s="1"/>
  <c r="I650" i="9"/>
  <c r="P650" i="9" s="1"/>
  <c r="X649" i="9"/>
  <c r="P649" i="9"/>
  <c r="O649" i="9"/>
  <c r="M649" i="9" s="1"/>
  <c r="I649" i="9"/>
  <c r="X648" i="9"/>
  <c r="O648" i="9"/>
  <c r="M648" i="9" s="1"/>
  <c r="P648" i="9" s="1"/>
  <c r="I648" i="9"/>
  <c r="X647" i="9"/>
  <c r="O647" i="9"/>
  <c r="M647" i="9"/>
  <c r="P647" i="9" s="1"/>
  <c r="I647" i="9"/>
  <c r="X646" i="9"/>
  <c r="O646" i="9"/>
  <c r="M646" i="9"/>
  <c r="I646" i="9"/>
  <c r="P646" i="9" s="1"/>
  <c r="X645" i="9"/>
  <c r="O645" i="9"/>
  <c r="M645" i="9"/>
  <c r="I645" i="9"/>
  <c r="X644" i="9"/>
  <c r="O644" i="9"/>
  <c r="M644" i="9"/>
  <c r="I644" i="9"/>
  <c r="P644" i="9" s="1"/>
  <c r="X643" i="9"/>
  <c r="O643" i="9"/>
  <c r="M643" i="9" s="1"/>
  <c r="P643" i="9" s="1"/>
  <c r="I643" i="9"/>
  <c r="X642" i="9"/>
  <c r="P642" i="9"/>
  <c r="O642" i="9"/>
  <c r="M642" i="9" s="1"/>
  <c r="I642" i="9"/>
  <c r="X641" i="9"/>
  <c r="O641" i="9"/>
  <c r="M641" i="9"/>
  <c r="P641" i="9" s="1"/>
  <c r="I641" i="9"/>
  <c r="X640" i="9"/>
  <c r="O640" i="9"/>
  <c r="M640" i="9"/>
  <c r="I640" i="9"/>
  <c r="P640" i="9" s="1"/>
  <c r="X639" i="9"/>
  <c r="O639" i="9"/>
  <c r="M639" i="9"/>
  <c r="I639" i="9"/>
  <c r="P639" i="9" s="1"/>
  <c r="X638" i="9"/>
  <c r="O638" i="9"/>
  <c r="M638" i="9"/>
  <c r="I638" i="9"/>
  <c r="P638" i="9" s="1"/>
  <c r="X637" i="9"/>
  <c r="O637" i="9"/>
  <c r="M637" i="9" s="1"/>
  <c r="P637" i="9" s="1"/>
  <c r="I637" i="9"/>
  <c r="X636" i="9"/>
  <c r="P636" i="9"/>
  <c r="O636" i="9"/>
  <c r="M636" i="9" s="1"/>
  <c r="I636" i="9"/>
  <c r="X635" i="9"/>
  <c r="O635" i="9"/>
  <c r="M635" i="9" s="1"/>
  <c r="P635" i="9" s="1"/>
  <c r="I635" i="9"/>
  <c r="X634" i="9"/>
  <c r="O634" i="9"/>
  <c r="M634" i="9"/>
  <c r="I634" i="9"/>
  <c r="P634" i="9" s="1"/>
  <c r="X633" i="9"/>
  <c r="O633" i="9"/>
  <c r="M633" i="9"/>
  <c r="I633" i="9"/>
  <c r="P633" i="9" s="1"/>
  <c r="X632" i="9"/>
  <c r="P632" i="9"/>
  <c r="O632" i="9"/>
  <c r="M632" i="9"/>
  <c r="I632" i="9"/>
  <c r="X631" i="9"/>
  <c r="O631" i="9"/>
  <c r="M631" i="9" s="1"/>
  <c r="I631" i="9"/>
  <c r="P631" i="9" s="1"/>
  <c r="X630" i="9"/>
  <c r="O630" i="9"/>
  <c r="M630" i="9"/>
  <c r="I630" i="9"/>
  <c r="P630" i="9" s="1"/>
  <c r="X629" i="9"/>
  <c r="O629" i="9"/>
  <c r="M629" i="9"/>
  <c r="I629" i="9"/>
  <c r="P629" i="9" s="1"/>
  <c r="X628" i="9"/>
  <c r="P628" i="9"/>
  <c r="O628" i="9"/>
  <c r="M628" i="9"/>
  <c r="I628" i="9"/>
  <c r="X627" i="9"/>
  <c r="O627" i="9"/>
  <c r="M627" i="9" s="1"/>
  <c r="P627" i="9" s="1"/>
  <c r="I627" i="9"/>
  <c r="X626" i="9"/>
  <c r="O626" i="9"/>
  <c r="M626" i="9" s="1"/>
  <c r="P626" i="9" s="1"/>
  <c r="I626" i="9"/>
  <c r="X625" i="9"/>
  <c r="O625" i="9"/>
  <c r="M625" i="9"/>
  <c r="I625" i="9"/>
  <c r="P625" i="9" s="1"/>
  <c r="X624" i="9"/>
  <c r="O624" i="9"/>
  <c r="M624" i="9"/>
  <c r="I624" i="9"/>
  <c r="P624" i="9" s="1"/>
  <c r="X623" i="9"/>
  <c r="O623" i="9"/>
  <c r="M623" i="9"/>
  <c r="I623" i="9"/>
  <c r="P623" i="9" s="1"/>
  <c r="X622" i="9"/>
  <c r="P622" i="9"/>
  <c r="O622" i="9"/>
  <c r="M622" i="9"/>
  <c r="I622" i="9"/>
  <c r="X621" i="9"/>
  <c r="O621" i="9"/>
  <c r="M621" i="9" s="1"/>
  <c r="P621" i="9" s="1"/>
  <c r="I621" i="9"/>
  <c r="X620" i="9"/>
  <c r="O620" i="9"/>
  <c r="M620" i="9" s="1"/>
  <c r="P620" i="9" s="1"/>
  <c r="I620" i="9"/>
  <c r="X619" i="9"/>
  <c r="O619" i="9"/>
  <c r="M619" i="9"/>
  <c r="I619" i="9"/>
  <c r="P619" i="9" s="1"/>
  <c r="X618" i="9"/>
  <c r="O618" i="9"/>
  <c r="M618" i="9"/>
  <c r="I618" i="9"/>
  <c r="P618" i="9" s="1"/>
  <c r="X617" i="9"/>
  <c r="O617" i="9"/>
  <c r="M617" i="9"/>
  <c r="I617" i="9"/>
  <c r="P617" i="9" s="1"/>
  <c r="X616" i="9"/>
  <c r="P616" i="9"/>
  <c r="O616" i="9"/>
  <c r="M616" i="9"/>
  <c r="I616" i="9"/>
  <c r="X615" i="9"/>
  <c r="O615" i="9"/>
  <c r="M615" i="9" s="1"/>
  <c r="P615" i="9" s="1"/>
  <c r="I615" i="9"/>
  <c r="X614" i="9"/>
  <c r="O614" i="9"/>
  <c r="M614" i="9" s="1"/>
  <c r="P614" i="9" s="1"/>
  <c r="I614" i="9"/>
  <c r="X613" i="9"/>
  <c r="O613" i="9"/>
  <c r="M613" i="9"/>
  <c r="I613" i="9"/>
  <c r="P613" i="9" s="1"/>
  <c r="X612" i="9"/>
  <c r="O612" i="9"/>
  <c r="M612" i="9"/>
  <c r="I612" i="9"/>
  <c r="P612" i="9" s="1"/>
  <c r="X611" i="9"/>
  <c r="O611" i="9"/>
  <c r="M611" i="9"/>
  <c r="I611" i="9"/>
  <c r="P611" i="9" s="1"/>
  <c r="X610" i="9"/>
  <c r="P610" i="9"/>
  <c r="O610" i="9"/>
  <c r="M610" i="9"/>
  <c r="I610" i="9"/>
  <c r="X609" i="9"/>
  <c r="O609" i="9"/>
  <c r="M609" i="9" s="1"/>
  <c r="P609" i="9" s="1"/>
  <c r="I609" i="9"/>
  <c r="X608" i="9"/>
  <c r="O608" i="9"/>
  <c r="M608" i="9" s="1"/>
  <c r="P608" i="9" s="1"/>
  <c r="I608" i="9"/>
  <c r="X607" i="9"/>
  <c r="O607" i="9"/>
  <c r="M607" i="9"/>
  <c r="I607" i="9"/>
  <c r="P607" i="9" s="1"/>
  <c r="X606" i="9"/>
  <c r="O606" i="9"/>
  <c r="M606" i="9"/>
  <c r="I606" i="9"/>
  <c r="P606" i="9" s="1"/>
  <c r="X605" i="9"/>
  <c r="O605" i="9"/>
  <c r="M605" i="9"/>
  <c r="I605" i="9"/>
  <c r="P605" i="9" s="1"/>
  <c r="X604" i="9"/>
  <c r="P604" i="9"/>
  <c r="O604" i="9"/>
  <c r="M604" i="9"/>
  <c r="I604" i="9"/>
  <c r="X603" i="9"/>
  <c r="O603" i="9"/>
  <c r="M603" i="9" s="1"/>
  <c r="P603" i="9" s="1"/>
  <c r="I603" i="9"/>
  <c r="X602" i="9"/>
  <c r="O602" i="9"/>
  <c r="M602" i="9" s="1"/>
  <c r="P602" i="9" s="1"/>
  <c r="I602" i="9"/>
  <c r="X601" i="9"/>
  <c r="O601" i="9"/>
  <c r="M601" i="9"/>
  <c r="I601" i="9"/>
  <c r="P601" i="9" s="1"/>
  <c r="X600" i="9"/>
  <c r="O600" i="9"/>
  <c r="M600" i="9" s="1"/>
  <c r="I600" i="9"/>
  <c r="P600" i="9" s="1"/>
  <c r="X599" i="9"/>
  <c r="O599" i="9"/>
  <c r="M599" i="9"/>
  <c r="I599" i="9"/>
  <c r="P599" i="9" s="1"/>
  <c r="X598" i="9"/>
  <c r="P598" i="9"/>
  <c r="O598" i="9"/>
  <c r="M598" i="9"/>
  <c r="I598" i="9"/>
  <c r="X597" i="9"/>
  <c r="O597" i="9"/>
  <c r="M597" i="9" s="1"/>
  <c r="P597" i="9" s="1"/>
  <c r="I597" i="9"/>
  <c r="X596" i="9"/>
  <c r="O596" i="9"/>
  <c r="M596" i="9" s="1"/>
  <c r="P596" i="9" s="1"/>
  <c r="I596" i="9"/>
  <c r="X595" i="9"/>
  <c r="O595" i="9"/>
  <c r="M595" i="9"/>
  <c r="I595" i="9"/>
  <c r="P595" i="9" s="1"/>
  <c r="X594" i="9"/>
  <c r="O594" i="9"/>
  <c r="M594" i="9" s="1"/>
  <c r="I594" i="9"/>
  <c r="X593" i="9"/>
  <c r="O593" i="9"/>
  <c r="M593" i="9"/>
  <c r="I593" i="9"/>
  <c r="P593" i="9" s="1"/>
  <c r="X592" i="9"/>
  <c r="P592" i="9"/>
  <c r="O592" i="9"/>
  <c r="M592" i="9"/>
  <c r="I592" i="9"/>
  <c r="X591" i="9"/>
  <c r="O591" i="9"/>
  <c r="M591" i="9" s="1"/>
  <c r="P591" i="9" s="1"/>
  <c r="I591" i="9"/>
  <c r="X590" i="9"/>
  <c r="O590" i="9"/>
  <c r="M590" i="9" s="1"/>
  <c r="P590" i="9" s="1"/>
  <c r="I590" i="9"/>
  <c r="X589" i="9"/>
  <c r="O589" i="9"/>
  <c r="M589" i="9"/>
  <c r="I589" i="9"/>
  <c r="P589" i="9" s="1"/>
  <c r="X588" i="9"/>
  <c r="O588" i="9"/>
  <c r="M588" i="9"/>
  <c r="I588" i="9"/>
  <c r="P588" i="9" s="1"/>
  <c r="X587" i="9"/>
  <c r="O587" i="9"/>
  <c r="M587" i="9"/>
  <c r="I587" i="9"/>
  <c r="P587" i="9" s="1"/>
  <c r="X586" i="9"/>
  <c r="P586" i="9"/>
  <c r="O586" i="9"/>
  <c r="M586" i="9"/>
  <c r="I586" i="9"/>
  <c r="X585" i="9"/>
  <c r="O585" i="9"/>
  <c r="M585" i="9" s="1"/>
  <c r="P585" i="9" s="1"/>
  <c r="I585" i="9"/>
  <c r="X584" i="9"/>
  <c r="O584" i="9"/>
  <c r="M584" i="9" s="1"/>
  <c r="P584" i="9" s="1"/>
  <c r="I584" i="9"/>
  <c r="X583" i="9"/>
  <c r="O583" i="9"/>
  <c r="M583" i="9"/>
  <c r="I583" i="9"/>
  <c r="P583" i="9" s="1"/>
  <c r="X582" i="9"/>
  <c r="O582" i="9"/>
  <c r="M582" i="9"/>
  <c r="I582" i="9"/>
  <c r="P582" i="9" s="1"/>
  <c r="X581" i="9"/>
  <c r="O581" i="9"/>
  <c r="M581" i="9"/>
  <c r="I581" i="9"/>
  <c r="P581" i="9" s="1"/>
  <c r="X580" i="9"/>
  <c r="P580" i="9"/>
  <c r="O580" i="9"/>
  <c r="M580" i="9"/>
  <c r="I580" i="9"/>
  <c r="X579" i="9"/>
  <c r="O579" i="9"/>
  <c r="M579" i="9" s="1"/>
  <c r="P579" i="9" s="1"/>
  <c r="I579" i="9"/>
  <c r="X578" i="9"/>
  <c r="O578" i="9"/>
  <c r="M578" i="9" s="1"/>
  <c r="P578" i="9" s="1"/>
  <c r="I578" i="9"/>
  <c r="X577" i="9"/>
  <c r="O577" i="9"/>
  <c r="M577" i="9"/>
  <c r="I577" i="9"/>
  <c r="P577" i="9" s="1"/>
  <c r="X576" i="9"/>
  <c r="O576" i="9"/>
  <c r="M576" i="9" s="1"/>
  <c r="I576" i="9"/>
  <c r="X575" i="9"/>
  <c r="O575" i="9"/>
  <c r="M575" i="9"/>
  <c r="I575" i="9"/>
  <c r="P575" i="9" s="1"/>
  <c r="X574" i="9"/>
  <c r="P574" i="9"/>
  <c r="O574" i="9"/>
  <c r="M574" i="9"/>
  <c r="I574" i="9"/>
  <c r="X573" i="9"/>
  <c r="O573" i="9"/>
  <c r="M573" i="9" s="1"/>
  <c r="P573" i="9" s="1"/>
  <c r="I573" i="9"/>
  <c r="X572" i="9"/>
  <c r="O572" i="9"/>
  <c r="M572" i="9" s="1"/>
  <c r="P572" i="9" s="1"/>
  <c r="I572" i="9"/>
  <c r="X571" i="9"/>
  <c r="O571" i="9"/>
  <c r="M571" i="9"/>
  <c r="I571" i="9"/>
  <c r="P571" i="9" s="1"/>
  <c r="X570" i="9"/>
  <c r="O570" i="9"/>
  <c r="M570" i="9"/>
  <c r="I570" i="9"/>
  <c r="P570" i="9" s="1"/>
  <c r="X569" i="9"/>
  <c r="O569" i="9"/>
  <c r="M569" i="9"/>
  <c r="I569" i="9"/>
  <c r="P569" i="9" s="1"/>
  <c r="X568" i="9"/>
  <c r="P568" i="9"/>
  <c r="O568" i="9"/>
  <c r="M568" i="9"/>
  <c r="I568" i="9"/>
  <c r="X567" i="9"/>
  <c r="O567" i="9"/>
  <c r="M567" i="9" s="1"/>
  <c r="P567" i="9" s="1"/>
  <c r="I567" i="9"/>
  <c r="X566" i="9"/>
  <c r="O566" i="9"/>
  <c r="M566" i="9" s="1"/>
  <c r="P566" i="9" s="1"/>
  <c r="I566" i="9"/>
  <c r="X565" i="9"/>
  <c r="O565" i="9"/>
  <c r="M565" i="9"/>
  <c r="I565" i="9"/>
  <c r="P565" i="9" s="1"/>
  <c r="X564" i="9"/>
  <c r="O564" i="9"/>
  <c r="M564" i="9"/>
  <c r="I564" i="9"/>
  <c r="P564" i="9" s="1"/>
  <c r="X563" i="9"/>
  <c r="O563" i="9"/>
  <c r="M563" i="9"/>
  <c r="I563" i="9"/>
  <c r="P563" i="9" s="1"/>
  <c r="X562" i="9"/>
  <c r="P562" i="9"/>
  <c r="O562" i="9"/>
  <c r="M562" i="9"/>
  <c r="I562" i="9"/>
  <c r="X561" i="9"/>
  <c r="O561" i="9"/>
  <c r="M561" i="9" s="1"/>
  <c r="P561" i="9" s="1"/>
  <c r="I561" i="9"/>
  <c r="X560" i="9"/>
  <c r="O560" i="9"/>
  <c r="M560" i="9" s="1"/>
  <c r="P560" i="9" s="1"/>
  <c r="I560" i="9"/>
  <c r="X559" i="9"/>
  <c r="O559" i="9"/>
  <c r="M559" i="9"/>
  <c r="I559" i="9"/>
  <c r="P559" i="9" s="1"/>
  <c r="X558" i="9"/>
  <c r="O558" i="9"/>
  <c r="M558" i="9"/>
  <c r="I558" i="9"/>
  <c r="P558" i="9" s="1"/>
  <c r="X557" i="9"/>
  <c r="O557" i="9"/>
  <c r="M557" i="9"/>
  <c r="I557" i="9"/>
  <c r="P557" i="9" s="1"/>
  <c r="X556" i="9"/>
  <c r="P556" i="9"/>
  <c r="O556" i="9"/>
  <c r="M556" i="9"/>
  <c r="I556" i="9"/>
  <c r="X555" i="9"/>
  <c r="O555" i="9"/>
  <c r="M555" i="9" s="1"/>
  <c r="P555" i="9" s="1"/>
  <c r="I555" i="9"/>
  <c r="X554" i="9"/>
  <c r="O554" i="9"/>
  <c r="M554" i="9" s="1"/>
  <c r="P554" i="9" s="1"/>
  <c r="I554" i="9"/>
  <c r="X553" i="9"/>
  <c r="O553" i="9"/>
  <c r="M553" i="9"/>
  <c r="I553" i="9"/>
  <c r="P553" i="9" s="1"/>
  <c r="X552" i="9"/>
  <c r="O552" i="9"/>
  <c r="M552" i="9"/>
  <c r="I552" i="9"/>
  <c r="P552" i="9" s="1"/>
  <c r="X551" i="9"/>
  <c r="O551" i="9"/>
  <c r="M551" i="9"/>
  <c r="I551" i="9"/>
  <c r="P551" i="9" s="1"/>
  <c r="X550" i="9"/>
  <c r="P550" i="9"/>
  <c r="O550" i="9"/>
  <c r="M550" i="9"/>
  <c r="I550" i="9"/>
  <c r="X549" i="9"/>
  <c r="O549" i="9"/>
  <c r="M549" i="9" s="1"/>
  <c r="P549" i="9" s="1"/>
  <c r="I549" i="9"/>
  <c r="X548" i="9"/>
  <c r="O548" i="9"/>
  <c r="M548" i="9" s="1"/>
  <c r="P548" i="9" s="1"/>
  <c r="I548" i="9"/>
  <c r="X547" i="9"/>
  <c r="O547" i="9"/>
  <c r="M547" i="9"/>
  <c r="I547" i="9"/>
  <c r="P547" i="9" s="1"/>
  <c r="X546" i="9"/>
  <c r="O546" i="9"/>
  <c r="M546" i="9" s="1"/>
  <c r="I546" i="9"/>
  <c r="X545" i="9"/>
  <c r="O545" i="9"/>
  <c r="M545" i="9"/>
  <c r="I545" i="9"/>
  <c r="P545" i="9" s="1"/>
  <c r="X544" i="9"/>
  <c r="P544" i="9"/>
  <c r="O544" i="9"/>
  <c r="M544" i="9"/>
  <c r="I544" i="9"/>
  <c r="X543" i="9"/>
  <c r="O543" i="9"/>
  <c r="M543" i="9" s="1"/>
  <c r="P543" i="9" s="1"/>
  <c r="I543" i="9"/>
  <c r="X542" i="9"/>
  <c r="O542" i="9"/>
  <c r="M542" i="9" s="1"/>
  <c r="P542" i="9" s="1"/>
  <c r="I542" i="9"/>
  <c r="X541" i="9"/>
  <c r="O541" i="9"/>
  <c r="M541" i="9"/>
  <c r="I541" i="9"/>
  <c r="P541" i="9" s="1"/>
  <c r="X540" i="9"/>
  <c r="O540" i="9"/>
  <c r="M540" i="9"/>
  <c r="I540" i="9"/>
  <c r="P540" i="9" s="1"/>
  <c r="X539" i="9"/>
  <c r="O539" i="9"/>
  <c r="M539" i="9"/>
  <c r="I539" i="9"/>
  <c r="P539" i="9" s="1"/>
  <c r="X538" i="9"/>
  <c r="P538" i="9"/>
  <c r="O538" i="9"/>
  <c r="M538" i="9"/>
  <c r="I538" i="9"/>
  <c r="X537" i="9"/>
  <c r="O537" i="9"/>
  <c r="M537" i="9" s="1"/>
  <c r="P537" i="9" s="1"/>
  <c r="I537" i="9"/>
  <c r="X536" i="9"/>
  <c r="O536" i="9"/>
  <c r="M536" i="9" s="1"/>
  <c r="P536" i="9" s="1"/>
  <c r="I536" i="9"/>
  <c r="X535" i="9"/>
  <c r="O535" i="9"/>
  <c r="M535" i="9"/>
  <c r="I535" i="9"/>
  <c r="P535" i="9" s="1"/>
  <c r="X534" i="9"/>
  <c r="O534" i="9"/>
  <c r="M534" i="9"/>
  <c r="I534" i="9"/>
  <c r="P534" i="9" s="1"/>
  <c r="X533" i="9"/>
  <c r="O533" i="9"/>
  <c r="M533" i="9"/>
  <c r="I533" i="9"/>
  <c r="P533" i="9" s="1"/>
  <c r="X532" i="9"/>
  <c r="P532" i="9"/>
  <c r="O532" i="9"/>
  <c r="M532" i="9"/>
  <c r="I532" i="9"/>
  <c r="X531" i="9"/>
  <c r="O531" i="9"/>
  <c r="M531" i="9" s="1"/>
  <c r="P531" i="9" s="1"/>
  <c r="I531" i="9"/>
  <c r="X530" i="9"/>
  <c r="O530" i="9"/>
  <c r="M530" i="9" s="1"/>
  <c r="P530" i="9" s="1"/>
  <c r="I530" i="9"/>
  <c r="X529" i="9"/>
  <c r="O529" i="9"/>
  <c r="M529" i="9"/>
  <c r="I529" i="9"/>
  <c r="P529" i="9" s="1"/>
  <c r="X528" i="9"/>
  <c r="O528" i="9"/>
  <c r="M528" i="9" s="1"/>
  <c r="I528" i="9"/>
  <c r="P528" i="9" s="1"/>
  <c r="X527" i="9"/>
  <c r="O527" i="9"/>
  <c r="M527" i="9"/>
  <c r="I527" i="9"/>
  <c r="P527" i="9" s="1"/>
  <c r="X526" i="9"/>
  <c r="P526" i="9"/>
  <c r="O526" i="9"/>
  <c r="M526" i="9"/>
  <c r="I526" i="9"/>
  <c r="X525" i="9"/>
  <c r="O525" i="9"/>
  <c r="M525" i="9" s="1"/>
  <c r="P525" i="9" s="1"/>
  <c r="I525" i="9"/>
  <c r="X524" i="9"/>
  <c r="O524" i="9"/>
  <c r="M524" i="9" s="1"/>
  <c r="P524" i="9" s="1"/>
  <c r="I524" i="9"/>
  <c r="X523" i="9"/>
  <c r="O523" i="9"/>
  <c r="M523" i="9"/>
  <c r="I523" i="9"/>
  <c r="P523" i="9" s="1"/>
  <c r="X522" i="9"/>
  <c r="O522" i="9"/>
  <c r="M522" i="9"/>
  <c r="I522" i="9"/>
  <c r="P522" i="9" s="1"/>
  <c r="X521" i="9"/>
  <c r="O521" i="9"/>
  <c r="M521" i="9"/>
  <c r="I521" i="9"/>
  <c r="P521" i="9" s="1"/>
  <c r="X520" i="9"/>
  <c r="P520" i="9"/>
  <c r="O520" i="9"/>
  <c r="M520" i="9"/>
  <c r="I520" i="9"/>
  <c r="I49" i="3"/>
  <c r="O49" i="3"/>
  <c r="M49" i="3" s="1"/>
  <c r="X49" i="3"/>
  <c r="I50" i="3"/>
  <c r="O50" i="3"/>
  <c r="M50" i="3" s="1"/>
  <c r="X50" i="3"/>
  <c r="I51" i="3"/>
  <c r="O51" i="3"/>
  <c r="M51" i="3" s="1"/>
  <c r="X51" i="3"/>
  <c r="I52" i="3"/>
  <c r="O52" i="3"/>
  <c r="M52" i="3" s="1"/>
  <c r="X52" i="3"/>
  <c r="I53" i="3"/>
  <c r="O53" i="3"/>
  <c r="M53" i="3" s="1"/>
  <c r="X53" i="3"/>
  <c r="I54" i="3"/>
  <c r="O54" i="3"/>
  <c r="M54" i="3" s="1"/>
  <c r="X54" i="3"/>
  <c r="I55" i="3"/>
  <c r="O55" i="3"/>
  <c r="M55" i="3" s="1"/>
  <c r="X55" i="3"/>
  <c r="I56" i="3"/>
  <c r="O56" i="3"/>
  <c r="M56" i="3" s="1"/>
  <c r="X56" i="3"/>
  <c r="I57" i="3"/>
  <c r="O57" i="3"/>
  <c r="M57" i="3" s="1"/>
  <c r="X57" i="3"/>
  <c r="I58" i="3"/>
  <c r="O58" i="3"/>
  <c r="M58" i="3" s="1"/>
  <c r="X58" i="3"/>
  <c r="I59" i="3"/>
  <c r="O59" i="3"/>
  <c r="M59" i="3" s="1"/>
  <c r="X59" i="3"/>
  <c r="I60" i="3"/>
  <c r="O60" i="3"/>
  <c r="M60" i="3" s="1"/>
  <c r="X60" i="3"/>
  <c r="I61" i="3"/>
  <c r="O61" i="3"/>
  <c r="M61" i="3" s="1"/>
  <c r="X61" i="3"/>
  <c r="I62" i="3"/>
  <c r="O62" i="3"/>
  <c r="M62" i="3" s="1"/>
  <c r="X62" i="3"/>
  <c r="I63" i="3"/>
  <c r="O63" i="3"/>
  <c r="M63" i="3" s="1"/>
  <c r="X63" i="3"/>
  <c r="I64" i="3"/>
  <c r="O64" i="3"/>
  <c r="M64" i="3" s="1"/>
  <c r="X64" i="3"/>
  <c r="I65" i="3"/>
  <c r="O65" i="3"/>
  <c r="M65" i="3" s="1"/>
  <c r="X65" i="3"/>
  <c r="I66" i="3"/>
  <c r="O66" i="3"/>
  <c r="M66" i="3" s="1"/>
  <c r="X66" i="3"/>
  <c r="I67" i="3"/>
  <c r="O67" i="3"/>
  <c r="M67" i="3" s="1"/>
  <c r="X67" i="3"/>
  <c r="I68" i="3"/>
  <c r="O68" i="3"/>
  <c r="M68" i="3" s="1"/>
  <c r="X68" i="3"/>
  <c r="I69" i="3"/>
  <c r="O69" i="3"/>
  <c r="M69" i="3" s="1"/>
  <c r="X69" i="3"/>
  <c r="I70" i="3"/>
  <c r="O70" i="3"/>
  <c r="M70" i="3" s="1"/>
  <c r="X70" i="3"/>
  <c r="I71" i="3"/>
  <c r="O71" i="3"/>
  <c r="M71" i="3" s="1"/>
  <c r="X71" i="3"/>
  <c r="I72" i="3"/>
  <c r="O72" i="3"/>
  <c r="M72" i="3" s="1"/>
  <c r="X72" i="3"/>
  <c r="I73" i="3"/>
  <c r="O73" i="3"/>
  <c r="M73" i="3" s="1"/>
  <c r="X73" i="3"/>
  <c r="I74" i="3"/>
  <c r="O74" i="3"/>
  <c r="M74" i="3" s="1"/>
  <c r="X74" i="3"/>
  <c r="I75" i="3"/>
  <c r="O75" i="3"/>
  <c r="M75" i="3" s="1"/>
  <c r="X75" i="3"/>
  <c r="I76" i="3"/>
  <c r="O76" i="3"/>
  <c r="M76" i="3" s="1"/>
  <c r="X76" i="3"/>
  <c r="I77" i="3"/>
  <c r="O77" i="3"/>
  <c r="M77" i="3" s="1"/>
  <c r="X77" i="3"/>
  <c r="I78" i="3"/>
  <c r="O78" i="3"/>
  <c r="M78" i="3" s="1"/>
  <c r="X78" i="3"/>
  <c r="I79" i="3"/>
  <c r="O79" i="3"/>
  <c r="M79" i="3" s="1"/>
  <c r="X79" i="3"/>
  <c r="I80" i="3"/>
  <c r="O80" i="3"/>
  <c r="M80" i="3" s="1"/>
  <c r="X80" i="3"/>
  <c r="I81" i="3"/>
  <c r="O81" i="3"/>
  <c r="M81" i="3" s="1"/>
  <c r="X81" i="3"/>
  <c r="I82" i="3"/>
  <c r="O82" i="3"/>
  <c r="M82" i="3" s="1"/>
  <c r="X82" i="3"/>
  <c r="I83" i="3"/>
  <c r="O83" i="3"/>
  <c r="M83" i="3" s="1"/>
  <c r="X83" i="3"/>
  <c r="I84" i="3"/>
  <c r="O84" i="3"/>
  <c r="M84" i="3" s="1"/>
  <c r="X84" i="3"/>
  <c r="I85" i="3"/>
  <c r="O85" i="3"/>
  <c r="M85" i="3" s="1"/>
  <c r="X85" i="3"/>
  <c r="I86" i="3"/>
  <c r="O86" i="3"/>
  <c r="M86" i="3" s="1"/>
  <c r="X86" i="3"/>
  <c r="I87" i="3"/>
  <c r="O87" i="3"/>
  <c r="M87" i="3" s="1"/>
  <c r="X87" i="3"/>
  <c r="I88" i="3"/>
  <c r="O88" i="3"/>
  <c r="M88" i="3" s="1"/>
  <c r="X88" i="3"/>
  <c r="I89" i="3"/>
  <c r="O89" i="3"/>
  <c r="M89" i="3" s="1"/>
  <c r="X89" i="3"/>
  <c r="I90" i="3"/>
  <c r="O90" i="3"/>
  <c r="M90" i="3" s="1"/>
  <c r="X90" i="3"/>
  <c r="I91" i="3"/>
  <c r="O91" i="3"/>
  <c r="M91" i="3" s="1"/>
  <c r="X91" i="3"/>
  <c r="I92" i="3"/>
  <c r="O92" i="3"/>
  <c r="M92" i="3" s="1"/>
  <c r="X92" i="3"/>
  <c r="I93" i="3"/>
  <c r="O93" i="3"/>
  <c r="M93" i="3" s="1"/>
  <c r="X93" i="3"/>
  <c r="I94" i="3"/>
  <c r="O94" i="3"/>
  <c r="M94" i="3" s="1"/>
  <c r="X94" i="3"/>
  <c r="I95" i="3"/>
  <c r="O95" i="3"/>
  <c r="M95" i="3" s="1"/>
  <c r="X95" i="3"/>
  <c r="I96" i="3"/>
  <c r="O96" i="3"/>
  <c r="M96" i="3" s="1"/>
  <c r="X96" i="3"/>
  <c r="I97" i="3"/>
  <c r="O97" i="3"/>
  <c r="M97" i="3" s="1"/>
  <c r="X97" i="3"/>
  <c r="I98" i="3"/>
  <c r="O98" i="3"/>
  <c r="M98" i="3" s="1"/>
  <c r="X98" i="3"/>
  <c r="I99" i="3"/>
  <c r="O99" i="3"/>
  <c r="M99" i="3" s="1"/>
  <c r="X99" i="3"/>
  <c r="I100" i="3"/>
  <c r="O100" i="3"/>
  <c r="M100" i="3" s="1"/>
  <c r="X100" i="3"/>
  <c r="I101" i="3"/>
  <c r="O101" i="3"/>
  <c r="M101" i="3" s="1"/>
  <c r="X101" i="3"/>
  <c r="I102" i="3"/>
  <c r="O102" i="3"/>
  <c r="M102" i="3" s="1"/>
  <c r="X102" i="3"/>
  <c r="I103" i="3"/>
  <c r="O103" i="3"/>
  <c r="M103" i="3" s="1"/>
  <c r="X103" i="3"/>
  <c r="I104" i="3"/>
  <c r="O104" i="3"/>
  <c r="M104" i="3" s="1"/>
  <c r="X104" i="3"/>
  <c r="I105" i="3"/>
  <c r="O105" i="3"/>
  <c r="M105" i="3" s="1"/>
  <c r="X105" i="3"/>
  <c r="I106" i="3"/>
  <c r="O106" i="3"/>
  <c r="M106" i="3" s="1"/>
  <c r="X106" i="3"/>
  <c r="I107" i="3"/>
  <c r="O107" i="3"/>
  <c r="M107" i="3" s="1"/>
  <c r="X107" i="3"/>
  <c r="I108" i="3"/>
  <c r="O108" i="3"/>
  <c r="M108" i="3" s="1"/>
  <c r="X108" i="3"/>
  <c r="I109" i="3"/>
  <c r="O109" i="3"/>
  <c r="M109" i="3" s="1"/>
  <c r="X109" i="3"/>
  <c r="I110" i="3"/>
  <c r="O110" i="3"/>
  <c r="M110" i="3" s="1"/>
  <c r="X110" i="3"/>
  <c r="I111" i="3"/>
  <c r="O111" i="3"/>
  <c r="M111" i="3" s="1"/>
  <c r="X111" i="3"/>
  <c r="I112" i="3"/>
  <c r="O112" i="3"/>
  <c r="M112" i="3" s="1"/>
  <c r="X112" i="3"/>
  <c r="I113" i="3"/>
  <c r="O113" i="3"/>
  <c r="M113" i="3" s="1"/>
  <c r="X113" i="3"/>
  <c r="I114" i="3"/>
  <c r="O114" i="3"/>
  <c r="M114" i="3" s="1"/>
  <c r="X114" i="3"/>
  <c r="I115" i="3"/>
  <c r="O115" i="3"/>
  <c r="M115" i="3" s="1"/>
  <c r="X115" i="3"/>
  <c r="I116" i="3"/>
  <c r="O116" i="3"/>
  <c r="M116" i="3" s="1"/>
  <c r="X116" i="3"/>
  <c r="I117" i="3"/>
  <c r="O117" i="3"/>
  <c r="M117" i="3" s="1"/>
  <c r="X117" i="3"/>
  <c r="I118" i="3"/>
  <c r="O118" i="3"/>
  <c r="M118" i="3" s="1"/>
  <c r="X118" i="3"/>
  <c r="I119" i="3"/>
  <c r="O119" i="3"/>
  <c r="M119" i="3" s="1"/>
  <c r="X119" i="3"/>
  <c r="I120" i="3"/>
  <c r="O120" i="3"/>
  <c r="M120" i="3" s="1"/>
  <c r="X120" i="3"/>
  <c r="I121" i="3"/>
  <c r="O121" i="3"/>
  <c r="M121" i="3" s="1"/>
  <c r="X121" i="3"/>
  <c r="I122" i="3"/>
  <c r="O122" i="3"/>
  <c r="M122" i="3" s="1"/>
  <c r="X122" i="3"/>
  <c r="I123" i="3"/>
  <c r="O123" i="3"/>
  <c r="M123" i="3" s="1"/>
  <c r="X123" i="3"/>
  <c r="I124" i="3"/>
  <c r="O124" i="3"/>
  <c r="M124" i="3" s="1"/>
  <c r="X124" i="3"/>
  <c r="I125" i="3"/>
  <c r="O125" i="3"/>
  <c r="M125" i="3" s="1"/>
  <c r="X125" i="3"/>
  <c r="I126" i="3"/>
  <c r="O126" i="3"/>
  <c r="M126" i="3" s="1"/>
  <c r="X126" i="3"/>
  <c r="I127" i="3"/>
  <c r="O127" i="3"/>
  <c r="M127" i="3" s="1"/>
  <c r="X127" i="3"/>
  <c r="I128" i="3"/>
  <c r="O128" i="3"/>
  <c r="M128" i="3" s="1"/>
  <c r="X128" i="3"/>
  <c r="I129" i="3"/>
  <c r="O129" i="3"/>
  <c r="M129" i="3" s="1"/>
  <c r="X129" i="3"/>
  <c r="I130" i="3"/>
  <c r="O130" i="3"/>
  <c r="M130" i="3" s="1"/>
  <c r="X130" i="3"/>
  <c r="I131" i="3"/>
  <c r="O131" i="3"/>
  <c r="M131" i="3" s="1"/>
  <c r="X131" i="3"/>
  <c r="I132" i="3"/>
  <c r="O132" i="3"/>
  <c r="M132" i="3" s="1"/>
  <c r="X132" i="3"/>
  <c r="I133" i="3"/>
  <c r="O133" i="3"/>
  <c r="M133" i="3" s="1"/>
  <c r="X133" i="3"/>
  <c r="I134" i="3"/>
  <c r="O134" i="3"/>
  <c r="M134" i="3" s="1"/>
  <c r="X134" i="3"/>
  <c r="I135" i="3"/>
  <c r="O135" i="3"/>
  <c r="M135" i="3" s="1"/>
  <c r="X135" i="3"/>
  <c r="I136" i="3"/>
  <c r="O136" i="3"/>
  <c r="M136" i="3" s="1"/>
  <c r="X136" i="3"/>
  <c r="I137" i="3"/>
  <c r="O137" i="3"/>
  <c r="M137" i="3" s="1"/>
  <c r="X137" i="3"/>
  <c r="I138" i="3"/>
  <c r="O138" i="3"/>
  <c r="M138" i="3" s="1"/>
  <c r="X138" i="3"/>
  <c r="I139" i="3"/>
  <c r="O139" i="3"/>
  <c r="M139" i="3" s="1"/>
  <c r="X139" i="3"/>
  <c r="I140" i="3"/>
  <c r="O140" i="3"/>
  <c r="M140" i="3" s="1"/>
  <c r="X140" i="3"/>
  <c r="I141" i="3"/>
  <c r="O141" i="3"/>
  <c r="M141" i="3" s="1"/>
  <c r="X141" i="3"/>
  <c r="I142" i="3"/>
  <c r="O142" i="3"/>
  <c r="M142" i="3" s="1"/>
  <c r="X142" i="3"/>
  <c r="I143" i="3"/>
  <c r="O143" i="3"/>
  <c r="M143" i="3" s="1"/>
  <c r="X143" i="3"/>
  <c r="I144" i="3"/>
  <c r="O144" i="3"/>
  <c r="M144" i="3" s="1"/>
  <c r="X144" i="3"/>
  <c r="I145" i="3"/>
  <c r="O145" i="3"/>
  <c r="M145" i="3" s="1"/>
  <c r="X145" i="3"/>
  <c r="I146" i="3"/>
  <c r="O146" i="3"/>
  <c r="M146" i="3" s="1"/>
  <c r="X146" i="3"/>
  <c r="I147" i="3"/>
  <c r="O147" i="3"/>
  <c r="M147" i="3" s="1"/>
  <c r="X147" i="3"/>
  <c r="X519" i="9"/>
  <c r="M519" i="9"/>
  <c r="I519" i="9"/>
  <c r="P519" i="9" s="1"/>
  <c r="X518" i="9"/>
  <c r="P518" i="9"/>
  <c r="M518" i="9"/>
  <c r="I518" i="9"/>
  <c r="X517" i="9"/>
  <c r="M517" i="9"/>
  <c r="I517" i="9"/>
  <c r="P517" i="9" s="1"/>
  <c r="X516" i="9"/>
  <c r="M516" i="9"/>
  <c r="I516" i="9"/>
  <c r="P516" i="9" s="1"/>
  <c r="X515" i="9"/>
  <c r="P515" i="9"/>
  <c r="M515" i="9"/>
  <c r="I515" i="9"/>
  <c r="X514" i="9"/>
  <c r="M514" i="9"/>
  <c r="I514" i="9"/>
  <c r="P514" i="9" s="1"/>
  <c r="X513" i="9"/>
  <c r="M513" i="9"/>
  <c r="I513" i="9"/>
  <c r="P513" i="9" s="1"/>
  <c r="X512" i="9"/>
  <c r="P512" i="9"/>
  <c r="M512" i="9"/>
  <c r="I512" i="9"/>
  <c r="X511" i="9"/>
  <c r="M511" i="9"/>
  <c r="I511" i="9"/>
  <c r="P511" i="9" s="1"/>
  <c r="X510" i="9"/>
  <c r="M510" i="9"/>
  <c r="I510" i="9"/>
  <c r="P510" i="9" s="1"/>
  <c r="X509" i="9"/>
  <c r="P509" i="9"/>
  <c r="M509" i="9"/>
  <c r="I509" i="9"/>
  <c r="X508" i="9"/>
  <c r="M508" i="9"/>
  <c r="I508" i="9"/>
  <c r="P508" i="9" s="1"/>
  <c r="X507" i="9"/>
  <c r="M507" i="9"/>
  <c r="I507" i="9"/>
  <c r="P507" i="9" s="1"/>
  <c r="X506" i="9"/>
  <c r="P506" i="9"/>
  <c r="M506" i="9"/>
  <c r="I506" i="9"/>
  <c r="X505" i="9"/>
  <c r="M505" i="9"/>
  <c r="I505" i="9"/>
  <c r="P505" i="9" s="1"/>
  <c r="X504" i="9"/>
  <c r="M504" i="9"/>
  <c r="I504" i="9"/>
  <c r="P504" i="9" s="1"/>
  <c r="X503" i="9"/>
  <c r="P503" i="9"/>
  <c r="M503" i="9"/>
  <c r="I503" i="9"/>
  <c r="X502" i="9"/>
  <c r="M502" i="9"/>
  <c r="I502" i="9"/>
  <c r="P502" i="9" s="1"/>
  <c r="X501" i="9"/>
  <c r="M501" i="9"/>
  <c r="I501" i="9"/>
  <c r="P501" i="9" s="1"/>
  <c r="X500" i="9"/>
  <c r="P500" i="9"/>
  <c r="M500" i="9"/>
  <c r="I500" i="9"/>
  <c r="X499" i="9"/>
  <c r="M499" i="9"/>
  <c r="I499" i="9"/>
  <c r="P499" i="9" s="1"/>
  <c r="X498" i="9"/>
  <c r="M498" i="9"/>
  <c r="I498" i="9"/>
  <c r="P498" i="9" s="1"/>
  <c r="X497" i="9"/>
  <c r="P497" i="9"/>
  <c r="M497" i="9"/>
  <c r="I497" i="9"/>
  <c r="X496" i="9"/>
  <c r="M496" i="9"/>
  <c r="I496" i="9"/>
  <c r="P496" i="9" s="1"/>
  <c r="X495" i="9"/>
  <c r="M495" i="9"/>
  <c r="I495" i="9"/>
  <c r="P495" i="9" s="1"/>
  <c r="X494" i="9"/>
  <c r="P494" i="9"/>
  <c r="M494" i="9"/>
  <c r="I494" i="9"/>
  <c r="X493" i="9"/>
  <c r="M493" i="9"/>
  <c r="I493" i="9"/>
  <c r="P493" i="9" s="1"/>
  <c r="X492" i="9"/>
  <c r="M492" i="9"/>
  <c r="I492" i="9"/>
  <c r="P492" i="9" s="1"/>
  <c r="X491" i="9"/>
  <c r="P491" i="9"/>
  <c r="M491" i="9"/>
  <c r="I491" i="9"/>
  <c r="X490" i="9"/>
  <c r="M490" i="9"/>
  <c r="I490" i="9"/>
  <c r="P490" i="9" s="1"/>
  <c r="X489" i="9"/>
  <c r="M489" i="9"/>
  <c r="I489" i="9"/>
  <c r="P489" i="9" s="1"/>
  <c r="X488" i="9"/>
  <c r="P488" i="9"/>
  <c r="M488" i="9"/>
  <c r="I488" i="9"/>
  <c r="X487" i="9"/>
  <c r="M487" i="9"/>
  <c r="I487" i="9"/>
  <c r="P487" i="9" s="1"/>
  <c r="X486" i="9"/>
  <c r="M486" i="9"/>
  <c r="I486" i="9"/>
  <c r="P486" i="9" s="1"/>
  <c r="X485" i="9"/>
  <c r="P485" i="9"/>
  <c r="M485" i="9"/>
  <c r="I485" i="9"/>
  <c r="X484" i="9"/>
  <c r="M484" i="9"/>
  <c r="I484" i="9"/>
  <c r="P484" i="9" s="1"/>
  <c r="X483" i="9"/>
  <c r="M483" i="9"/>
  <c r="I483" i="9"/>
  <c r="P483" i="9" s="1"/>
  <c r="X482" i="9"/>
  <c r="P482" i="9"/>
  <c r="M482" i="9"/>
  <c r="I482" i="9"/>
  <c r="X481" i="9"/>
  <c r="M481" i="9"/>
  <c r="I481" i="9"/>
  <c r="P481" i="9" s="1"/>
  <c r="X480" i="9"/>
  <c r="M480" i="9"/>
  <c r="I480" i="9"/>
  <c r="P480" i="9" s="1"/>
  <c r="X479" i="9"/>
  <c r="P479" i="9"/>
  <c r="M479" i="9"/>
  <c r="I479" i="9"/>
  <c r="X478" i="9"/>
  <c r="M478" i="9"/>
  <c r="I478" i="9"/>
  <c r="P478" i="9" s="1"/>
  <c r="X477" i="9"/>
  <c r="M477" i="9"/>
  <c r="I477" i="9"/>
  <c r="P477" i="9" s="1"/>
  <c r="X476" i="9"/>
  <c r="P476" i="9"/>
  <c r="M476" i="9"/>
  <c r="I476" i="9"/>
  <c r="X475" i="9"/>
  <c r="M475" i="9"/>
  <c r="I475" i="9"/>
  <c r="P475" i="9" s="1"/>
  <c r="X474" i="9"/>
  <c r="M474" i="9"/>
  <c r="I474" i="9"/>
  <c r="P474" i="9" s="1"/>
  <c r="X473" i="9"/>
  <c r="P473" i="9"/>
  <c r="M473" i="9"/>
  <c r="I473" i="9"/>
  <c r="X472" i="9"/>
  <c r="M472" i="9"/>
  <c r="I472" i="9"/>
  <c r="P472" i="9" s="1"/>
  <c r="X471" i="9"/>
  <c r="M471" i="9"/>
  <c r="I471" i="9"/>
  <c r="P471" i="9" s="1"/>
  <c r="X470" i="9"/>
  <c r="P470" i="9"/>
  <c r="M470" i="9"/>
  <c r="I470" i="9"/>
  <c r="X469" i="9"/>
  <c r="M469" i="9"/>
  <c r="I469" i="9"/>
  <c r="P469" i="9" s="1"/>
  <c r="X468" i="9"/>
  <c r="M468" i="9"/>
  <c r="I468" i="9"/>
  <c r="P468" i="9" s="1"/>
  <c r="X467" i="9"/>
  <c r="P467" i="9"/>
  <c r="M467" i="9"/>
  <c r="I467" i="9"/>
  <c r="X466" i="9"/>
  <c r="M466" i="9"/>
  <c r="I466" i="9"/>
  <c r="P466" i="9" s="1"/>
  <c r="X465" i="9"/>
  <c r="M465" i="9"/>
  <c r="I465" i="9"/>
  <c r="P465" i="9" s="1"/>
  <c r="X464" i="9"/>
  <c r="P464" i="9"/>
  <c r="M464" i="9"/>
  <c r="I464" i="9"/>
  <c r="X463" i="9"/>
  <c r="M463" i="9"/>
  <c r="I463" i="9"/>
  <c r="P463" i="9" s="1"/>
  <c r="X462" i="9"/>
  <c r="M462" i="9"/>
  <c r="I462" i="9"/>
  <c r="P462" i="9" s="1"/>
  <c r="X461" i="9"/>
  <c r="P461" i="9"/>
  <c r="M461" i="9"/>
  <c r="I461" i="9"/>
  <c r="X460" i="9"/>
  <c r="M460" i="9"/>
  <c r="I460" i="9"/>
  <c r="P460" i="9" s="1"/>
  <c r="X459" i="9"/>
  <c r="M459" i="9"/>
  <c r="I459" i="9"/>
  <c r="P459" i="9" s="1"/>
  <c r="X458" i="9"/>
  <c r="P458" i="9"/>
  <c r="M458" i="9"/>
  <c r="I458" i="9"/>
  <c r="X457" i="9"/>
  <c r="M457" i="9"/>
  <c r="I457" i="9"/>
  <c r="P457" i="9" s="1"/>
  <c r="X456" i="9"/>
  <c r="M456" i="9"/>
  <c r="I456" i="9"/>
  <c r="P456" i="9" s="1"/>
  <c r="X455" i="9"/>
  <c r="O455" i="9"/>
  <c r="M455" i="9" s="1"/>
  <c r="P455" i="9" s="1"/>
  <c r="I455" i="9"/>
  <c r="X454" i="9"/>
  <c r="O454" i="9"/>
  <c r="M454" i="9" s="1"/>
  <c r="P454" i="9" s="1"/>
  <c r="I454" i="9"/>
  <c r="X453" i="9"/>
  <c r="O453" i="9"/>
  <c r="M453" i="9"/>
  <c r="I453" i="9"/>
  <c r="X452" i="9"/>
  <c r="O452" i="9"/>
  <c r="M452" i="9"/>
  <c r="I452" i="9"/>
  <c r="P452" i="9" s="1"/>
  <c r="X451" i="9"/>
  <c r="O451" i="9"/>
  <c r="M451" i="9" s="1"/>
  <c r="I451" i="9"/>
  <c r="P451" i="9" s="1"/>
  <c r="X450" i="9"/>
  <c r="O450" i="9"/>
  <c r="M450" i="9"/>
  <c r="P450" i="9" s="1"/>
  <c r="I450" i="9"/>
  <c r="X449" i="9"/>
  <c r="P449" i="9"/>
  <c r="O449" i="9"/>
  <c r="M449" i="9" s="1"/>
  <c r="I449" i="9"/>
  <c r="X448" i="9"/>
  <c r="O448" i="9"/>
  <c r="M448" i="9" s="1"/>
  <c r="P448" i="9" s="1"/>
  <c r="I448" i="9"/>
  <c r="X447" i="9"/>
  <c r="O447" i="9"/>
  <c r="M447" i="9"/>
  <c r="I447" i="9"/>
  <c r="P447" i="9" s="1"/>
  <c r="X446" i="9"/>
  <c r="O446" i="9"/>
  <c r="M446" i="9"/>
  <c r="I446" i="9"/>
  <c r="P446" i="9" s="1"/>
  <c r="X445" i="9"/>
  <c r="O445" i="9"/>
  <c r="M445" i="9" s="1"/>
  <c r="I445" i="9"/>
  <c r="X444" i="9"/>
  <c r="O444" i="9"/>
  <c r="M444" i="9"/>
  <c r="P444" i="9" s="1"/>
  <c r="I444" i="9"/>
  <c r="X443" i="9"/>
  <c r="O443" i="9"/>
  <c r="M443" i="9" s="1"/>
  <c r="P443" i="9" s="1"/>
  <c r="I443" i="9"/>
  <c r="X442" i="9"/>
  <c r="O442" i="9"/>
  <c r="M442" i="9" s="1"/>
  <c r="P442" i="9" s="1"/>
  <c r="I442" i="9"/>
  <c r="X441" i="9"/>
  <c r="O441" i="9"/>
  <c r="M441" i="9"/>
  <c r="I441" i="9"/>
  <c r="X440" i="9"/>
  <c r="O440" i="9"/>
  <c r="M440" i="9"/>
  <c r="I440" i="9"/>
  <c r="P440" i="9" s="1"/>
  <c r="X439" i="9"/>
  <c r="O439" i="9"/>
  <c r="M439" i="9" s="1"/>
  <c r="I439" i="9"/>
  <c r="X438" i="9"/>
  <c r="O438" i="9"/>
  <c r="M438" i="9"/>
  <c r="P438" i="9" s="1"/>
  <c r="I438" i="9"/>
  <c r="X437" i="9"/>
  <c r="O437" i="9"/>
  <c r="M437" i="9" s="1"/>
  <c r="P437" i="9" s="1"/>
  <c r="I437" i="9"/>
  <c r="X436" i="9"/>
  <c r="O436" i="9"/>
  <c r="M436" i="9" s="1"/>
  <c r="P436" i="9" s="1"/>
  <c r="I436" i="9"/>
  <c r="X435" i="9"/>
  <c r="O435" i="9"/>
  <c r="M435" i="9"/>
  <c r="I435" i="9"/>
  <c r="P435" i="9" s="1"/>
  <c r="X434" i="9"/>
  <c r="O434" i="9"/>
  <c r="M434" i="9"/>
  <c r="I434" i="9"/>
  <c r="P434" i="9" s="1"/>
  <c r="X433" i="9"/>
  <c r="O433" i="9"/>
  <c r="M433" i="9" s="1"/>
  <c r="I433" i="9"/>
  <c r="P433" i="9" s="1"/>
  <c r="X432" i="9"/>
  <c r="O432" i="9"/>
  <c r="M432" i="9"/>
  <c r="P432" i="9" s="1"/>
  <c r="I432" i="9"/>
  <c r="X431" i="9"/>
  <c r="P431" i="9"/>
  <c r="O431" i="9"/>
  <c r="M431" i="9" s="1"/>
  <c r="I431" i="9"/>
  <c r="X430" i="9"/>
  <c r="O430" i="9"/>
  <c r="M430" i="9" s="1"/>
  <c r="P430" i="9" s="1"/>
  <c r="I430" i="9"/>
  <c r="X429" i="9"/>
  <c r="O429" i="9"/>
  <c r="M429" i="9"/>
  <c r="I429" i="9"/>
  <c r="P429" i="9" s="1"/>
  <c r="X428" i="9"/>
  <c r="O428" i="9"/>
  <c r="M428" i="9"/>
  <c r="I428" i="9"/>
  <c r="P428" i="9" s="1"/>
  <c r="X427" i="9"/>
  <c r="O427" i="9"/>
  <c r="M427" i="9" s="1"/>
  <c r="I427" i="9"/>
  <c r="X426" i="9"/>
  <c r="O426" i="9"/>
  <c r="M426" i="9"/>
  <c r="P426" i="9" s="1"/>
  <c r="I426" i="9"/>
  <c r="X425" i="9"/>
  <c r="P425" i="9"/>
  <c r="O425" i="9"/>
  <c r="M425" i="9" s="1"/>
  <c r="I425" i="9"/>
  <c r="X424" i="9"/>
  <c r="O424" i="9"/>
  <c r="M424" i="9" s="1"/>
  <c r="P424" i="9" s="1"/>
  <c r="I424" i="9"/>
  <c r="X423" i="9"/>
  <c r="O423" i="9"/>
  <c r="M423" i="9"/>
  <c r="I423" i="9"/>
  <c r="X422" i="9"/>
  <c r="O422" i="9"/>
  <c r="M422" i="9"/>
  <c r="I422" i="9"/>
  <c r="P422" i="9" s="1"/>
  <c r="X421" i="9"/>
  <c r="O421" i="9"/>
  <c r="M421" i="9" s="1"/>
  <c r="I421" i="9"/>
  <c r="X420" i="9"/>
  <c r="O420" i="9"/>
  <c r="M420" i="9"/>
  <c r="P420" i="9" s="1"/>
  <c r="I420" i="9"/>
  <c r="X419" i="9"/>
  <c r="O419" i="9"/>
  <c r="M419" i="9" s="1"/>
  <c r="P419" i="9" s="1"/>
  <c r="I419" i="9"/>
  <c r="X418" i="9"/>
  <c r="O418" i="9"/>
  <c r="M418" i="9" s="1"/>
  <c r="P418" i="9" s="1"/>
  <c r="I418" i="9"/>
  <c r="X417" i="9"/>
  <c r="O417" i="9"/>
  <c r="M417" i="9"/>
  <c r="I417" i="9"/>
  <c r="X416" i="9"/>
  <c r="O416" i="9"/>
  <c r="M416" i="9"/>
  <c r="I416" i="9"/>
  <c r="P416" i="9" s="1"/>
  <c r="X415" i="9"/>
  <c r="O415" i="9"/>
  <c r="M415" i="9" s="1"/>
  <c r="I415" i="9"/>
  <c r="P415" i="9" s="1"/>
  <c r="X414" i="9"/>
  <c r="O414" i="9"/>
  <c r="M414" i="9"/>
  <c r="P414" i="9" s="1"/>
  <c r="I414" i="9"/>
  <c r="X413" i="9"/>
  <c r="P413" i="9"/>
  <c r="O413" i="9"/>
  <c r="M413" i="9" s="1"/>
  <c r="I413" i="9"/>
  <c r="X412" i="9"/>
  <c r="O412" i="9"/>
  <c r="M412" i="9" s="1"/>
  <c r="P412" i="9" s="1"/>
  <c r="I412" i="9"/>
  <c r="X411" i="9"/>
  <c r="O411" i="9"/>
  <c r="M411" i="9"/>
  <c r="I411" i="9"/>
  <c r="P411" i="9" s="1"/>
  <c r="X410" i="9"/>
  <c r="O410" i="9"/>
  <c r="M410" i="9"/>
  <c r="I410" i="9"/>
  <c r="P410" i="9" s="1"/>
  <c r="X409" i="9"/>
  <c r="O409" i="9"/>
  <c r="M409" i="9" s="1"/>
  <c r="I409" i="9"/>
  <c r="X408" i="9"/>
  <c r="O408" i="9"/>
  <c r="M408" i="9"/>
  <c r="P408" i="9" s="1"/>
  <c r="I408" i="9"/>
  <c r="X407" i="9"/>
  <c r="O407" i="9"/>
  <c r="M407" i="9" s="1"/>
  <c r="P407" i="9" s="1"/>
  <c r="I407" i="9"/>
  <c r="X406" i="9"/>
  <c r="O406" i="9"/>
  <c r="M406" i="9" s="1"/>
  <c r="P406" i="9" s="1"/>
  <c r="I406" i="9"/>
  <c r="X405" i="9"/>
  <c r="O405" i="9"/>
  <c r="M405" i="9"/>
  <c r="I405" i="9"/>
  <c r="X404" i="9"/>
  <c r="O404" i="9"/>
  <c r="M404" i="9"/>
  <c r="I404" i="9"/>
  <c r="P404" i="9" s="1"/>
  <c r="X403" i="9"/>
  <c r="O403" i="9"/>
  <c r="M403" i="9" s="1"/>
  <c r="I403" i="9"/>
  <c r="X402" i="9"/>
  <c r="O402" i="9"/>
  <c r="M402" i="9"/>
  <c r="P402" i="9" s="1"/>
  <c r="I402" i="9"/>
  <c r="X401" i="9"/>
  <c r="O401" i="9"/>
  <c r="M401" i="9" s="1"/>
  <c r="P401" i="9" s="1"/>
  <c r="I401" i="9"/>
  <c r="X400" i="9"/>
  <c r="O400" i="9"/>
  <c r="M400" i="9" s="1"/>
  <c r="P400" i="9" s="1"/>
  <c r="I400" i="9"/>
  <c r="X399" i="9"/>
  <c r="O399" i="9"/>
  <c r="M399" i="9"/>
  <c r="I399" i="9"/>
  <c r="P399" i="9" s="1"/>
  <c r="X398" i="9"/>
  <c r="O398" i="9"/>
  <c r="M398" i="9"/>
  <c r="I398" i="9"/>
  <c r="P398" i="9" s="1"/>
  <c r="X397" i="9"/>
  <c r="O397" i="9"/>
  <c r="M397" i="9" s="1"/>
  <c r="I397" i="9"/>
  <c r="P397" i="9" s="1"/>
  <c r="X396" i="9"/>
  <c r="O396" i="9"/>
  <c r="M396" i="9"/>
  <c r="P396" i="9" s="1"/>
  <c r="I396" i="9"/>
  <c r="X395" i="9"/>
  <c r="P395" i="9"/>
  <c r="O395" i="9"/>
  <c r="M395" i="9" s="1"/>
  <c r="I395" i="9"/>
  <c r="X394" i="9"/>
  <c r="O394" i="9"/>
  <c r="M394" i="9" s="1"/>
  <c r="P394" i="9" s="1"/>
  <c r="I394" i="9"/>
  <c r="X393" i="9"/>
  <c r="O393" i="9"/>
  <c r="M393" i="9"/>
  <c r="I393" i="9"/>
  <c r="P393" i="9" s="1"/>
  <c r="X392" i="9"/>
  <c r="O392" i="9"/>
  <c r="M392" i="9"/>
  <c r="I392" i="9"/>
  <c r="P392" i="9" s="1"/>
  <c r="X391" i="9"/>
  <c r="O391" i="9"/>
  <c r="M391" i="9" s="1"/>
  <c r="I391" i="9"/>
  <c r="X390" i="9"/>
  <c r="O390" i="9"/>
  <c r="M390" i="9"/>
  <c r="P390" i="9" s="1"/>
  <c r="I390" i="9"/>
  <c r="X389" i="9"/>
  <c r="O389" i="9"/>
  <c r="M389" i="9" s="1"/>
  <c r="P389" i="9" s="1"/>
  <c r="I389" i="9"/>
  <c r="X388" i="9"/>
  <c r="O388" i="9"/>
  <c r="M388" i="9" s="1"/>
  <c r="P388" i="9" s="1"/>
  <c r="I388" i="9"/>
  <c r="X387" i="9"/>
  <c r="O387" i="9"/>
  <c r="M387" i="9"/>
  <c r="I387" i="9"/>
  <c r="X386" i="9"/>
  <c r="O386" i="9"/>
  <c r="M386" i="9"/>
  <c r="I386" i="9"/>
  <c r="P386" i="9" s="1"/>
  <c r="X385" i="9"/>
  <c r="O385" i="9"/>
  <c r="M385" i="9" s="1"/>
  <c r="I385" i="9"/>
  <c r="X384" i="9"/>
  <c r="O384" i="9"/>
  <c r="M384" i="9"/>
  <c r="P384" i="9" s="1"/>
  <c r="I384" i="9"/>
  <c r="X383" i="9"/>
  <c r="O383" i="9"/>
  <c r="M383" i="9" s="1"/>
  <c r="P383" i="9" s="1"/>
  <c r="I383" i="9"/>
  <c r="X382" i="9"/>
  <c r="O382" i="9"/>
  <c r="M382" i="9" s="1"/>
  <c r="P382" i="9" s="1"/>
  <c r="I382" i="9"/>
  <c r="X381" i="9"/>
  <c r="O381" i="9"/>
  <c r="M381" i="9"/>
  <c r="I381" i="9"/>
  <c r="P381" i="9" s="1"/>
  <c r="X380" i="9"/>
  <c r="O380" i="9"/>
  <c r="M380" i="9"/>
  <c r="I380" i="9"/>
  <c r="P380" i="9" s="1"/>
  <c r="X379" i="9"/>
  <c r="O379" i="9"/>
  <c r="M379" i="9" s="1"/>
  <c r="I379" i="9"/>
  <c r="P379" i="9" s="1"/>
  <c r="X378" i="9"/>
  <c r="O378" i="9"/>
  <c r="M378" i="9"/>
  <c r="P378" i="9" s="1"/>
  <c r="I378" i="9"/>
  <c r="X377" i="9"/>
  <c r="P377" i="9"/>
  <c r="O377" i="9"/>
  <c r="M377" i="9" s="1"/>
  <c r="I377" i="9"/>
  <c r="X376" i="9"/>
  <c r="O376" i="9"/>
  <c r="M376" i="9" s="1"/>
  <c r="P376" i="9" s="1"/>
  <c r="I376" i="9"/>
  <c r="X375" i="9"/>
  <c r="O375" i="9"/>
  <c r="M375" i="9"/>
  <c r="I375" i="9"/>
  <c r="P375" i="9" s="1"/>
  <c r="X374" i="9"/>
  <c r="O374" i="9"/>
  <c r="M374" i="9" s="1"/>
  <c r="I374" i="9"/>
  <c r="P374" i="9" s="1"/>
  <c r="X373" i="9"/>
  <c r="O373" i="9"/>
  <c r="M373" i="9" s="1"/>
  <c r="I373" i="9"/>
  <c r="P373" i="9" s="1"/>
  <c r="X372" i="9"/>
  <c r="O372" i="9"/>
  <c r="M372" i="9"/>
  <c r="P372" i="9" s="1"/>
  <c r="I372" i="9"/>
  <c r="X371" i="9"/>
  <c r="P371" i="9"/>
  <c r="O371" i="9"/>
  <c r="M371" i="9" s="1"/>
  <c r="I371" i="9"/>
  <c r="X370" i="9"/>
  <c r="O370" i="9"/>
  <c r="M370" i="9" s="1"/>
  <c r="P370" i="9" s="1"/>
  <c r="I370" i="9"/>
  <c r="X369" i="9"/>
  <c r="O369" i="9"/>
  <c r="M369" i="9"/>
  <c r="I369" i="9"/>
  <c r="P369" i="9" s="1"/>
  <c r="X368" i="9"/>
  <c r="O368" i="9"/>
  <c r="M368" i="9" s="1"/>
  <c r="I368" i="9"/>
  <c r="P368" i="9" s="1"/>
  <c r="X367" i="9"/>
  <c r="O367" i="9"/>
  <c r="M367" i="9" s="1"/>
  <c r="I367" i="9"/>
  <c r="P367" i="9" s="1"/>
  <c r="X366" i="9"/>
  <c r="O366" i="9"/>
  <c r="M366" i="9"/>
  <c r="P366" i="9" s="1"/>
  <c r="I366" i="9"/>
  <c r="X365" i="9"/>
  <c r="P365" i="9"/>
  <c r="O365" i="9"/>
  <c r="M365" i="9" s="1"/>
  <c r="I365" i="9"/>
  <c r="X364" i="9"/>
  <c r="O364" i="9"/>
  <c r="M364" i="9" s="1"/>
  <c r="P364" i="9" s="1"/>
  <c r="I364" i="9"/>
  <c r="X363" i="9"/>
  <c r="O363" i="9"/>
  <c r="M363" i="9"/>
  <c r="I363" i="9"/>
  <c r="P363" i="9" s="1"/>
  <c r="X362" i="9"/>
  <c r="O362" i="9"/>
  <c r="M362" i="9" s="1"/>
  <c r="I362" i="9"/>
  <c r="P362" i="9" s="1"/>
  <c r="X361" i="9"/>
  <c r="O361" i="9"/>
  <c r="M361" i="9" s="1"/>
  <c r="I361" i="9"/>
  <c r="P361" i="9" s="1"/>
  <c r="X360" i="9"/>
  <c r="O360" i="9"/>
  <c r="M360" i="9"/>
  <c r="P360" i="9" s="1"/>
  <c r="I360" i="9"/>
  <c r="X359" i="9"/>
  <c r="P359" i="9"/>
  <c r="O359" i="9"/>
  <c r="M359" i="9" s="1"/>
  <c r="I359" i="9"/>
  <c r="X358" i="9"/>
  <c r="O358" i="9"/>
  <c r="M358" i="9" s="1"/>
  <c r="P358" i="9" s="1"/>
  <c r="I358" i="9"/>
  <c r="X357" i="9"/>
  <c r="O357" i="9"/>
  <c r="M357" i="9"/>
  <c r="I357" i="9"/>
  <c r="P357" i="9" s="1"/>
  <c r="X356" i="9"/>
  <c r="O356" i="9"/>
  <c r="M356" i="9" s="1"/>
  <c r="I356" i="9"/>
  <c r="P356" i="9" s="1"/>
  <c r="X355" i="9"/>
  <c r="O355" i="9"/>
  <c r="I355" i="9"/>
  <c r="P355" i="9" s="1"/>
  <c r="X354" i="9"/>
  <c r="P354" i="9"/>
  <c r="O354" i="9"/>
  <c r="M354" i="9" s="1"/>
  <c r="I354" i="9"/>
  <c r="X353" i="9"/>
  <c r="O353" i="9"/>
  <c r="M353" i="9" s="1"/>
  <c r="P353" i="9" s="1"/>
  <c r="I353" i="9"/>
  <c r="X352" i="9"/>
  <c r="O352" i="9"/>
  <c r="M352" i="9"/>
  <c r="P352" i="9" s="1"/>
  <c r="I352" i="9"/>
  <c r="X351" i="9"/>
  <c r="O351" i="9"/>
  <c r="M351" i="9" s="1"/>
  <c r="I351" i="9"/>
  <c r="P351" i="9" s="1"/>
  <c r="X350" i="9"/>
  <c r="O350" i="9"/>
  <c r="M350" i="9" s="1"/>
  <c r="I350" i="9"/>
  <c r="X349" i="9"/>
  <c r="O349" i="9"/>
  <c r="M349" i="9"/>
  <c r="I349" i="9"/>
  <c r="X348" i="9"/>
  <c r="O348" i="9"/>
  <c r="M348" i="9" s="1"/>
  <c r="I348" i="9"/>
  <c r="P348" i="9" s="1"/>
  <c r="X347" i="9"/>
  <c r="O347" i="9"/>
  <c r="M347" i="9" s="1"/>
  <c r="P347" i="9" s="1"/>
  <c r="I347" i="9"/>
  <c r="X346" i="9"/>
  <c r="O346" i="9"/>
  <c r="M346" i="9"/>
  <c r="P346" i="9" s="1"/>
  <c r="I346" i="9"/>
  <c r="X345" i="9"/>
  <c r="P345" i="9"/>
  <c r="O345" i="9"/>
  <c r="M345" i="9" s="1"/>
  <c r="I345" i="9"/>
  <c r="X344" i="9"/>
  <c r="O344" i="9"/>
  <c r="M344" i="9" s="1"/>
  <c r="I344" i="9"/>
  <c r="X343" i="9"/>
  <c r="O343" i="9"/>
  <c r="M343" i="9"/>
  <c r="I343" i="9"/>
  <c r="P343" i="9" s="1"/>
  <c r="X342" i="9"/>
  <c r="O342" i="9"/>
  <c r="M342" i="9" s="1"/>
  <c r="I342" i="9"/>
  <c r="P342" i="9" s="1"/>
  <c r="X341" i="9"/>
  <c r="O341" i="9"/>
  <c r="M341" i="9" s="1"/>
  <c r="P341" i="9" s="1"/>
  <c r="I341" i="9"/>
  <c r="X340" i="9"/>
  <c r="O340" i="9"/>
  <c r="M340" i="9"/>
  <c r="P340" i="9" s="1"/>
  <c r="I340" i="9"/>
  <c r="X339" i="9"/>
  <c r="O339" i="9"/>
  <c r="M339" i="9" s="1"/>
  <c r="I339" i="9"/>
  <c r="P339" i="9" s="1"/>
  <c r="X338" i="9"/>
  <c r="O338" i="9"/>
  <c r="M338" i="9" s="1"/>
  <c r="I338" i="9"/>
  <c r="P338" i="9" s="1"/>
  <c r="X337" i="9"/>
  <c r="O337" i="9"/>
  <c r="M337" i="9"/>
  <c r="I337" i="9"/>
  <c r="X336" i="9"/>
  <c r="P336" i="9"/>
  <c r="O336" i="9"/>
  <c r="M336" i="9" s="1"/>
  <c r="I336" i="9"/>
  <c r="X335" i="9"/>
  <c r="O335" i="9"/>
  <c r="M335" i="9" s="1"/>
  <c r="P335" i="9" s="1"/>
  <c r="I335" i="9"/>
  <c r="X334" i="9"/>
  <c r="O334" i="9"/>
  <c r="M334" i="9"/>
  <c r="P334" i="9" s="1"/>
  <c r="I334" i="9"/>
  <c r="X333" i="9"/>
  <c r="P333" i="9"/>
  <c r="O333" i="9"/>
  <c r="M333" i="9" s="1"/>
  <c r="I333" i="9"/>
  <c r="X332" i="9"/>
  <c r="O332" i="9"/>
  <c r="M332" i="9" s="1"/>
  <c r="I332" i="9"/>
  <c r="P332" i="9" s="1"/>
  <c r="X331" i="9"/>
  <c r="O331" i="9"/>
  <c r="M331" i="9"/>
  <c r="I331" i="9"/>
  <c r="X330" i="9"/>
  <c r="P330" i="9"/>
  <c r="O330" i="9"/>
  <c r="M330" i="9" s="1"/>
  <c r="I330" i="9"/>
  <c r="X329" i="9"/>
  <c r="O329" i="9"/>
  <c r="M329" i="9" s="1"/>
  <c r="P329" i="9" s="1"/>
  <c r="I329" i="9"/>
  <c r="X328" i="9"/>
  <c r="O328" i="9"/>
  <c r="M328" i="9"/>
  <c r="P328" i="9" s="1"/>
  <c r="I328" i="9"/>
  <c r="X327" i="9"/>
  <c r="P327" i="9"/>
  <c r="O327" i="9"/>
  <c r="M327" i="9" s="1"/>
  <c r="I327" i="9"/>
  <c r="X326" i="9"/>
  <c r="O326" i="9"/>
  <c r="M326" i="9" s="1"/>
  <c r="I326" i="9"/>
  <c r="X325" i="9"/>
  <c r="O325" i="9"/>
  <c r="M325" i="9"/>
  <c r="I325" i="9"/>
  <c r="X324" i="9"/>
  <c r="P324" i="9"/>
  <c r="O324" i="9"/>
  <c r="M324" i="9" s="1"/>
  <c r="I324" i="9"/>
  <c r="X323" i="9"/>
  <c r="O323" i="9"/>
  <c r="M323" i="9" s="1"/>
  <c r="P323" i="9" s="1"/>
  <c r="I323" i="9"/>
  <c r="X322" i="9"/>
  <c r="O322" i="9"/>
  <c r="M322" i="9"/>
  <c r="P322" i="9" s="1"/>
  <c r="I322" i="9"/>
  <c r="X321" i="9"/>
  <c r="P321" i="9"/>
  <c r="O321" i="9"/>
  <c r="M321" i="9" s="1"/>
  <c r="I321" i="9"/>
  <c r="X320" i="9"/>
  <c r="O320" i="9"/>
  <c r="M320" i="9" s="1"/>
  <c r="I320" i="9"/>
  <c r="X319" i="9"/>
  <c r="O319" i="9"/>
  <c r="M319" i="9"/>
  <c r="P319" i="9" s="1"/>
  <c r="I319" i="9"/>
  <c r="X318" i="9"/>
  <c r="O318" i="9"/>
  <c r="M318" i="9" s="1"/>
  <c r="I318" i="9"/>
  <c r="P318" i="9" s="1"/>
  <c r="X317" i="9"/>
  <c r="O317" i="9"/>
  <c r="M317" i="9"/>
  <c r="P317" i="9" s="1"/>
  <c r="I317" i="9"/>
  <c r="X316" i="9"/>
  <c r="O316" i="9"/>
  <c r="M316" i="9"/>
  <c r="I316" i="9"/>
  <c r="P316" i="9" s="1"/>
  <c r="X315" i="9"/>
  <c r="O315" i="9"/>
  <c r="M315" i="9" s="1"/>
  <c r="I315" i="9"/>
  <c r="P315" i="9" s="1"/>
  <c r="X314" i="9"/>
  <c r="O314" i="9"/>
  <c r="M314" i="9" s="1"/>
  <c r="I314" i="9"/>
  <c r="X313" i="9"/>
  <c r="O313" i="9"/>
  <c r="M313" i="9"/>
  <c r="P313" i="9" s="1"/>
  <c r="I313" i="9"/>
  <c r="X312" i="9"/>
  <c r="P312" i="9"/>
  <c r="O312" i="9"/>
  <c r="M312" i="9" s="1"/>
  <c r="I312" i="9"/>
  <c r="X311" i="9"/>
  <c r="O311" i="9"/>
  <c r="M311" i="9" s="1"/>
  <c r="P311" i="9" s="1"/>
  <c r="I311" i="9"/>
  <c r="X310" i="9"/>
  <c r="O310" i="9"/>
  <c r="M310" i="9"/>
  <c r="I310" i="9"/>
  <c r="P310" i="9" s="1"/>
  <c r="X309" i="9"/>
  <c r="O309" i="9"/>
  <c r="M309" i="9" s="1"/>
  <c r="I309" i="9"/>
  <c r="P309" i="9" s="1"/>
  <c r="X308" i="9"/>
  <c r="O308" i="9"/>
  <c r="M308" i="9"/>
  <c r="I308" i="9"/>
  <c r="X307" i="9"/>
  <c r="P307" i="9"/>
  <c r="O307" i="9"/>
  <c r="M307" i="9"/>
  <c r="I307" i="9"/>
  <c r="X306" i="9"/>
  <c r="O306" i="9"/>
  <c r="M306" i="9" s="1"/>
  <c r="I306" i="9"/>
  <c r="P306" i="9" s="1"/>
  <c r="X305" i="9"/>
  <c r="O305" i="9"/>
  <c r="M305" i="9" s="1"/>
  <c r="P305" i="9" s="1"/>
  <c r="I305" i="9"/>
  <c r="X304" i="9"/>
  <c r="O304" i="9"/>
  <c r="M304" i="9"/>
  <c r="I304" i="9"/>
  <c r="P304" i="9" s="1"/>
  <c r="X303" i="9"/>
  <c r="P303" i="9"/>
  <c r="O303" i="9"/>
  <c r="M303" i="9" s="1"/>
  <c r="I303" i="9"/>
  <c r="X302" i="9"/>
  <c r="O302" i="9"/>
  <c r="M302" i="9" s="1"/>
  <c r="I302" i="9"/>
  <c r="X301" i="9"/>
  <c r="O301" i="9"/>
  <c r="M301" i="9"/>
  <c r="P301" i="9" s="1"/>
  <c r="I301" i="9"/>
  <c r="X300" i="9"/>
  <c r="O300" i="9"/>
  <c r="M300" i="9" s="1"/>
  <c r="I300" i="9"/>
  <c r="P300" i="9" s="1"/>
  <c r="X299" i="9"/>
  <c r="O299" i="9"/>
  <c r="M299" i="9"/>
  <c r="P299" i="9" s="1"/>
  <c r="I299" i="9"/>
  <c r="X298" i="9"/>
  <c r="O298" i="9"/>
  <c r="M298" i="9"/>
  <c r="I298" i="9"/>
  <c r="P298" i="9" s="1"/>
  <c r="X297" i="9"/>
  <c r="O297" i="9"/>
  <c r="M297" i="9" s="1"/>
  <c r="I297" i="9"/>
  <c r="P297" i="9" s="1"/>
  <c r="X296" i="9"/>
  <c r="O296" i="9"/>
  <c r="M296" i="9" s="1"/>
  <c r="I296" i="9"/>
  <c r="X295" i="9"/>
  <c r="O295" i="9"/>
  <c r="M295" i="9"/>
  <c r="P295" i="9" s="1"/>
  <c r="I295" i="9"/>
  <c r="X294" i="9"/>
  <c r="P294" i="9"/>
  <c r="O294" i="9"/>
  <c r="M294" i="9" s="1"/>
  <c r="I294" i="9"/>
  <c r="X293" i="9"/>
  <c r="O293" i="9"/>
  <c r="M293" i="9"/>
  <c r="P293" i="9" s="1"/>
  <c r="I293" i="9"/>
  <c r="X292" i="9"/>
  <c r="O292" i="9"/>
  <c r="M292" i="9" s="1"/>
  <c r="P292" i="9" s="1"/>
  <c r="I292" i="9"/>
  <c r="X291" i="9"/>
  <c r="O291" i="9"/>
  <c r="M291" i="9" s="1"/>
  <c r="I291" i="9"/>
  <c r="P291" i="9" s="1"/>
  <c r="X290" i="9"/>
  <c r="O290" i="9"/>
  <c r="M290" i="9" s="1"/>
  <c r="I290" i="9"/>
  <c r="X289" i="9"/>
  <c r="O289" i="9"/>
  <c r="M289" i="9"/>
  <c r="I289" i="9"/>
  <c r="P289" i="9" s="1"/>
  <c r="X288" i="9"/>
  <c r="O288" i="9"/>
  <c r="M288" i="9" s="1"/>
  <c r="I288" i="9"/>
  <c r="P288" i="9" s="1"/>
  <c r="X287" i="9"/>
  <c r="O287" i="9"/>
  <c r="M287" i="9" s="1"/>
  <c r="P287" i="9" s="1"/>
  <c r="I287" i="9"/>
  <c r="X286" i="9"/>
  <c r="O286" i="9"/>
  <c r="M286" i="9"/>
  <c r="P286" i="9" s="1"/>
  <c r="I286" i="9"/>
  <c r="X285" i="9"/>
  <c r="O285" i="9"/>
  <c r="M285" i="9" s="1"/>
  <c r="I285" i="9"/>
  <c r="P285" i="9" s="1"/>
  <c r="X284" i="9"/>
  <c r="O284" i="9"/>
  <c r="M284" i="9"/>
  <c r="I284" i="9"/>
  <c r="X283" i="9"/>
  <c r="P283" i="9"/>
  <c r="O283" i="9"/>
  <c r="M283" i="9"/>
  <c r="I283" i="9"/>
  <c r="X282" i="9"/>
  <c r="O282" i="9"/>
  <c r="M282" i="9" s="1"/>
  <c r="I282" i="9"/>
  <c r="P282" i="9" s="1"/>
  <c r="X281" i="9"/>
  <c r="O281" i="9"/>
  <c r="M281" i="9" s="1"/>
  <c r="P281" i="9" s="1"/>
  <c r="I281" i="9"/>
  <c r="X280" i="9"/>
  <c r="O280" i="9"/>
  <c r="M280" i="9" s="1"/>
  <c r="I280" i="9"/>
  <c r="P280" i="9" s="1"/>
  <c r="X279" i="9"/>
  <c r="O279" i="9"/>
  <c r="M279" i="9"/>
  <c r="I279" i="9"/>
  <c r="P279" i="9" s="1"/>
  <c r="X278" i="9"/>
  <c r="O278" i="9"/>
  <c r="M278" i="9" s="1"/>
  <c r="I278" i="9"/>
  <c r="X277" i="9"/>
  <c r="O277" i="9"/>
  <c r="M277" i="9"/>
  <c r="P277" i="9" s="1"/>
  <c r="I277" i="9"/>
  <c r="X276" i="9"/>
  <c r="P276" i="9"/>
  <c r="O276" i="9"/>
  <c r="M276" i="9" s="1"/>
  <c r="I276" i="9"/>
  <c r="X275" i="9"/>
  <c r="O275" i="9"/>
  <c r="M275" i="9"/>
  <c r="P275" i="9" s="1"/>
  <c r="I275" i="9"/>
  <c r="X274" i="9"/>
  <c r="O274" i="9"/>
  <c r="M274" i="9" s="1"/>
  <c r="P274" i="9" s="1"/>
  <c r="I274" i="9"/>
  <c r="X273" i="9"/>
  <c r="O273" i="9"/>
  <c r="M273" i="9" s="1"/>
  <c r="I273" i="9"/>
  <c r="P273" i="9" s="1"/>
  <c r="X272" i="9"/>
  <c r="O272" i="9"/>
  <c r="M272" i="9" s="1"/>
  <c r="I272" i="9"/>
  <c r="X271" i="9"/>
  <c r="O271" i="9"/>
  <c r="M271" i="9"/>
  <c r="I271" i="9"/>
  <c r="P271" i="9" s="1"/>
  <c r="X270" i="9"/>
  <c r="O270" i="9"/>
  <c r="M270" i="9" s="1"/>
  <c r="I270" i="9"/>
  <c r="P270" i="9" s="1"/>
  <c r="X269" i="9"/>
  <c r="O269" i="9"/>
  <c r="M269" i="9" s="1"/>
  <c r="I269" i="9"/>
  <c r="X268" i="9"/>
  <c r="O268" i="9"/>
  <c r="M268" i="9"/>
  <c r="P268" i="9" s="1"/>
  <c r="I268" i="9"/>
  <c r="X267" i="9"/>
  <c r="O267" i="9"/>
  <c r="M267" i="9" s="1"/>
  <c r="I267" i="9"/>
  <c r="P267" i="9" s="1"/>
  <c r="X266" i="9"/>
  <c r="O266" i="9"/>
  <c r="M266" i="9" s="1"/>
  <c r="P266" i="9" s="1"/>
  <c r="I266" i="9"/>
  <c r="X265" i="9"/>
  <c r="O265" i="9"/>
  <c r="M265" i="9"/>
  <c r="I265" i="9"/>
  <c r="P265" i="9" s="1"/>
  <c r="X264" i="9"/>
  <c r="O264" i="9"/>
  <c r="M264" i="9" s="1"/>
  <c r="P264" i="9" s="1"/>
  <c r="I264" i="9"/>
  <c r="X263" i="9"/>
  <c r="O263" i="9"/>
  <c r="M263" i="9" s="1"/>
  <c r="I263" i="9"/>
  <c r="P263" i="9" s="1"/>
  <c r="X262" i="9"/>
  <c r="O262" i="9"/>
  <c r="M262" i="9"/>
  <c r="P262" i="9" s="1"/>
  <c r="I262" i="9"/>
  <c r="X261" i="9"/>
  <c r="O261" i="9"/>
  <c r="M261" i="9" s="1"/>
  <c r="I261" i="9"/>
  <c r="X260" i="9"/>
  <c r="O260" i="9"/>
  <c r="M260" i="9" s="1"/>
  <c r="I260" i="9"/>
  <c r="P260" i="9" s="1"/>
  <c r="X259" i="9"/>
  <c r="O259" i="9"/>
  <c r="M259" i="9"/>
  <c r="I259" i="9"/>
  <c r="P259" i="9" s="1"/>
  <c r="X258" i="9"/>
  <c r="P258" i="9"/>
  <c r="O258" i="9"/>
  <c r="M258" i="9" s="1"/>
  <c r="I258" i="9"/>
  <c r="X257" i="9"/>
  <c r="O257" i="9"/>
  <c r="M257" i="9" s="1"/>
  <c r="P257" i="9" s="1"/>
  <c r="I257" i="9"/>
  <c r="X256" i="9"/>
  <c r="O256" i="9"/>
  <c r="M256" i="9"/>
  <c r="P256" i="9" s="1"/>
  <c r="I256" i="9"/>
  <c r="X255" i="9"/>
  <c r="O255" i="9"/>
  <c r="M255" i="9" s="1"/>
  <c r="I255" i="9"/>
  <c r="P255" i="9" s="1"/>
  <c r="X254" i="9"/>
  <c r="O254" i="9"/>
  <c r="M254" i="9" s="1"/>
  <c r="P254" i="9" s="1"/>
  <c r="I254" i="9"/>
  <c r="X253" i="9"/>
  <c r="O253" i="9"/>
  <c r="M253" i="9"/>
  <c r="I253" i="9"/>
  <c r="P253" i="9" s="1"/>
  <c r="X252" i="9"/>
  <c r="O252" i="9"/>
  <c r="M252" i="9" s="1"/>
  <c r="P252" i="9" s="1"/>
  <c r="I252" i="9"/>
  <c r="X251" i="9"/>
  <c r="O251" i="9"/>
  <c r="M251" i="9" s="1"/>
  <c r="I251" i="9"/>
  <c r="P251" i="9" s="1"/>
  <c r="X250" i="9"/>
  <c r="O250" i="9"/>
  <c r="M250" i="9"/>
  <c r="P250" i="9" s="1"/>
  <c r="I250" i="9"/>
  <c r="X249" i="9"/>
  <c r="O249" i="9"/>
  <c r="M249" i="9" s="1"/>
  <c r="I249" i="9"/>
  <c r="X248" i="9"/>
  <c r="O248" i="9"/>
  <c r="M248" i="9" s="1"/>
  <c r="P248" i="9" s="1"/>
  <c r="I248" i="9"/>
  <c r="X247" i="9"/>
  <c r="O247" i="9"/>
  <c r="M247" i="9"/>
  <c r="I247" i="9"/>
  <c r="P247" i="9" s="1"/>
  <c r="X246" i="9"/>
  <c r="P246" i="9"/>
  <c r="O246" i="9"/>
  <c r="M246" i="9" s="1"/>
  <c r="I246" i="9"/>
  <c r="X245" i="9"/>
  <c r="O245" i="9"/>
  <c r="M245" i="9" s="1"/>
  <c r="I245" i="9"/>
  <c r="X244" i="9"/>
  <c r="O244" i="9"/>
  <c r="M244" i="9"/>
  <c r="P244" i="9" s="1"/>
  <c r="I244" i="9"/>
  <c r="X243" i="9"/>
  <c r="O243" i="9"/>
  <c r="M243" i="9" s="1"/>
  <c r="I243" i="9"/>
  <c r="P243" i="9" s="1"/>
  <c r="X242" i="9"/>
  <c r="O242" i="9"/>
  <c r="M242" i="9" s="1"/>
  <c r="P242" i="9" s="1"/>
  <c r="I242" i="9"/>
  <c r="X241" i="9"/>
  <c r="O241" i="9"/>
  <c r="M241" i="9"/>
  <c r="I241" i="9"/>
  <c r="P241" i="9" s="1"/>
  <c r="X240" i="9"/>
  <c r="O240" i="9"/>
  <c r="M240" i="9" s="1"/>
  <c r="P240" i="9" s="1"/>
  <c r="I240" i="9"/>
  <c r="X239" i="9"/>
  <c r="O239" i="9"/>
  <c r="M239" i="9" s="1"/>
  <c r="I239" i="9"/>
  <c r="P239" i="9" s="1"/>
  <c r="X238" i="9"/>
  <c r="O238" i="9"/>
  <c r="M238" i="9"/>
  <c r="P238" i="9" s="1"/>
  <c r="I238" i="9"/>
  <c r="X237" i="9"/>
  <c r="O237" i="9"/>
  <c r="M237" i="9" s="1"/>
  <c r="I237" i="9"/>
  <c r="X236" i="9"/>
  <c r="O236" i="9"/>
  <c r="M236" i="9" s="1"/>
  <c r="P236" i="9" s="1"/>
  <c r="I236" i="9"/>
  <c r="X235" i="9"/>
  <c r="O235" i="9"/>
  <c r="M235" i="9"/>
  <c r="I235" i="9"/>
  <c r="P235" i="9" s="1"/>
  <c r="X234" i="9"/>
  <c r="O234" i="9"/>
  <c r="M234" i="9" s="1"/>
  <c r="P234" i="9" s="1"/>
  <c r="I234" i="9"/>
  <c r="X233" i="9"/>
  <c r="O233" i="9"/>
  <c r="M233" i="9" s="1"/>
  <c r="I233" i="9"/>
  <c r="X232" i="9"/>
  <c r="O232" i="9"/>
  <c r="M232" i="9"/>
  <c r="P232" i="9" s="1"/>
  <c r="I232" i="9"/>
  <c r="X231" i="9"/>
  <c r="O231" i="9"/>
  <c r="M231" i="9" s="1"/>
  <c r="I231" i="9"/>
  <c r="P231" i="9" s="1"/>
  <c r="X230" i="9"/>
  <c r="O230" i="9"/>
  <c r="M230" i="9" s="1"/>
  <c r="P230" i="9" s="1"/>
  <c r="I230" i="9"/>
  <c r="X229" i="9"/>
  <c r="O229" i="9"/>
  <c r="M229" i="9"/>
  <c r="I229" i="9"/>
  <c r="P229" i="9" s="1"/>
  <c r="X228" i="9"/>
  <c r="O228" i="9"/>
  <c r="M228" i="9" s="1"/>
  <c r="P228" i="9" s="1"/>
  <c r="I228" i="9"/>
  <c r="X227" i="9"/>
  <c r="O227" i="9"/>
  <c r="M227" i="9" s="1"/>
  <c r="I227" i="9"/>
  <c r="P227" i="9" s="1"/>
  <c r="X226" i="9"/>
  <c r="O226" i="9"/>
  <c r="M226" i="9"/>
  <c r="P226" i="9" s="1"/>
  <c r="I226" i="9"/>
  <c r="X225" i="9"/>
  <c r="O225" i="9"/>
  <c r="M225" i="9" s="1"/>
  <c r="I225" i="9"/>
  <c r="X224" i="9"/>
  <c r="O224" i="9"/>
  <c r="M224" i="9" s="1"/>
  <c r="P224" i="9" s="1"/>
  <c r="I224" i="9"/>
  <c r="X223" i="9"/>
  <c r="O223" i="9"/>
  <c r="M223" i="9"/>
  <c r="I223" i="9"/>
  <c r="P223" i="9" s="1"/>
  <c r="X222" i="9"/>
  <c r="O222" i="9"/>
  <c r="M222" i="9" s="1"/>
  <c r="P222" i="9" s="1"/>
  <c r="I222" i="9"/>
  <c r="X221" i="9"/>
  <c r="O221" i="9"/>
  <c r="M221" i="9" s="1"/>
  <c r="I221" i="9"/>
  <c r="X220" i="9"/>
  <c r="O220" i="9"/>
  <c r="M220" i="9"/>
  <c r="P220" i="9" s="1"/>
  <c r="I220" i="9"/>
  <c r="X219" i="9"/>
  <c r="O219" i="9"/>
  <c r="M219" i="9" s="1"/>
  <c r="I219" i="9"/>
  <c r="P219" i="9" s="1"/>
  <c r="X218" i="9"/>
  <c r="O218" i="9"/>
  <c r="M218" i="9" s="1"/>
  <c r="P218" i="9" s="1"/>
  <c r="I218" i="9"/>
  <c r="X217" i="9"/>
  <c r="O217" i="9"/>
  <c r="M217" i="9"/>
  <c r="I217" i="9"/>
  <c r="P217" i="9" s="1"/>
  <c r="X216" i="9"/>
  <c r="O216" i="9"/>
  <c r="M216" i="9" s="1"/>
  <c r="P216" i="9" s="1"/>
  <c r="I216" i="9"/>
  <c r="X215" i="9"/>
  <c r="O215" i="9"/>
  <c r="M215" i="9" s="1"/>
  <c r="P215" i="9" s="1"/>
  <c r="I215" i="9"/>
  <c r="X214" i="9"/>
  <c r="O214" i="9"/>
  <c r="M214" i="9"/>
  <c r="P214" i="9" s="1"/>
  <c r="I214" i="9"/>
  <c r="X213" i="9"/>
  <c r="O213" i="9"/>
  <c r="M213" i="9" s="1"/>
  <c r="I213" i="9"/>
  <c r="X212" i="9"/>
  <c r="O212" i="9"/>
  <c r="M212" i="9"/>
  <c r="P212" i="9" s="1"/>
  <c r="I212" i="9"/>
  <c r="X211" i="9"/>
  <c r="O211" i="9"/>
  <c r="M211" i="9"/>
  <c r="I211" i="9"/>
  <c r="P211" i="9" s="1"/>
  <c r="X210" i="9"/>
  <c r="O210" i="9"/>
  <c r="M210" i="9" s="1"/>
  <c r="P210" i="9" s="1"/>
  <c r="I210" i="9"/>
  <c r="X209" i="9"/>
  <c r="O209" i="9"/>
  <c r="M209" i="9" s="1"/>
  <c r="I209" i="9"/>
  <c r="P209" i="9" s="1"/>
  <c r="X208" i="9"/>
  <c r="O208" i="9"/>
  <c r="M208" i="9"/>
  <c r="P208" i="9" s="1"/>
  <c r="I208" i="9"/>
  <c r="X207" i="9"/>
  <c r="O207" i="9"/>
  <c r="M207" i="9" s="1"/>
  <c r="I207" i="9"/>
  <c r="P207" i="9" s="1"/>
  <c r="X206" i="9"/>
  <c r="O206" i="9"/>
  <c r="M206" i="9"/>
  <c r="P206" i="9" s="1"/>
  <c r="I206" i="9"/>
  <c r="X205" i="9"/>
  <c r="O205" i="9"/>
  <c r="M205" i="9"/>
  <c r="I205" i="9"/>
  <c r="P205" i="9" s="1"/>
  <c r="X204" i="9"/>
  <c r="O204" i="9"/>
  <c r="M204" i="9" s="1"/>
  <c r="I204" i="9"/>
  <c r="P204" i="9" s="1"/>
  <c r="X203" i="9"/>
  <c r="O203" i="9"/>
  <c r="M203" i="9" s="1"/>
  <c r="I203" i="9"/>
  <c r="P203" i="9" s="1"/>
  <c r="X202" i="9"/>
  <c r="O202" i="9"/>
  <c r="M202" i="9"/>
  <c r="P202" i="9" s="1"/>
  <c r="I202" i="9"/>
  <c r="X201" i="9"/>
  <c r="O201" i="9"/>
  <c r="M201" i="9" s="1"/>
  <c r="I201" i="9"/>
  <c r="P201" i="9" s="1"/>
  <c r="X200" i="9"/>
  <c r="O200" i="9"/>
  <c r="M200" i="9"/>
  <c r="P200" i="9" s="1"/>
  <c r="I200" i="9"/>
  <c r="X199" i="9"/>
  <c r="O199" i="9"/>
  <c r="M199" i="9"/>
  <c r="I199" i="9"/>
  <c r="X198" i="9"/>
  <c r="O198" i="9"/>
  <c r="M198" i="9" s="1"/>
  <c r="I198" i="9"/>
  <c r="P198" i="9" s="1"/>
  <c r="X197" i="9"/>
  <c r="O197" i="9"/>
  <c r="M197" i="9" s="1"/>
  <c r="I197" i="9"/>
  <c r="P197" i="9" s="1"/>
  <c r="X196" i="9"/>
  <c r="O196" i="9"/>
  <c r="M196" i="9"/>
  <c r="P196" i="9" s="1"/>
  <c r="I196" i="9"/>
  <c r="X195" i="9"/>
  <c r="O195" i="9"/>
  <c r="M195" i="9" s="1"/>
  <c r="I195" i="9"/>
  <c r="P195" i="9" s="1"/>
  <c r="X194" i="9"/>
  <c r="O194" i="9"/>
  <c r="M194" i="9"/>
  <c r="P194" i="9" s="1"/>
  <c r="I194" i="9"/>
  <c r="X193" i="9"/>
  <c r="O193" i="9"/>
  <c r="M193" i="9"/>
  <c r="I193" i="9"/>
  <c r="X192" i="9"/>
  <c r="O192" i="9"/>
  <c r="M192" i="9" s="1"/>
  <c r="I192" i="9"/>
  <c r="P192" i="9" s="1"/>
  <c r="X191" i="9"/>
  <c r="O191" i="9"/>
  <c r="M191" i="9" s="1"/>
  <c r="I191" i="9"/>
  <c r="P191" i="9" s="1"/>
  <c r="X190" i="9"/>
  <c r="O190" i="9"/>
  <c r="M190" i="9"/>
  <c r="P190" i="9" s="1"/>
  <c r="I190" i="9"/>
  <c r="X189" i="9"/>
  <c r="O189" i="9"/>
  <c r="M189" i="9" s="1"/>
  <c r="I189" i="9"/>
  <c r="P189" i="9" s="1"/>
  <c r="X188" i="9"/>
  <c r="O188" i="9"/>
  <c r="M188" i="9"/>
  <c r="P188" i="9" s="1"/>
  <c r="I188" i="9"/>
  <c r="X187" i="9"/>
  <c r="O187" i="9"/>
  <c r="M187" i="9"/>
  <c r="I187" i="9"/>
  <c r="X186" i="9"/>
  <c r="O186" i="9"/>
  <c r="M186" i="9" s="1"/>
  <c r="I186" i="9"/>
  <c r="P186" i="9" s="1"/>
  <c r="X185" i="9"/>
  <c r="O185" i="9"/>
  <c r="M185" i="9" s="1"/>
  <c r="P185" i="9" s="1"/>
  <c r="I185" i="9"/>
  <c r="X184" i="9"/>
  <c r="O184" i="9"/>
  <c r="M184" i="9"/>
  <c r="P184" i="9" s="1"/>
  <c r="I184" i="9"/>
  <c r="X183" i="9"/>
  <c r="O183" i="9"/>
  <c r="M183" i="9" s="1"/>
  <c r="I183" i="9"/>
  <c r="P183" i="9" s="1"/>
  <c r="X182" i="9"/>
  <c r="O182" i="9"/>
  <c r="M182" i="9"/>
  <c r="I182" i="9"/>
  <c r="X181" i="9"/>
  <c r="O181" i="9"/>
  <c r="M181" i="9"/>
  <c r="I181" i="9"/>
  <c r="X180" i="9"/>
  <c r="O180" i="9"/>
  <c r="M180" i="9" s="1"/>
  <c r="I180" i="9"/>
  <c r="P180" i="9" s="1"/>
  <c r="X179" i="9"/>
  <c r="O179" i="9"/>
  <c r="M179" i="9" s="1"/>
  <c r="P179" i="9" s="1"/>
  <c r="I179" i="9"/>
  <c r="X178" i="9"/>
  <c r="P178" i="9"/>
  <c r="O178" i="9"/>
  <c r="M178" i="9"/>
  <c r="I178" i="9"/>
  <c r="X177" i="9"/>
  <c r="O177" i="9"/>
  <c r="M177" i="9" s="1"/>
  <c r="I177" i="9"/>
  <c r="P177" i="9" s="1"/>
  <c r="X176" i="9"/>
  <c r="O176" i="9"/>
  <c r="M176" i="9"/>
  <c r="I176" i="9"/>
  <c r="X175" i="9"/>
  <c r="O175" i="9"/>
  <c r="M175" i="9"/>
  <c r="I175" i="9"/>
  <c r="X174" i="9"/>
  <c r="O174" i="9"/>
  <c r="M174" i="9" s="1"/>
  <c r="I174" i="9"/>
  <c r="P174" i="9" s="1"/>
  <c r="X173" i="9"/>
  <c r="O173" i="9"/>
  <c r="M173" i="9" s="1"/>
  <c r="P173" i="9" s="1"/>
  <c r="I173" i="9"/>
  <c r="X172" i="9"/>
  <c r="P172" i="9"/>
  <c r="O172" i="9"/>
  <c r="M172" i="9"/>
  <c r="I172" i="9"/>
  <c r="X171" i="9"/>
  <c r="O171" i="9"/>
  <c r="M171" i="9" s="1"/>
  <c r="I171" i="9"/>
  <c r="P171" i="9" s="1"/>
  <c r="X170" i="9"/>
  <c r="O170" i="9"/>
  <c r="M170" i="9"/>
  <c r="I170" i="9"/>
  <c r="X169" i="9"/>
  <c r="O169" i="9"/>
  <c r="M169" i="9"/>
  <c r="I169" i="9"/>
  <c r="X168" i="9"/>
  <c r="O168" i="9"/>
  <c r="M168" i="9" s="1"/>
  <c r="I168" i="9"/>
  <c r="P168" i="9" s="1"/>
  <c r="X167" i="9"/>
  <c r="O167" i="9"/>
  <c r="M167" i="9" s="1"/>
  <c r="P167" i="9" s="1"/>
  <c r="I167" i="9"/>
  <c r="X166" i="9"/>
  <c r="P166" i="9"/>
  <c r="O166" i="9"/>
  <c r="M166" i="9"/>
  <c r="I166" i="9"/>
  <c r="X165" i="9"/>
  <c r="O165" i="9"/>
  <c r="M165" i="9" s="1"/>
  <c r="I165" i="9"/>
  <c r="P165" i="9" s="1"/>
  <c r="X164" i="9"/>
  <c r="O164" i="9"/>
  <c r="M164" i="9"/>
  <c r="I164" i="9"/>
  <c r="X163" i="9"/>
  <c r="O163" i="9"/>
  <c r="M163" i="9"/>
  <c r="I163" i="9"/>
  <c r="X162" i="9"/>
  <c r="O162" i="9"/>
  <c r="M162" i="9" s="1"/>
  <c r="I162" i="9"/>
  <c r="P162" i="9" s="1"/>
  <c r="X161" i="9"/>
  <c r="O161" i="9"/>
  <c r="M161" i="9" s="1"/>
  <c r="P161" i="9" s="1"/>
  <c r="I161" i="9"/>
  <c r="X160" i="9"/>
  <c r="P160" i="9"/>
  <c r="O160" i="9"/>
  <c r="M160" i="9"/>
  <c r="I160" i="9"/>
  <c r="X159" i="9"/>
  <c r="O159" i="9"/>
  <c r="M159" i="9" s="1"/>
  <c r="I159" i="9"/>
  <c r="P159" i="9" s="1"/>
  <c r="X158" i="9"/>
  <c r="O158" i="9"/>
  <c r="M158" i="9"/>
  <c r="I158" i="9"/>
  <c r="X157" i="9"/>
  <c r="O157" i="9"/>
  <c r="M157" i="9"/>
  <c r="I157" i="9"/>
  <c r="X156" i="9"/>
  <c r="O156" i="9"/>
  <c r="M156" i="9" s="1"/>
  <c r="I156" i="9"/>
  <c r="P156" i="9" s="1"/>
  <c r="X155" i="9"/>
  <c r="O155" i="9"/>
  <c r="M155" i="9" s="1"/>
  <c r="P155" i="9" s="1"/>
  <c r="I155" i="9"/>
  <c r="X154" i="9"/>
  <c r="P154" i="9"/>
  <c r="O154" i="9"/>
  <c r="M154" i="9"/>
  <c r="I154" i="9"/>
  <c r="X153" i="9"/>
  <c r="O153" i="9"/>
  <c r="M153" i="9" s="1"/>
  <c r="I153" i="9"/>
  <c r="X152" i="9"/>
  <c r="O152" i="9"/>
  <c r="M152" i="9" s="1"/>
  <c r="I152" i="9"/>
  <c r="X151" i="9"/>
  <c r="O151" i="9"/>
  <c r="M151" i="9"/>
  <c r="I151" i="9"/>
  <c r="P151" i="9" s="1"/>
  <c r="X150" i="9"/>
  <c r="P150" i="9"/>
  <c r="O150" i="9"/>
  <c r="M150" i="9" s="1"/>
  <c r="I150" i="9"/>
  <c r="X149" i="9"/>
  <c r="P149" i="9"/>
  <c r="O149" i="9"/>
  <c r="M149" i="9" s="1"/>
  <c r="I149" i="9"/>
  <c r="X148" i="9"/>
  <c r="O148" i="9"/>
  <c r="M148" i="9"/>
  <c r="P148" i="9" s="1"/>
  <c r="I148" i="9"/>
  <c r="X147" i="9"/>
  <c r="O147" i="9"/>
  <c r="M147" i="9" s="1"/>
  <c r="I147" i="9"/>
  <c r="X146" i="9"/>
  <c r="O146" i="9"/>
  <c r="M146" i="9" s="1"/>
  <c r="I146" i="9"/>
  <c r="X145" i="9"/>
  <c r="O145" i="9"/>
  <c r="M145" i="9"/>
  <c r="I145" i="9"/>
  <c r="P145" i="9" s="1"/>
  <c r="X144" i="9"/>
  <c r="O144" i="9"/>
  <c r="M144" i="9" s="1"/>
  <c r="I144" i="9"/>
  <c r="P144" i="9" s="1"/>
  <c r="X143" i="9"/>
  <c r="P143" i="9"/>
  <c r="O143" i="9"/>
  <c r="M143" i="9" s="1"/>
  <c r="I143" i="9"/>
  <c r="X142" i="9"/>
  <c r="P142" i="9"/>
  <c r="O142" i="9"/>
  <c r="M142" i="9"/>
  <c r="I142" i="9"/>
  <c r="X141" i="9"/>
  <c r="O141" i="9"/>
  <c r="M141" i="9" s="1"/>
  <c r="I141" i="9"/>
  <c r="X140" i="9"/>
  <c r="O140" i="9"/>
  <c r="M140" i="9" s="1"/>
  <c r="I140" i="9"/>
  <c r="X139" i="9"/>
  <c r="O139" i="9"/>
  <c r="M139" i="9"/>
  <c r="I139" i="9"/>
  <c r="P139" i="9" s="1"/>
  <c r="X138" i="9"/>
  <c r="P138" i="9"/>
  <c r="O138" i="9"/>
  <c r="M138" i="9" s="1"/>
  <c r="I138" i="9"/>
  <c r="X137" i="9"/>
  <c r="P137" i="9"/>
  <c r="O137" i="9"/>
  <c r="M137" i="9" s="1"/>
  <c r="I137" i="9"/>
  <c r="X136" i="9"/>
  <c r="P136" i="9"/>
  <c r="O136" i="9"/>
  <c r="M136" i="9"/>
  <c r="I136" i="9"/>
  <c r="X135" i="9"/>
  <c r="O135" i="9"/>
  <c r="M135" i="9" s="1"/>
  <c r="I135" i="9"/>
  <c r="P135" i="9" s="1"/>
  <c r="X134" i="9"/>
  <c r="O134" i="9"/>
  <c r="M134" i="9" s="1"/>
  <c r="I134" i="9"/>
  <c r="X133" i="9"/>
  <c r="O133" i="9"/>
  <c r="M133" i="9"/>
  <c r="I133" i="9"/>
  <c r="P133" i="9" s="1"/>
  <c r="X132" i="9"/>
  <c r="P132" i="9"/>
  <c r="O132" i="9"/>
  <c r="M132" i="9" s="1"/>
  <c r="I132" i="9"/>
  <c r="X131" i="9"/>
  <c r="P131" i="9"/>
  <c r="O131" i="9"/>
  <c r="M131" i="9" s="1"/>
  <c r="I131" i="9"/>
  <c r="X130" i="9"/>
  <c r="O130" i="9"/>
  <c r="M130" i="9"/>
  <c r="P130" i="9" s="1"/>
  <c r="I130" i="9"/>
  <c r="X129" i="9"/>
  <c r="O129" i="9"/>
  <c r="M129" i="9" s="1"/>
  <c r="I129" i="9"/>
  <c r="P129" i="9" s="1"/>
  <c r="X128" i="9"/>
  <c r="O128" i="9"/>
  <c r="M128" i="9" s="1"/>
  <c r="I128" i="9"/>
  <c r="X127" i="9"/>
  <c r="O127" i="9"/>
  <c r="M127" i="9"/>
  <c r="I127" i="9"/>
  <c r="P127" i="9" s="1"/>
  <c r="X126" i="9"/>
  <c r="O126" i="9"/>
  <c r="M126" i="9" s="1"/>
  <c r="I126" i="9"/>
  <c r="P126" i="9" s="1"/>
  <c r="X125" i="9"/>
  <c r="P125" i="9"/>
  <c r="O125" i="9"/>
  <c r="M125" i="9" s="1"/>
  <c r="I125" i="9"/>
  <c r="X124" i="9"/>
  <c r="P124" i="9"/>
  <c r="O124" i="9"/>
  <c r="M124" i="9"/>
  <c r="I124" i="9"/>
  <c r="X123" i="9"/>
  <c r="O123" i="9"/>
  <c r="M123" i="9" s="1"/>
  <c r="I123" i="9"/>
  <c r="P123" i="9" s="1"/>
  <c r="X122" i="9"/>
  <c r="O122" i="9"/>
  <c r="M122" i="9" s="1"/>
  <c r="I122" i="9"/>
  <c r="X121" i="9"/>
  <c r="O121" i="9"/>
  <c r="M121" i="9"/>
  <c r="I121" i="9"/>
  <c r="P121" i="9" s="1"/>
  <c r="X120" i="9"/>
  <c r="P120" i="9"/>
  <c r="O120" i="9"/>
  <c r="M120" i="9" s="1"/>
  <c r="I120" i="9"/>
  <c r="X119" i="9"/>
  <c r="P119" i="9"/>
  <c r="O119" i="9"/>
  <c r="M119" i="9" s="1"/>
  <c r="I119" i="9"/>
  <c r="X118" i="9"/>
  <c r="O118" i="9"/>
  <c r="M118" i="9"/>
  <c r="P118" i="9" s="1"/>
  <c r="I118" i="9"/>
  <c r="X117" i="9"/>
  <c r="O117" i="9"/>
  <c r="M117" i="9" s="1"/>
  <c r="I117" i="9"/>
  <c r="P117" i="9" s="1"/>
  <c r="X116" i="9"/>
  <c r="O116" i="9"/>
  <c r="M116" i="9" s="1"/>
  <c r="I116" i="9"/>
  <c r="X115" i="9"/>
  <c r="O115" i="9"/>
  <c r="M115" i="9"/>
  <c r="I115" i="9"/>
  <c r="P115" i="9" s="1"/>
  <c r="X114" i="9"/>
  <c r="P114" i="9"/>
  <c r="O114" i="9"/>
  <c r="M114" i="9" s="1"/>
  <c r="I114" i="9"/>
  <c r="X113" i="9"/>
  <c r="P113" i="9"/>
  <c r="O113" i="9"/>
  <c r="M113" i="9" s="1"/>
  <c r="I113" i="9"/>
  <c r="X112" i="9"/>
  <c r="O112" i="9"/>
  <c r="M112" i="9"/>
  <c r="P112" i="9" s="1"/>
  <c r="I112" i="9"/>
  <c r="X111" i="9"/>
  <c r="O111" i="9"/>
  <c r="M111" i="9" s="1"/>
  <c r="I111" i="9"/>
  <c r="P111" i="9" s="1"/>
  <c r="X110" i="9"/>
  <c r="O110" i="9"/>
  <c r="M110" i="9" s="1"/>
  <c r="I110" i="9"/>
  <c r="X109" i="9"/>
  <c r="O109" i="9"/>
  <c r="M109" i="9"/>
  <c r="I109" i="9"/>
  <c r="P109" i="9" s="1"/>
  <c r="X108" i="9"/>
  <c r="O108" i="9"/>
  <c r="M108" i="9" s="1"/>
  <c r="I108" i="9"/>
  <c r="P108" i="9" s="1"/>
  <c r="X107" i="9"/>
  <c r="P107" i="9"/>
  <c r="O107" i="9"/>
  <c r="M107" i="9" s="1"/>
  <c r="I107" i="9"/>
  <c r="X106" i="9"/>
  <c r="P106" i="9"/>
  <c r="O106" i="9"/>
  <c r="M106" i="9"/>
  <c r="I106" i="9"/>
  <c r="X105" i="9"/>
  <c r="O105" i="9"/>
  <c r="M105" i="9" s="1"/>
  <c r="I105" i="9"/>
  <c r="P105" i="9" s="1"/>
  <c r="X104" i="9"/>
  <c r="O104" i="9"/>
  <c r="M104" i="9" s="1"/>
  <c r="I104" i="9"/>
  <c r="X103" i="9"/>
  <c r="O103" i="9"/>
  <c r="M103" i="9"/>
  <c r="I103" i="9"/>
  <c r="P103" i="9" s="1"/>
  <c r="X102" i="9"/>
  <c r="P102" i="9"/>
  <c r="O102" i="9"/>
  <c r="M102" i="9" s="1"/>
  <c r="I102" i="9"/>
  <c r="X101" i="9"/>
  <c r="P101" i="9"/>
  <c r="O101" i="9"/>
  <c r="M101" i="9" s="1"/>
  <c r="I101" i="9"/>
  <c r="X100" i="9"/>
  <c r="O100" i="9"/>
  <c r="M100" i="9"/>
  <c r="P100" i="9" s="1"/>
  <c r="I100" i="9"/>
  <c r="X99" i="9"/>
  <c r="O99" i="9"/>
  <c r="M99" i="9" s="1"/>
  <c r="I99" i="9"/>
  <c r="P99" i="9" s="1"/>
  <c r="X98" i="9"/>
  <c r="O98" i="9"/>
  <c r="M98" i="9" s="1"/>
  <c r="I98" i="9"/>
  <c r="X97" i="9"/>
  <c r="O97" i="9"/>
  <c r="M97" i="9"/>
  <c r="I97" i="9"/>
  <c r="P97" i="9" s="1"/>
  <c r="X96" i="9"/>
  <c r="P96" i="9"/>
  <c r="O96" i="9"/>
  <c r="M96" i="9" s="1"/>
  <c r="I96" i="9"/>
  <c r="X95" i="9"/>
  <c r="P95" i="9"/>
  <c r="O95" i="9"/>
  <c r="M95" i="9" s="1"/>
  <c r="I95" i="9"/>
  <c r="X94" i="9"/>
  <c r="O94" i="9"/>
  <c r="M94" i="9"/>
  <c r="P94" i="9" s="1"/>
  <c r="I94" i="9"/>
  <c r="X93" i="9"/>
  <c r="O93" i="9"/>
  <c r="M93" i="9" s="1"/>
  <c r="I93" i="9"/>
  <c r="P93" i="9" s="1"/>
  <c r="X92" i="9"/>
  <c r="O92" i="9"/>
  <c r="M92" i="9" s="1"/>
  <c r="I92" i="9"/>
  <c r="X91" i="9"/>
  <c r="O91" i="9"/>
  <c r="M91" i="9"/>
  <c r="I91" i="9"/>
  <c r="P91" i="9" s="1"/>
  <c r="X90" i="9"/>
  <c r="O90" i="9"/>
  <c r="M90" i="9" s="1"/>
  <c r="I90" i="9"/>
  <c r="P90" i="9" s="1"/>
  <c r="X89" i="9"/>
  <c r="O89" i="9"/>
  <c r="M89" i="9"/>
  <c r="P89" i="9" s="1"/>
  <c r="I89" i="9"/>
  <c r="X88" i="9"/>
  <c r="O88" i="9"/>
  <c r="M88" i="9" s="1"/>
  <c r="I88" i="9"/>
  <c r="X87" i="9"/>
  <c r="P87" i="9"/>
  <c r="O87" i="9"/>
  <c r="M87" i="9"/>
  <c r="I87" i="9"/>
  <c r="X86" i="9"/>
  <c r="O86" i="9"/>
  <c r="M86" i="9" s="1"/>
  <c r="I86" i="9"/>
  <c r="X85" i="9"/>
  <c r="O85" i="9"/>
  <c r="M85" i="9"/>
  <c r="P85" i="9" s="1"/>
  <c r="I85" i="9"/>
  <c r="X84" i="9"/>
  <c r="O84" i="9"/>
  <c r="M84" i="9" s="1"/>
  <c r="I84" i="9"/>
  <c r="P84" i="9" s="1"/>
  <c r="X83" i="9"/>
  <c r="O83" i="9"/>
  <c r="M83" i="9"/>
  <c r="P83" i="9" s="1"/>
  <c r="I83" i="9"/>
  <c r="X82" i="9"/>
  <c r="O82" i="9"/>
  <c r="M82" i="9" s="1"/>
  <c r="I82" i="9"/>
  <c r="X81" i="9"/>
  <c r="P81" i="9"/>
  <c r="O81" i="9"/>
  <c r="M81" i="9"/>
  <c r="I81" i="9"/>
  <c r="X80" i="9"/>
  <c r="O80" i="9"/>
  <c r="M80" i="9" s="1"/>
  <c r="I80" i="9"/>
  <c r="X79" i="9"/>
  <c r="O79" i="9"/>
  <c r="M79" i="9"/>
  <c r="P79" i="9" s="1"/>
  <c r="I79" i="9"/>
  <c r="X78" i="9"/>
  <c r="O78" i="9"/>
  <c r="M78" i="9" s="1"/>
  <c r="I78" i="9"/>
  <c r="P78" i="9" s="1"/>
  <c r="X77" i="9"/>
  <c r="O77" i="9"/>
  <c r="M77" i="9"/>
  <c r="P77" i="9" s="1"/>
  <c r="I77" i="9"/>
  <c r="X76" i="9"/>
  <c r="O76" i="9"/>
  <c r="M76" i="9" s="1"/>
  <c r="I76" i="9"/>
  <c r="X75" i="9"/>
  <c r="P75" i="9"/>
  <c r="O75" i="9"/>
  <c r="M75" i="9"/>
  <c r="I75" i="9"/>
  <c r="X74" i="9"/>
  <c r="O74" i="9"/>
  <c r="M74" i="9" s="1"/>
  <c r="I74" i="9"/>
  <c r="X73" i="9"/>
  <c r="O73" i="9"/>
  <c r="M73" i="9"/>
  <c r="P73" i="9" s="1"/>
  <c r="I73" i="9"/>
  <c r="X72" i="9"/>
  <c r="O72" i="9"/>
  <c r="M72" i="9" s="1"/>
  <c r="I72" i="9"/>
  <c r="P72" i="9" s="1"/>
  <c r="X71" i="9"/>
  <c r="O71" i="9"/>
  <c r="M71" i="9"/>
  <c r="P71" i="9" s="1"/>
  <c r="I71" i="9"/>
  <c r="X70" i="9"/>
  <c r="O70" i="9"/>
  <c r="M70" i="9" s="1"/>
  <c r="I70" i="9"/>
  <c r="X69" i="9"/>
  <c r="P69" i="9"/>
  <c r="O69" i="9"/>
  <c r="M69" i="9"/>
  <c r="I69" i="9"/>
  <c r="X68" i="9"/>
  <c r="O68" i="9"/>
  <c r="M68" i="9" s="1"/>
  <c r="I68" i="9"/>
  <c r="X67" i="9"/>
  <c r="O67" i="9"/>
  <c r="M67" i="9"/>
  <c r="P67" i="9" s="1"/>
  <c r="I67" i="9"/>
  <c r="X66" i="9"/>
  <c r="O66" i="9"/>
  <c r="M66" i="9" s="1"/>
  <c r="I66" i="9"/>
  <c r="P66" i="9" s="1"/>
  <c r="X65" i="9"/>
  <c r="O65" i="9"/>
  <c r="M65" i="9"/>
  <c r="P65" i="9" s="1"/>
  <c r="I65" i="9"/>
  <c r="X64" i="9"/>
  <c r="O64" i="9"/>
  <c r="M64" i="9" s="1"/>
  <c r="I64" i="9"/>
  <c r="X63" i="9"/>
  <c r="P63" i="9"/>
  <c r="O63" i="9"/>
  <c r="M63" i="9"/>
  <c r="I63" i="9"/>
  <c r="X62" i="9"/>
  <c r="O62" i="9"/>
  <c r="M62" i="9" s="1"/>
  <c r="I62" i="9"/>
  <c r="X61" i="9"/>
  <c r="O61" i="9"/>
  <c r="M61" i="9"/>
  <c r="P61" i="9" s="1"/>
  <c r="I61" i="9"/>
  <c r="X60" i="9"/>
  <c r="O60" i="9"/>
  <c r="M60" i="9" s="1"/>
  <c r="I60" i="9"/>
  <c r="P60" i="9" s="1"/>
  <c r="X59" i="9"/>
  <c r="P59" i="9"/>
  <c r="O59" i="9"/>
  <c r="M59" i="9"/>
  <c r="I59" i="9"/>
  <c r="X58" i="9"/>
  <c r="O58" i="9"/>
  <c r="M58" i="9" s="1"/>
  <c r="I58" i="9"/>
  <c r="P58" i="9" s="1"/>
  <c r="X57" i="9"/>
  <c r="P57" i="9"/>
  <c r="O57" i="9"/>
  <c r="M57" i="9"/>
  <c r="I57" i="9"/>
  <c r="X56" i="9"/>
  <c r="O56" i="9"/>
  <c r="M56" i="9" s="1"/>
  <c r="I56" i="9"/>
  <c r="P56" i="9" s="1"/>
  <c r="X55" i="9"/>
  <c r="O55" i="9"/>
  <c r="M55" i="9"/>
  <c r="P55" i="9" s="1"/>
  <c r="I55" i="9"/>
  <c r="X54" i="9"/>
  <c r="O54" i="9"/>
  <c r="M54" i="9" s="1"/>
  <c r="I54" i="9"/>
  <c r="X53" i="9"/>
  <c r="P53" i="9"/>
  <c r="O53" i="9"/>
  <c r="M53" i="9"/>
  <c r="I53" i="9"/>
  <c r="X52" i="9"/>
  <c r="O52" i="9"/>
  <c r="M52" i="9" s="1"/>
  <c r="I52" i="9"/>
  <c r="X51" i="9"/>
  <c r="P51" i="9"/>
  <c r="O51" i="9"/>
  <c r="M51" i="9"/>
  <c r="I51" i="9"/>
  <c r="X50" i="9"/>
  <c r="O50" i="9"/>
  <c r="M50" i="9" s="1"/>
  <c r="I50" i="9"/>
  <c r="X49" i="9"/>
  <c r="O49" i="9"/>
  <c r="M49" i="9"/>
  <c r="P49" i="9" s="1"/>
  <c r="I49" i="9"/>
  <c r="X48" i="9"/>
  <c r="O48" i="9"/>
  <c r="M48" i="9" s="1"/>
  <c r="I48" i="9"/>
  <c r="P48" i="9" s="1"/>
  <c r="X47" i="9"/>
  <c r="P47" i="9"/>
  <c r="O47" i="9"/>
  <c r="M47" i="9"/>
  <c r="I47" i="9"/>
  <c r="X46" i="9"/>
  <c r="O46" i="9"/>
  <c r="M46" i="9" s="1"/>
  <c r="I46" i="9"/>
  <c r="P46" i="9" s="1"/>
  <c r="X45" i="9"/>
  <c r="P45" i="9"/>
  <c r="O45" i="9"/>
  <c r="M45" i="9"/>
  <c r="I45" i="9"/>
  <c r="X44" i="9"/>
  <c r="O44" i="9"/>
  <c r="M44" i="9" s="1"/>
  <c r="I44" i="9"/>
  <c r="P44" i="9" s="1"/>
  <c r="X43" i="9"/>
  <c r="O43" i="9"/>
  <c r="M43" i="9"/>
  <c r="P43" i="9" s="1"/>
  <c r="I43" i="9"/>
  <c r="X42" i="9"/>
  <c r="O42" i="9"/>
  <c r="M42" i="9" s="1"/>
  <c r="I42" i="9"/>
  <c r="X41" i="9"/>
  <c r="P41" i="9"/>
  <c r="O41" i="9"/>
  <c r="M41" i="9"/>
  <c r="I41" i="9"/>
  <c r="X40" i="9"/>
  <c r="O40" i="9"/>
  <c r="M40" i="9" s="1"/>
  <c r="I40" i="9"/>
  <c r="X39" i="9"/>
  <c r="P39" i="9"/>
  <c r="O39" i="9"/>
  <c r="M39" i="9"/>
  <c r="I39" i="9"/>
  <c r="X38" i="9"/>
  <c r="O38" i="9"/>
  <c r="M38" i="9" s="1"/>
  <c r="I38" i="9"/>
  <c r="X37" i="9"/>
  <c r="O37" i="9"/>
  <c r="M37" i="9"/>
  <c r="P37" i="9" s="1"/>
  <c r="I37" i="9"/>
  <c r="X36" i="9"/>
  <c r="O36" i="9"/>
  <c r="M36" i="9" s="1"/>
  <c r="I36" i="9"/>
  <c r="P36" i="9" s="1"/>
  <c r="X35" i="9"/>
  <c r="P35" i="9"/>
  <c r="O35" i="9"/>
  <c r="M35" i="9"/>
  <c r="I35" i="9"/>
  <c r="X34" i="9"/>
  <c r="O34" i="9"/>
  <c r="M34" i="9" s="1"/>
  <c r="I34" i="9"/>
  <c r="P34" i="9" s="1"/>
  <c r="X33" i="9"/>
  <c r="P33" i="9"/>
  <c r="O33" i="9"/>
  <c r="M33" i="9"/>
  <c r="I33" i="9"/>
  <c r="X32" i="9"/>
  <c r="O32" i="9"/>
  <c r="M32" i="9" s="1"/>
  <c r="I32" i="9"/>
  <c r="P32" i="9" s="1"/>
  <c r="X31" i="9"/>
  <c r="O31" i="9"/>
  <c r="M31" i="9"/>
  <c r="P31" i="9" s="1"/>
  <c r="I31" i="9"/>
  <c r="X30" i="9"/>
  <c r="O30" i="9"/>
  <c r="M30" i="9" s="1"/>
  <c r="I30" i="9"/>
  <c r="X29" i="9"/>
  <c r="P29" i="9"/>
  <c r="O29" i="9"/>
  <c r="M29" i="9"/>
  <c r="I29" i="9"/>
  <c r="X28" i="9"/>
  <c r="O28" i="9"/>
  <c r="M28" i="9" s="1"/>
  <c r="I28" i="9"/>
  <c r="X27" i="9"/>
  <c r="P27" i="9"/>
  <c r="O27" i="9"/>
  <c r="M27" i="9"/>
  <c r="I27" i="9"/>
  <c r="X26" i="9"/>
  <c r="O26" i="9"/>
  <c r="M26" i="9" s="1"/>
  <c r="I26" i="9"/>
  <c r="X25" i="9"/>
  <c r="O25" i="9"/>
  <c r="M25" i="9"/>
  <c r="P25" i="9" s="1"/>
  <c r="I25" i="9"/>
  <c r="X24" i="9"/>
  <c r="O24" i="9"/>
  <c r="M24" i="9" s="1"/>
  <c r="I24" i="9"/>
  <c r="P24" i="9" s="1"/>
  <c r="X23" i="9"/>
  <c r="P23" i="9"/>
  <c r="O23" i="9"/>
  <c r="M23" i="9"/>
  <c r="I23" i="9"/>
  <c r="X22" i="9"/>
  <c r="O22" i="9"/>
  <c r="M22" i="9" s="1"/>
  <c r="I22" i="9"/>
  <c r="P22" i="9" s="1"/>
  <c r="X21" i="9"/>
  <c r="P21" i="9"/>
  <c r="O21" i="9"/>
  <c r="M21" i="9"/>
  <c r="I21" i="9"/>
  <c r="X20" i="9"/>
  <c r="O20" i="9"/>
  <c r="M20" i="9" s="1"/>
  <c r="I20" i="9"/>
  <c r="P20" i="9" s="1"/>
  <c r="X19" i="9"/>
  <c r="O19" i="9"/>
  <c r="M19" i="9"/>
  <c r="P19" i="9" s="1"/>
  <c r="I19" i="9"/>
  <c r="X18" i="9"/>
  <c r="O18" i="9"/>
  <c r="M18" i="9" s="1"/>
  <c r="I18" i="9"/>
  <c r="X17" i="9"/>
  <c r="P17" i="9"/>
  <c r="O17" i="9"/>
  <c r="M17" i="9"/>
  <c r="I17" i="9"/>
  <c r="X16" i="9"/>
  <c r="O16" i="9"/>
  <c r="M16" i="9" s="1"/>
  <c r="I16" i="9"/>
  <c r="X15" i="9"/>
  <c r="P15" i="9"/>
  <c r="O15" i="9"/>
  <c r="M15" i="9"/>
  <c r="I15" i="9"/>
  <c r="X14" i="9"/>
  <c r="O14" i="9"/>
  <c r="M14" i="9" s="1"/>
  <c r="I14" i="9"/>
  <c r="X13" i="9"/>
  <c r="O13" i="9"/>
  <c r="M13" i="9"/>
  <c r="P13" i="9" s="1"/>
  <c r="I13" i="9"/>
  <c r="X12" i="9"/>
  <c r="O12" i="9"/>
  <c r="M12" i="9" s="1"/>
  <c r="I12" i="9"/>
  <c r="P12" i="9" s="1"/>
  <c r="X11" i="9"/>
  <c r="P11" i="9"/>
  <c r="O11" i="9"/>
  <c r="M11" i="9"/>
  <c r="I11" i="9"/>
  <c r="X10" i="9"/>
  <c r="O10" i="9"/>
  <c r="M10" i="9" s="1"/>
  <c r="I10" i="9"/>
  <c r="P10" i="9" s="1"/>
  <c r="X9" i="9"/>
  <c r="P9" i="9"/>
  <c r="O9" i="9"/>
  <c r="M9" i="9"/>
  <c r="I9" i="9"/>
  <c r="X8" i="9"/>
  <c r="O8" i="9"/>
  <c r="M8" i="9" s="1"/>
  <c r="I8" i="9"/>
  <c r="P8" i="9" s="1"/>
  <c r="X7" i="9"/>
  <c r="O7" i="9"/>
  <c r="M7" i="9"/>
  <c r="P7" i="9" s="1"/>
  <c r="I7" i="9"/>
  <c r="X6" i="9"/>
  <c r="O6" i="9"/>
  <c r="M6" i="9" s="1"/>
  <c r="I6" i="9"/>
  <c r="X5" i="9"/>
  <c r="P5" i="9"/>
  <c r="O5" i="9"/>
  <c r="M5" i="9"/>
  <c r="I5" i="9"/>
  <c r="X4" i="9"/>
  <c r="O4" i="9"/>
  <c r="M4" i="9" s="1"/>
  <c r="I4" i="9"/>
  <c r="X3" i="9"/>
  <c r="P3" i="9"/>
  <c r="O3" i="9"/>
  <c r="M3" i="9"/>
  <c r="I3" i="9"/>
  <c r="X2490" i="3"/>
  <c r="M2490" i="3"/>
  <c r="I2490" i="3"/>
  <c r="X2489" i="3"/>
  <c r="M2489" i="3"/>
  <c r="I2489" i="3"/>
  <c r="X2488" i="3"/>
  <c r="M2488" i="3"/>
  <c r="I2488" i="3"/>
  <c r="X2487" i="3"/>
  <c r="M2487" i="3"/>
  <c r="I2487" i="3"/>
  <c r="X2486" i="3"/>
  <c r="M2486" i="3"/>
  <c r="I2486" i="3"/>
  <c r="X2485" i="3"/>
  <c r="M2485" i="3"/>
  <c r="I2485" i="3"/>
  <c r="X2484" i="3"/>
  <c r="M2484" i="3"/>
  <c r="I2484" i="3"/>
  <c r="X2483" i="3"/>
  <c r="M2483" i="3"/>
  <c r="I2483" i="3"/>
  <c r="X2482" i="3"/>
  <c r="M2482" i="3"/>
  <c r="I2482" i="3"/>
  <c r="X2481" i="3"/>
  <c r="M2481" i="3"/>
  <c r="I2481" i="3"/>
  <c r="X2480" i="3"/>
  <c r="M2480" i="3"/>
  <c r="I2480" i="3"/>
  <c r="X2479" i="3"/>
  <c r="M2479" i="3"/>
  <c r="I2479" i="3"/>
  <c r="X2478" i="3"/>
  <c r="M2478" i="3"/>
  <c r="I2478" i="3"/>
  <c r="X2477" i="3"/>
  <c r="M2477" i="3"/>
  <c r="I2477" i="3"/>
  <c r="X2476" i="3"/>
  <c r="M2476" i="3"/>
  <c r="I2476" i="3"/>
  <c r="X2475" i="3"/>
  <c r="M2475" i="3"/>
  <c r="I2475" i="3"/>
  <c r="X2474" i="3"/>
  <c r="M2474" i="3"/>
  <c r="I2474" i="3"/>
  <c r="X2473" i="3"/>
  <c r="M2473" i="3"/>
  <c r="I2473" i="3"/>
  <c r="X2472" i="3"/>
  <c r="M2472" i="3"/>
  <c r="I2472" i="3"/>
  <c r="X2471" i="3"/>
  <c r="M2471" i="3"/>
  <c r="I2471" i="3"/>
  <c r="X2470" i="3"/>
  <c r="M2470" i="3"/>
  <c r="I2470" i="3"/>
  <c r="X2469" i="3"/>
  <c r="M2469" i="3"/>
  <c r="I2469" i="3"/>
  <c r="X2468" i="3"/>
  <c r="M2468" i="3"/>
  <c r="I2468" i="3"/>
  <c r="X2467" i="3"/>
  <c r="M2467" i="3"/>
  <c r="I2467" i="3"/>
  <c r="X2466" i="3"/>
  <c r="M2466" i="3"/>
  <c r="I2466" i="3"/>
  <c r="X2465" i="3"/>
  <c r="M2465" i="3"/>
  <c r="I2465" i="3"/>
  <c r="X2464" i="3"/>
  <c r="M2464" i="3"/>
  <c r="I2464" i="3"/>
  <c r="X2463" i="3"/>
  <c r="M2463" i="3"/>
  <c r="I2463" i="3"/>
  <c r="X2462" i="3"/>
  <c r="M2462" i="3"/>
  <c r="I2462" i="3"/>
  <c r="X2461" i="3"/>
  <c r="M2461" i="3"/>
  <c r="I2461" i="3"/>
  <c r="X2460" i="3"/>
  <c r="M2460" i="3"/>
  <c r="I2460" i="3"/>
  <c r="X2459" i="3"/>
  <c r="M2459" i="3"/>
  <c r="I2459" i="3"/>
  <c r="X2458" i="3"/>
  <c r="M2458" i="3"/>
  <c r="I2458" i="3"/>
  <c r="X2457" i="3"/>
  <c r="M2457" i="3"/>
  <c r="I2457" i="3"/>
  <c r="X2456" i="3"/>
  <c r="M2456" i="3"/>
  <c r="I2456" i="3"/>
  <c r="X2455" i="3"/>
  <c r="M2455" i="3"/>
  <c r="I2455" i="3"/>
  <c r="X2454" i="3"/>
  <c r="M2454" i="3"/>
  <c r="I2454" i="3"/>
  <c r="X2453" i="3"/>
  <c r="M2453" i="3"/>
  <c r="I2453" i="3"/>
  <c r="X2452" i="3"/>
  <c r="M2452" i="3"/>
  <c r="I2452" i="3"/>
  <c r="X2451" i="3"/>
  <c r="M2451" i="3"/>
  <c r="I2451" i="3"/>
  <c r="X2450" i="3"/>
  <c r="M2450" i="3"/>
  <c r="I2450" i="3"/>
  <c r="X2449" i="3"/>
  <c r="M2449" i="3"/>
  <c r="I2449" i="3"/>
  <c r="X2448" i="3"/>
  <c r="M2448" i="3"/>
  <c r="I2448" i="3"/>
  <c r="X2447" i="3"/>
  <c r="M2447" i="3"/>
  <c r="I2447" i="3"/>
  <c r="X2446" i="3"/>
  <c r="M2446" i="3"/>
  <c r="I2446" i="3"/>
  <c r="X2445" i="3"/>
  <c r="M2445" i="3"/>
  <c r="I2445" i="3"/>
  <c r="X2444" i="3"/>
  <c r="M2444" i="3"/>
  <c r="I2444" i="3"/>
  <c r="X2443" i="3"/>
  <c r="M2443" i="3"/>
  <c r="I2443" i="3"/>
  <c r="X2442" i="3"/>
  <c r="M2442" i="3"/>
  <c r="I2442" i="3"/>
  <c r="X2441" i="3"/>
  <c r="M2441" i="3"/>
  <c r="I2441" i="3"/>
  <c r="X2440" i="3"/>
  <c r="M2440" i="3"/>
  <c r="I2440" i="3"/>
  <c r="X2439" i="3"/>
  <c r="M2439" i="3"/>
  <c r="I2439" i="3"/>
  <c r="X2438" i="3"/>
  <c r="M2438" i="3"/>
  <c r="I2438" i="3"/>
  <c r="X2437" i="3"/>
  <c r="M2437" i="3"/>
  <c r="I2437" i="3"/>
  <c r="X2436" i="3"/>
  <c r="M2436" i="3"/>
  <c r="I2436" i="3"/>
  <c r="X2435" i="3"/>
  <c r="M2435" i="3"/>
  <c r="I2435" i="3"/>
  <c r="X2434" i="3"/>
  <c r="M2434" i="3"/>
  <c r="I2434" i="3"/>
  <c r="X2433" i="3"/>
  <c r="M2433" i="3"/>
  <c r="I2433" i="3"/>
  <c r="X2432" i="3"/>
  <c r="M2432" i="3"/>
  <c r="I2432" i="3"/>
  <c r="X2431" i="3"/>
  <c r="M2431" i="3"/>
  <c r="I2431" i="3"/>
  <c r="X2430" i="3"/>
  <c r="M2430" i="3"/>
  <c r="I2430" i="3"/>
  <c r="X2429" i="3"/>
  <c r="M2429" i="3"/>
  <c r="I2429" i="3"/>
  <c r="X2428" i="3"/>
  <c r="M2428" i="3"/>
  <c r="I2428" i="3"/>
  <c r="X2427" i="3"/>
  <c r="M2427" i="3"/>
  <c r="I2427" i="3"/>
  <c r="X2426" i="3"/>
  <c r="M2426" i="3"/>
  <c r="I2426" i="3"/>
  <c r="X2425" i="3"/>
  <c r="M2425" i="3"/>
  <c r="I2425" i="3"/>
  <c r="X2424" i="3"/>
  <c r="M2424" i="3"/>
  <c r="I2424" i="3"/>
  <c r="X2423" i="3"/>
  <c r="M2423" i="3"/>
  <c r="I2423" i="3"/>
  <c r="X2422" i="3"/>
  <c r="M2422" i="3"/>
  <c r="I2422" i="3"/>
  <c r="X2421" i="3"/>
  <c r="M2421" i="3"/>
  <c r="I2421" i="3"/>
  <c r="X2420" i="3"/>
  <c r="M2420" i="3"/>
  <c r="I2420" i="3"/>
  <c r="X2419" i="3"/>
  <c r="M2419" i="3"/>
  <c r="I2419" i="3"/>
  <c r="X2418" i="3"/>
  <c r="M2418" i="3"/>
  <c r="I2418" i="3"/>
  <c r="X2417" i="3"/>
  <c r="M2417" i="3"/>
  <c r="I2417" i="3"/>
  <c r="X2416" i="3"/>
  <c r="M2416" i="3"/>
  <c r="I2416" i="3"/>
  <c r="X2415" i="3"/>
  <c r="M2415" i="3"/>
  <c r="I2415" i="3"/>
  <c r="X2414" i="3"/>
  <c r="M2414" i="3"/>
  <c r="I2414" i="3"/>
  <c r="X2413" i="3"/>
  <c r="M2413" i="3"/>
  <c r="I2413" i="3"/>
  <c r="X2412" i="3"/>
  <c r="M2412" i="3"/>
  <c r="I2412" i="3"/>
  <c r="X2411" i="3"/>
  <c r="M2411" i="3"/>
  <c r="I2411" i="3"/>
  <c r="X2410" i="3"/>
  <c r="M2410" i="3"/>
  <c r="I2410" i="3"/>
  <c r="X2409" i="3"/>
  <c r="M2409" i="3"/>
  <c r="I2409" i="3"/>
  <c r="X2408" i="3"/>
  <c r="M2408" i="3"/>
  <c r="I2408" i="3"/>
  <c r="X2407" i="3"/>
  <c r="M2407" i="3"/>
  <c r="I2407" i="3"/>
  <c r="X2406" i="3"/>
  <c r="M2406" i="3"/>
  <c r="I2406" i="3"/>
  <c r="X2405" i="3"/>
  <c r="M2405" i="3"/>
  <c r="I2405" i="3"/>
  <c r="X2404" i="3"/>
  <c r="M2404" i="3"/>
  <c r="I2404" i="3"/>
  <c r="X2403" i="3"/>
  <c r="M2403" i="3"/>
  <c r="I2403" i="3"/>
  <c r="X2402" i="3"/>
  <c r="M2402" i="3"/>
  <c r="I2402" i="3"/>
  <c r="X2401" i="3"/>
  <c r="M2401" i="3"/>
  <c r="I2401" i="3"/>
  <c r="X2400" i="3"/>
  <c r="M2400" i="3"/>
  <c r="I2400" i="3"/>
  <c r="X2399" i="3"/>
  <c r="M2399" i="3"/>
  <c r="I2399" i="3"/>
  <c r="X2398" i="3"/>
  <c r="M2398" i="3"/>
  <c r="I2398" i="3"/>
  <c r="X2397" i="3"/>
  <c r="M2397" i="3"/>
  <c r="I2397" i="3"/>
  <c r="X2396" i="3"/>
  <c r="M2396" i="3"/>
  <c r="I2396" i="3"/>
  <c r="X2395" i="3"/>
  <c r="M2395" i="3"/>
  <c r="I2395" i="3"/>
  <c r="X2394" i="3"/>
  <c r="M2394" i="3"/>
  <c r="I2394" i="3"/>
  <c r="X2393" i="3"/>
  <c r="M2393" i="3"/>
  <c r="I2393" i="3"/>
  <c r="X2392" i="3"/>
  <c r="M2392" i="3"/>
  <c r="I2392" i="3"/>
  <c r="X2391" i="3"/>
  <c r="M2391" i="3"/>
  <c r="I2391" i="3"/>
  <c r="X2390" i="3"/>
  <c r="M2390" i="3"/>
  <c r="I2390" i="3"/>
  <c r="X2389" i="3"/>
  <c r="M2389" i="3"/>
  <c r="I2389" i="3"/>
  <c r="X2388" i="3"/>
  <c r="M2388" i="3"/>
  <c r="I2388" i="3"/>
  <c r="X2387" i="3"/>
  <c r="M2387" i="3"/>
  <c r="I2387" i="3"/>
  <c r="X2386" i="3"/>
  <c r="M2386" i="3"/>
  <c r="I2386" i="3"/>
  <c r="X2385" i="3"/>
  <c r="M2385" i="3"/>
  <c r="I2385" i="3"/>
  <c r="X2384" i="3"/>
  <c r="M2384" i="3"/>
  <c r="I2384" i="3"/>
  <c r="X2383" i="3"/>
  <c r="M2383" i="3"/>
  <c r="I2383" i="3"/>
  <c r="X2382" i="3"/>
  <c r="M2382" i="3"/>
  <c r="I2382" i="3"/>
  <c r="X2381" i="3"/>
  <c r="M2381" i="3"/>
  <c r="I2381" i="3"/>
  <c r="X2380" i="3"/>
  <c r="M2380" i="3"/>
  <c r="I2380" i="3"/>
  <c r="X2379" i="3"/>
  <c r="M2379" i="3"/>
  <c r="I2379" i="3"/>
  <c r="X2378" i="3"/>
  <c r="M2378" i="3"/>
  <c r="I2378" i="3"/>
  <c r="X2377" i="3"/>
  <c r="M2377" i="3"/>
  <c r="I2377" i="3"/>
  <c r="X2376" i="3"/>
  <c r="M2376" i="3"/>
  <c r="I2376" i="3"/>
  <c r="X2375" i="3"/>
  <c r="M2375" i="3"/>
  <c r="I2375" i="3"/>
  <c r="X2374" i="3"/>
  <c r="M2374" i="3"/>
  <c r="I2374" i="3"/>
  <c r="X2373" i="3"/>
  <c r="M2373" i="3"/>
  <c r="I2373" i="3"/>
  <c r="X2372" i="3"/>
  <c r="M2372" i="3"/>
  <c r="I2372" i="3"/>
  <c r="X2371" i="3"/>
  <c r="M2371" i="3"/>
  <c r="I2371" i="3"/>
  <c r="X2370" i="3"/>
  <c r="M2370" i="3"/>
  <c r="I2370" i="3"/>
  <c r="X2369" i="3"/>
  <c r="M2369" i="3"/>
  <c r="I2369" i="3"/>
  <c r="X2368" i="3"/>
  <c r="M2368" i="3"/>
  <c r="I2368" i="3"/>
  <c r="X2367" i="3"/>
  <c r="M2367" i="3"/>
  <c r="I2367" i="3"/>
  <c r="X2366" i="3"/>
  <c r="M2366" i="3"/>
  <c r="I2366" i="3"/>
  <c r="X2365" i="3"/>
  <c r="M2365" i="3"/>
  <c r="I2365" i="3"/>
  <c r="X2364" i="3"/>
  <c r="M2364" i="3"/>
  <c r="I2364" i="3"/>
  <c r="X2363" i="3"/>
  <c r="M2363" i="3"/>
  <c r="I2363" i="3"/>
  <c r="X2362" i="3"/>
  <c r="M2362" i="3"/>
  <c r="I2362" i="3"/>
  <c r="X2361" i="3"/>
  <c r="M2361" i="3"/>
  <c r="I2361" i="3"/>
  <c r="X2360" i="3"/>
  <c r="M2360" i="3"/>
  <c r="I2360" i="3"/>
  <c r="X2359" i="3"/>
  <c r="M2359" i="3"/>
  <c r="I2359" i="3"/>
  <c r="X2358" i="3"/>
  <c r="M2358" i="3"/>
  <c r="I2358" i="3"/>
  <c r="X2357" i="3"/>
  <c r="M2357" i="3"/>
  <c r="I2357" i="3"/>
  <c r="X2356" i="3"/>
  <c r="M2356" i="3"/>
  <c r="I2356" i="3"/>
  <c r="X2355" i="3"/>
  <c r="M2355" i="3"/>
  <c r="I2355" i="3"/>
  <c r="X2354" i="3"/>
  <c r="M2354" i="3"/>
  <c r="I2354" i="3"/>
  <c r="X2353" i="3"/>
  <c r="M2353" i="3"/>
  <c r="I2353" i="3"/>
  <c r="X2352" i="3"/>
  <c r="M2352" i="3"/>
  <c r="I2352" i="3"/>
  <c r="X2351" i="3"/>
  <c r="M2351" i="3"/>
  <c r="I2351" i="3"/>
  <c r="X2350" i="3"/>
  <c r="M2350" i="3"/>
  <c r="I2350" i="3"/>
  <c r="X2349" i="3"/>
  <c r="M2349" i="3"/>
  <c r="I2349" i="3"/>
  <c r="X2348" i="3"/>
  <c r="M2348" i="3"/>
  <c r="I2348" i="3"/>
  <c r="X2347" i="3"/>
  <c r="M2347" i="3"/>
  <c r="I2347" i="3"/>
  <c r="X2346" i="3"/>
  <c r="M2346" i="3"/>
  <c r="I2346" i="3"/>
  <c r="X2345" i="3"/>
  <c r="M2345" i="3"/>
  <c r="I2345" i="3"/>
  <c r="X2344" i="3"/>
  <c r="M2344" i="3"/>
  <c r="I2344" i="3"/>
  <c r="X2343" i="3"/>
  <c r="M2343" i="3"/>
  <c r="I2343" i="3"/>
  <c r="X2342" i="3"/>
  <c r="M2342" i="3"/>
  <c r="I2342" i="3"/>
  <c r="X2341" i="3"/>
  <c r="M2341" i="3"/>
  <c r="I2341" i="3"/>
  <c r="X2340" i="3"/>
  <c r="M2340" i="3"/>
  <c r="I2340" i="3"/>
  <c r="X2339" i="3"/>
  <c r="M2339" i="3"/>
  <c r="I2339" i="3"/>
  <c r="X2338" i="3"/>
  <c r="M2338" i="3"/>
  <c r="I2338" i="3"/>
  <c r="X2337" i="3"/>
  <c r="M2337" i="3"/>
  <c r="I2337" i="3"/>
  <c r="X2336" i="3"/>
  <c r="M2336" i="3"/>
  <c r="I2336" i="3"/>
  <c r="X2335" i="3"/>
  <c r="M2335" i="3"/>
  <c r="I2335" i="3"/>
  <c r="X2334" i="3"/>
  <c r="M2334" i="3"/>
  <c r="I2334" i="3"/>
  <c r="X2333" i="3"/>
  <c r="M2333" i="3"/>
  <c r="I2333" i="3"/>
  <c r="X2332" i="3"/>
  <c r="M2332" i="3"/>
  <c r="I2332" i="3"/>
  <c r="X2331" i="3"/>
  <c r="M2331" i="3"/>
  <c r="I2331" i="3"/>
  <c r="X2330" i="3"/>
  <c r="M2330" i="3"/>
  <c r="I2330" i="3"/>
  <c r="X2329" i="3"/>
  <c r="M2329" i="3"/>
  <c r="I2329" i="3"/>
  <c r="X2328" i="3"/>
  <c r="M2328" i="3"/>
  <c r="I2328" i="3"/>
  <c r="X2327" i="3"/>
  <c r="M2327" i="3"/>
  <c r="I2327" i="3"/>
  <c r="X2326" i="3"/>
  <c r="M2326" i="3"/>
  <c r="I2326" i="3"/>
  <c r="X2325" i="3"/>
  <c r="M2325" i="3"/>
  <c r="I2325" i="3"/>
  <c r="X2324" i="3"/>
  <c r="M2324" i="3"/>
  <c r="I2324" i="3"/>
  <c r="X2323" i="3"/>
  <c r="M2323" i="3"/>
  <c r="I2323" i="3"/>
  <c r="X2322" i="3"/>
  <c r="M2322" i="3"/>
  <c r="I2322" i="3"/>
  <c r="X2321" i="3"/>
  <c r="M2321" i="3"/>
  <c r="I2321" i="3"/>
  <c r="X2320" i="3"/>
  <c r="M2320" i="3"/>
  <c r="I2320" i="3"/>
  <c r="X2319" i="3"/>
  <c r="M2319" i="3"/>
  <c r="I2319" i="3"/>
  <c r="X2318" i="3"/>
  <c r="M2318" i="3"/>
  <c r="I2318" i="3"/>
  <c r="X2317" i="3"/>
  <c r="M2317" i="3"/>
  <c r="I2317" i="3"/>
  <c r="X2316" i="3"/>
  <c r="M2316" i="3"/>
  <c r="I2316" i="3"/>
  <c r="X2315" i="3"/>
  <c r="M2315" i="3"/>
  <c r="I2315" i="3"/>
  <c r="X2314" i="3"/>
  <c r="M2314" i="3"/>
  <c r="I2314" i="3"/>
  <c r="X2313" i="3"/>
  <c r="M2313" i="3"/>
  <c r="I2313" i="3"/>
  <c r="X2312" i="3"/>
  <c r="M2312" i="3"/>
  <c r="I2312" i="3"/>
  <c r="X2311" i="3"/>
  <c r="M2311" i="3"/>
  <c r="I2311" i="3"/>
  <c r="X2310" i="3"/>
  <c r="M2310" i="3"/>
  <c r="I2310" i="3"/>
  <c r="X2309" i="3"/>
  <c r="M2309" i="3"/>
  <c r="I2309" i="3"/>
  <c r="X2308" i="3"/>
  <c r="M2308" i="3"/>
  <c r="I2308" i="3"/>
  <c r="X2307" i="3"/>
  <c r="M2307" i="3"/>
  <c r="I2307" i="3"/>
  <c r="X2306" i="3"/>
  <c r="M2306" i="3"/>
  <c r="I2306" i="3"/>
  <c r="X2305" i="3"/>
  <c r="M2305" i="3"/>
  <c r="I2305" i="3"/>
  <c r="X2304" i="3"/>
  <c r="M2304" i="3"/>
  <c r="I2304" i="3"/>
  <c r="X2303" i="3"/>
  <c r="M2303" i="3"/>
  <c r="I2303" i="3"/>
  <c r="X2302" i="3"/>
  <c r="M2302" i="3"/>
  <c r="I2302" i="3"/>
  <c r="X2301" i="3"/>
  <c r="M2301" i="3"/>
  <c r="I2301" i="3"/>
  <c r="X2300" i="3"/>
  <c r="M2300" i="3"/>
  <c r="I2300" i="3"/>
  <c r="X2299" i="3"/>
  <c r="M2299" i="3"/>
  <c r="I2299" i="3"/>
  <c r="X2298" i="3"/>
  <c r="M2298" i="3"/>
  <c r="I2298" i="3"/>
  <c r="X2297" i="3"/>
  <c r="M2297" i="3"/>
  <c r="I2297" i="3"/>
  <c r="X2296" i="3"/>
  <c r="M2296" i="3"/>
  <c r="I2296" i="3"/>
  <c r="X2295" i="3"/>
  <c r="M2295" i="3"/>
  <c r="I2295" i="3"/>
  <c r="X2294" i="3"/>
  <c r="M2294" i="3"/>
  <c r="I2294" i="3"/>
  <c r="X2293" i="3"/>
  <c r="M2293" i="3"/>
  <c r="I2293" i="3"/>
  <c r="X2292" i="3"/>
  <c r="M2292" i="3"/>
  <c r="I2292" i="3"/>
  <c r="P2305" i="3" l="1"/>
  <c r="P2309" i="3"/>
  <c r="P2311" i="3"/>
  <c r="P2313" i="3"/>
  <c r="P2317" i="3"/>
  <c r="P2319" i="3"/>
  <c r="P2325" i="3"/>
  <c r="P2327" i="3"/>
  <c r="P2329" i="3"/>
  <c r="P2333" i="3"/>
  <c r="P2335" i="3"/>
  <c r="P2457" i="3"/>
  <c r="P2459" i="3"/>
  <c r="P2461" i="3"/>
  <c r="P2473" i="3"/>
  <c r="P2475" i="3"/>
  <c r="P2477" i="3"/>
  <c r="P105" i="3"/>
  <c r="P87" i="3"/>
  <c r="P83" i="3"/>
  <c r="P81" i="3"/>
  <c r="P71" i="3"/>
  <c r="P63" i="3"/>
  <c r="P61" i="3"/>
  <c r="P59" i="3"/>
  <c r="P55" i="3"/>
  <c r="P53" i="3"/>
  <c r="P54" i="3"/>
  <c r="P2337" i="3"/>
  <c r="P2479" i="3"/>
  <c r="P118" i="3"/>
  <c r="P110" i="3"/>
  <c r="P74" i="3"/>
  <c r="P147" i="3"/>
  <c r="P143" i="3"/>
  <c r="P141" i="3"/>
  <c r="P139" i="3"/>
  <c r="P135" i="3"/>
  <c r="P133" i="3"/>
  <c r="P131" i="3"/>
  <c r="P129" i="3"/>
  <c r="C15" i="8"/>
  <c r="P890" i="9"/>
  <c r="P908" i="9"/>
  <c r="P926" i="9"/>
  <c r="P944" i="9"/>
  <c r="P962" i="9"/>
  <c r="P980" i="9"/>
  <c r="P998" i="9"/>
  <c r="P1016" i="9"/>
  <c r="P1027" i="9"/>
  <c r="P1063" i="9"/>
  <c r="P1099" i="9"/>
  <c r="P1135" i="9"/>
  <c r="P1183" i="9"/>
  <c r="P1255" i="9"/>
  <c r="P1039" i="9"/>
  <c r="P1073" i="9"/>
  <c r="P1109" i="9"/>
  <c r="P1151" i="9"/>
  <c r="P1192" i="9"/>
  <c r="P1198" i="9"/>
  <c r="P1211" i="9"/>
  <c r="P1236" i="9"/>
  <c r="P1273" i="9"/>
  <c r="P1147" i="9"/>
  <c r="P1207" i="9"/>
  <c r="P1038" i="9"/>
  <c r="P1045" i="9"/>
  <c r="P1049" i="9"/>
  <c r="P1072" i="9"/>
  <c r="P1081" i="9"/>
  <c r="P1085" i="9"/>
  <c r="P1108" i="9"/>
  <c r="P1117" i="9"/>
  <c r="P1121" i="9"/>
  <c r="P1156" i="9"/>
  <c r="P1162" i="9"/>
  <c r="P1175" i="9"/>
  <c r="P1223" i="9"/>
  <c r="P1272" i="9"/>
  <c r="P1314" i="9"/>
  <c r="P1334" i="9"/>
  <c r="P1033" i="9"/>
  <c r="P1055" i="9"/>
  <c r="P1091" i="9"/>
  <c r="P1127" i="9"/>
  <c r="P1146" i="9"/>
  <c r="P1171" i="9"/>
  <c r="P1206" i="9"/>
  <c r="P1219" i="9"/>
  <c r="P1241" i="9"/>
  <c r="P1289" i="9"/>
  <c r="P1329" i="9"/>
  <c r="P1061" i="9"/>
  <c r="P1079" i="9"/>
  <c r="P1097" i="9"/>
  <c r="P1115" i="9"/>
  <c r="P1133" i="9"/>
  <c r="P1157" i="9"/>
  <c r="P1165" i="9"/>
  <c r="P1169" i="9"/>
  <c r="P1193" i="9"/>
  <c r="P1201" i="9"/>
  <c r="P1205" i="9"/>
  <c r="P1228" i="9"/>
  <c r="P1246" i="9"/>
  <c r="P1264" i="9"/>
  <c r="P1231" i="9"/>
  <c r="P1249" i="9"/>
  <c r="P1267" i="9"/>
  <c r="P1285" i="9"/>
  <c r="P1293" i="9"/>
  <c r="P1307" i="9"/>
  <c r="P1342" i="9"/>
  <c r="P1145" i="9"/>
  <c r="P1163" i="9"/>
  <c r="P1181" i="9"/>
  <c r="P1199" i="9"/>
  <c r="P1217" i="9"/>
  <c r="P1235" i="9"/>
  <c r="P1253" i="9"/>
  <c r="P1271" i="9"/>
  <c r="P1288" i="9"/>
  <c r="P1295" i="9"/>
  <c r="P1306" i="9"/>
  <c r="P1313" i="9"/>
  <c r="P1324" i="9"/>
  <c r="P1336" i="9"/>
  <c r="P1354" i="9"/>
  <c r="P1372" i="9"/>
  <c r="P1229" i="9"/>
  <c r="P1247" i="9"/>
  <c r="P1265" i="9"/>
  <c r="P1283" i="9"/>
  <c r="P1294" i="9"/>
  <c r="P1301" i="9"/>
  <c r="P1312" i="9"/>
  <c r="P1319" i="9"/>
  <c r="P1330" i="9"/>
  <c r="P1348" i="9"/>
  <c r="P1366" i="9"/>
  <c r="P546" i="9"/>
  <c r="P576" i="9"/>
  <c r="P594" i="9"/>
  <c r="P813" i="9"/>
  <c r="P826" i="9"/>
  <c r="P796" i="9"/>
  <c r="P832" i="9"/>
  <c r="P658" i="9"/>
  <c r="P664" i="9"/>
  <c r="P670" i="9"/>
  <c r="P676" i="9"/>
  <c r="P682" i="9"/>
  <c r="P688" i="9"/>
  <c r="P694" i="9"/>
  <c r="P700" i="9"/>
  <c r="P706" i="9"/>
  <c r="P712" i="9"/>
  <c r="P718" i="9"/>
  <c r="P724" i="9"/>
  <c r="P747" i="9"/>
  <c r="P753" i="9"/>
  <c r="P759" i="9"/>
  <c r="P765" i="9"/>
  <c r="P771" i="9"/>
  <c r="P777" i="9"/>
  <c r="P783" i="9"/>
  <c r="P789" i="9"/>
  <c r="P802" i="9"/>
  <c r="P825" i="9"/>
  <c r="P742" i="9"/>
  <c r="P820" i="9"/>
  <c r="P645" i="9"/>
  <c r="P651" i="9"/>
  <c r="P730" i="9"/>
  <c r="P808" i="9"/>
  <c r="P657" i="9"/>
  <c r="P663" i="9"/>
  <c r="P669" i="9"/>
  <c r="P675" i="9"/>
  <c r="P681" i="9"/>
  <c r="P687" i="9"/>
  <c r="P693" i="9"/>
  <c r="P699" i="9"/>
  <c r="P705" i="9"/>
  <c r="P711" i="9"/>
  <c r="P717" i="9"/>
  <c r="P723" i="9"/>
  <c r="P736" i="9"/>
  <c r="P801" i="9"/>
  <c r="P814" i="9"/>
  <c r="P837" i="9"/>
  <c r="P75" i="3"/>
  <c r="P2294" i="3"/>
  <c r="P2338" i="3"/>
  <c r="P2356" i="3"/>
  <c r="P2362" i="3"/>
  <c r="P2364" i="3"/>
  <c r="P2366" i="3"/>
  <c r="P2372" i="3"/>
  <c r="P2378" i="3"/>
  <c r="P2382" i="3"/>
  <c r="P2384" i="3"/>
  <c r="P2388" i="3"/>
  <c r="P2390" i="3"/>
  <c r="P2392" i="3"/>
  <c r="P2394" i="3"/>
  <c r="P2398" i="3"/>
  <c r="P2402" i="3"/>
  <c r="P2406" i="3"/>
  <c r="P2408" i="3"/>
  <c r="P2414" i="3"/>
  <c r="P2420" i="3"/>
  <c r="P2424" i="3"/>
  <c r="P142" i="3"/>
  <c r="P134" i="3"/>
  <c r="P88" i="3"/>
  <c r="P89" i="3"/>
  <c r="P56" i="3"/>
  <c r="P125" i="3"/>
  <c r="P123" i="3"/>
  <c r="P121" i="3"/>
  <c r="P119" i="3"/>
  <c r="P117" i="3"/>
  <c r="P115" i="3"/>
  <c r="P111" i="3"/>
  <c r="P109" i="3"/>
  <c r="P92" i="3"/>
  <c r="P69" i="3"/>
  <c r="P107" i="3"/>
  <c r="P103" i="3"/>
  <c r="P101" i="3"/>
  <c r="P99" i="3"/>
  <c r="P97" i="3"/>
  <c r="P93" i="3"/>
  <c r="P82" i="3"/>
  <c r="P76" i="3"/>
  <c r="P70" i="3"/>
  <c r="P137" i="3"/>
  <c r="P77" i="3"/>
  <c r="P113" i="3"/>
  <c r="P95" i="3"/>
  <c r="P2365" i="3"/>
  <c r="P2367" i="3"/>
  <c r="P2377" i="3"/>
  <c r="P2379" i="3"/>
  <c r="P2383" i="3"/>
  <c r="P2385" i="3"/>
  <c r="P2401" i="3"/>
  <c r="P2403" i="3"/>
  <c r="P2407" i="3"/>
  <c r="P127" i="3"/>
  <c r="P108" i="3"/>
  <c r="P90" i="3"/>
  <c r="P72" i="3"/>
  <c r="P146" i="3"/>
  <c r="P132" i="3"/>
  <c r="P138" i="3"/>
  <c r="P128" i="3"/>
  <c r="P114" i="3"/>
  <c r="P106" i="3"/>
  <c r="P96" i="3"/>
  <c r="P91" i="3"/>
  <c r="P78" i="3"/>
  <c r="P73" i="3"/>
  <c r="P66" i="3"/>
  <c r="P64" i="3"/>
  <c r="P57" i="3"/>
  <c r="P144" i="3"/>
  <c r="P120" i="3"/>
  <c r="P145" i="3"/>
  <c r="P126" i="3"/>
  <c r="P102" i="3"/>
  <c r="P84" i="3"/>
  <c r="P65" i="3"/>
  <c r="P60" i="3"/>
  <c r="P51" i="3"/>
  <c r="P140" i="3"/>
  <c r="P124" i="3"/>
  <c r="P116" i="3"/>
  <c r="P100" i="3"/>
  <c r="P85" i="3"/>
  <c r="P52" i="3"/>
  <c r="P130" i="3"/>
  <c r="P122" i="3"/>
  <c r="P98" i="3"/>
  <c r="P80" i="3"/>
  <c r="P68" i="3"/>
  <c r="P50" i="3"/>
  <c r="P104" i="3"/>
  <c r="P86" i="3"/>
  <c r="P62" i="3"/>
  <c r="P136" i="3"/>
  <c r="P112" i="3"/>
  <c r="P94" i="3"/>
  <c r="P79" i="3"/>
  <c r="P67" i="3"/>
  <c r="P58" i="3"/>
  <c r="P49" i="3"/>
  <c r="P2293" i="3"/>
  <c r="P2295" i="3"/>
  <c r="P2297" i="3"/>
  <c r="P2304" i="3"/>
  <c r="P2328" i="3"/>
  <c r="P2330" i="3"/>
  <c r="P2332" i="3"/>
  <c r="P2334" i="3"/>
  <c r="P2349" i="3"/>
  <c r="P2351" i="3"/>
  <c r="P2353" i="3"/>
  <c r="P2355" i="3"/>
  <c r="P2446" i="3"/>
  <c r="P2448" i="3"/>
  <c r="P2450" i="3"/>
  <c r="P2452" i="3"/>
  <c r="P2456" i="3"/>
  <c r="P2464" i="3"/>
  <c r="P2466" i="3"/>
  <c r="P2468" i="3"/>
  <c r="P2470" i="3"/>
  <c r="P2476" i="3"/>
  <c r="P2482" i="3"/>
  <c r="P2484" i="3"/>
  <c r="P2486" i="3"/>
  <c r="P2488" i="3"/>
  <c r="P2340" i="3"/>
  <c r="P2350" i="3"/>
  <c r="P2400" i="3"/>
  <c r="P2410" i="3"/>
  <c r="P2412" i="3"/>
  <c r="P2416" i="3"/>
  <c r="P2418" i="3"/>
  <c r="P2428" i="3"/>
  <c r="P2430" i="3"/>
  <c r="P2434" i="3"/>
  <c r="P2436" i="3"/>
  <c r="P2447" i="3"/>
  <c r="P2453" i="3"/>
  <c r="P2312" i="3"/>
  <c r="P2314" i="3"/>
  <c r="P2326" i="3"/>
  <c r="P2343" i="3"/>
  <c r="P2389" i="3"/>
  <c r="P2397" i="3"/>
  <c r="P2490" i="3"/>
  <c r="P2409" i="3"/>
  <c r="P2421" i="3"/>
  <c r="P2425" i="3"/>
  <c r="P2427" i="3"/>
  <c r="P2437" i="3"/>
  <c r="P4" i="9"/>
  <c r="P18" i="9"/>
  <c r="P26" i="9"/>
  <c r="P40" i="9"/>
  <c r="P54" i="9"/>
  <c r="P62" i="9"/>
  <c r="P70" i="9"/>
  <c r="P80" i="9"/>
  <c r="P88" i="9"/>
  <c r="P147" i="9"/>
  <c r="P6" i="9"/>
  <c r="P14" i="9"/>
  <c r="P28" i="9"/>
  <c r="P42" i="9"/>
  <c r="P50" i="9"/>
  <c r="P64" i="9"/>
  <c r="P74" i="9"/>
  <c r="P82" i="9"/>
  <c r="P141" i="9"/>
  <c r="P16" i="9"/>
  <c r="P30" i="9"/>
  <c r="P38" i="9"/>
  <c r="P52" i="9"/>
  <c r="P68" i="9"/>
  <c r="P76" i="9"/>
  <c r="P86" i="9"/>
  <c r="P153" i="9"/>
  <c r="P140" i="9"/>
  <c r="P157" i="9"/>
  <c r="P163" i="9"/>
  <c r="P169" i="9"/>
  <c r="P175" i="9"/>
  <c r="P181" i="9"/>
  <c r="P187" i="9"/>
  <c r="P193" i="9"/>
  <c r="P199" i="9"/>
  <c r="P213" i="9"/>
  <c r="P225" i="9"/>
  <c r="P237" i="9"/>
  <c r="P249" i="9"/>
  <c r="P261" i="9"/>
  <c r="P290" i="9"/>
  <c r="P320" i="9"/>
  <c r="P92" i="9"/>
  <c r="P110" i="9"/>
  <c r="P128" i="9"/>
  <c r="P146" i="9"/>
  <c r="P302" i="9"/>
  <c r="P104" i="9"/>
  <c r="P272" i="9"/>
  <c r="P98" i="9"/>
  <c r="P116" i="9"/>
  <c r="P134" i="9"/>
  <c r="P152" i="9"/>
  <c r="P122" i="9"/>
  <c r="P158" i="9"/>
  <c r="P164" i="9"/>
  <c r="P170" i="9"/>
  <c r="P176" i="9"/>
  <c r="P182" i="9"/>
  <c r="P221" i="9"/>
  <c r="P233" i="9"/>
  <c r="P245" i="9"/>
  <c r="P269" i="9"/>
  <c r="P326" i="9"/>
  <c r="P385" i="9"/>
  <c r="P403" i="9"/>
  <c r="P421" i="9"/>
  <c r="P439" i="9"/>
  <c r="P284" i="9"/>
  <c r="P308" i="9"/>
  <c r="P325" i="9"/>
  <c r="P331" i="9"/>
  <c r="P337" i="9"/>
  <c r="P350" i="9"/>
  <c r="P387" i="9"/>
  <c r="P405" i="9"/>
  <c r="P423" i="9"/>
  <c r="P441" i="9"/>
  <c r="P278" i="9"/>
  <c r="P296" i="9"/>
  <c r="P314" i="9"/>
  <c r="P344" i="9"/>
  <c r="P349" i="9"/>
  <c r="P417" i="9"/>
  <c r="P453" i="9"/>
  <c r="P391" i="9"/>
  <c r="P409" i="9"/>
  <c r="P427" i="9"/>
  <c r="P445" i="9"/>
  <c r="P2292" i="3"/>
  <c r="P2296" i="3"/>
  <c r="P2300" i="3"/>
  <c r="P2302" i="3"/>
  <c r="P2336" i="3"/>
  <c r="P2339" i="3"/>
  <c r="P2341" i="3"/>
  <c r="P2352" i="3"/>
  <c r="P2354" i="3"/>
  <c r="P2391" i="3"/>
  <c r="P2399" i="3"/>
  <c r="P2405" i="3"/>
  <c r="P2411" i="3"/>
  <c r="P2415" i="3"/>
  <c r="P2417" i="3"/>
  <c r="P2423" i="3"/>
  <c r="P2429" i="3"/>
  <c r="P2433" i="3"/>
  <c r="P2435" i="3"/>
  <c r="P2465" i="3"/>
  <c r="P2471" i="3"/>
  <c r="P2483" i="3"/>
  <c r="P2489" i="3"/>
  <c r="P2321" i="3"/>
  <c r="P2323" i="3"/>
  <c r="P2358" i="3"/>
  <c r="P2368" i="3"/>
  <c r="P2370" i="3"/>
  <c r="P2374" i="3"/>
  <c r="P2376" i="3"/>
  <c r="P2386" i="3"/>
  <c r="P2444" i="3"/>
  <c r="P2342" i="3"/>
  <c r="P2426" i="3"/>
  <c r="P2432" i="3"/>
  <c r="P2438" i="3"/>
  <c r="P2462" i="3"/>
  <c r="P2474" i="3"/>
  <c r="P2480" i="3"/>
  <c r="P2301" i="3"/>
  <c r="P2308" i="3"/>
  <c r="P2310" i="3"/>
  <c r="P2316" i="3"/>
  <c r="P2320" i="3"/>
  <c r="P2322" i="3"/>
  <c r="P2324" i="3"/>
  <c r="P2346" i="3"/>
  <c r="P2348" i="3"/>
  <c r="P2357" i="3"/>
  <c r="P2359" i="3"/>
  <c r="P2361" i="3"/>
  <c r="P2363" i="3"/>
  <c r="P2369" i="3"/>
  <c r="P2373" i="3"/>
  <c r="P2375" i="3"/>
  <c r="P2381" i="3"/>
  <c r="P2387" i="3"/>
  <c r="P2439" i="3"/>
  <c r="P2441" i="3"/>
  <c r="P2443" i="3"/>
  <c r="P2455" i="3"/>
  <c r="P2380" i="3"/>
  <c r="P2306" i="3"/>
  <c r="P2344" i="3"/>
  <c r="P2396" i="3"/>
  <c r="P2419" i="3"/>
  <c r="P2445" i="3"/>
  <c r="P2454" i="3"/>
  <c r="P2463" i="3"/>
  <c r="P2472" i="3"/>
  <c r="P2481" i="3"/>
  <c r="P2395" i="3"/>
  <c r="P2318" i="3"/>
  <c r="P2371" i="3"/>
  <c r="P2413" i="3"/>
  <c r="P2422" i="3"/>
  <c r="P2431" i="3"/>
  <c r="P2299" i="3"/>
  <c r="P2315" i="3"/>
  <c r="P2440" i="3"/>
  <c r="P2449" i="3"/>
  <c r="P2458" i="3"/>
  <c r="P2467" i="3"/>
  <c r="P2485" i="3"/>
  <c r="P2347" i="3"/>
  <c r="P2298" i="3"/>
  <c r="P2404" i="3"/>
  <c r="P2303" i="3"/>
  <c r="P2307" i="3"/>
  <c r="P2331" i="3"/>
  <c r="P2345" i="3"/>
  <c r="P2360" i="3"/>
  <c r="P2393" i="3"/>
  <c r="P2442" i="3"/>
  <c r="P2451" i="3"/>
  <c r="P2460" i="3"/>
  <c r="P2469" i="3"/>
  <c r="P2478" i="3"/>
  <c r="P2487" i="3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843" i="7"/>
  <c r="X844" i="7"/>
  <c r="X845" i="7"/>
  <c r="X846" i="7"/>
  <c r="X847" i="7"/>
  <c r="X848" i="7"/>
  <c r="X849" i="7"/>
  <c r="X850" i="7"/>
  <c r="X851" i="7"/>
  <c r="X852" i="7"/>
  <c r="X853" i="7"/>
  <c r="X854" i="7"/>
  <c r="X855" i="7"/>
  <c r="X856" i="7"/>
  <c r="X857" i="7"/>
  <c r="X858" i="7"/>
  <c r="X859" i="7"/>
  <c r="X860" i="7"/>
  <c r="X861" i="7"/>
  <c r="X862" i="7"/>
  <c r="X863" i="7"/>
  <c r="X864" i="7"/>
  <c r="X865" i="7"/>
  <c r="X866" i="7"/>
  <c r="X867" i="7"/>
  <c r="X868" i="7"/>
  <c r="X869" i="7"/>
  <c r="X870" i="7"/>
  <c r="X871" i="7"/>
  <c r="X872" i="7"/>
  <c r="X873" i="7"/>
  <c r="X874" i="7"/>
  <c r="X875" i="7"/>
  <c r="X876" i="7"/>
  <c r="X877" i="7"/>
  <c r="X878" i="7"/>
  <c r="X879" i="7"/>
  <c r="X880" i="7"/>
  <c r="X881" i="7"/>
  <c r="X882" i="7"/>
  <c r="X883" i="7"/>
  <c r="X884" i="7"/>
  <c r="X885" i="7"/>
  <c r="X886" i="7"/>
  <c r="X887" i="7"/>
  <c r="X888" i="7"/>
  <c r="X889" i="7"/>
  <c r="X890" i="7"/>
  <c r="X891" i="7"/>
  <c r="X892" i="7"/>
  <c r="X893" i="7"/>
  <c r="X894" i="7"/>
  <c r="X895" i="7"/>
  <c r="X896" i="7"/>
  <c r="X897" i="7"/>
  <c r="X898" i="7"/>
  <c r="X899" i="7"/>
  <c r="X900" i="7"/>
  <c r="X901" i="7"/>
  <c r="X902" i="7"/>
  <c r="X903" i="7"/>
  <c r="X904" i="7"/>
  <c r="X905" i="7"/>
  <c r="X906" i="7"/>
  <c r="X907" i="7"/>
  <c r="X908" i="7"/>
  <c r="X909" i="7"/>
  <c r="X910" i="7"/>
  <c r="X911" i="7"/>
  <c r="X912" i="7"/>
  <c r="X913" i="7"/>
  <c r="X914" i="7"/>
  <c r="X915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3" i="7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AC21" i="1" l="1"/>
  <c r="D37" i="8" s="1"/>
  <c r="AD20" i="1" a="1"/>
  <c r="AD20" i="1" s="1"/>
  <c r="E36" i="8" s="1"/>
  <c r="AC15" i="1"/>
  <c r="D31" i="8" s="1"/>
  <c r="AC20" i="1"/>
  <c r="D36" i="8" s="1"/>
  <c r="AD19" i="1" a="1"/>
  <c r="AD19" i="1" s="1"/>
  <c r="E35" i="8" s="1"/>
  <c r="AC23" i="1"/>
  <c r="D39" i="8" s="1"/>
  <c r="AC22" i="1"/>
  <c r="D38" i="8" s="1"/>
  <c r="AD21" i="1" a="1"/>
  <c r="AD21" i="1" s="1"/>
  <c r="E37" i="8" s="1"/>
  <c r="AC19" i="1"/>
  <c r="D35" i="8" s="1"/>
  <c r="AD18" i="1" a="1"/>
  <c r="AD18" i="1" s="1"/>
  <c r="E34" i="8" s="1"/>
  <c r="AC18" i="1"/>
  <c r="D34" i="8" s="1"/>
  <c r="AD17" i="1" a="1"/>
  <c r="AD17" i="1" s="1"/>
  <c r="E33" i="8" s="1"/>
  <c r="AC16" i="1"/>
  <c r="D32" i="8" s="1"/>
  <c r="AD15" i="1" a="1"/>
  <c r="AD15" i="1" s="1"/>
  <c r="E31" i="8" s="1"/>
  <c r="AD23" i="1"/>
  <c r="E39" i="8" s="1"/>
  <c r="AD22" i="1" a="1"/>
  <c r="AD22" i="1" s="1"/>
  <c r="E38" i="8" s="1"/>
  <c r="AC17" i="1"/>
  <c r="D33" i="8" s="1"/>
  <c r="AD16" i="1" a="1"/>
  <c r="AD16" i="1" s="1"/>
  <c r="E32" i="8" s="1"/>
  <c r="AB4" i="1"/>
  <c r="C31" i="4" s="1"/>
  <c r="AB12" i="1"/>
  <c r="C39" i="4" s="1"/>
  <c r="AB10" i="1"/>
  <c r="C37" i="4" s="1"/>
  <c r="AB8" i="1"/>
  <c r="C35" i="4" s="1"/>
  <c r="AB6" i="1"/>
  <c r="C33" i="4" s="1"/>
  <c r="AG12" i="2"/>
  <c r="M27" i="4" s="1"/>
  <c r="AG10" i="2"/>
  <c r="M25" i="4" s="1"/>
  <c r="AG8" i="2"/>
  <c r="M23" i="4" s="1"/>
  <c r="AG6" i="2"/>
  <c r="M21" i="4" s="1"/>
  <c r="AG4" i="2"/>
  <c r="M19" i="4" s="1"/>
  <c r="AG12" i="7"/>
  <c r="M51" i="4" s="1"/>
  <c r="AG10" i="7"/>
  <c r="M49" i="4" s="1"/>
  <c r="AG8" i="7"/>
  <c r="M47" i="4" s="1"/>
  <c r="AG6" i="7"/>
  <c r="M45" i="4" s="1"/>
  <c r="AG4" i="7"/>
  <c r="M43" i="4" s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X1758" i="3"/>
  <c r="X1759" i="3"/>
  <c r="X1760" i="3"/>
  <c r="X1761" i="3"/>
  <c r="X1762" i="3"/>
  <c r="X1763" i="3"/>
  <c r="X1764" i="3"/>
  <c r="X1765" i="3"/>
  <c r="X1766" i="3"/>
  <c r="X1767" i="3"/>
  <c r="X1768" i="3"/>
  <c r="X1769" i="3"/>
  <c r="X1770" i="3"/>
  <c r="X1771" i="3"/>
  <c r="X1772" i="3"/>
  <c r="X1773" i="3"/>
  <c r="X1774" i="3"/>
  <c r="X1775" i="3"/>
  <c r="X1776" i="3"/>
  <c r="X1777" i="3"/>
  <c r="X1778" i="3"/>
  <c r="X1779" i="3"/>
  <c r="X1780" i="3"/>
  <c r="X1781" i="3"/>
  <c r="X1782" i="3"/>
  <c r="X1783" i="3"/>
  <c r="X1784" i="3"/>
  <c r="X1785" i="3"/>
  <c r="X1786" i="3"/>
  <c r="X1787" i="3"/>
  <c r="X1788" i="3"/>
  <c r="X1789" i="3"/>
  <c r="X1790" i="3"/>
  <c r="X1791" i="3"/>
  <c r="X1792" i="3"/>
  <c r="X1793" i="3"/>
  <c r="X1794" i="3"/>
  <c r="X1795" i="3"/>
  <c r="X1796" i="3"/>
  <c r="X1797" i="3"/>
  <c r="X1798" i="3"/>
  <c r="X1799" i="3"/>
  <c r="X1800" i="3"/>
  <c r="X1801" i="3"/>
  <c r="X1802" i="3"/>
  <c r="X1803" i="3"/>
  <c r="X1804" i="3"/>
  <c r="X1805" i="3"/>
  <c r="X1806" i="3"/>
  <c r="X1807" i="3"/>
  <c r="X1808" i="3"/>
  <c r="X1809" i="3"/>
  <c r="X1810" i="3"/>
  <c r="X1811" i="3"/>
  <c r="X1812" i="3"/>
  <c r="X1813" i="3"/>
  <c r="X1814" i="3"/>
  <c r="X1815" i="3"/>
  <c r="X1816" i="3"/>
  <c r="X1817" i="3"/>
  <c r="X1818" i="3"/>
  <c r="X1819" i="3"/>
  <c r="X1820" i="3"/>
  <c r="X1821" i="3"/>
  <c r="X1822" i="3"/>
  <c r="X1823" i="3"/>
  <c r="X1824" i="3"/>
  <c r="X1825" i="3"/>
  <c r="X1826" i="3"/>
  <c r="X1827" i="3"/>
  <c r="X1828" i="3"/>
  <c r="X1829" i="3"/>
  <c r="X1830" i="3"/>
  <c r="X1831" i="3"/>
  <c r="X1832" i="3"/>
  <c r="X1833" i="3"/>
  <c r="X1834" i="3"/>
  <c r="X1835" i="3"/>
  <c r="X1836" i="3"/>
  <c r="X1837" i="3"/>
  <c r="X1838" i="3"/>
  <c r="X1839" i="3"/>
  <c r="X1840" i="3"/>
  <c r="X1841" i="3"/>
  <c r="X1842" i="3"/>
  <c r="X1843" i="3"/>
  <c r="X1844" i="3"/>
  <c r="X1845" i="3"/>
  <c r="X1846" i="3"/>
  <c r="X1847" i="3"/>
  <c r="X1848" i="3"/>
  <c r="X1849" i="3"/>
  <c r="X1850" i="3"/>
  <c r="X1851" i="3"/>
  <c r="X1852" i="3"/>
  <c r="X1853" i="3"/>
  <c r="X1854" i="3"/>
  <c r="X1855" i="3"/>
  <c r="X1856" i="3"/>
  <c r="X1857" i="3"/>
  <c r="X1858" i="3"/>
  <c r="X1859" i="3"/>
  <c r="X1860" i="3"/>
  <c r="X1861" i="3"/>
  <c r="X1862" i="3"/>
  <c r="X1863" i="3"/>
  <c r="X1864" i="3"/>
  <c r="X1865" i="3"/>
  <c r="X1866" i="3"/>
  <c r="X1867" i="3"/>
  <c r="X1868" i="3"/>
  <c r="X1869" i="3"/>
  <c r="X1870" i="3"/>
  <c r="X1871" i="3"/>
  <c r="X1872" i="3"/>
  <c r="X1873" i="3"/>
  <c r="X1874" i="3"/>
  <c r="X1875" i="3"/>
  <c r="X1876" i="3"/>
  <c r="X1877" i="3"/>
  <c r="X1878" i="3"/>
  <c r="X1879" i="3"/>
  <c r="X1880" i="3"/>
  <c r="X1881" i="3"/>
  <c r="X1882" i="3"/>
  <c r="X1883" i="3"/>
  <c r="X1884" i="3"/>
  <c r="X1885" i="3"/>
  <c r="X1886" i="3"/>
  <c r="X1887" i="3"/>
  <c r="X1888" i="3"/>
  <c r="X1889" i="3"/>
  <c r="X1890" i="3"/>
  <c r="X1891" i="3"/>
  <c r="X1892" i="3"/>
  <c r="X1893" i="3"/>
  <c r="X1894" i="3"/>
  <c r="X1895" i="3"/>
  <c r="X1896" i="3"/>
  <c r="X1897" i="3"/>
  <c r="X1898" i="3"/>
  <c r="X1899" i="3"/>
  <c r="X1900" i="3"/>
  <c r="X1901" i="3"/>
  <c r="X1902" i="3"/>
  <c r="X1903" i="3"/>
  <c r="X1904" i="3"/>
  <c r="X1905" i="3"/>
  <c r="X1906" i="3"/>
  <c r="X1907" i="3"/>
  <c r="X1908" i="3"/>
  <c r="X1909" i="3"/>
  <c r="X1910" i="3"/>
  <c r="X1911" i="3"/>
  <c r="X1912" i="3"/>
  <c r="X1913" i="3"/>
  <c r="X1914" i="3"/>
  <c r="X1915" i="3"/>
  <c r="X1916" i="3"/>
  <c r="X1917" i="3"/>
  <c r="X1918" i="3"/>
  <c r="X1919" i="3"/>
  <c r="X1920" i="3"/>
  <c r="X1921" i="3"/>
  <c r="X1922" i="3"/>
  <c r="X1923" i="3"/>
  <c r="X1924" i="3"/>
  <c r="X1925" i="3"/>
  <c r="X1926" i="3"/>
  <c r="X1927" i="3"/>
  <c r="X1928" i="3"/>
  <c r="X1929" i="3"/>
  <c r="X1930" i="3"/>
  <c r="X1931" i="3"/>
  <c r="X1932" i="3"/>
  <c r="X1933" i="3"/>
  <c r="X1934" i="3"/>
  <c r="X1935" i="3"/>
  <c r="X1936" i="3"/>
  <c r="X1937" i="3"/>
  <c r="X1938" i="3"/>
  <c r="X1939" i="3"/>
  <c r="X1940" i="3"/>
  <c r="X1941" i="3"/>
  <c r="X1942" i="3"/>
  <c r="X1943" i="3"/>
  <c r="X1944" i="3"/>
  <c r="X1945" i="3"/>
  <c r="X1946" i="3"/>
  <c r="X1947" i="3"/>
  <c r="X1948" i="3"/>
  <c r="X1949" i="3"/>
  <c r="X1950" i="3"/>
  <c r="X1951" i="3"/>
  <c r="X1952" i="3"/>
  <c r="X1953" i="3"/>
  <c r="X1954" i="3"/>
  <c r="X1955" i="3"/>
  <c r="X1956" i="3"/>
  <c r="X1957" i="3"/>
  <c r="X1958" i="3"/>
  <c r="X1959" i="3"/>
  <c r="X1960" i="3"/>
  <c r="X1961" i="3"/>
  <c r="X1962" i="3"/>
  <c r="X1963" i="3"/>
  <c r="X1964" i="3"/>
  <c r="X1965" i="3"/>
  <c r="X1966" i="3"/>
  <c r="X1967" i="3"/>
  <c r="X1968" i="3"/>
  <c r="X1969" i="3"/>
  <c r="X1970" i="3"/>
  <c r="X1971" i="3"/>
  <c r="X1972" i="3"/>
  <c r="X1973" i="3"/>
  <c r="X1974" i="3"/>
  <c r="X1975" i="3"/>
  <c r="X1976" i="3"/>
  <c r="X1977" i="3"/>
  <c r="X1978" i="3"/>
  <c r="X1979" i="3"/>
  <c r="X1980" i="3"/>
  <c r="X1981" i="3"/>
  <c r="X1982" i="3"/>
  <c r="X1983" i="3"/>
  <c r="X1984" i="3"/>
  <c r="X1985" i="3"/>
  <c r="X1986" i="3"/>
  <c r="X1987" i="3"/>
  <c r="X1988" i="3"/>
  <c r="X1989" i="3"/>
  <c r="X1990" i="3"/>
  <c r="X1991" i="3"/>
  <c r="X1992" i="3"/>
  <c r="X1993" i="3"/>
  <c r="X1994" i="3"/>
  <c r="X1995" i="3"/>
  <c r="X1996" i="3"/>
  <c r="X1997" i="3"/>
  <c r="X1998" i="3"/>
  <c r="X1999" i="3"/>
  <c r="X2000" i="3"/>
  <c r="X2001" i="3"/>
  <c r="X2002" i="3"/>
  <c r="X2003" i="3"/>
  <c r="X2004" i="3"/>
  <c r="X2005" i="3"/>
  <c r="X2006" i="3"/>
  <c r="X2007" i="3"/>
  <c r="X2008" i="3"/>
  <c r="X2009" i="3"/>
  <c r="X2010" i="3"/>
  <c r="X2011" i="3"/>
  <c r="X2012" i="3"/>
  <c r="X2013" i="3"/>
  <c r="X2014" i="3"/>
  <c r="X2015" i="3"/>
  <c r="X2016" i="3"/>
  <c r="X2017" i="3"/>
  <c r="X2018" i="3"/>
  <c r="X2019" i="3"/>
  <c r="X2020" i="3"/>
  <c r="X2021" i="3"/>
  <c r="X2022" i="3"/>
  <c r="X2023" i="3"/>
  <c r="X2024" i="3"/>
  <c r="X2025" i="3"/>
  <c r="X2026" i="3"/>
  <c r="X2027" i="3"/>
  <c r="X2028" i="3"/>
  <c r="X2029" i="3"/>
  <c r="X2030" i="3"/>
  <c r="X2031" i="3"/>
  <c r="X2032" i="3"/>
  <c r="X2033" i="3"/>
  <c r="X2034" i="3"/>
  <c r="X2035" i="3"/>
  <c r="X2036" i="3"/>
  <c r="X2037" i="3"/>
  <c r="X2038" i="3"/>
  <c r="X2039" i="3"/>
  <c r="X2040" i="3"/>
  <c r="X2041" i="3"/>
  <c r="X2042" i="3"/>
  <c r="X2043" i="3"/>
  <c r="X2044" i="3"/>
  <c r="X2045" i="3"/>
  <c r="X2046" i="3"/>
  <c r="X2047" i="3"/>
  <c r="X2048" i="3"/>
  <c r="X2049" i="3"/>
  <c r="X2050" i="3"/>
  <c r="X2051" i="3"/>
  <c r="X2052" i="3"/>
  <c r="X2053" i="3"/>
  <c r="X2054" i="3"/>
  <c r="X2055" i="3"/>
  <c r="X2056" i="3"/>
  <c r="X2057" i="3"/>
  <c r="X2058" i="3"/>
  <c r="X2059" i="3"/>
  <c r="X2060" i="3"/>
  <c r="X2061" i="3"/>
  <c r="X2062" i="3"/>
  <c r="X2063" i="3"/>
  <c r="X2064" i="3"/>
  <c r="X2065" i="3"/>
  <c r="X2066" i="3"/>
  <c r="X2067" i="3"/>
  <c r="X2068" i="3"/>
  <c r="X2069" i="3"/>
  <c r="X2070" i="3"/>
  <c r="X2071" i="3"/>
  <c r="X2072" i="3"/>
  <c r="X2073" i="3"/>
  <c r="X2074" i="3"/>
  <c r="X2075" i="3"/>
  <c r="X2076" i="3"/>
  <c r="X2077" i="3"/>
  <c r="X2078" i="3"/>
  <c r="X2079" i="3"/>
  <c r="X2080" i="3"/>
  <c r="X2081" i="3"/>
  <c r="X2082" i="3"/>
  <c r="X2083" i="3"/>
  <c r="X2084" i="3"/>
  <c r="X2085" i="3"/>
  <c r="X2086" i="3"/>
  <c r="X2087" i="3"/>
  <c r="X2088" i="3"/>
  <c r="X2089" i="3"/>
  <c r="X2090" i="3"/>
  <c r="X2091" i="3"/>
  <c r="X2092" i="3"/>
  <c r="X2093" i="3"/>
  <c r="X2094" i="3"/>
  <c r="X2095" i="3"/>
  <c r="X2096" i="3"/>
  <c r="X2097" i="3"/>
  <c r="X2098" i="3"/>
  <c r="X2099" i="3"/>
  <c r="X2100" i="3"/>
  <c r="X2101" i="3"/>
  <c r="X2102" i="3"/>
  <c r="X2103" i="3"/>
  <c r="X2104" i="3"/>
  <c r="X2105" i="3"/>
  <c r="X2106" i="3"/>
  <c r="X2107" i="3"/>
  <c r="X2108" i="3"/>
  <c r="X2109" i="3"/>
  <c r="X2110" i="3"/>
  <c r="X2111" i="3"/>
  <c r="X2112" i="3"/>
  <c r="X2113" i="3"/>
  <c r="X2114" i="3"/>
  <c r="X2115" i="3"/>
  <c r="X2116" i="3"/>
  <c r="X2117" i="3"/>
  <c r="X2118" i="3"/>
  <c r="X2119" i="3"/>
  <c r="X2120" i="3"/>
  <c r="X2121" i="3"/>
  <c r="X2122" i="3"/>
  <c r="X2123" i="3"/>
  <c r="X2124" i="3"/>
  <c r="X2125" i="3"/>
  <c r="X2126" i="3"/>
  <c r="X2127" i="3"/>
  <c r="X2128" i="3"/>
  <c r="X2129" i="3"/>
  <c r="X2130" i="3"/>
  <c r="X2131" i="3"/>
  <c r="X2132" i="3"/>
  <c r="X2133" i="3"/>
  <c r="X2134" i="3"/>
  <c r="X2135" i="3"/>
  <c r="X2136" i="3"/>
  <c r="X2137" i="3"/>
  <c r="X2138" i="3"/>
  <c r="X2139" i="3"/>
  <c r="X2140" i="3"/>
  <c r="X2141" i="3"/>
  <c r="X2142" i="3"/>
  <c r="X2143" i="3"/>
  <c r="X2144" i="3"/>
  <c r="X2145" i="3"/>
  <c r="X2146" i="3"/>
  <c r="X2147" i="3"/>
  <c r="X2148" i="3"/>
  <c r="X2149" i="3"/>
  <c r="X2150" i="3"/>
  <c r="X2151" i="3"/>
  <c r="X2152" i="3"/>
  <c r="X2153" i="3"/>
  <c r="X2154" i="3"/>
  <c r="X2155" i="3"/>
  <c r="X2156" i="3"/>
  <c r="X2157" i="3"/>
  <c r="X2158" i="3"/>
  <c r="X2159" i="3"/>
  <c r="X2160" i="3"/>
  <c r="X2161" i="3"/>
  <c r="X2162" i="3"/>
  <c r="X2163" i="3"/>
  <c r="X2164" i="3"/>
  <c r="X2165" i="3"/>
  <c r="X2166" i="3"/>
  <c r="X2167" i="3"/>
  <c r="X2168" i="3"/>
  <c r="X2169" i="3"/>
  <c r="X2170" i="3"/>
  <c r="X2171" i="3"/>
  <c r="X2172" i="3"/>
  <c r="X2173" i="3"/>
  <c r="X2174" i="3"/>
  <c r="X2175" i="3"/>
  <c r="X2176" i="3"/>
  <c r="X2177" i="3"/>
  <c r="X2178" i="3"/>
  <c r="X2179" i="3"/>
  <c r="X2180" i="3"/>
  <c r="X2181" i="3"/>
  <c r="X2182" i="3"/>
  <c r="X2183" i="3"/>
  <c r="X2184" i="3"/>
  <c r="X2185" i="3"/>
  <c r="X2186" i="3"/>
  <c r="X2187" i="3"/>
  <c r="X2188" i="3"/>
  <c r="X2189" i="3"/>
  <c r="X2190" i="3"/>
  <c r="X2191" i="3"/>
  <c r="X2192" i="3"/>
  <c r="X2193" i="3"/>
  <c r="X2194" i="3"/>
  <c r="X2195" i="3"/>
  <c r="X2196" i="3"/>
  <c r="X2197" i="3"/>
  <c r="X2198" i="3"/>
  <c r="X2199" i="3"/>
  <c r="X2200" i="3"/>
  <c r="X2201" i="3"/>
  <c r="X2202" i="3"/>
  <c r="X2203" i="3"/>
  <c r="X2204" i="3"/>
  <c r="X2205" i="3"/>
  <c r="X2206" i="3"/>
  <c r="X2207" i="3"/>
  <c r="X2208" i="3"/>
  <c r="X2209" i="3"/>
  <c r="X2210" i="3"/>
  <c r="X2211" i="3"/>
  <c r="X2212" i="3"/>
  <c r="X2213" i="3"/>
  <c r="X2214" i="3"/>
  <c r="X2215" i="3"/>
  <c r="X2216" i="3"/>
  <c r="X2217" i="3"/>
  <c r="X2218" i="3"/>
  <c r="X2219" i="3"/>
  <c r="X2220" i="3"/>
  <c r="X2221" i="3"/>
  <c r="X2222" i="3"/>
  <c r="X2223" i="3"/>
  <c r="X2224" i="3"/>
  <c r="X2225" i="3"/>
  <c r="X2226" i="3"/>
  <c r="X2227" i="3"/>
  <c r="X2228" i="3"/>
  <c r="X2229" i="3"/>
  <c r="X2230" i="3"/>
  <c r="X2231" i="3"/>
  <c r="X2232" i="3"/>
  <c r="X2233" i="3"/>
  <c r="X2234" i="3"/>
  <c r="X2235" i="3"/>
  <c r="X2236" i="3"/>
  <c r="X2237" i="3"/>
  <c r="X2238" i="3"/>
  <c r="X2239" i="3"/>
  <c r="X2240" i="3"/>
  <c r="X2241" i="3"/>
  <c r="X2242" i="3"/>
  <c r="X2243" i="3"/>
  <c r="X2244" i="3"/>
  <c r="X2245" i="3"/>
  <c r="X2246" i="3"/>
  <c r="X2247" i="3"/>
  <c r="X2248" i="3"/>
  <c r="X2249" i="3"/>
  <c r="X2250" i="3"/>
  <c r="X2251" i="3"/>
  <c r="X2252" i="3"/>
  <c r="X2253" i="3"/>
  <c r="X2254" i="3"/>
  <c r="X2255" i="3"/>
  <c r="X2256" i="3"/>
  <c r="X2257" i="3"/>
  <c r="X2258" i="3"/>
  <c r="X2259" i="3"/>
  <c r="X2260" i="3"/>
  <c r="X2261" i="3"/>
  <c r="X2262" i="3"/>
  <c r="X2263" i="3"/>
  <c r="X2264" i="3"/>
  <c r="X2265" i="3"/>
  <c r="X2266" i="3"/>
  <c r="X2267" i="3"/>
  <c r="X2268" i="3"/>
  <c r="X2269" i="3"/>
  <c r="X2270" i="3"/>
  <c r="X2271" i="3"/>
  <c r="X2272" i="3"/>
  <c r="X2273" i="3"/>
  <c r="X2274" i="3"/>
  <c r="X2275" i="3"/>
  <c r="X2276" i="3"/>
  <c r="X2277" i="3"/>
  <c r="X2278" i="3"/>
  <c r="X2279" i="3"/>
  <c r="X2280" i="3"/>
  <c r="X2281" i="3"/>
  <c r="X2282" i="3"/>
  <c r="X2283" i="3"/>
  <c r="X2284" i="3"/>
  <c r="X2285" i="3"/>
  <c r="X2286" i="3"/>
  <c r="X2287" i="3"/>
  <c r="X2288" i="3"/>
  <c r="X2289" i="3"/>
  <c r="X2290" i="3"/>
  <c r="X2291" i="3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AG4" i="3" l="1"/>
  <c r="M7" i="4" s="1"/>
  <c r="AG6" i="3"/>
  <c r="M9" i="4" s="1"/>
  <c r="AG8" i="3"/>
  <c r="M11" i="4" s="1"/>
  <c r="AG10" i="3"/>
  <c r="M13" i="4" s="1"/>
  <c r="AG12" i="3"/>
  <c r="M15" i="4" s="1"/>
  <c r="AG12" i="1"/>
  <c r="AG10" i="1"/>
  <c r="AG8" i="1"/>
  <c r="AG6" i="1"/>
  <c r="AG4" i="1"/>
  <c r="X94" i="5"/>
  <c r="M94" i="5"/>
  <c r="I94" i="5"/>
  <c r="X92" i="5"/>
  <c r="M92" i="5"/>
  <c r="I92" i="5"/>
  <c r="M2286" i="1"/>
  <c r="P2286" i="1" s="1"/>
  <c r="M2285" i="1"/>
  <c r="P2285" i="1" s="1"/>
  <c r="M2284" i="1"/>
  <c r="P2284" i="1" s="1"/>
  <c r="M2283" i="1"/>
  <c r="P2283" i="1" s="1"/>
  <c r="M2282" i="1"/>
  <c r="P2282" i="1" s="1"/>
  <c r="M2281" i="1"/>
  <c r="P2281" i="1" s="1"/>
  <c r="M2280" i="1"/>
  <c r="P2280" i="1" s="1"/>
  <c r="M2279" i="1"/>
  <c r="P2279" i="1" s="1"/>
  <c r="M2278" i="1"/>
  <c r="P2278" i="1" s="1"/>
  <c r="M2277" i="1"/>
  <c r="P2277" i="1" s="1"/>
  <c r="M2276" i="1"/>
  <c r="P2276" i="1" s="1"/>
  <c r="M2275" i="1"/>
  <c r="P2275" i="1" s="1"/>
  <c r="M2274" i="1"/>
  <c r="P2274" i="1" s="1"/>
  <c r="M2273" i="1"/>
  <c r="P2273" i="1" s="1"/>
  <c r="M2272" i="1"/>
  <c r="P2272" i="1" s="1"/>
  <c r="M2271" i="1"/>
  <c r="P2271" i="1" s="1"/>
  <c r="M2270" i="1"/>
  <c r="P2270" i="1" s="1"/>
  <c r="M2269" i="1"/>
  <c r="P2269" i="1" s="1"/>
  <c r="M2268" i="1"/>
  <c r="P2268" i="1" s="1"/>
  <c r="M2267" i="1"/>
  <c r="P2267" i="1" s="1"/>
  <c r="M2266" i="1"/>
  <c r="P2266" i="1" s="1"/>
  <c r="M2265" i="1"/>
  <c r="P2265" i="1" s="1"/>
  <c r="M2264" i="1"/>
  <c r="P2264" i="1" s="1"/>
  <c r="M2263" i="1"/>
  <c r="P2263" i="1" s="1"/>
  <c r="M2262" i="1"/>
  <c r="P2262" i="1" s="1"/>
  <c r="M2261" i="1"/>
  <c r="P2261" i="1" s="1"/>
  <c r="M2260" i="1"/>
  <c r="P2260" i="1" s="1"/>
  <c r="M2259" i="1"/>
  <c r="P2259" i="1" s="1"/>
  <c r="M2258" i="1"/>
  <c r="P2258" i="1" s="1"/>
  <c r="M2257" i="1"/>
  <c r="P2257" i="1" s="1"/>
  <c r="M2256" i="1"/>
  <c r="P2256" i="1" s="1"/>
  <c r="M2255" i="1"/>
  <c r="P2255" i="1" s="1"/>
  <c r="M2254" i="1"/>
  <c r="P2254" i="1" s="1"/>
  <c r="M2253" i="1"/>
  <c r="P2253" i="1" s="1"/>
  <c r="M2252" i="1"/>
  <c r="P2252" i="1" s="1"/>
  <c r="M2251" i="1"/>
  <c r="P2251" i="1" s="1"/>
  <c r="M2250" i="1"/>
  <c r="P2250" i="1" s="1"/>
  <c r="M2249" i="1"/>
  <c r="P2249" i="1" s="1"/>
  <c r="M2248" i="1"/>
  <c r="P2248" i="1" s="1"/>
  <c r="M2247" i="1"/>
  <c r="P2247" i="1" s="1"/>
  <c r="M2246" i="1"/>
  <c r="P2246" i="1" s="1"/>
  <c r="M2245" i="1"/>
  <c r="P2245" i="1" s="1"/>
  <c r="M2244" i="1"/>
  <c r="P2244" i="1" s="1"/>
  <c r="M2243" i="1"/>
  <c r="P2243" i="1" s="1"/>
  <c r="M2242" i="1"/>
  <c r="P2242" i="1" s="1"/>
  <c r="M2241" i="1"/>
  <c r="P2241" i="1" s="1"/>
  <c r="M2240" i="1"/>
  <c r="P2240" i="1" s="1"/>
  <c r="M2239" i="1"/>
  <c r="P2239" i="1" s="1"/>
  <c r="M2238" i="1"/>
  <c r="P2238" i="1" s="1"/>
  <c r="M2237" i="1"/>
  <c r="P2237" i="1" s="1"/>
  <c r="M2236" i="1"/>
  <c r="P2236" i="1" s="1"/>
  <c r="M2235" i="1"/>
  <c r="P2235" i="1" s="1"/>
  <c r="M2234" i="1"/>
  <c r="P2234" i="1" s="1"/>
  <c r="M2233" i="1"/>
  <c r="P2233" i="1" s="1"/>
  <c r="M2232" i="1"/>
  <c r="P2232" i="1" s="1"/>
  <c r="M2231" i="1"/>
  <c r="P2231" i="1" s="1"/>
  <c r="M2230" i="1"/>
  <c r="P2230" i="1" s="1"/>
  <c r="M2229" i="1"/>
  <c r="P2229" i="1" s="1"/>
  <c r="M2228" i="1"/>
  <c r="P2228" i="1" s="1"/>
  <c r="M2227" i="1"/>
  <c r="P2227" i="1" s="1"/>
  <c r="M2226" i="1"/>
  <c r="P2226" i="1" s="1"/>
  <c r="M2225" i="1"/>
  <c r="P2225" i="1" s="1"/>
  <c r="M2224" i="1"/>
  <c r="P2224" i="1" s="1"/>
  <c r="M2223" i="1"/>
  <c r="P2223" i="1" s="1"/>
  <c r="M2222" i="1"/>
  <c r="P2222" i="1" s="1"/>
  <c r="M2221" i="1"/>
  <c r="P2221" i="1" s="1"/>
  <c r="M2220" i="1"/>
  <c r="P2220" i="1" s="1"/>
  <c r="M2219" i="1"/>
  <c r="P2219" i="1" s="1"/>
  <c r="M2218" i="1"/>
  <c r="P2218" i="1" s="1"/>
  <c r="M2217" i="1"/>
  <c r="P2217" i="1" s="1"/>
  <c r="M2216" i="1"/>
  <c r="P2216" i="1" s="1"/>
  <c r="M2215" i="1"/>
  <c r="P2215" i="1" s="1"/>
  <c r="M2214" i="1"/>
  <c r="P2214" i="1" s="1"/>
  <c r="M2213" i="1"/>
  <c r="P2213" i="1" s="1"/>
  <c r="M2212" i="1"/>
  <c r="P2212" i="1" s="1"/>
  <c r="M2211" i="1"/>
  <c r="P2211" i="1" s="1"/>
  <c r="M2210" i="1"/>
  <c r="P2210" i="1" s="1"/>
  <c r="M2209" i="1"/>
  <c r="P2209" i="1" s="1"/>
  <c r="M2208" i="1"/>
  <c r="P2208" i="1" s="1"/>
  <c r="M2207" i="1"/>
  <c r="P2207" i="1" s="1"/>
  <c r="M2206" i="1"/>
  <c r="P2206" i="1" s="1"/>
  <c r="M2205" i="1"/>
  <c r="P2205" i="1" s="1"/>
  <c r="M2204" i="1"/>
  <c r="P2204" i="1" s="1"/>
  <c r="M2203" i="1"/>
  <c r="P2203" i="1" s="1"/>
  <c r="M2202" i="1"/>
  <c r="P2202" i="1" s="1"/>
  <c r="M2201" i="1"/>
  <c r="P2201" i="1" s="1"/>
  <c r="M2200" i="1"/>
  <c r="P2200" i="1" s="1"/>
  <c r="M2199" i="1"/>
  <c r="P2199" i="1" s="1"/>
  <c r="M2198" i="1"/>
  <c r="P2198" i="1" s="1"/>
  <c r="M2197" i="1"/>
  <c r="P2197" i="1" s="1"/>
  <c r="M2196" i="1"/>
  <c r="P2196" i="1" s="1"/>
  <c r="M2195" i="1"/>
  <c r="P2195" i="1" s="1"/>
  <c r="M2194" i="1"/>
  <c r="P2194" i="1" s="1"/>
  <c r="M2193" i="1"/>
  <c r="P2193" i="1" s="1"/>
  <c r="M2192" i="1"/>
  <c r="P2192" i="1" s="1"/>
  <c r="M2191" i="1"/>
  <c r="P2191" i="1" s="1"/>
  <c r="M2190" i="1"/>
  <c r="P2190" i="1" s="1"/>
  <c r="M2189" i="1"/>
  <c r="P2189" i="1" s="1"/>
  <c r="M2188" i="1"/>
  <c r="P2188" i="1" s="1"/>
  <c r="M2187" i="1"/>
  <c r="P2187" i="1" s="1"/>
  <c r="M2186" i="1"/>
  <c r="P2186" i="1" s="1"/>
  <c r="M2185" i="1"/>
  <c r="P2185" i="1" s="1"/>
  <c r="M2184" i="1"/>
  <c r="P2184" i="1" s="1"/>
  <c r="M2183" i="1"/>
  <c r="P2183" i="1" s="1"/>
  <c r="M2182" i="1"/>
  <c r="P2182" i="1" s="1"/>
  <c r="M2181" i="1"/>
  <c r="P2181" i="1" s="1"/>
  <c r="M2180" i="1"/>
  <c r="P2180" i="1" s="1"/>
  <c r="M2179" i="1"/>
  <c r="P2179" i="1" s="1"/>
  <c r="M2178" i="1"/>
  <c r="P2178" i="1" s="1"/>
  <c r="M2177" i="1"/>
  <c r="P2177" i="1" s="1"/>
  <c r="M2176" i="1"/>
  <c r="P2176" i="1" s="1"/>
  <c r="M2175" i="1"/>
  <c r="P2175" i="1" s="1"/>
  <c r="M2174" i="1"/>
  <c r="P2174" i="1" s="1"/>
  <c r="M2173" i="1"/>
  <c r="P2173" i="1" s="1"/>
  <c r="M2172" i="1"/>
  <c r="P2172" i="1" s="1"/>
  <c r="M2171" i="1"/>
  <c r="P2171" i="1" s="1"/>
  <c r="M2170" i="1"/>
  <c r="P2170" i="1" s="1"/>
  <c r="M2169" i="1"/>
  <c r="P2169" i="1" s="1"/>
  <c r="M2168" i="1"/>
  <c r="P2168" i="1" s="1"/>
  <c r="M2167" i="1"/>
  <c r="P2167" i="1" s="1"/>
  <c r="M2166" i="1"/>
  <c r="P2166" i="1" s="1"/>
  <c r="M2165" i="1"/>
  <c r="P2165" i="1" s="1"/>
  <c r="M2164" i="1"/>
  <c r="P2164" i="1" s="1"/>
  <c r="M2163" i="1"/>
  <c r="P2163" i="1" s="1"/>
  <c r="M2162" i="1"/>
  <c r="P2162" i="1" s="1"/>
  <c r="M2161" i="1"/>
  <c r="P2161" i="1" s="1"/>
  <c r="M2160" i="1"/>
  <c r="P2160" i="1" s="1"/>
  <c r="M2159" i="1"/>
  <c r="P2159" i="1" s="1"/>
  <c r="M2158" i="1"/>
  <c r="P2158" i="1" s="1"/>
  <c r="M2157" i="1"/>
  <c r="P2157" i="1" s="1"/>
  <c r="M2156" i="1"/>
  <c r="P2156" i="1" s="1"/>
  <c r="M2155" i="1"/>
  <c r="P2155" i="1" s="1"/>
  <c r="M2154" i="1"/>
  <c r="P2154" i="1" s="1"/>
  <c r="M2153" i="1"/>
  <c r="P2153" i="1" s="1"/>
  <c r="M2152" i="1"/>
  <c r="P2152" i="1" s="1"/>
  <c r="M2151" i="1"/>
  <c r="P2151" i="1" s="1"/>
  <c r="M2150" i="1"/>
  <c r="P2150" i="1" s="1"/>
  <c r="M2149" i="1"/>
  <c r="P2149" i="1" s="1"/>
  <c r="M2148" i="1"/>
  <c r="P2148" i="1" s="1"/>
  <c r="M2147" i="1"/>
  <c r="P2147" i="1" s="1"/>
  <c r="M2146" i="1"/>
  <c r="P2146" i="1" s="1"/>
  <c r="M2145" i="1"/>
  <c r="P2145" i="1" s="1"/>
  <c r="M2144" i="1"/>
  <c r="P2144" i="1" s="1"/>
  <c r="M2143" i="1"/>
  <c r="P2143" i="1" s="1"/>
  <c r="M2142" i="1"/>
  <c r="P2142" i="1" s="1"/>
  <c r="M2141" i="1"/>
  <c r="P2141" i="1" s="1"/>
  <c r="M2140" i="1"/>
  <c r="P2140" i="1" s="1"/>
  <c r="M2139" i="1"/>
  <c r="P2139" i="1" s="1"/>
  <c r="M2138" i="1"/>
  <c r="P2138" i="1" s="1"/>
  <c r="M2137" i="1"/>
  <c r="P2137" i="1" s="1"/>
  <c r="M2136" i="1"/>
  <c r="P2136" i="1" s="1"/>
  <c r="M2135" i="1"/>
  <c r="P2135" i="1" s="1"/>
  <c r="M2134" i="1"/>
  <c r="P2134" i="1" s="1"/>
  <c r="M2133" i="1"/>
  <c r="P2133" i="1" s="1"/>
  <c r="M2132" i="1"/>
  <c r="P2132" i="1" s="1"/>
  <c r="M2131" i="1"/>
  <c r="P2131" i="1" s="1"/>
  <c r="M2130" i="1"/>
  <c r="P2130" i="1" s="1"/>
  <c r="M2129" i="1"/>
  <c r="P2129" i="1" s="1"/>
  <c r="M2128" i="1"/>
  <c r="P2128" i="1" s="1"/>
  <c r="M2127" i="1"/>
  <c r="P2127" i="1" s="1"/>
  <c r="M2126" i="1"/>
  <c r="P2126" i="1" s="1"/>
  <c r="M2125" i="1"/>
  <c r="P2125" i="1" s="1"/>
  <c r="M2124" i="1"/>
  <c r="P2124" i="1" s="1"/>
  <c r="M2123" i="1"/>
  <c r="P2123" i="1" s="1"/>
  <c r="M2122" i="1"/>
  <c r="P2122" i="1" s="1"/>
  <c r="M2121" i="1"/>
  <c r="P2121" i="1" s="1"/>
  <c r="M2120" i="1"/>
  <c r="P2120" i="1" s="1"/>
  <c r="M2119" i="1"/>
  <c r="P2119" i="1" s="1"/>
  <c r="M2118" i="1"/>
  <c r="P2118" i="1" s="1"/>
  <c r="M2117" i="1"/>
  <c r="P2117" i="1" s="1"/>
  <c r="M2116" i="1"/>
  <c r="P2116" i="1" s="1"/>
  <c r="M2115" i="1"/>
  <c r="P2115" i="1" s="1"/>
  <c r="M2114" i="1"/>
  <c r="P2114" i="1" s="1"/>
  <c r="M2113" i="1"/>
  <c r="P2113" i="1" s="1"/>
  <c r="M2112" i="1"/>
  <c r="P2112" i="1" s="1"/>
  <c r="M2111" i="1"/>
  <c r="P2111" i="1" s="1"/>
  <c r="M2110" i="1"/>
  <c r="P2110" i="1" s="1"/>
  <c r="M2109" i="1"/>
  <c r="P2109" i="1" s="1"/>
  <c r="M2108" i="1"/>
  <c r="P2108" i="1" s="1"/>
  <c r="M2107" i="1"/>
  <c r="P2107" i="1" s="1"/>
  <c r="M2106" i="1"/>
  <c r="P2106" i="1" s="1"/>
  <c r="M2105" i="1"/>
  <c r="P2105" i="1" s="1"/>
  <c r="M2104" i="1"/>
  <c r="P2104" i="1" s="1"/>
  <c r="M2103" i="1"/>
  <c r="P2103" i="1" s="1"/>
  <c r="M2102" i="1"/>
  <c r="P2102" i="1" s="1"/>
  <c r="M2101" i="1"/>
  <c r="P2101" i="1" s="1"/>
  <c r="M2100" i="1"/>
  <c r="P2100" i="1" s="1"/>
  <c r="M2099" i="1"/>
  <c r="P2099" i="1" s="1"/>
  <c r="M2098" i="1"/>
  <c r="P2098" i="1" s="1"/>
  <c r="M2097" i="1"/>
  <c r="P2097" i="1" s="1"/>
  <c r="M2096" i="1"/>
  <c r="P2096" i="1" s="1"/>
  <c r="M2095" i="1"/>
  <c r="P2095" i="1" s="1"/>
  <c r="M2094" i="1"/>
  <c r="P2094" i="1" s="1"/>
  <c r="M2093" i="1"/>
  <c r="P2093" i="1" s="1"/>
  <c r="M2092" i="1"/>
  <c r="P2092" i="1" s="1"/>
  <c r="M2091" i="1"/>
  <c r="P2091" i="1" s="1"/>
  <c r="M2090" i="1"/>
  <c r="P2090" i="1" s="1"/>
  <c r="M2089" i="1"/>
  <c r="P2089" i="1" s="1"/>
  <c r="M2088" i="1"/>
  <c r="P2088" i="1" s="1"/>
  <c r="M2087" i="1"/>
  <c r="P2087" i="1" s="1"/>
  <c r="M2086" i="1"/>
  <c r="P2086" i="1" s="1"/>
  <c r="M2085" i="1"/>
  <c r="P2085" i="1" s="1"/>
  <c r="M2084" i="1"/>
  <c r="P2084" i="1" s="1"/>
  <c r="M2083" i="1"/>
  <c r="P2083" i="1" s="1"/>
  <c r="M2082" i="1"/>
  <c r="P2082" i="1" s="1"/>
  <c r="M2081" i="1"/>
  <c r="P2081" i="1" s="1"/>
  <c r="M2080" i="1"/>
  <c r="P2080" i="1" s="1"/>
  <c r="M2079" i="1"/>
  <c r="P2079" i="1" s="1"/>
  <c r="M2078" i="1"/>
  <c r="P2078" i="1" s="1"/>
  <c r="M2077" i="1"/>
  <c r="P2077" i="1" s="1"/>
  <c r="M2076" i="1"/>
  <c r="P2076" i="1" s="1"/>
  <c r="M2075" i="1"/>
  <c r="P2075" i="1" s="1"/>
  <c r="M2074" i="1"/>
  <c r="P2074" i="1" s="1"/>
  <c r="M2073" i="1"/>
  <c r="P2073" i="1" s="1"/>
  <c r="M2072" i="1"/>
  <c r="P2072" i="1" s="1"/>
  <c r="M2071" i="1"/>
  <c r="P2071" i="1" s="1"/>
  <c r="M2070" i="1"/>
  <c r="P2070" i="1" s="1"/>
  <c r="M2069" i="1"/>
  <c r="P2069" i="1" s="1"/>
  <c r="M2068" i="1"/>
  <c r="P2068" i="1" s="1"/>
  <c r="M2067" i="1"/>
  <c r="P2067" i="1" s="1"/>
  <c r="X90" i="5"/>
  <c r="M1782" i="2"/>
  <c r="I1782" i="2"/>
  <c r="M1781" i="2"/>
  <c r="I1781" i="2"/>
  <c r="M1780" i="2"/>
  <c r="I1780" i="2"/>
  <c r="M1779" i="2"/>
  <c r="I1779" i="2"/>
  <c r="M1778" i="2"/>
  <c r="I1778" i="2"/>
  <c r="M1777" i="2"/>
  <c r="I1777" i="2"/>
  <c r="M1776" i="2"/>
  <c r="I1776" i="2"/>
  <c r="M1775" i="2"/>
  <c r="I1775" i="2"/>
  <c r="M1774" i="2"/>
  <c r="I1774" i="2"/>
  <c r="M1773" i="2"/>
  <c r="I1773" i="2"/>
  <c r="M1772" i="2"/>
  <c r="I1772" i="2"/>
  <c r="M1771" i="2"/>
  <c r="I1771" i="2"/>
  <c r="M1770" i="2"/>
  <c r="I1770" i="2"/>
  <c r="M1769" i="2"/>
  <c r="I1769" i="2"/>
  <c r="M1768" i="2"/>
  <c r="I1768" i="2"/>
  <c r="M1767" i="2"/>
  <c r="I1767" i="2"/>
  <c r="M1766" i="2"/>
  <c r="I1766" i="2"/>
  <c r="M1765" i="2"/>
  <c r="I1765" i="2"/>
  <c r="P1765" i="2" s="1"/>
  <c r="M1764" i="2"/>
  <c r="I1764" i="2"/>
  <c r="M1763" i="2"/>
  <c r="I1763" i="2"/>
  <c r="M1762" i="2"/>
  <c r="I1762" i="2"/>
  <c r="P1762" i="2" s="1"/>
  <c r="M1761" i="2"/>
  <c r="I1761" i="2"/>
  <c r="M1760" i="2"/>
  <c r="I1760" i="2"/>
  <c r="M1759" i="2"/>
  <c r="I1759" i="2"/>
  <c r="M1758" i="2"/>
  <c r="I1758" i="2"/>
  <c r="M1757" i="2"/>
  <c r="I1757" i="2"/>
  <c r="M1756" i="2"/>
  <c r="I1756" i="2"/>
  <c r="P1756" i="2" s="1"/>
  <c r="M1755" i="2"/>
  <c r="I1755" i="2"/>
  <c r="M1754" i="2"/>
  <c r="I1754" i="2"/>
  <c r="M1753" i="2"/>
  <c r="I1753" i="2"/>
  <c r="P1753" i="2" s="1"/>
  <c r="M1752" i="2"/>
  <c r="I1752" i="2"/>
  <c r="M1751" i="2"/>
  <c r="I1751" i="2"/>
  <c r="M1750" i="2"/>
  <c r="I1750" i="2"/>
  <c r="P1750" i="2" s="1"/>
  <c r="M1749" i="2"/>
  <c r="I1749" i="2"/>
  <c r="M1748" i="2"/>
  <c r="I1748" i="2"/>
  <c r="M1747" i="2"/>
  <c r="I1747" i="2"/>
  <c r="P1747" i="2" s="1"/>
  <c r="M1746" i="2"/>
  <c r="I1746" i="2"/>
  <c r="M1745" i="2"/>
  <c r="I1745" i="2"/>
  <c r="M1744" i="2"/>
  <c r="I1744" i="2"/>
  <c r="P1744" i="2" s="1"/>
  <c r="M1743" i="2"/>
  <c r="I1743" i="2"/>
  <c r="M1742" i="2"/>
  <c r="I1742" i="2"/>
  <c r="M1741" i="2"/>
  <c r="I1741" i="2"/>
  <c r="P1741" i="2" s="1"/>
  <c r="M1740" i="2"/>
  <c r="I1740" i="2"/>
  <c r="M1739" i="2"/>
  <c r="I1739" i="2"/>
  <c r="M1738" i="2"/>
  <c r="I1738" i="2"/>
  <c r="P1738" i="2" s="1"/>
  <c r="M1737" i="2"/>
  <c r="I1737" i="2"/>
  <c r="M1736" i="2"/>
  <c r="I1736" i="2"/>
  <c r="M1735" i="2"/>
  <c r="I1735" i="2"/>
  <c r="M1734" i="2"/>
  <c r="I1734" i="2"/>
  <c r="M1733" i="2"/>
  <c r="I1733" i="2"/>
  <c r="P1733" i="2" s="1"/>
  <c r="M1732" i="2"/>
  <c r="I1732" i="2"/>
  <c r="P1732" i="2" s="1"/>
  <c r="M1731" i="2"/>
  <c r="I1731" i="2"/>
  <c r="M1730" i="2"/>
  <c r="I1730" i="2"/>
  <c r="P1730" i="2" s="1"/>
  <c r="M1729" i="2"/>
  <c r="I1729" i="2"/>
  <c r="P1729" i="2" s="1"/>
  <c r="M1728" i="2"/>
  <c r="I1728" i="2"/>
  <c r="M1727" i="2"/>
  <c r="I1727" i="2"/>
  <c r="P1727" i="2" s="1"/>
  <c r="M1726" i="2"/>
  <c r="I1726" i="2"/>
  <c r="P1726" i="2" s="1"/>
  <c r="M1725" i="2"/>
  <c r="I1725" i="2"/>
  <c r="M1724" i="2"/>
  <c r="I1724" i="2"/>
  <c r="P1724" i="2" s="1"/>
  <c r="M1723" i="2"/>
  <c r="I1723" i="2"/>
  <c r="P1723" i="2" s="1"/>
  <c r="M1722" i="2"/>
  <c r="I1722" i="2"/>
  <c r="M1721" i="2"/>
  <c r="I1721" i="2"/>
  <c r="P1721" i="2" s="1"/>
  <c r="M1720" i="2"/>
  <c r="I1720" i="2"/>
  <c r="M1719" i="2"/>
  <c r="I1719" i="2"/>
  <c r="M1718" i="2"/>
  <c r="I1718" i="2"/>
  <c r="P1718" i="2" s="1"/>
  <c r="M1717" i="2"/>
  <c r="I1717" i="2"/>
  <c r="P1717" i="2" s="1"/>
  <c r="M1716" i="2"/>
  <c r="I1716" i="2"/>
  <c r="M1715" i="2"/>
  <c r="I1715" i="2"/>
  <c r="P1715" i="2" s="1"/>
  <c r="M1714" i="2"/>
  <c r="I1714" i="2"/>
  <c r="P1714" i="2" s="1"/>
  <c r="M1713" i="2"/>
  <c r="I1713" i="2"/>
  <c r="M1712" i="2"/>
  <c r="I1712" i="2"/>
  <c r="M1711" i="2"/>
  <c r="I1711" i="2"/>
  <c r="P1711" i="2" s="1"/>
  <c r="M1710" i="2"/>
  <c r="I1710" i="2"/>
  <c r="M1709" i="2"/>
  <c r="I1709" i="2"/>
  <c r="P1709" i="2" s="1"/>
  <c r="M1708" i="2"/>
  <c r="I1708" i="2"/>
  <c r="P1708" i="2" s="1"/>
  <c r="M1707" i="2"/>
  <c r="I1707" i="2"/>
  <c r="M1706" i="2"/>
  <c r="I1706" i="2"/>
  <c r="P1706" i="2" s="1"/>
  <c r="M1705" i="2"/>
  <c r="I1705" i="2"/>
  <c r="P1705" i="2" s="1"/>
  <c r="M1704" i="2"/>
  <c r="I1704" i="2"/>
  <c r="M1703" i="2"/>
  <c r="I1703" i="2"/>
  <c r="P1703" i="2" s="1"/>
  <c r="M1702" i="2"/>
  <c r="I1702" i="2"/>
  <c r="P1702" i="2" s="1"/>
  <c r="M1701" i="2"/>
  <c r="I1701" i="2"/>
  <c r="M1700" i="2"/>
  <c r="I1700" i="2"/>
  <c r="P1700" i="2" s="1"/>
  <c r="M1699" i="2"/>
  <c r="I1699" i="2"/>
  <c r="P1699" i="2" s="1"/>
  <c r="M1698" i="2"/>
  <c r="I1698" i="2"/>
  <c r="M1697" i="2"/>
  <c r="I1697" i="2"/>
  <c r="P1697" i="2" s="1"/>
  <c r="M1696" i="2"/>
  <c r="I1696" i="2"/>
  <c r="M1695" i="2"/>
  <c r="I1695" i="2"/>
  <c r="M1694" i="2"/>
  <c r="I1694" i="2"/>
  <c r="P1694" i="2" s="1"/>
  <c r="M1693" i="2"/>
  <c r="I1693" i="2"/>
  <c r="P1693" i="2" s="1"/>
  <c r="M1692" i="2"/>
  <c r="I1692" i="2"/>
  <c r="M1691" i="2"/>
  <c r="I1691" i="2"/>
  <c r="P1691" i="2" s="1"/>
  <c r="M1690" i="2"/>
  <c r="I1690" i="2"/>
  <c r="P1690" i="2" s="1"/>
  <c r="M1689" i="2"/>
  <c r="I1689" i="2"/>
  <c r="M1688" i="2"/>
  <c r="I1688" i="2"/>
  <c r="M1687" i="2"/>
  <c r="I1687" i="2"/>
  <c r="P1687" i="2" s="1"/>
  <c r="M1686" i="2"/>
  <c r="I1686" i="2"/>
  <c r="M1685" i="2"/>
  <c r="I1685" i="2"/>
  <c r="P1685" i="2" s="1"/>
  <c r="M1684" i="2"/>
  <c r="I1684" i="2"/>
  <c r="P1684" i="2" s="1"/>
  <c r="M1683" i="2"/>
  <c r="I1683" i="2"/>
  <c r="M1682" i="2"/>
  <c r="I1682" i="2"/>
  <c r="P1682" i="2" s="1"/>
  <c r="M1681" i="2"/>
  <c r="I1681" i="2"/>
  <c r="P1681" i="2" s="1"/>
  <c r="M1680" i="2"/>
  <c r="I1680" i="2"/>
  <c r="M1679" i="2"/>
  <c r="I1679" i="2"/>
  <c r="P1679" i="2" s="1"/>
  <c r="M1678" i="2"/>
  <c r="I1678" i="2"/>
  <c r="P1678" i="2" s="1"/>
  <c r="M1677" i="2"/>
  <c r="I1677" i="2"/>
  <c r="M1676" i="2"/>
  <c r="I1676" i="2"/>
  <c r="P1676" i="2" s="1"/>
  <c r="M1675" i="2"/>
  <c r="I1675" i="2"/>
  <c r="P1675" i="2" s="1"/>
  <c r="M1674" i="2"/>
  <c r="I1674" i="2"/>
  <c r="M1673" i="2"/>
  <c r="I1673" i="2"/>
  <c r="P1673" i="2" s="1"/>
  <c r="M1672" i="2"/>
  <c r="I1672" i="2"/>
  <c r="M1671" i="2"/>
  <c r="I1671" i="2"/>
  <c r="M1670" i="2"/>
  <c r="I1670" i="2"/>
  <c r="P1670" i="2" s="1"/>
  <c r="M1669" i="2"/>
  <c r="I1669" i="2"/>
  <c r="P1669" i="2" s="1"/>
  <c r="M1668" i="2"/>
  <c r="I1668" i="2"/>
  <c r="M1667" i="2"/>
  <c r="I1667" i="2"/>
  <c r="P1667" i="2" s="1"/>
  <c r="M1666" i="2"/>
  <c r="I1666" i="2"/>
  <c r="P1666" i="2" s="1"/>
  <c r="M1665" i="2"/>
  <c r="I1665" i="2"/>
  <c r="M1664" i="2"/>
  <c r="I1664" i="2"/>
  <c r="M1663" i="2"/>
  <c r="I1663" i="2"/>
  <c r="P1663" i="2" s="1"/>
  <c r="M1662" i="2"/>
  <c r="I1662" i="2"/>
  <c r="M1661" i="2"/>
  <c r="I1661" i="2"/>
  <c r="P1661" i="2" s="1"/>
  <c r="M1660" i="2"/>
  <c r="I1660" i="2"/>
  <c r="P1660" i="2" s="1"/>
  <c r="M1659" i="2"/>
  <c r="I1659" i="2"/>
  <c r="M1658" i="2"/>
  <c r="I1658" i="2"/>
  <c r="P1658" i="2" s="1"/>
  <c r="M1657" i="2"/>
  <c r="I1657" i="2"/>
  <c r="P1657" i="2" s="1"/>
  <c r="M1656" i="2"/>
  <c r="I1656" i="2"/>
  <c r="M1655" i="2"/>
  <c r="I1655" i="2"/>
  <c r="P1655" i="2" s="1"/>
  <c r="M1654" i="2"/>
  <c r="I1654" i="2"/>
  <c r="P1654" i="2" s="1"/>
  <c r="M1653" i="2"/>
  <c r="I1653" i="2"/>
  <c r="M1652" i="2"/>
  <c r="I1652" i="2"/>
  <c r="P1652" i="2" s="1"/>
  <c r="M1651" i="2"/>
  <c r="I1651" i="2"/>
  <c r="P1651" i="2" s="1"/>
  <c r="M1650" i="2"/>
  <c r="I1650" i="2"/>
  <c r="M1649" i="2"/>
  <c r="I1649" i="2"/>
  <c r="P1649" i="2" s="1"/>
  <c r="M1648" i="2"/>
  <c r="I1648" i="2"/>
  <c r="M1647" i="2"/>
  <c r="I1647" i="2"/>
  <c r="M1646" i="2"/>
  <c r="I1646" i="2"/>
  <c r="P1646" i="2" s="1"/>
  <c r="M1645" i="2"/>
  <c r="I1645" i="2"/>
  <c r="P1645" i="2" s="1"/>
  <c r="M1644" i="2"/>
  <c r="I1644" i="2"/>
  <c r="M1643" i="2"/>
  <c r="I1643" i="2"/>
  <c r="P1643" i="2" s="1"/>
  <c r="M1642" i="2"/>
  <c r="I1642" i="2"/>
  <c r="P1642" i="2" s="1"/>
  <c r="M1641" i="2"/>
  <c r="I1641" i="2"/>
  <c r="M1640" i="2"/>
  <c r="I1640" i="2"/>
  <c r="M1639" i="2"/>
  <c r="I1639" i="2"/>
  <c r="P1639" i="2" s="1"/>
  <c r="M1638" i="2"/>
  <c r="I1638" i="2"/>
  <c r="M1637" i="2"/>
  <c r="I1637" i="2"/>
  <c r="P1637" i="2" s="1"/>
  <c r="M1636" i="2"/>
  <c r="I1636" i="2"/>
  <c r="P1636" i="2" s="1"/>
  <c r="M1635" i="2"/>
  <c r="I1635" i="2"/>
  <c r="M1634" i="2"/>
  <c r="I1634" i="2"/>
  <c r="P1634" i="2" s="1"/>
  <c r="M1633" i="2"/>
  <c r="I1633" i="2"/>
  <c r="P1633" i="2" s="1"/>
  <c r="M1632" i="2"/>
  <c r="I1632" i="2"/>
  <c r="M1631" i="2"/>
  <c r="I1631" i="2"/>
  <c r="P1631" i="2" s="1"/>
  <c r="M1630" i="2"/>
  <c r="I1630" i="2"/>
  <c r="P1630" i="2" s="1"/>
  <c r="M1629" i="2"/>
  <c r="I1629" i="2"/>
  <c r="M1628" i="2"/>
  <c r="I1628" i="2"/>
  <c r="P1628" i="2" s="1"/>
  <c r="M1627" i="2"/>
  <c r="I1627" i="2"/>
  <c r="M1626" i="2"/>
  <c r="I1626" i="2"/>
  <c r="M1625" i="2"/>
  <c r="I1625" i="2"/>
  <c r="M1624" i="2"/>
  <c r="I1624" i="2"/>
  <c r="M1623" i="2"/>
  <c r="I1623" i="2"/>
  <c r="M1622" i="2"/>
  <c r="I1622" i="2"/>
  <c r="P1622" i="2" s="1"/>
  <c r="M1621" i="2"/>
  <c r="I1621" i="2"/>
  <c r="M1620" i="2"/>
  <c r="I1620" i="2"/>
  <c r="M1619" i="2"/>
  <c r="I1619" i="2"/>
  <c r="P1619" i="2" s="1"/>
  <c r="M1618" i="2"/>
  <c r="I1618" i="2"/>
  <c r="M1617" i="2"/>
  <c r="I1617" i="2"/>
  <c r="M1616" i="2"/>
  <c r="I1616" i="2"/>
  <c r="P1616" i="2" s="1"/>
  <c r="M1615" i="2"/>
  <c r="I1615" i="2"/>
  <c r="M1614" i="2"/>
  <c r="I1614" i="2"/>
  <c r="M1613" i="2"/>
  <c r="I1613" i="2"/>
  <c r="P1613" i="2" s="1"/>
  <c r="M1612" i="2"/>
  <c r="I1612" i="2"/>
  <c r="M1611" i="2"/>
  <c r="I1611" i="2"/>
  <c r="M1610" i="2"/>
  <c r="I1610" i="2"/>
  <c r="P1610" i="2" s="1"/>
  <c r="M1609" i="2"/>
  <c r="I1609" i="2"/>
  <c r="M1608" i="2"/>
  <c r="I1608" i="2"/>
  <c r="M932" i="7"/>
  <c r="P932" i="7" s="1"/>
  <c r="M931" i="7"/>
  <c r="P931" i="7" s="1"/>
  <c r="M930" i="7"/>
  <c r="P930" i="7" s="1"/>
  <c r="M929" i="7"/>
  <c r="P929" i="7" s="1"/>
  <c r="M928" i="7"/>
  <c r="I928" i="7"/>
  <c r="M927" i="7"/>
  <c r="I927" i="7"/>
  <c r="P927" i="7" s="1"/>
  <c r="M926" i="7"/>
  <c r="I926" i="7"/>
  <c r="M925" i="7"/>
  <c r="I925" i="7"/>
  <c r="M924" i="7"/>
  <c r="I924" i="7"/>
  <c r="P924" i="7" s="1"/>
  <c r="M923" i="7"/>
  <c r="I923" i="7"/>
  <c r="M922" i="7"/>
  <c r="I922" i="7"/>
  <c r="M921" i="7"/>
  <c r="I921" i="7"/>
  <c r="P921" i="7" s="1"/>
  <c r="M920" i="7"/>
  <c r="I920" i="7"/>
  <c r="M919" i="7"/>
  <c r="I919" i="7"/>
  <c r="M918" i="7"/>
  <c r="I918" i="7"/>
  <c r="P918" i="7" s="1"/>
  <c r="M917" i="7"/>
  <c r="I917" i="7"/>
  <c r="M916" i="7"/>
  <c r="I916" i="7"/>
  <c r="M915" i="7"/>
  <c r="I915" i="7"/>
  <c r="P915" i="7" s="1"/>
  <c r="M914" i="7"/>
  <c r="I914" i="7"/>
  <c r="M913" i="7"/>
  <c r="I913" i="7"/>
  <c r="M912" i="7"/>
  <c r="I912" i="7"/>
  <c r="P912" i="7" s="1"/>
  <c r="M911" i="7"/>
  <c r="I911" i="7"/>
  <c r="M910" i="7"/>
  <c r="I910" i="7"/>
  <c r="M909" i="7"/>
  <c r="I909" i="7"/>
  <c r="P909" i="7" s="1"/>
  <c r="M908" i="7"/>
  <c r="I908" i="7"/>
  <c r="M907" i="7"/>
  <c r="I907" i="7"/>
  <c r="M906" i="7"/>
  <c r="I906" i="7"/>
  <c r="P906" i="7" s="1"/>
  <c r="M905" i="7"/>
  <c r="I905" i="7"/>
  <c r="M904" i="7"/>
  <c r="I904" i="7"/>
  <c r="M903" i="7"/>
  <c r="I903" i="7"/>
  <c r="P903" i="7" s="1"/>
  <c r="M902" i="7"/>
  <c r="I902" i="7"/>
  <c r="M901" i="7"/>
  <c r="I901" i="7"/>
  <c r="M900" i="7"/>
  <c r="I900" i="7"/>
  <c r="P900" i="7" s="1"/>
  <c r="M899" i="7"/>
  <c r="I899" i="7"/>
  <c r="M898" i="7"/>
  <c r="I898" i="7"/>
  <c r="M897" i="7"/>
  <c r="I897" i="7"/>
  <c r="P897" i="7" s="1"/>
  <c r="M896" i="7"/>
  <c r="I896" i="7"/>
  <c r="M895" i="7"/>
  <c r="I895" i="7"/>
  <c r="M894" i="7"/>
  <c r="I894" i="7"/>
  <c r="P894" i="7" s="1"/>
  <c r="M893" i="7"/>
  <c r="I893" i="7"/>
  <c r="M892" i="7"/>
  <c r="I892" i="7"/>
  <c r="M891" i="7"/>
  <c r="I891" i="7"/>
  <c r="P891" i="7" s="1"/>
  <c r="M890" i="7"/>
  <c r="I890" i="7"/>
  <c r="M889" i="7"/>
  <c r="I889" i="7"/>
  <c r="M888" i="7"/>
  <c r="I888" i="7"/>
  <c r="P888" i="7" s="1"/>
  <c r="M887" i="7"/>
  <c r="I887" i="7"/>
  <c r="M886" i="7"/>
  <c r="I886" i="7"/>
  <c r="M885" i="7"/>
  <c r="I885" i="7"/>
  <c r="P885" i="7" s="1"/>
  <c r="M884" i="7"/>
  <c r="I884" i="7"/>
  <c r="M883" i="7"/>
  <c r="I883" i="7"/>
  <c r="M882" i="7"/>
  <c r="I882" i="7"/>
  <c r="P882" i="7" s="1"/>
  <c r="M881" i="7"/>
  <c r="I881" i="7"/>
  <c r="M880" i="7"/>
  <c r="I880" i="7"/>
  <c r="M879" i="7"/>
  <c r="I879" i="7"/>
  <c r="P879" i="7" s="1"/>
  <c r="M878" i="7"/>
  <c r="I878" i="7"/>
  <c r="M877" i="7"/>
  <c r="I877" i="7"/>
  <c r="M876" i="7"/>
  <c r="I876" i="7"/>
  <c r="P876" i="7" s="1"/>
  <c r="M875" i="7"/>
  <c r="I875" i="7"/>
  <c r="M874" i="7"/>
  <c r="I874" i="7"/>
  <c r="M873" i="7"/>
  <c r="I873" i="7"/>
  <c r="P873" i="7" s="1"/>
  <c r="M872" i="7"/>
  <c r="I872" i="7"/>
  <c r="M871" i="7"/>
  <c r="I871" i="7"/>
  <c r="M870" i="7"/>
  <c r="I870" i="7"/>
  <c r="P870" i="7" s="1"/>
  <c r="M869" i="7"/>
  <c r="I869" i="7"/>
  <c r="M868" i="7"/>
  <c r="I868" i="7"/>
  <c r="M867" i="7"/>
  <c r="I867" i="7"/>
  <c r="P867" i="7" s="1"/>
  <c r="M866" i="7"/>
  <c r="I866" i="7"/>
  <c r="M865" i="7"/>
  <c r="I865" i="7"/>
  <c r="M864" i="7"/>
  <c r="I864" i="7"/>
  <c r="P864" i="7" s="1"/>
  <c r="M863" i="7"/>
  <c r="I863" i="7"/>
  <c r="M862" i="7"/>
  <c r="I862" i="7"/>
  <c r="M861" i="7"/>
  <c r="I861" i="7"/>
  <c r="P861" i="7" s="1"/>
  <c r="M860" i="7"/>
  <c r="I860" i="7"/>
  <c r="M859" i="7"/>
  <c r="I859" i="7"/>
  <c r="M858" i="7"/>
  <c r="I858" i="7"/>
  <c r="P858" i="7" s="1"/>
  <c r="M857" i="7"/>
  <c r="I857" i="7"/>
  <c r="M856" i="7"/>
  <c r="I856" i="7"/>
  <c r="M855" i="7"/>
  <c r="I855" i="7"/>
  <c r="P855" i="7" s="1"/>
  <c r="M854" i="7"/>
  <c r="I854" i="7"/>
  <c r="M853" i="7"/>
  <c r="I853" i="7"/>
  <c r="M852" i="7"/>
  <c r="I852" i="7"/>
  <c r="P852" i="7" s="1"/>
  <c r="M851" i="7"/>
  <c r="I851" i="7"/>
  <c r="M850" i="7"/>
  <c r="I850" i="7"/>
  <c r="M849" i="7"/>
  <c r="I849" i="7"/>
  <c r="P849" i="7" s="1"/>
  <c r="M848" i="7"/>
  <c r="I848" i="7"/>
  <c r="M847" i="7"/>
  <c r="I847" i="7"/>
  <c r="M846" i="7"/>
  <c r="I846" i="7"/>
  <c r="P846" i="7" s="1"/>
  <c r="M845" i="7"/>
  <c r="I845" i="7"/>
  <c r="M844" i="7"/>
  <c r="I844" i="7"/>
  <c r="M843" i="7"/>
  <c r="I843" i="7"/>
  <c r="M842" i="7"/>
  <c r="I842" i="7"/>
  <c r="M841" i="7"/>
  <c r="I841" i="7"/>
  <c r="M840" i="7"/>
  <c r="I840" i="7"/>
  <c r="P840" i="7" s="1"/>
  <c r="M839" i="7"/>
  <c r="I839" i="7"/>
  <c r="M838" i="7"/>
  <c r="I838" i="7"/>
  <c r="M837" i="7"/>
  <c r="I837" i="7"/>
  <c r="P837" i="7" s="1"/>
  <c r="M836" i="7"/>
  <c r="I836" i="7"/>
  <c r="M835" i="7"/>
  <c r="I835" i="7"/>
  <c r="M834" i="7"/>
  <c r="I834" i="7"/>
  <c r="P834" i="7" s="1"/>
  <c r="M833" i="7"/>
  <c r="I833" i="7"/>
  <c r="M832" i="7"/>
  <c r="I832" i="7"/>
  <c r="M831" i="7"/>
  <c r="I831" i="7"/>
  <c r="P831" i="7" s="1"/>
  <c r="M830" i="7"/>
  <c r="I830" i="7"/>
  <c r="M829" i="7"/>
  <c r="I829" i="7"/>
  <c r="M828" i="7"/>
  <c r="I828" i="7"/>
  <c r="P828" i="7" s="1"/>
  <c r="M827" i="7"/>
  <c r="I827" i="7"/>
  <c r="M826" i="7"/>
  <c r="I826" i="7"/>
  <c r="M825" i="7"/>
  <c r="I825" i="7"/>
  <c r="P825" i="7" s="1"/>
  <c r="M824" i="7"/>
  <c r="I824" i="7"/>
  <c r="M823" i="7"/>
  <c r="I823" i="7"/>
  <c r="M822" i="7"/>
  <c r="I822" i="7"/>
  <c r="P822" i="7" s="1"/>
  <c r="M821" i="7"/>
  <c r="I821" i="7"/>
  <c r="M820" i="7"/>
  <c r="I820" i="7"/>
  <c r="M819" i="7"/>
  <c r="I819" i="7"/>
  <c r="P819" i="7" s="1"/>
  <c r="M818" i="7"/>
  <c r="I818" i="7"/>
  <c r="M817" i="7"/>
  <c r="I817" i="7"/>
  <c r="M816" i="7"/>
  <c r="I816" i="7"/>
  <c r="P816" i="7" s="1"/>
  <c r="M815" i="7"/>
  <c r="I815" i="7"/>
  <c r="M814" i="7"/>
  <c r="I814" i="7"/>
  <c r="M813" i="7"/>
  <c r="I813" i="7"/>
  <c r="P813" i="7" s="1"/>
  <c r="M812" i="7"/>
  <c r="I812" i="7"/>
  <c r="M811" i="7"/>
  <c r="I811" i="7"/>
  <c r="M810" i="7"/>
  <c r="I810" i="7"/>
  <c r="P810" i="7" s="1"/>
  <c r="M809" i="7"/>
  <c r="I809" i="7"/>
  <c r="M808" i="7"/>
  <c r="I808" i="7"/>
  <c r="M807" i="7"/>
  <c r="I807" i="7"/>
  <c r="P807" i="7" s="1"/>
  <c r="M806" i="7"/>
  <c r="I806" i="7"/>
  <c r="M805" i="7"/>
  <c r="I805" i="7"/>
  <c r="M804" i="7"/>
  <c r="I804" i="7"/>
  <c r="P804" i="7" s="1"/>
  <c r="M803" i="7"/>
  <c r="I803" i="7"/>
  <c r="M802" i="7"/>
  <c r="I802" i="7"/>
  <c r="M801" i="7"/>
  <c r="I801" i="7"/>
  <c r="P801" i="7" s="1"/>
  <c r="M800" i="7"/>
  <c r="I800" i="7"/>
  <c r="M799" i="7"/>
  <c r="I799" i="7"/>
  <c r="M798" i="7"/>
  <c r="I798" i="7"/>
  <c r="P798" i="7" s="1"/>
  <c r="M2291" i="3"/>
  <c r="I2291" i="3"/>
  <c r="M2290" i="3"/>
  <c r="I2290" i="3"/>
  <c r="M2289" i="3"/>
  <c r="I2289" i="3"/>
  <c r="M2288" i="3"/>
  <c r="I2288" i="3"/>
  <c r="M2287" i="3"/>
  <c r="I2287" i="3"/>
  <c r="M2286" i="3"/>
  <c r="I2286" i="3"/>
  <c r="M2285" i="3"/>
  <c r="I2285" i="3"/>
  <c r="M2284" i="3"/>
  <c r="I2284" i="3"/>
  <c r="M2283" i="3"/>
  <c r="I2283" i="3"/>
  <c r="M2282" i="3"/>
  <c r="I2282" i="3"/>
  <c r="M2281" i="3"/>
  <c r="I2281" i="3"/>
  <c r="M2280" i="3"/>
  <c r="I2280" i="3"/>
  <c r="M2279" i="3"/>
  <c r="I2279" i="3"/>
  <c r="M2278" i="3"/>
  <c r="I2278" i="3"/>
  <c r="M2277" i="3"/>
  <c r="I2277" i="3"/>
  <c r="M2276" i="3"/>
  <c r="I2276" i="3"/>
  <c r="M2275" i="3"/>
  <c r="I2275" i="3"/>
  <c r="M2274" i="3"/>
  <c r="I2274" i="3"/>
  <c r="M2273" i="3"/>
  <c r="I2273" i="3"/>
  <c r="M2272" i="3"/>
  <c r="I2272" i="3"/>
  <c r="M2271" i="3"/>
  <c r="I2271" i="3"/>
  <c r="M2270" i="3"/>
  <c r="I2270" i="3"/>
  <c r="M2269" i="3"/>
  <c r="I2269" i="3"/>
  <c r="M2268" i="3"/>
  <c r="I2268" i="3"/>
  <c r="M2267" i="3"/>
  <c r="I2267" i="3"/>
  <c r="M2266" i="3"/>
  <c r="I2266" i="3"/>
  <c r="M2265" i="3"/>
  <c r="I2265" i="3"/>
  <c r="M2264" i="3"/>
  <c r="I2264" i="3"/>
  <c r="M2263" i="3"/>
  <c r="I2263" i="3"/>
  <c r="M2262" i="3"/>
  <c r="I2262" i="3"/>
  <c r="M2261" i="3"/>
  <c r="I2261" i="3"/>
  <c r="M2260" i="3"/>
  <c r="I2260" i="3"/>
  <c r="M2259" i="3"/>
  <c r="I2259" i="3"/>
  <c r="M2258" i="3"/>
  <c r="I2258" i="3"/>
  <c r="M2257" i="3"/>
  <c r="I2257" i="3"/>
  <c r="M2256" i="3"/>
  <c r="I2256" i="3"/>
  <c r="M2255" i="3"/>
  <c r="I2255" i="3"/>
  <c r="M2254" i="3"/>
  <c r="I2254" i="3"/>
  <c r="M2253" i="3"/>
  <c r="I2253" i="3"/>
  <c r="M2252" i="3"/>
  <c r="I2252" i="3"/>
  <c r="M2251" i="3"/>
  <c r="I2251" i="3"/>
  <c r="M2250" i="3"/>
  <c r="I2250" i="3"/>
  <c r="M2249" i="3"/>
  <c r="I2249" i="3"/>
  <c r="M2248" i="3"/>
  <c r="I2248" i="3"/>
  <c r="M2247" i="3"/>
  <c r="I2247" i="3"/>
  <c r="M2246" i="3"/>
  <c r="I2246" i="3"/>
  <c r="M2245" i="3"/>
  <c r="I2245" i="3"/>
  <c r="M2244" i="3"/>
  <c r="I2244" i="3"/>
  <c r="M2243" i="3"/>
  <c r="I2243" i="3"/>
  <c r="M2242" i="3"/>
  <c r="I2242" i="3"/>
  <c r="M2241" i="3"/>
  <c r="I2241" i="3"/>
  <c r="M2240" i="3"/>
  <c r="I2240" i="3"/>
  <c r="M2239" i="3"/>
  <c r="I2239" i="3"/>
  <c r="M2238" i="3"/>
  <c r="I2238" i="3"/>
  <c r="M2237" i="3"/>
  <c r="I2237" i="3"/>
  <c r="M2236" i="3"/>
  <c r="I2236" i="3"/>
  <c r="M2235" i="3"/>
  <c r="I2235" i="3"/>
  <c r="M2234" i="3"/>
  <c r="I2234" i="3"/>
  <c r="M2233" i="3"/>
  <c r="I2233" i="3"/>
  <c r="M2232" i="3"/>
  <c r="I2232" i="3"/>
  <c r="M2231" i="3"/>
  <c r="I2231" i="3"/>
  <c r="M2230" i="3"/>
  <c r="I2230" i="3"/>
  <c r="M2229" i="3"/>
  <c r="I2229" i="3"/>
  <c r="M2228" i="3"/>
  <c r="I2228" i="3"/>
  <c r="M2227" i="3"/>
  <c r="I2227" i="3"/>
  <c r="M2226" i="3"/>
  <c r="I2226" i="3"/>
  <c r="M2225" i="3"/>
  <c r="I2225" i="3"/>
  <c r="M2224" i="3"/>
  <c r="I2224" i="3"/>
  <c r="M2223" i="3"/>
  <c r="I2223" i="3"/>
  <c r="M2222" i="3"/>
  <c r="I2222" i="3"/>
  <c r="M2221" i="3"/>
  <c r="I2221" i="3"/>
  <c r="M2220" i="3"/>
  <c r="I2220" i="3"/>
  <c r="M2219" i="3"/>
  <c r="I2219" i="3"/>
  <c r="M2218" i="3"/>
  <c r="I2218" i="3"/>
  <c r="M2217" i="3"/>
  <c r="I2217" i="3"/>
  <c r="M2216" i="3"/>
  <c r="I2216" i="3"/>
  <c r="M2215" i="3"/>
  <c r="I2215" i="3"/>
  <c r="M2214" i="3"/>
  <c r="I2214" i="3"/>
  <c r="M2213" i="3"/>
  <c r="I2213" i="3"/>
  <c r="M2212" i="3"/>
  <c r="I2212" i="3"/>
  <c r="M2211" i="3"/>
  <c r="I2211" i="3"/>
  <c r="M2210" i="3"/>
  <c r="I2210" i="3"/>
  <c r="M2209" i="3"/>
  <c r="I2209" i="3"/>
  <c r="M2208" i="3"/>
  <c r="I2208" i="3"/>
  <c r="M2207" i="3"/>
  <c r="I2207" i="3"/>
  <c r="M2206" i="3"/>
  <c r="I2206" i="3"/>
  <c r="M2205" i="3"/>
  <c r="I2205" i="3"/>
  <c r="M2204" i="3"/>
  <c r="I2204" i="3"/>
  <c r="M2203" i="3"/>
  <c r="I2203" i="3"/>
  <c r="M2202" i="3"/>
  <c r="I2202" i="3"/>
  <c r="M2201" i="3"/>
  <c r="I2201" i="3"/>
  <c r="M2200" i="3"/>
  <c r="I2200" i="3"/>
  <c r="M2199" i="3"/>
  <c r="I2199" i="3"/>
  <c r="M2198" i="3"/>
  <c r="I2198" i="3"/>
  <c r="M2197" i="3"/>
  <c r="I2197" i="3"/>
  <c r="M2196" i="3"/>
  <c r="I2196" i="3"/>
  <c r="M2195" i="3"/>
  <c r="I2195" i="3"/>
  <c r="M2194" i="3"/>
  <c r="I2194" i="3"/>
  <c r="M2193" i="3"/>
  <c r="I2193" i="3"/>
  <c r="M2192" i="3"/>
  <c r="I2192" i="3"/>
  <c r="M2191" i="3"/>
  <c r="I2191" i="3"/>
  <c r="M2190" i="3"/>
  <c r="I2190" i="3"/>
  <c r="M2189" i="3"/>
  <c r="I2189" i="3"/>
  <c r="M2188" i="3"/>
  <c r="I2188" i="3"/>
  <c r="M2187" i="3"/>
  <c r="I2187" i="3"/>
  <c r="M2186" i="3"/>
  <c r="I2186" i="3"/>
  <c r="M2185" i="3"/>
  <c r="I2185" i="3"/>
  <c r="M2184" i="3"/>
  <c r="I2184" i="3"/>
  <c r="M2183" i="3"/>
  <c r="I2183" i="3"/>
  <c r="M2182" i="3"/>
  <c r="I2182" i="3"/>
  <c r="M2181" i="3"/>
  <c r="I2181" i="3"/>
  <c r="M2180" i="3"/>
  <c r="I2180" i="3"/>
  <c r="M2179" i="3"/>
  <c r="I2179" i="3"/>
  <c r="M2178" i="3"/>
  <c r="I2178" i="3"/>
  <c r="M2177" i="3"/>
  <c r="I2177" i="3"/>
  <c r="M2176" i="3"/>
  <c r="I2176" i="3"/>
  <c r="M2175" i="3"/>
  <c r="I2175" i="3"/>
  <c r="M2174" i="3"/>
  <c r="I2174" i="3"/>
  <c r="M2173" i="3"/>
  <c r="I2173" i="3"/>
  <c r="M2172" i="3"/>
  <c r="I2172" i="3"/>
  <c r="M2171" i="3"/>
  <c r="I2171" i="3"/>
  <c r="M2170" i="3"/>
  <c r="I2170" i="3"/>
  <c r="M2169" i="3"/>
  <c r="I2169" i="3"/>
  <c r="M2168" i="3"/>
  <c r="I2168" i="3"/>
  <c r="M2167" i="3"/>
  <c r="I2167" i="3"/>
  <c r="M2166" i="3"/>
  <c r="I2166" i="3"/>
  <c r="M2165" i="3"/>
  <c r="I2165" i="3"/>
  <c r="M2164" i="3"/>
  <c r="I2164" i="3"/>
  <c r="M2163" i="3"/>
  <c r="I2163" i="3"/>
  <c r="M2162" i="3"/>
  <c r="I2162" i="3"/>
  <c r="M2161" i="3"/>
  <c r="I2161" i="3"/>
  <c r="M2160" i="3"/>
  <c r="I2160" i="3"/>
  <c r="M2159" i="3"/>
  <c r="I2159" i="3"/>
  <c r="M2158" i="3"/>
  <c r="I2158" i="3"/>
  <c r="M2157" i="3"/>
  <c r="I2157" i="3"/>
  <c r="M2156" i="3"/>
  <c r="I2156" i="3"/>
  <c r="M2155" i="3"/>
  <c r="I2155" i="3"/>
  <c r="M2154" i="3"/>
  <c r="I2154" i="3"/>
  <c r="M2153" i="3"/>
  <c r="I2153" i="3"/>
  <c r="M2152" i="3"/>
  <c r="I2152" i="3"/>
  <c r="M2151" i="3"/>
  <c r="I2151" i="3"/>
  <c r="M2150" i="3"/>
  <c r="I2150" i="3"/>
  <c r="M2149" i="3"/>
  <c r="I2149" i="3"/>
  <c r="M2148" i="3"/>
  <c r="I2148" i="3"/>
  <c r="M2147" i="3"/>
  <c r="I2147" i="3"/>
  <c r="M2146" i="3"/>
  <c r="I2146" i="3"/>
  <c r="M2145" i="3"/>
  <c r="I2145" i="3"/>
  <c r="M2144" i="3"/>
  <c r="I2144" i="3"/>
  <c r="M2143" i="3"/>
  <c r="I2143" i="3"/>
  <c r="M2142" i="3"/>
  <c r="I2142" i="3"/>
  <c r="M2141" i="3"/>
  <c r="I2141" i="3"/>
  <c r="M2140" i="3"/>
  <c r="I2140" i="3"/>
  <c r="M2139" i="3"/>
  <c r="I2139" i="3"/>
  <c r="M2138" i="3"/>
  <c r="I2138" i="3"/>
  <c r="M2137" i="3"/>
  <c r="I2137" i="3"/>
  <c r="M2136" i="3"/>
  <c r="I2136" i="3"/>
  <c r="M2135" i="3"/>
  <c r="I2135" i="3"/>
  <c r="M2134" i="3"/>
  <c r="I2134" i="3"/>
  <c r="M2133" i="3"/>
  <c r="I2133" i="3"/>
  <c r="M2132" i="3"/>
  <c r="I2132" i="3"/>
  <c r="M2131" i="3"/>
  <c r="I2131" i="3"/>
  <c r="M2130" i="3"/>
  <c r="I2130" i="3"/>
  <c r="M2129" i="3"/>
  <c r="I2129" i="3"/>
  <c r="M2128" i="3"/>
  <c r="I2128" i="3"/>
  <c r="M2127" i="3"/>
  <c r="I2127" i="3"/>
  <c r="M2126" i="3"/>
  <c r="I2126" i="3"/>
  <c r="M2125" i="3"/>
  <c r="I2125" i="3"/>
  <c r="M2124" i="3"/>
  <c r="I2124" i="3"/>
  <c r="M2123" i="3"/>
  <c r="I2123" i="3"/>
  <c r="M2122" i="3"/>
  <c r="I2122" i="3"/>
  <c r="M2121" i="3"/>
  <c r="I2121" i="3"/>
  <c r="M2120" i="3"/>
  <c r="I2120" i="3"/>
  <c r="M2119" i="3"/>
  <c r="I2119" i="3"/>
  <c r="M2118" i="3"/>
  <c r="I2118" i="3"/>
  <c r="M2117" i="3"/>
  <c r="I2117" i="3"/>
  <c r="M2116" i="3"/>
  <c r="I2116" i="3"/>
  <c r="M2115" i="3"/>
  <c r="I2115" i="3"/>
  <c r="M2114" i="3"/>
  <c r="I2114" i="3"/>
  <c r="M2113" i="3"/>
  <c r="I2113" i="3"/>
  <c r="M2112" i="3"/>
  <c r="I2112" i="3"/>
  <c r="M2111" i="3"/>
  <c r="I2111" i="3"/>
  <c r="M2110" i="3"/>
  <c r="I2110" i="3"/>
  <c r="M2109" i="3"/>
  <c r="I2109" i="3"/>
  <c r="M2108" i="3"/>
  <c r="I2108" i="3"/>
  <c r="M2107" i="3"/>
  <c r="I2107" i="3"/>
  <c r="M2106" i="3"/>
  <c r="I2106" i="3"/>
  <c r="M2105" i="3"/>
  <c r="I2105" i="3"/>
  <c r="M2104" i="3"/>
  <c r="I2104" i="3"/>
  <c r="M2103" i="3"/>
  <c r="I2103" i="3"/>
  <c r="M2102" i="3"/>
  <c r="I2102" i="3"/>
  <c r="M2101" i="3"/>
  <c r="I2101" i="3"/>
  <c r="M2100" i="3"/>
  <c r="I2100" i="3"/>
  <c r="M2099" i="3"/>
  <c r="I2099" i="3"/>
  <c r="M2098" i="3"/>
  <c r="I2098" i="3"/>
  <c r="M2097" i="3"/>
  <c r="I2097" i="3"/>
  <c r="M2096" i="3"/>
  <c r="I2096" i="3"/>
  <c r="M2095" i="3"/>
  <c r="I2095" i="3"/>
  <c r="M2094" i="3"/>
  <c r="I2094" i="3"/>
  <c r="M2093" i="3"/>
  <c r="I2093" i="3"/>
  <c r="M2092" i="3"/>
  <c r="I2092" i="3"/>
  <c r="M2091" i="3"/>
  <c r="I2091" i="3"/>
  <c r="M2090" i="3"/>
  <c r="I2090" i="3"/>
  <c r="M2089" i="3"/>
  <c r="I2089" i="3"/>
  <c r="M2088" i="3"/>
  <c r="I2088" i="3"/>
  <c r="M2087" i="3"/>
  <c r="I2087" i="3"/>
  <c r="M2086" i="3"/>
  <c r="I2086" i="3"/>
  <c r="M2085" i="3"/>
  <c r="I2085" i="3"/>
  <c r="M2084" i="3"/>
  <c r="I2084" i="3"/>
  <c r="M2083" i="3"/>
  <c r="I2083" i="3"/>
  <c r="M2082" i="3"/>
  <c r="I2082" i="3"/>
  <c r="M2081" i="3"/>
  <c r="I2081" i="3"/>
  <c r="M2080" i="3"/>
  <c r="I2080" i="3"/>
  <c r="M2079" i="3"/>
  <c r="I2079" i="3"/>
  <c r="M2078" i="3"/>
  <c r="I2078" i="3"/>
  <c r="M2077" i="3"/>
  <c r="I2077" i="3"/>
  <c r="M2076" i="3"/>
  <c r="I2076" i="3"/>
  <c r="M2075" i="3"/>
  <c r="I2075" i="3"/>
  <c r="M2074" i="3"/>
  <c r="I2074" i="3"/>
  <c r="M2073" i="3"/>
  <c r="I2073" i="3"/>
  <c r="M2072" i="3"/>
  <c r="I2072" i="3"/>
  <c r="M2071" i="3"/>
  <c r="I2071" i="3"/>
  <c r="M2070" i="3"/>
  <c r="I2070" i="3"/>
  <c r="M2069" i="3"/>
  <c r="I2069" i="3"/>
  <c r="M2068" i="3"/>
  <c r="I2068" i="3"/>
  <c r="M2067" i="3"/>
  <c r="I2067" i="3"/>
  <c r="M2066" i="3"/>
  <c r="I2066" i="3"/>
  <c r="M2065" i="3"/>
  <c r="I2065" i="3"/>
  <c r="M2064" i="3"/>
  <c r="I2064" i="3"/>
  <c r="M2063" i="3"/>
  <c r="I2063" i="3"/>
  <c r="P1768" i="2" l="1"/>
  <c r="P1771" i="2"/>
  <c r="P1774" i="2"/>
  <c r="P1777" i="2"/>
  <c r="P1780" i="2"/>
  <c r="P800" i="7"/>
  <c r="P803" i="7"/>
  <c r="P806" i="7"/>
  <c r="P809" i="7"/>
  <c r="P812" i="7"/>
  <c r="P815" i="7"/>
  <c r="P818" i="7"/>
  <c r="P821" i="7"/>
  <c r="P824" i="7"/>
  <c r="P827" i="7"/>
  <c r="P830" i="7"/>
  <c r="P833" i="7"/>
  <c r="P836" i="7"/>
  <c r="P839" i="7"/>
  <c r="P842" i="7"/>
  <c r="P845" i="7"/>
  <c r="P848" i="7"/>
  <c r="P851" i="7"/>
  <c r="P854" i="7"/>
  <c r="P857" i="7"/>
  <c r="P860" i="7"/>
  <c r="P863" i="7"/>
  <c r="P866" i="7"/>
  <c r="P869" i="7"/>
  <c r="P872" i="7"/>
  <c r="P875" i="7"/>
  <c r="P878" i="7"/>
  <c r="P881" i="7"/>
  <c r="P884" i="7"/>
  <c r="P887" i="7"/>
  <c r="P890" i="7"/>
  <c r="P893" i="7"/>
  <c r="P896" i="7"/>
  <c r="P899" i="7"/>
  <c r="P902" i="7"/>
  <c r="P905" i="7"/>
  <c r="P908" i="7"/>
  <c r="P911" i="7"/>
  <c r="P914" i="7"/>
  <c r="P917" i="7"/>
  <c r="P920" i="7"/>
  <c r="P923" i="7"/>
  <c r="P926" i="7"/>
  <c r="P2179" i="3"/>
  <c r="P2182" i="3"/>
  <c r="P2185" i="3"/>
  <c r="P2188" i="3"/>
  <c r="P2191" i="3"/>
  <c r="P2194" i="3"/>
  <c r="P2197" i="3"/>
  <c r="P2200" i="3"/>
  <c r="P2203" i="3"/>
  <c r="P2206" i="3"/>
  <c r="P2209" i="3"/>
  <c r="P2212" i="3"/>
  <c r="P2215" i="3"/>
  <c r="P2218" i="3"/>
  <c r="P2221" i="3"/>
  <c r="P2224" i="3"/>
  <c r="P2227" i="3"/>
  <c r="P2230" i="3"/>
  <c r="P2233" i="3"/>
  <c r="P2236" i="3"/>
  <c r="P2239" i="3"/>
  <c r="P2242" i="3"/>
  <c r="P2245" i="3"/>
  <c r="P2248" i="3"/>
  <c r="P2251" i="3"/>
  <c r="P2254" i="3"/>
  <c r="P2257" i="3"/>
  <c r="P2260" i="3"/>
  <c r="P2263" i="3"/>
  <c r="P2266" i="3"/>
  <c r="P2269" i="3"/>
  <c r="P2272" i="3"/>
  <c r="P2275" i="3"/>
  <c r="P2278" i="3"/>
  <c r="P2281" i="3"/>
  <c r="P2284" i="3"/>
  <c r="P2287" i="3"/>
  <c r="P2290" i="3"/>
  <c r="P1772" i="2"/>
  <c r="P843" i="7"/>
  <c r="P799" i="7"/>
  <c r="P802" i="7"/>
  <c r="P805" i="7"/>
  <c r="P808" i="7"/>
  <c r="P811" i="7"/>
  <c r="P814" i="7"/>
  <c r="P817" i="7"/>
  <c r="P820" i="7"/>
  <c r="P823" i="7"/>
  <c r="P826" i="7"/>
  <c r="P829" i="7"/>
  <c r="P832" i="7"/>
  <c r="P835" i="7"/>
  <c r="P838" i="7"/>
  <c r="P841" i="7"/>
  <c r="P844" i="7"/>
  <c r="P847" i="7"/>
  <c r="P850" i="7"/>
  <c r="P853" i="7"/>
  <c r="P856" i="7"/>
  <c r="P859" i="7"/>
  <c r="P862" i="7"/>
  <c r="P865" i="7"/>
  <c r="P868" i="7"/>
  <c r="P871" i="7"/>
  <c r="P874" i="7"/>
  <c r="P877" i="7"/>
  <c r="P880" i="7"/>
  <c r="P883" i="7"/>
  <c r="P886" i="7"/>
  <c r="P889" i="7"/>
  <c r="P892" i="7"/>
  <c r="P895" i="7"/>
  <c r="P898" i="7"/>
  <c r="P901" i="7"/>
  <c r="P904" i="7"/>
  <c r="P907" i="7"/>
  <c r="P910" i="7"/>
  <c r="P913" i="7"/>
  <c r="P916" i="7"/>
  <c r="P919" i="7"/>
  <c r="P922" i="7"/>
  <c r="P925" i="7"/>
  <c r="P928" i="7"/>
  <c r="P1766" i="2"/>
  <c r="P1608" i="2"/>
  <c r="P1611" i="2"/>
  <c r="P1614" i="2"/>
  <c r="P1620" i="2"/>
  <c r="P1623" i="2"/>
  <c r="P1626" i="2"/>
  <c r="P1647" i="2"/>
  <c r="P1734" i="2"/>
  <c r="P1737" i="2"/>
  <c r="P1740" i="2"/>
  <c r="P1746" i="2"/>
  <c r="P1749" i="2"/>
  <c r="P1752" i="2"/>
  <c r="P1755" i="2"/>
  <c r="P1758" i="2"/>
  <c r="P1761" i="2"/>
  <c r="P1764" i="2"/>
  <c r="P1767" i="2"/>
  <c r="P1770" i="2"/>
  <c r="P1773" i="2"/>
  <c r="P1776" i="2"/>
  <c r="P1779" i="2"/>
  <c r="P1782" i="2"/>
  <c r="P1612" i="2"/>
  <c r="P1615" i="2"/>
  <c r="P1618" i="2"/>
  <c r="P1621" i="2"/>
  <c r="P1624" i="2"/>
  <c r="P1627" i="2"/>
  <c r="P1629" i="2"/>
  <c r="P1635" i="2"/>
  <c r="P1638" i="2"/>
  <c r="P1641" i="2"/>
  <c r="P1644" i="2"/>
  <c r="P1650" i="2"/>
  <c r="P1659" i="2"/>
  <c r="P1662" i="2"/>
  <c r="P1665" i="2"/>
  <c r="P1668" i="2"/>
  <c r="P1671" i="2"/>
  <c r="P1674" i="2"/>
  <c r="P1677" i="2"/>
  <c r="P1683" i="2"/>
  <c r="P1686" i="2"/>
  <c r="P1689" i="2"/>
  <c r="P1692" i="2"/>
  <c r="P1695" i="2"/>
  <c r="P1698" i="2"/>
  <c r="P1701" i="2"/>
  <c r="P1707" i="2"/>
  <c r="P1710" i="2"/>
  <c r="P1713" i="2"/>
  <c r="P1716" i="2"/>
  <c r="P1719" i="2"/>
  <c r="P1722" i="2"/>
  <c r="P1725" i="2"/>
  <c r="P1731" i="2"/>
  <c r="P1736" i="2"/>
  <c r="P1739" i="2"/>
  <c r="P1742" i="2"/>
  <c r="P1745" i="2"/>
  <c r="P1748" i="2"/>
  <c r="P1754" i="2"/>
  <c r="P1757" i="2"/>
  <c r="P1760" i="2"/>
  <c r="P1763" i="2"/>
  <c r="P1769" i="2"/>
  <c r="P1775" i="2"/>
  <c r="P1778" i="2"/>
  <c r="P1781" i="2"/>
  <c r="P2064" i="3"/>
  <c r="P2066" i="3"/>
  <c r="P2069" i="3"/>
  <c r="P2072" i="3"/>
  <c r="P2075" i="3"/>
  <c r="P2078" i="3"/>
  <c r="P2081" i="3"/>
  <c r="P2084" i="3"/>
  <c r="P2087" i="3"/>
  <c r="P2090" i="3"/>
  <c r="P2096" i="3"/>
  <c r="P2099" i="3"/>
  <c r="P2102" i="3"/>
  <c r="P2105" i="3"/>
  <c r="P2108" i="3"/>
  <c r="P2111" i="3"/>
  <c r="P2114" i="3"/>
  <c r="P2117" i="3"/>
  <c r="P2120" i="3"/>
  <c r="P2123" i="3"/>
  <c r="P2126" i="3"/>
  <c r="P2129" i="3"/>
  <c r="P2132" i="3"/>
  <c r="P2135" i="3"/>
  <c r="P2138" i="3"/>
  <c r="P2141" i="3"/>
  <c r="P2144" i="3"/>
  <c r="P2147" i="3"/>
  <c r="P2150" i="3"/>
  <c r="P2153" i="3"/>
  <c r="P2156" i="3"/>
  <c r="P2159" i="3"/>
  <c r="P2162" i="3"/>
  <c r="P2165" i="3"/>
  <c r="P2168" i="3"/>
  <c r="P2171" i="3"/>
  <c r="P2174" i="3"/>
  <c r="P2177" i="3"/>
  <c r="P2180" i="3"/>
  <c r="P2183" i="3"/>
  <c r="P2186" i="3"/>
  <c r="P2189" i="3"/>
  <c r="P2192" i="3"/>
  <c r="P2195" i="3"/>
  <c r="P2198" i="3"/>
  <c r="P2201" i="3"/>
  <c r="P2204" i="3"/>
  <c r="P2207" i="3"/>
  <c r="P2210" i="3"/>
  <c r="P2213" i="3"/>
  <c r="P2216" i="3"/>
  <c r="P2219" i="3"/>
  <c r="P2222" i="3"/>
  <c r="P2225" i="3"/>
  <c r="P2228" i="3"/>
  <c r="P2231" i="3"/>
  <c r="P2234" i="3"/>
  <c r="P2237" i="3"/>
  <c r="P2240" i="3"/>
  <c r="P2243" i="3"/>
  <c r="P2246" i="3"/>
  <c r="P2249" i="3"/>
  <c r="P2252" i="3"/>
  <c r="P2255" i="3"/>
  <c r="P2258" i="3"/>
  <c r="P2261" i="3"/>
  <c r="P2264" i="3"/>
  <c r="P2267" i="3"/>
  <c r="P2270" i="3"/>
  <c r="P2273" i="3"/>
  <c r="P2276" i="3"/>
  <c r="P2279" i="3"/>
  <c r="P2282" i="3"/>
  <c r="P2285" i="3"/>
  <c r="P2288" i="3"/>
  <c r="P2291" i="3"/>
  <c r="P2124" i="3"/>
  <c r="P2172" i="3"/>
  <c r="P2220" i="3"/>
  <c r="P2268" i="3"/>
  <c r="P2067" i="3"/>
  <c r="P2063" i="3"/>
  <c r="P2068" i="3"/>
  <c r="P2071" i="3"/>
  <c r="P2074" i="3"/>
  <c r="P2077" i="3"/>
  <c r="P2080" i="3"/>
  <c r="P2083" i="3"/>
  <c r="P2086" i="3"/>
  <c r="P2089" i="3"/>
  <c r="P2092" i="3"/>
  <c r="P2095" i="3"/>
  <c r="P2098" i="3"/>
  <c r="P2101" i="3"/>
  <c r="P2104" i="3"/>
  <c r="P2107" i="3"/>
  <c r="P2110" i="3"/>
  <c r="P2113" i="3"/>
  <c r="P2116" i="3"/>
  <c r="P2119" i="3"/>
  <c r="P2122" i="3"/>
  <c r="P2125" i="3"/>
  <c r="P2128" i="3"/>
  <c r="P2131" i="3"/>
  <c r="P2134" i="3"/>
  <c r="P2137" i="3"/>
  <c r="P2140" i="3"/>
  <c r="P2143" i="3"/>
  <c r="P2146" i="3"/>
  <c r="P2149" i="3"/>
  <c r="P2152" i="3"/>
  <c r="P2155" i="3"/>
  <c r="P2158" i="3"/>
  <c r="P2161" i="3"/>
  <c r="P2164" i="3"/>
  <c r="P2167" i="3"/>
  <c r="P2170" i="3"/>
  <c r="P2173" i="3"/>
  <c r="P2176" i="3"/>
  <c r="P2065" i="3"/>
  <c r="P2070" i="3"/>
  <c r="P2073" i="3"/>
  <c r="P2076" i="3"/>
  <c r="P2079" i="3"/>
  <c r="P2082" i="3"/>
  <c r="P2085" i="3"/>
  <c r="P2088" i="3"/>
  <c r="P2091" i="3"/>
  <c r="P2094" i="3"/>
  <c r="P2097" i="3"/>
  <c r="P2100" i="3"/>
  <c r="P2103" i="3"/>
  <c r="P2106" i="3"/>
  <c r="P2109" i="3"/>
  <c r="P2112" i="3"/>
  <c r="P2115" i="3"/>
  <c r="P2118" i="3"/>
  <c r="P2121" i="3"/>
  <c r="P2127" i="3"/>
  <c r="P2130" i="3"/>
  <c r="P2133" i="3"/>
  <c r="P2136" i="3"/>
  <c r="P2139" i="3"/>
  <c r="P2142" i="3"/>
  <c r="P2145" i="3"/>
  <c r="P2148" i="3"/>
  <c r="P2151" i="3"/>
  <c r="P2154" i="3"/>
  <c r="P2157" i="3"/>
  <c r="P2160" i="3"/>
  <c r="P2163" i="3"/>
  <c r="P2166" i="3"/>
  <c r="P2169" i="3"/>
  <c r="P2175" i="3"/>
  <c r="P2178" i="3"/>
  <c r="P2181" i="3"/>
  <c r="P2184" i="3"/>
  <c r="P2187" i="3"/>
  <c r="P2190" i="3"/>
  <c r="P2193" i="3"/>
  <c r="P2196" i="3"/>
  <c r="P2199" i="3"/>
  <c r="P2202" i="3"/>
  <c r="P2205" i="3"/>
  <c r="P2208" i="3"/>
  <c r="P2211" i="3"/>
  <c r="P2214" i="3"/>
  <c r="P2217" i="3"/>
  <c r="P2223" i="3"/>
  <c r="P2226" i="3"/>
  <c r="P2229" i="3"/>
  <c r="P2232" i="3"/>
  <c r="P2235" i="3"/>
  <c r="P2238" i="3"/>
  <c r="P2241" i="3"/>
  <c r="P2244" i="3"/>
  <c r="P2247" i="3"/>
  <c r="P2250" i="3"/>
  <c r="P2256" i="3"/>
  <c r="P2259" i="3"/>
  <c r="P2280" i="3"/>
  <c r="P2283" i="3"/>
  <c r="P2253" i="3"/>
  <c r="P2262" i="3"/>
  <c r="P2265" i="3"/>
  <c r="P2271" i="3"/>
  <c r="P2274" i="3"/>
  <c r="P2277" i="3"/>
  <c r="P2286" i="3"/>
  <c r="P2289" i="3"/>
  <c r="P1653" i="2"/>
  <c r="P1609" i="2"/>
  <c r="P1617" i="2"/>
  <c r="P1625" i="2"/>
  <c r="P1632" i="2"/>
  <c r="P1640" i="2"/>
  <c r="P1648" i="2"/>
  <c r="P1656" i="2"/>
  <c r="P1664" i="2"/>
  <c r="P1672" i="2"/>
  <c r="P1680" i="2"/>
  <c r="P1688" i="2"/>
  <c r="P1696" i="2"/>
  <c r="P1704" i="2"/>
  <c r="P1712" i="2"/>
  <c r="P1720" i="2"/>
  <c r="P1728" i="2"/>
  <c r="P1735" i="2"/>
  <c r="P1743" i="2"/>
  <c r="P1751" i="2"/>
  <c r="P1759" i="2"/>
  <c r="P2093" i="3"/>
  <c r="M2066" i="1" l="1"/>
  <c r="P2066" i="1" s="1"/>
  <c r="M2065" i="1"/>
  <c r="P2065" i="1" s="1"/>
  <c r="M2064" i="1"/>
  <c r="P2064" i="1" s="1"/>
  <c r="M2063" i="1"/>
  <c r="P2063" i="1" s="1"/>
  <c r="M2062" i="1"/>
  <c r="P2062" i="1" s="1"/>
  <c r="M2061" i="1"/>
  <c r="P2061" i="1" s="1"/>
  <c r="M2060" i="1"/>
  <c r="P2060" i="1" s="1"/>
  <c r="M2059" i="1"/>
  <c r="P2059" i="1" s="1"/>
  <c r="M2058" i="1"/>
  <c r="P2058" i="1" s="1"/>
  <c r="M2057" i="1"/>
  <c r="P2057" i="1" s="1"/>
  <c r="M2056" i="1"/>
  <c r="P2056" i="1" s="1"/>
  <c r="M2055" i="1"/>
  <c r="P2055" i="1" s="1"/>
  <c r="M2054" i="1"/>
  <c r="P2054" i="1" s="1"/>
  <c r="M2053" i="1"/>
  <c r="P2053" i="1" s="1"/>
  <c r="M2052" i="1"/>
  <c r="P2052" i="1" s="1"/>
  <c r="M2051" i="1"/>
  <c r="P2051" i="1" s="1"/>
  <c r="M2050" i="1"/>
  <c r="P2050" i="1" s="1"/>
  <c r="M2049" i="1"/>
  <c r="P2049" i="1" s="1"/>
  <c r="M2048" i="1"/>
  <c r="P2048" i="1" s="1"/>
  <c r="M2047" i="1"/>
  <c r="P2047" i="1" s="1"/>
  <c r="M2046" i="1"/>
  <c r="P2046" i="1" s="1"/>
  <c r="M2045" i="1"/>
  <c r="P2045" i="1" s="1"/>
  <c r="M2044" i="1"/>
  <c r="P2044" i="1" s="1"/>
  <c r="M2043" i="1"/>
  <c r="P2043" i="1" s="1"/>
  <c r="M2042" i="1"/>
  <c r="P2042" i="1" s="1"/>
  <c r="M2041" i="1"/>
  <c r="P2041" i="1" s="1"/>
  <c r="M2040" i="1"/>
  <c r="P2040" i="1" s="1"/>
  <c r="M2039" i="1"/>
  <c r="P2039" i="1" s="1"/>
  <c r="M2038" i="1"/>
  <c r="P2038" i="1" s="1"/>
  <c r="M2037" i="1"/>
  <c r="P2037" i="1" s="1"/>
  <c r="M2036" i="1"/>
  <c r="P2036" i="1" s="1"/>
  <c r="M2035" i="1"/>
  <c r="P2035" i="1" s="1"/>
  <c r="M2034" i="1"/>
  <c r="P2034" i="1" s="1"/>
  <c r="M2033" i="1"/>
  <c r="P2033" i="1" s="1"/>
  <c r="M2032" i="1"/>
  <c r="P2032" i="1" s="1"/>
  <c r="M2031" i="1"/>
  <c r="P2031" i="1" s="1"/>
  <c r="M2030" i="1"/>
  <c r="P2030" i="1" s="1"/>
  <c r="M2029" i="1"/>
  <c r="P2029" i="1" s="1"/>
  <c r="M2028" i="1"/>
  <c r="P2028" i="1" s="1"/>
  <c r="M2027" i="1"/>
  <c r="P2027" i="1" s="1"/>
  <c r="M2026" i="1"/>
  <c r="P2026" i="1" s="1"/>
  <c r="M2025" i="1"/>
  <c r="P2025" i="1" s="1"/>
  <c r="M2024" i="1"/>
  <c r="P2024" i="1" s="1"/>
  <c r="M2023" i="1"/>
  <c r="P2023" i="1" s="1"/>
  <c r="M2022" i="1"/>
  <c r="P2022" i="1" s="1"/>
  <c r="M2021" i="1"/>
  <c r="P2021" i="1" s="1"/>
  <c r="M2020" i="1"/>
  <c r="P2020" i="1" s="1"/>
  <c r="M2019" i="1"/>
  <c r="P2019" i="1" s="1"/>
  <c r="M2018" i="1"/>
  <c r="P2018" i="1" s="1"/>
  <c r="M2017" i="1"/>
  <c r="P2017" i="1" s="1"/>
  <c r="M2016" i="1"/>
  <c r="P2016" i="1" s="1"/>
  <c r="M2015" i="1"/>
  <c r="P2015" i="1" s="1"/>
  <c r="M2014" i="1"/>
  <c r="P2014" i="1" s="1"/>
  <c r="M2013" i="1"/>
  <c r="P2013" i="1" s="1"/>
  <c r="M2012" i="1"/>
  <c r="P2012" i="1" s="1"/>
  <c r="M2011" i="1"/>
  <c r="P2011" i="1" s="1"/>
  <c r="M2010" i="1"/>
  <c r="P2010" i="1" s="1"/>
  <c r="M2009" i="1"/>
  <c r="P2009" i="1" s="1"/>
  <c r="M2008" i="1"/>
  <c r="P2008" i="1" s="1"/>
  <c r="M2007" i="1"/>
  <c r="P2007" i="1" s="1"/>
  <c r="M2006" i="1"/>
  <c r="P2006" i="1" s="1"/>
  <c r="M2005" i="1"/>
  <c r="P2005" i="1" s="1"/>
  <c r="M2004" i="1"/>
  <c r="P2004" i="1" s="1"/>
  <c r="M2003" i="1"/>
  <c r="P2003" i="1" s="1"/>
  <c r="M2002" i="1"/>
  <c r="P2002" i="1" s="1"/>
  <c r="M2001" i="1"/>
  <c r="P2001" i="1" s="1"/>
  <c r="M2000" i="1"/>
  <c r="P2000" i="1" s="1"/>
  <c r="M1999" i="1"/>
  <c r="P1999" i="1" s="1"/>
  <c r="M1998" i="1"/>
  <c r="P1998" i="1" s="1"/>
  <c r="M1997" i="1"/>
  <c r="P1997" i="1" s="1"/>
  <c r="M1996" i="1"/>
  <c r="P1996" i="1" s="1"/>
  <c r="M1995" i="1"/>
  <c r="P1995" i="1" s="1"/>
  <c r="M1994" i="1"/>
  <c r="P1994" i="1" s="1"/>
  <c r="M1993" i="1"/>
  <c r="P1993" i="1" s="1"/>
  <c r="M1992" i="1"/>
  <c r="P1992" i="1" s="1"/>
  <c r="M1991" i="1"/>
  <c r="P1991" i="1" s="1"/>
  <c r="M1990" i="1"/>
  <c r="P1990" i="1" s="1"/>
  <c r="M1989" i="1"/>
  <c r="P1989" i="1" s="1"/>
  <c r="M1988" i="1"/>
  <c r="P1988" i="1" s="1"/>
  <c r="M1987" i="1"/>
  <c r="P1987" i="1" s="1"/>
  <c r="M1986" i="1"/>
  <c r="P1986" i="1" s="1"/>
  <c r="M1985" i="1"/>
  <c r="P1985" i="1" s="1"/>
  <c r="M1984" i="1"/>
  <c r="P1984" i="1" s="1"/>
  <c r="M1983" i="1"/>
  <c r="P1983" i="1" s="1"/>
  <c r="M1982" i="1"/>
  <c r="P1982" i="1" s="1"/>
  <c r="M1981" i="1"/>
  <c r="P1981" i="1" s="1"/>
  <c r="M1980" i="1"/>
  <c r="P1980" i="1" s="1"/>
  <c r="M1979" i="1"/>
  <c r="P1979" i="1" s="1"/>
  <c r="M1978" i="1"/>
  <c r="P1978" i="1" s="1"/>
  <c r="M1977" i="1"/>
  <c r="P1977" i="1" s="1"/>
  <c r="M1976" i="1"/>
  <c r="P1976" i="1" s="1"/>
  <c r="M1975" i="1"/>
  <c r="P1975" i="1" s="1"/>
  <c r="M1974" i="1"/>
  <c r="P1974" i="1" s="1"/>
  <c r="M1973" i="1"/>
  <c r="P1973" i="1" s="1"/>
  <c r="M1972" i="1"/>
  <c r="P1972" i="1" s="1"/>
  <c r="M1971" i="1"/>
  <c r="P1971" i="1" s="1"/>
  <c r="M1970" i="1"/>
  <c r="P1970" i="1" s="1"/>
  <c r="M1969" i="1"/>
  <c r="P1969" i="1" s="1"/>
  <c r="M1968" i="1"/>
  <c r="P1968" i="1" s="1"/>
  <c r="M1967" i="1"/>
  <c r="P1967" i="1" s="1"/>
  <c r="M1966" i="1"/>
  <c r="P1966" i="1" s="1"/>
  <c r="M1965" i="1"/>
  <c r="P1965" i="1" s="1"/>
  <c r="M1964" i="1"/>
  <c r="P1964" i="1" s="1"/>
  <c r="M1963" i="1"/>
  <c r="P1963" i="1" s="1"/>
  <c r="M1962" i="1"/>
  <c r="P1962" i="1" s="1"/>
  <c r="M1961" i="1"/>
  <c r="P1961" i="1" s="1"/>
  <c r="M1960" i="1"/>
  <c r="P1960" i="1" s="1"/>
  <c r="M1959" i="1"/>
  <c r="P1959" i="1" s="1"/>
  <c r="M1958" i="1"/>
  <c r="P1958" i="1" s="1"/>
  <c r="M1957" i="1"/>
  <c r="P1957" i="1" s="1"/>
  <c r="M1956" i="1"/>
  <c r="P1956" i="1" s="1"/>
  <c r="M1955" i="1"/>
  <c r="P1955" i="1" s="1"/>
  <c r="M1954" i="1"/>
  <c r="P1954" i="1" s="1"/>
  <c r="M1953" i="1"/>
  <c r="P1953" i="1" s="1"/>
  <c r="M1952" i="1"/>
  <c r="P1952" i="1" s="1"/>
  <c r="M1951" i="1"/>
  <c r="P1951" i="1" s="1"/>
  <c r="M1950" i="1"/>
  <c r="P1950" i="1" s="1"/>
  <c r="M1949" i="1"/>
  <c r="P1949" i="1" s="1"/>
  <c r="M1948" i="1"/>
  <c r="P1948" i="1" s="1"/>
  <c r="M1947" i="1"/>
  <c r="P1947" i="1" s="1"/>
  <c r="M1946" i="1"/>
  <c r="P1946" i="1" s="1"/>
  <c r="M1945" i="1"/>
  <c r="P1945" i="1" s="1"/>
  <c r="M1944" i="1"/>
  <c r="P1944" i="1" s="1"/>
  <c r="M1943" i="1"/>
  <c r="P1943" i="1" s="1"/>
  <c r="M1942" i="1"/>
  <c r="P1942" i="1" s="1"/>
  <c r="M1941" i="1"/>
  <c r="P1941" i="1" s="1"/>
  <c r="M1940" i="1"/>
  <c r="P1940" i="1" s="1"/>
  <c r="M1939" i="1"/>
  <c r="P1939" i="1" s="1"/>
  <c r="M1938" i="1"/>
  <c r="P1938" i="1" s="1"/>
  <c r="M1937" i="1"/>
  <c r="P1937" i="1" s="1"/>
  <c r="M1936" i="1"/>
  <c r="P1936" i="1" s="1"/>
  <c r="M1935" i="1"/>
  <c r="P1935" i="1" s="1"/>
  <c r="M1934" i="1"/>
  <c r="P1934" i="1" s="1"/>
  <c r="M1933" i="1"/>
  <c r="P1933" i="1" s="1"/>
  <c r="M1932" i="1"/>
  <c r="P1932" i="1" s="1"/>
  <c r="M1931" i="1"/>
  <c r="P1931" i="1" s="1"/>
  <c r="M1930" i="1"/>
  <c r="P1930" i="1" s="1"/>
  <c r="M1929" i="1"/>
  <c r="P1929" i="1" s="1"/>
  <c r="M1928" i="1"/>
  <c r="P1928" i="1" s="1"/>
  <c r="M1927" i="1"/>
  <c r="P1927" i="1" s="1"/>
  <c r="M1926" i="1"/>
  <c r="P1926" i="1" s="1"/>
  <c r="M1925" i="1"/>
  <c r="P1925" i="1" s="1"/>
  <c r="M1924" i="1"/>
  <c r="P1924" i="1" s="1"/>
  <c r="M1923" i="1"/>
  <c r="P1923" i="1" s="1"/>
  <c r="M1922" i="1"/>
  <c r="P1922" i="1" s="1"/>
  <c r="M1921" i="1"/>
  <c r="P1921" i="1" s="1"/>
  <c r="M1920" i="1"/>
  <c r="P1920" i="1" s="1"/>
  <c r="M1919" i="1"/>
  <c r="P1919" i="1" s="1"/>
  <c r="M1918" i="1"/>
  <c r="P1918" i="1" s="1"/>
  <c r="M1917" i="1"/>
  <c r="P1917" i="1" s="1"/>
  <c r="M1916" i="1"/>
  <c r="P1916" i="1" s="1"/>
  <c r="M1915" i="1"/>
  <c r="P1915" i="1" s="1"/>
  <c r="M1914" i="1"/>
  <c r="P1914" i="1" s="1"/>
  <c r="M1913" i="1"/>
  <c r="P1913" i="1" s="1"/>
  <c r="M1912" i="1"/>
  <c r="P1912" i="1" s="1"/>
  <c r="M1911" i="1"/>
  <c r="P1911" i="1" s="1"/>
  <c r="M1910" i="1"/>
  <c r="P1910" i="1" s="1"/>
  <c r="M1909" i="1"/>
  <c r="P1909" i="1" s="1"/>
  <c r="M1908" i="1"/>
  <c r="P1908" i="1" s="1"/>
  <c r="M1907" i="1"/>
  <c r="P1907" i="1" s="1"/>
  <c r="M1906" i="1"/>
  <c r="P1906" i="1" s="1"/>
  <c r="M1905" i="1"/>
  <c r="P1905" i="1" s="1"/>
  <c r="M1904" i="1"/>
  <c r="P1904" i="1" s="1"/>
  <c r="M1903" i="1"/>
  <c r="P1903" i="1" s="1"/>
  <c r="M1902" i="1"/>
  <c r="P1902" i="1" s="1"/>
  <c r="M1901" i="1"/>
  <c r="P1901" i="1" s="1"/>
  <c r="M1900" i="1"/>
  <c r="P1900" i="1" s="1"/>
  <c r="M1899" i="1"/>
  <c r="P1899" i="1" s="1"/>
  <c r="M1898" i="1"/>
  <c r="P1898" i="1" s="1"/>
  <c r="M1897" i="1"/>
  <c r="P1897" i="1" s="1"/>
  <c r="M1896" i="1"/>
  <c r="P1896" i="1" s="1"/>
  <c r="M1895" i="1"/>
  <c r="P1895" i="1" s="1"/>
  <c r="M1894" i="1"/>
  <c r="P1894" i="1" s="1"/>
  <c r="M1893" i="1"/>
  <c r="P1893" i="1" s="1"/>
  <c r="M1892" i="1"/>
  <c r="P1892" i="1" s="1"/>
  <c r="M1891" i="1"/>
  <c r="P1891" i="1" s="1"/>
  <c r="M1890" i="1"/>
  <c r="P1890" i="1" s="1"/>
  <c r="M1889" i="1"/>
  <c r="P1889" i="1" s="1"/>
  <c r="M1888" i="1"/>
  <c r="P1888" i="1" s="1"/>
  <c r="M1887" i="1"/>
  <c r="P1887" i="1" s="1"/>
  <c r="M1886" i="1"/>
  <c r="P1886" i="1" s="1"/>
  <c r="M1885" i="1"/>
  <c r="P1885" i="1" s="1"/>
  <c r="M1884" i="1"/>
  <c r="P1884" i="1" s="1"/>
  <c r="M1883" i="1"/>
  <c r="P1883" i="1" s="1"/>
  <c r="M1882" i="1"/>
  <c r="P1882" i="1" s="1"/>
  <c r="M1881" i="1"/>
  <c r="P1881" i="1" s="1"/>
  <c r="M1880" i="1"/>
  <c r="P1880" i="1" s="1"/>
  <c r="M1879" i="1"/>
  <c r="P1879" i="1" s="1"/>
  <c r="M1878" i="1"/>
  <c r="P1878" i="1" s="1"/>
  <c r="M1877" i="1"/>
  <c r="P1877" i="1" s="1"/>
  <c r="M1876" i="1"/>
  <c r="P1876" i="1" s="1"/>
  <c r="M1875" i="1"/>
  <c r="P1875" i="1" s="1"/>
  <c r="M1874" i="1"/>
  <c r="P1874" i="1" s="1"/>
  <c r="M1873" i="1"/>
  <c r="P1873" i="1" s="1"/>
  <c r="M1872" i="1"/>
  <c r="P1872" i="1" s="1"/>
  <c r="M1871" i="1"/>
  <c r="P1871" i="1" s="1"/>
  <c r="M1870" i="1"/>
  <c r="P1870" i="1" s="1"/>
  <c r="M1869" i="1"/>
  <c r="P1869" i="1" s="1"/>
  <c r="M1868" i="1"/>
  <c r="P1868" i="1" s="1"/>
  <c r="M1867" i="1"/>
  <c r="P1867" i="1" s="1"/>
  <c r="M1866" i="1"/>
  <c r="P1866" i="1" s="1"/>
  <c r="M1865" i="1"/>
  <c r="P1865" i="1" s="1"/>
  <c r="M1864" i="1"/>
  <c r="P1864" i="1" s="1"/>
  <c r="M1863" i="1"/>
  <c r="P1863" i="1" s="1"/>
  <c r="M1862" i="1"/>
  <c r="P1862" i="1" s="1"/>
  <c r="M1861" i="1"/>
  <c r="P1861" i="1" s="1"/>
  <c r="M1860" i="1"/>
  <c r="P1860" i="1" s="1"/>
  <c r="M1859" i="1"/>
  <c r="P1859" i="1" s="1"/>
  <c r="M1858" i="1"/>
  <c r="P1858" i="1" s="1"/>
  <c r="M1857" i="1"/>
  <c r="P1857" i="1" s="1"/>
  <c r="M1856" i="1"/>
  <c r="P1856" i="1" s="1"/>
  <c r="M1855" i="1"/>
  <c r="P1855" i="1" s="1"/>
  <c r="M1854" i="1"/>
  <c r="P1854" i="1" s="1"/>
  <c r="M1853" i="1"/>
  <c r="P1853" i="1" s="1"/>
  <c r="M1852" i="1"/>
  <c r="P1852" i="1" s="1"/>
  <c r="M1851" i="1"/>
  <c r="P1851" i="1" s="1"/>
  <c r="M1850" i="1"/>
  <c r="P1850" i="1" s="1"/>
  <c r="M1849" i="1"/>
  <c r="P1849" i="1" s="1"/>
  <c r="M1848" i="1"/>
  <c r="P1848" i="1" s="1"/>
  <c r="M1847" i="1"/>
  <c r="P1847" i="1" s="1"/>
  <c r="M1846" i="1"/>
  <c r="P1846" i="1" s="1"/>
  <c r="M1845" i="1"/>
  <c r="P1845" i="1" s="1"/>
  <c r="X88" i="5"/>
  <c r="M88" i="5"/>
  <c r="I88" i="5"/>
  <c r="M1607" i="2"/>
  <c r="I1607" i="2"/>
  <c r="M1606" i="2"/>
  <c r="I1606" i="2"/>
  <c r="M1605" i="2"/>
  <c r="I1605" i="2"/>
  <c r="M1604" i="2"/>
  <c r="I1604" i="2"/>
  <c r="M1603" i="2"/>
  <c r="I1603" i="2"/>
  <c r="M1602" i="2"/>
  <c r="I1602" i="2"/>
  <c r="M1601" i="2"/>
  <c r="I1601" i="2"/>
  <c r="M1600" i="2"/>
  <c r="I1600" i="2"/>
  <c r="M1599" i="2"/>
  <c r="I1599" i="2"/>
  <c r="M1598" i="2"/>
  <c r="I1598" i="2"/>
  <c r="M1597" i="2"/>
  <c r="I1597" i="2"/>
  <c r="M1596" i="2"/>
  <c r="I1596" i="2"/>
  <c r="M1595" i="2"/>
  <c r="I1595" i="2"/>
  <c r="M1594" i="2"/>
  <c r="I1594" i="2"/>
  <c r="M1593" i="2"/>
  <c r="I1593" i="2"/>
  <c r="M1592" i="2"/>
  <c r="I1592" i="2"/>
  <c r="M1591" i="2"/>
  <c r="I1591" i="2"/>
  <c r="M1590" i="2"/>
  <c r="I1590" i="2"/>
  <c r="M1589" i="2"/>
  <c r="I1589" i="2"/>
  <c r="M1588" i="2"/>
  <c r="I1588" i="2"/>
  <c r="M1587" i="2"/>
  <c r="I1587" i="2"/>
  <c r="M1586" i="2"/>
  <c r="I1586" i="2"/>
  <c r="M1585" i="2"/>
  <c r="I1585" i="2"/>
  <c r="M1584" i="2"/>
  <c r="I1584" i="2"/>
  <c r="M1583" i="2"/>
  <c r="I1583" i="2"/>
  <c r="M1582" i="2"/>
  <c r="I1582" i="2"/>
  <c r="M1581" i="2"/>
  <c r="I1581" i="2"/>
  <c r="M1580" i="2"/>
  <c r="I1580" i="2"/>
  <c r="M1579" i="2"/>
  <c r="I1579" i="2"/>
  <c r="M1578" i="2"/>
  <c r="I1578" i="2"/>
  <c r="M1577" i="2"/>
  <c r="I1577" i="2"/>
  <c r="M1576" i="2"/>
  <c r="I1576" i="2"/>
  <c r="M1575" i="2"/>
  <c r="I1575" i="2"/>
  <c r="M1574" i="2"/>
  <c r="I1574" i="2"/>
  <c r="M1573" i="2"/>
  <c r="I1573" i="2"/>
  <c r="M1572" i="2"/>
  <c r="I1572" i="2"/>
  <c r="M1571" i="2"/>
  <c r="I1571" i="2"/>
  <c r="M1570" i="2"/>
  <c r="I1570" i="2"/>
  <c r="M1569" i="2"/>
  <c r="I1569" i="2"/>
  <c r="M1568" i="2"/>
  <c r="I1568" i="2"/>
  <c r="M1567" i="2"/>
  <c r="I1567" i="2"/>
  <c r="M1566" i="2"/>
  <c r="I1566" i="2"/>
  <c r="M1565" i="2"/>
  <c r="I1565" i="2"/>
  <c r="M1564" i="2"/>
  <c r="I1564" i="2"/>
  <c r="M1563" i="2"/>
  <c r="I1563" i="2"/>
  <c r="M1562" i="2"/>
  <c r="I1562" i="2"/>
  <c r="M1561" i="2"/>
  <c r="I1561" i="2"/>
  <c r="M1560" i="2"/>
  <c r="I1560" i="2"/>
  <c r="M1559" i="2"/>
  <c r="I1559" i="2"/>
  <c r="M1558" i="2"/>
  <c r="I1558" i="2"/>
  <c r="M1557" i="2"/>
  <c r="I1557" i="2"/>
  <c r="M1556" i="2"/>
  <c r="I1556" i="2"/>
  <c r="M1555" i="2"/>
  <c r="I1555" i="2"/>
  <c r="M1554" i="2"/>
  <c r="I1554" i="2"/>
  <c r="M1553" i="2"/>
  <c r="I1553" i="2"/>
  <c r="M1552" i="2"/>
  <c r="I1552" i="2"/>
  <c r="M1551" i="2"/>
  <c r="I1551" i="2"/>
  <c r="M1550" i="2"/>
  <c r="I1550" i="2"/>
  <c r="M1549" i="2"/>
  <c r="I1549" i="2"/>
  <c r="M1548" i="2"/>
  <c r="I1548" i="2"/>
  <c r="M1547" i="2"/>
  <c r="I1547" i="2"/>
  <c r="M1546" i="2"/>
  <c r="I1546" i="2"/>
  <c r="M1545" i="2"/>
  <c r="I1545" i="2"/>
  <c r="M1544" i="2"/>
  <c r="I1544" i="2"/>
  <c r="M1543" i="2"/>
  <c r="I1543" i="2"/>
  <c r="M1542" i="2"/>
  <c r="I1542" i="2"/>
  <c r="M1541" i="2"/>
  <c r="I1541" i="2"/>
  <c r="M1540" i="2"/>
  <c r="I1540" i="2"/>
  <c r="M1539" i="2"/>
  <c r="I1539" i="2"/>
  <c r="M1538" i="2"/>
  <c r="I1538" i="2"/>
  <c r="M1537" i="2"/>
  <c r="I1537" i="2"/>
  <c r="M1536" i="2"/>
  <c r="I1536" i="2"/>
  <c r="M1535" i="2"/>
  <c r="I1535" i="2"/>
  <c r="M1534" i="2"/>
  <c r="I1534" i="2"/>
  <c r="M1533" i="2"/>
  <c r="I1533" i="2"/>
  <c r="M1532" i="2"/>
  <c r="I1532" i="2"/>
  <c r="M1531" i="2"/>
  <c r="I1531" i="2"/>
  <c r="M1530" i="2"/>
  <c r="I1530" i="2"/>
  <c r="M1529" i="2"/>
  <c r="I1529" i="2"/>
  <c r="M1528" i="2"/>
  <c r="I1528" i="2"/>
  <c r="M1527" i="2"/>
  <c r="I1527" i="2"/>
  <c r="M1526" i="2"/>
  <c r="I1526" i="2"/>
  <c r="M1525" i="2"/>
  <c r="I1525" i="2"/>
  <c r="M1524" i="2"/>
  <c r="I1524" i="2"/>
  <c r="M1523" i="2"/>
  <c r="I1523" i="2"/>
  <c r="M1522" i="2"/>
  <c r="I1522" i="2"/>
  <c r="M1521" i="2"/>
  <c r="I1521" i="2"/>
  <c r="M1520" i="2"/>
  <c r="I1520" i="2"/>
  <c r="M1519" i="2"/>
  <c r="I1519" i="2"/>
  <c r="M1518" i="2"/>
  <c r="I1518" i="2"/>
  <c r="M1517" i="2"/>
  <c r="I1517" i="2"/>
  <c r="M1516" i="2"/>
  <c r="I1516" i="2"/>
  <c r="M1515" i="2"/>
  <c r="I1515" i="2"/>
  <c r="M1514" i="2"/>
  <c r="I1514" i="2"/>
  <c r="M1513" i="2"/>
  <c r="I1513" i="2"/>
  <c r="M1512" i="2"/>
  <c r="I1512" i="2"/>
  <c r="M1511" i="2"/>
  <c r="I1511" i="2"/>
  <c r="M1510" i="2"/>
  <c r="I1510" i="2"/>
  <c r="M1509" i="2"/>
  <c r="I1509" i="2"/>
  <c r="M1508" i="2"/>
  <c r="I1508" i="2"/>
  <c r="M1507" i="2"/>
  <c r="I1507" i="2"/>
  <c r="M1506" i="2"/>
  <c r="I1506" i="2"/>
  <c r="M1505" i="2"/>
  <c r="I1505" i="2"/>
  <c r="M1504" i="2"/>
  <c r="I1504" i="2"/>
  <c r="M1503" i="2"/>
  <c r="I1503" i="2"/>
  <c r="M1502" i="2"/>
  <c r="I1502" i="2"/>
  <c r="M1501" i="2"/>
  <c r="I1501" i="2"/>
  <c r="M1500" i="2"/>
  <c r="I1500" i="2"/>
  <c r="M1499" i="2"/>
  <c r="I1499" i="2"/>
  <c r="M1498" i="2"/>
  <c r="I1498" i="2"/>
  <c r="M1497" i="2"/>
  <c r="I1497" i="2"/>
  <c r="M1496" i="2"/>
  <c r="I1496" i="2"/>
  <c r="M1495" i="2"/>
  <c r="I1495" i="2"/>
  <c r="M1494" i="2"/>
  <c r="I1494" i="2"/>
  <c r="M1493" i="2"/>
  <c r="I1493" i="2"/>
  <c r="M1492" i="2"/>
  <c r="I1492" i="2"/>
  <c r="M1491" i="2"/>
  <c r="I1491" i="2"/>
  <c r="M1490" i="2"/>
  <c r="I1490" i="2"/>
  <c r="M1489" i="2"/>
  <c r="I1489" i="2"/>
  <c r="M1488" i="2"/>
  <c r="I1488" i="2"/>
  <c r="M1487" i="2"/>
  <c r="I1487" i="2"/>
  <c r="M1486" i="2"/>
  <c r="I1486" i="2"/>
  <c r="M1485" i="2"/>
  <c r="I1485" i="2"/>
  <c r="M1484" i="2"/>
  <c r="I1484" i="2"/>
  <c r="M1483" i="2"/>
  <c r="I1483" i="2"/>
  <c r="M1482" i="2"/>
  <c r="I1482" i="2"/>
  <c r="M1481" i="2"/>
  <c r="I1481" i="2"/>
  <c r="M1480" i="2"/>
  <c r="I1480" i="2"/>
  <c r="M1479" i="2"/>
  <c r="I1479" i="2"/>
  <c r="M1478" i="2"/>
  <c r="I1478" i="2"/>
  <c r="M1477" i="2"/>
  <c r="I1477" i="2"/>
  <c r="M1476" i="2"/>
  <c r="I1476" i="2"/>
  <c r="M1475" i="2"/>
  <c r="I1475" i="2"/>
  <c r="M1474" i="2"/>
  <c r="I1474" i="2"/>
  <c r="M1473" i="2"/>
  <c r="I1473" i="2"/>
  <c r="M1472" i="2"/>
  <c r="I1472" i="2"/>
  <c r="M1471" i="2"/>
  <c r="I1471" i="2"/>
  <c r="M1470" i="2"/>
  <c r="I1470" i="2"/>
  <c r="M1469" i="2"/>
  <c r="I1469" i="2"/>
  <c r="M1468" i="2"/>
  <c r="I1468" i="2"/>
  <c r="M1467" i="2"/>
  <c r="I1467" i="2"/>
  <c r="M1466" i="2"/>
  <c r="I1466" i="2"/>
  <c r="M1465" i="2"/>
  <c r="I1465" i="2"/>
  <c r="M1464" i="2"/>
  <c r="I1464" i="2"/>
  <c r="M1463" i="2"/>
  <c r="I1463" i="2"/>
  <c r="M1462" i="2"/>
  <c r="I1462" i="2"/>
  <c r="M1461" i="2"/>
  <c r="I1461" i="2"/>
  <c r="M1460" i="2"/>
  <c r="I1460" i="2"/>
  <c r="M1459" i="2"/>
  <c r="I1459" i="2"/>
  <c r="M1458" i="2"/>
  <c r="I1458" i="2"/>
  <c r="M1457" i="2"/>
  <c r="I1457" i="2"/>
  <c r="M1456" i="2"/>
  <c r="I1456" i="2"/>
  <c r="M1455" i="2"/>
  <c r="I1455" i="2"/>
  <c r="M1454" i="2"/>
  <c r="I1454" i="2"/>
  <c r="M1453" i="2"/>
  <c r="I1453" i="2"/>
  <c r="M1452" i="2"/>
  <c r="I1452" i="2"/>
  <c r="M1451" i="2"/>
  <c r="I1451" i="2"/>
  <c r="M1450" i="2"/>
  <c r="I1450" i="2"/>
  <c r="M1449" i="2"/>
  <c r="I1449" i="2"/>
  <c r="M1448" i="2"/>
  <c r="I1448" i="2"/>
  <c r="M1447" i="2"/>
  <c r="I1447" i="2"/>
  <c r="M1446" i="2"/>
  <c r="I1446" i="2"/>
  <c r="M1445" i="2"/>
  <c r="I1445" i="2"/>
  <c r="M1444" i="2"/>
  <c r="I1444" i="2"/>
  <c r="M1443" i="2"/>
  <c r="I1443" i="2"/>
  <c r="M1442" i="2"/>
  <c r="I1442" i="2"/>
  <c r="M1441" i="2"/>
  <c r="I1441" i="2"/>
  <c r="M1440" i="2"/>
  <c r="I1440" i="2"/>
  <c r="M1439" i="2"/>
  <c r="I1439" i="2"/>
  <c r="M1438" i="2"/>
  <c r="I1438" i="2"/>
  <c r="M1437" i="2"/>
  <c r="I1437" i="2"/>
  <c r="M1436" i="2"/>
  <c r="I1436" i="2"/>
  <c r="M1435" i="2"/>
  <c r="I1435" i="2"/>
  <c r="M1434" i="2"/>
  <c r="I1434" i="2"/>
  <c r="M1433" i="2"/>
  <c r="I1433" i="2"/>
  <c r="M1432" i="2"/>
  <c r="I1432" i="2"/>
  <c r="M1431" i="2"/>
  <c r="I1431" i="2"/>
  <c r="M1430" i="2"/>
  <c r="I1430" i="2"/>
  <c r="M1429" i="2"/>
  <c r="I1429" i="2"/>
  <c r="M1428" i="2"/>
  <c r="I1428" i="2"/>
  <c r="M1427" i="2"/>
  <c r="I1427" i="2"/>
  <c r="M1426" i="2"/>
  <c r="I1426" i="2"/>
  <c r="M1425" i="2"/>
  <c r="I1425" i="2"/>
  <c r="M1424" i="2"/>
  <c r="I1424" i="2"/>
  <c r="M1423" i="2"/>
  <c r="I1423" i="2"/>
  <c r="M1422" i="2"/>
  <c r="I1422" i="2"/>
  <c r="M1421" i="2"/>
  <c r="I1421" i="2"/>
  <c r="M1420" i="2"/>
  <c r="I1420" i="2"/>
  <c r="M1419" i="2"/>
  <c r="I1419" i="2"/>
  <c r="M1418" i="2"/>
  <c r="I1418" i="2"/>
  <c r="M1417" i="2"/>
  <c r="I1417" i="2"/>
  <c r="M1416" i="2"/>
  <c r="I1416" i="2"/>
  <c r="M1415" i="2"/>
  <c r="I1415" i="2"/>
  <c r="M1414" i="2"/>
  <c r="I1414" i="2"/>
  <c r="M1413" i="2"/>
  <c r="I1413" i="2"/>
  <c r="M1412" i="2"/>
  <c r="I1412" i="2"/>
  <c r="M1411" i="2"/>
  <c r="I1411" i="2"/>
  <c r="M797" i="7"/>
  <c r="I797" i="7"/>
  <c r="M796" i="7"/>
  <c r="I796" i="7"/>
  <c r="M795" i="7"/>
  <c r="I795" i="7"/>
  <c r="M794" i="7"/>
  <c r="I794" i="7"/>
  <c r="M793" i="7"/>
  <c r="I793" i="7"/>
  <c r="M792" i="7"/>
  <c r="I792" i="7"/>
  <c r="M791" i="7"/>
  <c r="I791" i="7"/>
  <c r="M790" i="7"/>
  <c r="I790" i="7"/>
  <c r="M789" i="7"/>
  <c r="I789" i="7"/>
  <c r="M788" i="7"/>
  <c r="I788" i="7"/>
  <c r="M787" i="7"/>
  <c r="I787" i="7"/>
  <c r="M786" i="7"/>
  <c r="I786" i="7"/>
  <c r="M785" i="7"/>
  <c r="I785" i="7"/>
  <c r="M784" i="7"/>
  <c r="I784" i="7"/>
  <c r="M783" i="7"/>
  <c r="I783" i="7"/>
  <c r="M782" i="7"/>
  <c r="I782" i="7"/>
  <c r="M781" i="7"/>
  <c r="I781" i="7"/>
  <c r="M780" i="7"/>
  <c r="I780" i="7"/>
  <c r="M779" i="7"/>
  <c r="I779" i="7"/>
  <c r="M778" i="7"/>
  <c r="I778" i="7"/>
  <c r="M777" i="7"/>
  <c r="I777" i="7"/>
  <c r="M776" i="7"/>
  <c r="I776" i="7"/>
  <c r="M775" i="7"/>
  <c r="I775" i="7"/>
  <c r="M774" i="7"/>
  <c r="I774" i="7"/>
  <c r="M773" i="7"/>
  <c r="I773" i="7"/>
  <c r="M772" i="7"/>
  <c r="I772" i="7"/>
  <c r="M771" i="7"/>
  <c r="I771" i="7"/>
  <c r="M770" i="7"/>
  <c r="I770" i="7"/>
  <c r="M769" i="7"/>
  <c r="I769" i="7"/>
  <c r="M768" i="7"/>
  <c r="I768" i="7"/>
  <c r="M767" i="7"/>
  <c r="I767" i="7"/>
  <c r="M766" i="7"/>
  <c r="I766" i="7"/>
  <c r="M765" i="7"/>
  <c r="I765" i="7"/>
  <c r="M764" i="7"/>
  <c r="I764" i="7"/>
  <c r="M763" i="7"/>
  <c r="I763" i="7"/>
  <c r="M762" i="7"/>
  <c r="I762" i="7"/>
  <c r="M761" i="7"/>
  <c r="I761" i="7"/>
  <c r="M760" i="7"/>
  <c r="I760" i="7"/>
  <c r="M759" i="7"/>
  <c r="I759" i="7"/>
  <c r="M758" i="7"/>
  <c r="I758" i="7"/>
  <c r="M757" i="7"/>
  <c r="I757" i="7"/>
  <c r="M756" i="7"/>
  <c r="I756" i="7"/>
  <c r="M755" i="7"/>
  <c r="I755" i="7"/>
  <c r="M754" i="7"/>
  <c r="I754" i="7"/>
  <c r="M753" i="7"/>
  <c r="I753" i="7"/>
  <c r="M752" i="7"/>
  <c r="I752" i="7"/>
  <c r="M751" i="7"/>
  <c r="I751" i="7"/>
  <c r="M750" i="7"/>
  <c r="I750" i="7"/>
  <c r="M749" i="7"/>
  <c r="I749" i="7"/>
  <c r="M748" i="7"/>
  <c r="I748" i="7"/>
  <c r="M747" i="7"/>
  <c r="I747" i="7"/>
  <c r="M746" i="7"/>
  <c r="I746" i="7"/>
  <c r="M745" i="7"/>
  <c r="I745" i="7"/>
  <c r="M744" i="7"/>
  <c r="I744" i="7"/>
  <c r="M743" i="7"/>
  <c r="I743" i="7"/>
  <c r="M742" i="7"/>
  <c r="I742" i="7"/>
  <c r="M741" i="7"/>
  <c r="I741" i="7"/>
  <c r="M740" i="7"/>
  <c r="I740" i="7"/>
  <c r="M739" i="7"/>
  <c r="I739" i="7"/>
  <c r="M738" i="7"/>
  <c r="I738" i="7"/>
  <c r="M737" i="7"/>
  <c r="I737" i="7"/>
  <c r="M736" i="7"/>
  <c r="I736" i="7"/>
  <c r="M735" i="7"/>
  <c r="I735" i="7"/>
  <c r="M734" i="7"/>
  <c r="I734" i="7"/>
  <c r="M733" i="7"/>
  <c r="I733" i="7"/>
  <c r="M732" i="7"/>
  <c r="I732" i="7"/>
  <c r="M731" i="7"/>
  <c r="I731" i="7"/>
  <c r="M730" i="7"/>
  <c r="I730" i="7"/>
  <c r="M729" i="7"/>
  <c r="I729" i="7"/>
  <c r="M728" i="7"/>
  <c r="I728" i="7"/>
  <c r="M727" i="7"/>
  <c r="I727" i="7"/>
  <c r="M726" i="7"/>
  <c r="I726" i="7"/>
  <c r="M725" i="7"/>
  <c r="I725" i="7"/>
  <c r="M724" i="7"/>
  <c r="I724" i="7"/>
  <c r="M723" i="7"/>
  <c r="I723" i="7"/>
  <c r="M722" i="7"/>
  <c r="I722" i="7"/>
  <c r="M721" i="7"/>
  <c r="I721" i="7"/>
  <c r="M720" i="7"/>
  <c r="I720" i="7"/>
  <c r="M719" i="7"/>
  <c r="I719" i="7"/>
  <c r="M718" i="7"/>
  <c r="I718" i="7"/>
  <c r="M717" i="7"/>
  <c r="I717" i="7"/>
  <c r="M716" i="7"/>
  <c r="I716" i="7"/>
  <c r="M715" i="7"/>
  <c r="I715" i="7"/>
  <c r="M714" i="7"/>
  <c r="I714" i="7"/>
  <c r="M713" i="7"/>
  <c r="I713" i="7"/>
  <c r="M712" i="7"/>
  <c r="I712" i="7"/>
  <c r="M711" i="7"/>
  <c r="I711" i="7"/>
  <c r="M710" i="7"/>
  <c r="I710" i="7"/>
  <c r="M709" i="7"/>
  <c r="I709" i="7"/>
  <c r="M708" i="7"/>
  <c r="I708" i="7"/>
  <c r="M707" i="7"/>
  <c r="I707" i="7"/>
  <c r="M706" i="7"/>
  <c r="I706" i="7"/>
  <c r="M705" i="7"/>
  <c r="I705" i="7"/>
  <c r="M704" i="7"/>
  <c r="I704" i="7"/>
  <c r="M703" i="7"/>
  <c r="I703" i="7"/>
  <c r="M702" i="7"/>
  <c r="I702" i="7"/>
  <c r="M701" i="7"/>
  <c r="I701" i="7"/>
  <c r="M700" i="7"/>
  <c r="I700" i="7"/>
  <c r="M699" i="7"/>
  <c r="I699" i="7"/>
  <c r="M698" i="7"/>
  <c r="I698" i="7"/>
  <c r="M697" i="7"/>
  <c r="I697" i="7"/>
  <c r="M696" i="7"/>
  <c r="I696" i="7"/>
  <c r="M695" i="7"/>
  <c r="I695" i="7"/>
  <c r="M694" i="7"/>
  <c r="I694" i="7"/>
  <c r="M693" i="7"/>
  <c r="I693" i="7"/>
  <c r="M692" i="7"/>
  <c r="I692" i="7"/>
  <c r="M691" i="7"/>
  <c r="I691" i="7"/>
  <c r="M690" i="7"/>
  <c r="I690" i="7"/>
  <c r="M689" i="7"/>
  <c r="I689" i="7"/>
  <c r="M688" i="7"/>
  <c r="I688" i="7"/>
  <c r="M687" i="7"/>
  <c r="I687" i="7"/>
  <c r="M686" i="7"/>
  <c r="I686" i="7"/>
  <c r="M685" i="7"/>
  <c r="I685" i="7"/>
  <c r="M684" i="7"/>
  <c r="I684" i="7"/>
  <c r="M683" i="7"/>
  <c r="I683" i="7"/>
  <c r="M682" i="7"/>
  <c r="I682" i="7"/>
  <c r="M681" i="7"/>
  <c r="I681" i="7"/>
  <c r="M680" i="7"/>
  <c r="I680" i="7"/>
  <c r="M679" i="7"/>
  <c r="I679" i="7"/>
  <c r="M678" i="7"/>
  <c r="I678" i="7"/>
  <c r="M677" i="7"/>
  <c r="I677" i="7"/>
  <c r="M2062" i="3"/>
  <c r="I2062" i="3"/>
  <c r="M2061" i="3"/>
  <c r="I2061" i="3"/>
  <c r="M2060" i="3"/>
  <c r="I2060" i="3"/>
  <c r="M2059" i="3"/>
  <c r="I2059" i="3"/>
  <c r="M2058" i="3"/>
  <c r="I2058" i="3"/>
  <c r="M2057" i="3"/>
  <c r="I2057" i="3"/>
  <c r="M2056" i="3"/>
  <c r="I2056" i="3"/>
  <c r="M2055" i="3"/>
  <c r="I2055" i="3"/>
  <c r="M2054" i="3"/>
  <c r="I2054" i="3"/>
  <c r="M2053" i="3"/>
  <c r="I2053" i="3"/>
  <c r="M2052" i="3"/>
  <c r="I2052" i="3"/>
  <c r="M2051" i="3"/>
  <c r="I2051" i="3"/>
  <c r="M2050" i="3"/>
  <c r="I2050" i="3"/>
  <c r="M2049" i="3"/>
  <c r="I2049" i="3"/>
  <c r="M2048" i="3"/>
  <c r="I2048" i="3"/>
  <c r="M2047" i="3"/>
  <c r="I2047" i="3"/>
  <c r="M2046" i="3"/>
  <c r="I2046" i="3"/>
  <c r="M2045" i="3"/>
  <c r="I2045" i="3"/>
  <c r="M2044" i="3"/>
  <c r="I2044" i="3"/>
  <c r="M2043" i="3"/>
  <c r="I2043" i="3"/>
  <c r="M2042" i="3"/>
  <c r="I2042" i="3"/>
  <c r="M2041" i="3"/>
  <c r="I2041" i="3"/>
  <c r="M2040" i="3"/>
  <c r="I2040" i="3"/>
  <c r="M2039" i="3"/>
  <c r="I2039" i="3"/>
  <c r="M2038" i="3"/>
  <c r="I2038" i="3"/>
  <c r="M2037" i="3"/>
  <c r="I2037" i="3"/>
  <c r="M2036" i="3"/>
  <c r="I2036" i="3"/>
  <c r="M2035" i="3"/>
  <c r="I2035" i="3"/>
  <c r="M2034" i="3"/>
  <c r="I2034" i="3"/>
  <c r="M2033" i="3"/>
  <c r="I2033" i="3"/>
  <c r="M2032" i="3"/>
  <c r="I2032" i="3"/>
  <c r="M2031" i="3"/>
  <c r="I2031" i="3"/>
  <c r="M2030" i="3"/>
  <c r="I2030" i="3"/>
  <c r="M2029" i="3"/>
  <c r="I2029" i="3"/>
  <c r="M2028" i="3"/>
  <c r="I2028" i="3"/>
  <c r="M2027" i="3"/>
  <c r="I2027" i="3"/>
  <c r="M2026" i="3"/>
  <c r="I2026" i="3"/>
  <c r="M2025" i="3"/>
  <c r="I2025" i="3"/>
  <c r="M2024" i="3"/>
  <c r="I2024" i="3"/>
  <c r="M2023" i="3"/>
  <c r="I2023" i="3"/>
  <c r="M2022" i="3"/>
  <c r="I2022" i="3"/>
  <c r="M2021" i="3"/>
  <c r="I2021" i="3"/>
  <c r="M2020" i="3"/>
  <c r="I2020" i="3"/>
  <c r="M2019" i="3"/>
  <c r="I2019" i="3"/>
  <c r="M2018" i="3"/>
  <c r="I2018" i="3"/>
  <c r="M2017" i="3"/>
  <c r="I2017" i="3"/>
  <c r="M2016" i="3"/>
  <c r="I2016" i="3"/>
  <c r="M2015" i="3"/>
  <c r="I2015" i="3"/>
  <c r="M2014" i="3"/>
  <c r="I2014" i="3"/>
  <c r="M2013" i="3"/>
  <c r="I2013" i="3"/>
  <c r="M2012" i="3"/>
  <c r="I2012" i="3"/>
  <c r="M2011" i="3"/>
  <c r="I2011" i="3"/>
  <c r="M2010" i="3"/>
  <c r="I2010" i="3"/>
  <c r="M2009" i="3"/>
  <c r="I2009" i="3"/>
  <c r="M2008" i="3"/>
  <c r="I2008" i="3"/>
  <c r="M2007" i="3"/>
  <c r="I2007" i="3"/>
  <c r="M2006" i="3"/>
  <c r="I2006" i="3"/>
  <c r="M2005" i="3"/>
  <c r="I2005" i="3"/>
  <c r="M2004" i="3"/>
  <c r="I2004" i="3"/>
  <c r="M2003" i="3"/>
  <c r="I2003" i="3"/>
  <c r="M2002" i="3"/>
  <c r="I2002" i="3"/>
  <c r="M2001" i="3"/>
  <c r="I2001" i="3"/>
  <c r="M2000" i="3"/>
  <c r="I2000" i="3"/>
  <c r="M1999" i="3"/>
  <c r="I1999" i="3"/>
  <c r="M1998" i="3"/>
  <c r="I1998" i="3"/>
  <c r="M1997" i="3"/>
  <c r="I1997" i="3"/>
  <c r="M1996" i="3"/>
  <c r="I1996" i="3"/>
  <c r="M1995" i="3"/>
  <c r="I1995" i="3"/>
  <c r="M1994" i="3"/>
  <c r="I1994" i="3"/>
  <c r="M1993" i="3"/>
  <c r="I1993" i="3"/>
  <c r="M1992" i="3"/>
  <c r="I1992" i="3"/>
  <c r="M1991" i="3"/>
  <c r="I1991" i="3"/>
  <c r="M1990" i="3"/>
  <c r="I1990" i="3"/>
  <c r="M1989" i="3"/>
  <c r="I1989" i="3"/>
  <c r="M1988" i="3"/>
  <c r="I1988" i="3"/>
  <c r="M1987" i="3"/>
  <c r="I1987" i="3"/>
  <c r="M1986" i="3"/>
  <c r="I1986" i="3"/>
  <c r="M1985" i="3"/>
  <c r="I1985" i="3"/>
  <c r="M1984" i="3"/>
  <c r="I1984" i="3"/>
  <c r="M1983" i="3"/>
  <c r="I1983" i="3"/>
  <c r="M1982" i="3"/>
  <c r="I1982" i="3"/>
  <c r="M1981" i="3"/>
  <c r="I1981" i="3"/>
  <c r="M1980" i="3"/>
  <c r="I1980" i="3"/>
  <c r="M1979" i="3"/>
  <c r="I1979" i="3"/>
  <c r="M1978" i="3"/>
  <c r="I1978" i="3"/>
  <c r="M1977" i="3"/>
  <c r="I1977" i="3"/>
  <c r="M1976" i="3"/>
  <c r="I1976" i="3"/>
  <c r="M1975" i="3"/>
  <c r="I1975" i="3"/>
  <c r="M1974" i="3"/>
  <c r="I1974" i="3"/>
  <c r="M1973" i="3"/>
  <c r="I1973" i="3"/>
  <c r="M1972" i="3"/>
  <c r="I1972" i="3"/>
  <c r="M1971" i="3"/>
  <c r="I1971" i="3"/>
  <c r="M1970" i="3"/>
  <c r="I1970" i="3"/>
  <c r="M1969" i="3"/>
  <c r="I1969" i="3"/>
  <c r="M1968" i="3"/>
  <c r="I1968" i="3"/>
  <c r="M1967" i="3"/>
  <c r="I1967" i="3"/>
  <c r="M1966" i="3"/>
  <c r="I1966" i="3"/>
  <c r="M1965" i="3"/>
  <c r="I1965" i="3"/>
  <c r="M1964" i="3"/>
  <c r="I1964" i="3"/>
  <c r="M1963" i="3"/>
  <c r="I1963" i="3"/>
  <c r="M1962" i="3"/>
  <c r="I1962" i="3"/>
  <c r="M1961" i="3"/>
  <c r="I1961" i="3"/>
  <c r="M1960" i="3"/>
  <c r="I1960" i="3"/>
  <c r="M1959" i="3"/>
  <c r="I1959" i="3"/>
  <c r="M1958" i="3"/>
  <c r="I1958" i="3"/>
  <c r="M1957" i="3"/>
  <c r="I1957" i="3"/>
  <c r="M1956" i="3"/>
  <c r="I1956" i="3"/>
  <c r="M1955" i="3"/>
  <c r="I1955" i="3"/>
  <c r="M1954" i="3"/>
  <c r="I1954" i="3"/>
  <c r="M1953" i="3"/>
  <c r="I1953" i="3"/>
  <c r="M1952" i="3"/>
  <c r="I1952" i="3"/>
  <c r="M1951" i="3"/>
  <c r="I1951" i="3"/>
  <c r="M1950" i="3"/>
  <c r="I1950" i="3"/>
  <c r="M1949" i="3"/>
  <c r="I1949" i="3"/>
  <c r="M1948" i="3"/>
  <c r="I1948" i="3"/>
  <c r="M1947" i="3"/>
  <c r="I1947" i="3"/>
  <c r="M1946" i="3"/>
  <c r="I1946" i="3"/>
  <c r="M1945" i="3"/>
  <c r="I1945" i="3"/>
  <c r="M1944" i="3"/>
  <c r="I1944" i="3"/>
  <c r="M1943" i="3"/>
  <c r="I1943" i="3"/>
  <c r="M1942" i="3"/>
  <c r="I1942" i="3"/>
  <c r="M1941" i="3"/>
  <c r="I1941" i="3"/>
  <c r="M1940" i="3"/>
  <c r="I1940" i="3"/>
  <c r="M1939" i="3"/>
  <c r="I1939" i="3"/>
  <c r="M1938" i="3"/>
  <c r="I1938" i="3"/>
  <c r="M1937" i="3"/>
  <c r="I1937" i="3"/>
  <c r="M1936" i="3"/>
  <c r="I1936" i="3"/>
  <c r="M1935" i="3"/>
  <c r="I1935" i="3"/>
  <c r="M1934" i="3"/>
  <c r="I1934" i="3"/>
  <c r="M1933" i="3"/>
  <c r="I1933" i="3"/>
  <c r="M1932" i="3"/>
  <c r="I1932" i="3"/>
  <c r="M1931" i="3"/>
  <c r="I1931" i="3"/>
  <c r="M1930" i="3"/>
  <c r="I1930" i="3"/>
  <c r="M1929" i="3"/>
  <c r="I1929" i="3"/>
  <c r="M1928" i="3"/>
  <c r="I1928" i="3"/>
  <c r="M1927" i="3"/>
  <c r="I1927" i="3"/>
  <c r="M1926" i="3"/>
  <c r="I1926" i="3"/>
  <c r="M1925" i="3"/>
  <c r="I1925" i="3"/>
  <c r="M1924" i="3"/>
  <c r="I1924" i="3"/>
  <c r="M1923" i="3"/>
  <c r="I1923" i="3"/>
  <c r="M1922" i="3"/>
  <c r="I1922" i="3"/>
  <c r="M1921" i="3"/>
  <c r="I1921" i="3"/>
  <c r="M1920" i="3"/>
  <c r="I1920" i="3"/>
  <c r="M1919" i="3"/>
  <c r="I1919" i="3"/>
  <c r="M1918" i="3"/>
  <c r="I1918" i="3"/>
  <c r="M1917" i="3"/>
  <c r="I1917" i="3"/>
  <c r="M1916" i="3"/>
  <c r="I1916" i="3"/>
  <c r="M1915" i="3"/>
  <c r="I1915" i="3"/>
  <c r="M1914" i="3"/>
  <c r="I1914" i="3"/>
  <c r="M1913" i="3"/>
  <c r="I1913" i="3"/>
  <c r="M1912" i="3"/>
  <c r="I1912" i="3"/>
  <c r="M1911" i="3"/>
  <c r="I1911" i="3"/>
  <c r="M1910" i="3"/>
  <c r="I1910" i="3"/>
  <c r="M1909" i="3"/>
  <c r="I1909" i="3"/>
  <c r="M1908" i="3"/>
  <c r="I1908" i="3"/>
  <c r="M1907" i="3"/>
  <c r="I1907" i="3"/>
  <c r="M1906" i="3"/>
  <c r="I1906" i="3"/>
  <c r="M1905" i="3"/>
  <c r="I1905" i="3"/>
  <c r="M1904" i="3"/>
  <c r="I1904" i="3"/>
  <c r="M1903" i="3"/>
  <c r="I1903" i="3"/>
  <c r="M1902" i="3"/>
  <c r="I1902" i="3"/>
  <c r="M1901" i="3"/>
  <c r="I1901" i="3"/>
  <c r="M1900" i="3"/>
  <c r="I1900" i="3"/>
  <c r="M1899" i="3"/>
  <c r="I1899" i="3"/>
  <c r="M1898" i="3"/>
  <c r="I1898" i="3"/>
  <c r="M1897" i="3"/>
  <c r="I1897" i="3"/>
  <c r="M1896" i="3"/>
  <c r="I1896" i="3"/>
  <c r="M1895" i="3"/>
  <c r="I1895" i="3"/>
  <c r="M1894" i="3"/>
  <c r="I1894" i="3"/>
  <c r="M1893" i="3"/>
  <c r="I1893" i="3"/>
  <c r="M1892" i="3"/>
  <c r="I1892" i="3"/>
  <c r="M1891" i="3"/>
  <c r="I1891" i="3"/>
  <c r="M1890" i="3"/>
  <c r="I1890" i="3"/>
  <c r="M1889" i="3"/>
  <c r="I1889" i="3"/>
  <c r="M1888" i="3"/>
  <c r="I1888" i="3"/>
  <c r="M1887" i="3"/>
  <c r="I1887" i="3"/>
  <c r="M1886" i="3"/>
  <c r="I1886" i="3"/>
  <c r="M1885" i="3"/>
  <c r="I1885" i="3"/>
  <c r="M1884" i="3"/>
  <c r="I1884" i="3"/>
  <c r="M1883" i="3"/>
  <c r="I1883" i="3"/>
  <c r="M1882" i="3"/>
  <c r="I1882" i="3"/>
  <c r="M1881" i="3"/>
  <c r="I1881" i="3"/>
  <c r="M1880" i="3"/>
  <c r="I1880" i="3"/>
  <c r="M1879" i="3"/>
  <c r="I1879" i="3"/>
  <c r="M1878" i="3"/>
  <c r="I1878" i="3"/>
  <c r="M1877" i="3"/>
  <c r="I1877" i="3"/>
  <c r="M1876" i="3"/>
  <c r="I1876" i="3"/>
  <c r="M1875" i="3"/>
  <c r="I1875" i="3"/>
  <c r="M1874" i="3"/>
  <c r="I1874" i="3"/>
  <c r="M1873" i="3"/>
  <c r="I1873" i="3"/>
  <c r="M1872" i="3"/>
  <c r="I1872" i="3"/>
  <c r="M1871" i="3"/>
  <c r="I1871" i="3"/>
  <c r="M1870" i="3"/>
  <c r="I1870" i="3"/>
  <c r="M1869" i="3"/>
  <c r="I1869" i="3"/>
  <c r="M1868" i="3"/>
  <c r="I1868" i="3"/>
  <c r="M1867" i="3"/>
  <c r="I1867" i="3"/>
  <c r="M1866" i="3"/>
  <c r="I1866" i="3"/>
  <c r="M1865" i="3"/>
  <c r="I1865" i="3"/>
  <c r="M1864" i="3"/>
  <c r="I1864" i="3"/>
  <c r="M1863" i="3"/>
  <c r="I1863" i="3"/>
  <c r="M1862" i="3"/>
  <c r="I1862" i="3"/>
  <c r="M1861" i="3"/>
  <c r="I1861" i="3"/>
  <c r="M1860" i="3"/>
  <c r="I1860" i="3"/>
  <c r="M1859" i="3"/>
  <c r="I1859" i="3"/>
  <c r="M1858" i="3"/>
  <c r="I1858" i="3"/>
  <c r="M1857" i="3"/>
  <c r="I1857" i="3"/>
  <c r="M1856" i="3"/>
  <c r="I1856" i="3"/>
  <c r="M1855" i="3"/>
  <c r="I1855" i="3"/>
  <c r="M1854" i="3"/>
  <c r="I1854" i="3"/>
  <c r="M1853" i="3"/>
  <c r="I1853" i="3"/>
  <c r="M1852" i="3"/>
  <c r="I1852" i="3"/>
  <c r="M1851" i="3"/>
  <c r="I1851" i="3"/>
  <c r="M1850" i="3"/>
  <c r="I1850" i="3"/>
  <c r="M1849" i="3"/>
  <c r="I1849" i="3"/>
  <c r="M1848" i="3"/>
  <c r="I1848" i="3"/>
  <c r="M1847" i="3"/>
  <c r="I1847" i="3"/>
  <c r="M1846" i="3"/>
  <c r="I1846" i="3"/>
  <c r="M1845" i="3"/>
  <c r="I1845" i="3"/>
  <c r="M1844" i="3"/>
  <c r="I1844" i="3"/>
  <c r="M1843" i="3"/>
  <c r="I1843" i="3"/>
  <c r="M1842" i="3"/>
  <c r="I1842" i="3"/>
  <c r="M1841" i="3"/>
  <c r="I1841" i="3"/>
  <c r="M1840" i="3"/>
  <c r="I1840" i="3"/>
  <c r="M1839" i="3"/>
  <c r="I1839" i="3"/>
  <c r="M1838" i="3"/>
  <c r="I1838" i="3"/>
  <c r="M1837" i="3"/>
  <c r="I1837" i="3"/>
  <c r="P1415" i="2" l="1"/>
  <c r="P1427" i="2"/>
  <c r="P1442" i="2"/>
  <c r="P1448" i="2"/>
  <c r="P1466" i="2"/>
  <c r="P1472" i="2"/>
  <c r="P1478" i="2"/>
  <c r="P1490" i="2"/>
  <c r="P1496" i="2"/>
  <c r="P1514" i="2"/>
  <c r="P1520" i="2"/>
  <c r="P1526" i="2"/>
  <c r="P1538" i="2"/>
  <c r="P1544" i="2"/>
  <c r="P1562" i="2"/>
  <c r="P1568" i="2"/>
  <c r="P1574" i="2"/>
  <c r="P1550" i="2"/>
  <c r="P679" i="7"/>
  <c r="P682" i="7"/>
  <c r="P685" i="7"/>
  <c r="P688" i="7"/>
  <c r="P691" i="7"/>
  <c r="P694" i="7"/>
  <c r="P697" i="7"/>
  <c r="P700" i="7"/>
  <c r="P703" i="7"/>
  <c r="P706" i="7"/>
  <c r="P709" i="7"/>
  <c r="P712" i="7"/>
  <c r="P715" i="7"/>
  <c r="P718" i="7"/>
  <c r="P721" i="7"/>
  <c r="P724" i="7"/>
  <c r="P727" i="7"/>
  <c r="P730" i="7"/>
  <c r="P733" i="7"/>
  <c r="P736" i="7"/>
  <c r="P739" i="7"/>
  <c r="P742" i="7"/>
  <c r="P745" i="7"/>
  <c r="P748" i="7"/>
  <c r="P751" i="7"/>
  <c r="P754" i="7"/>
  <c r="P757" i="7"/>
  <c r="P760" i="7"/>
  <c r="P763" i="7"/>
  <c r="P766" i="7"/>
  <c r="P769" i="7"/>
  <c r="P772" i="7"/>
  <c r="P775" i="7"/>
  <c r="P778" i="7"/>
  <c r="P781" i="7"/>
  <c r="P784" i="7"/>
  <c r="P787" i="7"/>
  <c r="P790" i="7"/>
  <c r="P793" i="7"/>
  <c r="P796" i="7"/>
  <c r="P677" i="7"/>
  <c r="P680" i="7"/>
  <c r="P683" i="7"/>
  <c r="P686" i="7"/>
  <c r="P689" i="7"/>
  <c r="P692" i="7"/>
  <c r="P695" i="7"/>
  <c r="P698" i="7"/>
  <c r="P701" i="7"/>
  <c r="P704" i="7"/>
  <c r="P707" i="7"/>
  <c r="P710" i="7"/>
  <c r="P713" i="7"/>
  <c r="P716" i="7"/>
  <c r="P719" i="7"/>
  <c r="P722" i="7"/>
  <c r="P725" i="7"/>
  <c r="P728" i="7"/>
  <c r="P731" i="7"/>
  <c r="P734" i="7"/>
  <c r="P737" i="7"/>
  <c r="P740" i="7"/>
  <c r="P743" i="7"/>
  <c r="P746" i="7"/>
  <c r="P749" i="7"/>
  <c r="P752" i="7"/>
  <c r="P755" i="7"/>
  <c r="P758" i="7"/>
  <c r="P761" i="7"/>
  <c r="P764" i="7"/>
  <c r="P767" i="7"/>
  <c r="P770" i="7"/>
  <c r="P773" i="7"/>
  <c r="P776" i="7"/>
  <c r="P779" i="7"/>
  <c r="P782" i="7"/>
  <c r="P785" i="7"/>
  <c r="P788" i="7"/>
  <c r="P791" i="7"/>
  <c r="P794" i="7"/>
  <c r="P678" i="7"/>
  <c r="P681" i="7"/>
  <c r="P684" i="7"/>
  <c r="P687" i="7"/>
  <c r="P690" i="7"/>
  <c r="P693" i="7"/>
  <c r="P696" i="7"/>
  <c r="P699" i="7"/>
  <c r="P702" i="7"/>
  <c r="P705" i="7"/>
  <c r="P708" i="7"/>
  <c r="P711" i="7"/>
  <c r="P714" i="7"/>
  <c r="P717" i="7"/>
  <c r="P720" i="7"/>
  <c r="P723" i="7"/>
  <c r="P726" i="7"/>
  <c r="P729" i="7"/>
  <c r="P732" i="7"/>
  <c r="P735" i="7"/>
  <c r="P738" i="7"/>
  <c r="P741" i="7"/>
  <c r="P744" i="7"/>
  <c r="P747" i="7"/>
  <c r="P750" i="7"/>
  <c r="P753" i="7"/>
  <c r="P756" i="7"/>
  <c r="P759" i="7"/>
  <c r="P762" i="7"/>
  <c r="P765" i="7"/>
  <c r="P768" i="7"/>
  <c r="P771" i="7"/>
  <c r="P774" i="7"/>
  <c r="P777" i="7"/>
  <c r="P780" i="7"/>
  <c r="P783" i="7"/>
  <c r="P786" i="7"/>
  <c r="P789" i="7"/>
  <c r="P792" i="7"/>
  <c r="P795" i="7"/>
  <c r="P1433" i="2"/>
  <c r="P1586" i="2"/>
  <c r="P797" i="7"/>
  <c r="P1592" i="2"/>
  <c r="P1450" i="2"/>
  <c r="P1456" i="2"/>
  <c r="P1462" i="2"/>
  <c r="P1474" i="2"/>
  <c r="P1480" i="2"/>
  <c r="P1486" i="2"/>
  <c r="P1498" i="2"/>
  <c r="P1504" i="2"/>
  <c r="P1522" i="2"/>
  <c r="P1528" i="2"/>
  <c r="P1534" i="2"/>
  <c r="P1546" i="2"/>
  <c r="P1552" i="2"/>
  <c r="P1558" i="2"/>
  <c r="P1570" i="2"/>
  <c r="P1576" i="2"/>
  <c r="P1582" i="2"/>
  <c r="P1594" i="2"/>
  <c r="P1600" i="2"/>
  <c r="P1606" i="2"/>
  <c r="P1419" i="2"/>
  <c r="P1425" i="2"/>
  <c r="P1431" i="2"/>
  <c r="P1598" i="2"/>
  <c r="P2023" i="3"/>
  <c r="P1838" i="3"/>
  <c r="P1841" i="3"/>
  <c r="P1844" i="3"/>
  <c r="P1847" i="3"/>
  <c r="P1850" i="3"/>
  <c r="P1862" i="3"/>
  <c r="P1868" i="3"/>
  <c r="P1871" i="3"/>
  <c r="P1880" i="3"/>
  <c r="P1886" i="3"/>
  <c r="P1892" i="3"/>
  <c r="P1898" i="3"/>
  <c r="P1903" i="3"/>
  <c r="P1908" i="3"/>
  <c r="P1914" i="3"/>
  <c r="P1926" i="3"/>
  <c r="P1932" i="3"/>
  <c r="P1938" i="3"/>
  <c r="P1950" i="3"/>
  <c r="P1956" i="3"/>
  <c r="P1962" i="3"/>
  <c r="P1980" i="3"/>
  <c r="P1986" i="3"/>
  <c r="P2003" i="3"/>
  <c r="P2009" i="3"/>
  <c r="P2015" i="3"/>
  <c r="P2027" i="3"/>
  <c r="P2033" i="3"/>
  <c r="P2039" i="3"/>
  <c r="P2051" i="3"/>
  <c r="P1839" i="3"/>
  <c r="P1854" i="3"/>
  <c r="P1860" i="3"/>
  <c r="P1863" i="3"/>
  <c r="P1878" i="3"/>
  <c r="P1884" i="3"/>
  <c r="P1887" i="3"/>
  <c r="P1890" i="3"/>
  <c r="P1902" i="3"/>
  <c r="P1906" i="3"/>
  <c r="P1912" i="3"/>
  <c r="P1924" i="3"/>
  <c r="P1930" i="3"/>
  <c r="P1936" i="3"/>
  <c r="P1942" i="3"/>
  <c r="P1948" i="3"/>
  <c r="P1954" i="3"/>
  <c r="P1960" i="3"/>
  <c r="P1966" i="3"/>
  <c r="P1972" i="3"/>
  <c r="P1978" i="3"/>
  <c r="P1990" i="3"/>
  <c r="P1996" i="3"/>
  <c r="P2001" i="3"/>
  <c r="P2013" i="3"/>
  <c r="P2019" i="3"/>
  <c r="P2025" i="3"/>
  <c r="P2043" i="3"/>
  <c r="P2049" i="3"/>
  <c r="P2057" i="3"/>
  <c r="P1840" i="3"/>
  <c r="P1846" i="3"/>
  <c r="P1852" i="3"/>
  <c r="P1855" i="3"/>
  <c r="P1864" i="3"/>
  <c r="P1870" i="3"/>
  <c r="P1876" i="3"/>
  <c r="P1879" i="3"/>
  <c r="P1888" i="3"/>
  <c r="P1894" i="3"/>
  <c r="P1900" i="3"/>
  <c r="P1916" i="3"/>
  <c r="P1922" i="3"/>
  <c r="P1940" i="3"/>
  <c r="P1946" i="3"/>
  <c r="P1952" i="3"/>
  <c r="P1964" i="3"/>
  <c r="P1970" i="3"/>
  <c r="P1976" i="3"/>
  <c r="P1988" i="3"/>
  <c r="P1994" i="3"/>
  <c r="P1999" i="3"/>
  <c r="P2005" i="3"/>
  <c r="P2011" i="3"/>
  <c r="P2017" i="3"/>
  <c r="P2029" i="3"/>
  <c r="P2035" i="3"/>
  <c r="P2041" i="3"/>
  <c r="P2053" i="3"/>
  <c r="P2059" i="3"/>
  <c r="P1411" i="2"/>
  <c r="P1417" i="2"/>
  <c r="P1423" i="2"/>
  <c r="P1435" i="2"/>
  <c r="P1440" i="2"/>
  <c r="P1458" i="2"/>
  <c r="P1464" i="2"/>
  <c r="P1470" i="2"/>
  <c r="P1482" i="2"/>
  <c r="P1488" i="2"/>
  <c r="P1494" i="2"/>
  <c r="P1506" i="2"/>
  <c r="P1512" i="2"/>
  <c r="P1530" i="2"/>
  <c r="P1536" i="2"/>
  <c r="P1542" i="2"/>
  <c r="P1554" i="2"/>
  <c r="P1560" i="2"/>
  <c r="P1566" i="2"/>
  <c r="P1578" i="2"/>
  <c r="P1584" i="2"/>
  <c r="P1590" i="2"/>
  <c r="P1602" i="2"/>
  <c r="P1874" i="3"/>
  <c r="P1993" i="3"/>
  <c r="P1414" i="2"/>
  <c r="P1422" i="2"/>
  <c r="P1430" i="2"/>
  <c r="P1437" i="2"/>
  <c r="P1445" i="2"/>
  <c r="P1485" i="2"/>
  <c r="P1493" i="2"/>
  <c r="P1501" i="2"/>
  <c r="P1509" i="2"/>
  <c r="P1418" i="2"/>
  <c r="P1426" i="2"/>
  <c r="P1434" i="2"/>
  <c r="P1441" i="2"/>
  <c r="P1449" i="2"/>
  <c r="P1457" i="2"/>
  <c r="P1465" i="2"/>
  <c r="P1473" i="2"/>
  <c r="P1481" i="2"/>
  <c r="P1489" i="2"/>
  <c r="P1497" i="2"/>
  <c r="P1505" i="2"/>
  <c r="P1513" i="2"/>
  <c r="P1521" i="2"/>
  <c r="P1529" i="2"/>
  <c r="P1537" i="2"/>
  <c r="P1545" i="2"/>
  <c r="P1553" i="2"/>
  <c r="P1561" i="2"/>
  <c r="P1569" i="2"/>
  <c r="P1577" i="2"/>
  <c r="P1585" i="2"/>
  <c r="P1593" i="2"/>
  <c r="P1601" i="2"/>
  <c r="P1540" i="2"/>
  <c r="P1548" i="2"/>
  <c r="P1556" i="2"/>
  <c r="P1564" i="2"/>
  <c r="P1572" i="2"/>
  <c r="P1580" i="2"/>
  <c r="P1588" i="2"/>
  <c r="P1596" i="2"/>
  <c r="P1604" i="2"/>
  <c r="P1453" i="2"/>
  <c r="P1461" i="2"/>
  <c r="P1469" i="2"/>
  <c r="P1477" i="2"/>
  <c r="P1517" i="2"/>
  <c r="P1525" i="2"/>
  <c r="P1533" i="2"/>
  <c r="P1541" i="2"/>
  <c r="P1549" i="2"/>
  <c r="P1557" i="2"/>
  <c r="P1565" i="2"/>
  <c r="P1573" i="2"/>
  <c r="P1581" i="2"/>
  <c r="P1589" i="2"/>
  <c r="P1597" i="2"/>
  <c r="P1605" i="2"/>
  <c r="P1412" i="2"/>
  <c r="P1420" i="2"/>
  <c r="P1428" i="2"/>
  <c r="P1436" i="2"/>
  <c r="P1443" i="2"/>
  <c r="P1451" i="2"/>
  <c r="P1459" i="2"/>
  <c r="P1467" i="2"/>
  <c r="P1475" i="2"/>
  <c r="P1483" i="2"/>
  <c r="P1491" i="2"/>
  <c r="P1499" i="2"/>
  <c r="P1507" i="2"/>
  <c r="P1515" i="2"/>
  <c r="P1523" i="2"/>
  <c r="P1531" i="2"/>
  <c r="P1539" i="2"/>
  <c r="P1547" i="2"/>
  <c r="P1555" i="2"/>
  <c r="P1563" i="2"/>
  <c r="P1571" i="2"/>
  <c r="P1579" i="2"/>
  <c r="P1587" i="2"/>
  <c r="P1595" i="2"/>
  <c r="P1603" i="2"/>
  <c r="P1438" i="2"/>
  <c r="P1454" i="2"/>
  <c r="P1510" i="2"/>
  <c r="P1446" i="2"/>
  <c r="P1502" i="2"/>
  <c r="P1518" i="2"/>
  <c r="P1416" i="2"/>
  <c r="P1424" i="2"/>
  <c r="P1432" i="2"/>
  <c r="P1439" i="2"/>
  <c r="P1447" i="2"/>
  <c r="P1455" i="2"/>
  <c r="P1463" i="2"/>
  <c r="P1471" i="2"/>
  <c r="P1479" i="2"/>
  <c r="P1487" i="2"/>
  <c r="P1495" i="2"/>
  <c r="P1503" i="2"/>
  <c r="P1511" i="2"/>
  <c r="P1519" i="2"/>
  <c r="P1527" i="2"/>
  <c r="P1535" i="2"/>
  <c r="P1543" i="2"/>
  <c r="P1551" i="2"/>
  <c r="P1559" i="2"/>
  <c r="P1567" i="2"/>
  <c r="P1575" i="2"/>
  <c r="P1583" i="2"/>
  <c r="P1591" i="2"/>
  <c r="P1599" i="2"/>
  <c r="P1607" i="2"/>
  <c r="P1413" i="2"/>
  <c r="P1421" i="2"/>
  <c r="P1429" i="2"/>
  <c r="P1444" i="2"/>
  <c r="P1452" i="2"/>
  <c r="P1460" i="2"/>
  <c r="P1468" i="2"/>
  <c r="P1476" i="2"/>
  <c r="P1484" i="2"/>
  <c r="P1492" i="2"/>
  <c r="P1500" i="2"/>
  <c r="P1508" i="2"/>
  <c r="P1516" i="2"/>
  <c r="P1524" i="2"/>
  <c r="P1532" i="2"/>
  <c r="P1849" i="3"/>
  <c r="P1857" i="3"/>
  <c r="P1865" i="3"/>
  <c r="P1873" i="3"/>
  <c r="P1881" i="3"/>
  <c r="P1889" i="3"/>
  <c r="P1897" i="3"/>
  <c r="P1911" i="3"/>
  <c r="P1919" i="3"/>
  <c r="P1927" i="3"/>
  <c r="P1935" i="3"/>
  <c r="P1943" i="3"/>
  <c r="P1951" i="3"/>
  <c r="P1959" i="3"/>
  <c r="P1967" i="3"/>
  <c r="P1975" i="3"/>
  <c r="P1983" i="3"/>
  <c r="P1991" i="3"/>
  <c r="P2006" i="3"/>
  <c r="P2014" i="3"/>
  <c r="P2022" i="3"/>
  <c r="P2030" i="3"/>
  <c r="P2038" i="3"/>
  <c r="P2046" i="3"/>
  <c r="P2054" i="3"/>
  <c r="P2062" i="3"/>
  <c r="P1842" i="3"/>
  <c r="P1858" i="3"/>
  <c r="P1866" i="3"/>
  <c r="P1882" i="3"/>
  <c r="P1904" i="3"/>
  <c r="P1920" i="3"/>
  <c r="P1928" i="3"/>
  <c r="P1944" i="3"/>
  <c r="P1968" i="3"/>
  <c r="P1984" i="3"/>
  <c r="P1992" i="3"/>
  <c r="P2007" i="3"/>
  <c r="P2031" i="3"/>
  <c r="P2047" i="3"/>
  <c r="P2055" i="3"/>
  <c r="P1843" i="3"/>
  <c r="P1848" i="3"/>
  <c r="P1851" i="3"/>
  <c r="P1856" i="3"/>
  <c r="P1859" i="3"/>
  <c r="P1867" i="3"/>
  <c r="P1872" i="3"/>
  <c r="P1875" i="3"/>
  <c r="P1883" i="3"/>
  <c r="P1891" i="3"/>
  <c r="P1896" i="3"/>
  <c r="P1899" i="3"/>
  <c r="P1905" i="3"/>
  <c r="P1910" i="3"/>
  <c r="P1913" i="3"/>
  <c r="P1918" i="3"/>
  <c r="P1921" i="3"/>
  <c r="P1929" i="3"/>
  <c r="P1934" i="3"/>
  <c r="P1937" i="3"/>
  <c r="P1945" i="3"/>
  <c r="P1953" i="3"/>
  <c r="P1958" i="3"/>
  <c r="P1961" i="3"/>
  <c r="P1969" i="3"/>
  <c r="P1974" i="3"/>
  <c r="P1977" i="3"/>
  <c r="P1982" i="3"/>
  <c r="P1985" i="3"/>
  <c r="P1998" i="3"/>
  <c r="P2000" i="3"/>
  <c r="P2008" i="3"/>
  <c r="P2016" i="3"/>
  <c r="P2021" i="3"/>
  <c r="P2024" i="3"/>
  <c r="P2032" i="3"/>
  <c r="P2037" i="3"/>
  <c r="P2040" i="3"/>
  <c r="P2045" i="3"/>
  <c r="P2048" i="3"/>
  <c r="P2056" i="3"/>
  <c r="P2061" i="3"/>
  <c r="P1895" i="3"/>
  <c r="P1909" i="3"/>
  <c r="P1917" i="3"/>
  <c r="P1925" i="3"/>
  <c r="P1933" i="3"/>
  <c r="P1941" i="3"/>
  <c r="P1949" i="3"/>
  <c r="P1957" i="3"/>
  <c r="P1965" i="3"/>
  <c r="P1973" i="3"/>
  <c r="P1981" i="3"/>
  <c r="P1989" i="3"/>
  <c r="P1997" i="3"/>
  <c r="P2004" i="3"/>
  <c r="P2012" i="3"/>
  <c r="P2020" i="3"/>
  <c r="P2028" i="3"/>
  <c r="P2036" i="3"/>
  <c r="P2044" i="3"/>
  <c r="P2052" i="3"/>
  <c r="P2060" i="3"/>
  <c r="P1837" i="3"/>
  <c r="P1845" i="3"/>
  <c r="P1853" i="3"/>
  <c r="P1861" i="3"/>
  <c r="P1869" i="3"/>
  <c r="P1877" i="3"/>
  <c r="P1885" i="3"/>
  <c r="P1893" i="3"/>
  <c r="P1901" i="3"/>
  <c r="P1907" i="3"/>
  <c r="P1915" i="3"/>
  <c r="P1923" i="3"/>
  <c r="P1931" i="3"/>
  <c r="P1939" i="3"/>
  <c r="P1947" i="3"/>
  <c r="P1955" i="3"/>
  <c r="P1963" i="3"/>
  <c r="P1971" i="3"/>
  <c r="P1979" i="3"/>
  <c r="P1987" i="3"/>
  <c r="P1995" i="3"/>
  <c r="P2002" i="3"/>
  <c r="P2010" i="3"/>
  <c r="P2018" i="3"/>
  <c r="P2026" i="3"/>
  <c r="P2034" i="3"/>
  <c r="P2042" i="3"/>
  <c r="P2050" i="3"/>
  <c r="P2058" i="3"/>
  <c r="X86" i="5"/>
  <c r="M86" i="5"/>
  <c r="I86" i="5"/>
  <c r="X84" i="5" l="1"/>
  <c r="M1844" i="1"/>
  <c r="P1844" i="1" s="1"/>
  <c r="M1843" i="1"/>
  <c r="P1843" i="1" s="1"/>
  <c r="M1842" i="1"/>
  <c r="P1842" i="1" s="1"/>
  <c r="M1841" i="1"/>
  <c r="P1841" i="1" s="1"/>
  <c r="M1840" i="1"/>
  <c r="P1840" i="1" s="1"/>
  <c r="M1839" i="1"/>
  <c r="P1839" i="1" s="1"/>
  <c r="M1838" i="1"/>
  <c r="P1838" i="1" s="1"/>
  <c r="M1837" i="1"/>
  <c r="P1837" i="1" s="1"/>
  <c r="M1836" i="1"/>
  <c r="P1836" i="1" s="1"/>
  <c r="M1835" i="1"/>
  <c r="P1835" i="1" s="1"/>
  <c r="M1834" i="1"/>
  <c r="P1834" i="1" s="1"/>
  <c r="M1833" i="1"/>
  <c r="P1833" i="1" s="1"/>
  <c r="M1832" i="1"/>
  <c r="P1832" i="1" s="1"/>
  <c r="M1831" i="1"/>
  <c r="P1831" i="1" s="1"/>
  <c r="M1830" i="1"/>
  <c r="P1830" i="1" s="1"/>
  <c r="M1829" i="1"/>
  <c r="P1829" i="1" s="1"/>
  <c r="M1828" i="1"/>
  <c r="P1828" i="1" s="1"/>
  <c r="M1827" i="1"/>
  <c r="P1827" i="1" s="1"/>
  <c r="M1826" i="1"/>
  <c r="P1826" i="1" s="1"/>
  <c r="M1825" i="1"/>
  <c r="P1825" i="1" s="1"/>
  <c r="M1824" i="1"/>
  <c r="P1824" i="1" s="1"/>
  <c r="M1823" i="1"/>
  <c r="P1823" i="1" s="1"/>
  <c r="M1822" i="1"/>
  <c r="P1822" i="1" s="1"/>
  <c r="M1821" i="1"/>
  <c r="P1821" i="1" s="1"/>
  <c r="M1820" i="1"/>
  <c r="P1820" i="1" s="1"/>
  <c r="M1819" i="1"/>
  <c r="P1819" i="1" s="1"/>
  <c r="M1818" i="1"/>
  <c r="P1818" i="1" s="1"/>
  <c r="M1817" i="1"/>
  <c r="P1817" i="1" s="1"/>
  <c r="M1816" i="1"/>
  <c r="P1816" i="1" s="1"/>
  <c r="M1815" i="1"/>
  <c r="P1815" i="1" s="1"/>
  <c r="M1814" i="1"/>
  <c r="P1814" i="1" s="1"/>
  <c r="M1813" i="1"/>
  <c r="P1813" i="1" s="1"/>
  <c r="M1812" i="1"/>
  <c r="P1812" i="1" s="1"/>
  <c r="M1811" i="1"/>
  <c r="P1811" i="1" s="1"/>
  <c r="M1810" i="1"/>
  <c r="P1810" i="1" s="1"/>
  <c r="M1809" i="1"/>
  <c r="P1809" i="1" s="1"/>
  <c r="M1808" i="1"/>
  <c r="P1808" i="1" s="1"/>
  <c r="M1807" i="1"/>
  <c r="P1807" i="1" s="1"/>
  <c r="M1806" i="1"/>
  <c r="P1806" i="1" s="1"/>
  <c r="M1805" i="1"/>
  <c r="P1805" i="1" s="1"/>
  <c r="M1804" i="1"/>
  <c r="P1804" i="1" s="1"/>
  <c r="M1803" i="1"/>
  <c r="P1803" i="1" s="1"/>
  <c r="M1802" i="1"/>
  <c r="P1802" i="1" s="1"/>
  <c r="M1801" i="1"/>
  <c r="P1801" i="1" s="1"/>
  <c r="M1800" i="1"/>
  <c r="P1800" i="1" s="1"/>
  <c r="M1799" i="1"/>
  <c r="P1799" i="1" s="1"/>
  <c r="M1798" i="1"/>
  <c r="P1798" i="1" s="1"/>
  <c r="M1797" i="1"/>
  <c r="P1797" i="1" s="1"/>
  <c r="M1796" i="1"/>
  <c r="P1796" i="1" s="1"/>
  <c r="M1795" i="1"/>
  <c r="P1795" i="1" s="1"/>
  <c r="M1794" i="1"/>
  <c r="P1794" i="1" s="1"/>
  <c r="M1793" i="1"/>
  <c r="P1793" i="1" s="1"/>
  <c r="M1792" i="1"/>
  <c r="P1792" i="1" s="1"/>
  <c r="M1791" i="1"/>
  <c r="P1791" i="1" s="1"/>
  <c r="M1790" i="1"/>
  <c r="P1790" i="1" s="1"/>
  <c r="M1789" i="1"/>
  <c r="P1789" i="1" s="1"/>
  <c r="M1788" i="1"/>
  <c r="P1788" i="1" s="1"/>
  <c r="M1787" i="1"/>
  <c r="P1787" i="1" s="1"/>
  <c r="M1786" i="1"/>
  <c r="P1786" i="1" s="1"/>
  <c r="M1785" i="1"/>
  <c r="P1785" i="1" s="1"/>
  <c r="M1784" i="1"/>
  <c r="P1784" i="1" s="1"/>
  <c r="M1783" i="1"/>
  <c r="P1783" i="1" s="1"/>
  <c r="M1782" i="1"/>
  <c r="P1782" i="1" s="1"/>
  <c r="M1781" i="1"/>
  <c r="P1781" i="1" s="1"/>
  <c r="M1780" i="1"/>
  <c r="P1780" i="1" s="1"/>
  <c r="M1779" i="1"/>
  <c r="P1779" i="1" s="1"/>
  <c r="M1778" i="1"/>
  <c r="P1778" i="1" s="1"/>
  <c r="M1777" i="1"/>
  <c r="P1777" i="1" s="1"/>
  <c r="M1776" i="1"/>
  <c r="P1776" i="1" s="1"/>
  <c r="M1775" i="1"/>
  <c r="P1775" i="1" s="1"/>
  <c r="M1774" i="1"/>
  <c r="P1774" i="1" s="1"/>
  <c r="M1773" i="1"/>
  <c r="P1773" i="1" s="1"/>
  <c r="M1772" i="1"/>
  <c r="P1772" i="1" s="1"/>
  <c r="M1771" i="1"/>
  <c r="P1771" i="1" s="1"/>
  <c r="M1770" i="1"/>
  <c r="P1770" i="1" s="1"/>
  <c r="M1769" i="1"/>
  <c r="P1769" i="1" s="1"/>
  <c r="M1768" i="1"/>
  <c r="P1768" i="1" s="1"/>
  <c r="M1767" i="1"/>
  <c r="P1767" i="1" s="1"/>
  <c r="M1766" i="1"/>
  <c r="P1766" i="1" s="1"/>
  <c r="M1765" i="1"/>
  <c r="P1765" i="1" s="1"/>
  <c r="M1764" i="1"/>
  <c r="P1764" i="1" s="1"/>
  <c r="M1763" i="1"/>
  <c r="P1763" i="1" s="1"/>
  <c r="M1762" i="1"/>
  <c r="P1762" i="1" s="1"/>
  <c r="M1761" i="1"/>
  <c r="P1761" i="1" s="1"/>
  <c r="M1760" i="1"/>
  <c r="P1760" i="1" s="1"/>
  <c r="M1759" i="1"/>
  <c r="P1759" i="1" s="1"/>
  <c r="M1758" i="1"/>
  <c r="P1758" i="1" s="1"/>
  <c r="M1757" i="1"/>
  <c r="P1757" i="1" s="1"/>
  <c r="M1756" i="1"/>
  <c r="P1756" i="1" s="1"/>
  <c r="M1755" i="1"/>
  <c r="P1755" i="1" s="1"/>
  <c r="M1754" i="1"/>
  <c r="P1754" i="1" s="1"/>
  <c r="M1753" i="1"/>
  <c r="P1753" i="1" s="1"/>
  <c r="M1752" i="1"/>
  <c r="P1752" i="1" s="1"/>
  <c r="M1751" i="1"/>
  <c r="P1751" i="1" s="1"/>
  <c r="M1750" i="1"/>
  <c r="P1750" i="1" s="1"/>
  <c r="M1749" i="1"/>
  <c r="P1749" i="1" s="1"/>
  <c r="M1748" i="1"/>
  <c r="P1748" i="1" s="1"/>
  <c r="M1747" i="1"/>
  <c r="P1747" i="1" s="1"/>
  <c r="M1746" i="1"/>
  <c r="P1746" i="1" s="1"/>
  <c r="M1745" i="1"/>
  <c r="P1745" i="1" s="1"/>
  <c r="M1744" i="1"/>
  <c r="P1744" i="1" s="1"/>
  <c r="M1743" i="1"/>
  <c r="P1743" i="1" s="1"/>
  <c r="M1742" i="1"/>
  <c r="P1742" i="1" s="1"/>
  <c r="M1741" i="1"/>
  <c r="P1741" i="1" s="1"/>
  <c r="M1740" i="1"/>
  <c r="P1740" i="1" s="1"/>
  <c r="M1739" i="1"/>
  <c r="P1739" i="1" s="1"/>
  <c r="M1738" i="1"/>
  <c r="P1738" i="1" s="1"/>
  <c r="M1737" i="1"/>
  <c r="P1737" i="1" s="1"/>
  <c r="M1736" i="1"/>
  <c r="P1736" i="1" s="1"/>
  <c r="M1735" i="1"/>
  <c r="P1735" i="1" s="1"/>
  <c r="M1734" i="1"/>
  <c r="P1734" i="1" s="1"/>
  <c r="M1733" i="1"/>
  <c r="P1733" i="1" s="1"/>
  <c r="M1732" i="1"/>
  <c r="P1732" i="1" s="1"/>
  <c r="M1731" i="1"/>
  <c r="P1731" i="1" s="1"/>
  <c r="M1730" i="1"/>
  <c r="P1730" i="1" s="1"/>
  <c r="M1729" i="1"/>
  <c r="P1729" i="1" s="1"/>
  <c r="M1728" i="1"/>
  <c r="P1728" i="1" s="1"/>
  <c r="M1727" i="1"/>
  <c r="P1727" i="1" s="1"/>
  <c r="M1726" i="1"/>
  <c r="P1726" i="1" s="1"/>
  <c r="M1725" i="1"/>
  <c r="P1725" i="1" s="1"/>
  <c r="M1724" i="1"/>
  <c r="P1724" i="1" s="1"/>
  <c r="M1723" i="1"/>
  <c r="P1723" i="1" s="1"/>
  <c r="M1722" i="1"/>
  <c r="P1722" i="1" s="1"/>
  <c r="M1721" i="1"/>
  <c r="P1721" i="1" s="1"/>
  <c r="M1720" i="1"/>
  <c r="P1720" i="1" s="1"/>
  <c r="M1719" i="1"/>
  <c r="P1719" i="1" s="1"/>
  <c r="M1718" i="1"/>
  <c r="P1718" i="1" s="1"/>
  <c r="M1717" i="1"/>
  <c r="P1717" i="1" s="1"/>
  <c r="M1716" i="1"/>
  <c r="P1716" i="1" s="1"/>
  <c r="M1715" i="1"/>
  <c r="P1715" i="1" s="1"/>
  <c r="M1714" i="1"/>
  <c r="P1714" i="1" s="1"/>
  <c r="M1713" i="1"/>
  <c r="P1713" i="1" s="1"/>
  <c r="M1712" i="1"/>
  <c r="P1712" i="1" s="1"/>
  <c r="M1711" i="1"/>
  <c r="P1711" i="1" s="1"/>
  <c r="M1710" i="1"/>
  <c r="P1710" i="1" s="1"/>
  <c r="M1709" i="1"/>
  <c r="P1709" i="1" s="1"/>
  <c r="M1708" i="1"/>
  <c r="P1708" i="1" s="1"/>
  <c r="M1707" i="1"/>
  <c r="P1707" i="1" s="1"/>
  <c r="M1706" i="1"/>
  <c r="P1706" i="1" s="1"/>
  <c r="M1705" i="1"/>
  <c r="P1705" i="1" s="1"/>
  <c r="M1704" i="1"/>
  <c r="P1704" i="1" s="1"/>
  <c r="M1703" i="1"/>
  <c r="P1703" i="1" s="1"/>
  <c r="M1702" i="1"/>
  <c r="P1702" i="1" s="1"/>
  <c r="M1701" i="1"/>
  <c r="P1701" i="1" s="1"/>
  <c r="M1700" i="1"/>
  <c r="P1700" i="1" s="1"/>
  <c r="M1699" i="1"/>
  <c r="P1699" i="1" s="1"/>
  <c r="M1698" i="1"/>
  <c r="P1698" i="1" s="1"/>
  <c r="M1697" i="1"/>
  <c r="P1697" i="1" s="1"/>
  <c r="M1696" i="1"/>
  <c r="P1696" i="1" s="1"/>
  <c r="M1695" i="1"/>
  <c r="P1695" i="1" s="1"/>
  <c r="M1694" i="1"/>
  <c r="P1694" i="1" s="1"/>
  <c r="M1693" i="1"/>
  <c r="P1693" i="1" s="1"/>
  <c r="M1692" i="1"/>
  <c r="P1692" i="1" s="1"/>
  <c r="M1691" i="1"/>
  <c r="P1691" i="1" s="1"/>
  <c r="M1690" i="1"/>
  <c r="P1690" i="1" s="1"/>
  <c r="M1689" i="1"/>
  <c r="P1689" i="1" s="1"/>
  <c r="M1688" i="1"/>
  <c r="P1688" i="1" s="1"/>
  <c r="M1687" i="1"/>
  <c r="P1687" i="1" s="1"/>
  <c r="M1686" i="1"/>
  <c r="P1686" i="1" s="1"/>
  <c r="M1685" i="1"/>
  <c r="P1685" i="1" s="1"/>
  <c r="M1684" i="1"/>
  <c r="P1684" i="1" s="1"/>
  <c r="M1683" i="1"/>
  <c r="P1683" i="1" s="1"/>
  <c r="M1682" i="1"/>
  <c r="P1682" i="1" s="1"/>
  <c r="M1681" i="1"/>
  <c r="P1681" i="1" s="1"/>
  <c r="M1680" i="1"/>
  <c r="P1680" i="1" s="1"/>
  <c r="M1679" i="1"/>
  <c r="P1679" i="1" s="1"/>
  <c r="M1678" i="1"/>
  <c r="P1678" i="1" s="1"/>
  <c r="M1677" i="1"/>
  <c r="P1677" i="1" s="1"/>
  <c r="M1676" i="1"/>
  <c r="P1676" i="1" s="1"/>
  <c r="M1675" i="1"/>
  <c r="P1675" i="1" s="1"/>
  <c r="M1674" i="1"/>
  <c r="P1674" i="1" s="1"/>
  <c r="M1673" i="1"/>
  <c r="P1673" i="1" s="1"/>
  <c r="M1672" i="1"/>
  <c r="P1672" i="1" s="1"/>
  <c r="M1671" i="1"/>
  <c r="P1671" i="1" s="1"/>
  <c r="M1670" i="1"/>
  <c r="P1670" i="1" s="1"/>
  <c r="M1669" i="1"/>
  <c r="P1669" i="1" s="1"/>
  <c r="M1668" i="1"/>
  <c r="P1668" i="1" s="1"/>
  <c r="M1667" i="1"/>
  <c r="P1667" i="1" s="1"/>
  <c r="M1666" i="1"/>
  <c r="P1666" i="1" s="1"/>
  <c r="M1665" i="1"/>
  <c r="P1665" i="1" s="1"/>
  <c r="M1664" i="1"/>
  <c r="P1664" i="1" s="1"/>
  <c r="M1663" i="1"/>
  <c r="P1663" i="1" s="1"/>
  <c r="M1662" i="1"/>
  <c r="P1662" i="1" s="1"/>
  <c r="M1661" i="1"/>
  <c r="P1661" i="1" s="1"/>
  <c r="X82" i="5"/>
  <c r="M82" i="5"/>
  <c r="I82" i="5"/>
  <c r="M1410" i="2"/>
  <c r="I1410" i="2"/>
  <c r="M1409" i="2"/>
  <c r="I1409" i="2"/>
  <c r="M1408" i="2"/>
  <c r="I1408" i="2"/>
  <c r="M1407" i="2"/>
  <c r="I1407" i="2"/>
  <c r="M1406" i="2"/>
  <c r="I1406" i="2"/>
  <c r="M1405" i="2"/>
  <c r="I1405" i="2"/>
  <c r="M1404" i="2"/>
  <c r="I1404" i="2"/>
  <c r="M1403" i="2"/>
  <c r="I1403" i="2"/>
  <c r="M1402" i="2"/>
  <c r="I1402" i="2"/>
  <c r="M1401" i="2"/>
  <c r="I1401" i="2"/>
  <c r="M1400" i="2"/>
  <c r="I1400" i="2"/>
  <c r="M1399" i="2"/>
  <c r="I1399" i="2"/>
  <c r="M1398" i="2"/>
  <c r="I1398" i="2"/>
  <c r="M1397" i="2"/>
  <c r="I1397" i="2"/>
  <c r="M1396" i="2"/>
  <c r="I1396" i="2"/>
  <c r="M1395" i="2"/>
  <c r="I1395" i="2"/>
  <c r="M1394" i="2"/>
  <c r="I1394" i="2"/>
  <c r="M1393" i="2"/>
  <c r="I1393" i="2"/>
  <c r="M1392" i="2"/>
  <c r="I1392" i="2"/>
  <c r="M1391" i="2"/>
  <c r="I1391" i="2"/>
  <c r="M1390" i="2"/>
  <c r="I1390" i="2"/>
  <c r="M1389" i="2"/>
  <c r="I1389" i="2"/>
  <c r="M1388" i="2"/>
  <c r="I1388" i="2"/>
  <c r="M1387" i="2"/>
  <c r="I1387" i="2"/>
  <c r="M1386" i="2"/>
  <c r="I1386" i="2"/>
  <c r="M1385" i="2"/>
  <c r="I1385" i="2"/>
  <c r="M1384" i="2"/>
  <c r="I1384" i="2"/>
  <c r="M1383" i="2"/>
  <c r="I1383" i="2"/>
  <c r="M1382" i="2"/>
  <c r="I1382" i="2"/>
  <c r="M1381" i="2"/>
  <c r="I1381" i="2"/>
  <c r="M1380" i="2"/>
  <c r="I1380" i="2"/>
  <c r="M1379" i="2"/>
  <c r="I1379" i="2"/>
  <c r="M1378" i="2"/>
  <c r="I1378" i="2"/>
  <c r="M1377" i="2"/>
  <c r="I1377" i="2"/>
  <c r="M1376" i="2"/>
  <c r="I1376" i="2"/>
  <c r="M1375" i="2"/>
  <c r="I1375" i="2"/>
  <c r="M1374" i="2"/>
  <c r="I1374" i="2"/>
  <c r="M1373" i="2"/>
  <c r="I1373" i="2"/>
  <c r="M1372" i="2"/>
  <c r="I1372" i="2"/>
  <c r="M1371" i="2"/>
  <c r="I1371" i="2"/>
  <c r="M1370" i="2"/>
  <c r="I1370" i="2"/>
  <c r="M1369" i="2"/>
  <c r="I1369" i="2"/>
  <c r="M1368" i="2"/>
  <c r="I1368" i="2"/>
  <c r="M1367" i="2"/>
  <c r="I1367" i="2"/>
  <c r="M1366" i="2"/>
  <c r="I1366" i="2"/>
  <c r="M1365" i="2"/>
  <c r="I1365" i="2"/>
  <c r="M1364" i="2"/>
  <c r="I1364" i="2"/>
  <c r="M1363" i="2"/>
  <c r="I1363" i="2"/>
  <c r="M1362" i="2"/>
  <c r="I1362" i="2"/>
  <c r="M1361" i="2"/>
  <c r="I1361" i="2"/>
  <c r="M1360" i="2"/>
  <c r="I1360" i="2"/>
  <c r="M1359" i="2"/>
  <c r="I1359" i="2"/>
  <c r="M1358" i="2"/>
  <c r="I1358" i="2"/>
  <c r="M1357" i="2"/>
  <c r="I1357" i="2"/>
  <c r="M1356" i="2"/>
  <c r="I1356" i="2"/>
  <c r="M1355" i="2"/>
  <c r="I1355" i="2"/>
  <c r="M1354" i="2"/>
  <c r="I1354" i="2"/>
  <c r="M1353" i="2"/>
  <c r="I1353" i="2"/>
  <c r="M1352" i="2"/>
  <c r="I1352" i="2"/>
  <c r="M1351" i="2"/>
  <c r="I1351" i="2"/>
  <c r="M1350" i="2"/>
  <c r="I1350" i="2"/>
  <c r="M1349" i="2"/>
  <c r="I1349" i="2"/>
  <c r="M1348" i="2"/>
  <c r="I1348" i="2"/>
  <c r="M1347" i="2"/>
  <c r="I1347" i="2"/>
  <c r="M1346" i="2"/>
  <c r="I1346" i="2"/>
  <c r="M1345" i="2"/>
  <c r="I1345" i="2"/>
  <c r="M1344" i="2"/>
  <c r="I1344" i="2"/>
  <c r="M1343" i="2"/>
  <c r="I1343" i="2"/>
  <c r="M1342" i="2"/>
  <c r="I1342" i="2"/>
  <c r="M1341" i="2"/>
  <c r="I1341" i="2"/>
  <c r="M1340" i="2"/>
  <c r="I1340" i="2"/>
  <c r="M1339" i="2"/>
  <c r="I1339" i="2"/>
  <c r="M1338" i="2"/>
  <c r="I1338" i="2"/>
  <c r="M1337" i="2"/>
  <c r="I1337" i="2"/>
  <c r="M1336" i="2"/>
  <c r="I1336" i="2"/>
  <c r="M1335" i="2"/>
  <c r="I1335" i="2"/>
  <c r="M1334" i="2"/>
  <c r="I1334" i="2"/>
  <c r="M1333" i="2"/>
  <c r="I1333" i="2"/>
  <c r="M1332" i="2"/>
  <c r="I1332" i="2"/>
  <c r="M1331" i="2"/>
  <c r="I1331" i="2"/>
  <c r="M1330" i="2"/>
  <c r="I1330" i="2"/>
  <c r="M1329" i="2"/>
  <c r="I1329" i="2"/>
  <c r="M1328" i="2"/>
  <c r="I1328" i="2"/>
  <c r="M1327" i="2"/>
  <c r="I1327" i="2"/>
  <c r="M1326" i="2"/>
  <c r="I1326" i="2"/>
  <c r="M1325" i="2"/>
  <c r="I1325" i="2"/>
  <c r="M1324" i="2"/>
  <c r="I1324" i="2"/>
  <c r="M1323" i="2"/>
  <c r="I1323" i="2"/>
  <c r="M1322" i="2"/>
  <c r="I1322" i="2"/>
  <c r="M1321" i="2"/>
  <c r="I1321" i="2"/>
  <c r="M1320" i="2"/>
  <c r="I1320" i="2"/>
  <c r="M1319" i="2"/>
  <c r="I1319" i="2"/>
  <c r="M1318" i="2"/>
  <c r="I1318" i="2"/>
  <c r="M1317" i="2"/>
  <c r="I1317" i="2"/>
  <c r="M1316" i="2"/>
  <c r="I1316" i="2"/>
  <c r="M1315" i="2"/>
  <c r="I1315" i="2"/>
  <c r="M1314" i="2"/>
  <c r="I1314" i="2"/>
  <c r="M1313" i="2"/>
  <c r="I1313" i="2"/>
  <c r="M1312" i="2"/>
  <c r="I1312" i="2"/>
  <c r="M1311" i="2"/>
  <c r="I1311" i="2"/>
  <c r="M1310" i="2"/>
  <c r="I1310" i="2"/>
  <c r="M1309" i="2"/>
  <c r="I1309" i="2"/>
  <c r="M1308" i="2"/>
  <c r="I1308" i="2"/>
  <c r="M1307" i="2"/>
  <c r="I1307" i="2"/>
  <c r="M1306" i="2"/>
  <c r="I1306" i="2"/>
  <c r="M1305" i="2"/>
  <c r="I1305" i="2"/>
  <c r="M1304" i="2"/>
  <c r="I1304" i="2"/>
  <c r="M1303" i="2"/>
  <c r="I1303" i="2"/>
  <c r="M1302" i="2"/>
  <c r="I1302" i="2"/>
  <c r="M1301" i="2"/>
  <c r="I1301" i="2"/>
  <c r="M1300" i="2"/>
  <c r="I1300" i="2"/>
  <c r="M1299" i="2"/>
  <c r="I1299" i="2"/>
  <c r="M1298" i="2"/>
  <c r="I1298" i="2"/>
  <c r="M1297" i="2"/>
  <c r="I1297" i="2"/>
  <c r="M1296" i="2"/>
  <c r="I1296" i="2"/>
  <c r="M1295" i="2"/>
  <c r="I1295" i="2"/>
  <c r="M1294" i="2"/>
  <c r="I1294" i="2"/>
  <c r="M1293" i="2"/>
  <c r="I1293" i="2"/>
  <c r="M1292" i="2"/>
  <c r="I1292" i="2"/>
  <c r="M1291" i="2"/>
  <c r="I1291" i="2"/>
  <c r="M1290" i="2"/>
  <c r="I1290" i="2"/>
  <c r="M1289" i="2"/>
  <c r="I1289" i="2"/>
  <c r="M1288" i="2"/>
  <c r="I1288" i="2"/>
  <c r="M1287" i="2"/>
  <c r="I1287" i="2"/>
  <c r="M1286" i="2"/>
  <c r="I1286" i="2"/>
  <c r="M1285" i="2"/>
  <c r="I1285" i="2"/>
  <c r="M1284" i="2"/>
  <c r="I1284" i="2"/>
  <c r="M1283" i="2"/>
  <c r="I1283" i="2"/>
  <c r="M1282" i="2"/>
  <c r="I1282" i="2"/>
  <c r="M1281" i="2"/>
  <c r="I1281" i="2"/>
  <c r="M1280" i="2"/>
  <c r="I1280" i="2"/>
  <c r="M1279" i="2"/>
  <c r="I1279" i="2"/>
  <c r="M1278" i="2"/>
  <c r="I1278" i="2"/>
  <c r="M1277" i="2"/>
  <c r="I1277" i="2"/>
  <c r="M1276" i="2"/>
  <c r="I1276" i="2"/>
  <c r="M1275" i="2"/>
  <c r="I1275" i="2"/>
  <c r="M1274" i="2"/>
  <c r="I1274" i="2"/>
  <c r="M1273" i="2"/>
  <c r="I1273" i="2"/>
  <c r="M1272" i="2"/>
  <c r="I1272" i="2"/>
  <c r="M1271" i="2"/>
  <c r="I1271" i="2"/>
  <c r="M1270" i="2"/>
  <c r="I1270" i="2"/>
  <c r="M1269" i="2"/>
  <c r="I1269" i="2"/>
  <c r="M1268" i="2"/>
  <c r="I1268" i="2"/>
  <c r="M676" i="7"/>
  <c r="I676" i="7"/>
  <c r="M675" i="7"/>
  <c r="I675" i="7"/>
  <c r="M674" i="7"/>
  <c r="I674" i="7"/>
  <c r="M673" i="7"/>
  <c r="I673" i="7"/>
  <c r="M672" i="7"/>
  <c r="I672" i="7"/>
  <c r="M671" i="7"/>
  <c r="I671" i="7"/>
  <c r="M670" i="7"/>
  <c r="I670" i="7"/>
  <c r="M669" i="7"/>
  <c r="I669" i="7"/>
  <c r="M668" i="7"/>
  <c r="I668" i="7"/>
  <c r="M667" i="7"/>
  <c r="I667" i="7"/>
  <c r="M666" i="7"/>
  <c r="I666" i="7"/>
  <c r="M665" i="7"/>
  <c r="I665" i="7"/>
  <c r="M664" i="7"/>
  <c r="I664" i="7"/>
  <c r="M663" i="7"/>
  <c r="I663" i="7"/>
  <c r="M662" i="7"/>
  <c r="I662" i="7"/>
  <c r="M661" i="7"/>
  <c r="I661" i="7"/>
  <c r="M660" i="7"/>
  <c r="I660" i="7"/>
  <c r="M659" i="7"/>
  <c r="I659" i="7"/>
  <c r="M658" i="7"/>
  <c r="I658" i="7"/>
  <c r="M657" i="7"/>
  <c r="I657" i="7"/>
  <c r="M656" i="7"/>
  <c r="I656" i="7"/>
  <c r="M655" i="7"/>
  <c r="I655" i="7"/>
  <c r="M654" i="7"/>
  <c r="I654" i="7"/>
  <c r="M653" i="7"/>
  <c r="I653" i="7"/>
  <c r="M652" i="7"/>
  <c r="I652" i="7"/>
  <c r="M651" i="7"/>
  <c r="I651" i="7"/>
  <c r="M650" i="7"/>
  <c r="I650" i="7"/>
  <c r="M649" i="7"/>
  <c r="I649" i="7"/>
  <c r="M648" i="7"/>
  <c r="I648" i="7"/>
  <c r="M647" i="7"/>
  <c r="I647" i="7"/>
  <c r="M646" i="7"/>
  <c r="I646" i="7"/>
  <c r="M645" i="7"/>
  <c r="I645" i="7"/>
  <c r="M644" i="7"/>
  <c r="I644" i="7"/>
  <c r="M643" i="7"/>
  <c r="I643" i="7"/>
  <c r="M642" i="7"/>
  <c r="I642" i="7"/>
  <c r="M641" i="7"/>
  <c r="I641" i="7"/>
  <c r="M640" i="7"/>
  <c r="I640" i="7"/>
  <c r="M639" i="7"/>
  <c r="I639" i="7"/>
  <c r="M638" i="7"/>
  <c r="I638" i="7"/>
  <c r="M637" i="7"/>
  <c r="I637" i="7"/>
  <c r="M636" i="7"/>
  <c r="I636" i="7"/>
  <c r="M635" i="7"/>
  <c r="I635" i="7"/>
  <c r="M634" i="7"/>
  <c r="I634" i="7"/>
  <c r="M633" i="7"/>
  <c r="I633" i="7"/>
  <c r="M632" i="7"/>
  <c r="I632" i="7"/>
  <c r="M631" i="7"/>
  <c r="I631" i="7"/>
  <c r="M630" i="7"/>
  <c r="I630" i="7"/>
  <c r="M629" i="7"/>
  <c r="I629" i="7"/>
  <c r="M628" i="7"/>
  <c r="I628" i="7"/>
  <c r="M627" i="7"/>
  <c r="I627" i="7"/>
  <c r="M626" i="7"/>
  <c r="I626" i="7"/>
  <c r="M625" i="7"/>
  <c r="I625" i="7"/>
  <c r="M624" i="7"/>
  <c r="I624" i="7"/>
  <c r="M623" i="7"/>
  <c r="I623" i="7"/>
  <c r="M622" i="7"/>
  <c r="I622" i="7"/>
  <c r="M621" i="7"/>
  <c r="I621" i="7"/>
  <c r="M620" i="7"/>
  <c r="I620" i="7"/>
  <c r="M619" i="7"/>
  <c r="I619" i="7"/>
  <c r="M618" i="7"/>
  <c r="I618" i="7"/>
  <c r="M617" i="7"/>
  <c r="I617" i="7"/>
  <c r="M616" i="7"/>
  <c r="I616" i="7"/>
  <c r="M615" i="7"/>
  <c r="I615" i="7"/>
  <c r="M614" i="7"/>
  <c r="I614" i="7"/>
  <c r="M613" i="7"/>
  <c r="I613" i="7"/>
  <c r="M612" i="7"/>
  <c r="I612" i="7"/>
  <c r="M611" i="7"/>
  <c r="I611" i="7"/>
  <c r="M610" i="7"/>
  <c r="I610" i="7"/>
  <c r="M609" i="7"/>
  <c r="I609" i="7"/>
  <c r="M608" i="7"/>
  <c r="I608" i="7"/>
  <c r="M607" i="7"/>
  <c r="I607" i="7"/>
  <c r="M606" i="7"/>
  <c r="I606" i="7"/>
  <c r="M605" i="7"/>
  <c r="I605" i="7"/>
  <c r="M604" i="7"/>
  <c r="I604" i="7"/>
  <c r="M603" i="7"/>
  <c r="I603" i="7"/>
  <c r="M602" i="7"/>
  <c r="I602" i="7"/>
  <c r="M601" i="7"/>
  <c r="I601" i="7"/>
  <c r="M600" i="7"/>
  <c r="I600" i="7"/>
  <c r="M599" i="7"/>
  <c r="I599" i="7"/>
  <c r="M598" i="7"/>
  <c r="I598" i="7"/>
  <c r="M597" i="7"/>
  <c r="I597" i="7"/>
  <c r="M596" i="7"/>
  <c r="I596" i="7"/>
  <c r="M595" i="7"/>
  <c r="I595" i="7"/>
  <c r="M594" i="7"/>
  <c r="I594" i="7"/>
  <c r="M593" i="7"/>
  <c r="I593" i="7"/>
  <c r="M592" i="7"/>
  <c r="I592" i="7"/>
  <c r="M591" i="7"/>
  <c r="I591" i="7"/>
  <c r="M590" i="7"/>
  <c r="I590" i="7"/>
  <c r="M589" i="7"/>
  <c r="I589" i="7"/>
  <c r="M588" i="7"/>
  <c r="I588" i="7"/>
  <c r="M587" i="7"/>
  <c r="I587" i="7"/>
  <c r="M586" i="7"/>
  <c r="I586" i="7"/>
  <c r="M585" i="7"/>
  <c r="I585" i="7"/>
  <c r="M584" i="7"/>
  <c r="I584" i="7"/>
  <c r="M583" i="7"/>
  <c r="I583" i="7"/>
  <c r="M582" i="7"/>
  <c r="I582" i="7"/>
  <c r="M581" i="7"/>
  <c r="I581" i="7"/>
  <c r="M580" i="7"/>
  <c r="I580" i="7"/>
  <c r="M579" i="7"/>
  <c r="I579" i="7"/>
  <c r="M578" i="7"/>
  <c r="I578" i="7"/>
  <c r="M577" i="7"/>
  <c r="I577" i="7"/>
  <c r="M576" i="7"/>
  <c r="I576" i="7"/>
  <c r="M575" i="7"/>
  <c r="I575" i="7"/>
  <c r="M574" i="7"/>
  <c r="I574" i="7"/>
  <c r="M1836" i="3"/>
  <c r="I1836" i="3"/>
  <c r="M1835" i="3"/>
  <c r="I1835" i="3"/>
  <c r="M1834" i="3"/>
  <c r="I1834" i="3"/>
  <c r="M1833" i="3"/>
  <c r="I1833" i="3"/>
  <c r="M1832" i="3"/>
  <c r="I1832" i="3"/>
  <c r="M1831" i="3"/>
  <c r="I1831" i="3"/>
  <c r="M1830" i="3"/>
  <c r="I1830" i="3"/>
  <c r="M1829" i="3"/>
  <c r="I1829" i="3"/>
  <c r="M1828" i="3"/>
  <c r="I1828" i="3"/>
  <c r="M1827" i="3"/>
  <c r="I1827" i="3"/>
  <c r="M1826" i="3"/>
  <c r="I1826" i="3"/>
  <c r="M1825" i="3"/>
  <c r="I1825" i="3"/>
  <c r="M1824" i="3"/>
  <c r="I1824" i="3"/>
  <c r="M1823" i="3"/>
  <c r="I1823" i="3"/>
  <c r="M1822" i="3"/>
  <c r="I1822" i="3"/>
  <c r="M1821" i="3"/>
  <c r="I1821" i="3"/>
  <c r="M1820" i="3"/>
  <c r="I1820" i="3"/>
  <c r="M1819" i="3"/>
  <c r="I1819" i="3"/>
  <c r="M1818" i="3"/>
  <c r="I1818" i="3"/>
  <c r="M1817" i="3"/>
  <c r="I1817" i="3"/>
  <c r="M1816" i="3"/>
  <c r="I1816" i="3"/>
  <c r="M1815" i="3"/>
  <c r="I1815" i="3"/>
  <c r="M1814" i="3"/>
  <c r="I1814" i="3"/>
  <c r="M1813" i="3"/>
  <c r="I1813" i="3"/>
  <c r="M1812" i="3"/>
  <c r="I1812" i="3"/>
  <c r="M1811" i="3"/>
  <c r="I1811" i="3"/>
  <c r="M1810" i="3"/>
  <c r="I1810" i="3"/>
  <c r="M1809" i="3"/>
  <c r="I1809" i="3"/>
  <c r="M1808" i="3"/>
  <c r="I1808" i="3"/>
  <c r="M1807" i="3"/>
  <c r="I1807" i="3"/>
  <c r="M1806" i="3"/>
  <c r="I1806" i="3"/>
  <c r="M1805" i="3"/>
  <c r="I1805" i="3"/>
  <c r="M1804" i="3"/>
  <c r="I1804" i="3"/>
  <c r="M1803" i="3"/>
  <c r="I1803" i="3"/>
  <c r="M1802" i="3"/>
  <c r="I1802" i="3"/>
  <c r="M1801" i="3"/>
  <c r="I1801" i="3"/>
  <c r="M1800" i="3"/>
  <c r="I1800" i="3"/>
  <c r="M1799" i="3"/>
  <c r="I1799" i="3"/>
  <c r="M1798" i="3"/>
  <c r="I1798" i="3"/>
  <c r="M1797" i="3"/>
  <c r="I1797" i="3"/>
  <c r="M1796" i="3"/>
  <c r="I1796" i="3"/>
  <c r="M1795" i="3"/>
  <c r="I1795" i="3"/>
  <c r="M1794" i="3"/>
  <c r="I1794" i="3"/>
  <c r="M1793" i="3"/>
  <c r="I1793" i="3"/>
  <c r="M1792" i="3"/>
  <c r="I1792" i="3"/>
  <c r="M1791" i="3"/>
  <c r="I1791" i="3"/>
  <c r="M1790" i="3"/>
  <c r="I1790" i="3"/>
  <c r="M1789" i="3"/>
  <c r="I1789" i="3"/>
  <c r="M1788" i="3"/>
  <c r="I1788" i="3"/>
  <c r="M1787" i="3"/>
  <c r="I1787" i="3"/>
  <c r="M1786" i="3"/>
  <c r="I1786" i="3"/>
  <c r="M1785" i="3"/>
  <c r="I1785" i="3"/>
  <c r="M1784" i="3"/>
  <c r="I1784" i="3"/>
  <c r="M1783" i="3"/>
  <c r="I1783" i="3"/>
  <c r="M1782" i="3"/>
  <c r="I1782" i="3"/>
  <c r="M1781" i="3"/>
  <c r="I1781" i="3"/>
  <c r="M1780" i="3"/>
  <c r="I1780" i="3"/>
  <c r="M1779" i="3"/>
  <c r="I1779" i="3"/>
  <c r="M1778" i="3"/>
  <c r="I1778" i="3"/>
  <c r="M1777" i="3"/>
  <c r="I1777" i="3"/>
  <c r="M1776" i="3"/>
  <c r="I1776" i="3"/>
  <c r="M1775" i="3"/>
  <c r="I1775" i="3"/>
  <c r="M1774" i="3"/>
  <c r="I1774" i="3"/>
  <c r="M1773" i="3"/>
  <c r="I1773" i="3"/>
  <c r="M1772" i="3"/>
  <c r="I1772" i="3"/>
  <c r="M1771" i="3"/>
  <c r="I1771" i="3"/>
  <c r="M1770" i="3"/>
  <c r="I1770" i="3"/>
  <c r="M1769" i="3"/>
  <c r="I1769" i="3"/>
  <c r="M1768" i="3"/>
  <c r="I1768" i="3"/>
  <c r="M1767" i="3"/>
  <c r="I1767" i="3"/>
  <c r="M1766" i="3"/>
  <c r="I1766" i="3"/>
  <c r="M1765" i="3"/>
  <c r="I1765" i="3"/>
  <c r="M1764" i="3"/>
  <c r="I1764" i="3"/>
  <c r="M1763" i="3"/>
  <c r="I1763" i="3"/>
  <c r="M1762" i="3"/>
  <c r="I1762" i="3"/>
  <c r="M1761" i="3"/>
  <c r="I1761" i="3"/>
  <c r="M1760" i="3"/>
  <c r="I1760" i="3"/>
  <c r="M1759" i="3"/>
  <c r="I1759" i="3"/>
  <c r="M1758" i="3"/>
  <c r="I1758" i="3"/>
  <c r="M1757" i="3"/>
  <c r="I1757" i="3"/>
  <c r="M1756" i="3"/>
  <c r="I1756" i="3"/>
  <c r="M1755" i="3"/>
  <c r="I1755" i="3"/>
  <c r="M1754" i="3"/>
  <c r="I1754" i="3"/>
  <c r="M1753" i="3"/>
  <c r="I1753" i="3"/>
  <c r="M1752" i="3"/>
  <c r="I1752" i="3"/>
  <c r="M1751" i="3"/>
  <c r="I1751" i="3"/>
  <c r="M1750" i="3"/>
  <c r="I1750" i="3"/>
  <c r="M1749" i="3"/>
  <c r="I1749" i="3"/>
  <c r="M1748" i="3"/>
  <c r="I1748" i="3"/>
  <c r="M1747" i="3"/>
  <c r="I1747" i="3"/>
  <c r="M1746" i="3"/>
  <c r="I1746" i="3"/>
  <c r="M1745" i="3"/>
  <c r="I1745" i="3"/>
  <c r="M1744" i="3"/>
  <c r="I1744" i="3"/>
  <c r="M1743" i="3"/>
  <c r="I1743" i="3"/>
  <c r="M1742" i="3"/>
  <c r="I1742" i="3"/>
  <c r="M1741" i="3"/>
  <c r="I1741" i="3"/>
  <c r="M1740" i="3"/>
  <c r="I1740" i="3"/>
  <c r="M1739" i="3"/>
  <c r="I1739" i="3"/>
  <c r="M1738" i="3"/>
  <c r="I1738" i="3"/>
  <c r="M1737" i="3"/>
  <c r="I1737" i="3"/>
  <c r="M1736" i="3"/>
  <c r="I1736" i="3"/>
  <c r="M1735" i="3"/>
  <c r="I1735" i="3"/>
  <c r="M1734" i="3"/>
  <c r="I1734" i="3"/>
  <c r="M1733" i="3"/>
  <c r="I1733" i="3"/>
  <c r="M1732" i="3"/>
  <c r="I1732" i="3"/>
  <c r="M1731" i="3"/>
  <c r="I1731" i="3"/>
  <c r="M1730" i="3"/>
  <c r="I1730" i="3"/>
  <c r="M1729" i="3"/>
  <c r="I1729" i="3"/>
  <c r="M1728" i="3"/>
  <c r="I1728" i="3"/>
  <c r="M1727" i="3"/>
  <c r="I1727" i="3"/>
  <c r="M1726" i="3"/>
  <c r="I1726" i="3"/>
  <c r="M1725" i="3"/>
  <c r="I1725" i="3"/>
  <c r="M1724" i="3"/>
  <c r="I1724" i="3"/>
  <c r="M1723" i="3"/>
  <c r="I1723" i="3"/>
  <c r="M1722" i="3"/>
  <c r="I1722" i="3"/>
  <c r="M1721" i="3"/>
  <c r="I1721" i="3"/>
  <c r="M1720" i="3"/>
  <c r="I1720" i="3"/>
  <c r="M1719" i="3"/>
  <c r="I1719" i="3"/>
  <c r="M1718" i="3"/>
  <c r="I1718" i="3"/>
  <c r="M1717" i="3"/>
  <c r="I1717" i="3"/>
  <c r="M1716" i="3"/>
  <c r="I1716" i="3"/>
  <c r="M1715" i="3"/>
  <c r="I1715" i="3"/>
  <c r="M1714" i="3"/>
  <c r="I1714" i="3"/>
  <c r="M1713" i="3"/>
  <c r="I1713" i="3"/>
  <c r="M1712" i="3"/>
  <c r="I1712" i="3"/>
  <c r="M1711" i="3"/>
  <c r="I1711" i="3"/>
  <c r="M1710" i="3"/>
  <c r="I1710" i="3"/>
  <c r="M1709" i="3"/>
  <c r="I1709" i="3"/>
  <c r="M1708" i="3"/>
  <c r="I1708" i="3"/>
  <c r="M1707" i="3"/>
  <c r="I1707" i="3"/>
  <c r="M1706" i="3"/>
  <c r="I1706" i="3"/>
  <c r="M1705" i="3"/>
  <c r="I1705" i="3"/>
  <c r="M1704" i="3"/>
  <c r="I1704" i="3"/>
  <c r="M1703" i="3"/>
  <c r="I1703" i="3"/>
  <c r="M1702" i="3"/>
  <c r="I1702" i="3"/>
  <c r="M1701" i="3"/>
  <c r="I1701" i="3"/>
  <c r="M1700" i="3"/>
  <c r="I1700" i="3"/>
  <c r="M1699" i="3"/>
  <c r="I1699" i="3"/>
  <c r="M1698" i="3"/>
  <c r="I1698" i="3"/>
  <c r="M1697" i="3"/>
  <c r="I1697" i="3"/>
  <c r="M1696" i="3"/>
  <c r="I1696" i="3"/>
  <c r="M1695" i="3"/>
  <c r="I1695" i="3"/>
  <c r="M1694" i="3"/>
  <c r="I1694" i="3"/>
  <c r="M1693" i="3"/>
  <c r="I1693" i="3"/>
  <c r="M1692" i="3"/>
  <c r="I1692" i="3"/>
  <c r="M1691" i="3"/>
  <c r="I1691" i="3"/>
  <c r="M1690" i="3"/>
  <c r="I1690" i="3"/>
  <c r="M1689" i="3"/>
  <c r="I1689" i="3"/>
  <c r="M1688" i="3"/>
  <c r="I1688" i="3"/>
  <c r="M1687" i="3"/>
  <c r="I1687" i="3"/>
  <c r="M1686" i="3"/>
  <c r="I1686" i="3"/>
  <c r="M1685" i="3"/>
  <c r="I1685" i="3"/>
  <c r="M1684" i="3"/>
  <c r="I1684" i="3"/>
  <c r="M1683" i="3"/>
  <c r="I1683" i="3"/>
  <c r="M1682" i="3"/>
  <c r="I1682" i="3"/>
  <c r="M1681" i="3"/>
  <c r="I1681" i="3"/>
  <c r="M1680" i="3"/>
  <c r="I1680" i="3"/>
  <c r="M1679" i="3"/>
  <c r="I1679" i="3"/>
  <c r="M1678" i="3"/>
  <c r="I1678" i="3"/>
  <c r="M1677" i="3"/>
  <c r="I1677" i="3"/>
  <c r="M1676" i="3"/>
  <c r="I1676" i="3"/>
  <c r="M1675" i="3"/>
  <c r="I1675" i="3"/>
  <c r="M1674" i="3"/>
  <c r="I1674" i="3"/>
  <c r="M1673" i="3"/>
  <c r="I1673" i="3"/>
  <c r="M1672" i="3"/>
  <c r="I1672" i="3"/>
  <c r="M1671" i="3"/>
  <c r="I1671" i="3"/>
  <c r="M1670" i="3"/>
  <c r="I1670" i="3"/>
  <c r="M1669" i="3"/>
  <c r="I1669" i="3"/>
  <c r="M1668" i="3"/>
  <c r="I1668" i="3"/>
  <c r="M1667" i="3"/>
  <c r="I1667" i="3"/>
  <c r="M1666" i="3"/>
  <c r="I1666" i="3"/>
  <c r="M1665" i="3"/>
  <c r="I1665" i="3"/>
  <c r="M1664" i="3"/>
  <c r="I1664" i="3"/>
  <c r="M1663" i="3"/>
  <c r="I1663" i="3"/>
  <c r="M1662" i="3"/>
  <c r="I1662" i="3"/>
  <c r="M1661" i="3"/>
  <c r="I1661" i="3"/>
  <c r="M1660" i="3"/>
  <c r="I1660" i="3"/>
  <c r="M1659" i="3"/>
  <c r="I1659" i="3"/>
  <c r="M1658" i="3"/>
  <c r="I1658" i="3"/>
  <c r="M1657" i="3"/>
  <c r="I1657" i="3"/>
  <c r="M1656" i="3"/>
  <c r="I1656" i="3"/>
  <c r="M1655" i="3"/>
  <c r="I1655" i="3"/>
  <c r="M1654" i="3"/>
  <c r="I1654" i="3"/>
  <c r="M1653" i="3"/>
  <c r="I1653" i="3"/>
  <c r="M1652" i="3"/>
  <c r="I1652" i="3"/>
  <c r="M1651" i="3"/>
  <c r="I1651" i="3"/>
  <c r="M1650" i="3"/>
  <c r="I1650" i="3"/>
  <c r="M1649" i="3"/>
  <c r="I1649" i="3"/>
  <c r="M1648" i="3"/>
  <c r="I1648" i="3"/>
  <c r="M1647" i="3"/>
  <c r="I1647" i="3"/>
  <c r="M1646" i="3"/>
  <c r="I1646" i="3"/>
  <c r="M1645" i="3"/>
  <c r="I1645" i="3"/>
  <c r="M1644" i="3"/>
  <c r="I1644" i="3"/>
  <c r="M1643" i="3"/>
  <c r="I1643" i="3"/>
  <c r="M1642" i="3"/>
  <c r="I1642" i="3"/>
  <c r="M1641" i="3"/>
  <c r="I1641" i="3"/>
  <c r="M1640" i="3"/>
  <c r="I1640" i="3"/>
  <c r="M1639" i="3"/>
  <c r="I1639" i="3"/>
  <c r="M1638" i="3"/>
  <c r="I1638" i="3"/>
  <c r="M1637" i="3"/>
  <c r="I1637" i="3"/>
  <c r="M1636" i="3"/>
  <c r="I1636" i="3"/>
  <c r="M1635" i="3"/>
  <c r="I1635" i="3"/>
  <c r="M1634" i="3"/>
  <c r="I1634" i="3"/>
  <c r="P575" i="7" l="1"/>
  <c r="P578" i="7"/>
  <c r="P581" i="7"/>
  <c r="P584" i="7"/>
  <c r="P587" i="7"/>
  <c r="P590" i="7"/>
  <c r="P593" i="7"/>
  <c r="P596" i="7"/>
  <c r="P599" i="7"/>
  <c r="P602" i="7"/>
  <c r="P605" i="7"/>
  <c r="P608" i="7"/>
  <c r="P611" i="7"/>
  <c r="P614" i="7"/>
  <c r="P617" i="7"/>
  <c r="P620" i="7"/>
  <c r="P623" i="7"/>
  <c r="P626" i="7"/>
  <c r="P629" i="7"/>
  <c r="P632" i="7"/>
  <c r="P635" i="7"/>
  <c r="P638" i="7"/>
  <c r="P641" i="7"/>
  <c r="P644" i="7"/>
  <c r="P647" i="7"/>
  <c r="P650" i="7"/>
  <c r="P653" i="7"/>
  <c r="P656" i="7"/>
  <c r="P659" i="7"/>
  <c r="P662" i="7"/>
  <c r="P665" i="7"/>
  <c r="P668" i="7"/>
  <c r="P671" i="7"/>
  <c r="P574" i="7"/>
  <c r="P577" i="7"/>
  <c r="P580" i="7"/>
  <c r="P583" i="7"/>
  <c r="P586" i="7"/>
  <c r="P589" i="7"/>
  <c r="P592" i="7"/>
  <c r="P595" i="7"/>
  <c r="P598" i="7"/>
  <c r="P601" i="7"/>
  <c r="P604" i="7"/>
  <c r="P607" i="7"/>
  <c r="P610" i="7"/>
  <c r="P613" i="7"/>
  <c r="P616" i="7"/>
  <c r="P619" i="7"/>
  <c r="P622" i="7"/>
  <c r="P625" i="7"/>
  <c r="P628" i="7"/>
  <c r="P631" i="7"/>
  <c r="P634" i="7"/>
  <c r="P637" i="7"/>
  <c r="P640" i="7"/>
  <c r="P643" i="7"/>
  <c r="P646" i="7"/>
  <c r="P649" i="7"/>
  <c r="P652" i="7"/>
  <c r="P658" i="7"/>
  <c r="P661" i="7"/>
  <c r="P667" i="7"/>
  <c r="P670" i="7"/>
  <c r="P673" i="7"/>
  <c r="P576" i="7"/>
  <c r="P579" i="7"/>
  <c r="P582" i="7"/>
  <c r="P585" i="7"/>
  <c r="P588" i="7"/>
  <c r="P591" i="7"/>
  <c r="P594" i="7"/>
  <c r="P597" i="7"/>
  <c r="P600" i="7"/>
  <c r="P603" i="7"/>
  <c r="P606" i="7"/>
  <c r="P609" i="7"/>
  <c r="P612" i="7"/>
  <c r="P615" i="7"/>
  <c r="P618" i="7"/>
  <c r="P621" i="7"/>
  <c r="P624" i="7"/>
  <c r="P627" i="7"/>
  <c r="P630" i="7"/>
  <c r="P633" i="7"/>
  <c r="P636" i="7"/>
  <c r="P639" i="7"/>
  <c r="P642" i="7"/>
  <c r="P645" i="7"/>
  <c r="P648" i="7"/>
  <c r="P651" i="7"/>
  <c r="P654" i="7"/>
  <c r="P657" i="7"/>
  <c r="P660" i="7"/>
  <c r="P663" i="7"/>
  <c r="P666" i="7"/>
  <c r="P669" i="7"/>
  <c r="P672" i="7"/>
  <c r="P675" i="7"/>
  <c r="P655" i="7"/>
  <c r="P664" i="7"/>
  <c r="P674" i="7"/>
  <c r="P676" i="7"/>
  <c r="P1306" i="2"/>
  <c r="P1329" i="2"/>
  <c r="P1353" i="2"/>
  <c r="P1337" i="2"/>
  <c r="P1361" i="2"/>
  <c r="P1298" i="2"/>
  <c r="P1321" i="2"/>
  <c r="P1345" i="2"/>
  <c r="P1295" i="2"/>
  <c r="P1303" i="2"/>
  <c r="P1311" i="2"/>
  <c r="P1318" i="2"/>
  <c r="P1326" i="2"/>
  <c r="P1334" i="2"/>
  <c r="P1342" i="2"/>
  <c r="P1350" i="2"/>
  <c r="P1358" i="2"/>
  <c r="P1366" i="2"/>
  <c r="P1373" i="2"/>
  <c r="P1381" i="2"/>
  <c r="P1387" i="2"/>
  <c r="P1395" i="2"/>
  <c r="P1403" i="2"/>
  <c r="P1410" i="2"/>
  <c r="P1645" i="3"/>
  <c r="P1653" i="3"/>
  <c r="P1661" i="3"/>
  <c r="P1677" i="3"/>
  <c r="P1685" i="3"/>
  <c r="P1693" i="3"/>
  <c r="P1709" i="3"/>
  <c r="P1717" i="3"/>
  <c r="P1725" i="3"/>
  <c r="P1741" i="3"/>
  <c r="P1749" i="3"/>
  <c r="P1757" i="3"/>
  <c r="P1773" i="3"/>
  <c r="P1781" i="3"/>
  <c r="P1789" i="3"/>
  <c r="P1805" i="3"/>
  <c r="P1813" i="3"/>
  <c r="P1821" i="3"/>
  <c r="P1368" i="2"/>
  <c r="P1376" i="2"/>
  <c r="P1384" i="2"/>
  <c r="P1390" i="2"/>
  <c r="P1398" i="2"/>
  <c r="P1406" i="2"/>
  <c r="P1271" i="2"/>
  <c r="P1279" i="2"/>
  <c r="P1286" i="2"/>
  <c r="P1294" i="2"/>
  <c r="P1302" i="2"/>
  <c r="P1310" i="2"/>
  <c r="P1317" i="2"/>
  <c r="P1325" i="2"/>
  <c r="P1333" i="2"/>
  <c r="P1341" i="2"/>
  <c r="P1349" i="2"/>
  <c r="P1357" i="2"/>
  <c r="P1365" i="2"/>
  <c r="P1372" i="2"/>
  <c r="P1380" i="2"/>
  <c r="P1394" i="2"/>
  <c r="P1402" i="2"/>
  <c r="P1409" i="2"/>
  <c r="P1269" i="2"/>
  <c r="P1277" i="2"/>
  <c r="P1292" i="2"/>
  <c r="P1300" i="2"/>
  <c r="P1308" i="2"/>
  <c r="P1315" i="2"/>
  <c r="P1323" i="2"/>
  <c r="P1331" i="2"/>
  <c r="P1339" i="2"/>
  <c r="P1347" i="2"/>
  <c r="P1355" i="2"/>
  <c r="P1363" i="2"/>
  <c r="P1370" i="2"/>
  <c r="P1378" i="2"/>
  <c r="P1386" i="2"/>
  <c r="P1392" i="2"/>
  <c r="P1400" i="2"/>
  <c r="P1405" i="2"/>
  <c r="P1408" i="2"/>
  <c r="P1634" i="3"/>
  <c r="P1642" i="3"/>
  <c r="P1649" i="3"/>
  <c r="P1657" i="3"/>
  <c r="P1665" i="3"/>
  <c r="P1673" i="3"/>
  <c r="P1681" i="3"/>
  <c r="P1689" i="3"/>
  <c r="P1697" i="3"/>
  <c r="P1705" i="3"/>
  <c r="P1713" i="3"/>
  <c r="P1721" i="3"/>
  <c r="P1729" i="3"/>
  <c r="P1737" i="3"/>
  <c r="P1745" i="3"/>
  <c r="P1753" i="3"/>
  <c r="P1761" i="3"/>
  <c r="P1769" i="3"/>
  <c r="P1777" i="3"/>
  <c r="P1785" i="3"/>
  <c r="P1793" i="3"/>
  <c r="P1801" i="3"/>
  <c r="P1809" i="3"/>
  <c r="P1817" i="3"/>
  <c r="P1825" i="3"/>
  <c r="P1833" i="3"/>
  <c r="P1640" i="3"/>
  <c r="P1647" i="3"/>
  <c r="P1655" i="3"/>
  <c r="P1663" i="3"/>
  <c r="P1671" i="3"/>
  <c r="P1679" i="3"/>
  <c r="P1687" i="3"/>
  <c r="P1695" i="3"/>
  <c r="P1703" i="3"/>
  <c r="P1711" i="3"/>
  <c r="P1719" i="3"/>
  <c r="P1727" i="3"/>
  <c r="P1735" i="3"/>
  <c r="P1743" i="3"/>
  <c r="P1751" i="3"/>
  <c r="P1759" i="3"/>
  <c r="P1767" i="3"/>
  <c r="P1775" i="3"/>
  <c r="P1783" i="3"/>
  <c r="P1791" i="3"/>
  <c r="P1799" i="3"/>
  <c r="P1807" i="3"/>
  <c r="P1815" i="3"/>
  <c r="P1823" i="3"/>
  <c r="P1831" i="3"/>
  <c r="P1635" i="3"/>
  <c r="P1650" i="3"/>
  <c r="P1658" i="3"/>
  <c r="P1666" i="3"/>
  <c r="P1674" i="3"/>
  <c r="P1682" i="3"/>
  <c r="P1690" i="3"/>
  <c r="P1698" i="3"/>
  <c r="P1706" i="3"/>
  <c r="P1714" i="3"/>
  <c r="P1722" i="3"/>
  <c r="P1730" i="3"/>
  <c r="P1738" i="3"/>
  <c r="P1746" i="3"/>
  <c r="P1754" i="3"/>
  <c r="P1762" i="3"/>
  <c r="P1770" i="3"/>
  <c r="P1778" i="3"/>
  <c r="P1786" i="3"/>
  <c r="P1794" i="3"/>
  <c r="P1802" i="3"/>
  <c r="P1810" i="3"/>
  <c r="P1818" i="3"/>
  <c r="P1826" i="3"/>
  <c r="P1834" i="3"/>
  <c r="P1641" i="3"/>
  <c r="P1648" i="3"/>
  <c r="P1656" i="3"/>
  <c r="P1664" i="3"/>
  <c r="P1672" i="3"/>
  <c r="P1680" i="3"/>
  <c r="P1688" i="3"/>
  <c r="P1696" i="3"/>
  <c r="P1704" i="3"/>
  <c r="P1712" i="3"/>
  <c r="P1720" i="3"/>
  <c r="P1728" i="3"/>
  <c r="P1736" i="3"/>
  <c r="P1744" i="3"/>
  <c r="P1752" i="3"/>
  <c r="P1760" i="3"/>
  <c r="P1768" i="3"/>
  <c r="P1776" i="3"/>
  <c r="P1784" i="3"/>
  <c r="P1792" i="3"/>
  <c r="P1800" i="3"/>
  <c r="P1808" i="3"/>
  <c r="P1816" i="3"/>
  <c r="P1824" i="3"/>
  <c r="P1832" i="3"/>
  <c r="P1274" i="2"/>
  <c r="P1282" i="2"/>
  <c r="P1289" i="2"/>
  <c r="P1305" i="2"/>
  <c r="P1313" i="2"/>
  <c r="P1336" i="2"/>
  <c r="P1344" i="2"/>
  <c r="P1367" i="2"/>
  <c r="P1375" i="2"/>
  <c r="P1397" i="2"/>
  <c r="P1328" i="2"/>
  <c r="P1352" i="2"/>
  <c r="P1360" i="2"/>
  <c r="P1297" i="2"/>
  <c r="P1320" i="2"/>
  <c r="P1383" i="2"/>
  <c r="P1389" i="2"/>
  <c r="P1273" i="2"/>
  <c r="P1281" i="2"/>
  <c r="P1288" i="2"/>
  <c r="P1296" i="2"/>
  <c r="P1304" i="2"/>
  <c r="P1312" i="2"/>
  <c r="P1319" i="2"/>
  <c r="P1327" i="2"/>
  <c r="P1335" i="2"/>
  <c r="P1343" i="2"/>
  <c r="P1351" i="2"/>
  <c r="P1359" i="2"/>
  <c r="P1374" i="2"/>
  <c r="P1382" i="2"/>
  <c r="P1388" i="2"/>
  <c r="P1396" i="2"/>
  <c r="P1404" i="2"/>
  <c r="P1301" i="2"/>
  <c r="P1309" i="2"/>
  <c r="P1316" i="2"/>
  <c r="P1324" i="2"/>
  <c r="P1332" i="2"/>
  <c r="P1340" i="2"/>
  <c r="P1348" i="2"/>
  <c r="P1356" i="2"/>
  <c r="P1364" i="2"/>
  <c r="P1371" i="2"/>
  <c r="P1379" i="2"/>
  <c r="P1393" i="2"/>
  <c r="P1401" i="2"/>
  <c r="P1268" i="2"/>
  <c r="P1276" i="2"/>
  <c r="P1284" i="2"/>
  <c r="P1291" i="2"/>
  <c r="P1299" i="2"/>
  <c r="P1307" i="2"/>
  <c r="P1314" i="2"/>
  <c r="P1322" i="2"/>
  <c r="P1330" i="2"/>
  <c r="P1338" i="2"/>
  <c r="P1346" i="2"/>
  <c r="P1354" i="2"/>
  <c r="P1362" i="2"/>
  <c r="P1369" i="2"/>
  <c r="P1377" i="2"/>
  <c r="P1385" i="2"/>
  <c r="P1391" i="2"/>
  <c r="P1399" i="2"/>
  <c r="P1407" i="2"/>
  <c r="P1270" i="2"/>
  <c r="P1275" i="2"/>
  <c r="P1278" i="2"/>
  <c r="P1283" i="2"/>
  <c r="P1285" i="2"/>
  <c r="P1290" i="2"/>
  <c r="P1293" i="2"/>
  <c r="P1272" i="2"/>
  <c r="P1280" i="2"/>
  <c r="P1287" i="2"/>
  <c r="P1638" i="3"/>
  <c r="P1829" i="3"/>
  <c r="P1636" i="3"/>
  <c r="P1639" i="3"/>
  <c r="P1643" i="3"/>
  <c r="P1646" i="3"/>
  <c r="P1651" i="3"/>
  <c r="P1654" i="3"/>
  <c r="P1659" i="3"/>
  <c r="P1662" i="3"/>
  <c r="P1667" i="3"/>
  <c r="P1670" i="3"/>
  <c r="P1675" i="3"/>
  <c r="P1678" i="3"/>
  <c r="P1683" i="3"/>
  <c r="P1686" i="3"/>
  <c r="P1691" i="3"/>
  <c r="P1694" i="3"/>
  <c r="P1699" i="3"/>
  <c r="P1702" i="3"/>
  <c r="P1707" i="3"/>
  <c r="P1710" i="3"/>
  <c r="P1715" i="3"/>
  <c r="P1718" i="3"/>
  <c r="P1723" i="3"/>
  <c r="P1726" i="3"/>
  <c r="P1731" i="3"/>
  <c r="P1734" i="3"/>
  <c r="P1739" i="3"/>
  <c r="P1742" i="3"/>
  <c r="P1747" i="3"/>
  <c r="P1750" i="3"/>
  <c r="P1755" i="3"/>
  <c r="P1758" i="3"/>
  <c r="P1763" i="3"/>
  <c r="P1766" i="3"/>
  <c r="P1771" i="3"/>
  <c r="P1774" i="3"/>
  <c r="P1779" i="3"/>
  <c r="P1782" i="3"/>
  <c r="P1787" i="3"/>
  <c r="P1790" i="3"/>
  <c r="P1795" i="3"/>
  <c r="P1798" i="3"/>
  <c r="P1803" i="3"/>
  <c r="P1806" i="3"/>
  <c r="P1811" i="3"/>
  <c r="P1814" i="3"/>
  <c r="P1819" i="3"/>
  <c r="P1822" i="3"/>
  <c r="P1827" i="3"/>
  <c r="P1830" i="3"/>
  <c r="P1835" i="3"/>
  <c r="P1669" i="3"/>
  <c r="P1701" i="3"/>
  <c r="P1733" i="3"/>
  <c r="P1765" i="3"/>
  <c r="P1797" i="3"/>
  <c r="P1637" i="3"/>
  <c r="P1644" i="3"/>
  <c r="P1652" i="3"/>
  <c r="P1660" i="3"/>
  <c r="P1668" i="3"/>
  <c r="P1676" i="3"/>
  <c r="P1684" i="3"/>
  <c r="P1692" i="3"/>
  <c r="P1700" i="3"/>
  <c r="P1708" i="3"/>
  <c r="P1716" i="3"/>
  <c r="P1724" i="3"/>
  <c r="P1732" i="3"/>
  <c r="P1740" i="3"/>
  <c r="P1748" i="3"/>
  <c r="P1756" i="3"/>
  <c r="P1764" i="3"/>
  <c r="P1772" i="3"/>
  <c r="P1780" i="3"/>
  <c r="P1788" i="3"/>
  <c r="P1796" i="3"/>
  <c r="P1804" i="3"/>
  <c r="P1812" i="3"/>
  <c r="P1820" i="3"/>
  <c r="P1828" i="3"/>
  <c r="P1836" i="3"/>
  <c r="M1660" i="1"/>
  <c r="P1660" i="1" s="1"/>
  <c r="M1659" i="1"/>
  <c r="P1659" i="1" s="1"/>
  <c r="M1658" i="1"/>
  <c r="P1658" i="1" s="1"/>
  <c r="M1657" i="1"/>
  <c r="P1657" i="1" s="1"/>
  <c r="M1656" i="1"/>
  <c r="P1656" i="1" s="1"/>
  <c r="M1655" i="1"/>
  <c r="P1655" i="1" s="1"/>
  <c r="M1654" i="1"/>
  <c r="P1654" i="1" s="1"/>
  <c r="M1653" i="1"/>
  <c r="P1653" i="1" s="1"/>
  <c r="M1652" i="1"/>
  <c r="P1652" i="1" s="1"/>
  <c r="M1651" i="1"/>
  <c r="P1651" i="1" s="1"/>
  <c r="M1650" i="1"/>
  <c r="P1650" i="1" s="1"/>
  <c r="M1649" i="1"/>
  <c r="P1649" i="1" s="1"/>
  <c r="M1648" i="1"/>
  <c r="P1648" i="1" s="1"/>
  <c r="M1647" i="1"/>
  <c r="P1647" i="1" s="1"/>
  <c r="M1646" i="1"/>
  <c r="P1646" i="1" s="1"/>
  <c r="M1645" i="1"/>
  <c r="P1645" i="1" s="1"/>
  <c r="M1644" i="1"/>
  <c r="P1644" i="1" s="1"/>
  <c r="M1643" i="1"/>
  <c r="P1643" i="1" s="1"/>
  <c r="M1642" i="1"/>
  <c r="P1642" i="1" s="1"/>
  <c r="M1641" i="1"/>
  <c r="P1641" i="1" s="1"/>
  <c r="M1640" i="1"/>
  <c r="P1640" i="1" s="1"/>
  <c r="M1639" i="1"/>
  <c r="P1639" i="1" s="1"/>
  <c r="M1638" i="1"/>
  <c r="P1638" i="1" s="1"/>
  <c r="M1637" i="1"/>
  <c r="P1637" i="1" s="1"/>
  <c r="M1636" i="1"/>
  <c r="P1636" i="1" s="1"/>
  <c r="M1635" i="1"/>
  <c r="P1635" i="1" s="1"/>
  <c r="M1634" i="1"/>
  <c r="P1634" i="1" s="1"/>
  <c r="M1633" i="1"/>
  <c r="P1633" i="1" s="1"/>
  <c r="M1632" i="1"/>
  <c r="P1632" i="1" s="1"/>
  <c r="M1631" i="1"/>
  <c r="P1631" i="1" s="1"/>
  <c r="M1630" i="1"/>
  <c r="P1630" i="1" s="1"/>
  <c r="M1629" i="1"/>
  <c r="P1629" i="1" s="1"/>
  <c r="M1628" i="1"/>
  <c r="P1628" i="1" s="1"/>
  <c r="M1627" i="1"/>
  <c r="P1627" i="1" s="1"/>
  <c r="M1626" i="1"/>
  <c r="P1626" i="1" s="1"/>
  <c r="M1625" i="1"/>
  <c r="P1625" i="1" s="1"/>
  <c r="M1624" i="1"/>
  <c r="P1624" i="1" s="1"/>
  <c r="M1623" i="1"/>
  <c r="P1623" i="1" s="1"/>
  <c r="M1622" i="1"/>
  <c r="P1622" i="1" s="1"/>
  <c r="M1621" i="1"/>
  <c r="P1621" i="1" s="1"/>
  <c r="M1620" i="1"/>
  <c r="P1620" i="1" s="1"/>
  <c r="M1619" i="1"/>
  <c r="P1619" i="1" s="1"/>
  <c r="M1618" i="1"/>
  <c r="P1618" i="1" s="1"/>
  <c r="M1617" i="1"/>
  <c r="P1617" i="1" s="1"/>
  <c r="M1616" i="1"/>
  <c r="P1616" i="1" s="1"/>
  <c r="M1615" i="1"/>
  <c r="P1615" i="1" s="1"/>
  <c r="M1614" i="1"/>
  <c r="P1614" i="1" s="1"/>
  <c r="M1613" i="1"/>
  <c r="P1613" i="1" s="1"/>
  <c r="M1612" i="1"/>
  <c r="P1612" i="1" s="1"/>
  <c r="M1611" i="1"/>
  <c r="P1611" i="1" s="1"/>
  <c r="M1610" i="1"/>
  <c r="P1610" i="1" s="1"/>
  <c r="M1609" i="1"/>
  <c r="P1609" i="1" s="1"/>
  <c r="M1608" i="1"/>
  <c r="P1608" i="1" s="1"/>
  <c r="M1607" i="1"/>
  <c r="P1607" i="1" s="1"/>
  <c r="M1606" i="1"/>
  <c r="P1606" i="1" s="1"/>
  <c r="M1605" i="1"/>
  <c r="P1605" i="1" s="1"/>
  <c r="M1604" i="1"/>
  <c r="P1604" i="1" s="1"/>
  <c r="M1603" i="1"/>
  <c r="P1603" i="1" s="1"/>
  <c r="M1602" i="1"/>
  <c r="P1602" i="1" s="1"/>
  <c r="M1601" i="1"/>
  <c r="P1601" i="1" s="1"/>
  <c r="M1600" i="1"/>
  <c r="P1600" i="1" s="1"/>
  <c r="M1599" i="1"/>
  <c r="P1599" i="1" s="1"/>
  <c r="M1598" i="1"/>
  <c r="P1598" i="1" s="1"/>
  <c r="M1597" i="1"/>
  <c r="P1597" i="1" s="1"/>
  <c r="M1596" i="1"/>
  <c r="P1596" i="1" s="1"/>
  <c r="M1595" i="1"/>
  <c r="P1595" i="1" s="1"/>
  <c r="M1594" i="1"/>
  <c r="P1594" i="1" s="1"/>
  <c r="M1593" i="1"/>
  <c r="P1593" i="1" s="1"/>
  <c r="M1592" i="1"/>
  <c r="P1592" i="1" s="1"/>
  <c r="M1591" i="1"/>
  <c r="P1591" i="1" s="1"/>
  <c r="M1590" i="1"/>
  <c r="P1590" i="1" s="1"/>
  <c r="M1589" i="1"/>
  <c r="P1589" i="1" s="1"/>
  <c r="M1588" i="1"/>
  <c r="P1588" i="1" s="1"/>
  <c r="M1587" i="1"/>
  <c r="P1587" i="1" s="1"/>
  <c r="M1586" i="1"/>
  <c r="P1586" i="1" s="1"/>
  <c r="M1585" i="1"/>
  <c r="P1585" i="1" s="1"/>
  <c r="M1584" i="1"/>
  <c r="P1584" i="1" s="1"/>
  <c r="M1583" i="1"/>
  <c r="P1583" i="1" s="1"/>
  <c r="M1582" i="1"/>
  <c r="P1582" i="1" s="1"/>
  <c r="M1581" i="1"/>
  <c r="P1581" i="1" s="1"/>
  <c r="M1580" i="1"/>
  <c r="P1580" i="1" s="1"/>
  <c r="M1579" i="1"/>
  <c r="P1579" i="1" s="1"/>
  <c r="M1578" i="1"/>
  <c r="P1578" i="1" s="1"/>
  <c r="M1577" i="1"/>
  <c r="P1577" i="1" s="1"/>
  <c r="M1576" i="1"/>
  <c r="P1576" i="1" s="1"/>
  <c r="M1575" i="1"/>
  <c r="P1575" i="1" s="1"/>
  <c r="M1574" i="1"/>
  <c r="P1574" i="1" s="1"/>
  <c r="M1573" i="1"/>
  <c r="P1573" i="1" s="1"/>
  <c r="M1572" i="1"/>
  <c r="P1572" i="1" s="1"/>
  <c r="M1571" i="1"/>
  <c r="P1571" i="1" s="1"/>
  <c r="M1570" i="1"/>
  <c r="P1570" i="1" s="1"/>
  <c r="M1569" i="1"/>
  <c r="P1569" i="1" s="1"/>
  <c r="M1568" i="1"/>
  <c r="P1568" i="1" s="1"/>
  <c r="M1567" i="1"/>
  <c r="P1567" i="1" s="1"/>
  <c r="M1566" i="1"/>
  <c r="P1566" i="1" s="1"/>
  <c r="M1565" i="1"/>
  <c r="P1565" i="1" s="1"/>
  <c r="M1564" i="1"/>
  <c r="P1564" i="1" s="1"/>
  <c r="M1563" i="1"/>
  <c r="P1563" i="1" s="1"/>
  <c r="M1562" i="1"/>
  <c r="P1562" i="1" s="1"/>
  <c r="M1561" i="1"/>
  <c r="P1561" i="1" s="1"/>
  <c r="M1560" i="1"/>
  <c r="P1560" i="1" s="1"/>
  <c r="M1559" i="1"/>
  <c r="P1559" i="1" s="1"/>
  <c r="M1558" i="1"/>
  <c r="P1558" i="1" s="1"/>
  <c r="M1557" i="1"/>
  <c r="P1557" i="1" s="1"/>
  <c r="M1556" i="1"/>
  <c r="P1556" i="1" s="1"/>
  <c r="M1555" i="1"/>
  <c r="P1555" i="1" s="1"/>
  <c r="M1554" i="1"/>
  <c r="P1554" i="1" s="1"/>
  <c r="M1553" i="1"/>
  <c r="P1553" i="1" s="1"/>
  <c r="M1552" i="1"/>
  <c r="P1552" i="1" s="1"/>
  <c r="M1551" i="1"/>
  <c r="P1551" i="1" s="1"/>
  <c r="M1550" i="1"/>
  <c r="P1550" i="1" s="1"/>
  <c r="M1549" i="1"/>
  <c r="P1549" i="1" s="1"/>
  <c r="M1548" i="1"/>
  <c r="P1548" i="1" s="1"/>
  <c r="M1547" i="1"/>
  <c r="P1547" i="1" s="1"/>
  <c r="M1546" i="1"/>
  <c r="P1546" i="1" s="1"/>
  <c r="M1545" i="1"/>
  <c r="P1545" i="1" s="1"/>
  <c r="M1544" i="1"/>
  <c r="P1544" i="1" s="1"/>
  <c r="M1543" i="1"/>
  <c r="P1543" i="1" s="1"/>
  <c r="M1542" i="1"/>
  <c r="P1542" i="1" s="1"/>
  <c r="M1541" i="1"/>
  <c r="P1541" i="1" s="1"/>
  <c r="M1540" i="1"/>
  <c r="P1540" i="1" s="1"/>
  <c r="M1539" i="1"/>
  <c r="P1539" i="1" s="1"/>
  <c r="M1538" i="1"/>
  <c r="P1538" i="1" s="1"/>
  <c r="M1537" i="1"/>
  <c r="P1537" i="1" s="1"/>
  <c r="M1536" i="1"/>
  <c r="P1536" i="1" s="1"/>
  <c r="M1535" i="1"/>
  <c r="P1535" i="1" s="1"/>
  <c r="M1534" i="1"/>
  <c r="P1534" i="1" s="1"/>
  <c r="M1533" i="1"/>
  <c r="P1533" i="1" s="1"/>
  <c r="M1532" i="1"/>
  <c r="P1532" i="1" s="1"/>
  <c r="M1531" i="1"/>
  <c r="P1531" i="1" s="1"/>
  <c r="M1530" i="1"/>
  <c r="P1530" i="1" s="1"/>
  <c r="M1529" i="1"/>
  <c r="P1529" i="1" s="1"/>
  <c r="M1528" i="1"/>
  <c r="P1528" i="1" s="1"/>
  <c r="M1527" i="1"/>
  <c r="P1527" i="1" s="1"/>
  <c r="M1526" i="1"/>
  <c r="P1526" i="1" s="1"/>
  <c r="M1525" i="1"/>
  <c r="P1525" i="1" s="1"/>
  <c r="M1524" i="1"/>
  <c r="P1524" i="1" s="1"/>
  <c r="M1523" i="1"/>
  <c r="P1523" i="1" s="1"/>
  <c r="M1522" i="1"/>
  <c r="P1522" i="1" s="1"/>
  <c r="M1521" i="1"/>
  <c r="P1521" i="1" s="1"/>
  <c r="M1520" i="1"/>
  <c r="P1520" i="1" s="1"/>
  <c r="M1519" i="1"/>
  <c r="P1519" i="1" s="1"/>
  <c r="M1518" i="1"/>
  <c r="P1518" i="1" s="1"/>
  <c r="M1517" i="1"/>
  <c r="P1517" i="1" s="1"/>
  <c r="M1516" i="1"/>
  <c r="P1516" i="1" s="1"/>
  <c r="M1515" i="1"/>
  <c r="P1515" i="1" s="1"/>
  <c r="M1514" i="1"/>
  <c r="P1514" i="1" s="1"/>
  <c r="M1513" i="1"/>
  <c r="P1513" i="1" s="1"/>
  <c r="M1512" i="1"/>
  <c r="P1512" i="1" s="1"/>
  <c r="M1511" i="1"/>
  <c r="P1511" i="1" s="1"/>
  <c r="M1510" i="1"/>
  <c r="P1510" i="1" s="1"/>
  <c r="M1509" i="1"/>
  <c r="P1509" i="1" s="1"/>
  <c r="M1508" i="1"/>
  <c r="P1508" i="1" s="1"/>
  <c r="M1507" i="1"/>
  <c r="P1507" i="1" s="1"/>
  <c r="M1506" i="1"/>
  <c r="P1506" i="1" s="1"/>
  <c r="M1505" i="1"/>
  <c r="P1505" i="1" s="1"/>
  <c r="M1504" i="1"/>
  <c r="P1504" i="1" s="1"/>
  <c r="M1503" i="1"/>
  <c r="P1503" i="1" s="1"/>
  <c r="M1502" i="1"/>
  <c r="P1502" i="1" s="1"/>
  <c r="M1501" i="1"/>
  <c r="P1501" i="1" s="1"/>
  <c r="M1500" i="1"/>
  <c r="P1500" i="1" s="1"/>
  <c r="M1499" i="1"/>
  <c r="P1499" i="1" s="1"/>
  <c r="M1498" i="1"/>
  <c r="P1498" i="1" s="1"/>
  <c r="M1497" i="1"/>
  <c r="P1497" i="1" s="1"/>
  <c r="M1496" i="1"/>
  <c r="P1496" i="1" s="1"/>
  <c r="M1495" i="1"/>
  <c r="P1495" i="1" s="1"/>
  <c r="M1494" i="1"/>
  <c r="P1494" i="1" s="1"/>
  <c r="M1493" i="1"/>
  <c r="P1493" i="1" s="1"/>
  <c r="M1492" i="1"/>
  <c r="P1492" i="1" s="1"/>
  <c r="M1491" i="1"/>
  <c r="P1491" i="1" s="1"/>
  <c r="M1490" i="1"/>
  <c r="P1490" i="1" s="1"/>
  <c r="M1267" i="2"/>
  <c r="I1267" i="2"/>
  <c r="M1266" i="2"/>
  <c r="I1266" i="2"/>
  <c r="M1265" i="2"/>
  <c r="I1265" i="2"/>
  <c r="M1264" i="2"/>
  <c r="I1264" i="2"/>
  <c r="M1263" i="2"/>
  <c r="I1263" i="2"/>
  <c r="M1262" i="2"/>
  <c r="I1262" i="2"/>
  <c r="M1261" i="2"/>
  <c r="I1261" i="2"/>
  <c r="M1260" i="2"/>
  <c r="I1260" i="2"/>
  <c r="M1259" i="2"/>
  <c r="I1259" i="2"/>
  <c r="M1258" i="2"/>
  <c r="I1258" i="2"/>
  <c r="M1257" i="2"/>
  <c r="I1257" i="2"/>
  <c r="M1256" i="2"/>
  <c r="I1256" i="2"/>
  <c r="M1255" i="2"/>
  <c r="I1255" i="2"/>
  <c r="M1254" i="2"/>
  <c r="I1254" i="2"/>
  <c r="M1253" i="2"/>
  <c r="I1253" i="2"/>
  <c r="M1252" i="2"/>
  <c r="I1252" i="2"/>
  <c r="M1251" i="2"/>
  <c r="I1251" i="2"/>
  <c r="M1250" i="2"/>
  <c r="I1250" i="2"/>
  <c r="M1249" i="2"/>
  <c r="I1249" i="2"/>
  <c r="M1248" i="2"/>
  <c r="I1248" i="2"/>
  <c r="M1247" i="2"/>
  <c r="I1247" i="2"/>
  <c r="M1246" i="2"/>
  <c r="I1246" i="2"/>
  <c r="M1245" i="2"/>
  <c r="I1245" i="2"/>
  <c r="M1244" i="2"/>
  <c r="I1244" i="2"/>
  <c r="M1243" i="2"/>
  <c r="I1243" i="2"/>
  <c r="M1242" i="2"/>
  <c r="I1242" i="2"/>
  <c r="M1241" i="2"/>
  <c r="I1241" i="2"/>
  <c r="M1240" i="2"/>
  <c r="I1240" i="2"/>
  <c r="M1239" i="2"/>
  <c r="I1239" i="2"/>
  <c r="M1238" i="2"/>
  <c r="I1238" i="2"/>
  <c r="M1237" i="2"/>
  <c r="I1237" i="2"/>
  <c r="M1236" i="2"/>
  <c r="I1236" i="2"/>
  <c r="M1235" i="2"/>
  <c r="I1235" i="2"/>
  <c r="M1234" i="2"/>
  <c r="I1234" i="2"/>
  <c r="M1233" i="2"/>
  <c r="I1233" i="2"/>
  <c r="M1232" i="2"/>
  <c r="I1232" i="2"/>
  <c r="M1231" i="2"/>
  <c r="I1231" i="2"/>
  <c r="M1230" i="2"/>
  <c r="I1230" i="2"/>
  <c r="M1229" i="2"/>
  <c r="I1229" i="2"/>
  <c r="M1228" i="2"/>
  <c r="I1228" i="2"/>
  <c r="M1227" i="2"/>
  <c r="I1227" i="2"/>
  <c r="M1226" i="2"/>
  <c r="I1226" i="2"/>
  <c r="M1225" i="2"/>
  <c r="I1225" i="2"/>
  <c r="M1224" i="2"/>
  <c r="I1224" i="2"/>
  <c r="M1223" i="2"/>
  <c r="I1223" i="2"/>
  <c r="M1222" i="2"/>
  <c r="I1222" i="2"/>
  <c r="M1221" i="2"/>
  <c r="I1221" i="2"/>
  <c r="M1220" i="2"/>
  <c r="I1220" i="2"/>
  <c r="M1219" i="2"/>
  <c r="I1219" i="2"/>
  <c r="M1218" i="2"/>
  <c r="I1218" i="2"/>
  <c r="M1217" i="2"/>
  <c r="I1217" i="2"/>
  <c r="M1216" i="2"/>
  <c r="I1216" i="2"/>
  <c r="M1215" i="2"/>
  <c r="I1215" i="2"/>
  <c r="M1214" i="2"/>
  <c r="I1214" i="2"/>
  <c r="M1213" i="2"/>
  <c r="I1213" i="2"/>
  <c r="M1212" i="2"/>
  <c r="I1212" i="2"/>
  <c r="M1211" i="2"/>
  <c r="I1211" i="2"/>
  <c r="M1210" i="2"/>
  <c r="I1210" i="2"/>
  <c r="M1209" i="2"/>
  <c r="I1209" i="2"/>
  <c r="M1208" i="2"/>
  <c r="I1208" i="2"/>
  <c r="M1207" i="2"/>
  <c r="I1207" i="2"/>
  <c r="M1206" i="2"/>
  <c r="I1206" i="2"/>
  <c r="M1205" i="2"/>
  <c r="I1205" i="2"/>
  <c r="M1204" i="2"/>
  <c r="I1204" i="2"/>
  <c r="M1203" i="2"/>
  <c r="I1203" i="2"/>
  <c r="M1202" i="2"/>
  <c r="I1202" i="2"/>
  <c r="M1201" i="2"/>
  <c r="I1201" i="2"/>
  <c r="M1200" i="2"/>
  <c r="I1200" i="2"/>
  <c r="M1199" i="2"/>
  <c r="I1199" i="2"/>
  <c r="M1198" i="2"/>
  <c r="I1198" i="2"/>
  <c r="M1197" i="2"/>
  <c r="I1197" i="2"/>
  <c r="M1196" i="2"/>
  <c r="I1196" i="2"/>
  <c r="M1195" i="2"/>
  <c r="I1195" i="2"/>
  <c r="M1194" i="2"/>
  <c r="I1194" i="2"/>
  <c r="M1193" i="2"/>
  <c r="I1193" i="2"/>
  <c r="M1192" i="2"/>
  <c r="I1192" i="2"/>
  <c r="M1191" i="2"/>
  <c r="I1191" i="2"/>
  <c r="M1190" i="2"/>
  <c r="I1190" i="2"/>
  <c r="M1189" i="2"/>
  <c r="I1189" i="2"/>
  <c r="M1188" i="2"/>
  <c r="I1188" i="2"/>
  <c r="M1187" i="2"/>
  <c r="I1187" i="2"/>
  <c r="M1186" i="2"/>
  <c r="I1186" i="2"/>
  <c r="M1185" i="2"/>
  <c r="I1185" i="2"/>
  <c r="M1184" i="2"/>
  <c r="I1184" i="2"/>
  <c r="M1183" i="2"/>
  <c r="I1183" i="2"/>
  <c r="M1182" i="2"/>
  <c r="I1182" i="2"/>
  <c r="M1181" i="2"/>
  <c r="I1181" i="2"/>
  <c r="M1180" i="2"/>
  <c r="I1180" i="2"/>
  <c r="M1179" i="2"/>
  <c r="I1179" i="2"/>
  <c r="M1178" i="2"/>
  <c r="I1178" i="2"/>
  <c r="M1177" i="2"/>
  <c r="I1177" i="2"/>
  <c r="M1176" i="2"/>
  <c r="I1176" i="2"/>
  <c r="M1175" i="2"/>
  <c r="I1175" i="2"/>
  <c r="M1174" i="2"/>
  <c r="I1174" i="2"/>
  <c r="M1173" i="2"/>
  <c r="I1173" i="2"/>
  <c r="M1172" i="2"/>
  <c r="I1172" i="2"/>
  <c r="M1171" i="2"/>
  <c r="I1171" i="2"/>
  <c r="M1170" i="2"/>
  <c r="I1170" i="2"/>
  <c r="M1169" i="2"/>
  <c r="I1169" i="2"/>
  <c r="M1168" i="2"/>
  <c r="I1168" i="2"/>
  <c r="M1167" i="2"/>
  <c r="I1167" i="2"/>
  <c r="M1166" i="2"/>
  <c r="I1166" i="2"/>
  <c r="M1165" i="2"/>
  <c r="I1165" i="2"/>
  <c r="M1164" i="2"/>
  <c r="I1164" i="2"/>
  <c r="M1163" i="2"/>
  <c r="I1163" i="2"/>
  <c r="M1162" i="2"/>
  <c r="I1162" i="2"/>
  <c r="M1161" i="2"/>
  <c r="I1161" i="2"/>
  <c r="M1160" i="2"/>
  <c r="I1160" i="2"/>
  <c r="M1159" i="2"/>
  <c r="I1159" i="2"/>
  <c r="M1158" i="2"/>
  <c r="I1158" i="2"/>
  <c r="M1157" i="2"/>
  <c r="I1157" i="2"/>
  <c r="M1156" i="2"/>
  <c r="I1156" i="2"/>
  <c r="M1155" i="2"/>
  <c r="I1155" i="2"/>
  <c r="M1154" i="2"/>
  <c r="I1154" i="2"/>
  <c r="M1153" i="2"/>
  <c r="I1153" i="2"/>
  <c r="M1152" i="2"/>
  <c r="I1152" i="2"/>
  <c r="M1151" i="2"/>
  <c r="I1151" i="2"/>
  <c r="M1150" i="2"/>
  <c r="I1150" i="2"/>
  <c r="M1149" i="2"/>
  <c r="I1149" i="2"/>
  <c r="M1148" i="2"/>
  <c r="I1148" i="2"/>
  <c r="M1147" i="2"/>
  <c r="I1147" i="2"/>
  <c r="M1146" i="2"/>
  <c r="I1146" i="2"/>
  <c r="M1145" i="2"/>
  <c r="I1145" i="2"/>
  <c r="M1144" i="2"/>
  <c r="I1144" i="2"/>
  <c r="M1143" i="2"/>
  <c r="I1143" i="2"/>
  <c r="M1142" i="2"/>
  <c r="I1142" i="2"/>
  <c r="M1141" i="2"/>
  <c r="I1141" i="2"/>
  <c r="M1140" i="2"/>
  <c r="I1140" i="2"/>
  <c r="M1139" i="2"/>
  <c r="I1139" i="2"/>
  <c r="M1138" i="2"/>
  <c r="I1138" i="2"/>
  <c r="M1137" i="2"/>
  <c r="I1137" i="2"/>
  <c r="M1136" i="2"/>
  <c r="I1136" i="2"/>
  <c r="M1135" i="2"/>
  <c r="I1135" i="2"/>
  <c r="M1134" i="2"/>
  <c r="I1134" i="2"/>
  <c r="M1133" i="2"/>
  <c r="I1133" i="2"/>
  <c r="X80" i="5"/>
  <c r="M80" i="5"/>
  <c r="I80" i="5"/>
  <c r="X78" i="5"/>
  <c r="M78" i="5"/>
  <c r="I78" i="5"/>
  <c r="M573" i="7"/>
  <c r="I573" i="7"/>
  <c r="M572" i="7"/>
  <c r="I572" i="7"/>
  <c r="M571" i="7"/>
  <c r="I571" i="7"/>
  <c r="M570" i="7"/>
  <c r="I570" i="7"/>
  <c r="M569" i="7"/>
  <c r="I569" i="7"/>
  <c r="M568" i="7"/>
  <c r="I568" i="7"/>
  <c r="M567" i="7"/>
  <c r="I567" i="7"/>
  <c r="M566" i="7"/>
  <c r="I566" i="7"/>
  <c r="M565" i="7"/>
  <c r="I565" i="7"/>
  <c r="M564" i="7"/>
  <c r="I564" i="7"/>
  <c r="M563" i="7"/>
  <c r="I563" i="7"/>
  <c r="M562" i="7"/>
  <c r="I562" i="7"/>
  <c r="M561" i="7"/>
  <c r="I561" i="7"/>
  <c r="M560" i="7"/>
  <c r="I560" i="7"/>
  <c r="M559" i="7"/>
  <c r="I559" i="7"/>
  <c r="M558" i="7"/>
  <c r="I558" i="7"/>
  <c r="M557" i="7"/>
  <c r="I557" i="7"/>
  <c r="M556" i="7"/>
  <c r="I556" i="7"/>
  <c r="M555" i="7"/>
  <c r="I555" i="7"/>
  <c r="M554" i="7"/>
  <c r="I554" i="7"/>
  <c r="M553" i="7"/>
  <c r="I553" i="7"/>
  <c r="M552" i="7"/>
  <c r="I552" i="7"/>
  <c r="M551" i="7"/>
  <c r="I551" i="7"/>
  <c r="M550" i="7"/>
  <c r="I550" i="7"/>
  <c r="M549" i="7"/>
  <c r="I549" i="7"/>
  <c r="M548" i="7"/>
  <c r="I548" i="7"/>
  <c r="M547" i="7"/>
  <c r="I547" i="7"/>
  <c r="M546" i="7"/>
  <c r="I546" i="7"/>
  <c r="M545" i="7"/>
  <c r="I545" i="7"/>
  <c r="M544" i="7"/>
  <c r="I544" i="7"/>
  <c r="M543" i="7"/>
  <c r="I543" i="7"/>
  <c r="M542" i="7"/>
  <c r="I542" i="7"/>
  <c r="M541" i="7"/>
  <c r="I541" i="7"/>
  <c r="M540" i="7"/>
  <c r="I540" i="7"/>
  <c r="M539" i="7"/>
  <c r="I539" i="7"/>
  <c r="M538" i="7"/>
  <c r="I538" i="7"/>
  <c r="M537" i="7"/>
  <c r="I537" i="7"/>
  <c r="M536" i="7"/>
  <c r="I536" i="7"/>
  <c r="M535" i="7"/>
  <c r="I535" i="7"/>
  <c r="M534" i="7"/>
  <c r="I534" i="7"/>
  <c r="M533" i="7"/>
  <c r="I533" i="7"/>
  <c r="M532" i="7"/>
  <c r="I532" i="7"/>
  <c r="M531" i="7"/>
  <c r="I531" i="7"/>
  <c r="M530" i="7"/>
  <c r="I530" i="7"/>
  <c r="M529" i="7"/>
  <c r="I529" i="7"/>
  <c r="M528" i="7"/>
  <c r="I528" i="7"/>
  <c r="M527" i="7"/>
  <c r="I527" i="7"/>
  <c r="M526" i="7"/>
  <c r="I526" i="7"/>
  <c r="M525" i="7"/>
  <c r="I525" i="7"/>
  <c r="M524" i="7"/>
  <c r="I524" i="7"/>
  <c r="M523" i="7"/>
  <c r="I523" i="7"/>
  <c r="M522" i="7"/>
  <c r="I522" i="7"/>
  <c r="M521" i="7"/>
  <c r="I521" i="7"/>
  <c r="M520" i="7"/>
  <c r="I520" i="7"/>
  <c r="M519" i="7"/>
  <c r="I519" i="7"/>
  <c r="M518" i="7"/>
  <c r="I518" i="7"/>
  <c r="M517" i="7"/>
  <c r="I517" i="7"/>
  <c r="M516" i="7"/>
  <c r="I516" i="7"/>
  <c r="M515" i="7"/>
  <c r="I515" i="7"/>
  <c r="M514" i="7"/>
  <c r="I514" i="7"/>
  <c r="M513" i="7"/>
  <c r="I513" i="7"/>
  <c r="M512" i="7"/>
  <c r="I512" i="7"/>
  <c r="M511" i="7"/>
  <c r="I511" i="7"/>
  <c r="M510" i="7"/>
  <c r="I510" i="7"/>
  <c r="M509" i="7"/>
  <c r="I509" i="7"/>
  <c r="M508" i="7"/>
  <c r="I508" i="7"/>
  <c r="M507" i="7"/>
  <c r="I507" i="7"/>
  <c r="M506" i="7"/>
  <c r="I506" i="7"/>
  <c r="M505" i="7"/>
  <c r="I505" i="7"/>
  <c r="M504" i="7"/>
  <c r="I504" i="7"/>
  <c r="M503" i="7"/>
  <c r="I503" i="7"/>
  <c r="M502" i="7"/>
  <c r="I502" i="7"/>
  <c r="M501" i="7"/>
  <c r="I501" i="7"/>
  <c r="M500" i="7"/>
  <c r="I500" i="7"/>
  <c r="M499" i="7"/>
  <c r="I499" i="7"/>
  <c r="M498" i="7"/>
  <c r="I498" i="7"/>
  <c r="M497" i="7"/>
  <c r="I497" i="7"/>
  <c r="M496" i="7"/>
  <c r="I496" i="7"/>
  <c r="M495" i="7"/>
  <c r="I495" i="7"/>
  <c r="M494" i="7"/>
  <c r="I494" i="7"/>
  <c r="M493" i="7"/>
  <c r="I493" i="7"/>
  <c r="M492" i="7"/>
  <c r="I492" i="7"/>
  <c r="M491" i="7"/>
  <c r="I491" i="7"/>
  <c r="M490" i="7"/>
  <c r="I490" i="7"/>
  <c r="M489" i="7"/>
  <c r="I489" i="7"/>
  <c r="M488" i="7"/>
  <c r="I488" i="7"/>
  <c r="M487" i="7"/>
  <c r="I487" i="7"/>
  <c r="M486" i="7"/>
  <c r="I486" i="7"/>
  <c r="M485" i="7"/>
  <c r="I485" i="7"/>
  <c r="M484" i="7"/>
  <c r="I484" i="7"/>
  <c r="M483" i="7"/>
  <c r="I483" i="7"/>
  <c r="M482" i="7"/>
  <c r="I482" i="7"/>
  <c r="M481" i="7"/>
  <c r="I481" i="7"/>
  <c r="M480" i="7"/>
  <c r="I480" i="7"/>
  <c r="M479" i="7"/>
  <c r="I479" i="7"/>
  <c r="M478" i="7"/>
  <c r="I478" i="7"/>
  <c r="M477" i="7"/>
  <c r="I477" i="7"/>
  <c r="M476" i="7"/>
  <c r="I476" i="7"/>
  <c r="M1633" i="3"/>
  <c r="I1633" i="3"/>
  <c r="M1632" i="3"/>
  <c r="I1632" i="3"/>
  <c r="M1631" i="3"/>
  <c r="I1631" i="3"/>
  <c r="M1630" i="3"/>
  <c r="I1630" i="3"/>
  <c r="M1629" i="3"/>
  <c r="I1629" i="3"/>
  <c r="M1628" i="3"/>
  <c r="I1628" i="3"/>
  <c r="M1627" i="3"/>
  <c r="I1627" i="3"/>
  <c r="M1626" i="3"/>
  <c r="I1626" i="3"/>
  <c r="M1625" i="3"/>
  <c r="I1625" i="3"/>
  <c r="M1624" i="3"/>
  <c r="I1624" i="3"/>
  <c r="M1623" i="3"/>
  <c r="I1623" i="3"/>
  <c r="M1622" i="3"/>
  <c r="I1622" i="3"/>
  <c r="M1621" i="3"/>
  <c r="I1621" i="3"/>
  <c r="M1620" i="3"/>
  <c r="I1620" i="3"/>
  <c r="M1619" i="3"/>
  <c r="I1619" i="3"/>
  <c r="M1618" i="3"/>
  <c r="I1618" i="3"/>
  <c r="M1617" i="3"/>
  <c r="I1617" i="3"/>
  <c r="M1616" i="3"/>
  <c r="I1616" i="3"/>
  <c r="M1615" i="3"/>
  <c r="I1615" i="3"/>
  <c r="M1614" i="3"/>
  <c r="I1614" i="3"/>
  <c r="M1613" i="3"/>
  <c r="I1613" i="3"/>
  <c r="M1612" i="3"/>
  <c r="I1612" i="3"/>
  <c r="M1611" i="3"/>
  <c r="I1611" i="3"/>
  <c r="M1610" i="3"/>
  <c r="I1610" i="3"/>
  <c r="M1609" i="3"/>
  <c r="I1609" i="3"/>
  <c r="M1608" i="3"/>
  <c r="I1608" i="3"/>
  <c r="M1607" i="3"/>
  <c r="I1607" i="3"/>
  <c r="M1606" i="3"/>
  <c r="I1606" i="3"/>
  <c r="M1605" i="3"/>
  <c r="I1605" i="3"/>
  <c r="M1604" i="3"/>
  <c r="I1604" i="3"/>
  <c r="M1603" i="3"/>
  <c r="I1603" i="3"/>
  <c r="M1602" i="3"/>
  <c r="I1602" i="3"/>
  <c r="M1601" i="3"/>
  <c r="I1601" i="3"/>
  <c r="M1600" i="3"/>
  <c r="I1600" i="3"/>
  <c r="M1599" i="3"/>
  <c r="I1599" i="3"/>
  <c r="M1598" i="3"/>
  <c r="I1598" i="3"/>
  <c r="M1597" i="3"/>
  <c r="I1597" i="3"/>
  <c r="M1596" i="3"/>
  <c r="I1596" i="3"/>
  <c r="M1595" i="3"/>
  <c r="I1595" i="3"/>
  <c r="M1594" i="3"/>
  <c r="I1594" i="3"/>
  <c r="M1593" i="3"/>
  <c r="I1593" i="3"/>
  <c r="M1592" i="3"/>
  <c r="I1592" i="3"/>
  <c r="M1591" i="3"/>
  <c r="I1591" i="3"/>
  <c r="M1590" i="3"/>
  <c r="I1590" i="3"/>
  <c r="M1589" i="3"/>
  <c r="I1589" i="3"/>
  <c r="M1588" i="3"/>
  <c r="I1588" i="3"/>
  <c r="M1587" i="3"/>
  <c r="I1587" i="3"/>
  <c r="M1586" i="3"/>
  <c r="I1586" i="3"/>
  <c r="M1585" i="3"/>
  <c r="I1585" i="3"/>
  <c r="M1584" i="3"/>
  <c r="I1584" i="3"/>
  <c r="M1583" i="3"/>
  <c r="I1583" i="3"/>
  <c r="M1582" i="3"/>
  <c r="I1582" i="3"/>
  <c r="M1581" i="3"/>
  <c r="I1581" i="3"/>
  <c r="M1580" i="3"/>
  <c r="I1580" i="3"/>
  <c r="M1579" i="3"/>
  <c r="I1579" i="3"/>
  <c r="M1578" i="3"/>
  <c r="I1578" i="3"/>
  <c r="M1577" i="3"/>
  <c r="I1577" i="3"/>
  <c r="M1576" i="3"/>
  <c r="I1576" i="3"/>
  <c r="M1575" i="3"/>
  <c r="I1575" i="3"/>
  <c r="M1574" i="3"/>
  <c r="I1574" i="3"/>
  <c r="M1573" i="3"/>
  <c r="I1573" i="3"/>
  <c r="M1572" i="3"/>
  <c r="I1572" i="3"/>
  <c r="M1571" i="3"/>
  <c r="I1571" i="3"/>
  <c r="M1570" i="3"/>
  <c r="I1570" i="3"/>
  <c r="M1569" i="3"/>
  <c r="I1569" i="3"/>
  <c r="M1568" i="3"/>
  <c r="I1568" i="3"/>
  <c r="M1567" i="3"/>
  <c r="I1567" i="3"/>
  <c r="M1566" i="3"/>
  <c r="I1566" i="3"/>
  <c r="M1565" i="3"/>
  <c r="I1565" i="3"/>
  <c r="M1564" i="3"/>
  <c r="I1564" i="3"/>
  <c r="M1563" i="3"/>
  <c r="I1563" i="3"/>
  <c r="M1562" i="3"/>
  <c r="I1562" i="3"/>
  <c r="M1561" i="3"/>
  <c r="I1561" i="3"/>
  <c r="M1560" i="3"/>
  <c r="I1560" i="3"/>
  <c r="M1559" i="3"/>
  <c r="I1559" i="3"/>
  <c r="M1558" i="3"/>
  <c r="I1558" i="3"/>
  <c r="M1557" i="3"/>
  <c r="I1557" i="3"/>
  <c r="M1556" i="3"/>
  <c r="I1556" i="3"/>
  <c r="M1555" i="3"/>
  <c r="I1555" i="3"/>
  <c r="M1554" i="3"/>
  <c r="I1554" i="3"/>
  <c r="M1553" i="3"/>
  <c r="I1553" i="3"/>
  <c r="M1552" i="3"/>
  <c r="I1552" i="3"/>
  <c r="M1551" i="3"/>
  <c r="I1551" i="3"/>
  <c r="M1550" i="3"/>
  <c r="I1550" i="3"/>
  <c r="M1549" i="3"/>
  <c r="I1549" i="3"/>
  <c r="M1548" i="3"/>
  <c r="I1548" i="3"/>
  <c r="M1547" i="3"/>
  <c r="I1547" i="3"/>
  <c r="M1546" i="3"/>
  <c r="I1546" i="3"/>
  <c r="M1545" i="3"/>
  <c r="I1545" i="3"/>
  <c r="M1544" i="3"/>
  <c r="I1544" i="3"/>
  <c r="M1543" i="3"/>
  <c r="I1543" i="3"/>
  <c r="M1542" i="3"/>
  <c r="I1542" i="3"/>
  <c r="M1541" i="3"/>
  <c r="I1541" i="3"/>
  <c r="M1540" i="3"/>
  <c r="I1540" i="3"/>
  <c r="M1539" i="3"/>
  <c r="I1539" i="3"/>
  <c r="M1538" i="3"/>
  <c r="I1538" i="3"/>
  <c r="M1537" i="3"/>
  <c r="I1537" i="3"/>
  <c r="M1536" i="3"/>
  <c r="I1536" i="3"/>
  <c r="M1535" i="3"/>
  <c r="I1535" i="3"/>
  <c r="M1534" i="3"/>
  <c r="I1534" i="3"/>
  <c r="M1533" i="3"/>
  <c r="I1533" i="3"/>
  <c r="M1532" i="3"/>
  <c r="I1532" i="3"/>
  <c r="M1531" i="3"/>
  <c r="I1531" i="3"/>
  <c r="M1530" i="3"/>
  <c r="I1530" i="3"/>
  <c r="M1529" i="3"/>
  <c r="I1529" i="3"/>
  <c r="M1528" i="3"/>
  <c r="I1528" i="3"/>
  <c r="M1527" i="3"/>
  <c r="I1527" i="3"/>
  <c r="M1526" i="3"/>
  <c r="I1526" i="3"/>
  <c r="M1525" i="3"/>
  <c r="I1525" i="3"/>
  <c r="M1524" i="3"/>
  <c r="I1524" i="3"/>
  <c r="M1523" i="3"/>
  <c r="I1523" i="3"/>
  <c r="M1522" i="3"/>
  <c r="I1522" i="3"/>
  <c r="M1521" i="3"/>
  <c r="I1521" i="3"/>
  <c r="M1520" i="3"/>
  <c r="I1520" i="3"/>
  <c r="M1519" i="3"/>
  <c r="I1519" i="3"/>
  <c r="M1518" i="3"/>
  <c r="I1518" i="3"/>
  <c r="M1517" i="3"/>
  <c r="I1517" i="3"/>
  <c r="M1516" i="3"/>
  <c r="I1516" i="3"/>
  <c r="M1515" i="3"/>
  <c r="I1515" i="3"/>
  <c r="M1514" i="3"/>
  <c r="I1514" i="3"/>
  <c r="M1513" i="3"/>
  <c r="I1513" i="3"/>
  <c r="M1512" i="3"/>
  <c r="I1512" i="3"/>
  <c r="M1511" i="3"/>
  <c r="I1511" i="3"/>
  <c r="M1510" i="3"/>
  <c r="I1510" i="3"/>
  <c r="M1509" i="3"/>
  <c r="I1509" i="3"/>
  <c r="M1508" i="3"/>
  <c r="I1508" i="3"/>
  <c r="M1507" i="3"/>
  <c r="I1507" i="3"/>
  <c r="M1506" i="3"/>
  <c r="I1506" i="3"/>
  <c r="M1505" i="3"/>
  <c r="I1505" i="3"/>
  <c r="M1504" i="3"/>
  <c r="I1504" i="3"/>
  <c r="M1503" i="3"/>
  <c r="I1503" i="3"/>
  <c r="M1502" i="3"/>
  <c r="I1502" i="3"/>
  <c r="M1501" i="3"/>
  <c r="I1501" i="3"/>
  <c r="M1500" i="3"/>
  <c r="I1500" i="3"/>
  <c r="M1499" i="3"/>
  <c r="I1499" i="3"/>
  <c r="M1498" i="3"/>
  <c r="I1498" i="3"/>
  <c r="M1497" i="3"/>
  <c r="I1497" i="3"/>
  <c r="M1496" i="3"/>
  <c r="I1496" i="3"/>
  <c r="M1495" i="3"/>
  <c r="I1495" i="3"/>
  <c r="M1494" i="3"/>
  <c r="I1494" i="3"/>
  <c r="M1493" i="3"/>
  <c r="I1493" i="3"/>
  <c r="M1492" i="3"/>
  <c r="I1492" i="3"/>
  <c r="M1491" i="3"/>
  <c r="I1491" i="3"/>
  <c r="M1490" i="3"/>
  <c r="I1490" i="3"/>
  <c r="M1489" i="3"/>
  <c r="I1489" i="3"/>
  <c r="M1488" i="3"/>
  <c r="I1488" i="3"/>
  <c r="M1487" i="3"/>
  <c r="I1487" i="3"/>
  <c r="M1486" i="3"/>
  <c r="I1486" i="3"/>
  <c r="M1485" i="3"/>
  <c r="I1485" i="3"/>
  <c r="M1484" i="3"/>
  <c r="I1484" i="3"/>
  <c r="M1483" i="3"/>
  <c r="I1483" i="3"/>
  <c r="M1482" i="3"/>
  <c r="I1482" i="3"/>
  <c r="M1481" i="3"/>
  <c r="I1481" i="3"/>
  <c r="M1480" i="3"/>
  <c r="I1480" i="3"/>
  <c r="M1479" i="3"/>
  <c r="I1479" i="3"/>
  <c r="M1478" i="3"/>
  <c r="I1478" i="3"/>
  <c r="M1477" i="3"/>
  <c r="I1477" i="3"/>
  <c r="M1476" i="3"/>
  <c r="I1476" i="3"/>
  <c r="M1475" i="3"/>
  <c r="I1475" i="3"/>
  <c r="M1474" i="3"/>
  <c r="I1474" i="3"/>
  <c r="M1473" i="3"/>
  <c r="I1473" i="3"/>
  <c r="M1472" i="3"/>
  <c r="I1472" i="3"/>
  <c r="M1471" i="3"/>
  <c r="I1471" i="3"/>
  <c r="M1470" i="3"/>
  <c r="I1470" i="3"/>
  <c r="M1469" i="3"/>
  <c r="I1469" i="3"/>
  <c r="M1468" i="3"/>
  <c r="I1468" i="3"/>
  <c r="M1467" i="3"/>
  <c r="I1467" i="3"/>
  <c r="M1466" i="3"/>
  <c r="I1466" i="3"/>
  <c r="M1465" i="3"/>
  <c r="I1465" i="3"/>
  <c r="M1464" i="3"/>
  <c r="I1464" i="3"/>
  <c r="M1463" i="3"/>
  <c r="I1463" i="3"/>
  <c r="M1462" i="3"/>
  <c r="I1462" i="3"/>
  <c r="M1461" i="3"/>
  <c r="I1461" i="3"/>
  <c r="M1460" i="3"/>
  <c r="I1460" i="3"/>
  <c r="P478" i="7" l="1"/>
  <c r="P484" i="7"/>
  <c r="P487" i="7"/>
  <c r="P490" i="7"/>
  <c r="P493" i="7"/>
  <c r="P496" i="7"/>
  <c r="P499" i="7"/>
  <c r="P502" i="7"/>
  <c r="P505" i="7"/>
  <c r="P476" i="7"/>
  <c r="P479" i="7"/>
  <c r="P482" i="7"/>
  <c r="P485" i="7"/>
  <c r="P488" i="7"/>
  <c r="P491" i="7"/>
  <c r="P494" i="7"/>
  <c r="P497" i="7"/>
  <c r="P500" i="7"/>
  <c r="P503" i="7"/>
  <c r="P506" i="7"/>
  <c r="P509" i="7"/>
  <c r="P512" i="7"/>
  <c r="P515" i="7"/>
  <c r="P518" i="7"/>
  <c r="P521" i="7"/>
  <c r="P524" i="7"/>
  <c r="P527" i="7"/>
  <c r="P530" i="7"/>
  <c r="P533" i="7"/>
  <c r="P536" i="7"/>
  <c r="P481" i="7"/>
  <c r="P508" i="7"/>
  <c r="P511" i="7"/>
  <c r="P514" i="7"/>
  <c r="P517" i="7"/>
  <c r="P520" i="7"/>
  <c r="P523" i="7"/>
  <c r="P526" i="7"/>
  <c r="P529" i="7"/>
  <c r="P532" i="7"/>
  <c r="P535" i="7"/>
  <c r="P539" i="7"/>
  <c r="P542" i="7"/>
  <c r="P545" i="7"/>
  <c r="P548" i="7"/>
  <c r="P551" i="7"/>
  <c r="P554" i="7"/>
  <c r="P538" i="7"/>
  <c r="P541" i="7"/>
  <c r="P544" i="7"/>
  <c r="P547" i="7"/>
  <c r="P550" i="7"/>
  <c r="P553" i="7"/>
  <c r="P556" i="7"/>
  <c r="P559" i="7"/>
  <c r="P562" i="7"/>
  <c r="P565" i="7"/>
  <c r="P568" i="7"/>
  <c r="P571" i="7"/>
  <c r="P557" i="7"/>
  <c r="P560" i="7"/>
  <c r="P563" i="7"/>
  <c r="P566" i="7"/>
  <c r="P569" i="7"/>
  <c r="P572" i="7"/>
  <c r="P477" i="7"/>
  <c r="P480" i="7"/>
  <c r="P483" i="7"/>
  <c r="P486" i="7"/>
  <c r="P489" i="7"/>
  <c r="P492" i="7"/>
  <c r="P495" i="7"/>
  <c r="P498" i="7"/>
  <c r="P501" i="7"/>
  <c r="P504" i="7"/>
  <c r="P507" i="7"/>
  <c r="P510" i="7"/>
  <c r="P513" i="7"/>
  <c r="P516" i="7"/>
  <c r="P519" i="7"/>
  <c r="P522" i="7"/>
  <c r="P525" i="7"/>
  <c r="P528" i="7"/>
  <c r="P531" i="7"/>
  <c r="P534" i="7"/>
  <c r="P537" i="7"/>
  <c r="P540" i="7"/>
  <c r="P543" i="7"/>
  <c r="P546" i="7"/>
  <c r="P549" i="7"/>
  <c r="P552" i="7"/>
  <c r="P555" i="7"/>
  <c r="P558" i="7"/>
  <c r="P561" i="7"/>
  <c r="P564" i="7"/>
  <c r="P567" i="7"/>
  <c r="P570" i="7"/>
  <c r="P573" i="7"/>
  <c r="P1460" i="3"/>
  <c r="P1468" i="3"/>
  <c r="P1476" i="3"/>
  <c r="P1484" i="3"/>
  <c r="P1492" i="3"/>
  <c r="P1500" i="3"/>
  <c r="P1508" i="3"/>
  <c r="P1516" i="3"/>
  <c r="P1524" i="3"/>
  <c r="P1532" i="3"/>
  <c r="P1540" i="3"/>
  <c r="P1548" i="3"/>
  <c r="P1556" i="3"/>
  <c r="P1564" i="3"/>
  <c r="P1572" i="3"/>
  <c r="P1587" i="3"/>
  <c r="P1595" i="3"/>
  <c r="P1602" i="3"/>
  <c r="P1610" i="3"/>
  <c r="P1618" i="3"/>
  <c r="P1626" i="3"/>
  <c r="P1633" i="3"/>
  <c r="P1137" i="2"/>
  <c r="P1143" i="2"/>
  <c r="P1151" i="2"/>
  <c r="P1159" i="2"/>
  <c r="P1167" i="2"/>
  <c r="P1175" i="2"/>
  <c r="P1183" i="2"/>
  <c r="P1190" i="2"/>
  <c r="P1198" i="2"/>
  <c r="P1213" i="2"/>
  <c r="P1221" i="2"/>
  <c r="P1229" i="2"/>
  <c r="P1237" i="2"/>
  <c r="P1245" i="2"/>
  <c r="P1253" i="2"/>
  <c r="P1261" i="2"/>
  <c r="P1138" i="2"/>
  <c r="P1145" i="2"/>
  <c r="P1153" i="2"/>
  <c r="P1161" i="2"/>
  <c r="P1169" i="2"/>
  <c r="P1177" i="2"/>
  <c r="P1184" i="2"/>
  <c r="P1192" i="2"/>
  <c r="P1200" i="2"/>
  <c r="P1207" i="2"/>
  <c r="P1215" i="2"/>
  <c r="P1223" i="2"/>
  <c r="P1231" i="2"/>
  <c r="P1239" i="2"/>
  <c r="P1247" i="2"/>
  <c r="P1255" i="2"/>
  <c r="P1263" i="2"/>
  <c r="P1144" i="2"/>
  <c r="P1152" i="2"/>
  <c r="P1160" i="2"/>
  <c r="P1168" i="2"/>
  <c r="P1176" i="2"/>
  <c r="P1191" i="2"/>
  <c r="P1199" i="2"/>
  <c r="P1206" i="2"/>
  <c r="P1214" i="2"/>
  <c r="P1222" i="2"/>
  <c r="P1230" i="2"/>
  <c r="P1238" i="2"/>
  <c r="P1246" i="2"/>
  <c r="P1254" i="2"/>
  <c r="P1262" i="2"/>
  <c r="P1464" i="3"/>
  <c r="P1472" i="3"/>
  <c r="P1480" i="3"/>
  <c r="P1488" i="3"/>
  <c r="P1496" i="3"/>
  <c r="P1520" i="3"/>
  <c r="P1528" i="3"/>
  <c r="P1536" i="3"/>
  <c r="P1544" i="3"/>
  <c r="P1552" i="3"/>
  <c r="P1560" i="3"/>
  <c r="P1568" i="3"/>
  <c r="P1576" i="3"/>
  <c r="P1583" i="3"/>
  <c r="P1591" i="3"/>
  <c r="P1598" i="3"/>
  <c r="P1606" i="3"/>
  <c r="P1614" i="3"/>
  <c r="P1630" i="3"/>
  <c r="P1469" i="3"/>
  <c r="P1501" i="3"/>
  <c r="P1509" i="3"/>
  <c r="P1517" i="3"/>
  <c r="P1525" i="3"/>
  <c r="P1533" i="3"/>
  <c r="P1541" i="3"/>
  <c r="P1549" i="3"/>
  <c r="P1557" i="3"/>
  <c r="P1565" i="3"/>
  <c r="P1588" i="3"/>
  <c r="P1596" i="3"/>
  <c r="P1467" i="3"/>
  <c r="P1135" i="2"/>
  <c r="P1141" i="2"/>
  <c r="P1149" i="2"/>
  <c r="P1157" i="2"/>
  <c r="P1165" i="2"/>
  <c r="P1173" i="2"/>
  <c r="P1181" i="2"/>
  <c r="P1188" i="2"/>
  <c r="P1196" i="2"/>
  <c r="P1204" i="2"/>
  <c r="P1211" i="2"/>
  <c r="P1219" i="2"/>
  <c r="P1227" i="2"/>
  <c r="P1235" i="2"/>
  <c r="P1243" i="2"/>
  <c r="P1251" i="2"/>
  <c r="P1259" i="2"/>
  <c r="P1267" i="2"/>
  <c r="P1133" i="2"/>
  <c r="P1136" i="2"/>
  <c r="P1142" i="2"/>
  <c r="P1150" i="2"/>
  <c r="P1158" i="2"/>
  <c r="P1166" i="2"/>
  <c r="P1174" i="2"/>
  <c r="P1182" i="2"/>
  <c r="P1189" i="2"/>
  <c r="P1197" i="2"/>
  <c r="P1205" i="2"/>
  <c r="P1212" i="2"/>
  <c r="P1220" i="2"/>
  <c r="P1228" i="2"/>
  <c r="P1236" i="2"/>
  <c r="P1244" i="2"/>
  <c r="P1252" i="2"/>
  <c r="P1260" i="2"/>
  <c r="P1146" i="2"/>
  <c r="P1162" i="2"/>
  <c r="P1178" i="2"/>
  <c r="P1232" i="2"/>
  <c r="P1240" i="2"/>
  <c r="P1248" i="2"/>
  <c r="P1256" i="2"/>
  <c r="P1140" i="2"/>
  <c r="P1147" i="2"/>
  <c r="P1155" i="2"/>
  <c r="P1163" i="2"/>
  <c r="P1171" i="2"/>
  <c r="P1179" i="2"/>
  <c r="P1186" i="2"/>
  <c r="P1194" i="2"/>
  <c r="P1202" i="2"/>
  <c r="P1209" i="2"/>
  <c r="P1217" i="2"/>
  <c r="P1225" i="2"/>
  <c r="P1233" i="2"/>
  <c r="P1241" i="2"/>
  <c r="P1249" i="2"/>
  <c r="P1257" i="2"/>
  <c r="P1265" i="2"/>
  <c r="P1170" i="2"/>
  <c r="P1208" i="2"/>
  <c r="P1216" i="2"/>
  <c r="P1154" i="2"/>
  <c r="P1185" i="2"/>
  <c r="P1193" i="2"/>
  <c r="P1201" i="2"/>
  <c r="P1224" i="2"/>
  <c r="P1139" i="2"/>
  <c r="P1264" i="2"/>
  <c r="P1134" i="2"/>
  <c r="P1148" i="2"/>
  <c r="P1156" i="2"/>
  <c r="P1164" i="2"/>
  <c r="P1172" i="2"/>
  <c r="P1180" i="2"/>
  <c r="P1187" i="2"/>
  <c r="P1195" i="2"/>
  <c r="P1203" i="2"/>
  <c r="P1210" i="2"/>
  <c r="P1218" i="2"/>
  <c r="P1226" i="2"/>
  <c r="P1234" i="2"/>
  <c r="P1242" i="2"/>
  <c r="P1250" i="2"/>
  <c r="P1258" i="2"/>
  <c r="P1266" i="2"/>
  <c r="P1465" i="3"/>
  <c r="P1473" i="3"/>
  <c r="P1481" i="3"/>
  <c r="P1489" i="3"/>
  <c r="P1497" i="3"/>
  <c r="P1505" i="3"/>
  <c r="P1513" i="3"/>
  <c r="P1521" i="3"/>
  <c r="P1529" i="3"/>
  <c r="P1537" i="3"/>
  <c r="P1545" i="3"/>
  <c r="P1553" i="3"/>
  <c r="P1561" i="3"/>
  <c r="P1569" i="3"/>
  <c r="P1577" i="3"/>
  <c r="P1584" i="3"/>
  <c r="P1592" i="3"/>
  <c r="P1599" i="3"/>
  <c r="P1607" i="3"/>
  <c r="P1615" i="3"/>
  <c r="P1623" i="3"/>
  <c r="P1631" i="3"/>
  <c r="P1466" i="3"/>
  <c r="P1474" i="3"/>
  <c r="P1482" i="3"/>
  <c r="P1490" i="3"/>
  <c r="P1498" i="3"/>
  <c r="P1506" i="3"/>
  <c r="P1514" i="3"/>
  <c r="P1522" i="3"/>
  <c r="P1530" i="3"/>
  <c r="P1538" i="3"/>
  <c r="P1546" i="3"/>
  <c r="P1554" i="3"/>
  <c r="P1562" i="3"/>
  <c r="P1570" i="3"/>
  <c r="P1578" i="3"/>
  <c r="P1585" i="3"/>
  <c r="P1593" i="3"/>
  <c r="P1600" i="3"/>
  <c r="P1608" i="3"/>
  <c r="P1616" i="3"/>
  <c r="P1624" i="3"/>
  <c r="P1503" i="3"/>
  <c r="P1629" i="3"/>
  <c r="P1461" i="3"/>
  <c r="P1477" i="3"/>
  <c r="P1485" i="3"/>
  <c r="P1493" i="3"/>
  <c r="P1573" i="3"/>
  <c r="P1580" i="3"/>
  <c r="P1603" i="3"/>
  <c r="P1611" i="3"/>
  <c r="P1619" i="3"/>
  <c r="P1627" i="3"/>
  <c r="P1463" i="3"/>
  <c r="P1471" i="3"/>
  <c r="P1511" i="3"/>
  <c r="P1527" i="3"/>
  <c r="P1535" i="3"/>
  <c r="P1551" i="3"/>
  <c r="P1575" i="3"/>
  <c r="P1582" i="3"/>
  <c r="P1590" i="3"/>
  <c r="P1613" i="3"/>
  <c r="P1504" i="3"/>
  <c r="P1512" i="3"/>
  <c r="P1622" i="3"/>
  <c r="P1475" i="3"/>
  <c r="P1483" i="3"/>
  <c r="P1491" i="3"/>
  <c r="P1499" i="3"/>
  <c r="P1507" i="3"/>
  <c r="P1515" i="3"/>
  <c r="P1523" i="3"/>
  <c r="P1531" i="3"/>
  <c r="P1539" i="3"/>
  <c r="P1547" i="3"/>
  <c r="P1555" i="3"/>
  <c r="P1563" i="3"/>
  <c r="P1571" i="3"/>
  <c r="P1579" i="3"/>
  <c r="P1586" i="3"/>
  <c r="P1594" i="3"/>
  <c r="P1601" i="3"/>
  <c r="P1609" i="3"/>
  <c r="P1617" i="3"/>
  <c r="P1625" i="3"/>
  <c r="P1632" i="3"/>
  <c r="P1479" i="3"/>
  <c r="P1487" i="3"/>
  <c r="P1495" i="3"/>
  <c r="P1519" i="3"/>
  <c r="P1543" i="3"/>
  <c r="P1559" i="3"/>
  <c r="P1567" i="3"/>
  <c r="P1605" i="3"/>
  <c r="P1621" i="3"/>
  <c r="P1462" i="3"/>
  <c r="P1470" i="3"/>
  <c r="P1478" i="3"/>
  <c r="P1486" i="3"/>
  <c r="P1494" i="3"/>
  <c r="P1502" i="3"/>
  <c r="P1510" i="3"/>
  <c r="P1518" i="3"/>
  <c r="P1526" i="3"/>
  <c r="P1534" i="3"/>
  <c r="P1542" i="3"/>
  <c r="P1550" i="3"/>
  <c r="P1558" i="3"/>
  <c r="P1566" i="3"/>
  <c r="P1574" i="3"/>
  <c r="P1581" i="3"/>
  <c r="P1589" i="3"/>
  <c r="P1597" i="3"/>
  <c r="P1604" i="3"/>
  <c r="P1612" i="3"/>
  <c r="P1620" i="3"/>
  <c r="P1628" i="3"/>
  <c r="M1489" i="1"/>
  <c r="P1489" i="1" s="1"/>
  <c r="M1488" i="1"/>
  <c r="P1488" i="1" s="1"/>
  <c r="M1487" i="1"/>
  <c r="P1487" i="1" s="1"/>
  <c r="M1486" i="1"/>
  <c r="P1486" i="1" s="1"/>
  <c r="M1485" i="1"/>
  <c r="P1485" i="1" s="1"/>
  <c r="M1484" i="1"/>
  <c r="P1484" i="1" s="1"/>
  <c r="M1483" i="1"/>
  <c r="P1483" i="1" s="1"/>
  <c r="M1482" i="1"/>
  <c r="P1482" i="1" s="1"/>
  <c r="M1481" i="1"/>
  <c r="P1481" i="1" s="1"/>
  <c r="M1480" i="1"/>
  <c r="P1480" i="1" s="1"/>
  <c r="M1479" i="1"/>
  <c r="P1479" i="1" s="1"/>
  <c r="M1478" i="1"/>
  <c r="P1478" i="1" s="1"/>
  <c r="M1477" i="1"/>
  <c r="P1477" i="1" s="1"/>
  <c r="M1476" i="1"/>
  <c r="P1476" i="1" s="1"/>
  <c r="M1475" i="1"/>
  <c r="P1475" i="1" s="1"/>
  <c r="M1474" i="1"/>
  <c r="P1474" i="1" s="1"/>
  <c r="M1473" i="1"/>
  <c r="P1473" i="1" s="1"/>
  <c r="M1472" i="1"/>
  <c r="P1472" i="1" s="1"/>
  <c r="M1471" i="1"/>
  <c r="P1471" i="1" s="1"/>
  <c r="M1470" i="1"/>
  <c r="P1470" i="1" s="1"/>
  <c r="M1469" i="1"/>
  <c r="P1469" i="1" s="1"/>
  <c r="M1468" i="1"/>
  <c r="P1468" i="1" s="1"/>
  <c r="M1467" i="1"/>
  <c r="P1467" i="1" s="1"/>
  <c r="M1466" i="1"/>
  <c r="P1466" i="1" s="1"/>
  <c r="M1465" i="1"/>
  <c r="P1465" i="1" s="1"/>
  <c r="M1464" i="1"/>
  <c r="P1464" i="1" s="1"/>
  <c r="M1463" i="1"/>
  <c r="P1463" i="1" s="1"/>
  <c r="M1462" i="1"/>
  <c r="P1462" i="1" s="1"/>
  <c r="M1461" i="1"/>
  <c r="P1461" i="1" s="1"/>
  <c r="M1460" i="1"/>
  <c r="P1460" i="1" s="1"/>
  <c r="M1459" i="1"/>
  <c r="P1459" i="1" s="1"/>
  <c r="M1458" i="1"/>
  <c r="P1458" i="1" s="1"/>
  <c r="M1457" i="1"/>
  <c r="P1457" i="1" s="1"/>
  <c r="M1456" i="1"/>
  <c r="P1456" i="1" s="1"/>
  <c r="M1455" i="1"/>
  <c r="P1455" i="1" s="1"/>
  <c r="M1454" i="1"/>
  <c r="P1454" i="1" s="1"/>
  <c r="M1453" i="1"/>
  <c r="P1453" i="1" s="1"/>
  <c r="M1452" i="1"/>
  <c r="P1452" i="1" s="1"/>
  <c r="M1451" i="1"/>
  <c r="P1451" i="1" s="1"/>
  <c r="M1450" i="1"/>
  <c r="P1450" i="1" s="1"/>
  <c r="M1449" i="1"/>
  <c r="P1449" i="1" s="1"/>
  <c r="M1448" i="1"/>
  <c r="P1448" i="1" s="1"/>
  <c r="M1447" i="1"/>
  <c r="P1447" i="1" s="1"/>
  <c r="M1446" i="1"/>
  <c r="P1446" i="1" s="1"/>
  <c r="M1445" i="1"/>
  <c r="P1445" i="1" s="1"/>
  <c r="M1444" i="1"/>
  <c r="P1444" i="1" s="1"/>
  <c r="M1443" i="1"/>
  <c r="P1443" i="1" s="1"/>
  <c r="M1442" i="1"/>
  <c r="P1442" i="1" s="1"/>
  <c r="M1441" i="1"/>
  <c r="P1441" i="1" s="1"/>
  <c r="M1440" i="1"/>
  <c r="P1440" i="1" s="1"/>
  <c r="M1439" i="1"/>
  <c r="P1439" i="1" s="1"/>
  <c r="M1438" i="1"/>
  <c r="P1438" i="1" s="1"/>
  <c r="M1437" i="1"/>
  <c r="P1437" i="1" s="1"/>
  <c r="M1436" i="1"/>
  <c r="P1436" i="1" s="1"/>
  <c r="M1435" i="1"/>
  <c r="P1435" i="1" s="1"/>
  <c r="M1434" i="1"/>
  <c r="P1434" i="1" s="1"/>
  <c r="M1433" i="1"/>
  <c r="P1433" i="1" s="1"/>
  <c r="M1432" i="1"/>
  <c r="P1432" i="1" s="1"/>
  <c r="M1431" i="1"/>
  <c r="P1431" i="1" s="1"/>
  <c r="M1430" i="1"/>
  <c r="P1430" i="1" s="1"/>
  <c r="M1429" i="1"/>
  <c r="P1429" i="1" s="1"/>
  <c r="M1428" i="1"/>
  <c r="P1428" i="1" s="1"/>
  <c r="M1427" i="1"/>
  <c r="P1427" i="1" s="1"/>
  <c r="M1426" i="1"/>
  <c r="P1426" i="1" s="1"/>
  <c r="M1425" i="1"/>
  <c r="P1425" i="1" s="1"/>
  <c r="M1424" i="1"/>
  <c r="P1424" i="1" s="1"/>
  <c r="M1423" i="1"/>
  <c r="P1423" i="1" s="1"/>
  <c r="M1422" i="1"/>
  <c r="P1422" i="1" s="1"/>
  <c r="M1421" i="1"/>
  <c r="P1421" i="1" s="1"/>
  <c r="M1420" i="1"/>
  <c r="P1420" i="1" s="1"/>
  <c r="M1419" i="1"/>
  <c r="P1419" i="1" s="1"/>
  <c r="M1418" i="1"/>
  <c r="P1418" i="1" s="1"/>
  <c r="M1417" i="1"/>
  <c r="P1417" i="1" s="1"/>
  <c r="M1416" i="1"/>
  <c r="P1416" i="1" s="1"/>
  <c r="M1415" i="1"/>
  <c r="P1415" i="1" s="1"/>
  <c r="M1414" i="1"/>
  <c r="P1414" i="1" s="1"/>
  <c r="M1413" i="1"/>
  <c r="P1413" i="1" s="1"/>
  <c r="M1412" i="1"/>
  <c r="P1412" i="1" s="1"/>
  <c r="M1411" i="1"/>
  <c r="P1411" i="1" s="1"/>
  <c r="M1410" i="1"/>
  <c r="P1410" i="1" s="1"/>
  <c r="M1409" i="1"/>
  <c r="P1409" i="1" s="1"/>
  <c r="M1408" i="1"/>
  <c r="P1408" i="1" s="1"/>
  <c r="M1407" i="1"/>
  <c r="P1407" i="1" s="1"/>
  <c r="M1406" i="1"/>
  <c r="P1406" i="1" s="1"/>
  <c r="M1405" i="1"/>
  <c r="P1405" i="1" s="1"/>
  <c r="M1404" i="1"/>
  <c r="P1404" i="1" s="1"/>
  <c r="M1403" i="1"/>
  <c r="P1403" i="1" s="1"/>
  <c r="M1402" i="1"/>
  <c r="P1402" i="1" s="1"/>
  <c r="M1401" i="1"/>
  <c r="P1401" i="1" s="1"/>
  <c r="M1400" i="1"/>
  <c r="P1400" i="1" s="1"/>
  <c r="M1399" i="1"/>
  <c r="P1399" i="1" s="1"/>
  <c r="M1398" i="1"/>
  <c r="P1398" i="1" s="1"/>
  <c r="M1397" i="1"/>
  <c r="P1397" i="1" s="1"/>
  <c r="M1396" i="1"/>
  <c r="P1396" i="1" s="1"/>
  <c r="M1395" i="1"/>
  <c r="P1395" i="1" s="1"/>
  <c r="M1394" i="1"/>
  <c r="P1394" i="1" s="1"/>
  <c r="M1393" i="1"/>
  <c r="P1393" i="1" s="1"/>
  <c r="M1392" i="1"/>
  <c r="P1392" i="1" s="1"/>
  <c r="M1391" i="1"/>
  <c r="P1391" i="1" s="1"/>
  <c r="M1390" i="1"/>
  <c r="P1390" i="1" s="1"/>
  <c r="M1389" i="1"/>
  <c r="P1389" i="1" s="1"/>
  <c r="M1388" i="1"/>
  <c r="P1388" i="1" s="1"/>
  <c r="M1387" i="1"/>
  <c r="P1387" i="1" s="1"/>
  <c r="M1386" i="1"/>
  <c r="P1386" i="1" s="1"/>
  <c r="M1385" i="1"/>
  <c r="P1385" i="1" s="1"/>
  <c r="M1384" i="1"/>
  <c r="P1384" i="1" s="1"/>
  <c r="M1383" i="1"/>
  <c r="P1383" i="1" s="1"/>
  <c r="M1382" i="1"/>
  <c r="P1382" i="1" s="1"/>
  <c r="M1381" i="1"/>
  <c r="P1381" i="1" s="1"/>
  <c r="M1380" i="1"/>
  <c r="P1380" i="1" s="1"/>
  <c r="M1379" i="1"/>
  <c r="P1379" i="1" s="1"/>
  <c r="M1378" i="1"/>
  <c r="P1378" i="1" s="1"/>
  <c r="M1377" i="1"/>
  <c r="P1377" i="1" s="1"/>
  <c r="M1376" i="1"/>
  <c r="P1376" i="1" s="1"/>
  <c r="M1375" i="1"/>
  <c r="P1375" i="1" s="1"/>
  <c r="M1374" i="1"/>
  <c r="P1374" i="1" s="1"/>
  <c r="M1373" i="1"/>
  <c r="P1373" i="1" s="1"/>
  <c r="M1372" i="1"/>
  <c r="P1372" i="1" s="1"/>
  <c r="M1371" i="1"/>
  <c r="P1371" i="1" s="1"/>
  <c r="M1370" i="1"/>
  <c r="P1370" i="1" s="1"/>
  <c r="M1369" i="1"/>
  <c r="P1369" i="1" s="1"/>
  <c r="M1368" i="1"/>
  <c r="P1368" i="1" s="1"/>
  <c r="M1367" i="1"/>
  <c r="P1367" i="1" s="1"/>
  <c r="M1366" i="1"/>
  <c r="P1366" i="1" s="1"/>
  <c r="M1365" i="1"/>
  <c r="P1365" i="1" s="1"/>
  <c r="M1364" i="1"/>
  <c r="P1364" i="1" s="1"/>
  <c r="M1363" i="1"/>
  <c r="P1363" i="1" s="1"/>
  <c r="M1362" i="1"/>
  <c r="P1362" i="1" s="1"/>
  <c r="M1361" i="1"/>
  <c r="P1361" i="1" s="1"/>
  <c r="M1360" i="1"/>
  <c r="P1360" i="1" s="1"/>
  <c r="M1359" i="1"/>
  <c r="P1359" i="1" s="1"/>
  <c r="M1358" i="1"/>
  <c r="P1358" i="1" s="1"/>
  <c r="M1357" i="1"/>
  <c r="P1357" i="1" s="1"/>
  <c r="M1356" i="1"/>
  <c r="P1356" i="1" s="1"/>
  <c r="M1355" i="1"/>
  <c r="P1355" i="1" s="1"/>
  <c r="M1354" i="1"/>
  <c r="P1354" i="1" s="1"/>
  <c r="M1353" i="1"/>
  <c r="P1353" i="1" s="1"/>
  <c r="M1352" i="1"/>
  <c r="P1352" i="1" s="1"/>
  <c r="M1351" i="1"/>
  <c r="P1351" i="1" s="1"/>
  <c r="M1350" i="1"/>
  <c r="P1350" i="1" s="1"/>
  <c r="M1349" i="1"/>
  <c r="P1349" i="1" s="1"/>
  <c r="M1348" i="1"/>
  <c r="P1348" i="1" s="1"/>
  <c r="M1347" i="1"/>
  <c r="P1347" i="1" s="1"/>
  <c r="M1346" i="1"/>
  <c r="P1346" i="1" s="1"/>
  <c r="M1345" i="1"/>
  <c r="P1345" i="1" s="1"/>
  <c r="M1344" i="1"/>
  <c r="P1344" i="1" s="1"/>
  <c r="M1343" i="1"/>
  <c r="P1343" i="1" s="1"/>
  <c r="M1342" i="1"/>
  <c r="P1342" i="1" s="1"/>
  <c r="M1341" i="1"/>
  <c r="P1341" i="1" s="1"/>
  <c r="M1340" i="1"/>
  <c r="P1340" i="1" s="1"/>
  <c r="M1339" i="1"/>
  <c r="P1339" i="1" s="1"/>
  <c r="M1338" i="1"/>
  <c r="P1338" i="1" s="1"/>
  <c r="M1337" i="1"/>
  <c r="P1337" i="1" s="1"/>
  <c r="M1336" i="1"/>
  <c r="P1336" i="1" s="1"/>
  <c r="M1335" i="1"/>
  <c r="P1335" i="1" s="1"/>
  <c r="M1334" i="1"/>
  <c r="P1334" i="1" s="1"/>
  <c r="M1333" i="1"/>
  <c r="P1333" i="1" s="1"/>
  <c r="M1332" i="1"/>
  <c r="P1332" i="1" s="1"/>
  <c r="M1331" i="1"/>
  <c r="P1331" i="1" s="1"/>
  <c r="M1330" i="1"/>
  <c r="P1330" i="1" s="1"/>
  <c r="M1329" i="1"/>
  <c r="P1329" i="1" s="1"/>
  <c r="M1328" i="1"/>
  <c r="P1328" i="1" s="1"/>
  <c r="M1327" i="1"/>
  <c r="P1327" i="1" s="1"/>
  <c r="M1326" i="1"/>
  <c r="P1326" i="1" s="1"/>
  <c r="M1325" i="1"/>
  <c r="P1325" i="1" s="1"/>
  <c r="M1324" i="1"/>
  <c r="P1324" i="1" s="1"/>
  <c r="M1323" i="1"/>
  <c r="P1323" i="1" s="1"/>
  <c r="M1322" i="1"/>
  <c r="P1322" i="1" s="1"/>
  <c r="M1321" i="1"/>
  <c r="P1321" i="1" s="1"/>
  <c r="M1320" i="1"/>
  <c r="P1320" i="1" s="1"/>
  <c r="M1319" i="1"/>
  <c r="P1319" i="1" s="1"/>
  <c r="M1318" i="1"/>
  <c r="P1318" i="1" s="1"/>
  <c r="M1317" i="1"/>
  <c r="P1317" i="1" s="1"/>
  <c r="M1316" i="1"/>
  <c r="P1316" i="1" s="1"/>
  <c r="M1315" i="1"/>
  <c r="P1315" i="1" s="1"/>
  <c r="M1314" i="1"/>
  <c r="P1314" i="1" s="1"/>
  <c r="M1313" i="1"/>
  <c r="P1313" i="1" s="1"/>
  <c r="M1312" i="1"/>
  <c r="P1312" i="1" s="1"/>
  <c r="M1311" i="1"/>
  <c r="P1311" i="1" s="1"/>
  <c r="M1310" i="1"/>
  <c r="P1310" i="1" s="1"/>
  <c r="M1309" i="1"/>
  <c r="P1309" i="1" s="1"/>
  <c r="M1308" i="1"/>
  <c r="P1308" i="1" s="1"/>
  <c r="M1307" i="1"/>
  <c r="P1307" i="1" s="1"/>
  <c r="M1306" i="1"/>
  <c r="P1306" i="1" s="1"/>
  <c r="M1305" i="1"/>
  <c r="P1305" i="1" s="1"/>
  <c r="M1304" i="1"/>
  <c r="P1304" i="1" s="1"/>
  <c r="M1303" i="1"/>
  <c r="P1303" i="1" s="1"/>
  <c r="M1302" i="1"/>
  <c r="P1302" i="1" s="1"/>
  <c r="M1301" i="1"/>
  <c r="P1301" i="1" s="1"/>
  <c r="M1300" i="1"/>
  <c r="P1300" i="1" s="1"/>
  <c r="M1299" i="1"/>
  <c r="P1299" i="1" s="1"/>
  <c r="M1298" i="1"/>
  <c r="P1298" i="1" s="1"/>
  <c r="M1297" i="1"/>
  <c r="P1297" i="1" s="1"/>
  <c r="M1296" i="1"/>
  <c r="P1296" i="1" s="1"/>
  <c r="M1295" i="1"/>
  <c r="P1295" i="1" s="1"/>
  <c r="M1294" i="1"/>
  <c r="P1294" i="1" s="1"/>
  <c r="M1293" i="1"/>
  <c r="P1293" i="1" s="1"/>
  <c r="M1292" i="1"/>
  <c r="P1292" i="1" s="1"/>
  <c r="M1132" i="2"/>
  <c r="I1132" i="2"/>
  <c r="M1131" i="2"/>
  <c r="I1131" i="2"/>
  <c r="M1130" i="2"/>
  <c r="I1130" i="2"/>
  <c r="M1129" i="2"/>
  <c r="I1129" i="2"/>
  <c r="M1128" i="2"/>
  <c r="I1128" i="2"/>
  <c r="M1127" i="2"/>
  <c r="I1127" i="2"/>
  <c r="M1126" i="2"/>
  <c r="I1126" i="2"/>
  <c r="M1125" i="2"/>
  <c r="I1125" i="2"/>
  <c r="M1124" i="2"/>
  <c r="I1124" i="2"/>
  <c r="M1123" i="2"/>
  <c r="I1123" i="2"/>
  <c r="M1122" i="2"/>
  <c r="I1122" i="2"/>
  <c r="M1121" i="2"/>
  <c r="I1121" i="2"/>
  <c r="M1120" i="2"/>
  <c r="I1120" i="2"/>
  <c r="M1119" i="2"/>
  <c r="I1119" i="2"/>
  <c r="M1118" i="2"/>
  <c r="I1118" i="2"/>
  <c r="M1117" i="2"/>
  <c r="I1117" i="2"/>
  <c r="M1116" i="2"/>
  <c r="I1116" i="2"/>
  <c r="M1115" i="2"/>
  <c r="I1115" i="2"/>
  <c r="M1114" i="2"/>
  <c r="I1114" i="2"/>
  <c r="M1113" i="2"/>
  <c r="I1113" i="2"/>
  <c r="M1112" i="2"/>
  <c r="I1112" i="2"/>
  <c r="M1111" i="2"/>
  <c r="I1111" i="2"/>
  <c r="M1110" i="2"/>
  <c r="I1110" i="2"/>
  <c r="M1109" i="2"/>
  <c r="I1109" i="2"/>
  <c r="M1108" i="2"/>
  <c r="I1108" i="2"/>
  <c r="M1107" i="2"/>
  <c r="I1107" i="2"/>
  <c r="M1106" i="2"/>
  <c r="I1106" i="2"/>
  <c r="M1105" i="2"/>
  <c r="I1105" i="2"/>
  <c r="M1104" i="2"/>
  <c r="I1104" i="2"/>
  <c r="M1103" i="2"/>
  <c r="I1103" i="2"/>
  <c r="M1102" i="2"/>
  <c r="I1102" i="2"/>
  <c r="M1101" i="2"/>
  <c r="I1101" i="2"/>
  <c r="M1100" i="2"/>
  <c r="I1100" i="2"/>
  <c r="M1099" i="2"/>
  <c r="I1099" i="2"/>
  <c r="M1098" i="2"/>
  <c r="I1098" i="2"/>
  <c r="M1097" i="2"/>
  <c r="I1097" i="2"/>
  <c r="M1096" i="2"/>
  <c r="I1096" i="2"/>
  <c r="M1095" i="2"/>
  <c r="I1095" i="2"/>
  <c r="M1094" i="2"/>
  <c r="I1094" i="2"/>
  <c r="M1093" i="2"/>
  <c r="I1093" i="2"/>
  <c r="M1092" i="2"/>
  <c r="I1092" i="2"/>
  <c r="M1091" i="2"/>
  <c r="I1091" i="2"/>
  <c r="M1090" i="2"/>
  <c r="I1090" i="2"/>
  <c r="M1089" i="2"/>
  <c r="I1089" i="2"/>
  <c r="M1088" i="2"/>
  <c r="I1088" i="2"/>
  <c r="M1087" i="2"/>
  <c r="I1087" i="2"/>
  <c r="M1086" i="2"/>
  <c r="I1086" i="2"/>
  <c r="M1085" i="2"/>
  <c r="I1085" i="2"/>
  <c r="M1084" i="2"/>
  <c r="I1084" i="2"/>
  <c r="M1083" i="2"/>
  <c r="I1083" i="2"/>
  <c r="M1082" i="2"/>
  <c r="I1082" i="2"/>
  <c r="M1081" i="2"/>
  <c r="I1081" i="2"/>
  <c r="M1080" i="2"/>
  <c r="I1080" i="2"/>
  <c r="M1079" i="2"/>
  <c r="I1079" i="2"/>
  <c r="M1078" i="2"/>
  <c r="I1078" i="2"/>
  <c r="M1077" i="2"/>
  <c r="I1077" i="2"/>
  <c r="M1076" i="2"/>
  <c r="I1076" i="2"/>
  <c r="M1075" i="2"/>
  <c r="I1075" i="2"/>
  <c r="M1074" i="2"/>
  <c r="I1074" i="2"/>
  <c r="M1073" i="2"/>
  <c r="I1073" i="2"/>
  <c r="M1072" i="2"/>
  <c r="I1072" i="2"/>
  <c r="M1071" i="2"/>
  <c r="I1071" i="2"/>
  <c r="M1070" i="2"/>
  <c r="I1070" i="2"/>
  <c r="M1069" i="2"/>
  <c r="I1069" i="2"/>
  <c r="M1068" i="2"/>
  <c r="I1068" i="2"/>
  <c r="M1067" i="2"/>
  <c r="I1067" i="2"/>
  <c r="M1066" i="2"/>
  <c r="I1066" i="2"/>
  <c r="M1065" i="2"/>
  <c r="I1065" i="2"/>
  <c r="M1064" i="2"/>
  <c r="I1064" i="2"/>
  <c r="M1063" i="2"/>
  <c r="I1063" i="2"/>
  <c r="M1062" i="2"/>
  <c r="I1062" i="2"/>
  <c r="M1061" i="2"/>
  <c r="I1061" i="2"/>
  <c r="M1060" i="2"/>
  <c r="I1060" i="2"/>
  <c r="M1059" i="2"/>
  <c r="I1059" i="2"/>
  <c r="M1058" i="2"/>
  <c r="I1058" i="2"/>
  <c r="M1057" i="2"/>
  <c r="I1057" i="2"/>
  <c r="M1056" i="2"/>
  <c r="I1056" i="2"/>
  <c r="M1055" i="2"/>
  <c r="I1055" i="2"/>
  <c r="M1054" i="2"/>
  <c r="I1054" i="2"/>
  <c r="M1053" i="2"/>
  <c r="I1053" i="2"/>
  <c r="M1052" i="2"/>
  <c r="I1052" i="2"/>
  <c r="M1051" i="2"/>
  <c r="I1051" i="2"/>
  <c r="M1050" i="2"/>
  <c r="I1050" i="2"/>
  <c r="M1049" i="2"/>
  <c r="I1049" i="2"/>
  <c r="M1048" i="2"/>
  <c r="I1048" i="2"/>
  <c r="M1047" i="2"/>
  <c r="I1047" i="2"/>
  <c r="M1046" i="2"/>
  <c r="I1046" i="2"/>
  <c r="M1045" i="2"/>
  <c r="I1045" i="2"/>
  <c r="M1044" i="2"/>
  <c r="I1044" i="2"/>
  <c r="M1043" i="2"/>
  <c r="I1043" i="2"/>
  <c r="M1042" i="2"/>
  <c r="I1042" i="2"/>
  <c r="M1041" i="2"/>
  <c r="I1041" i="2"/>
  <c r="M1040" i="2"/>
  <c r="I1040" i="2"/>
  <c r="M1039" i="2"/>
  <c r="I1039" i="2"/>
  <c r="M1038" i="2"/>
  <c r="I1038" i="2"/>
  <c r="M1037" i="2"/>
  <c r="I1037" i="2"/>
  <c r="M1036" i="2"/>
  <c r="I1036" i="2"/>
  <c r="M1035" i="2"/>
  <c r="I1035" i="2"/>
  <c r="M1034" i="2"/>
  <c r="I1034" i="2"/>
  <c r="M1033" i="2"/>
  <c r="I1033" i="2"/>
  <c r="M1032" i="2"/>
  <c r="I1032" i="2"/>
  <c r="M1031" i="2"/>
  <c r="I1031" i="2"/>
  <c r="M1030" i="2"/>
  <c r="I1030" i="2"/>
  <c r="M1029" i="2"/>
  <c r="I1029" i="2"/>
  <c r="M1028" i="2"/>
  <c r="I1028" i="2"/>
  <c r="M1027" i="2"/>
  <c r="I1027" i="2"/>
  <c r="M1026" i="2"/>
  <c r="I1026" i="2"/>
  <c r="M1025" i="2"/>
  <c r="I1025" i="2"/>
  <c r="M1024" i="2"/>
  <c r="I1024" i="2"/>
  <c r="M1023" i="2"/>
  <c r="I1023" i="2"/>
  <c r="M1022" i="2"/>
  <c r="I1022" i="2"/>
  <c r="M1021" i="2"/>
  <c r="I1021" i="2"/>
  <c r="M1020" i="2"/>
  <c r="I1020" i="2"/>
  <c r="M1019" i="2"/>
  <c r="I1019" i="2"/>
  <c r="M1018" i="2"/>
  <c r="I1018" i="2"/>
  <c r="M1017" i="2"/>
  <c r="I1017" i="2"/>
  <c r="M1016" i="2"/>
  <c r="I1016" i="2"/>
  <c r="M1015" i="2"/>
  <c r="I1015" i="2"/>
  <c r="M1014" i="2"/>
  <c r="I1014" i="2"/>
  <c r="M1013" i="2"/>
  <c r="I1013" i="2"/>
  <c r="M1012" i="2"/>
  <c r="I1012" i="2"/>
  <c r="M1011" i="2"/>
  <c r="I1011" i="2"/>
  <c r="M1010" i="2"/>
  <c r="I1010" i="2"/>
  <c r="M1009" i="2"/>
  <c r="I1009" i="2"/>
  <c r="M1008" i="2"/>
  <c r="I1008" i="2"/>
  <c r="M1007" i="2"/>
  <c r="I1007" i="2"/>
  <c r="M1006" i="2"/>
  <c r="I1006" i="2"/>
  <c r="M1005" i="2"/>
  <c r="I1005" i="2"/>
  <c r="M1004" i="2"/>
  <c r="I1004" i="2"/>
  <c r="M1003" i="2"/>
  <c r="I1003" i="2"/>
  <c r="M1002" i="2"/>
  <c r="I1002" i="2"/>
  <c r="M1001" i="2"/>
  <c r="I1001" i="2"/>
  <c r="M1000" i="2"/>
  <c r="I1000" i="2"/>
  <c r="M999" i="2"/>
  <c r="I999" i="2"/>
  <c r="M998" i="2"/>
  <c r="I998" i="2"/>
  <c r="M997" i="2"/>
  <c r="I997" i="2"/>
  <c r="M996" i="2"/>
  <c r="I996" i="2"/>
  <c r="M995" i="2"/>
  <c r="I995" i="2"/>
  <c r="M994" i="2"/>
  <c r="I994" i="2"/>
  <c r="M993" i="2"/>
  <c r="I993" i="2"/>
  <c r="M992" i="2"/>
  <c r="I992" i="2"/>
  <c r="M991" i="2"/>
  <c r="I991" i="2"/>
  <c r="M990" i="2"/>
  <c r="I990" i="2"/>
  <c r="M989" i="2"/>
  <c r="I989" i="2"/>
  <c r="M988" i="2"/>
  <c r="I988" i="2"/>
  <c r="M987" i="2"/>
  <c r="I987" i="2"/>
  <c r="M986" i="2"/>
  <c r="I986" i="2"/>
  <c r="M985" i="2"/>
  <c r="I985" i="2"/>
  <c r="M984" i="2"/>
  <c r="I984" i="2"/>
  <c r="M983" i="2"/>
  <c r="I983" i="2"/>
  <c r="M982" i="2"/>
  <c r="I982" i="2"/>
  <c r="M981" i="2"/>
  <c r="I981" i="2"/>
  <c r="M980" i="2"/>
  <c r="I980" i="2"/>
  <c r="M979" i="2"/>
  <c r="I979" i="2"/>
  <c r="M978" i="2"/>
  <c r="I978" i="2"/>
  <c r="M977" i="2"/>
  <c r="I977" i="2"/>
  <c r="M976" i="2"/>
  <c r="I976" i="2"/>
  <c r="M975" i="2"/>
  <c r="I975" i="2"/>
  <c r="M974" i="2"/>
  <c r="I974" i="2"/>
  <c r="X76" i="5"/>
  <c r="O76" i="5"/>
  <c r="M76" i="5" s="1"/>
  <c r="I76" i="5"/>
  <c r="X74" i="5"/>
  <c r="O74" i="5"/>
  <c r="M74" i="5"/>
  <c r="I74" i="5"/>
  <c r="M475" i="7"/>
  <c r="I475" i="7"/>
  <c r="M474" i="7"/>
  <c r="I474" i="7"/>
  <c r="M473" i="7"/>
  <c r="I473" i="7"/>
  <c r="M472" i="7"/>
  <c r="I472" i="7"/>
  <c r="M471" i="7"/>
  <c r="I471" i="7"/>
  <c r="M470" i="7"/>
  <c r="I470" i="7"/>
  <c r="M469" i="7"/>
  <c r="I469" i="7"/>
  <c r="M468" i="7"/>
  <c r="I468" i="7"/>
  <c r="M467" i="7"/>
  <c r="I467" i="7"/>
  <c r="M466" i="7"/>
  <c r="I466" i="7"/>
  <c r="M465" i="7"/>
  <c r="I465" i="7"/>
  <c r="M464" i="7"/>
  <c r="I464" i="7"/>
  <c r="M463" i="7"/>
  <c r="I463" i="7"/>
  <c r="M462" i="7"/>
  <c r="I462" i="7"/>
  <c r="M461" i="7"/>
  <c r="I461" i="7"/>
  <c r="M460" i="7"/>
  <c r="I460" i="7"/>
  <c r="M459" i="7"/>
  <c r="I459" i="7"/>
  <c r="M458" i="7"/>
  <c r="I458" i="7"/>
  <c r="M457" i="7"/>
  <c r="I457" i="7"/>
  <c r="M456" i="7"/>
  <c r="I456" i="7"/>
  <c r="M455" i="7"/>
  <c r="I455" i="7"/>
  <c r="M454" i="7"/>
  <c r="I454" i="7"/>
  <c r="M453" i="7"/>
  <c r="I453" i="7"/>
  <c r="M452" i="7"/>
  <c r="I452" i="7"/>
  <c r="M451" i="7"/>
  <c r="I451" i="7"/>
  <c r="M450" i="7"/>
  <c r="I450" i="7"/>
  <c r="M449" i="7"/>
  <c r="I449" i="7"/>
  <c r="M448" i="7"/>
  <c r="I448" i="7"/>
  <c r="M447" i="7"/>
  <c r="I447" i="7"/>
  <c r="M446" i="7"/>
  <c r="I446" i="7"/>
  <c r="M445" i="7"/>
  <c r="I445" i="7"/>
  <c r="M444" i="7"/>
  <c r="I444" i="7"/>
  <c r="M443" i="7"/>
  <c r="I443" i="7"/>
  <c r="M442" i="7"/>
  <c r="I442" i="7"/>
  <c r="M441" i="7"/>
  <c r="I441" i="7"/>
  <c r="M440" i="7"/>
  <c r="I440" i="7"/>
  <c r="M439" i="7"/>
  <c r="I439" i="7"/>
  <c r="M438" i="7"/>
  <c r="I438" i="7"/>
  <c r="M437" i="7"/>
  <c r="I437" i="7"/>
  <c r="M436" i="7"/>
  <c r="I436" i="7"/>
  <c r="M435" i="7"/>
  <c r="I435" i="7"/>
  <c r="M434" i="7"/>
  <c r="I434" i="7"/>
  <c r="O433" i="7"/>
  <c r="M433" i="7" s="1"/>
  <c r="I433" i="7"/>
  <c r="M432" i="7"/>
  <c r="I432" i="7"/>
  <c r="M431" i="7"/>
  <c r="I431" i="7"/>
  <c r="M430" i="7"/>
  <c r="I430" i="7"/>
  <c r="M429" i="7"/>
  <c r="I429" i="7"/>
  <c r="M428" i="7"/>
  <c r="I428" i="7"/>
  <c r="M427" i="7"/>
  <c r="I427" i="7"/>
  <c r="M426" i="7"/>
  <c r="I426" i="7"/>
  <c r="M425" i="7"/>
  <c r="I425" i="7"/>
  <c r="M424" i="7"/>
  <c r="I424" i="7"/>
  <c r="M423" i="7"/>
  <c r="I423" i="7"/>
  <c r="M422" i="7"/>
  <c r="I422" i="7"/>
  <c r="M421" i="7"/>
  <c r="I421" i="7"/>
  <c r="M420" i="7"/>
  <c r="I420" i="7"/>
  <c r="M419" i="7"/>
  <c r="I419" i="7"/>
  <c r="M418" i="7"/>
  <c r="I418" i="7"/>
  <c r="M417" i="7"/>
  <c r="I417" i="7"/>
  <c r="M416" i="7"/>
  <c r="I416" i="7"/>
  <c r="M415" i="7"/>
  <c r="I415" i="7"/>
  <c r="M414" i="7"/>
  <c r="I414" i="7"/>
  <c r="M413" i="7"/>
  <c r="I413" i="7"/>
  <c r="M412" i="7"/>
  <c r="I412" i="7"/>
  <c r="M411" i="7"/>
  <c r="I411" i="7"/>
  <c r="M410" i="7"/>
  <c r="I410" i="7"/>
  <c r="M409" i="7"/>
  <c r="I409" i="7"/>
  <c r="M408" i="7"/>
  <c r="I408" i="7"/>
  <c r="M407" i="7"/>
  <c r="I407" i="7"/>
  <c r="M406" i="7"/>
  <c r="I406" i="7"/>
  <c r="M405" i="7"/>
  <c r="I405" i="7"/>
  <c r="M404" i="7"/>
  <c r="I404" i="7"/>
  <c r="O403" i="7"/>
  <c r="M403" i="7" s="1"/>
  <c r="I403" i="7"/>
  <c r="M402" i="7"/>
  <c r="I402" i="7"/>
  <c r="M401" i="7"/>
  <c r="I401" i="7"/>
  <c r="M400" i="7"/>
  <c r="I400" i="7"/>
  <c r="M399" i="7"/>
  <c r="I399" i="7"/>
  <c r="M398" i="7"/>
  <c r="I398" i="7"/>
  <c r="M1459" i="3"/>
  <c r="I1459" i="3"/>
  <c r="M1458" i="3"/>
  <c r="I1458" i="3"/>
  <c r="M1457" i="3"/>
  <c r="I1457" i="3"/>
  <c r="M1456" i="3"/>
  <c r="I1456" i="3"/>
  <c r="O1455" i="3"/>
  <c r="M1455" i="3" s="1"/>
  <c r="I1455" i="3"/>
  <c r="M1454" i="3"/>
  <c r="I1454" i="3"/>
  <c r="M1453" i="3"/>
  <c r="I1453" i="3"/>
  <c r="M1452" i="3"/>
  <c r="I1452" i="3"/>
  <c r="M1451" i="3"/>
  <c r="I1451" i="3"/>
  <c r="M1450" i="3"/>
  <c r="I1450" i="3"/>
  <c r="M1449" i="3"/>
  <c r="I1449" i="3"/>
  <c r="M1448" i="3"/>
  <c r="I1448" i="3"/>
  <c r="M1447" i="3"/>
  <c r="I1447" i="3"/>
  <c r="M1446" i="3"/>
  <c r="I1446" i="3"/>
  <c r="M1445" i="3"/>
  <c r="I1445" i="3"/>
  <c r="M1444" i="3"/>
  <c r="I1444" i="3"/>
  <c r="M1443" i="3"/>
  <c r="I1443" i="3"/>
  <c r="M1442" i="3"/>
  <c r="I1442" i="3"/>
  <c r="M1441" i="3"/>
  <c r="I1441" i="3"/>
  <c r="M1440" i="3"/>
  <c r="I1440" i="3"/>
  <c r="M1439" i="3"/>
  <c r="I1439" i="3"/>
  <c r="M1438" i="3"/>
  <c r="I1438" i="3"/>
  <c r="M1437" i="3"/>
  <c r="I1437" i="3"/>
  <c r="M1436" i="3"/>
  <c r="I1436" i="3"/>
  <c r="M1435" i="3"/>
  <c r="I1435" i="3"/>
  <c r="M1434" i="3"/>
  <c r="I1434" i="3"/>
  <c r="M1433" i="3"/>
  <c r="I1433" i="3"/>
  <c r="M1432" i="3"/>
  <c r="I1432" i="3"/>
  <c r="M1431" i="3"/>
  <c r="I1431" i="3"/>
  <c r="M1430" i="3"/>
  <c r="I1430" i="3"/>
  <c r="M1429" i="3"/>
  <c r="I1429" i="3"/>
  <c r="M1428" i="3"/>
  <c r="I1428" i="3"/>
  <c r="M1427" i="3"/>
  <c r="I1427" i="3"/>
  <c r="M1426" i="3"/>
  <c r="I1426" i="3"/>
  <c r="M1425" i="3"/>
  <c r="I1425" i="3"/>
  <c r="M1424" i="3"/>
  <c r="I1424" i="3"/>
  <c r="M1423" i="3"/>
  <c r="I1423" i="3"/>
  <c r="M1422" i="3"/>
  <c r="I1422" i="3"/>
  <c r="M1421" i="3"/>
  <c r="I1421" i="3"/>
  <c r="M1420" i="3"/>
  <c r="I1420" i="3"/>
  <c r="M1419" i="3"/>
  <c r="I1419" i="3"/>
  <c r="M1418" i="3"/>
  <c r="I1418" i="3"/>
  <c r="M1417" i="3"/>
  <c r="I1417" i="3"/>
  <c r="M1416" i="3"/>
  <c r="I1416" i="3"/>
  <c r="M1415" i="3"/>
  <c r="I1415" i="3"/>
  <c r="M1414" i="3"/>
  <c r="I1414" i="3"/>
  <c r="M1413" i="3"/>
  <c r="I1413" i="3"/>
  <c r="M1412" i="3"/>
  <c r="I1412" i="3"/>
  <c r="M1411" i="3"/>
  <c r="I1411" i="3"/>
  <c r="M1410" i="3"/>
  <c r="I1410" i="3"/>
  <c r="M1409" i="3"/>
  <c r="I1409" i="3"/>
  <c r="M1408" i="3"/>
  <c r="I1408" i="3"/>
  <c r="M1407" i="3"/>
  <c r="I1407" i="3"/>
  <c r="M1406" i="3"/>
  <c r="I1406" i="3"/>
  <c r="M1405" i="3"/>
  <c r="I1405" i="3"/>
  <c r="M1404" i="3"/>
  <c r="I1404" i="3"/>
  <c r="M1403" i="3"/>
  <c r="I1403" i="3"/>
  <c r="M1402" i="3"/>
  <c r="I1402" i="3"/>
  <c r="M1401" i="3"/>
  <c r="I1401" i="3"/>
  <c r="M1400" i="3"/>
  <c r="I1400" i="3"/>
  <c r="M1399" i="3"/>
  <c r="I1399" i="3"/>
  <c r="M1398" i="3"/>
  <c r="I1398" i="3"/>
  <c r="M1397" i="3"/>
  <c r="I1397" i="3"/>
  <c r="M1396" i="3"/>
  <c r="I1396" i="3"/>
  <c r="M1395" i="3"/>
  <c r="I1395" i="3"/>
  <c r="M1394" i="3"/>
  <c r="I1394" i="3"/>
  <c r="M1393" i="3"/>
  <c r="I1393" i="3"/>
  <c r="M1392" i="3"/>
  <c r="I1392" i="3"/>
  <c r="M1391" i="3"/>
  <c r="I1391" i="3"/>
  <c r="M1390" i="3"/>
  <c r="I1390" i="3"/>
  <c r="M1389" i="3"/>
  <c r="I1389" i="3"/>
  <c r="M1388" i="3"/>
  <c r="I1388" i="3"/>
  <c r="M1387" i="3"/>
  <c r="I1387" i="3"/>
  <c r="M1386" i="3"/>
  <c r="I1386" i="3"/>
  <c r="M1385" i="3"/>
  <c r="I1385" i="3"/>
  <c r="M1384" i="3"/>
  <c r="I1384" i="3"/>
  <c r="M1383" i="3"/>
  <c r="I1383" i="3"/>
  <c r="M1382" i="3"/>
  <c r="I1382" i="3"/>
  <c r="M1381" i="3"/>
  <c r="I1381" i="3"/>
  <c r="M1380" i="3"/>
  <c r="I1380" i="3"/>
  <c r="M1379" i="3"/>
  <c r="I1379" i="3"/>
  <c r="M1378" i="3"/>
  <c r="I1378" i="3"/>
  <c r="M1377" i="3"/>
  <c r="I1377" i="3"/>
  <c r="M1376" i="3"/>
  <c r="I1376" i="3"/>
  <c r="M1375" i="3"/>
  <c r="I1375" i="3"/>
  <c r="M1374" i="3"/>
  <c r="I1374" i="3"/>
  <c r="M1373" i="3"/>
  <c r="I1373" i="3"/>
  <c r="M1372" i="3"/>
  <c r="I1372" i="3"/>
  <c r="M1371" i="3"/>
  <c r="I1371" i="3"/>
  <c r="M1370" i="3"/>
  <c r="I1370" i="3"/>
  <c r="M1369" i="3"/>
  <c r="I1369" i="3"/>
  <c r="M1368" i="3"/>
  <c r="I1368" i="3"/>
  <c r="M1367" i="3"/>
  <c r="I1367" i="3"/>
  <c r="M1366" i="3"/>
  <c r="I1366" i="3"/>
  <c r="M1365" i="3"/>
  <c r="I1365" i="3"/>
  <c r="M1364" i="3"/>
  <c r="I1364" i="3"/>
  <c r="M1363" i="3"/>
  <c r="I1363" i="3"/>
  <c r="M1362" i="3"/>
  <c r="I1362" i="3"/>
  <c r="M1361" i="3"/>
  <c r="I1361" i="3"/>
  <c r="M1360" i="3"/>
  <c r="I1360" i="3"/>
  <c r="M1359" i="3"/>
  <c r="I1359" i="3"/>
  <c r="M1358" i="3"/>
  <c r="I1358" i="3"/>
  <c r="M1357" i="3"/>
  <c r="I1357" i="3"/>
  <c r="M1356" i="3"/>
  <c r="I1356" i="3"/>
  <c r="M1355" i="3"/>
  <c r="I1355" i="3"/>
  <c r="M1354" i="3"/>
  <c r="I1354" i="3"/>
  <c r="M1353" i="3"/>
  <c r="I1353" i="3"/>
  <c r="M1352" i="3"/>
  <c r="I1352" i="3"/>
  <c r="M1351" i="3"/>
  <c r="I1351" i="3"/>
  <c r="M1350" i="3"/>
  <c r="I1350" i="3"/>
  <c r="M1349" i="3"/>
  <c r="I1349" i="3"/>
  <c r="M1348" i="3"/>
  <c r="I1348" i="3"/>
  <c r="M1347" i="3"/>
  <c r="I1347" i="3"/>
  <c r="M1346" i="3"/>
  <c r="I1346" i="3"/>
  <c r="M1345" i="3"/>
  <c r="I1345" i="3"/>
  <c r="M1344" i="3"/>
  <c r="I1344" i="3"/>
  <c r="M1343" i="3"/>
  <c r="I1343" i="3"/>
  <c r="M1342" i="3"/>
  <c r="I1342" i="3"/>
  <c r="M1341" i="3"/>
  <c r="I1341" i="3"/>
  <c r="M1340" i="3"/>
  <c r="I1340" i="3"/>
  <c r="M1339" i="3"/>
  <c r="I1339" i="3"/>
  <c r="M1338" i="3"/>
  <c r="I1338" i="3"/>
  <c r="M1337" i="3"/>
  <c r="I1337" i="3"/>
  <c r="M1336" i="3"/>
  <c r="I1336" i="3"/>
  <c r="M1335" i="3"/>
  <c r="I1335" i="3"/>
  <c r="M1334" i="3"/>
  <c r="I1334" i="3"/>
  <c r="M1333" i="3"/>
  <c r="I1333" i="3"/>
  <c r="M1332" i="3"/>
  <c r="I1332" i="3"/>
  <c r="M1331" i="3"/>
  <c r="I1331" i="3"/>
  <c r="M1330" i="3"/>
  <c r="I1330" i="3"/>
  <c r="M1329" i="3"/>
  <c r="I1329" i="3"/>
  <c r="M1328" i="3"/>
  <c r="I1328" i="3"/>
  <c r="M1327" i="3"/>
  <c r="I1327" i="3"/>
  <c r="M1326" i="3"/>
  <c r="I1326" i="3"/>
  <c r="M1325" i="3"/>
  <c r="I1325" i="3"/>
  <c r="M1324" i="3"/>
  <c r="I1324" i="3"/>
  <c r="M1323" i="3"/>
  <c r="I1323" i="3"/>
  <c r="M1322" i="3"/>
  <c r="I1322" i="3"/>
  <c r="M1321" i="3"/>
  <c r="I1321" i="3"/>
  <c r="M1320" i="3"/>
  <c r="I1320" i="3"/>
  <c r="M1319" i="3"/>
  <c r="I1319" i="3"/>
  <c r="M1318" i="3"/>
  <c r="I1318" i="3"/>
  <c r="M1317" i="3"/>
  <c r="I1317" i="3"/>
  <c r="M1316" i="3"/>
  <c r="I1316" i="3"/>
  <c r="O1315" i="3"/>
  <c r="M1315" i="3" s="1"/>
  <c r="I1315" i="3"/>
  <c r="M1314" i="3"/>
  <c r="I1314" i="3"/>
  <c r="M1313" i="3"/>
  <c r="I1313" i="3"/>
  <c r="M1312" i="3"/>
  <c r="I1312" i="3"/>
  <c r="M1311" i="3"/>
  <c r="I1311" i="3"/>
  <c r="M1310" i="3"/>
  <c r="I1310" i="3"/>
  <c r="M1309" i="3"/>
  <c r="I1309" i="3"/>
  <c r="M1308" i="3"/>
  <c r="I1308" i="3"/>
  <c r="M1307" i="3"/>
  <c r="I1307" i="3"/>
  <c r="M1306" i="3"/>
  <c r="I1306" i="3"/>
  <c r="M1305" i="3"/>
  <c r="I1305" i="3"/>
  <c r="M1304" i="3"/>
  <c r="I1304" i="3"/>
  <c r="M1303" i="3"/>
  <c r="I1303" i="3"/>
  <c r="M1302" i="3"/>
  <c r="I1302" i="3"/>
  <c r="M1301" i="3"/>
  <c r="I1301" i="3"/>
  <c r="M1300" i="3"/>
  <c r="I1300" i="3"/>
  <c r="M1299" i="3"/>
  <c r="I1299" i="3"/>
  <c r="M1298" i="3"/>
  <c r="I1298" i="3"/>
  <c r="M1297" i="3"/>
  <c r="I1297" i="3"/>
  <c r="M1296" i="3"/>
  <c r="I1296" i="3"/>
  <c r="M1295" i="3"/>
  <c r="I1295" i="3"/>
  <c r="M1294" i="3"/>
  <c r="I1294" i="3"/>
  <c r="M1293" i="3"/>
  <c r="I1293" i="3"/>
  <c r="M1292" i="3"/>
  <c r="I1292" i="3"/>
  <c r="M1291" i="3"/>
  <c r="I1291" i="3"/>
  <c r="M1290" i="3"/>
  <c r="I1290" i="3"/>
  <c r="M1289" i="3"/>
  <c r="I1289" i="3"/>
  <c r="M1288" i="3"/>
  <c r="I1288" i="3"/>
  <c r="M1287" i="3"/>
  <c r="I1287" i="3"/>
  <c r="M1286" i="3"/>
  <c r="I1286" i="3"/>
  <c r="M1285" i="3"/>
  <c r="I1285" i="3"/>
  <c r="M1284" i="3"/>
  <c r="I1284" i="3"/>
  <c r="M1283" i="3"/>
  <c r="I1283" i="3"/>
  <c r="M1282" i="3"/>
  <c r="I1282" i="3"/>
  <c r="M1281" i="3"/>
  <c r="I1281" i="3"/>
  <c r="M1280" i="3"/>
  <c r="I1280" i="3"/>
  <c r="M1279" i="3"/>
  <c r="I1279" i="3"/>
  <c r="M1278" i="3"/>
  <c r="I1278" i="3"/>
  <c r="M1277" i="3"/>
  <c r="I1277" i="3"/>
  <c r="M1276" i="3"/>
  <c r="I1276" i="3"/>
  <c r="M1275" i="3"/>
  <c r="I1275" i="3"/>
  <c r="M1274" i="3"/>
  <c r="I1274" i="3"/>
  <c r="M1273" i="3"/>
  <c r="I1273" i="3"/>
  <c r="M1272" i="3"/>
  <c r="I1272" i="3"/>
  <c r="M1271" i="3"/>
  <c r="I1271" i="3"/>
  <c r="M1270" i="3"/>
  <c r="I1270" i="3"/>
  <c r="M1269" i="3"/>
  <c r="I1269" i="3"/>
  <c r="M1268" i="3"/>
  <c r="I1268" i="3"/>
  <c r="M1267" i="3"/>
  <c r="I1267" i="3"/>
  <c r="M1266" i="3"/>
  <c r="I1266" i="3"/>
  <c r="M1265" i="3"/>
  <c r="I1265" i="3"/>
  <c r="M1264" i="3"/>
  <c r="I1264" i="3"/>
  <c r="M1263" i="3"/>
  <c r="I1263" i="3"/>
  <c r="M1262" i="3"/>
  <c r="I1262" i="3"/>
  <c r="P400" i="7" l="1"/>
  <c r="P403" i="7"/>
  <c r="P406" i="7"/>
  <c r="P409" i="7"/>
  <c r="P412" i="7"/>
  <c r="P415" i="7"/>
  <c r="P418" i="7"/>
  <c r="P399" i="7"/>
  <c r="P402" i="7"/>
  <c r="P405" i="7"/>
  <c r="P408" i="7"/>
  <c r="P411" i="7"/>
  <c r="P414" i="7"/>
  <c r="P417" i="7"/>
  <c r="P420" i="7"/>
  <c r="P423" i="7"/>
  <c r="P426" i="7"/>
  <c r="P429" i="7"/>
  <c r="P432" i="7"/>
  <c r="P435" i="7"/>
  <c r="P438" i="7"/>
  <c r="P441" i="7"/>
  <c r="P444" i="7"/>
  <c r="P447" i="7"/>
  <c r="P450" i="7"/>
  <c r="P453" i="7"/>
  <c r="P456" i="7"/>
  <c r="P459" i="7"/>
  <c r="P462" i="7"/>
  <c r="P465" i="7"/>
  <c r="P468" i="7"/>
  <c r="P471" i="7"/>
  <c r="P474" i="7"/>
  <c r="P421" i="7"/>
  <c r="P424" i="7"/>
  <c r="P427" i="7"/>
  <c r="P430" i="7"/>
  <c r="P433" i="7"/>
  <c r="P436" i="7"/>
  <c r="P439" i="7"/>
  <c r="P442" i="7"/>
  <c r="P445" i="7"/>
  <c r="P448" i="7"/>
  <c r="P451" i="7"/>
  <c r="P454" i="7"/>
  <c r="P457" i="7"/>
  <c r="P460" i="7"/>
  <c r="P463" i="7"/>
  <c r="P466" i="7"/>
  <c r="P469" i="7"/>
  <c r="P472" i="7"/>
  <c r="P475" i="7"/>
  <c r="P398" i="7"/>
  <c r="P401" i="7"/>
  <c r="P404" i="7"/>
  <c r="P407" i="7"/>
  <c r="P410" i="7"/>
  <c r="P413" i="7"/>
  <c r="P416" i="7"/>
  <c r="P419" i="7"/>
  <c r="P422" i="7"/>
  <c r="P425" i="7"/>
  <c r="P428" i="7"/>
  <c r="P431" i="7"/>
  <c r="P434" i="7"/>
  <c r="P437" i="7"/>
  <c r="P440" i="7"/>
  <c r="P443" i="7"/>
  <c r="P446" i="7"/>
  <c r="P449" i="7"/>
  <c r="P452" i="7"/>
  <c r="P455" i="7"/>
  <c r="P458" i="7"/>
  <c r="P461" i="7"/>
  <c r="P464" i="7"/>
  <c r="P467" i="7"/>
  <c r="P470" i="7"/>
  <c r="P473" i="7"/>
  <c r="P981" i="2"/>
  <c r="P989" i="2"/>
  <c r="P996" i="2"/>
  <c r="P1004" i="2"/>
  <c r="P1012" i="2"/>
  <c r="P1027" i="2"/>
  <c r="P1035" i="2"/>
  <c r="P1043" i="2"/>
  <c r="P1051" i="2"/>
  <c r="P1059" i="2"/>
  <c r="P1067" i="2"/>
  <c r="P1075" i="2"/>
  <c r="P1083" i="2"/>
  <c r="P1091" i="2"/>
  <c r="P1099" i="2"/>
  <c r="P1107" i="2"/>
  <c r="P1115" i="2"/>
  <c r="P1123" i="2"/>
  <c r="P1131" i="2"/>
  <c r="P1346" i="3"/>
  <c r="P979" i="2"/>
  <c r="P987" i="2"/>
  <c r="P994" i="2"/>
  <c r="P1002" i="2"/>
  <c r="P1010" i="2"/>
  <c r="P1018" i="2"/>
  <c r="P1025" i="2"/>
  <c r="P1033" i="2"/>
  <c r="P980" i="2"/>
  <c r="P988" i="2"/>
  <c r="P995" i="2"/>
  <c r="P1003" i="2"/>
  <c r="P1011" i="2"/>
  <c r="P1019" i="2"/>
  <c r="P1026" i="2"/>
  <c r="P1034" i="2"/>
  <c r="P1042" i="2"/>
  <c r="P1050" i="2"/>
  <c r="P1058" i="2"/>
  <c r="P1066" i="2"/>
  <c r="P1074" i="2"/>
  <c r="P1082" i="2"/>
  <c r="P1090" i="2"/>
  <c r="P1098" i="2"/>
  <c r="P1106" i="2"/>
  <c r="P1114" i="2"/>
  <c r="P1122" i="2"/>
  <c r="P1130" i="2"/>
  <c r="P1041" i="2"/>
  <c r="P1049" i="2"/>
  <c r="P1057" i="2"/>
  <c r="P1065" i="2"/>
  <c r="P1073" i="2"/>
  <c r="P1081" i="2"/>
  <c r="P1089" i="2"/>
  <c r="P1097" i="2"/>
  <c r="P1105" i="2"/>
  <c r="P1113" i="2"/>
  <c r="P1121" i="2"/>
  <c r="P1129" i="2"/>
  <c r="P1263" i="3"/>
  <c r="P1271" i="3"/>
  <c r="P1279" i="3"/>
  <c r="P1287" i="3"/>
  <c r="P1295" i="3"/>
  <c r="P1094" i="2"/>
  <c r="P974" i="2"/>
  <c r="P977" i="2"/>
  <c r="P982" i="2"/>
  <c r="P985" i="2"/>
  <c r="P992" i="2"/>
  <c r="P997" i="2"/>
  <c r="P1000" i="2"/>
  <c r="P1005" i="2"/>
  <c r="P1008" i="2"/>
  <c r="P1013" i="2"/>
  <c r="P1016" i="2"/>
  <c r="P1020" i="2"/>
  <c r="P1023" i="2"/>
  <c r="P1028" i="2"/>
  <c r="P1031" i="2"/>
  <c r="P1036" i="2"/>
  <c r="P1039" i="2"/>
  <c r="P1044" i="2"/>
  <c r="P1047" i="2"/>
  <c r="P1052" i="2"/>
  <c r="P1055" i="2"/>
  <c r="P1060" i="2"/>
  <c r="P1063" i="2"/>
  <c r="P1068" i="2"/>
  <c r="P1071" i="2"/>
  <c r="P1076" i="2"/>
  <c r="P1079" i="2"/>
  <c r="P1084" i="2"/>
  <c r="P1087" i="2"/>
  <c r="P1092" i="2"/>
  <c r="P1095" i="2"/>
  <c r="P1100" i="2"/>
  <c r="P1103" i="2"/>
  <c r="P1108" i="2"/>
  <c r="P1111" i="2"/>
  <c r="P1116" i="2"/>
  <c r="P1119" i="2"/>
  <c r="P1124" i="2"/>
  <c r="P1127" i="2"/>
  <c r="P1132" i="2"/>
  <c r="P993" i="2"/>
  <c r="P1001" i="2"/>
  <c r="P1009" i="2"/>
  <c r="P1017" i="2"/>
  <c r="P1030" i="2"/>
  <c r="P1126" i="2"/>
  <c r="P978" i="2"/>
  <c r="P986" i="2"/>
  <c r="P1024" i="2"/>
  <c r="P1032" i="2"/>
  <c r="P1040" i="2"/>
  <c r="P1048" i="2"/>
  <c r="P1056" i="2"/>
  <c r="P1064" i="2"/>
  <c r="P1072" i="2"/>
  <c r="P1080" i="2"/>
  <c r="P1088" i="2"/>
  <c r="P1096" i="2"/>
  <c r="P1104" i="2"/>
  <c r="P1112" i="2"/>
  <c r="P1120" i="2"/>
  <c r="P1128" i="2"/>
  <c r="P999" i="2"/>
  <c r="P1062" i="2"/>
  <c r="P1267" i="3"/>
  <c r="P1275" i="3"/>
  <c r="P1283" i="3"/>
  <c r="P1291" i="3"/>
  <c r="P1299" i="3"/>
  <c r="P1307" i="3"/>
  <c r="P1315" i="3"/>
  <c r="P1322" i="3"/>
  <c r="P1330" i="3"/>
  <c r="P1338" i="3"/>
  <c r="P1354" i="3"/>
  <c r="P1375" i="3"/>
  <c r="P1383" i="3"/>
  <c r="P1399" i="3"/>
  <c r="P1407" i="3"/>
  <c r="P1415" i="3"/>
  <c r="P1431" i="3"/>
  <c r="P1439" i="3"/>
  <c r="P1447" i="3"/>
  <c r="P1313" i="3"/>
  <c r="P1264" i="3"/>
  <c r="P1272" i="3"/>
  <c r="P1280" i="3"/>
  <c r="P1288" i="3"/>
  <c r="P1296" i="3"/>
  <c r="P1304" i="3"/>
  <c r="P1312" i="3"/>
  <c r="P1327" i="3"/>
  <c r="P1335" i="3"/>
  <c r="P1343" i="3"/>
  <c r="P1351" i="3"/>
  <c r="P1359" i="3"/>
  <c r="P1366" i="3"/>
  <c r="P1372" i="3"/>
  <c r="P1380" i="3"/>
  <c r="P1388" i="3"/>
  <c r="P1396" i="3"/>
  <c r="P1404" i="3"/>
  <c r="P1412" i="3"/>
  <c r="P1420" i="3"/>
  <c r="P1428" i="3"/>
  <c r="P1436" i="3"/>
  <c r="P1444" i="3"/>
  <c r="P1452" i="3"/>
  <c r="P1457" i="3"/>
  <c r="P1262" i="3"/>
  <c r="P1270" i="3"/>
  <c r="P1278" i="3"/>
  <c r="P1286" i="3"/>
  <c r="P1294" i="3"/>
  <c r="P1302" i="3"/>
  <c r="P1310" i="3"/>
  <c r="P1318" i="3"/>
  <c r="P1325" i="3"/>
  <c r="P1333" i="3"/>
  <c r="P1341" i="3"/>
  <c r="P1349" i="3"/>
  <c r="P1357" i="3"/>
  <c r="P1364" i="3"/>
  <c r="P1370" i="3"/>
  <c r="P1378" i="3"/>
  <c r="P1386" i="3"/>
  <c r="P1394" i="3"/>
  <c r="P1402" i="3"/>
  <c r="P1410" i="3"/>
  <c r="P1418" i="3"/>
  <c r="P1426" i="3"/>
  <c r="P1434" i="3"/>
  <c r="P1442" i="3"/>
  <c r="P1450" i="3"/>
  <c r="P1281" i="3"/>
  <c r="P1289" i="3"/>
  <c r="P1344" i="3"/>
  <c r="P1373" i="3"/>
  <c r="P1381" i="3"/>
  <c r="P1413" i="3"/>
  <c r="P1303" i="3"/>
  <c r="P1311" i="3"/>
  <c r="P1319" i="3"/>
  <c r="P1326" i="3"/>
  <c r="P1334" i="3"/>
  <c r="P1342" i="3"/>
  <c r="P1350" i="3"/>
  <c r="P1358" i="3"/>
  <c r="P1365" i="3"/>
  <c r="P1371" i="3"/>
  <c r="P1379" i="3"/>
  <c r="P1387" i="3"/>
  <c r="P1395" i="3"/>
  <c r="P1403" i="3"/>
  <c r="P1411" i="3"/>
  <c r="P1419" i="3"/>
  <c r="P1427" i="3"/>
  <c r="P1435" i="3"/>
  <c r="P1443" i="3"/>
  <c r="P1451" i="3"/>
  <c r="P1456" i="3"/>
  <c r="P1320" i="3"/>
  <c r="P1352" i="3"/>
  <c r="P1405" i="3"/>
  <c r="P1437" i="3"/>
  <c r="P1445" i="3"/>
  <c r="P1266" i="3"/>
  <c r="P1274" i="3"/>
  <c r="P1282" i="3"/>
  <c r="P1290" i="3"/>
  <c r="P1298" i="3"/>
  <c r="P1306" i="3"/>
  <c r="P1314" i="3"/>
  <c r="P1321" i="3"/>
  <c r="P1329" i="3"/>
  <c r="P1337" i="3"/>
  <c r="P1345" i="3"/>
  <c r="P1353" i="3"/>
  <c r="P1361" i="3"/>
  <c r="P1367" i="3"/>
  <c r="P1374" i="3"/>
  <c r="P1382" i="3"/>
  <c r="P1390" i="3"/>
  <c r="P1398" i="3"/>
  <c r="P1406" i="3"/>
  <c r="P1414" i="3"/>
  <c r="P1422" i="3"/>
  <c r="P1430" i="3"/>
  <c r="P1438" i="3"/>
  <c r="P1446" i="3"/>
  <c r="P1454" i="3"/>
  <c r="P1459" i="3"/>
  <c r="P976" i="2"/>
  <c r="P984" i="2"/>
  <c r="P991" i="2"/>
  <c r="P1007" i="2"/>
  <c r="P1015" i="2"/>
  <c r="P1022" i="2"/>
  <c r="P1038" i="2"/>
  <c r="P1046" i="2"/>
  <c r="P1054" i="2"/>
  <c r="P1070" i="2"/>
  <c r="P1078" i="2"/>
  <c r="P1086" i="2"/>
  <c r="P1102" i="2"/>
  <c r="P1110" i="2"/>
  <c r="P1118" i="2"/>
  <c r="P975" i="2"/>
  <c r="P983" i="2"/>
  <c r="P990" i="2"/>
  <c r="P998" i="2"/>
  <c r="P1006" i="2"/>
  <c r="P1014" i="2"/>
  <c r="P1021" i="2"/>
  <c r="P1029" i="2"/>
  <c r="P1037" i="2"/>
  <c r="P1045" i="2"/>
  <c r="P1053" i="2"/>
  <c r="P1061" i="2"/>
  <c r="P1069" i="2"/>
  <c r="P1077" i="2"/>
  <c r="P1085" i="2"/>
  <c r="P1093" i="2"/>
  <c r="P1101" i="2"/>
  <c r="P1109" i="2"/>
  <c r="P1117" i="2"/>
  <c r="P1125" i="2"/>
  <c r="P1269" i="3"/>
  <c r="P1277" i="3"/>
  <c r="P1285" i="3"/>
  <c r="P1293" i="3"/>
  <c r="P1301" i="3"/>
  <c r="P1309" i="3"/>
  <c r="P1317" i="3"/>
  <c r="P1324" i="3"/>
  <c r="P1332" i="3"/>
  <c r="P1340" i="3"/>
  <c r="P1348" i="3"/>
  <c r="P1356" i="3"/>
  <c r="P1363" i="3"/>
  <c r="P1369" i="3"/>
  <c r="P1377" i="3"/>
  <c r="P1385" i="3"/>
  <c r="P1393" i="3"/>
  <c r="P1401" i="3"/>
  <c r="P1409" i="3"/>
  <c r="P1417" i="3"/>
  <c r="P1425" i="3"/>
  <c r="P1433" i="3"/>
  <c r="P1441" i="3"/>
  <c r="P1449" i="3"/>
  <c r="P1362" i="3"/>
  <c r="P1391" i="3"/>
  <c r="P1423" i="3"/>
  <c r="P1455" i="3"/>
  <c r="P1265" i="3"/>
  <c r="P1273" i="3"/>
  <c r="P1297" i="3"/>
  <c r="P1305" i="3"/>
  <c r="P1328" i="3"/>
  <c r="P1336" i="3"/>
  <c r="P1360" i="3"/>
  <c r="P1389" i="3"/>
  <c r="P1397" i="3"/>
  <c r="P1421" i="3"/>
  <c r="P1429" i="3"/>
  <c r="P1453" i="3"/>
  <c r="P1284" i="3"/>
  <c r="P1292" i="3"/>
  <c r="P1316" i="3"/>
  <c r="P1331" i="3"/>
  <c r="P1347" i="3"/>
  <c r="P1368" i="3"/>
  <c r="P1384" i="3"/>
  <c r="P1400" i="3"/>
  <c r="P1448" i="3"/>
  <c r="P1323" i="3"/>
  <c r="P1355" i="3"/>
  <c r="P1408" i="3"/>
  <c r="P1424" i="3"/>
  <c r="P1432" i="3"/>
  <c r="P1440" i="3"/>
  <c r="P1268" i="3"/>
  <c r="P1276" i="3"/>
  <c r="P1300" i="3"/>
  <c r="P1308" i="3"/>
  <c r="P1339" i="3"/>
  <c r="P1376" i="3"/>
  <c r="P1392" i="3"/>
  <c r="P1416" i="3"/>
  <c r="P1458" i="3"/>
  <c r="O1291" i="1" l="1"/>
  <c r="M1291" i="1" s="1"/>
  <c r="P1291" i="1" s="1"/>
  <c r="O1290" i="1"/>
  <c r="M1290" i="1" s="1"/>
  <c r="P1290" i="1" s="1"/>
  <c r="O1289" i="1"/>
  <c r="M1289" i="1" s="1"/>
  <c r="P1289" i="1" s="1"/>
  <c r="O1288" i="1"/>
  <c r="M1288" i="1" s="1"/>
  <c r="P1288" i="1" s="1"/>
  <c r="O1287" i="1"/>
  <c r="M1287" i="1" s="1"/>
  <c r="P1287" i="1" s="1"/>
  <c r="O1286" i="1"/>
  <c r="M1286" i="1" s="1"/>
  <c r="P1286" i="1" s="1"/>
  <c r="O1285" i="1"/>
  <c r="M1285" i="1" s="1"/>
  <c r="P1285" i="1" s="1"/>
  <c r="O1284" i="1"/>
  <c r="M1284" i="1" s="1"/>
  <c r="P1284" i="1" s="1"/>
  <c r="O1283" i="1"/>
  <c r="M1283" i="1" s="1"/>
  <c r="P1283" i="1" s="1"/>
  <c r="O1282" i="1"/>
  <c r="M1282" i="1" s="1"/>
  <c r="P1282" i="1" s="1"/>
  <c r="O1281" i="1"/>
  <c r="M1281" i="1" s="1"/>
  <c r="P1281" i="1" s="1"/>
  <c r="O1280" i="1"/>
  <c r="M1280" i="1" s="1"/>
  <c r="P1280" i="1" s="1"/>
  <c r="O1279" i="1"/>
  <c r="M1279" i="1" s="1"/>
  <c r="P1279" i="1" s="1"/>
  <c r="O1278" i="1"/>
  <c r="M1278" i="1" s="1"/>
  <c r="P1278" i="1" s="1"/>
  <c r="O1277" i="1"/>
  <c r="M1277" i="1" s="1"/>
  <c r="P1277" i="1" s="1"/>
  <c r="O1276" i="1"/>
  <c r="M1276" i="1" s="1"/>
  <c r="P1276" i="1" s="1"/>
  <c r="O1275" i="1"/>
  <c r="M1275" i="1" s="1"/>
  <c r="P1275" i="1" s="1"/>
  <c r="O1274" i="1"/>
  <c r="M1274" i="1" s="1"/>
  <c r="P1274" i="1" s="1"/>
  <c r="O1273" i="1"/>
  <c r="M1273" i="1" s="1"/>
  <c r="P1273" i="1" s="1"/>
  <c r="O1272" i="1"/>
  <c r="M1272" i="1" s="1"/>
  <c r="P1272" i="1" s="1"/>
  <c r="O1271" i="1"/>
  <c r="M1271" i="1" s="1"/>
  <c r="P1271" i="1" s="1"/>
  <c r="O1270" i="1"/>
  <c r="M1270" i="1" s="1"/>
  <c r="P1270" i="1" s="1"/>
  <c r="O1269" i="1"/>
  <c r="M1269" i="1" s="1"/>
  <c r="P1269" i="1" s="1"/>
  <c r="O1268" i="1"/>
  <c r="M1268" i="1" s="1"/>
  <c r="P1268" i="1" s="1"/>
  <c r="O1267" i="1"/>
  <c r="M1267" i="1" s="1"/>
  <c r="P1267" i="1" s="1"/>
  <c r="O1266" i="1"/>
  <c r="M1266" i="1" s="1"/>
  <c r="P1266" i="1" s="1"/>
  <c r="O1265" i="1"/>
  <c r="M1265" i="1" s="1"/>
  <c r="P1265" i="1" s="1"/>
  <c r="O1264" i="1"/>
  <c r="M1264" i="1" s="1"/>
  <c r="P1264" i="1" s="1"/>
  <c r="O1263" i="1"/>
  <c r="M1263" i="1" s="1"/>
  <c r="P1263" i="1" s="1"/>
  <c r="O1262" i="1"/>
  <c r="M1262" i="1" s="1"/>
  <c r="P1262" i="1" s="1"/>
  <c r="O1261" i="1"/>
  <c r="M1261" i="1" s="1"/>
  <c r="P1261" i="1" s="1"/>
  <c r="O1260" i="1"/>
  <c r="M1260" i="1" s="1"/>
  <c r="P1260" i="1" s="1"/>
  <c r="O1259" i="1"/>
  <c r="M1259" i="1" s="1"/>
  <c r="P1259" i="1" s="1"/>
  <c r="O1258" i="1"/>
  <c r="M1258" i="1" s="1"/>
  <c r="P1258" i="1" s="1"/>
  <c r="O1257" i="1"/>
  <c r="M1257" i="1" s="1"/>
  <c r="P1257" i="1" s="1"/>
  <c r="O1256" i="1"/>
  <c r="M1256" i="1" s="1"/>
  <c r="P1256" i="1" s="1"/>
  <c r="O1255" i="1"/>
  <c r="M1255" i="1" s="1"/>
  <c r="P1255" i="1" s="1"/>
  <c r="O1254" i="1"/>
  <c r="M1254" i="1" s="1"/>
  <c r="P1254" i="1" s="1"/>
  <c r="O1253" i="1"/>
  <c r="M1253" i="1" s="1"/>
  <c r="P1253" i="1" s="1"/>
  <c r="O1252" i="1"/>
  <c r="M1252" i="1" s="1"/>
  <c r="P1252" i="1" s="1"/>
  <c r="O1251" i="1"/>
  <c r="M1251" i="1" s="1"/>
  <c r="P1251" i="1" s="1"/>
  <c r="O1250" i="1"/>
  <c r="M1250" i="1" s="1"/>
  <c r="P1250" i="1" s="1"/>
  <c r="O1249" i="1"/>
  <c r="M1249" i="1" s="1"/>
  <c r="P1249" i="1" s="1"/>
  <c r="O1248" i="1"/>
  <c r="M1248" i="1" s="1"/>
  <c r="P1248" i="1" s="1"/>
  <c r="O1247" i="1"/>
  <c r="M1247" i="1" s="1"/>
  <c r="P1247" i="1" s="1"/>
  <c r="O1246" i="1"/>
  <c r="M1246" i="1" s="1"/>
  <c r="P1246" i="1" s="1"/>
  <c r="O1245" i="1"/>
  <c r="M1245" i="1" s="1"/>
  <c r="P1245" i="1" s="1"/>
  <c r="O1244" i="1"/>
  <c r="M1244" i="1" s="1"/>
  <c r="P1244" i="1" s="1"/>
  <c r="O1243" i="1"/>
  <c r="M1243" i="1" s="1"/>
  <c r="P1243" i="1" s="1"/>
  <c r="O1242" i="1"/>
  <c r="M1242" i="1" s="1"/>
  <c r="P1242" i="1" s="1"/>
  <c r="O1241" i="1"/>
  <c r="M1241" i="1" s="1"/>
  <c r="P1241" i="1" s="1"/>
  <c r="O1240" i="1"/>
  <c r="M1240" i="1" s="1"/>
  <c r="P1240" i="1" s="1"/>
  <c r="O1239" i="1"/>
  <c r="M1239" i="1" s="1"/>
  <c r="P1239" i="1" s="1"/>
  <c r="O1238" i="1"/>
  <c r="M1238" i="1" s="1"/>
  <c r="P1238" i="1" s="1"/>
  <c r="O1237" i="1"/>
  <c r="M1237" i="1" s="1"/>
  <c r="P1237" i="1" s="1"/>
  <c r="O1236" i="1"/>
  <c r="M1236" i="1" s="1"/>
  <c r="P1236" i="1" s="1"/>
  <c r="O1235" i="1"/>
  <c r="M1235" i="1" s="1"/>
  <c r="P1235" i="1" s="1"/>
  <c r="O1234" i="1"/>
  <c r="M1234" i="1" s="1"/>
  <c r="P1234" i="1" s="1"/>
  <c r="O1233" i="1"/>
  <c r="M1233" i="1" s="1"/>
  <c r="P1233" i="1" s="1"/>
  <c r="O1232" i="1"/>
  <c r="M1232" i="1" s="1"/>
  <c r="P1232" i="1" s="1"/>
  <c r="O1231" i="1"/>
  <c r="M1231" i="1" s="1"/>
  <c r="P1231" i="1" s="1"/>
  <c r="O1230" i="1"/>
  <c r="M1230" i="1" s="1"/>
  <c r="P1230" i="1" s="1"/>
  <c r="O1229" i="1"/>
  <c r="M1229" i="1" s="1"/>
  <c r="P1229" i="1" s="1"/>
  <c r="O1228" i="1"/>
  <c r="M1228" i="1" s="1"/>
  <c r="P1228" i="1" s="1"/>
  <c r="O1227" i="1"/>
  <c r="M1227" i="1" s="1"/>
  <c r="P1227" i="1" s="1"/>
  <c r="O1226" i="1"/>
  <c r="M1226" i="1" s="1"/>
  <c r="P1226" i="1" s="1"/>
  <c r="O1225" i="1"/>
  <c r="M1225" i="1" s="1"/>
  <c r="P1225" i="1" s="1"/>
  <c r="O1224" i="1"/>
  <c r="M1224" i="1" s="1"/>
  <c r="P1224" i="1" s="1"/>
  <c r="O1223" i="1"/>
  <c r="M1223" i="1" s="1"/>
  <c r="P1223" i="1" s="1"/>
  <c r="O1222" i="1"/>
  <c r="M1222" i="1" s="1"/>
  <c r="P1222" i="1" s="1"/>
  <c r="O1221" i="1"/>
  <c r="M1221" i="1" s="1"/>
  <c r="P1221" i="1" s="1"/>
  <c r="O1220" i="1"/>
  <c r="M1220" i="1" s="1"/>
  <c r="P1220" i="1" s="1"/>
  <c r="O1219" i="1"/>
  <c r="M1219" i="1" s="1"/>
  <c r="P1219" i="1" s="1"/>
  <c r="O1218" i="1"/>
  <c r="M1218" i="1" s="1"/>
  <c r="P1218" i="1" s="1"/>
  <c r="O1217" i="1"/>
  <c r="M1217" i="1" s="1"/>
  <c r="P1217" i="1" s="1"/>
  <c r="O1216" i="1"/>
  <c r="M1216" i="1" s="1"/>
  <c r="P1216" i="1" s="1"/>
  <c r="O1215" i="1"/>
  <c r="M1215" i="1" s="1"/>
  <c r="P1215" i="1" s="1"/>
  <c r="O1214" i="1"/>
  <c r="M1214" i="1" s="1"/>
  <c r="P1214" i="1" s="1"/>
  <c r="O1213" i="1"/>
  <c r="M1213" i="1" s="1"/>
  <c r="P1213" i="1" s="1"/>
  <c r="O1212" i="1"/>
  <c r="M1212" i="1" s="1"/>
  <c r="P1212" i="1" s="1"/>
  <c r="O1211" i="1"/>
  <c r="M1211" i="1" s="1"/>
  <c r="P1211" i="1" s="1"/>
  <c r="O1210" i="1"/>
  <c r="M1210" i="1" s="1"/>
  <c r="P1210" i="1" s="1"/>
  <c r="O1209" i="1"/>
  <c r="M1209" i="1" s="1"/>
  <c r="P1209" i="1" s="1"/>
  <c r="O1208" i="1"/>
  <c r="M1208" i="1" s="1"/>
  <c r="P1208" i="1" s="1"/>
  <c r="O1207" i="1"/>
  <c r="M1207" i="1" s="1"/>
  <c r="P1207" i="1" s="1"/>
  <c r="O1206" i="1"/>
  <c r="M1206" i="1" s="1"/>
  <c r="P1206" i="1" s="1"/>
  <c r="O1205" i="1"/>
  <c r="M1205" i="1" s="1"/>
  <c r="P1205" i="1" s="1"/>
  <c r="O1204" i="1"/>
  <c r="M1204" i="1" s="1"/>
  <c r="P1204" i="1" s="1"/>
  <c r="O1203" i="1"/>
  <c r="M1203" i="1" s="1"/>
  <c r="P1203" i="1" s="1"/>
  <c r="O1202" i="1"/>
  <c r="M1202" i="1" s="1"/>
  <c r="P1202" i="1" s="1"/>
  <c r="O1201" i="1"/>
  <c r="M1201" i="1" s="1"/>
  <c r="P1201" i="1" s="1"/>
  <c r="O1200" i="1"/>
  <c r="M1200" i="1" s="1"/>
  <c r="P1200" i="1" s="1"/>
  <c r="O1199" i="1"/>
  <c r="M1199" i="1" s="1"/>
  <c r="P1199" i="1" s="1"/>
  <c r="O1198" i="1"/>
  <c r="M1198" i="1" s="1"/>
  <c r="P1198" i="1" s="1"/>
  <c r="O1197" i="1"/>
  <c r="M1197" i="1" s="1"/>
  <c r="P1197" i="1" s="1"/>
  <c r="O1196" i="1"/>
  <c r="M1196" i="1" s="1"/>
  <c r="P1196" i="1" s="1"/>
  <c r="O1195" i="1"/>
  <c r="M1195" i="1" s="1"/>
  <c r="P1195" i="1" s="1"/>
  <c r="O1194" i="1"/>
  <c r="M1194" i="1" s="1"/>
  <c r="P1194" i="1" s="1"/>
  <c r="O1193" i="1"/>
  <c r="M1193" i="1" s="1"/>
  <c r="P1193" i="1" s="1"/>
  <c r="O1192" i="1"/>
  <c r="M1192" i="1" s="1"/>
  <c r="P1192" i="1" s="1"/>
  <c r="O1191" i="1"/>
  <c r="M1191" i="1" s="1"/>
  <c r="P1191" i="1" s="1"/>
  <c r="O1190" i="1"/>
  <c r="M1190" i="1" s="1"/>
  <c r="P1190" i="1" s="1"/>
  <c r="O1189" i="1"/>
  <c r="M1189" i="1" s="1"/>
  <c r="P1189" i="1" s="1"/>
  <c r="O1188" i="1"/>
  <c r="M1188" i="1" s="1"/>
  <c r="P1188" i="1" s="1"/>
  <c r="O1187" i="1"/>
  <c r="M1187" i="1" s="1"/>
  <c r="P1187" i="1" s="1"/>
  <c r="O1186" i="1"/>
  <c r="M1186" i="1" s="1"/>
  <c r="P1186" i="1" s="1"/>
  <c r="O1185" i="1"/>
  <c r="M1185" i="1" s="1"/>
  <c r="P1185" i="1" s="1"/>
  <c r="O1184" i="1"/>
  <c r="M1184" i="1" s="1"/>
  <c r="P1184" i="1" s="1"/>
  <c r="O1183" i="1"/>
  <c r="M1183" i="1" s="1"/>
  <c r="P1183" i="1" s="1"/>
  <c r="O1182" i="1"/>
  <c r="M1182" i="1" s="1"/>
  <c r="P1182" i="1" s="1"/>
  <c r="O1181" i="1"/>
  <c r="M1181" i="1" s="1"/>
  <c r="P1181" i="1" s="1"/>
  <c r="O1180" i="1"/>
  <c r="M1180" i="1" s="1"/>
  <c r="P1180" i="1" s="1"/>
  <c r="O1179" i="1"/>
  <c r="M1179" i="1" s="1"/>
  <c r="P1179" i="1" s="1"/>
  <c r="O1178" i="1"/>
  <c r="M1178" i="1" s="1"/>
  <c r="P1178" i="1" s="1"/>
  <c r="O1177" i="1"/>
  <c r="M1177" i="1" s="1"/>
  <c r="P1177" i="1" s="1"/>
  <c r="O1176" i="1"/>
  <c r="M1176" i="1" s="1"/>
  <c r="P1176" i="1" s="1"/>
  <c r="O1175" i="1"/>
  <c r="M1175" i="1" s="1"/>
  <c r="P1175" i="1" s="1"/>
  <c r="O1174" i="1"/>
  <c r="M1174" i="1" s="1"/>
  <c r="P1174" i="1" s="1"/>
  <c r="O1173" i="1"/>
  <c r="M1173" i="1" s="1"/>
  <c r="P1173" i="1" s="1"/>
  <c r="O1172" i="1"/>
  <c r="M1172" i="1" s="1"/>
  <c r="P1172" i="1" s="1"/>
  <c r="O1171" i="1"/>
  <c r="M1171" i="1" s="1"/>
  <c r="P1171" i="1" s="1"/>
  <c r="O1170" i="1"/>
  <c r="M1170" i="1" s="1"/>
  <c r="P1170" i="1" s="1"/>
  <c r="O1169" i="1"/>
  <c r="M1169" i="1" s="1"/>
  <c r="P1169" i="1" s="1"/>
  <c r="O1168" i="1"/>
  <c r="M1168" i="1" s="1"/>
  <c r="P1168" i="1" s="1"/>
  <c r="O1167" i="1"/>
  <c r="M1167" i="1" s="1"/>
  <c r="P1167" i="1" s="1"/>
  <c r="O1166" i="1"/>
  <c r="M1166" i="1" s="1"/>
  <c r="P1166" i="1" s="1"/>
  <c r="O1165" i="1"/>
  <c r="M1165" i="1" s="1"/>
  <c r="P1165" i="1" s="1"/>
  <c r="O1164" i="1"/>
  <c r="M1164" i="1" s="1"/>
  <c r="P1164" i="1" s="1"/>
  <c r="O1163" i="1"/>
  <c r="M1163" i="1" s="1"/>
  <c r="P1163" i="1" s="1"/>
  <c r="O1162" i="1"/>
  <c r="M1162" i="1" s="1"/>
  <c r="P1162" i="1" s="1"/>
  <c r="O1161" i="1"/>
  <c r="M1161" i="1" s="1"/>
  <c r="P1161" i="1" s="1"/>
  <c r="O1160" i="1"/>
  <c r="M1160" i="1" s="1"/>
  <c r="P1160" i="1" s="1"/>
  <c r="O1159" i="1"/>
  <c r="M1159" i="1" s="1"/>
  <c r="P1159" i="1" s="1"/>
  <c r="O1158" i="1"/>
  <c r="M1158" i="1" s="1"/>
  <c r="P1158" i="1" s="1"/>
  <c r="O1157" i="1"/>
  <c r="M1157" i="1" s="1"/>
  <c r="P1157" i="1" s="1"/>
  <c r="O1156" i="1"/>
  <c r="M1156" i="1" s="1"/>
  <c r="P1156" i="1" s="1"/>
  <c r="O1155" i="1"/>
  <c r="M1155" i="1" s="1"/>
  <c r="P1155" i="1" s="1"/>
  <c r="O1154" i="1"/>
  <c r="M1154" i="1" s="1"/>
  <c r="P1154" i="1" s="1"/>
  <c r="O1153" i="1"/>
  <c r="M1153" i="1" s="1"/>
  <c r="P1153" i="1" s="1"/>
  <c r="O1152" i="1"/>
  <c r="M1152" i="1" s="1"/>
  <c r="P1152" i="1" s="1"/>
  <c r="O1151" i="1"/>
  <c r="M1151" i="1" s="1"/>
  <c r="P1151" i="1" s="1"/>
  <c r="O1150" i="1"/>
  <c r="M1150" i="1" s="1"/>
  <c r="P1150" i="1" s="1"/>
  <c r="O1149" i="1"/>
  <c r="M1149" i="1" s="1"/>
  <c r="P1149" i="1" s="1"/>
  <c r="O1148" i="1"/>
  <c r="M1148" i="1" s="1"/>
  <c r="P1148" i="1" s="1"/>
  <c r="O1147" i="1"/>
  <c r="M1147" i="1" s="1"/>
  <c r="P1147" i="1" s="1"/>
  <c r="O1146" i="1"/>
  <c r="M1146" i="1" s="1"/>
  <c r="P1146" i="1" s="1"/>
  <c r="O1145" i="1"/>
  <c r="M1145" i="1" s="1"/>
  <c r="P1145" i="1" s="1"/>
  <c r="O1144" i="1"/>
  <c r="M1144" i="1" s="1"/>
  <c r="P1144" i="1" s="1"/>
  <c r="O1143" i="1"/>
  <c r="M1143" i="1" s="1"/>
  <c r="P1143" i="1" s="1"/>
  <c r="O1142" i="1"/>
  <c r="M1142" i="1" s="1"/>
  <c r="P1142" i="1" s="1"/>
  <c r="O1141" i="1"/>
  <c r="M1141" i="1" s="1"/>
  <c r="P1141" i="1" s="1"/>
  <c r="O1140" i="1"/>
  <c r="M1140" i="1" s="1"/>
  <c r="P1140" i="1" s="1"/>
  <c r="O1139" i="1"/>
  <c r="M1139" i="1" s="1"/>
  <c r="P1139" i="1" s="1"/>
  <c r="O1138" i="1"/>
  <c r="M1138" i="1" s="1"/>
  <c r="P1138" i="1" s="1"/>
  <c r="O1137" i="1"/>
  <c r="M1137" i="1" s="1"/>
  <c r="P1137" i="1" s="1"/>
  <c r="O1136" i="1"/>
  <c r="M1136" i="1" s="1"/>
  <c r="P1136" i="1" s="1"/>
  <c r="O1135" i="1"/>
  <c r="M1135" i="1" s="1"/>
  <c r="P1135" i="1" s="1"/>
  <c r="O1134" i="1"/>
  <c r="M1134" i="1" s="1"/>
  <c r="P1134" i="1" s="1"/>
  <c r="O1133" i="1"/>
  <c r="M1133" i="1" s="1"/>
  <c r="P1133" i="1" s="1"/>
  <c r="O1132" i="1"/>
  <c r="M1132" i="1" s="1"/>
  <c r="P1132" i="1" s="1"/>
  <c r="O1131" i="1"/>
  <c r="M1131" i="1" s="1"/>
  <c r="P1131" i="1" s="1"/>
  <c r="O1130" i="1"/>
  <c r="M1130" i="1" s="1"/>
  <c r="P1130" i="1" s="1"/>
  <c r="O1129" i="1"/>
  <c r="M1129" i="1" s="1"/>
  <c r="P1129" i="1" s="1"/>
  <c r="O1128" i="1"/>
  <c r="M1128" i="1" s="1"/>
  <c r="P1128" i="1" s="1"/>
  <c r="O1127" i="1"/>
  <c r="M1127" i="1" s="1"/>
  <c r="P1127" i="1" s="1"/>
  <c r="O1126" i="1"/>
  <c r="M1126" i="1" s="1"/>
  <c r="P1126" i="1" s="1"/>
  <c r="O1125" i="1"/>
  <c r="M1125" i="1" s="1"/>
  <c r="P1125" i="1" s="1"/>
  <c r="O1124" i="1"/>
  <c r="M1124" i="1" s="1"/>
  <c r="P1124" i="1" s="1"/>
  <c r="O1123" i="1"/>
  <c r="M1123" i="1" s="1"/>
  <c r="P1123" i="1" s="1"/>
  <c r="O1122" i="1"/>
  <c r="M1122" i="1" s="1"/>
  <c r="P1122" i="1" s="1"/>
  <c r="O1121" i="1"/>
  <c r="M1121" i="1" s="1"/>
  <c r="P1121" i="1" s="1"/>
  <c r="O1120" i="1"/>
  <c r="M1120" i="1" s="1"/>
  <c r="P1120" i="1" s="1"/>
  <c r="O1119" i="1"/>
  <c r="M1119" i="1" s="1"/>
  <c r="P1119" i="1" s="1"/>
  <c r="O1118" i="1"/>
  <c r="M1118" i="1" s="1"/>
  <c r="P1118" i="1" s="1"/>
  <c r="O1117" i="1"/>
  <c r="M1117" i="1" s="1"/>
  <c r="P1117" i="1" s="1"/>
  <c r="O1116" i="1"/>
  <c r="M1116" i="1" s="1"/>
  <c r="P1116" i="1" s="1"/>
  <c r="O1115" i="1"/>
  <c r="M1115" i="1" s="1"/>
  <c r="P1115" i="1" s="1"/>
  <c r="O1114" i="1"/>
  <c r="M1114" i="1" s="1"/>
  <c r="P1114" i="1" s="1"/>
  <c r="O1113" i="1"/>
  <c r="M1113" i="1" s="1"/>
  <c r="P1113" i="1" s="1"/>
  <c r="O1112" i="1"/>
  <c r="M1112" i="1" s="1"/>
  <c r="P1112" i="1" s="1"/>
  <c r="O1111" i="1"/>
  <c r="M1111" i="1" s="1"/>
  <c r="P1111" i="1" s="1"/>
  <c r="O1110" i="1"/>
  <c r="M1110" i="1" s="1"/>
  <c r="P1110" i="1" s="1"/>
  <c r="O1109" i="1"/>
  <c r="M1109" i="1" s="1"/>
  <c r="P1109" i="1" s="1"/>
  <c r="O1108" i="1"/>
  <c r="M1108" i="1" s="1"/>
  <c r="P1108" i="1" s="1"/>
  <c r="O1107" i="1"/>
  <c r="M1107" i="1" s="1"/>
  <c r="P1107" i="1" s="1"/>
  <c r="O1106" i="1"/>
  <c r="M1106" i="1" s="1"/>
  <c r="P1106" i="1" s="1"/>
  <c r="O1105" i="1"/>
  <c r="M1105" i="1" s="1"/>
  <c r="P1105" i="1" s="1"/>
  <c r="O1104" i="1"/>
  <c r="M1104" i="1" s="1"/>
  <c r="P1104" i="1" s="1"/>
  <c r="O1103" i="1"/>
  <c r="M1103" i="1" s="1"/>
  <c r="P1103" i="1" s="1"/>
  <c r="O1102" i="1"/>
  <c r="M1102" i="1" s="1"/>
  <c r="P1102" i="1" s="1"/>
  <c r="O1101" i="1"/>
  <c r="M1101" i="1" s="1"/>
  <c r="P1101" i="1" s="1"/>
  <c r="O1100" i="1"/>
  <c r="M1100" i="1" s="1"/>
  <c r="P1100" i="1" s="1"/>
  <c r="O1099" i="1"/>
  <c r="M1099" i="1" s="1"/>
  <c r="P1099" i="1" s="1"/>
  <c r="O1098" i="1"/>
  <c r="M1098" i="1" s="1"/>
  <c r="P1098" i="1" s="1"/>
  <c r="O1097" i="1"/>
  <c r="M1097" i="1" s="1"/>
  <c r="P1097" i="1" s="1"/>
  <c r="O1096" i="1"/>
  <c r="M1096" i="1" s="1"/>
  <c r="P1096" i="1" s="1"/>
  <c r="X72" i="5"/>
  <c r="O72" i="5"/>
  <c r="M72" i="5" s="1"/>
  <c r="I72" i="5"/>
  <c r="O973" i="2"/>
  <c r="M973" i="2" s="1"/>
  <c r="I973" i="2"/>
  <c r="O972" i="2"/>
  <c r="M972" i="2" s="1"/>
  <c r="I972" i="2"/>
  <c r="O971" i="2"/>
  <c r="M971" i="2" s="1"/>
  <c r="I971" i="2"/>
  <c r="O970" i="2"/>
  <c r="M970" i="2" s="1"/>
  <c r="I970" i="2"/>
  <c r="O969" i="2"/>
  <c r="M969" i="2" s="1"/>
  <c r="I969" i="2"/>
  <c r="O968" i="2"/>
  <c r="M968" i="2" s="1"/>
  <c r="I968" i="2"/>
  <c r="O967" i="2"/>
  <c r="M967" i="2" s="1"/>
  <c r="I967" i="2"/>
  <c r="O966" i="2"/>
  <c r="M966" i="2" s="1"/>
  <c r="I966" i="2"/>
  <c r="O965" i="2"/>
  <c r="M965" i="2" s="1"/>
  <c r="I965" i="2"/>
  <c r="O964" i="2"/>
  <c r="M964" i="2" s="1"/>
  <c r="I964" i="2"/>
  <c r="O963" i="2"/>
  <c r="M963" i="2" s="1"/>
  <c r="I963" i="2"/>
  <c r="O962" i="2"/>
  <c r="M962" i="2" s="1"/>
  <c r="I962" i="2"/>
  <c r="O961" i="2"/>
  <c r="M961" i="2" s="1"/>
  <c r="I961" i="2"/>
  <c r="O960" i="2"/>
  <c r="M960" i="2" s="1"/>
  <c r="I960" i="2"/>
  <c r="O959" i="2"/>
  <c r="M959" i="2" s="1"/>
  <c r="I959" i="2"/>
  <c r="O958" i="2"/>
  <c r="M958" i="2" s="1"/>
  <c r="I958" i="2"/>
  <c r="O957" i="2"/>
  <c r="M957" i="2" s="1"/>
  <c r="I957" i="2"/>
  <c r="O956" i="2"/>
  <c r="M956" i="2" s="1"/>
  <c r="I956" i="2"/>
  <c r="O955" i="2"/>
  <c r="M955" i="2" s="1"/>
  <c r="I955" i="2"/>
  <c r="O954" i="2"/>
  <c r="M954" i="2" s="1"/>
  <c r="I954" i="2"/>
  <c r="O953" i="2"/>
  <c r="M953" i="2" s="1"/>
  <c r="I953" i="2"/>
  <c r="O952" i="2"/>
  <c r="M952" i="2" s="1"/>
  <c r="I952" i="2"/>
  <c r="M951" i="2"/>
  <c r="I951" i="2"/>
  <c r="O950" i="2"/>
  <c r="M950" i="2" s="1"/>
  <c r="I950" i="2"/>
  <c r="O949" i="2"/>
  <c r="M949" i="2" s="1"/>
  <c r="I949" i="2"/>
  <c r="O948" i="2"/>
  <c r="M948" i="2" s="1"/>
  <c r="I948" i="2"/>
  <c r="O947" i="2"/>
  <c r="M947" i="2" s="1"/>
  <c r="I947" i="2"/>
  <c r="O946" i="2"/>
  <c r="M946" i="2" s="1"/>
  <c r="I946" i="2"/>
  <c r="O945" i="2"/>
  <c r="M945" i="2" s="1"/>
  <c r="I945" i="2"/>
  <c r="O944" i="2"/>
  <c r="M944" i="2" s="1"/>
  <c r="I944" i="2"/>
  <c r="O943" i="2"/>
  <c r="M943" i="2" s="1"/>
  <c r="I943" i="2"/>
  <c r="O942" i="2"/>
  <c r="M942" i="2" s="1"/>
  <c r="I942" i="2"/>
  <c r="O941" i="2"/>
  <c r="M941" i="2" s="1"/>
  <c r="I941" i="2"/>
  <c r="O940" i="2"/>
  <c r="M940" i="2" s="1"/>
  <c r="I940" i="2"/>
  <c r="O939" i="2"/>
  <c r="M939" i="2" s="1"/>
  <c r="I939" i="2"/>
  <c r="O938" i="2"/>
  <c r="M938" i="2" s="1"/>
  <c r="I938" i="2"/>
  <c r="O937" i="2"/>
  <c r="M937" i="2" s="1"/>
  <c r="I937" i="2"/>
  <c r="O936" i="2"/>
  <c r="M936" i="2" s="1"/>
  <c r="I936" i="2"/>
  <c r="O935" i="2"/>
  <c r="M935" i="2" s="1"/>
  <c r="I935" i="2"/>
  <c r="O934" i="2"/>
  <c r="M934" i="2" s="1"/>
  <c r="I934" i="2"/>
  <c r="O933" i="2"/>
  <c r="M933" i="2" s="1"/>
  <c r="I933" i="2"/>
  <c r="O932" i="2"/>
  <c r="M932" i="2" s="1"/>
  <c r="I932" i="2"/>
  <c r="O931" i="2"/>
  <c r="M931" i="2" s="1"/>
  <c r="I931" i="2"/>
  <c r="O930" i="2"/>
  <c r="M930" i="2" s="1"/>
  <c r="I930" i="2"/>
  <c r="O929" i="2"/>
  <c r="M929" i="2" s="1"/>
  <c r="I929" i="2"/>
  <c r="O928" i="2"/>
  <c r="M928" i="2" s="1"/>
  <c r="I928" i="2"/>
  <c r="O927" i="2"/>
  <c r="M927" i="2" s="1"/>
  <c r="I927" i="2"/>
  <c r="O926" i="2"/>
  <c r="M926" i="2" s="1"/>
  <c r="I926" i="2"/>
  <c r="O925" i="2"/>
  <c r="M925" i="2" s="1"/>
  <c r="I925" i="2"/>
  <c r="O924" i="2"/>
  <c r="M924" i="2" s="1"/>
  <c r="I924" i="2"/>
  <c r="O923" i="2"/>
  <c r="M923" i="2" s="1"/>
  <c r="I923" i="2"/>
  <c r="O922" i="2"/>
  <c r="M922" i="2" s="1"/>
  <c r="I922" i="2"/>
  <c r="O921" i="2"/>
  <c r="M921" i="2" s="1"/>
  <c r="I921" i="2"/>
  <c r="O920" i="2"/>
  <c r="M920" i="2" s="1"/>
  <c r="I920" i="2"/>
  <c r="O919" i="2"/>
  <c r="M919" i="2" s="1"/>
  <c r="I919" i="2"/>
  <c r="O918" i="2"/>
  <c r="M918" i="2" s="1"/>
  <c r="I918" i="2"/>
  <c r="O917" i="2"/>
  <c r="M917" i="2" s="1"/>
  <c r="I917" i="2"/>
  <c r="O916" i="2"/>
  <c r="M916" i="2" s="1"/>
  <c r="I916" i="2"/>
  <c r="O915" i="2"/>
  <c r="M915" i="2" s="1"/>
  <c r="I915" i="2"/>
  <c r="O914" i="2"/>
  <c r="M914" i="2" s="1"/>
  <c r="I914" i="2"/>
  <c r="O913" i="2"/>
  <c r="M913" i="2" s="1"/>
  <c r="I913" i="2"/>
  <c r="O912" i="2"/>
  <c r="M912" i="2" s="1"/>
  <c r="I912" i="2"/>
  <c r="O911" i="2"/>
  <c r="M911" i="2" s="1"/>
  <c r="I911" i="2"/>
  <c r="O910" i="2"/>
  <c r="M910" i="2" s="1"/>
  <c r="I910" i="2"/>
  <c r="O909" i="2"/>
  <c r="M909" i="2" s="1"/>
  <c r="I909" i="2"/>
  <c r="O908" i="2"/>
  <c r="M908" i="2" s="1"/>
  <c r="I908" i="2"/>
  <c r="O907" i="2"/>
  <c r="M907" i="2" s="1"/>
  <c r="I907" i="2"/>
  <c r="O906" i="2"/>
  <c r="M906" i="2" s="1"/>
  <c r="I906" i="2"/>
  <c r="O905" i="2"/>
  <c r="M905" i="2" s="1"/>
  <c r="I905" i="2"/>
  <c r="O904" i="2"/>
  <c r="M904" i="2" s="1"/>
  <c r="I904" i="2"/>
  <c r="O903" i="2"/>
  <c r="M903" i="2" s="1"/>
  <c r="I903" i="2"/>
  <c r="O902" i="2"/>
  <c r="M902" i="2" s="1"/>
  <c r="I902" i="2"/>
  <c r="O901" i="2"/>
  <c r="M901" i="2" s="1"/>
  <c r="I901" i="2"/>
  <c r="O900" i="2"/>
  <c r="M900" i="2" s="1"/>
  <c r="I900" i="2"/>
  <c r="O899" i="2"/>
  <c r="M899" i="2" s="1"/>
  <c r="I899" i="2"/>
  <c r="O898" i="2"/>
  <c r="M898" i="2" s="1"/>
  <c r="I898" i="2"/>
  <c r="O897" i="2"/>
  <c r="M897" i="2" s="1"/>
  <c r="I897" i="2"/>
  <c r="O896" i="2"/>
  <c r="M896" i="2" s="1"/>
  <c r="I896" i="2"/>
  <c r="O895" i="2"/>
  <c r="M895" i="2" s="1"/>
  <c r="I895" i="2"/>
  <c r="O894" i="2"/>
  <c r="M894" i="2" s="1"/>
  <c r="I894" i="2"/>
  <c r="O893" i="2"/>
  <c r="M893" i="2" s="1"/>
  <c r="I893" i="2"/>
  <c r="O892" i="2"/>
  <c r="M892" i="2" s="1"/>
  <c r="I892" i="2"/>
  <c r="O891" i="2"/>
  <c r="M891" i="2" s="1"/>
  <c r="I891" i="2"/>
  <c r="O890" i="2"/>
  <c r="M890" i="2" s="1"/>
  <c r="I890" i="2"/>
  <c r="O889" i="2"/>
  <c r="M889" i="2" s="1"/>
  <c r="I889" i="2"/>
  <c r="O888" i="2"/>
  <c r="M888" i="2" s="1"/>
  <c r="I888" i="2"/>
  <c r="O887" i="2"/>
  <c r="M887" i="2" s="1"/>
  <c r="I887" i="2"/>
  <c r="O886" i="2"/>
  <c r="M886" i="2" s="1"/>
  <c r="I886" i="2"/>
  <c r="O885" i="2"/>
  <c r="M885" i="2" s="1"/>
  <c r="I885" i="2"/>
  <c r="O884" i="2"/>
  <c r="M884" i="2" s="1"/>
  <c r="I884" i="2"/>
  <c r="O883" i="2"/>
  <c r="M883" i="2" s="1"/>
  <c r="I883" i="2"/>
  <c r="O882" i="2"/>
  <c r="M882" i="2" s="1"/>
  <c r="I882" i="2"/>
  <c r="O881" i="2"/>
  <c r="M881" i="2" s="1"/>
  <c r="I881" i="2"/>
  <c r="O880" i="2"/>
  <c r="M880" i="2" s="1"/>
  <c r="I880" i="2"/>
  <c r="O879" i="2"/>
  <c r="M879" i="2" s="1"/>
  <c r="I879" i="2"/>
  <c r="O878" i="2"/>
  <c r="M878" i="2" s="1"/>
  <c r="I878" i="2"/>
  <c r="O877" i="2"/>
  <c r="M877" i="2" s="1"/>
  <c r="I877" i="2"/>
  <c r="O876" i="2"/>
  <c r="M876" i="2" s="1"/>
  <c r="I876" i="2"/>
  <c r="O875" i="2"/>
  <c r="M875" i="2" s="1"/>
  <c r="I875" i="2"/>
  <c r="O874" i="2"/>
  <c r="M874" i="2" s="1"/>
  <c r="I874" i="2"/>
  <c r="O873" i="2"/>
  <c r="M873" i="2" s="1"/>
  <c r="I873" i="2"/>
  <c r="O872" i="2"/>
  <c r="M872" i="2" s="1"/>
  <c r="I872" i="2"/>
  <c r="O871" i="2"/>
  <c r="M871" i="2" s="1"/>
  <c r="I871" i="2"/>
  <c r="O870" i="2"/>
  <c r="M870" i="2" s="1"/>
  <c r="I870" i="2"/>
  <c r="O869" i="2"/>
  <c r="M869" i="2" s="1"/>
  <c r="I869" i="2"/>
  <c r="O868" i="2"/>
  <c r="M868" i="2" s="1"/>
  <c r="I868" i="2"/>
  <c r="O867" i="2"/>
  <c r="M867" i="2" s="1"/>
  <c r="I867" i="2"/>
  <c r="O866" i="2"/>
  <c r="M866" i="2" s="1"/>
  <c r="I866" i="2"/>
  <c r="O865" i="2"/>
  <c r="M865" i="2" s="1"/>
  <c r="I865" i="2"/>
  <c r="O864" i="2"/>
  <c r="M864" i="2" s="1"/>
  <c r="I864" i="2"/>
  <c r="O863" i="2"/>
  <c r="M863" i="2" s="1"/>
  <c r="I863" i="2"/>
  <c r="O862" i="2"/>
  <c r="M862" i="2" s="1"/>
  <c r="I862" i="2"/>
  <c r="O861" i="2"/>
  <c r="M861" i="2" s="1"/>
  <c r="I861" i="2"/>
  <c r="O860" i="2"/>
  <c r="M860" i="2" s="1"/>
  <c r="I860" i="2"/>
  <c r="O859" i="2"/>
  <c r="M859" i="2" s="1"/>
  <c r="I859" i="2"/>
  <c r="O858" i="2"/>
  <c r="M858" i="2" s="1"/>
  <c r="I858" i="2"/>
  <c r="O857" i="2"/>
  <c r="M857" i="2" s="1"/>
  <c r="I857" i="2"/>
  <c r="O856" i="2"/>
  <c r="M856" i="2" s="1"/>
  <c r="I856" i="2"/>
  <c r="O855" i="2"/>
  <c r="M855" i="2" s="1"/>
  <c r="I855" i="2"/>
  <c r="O854" i="2"/>
  <c r="M854" i="2" s="1"/>
  <c r="I854" i="2"/>
  <c r="O853" i="2"/>
  <c r="M853" i="2" s="1"/>
  <c r="I853" i="2"/>
  <c r="O852" i="2"/>
  <c r="M852" i="2" s="1"/>
  <c r="I852" i="2"/>
  <c r="O851" i="2"/>
  <c r="M851" i="2" s="1"/>
  <c r="I851" i="2"/>
  <c r="O850" i="2"/>
  <c r="M850" i="2" s="1"/>
  <c r="I850" i="2"/>
  <c r="O849" i="2"/>
  <c r="M849" i="2" s="1"/>
  <c r="I849" i="2"/>
  <c r="O848" i="2"/>
  <c r="M848" i="2" s="1"/>
  <c r="I848" i="2"/>
  <c r="O847" i="2"/>
  <c r="M847" i="2" s="1"/>
  <c r="I847" i="2"/>
  <c r="O846" i="2"/>
  <c r="M846" i="2" s="1"/>
  <c r="I846" i="2"/>
  <c r="O845" i="2"/>
  <c r="M845" i="2" s="1"/>
  <c r="I845" i="2"/>
  <c r="O844" i="2"/>
  <c r="M844" i="2" s="1"/>
  <c r="I844" i="2"/>
  <c r="O843" i="2"/>
  <c r="M843" i="2" s="1"/>
  <c r="I843" i="2"/>
  <c r="O842" i="2"/>
  <c r="M842" i="2" s="1"/>
  <c r="I842" i="2"/>
  <c r="O841" i="2"/>
  <c r="M841" i="2" s="1"/>
  <c r="I841" i="2"/>
  <c r="O840" i="2"/>
  <c r="M840" i="2" s="1"/>
  <c r="I840" i="2"/>
  <c r="O839" i="2"/>
  <c r="M839" i="2" s="1"/>
  <c r="I839" i="2"/>
  <c r="O838" i="2"/>
  <c r="M838" i="2" s="1"/>
  <c r="I838" i="2"/>
  <c r="O837" i="2"/>
  <c r="M837" i="2" s="1"/>
  <c r="I837" i="2"/>
  <c r="O836" i="2"/>
  <c r="M836" i="2" s="1"/>
  <c r="I836" i="2"/>
  <c r="O835" i="2"/>
  <c r="M835" i="2" s="1"/>
  <c r="I835" i="2"/>
  <c r="O834" i="2"/>
  <c r="M834" i="2" s="1"/>
  <c r="I834" i="2"/>
  <c r="O833" i="2"/>
  <c r="M833" i="2" s="1"/>
  <c r="I833" i="2"/>
  <c r="O832" i="2"/>
  <c r="M832" i="2" s="1"/>
  <c r="I832" i="2"/>
  <c r="O831" i="2"/>
  <c r="M831" i="2" s="1"/>
  <c r="I831" i="2"/>
  <c r="O830" i="2"/>
  <c r="M830" i="2" s="1"/>
  <c r="I830" i="2"/>
  <c r="O829" i="2"/>
  <c r="M829" i="2" s="1"/>
  <c r="I829" i="2"/>
  <c r="O828" i="2"/>
  <c r="M828" i="2" s="1"/>
  <c r="I828" i="2"/>
  <c r="O827" i="2"/>
  <c r="M827" i="2" s="1"/>
  <c r="I827" i="2"/>
  <c r="O826" i="2"/>
  <c r="M826" i="2" s="1"/>
  <c r="I826" i="2"/>
  <c r="O825" i="2"/>
  <c r="M825" i="2" s="1"/>
  <c r="I825" i="2"/>
  <c r="O824" i="2"/>
  <c r="M824" i="2" s="1"/>
  <c r="I824" i="2"/>
  <c r="O823" i="2"/>
  <c r="M823" i="2" s="1"/>
  <c r="I823" i="2"/>
  <c r="O822" i="2"/>
  <c r="M822" i="2" s="1"/>
  <c r="I822" i="2"/>
  <c r="O821" i="2"/>
  <c r="M821" i="2" s="1"/>
  <c r="I821" i="2"/>
  <c r="O820" i="2"/>
  <c r="M820" i="2" s="1"/>
  <c r="I820" i="2"/>
  <c r="O819" i="2"/>
  <c r="M819" i="2" s="1"/>
  <c r="I819" i="2"/>
  <c r="O818" i="2"/>
  <c r="M818" i="2" s="1"/>
  <c r="I818" i="2"/>
  <c r="O817" i="2"/>
  <c r="M817" i="2" s="1"/>
  <c r="I817" i="2"/>
  <c r="O816" i="2"/>
  <c r="M816" i="2" s="1"/>
  <c r="I816" i="2"/>
  <c r="O815" i="2"/>
  <c r="M815" i="2" s="1"/>
  <c r="I815" i="2"/>
  <c r="O814" i="2"/>
  <c r="M814" i="2" s="1"/>
  <c r="I814" i="2"/>
  <c r="O813" i="2"/>
  <c r="M813" i="2" s="1"/>
  <c r="I813" i="2"/>
  <c r="O812" i="2"/>
  <c r="M812" i="2" s="1"/>
  <c r="I812" i="2"/>
  <c r="O811" i="2"/>
  <c r="M811" i="2" s="1"/>
  <c r="I811" i="2"/>
  <c r="O810" i="2"/>
  <c r="M810" i="2" s="1"/>
  <c r="I810" i="2"/>
  <c r="O809" i="2"/>
  <c r="M809" i="2" s="1"/>
  <c r="I809" i="2"/>
  <c r="O808" i="2"/>
  <c r="M808" i="2" s="1"/>
  <c r="I808" i="2"/>
  <c r="O807" i="2"/>
  <c r="M807" i="2" s="1"/>
  <c r="I807" i="2"/>
  <c r="O806" i="2"/>
  <c r="M806" i="2" s="1"/>
  <c r="I806" i="2"/>
  <c r="O805" i="2"/>
  <c r="M805" i="2" s="1"/>
  <c r="I805" i="2"/>
  <c r="O397" i="7"/>
  <c r="M397" i="7" s="1"/>
  <c r="I397" i="7"/>
  <c r="O396" i="7"/>
  <c r="M396" i="7" s="1"/>
  <c r="I396" i="7"/>
  <c r="O395" i="7"/>
  <c r="M395" i="7" s="1"/>
  <c r="I395" i="7"/>
  <c r="O394" i="7"/>
  <c r="M394" i="7" s="1"/>
  <c r="I394" i="7"/>
  <c r="O393" i="7"/>
  <c r="M393" i="7" s="1"/>
  <c r="I393" i="7"/>
  <c r="O392" i="7"/>
  <c r="M392" i="7" s="1"/>
  <c r="I392" i="7"/>
  <c r="O391" i="7"/>
  <c r="M391" i="7" s="1"/>
  <c r="I391" i="7"/>
  <c r="O390" i="7"/>
  <c r="M390" i="7" s="1"/>
  <c r="I390" i="7"/>
  <c r="O389" i="7"/>
  <c r="M389" i="7" s="1"/>
  <c r="I389" i="7"/>
  <c r="O388" i="7"/>
  <c r="M388" i="7" s="1"/>
  <c r="I388" i="7"/>
  <c r="O387" i="7"/>
  <c r="M387" i="7" s="1"/>
  <c r="I387" i="7"/>
  <c r="O386" i="7"/>
  <c r="M386" i="7" s="1"/>
  <c r="I386" i="7"/>
  <c r="O385" i="7"/>
  <c r="M385" i="7" s="1"/>
  <c r="I385" i="7"/>
  <c r="O384" i="7"/>
  <c r="M384" i="7" s="1"/>
  <c r="I384" i="7"/>
  <c r="O383" i="7"/>
  <c r="M383" i="7" s="1"/>
  <c r="I383" i="7"/>
  <c r="O382" i="7"/>
  <c r="M382" i="7" s="1"/>
  <c r="I382" i="7"/>
  <c r="O381" i="7"/>
  <c r="M381" i="7" s="1"/>
  <c r="I381" i="7"/>
  <c r="O380" i="7"/>
  <c r="M380" i="7" s="1"/>
  <c r="I380" i="7"/>
  <c r="O379" i="7"/>
  <c r="M379" i="7" s="1"/>
  <c r="I379" i="7"/>
  <c r="O378" i="7"/>
  <c r="M378" i="7" s="1"/>
  <c r="I378" i="7"/>
  <c r="O377" i="7"/>
  <c r="M377" i="7" s="1"/>
  <c r="I377" i="7"/>
  <c r="O376" i="7"/>
  <c r="M376" i="7" s="1"/>
  <c r="I376" i="7"/>
  <c r="O375" i="7"/>
  <c r="M375" i="7" s="1"/>
  <c r="I375" i="7"/>
  <c r="O374" i="7"/>
  <c r="M374" i="7" s="1"/>
  <c r="I374" i="7"/>
  <c r="O373" i="7"/>
  <c r="M373" i="7" s="1"/>
  <c r="I373" i="7"/>
  <c r="O372" i="7"/>
  <c r="M372" i="7" s="1"/>
  <c r="I372" i="7"/>
  <c r="O371" i="7"/>
  <c r="M371" i="7" s="1"/>
  <c r="I371" i="7"/>
  <c r="O370" i="7"/>
  <c r="M370" i="7" s="1"/>
  <c r="I370" i="7"/>
  <c r="O369" i="7"/>
  <c r="M369" i="7" s="1"/>
  <c r="I369" i="7"/>
  <c r="O368" i="7"/>
  <c r="M368" i="7" s="1"/>
  <c r="I368" i="7"/>
  <c r="O367" i="7"/>
  <c r="M367" i="7" s="1"/>
  <c r="I367" i="7"/>
  <c r="O366" i="7"/>
  <c r="M366" i="7" s="1"/>
  <c r="I366" i="7"/>
  <c r="O365" i="7"/>
  <c r="M365" i="7" s="1"/>
  <c r="I365" i="7"/>
  <c r="O364" i="7"/>
  <c r="M364" i="7" s="1"/>
  <c r="I364" i="7"/>
  <c r="O363" i="7"/>
  <c r="M363" i="7" s="1"/>
  <c r="I363" i="7"/>
  <c r="O362" i="7"/>
  <c r="M362" i="7" s="1"/>
  <c r="I362" i="7"/>
  <c r="O361" i="7"/>
  <c r="M361" i="7" s="1"/>
  <c r="I361" i="7"/>
  <c r="O360" i="7"/>
  <c r="M360" i="7" s="1"/>
  <c r="I360" i="7"/>
  <c r="O359" i="7"/>
  <c r="M359" i="7" s="1"/>
  <c r="I359" i="7"/>
  <c r="O358" i="7"/>
  <c r="M358" i="7" s="1"/>
  <c r="I358" i="7"/>
  <c r="O357" i="7"/>
  <c r="M357" i="7" s="1"/>
  <c r="I357" i="7"/>
  <c r="O356" i="7"/>
  <c r="M356" i="7" s="1"/>
  <c r="I356" i="7"/>
  <c r="O355" i="7"/>
  <c r="M355" i="7" s="1"/>
  <c r="I355" i="7"/>
  <c r="O354" i="7"/>
  <c r="M354" i="7" s="1"/>
  <c r="I354" i="7"/>
  <c r="O353" i="7"/>
  <c r="M353" i="7" s="1"/>
  <c r="I353" i="7"/>
  <c r="O352" i="7"/>
  <c r="M352" i="7" s="1"/>
  <c r="I352" i="7"/>
  <c r="O351" i="7"/>
  <c r="M351" i="7" s="1"/>
  <c r="I351" i="7"/>
  <c r="O350" i="7"/>
  <c r="M350" i="7" s="1"/>
  <c r="I350" i="7"/>
  <c r="O349" i="7"/>
  <c r="M349" i="7" s="1"/>
  <c r="I349" i="7"/>
  <c r="O348" i="7"/>
  <c r="M348" i="7" s="1"/>
  <c r="I348" i="7"/>
  <c r="O347" i="7"/>
  <c r="M347" i="7" s="1"/>
  <c r="I347" i="7"/>
  <c r="O346" i="7"/>
  <c r="M346" i="7" s="1"/>
  <c r="I346" i="7"/>
  <c r="O345" i="7"/>
  <c r="M345" i="7" s="1"/>
  <c r="I345" i="7"/>
  <c r="O344" i="7"/>
  <c r="M344" i="7" s="1"/>
  <c r="I344" i="7"/>
  <c r="O343" i="7"/>
  <c r="M343" i="7" s="1"/>
  <c r="I343" i="7"/>
  <c r="O342" i="7"/>
  <c r="M342" i="7" s="1"/>
  <c r="I342" i="7"/>
  <c r="O341" i="7"/>
  <c r="M341" i="7" s="1"/>
  <c r="I341" i="7"/>
  <c r="O340" i="7"/>
  <c r="M340" i="7" s="1"/>
  <c r="I340" i="7"/>
  <c r="O339" i="7"/>
  <c r="M339" i="7" s="1"/>
  <c r="I339" i="7"/>
  <c r="O338" i="7"/>
  <c r="M338" i="7" s="1"/>
  <c r="I338" i="7"/>
  <c r="O337" i="7"/>
  <c r="M337" i="7" s="1"/>
  <c r="I337" i="7"/>
  <c r="O336" i="7"/>
  <c r="M336" i="7" s="1"/>
  <c r="I336" i="7"/>
  <c r="O335" i="7"/>
  <c r="M335" i="7" s="1"/>
  <c r="I335" i="7"/>
  <c r="O334" i="7"/>
  <c r="M334" i="7" s="1"/>
  <c r="I334" i="7"/>
  <c r="O333" i="7"/>
  <c r="M333" i="7" s="1"/>
  <c r="I333" i="7"/>
  <c r="O332" i="7"/>
  <c r="M332" i="7" s="1"/>
  <c r="I332" i="7"/>
  <c r="O331" i="7"/>
  <c r="M331" i="7" s="1"/>
  <c r="I331" i="7"/>
  <c r="O330" i="7"/>
  <c r="M330" i="7" s="1"/>
  <c r="I330" i="7"/>
  <c r="O329" i="7"/>
  <c r="M329" i="7" s="1"/>
  <c r="I329" i="7"/>
  <c r="O328" i="7"/>
  <c r="M328" i="7" s="1"/>
  <c r="I328" i="7"/>
  <c r="O327" i="7"/>
  <c r="M327" i="7" s="1"/>
  <c r="I327" i="7"/>
  <c r="O326" i="7"/>
  <c r="M326" i="7" s="1"/>
  <c r="I326" i="7"/>
  <c r="O325" i="7"/>
  <c r="M325" i="7" s="1"/>
  <c r="I325" i="7"/>
  <c r="O324" i="7"/>
  <c r="M324" i="7" s="1"/>
  <c r="I324" i="7"/>
  <c r="O323" i="7"/>
  <c r="M323" i="7" s="1"/>
  <c r="I323" i="7"/>
  <c r="O322" i="7"/>
  <c r="M322" i="7" s="1"/>
  <c r="I322" i="7"/>
  <c r="O321" i="7"/>
  <c r="M321" i="7" s="1"/>
  <c r="I321" i="7"/>
  <c r="O320" i="7"/>
  <c r="M320" i="7" s="1"/>
  <c r="I320" i="7"/>
  <c r="O319" i="7"/>
  <c r="M319" i="7" s="1"/>
  <c r="I319" i="7"/>
  <c r="O318" i="7"/>
  <c r="M318" i="7" s="1"/>
  <c r="I318" i="7"/>
  <c r="O317" i="7"/>
  <c r="M317" i="7" s="1"/>
  <c r="I317" i="7"/>
  <c r="O316" i="7"/>
  <c r="M316" i="7" s="1"/>
  <c r="I316" i="7"/>
  <c r="O315" i="7"/>
  <c r="M315" i="7" s="1"/>
  <c r="I315" i="7"/>
  <c r="O314" i="7"/>
  <c r="M314" i="7" s="1"/>
  <c r="I314" i="7"/>
  <c r="O313" i="7"/>
  <c r="M313" i="7" s="1"/>
  <c r="I313" i="7"/>
  <c r="O312" i="7"/>
  <c r="M312" i="7" s="1"/>
  <c r="I312" i="7"/>
  <c r="O311" i="7"/>
  <c r="M311" i="7" s="1"/>
  <c r="I311" i="7"/>
  <c r="O310" i="7"/>
  <c r="M310" i="7" s="1"/>
  <c r="I310" i="7"/>
  <c r="O309" i="7"/>
  <c r="M309" i="7" s="1"/>
  <c r="I309" i="7"/>
  <c r="O308" i="7"/>
  <c r="M308" i="7" s="1"/>
  <c r="I308" i="7"/>
  <c r="O307" i="7"/>
  <c r="M307" i="7" s="1"/>
  <c r="I307" i="7"/>
  <c r="O306" i="7"/>
  <c r="M306" i="7" s="1"/>
  <c r="I306" i="7"/>
  <c r="O305" i="7"/>
  <c r="M305" i="7" s="1"/>
  <c r="I305" i="7"/>
  <c r="O304" i="7"/>
  <c r="M304" i="7" s="1"/>
  <c r="I304" i="7"/>
  <c r="O303" i="7"/>
  <c r="M303" i="7" s="1"/>
  <c r="I303" i="7"/>
  <c r="O302" i="7"/>
  <c r="M302" i="7" s="1"/>
  <c r="I302" i="7"/>
  <c r="O301" i="7"/>
  <c r="M301" i="7" s="1"/>
  <c r="I301" i="7"/>
  <c r="O300" i="7"/>
  <c r="M300" i="7" s="1"/>
  <c r="I300" i="7"/>
  <c r="O299" i="7"/>
  <c r="M299" i="7" s="1"/>
  <c r="I299" i="7"/>
  <c r="O298" i="7"/>
  <c r="M298" i="7" s="1"/>
  <c r="I298" i="7"/>
  <c r="X70" i="5"/>
  <c r="O70" i="5"/>
  <c r="M70" i="5" s="1"/>
  <c r="I70" i="5"/>
  <c r="X68" i="5"/>
  <c r="O68" i="5"/>
  <c r="M68" i="5"/>
  <c r="I68" i="5"/>
  <c r="O1261" i="3"/>
  <c r="M1261" i="3" s="1"/>
  <c r="I1261" i="3"/>
  <c r="O1260" i="3"/>
  <c r="M1260" i="3" s="1"/>
  <c r="I1260" i="3"/>
  <c r="O1259" i="3"/>
  <c r="M1259" i="3" s="1"/>
  <c r="I1259" i="3"/>
  <c r="O1258" i="3"/>
  <c r="M1258" i="3" s="1"/>
  <c r="I1258" i="3"/>
  <c r="O1257" i="3"/>
  <c r="M1257" i="3" s="1"/>
  <c r="I1257" i="3"/>
  <c r="O1256" i="3"/>
  <c r="M1256" i="3" s="1"/>
  <c r="I1256" i="3"/>
  <c r="O1255" i="3"/>
  <c r="M1255" i="3" s="1"/>
  <c r="I1255" i="3"/>
  <c r="O1254" i="3"/>
  <c r="M1254" i="3" s="1"/>
  <c r="I1254" i="3"/>
  <c r="O1253" i="3"/>
  <c r="M1253" i="3" s="1"/>
  <c r="I1253" i="3"/>
  <c r="O1252" i="3"/>
  <c r="M1252" i="3" s="1"/>
  <c r="I1252" i="3"/>
  <c r="O1251" i="3"/>
  <c r="M1251" i="3" s="1"/>
  <c r="I1251" i="3"/>
  <c r="O1250" i="3"/>
  <c r="M1250" i="3" s="1"/>
  <c r="I1250" i="3"/>
  <c r="O1249" i="3"/>
  <c r="M1249" i="3" s="1"/>
  <c r="I1249" i="3"/>
  <c r="O1248" i="3"/>
  <c r="M1248" i="3" s="1"/>
  <c r="I1248" i="3"/>
  <c r="O1247" i="3"/>
  <c r="M1247" i="3" s="1"/>
  <c r="I1247" i="3"/>
  <c r="O1246" i="3"/>
  <c r="M1246" i="3" s="1"/>
  <c r="I1246" i="3"/>
  <c r="O1245" i="3"/>
  <c r="M1245" i="3" s="1"/>
  <c r="I1245" i="3"/>
  <c r="O1244" i="3"/>
  <c r="M1244" i="3" s="1"/>
  <c r="I1244" i="3"/>
  <c r="O1243" i="3"/>
  <c r="M1243" i="3" s="1"/>
  <c r="I1243" i="3"/>
  <c r="O1242" i="3"/>
  <c r="M1242" i="3" s="1"/>
  <c r="I1242" i="3"/>
  <c r="O1241" i="3"/>
  <c r="M1241" i="3" s="1"/>
  <c r="I1241" i="3"/>
  <c r="O1240" i="3"/>
  <c r="M1240" i="3" s="1"/>
  <c r="I1240" i="3"/>
  <c r="O1239" i="3"/>
  <c r="M1239" i="3" s="1"/>
  <c r="I1239" i="3"/>
  <c r="O1238" i="3"/>
  <c r="M1238" i="3" s="1"/>
  <c r="I1238" i="3"/>
  <c r="O1237" i="3"/>
  <c r="M1237" i="3" s="1"/>
  <c r="I1237" i="3"/>
  <c r="O1236" i="3"/>
  <c r="M1236" i="3" s="1"/>
  <c r="I1236" i="3"/>
  <c r="O1235" i="3"/>
  <c r="M1235" i="3" s="1"/>
  <c r="I1235" i="3"/>
  <c r="O1234" i="3"/>
  <c r="M1234" i="3" s="1"/>
  <c r="I1234" i="3"/>
  <c r="O1233" i="3"/>
  <c r="M1233" i="3" s="1"/>
  <c r="I1233" i="3"/>
  <c r="O1232" i="3"/>
  <c r="M1232" i="3" s="1"/>
  <c r="I1232" i="3"/>
  <c r="O1231" i="3"/>
  <c r="M1231" i="3" s="1"/>
  <c r="I1231" i="3"/>
  <c r="O1230" i="3"/>
  <c r="M1230" i="3" s="1"/>
  <c r="I1230" i="3"/>
  <c r="O1229" i="3"/>
  <c r="M1229" i="3" s="1"/>
  <c r="I1229" i="3"/>
  <c r="O1228" i="3"/>
  <c r="M1228" i="3" s="1"/>
  <c r="I1228" i="3"/>
  <c r="O1227" i="3"/>
  <c r="M1227" i="3" s="1"/>
  <c r="I1227" i="3"/>
  <c r="O1226" i="3"/>
  <c r="M1226" i="3" s="1"/>
  <c r="I1226" i="3"/>
  <c r="O1225" i="3"/>
  <c r="M1225" i="3" s="1"/>
  <c r="I1225" i="3"/>
  <c r="O1224" i="3"/>
  <c r="M1224" i="3" s="1"/>
  <c r="I1224" i="3"/>
  <c r="O1223" i="3"/>
  <c r="M1223" i="3" s="1"/>
  <c r="I1223" i="3"/>
  <c r="O1222" i="3"/>
  <c r="M1222" i="3" s="1"/>
  <c r="I1222" i="3"/>
  <c r="O1221" i="3"/>
  <c r="M1221" i="3" s="1"/>
  <c r="I1221" i="3"/>
  <c r="O1220" i="3"/>
  <c r="M1220" i="3" s="1"/>
  <c r="I1220" i="3"/>
  <c r="O1219" i="3"/>
  <c r="M1219" i="3" s="1"/>
  <c r="I1219" i="3"/>
  <c r="O1218" i="3"/>
  <c r="M1218" i="3" s="1"/>
  <c r="I1218" i="3"/>
  <c r="O1217" i="3"/>
  <c r="M1217" i="3" s="1"/>
  <c r="I1217" i="3"/>
  <c r="O1216" i="3"/>
  <c r="M1216" i="3" s="1"/>
  <c r="I1216" i="3"/>
  <c r="O1215" i="3"/>
  <c r="M1215" i="3" s="1"/>
  <c r="I1215" i="3"/>
  <c r="O1214" i="3"/>
  <c r="M1214" i="3" s="1"/>
  <c r="I1214" i="3"/>
  <c r="O1213" i="3"/>
  <c r="M1213" i="3" s="1"/>
  <c r="I1213" i="3"/>
  <c r="O1212" i="3"/>
  <c r="M1212" i="3" s="1"/>
  <c r="I1212" i="3"/>
  <c r="O1211" i="3"/>
  <c r="M1211" i="3" s="1"/>
  <c r="I1211" i="3"/>
  <c r="O1210" i="3"/>
  <c r="M1210" i="3" s="1"/>
  <c r="I1210" i="3"/>
  <c r="O1209" i="3"/>
  <c r="M1209" i="3" s="1"/>
  <c r="I1209" i="3"/>
  <c r="O1208" i="3"/>
  <c r="M1208" i="3" s="1"/>
  <c r="I1208" i="3"/>
  <c r="O1207" i="3"/>
  <c r="M1207" i="3" s="1"/>
  <c r="I1207" i="3"/>
  <c r="O1206" i="3"/>
  <c r="M1206" i="3" s="1"/>
  <c r="I1206" i="3"/>
  <c r="O1205" i="3"/>
  <c r="M1205" i="3" s="1"/>
  <c r="I1205" i="3"/>
  <c r="O1204" i="3"/>
  <c r="M1204" i="3" s="1"/>
  <c r="I1204" i="3"/>
  <c r="O1203" i="3"/>
  <c r="M1203" i="3" s="1"/>
  <c r="I1203" i="3"/>
  <c r="O1202" i="3"/>
  <c r="M1202" i="3" s="1"/>
  <c r="I1202" i="3"/>
  <c r="O1201" i="3"/>
  <c r="M1201" i="3" s="1"/>
  <c r="I1201" i="3"/>
  <c r="O1200" i="3"/>
  <c r="M1200" i="3" s="1"/>
  <c r="I1200" i="3"/>
  <c r="O1199" i="3"/>
  <c r="M1199" i="3" s="1"/>
  <c r="I1199" i="3"/>
  <c r="O1198" i="3"/>
  <c r="M1198" i="3" s="1"/>
  <c r="I1198" i="3"/>
  <c r="O1197" i="3"/>
  <c r="M1197" i="3" s="1"/>
  <c r="I1197" i="3"/>
  <c r="O1196" i="3"/>
  <c r="M1196" i="3" s="1"/>
  <c r="I1196" i="3"/>
  <c r="O1195" i="3"/>
  <c r="M1195" i="3" s="1"/>
  <c r="I1195" i="3"/>
  <c r="O1194" i="3"/>
  <c r="M1194" i="3" s="1"/>
  <c r="I1194" i="3"/>
  <c r="O1193" i="3"/>
  <c r="M1193" i="3" s="1"/>
  <c r="I1193" i="3"/>
  <c r="O1192" i="3"/>
  <c r="M1192" i="3" s="1"/>
  <c r="I1192" i="3"/>
  <c r="O1191" i="3"/>
  <c r="M1191" i="3" s="1"/>
  <c r="I1191" i="3"/>
  <c r="O1190" i="3"/>
  <c r="M1190" i="3" s="1"/>
  <c r="I1190" i="3"/>
  <c r="O1189" i="3"/>
  <c r="M1189" i="3" s="1"/>
  <c r="I1189" i="3"/>
  <c r="O1188" i="3"/>
  <c r="M1188" i="3" s="1"/>
  <c r="I1188" i="3"/>
  <c r="O1187" i="3"/>
  <c r="M1187" i="3" s="1"/>
  <c r="I1187" i="3"/>
  <c r="O1186" i="3"/>
  <c r="M1186" i="3" s="1"/>
  <c r="I1186" i="3"/>
  <c r="O1185" i="3"/>
  <c r="M1185" i="3" s="1"/>
  <c r="I1185" i="3"/>
  <c r="O1184" i="3"/>
  <c r="M1184" i="3" s="1"/>
  <c r="I1184" i="3"/>
  <c r="O1183" i="3"/>
  <c r="M1183" i="3" s="1"/>
  <c r="I1183" i="3"/>
  <c r="O1182" i="3"/>
  <c r="M1182" i="3" s="1"/>
  <c r="I1182" i="3"/>
  <c r="O1181" i="3"/>
  <c r="M1181" i="3" s="1"/>
  <c r="I1181" i="3"/>
  <c r="O1180" i="3"/>
  <c r="M1180" i="3" s="1"/>
  <c r="I1180" i="3"/>
  <c r="O1179" i="3"/>
  <c r="M1179" i="3" s="1"/>
  <c r="I1179" i="3"/>
  <c r="O1178" i="3"/>
  <c r="M1178" i="3" s="1"/>
  <c r="I1178" i="3"/>
  <c r="O1177" i="3"/>
  <c r="M1177" i="3" s="1"/>
  <c r="I1177" i="3"/>
  <c r="O1176" i="3"/>
  <c r="M1176" i="3" s="1"/>
  <c r="I1176" i="3"/>
  <c r="O1175" i="3"/>
  <c r="M1175" i="3" s="1"/>
  <c r="I1175" i="3"/>
  <c r="O1174" i="3"/>
  <c r="M1174" i="3" s="1"/>
  <c r="I1174" i="3"/>
  <c r="O1173" i="3"/>
  <c r="M1173" i="3" s="1"/>
  <c r="I1173" i="3"/>
  <c r="O1172" i="3"/>
  <c r="M1172" i="3" s="1"/>
  <c r="I1172" i="3"/>
  <c r="O1171" i="3"/>
  <c r="M1171" i="3" s="1"/>
  <c r="I1171" i="3"/>
  <c r="O1170" i="3"/>
  <c r="M1170" i="3" s="1"/>
  <c r="I1170" i="3"/>
  <c r="O1169" i="3"/>
  <c r="M1169" i="3" s="1"/>
  <c r="I1169" i="3"/>
  <c r="O1168" i="3"/>
  <c r="M1168" i="3" s="1"/>
  <c r="I1168" i="3"/>
  <c r="O1167" i="3"/>
  <c r="M1167" i="3" s="1"/>
  <c r="I1167" i="3"/>
  <c r="O1166" i="3"/>
  <c r="M1166" i="3" s="1"/>
  <c r="I1166" i="3"/>
  <c r="O1165" i="3"/>
  <c r="M1165" i="3" s="1"/>
  <c r="I1165" i="3"/>
  <c r="O1164" i="3"/>
  <c r="M1164" i="3" s="1"/>
  <c r="I1164" i="3"/>
  <c r="O1163" i="3"/>
  <c r="M1163" i="3" s="1"/>
  <c r="I1163" i="3"/>
  <c r="O1162" i="3"/>
  <c r="M1162" i="3" s="1"/>
  <c r="I1162" i="3"/>
  <c r="O1161" i="3"/>
  <c r="M1161" i="3" s="1"/>
  <c r="I1161" i="3"/>
  <c r="O1160" i="3"/>
  <c r="M1160" i="3" s="1"/>
  <c r="I1160" i="3"/>
  <c r="O1159" i="3"/>
  <c r="M1159" i="3" s="1"/>
  <c r="I1159" i="3"/>
  <c r="O1158" i="3"/>
  <c r="M1158" i="3" s="1"/>
  <c r="I1158" i="3"/>
  <c r="O1157" i="3"/>
  <c r="M1157" i="3" s="1"/>
  <c r="I1157" i="3"/>
  <c r="O1156" i="3"/>
  <c r="M1156" i="3" s="1"/>
  <c r="I1156" i="3"/>
  <c r="O1155" i="3"/>
  <c r="M1155" i="3" s="1"/>
  <c r="I1155" i="3"/>
  <c r="O1154" i="3"/>
  <c r="M1154" i="3" s="1"/>
  <c r="I1154" i="3"/>
  <c r="O1153" i="3"/>
  <c r="M1153" i="3" s="1"/>
  <c r="I1153" i="3"/>
  <c r="O1152" i="3"/>
  <c r="M1152" i="3" s="1"/>
  <c r="I1152" i="3"/>
  <c r="O1151" i="3"/>
  <c r="M1151" i="3" s="1"/>
  <c r="I1151" i="3"/>
  <c r="O1150" i="3"/>
  <c r="M1150" i="3" s="1"/>
  <c r="I1150" i="3"/>
  <c r="O1149" i="3"/>
  <c r="M1149" i="3" s="1"/>
  <c r="I1149" i="3"/>
  <c r="O1148" i="3"/>
  <c r="M1148" i="3" s="1"/>
  <c r="I1148" i="3"/>
  <c r="O1147" i="3"/>
  <c r="M1147" i="3" s="1"/>
  <c r="I1147" i="3"/>
  <c r="O1146" i="3"/>
  <c r="M1146" i="3" s="1"/>
  <c r="I1146" i="3"/>
  <c r="O1145" i="3"/>
  <c r="M1145" i="3" s="1"/>
  <c r="I1145" i="3"/>
  <c r="O1144" i="3"/>
  <c r="M1144" i="3" s="1"/>
  <c r="I1144" i="3"/>
  <c r="O1143" i="3"/>
  <c r="M1143" i="3" s="1"/>
  <c r="I1143" i="3"/>
  <c r="O1142" i="3"/>
  <c r="M1142" i="3" s="1"/>
  <c r="I1142" i="3"/>
  <c r="O1141" i="3"/>
  <c r="M1141" i="3" s="1"/>
  <c r="I1141" i="3"/>
  <c r="O1140" i="3"/>
  <c r="M1140" i="3" s="1"/>
  <c r="I1140" i="3"/>
  <c r="O1139" i="3"/>
  <c r="M1139" i="3" s="1"/>
  <c r="I1139" i="3"/>
  <c r="O1138" i="3"/>
  <c r="M1138" i="3" s="1"/>
  <c r="I1138" i="3"/>
  <c r="O1137" i="3"/>
  <c r="M1137" i="3" s="1"/>
  <c r="I1137" i="3"/>
  <c r="O1136" i="3"/>
  <c r="M1136" i="3" s="1"/>
  <c r="I1136" i="3"/>
  <c r="O1135" i="3"/>
  <c r="M1135" i="3" s="1"/>
  <c r="I1135" i="3"/>
  <c r="O1134" i="3"/>
  <c r="M1134" i="3" s="1"/>
  <c r="I1134" i="3"/>
  <c r="O1133" i="3"/>
  <c r="M1133" i="3" s="1"/>
  <c r="I1133" i="3"/>
  <c r="O1132" i="3"/>
  <c r="M1132" i="3" s="1"/>
  <c r="I1132" i="3"/>
  <c r="O1131" i="3"/>
  <c r="M1131" i="3" s="1"/>
  <c r="I1131" i="3"/>
  <c r="O1130" i="3"/>
  <c r="M1130" i="3" s="1"/>
  <c r="I1130" i="3"/>
  <c r="O1129" i="3"/>
  <c r="M1129" i="3" s="1"/>
  <c r="I1129" i="3"/>
  <c r="O1128" i="3"/>
  <c r="M1128" i="3" s="1"/>
  <c r="I1128" i="3"/>
  <c r="O1127" i="3"/>
  <c r="M1127" i="3" s="1"/>
  <c r="I1127" i="3"/>
  <c r="O1126" i="3"/>
  <c r="M1126" i="3" s="1"/>
  <c r="I1126" i="3"/>
  <c r="O1125" i="3"/>
  <c r="M1125" i="3" s="1"/>
  <c r="I1125" i="3"/>
  <c r="O1124" i="3"/>
  <c r="M1124" i="3" s="1"/>
  <c r="I1124" i="3"/>
  <c r="O1123" i="3"/>
  <c r="M1123" i="3" s="1"/>
  <c r="I1123" i="3"/>
  <c r="O1122" i="3"/>
  <c r="M1122" i="3" s="1"/>
  <c r="I1122" i="3"/>
  <c r="O1121" i="3"/>
  <c r="M1121" i="3" s="1"/>
  <c r="I1121" i="3"/>
  <c r="O1120" i="3"/>
  <c r="M1120" i="3" s="1"/>
  <c r="I1120" i="3"/>
  <c r="O1119" i="3"/>
  <c r="M1119" i="3" s="1"/>
  <c r="I1119" i="3"/>
  <c r="O1118" i="3"/>
  <c r="M1118" i="3" s="1"/>
  <c r="I1118" i="3"/>
  <c r="O1117" i="3"/>
  <c r="M1117" i="3" s="1"/>
  <c r="I1117" i="3"/>
  <c r="O1116" i="3"/>
  <c r="M1116" i="3" s="1"/>
  <c r="I1116" i="3"/>
  <c r="O1115" i="3"/>
  <c r="M1115" i="3" s="1"/>
  <c r="I1115" i="3"/>
  <c r="O1114" i="3"/>
  <c r="M1114" i="3" s="1"/>
  <c r="I1114" i="3"/>
  <c r="O1113" i="3"/>
  <c r="M1113" i="3" s="1"/>
  <c r="I1113" i="3"/>
  <c r="O1112" i="3"/>
  <c r="M1112" i="3" s="1"/>
  <c r="I1112" i="3"/>
  <c r="O1111" i="3"/>
  <c r="M1111" i="3" s="1"/>
  <c r="I1111" i="3"/>
  <c r="O1110" i="3"/>
  <c r="M1110" i="3" s="1"/>
  <c r="I1110" i="3"/>
  <c r="O1109" i="3"/>
  <c r="M1109" i="3" s="1"/>
  <c r="I1109" i="3"/>
  <c r="O1108" i="3"/>
  <c r="M1108" i="3" s="1"/>
  <c r="I1108" i="3"/>
  <c r="O1107" i="3"/>
  <c r="M1107" i="3" s="1"/>
  <c r="I1107" i="3"/>
  <c r="O1106" i="3"/>
  <c r="M1106" i="3" s="1"/>
  <c r="I1106" i="3"/>
  <c r="O1105" i="3"/>
  <c r="M1105" i="3" s="1"/>
  <c r="I1105" i="3"/>
  <c r="O1104" i="3"/>
  <c r="M1104" i="3" s="1"/>
  <c r="I1104" i="3"/>
  <c r="O1103" i="3"/>
  <c r="M1103" i="3" s="1"/>
  <c r="I1103" i="3"/>
  <c r="O1102" i="3"/>
  <c r="M1102" i="3" s="1"/>
  <c r="I1102" i="3"/>
  <c r="O1101" i="3"/>
  <c r="M1101" i="3" s="1"/>
  <c r="I1101" i="3"/>
  <c r="O1100" i="3"/>
  <c r="M1100" i="3" s="1"/>
  <c r="I1100" i="3"/>
  <c r="O1099" i="3"/>
  <c r="M1099" i="3" s="1"/>
  <c r="I1099" i="3"/>
  <c r="O1098" i="3"/>
  <c r="M1098" i="3" s="1"/>
  <c r="I1098" i="3"/>
  <c r="O1097" i="3"/>
  <c r="M1097" i="3" s="1"/>
  <c r="I1097" i="3"/>
  <c r="O1096" i="3"/>
  <c r="M1096" i="3" s="1"/>
  <c r="I1096" i="3"/>
  <c r="O1095" i="3"/>
  <c r="M1095" i="3" s="1"/>
  <c r="I1095" i="3"/>
  <c r="O1094" i="3"/>
  <c r="M1094" i="3" s="1"/>
  <c r="I1094" i="3"/>
  <c r="O1093" i="3"/>
  <c r="M1093" i="3" s="1"/>
  <c r="I1093" i="3"/>
  <c r="O1092" i="3"/>
  <c r="M1092" i="3" s="1"/>
  <c r="I1092" i="3"/>
  <c r="O1091" i="3"/>
  <c r="M1091" i="3" s="1"/>
  <c r="I1091" i="3"/>
  <c r="O1090" i="3"/>
  <c r="M1090" i="3" s="1"/>
  <c r="I1090" i="3"/>
  <c r="O1089" i="3"/>
  <c r="M1089" i="3" s="1"/>
  <c r="I1089" i="3"/>
  <c r="O1088" i="3"/>
  <c r="M1088" i="3" s="1"/>
  <c r="I1088" i="3"/>
  <c r="O1087" i="3"/>
  <c r="M1087" i="3" s="1"/>
  <c r="I1087" i="3"/>
  <c r="O1086" i="3"/>
  <c r="M1086" i="3" s="1"/>
  <c r="I1086" i="3"/>
  <c r="O1085" i="3"/>
  <c r="M1085" i="3" s="1"/>
  <c r="I1085" i="3"/>
  <c r="O1084" i="3"/>
  <c r="M1084" i="3" s="1"/>
  <c r="I1084" i="3"/>
  <c r="O1083" i="3"/>
  <c r="M1083" i="3" s="1"/>
  <c r="I1083" i="3"/>
  <c r="O1082" i="3"/>
  <c r="M1082" i="3" s="1"/>
  <c r="I1082" i="3"/>
  <c r="O1081" i="3"/>
  <c r="M1081" i="3" s="1"/>
  <c r="I1081" i="3"/>
  <c r="O1080" i="3"/>
  <c r="M1080" i="3" s="1"/>
  <c r="I1080" i="3"/>
  <c r="O1079" i="3"/>
  <c r="M1079" i="3" s="1"/>
  <c r="I1079" i="3"/>
  <c r="O1078" i="3"/>
  <c r="M1078" i="3" s="1"/>
  <c r="I1078" i="3"/>
  <c r="O1077" i="3"/>
  <c r="M1077" i="3" s="1"/>
  <c r="I1077" i="3"/>
  <c r="O1076" i="3"/>
  <c r="M1076" i="3" s="1"/>
  <c r="I1076" i="3"/>
  <c r="O1075" i="3"/>
  <c r="M1075" i="3" s="1"/>
  <c r="I1075" i="3"/>
  <c r="P319" i="7" l="1"/>
  <c r="P322" i="7"/>
  <c r="P328" i="7"/>
  <c r="P334" i="7"/>
  <c r="P337" i="7"/>
  <c r="P340" i="7"/>
  <c r="P343" i="7"/>
  <c r="P346" i="7"/>
  <c r="P325" i="7"/>
  <c r="P331" i="7"/>
  <c r="P349" i="7"/>
  <c r="P355" i="7"/>
  <c r="P358" i="7"/>
  <c r="P352" i="7"/>
  <c r="P361" i="7"/>
  <c r="P298" i="7"/>
  <c r="P301" i="7"/>
  <c r="P304" i="7"/>
  <c r="P307" i="7"/>
  <c r="P310" i="7"/>
  <c r="P313" i="7"/>
  <c r="P316" i="7"/>
  <c r="P364" i="7"/>
  <c r="P367" i="7"/>
  <c r="P370" i="7"/>
  <c r="P373" i="7"/>
  <c r="P376" i="7"/>
  <c r="P379" i="7"/>
  <c r="P382" i="7"/>
  <c r="P385" i="7"/>
  <c r="P388" i="7"/>
  <c r="P391" i="7"/>
  <c r="P394" i="7"/>
  <c r="P397" i="7"/>
  <c r="P299" i="7"/>
  <c r="P302" i="7"/>
  <c r="P305" i="7"/>
  <c r="P308" i="7"/>
  <c r="P311" i="7"/>
  <c r="P314" i="7"/>
  <c r="P317" i="7"/>
  <c r="P320" i="7"/>
  <c r="P323" i="7"/>
  <c r="P326" i="7"/>
  <c r="P329" i="7"/>
  <c r="P332" i="7"/>
  <c r="P335" i="7"/>
  <c r="P338" i="7"/>
  <c r="P341" i="7"/>
  <c r="P344" i="7"/>
  <c r="P347" i="7"/>
  <c r="P350" i="7"/>
  <c r="P353" i="7"/>
  <c r="P356" i="7"/>
  <c r="P359" i="7"/>
  <c r="P362" i="7"/>
  <c r="P365" i="7"/>
  <c r="P368" i="7"/>
  <c r="P371" i="7"/>
  <c r="P374" i="7"/>
  <c r="P377" i="7"/>
  <c r="P380" i="7"/>
  <c r="P383" i="7"/>
  <c r="P386" i="7"/>
  <c r="P389" i="7"/>
  <c r="P392" i="7"/>
  <c r="P395" i="7"/>
  <c r="P300" i="7"/>
  <c r="P303" i="7"/>
  <c r="P306" i="7"/>
  <c r="P309" i="7"/>
  <c r="P312" i="7"/>
  <c r="P315" i="7"/>
  <c r="P318" i="7"/>
  <c r="P321" i="7"/>
  <c r="P324" i="7"/>
  <c r="P327" i="7"/>
  <c r="P330" i="7"/>
  <c r="P333" i="7"/>
  <c r="P336" i="7"/>
  <c r="P339" i="7"/>
  <c r="P342" i="7"/>
  <c r="P345" i="7"/>
  <c r="P348" i="7"/>
  <c r="P351" i="7"/>
  <c r="P354" i="7"/>
  <c r="P357" i="7"/>
  <c r="P360" i="7"/>
  <c r="P363" i="7"/>
  <c r="P366" i="7"/>
  <c r="P369" i="7"/>
  <c r="P372" i="7"/>
  <c r="P375" i="7"/>
  <c r="P378" i="7"/>
  <c r="P381" i="7"/>
  <c r="P384" i="7"/>
  <c r="P387" i="7"/>
  <c r="P390" i="7"/>
  <c r="P393" i="7"/>
  <c r="P396" i="7"/>
  <c r="P1233" i="3"/>
  <c r="P925" i="2"/>
  <c r="P1241" i="3"/>
  <c r="P926" i="2"/>
  <c r="P934" i="2"/>
  <c r="P942" i="2"/>
  <c r="P824" i="2"/>
  <c r="P935" i="2"/>
  <c r="P943" i="2"/>
  <c r="P951" i="2"/>
  <c r="P818" i="2"/>
  <c r="P828" i="2"/>
  <c r="P835" i="2"/>
  <c r="P869" i="2"/>
  <c r="P892" i="2"/>
  <c r="P900" i="2"/>
  <c r="P929" i="2"/>
  <c r="P937" i="2"/>
  <c r="P945" i="2"/>
  <c r="P1081" i="3"/>
  <c r="P1089" i="3"/>
  <c r="P1097" i="3"/>
  <c r="P1105" i="3"/>
  <c r="P1113" i="3"/>
  <c r="P1121" i="3"/>
  <c r="P1129" i="3"/>
  <c r="P1145" i="3"/>
  <c r="P1158" i="3"/>
  <c r="P1220" i="3"/>
  <c r="P1205" i="3"/>
  <c r="P1218" i="3"/>
  <c r="P1234" i="3"/>
  <c r="P1242" i="3"/>
  <c r="P813" i="2"/>
  <c r="P862" i="2"/>
  <c r="P870" i="2"/>
  <c r="P857" i="2"/>
  <c r="P878" i="2"/>
  <c r="P928" i="2"/>
  <c r="P936" i="2"/>
  <c r="P932" i="2"/>
  <c r="P940" i="2"/>
  <c r="P885" i="2"/>
  <c r="P896" i="2"/>
  <c r="P920" i="2"/>
  <c r="P805" i="2"/>
  <c r="P812" i="2"/>
  <c r="P820" i="2"/>
  <c r="P850" i="2"/>
  <c r="P1165" i="3"/>
  <c r="P1168" i="3"/>
  <c r="P1181" i="3"/>
  <c r="P1184" i="3"/>
  <c r="P1189" i="3"/>
  <c r="P1192" i="3"/>
  <c r="P1206" i="3"/>
  <c r="P1219" i="3"/>
  <c r="P1227" i="3"/>
  <c r="P1235" i="3"/>
  <c r="P1243" i="3"/>
  <c r="P1251" i="3"/>
  <c r="P1258" i="3"/>
  <c r="P1149" i="3"/>
  <c r="P1170" i="3"/>
  <c r="P1178" i="3"/>
  <c r="P1186" i="3"/>
  <c r="P1194" i="3"/>
  <c r="P1213" i="3"/>
  <c r="P1221" i="3"/>
  <c r="P1229" i="3"/>
  <c r="P1253" i="3"/>
  <c r="P1142" i="3"/>
  <c r="P1150" i="3"/>
  <c r="P1155" i="3"/>
  <c r="P1163" i="3"/>
  <c r="P1171" i="3"/>
  <c r="P1179" i="3"/>
  <c r="P1187" i="3"/>
  <c r="P1201" i="3"/>
  <c r="P1209" i="3"/>
  <c r="P1238" i="3"/>
  <c r="P1246" i="3"/>
  <c r="P1254" i="3"/>
  <c r="P1261" i="3"/>
  <c r="P1076" i="3"/>
  <c r="P1084" i="3"/>
  <c r="P1092" i="3"/>
  <c r="P1100" i="3"/>
  <c r="P1108" i="3"/>
  <c r="P1116" i="3"/>
  <c r="P1210" i="3"/>
  <c r="P858" i="2"/>
  <c r="P876" i="2"/>
  <c r="P952" i="2"/>
  <c r="P954" i="2"/>
  <c r="P956" i="2"/>
  <c r="P958" i="2"/>
  <c r="P960" i="2"/>
  <c r="P962" i="2"/>
  <c r="P964" i="2"/>
  <c r="P966" i="2"/>
  <c r="P968" i="2"/>
  <c r="P970" i="2"/>
  <c r="P972" i="2"/>
  <c r="P833" i="2"/>
  <c r="P853" i="2"/>
  <c r="P874" i="2"/>
  <c r="P881" i="2"/>
  <c r="P931" i="2"/>
  <c r="P939" i="2"/>
  <c r="P944" i="2"/>
  <c r="P947" i="2"/>
  <c r="P809" i="2"/>
  <c r="P816" i="2"/>
  <c r="P843" i="2"/>
  <c r="P846" i="2"/>
  <c r="P875" i="2"/>
  <c r="P882" i="2"/>
  <c r="P887" i="2"/>
  <c r="P895" i="2"/>
  <c r="P916" i="2"/>
  <c r="P953" i="2"/>
  <c r="P955" i="2"/>
  <c r="P957" i="2"/>
  <c r="P959" i="2"/>
  <c r="P961" i="2"/>
  <c r="P963" i="2"/>
  <c r="P965" i="2"/>
  <c r="P967" i="2"/>
  <c r="P969" i="2"/>
  <c r="P971" i="2"/>
  <c r="P973" i="2"/>
  <c r="P814" i="2"/>
  <c r="P819" i="2"/>
  <c r="P827" i="2"/>
  <c r="P832" i="2"/>
  <c r="P914" i="2"/>
  <c r="P922" i="2"/>
  <c r="P930" i="2"/>
  <c r="P938" i="2"/>
  <c r="P859" i="2"/>
  <c r="P834" i="2"/>
  <c r="P839" i="2"/>
  <c r="P852" i="2"/>
  <c r="P865" i="2"/>
  <c r="P873" i="2"/>
  <c r="P880" i="2"/>
  <c r="P911" i="2"/>
  <c r="P919" i="2"/>
  <c r="P924" i="2"/>
  <c r="P950" i="2"/>
  <c r="P829" i="2"/>
  <c r="P854" i="2"/>
  <c r="P921" i="2"/>
  <c r="P808" i="2"/>
  <c r="P815" i="2"/>
  <c r="P830" i="2"/>
  <c r="P837" i="2"/>
  <c r="P842" i="2"/>
  <c r="P847" i="2"/>
  <c r="P855" i="2"/>
  <c r="P860" i="2"/>
  <c r="P868" i="2"/>
  <c r="P883" i="2"/>
  <c r="P888" i="2"/>
  <c r="P893" i="2"/>
  <c r="P906" i="2"/>
  <c r="P927" i="2"/>
  <c r="P917" i="2"/>
  <c r="P946" i="2"/>
  <c r="P826" i="2"/>
  <c r="P848" i="2"/>
  <c r="P856" i="2"/>
  <c r="P861" i="2"/>
  <c r="P889" i="2"/>
  <c r="P891" i="2"/>
  <c r="P899" i="2"/>
  <c r="P907" i="2"/>
  <c r="P923" i="2"/>
  <c r="P933" i="2"/>
  <c r="P941" i="2"/>
  <c r="P821" i="2"/>
  <c r="P948" i="2"/>
  <c r="P851" i="2"/>
  <c r="P864" i="2"/>
  <c r="P884" i="2"/>
  <c r="P897" i="2"/>
  <c r="P910" i="2"/>
  <c r="P918" i="2"/>
  <c r="P949" i="2"/>
  <c r="P811" i="2"/>
  <c r="P806" i="2"/>
  <c r="P823" i="2"/>
  <c r="P844" i="2"/>
  <c r="P902" i="2"/>
  <c r="P905" i="2"/>
  <c r="P913" i="2"/>
  <c r="P915" i="2"/>
  <c r="P807" i="2"/>
  <c r="P831" i="2"/>
  <c r="P840" i="2"/>
  <c r="P845" i="2"/>
  <c r="P863" i="2"/>
  <c r="P871" i="2"/>
  <c r="P890" i="2"/>
  <c r="P898" i="2"/>
  <c r="P903" i="2"/>
  <c r="P908" i="2"/>
  <c r="P817" i="2"/>
  <c r="P822" i="2"/>
  <c r="P836" i="2"/>
  <c r="P838" i="2"/>
  <c r="P866" i="2"/>
  <c r="P841" i="2"/>
  <c r="P872" i="2"/>
  <c r="P877" i="2"/>
  <c r="P886" i="2"/>
  <c r="P901" i="2"/>
  <c r="P904" i="2"/>
  <c r="P909" i="2"/>
  <c r="P810" i="2"/>
  <c r="P825" i="2"/>
  <c r="P849" i="2"/>
  <c r="P867" i="2"/>
  <c r="P879" i="2"/>
  <c r="P894" i="2"/>
  <c r="P912" i="2"/>
  <c r="P1077" i="3"/>
  <c r="P1083" i="3"/>
  <c r="P1115" i="3"/>
  <c r="P1123" i="3"/>
  <c r="P1131" i="3"/>
  <c r="P1144" i="3"/>
  <c r="P1157" i="3"/>
  <c r="P1232" i="3"/>
  <c r="P1240" i="3"/>
  <c r="P1248" i="3"/>
  <c r="P1127" i="3"/>
  <c r="P1153" i="3"/>
  <c r="P1199" i="3"/>
  <c r="P1207" i="3"/>
  <c r="P1212" i="3"/>
  <c r="P1228" i="3"/>
  <c r="P1252" i="3"/>
  <c r="P1259" i="3"/>
  <c r="P1098" i="3"/>
  <c r="P1226" i="3"/>
  <c r="P1231" i="3"/>
  <c r="P1239" i="3"/>
  <c r="P1247" i="3"/>
  <c r="P1173" i="3"/>
  <c r="P1196" i="3"/>
  <c r="P1203" i="3"/>
  <c r="P1216" i="3"/>
  <c r="P1224" i="3"/>
  <c r="P1237" i="3"/>
  <c r="P1245" i="3"/>
  <c r="P1250" i="3"/>
  <c r="P1257" i="3"/>
  <c r="P1135" i="3"/>
  <c r="P1140" i="3"/>
  <c r="P1148" i="3"/>
  <c r="P1161" i="3"/>
  <c r="P1166" i="3"/>
  <c r="P1174" i="3"/>
  <c r="P1217" i="3"/>
  <c r="P1225" i="3"/>
  <c r="P1255" i="3"/>
  <c r="P1249" i="3"/>
  <c r="P1085" i="3"/>
  <c r="P1093" i="3"/>
  <c r="P1101" i="3"/>
  <c r="P1109" i="3"/>
  <c r="P1117" i="3"/>
  <c r="P1125" i="3"/>
  <c r="P1133" i="3"/>
  <c r="P1138" i="3"/>
  <c r="P1143" i="3"/>
  <c r="P1146" i="3"/>
  <c r="P1151" i="3"/>
  <c r="P1159" i="3"/>
  <c r="P1169" i="3"/>
  <c r="P1172" i="3"/>
  <c r="P1180" i="3"/>
  <c r="P1188" i="3"/>
  <c r="P1215" i="3"/>
  <c r="P1223" i="3"/>
  <c r="P1236" i="3"/>
  <c r="P1244" i="3"/>
  <c r="P1256" i="3"/>
  <c r="P1260" i="3"/>
  <c r="P1132" i="3"/>
  <c r="P1137" i="3"/>
  <c r="P1211" i="3"/>
  <c r="P1214" i="3"/>
  <c r="P1082" i="3"/>
  <c r="P1090" i="3"/>
  <c r="P1106" i="3"/>
  <c r="P1111" i="3"/>
  <c r="P1114" i="3"/>
  <c r="P1119" i="3"/>
  <c r="P1122" i="3"/>
  <c r="P1130" i="3"/>
  <c r="P1156" i="3"/>
  <c r="P1164" i="3"/>
  <c r="P1177" i="3"/>
  <c r="P1182" i="3"/>
  <c r="P1185" i="3"/>
  <c r="P1190" i="3"/>
  <c r="P1193" i="3"/>
  <c r="P1197" i="3"/>
  <c r="P1204" i="3"/>
  <c r="P1222" i="3"/>
  <c r="P1230" i="3"/>
  <c r="P1124" i="3"/>
  <c r="P1112" i="3"/>
  <c r="P1120" i="3"/>
  <c r="P1128" i="3"/>
  <c r="P1136" i="3"/>
  <c r="P1141" i="3"/>
  <c r="P1154" i="3"/>
  <c r="P1162" i="3"/>
  <c r="P1167" i="3"/>
  <c r="P1175" i="3"/>
  <c r="P1183" i="3"/>
  <c r="P1191" i="3"/>
  <c r="P1202" i="3"/>
  <c r="P1091" i="3"/>
  <c r="P1195" i="3"/>
  <c r="P1075" i="3"/>
  <c r="P1078" i="3"/>
  <c r="P1086" i="3"/>
  <c r="P1094" i="3"/>
  <c r="P1099" i="3"/>
  <c r="P1102" i="3"/>
  <c r="P1107" i="3"/>
  <c r="P1110" i="3"/>
  <c r="P1118" i="3"/>
  <c r="P1126" i="3"/>
  <c r="P1134" i="3"/>
  <c r="P1139" i="3"/>
  <c r="P1147" i="3"/>
  <c r="P1152" i="3"/>
  <c r="P1160" i="3"/>
  <c r="P1198" i="3"/>
  <c r="P1200" i="3"/>
  <c r="P1208" i="3"/>
  <c r="P1176" i="3"/>
  <c r="P1079" i="3"/>
  <c r="P1087" i="3"/>
  <c r="P1095" i="3"/>
  <c r="P1103" i="3"/>
  <c r="P1080" i="3"/>
  <c r="P1088" i="3"/>
  <c r="P1096" i="3"/>
  <c r="P1104" i="3"/>
  <c r="O1095" i="1" l="1"/>
  <c r="M1095" i="1" s="1"/>
  <c r="P1095" i="1" s="1"/>
  <c r="O1094" i="1"/>
  <c r="M1094" i="1" s="1"/>
  <c r="P1094" i="1" s="1"/>
  <c r="O1093" i="1"/>
  <c r="M1093" i="1" s="1"/>
  <c r="P1093" i="1" s="1"/>
  <c r="O1092" i="1"/>
  <c r="M1092" i="1" s="1"/>
  <c r="P1092" i="1" s="1"/>
  <c r="O1091" i="1"/>
  <c r="M1091" i="1" s="1"/>
  <c r="P1091" i="1" s="1"/>
  <c r="O1090" i="1"/>
  <c r="M1090" i="1" s="1"/>
  <c r="P1090" i="1" s="1"/>
  <c r="O1089" i="1"/>
  <c r="M1089" i="1" s="1"/>
  <c r="P1089" i="1" s="1"/>
  <c r="O1088" i="1"/>
  <c r="M1088" i="1" s="1"/>
  <c r="P1088" i="1" s="1"/>
  <c r="O1087" i="1"/>
  <c r="M1087" i="1" s="1"/>
  <c r="P1087" i="1" s="1"/>
  <c r="O1086" i="1"/>
  <c r="M1086" i="1" s="1"/>
  <c r="P1086" i="1" s="1"/>
  <c r="O1085" i="1"/>
  <c r="M1085" i="1" s="1"/>
  <c r="P1085" i="1" s="1"/>
  <c r="O1084" i="1"/>
  <c r="M1084" i="1" s="1"/>
  <c r="P1084" i="1" s="1"/>
  <c r="O1083" i="1"/>
  <c r="M1083" i="1" s="1"/>
  <c r="P1083" i="1" s="1"/>
  <c r="O1082" i="1"/>
  <c r="M1082" i="1" s="1"/>
  <c r="P1082" i="1" s="1"/>
  <c r="O1081" i="1"/>
  <c r="M1081" i="1" s="1"/>
  <c r="P1081" i="1" s="1"/>
  <c r="O1080" i="1"/>
  <c r="M1080" i="1" s="1"/>
  <c r="P1080" i="1" s="1"/>
  <c r="O1079" i="1"/>
  <c r="M1079" i="1" s="1"/>
  <c r="P1079" i="1" s="1"/>
  <c r="O1078" i="1"/>
  <c r="M1078" i="1" s="1"/>
  <c r="P1078" i="1" s="1"/>
  <c r="O1077" i="1"/>
  <c r="M1077" i="1" s="1"/>
  <c r="P1077" i="1" s="1"/>
  <c r="O1076" i="1"/>
  <c r="M1076" i="1" s="1"/>
  <c r="P1076" i="1" s="1"/>
  <c r="O1075" i="1"/>
  <c r="M1075" i="1" s="1"/>
  <c r="P1075" i="1" s="1"/>
  <c r="O1074" i="1"/>
  <c r="M1074" i="1" s="1"/>
  <c r="P1074" i="1" s="1"/>
  <c r="O1073" i="1"/>
  <c r="M1073" i="1" s="1"/>
  <c r="P1073" i="1" s="1"/>
  <c r="O1072" i="1"/>
  <c r="M1072" i="1" s="1"/>
  <c r="P1072" i="1" s="1"/>
  <c r="O1071" i="1"/>
  <c r="M1071" i="1" s="1"/>
  <c r="P1071" i="1" s="1"/>
  <c r="O1070" i="1"/>
  <c r="M1070" i="1" s="1"/>
  <c r="P1070" i="1" s="1"/>
  <c r="O1069" i="1"/>
  <c r="M1069" i="1" s="1"/>
  <c r="P1069" i="1" s="1"/>
  <c r="O1068" i="1"/>
  <c r="M1068" i="1" s="1"/>
  <c r="P1068" i="1" s="1"/>
  <c r="O1067" i="1"/>
  <c r="M1067" i="1" s="1"/>
  <c r="P1067" i="1" s="1"/>
  <c r="O1066" i="1"/>
  <c r="M1066" i="1" s="1"/>
  <c r="P1066" i="1" s="1"/>
  <c r="O1065" i="1"/>
  <c r="M1065" i="1" s="1"/>
  <c r="P1065" i="1" s="1"/>
  <c r="O1064" i="1"/>
  <c r="M1064" i="1" s="1"/>
  <c r="P1064" i="1" s="1"/>
  <c r="O1063" i="1"/>
  <c r="M1063" i="1" s="1"/>
  <c r="P1063" i="1" s="1"/>
  <c r="M1062" i="1"/>
  <c r="P1062" i="1" s="1"/>
  <c r="O1061" i="1"/>
  <c r="M1061" i="1" s="1"/>
  <c r="P1061" i="1" s="1"/>
  <c r="O1060" i="1"/>
  <c r="M1060" i="1" s="1"/>
  <c r="P1060" i="1" s="1"/>
  <c r="O1059" i="1"/>
  <c r="M1059" i="1" s="1"/>
  <c r="P1059" i="1" s="1"/>
  <c r="O1058" i="1"/>
  <c r="M1058" i="1" s="1"/>
  <c r="P1058" i="1" s="1"/>
  <c r="O1057" i="1"/>
  <c r="M1057" i="1" s="1"/>
  <c r="P1057" i="1" s="1"/>
  <c r="O1056" i="1"/>
  <c r="M1056" i="1" s="1"/>
  <c r="P1056" i="1" s="1"/>
  <c r="O1055" i="1"/>
  <c r="M1055" i="1" s="1"/>
  <c r="P1055" i="1" s="1"/>
  <c r="O1054" i="1"/>
  <c r="M1054" i="1" s="1"/>
  <c r="P1054" i="1" s="1"/>
  <c r="O1053" i="1"/>
  <c r="M1053" i="1" s="1"/>
  <c r="P1053" i="1" s="1"/>
  <c r="O1052" i="1"/>
  <c r="M1052" i="1" s="1"/>
  <c r="P1052" i="1" s="1"/>
  <c r="O1051" i="1"/>
  <c r="M1051" i="1" s="1"/>
  <c r="P1051" i="1" s="1"/>
  <c r="O1050" i="1"/>
  <c r="M1050" i="1" s="1"/>
  <c r="P1050" i="1" s="1"/>
  <c r="O1049" i="1"/>
  <c r="M1049" i="1" s="1"/>
  <c r="P1049" i="1" s="1"/>
  <c r="O1048" i="1"/>
  <c r="M1048" i="1" s="1"/>
  <c r="P1048" i="1" s="1"/>
  <c r="O1047" i="1"/>
  <c r="M1047" i="1" s="1"/>
  <c r="P1047" i="1" s="1"/>
  <c r="O1046" i="1"/>
  <c r="M1046" i="1" s="1"/>
  <c r="P1046" i="1" s="1"/>
  <c r="O1045" i="1"/>
  <c r="M1045" i="1" s="1"/>
  <c r="P1045" i="1" s="1"/>
  <c r="O1044" i="1"/>
  <c r="M1044" i="1" s="1"/>
  <c r="P1044" i="1" s="1"/>
  <c r="O1043" i="1"/>
  <c r="M1043" i="1" s="1"/>
  <c r="P1043" i="1" s="1"/>
  <c r="O1042" i="1"/>
  <c r="M1042" i="1" s="1"/>
  <c r="P1042" i="1" s="1"/>
  <c r="O1041" i="1"/>
  <c r="M1041" i="1" s="1"/>
  <c r="P1041" i="1" s="1"/>
  <c r="O1040" i="1"/>
  <c r="M1040" i="1" s="1"/>
  <c r="P1040" i="1" s="1"/>
  <c r="O1039" i="1"/>
  <c r="M1039" i="1" s="1"/>
  <c r="P1039" i="1" s="1"/>
  <c r="O1038" i="1"/>
  <c r="M1038" i="1" s="1"/>
  <c r="P1038" i="1" s="1"/>
  <c r="O1037" i="1"/>
  <c r="M1037" i="1" s="1"/>
  <c r="P1037" i="1" s="1"/>
  <c r="O1036" i="1"/>
  <c r="M1036" i="1" s="1"/>
  <c r="P1036" i="1" s="1"/>
  <c r="O1035" i="1"/>
  <c r="M1035" i="1" s="1"/>
  <c r="P1035" i="1" s="1"/>
  <c r="O1034" i="1"/>
  <c r="M1034" i="1" s="1"/>
  <c r="P1034" i="1" s="1"/>
  <c r="O1033" i="1"/>
  <c r="M1033" i="1" s="1"/>
  <c r="P1033" i="1" s="1"/>
  <c r="O1032" i="1"/>
  <c r="M1032" i="1" s="1"/>
  <c r="P1032" i="1" s="1"/>
  <c r="O1031" i="1"/>
  <c r="M1031" i="1" s="1"/>
  <c r="P1031" i="1" s="1"/>
  <c r="O1030" i="1"/>
  <c r="M1030" i="1" s="1"/>
  <c r="P1030" i="1" s="1"/>
  <c r="O1029" i="1"/>
  <c r="M1029" i="1" s="1"/>
  <c r="P1029" i="1" s="1"/>
  <c r="O1028" i="1"/>
  <c r="M1028" i="1" s="1"/>
  <c r="P1028" i="1" s="1"/>
  <c r="O1027" i="1"/>
  <c r="M1027" i="1" s="1"/>
  <c r="P1027" i="1" s="1"/>
  <c r="O1026" i="1"/>
  <c r="M1026" i="1" s="1"/>
  <c r="P1026" i="1" s="1"/>
  <c r="O1025" i="1"/>
  <c r="M1025" i="1" s="1"/>
  <c r="P1025" i="1" s="1"/>
  <c r="O1024" i="1"/>
  <c r="M1024" i="1" s="1"/>
  <c r="P1024" i="1" s="1"/>
  <c r="O1023" i="1"/>
  <c r="M1023" i="1" s="1"/>
  <c r="P1023" i="1" s="1"/>
  <c r="O1022" i="1"/>
  <c r="M1022" i="1" s="1"/>
  <c r="P1022" i="1" s="1"/>
  <c r="M1021" i="1"/>
  <c r="P1021" i="1" s="1"/>
  <c r="O1020" i="1"/>
  <c r="M1020" i="1" s="1"/>
  <c r="P1020" i="1" s="1"/>
  <c r="O1019" i="1"/>
  <c r="M1019" i="1" s="1"/>
  <c r="P1019" i="1" s="1"/>
  <c r="O1018" i="1"/>
  <c r="M1018" i="1" s="1"/>
  <c r="P1018" i="1" s="1"/>
  <c r="O1017" i="1"/>
  <c r="M1017" i="1" s="1"/>
  <c r="P1017" i="1" s="1"/>
  <c r="O1016" i="1"/>
  <c r="M1016" i="1" s="1"/>
  <c r="P1016" i="1" s="1"/>
  <c r="O1015" i="1"/>
  <c r="M1015" i="1" s="1"/>
  <c r="P1015" i="1" s="1"/>
  <c r="O1014" i="1"/>
  <c r="M1014" i="1" s="1"/>
  <c r="P1014" i="1" s="1"/>
  <c r="O1013" i="1"/>
  <c r="M1013" i="1" s="1"/>
  <c r="P1013" i="1" s="1"/>
  <c r="O1012" i="1"/>
  <c r="M1012" i="1" s="1"/>
  <c r="P1012" i="1" s="1"/>
  <c r="O1011" i="1"/>
  <c r="M1011" i="1" s="1"/>
  <c r="P1011" i="1" s="1"/>
  <c r="O1010" i="1"/>
  <c r="M1010" i="1" s="1"/>
  <c r="P1010" i="1" s="1"/>
  <c r="O1009" i="1"/>
  <c r="M1009" i="1" s="1"/>
  <c r="P1009" i="1" s="1"/>
  <c r="O1008" i="1"/>
  <c r="M1008" i="1" s="1"/>
  <c r="P1008" i="1" s="1"/>
  <c r="O1007" i="1"/>
  <c r="M1007" i="1" s="1"/>
  <c r="P1007" i="1" s="1"/>
  <c r="O1006" i="1"/>
  <c r="M1006" i="1" s="1"/>
  <c r="P1006" i="1" s="1"/>
  <c r="O1005" i="1"/>
  <c r="M1005" i="1" s="1"/>
  <c r="P1005" i="1" s="1"/>
  <c r="O1004" i="1"/>
  <c r="M1004" i="1" s="1"/>
  <c r="P1004" i="1" s="1"/>
  <c r="O1003" i="1"/>
  <c r="M1003" i="1" s="1"/>
  <c r="P1003" i="1" s="1"/>
  <c r="O1002" i="1"/>
  <c r="M1002" i="1" s="1"/>
  <c r="P1002" i="1" s="1"/>
  <c r="O1001" i="1"/>
  <c r="M1001" i="1" s="1"/>
  <c r="P1001" i="1" s="1"/>
  <c r="O1000" i="1"/>
  <c r="M1000" i="1" s="1"/>
  <c r="P1000" i="1" s="1"/>
  <c r="O999" i="1"/>
  <c r="M999" i="1" s="1"/>
  <c r="P999" i="1" s="1"/>
  <c r="O998" i="1"/>
  <c r="M998" i="1" s="1"/>
  <c r="P998" i="1" s="1"/>
  <c r="O997" i="1"/>
  <c r="M997" i="1" s="1"/>
  <c r="P997" i="1" s="1"/>
  <c r="O996" i="1"/>
  <c r="M996" i="1" s="1"/>
  <c r="P996" i="1" s="1"/>
  <c r="O995" i="1"/>
  <c r="M995" i="1" s="1"/>
  <c r="P995" i="1" s="1"/>
  <c r="O994" i="1"/>
  <c r="M994" i="1" s="1"/>
  <c r="P994" i="1" s="1"/>
  <c r="O993" i="1"/>
  <c r="M993" i="1" s="1"/>
  <c r="P993" i="1" s="1"/>
  <c r="O992" i="1"/>
  <c r="M992" i="1" s="1"/>
  <c r="P992" i="1" s="1"/>
  <c r="O991" i="1"/>
  <c r="M991" i="1" s="1"/>
  <c r="P991" i="1" s="1"/>
  <c r="O990" i="1"/>
  <c r="M990" i="1" s="1"/>
  <c r="P990" i="1" s="1"/>
  <c r="O989" i="1"/>
  <c r="M989" i="1" s="1"/>
  <c r="P989" i="1" s="1"/>
  <c r="O988" i="1"/>
  <c r="M988" i="1" s="1"/>
  <c r="P988" i="1" s="1"/>
  <c r="O987" i="1"/>
  <c r="M987" i="1" s="1"/>
  <c r="P987" i="1" s="1"/>
  <c r="O986" i="1"/>
  <c r="M986" i="1" s="1"/>
  <c r="P986" i="1" s="1"/>
  <c r="O985" i="1"/>
  <c r="M985" i="1" s="1"/>
  <c r="P985" i="1" s="1"/>
  <c r="O984" i="1"/>
  <c r="M984" i="1" s="1"/>
  <c r="P984" i="1" s="1"/>
  <c r="O983" i="1"/>
  <c r="M983" i="1" s="1"/>
  <c r="P983" i="1" s="1"/>
  <c r="O982" i="1"/>
  <c r="M982" i="1" s="1"/>
  <c r="P982" i="1" s="1"/>
  <c r="O981" i="1"/>
  <c r="M981" i="1" s="1"/>
  <c r="P981" i="1" s="1"/>
  <c r="O980" i="1"/>
  <c r="M980" i="1" s="1"/>
  <c r="P980" i="1" s="1"/>
  <c r="O979" i="1"/>
  <c r="M979" i="1" s="1"/>
  <c r="P979" i="1" s="1"/>
  <c r="O978" i="1"/>
  <c r="M978" i="1" s="1"/>
  <c r="P978" i="1" s="1"/>
  <c r="O977" i="1"/>
  <c r="M977" i="1" s="1"/>
  <c r="P977" i="1" s="1"/>
  <c r="O976" i="1"/>
  <c r="M976" i="1" s="1"/>
  <c r="P976" i="1" s="1"/>
  <c r="O975" i="1"/>
  <c r="M975" i="1" s="1"/>
  <c r="P975" i="1" s="1"/>
  <c r="O974" i="1"/>
  <c r="M974" i="1" s="1"/>
  <c r="P974" i="1" s="1"/>
  <c r="O973" i="1"/>
  <c r="M973" i="1" s="1"/>
  <c r="P973" i="1" s="1"/>
  <c r="O972" i="1"/>
  <c r="M972" i="1" s="1"/>
  <c r="P972" i="1" s="1"/>
  <c r="O971" i="1"/>
  <c r="M971" i="1" s="1"/>
  <c r="P971" i="1" s="1"/>
  <c r="O970" i="1"/>
  <c r="M970" i="1" s="1"/>
  <c r="P970" i="1" s="1"/>
  <c r="O969" i="1"/>
  <c r="M969" i="1" s="1"/>
  <c r="P969" i="1" s="1"/>
  <c r="O968" i="1"/>
  <c r="M968" i="1" s="1"/>
  <c r="P968" i="1" s="1"/>
  <c r="O967" i="1"/>
  <c r="M967" i="1" s="1"/>
  <c r="P967" i="1" s="1"/>
  <c r="O966" i="1"/>
  <c r="M966" i="1" s="1"/>
  <c r="P966" i="1" s="1"/>
  <c r="O965" i="1"/>
  <c r="M965" i="1" s="1"/>
  <c r="P965" i="1" s="1"/>
  <c r="M964" i="1"/>
  <c r="P964" i="1" s="1"/>
  <c r="O963" i="1"/>
  <c r="M963" i="1" s="1"/>
  <c r="P963" i="1" s="1"/>
  <c r="O962" i="1"/>
  <c r="M962" i="1" s="1"/>
  <c r="P962" i="1" s="1"/>
  <c r="O961" i="1"/>
  <c r="M961" i="1" s="1"/>
  <c r="P961" i="1" s="1"/>
  <c r="O960" i="1"/>
  <c r="M960" i="1" s="1"/>
  <c r="P960" i="1" s="1"/>
  <c r="O959" i="1"/>
  <c r="M959" i="1" s="1"/>
  <c r="P959" i="1" s="1"/>
  <c r="O958" i="1"/>
  <c r="M958" i="1" s="1"/>
  <c r="P958" i="1" s="1"/>
  <c r="O957" i="1"/>
  <c r="M957" i="1" s="1"/>
  <c r="P957" i="1" s="1"/>
  <c r="O956" i="1"/>
  <c r="M956" i="1" s="1"/>
  <c r="P956" i="1" s="1"/>
  <c r="O955" i="1"/>
  <c r="M955" i="1" s="1"/>
  <c r="P955" i="1" s="1"/>
  <c r="O954" i="1"/>
  <c r="M954" i="1" s="1"/>
  <c r="P954" i="1" s="1"/>
  <c r="O953" i="1"/>
  <c r="M953" i="1" s="1"/>
  <c r="P953" i="1" s="1"/>
  <c r="O952" i="1"/>
  <c r="M952" i="1" s="1"/>
  <c r="P952" i="1" s="1"/>
  <c r="O951" i="1"/>
  <c r="M951" i="1" s="1"/>
  <c r="P951" i="1" s="1"/>
  <c r="O950" i="1"/>
  <c r="M950" i="1" s="1"/>
  <c r="P950" i="1" s="1"/>
  <c r="O949" i="1"/>
  <c r="M949" i="1" s="1"/>
  <c r="P949" i="1" s="1"/>
  <c r="O948" i="1"/>
  <c r="M948" i="1" s="1"/>
  <c r="P948" i="1" s="1"/>
  <c r="O947" i="1"/>
  <c r="M947" i="1" s="1"/>
  <c r="P947" i="1" s="1"/>
  <c r="M946" i="1"/>
  <c r="P946" i="1" s="1"/>
  <c r="M945" i="1"/>
  <c r="P945" i="1" s="1"/>
  <c r="O944" i="1"/>
  <c r="M944" i="1" s="1"/>
  <c r="P944" i="1" s="1"/>
  <c r="O943" i="1"/>
  <c r="M943" i="1" s="1"/>
  <c r="P943" i="1" s="1"/>
  <c r="O942" i="1"/>
  <c r="M942" i="1" s="1"/>
  <c r="P942" i="1" s="1"/>
  <c r="O941" i="1"/>
  <c r="M941" i="1" s="1"/>
  <c r="P941" i="1" s="1"/>
  <c r="O940" i="1"/>
  <c r="M940" i="1" s="1"/>
  <c r="P940" i="1" s="1"/>
  <c r="O939" i="1"/>
  <c r="M939" i="1" s="1"/>
  <c r="P939" i="1" s="1"/>
  <c r="O938" i="1"/>
  <c r="M938" i="1" s="1"/>
  <c r="P938" i="1" s="1"/>
  <c r="O937" i="1"/>
  <c r="M937" i="1" s="1"/>
  <c r="P937" i="1" s="1"/>
  <c r="O936" i="1"/>
  <c r="M936" i="1" s="1"/>
  <c r="P936" i="1" s="1"/>
  <c r="O935" i="1"/>
  <c r="M935" i="1" s="1"/>
  <c r="P935" i="1" s="1"/>
  <c r="O934" i="1"/>
  <c r="M934" i="1" s="1"/>
  <c r="P934" i="1" s="1"/>
  <c r="O933" i="1"/>
  <c r="M933" i="1" s="1"/>
  <c r="P933" i="1" s="1"/>
  <c r="O932" i="1"/>
  <c r="M932" i="1" s="1"/>
  <c r="P932" i="1" s="1"/>
  <c r="O931" i="1"/>
  <c r="M931" i="1" s="1"/>
  <c r="P931" i="1" s="1"/>
  <c r="O930" i="1"/>
  <c r="M930" i="1" s="1"/>
  <c r="P930" i="1" s="1"/>
  <c r="O929" i="1"/>
  <c r="M929" i="1" s="1"/>
  <c r="P929" i="1" s="1"/>
  <c r="O928" i="1"/>
  <c r="M928" i="1" s="1"/>
  <c r="P928" i="1" s="1"/>
  <c r="M927" i="1"/>
  <c r="P927" i="1" s="1"/>
  <c r="O926" i="1"/>
  <c r="M926" i="1" s="1"/>
  <c r="P926" i="1" s="1"/>
  <c r="O925" i="1"/>
  <c r="M925" i="1" s="1"/>
  <c r="P925" i="1" s="1"/>
  <c r="O924" i="1"/>
  <c r="M924" i="1" s="1"/>
  <c r="P924" i="1" s="1"/>
  <c r="O923" i="1"/>
  <c r="M923" i="1" s="1"/>
  <c r="P923" i="1" s="1"/>
  <c r="O922" i="1"/>
  <c r="M922" i="1" s="1"/>
  <c r="P922" i="1" s="1"/>
  <c r="O921" i="1"/>
  <c r="M921" i="1" s="1"/>
  <c r="P921" i="1" s="1"/>
  <c r="O920" i="1"/>
  <c r="M920" i="1" s="1"/>
  <c r="P920" i="1" s="1"/>
  <c r="O919" i="1"/>
  <c r="M919" i="1" s="1"/>
  <c r="P919" i="1" s="1"/>
  <c r="M918" i="1"/>
  <c r="P918" i="1" s="1"/>
  <c r="O917" i="1"/>
  <c r="M917" i="1" s="1"/>
  <c r="P917" i="1" s="1"/>
  <c r="O916" i="1"/>
  <c r="M916" i="1" s="1"/>
  <c r="P916" i="1" s="1"/>
  <c r="O915" i="1"/>
  <c r="M915" i="1" s="1"/>
  <c r="P915" i="1" s="1"/>
  <c r="O914" i="1"/>
  <c r="M914" i="1" s="1"/>
  <c r="P914" i="1" s="1"/>
  <c r="O913" i="1"/>
  <c r="M913" i="1" s="1"/>
  <c r="P913" i="1" s="1"/>
  <c r="O912" i="1"/>
  <c r="M912" i="1" s="1"/>
  <c r="P912" i="1" s="1"/>
  <c r="O911" i="1"/>
  <c r="M911" i="1" s="1"/>
  <c r="P911" i="1" s="1"/>
  <c r="O910" i="1"/>
  <c r="M910" i="1" s="1"/>
  <c r="P910" i="1" s="1"/>
  <c r="O909" i="1"/>
  <c r="M909" i="1" s="1"/>
  <c r="P909" i="1" s="1"/>
  <c r="O908" i="1"/>
  <c r="M908" i="1" s="1"/>
  <c r="P908" i="1" s="1"/>
  <c r="O907" i="1"/>
  <c r="M907" i="1" s="1"/>
  <c r="P907" i="1" s="1"/>
  <c r="O906" i="1"/>
  <c r="M906" i="1" s="1"/>
  <c r="P906" i="1" s="1"/>
  <c r="O905" i="1"/>
  <c r="M905" i="1" s="1"/>
  <c r="P905" i="1" s="1"/>
  <c r="O904" i="1"/>
  <c r="M904" i="1" s="1"/>
  <c r="P904" i="1" s="1"/>
  <c r="O903" i="1"/>
  <c r="M903" i="1" s="1"/>
  <c r="P903" i="1" s="1"/>
  <c r="O902" i="1"/>
  <c r="M902" i="1" s="1"/>
  <c r="P902" i="1" s="1"/>
  <c r="O901" i="1"/>
  <c r="M901" i="1" s="1"/>
  <c r="P901" i="1" s="1"/>
  <c r="O900" i="1"/>
  <c r="M900" i="1" s="1"/>
  <c r="P900" i="1" s="1"/>
  <c r="O899" i="1"/>
  <c r="M899" i="1" s="1"/>
  <c r="P899" i="1" s="1"/>
  <c r="O898" i="1"/>
  <c r="M898" i="1" s="1"/>
  <c r="P898" i="1" s="1"/>
  <c r="O897" i="1"/>
  <c r="M897" i="1" s="1"/>
  <c r="P897" i="1" s="1"/>
  <c r="O896" i="1"/>
  <c r="M896" i="1" s="1"/>
  <c r="P896" i="1" s="1"/>
  <c r="O895" i="1"/>
  <c r="M895" i="1" s="1"/>
  <c r="P895" i="1" s="1"/>
  <c r="O894" i="1"/>
  <c r="M894" i="1" s="1"/>
  <c r="P894" i="1" s="1"/>
  <c r="O893" i="1"/>
  <c r="M893" i="1" s="1"/>
  <c r="P893" i="1" s="1"/>
  <c r="O892" i="1"/>
  <c r="M892" i="1" s="1"/>
  <c r="P892" i="1" s="1"/>
  <c r="O891" i="1"/>
  <c r="M891" i="1" s="1"/>
  <c r="P891" i="1" s="1"/>
  <c r="O890" i="1"/>
  <c r="M890" i="1" s="1"/>
  <c r="P890" i="1" s="1"/>
  <c r="O889" i="1"/>
  <c r="M889" i="1" s="1"/>
  <c r="P889" i="1" s="1"/>
  <c r="O888" i="1"/>
  <c r="M888" i="1" s="1"/>
  <c r="P888" i="1" s="1"/>
  <c r="O887" i="1"/>
  <c r="M887" i="1" s="1"/>
  <c r="P887" i="1" s="1"/>
  <c r="M886" i="1"/>
  <c r="P886" i="1" s="1"/>
  <c r="O885" i="1"/>
  <c r="M885" i="1" s="1"/>
  <c r="P885" i="1" s="1"/>
  <c r="O884" i="1"/>
  <c r="M884" i="1" s="1"/>
  <c r="P884" i="1" s="1"/>
  <c r="O883" i="1"/>
  <c r="M883" i="1" s="1"/>
  <c r="P883" i="1" s="1"/>
  <c r="O882" i="1"/>
  <c r="M882" i="1" s="1"/>
  <c r="P882" i="1" s="1"/>
  <c r="O881" i="1"/>
  <c r="M881" i="1" s="1"/>
  <c r="P881" i="1" s="1"/>
  <c r="O880" i="1"/>
  <c r="M880" i="1" s="1"/>
  <c r="P880" i="1" s="1"/>
  <c r="O879" i="1"/>
  <c r="M879" i="1" s="1"/>
  <c r="P879" i="1" s="1"/>
  <c r="O878" i="1"/>
  <c r="M878" i="1" s="1"/>
  <c r="P878" i="1" s="1"/>
  <c r="O877" i="1"/>
  <c r="M877" i="1" s="1"/>
  <c r="P877" i="1" s="1"/>
  <c r="X66" i="5"/>
  <c r="O66" i="5"/>
  <c r="M66" i="5"/>
  <c r="I66" i="5"/>
  <c r="O804" i="2"/>
  <c r="M804" i="2" s="1"/>
  <c r="I804" i="2"/>
  <c r="O803" i="2"/>
  <c r="M803" i="2" s="1"/>
  <c r="I803" i="2"/>
  <c r="O802" i="2"/>
  <c r="M802" i="2" s="1"/>
  <c r="I802" i="2"/>
  <c r="O801" i="2"/>
  <c r="M801" i="2" s="1"/>
  <c r="I801" i="2"/>
  <c r="O800" i="2"/>
  <c r="M800" i="2" s="1"/>
  <c r="I800" i="2"/>
  <c r="O799" i="2"/>
  <c r="M799" i="2" s="1"/>
  <c r="I799" i="2"/>
  <c r="O798" i="2"/>
  <c r="M798" i="2" s="1"/>
  <c r="I798" i="2"/>
  <c r="O797" i="2"/>
  <c r="M797" i="2" s="1"/>
  <c r="I797" i="2"/>
  <c r="O796" i="2"/>
  <c r="M796" i="2" s="1"/>
  <c r="I796" i="2"/>
  <c r="O795" i="2"/>
  <c r="M795" i="2" s="1"/>
  <c r="I795" i="2"/>
  <c r="O794" i="2"/>
  <c r="M794" i="2" s="1"/>
  <c r="I794" i="2"/>
  <c r="O793" i="2"/>
  <c r="M793" i="2" s="1"/>
  <c r="I793" i="2"/>
  <c r="O792" i="2"/>
  <c r="M792" i="2" s="1"/>
  <c r="I792" i="2"/>
  <c r="O791" i="2"/>
  <c r="M791" i="2" s="1"/>
  <c r="I791" i="2"/>
  <c r="O790" i="2"/>
  <c r="M790" i="2" s="1"/>
  <c r="I790" i="2"/>
  <c r="O789" i="2"/>
  <c r="M789" i="2" s="1"/>
  <c r="I789" i="2"/>
  <c r="O788" i="2"/>
  <c r="M788" i="2" s="1"/>
  <c r="I788" i="2"/>
  <c r="O787" i="2"/>
  <c r="M787" i="2" s="1"/>
  <c r="I787" i="2"/>
  <c r="O786" i="2"/>
  <c r="M786" i="2" s="1"/>
  <c r="I786" i="2"/>
  <c r="O785" i="2"/>
  <c r="M785" i="2" s="1"/>
  <c r="I785" i="2"/>
  <c r="O784" i="2"/>
  <c r="M784" i="2" s="1"/>
  <c r="I784" i="2"/>
  <c r="O783" i="2"/>
  <c r="M783" i="2" s="1"/>
  <c r="I783" i="2"/>
  <c r="O782" i="2"/>
  <c r="M782" i="2" s="1"/>
  <c r="I782" i="2"/>
  <c r="O781" i="2"/>
  <c r="M781" i="2" s="1"/>
  <c r="I781" i="2"/>
  <c r="O780" i="2"/>
  <c r="M780" i="2" s="1"/>
  <c r="I780" i="2"/>
  <c r="O779" i="2"/>
  <c r="M779" i="2" s="1"/>
  <c r="I779" i="2"/>
  <c r="O778" i="2"/>
  <c r="M778" i="2" s="1"/>
  <c r="I778" i="2"/>
  <c r="O777" i="2"/>
  <c r="M777" i="2" s="1"/>
  <c r="I777" i="2"/>
  <c r="O776" i="2"/>
  <c r="M776" i="2" s="1"/>
  <c r="I776" i="2"/>
  <c r="O775" i="2"/>
  <c r="M775" i="2" s="1"/>
  <c r="I775" i="2"/>
  <c r="O774" i="2"/>
  <c r="M774" i="2" s="1"/>
  <c r="I774" i="2"/>
  <c r="O773" i="2"/>
  <c r="M773" i="2" s="1"/>
  <c r="I773" i="2"/>
  <c r="O772" i="2"/>
  <c r="M772" i="2" s="1"/>
  <c r="I772" i="2"/>
  <c r="O771" i="2"/>
  <c r="M771" i="2" s="1"/>
  <c r="I771" i="2"/>
  <c r="O770" i="2"/>
  <c r="M770" i="2" s="1"/>
  <c r="I770" i="2"/>
  <c r="O769" i="2"/>
  <c r="M769" i="2" s="1"/>
  <c r="I769" i="2"/>
  <c r="O768" i="2"/>
  <c r="M768" i="2" s="1"/>
  <c r="I768" i="2"/>
  <c r="O767" i="2"/>
  <c r="M767" i="2" s="1"/>
  <c r="I767" i="2"/>
  <c r="O766" i="2"/>
  <c r="M766" i="2" s="1"/>
  <c r="I766" i="2"/>
  <c r="O765" i="2"/>
  <c r="M765" i="2" s="1"/>
  <c r="I765" i="2"/>
  <c r="O764" i="2"/>
  <c r="M764" i="2" s="1"/>
  <c r="I764" i="2"/>
  <c r="O763" i="2"/>
  <c r="M763" i="2" s="1"/>
  <c r="I763" i="2"/>
  <c r="O762" i="2"/>
  <c r="M762" i="2" s="1"/>
  <c r="I762" i="2"/>
  <c r="O761" i="2"/>
  <c r="M761" i="2" s="1"/>
  <c r="I761" i="2"/>
  <c r="O760" i="2"/>
  <c r="M760" i="2" s="1"/>
  <c r="I760" i="2"/>
  <c r="O759" i="2"/>
  <c r="M759" i="2" s="1"/>
  <c r="I759" i="2"/>
  <c r="O758" i="2"/>
  <c r="M758" i="2" s="1"/>
  <c r="I758" i="2"/>
  <c r="O757" i="2"/>
  <c r="M757" i="2" s="1"/>
  <c r="I757" i="2"/>
  <c r="O756" i="2"/>
  <c r="M756" i="2" s="1"/>
  <c r="I756" i="2"/>
  <c r="O755" i="2"/>
  <c r="M755" i="2" s="1"/>
  <c r="I755" i="2"/>
  <c r="O754" i="2"/>
  <c r="M754" i="2" s="1"/>
  <c r="I754" i="2"/>
  <c r="O753" i="2"/>
  <c r="M753" i="2" s="1"/>
  <c r="I753" i="2"/>
  <c r="O752" i="2"/>
  <c r="M752" i="2" s="1"/>
  <c r="I752" i="2"/>
  <c r="O751" i="2"/>
  <c r="M751" i="2" s="1"/>
  <c r="I751" i="2"/>
  <c r="O750" i="2"/>
  <c r="M750" i="2" s="1"/>
  <c r="I750" i="2"/>
  <c r="O749" i="2"/>
  <c r="M749" i="2" s="1"/>
  <c r="I749" i="2"/>
  <c r="O748" i="2"/>
  <c r="M748" i="2" s="1"/>
  <c r="I748" i="2"/>
  <c r="O747" i="2"/>
  <c r="M747" i="2" s="1"/>
  <c r="I747" i="2"/>
  <c r="O746" i="2"/>
  <c r="M746" i="2" s="1"/>
  <c r="I746" i="2"/>
  <c r="O745" i="2"/>
  <c r="M745" i="2" s="1"/>
  <c r="I745" i="2"/>
  <c r="O744" i="2"/>
  <c r="M744" i="2" s="1"/>
  <c r="I744" i="2"/>
  <c r="O743" i="2"/>
  <c r="M743" i="2" s="1"/>
  <c r="I743" i="2"/>
  <c r="O742" i="2"/>
  <c r="M742" i="2" s="1"/>
  <c r="I742" i="2"/>
  <c r="O741" i="2"/>
  <c r="M741" i="2" s="1"/>
  <c r="I741" i="2"/>
  <c r="O740" i="2"/>
  <c r="M740" i="2" s="1"/>
  <c r="I740" i="2"/>
  <c r="O739" i="2"/>
  <c r="M739" i="2" s="1"/>
  <c r="I739" i="2"/>
  <c r="O738" i="2"/>
  <c r="M738" i="2" s="1"/>
  <c r="I738" i="2"/>
  <c r="O737" i="2"/>
  <c r="M737" i="2" s="1"/>
  <c r="I737" i="2"/>
  <c r="O736" i="2"/>
  <c r="M736" i="2" s="1"/>
  <c r="I736" i="2"/>
  <c r="O735" i="2"/>
  <c r="M735" i="2" s="1"/>
  <c r="I735" i="2"/>
  <c r="O734" i="2"/>
  <c r="M734" i="2" s="1"/>
  <c r="I734" i="2"/>
  <c r="O733" i="2"/>
  <c r="M733" i="2" s="1"/>
  <c r="I733" i="2"/>
  <c r="O732" i="2"/>
  <c r="M732" i="2" s="1"/>
  <c r="I732" i="2"/>
  <c r="O731" i="2"/>
  <c r="M731" i="2" s="1"/>
  <c r="I731" i="2"/>
  <c r="O730" i="2"/>
  <c r="M730" i="2" s="1"/>
  <c r="I730" i="2"/>
  <c r="O729" i="2"/>
  <c r="M729" i="2" s="1"/>
  <c r="I729" i="2"/>
  <c r="O728" i="2"/>
  <c r="M728" i="2" s="1"/>
  <c r="I728" i="2"/>
  <c r="O727" i="2"/>
  <c r="M727" i="2" s="1"/>
  <c r="I727" i="2"/>
  <c r="O726" i="2"/>
  <c r="M726" i="2" s="1"/>
  <c r="I726" i="2"/>
  <c r="O725" i="2"/>
  <c r="M725" i="2" s="1"/>
  <c r="I725" i="2"/>
  <c r="O724" i="2"/>
  <c r="M724" i="2" s="1"/>
  <c r="I724" i="2"/>
  <c r="O723" i="2"/>
  <c r="M723" i="2" s="1"/>
  <c r="I723" i="2"/>
  <c r="O722" i="2"/>
  <c r="M722" i="2" s="1"/>
  <c r="I722" i="2"/>
  <c r="O721" i="2"/>
  <c r="M721" i="2" s="1"/>
  <c r="I721" i="2"/>
  <c r="O720" i="2"/>
  <c r="M720" i="2" s="1"/>
  <c r="I720" i="2"/>
  <c r="O719" i="2"/>
  <c r="M719" i="2" s="1"/>
  <c r="I719" i="2"/>
  <c r="O718" i="2"/>
  <c r="M718" i="2" s="1"/>
  <c r="I718" i="2"/>
  <c r="O717" i="2"/>
  <c r="M717" i="2" s="1"/>
  <c r="I717" i="2"/>
  <c r="O716" i="2"/>
  <c r="M716" i="2" s="1"/>
  <c r="I716" i="2"/>
  <c r="O715" i="2"/>
  <c r="M715" i="2" s="1"/>
  <c r="I715" i="2"/>
  <c r="O714" i="2"/>
  <c r="M714" i="2" s="1"/>
  <c r="I714" i="2"/>
  <c r="O713" i="2"/>
  <c r="M713" i="2" s="1"/>
  <c r="I713" i="2"/>
  <c r="O712" i="2"/>
  <c r="M712" i="2" s="1"/>
  <c r="I712" i="2"/>
  <c r="O711" i="2"/>
  <c r="M711" i="2" s="1"/>
  <c r="I711" i="2"/>
  <c r="O710" i="2"/>
  <c r="M710" i="2" s="1"/>
  <c r="I710" i="2"/>
  <c r="O709" i="2"/>
  <c r="M709" i="2" s="1"/>
  <c r="I709" i="2"/>
  <c r="O708" i="2"/>
  <c r="M708" i="2" s="1"/>
  <c r="I708" i="2"/>
  <c r="O707" i="2"/>
  <c r="M707" i="2" s="1"/>
  <c r="I707" i="2"/>
  <c r="O706" i="2"/>
  <c r="M706" i="2" s="1"/>
  <c r="I706" i="2"/>
  <c r="O705" i="2"/>
  <c r="M705" i="2" s="1"/>
  <c r="I705" i="2"/>
  <c r="O704" i="2"/>
  <c r="M704" i="2" s="1"/>
  <c r="I704" i="2"/>
  <c r="O703" i="2"/>
  <c r="M703" i="2" s="1"/>
  <c r="I703" i="2"/>
  <c r="O702" i="2"/>
  <c r="M702" i="2" s="1"/>
  <c r="I702" i="2"/>
  <c r="O701" i="2"/>
  <c r="M701" i="2" s="1"/>
  <c r="I701" i="2"/>
  <c r="O700" i="2"/>
  <c r="M700" i="2" s="1"/>
  <c r="I700" i="2"/>
  <c r="O699" i="2"/>
  <c r="M699" i="2" s="1"/>
  <c r="I699" i="2"/>
  <c r="O698" i="2"/>
  <c r="M698" i="2" s="1"/>
  <c r="I698" i="2"/>
  <c r="O697" i="2"/>
  <c r="M697" i="2" s="1"/>
  <c r="I697" i="2"/>
  <c r="M696" i="2"/>
  <c r="I696" i="2"/>
  <c r="O695" i="2"/>
  <c r="M695" i="2" s="1"/>
  <c r="I695" i="2"/>
  <c r="O694" i="2"/>
  <c r="M694" i="2" s="1"/>
  <c r="I694" i="2"/>
  <c r="O693" i="2"/>
  <c r="M693" i="2" s="1"/>
  <c r="I693" i="2"/>
  <c r="O692" i="2"/>
  <c r="M692" i="2" s="1"/>
  <c r="I692" i="2"/>
  <c r="O691" i="2"/>
  <c r="M691" i="2" s="1"/>
  <c r="I691" i="2"/>
  <c r="O690" i="2"/>
  <c r="M690" i="2" s="1"/>
  <c r="I690" i="2"/>
  <c r="O689" i="2"/>
  <c r="M689" i="2" s="1"/>
  <c r="I689" i="2"/>
  <c r="O688" i="2"/>
  <c r="M688" i="2" s="1"/>
  <c r="I688" i="2"/>
  <c r="O687" i="2"/>
  <c r="M687" i="2" s="1"/>
  <c r="I687" i="2"/>
  <c r="O686" i="2"/>
  <c r="M686" i="2" s="1"/>
  <c r="I686" i="2"/>
  <c r="O685" i="2"/>
  <c r="M685" i="2" s="1"/>
  <c r="I685" i="2"/>
  <c r="O684" i="2"/>
  <c r="M684" i="2" s="1"/>
  <c r="I684" i="2"/>
  <c r="O683" i="2"/>
  <c r="M683" i="2" s="1"/>
  <c r="I683" i="2"/>
  <c r="O682" i="2"/>
  <c r="M682" i="2" s="1"/>
  <c r="I682" i="2"/>
  <c r="M681" i="2"/>
  <c r="I681" i="2"/>
  <c r="O680" i="2"/>
  <c r="M680" i="2" s="1"/>
  <c r="I680" i="2"/>
  <c r="O679" i="2"/>
  <c r="M679" i="2" s="1"/>
  <c r="I679" i="2"/>
  <c r="O678" i="2"/>
  <c r="M678" i="2" s="1"/>
  <c r="I678" i="2"/>
  <c r="O677" i="2"/>
  <c r="M677" i="2" s="1"/>
  <c r="I677" i="2"/>
  <c r="O676" i="2"/>
  <c r="M676" i="2" s="1"/>
  <c r="I676" i="2"/>
  <c r="O675" i="2"/>
  <c r="M675" i="2" s="1"/>
  <c r="I675" i="2"/>
  <c r="O674" i="2"/>
  <c r="M674" i="2" s="1"/>
  <c r="I674" i="2"/>
  <c r="O673" i="2"/>
  <c r="M673" i="2" s="1"/>
  <c r="I673" i="2"/>
  <c r="O672" i="2"/>
  <c r="M672" i="2" s="1"/>
  <c r="I672" i="2"/>
  <c r="O671" i="2"/>
  <c r="M671" i="2" s="1"/>
  <c r="I671" i="2"/>
  <c r="O670" i="2"/>
  <c r="M670" i="2" s="1"/>
  <c r="I670" i="2"/>
  <c r="O669" i="2"/>
  <c r="M669" i="2" s="1"/>
  <c r="I669" i="2"/>
  <c r="O668" i="2"/>
  <c r="M668" i="2" s="1"/>
  <c r="I668" i="2"/>
  <c r="M667" i="2"/>
  <c r="I667" i="2"/>
  <c r="O666" i="2"/>
  <c r="M666" i="2" s="1"/>
  <c r="I666" i="2"/>
  <c r="O665" i="2"/>
  <c r="M665" i="2" s="1"/>
  <c r="I665" i="2"/>
  <c r="O664" i="2"/>
  <c r="M664" i="2" s="1"/>
  <c r="I664" i="2"/>
  <c r="O663" i="2"/>
  <c r="M663" i="2" s="1"/>
  <c r="I663" i="2"/>
  <c r="O662" i="2"/>
  <c r="M662" i="2" s="1"/>
  <c r="I662" i="2"/>
  <c r="O661" i="2"/>
  <c r="M661" i="2" s="1"/>
  <c r="I661" i="2"/>
  <c r="O660" i="2"/>
  <c r="M660" i="2" s="1"/>
  <c r="I660" i="2"/>
  <c r="O659" i="2"/>
  <c r="M659" i="2" s="1"/>
  <c r="I659" i="2"/>
  <c r="O658" i="2"/>
  <c r="M658" i="2" s="1"/>
  <c r="I658" i="2"/>
  <c r="O657" i="2"/>
  <c r="M657" i="2" s="1"/>
  <c r="I657" i="2"/>
  <c r="O656" i="2"/>
  <c r="M656" i="2" s="1"/>
  <c r="I656" i="2"/>
  <c r="O655" i="2"/>
  <c r="M655" i="2" s="1"/>
  <c r="I655" i="2"/>
  <c r="O654" i="2"/>
  <c r="M654" i="2" s="1"/>
  <c r="I654" i="2"/>
  <c r="O653" i="2"/>
  <c r="M653" i="2" s="1"/>
  <c r="I653" i="2"/>
  <c r="O652" i="2"/>
  <c r="M652" i="2" s="1"/>
  <c r="I652" i="2"/>
  <c r="O651" i="2"/>
  <c r="M651" i="2" s="1"/>
  <c r="I651" i="2"/>
  <c r="O650" i="2"/>
  <c r="M650" i="2" s="1"/>
  <c r="I650" i="2"/>
  <c r="O649" i="2"/>
  <c r="M649" i="2" s="1"/>
  <c r="I649" i="2"/>
  <c r="O648" i="2"/>
  <c r="M648" i="2" s="1"/>
  <c r="I648" i="2"/>
  <c r="O647" i="2"/>
  <c r="M647" i="2" s="1"/>
  <c r="I647" i="2"/>
  <c r="O646" i="2"/>
  <c r="M646" i="2" s="1"/>
  <c r="I646" i="2"/>
  <c r="O645" i="2"/>
  <c r="M645" i="2" s="1"/>
  <c r="I645" i="2"/>
  <c r="O644" i="2"/>
  <c r="M644" i="2" s="1"/>
  <c r="I644" i="2"/>
  <c r="O643" i="2"/>
  <c r="M643" i="2" s="1"/>
  <c r="I643" i="2"/>
  <c r="O642" i="2"/>
  <c r="M642" i="2" s="1"/>
  <c r="I642" i="2"/>
  <c r="O641" i="2"/>
  <c r="M641" i="2" s="1"/>
  <c r="I641" i="2"/>
  <c r="O640" i="2"/>
  <c r="M640" i="2" s="1"/>
  <c r="I640" i="2"/>
  <c r="O639" i="2"/>
  <c r="M639" i="2" s="1"/>
  <c r="I639" i="2"/>
  <c r="O638" i="2"/>
  <c r="M638" i="2" s="1"/>
  <c r="I638" i="2"/>
  <c r="O637" i="2"/>
  <c r="M637" i="2" s="1"/>
  <c r="I637" i="2"/>
  <c r="O636" i="2"/>
  <c r="M636" i="2" s="1"/>
  <c r="I636" i="2"/>
  <c r="O635" i="2"/>
  <c r="M635" i="2" s="1"/>
  <c r="I635" i="2"/>
  <c r="O634" i="2"/>
  <c r="M634" i="2" s="1"/>
  <c r="I634" i="2"/>
  <c r="O633" i="2"/>
  <c r="M633" i="2" s="1"/>
  <c r="I633" i="2"/>
  <c r="O632" i="2"/>
  <c r="M632" i="2" s="1"/>
  <c r="I632" i="2"/>
  <c r="O631" i="2"/>
  <c r="M631" i="2" s="1"/>
  <c r="I631" i="2"/>
  <c r="O630" i="2"/>
  <c r="M630" i="2" s="1"/>
  <c r="I630" i="2"/>
  <c r="O629" i="2"/>
  <c r="M629" i="2" s="1"/>
  <c r="I629" i="2"/>
  <c r="O628" i="2"/>
  <c r="M628" i="2" s="1"/>
  <c r="I628" i="2"/>
  <c r="O627" i="2"/>
  <c r="M627" i="2" s="1"/>
  <c r="I627" i="2"/>
  <c r="X64" i="5"/>
  <c r="O64" i="5"/>
  <c r="M64" i="5"/>
  <c r="I64" i="5"/>
  <c r="O297" i="7"/>
  <c r="M297" i="7" s="1"/>
  <c r="I297" i="7"/>
  <c r="O296" i="7"/>
  <c r="M296" i="7" s="1"/>
  <c r="I296" i="7"/>
  <c r="O295" i="7"/>
  <c r="M295" i="7" s="1"/>
  <c r="I295" i="7"/>
  <c r="O294" i="7"/>
  <c r="M294" i="7" s="1"/>
  <c r="I294" i="7"/>
  <c r="O293" i="7"/>
  <c r="M293" i="7" s="1"/>
  <c r="I293" i="7"/>
  <c r="O292" i="7"/>
  <c r="M292" i="7" s="1"/>
  <c r="I292" i="7"/>
  <c r="O291" i="7"/>
  <c r="M291" i="7" s="1"/>
  <c r="I291" i="7"/>
  <c r="O290" i="7"/>
  <c r="M290" i="7" s="1"/>
  <c r="I290" i="7"/>
  <c r="O289" i="7"/>
  <c r="M289" i="7" s="1"/>
  <c r="I289" i="7"/>
  <c r="O288" i="7"/>
  <c r="M288" i="7" s="1"/>
  <c r="I288" i="7"/>
  <c r="O287" i="7"/>
  <c r="M287" i="7" s="1"/>
  <c r="I287" i="7"/>
  <c r="O286" i="7"/>
  <c r="M286" i="7" s="1"/>
  <c r="I286" i="7"/>
  <c r="O285" i="7"/>
  <c r="M285" i="7" s="1"/>
  <c r="I285" i="7"/>
  <c r="O284" i="7"/>
  <c r="M284" i="7" s="1"/>
  <c r="I284" i="7"/>
  <c r="O283" i="7"/>
  <c r="M283" i="7" s="1"/>
  <c r="I283" i="7"/>
  <c r="O282" i="7"/>
  <c r="M282" i="7" s="1"/>
  <c r="I282" i="7"/>
  <c r="O281" i="7"/>
  <c r="M281" i="7" s="1"/>
  <c r="I281" i="7"/>
  <c r="O280" i="7"/>
  <c r="M280" i="7" s="1"/>
  <c r="I280" i="7"/>
  <c r="O279" i="7"/>
  <c r="M279" i="7" s="1"/>
  <c r="I279" i="7"/>
  <c r="O278" i="7"/>
  <c r="M278" i="7" s="1"/>
  <c r="I278" i="7"/>
  <c r="O277" i="7"/>
  <c r="M277" i="7" s="1"/>
  <c r="I277" i="7"/>
  <c r="O276" i="7"/>
  <c r="M276" i="7" s="1"/>
  <c r="I276" i="7"/>
  <c r="O275" i="7"/>
  <c r="M275" i="7" s="1"/>
  <c r="I275" i="7"/>
  <c r="O274" i="7"/>
  <c r="M274" i="7" s="1"/>
  <c r="I274" i="7"/>
  <c r="O273" i="7"/>
  <c r="M273" i="7" s="1"/>
  <c r="I273" i="7"/>
  <c r="O272" i="7"/>
  <c r="M272" i="7" s="1"/>
  <c r="I272" i="7"/>
  <c r="O271" i="7"/>
  <c r="M271" i="7" s="1"/>
  <c r="I271" i="7"/>
  <c r="O270" i="7"/>
  <c r="M270" i="7" s="1"/>
  <c r="I270" i="7"/>
  <c r="O269" i="7"/>
  <c r="M269" i="7" s="1"/>
  <c r="I269" i="7"/>
  <c r="O268" i="7"/>
  <c r="M268" i="7" s="1"/>
  <c r="I268" i="7"/>
  <c r="O267" i="7"/>
  <c r="M267" i="7" s="1"/>
  <c r="I267" i="7"/>
  <c r="O266" i="7"/>
  <c r="M266" i="7" s="1"/>
  <c r="I266" i="7"/>
  <c r="O265" i="7"/>
  <c r="M265" i="7" s="1"/>
  <c r="I265" i="7"/>
  <c r="O264" i="7"/>
  <c r="M264" i="7" s="1"/>
  <c r="I264" i="7"/>
  <c r="O263" i="7"/>
  <c r="M263" i="7" s="1"/>
  <c r="I263" i="7"/>
  <c r="O262" i="7"/>
  <c r="M262" i="7" s="1"/>
  <c r="I262" i="7"/>
  <c r="O261" i="7"/>
  <c r="M261" i="7" s="1"/>
  <c r="I261" i="7"/>
  <c r="O260" i="7"/>
  <c r="M260" i="7" s="1"/>
  <c r="I260" i="7"/>
  <c r="O259" i="7"/>
  <c r="M259" i="7" s="1"/>
  <c r="I259" i="7"/>
  <c r="O258" i="7"/>
  <c r="M258" i="7" s="1"/>
  <c r="I258" i="7"/>
  <c r="O257" i="7"/>
  <c r="M257" i="7" s="1"/>
  <c r="I257" i="7"/>
  <c r="O256" i="7"/>
  <c r="M256" i="7" s="1"/>
  <c r="I256" i="7"/>
  <c r="O255" i="7"/>
  <c r="M255" i="7" s="1"/>
  <c r="I255" i="7"/>
  <c r="O254" i="7"/>
  <c r="M254" i="7" s="1"/>
  <c r="I254" i="7"/>
  <c r="O253" i="7"/>
  <c r="M253" i="7" s="1"/>
  <c r="I253" i="7"/>
  <c r="O252" i="7"/>
  <c r="M252" i="7" s="1"/>
  <c r="I252" i="7"/>
  <c r="O251" i="7"/>
  <c r="M251" i="7" s="1"/>
  <c r="I251" i="7"/>
  <c r="O250" i="7"/>
  <c r="M250" i="7" s="1"/>
  <c r="I250" i="7"/>
  <c r="O249" i="7"/>
  <c r="M249" i="7" s="1"/>
  <c r="I249" i="7"/>
  <c r="O248" i="7"/>
  <c r="M248" i="7" s="1"/>
  <c r="I248" i="7"/>
  <c r="O247" i="7"/>
  <c r="M247" i="7" s="1"/>
  <c r="I247" i="7"/>
  <c r="O246" i="7"/>
  <c r="M246" i="7" s="1"/>
  <c r="I246" i="7"/>
  <c r="O245" i="7"/>
  <c r="M245" i="7" s="1"/>
  <c r="I245" i="7"/>
  <c r="O244" i="7"/>
  <c r="M244" i="7" s="1"/>
  <c r="I244" i="7"/>
  <c r="O243" i="7"/>
  <c r="M243" i="7" s="1"/>
  <c r="I243" i="7"/>
  <c r="O242" i="7"/>
  <c r="M242" i="7" s="1"/>
  <c r="I242" i="7"/>
  <c r="O241" i="7"/>
  <c r="M241" i="7" s="1"/>
  <c r="I241" i="7"/>
  <c r="O240" i="7"/>
  <c r="M240" i="7" s="1"/>
  <c r="I240" i="7"/>
  <c r="O239" i="7"/>
  <c r="M239" i="7" s="1"/>
  <c r="I239" i="7"/>
  <c r="O238" i="7"/>
  <c r="M238" i="7" s="1"/>
  <c r="I238" i="7"/>
  <c r="O237" i="7"/>
  <c r="M237" i="7" s="1"/>
  <c r="I237" i="7"/>
  <c r="O236" i="7"/>
  <c r="M236" i="7" s="1"/>
  <c r="I236" i="7"/>
  <c r="O235" i="7"/>
  <c r="M235" i="7" s="1"/>
  <c r="I235" i="7"/>
  <c r="O234" i="7"/>
  <c r="M234" i="7" s="1"/>
  <c r="I234" i="7"/>
  <c r="O233" i="7"/>
  <c r="M233" i="7" s="1"/>
  <c r="I233" i="7"/>
  <c r="O232" i="7"/>
  <c r="M232" i="7" s="1"/>
  <c r="I232" i="7"/>
  <c r="O231" i="7"/>
  <c r="M231" i="7" s="1"/>
  <c r="I231" i="7"/>
  <c r="O230" i="7"/>
  <c r="M230" i="7" s="1"/>
  <c r="I230" i="7"/>
  <c r="O229" i="7"/>
  <c r="M229" i="7" s="1"/>
  <c r="I229" i="7"/>
  <c r="O228" i="7"/>
  <c r="M228" i="7" s="1"/>
  <c r="I228" i="7"/>
  <c r="O227" i="7"/>
  <c r="M227" i="7" s="1"/>
  <c r="I227" i="7"/>
  <c r="M226" i="7"/>
  <c r="I226" i="7"/>
  <c r="O225" i="7"/>
  <c r="M225" i="7" s="1"/>
  <c r="I225" i="7"/>
  <c r="O224" i="7"/>
  <c r="M224" i="7" s="1"/>
  <c r="I224" i="7"/>
  <c r="O223" i="7"/>
  <c r="M223" i="7" s="1"/>
  <c r="I223" i="7"/>
  <c r="O222" i="7"/>
  <c r="M222" i="7" s="1"/>
  <c r="I222" i="7"/>
  <c r="O221" i="7"/>
  <c r="M221" i="7" s="1"/>
  <c r="I221" i="7"/>
  <c r="O220" i="7"/>
  <c r="M220" i="7" s="1"/>
  <c r="I220" i="7"/>
  <c r="O219" i="7"/>
  <c r="M219" i="7" s="1"/>
  <c r="I219" i="7"/>
  <c r="O218" i="7"/>
  <c r="M218" i="7" s="1"/>
  <c r="I218" i="7"/>
  <c r="O217" i="7"/>
  <c r="M217" i="7" s="1"/>
  <c r="I217" i="7"/>
  <c r="O1074" i="3"/>
  <c r="M1074" i="3" s="1"/>
  <c r="I1074" i="3"/>
  <c r="O1073" i="3"/>
  <c r="M1073" i="3" s="1"/>
  <c r="I1073" i="3"/>
  <c r="O1072" i="3"/>
  <c r="M1072" i="3" s="1"/>
  <c r="I1072" i="3"/>
  <c r="O1071" i="3"/>
  <c r="M1071" i="3" s="1"/>
  <c r="I1071" i="3"/>
  <c r="O1070" i="3"/>
  <c r="M1070" i="3" s="1"/>
  <c r="I1070" i="3"/>
  <c r="O1069" i="3"/>
  <c r="M1069" i="3" s="1"/>
  <c r="I1069" i="3"/>
  <c r="O1068" i="3"/>
  <c r="M1068" i="3" s="1"/>
  <c r="I1068" i="3"/>
  <c r="O1067" i="3"/>
  <c r="M1067" i="3" s="1"/>
  <c r="I1067" i="3"/>
  <c r="O1066" i="3"/>
  <c r="M1066" i="3" s="1"/>
  <c r="I1066" i="3"/>
  <c r="O1065" i="3"/>
  <c r="M1065" i="3" s="1"/>
  <c r="I1065" i="3"/>
  <c r="O1064" i="3"/>
  <c r="M1064" i="3" s="1"/>
  <c r="I1064" i="3"/>
  <c r="O1063" i="3"/>
  <c r="M1063" i="3" s="1"/>
  <c r="I1063" i="3"/>
  <c r="O1062" i="3"/>
  <c r="M1062" i="3" s="1"/>
  <c r="I1062" i="3"/>
  <c r="O1061" i="3"/>
  <c r="M1061" i="3" s="1"/>
  <c r="I1061" i="3"/>
  <c r="O1060" i="3"/>
  <c r="M1060" i="3" s="1"/>
  <c r="I1060" i="3"/>
  <c r="O1059" i="3"/>
  <c r="M1059" i="3" s="1"/>
  <c r="I1059" i="3"/>
  <c r="O1058" i="3"/>
  <c r="M1058" i="3" s="1"/>
  <c r="I1058" i="3"/>
  <c r="O1057" i="3"/>
  <c r="M1057" i="3" s="1"/>
  <c r="I1057" i="3"/>
  <c r="O1056" i="3"/>
  <c r="M1056" i="3" s="1"/>
  <c r="I1056" i="3"/>
  <c r="O1055" i="3"/>
  <c r="M1055" i="3" s="1"/>
  <c r="I1055" i="3"/>
  <c r="O1054" i="3"/>
  <c r="M1054" i="3" s="1"/>
  <c r="I1054" i="3"/>
  <c r="O1053" i="3"/>
  <c r="M1053" i="3" s="1"/>
  <c r="I1053" i="3"/>
  <c r="O1052" i="3"/>
  <c r="M1052" i="3" s="1"/>
  <c r="I1052" i="3"/>
  <c r="O1051" i="3"/>
  <c r="M1051" i="3" s="1"/>
  <c r="I1051" i="3"/>
  <c r="O1050" i="3"/>
  <c r="M1050" i="3" s="1"/>
  <c r="I1050" i="3"/>
  <c r="O1049" i="3"/>
  <c r="M1049" i="3" s="1"/>
  <c r="I1049" i="3"/>
  <c r="O1048" i="3"/>
  <c r="M1048" i="3" s="1"/>
  <c r="I1048" i="3"/>
  <c r="O1047" i="3"/>
  <c r="M1047" i="3" s="1"/>
  <c r="I1047" i="3"/>
  <c r="O1046" i="3"/>
  <c r="M1046" i="3" s="1"/>
  <c r="I1046" i="3"/>
  <c r="O1045" i="3"/>
  <c r="M1045" i="3" s="1"/>
  <c r="I1045" i="3"/>
  <c r="O1044" i="3"/>
  <c r="M1044" i="3" s="1"/>
  <c r="I1044" i="3"/>
  <c r="O1043" i="3"/>
  <c r="M1043" i="3" s="1"/>
  <c r="I1043" i="3"/>
  <c r="O1042" i="3"/>
  <c r="M1042" i="3" s="1"/>
  <c r="I1042" i="3"/>
  <c r="O1041" i="3"/>
  <c r="M1041" i="3" s="1"/>
  <c r="I1041" i="3"/>
  <c r="O1040" i="3"/>
  <c r="M1040" i="3" s="1"/>
  <c r="I1040" i="3"/>
  <c r="O1039" i="3"/>
  <c r="M1039" i="3" s="1"/>
  <c r="I1039" i="3"/>
  <c r="O1038" i="3"/>
  <c r="M1038" i="3" s="1"/>
  <c r="I1038" i="3"/>
  <c r="O1037" i="3"/>
  <c r="M1037" i="3" s="1"/>
  <c r="I1037" i="3"/>
  <c r="O1036" i="3"/>
  <c r="M1036" i="3" s="1"/>
  <c r="I1036" i="3"/>
  <c r="O1035" i="3"/>
  <c r="M1035" i="3" s="1"/>
  <c r="I1035" i="3"/>
  <c r="O1034" i="3"/>
  <c r="M1034" i="3" s="1"/>
  <c r="I1034" i="3"/>
  <c r="O1033" i="3"/>
  <c r="M1033" i="3" s="1"/>
  <c r="I1033" i="3"/>
  <c r="O1032" i="3"/>
  <c r="M1032" i="3" s="1"/>
  <c r="I1032" i="3"/>
  <c r="O1031" i="3"/>
  <c r="M1031" i="3" s="1"/>
  <c r="I1031" i="3"/>
  <c r="O1030" i="3"/>
  <c r="M1030" i="3" s="1"/>
  <c r="I1030" i="3"/>
  <c r="O1029" i="3"/>
  <c r="M1029" i="3" s="1"/>
  <c r="I1029" i="3"/>
  <c r="O1028" i="3"/>
  <c r="M1028" i="3" s="1"/>
  <c r="I1028" i="3"/>
  <c r="O1027" i="3"/>
  <c r="M1027" i="3" s="1"/>
  <c r="I1027" i="3"/>
  <c r="O1026" i="3"/>
  <c r="M1026" i="3" s="1"/>
  <c r="I1026" i="3"/>
  <c r="O1025" i="3"/>
  <c r="M1025" i="3" s="1"/>
  <c r="I1025" i="3"/>
  <c r="O1024" i="3"/>
  <c r="M1024" i="3" s="1"/>
  <c r="I1024" i="3"/>
  <c r="O1023" i="3"/>
  <c r="M1023" i="3" s="1"/>
  <c r="I1023" i="3"/>
  <c r="O1022" i="3"/>
  <c r="M1022" i="3" s="1"/>
  <c r="I1022" i="3"/>
  <c r="M1021" i="3"/>
  <c r="I1021" i="3"/>
  <c r="O1020" i="3"/>
  <c r="M1020" i="3" s="1"/>
  <c r="I1020" i="3"/>
  <c r="O1019" i="3"/>
  <c r="M1019" i="3" s="1"/>
  <c r="I1019" i="3"/>
  <c r="O1018" i="3"/>
  <c r="M1018" i="3" s="1"/>
  <c r="I1018" i="3"/>
  <c r="O1017" i="3"/>
  <c r="M1017" i="3" s="1"/>
  <c r="I1017" i="3"/>
  <c r="O1016" i="3"/>
  <c r="M1016" i="3" s="1"/>
  <c r="I1016" i="3"/>
  <c r="O1015" i="3"/>
  <c r="M1015" i="3" s="1"/>
  <c r="I1015" i="3"/>
  <c r="O1014" i="3"/>
  <c r="M1014" i="3" s="1"/>
  <c r="I1014" i="3"/>
  <c r="O1013" i="3"/>
  <c r="M1013" i="3" s="1"/>
  <c r="I1013" i="3"/>
  <c r="O1012" i="3"/>
  <c r="M1012" i="3" s="1"/>
  <c r="I1012" i="3"/>
  <c r="O1011" i="3"/>
  <c r="M1011" i="3" s="1"/>
  <c r="I1011" i="3"/>
  <c r="O1010" i="3"/>
  <c r="M1010" i="3" s="1"/>
  <c r="I1010" i="3"/>
  <c r="O1009" i="3"/>
  <c r="M1009" i="3" s="1"/>
  <c r="I1009" i="3"/>
  <c r="O1008" i="3"/>
  <c r="M1008" i="3" s="1"/>
  <c r="I1008" i="3"/>
  <c r="O1007" i="3"/>
  <c r="M1007" i="3" s="1"/>
  <c r="I1007" i="3"/>
  <c r="O1006" i="3"/>
  <c r="M1006" i="3" s="1"/>
  <c r="I1006" i="3"/>
  <c r="O1005" i="3"/>
  <c r="M1005" i="3" s="1"/>
  <c r="I1005" i="3"/>
  <c r="O1004" i="3"/>
  <c r="M1004" i="3" s="1"/>
  <c r="I1004" i="3"/>
  <c r="O1003" i="3"/>
  <c r="M1003" i="3" s="1"/>
  <c r="I1003" i="3"/>
  <c r="O1002" i="3"/>
  <c r="M1002" i="3" s="1"/>
  <c r="I1002" i="3"/>
  <c r="O1001" i="3"/>
  <c r="M1001" i="3" s="1"/>
  <c r="I1001" i="3"/>
  <c r="O1000" i="3"/>
  <c r="M1000" i="3" s="1"/>
  <c r="I1000" i="3"/>
  <c r="O999" i="3"/>
  <c r="M999" i="3" s="1"/>
  <c r="I999" i="3"/>
  <c r="O998" i="3"/>
  <c r="M998" i="3" s="1"/>
  <c r="I998" i="3"/>
  <c r="O997" i="3"/>
  <c r="M997" i="3" s="1"/>
  <c r="I997" i="3"/>
  <c r="O996" i="3"/>
  <c r="M996" i="3" s="1"/>
  <c r="I996" i="3"/>
  <c r="O995" i="3"/>
  <c r="M995" i="3" s="1"/>
  <c r="I995" i="3"/>
  <c r="O994" i="3"/>
  <c r="M994" i="3" s="1"/>
  <c r="I994" i="3"/>
  <c r="O993" i="3"/>
  <c r="M993" i="3" s="1"/>
  <c r="I993" i="3"/>
  <c r="O992" i="3"/>
  <c r="M992" i="3" s="1"/>
  <c r="I992" i="3"/>
  <c r="O991" i="3"/>
  <c r="M991" i="3" s="1"/>
  <c r="I991" i="3"/>
  <c r="M990" i="3"/>
  <c r="I990" i="3"/>
  <c r="O989" i="3"/>
  <c r="M989" i="3" s="1"/>
  <c r="I989" i="3"/>
  <c r="O988" i="3"/>
  <c r="M988" i="3" s="1"/>
  <c r="I988" i="3"/>
  <c r="O987" i="3"/>
  <c r="M987" i="3" s="1"/>
  <c r="I987" i="3"/>
  <c r="O986" i="3"/>
  <c r="M986" i="3" s="1"/>
  <c r="I986" i="3"/>
  <c r="O985" i="3"/>
  <c r="M985" i="3" s="1"/>
  <c r="I985" i="3"/>
  <c r="O984" i="3"/>
  <c r="M984" i="3" s="1"/>
  <c r="I984" i="3"/>
  <c r="O983" i="3"/>
  <c r="M983" i="3" s="1"/>
  <c r="I983" i="3"/>
  <c r="O982" i="3"/>
  <c r="M982" i="3" s="1"/>
  <c r="I982" i="3"/>
  <c r="O981" i="3"/>
  <c r="M981" i="3" s="1"/>
  <c r="I981" i="3"/>
  <c r="O980" i="3"/>
  <c r="M980" i="3" s="1"/>
  <c r="I980" i="3"/>
  <c r="O979" i="3"/>
  <c r="M979" i="3" s="1"/>
  <c r="I979" i="3"/>
  <c r="O978" i="3"/>
  <c r="M978" i="3" s="1"/>
  <c r="I978" i="3"/>
  <c r="O977" i="3"/>
  <c r="M977" i="3" s="1"/>
  <c r="I977" i="3"/>
  <c r="O976" i="3"/>
  <c r="M976" i="3" s="1"/>
  <c r="I976" i="3"/>
  <c r="O975" i="3"/>
  <c r="M975" i="3" s="1"/>
  <c r="I975" i="3"/>
  <c r="O974" i="3"/>
  <c r="M974" i="3" s="1"/>
  <c r="I974" i="3"/>
  <c r="O973" i="3"/>
  <c r="M973" i="3" s="1"/>
  <c r="I973" i="3"/>
  <c r="O972" i="3"/>
  <c r="M972" i="3" s="1"/>
  <c r="I972" i="3"/>
  <c r="O971" i="3"/>
  <c r="M971" i="3" s="1"/>
  <c r="I971" i="3"/>
  <c r="O970" i="3"/>
  <c r="M970" i="3" s="1"/>
  <c r="I970" i="3"/>
  <c r="O969" i="3"/>
  <c r="M969" i="3" s="1"/>
  <c r="I969" i="3"/>
  <c r="O968" i="3"/>
  <c r="M968" i="3" s="1"/>
  <c r="I968" i="3"/>
  <c r="O967" i="3"/>
  <c r="M967" i="3" s="1"/>
  <c r="I967" i="3"/>
  <c r="O966" i="3"/>
  <c r="M966" i="3" s="1"/>
  <c r="I966" i="3"/>
  <c r="O965" i="3"/>
  <c r="M965" i="3" s="1"/>
  <c r="I965" i="3"/>
  <c r="O964" i="3"/>
  <c r="M964" i="3" s="1"/>
  <c r="I964" i="3"/>
  <c r="O963" i="3"/>
  <c r="M963" i="3" s="1"/>
  <c r="I963" i="3"/>
  <c r="O962" i="3"/>
  <c r="M962" i="3" s="1"/>
  <c r="I962" i="3"/>
  <c r="O961" i="3"/>
  <c r="M961" i="3" s="1"/>
  <c r="I961" i="3"/>
  <c r="O960" i="3"/>
  <c r="M960" i="3" s="1"/>
  <c r="I960" i="3"/>
  <c r="O959" i="3"/>
  <c r="M959" i="3" s="1"/>
  <c r="I959" i="3"/>
  <c r="O958" i="3"/>
  <c r="M958" i="3" s="1"/>
  <c r="I958" i="3"/>
  <c r="O957" i="3"/>
  <c r="M957" i="3" s="1"/>
  <c r="I957" i="3"/>
  <c r="O956" i="3"/>
  <c r="M956" i="3" s="1"/>
  <c r="I956" i="3"/>
  <c r="O955" i="3"/>
  <c r="M955" i="3" s="1"/>
  <c r="I955" i="3"/>
  <c r="O954" i="3"/>
  <c r="M954" i="3" s="1"/>
  <c r="I954" i="3"/>
  <c r="O953" i="3"/>
  <c r="M953" i="3" s="1"/>
  <c r="I953" i="3"/>
  <c r="O952" i="3"/>
  <c r="M952" i="3" s="1"/>
  <c r="I952" i="3"/>
  <c r="O951" i="3"/>
  <c r="M951" i="3" s="1"/>
  <c r="I951" i="3"/>
  <c r="O950" i="3"/>
  <c r="M950" i="3" s="1"/>
  <c r="I950" i="3"/>
  <c r="O949" i="3"/>
  <c r="M949" i="3" s="1"/>
  <c r="I949" i="3"/>
  <c r="O948" i="3"/>
  <c r="M948" i="3" s="1"/>
  <c r="I948" i="3"/>
  <c r="O947" i="3"/>
  <c r="M947" i="3" s="1"/>
  <c r="I947" i="3"/>
  <c r="O946" i="3"/>
  <c r="M946" i="3" s="1"/>
  <c r="I946" i="3"/>
  <c r="O945" i="3"/>
  <c r="M945" i="3" s="1"/>
  <c r="I945" i="3"/>
  <c r="O944" i="3"/>
  <c r="M944" i="3" s="1"/>
  <c r="I944" i="3"/>
  <c r="O943" i="3"/>
  <c r="M943" i="3" s="1"/>
  <c r="I943" i="3"/>
  <c r="O942" i="3"/>
  <c r="M942" i="3" s="1"/>
  <c r="I942" i="3"/>
  <c r="O941" i="3"/>
  <c r="M941" i="3" s="1"/>
  <c r="I941" i="3"/>
  <c r="O940" i="3"/>
  <c r="M940" i="3" s="1"/>
  <c r="I940" i="3"/>
  <c r="O939" i="3"/>
  <c r="M939" i="3" s="1"/>
  <c r="I939" i="3"/>
  <c r="O938" i="3"/>
  <c r="M938" i="3" s="1"/>
  <c r="I938" i="3"/>
  <c r="O937" i="3"/>
  <c r="M937" i="3" s="1"/>
  <c r="I937" i="3"/>
  <c r="O936" i="3"/>
  <c r="M936" i="3" s="1"/>
  <c r="I936" i="3"/>
  <c r="O935" i="3"/>
  <c r="M935" i="3" s="1"/>
  <c r="I935" i="3"/>
  <c r="O934" i="3"/>
  <c r="M934" i="3" s="1"/>
  <c r="I934" i="3"/>
  <c r="O933" i="3"/>
  <c r="M933" i="3" s="1"/>
  <c r="I933" i="3"/>
  <c r="O932" i="3"/>
  <c r="M932" i="3" s="1"/>
  <c r="I932" i="3"/>
  <c r="O931" i="3"/>
  <c r="M931" i="3" s="1"/>
  <c r="I931" i="3"/>
  <c r="M930" i="3"/>
  <c r="I930" i="3"/>
  <c r="O929" i="3"/>
  <c r="M929" i="3" s="1"/>
  <c r="I929" i="3"/>
  <c r="O928" i="3"/>
  <c r="M928" i="3" s="1"/>
  <c r="I928" i="3"/>
  <c r="O927" i="3"/>
  <c r="M927" i="3" s="1"/>
  <c r="I927" i="3"/>
  <c r="O926" i="3"/>
  <c r="M926" i="3" s="1"/>
  <c r="I926" i="3"/>
  <c r="O925" i="3"/>
  <c r="M925" i="3" s="1"/>
  <c r="I925" i="3"/>
  <c r="O924" i="3"/>
  <c r="M924" i="3" s="1"/>
  <c r="I924" i="3"/>
  <c r="M923" i="3"/>
  <c r="I923" i="3"/>
  <c r="O922" i="3"/>
  <c r="M922" i="3" s="1"/>
  <c r="I922" i="3"/>
  <c r="O921" i="3"/>
  <c r="M921" i="3" s="1"/>
  <c r="I921" i="3"/>
  <c r="O920" i="3"/>
  <c r="M920" i="3" s="1"/>
  <c r="I920" i="3"/>
  <c r="O919" i="3"/>
  <c r="M919" i="3" s="1"/>
  <c r="I919" i="3"/>
  <c r="O918" i="3"/>
  <c r="M918" i="3" s="1"/>
  <c r="I918" i="3"/>
  <c r="O917" i="3"/>
  <c r="M917" i="3" s="1"/>
  <c r="I917" i="3"/>
  <c r="O916" i="3"/>
  <c r="M916" i="3" s="1"/>
  <c r="I916" i="3"/>
  <c r="O915" i="3"/>
  <c r="M915" i="3" s="1"/>
  <c r="I915" i="3"/>
  <c r="O914" i="3"/>
  <c r="M914" i="3" s="1"/>
  <c r="I914" i="3"/>
  <c r="M913" i="3"/>
  <c r="I913" i="3"/>
  <c r="O912" i="3"/>
  <c r="M912" i="3" s="1"/>
  <c r="I912" i="3"/>
  <c r="O911" i="3"/>
  <c r="M911" i="3" s="1"/>
  <c r="I911" i="3"/>
  <c r="O910" i="3"/>
  <c r="M910" i="3" s="1"/>
  <c r="I910" i="3"/>
  <c r="O909" i="3"/>
  <c r="M909" i="3" s="1"/>
  <c r="I909" i="3"/>
  <c r="O908" i="3"/>
  <c r="M908" i="3" s="1"/>
  <c r="I908" i="3"/>
  <c r="O907" i="3"/>
  <c r="M907" i="3" s="1"/>
  <c r="I907" i="3"/>
  <c r="O906" i="3"/>
  <c r="M906" i="3" s="1"/>
  <c r="I906" i="3"/>
  <c r="O905" i="3"/>
  <c r="M905" i="3" s="1"/>
  <c r="I905" i="3"/>
  <c r="O904" i="3"/>
  <c r="M904" i="3" s="1"/>
  <c r="I904" i="3"/>
  <c r="O903" i="3"/>
  <c r="M903" i="3" s="1"/>
  <c r="I903" i="3"/>
  <c r="O902" i="3"/>
  <c r="M902" i="3" s="1"/>
  <c r="I902" i="3"/>
  <c r="O901" i="3"/>
  <c r="M901" i="3" s="1"/>
  <c r="I901" i="3"/>
  <c r="O900" i="3"/>
  <c r="M900" i="3" s="1"/>
  <c r="I900" i="3"/>
  <c r="O899" i="3"/>
  <c r="M899" i="3" s="1"/>
  <c r="I899" i="3"/>
  <c r="O898" i="3"/>
  <c r="M898" i="3" s="1"/>
  <c r="I898" i="3"/>
  <c r="O897" i="3"/>
  <c r="M897" i="3" s="1"/>
  <c r="I897" i="3"/>
  <c r="O896" i="3"/>
  <c r="M896" i="3" s="1"/>
  <c r="I896" i="3"/>
  <c r="O895" i="3"/>
  <c r="M895" i="3" s="1"/>
  <c r="I895" i="3"/>
  <c r="O894" i="3"/>
  <c r="M894" i="3" s="1"/>
  <c r="I894" i="3"/>
  <c r="O893" i="3"/>
  <c r="M893" i="3" s="1"/>
  <c r="I893" i="3"/>
  <c r="O892" i="3"/>
  <c r="M892" i="3" s="1"/>
  <c r="I892" i="3"/>
  <c r="O891" i="3"/>
  <c r="M891" i="3" s="1"/>
  <c r="I891" i="3"/>
  <c r="O890" i="3"/>
  <c r="M890" i="3" s="1"/>
  <c r="I890" i="3"/>
  <c r="O889" i="3"/>
  <c r="M889" i="3" s="1"/>
  <c r="I889" i="3"/>
  <c r="O888" i="3"/>
  <c r="M888" i="3" s="1"/>
  <c r="I888" i="3"/>
  <c r="O887" i="3"/>
  <c r="M887" i="3" s="1"/>
  <c r="I887" i="3"/>
  <c r="O886" i="3"/>
  <c r="M886" i="3" s="1"/>
  <c r="I886" i="3"/>
  <c r="O885" i="3"/>
  <c r="M885" i="3" s="1"/>
  <c r="I885" i="3"/>
  <c r="O884" i="3"/>
  <c r="M884" i="3" s="1"/>
  <c r="I884" i="3"/>
  <c r="M883" i="3"/>
  <c r="I883" i="3"/>
  <c r="O882" i="3"/>
  <c r="M882" i="3" s="1"/>
  <c r="I882" i="3"/>
  <c r="O881" i="3"/>
  <c r="M881" i="3" s="1"/>
  <c r="I881" i="3"/>
  <c r="O880" i="3"/>
  <c r="M880" i="3" s="1"/>
  <c r="I880" i="3"/>
  <c r="O879" i="3"/>
  <c r="M879" i="3" s="1"/>
  <c r="I879" i="3"/>
  <c r="O878" i="3"/>
  <c r="M878" i="3" s="1"/>
  <c r="I878" i="3"/>
  <c r="O877" i="3"/>
  <c r="M877" i="3" s="1"/>
  <c r="I877" i="3"/>
  <c r="O876" i="3"/>
  <c r="M876" i="3" s="1"/>
  <c r="I876" i="3"/>
  <c r="O875" i="3"/>
  <c r="M875" i="3" s="1"/>
  <c r="I875" i="3"/>
  <c r="O874" i="3"/>
  <c r="M874" i="3" s="1"/>
  <c r="I874" i="3"/>
  <c r="O873" i="3"/>
  <c r="M873" i="3" s="1"/>
  <c r="I873" i="3"/>
  <c r="O872" i="3"/>
  <c r="M872" i="3" s="1"/>
  <c r="I872" i="3"/>
  <c r="O871" i="3"/>
  <c r="M871" i="3" s="1"/>
  <c r="I871" i="3"/>
  <c r="O870" i="3"/>
  <c r="M870" i="3" s="1"/>
  <c r="I870" i="3"/>
  <c r="O869" i="3"/>
  <c r="M869" i="3" s="1"/>
  <c r="I869" i="3"/>
  <c r="O868" i="3"/>
  <c r="M868" i="3" s="1"/>
  <c r="I868" i="3"/>
  <c r="O867" i="3"/>
  <c r="M867" i="3" s="1"/>
  <c r="I867" i="3"/>
  <c r="O866" i="3"/>
  <c r="M866" i="3" s="1"/>
  <c r="I866" i="3"/>
  <c r="O865" i="3"/>
  <c r="M865" i="3" s="1"/>
  <c r="I865" i="3"/>
  <c r="O864" i="3"/>
  <c r="M864" i="3" s="1"/>
  <c r="I864" i="3"/>
  <c r="O863" i="3"/>
  <c r="M863" i="3" s="1"/>
  <c r="I863" i="3"/>
  <c r="O862" i="3"/>
  <c r="M862" i="3" s="1"/>
  <c r="I862" i="3"/>
  <c r="P218" i="7" l="1"/>
  <c r="P221" i="7"/>
  <c r="P230" i="7"/>
  <c r="P233" i="7"/>
  <c r="P242" i="7"/>
  <c r="P245" i="7"/>
  <c r="P248" i="7"/>
  <c r="P254" i="7"/>
  <c r="P266" i="7"/>
  <c r="P269" i="7"/>
  <c r="P272" i="7"/>
  <c r="P275" i="7"/>
  <c r="P284" i="7"/>
  <c r="P287" i="7"/>
  <c r="P293" i="7"/>
  <c r="P219" i="7"/>
  <c r="P222" i="7"/>
  <c r="P225" i="7"/>
  <c r="P228" i="7"/>
  <c r="P234" i="7"/>
  <c r="P237" i="7"/>
  <c r="P243" i="7"/>
  <c r="P279" i="7"/>
  <c r="P282" i="7"/>
  <c r="P246" i="7"/>
  <c r="P291" i="7"/>
  <c r="P224" i="7"/>
  <c r="P236" i="7"/>
  <c r="P263" i="7"/>
  <c r="P281" i="7"/>
  <c r="P290" i="7"/>
  <c r="P296" i="7"/>
  <c r="P240" i="7"/>
  <c r="P261" i="7"/>
  <c r="P285" i="7"/>
  <c r="P227" i="7"/>
  <c r="P239" i="7"/>
  <c r="P251" i="7"/>
  <c r="P257" i="7"/>
  <c r="P249" i="7"/>
  <c r="P252" i="7"/>
  <c r="P255" i="7"/>
  <c r="P264" i="7"/>
  <c r="P267" i="7"/>
  <c r="P276" i="7"/>
  <c r="P288" i="7"/>
  <c r="P294" i="7"/>
  <c r="P297" i="7"/>
  <c r="P217" i="7"/>
  <c r="P220" i="7"/>
  <c r="P223" i="7"/>
  <c r="P226" i="7"/>
  <c r="P229" i="7"/>
  <c r="P232" i="7"/>
  <c r="P235" i="7"/>
  <c r="P238" i="7"/>
  <c r="P241" i="7"/>
  <c r="P244" i="7"/>
  <c r="P247" i="7"/>
  <c r="P250" i="7"/>
  <c r="P253" i="7"/>
  <c r="P256" i="7"/>
  <c r="P259" i="7"/>
  <c r="P262" i="7"/>
  <c r="P265" i="7"/>
  <c r="P268" i="7"/>
  <c r="P271" i="7"/>
  <c r="P274" i="7"/>
  <c r="P277" i="7"/>
  <c r="P280" i="7"/>
  <c r="P283" i="7"/>
  <c r="P286" i="7"/>
  <c r="P289" i="7"/>
  <c r="P292" i="7"/>
  <c r="P295" i="7"/>
  <c r="P260" i="7"/>
  <c r="P278" i="7"/>
  <c r="P231" i="7"/>
  <c r="P258" i="7"/>
  <c r="P270" i="7"/>
  <c r="P273" i="7"/>
  <c r="P1024" i="3"/>
  <c r="P1032" i="3"/>
  <c r="P1040" i="3"/>
  <c r="P1053" i="3"/>
  <c r="P1061" i="3"/>
  <c r="P942" i="3"/>
  <c r="P646" i="2"/>
  <c r="P654" i="2"/>
  <c r="P645" i="2"/>
  <c r="P675" i="2"/>
  <c r="P641" i="2"/>
  <c r="P657" i="2"/>
  <c r="P662" i="2"/>
  <c r="P665" i="2"/>
  <c r="P988" i="3"/>
  <c r="P870" i="3"/>
  <c r="P673" i="2"/>
  <c r="P681" i="2"/>
  <c r="P689" i="2"/>
  <c r="P702" i="2"/>
  <c r="P710" i="2"/>
  <c r="P718" i="2"/>
  <c r="P726" i="2"/>
  <c r="P734" i="2"/>
  <c r="P741" i="2"/>
  <c r="P749" i="2"/>
  <c r="P757" i="2"/>
  <c r="P765" i="2"/>
  <c r="P773" i="2"/>
  <c r="P781" i="2"/>
  <c r="P789" i="2"/>
  <c r="P636" i="2"/>
  <c r="P635" i="2"/>
  <c r="P695" i="2"/>
  <c r="P711" i="2"/>
  <c r="P719" i="2"/>
  <c r="P727" i="2"/>
  <c r="P735" i="2"/>
  <c r="P742" i="2"/>
  <c r="P750" i="2"/>
  <c r="P758" i="2"/>
  <c r="P766" i="2"/>
  <c r="P774" i="2"/>
  <c r="P782" i="2"/>
  <c r="P790" i="2"/>
  <c r="P798" i="2"/>
  <c r="P631" i="2"/>
  <c r="P639" i="2"/>
  <c r="P687" i="2"/>
  <c r="P703" i="2"/>
  <c r="P629" i="2"/>
  <c r="P891" i="3"/>
  <c r="P899" i="3"/>
  <c r="P925" i="3"/>
  <c r="P865" i="3"/>
  <c r="P962" i="3"/>
  <c r="P970" i="3"/>
  <c r="P978" i="3"/>
  <c r="P1031" i="3"/>
  <c r="P1039" i="3"/>
  <c r="P1052" i="3"/>
  <c r="P1060" i="3"/>
  <c r="P936" i="3"/>
  <c r="P944" i="3"/>
  <c r="P957" i="3"/>
  <c r="P875" i="3"/>
  <c r="P883" i="3"/>
  <c r="P914" i="3"/>
  <c r="P979" i="3"/>
  <c r="P863" i="3"/>
  <c r="P876" i="3"/>
  <c r="P1044" i="3"/>
  <c r="P1049" i="3"/>
  <c r="P1057" i="3"/>
  <c r="P1065" i="3"/>
  <c r="P918" i="3"/>
  <c r="P931" i="3"/>
  <c r="P941" i="3"/>
  <c r="P946" i="3"/>
  <c r="P954" i="3"/>
  <c r="P967" i="3"/>
  <c r="P975" i="3"/>
  <c r="P983" i="3"/>
  <c r="P1022" i="3"/>
  <c r="P1030" i="3"/>
  <c r="P1038" i="3"/>
  <c r="P924" i="3"/>
  <c r="P919" i="3"/>
  <c r="P929" i="3"/>
  <c r="P939" i="3"/>
  <c r="P952" i="3"/>
  <c r="P965" i="3"/>
  <c r="P973" i="3"/>
  <c r="P1007" i="3"/>
  <c r="P1028" i="3"/>
  <c r="P1036" i="3"/>
  <c r="P669" i="2"/>
  <c r="P694" i="2"/>
  <c r="P699" i="2"/>
  <c r="P707" i="2"/>
  <c r="P715" i="2"/>
  <c r="P723" i="2"/>
  <c r="P731" i="2"/>
  <c r="P738" i="2"/>
  <c r="P746" i="2"/>
  <c r="P754" i="2"/>
  <c r="P762" i="2"/>
  <c r="P770" i="2"/>
  <c r="P778" i="2"/>
  <c r="P786" i="2"/>
  <c r="P794" i="2"/>
  <c r="P802" i="2"/>
  <c r="P797" i="2"/>
  <c r="P652" i="2"/>
  <c r="P713" i="2"/>
  <c r="P729" i="2"/>
  <c r="P752" i="2"/>
  <c r="P776" i="2"/>
  <c r="P795" i="2"/>
  <c r="P803" i="2"/>
  <c r="P627" i="2"/>
  <c r="P663" i="2"/>
  <c r="P670" i="2"/>
  <c r="P792" i="2"/>
  <c r="P656" i="2"/>
  <c r="P659" i="2"/>
  <c r="P664" i="2"/>
  <c r="P671" i="2"/>
  <c r="P680" i="2"/>
  <c r="P685" i="2"/>
  <c r="P693" i="2"/>
  <c r="P698" i="2"/>
  <c r="P706" i="2"/>
  <c r="P714" i="2"/>
  <c r="P722" i="2"/>
  <c r="P730" i="2"/>
  <c r="P745" i="2"/>
  <c r="P753" i="2"/>
  <c r="P761" i="2"/>
  <c r="P769" i="2"/>
  <c r="P777" i="2"/>
  <c r="P785" i="2"/>
  <c r="P793" i="2"/>
  <c r="P801" i="2"/>
  <c r="P658" i="2"/>
  <c r="P679" i="2"/>
  <c r="P682" i="2"/>
  <c r="P692" i="2"/>
  <c r="P648" i="2"/>
  <c r="P666" i="2"/>
  <c r="P672" i="2"/>
  <c r="P677" i="2"/>
  <c r="P697" i="2"/>
  <c r="P705" i="2"/>
  <c r="P721" i="2"/>
  <c r="P737" i="2"/>
  <c r="P744" i="2"/>
  <c r="P760" i="2"/>
  <c r="P768" i="2"/>
  <c r="P784" i="2"/>
  <c r="P800" i="2"/>
  <c r="P688" i="2"/>
  <c r="P632" i="2"/>
  <c r="P637" i="2"/>
  <c r="P647" i="2"/>
  <c r="P655" i="2"/>
  <c r="P696" i="2"/>
  <c r="P704" i="2"/>
  <c r="P712" i="2"/>
  <c r="P720" i="2"/>
  <c r="P728" i="2"/>
  <c r="P736" i="2"/>
  <c r="P743" i="2"/>
  <c r="P751" i="2"/>
  <c r="P759" i="2"/>
  <c r="P767" i="2"/>
  <c r="P775" i="2"/>
  <c r="P783" i="2"/>
  <c r="P791" i="2"/>
  <c r="P796" i="2"/>
  <c r="P799" i="2"/>
  <c r="P804" i="2"/>
  <c r="P678" i="2"/>
  <c r="P642" i="2"/>
  <c r="P628" i="2"/>
  <c r="P638" i="2"/>
  <c r="P643" i="2"/>
  <c r="P667" i="2"/>
  <c r="P683" i="2"/>
  <c r="P700" i="2"/>
  <c r="P708" i="2"/>
  <c r="P716" i="2"/>
  <c r="P724" i="2"/>
  <c r="P732" i="2"/>
  <c r="P739" i="2"/>
  <c r="P747" i="2"/>
  <c r="P755" i="2"/>
  <c r="P763" i="2"/>
  <c r="P771" i="2"/>
  <c r="P779" i="2"/>
  <c r="P787" i="2"/>
  <c r="P640" i="2"/>
  <c r="P650" i="2"/>
  <c r="P660" i="2"/>
  <c r="P690" i="2"/>
  <c r="P633" i="2"/>
  <c r="P653" i="2"/>
  <c r="P676" i="2"/>
  <c r="P634" i="2"/>
  <c r="P649" i="2"/>
  <c r="P644" i="2"/>
  <c r="P651" i="2"/>
  <c r="P661" i="2"/>
  <c r="P668" i="2"/>
  <c r="P674" i="2"/>
  <c r="P684" i="2"/>
  <c r="P686" i="2"/>
  <c r="P691" i="2"/>
  <c r="P701" i="2"/>
  <c r="P709" i="2"/>
  <c r="P717" i="2"/>
  <c r="P725" i="2"/>
  <c r="P733" i="2"/>
  <c r="P740" i="2"/>
  <c r="P748" i="2"/>
  <c r="P756" i="2"/>
  <c r="P764" i="2"/>
  <c r="P772" i="2"/>
  <c r="P780" i="2"/>
  <c r="P788" i="2"/>
  <c r="P881" i="3"/>
  <c r="P997" i="3"/>
  <c r="P974" i="3"/>
  <c r="P1013" i="3"/>
  <c r="P1029" i="3"/>
  <c r="P1058" i="3"/>
  <c r="P1074" i="3"/>
  <c r="P1069" i="3"/>
  <c r="P948" i="3"/>
  <c r="P956" i="3"/>
  <c r="P1072" i="3"/>
  <c r="P871" i="3"/>
  <c r="P907" i="3"/>
  <c r="P947" i="3"/>
  <c r="P989" i="3"/>
  <c r="P1009" i="3"/>
  <c r="P1014" i="3"/>
  <c r="P895" i="3"/>
  <c r="P920" i="3"/>
  <c r="P1002" i="3"/>
  <c r="P1012" i="3"/>
  <c r="P1019" i="3"/>
  <c r="P1043" i="3"/>
  <c r="P1064" i="3"/>
  <c r="P905" i="3"/>
  <c r="P915" i="3"/>
  <c r="P1000" i="3"/>
  <c r="P902" i="3"/>
  <c r="P867" i="3"/>
  <c r="P888" i="3"/>
  <c r="P893" i="3"/>
  <c r="P908" i="3"/>
  <c r="P923" i="3"/>
  <c r="P938" i="3"/>
  <c r="P951" i="3"/>
  <c r="P959" i="3"/>
  <c r="P964" i="3"/>
  <c r="P980" i="3"/>
  <c r="P985" i="3"/>
  <c r="P990" i="3"/>
  <c r="P1017" i="3"/>
  <c r="P1070" i="3"/>
  <c r="P894" i="3"/>
  <c r="P1004" i="3"/>
  <c r="P912" i="3"/>
  <c r="P998" i="3"/>
  <c r="P1025" i="3"/>
  <c r="P1027" i="3"/>
  <c r="P885" i="3"/>
  <c r="P890" i="3"/>
  <c r="P898" i="3"/>
  <c r="P910" i="3"/>
  <c r="P917" i="3"/>
  <c r="P934" i="3"/>
  <c r="P981" i="3"/>
  <c r="P996" i="3"/>
  <c r="P1005" i="3"/>
  <c r="P1033" i="3"/>
  <c r="P1046" i="3"/>
  <c r="P1051" i="3"/>
  <c r="P1054" i="3"/>
  <c r="P1062" i="3"/>
  <c r="P1066" i="3"/>
  <c r="P916" i="3"/>
  <c r="P900" i="3"/>
  <c r="P927" i="3"/>
  <c r="P932" i="3"/>
  <c r="P963" i="3"/>
  <c r="P971" i="3"/>
  <c r="P994" i="3"/>
  <c r="P1003" i="3"/>
  <c r="P909" i="3"/>
  <c r="P995" i="3"/>
  <c r="P892" i="3"/>
  <c r="P1035" i="3"/>
  <c r="P878" i="3"/>
  <c r="P992" i="3"/>
  <c r="P922" i="3"/>
  <c r="P868" i="3"/>
  <c r="P873" i="3"/>
  <c r="P901" i="3"/>
  <c r="P982" i="3"/>
  <c r="P987" i="3"/>
  <c r="P1006" i="3"/>
  <c r="P1021" i="3"/>
  <c r="P1026" i="3"/>
  <c r="P1034" i="3"/>
  <c r="P1042" i="3"/>
  <c r="P1047" i="3"/>
  <c r="P1063" i="3"/>
  <c r="P1068" i="3"/>
  <c r="P1067" i="3"/>
  <c r="P886" i="3"/>
  <c r="P1037" i="3"/>
  <c r="P1055" i="3"/>
  <c r="P874" i="3"/>
  <c r="P879" i="3"/>
  <c r="P884" i="3"/>
  <c r="P896" i="3"/>
  <c r="P903" i="3"/>
  <c r="P955" i="3"/>
  <c r="P960" i="3"/>
  <c r="P968" i="3"/>
  <c r="P976" i="3"/>
  <c r="P991" i="3"/>
  <c r="P993" i="3"/>
  <c r="P999" i="3"/>
  <c r="P1001" i="3"/>
  <c r="P1008" i="3"/>
  <c r="P1015" i="3"/>
  <c r="P1045" i="3"/>
  <c r="P1050" i="3"/>
  <c r="P972" i="3"/>
  <c r="P949" i="3"/>
  <c r="P864" i="3"/>
  <c r="P869" i="3"/>
  <c r="P877" i="3"/>
  <c r="P882" i="3"/>
  <c r="P913" i="3"/>
  <c r="P930" i="3"/>
  <c r="P937" i="3"/>
  <c r="P945" i="3"/>
  <c r="P950" i="3"/>
  <c r="P958" i="3"/>
  <c r="P986" i="3"/>
  <c r="P1073" i="3"/>
  <c r="P1059" i="3"/>
  <c r="P872" i="3"/>
  <c r="P889" i="3"/>
  <c r="P906" i="3"/>
  <c r="P911" i="3"/>
  <c r="P921" i="3"/>
  <c r="P928" i="3"/>
  <c r="P935" i="3"/>
  <c r="P940" i="3"/>
  <c r="P953" i="3"/>
  <c r="P966" i="3"/>
  <c r="P984" i="3"/>
  <c r="P1018" i="3"/>
  <c r="P1020" i="3"/>
  <c r="P1023" i="3"/>
  <c r="P1041" i="3"/>
  <c r="P1048" i="3"/>
  <c r="P1071" i="3"/>
  <c r="P862" i="3"/>
  <c r="P887" i="3"/>
  <c r="P897" i="3"/>
  <c r="P904" i="3"/>
  <c r="P926" i="3"/>
  <c r="P933" i="3"/>
  <c r="P943" i="3"/>
  <c r="P977" i="3"/>
  <c r="P1011" i="3"/>
  <c r="P1016" i="3"/>
  <c r="P1056" i="3"/>
  <c r="P866" i="3"/>
  <c r="P1010" i="3"/>
  <c r="P880" i="3"/>
  <c r="P961" i="3"/>
  <c r="P969" i="3"/>
  <c r="P630" i="2"/>
  <c r="O876" i="1" l="1"/>
  <c r="M876" i="1" s="1"/>
  <c r="P876" i="1" s="1"/>
  <c r="O875" i="1"/>
  <c r="M875" i="1" s="1"/>
  <c r="P875" i="1" s="1"/>
  <c r="O874" i="1"/>
  <c r="M874" i="1" s="1"/>
  <c r="P874" i="1" s="1"/>
  <c r="O873" i="1"/>
  <c r="M873" i="1" s="1"/>
  <c r="P873" i="1" s="1"/>
  <c r="O872" i="1"/>
  <c r="M872" i="1" s="1"/>
  <c r="P872" i="1" s="1"/>
  <c r="O871" i="1"/>
  <c r="M871" i="1" s="1"/>
  <c r="P871" i="1" s="1"/>
  <c r="O870" i="1"/>
  <c r="M870" i="1" s="1"/>
  <c r="P870" i="1" s="1"/>
  <c r="O869" i="1"/>
  <c r="M869" i="1" s="1"/>
  <c r="P869" i="1" s="1"/>
  <c r="O868" i="1"/>
  <c r="M868" i="1" s="1"/>
  <c r="P868" i="1" s="1"/>
  <c r="O867" i="1"/>
  <c r="M867" i="1" s="1"/>
  <c r="P867" i="1" s="1"/>
  <c r="O866" i="1"/>
  <c r="M866" i="1" s="1"/>
  <c r="P866" i="1" s="1"/>
  <c r="O865" i="1"/>
  <c r="M865" i="1" s="1"/>
  <c r="P865" i="1" s="1"/>
  <c r="O864" i="1"/>
  <c r="M864" i="1" s="1"/>
  <c r="P864" i="1" s="1"/>
  <c r="O863" i="1"/>
  <c r="M863" i="1" s="1"/>
  <c r="P863" i="1" s="1"/>
  <c r="O862" i="1"/>
  <c r="M862" i="1" s="1"/>
  <c r="P862" i="1" s="1"/>
  <c r="O861" i="1"/>
  <c r="M861" i="1" s="1"/>
  <c r="P861" i="1" s="1"/>
  <c r="O860" i="1"/>
  <c r="M860" i="1" s="1"/>
  <c r="P860" i="1" s="1"/>
  <c r="O859" i="1"/>
  <c r="M859" i="1" s="1"/>
  <c r="P859" i="1" s="1"/>
  <c r="O858" i="1"/>
  <c r="M858" i="1" s="1"/>
  <c r="P858" i="1" s="1"/>
  <c r="O857" i="1"/>
  <c r="M857" i="1" s="1"/>
  <c r="P857" i="1" s="1"/>
  <c r="O856" i="1"/>
  <c r="M856" i="1" s="1"/>
  <c r="P856" i="1" s="1"/>
  <c r="M855" i="1"/>
  <c r="P855" i="1" s="1"/>
  <c r="O854" i="1"/>
  <c r="M854" i="1" s="1"/>
  <c r="P854" i="1" s="1"/>
  <c r="O853" i="1"/>
  <c r="M853" i="1" s="1"/>
  <c r="P853" i="1" s="1"/>
  <c r="O852" i="1"/>
  <c r="M852" i="1" s="1"/>
  <c r="P852" i="1" s="1"/>
  <c r="O851" i="1"/>
  <c r="M851" i="1" s="1"/>
  <c r="P851" i="1" s="1"/>
  <c r="O850" i="1"/>
  <c r="M850" i="1" s="1"/>
  <c r="P850" i="1" s="1"/>
  <c r="O849" i="1"/>
  <c r="M849" i="1" s="1"/>
  <c r="P849" i="1" s="1"/>
  <c r="O848" i="1"/>
  <c r="M848" i="1" s="1"/>
  <c r="P848" i="1" s="1"/>
  <c r="O847" i="1"/>
  <c r="M847" i="1" s="1"/>
  <c r="P847" i="1" s="1"/>
  <c r="O846" i="1"/>
  <c r="M846" i="1" s="1"/>
  <c r="P846" i="1" s="1"/>
  <c r="O845" i="1"/>
  <c r="M845" i="1" s="1"/>
  <c r="P845" i="1" s="1"/>
  <c r="O844" i="1"/>
  <c r="M844" i="1" s="1"/>
  <c r="P844" i="1" s="1"/>
  <c r="O843" i="1"/>
  <c r="M843" i="1" s="1"/>
  <c r="P843" i="1" s="1"/>
  <c r="O842" i="1"/>
  <c r="M842" i="1" s="1"/>
  <c r="P842" i="1" s="1"/>
  <c r="O841" i="1"/>
  <c r="M841" i="1" s="1"/>
  <c r="P841" i="1" s="1"/>
  <c r="O840" i="1"/>
  <c r="M840" i="1" s="1"/>
  <c r="P840" i="1" s="1"/>
  <c r="O839" i="1"/>
  <c r="M839" i="1" s="1"/>
  <c r="P839" i="1" s="1"/>
  <c r="O838" i="1"/>
  <c r="M838" i="1" s="1"/>
  <c r="P838" i="1" s="1"/>
  <c r="O837" i="1"/>
  <c r="M837" i="1" s="1"/>
  <c r="P837" i="1" s="1"/>
  <c r="O836" i="1"/>
  <c r="M836" i="1" s="1"/>
  <c r="P836" i="1" s="1"/>
  <c r="O835" i="1"/>
  <c r="M835" i="1" s="1"/>
  <c r="P835" i="1" s="1"/>
  <c r="O834" i="1"/>
  <c r="M834" i="1" s="1"/>
  <c r="P834" i="1" s="1"/>
  <c r="O833" i="1"/>
  <c r="M833" i="1" s="1"/>
  <c r="P833" i="1" s="1"/>
  <c r="O832" i="1"/>
  <c r="M832" i="1" s="1"/>
  <c r="P832" i="1" s="1"/>
  <c r="O831" i="1"/>
  <c r="M831" i="1" s="1"/>
  <c r="P831" i="1" s="1"/>
  <c r="O830" i="1"/>
  <c r="M830" i="1" s="1"/>
  <c r="P830" i="1" s="1"/>
  <c r="O829" i="1"/>
  <c r="M829" i="1" s="1"/>
  <c r="P829" i="1" s="1"/>
  <c r="O828" i="1"/>
  <c r="M828" i="1" s="1"/>
  <c r="P828" i="1" s="1"/>
  <c r="O827" i="1"/>
  <c r="M827" i="1" s="1"/>
  <c r="P827" i="1" s="1"/>
  <c r="O826" i="1"/>
  <c r="M826" i="1" s="1"/>
  <c r="P826" i="1" s="1"/>
  <c r="O825" i="1"/>
  <c r="M825" i="1" s="1"/>
  <c r="P825" i="1" s="1"/>
  <c r="O824" i="1"/>
  <c r="M824" i="1" s="1"/>
  <c r="P824" i="1" s="1"/>
  <c r="O823" i="1"/>
  <c r="M823" i="1" s="1"/>
  <c r="P823" i="1" s="1"/>
  <c r="O822" i="1"/>
  <c r="M822" i="1" s="1"/>
  <c r="P822" i="1" s="1"/>
  <c r="O821" i="1"/>
  <c r="M821" i="1" s="1"/>
  <c r="P821" i="1" s="1"/>
  <c r="O820" i="1"/>
  <c r="M820" i="1" s="1"/>
  <c r="P820" i="1" s="1"/>
  <c r="O819" i="1"/>
  <c r="M819" i="1" s="1"/>
  <c r="P819" i="1" s="1"/>
  <c r="O818" i="1"/>
  <c r="M818" i="1" s="1"/>
  <c r="P818" i="1" s="1"/>
  <c r="O817" i="1"/>
  <c r="M817" i="1" s="1"/>
  <c r="P817" i="1" s="1"/>
  <c r="O816" i="1"/>
  <c r="M816" i="1" s="1"/>
  <c r="P816" i="1" s="1"/>
  <c r="O815" i="1"/>
  <c r="M815" i="1" s="1"/>
  <c r="P815" i="1" s="1"/>
  <c r="O814" i="1"/>
  <c r="M814" i="1" s="1"/>
  <c r="P814" i="1" s="1"/>
  <c r="O813" i="1"/>
  <c r="M813" i="1" s="1"/>
  <c r="P813" i="1" s="1"/>
  <c r="O812" i="1"/>
  <c r="M812" i="1" s="1"/>
  <c r="P812" i="1" s="1"/>
  <c r="O811" i="1"/>
  <c r="M811" i="1" s="1"/>
  <c r="P811" i="1" s="1"/>
  <c r="O810" i="1"/>
  <c r="M810" i="1" s="1"/>
  <c r="P810" i="1" s="1"/>
  <c r="O809" i="1"/>
  <c r="M809" i="1" s="1"/>
  <c r="P809" i="1" s="1"/>
  <c r="M808" i="1"/>
  <c r="P808" i="1" s="1"/>
  <c r="O807" i="1"/>
  <c r="M807" i="1" s="1"/>
  <c r="P807" i="1" s="1"/>
  <c r="O806" i="1"/>
  <c r="M806" i="1" s="1"/>
  <c r="P806" i="1" s="1"/>
  <c r="O805" i="1"/>
  <c r="M805" i="1" s="1"/>
  <c r="P805" i="1" s="1"/>
  <c r="O804" i="1"/>
  <c r="M804" i="1" s="1"/>
  <c r="P804" i="1" s="1"/>
  <c r="O803" i="1"/>
  <c r="M803" i="1" s="1"/>
  <c r="P803" i="1" s="1"/>
  <c r="O802" i="1"/>
  <c r="M802" i="1" s="1"/>
  <c r="P802" i="1" s="1"/>
  <c r="O801" i="1"/>
  <c r="M801" i="1" s="1"/>
  <c r="P801" i="1" s="1"/>
  <c r="O800" i="1"/>
  <c r="M800" i="1" s="1"/>
  <c r="P800" i="1" s="1"/>
  <c r="O799" i="1"/>
  <c r="M799" i="1" s="1"/>
  <c r="P799" i="1" s="1"/>
  <c r="O798" i="1"/>
  <c r="M798" i="1" s="1"/>
  <c r="P798" i="1" s="1"/>
  <c r="O797" i="1"/>
  <c r="M797" i="1" s="1"/>
  <c r="P797" i="1" s="1"/>
  <c r="O796" i="1"/>
  <c r="M796" i="1" s="1"/>
  <c r="P796" i="1" s="1"/>
  <c r="O795" i="1"/>
  <c r="M795" i="1" s="1"/>
  <c r="P795" i="1" s="1"/>
  <c r="M794" i="1"/>
  <c r="P794" i="1" s="1"/>
  <c r="M793" i="1"/>
  <c r="P793" i="1" s="1"/>
  <c r="O792" i="1"/>
  <c r="M792" i="1" s="1"/>
  <c r="P792" i="1" s="1"/>
  <c r="M791" i="1"/>
  <c r="P791" i="1" s="1"/>
  <c r="O790" i="1"/>
  <c r="M790" i="1" s="1"/>
  <c r="P790" i="1" s="1"/>
  <c r="O789" i="1"/>
  <c r="M789" i="1" s="1"/>
  <c r="P789" i="1" s="1"/>
  <c r="O788" i="1"/>
  <c r="M788" i="1" s="1"/>
  <c r="P788" i="1" s="1"/>
  <c r="M787" i="1"/>
  <c r="P787" i="1" s="1"/>
  <c r="O786" i="1"/>
  <c r="M786" i="1" s="1"/>
  <c r="P786" i="1" s="1"/>
  <c r="O785" i="1"/>
  <c r="M785" i="1" s="1"/>
  <c r="P785" i="1" s="1"/>
  <c r="O784" i="1"/>
  <c r="M784" i="1" s="1"/>
  <c r="P784" i="1" s="1"/>
  <c r="O783" i="1"/>
  <c r="M783" i="1" s="1"/>
  <c r="P783" i="1" s="1"/>
  <c r="M782" i="1"/>
  <c r="P782" i="1" s="1"/>
  <c r="O781" i="1"/>
  <c r="M781" i="1" s="1"/>
  <c r="P781" i="1" s="1"/>
  <c r="O780" i="1"/>
  <c r="M780" i="1" s="1"/>
  <c r="P780" i="1" s="1"/>
  <c r="O779" i="1"/>
  <c r="M779" i="1" s="1"/>
  <c r="P779" i="1" s="1"/>
  <c r="O778" i="1"/>
  <c r="M778" i="1" s="1"/>
  <c r="P778" i="1" s="1"/>
  <c r="O777" i="1"/>
  <c r="M777" i="1" s="1"/>
  <c r="P777" i="1" s="1"/>
  <c r="O776" i="1"/>
  <c r="M776" i="1" s="1"/>
  <c r="P776" i="1" s="1"/>
  <c r="O775" i="1"/>
  <c r="M775" i="1" s="1"/>
  <c r="P775" i="1" s="1"/>
  <c r="O774" i="1"/>
  <c r="M774" i="1" s="1"/>
  <c r="P774" i="1" s="1"/>
  <c r="O773" i="1"/>
  <c r="M773" i="1" s="1"/>
  <c r="P773" i="1" s="1"/>
  <c r="O772" i="1"/>
  <c r="M772" i="1" s="1"/>
  <c r="P772" i="1" s="1"/>
  <c r="O771" i="1"/>
  <c r="M771" i="1" s="1"/>
  <c r="P771" i="1" s="1"/>
  <c r="M770" i="1"/>
  <c r="P770" i="1" s="1"/>
  <c r="O769" i="1"/>
  <c r="M769" i="1" s="1"/>
  <c r="P769" i="1" s="1"/>
  <c r="O768" i="1"/>
  <c r="M768" i="1" s="1"/>
  <c r="P768" i="1" s="1"/>
  <c r="O767" i="1"/>
  <c r="M767" i="1" s="1"/>
  <c r="P767" i="1" s="1"/>
  <c r="O766" i="1"/>
  <c r="M766" i="1" s="1"/>
  <c r="P766" i="1" s="1"/>
  <c r="O765" i="1"/>
  <c r="M765" i="1" s="1"/>
  <c r="P765" i="1" s="1"/>
  <c r="O764" i="1"/>
  <c r="M764" i="1" s="1"/>
  <c r="P764" i="1" s="1"/>
  <c r="O763" i="1"/>
  <c r="M763" i="1" s="1"/>
  <c r="P763" i="1" s="1"/>
  <c r="O762" i="1"/>
  <c r="M762" i="1" s="1"/>
  <c r="P762" i="1" s="1"/>
  <c r="O761" i="1"/>
  <c r="M761" i="1" s="1"/>
  <c r="P761" i="1" s="1"/>
  <c r="O760" i="1"/>
  <c r="M760" i="1" s="1"/>
  <c r="P760" i="1" s="1"/>
  <c r="M759" i="1"/>
  <c r="P759" i="1" s="1"/>
  <c r="O758" i="1"/>
  <c r="M758" i="1" s="1"/>
  <c r="P758" i="1" s="1"/>
  <c r="O757" i="1"/>
  <c r="M757" i="1" s="1"/>
  <c r="P757" i="1" s="1"/>
  <c r="O756" i="1"/>
  <c r="M756" i="1" s="1"/>
  <c r="P756" i="1" s="1"/>
  <c r="O755" i="1"/>
  <c r="M755" i="1" s="1"/>
  <c r="P755" i="1" s="1"/>
  <c r="O754" i="1"/>
  <c r="M754" i="1" s="1"/>
  <c r="P754" i="1" s="1"/>
  <c r="O753" i="1"/>
  <c r="M753" i="1" s="1"/>
  <c r="P753" i="1" s="1"/>
  <c r="O752" i="1"/>
  <c r="M752" i="1" s="1"/>
  <c r="P752" i="1" s="1"/>
  <c r="O751" i="1"/>
  <c r="M751" i="1" s="1"/>
  <c r="P751" i="1" s="1"/>
  <c r="O750" i="1"/>
  <c r="M750" i="1" s="1"/>
  <c r="P750" i="1" s="1"/>
  <c r="O749" i="1"/>
  <c r="M749" i="1" s="1"/>
  <c r="P749" i="1" s="1"/>
  <c r="O748" i="1"/>
  <c r="M748" i="1" s="1"/>
  <c r="P748" i="1" s="1"/>
  <c r="O747" i="1"/>
  <c r="M747" i="1" s="1"/>
  <c r="P747" i="1" s="1"/>
  <c r="M746" i="1"/>
  <c r="P746" i="1" s="1"/>
  <c r="O745" i="1"/>
  <c r="M745" i="1" s="1"/>
  <c r="P745" i="1" s="1"/>
  <c r="M744" i="1"/>
  <c r="P744" i="1" s="1"/>
  <c r="O743" i="1"/>
  <c r="M743" i="1" s="1"/>
  <c r="P743" i="1" s="1"/>
  <c r="M742" i="1"/>
  <c r="P742" i="1" s="1"/>
  <c r="O741" i="1"/>
  <c r="M741" i="1" s="1"/>
  <c r="P741" i="1" s="1"/>
  <c r="O740" i="1"/>
  <c r="M740" i="1" s="1"/>
  <c r="P740" i="1" s="1"/>
  <c r="O739" i="1"/>
  <c r="M739" i="1" s="1"/>
  <c r="P739" i="1" s="1"/>
  <c r="O738" i="1"/>
  <c r="M738" i="1" s="1"/>
  <c r="P738" i="1" s="1"/>
  <c r="O737" i="1"/>
  <c r="M737" i="1" s="1"/>
  <c r="P737" i="1" s="1"/>
  <c r="O736" i="1"/>
  <c r="M736" i="1" s="1"/>
  <c r="P736" i="1" s="1"/>
  <c r="O735" i="1"/>
  <c r="M735" i="1" s="1"/>
  <c r="P735" i="1" s="1"/>
  <c r="O734" i="1"/>
  <c r="M734" i="1" s="1"/>
  <c r="P734" i="1" s="1"/>
  <c r="M733" i="1"/>
  <c r="P733" i="1" s="1"/>
  <c r="M732" i="1"/>
  <c r="P732" i="1" s="1"/>
  <c r="M731" i="1"/>
  <c r="P731" i="1" s="1"/>
  <c r="M730" i="1"/>
  <c r="P730" i="1" s="1"/>
  <c r="O729" i="1"/>
  <c r="M729" i="1" s="1"/>
  <c r="P729" i="1" s="1"/>
  <c r="O728" i="1"/>
  <c r="M728" i="1" s="1"/>
  <c r="P728" i="1" s="1"/>
  <c r="M727" i="1"/>
  <c r="P727" i="1" s="1"/>
  <c r="O726" i="1"/>
  <c r="M726" i="1" s="1"/>
  <c r="P726" i="1" s="1"/>
  <c r="O725" i="1"/>
  <c r="M725" i="1" s="1"/>
  <c r="P725" i="1" s="1"/>
  <c r="O724" i="1"/>
  <c r="M724" i="1" s="1"/>
  <c r="P724" i="1" s="1"/>
  <c r="O723" i="1"/>
  <c r="M723" i="1" s="1"/>
  <c r="P723" i="1" s="1"/>
  <c r="O722" i="1"/>
  <c r="M722" i="1" s="1"/>
  <c r="P722" i="1" s="1"/>
  <c r="M721" i="1"/>
  <c r="P721" i="1" s="1"/>
  <c r="M720" i="1"/>
  <c r="P720" i="1" s="1"/>
  <c r="M719" i="1"/>
  <c r="P719" i="1" s="1"/>
  <c r="O718" i="1"/>
  <c r="M718" i="1" s="1"/>
  <c r="P718" i="1" s="1"/>
  <c r="O717" i="1"/>
  <c r="M717" i="1" s="1"/>
  <c r="P717" i="1" s="1"/>
  <c r="O716" i="1"/>
  <c r="M716" i="1" s="1"/>
  <c r="P716" i="1" s="1"/>
  <c r="O715" i="1"/>
  <c r="M715" i="1" s="1"/>
  <c r="P715" i="1" s="1"/>
  <c r="M714" i="1"/>
  <c r="P714" i="1" s="1"/>
  <c r="O713" i="1"/>
  <c r="M713" i="1" s="1"/>
  <c r="P713" i="1" s="1"/>
  <c r="M712" i="1"/>
  <c r="P712" i="1" s="1"/>
  <c r="O711" i="1"/>
  <c r="M711" i="1" s="1"/>
  <c r="P711" i="1" s="1"/>
  <c r="O710" i="1"/>
  <c r="M710" i="1" s="1"/>
  <c r="P710" i="1" s="1"/>
  <c r="M709" i="1"/>
  <c r="P709" i="1" s="1"/>
  <c r="O708" i="1"/>
  <c r="M708" i="1" s="1"/>
  <c r="P708" i="1" s="1"/>
  <c r="O707" i="1"/>
  <c r="M707" i="1" s="1"/>
  <c r="P707" i="1" s="1"/>
  <c r="M706" i="1"/>
  <c r="P706" i="1" s="1"/>
  <c r="O705" i="1"/>
  <c r="M705" i="1" s="1"/>
  <c r="P705" i="1" s="1"/>
  <c r="O704" i="1"/>
  <c r="M704" i="1" s="1"/>
  <c r="P704" i="1" s="1"/>
  <c r="O703" i="1"/>
  <c r="M703" i="1" s="1"/>
  <c r="P703" i="1" s="1"/>
  <c r="O702" i="1"/>
  <c r="M702" i="1" s="1"/>
  <c r="P702" i="1" s="1"/>
  <c r="M701" i="1"/>
  <c r="P701" i="1" s="1"/>
  <c r="M700" i="1"/>
  <c r="P700" i="1" s="1"/>
  <c r="O699" i="1"/>
  <c r="M699" i="1" s="1"/>
  <c r="P699" i="1" s="1"/>
  <c r="O698" i="1"/>
  <c r="M698" i="1" s="1"/>
  <c r="P698" i="1" s="1"/>
  <c r="M697" i="1"/>
  <c r="P697" i="1" s="1"/>
  <c r="M696" i="1"/>
  <c r="P696" i="1" s="1"/>
  <c r="O695" i="1"/>
  <c r="M695" i="1" s="1"/>
  <c r="P695" i="1" s="1"/>
  <c r="M694" i="1"/>
  <c r="P694" i="1" s="1"/>
  <c r="M693" i="1"/>
  <c r="P693" i="1" s="1"/>
  <c r="M692" i="1"/>
  <c r="P692" i="1" s="1"/>
  <c r="M691" i="1"/>
  <c r="P691" i="1" s="1"/>
  <c r="O690" i="1"/>
  <c r="M690" i="1" s="1"/>
  <c r="P690" i="1" s="1"/>
  <c r="M689" i="1"/>
  <c r="P689" i="1" s="1"/>
  <c r="M688" i="1"/>
  <c r="P688" i="1" s="1"/>
  <c r="O687" i="1"/>
  <c r="M687" i="1" s="1"/>
  <c r="P687" i="1" s="1"/>
  <c r="O686" i="1"/>
  <c r="M686" i="1" s="1"/>
  <c r="P686" i="1" s="1"/>
  <c r="M685" i="1"/>
  <c r="P685" i="1" s="1"/>
  <c r="M684" i="1"/>
  <c r="P684" i="1" s="1"/>
  <c r="O683" i="1"/>
  <c r="M683" i="1" s="1"/>
  <c r="P683" i="1" s="1"/>
  <c r="O682" i="1"/>
  <c r="M682" i="1" s="1"/>
  <c r="P682" i="1" s="1"/>
  <c r="M681" i="1"/>
  <c r="P681" i="1" s="1"/>
  <c r="M680" i="1"/>
  <c r="P680" i="1" s="1"/>
  <c r="O679" i="1"/>
  <c r="M679" i="1" s="1"/>
  <c r="P679" i="1" s="1"/>
  <c r="O678" i="1"/>
  <c r="M678" i="1" s="1"/>
  <c r="P678" i="1" s="1"/>
  <c r="O677" i="1"/>
  <c r="M677" i="1" s="1"/>
  <c r="P677" i="1" s="1"/>
  <c r="O676" i="1"/>
  <c r="M676" i="1" s="1"/>
  <c r="P676" i="1" s="1"/>
  <c r="O675" i="1"/>
  <c r="M675" i="1" s="1"/>
  <c r="P675" i="1" s="1"/>
  <c r="O674" i="1"/>
  <c r="M674" i="1" s="1"/>
  <c r="P674" i="1" s="1"/>
  <c r="O673" i="1"/>
  <c r="M673" i="1" s="1"/>
  <c r="P673" i="1" s="1"/>
  <c r="O672" i="1"/>
  <c r="M672" i="1" s="1"/>
  <c r="P672" i="1" s="1"/>
  <c r="O671" i="1"/>
  <c r="M671" i="1" s="1"/>
  <c r="P671" i="1" s="1"/>
  <c r="O670" i="1"/>
  <c r="M670" i="1" s="1"/>
  <c r="P670" i="1" s="1"/>
  <c r="O669" i="1"/>
  <c r="M669" i="1" s="1"/>
  <c r="P669" i="1" s="1"/>
  <c r="O668" i="1"/>
  <c r="M668" i="1" s="1"/>
  <c r="P668" i="1" s="1"/>
  <c r="O667" i="1"/>
  <c r="M667" i="1" s="1"/>
  <c r="P667" i="1" s="1"/>
  <c r="O666" i="1"/>
  <c r="M666" i="1" s="1"/>
  <c r="P666" i="1" s="1"/>
  <c r="O665" i="1"/>
  <c r="M665" i="1" s="1"/>
  <c r="P665" i="1" s="1"/>
  <c r="O664" i="1"/>
  <c r="M664" i="1" s="1"/>
  <c r="P664" i="1" s="1"/>
  <c r="O663" i="1"/>
  <c r="M663" i="1" s="1"/>
  <c r="P663" i="1" s="1"/>
  <c r="O662" i="1"/>
  <c r="M662" i="1" s="1"/>
  <c r="P662" i="1" s="1"/>
  <c r="O661" i="1"/>
  <c r="M661" i="1" s="1"/>
  <c r="P661" i="1" s="1"/>
  <c r="O660" i="1"/>
  <c r="M660" i="1" s="1"/>
  <c r="P660" i="1" s="1"/>
  <c r="O659" i="1"/>
  <c r="M659" i="1" s="1"/>
  <c r="P659" i="1" s="1"/>
  <c r="O658" i="1"/>
  <c r="M658" i="1" s="1"/>
  <c r="P658" i="1" s="1"/>
  <c r="O657" i="1"/>
  <c r="M657" i="1" s="1"/>
  <c r="P657" i="1" s="1"/>
  <c r="O656" i="1"/>
  <c r="M656" i="1" s="1"/>
  <c r="P656" i="1" s="1"/>
  <c r="O655" i="1"/>
  <c r="M655" i="1" s="1"/>
  <c r="P655" i="1" s="1"/>
  <c r="O654" i="1"/>
  <c r="M654" i="1" s="1"/>
  <c r="P654" i="1" s="1"/>
  <c r="O653" i="1"/>
  <c r="M653" i="1" s="1"/>
  <c r="P653" i="1" s="1"/>
  <c r="O652" i="1"/>
  <c r="M652" i="1" s="1"/>
  <c r="P652" i="1" s="1"/>
  <c r="O651" i="1"/>
  <c r="M651" i="1" s="1"/>
  <c r="P651" i="1" s="1"/>
  <c r="O650" i="1"/>
  <c r="M650" i="1" s="1"/>
  <c r="P650" i="1" s="1"/>
  <c r="O649" i="1"/>
  <c r="M649" i="1" s="1"/>
  <c r="P649" i="1" s="1"/>
  <c r="O648" i="1"/>
  <c r="M648" i="1" s="1"/>
  <c r="P648" i="1" s="1"/>
  <c r="O647" i="1"/>
  <c r="M647" i="1" s="1"/>
  <c r="P647" i="1" s="1"/>
  <c r="X62" i="5"/>
  <c r="O62" i="5"/>
  <c r="M62" i="5" s="1"/>
  <c r="I62" i="5"/>
  <c r="X60" i="5"/>
  <c r="O60" i="5"/>
  <c r="M60" i="5" s="1"/>
  <c r="I60" i="5"/>
  <c r="O626" i="2"/>
  <c r="M626" i="2" s="1"/>
  <c r="I626" i="2"/>
  <c r="O625" i="2"/>
  <c r="M625" i="2" s="1"/>
  <c r="I625" i="2"/>
  <c r="O624" i="2"/>
  <c r="M624" i="2" s="1"/>
  <c r="I624" i="2"/>
  <c r="O623" i="2"/>
  <c r="M623" i="2" s="1"/>
  <c r="I623" i="2"/>
  <c r="O622" i="2"/>
  <c r="M622" i="2" s="1"/>
  <c r="I622" i="2"/>
  <c r="O621" i="2"/>
  <c r="M621" i="2" s="1"/>
  <c r="I621" i="2"/>
  <c r="M620" i="2"/>
  <c r="I620" i="2"/>
  <c r="O619" i="2"/>
  <c r="M619" i="2" s="1"/>
  <c r="I619" i="2"/>
  <c r="O618" i="2"/>
  <c r="M618" i="2" s="1"/>
  <c r="I618" i="2"/>
  <c r="O617" i="2"/>
  <c r="M617" i="2" s="1"/>
  <c r="I617" i="2"/>
  <c r="O616" i="2"/>
  <c r="M616" i="2" s="1"/>
  <c r="I616" i="2"/>
  <c r="O615" i="2"/>
  <c r="M615" i="2" s="1"/>
  <c r="I615" i="2"/>
  <c r="O614" i="2"/>
  <c r="M614" i="2" s="1"/>
  <c r="I614" i="2"/>
  <c r="O613" i="2"/>
  <c r="M613" i="2" s="1"/>
  <c r="I613" i="2"/>
  <c r="O612" i="2"/>
  <c r="M612" i="2" s="1"/>
  <c r="I612" i="2"/>
  <c r="O611" i="2"/>
  <c r="M611" i="2" s="1"/>
  <c r="I611" i="2"/>
  <c r="O610" i="2"/>
  <c r="M610" i="2" s="1"/>
  <c r="I610" i="2"/>
  <c r="O609" i="2"/>
  <c r="M609" i="2" s="1"/>
  <c r="I609" i="2"/>
  <c r="O608" i="2"/>
  <c r="M608" i="2" s="1"/>
  <c r="I608" i="2"/>
  <c r="O607" i="2"/>
  <c r="M607" i="2" s="1"/>
  <c r="I607" i="2"/>
  <c r="O606" i="2"/>
  <c r="M606" i="2" s="1"/>
  <c r="I606" i="2"/>
  <c r="O605" i="2"/>
  <c r="M605" i="2" s="1"/>
  <c r="I605" i="2"/>
  <c r="O604" i="2"/>
  <c r="M604" i="2" s="1"/>
  <c r="I604" i="2"/>
  <c r="O603" i="2"/>
  <c r="M603" i="2" s="1"/>
  <c r="I603" i="2"/>
  <c r="O602" i="2"/>
  <c r="M602" i="2" s="1"/>
  <c r="I602" i="2"/>
  <c r="M601" i="2"/>
  <c r="I601" i="2"/>
  <c r="O600" i="2"/>
  <c r="M600" i="2" s="1"/>
  <c r="I600" i="2"/>
  <c r="O599" i="2"/>
  <c r="M599" i="2" s="1"/>
  <c r="I599" i="2"/>
  <c r="O598" i="2"/>
  <c r="M598" i="2" s="1"/>
  <c r="I598" i="2"/>
  <c r="O597" i="2"/>
  <c r="M597" i="2" s="1"/>
  <c r="I597" i="2"/>
  <c r="O596" i="2"/>
  <c r="M596" i="2" s="1"/>
  <c r="I596" i="2"/>
  <c r="O595" i="2"/>
  <c r="M595" i="2" s="1"/>
  <c r="I595" i="2"/>
  <c r="O594" i="2"/>
  <c r="M594" i="2" s="1"/>
  <c r="I594" i="2"/>
  <c r="M593" i="2"/>
  <c r="I593" i="2"/>
  <c r="O592" i="2"/>
  <c r="M592" i="2" s="1"/>
  <c r="I592" i="2"/>
  <c r="O591" i="2"/>
  <c r="M591" i="2" s="1"/>
  <c r="I591" i="2"/>
  <c r="O590" i="2"/>
  <c r="M590" i="2" s="1"/>
  <c r="I590" i="2"/>
  <c r="O589" i="2"/>
  <c r="M589" i="2" s="1"/>
  <c r="I589" i="2"/>
  <c r="O588" i="2"/>
  <c r="M588" i="2" s="1"/>
  <c r="I588" i="2"/>
  <c r="O587" i="2"/>
  <c r="M587" i="2" s="1"/>
  <c r="I587" i="2"/>
  <c r="O586" i="2"/>
  <c r="M586" i="2" s="1"/>
  <c r="I586" i="2"/>
  <c r="O585" i="2"/>
  <c r="M585" i="2" s="1"/>
  <c r="I585" i="2"/>
  <c r="O584" i="2"/>
  <c r="M584" i="2" s="1"/>
  <c r="I584" i="2"/>
  <c r="O583" i="2"/>
  <c r="M583" i="2" s="1"/>
  <c r="I583" i="2"/>
  <c r="O582" i="2"/>
  <c r="M582" i="2" s="1"/>
  <c r="I582" i="2"/>
  <c r="O581" i="2"/>
  <c r="M581" i="2" s="1"/>
  <c r="I581" i="2"/>
  <c r="O580" i="2"/>
  <c r="M580" i="2" s="1"/>
  <c r="I580" i="2"/>
  <c r="O579" i="2"/>
  <c r="M579" i="2" s="1"/>
  <c r="I579" i="2"/>
  <c r="O578" i="2"/>
  <c r="M578" i="2" s="1"/>
  <c r="I578" i="2"/>
  <c r="O577" i="2"/>
  <c r="M577" i="2" s="1"/>
  <c r="I577" i="2"/>
  <c r="O576" i="2"/>
  <c r="M576" i="2" s="1"/>
  <c r="I576" i="2"/>
  <c r="O575" i="2"/>
  <c r="M575" i="2" s="1"/>
  <c r="I575" i="2"/>
  <c r="O574" i="2"/>
  <c r="M574" i="2" s="1"/>
  <c r="I574" i="2"/>
  <c r="O573" i="2"/>
  <c r="M573" i="2" s="1"/>
  <c r="I573" i="2"/>
  <c r="M572" i="2"/>
  <c r="I572" i="2"/>
  <c r="O571" i="2"/>
  <c r="M571" i="2" s="1"/>
  <c r="I571" i="2"/>
  <c r="O570" i="2"/>
  <c r="M570" i="2" s="1"/>
  <c r="I570" i="2"/>
  <c r="O569" i="2"/>
  <c r="M569" i="2" s="1"/>
  <c r="I569" i="2"/>
  <c r="O568" i="2"/>
  <c r="M568" i="2" s="1"/>
  <c r="I568" i="2"/>
  <c r="O567" i="2"/>
  <c r="M567" i="2" s="1"/>
  <c r="I567" i="2"/>
  <c r="O566" i="2"/>
  <c r="M566" i="2" s="1"/>
  <c r="I566" i="2"/>
  <c r="O565" i="2"/>
  <c r="M565" i="2" s="1"/>
  <c r="I565" i="2"/>
  <c r="O564" i="2"/>
  <c r="M564" i="2" s="1"/>
  <c r="I564" i="2"/>
  <c r="O563" i="2"/>
  <c r="M563" i="2" s="1"/>
  <c r="I563" i="2"/>
  <c r="O562" i="2"/>
  <c r="M562" i="2" s="1"/>
  <c r="I562" i="2"/>
  <c r="O561" i="2"/>
  <c r="M561" i="2" s="1"/>
  <c r="I561" i="2"/>
  <c r="O560" i="2"/>
  <c r="M560" i="2" s="1"/>
  <c r="I560" i="2"/>
  <c r="O559" i="2"/>
  <c r="M559" i="2" s="1"/>
  <c r="I559" i="2"/>
  <c r="O558" i="2"/>
  <c r="M558" i="2" s="1"/>
  <c r="I558" i="2"/>
  <c r="O557" i="2"/>
  <c r="M557" i="2" s="1"/>
  <c r="I557" i="2"/>
  <c r="O556" i="2"/>
  <c r="M556" i="2" s="1"/>
  <c r="I556" i="2"/>
  <c r="O555" i="2"/>
  <c r="M555" i="2" s="1"/>
  <c r="I555" i="2"/>
  <c r="O554" i="2"/>
  <c r="M554" i="2" s="1"/>
  <c r="I554" i="2"/>
  <c r="O553" i="2"/>
  <c r="M553" i="2" s="1"/>
  <c r="I553" i="2"/>
  <c r="O552" i="2"/>
  <c r="M552" i="2" s="1"/>
  <c r="I552" i="2"/>
  <c r="O551" i="2"/>
  <c r="M551" i="2" s="1"/>
  <c r="I551" i="2"/>
  <c r="O550" i="2"/>
  <c r="M550" i="2" s="1"/>
  <c r="I550" i="2"/>
  <c r="O549" i="2"/>
  <c r="M549" i="2" s="1"/>
  <c r="I549" i="2"/>
  <c r="O548" i="2"/>
  <c r="M548" i="2" s="1"/>
  <c r="I548" i="2"/>
  <c r="O547" i="2"/>
  <c r="M547" i="2" s="1"/>
  <c r="I547" i="2"/>
  <c r="O546" i="2"/>
  <c r="M546" i="2" s="1"/>
  <c r="I546" i="2"/>
  <c r="O545" i="2"/>
  <c r="M545" i="2" s="1"/>
  <c r="I545" i="2"/>
  <c r="O544" i="2"/>
  <c r="M544" i="2" s="1"/>
  <c r="I544" i="2"/>
  <c r="O543" i="2"/>
  <c r="M543" i="2" s="1"/>
  <c r="I543" i="2"/>
  <c r="O542" i="2"/>
  <c r="M542" i="2" s="1"/>
  <c r="I542" i="2"/>
  <c r="O541" i="2"/>
  <c r="M541" i="2" s="1"/>
  <c r="I541" i="2"/>
  <c r="O540" i="2"/>
  <c r="M540" i="2" s="1"/>
  <c r="I540" i="2"/>
  <c r="O539" i="2"/>
  <c r="M539" i="2" s="1"/>
  <c r="I539" i="2"/>
  <c r="O538" i="2"/>
  <c r="M538" i="2" s="1"/>
  <c r="I538" i="2"/>
  <c r="O537" i="2"/>
  <c r="M537" i="2" s="1"/>
  <c r="I537" i="2"/>
  <c r="O536" i="2"/>
  <c r="M536" i="2" s="1"/>
  <c r="I536" i="2"/>
  <c r="O535" i="2"/>
  <c r="M535" i="2" s="1"/>
  <c r="I535" i="2"/>
  <c r="O534" i="2"/>
  <c r="M534" i="2" s="1"/>
  <c r="I534" i="2"/>
  <c r="O533" i="2"/>
  <c r="M533" i="2" s="1"/>
  <c r="I533" i="2"/>
  <c r="O532" i="2"/>
  <c r="M532" i="2" s="1"/>
  <c r="I532" i="2"/>
  <c r="O531" i="2"/>
  <c r="M531" i="2" s="1"/>
  <c r="I531" i="2"/>
  <c r="O530" i="2"/>
  <c r="M530" i="2" s="1"/>
  <c r="I530" i="2"/>
  <c r="O529" i="2"/>
  <c r="M529" i="2" s="1"/>
  <c r="I529" i="2"/>
  <c r="O528" i="2"/>
  <c r="M528" i="2" s="1"/>
  <c r="I528" i="2"/>
  <c r="O527" i="2"/>
  <c r="M527" i="2" s="1"/>
  <c r="I527" i="2"/>
  <c r="O526" i="2"/>
  <c r="M526" i="2" s="1"/>
  <c r="I526" i="2"/>
  <c r="O525" i="2"/>
  <c r="M525" i="2" s="1"/>
  <c r="I525" i="2"/>
  <c r="O524" i="2"/>
  <c r="M524" i="2" s="1"/>
  <c r="I524" i="2"/>
  <c r="O523" i="2"/>
  <c r="M523" i="2" s="1"/>
  <c r="I523" i="2"/>
  <c r="O522" i="2"/>
  <c r="M522" i="2" s="1"/>
  <c r="I522" i="2"/>
  <c r="O521" i="2"/>
  <c r="M521" i="2" s="1"/>
  <c r="I521" i="2"/>
  <c r="O520" i="2"/>
  <c r="M520" i="2" s="1"/>
  <c r="I520" i="2"/>
  <c r="O519" i="2"/>
  <c r="M519" i="2" s="1"/>
  <c r="I519" i="2"/>
  <c r="O518" i="2"/>
  <c r="M518" i="2" s="1"/>
  <c r="I518" i="2"/>
  <c r="M517" i="2"/>
  <c r="I517" i="2"/>
  <c r="M516" i="2"/>
  <c r="I516" i="2"/>
  <c r="O515" i="2"/>
  <c r="M515" i="2" s="1"/>
  <c r="I515" i="2"/>
  <c r="O514" i="2"/>
  <c r="M514" i="2" s="1"/>
  <c r="I514" i="2"/>
  <c r="O513" i="2"/>
  <c r="M513" i="2" s="1"/>
  <c r="I513" i="2"/>
  <c r="O512" i="2"/>
  <c r="M512" i="2" s="1"/>
  <c r="I512" i="2"/>
  <c r="O511" i="2"/>
  <c r="M511" i="2" s="1"/>
  <c r="I511" i="2"/>
  <c r="O510" i="2"/>
  <c r="M510" i="2" s="1"/>
  <c r="I510" i="2"/>
  <c r="M509" i="2"/>
  <c r="I509" i="2"/>
  <c r="M508" i="2"/>
  <c r="I508" i="2"/>
  <c r="O507" i="2"/>
  <c r="M507" i="2" s="1"/>
  <c r="I507" i="2"/>
  <c r="O506" i="2"/>
  <c r="M506" i="2" s="1"/>
  <c r="I506" i="2"/>
  <c r="O505" i="2"/>
  <c r="M505" i="2" s="1"/>
  <c r="I505" i="2"/>
  <c r="O504" i="2"/>
  <c r="M504" i="2" s="1"/>
  <c r="I504" i="2"/>
  <c r="O503" i="2"/>
  <c r="M503" i="2" s="1"/>
  <c r="I503" i="2"/>
  <c r="O502" i="2"/>
  <c r="M502" i="2" s="1"/>
  <c r="I502" i="2"/>
  <c r="M501" i="2"/>
  <c r="I501" i="2"/>
  <c r="M500" i="2"/>
  <c r="I500" i="2"/>
  <c r="M499" i="2"/>
  <c r="I499" i="2"/>
  <c r="M498" i="2"/>
  <c r="I498" i="2"/>
  <c r="M497" i="2"/>
  <c r="I497" i="2"/>
  <c r="M496" i="2"/>
  <c r="I496" i="2"/>
  <c r="M495" i="2"/>
  <c r="I495" i="2"/>
  <c r="O494" i="2"/>
  <c r="M494" i="2" s="1"/>
  <c r="I494" i="2"/>
  <c r="O493" i="2"/>
  <c r="M493" i="2" s="1"/>
  <c r="I493" i="2"/>
  <c r="O492" i="2"/>
  <c r="M492" i="2" s="1"/>
  <c r="I492" i="2"/>
  <c r="O491" i="2"/>
  <c r="M491" i="2" s="1"/>
  <c r="I491" i="2"/>
  <c r="O490" i="2"/>
  <c r="M490" i="2" s="1"/>
  <c r="I490" i="2"/>
  <c r="M489" i="2"/>
  <c r="I489" i="2"/>
  <c r="M488" i="2"/>
  <c r="I488" i="2"/>
  <c r="M487" i="2"/>
  <c r="I487" i="2"/>
  <c r="O486" i="2"/>
  <c r="M486" i="2" s="1"/>
  <c r="I486" i="2"/>
  <c r="O485" i="2"/>
  <c r="M485" i="2" s="1"/>
  <c r="I485" i="2"/>
  <c r="M484" i="2"/>
  <c r="I484" i="2"/>
  <c r="M483" i="2"/>
  <c r="I483" i="2"/>
  <c r="O482" i="2"/>
  <c r="M482" i="2" s="1"/>
  <c r="I482" i="2"/>
  <c r="O481" i="2"/>
  <c r="M481" i="2" s="1"/>
  <c r="I481" i="2"/>
  <c r="M480" i="2"/>
  <c r="I480" i="2"/>
  <c r="M479" i="2"/>
  <c r="I479" i="2"/>
  <c r="O478" i="2"/>
  <c r="M478" i="2" s="1"/>
  <c r="I478" i="2"/>
  <c r="M477" i="2"/>
  <c r="I477" i="2"/>
  <c r="M476" i="2"/>
  <c r="I476" i="2"/>
  <c r="M475" i="2"/>
  <c r="I475" i="2"/>
  <c r="M474" i="2"/>
  <c r="I474" i="2"/>
  <c r="O473" i="2"/>
  <c r="M473" i="2" s="1"/>
  <c r="I473" i="2"/>
  <c r="O472" i="2"/>
  <c r="M472" i="2" s="1"/>
  <c r="I472" i="2"/>
  <c r="M471" i="2"/>
  <c r="I471" i="2"/>
  <c r="O470" i="2"/>
  <c r="M470" i="2" s="1"/>
  <c r="I470" i="2"/>
  <c r="M469" i="2"/>
  <c r="I469" i="2"/>
  <c r="M468" i="2"/>
  <c r="I468" i="2"/>
  <c r="M467" i="2"/>
  <c r="I467" i="2"/>
  <c r="M466" i="2"/>
  <c r="I466" i="2"/>
  <c r="O465" i="2"/>
  <c r="M465" i="2" s="1"/>
  <c r="I465" i="2"/>
  <c r="O464" i="2"/>
  <c r="M464" i="2" s="1"/>
  <c r="I464" i="2"/>
  <c r="O463" i="2"/>
  <c r="M463" i="2" s="1"/>
  <c r="I463" i="2"/>
  <c r="O462" i="2"/>
  <c r="M462" i="2" s="1"/>
  <c r="I462" i="2"/>
  <c r="O461" i="2"/>
  <c r="M461" i="2" s="1"/>
  <c r="I461" i="2"/>
  <c r="O460" i="2"/>
  <c r="M460" i="2" s="1"/>
  <c r="I460" i="2"/>
  <c r="O459" i="2"/>
  <c r="M459" i="2" s="1"/>
  <c r="I459" i="2"/>
  <c r="O458" i="2"/>
  <c r="M458" i="2" s="1"/>
  <c r="I458" i="2"/>
  <c r="O457" i="2"/>
  <c r="M457" i="2" s="1"/>
  <c r="I457" i="2"/>
  <c r="O456" i="2"/>
  <c r="M456" i="2" s="1"/>
  <c r="I456" i="2"/>
  <c r="O455" i="2"/>
  <c r="M455" i="2" s="1"/>
  <c r="I455" i="2"/>
  <c r="O454" i="2"/>
  <c r="M454" i="2" s="1"/>
  <c r="I454" i="2"/>
  <c r="O453" i="2"/>
  <c r="M453" i="2" s="1"/>
  <c r="I453" i="2"/>
  <c r="O452" i="2"/>
  <c r="M452" i="2" s="1"/>
  <c r="I452" i="2"/>
  <c r="O451" i="2"/>
  <c r="M451" i="2" s="1"/>
  <c r="I451" i="2"/>
  <c r="O450" i="2"/>
  <c r="M450" i="2" s="1"/>
  <c r="I450" i="2"/>
  <c r="X58" i="5"/>
  <c r="O58" i="5"/>
  <c r="M58" i="5"/>
  <c r="I58" i="5"/>
  <c r="X56" i="5"/>
  <c r="O56" i="5"/>
  <c r="M56" i="5"/>
  <c r="I56" i="5"/>
  <c r="O216" i="7"/>
  <c r="M216" i="7" s="1"/>
  <c r="I216" i="7"/>
  <c r="O215" i="7"/>
  <c r="M215" i="7" s="1"/>
  <c r="I215" i="7"/>
  <c r="O214" i="7"/>
  <c r="M214" i="7" s="1"/>
  <c r="I214" i="7"/>
  <c r="O213" i="7"/>
  <c r="M213" i="7" s="1"/>
  <c r="I213" i="7"/>
  <c r="O212" i="7"/>
  <c r="M212" i="7" s="1"/>
  <c r="I212" i="7"/>
  <c r="O211" i="7"/>
  <c r="M211" i="7" s="1"/>
  <c r="I211" i="7"/>
  <c r="O210" i="7"/>
  <c r="M210" i="7" s="1"/>
  <c r="I210" i="7"/>
  <c r="O209" i="7"/>
  <c r="M209" i="7" s="1"/>
  <c r="I209" i="7"/>
  <c r="O208" i="7"/>
  <c r="M208" i="7" s="1"/>
  <c r="I208" i="7"/>
  <c r="O207" i="7"/>
  <c r="M207" i="7" s="1"/>
  <c r="I207" i="7"/>
  <c r="O206" i="7"/>
  <c r="M206" i="7" s="1"/>
  <c r="I206" i="7"/>
  <c r="O205" i="7"/>
  <c r="M205" i="7" s="1"/>
  <c r="I205" i="7"/>
  <c r="O204" i="7"/>
  <c r="M204" i="7" s="1"/>
  <c r="I204" i="7"/>
  <c r="O203" i="7"/>
  <c r="M203" i="7" s="1"/>
  <c r="I203" i="7"/>
  <c r="O202" i="7"/>
  <c r="M202" i="7" s="1"/>
  <c r="I202" i="7"/>
  <c r="O201" i="7"/>
  <c r="M201" i="7" s="1"/>
  <c r="I201" i="7"/>
  <c r="O200" i="7"/>
  <c r="M200" i="7" s="1"/>
  <c r="I200" i="7"/>
  <c r="O199" i="7"/>
  <c r="M199" i="7" s="1"/>
  <c r="I199" i="7"/>
  <c r="O198" i="7"/>
  <c r="M198" i="7" s="1"/>
  <c r="I198" i="7"/>
  <c r="O197" i="7"/>
  <c r="M197" i="7" s="1"/>
  <c r="I197" i="7"/>
  <c r="O196" i="7"/>
  <c r="M196" i="7" s="1"/>
  <c r="I196" i="7"/>
  <c r="O195" i="7"/>
  <c r="M195" i="7" s="1"/>
  <c r="I195" i="7"/>
  <c r="O194" i="7"/>
  <c r="M194" i="7" s="1"/>
  <c r="I194" i="7"/>
  <c r="O193" i="7"/>
  <c r="M193" i="7" s="1"/>
  <c r="I193" i="7"/>
  <c r="O192" i="7"/>
  <c r="M192" i="7" s="1"/>
  <c r="I192" i="7"/>
  <c r="O191" i="7"/>
  <c r="M191" i="7" s="1"/>
  <c r="I191" i="7"/>
  <c r="O190" i="7"/>
  <c r="M190" i="7" s="1"/>
  <c r="I190" i="7"/>
  <c r="O189" i="7"/>
  <c r="M189" i="7" s="1"/>
  <c r="I189" i="7"/>
  <c r="O188" i="7"/>
  <c r="M188" i="7" s="1"/>
  <c r="I188" i="7"/>
  <c r="O187" i="7"/>
  <c r="M187" i="7" s="1"/>
  <c r="I187" i="7"/>
  <c r="O186" i="7"/>
  <c r="M186" i="7" s="1"/>
  <c r="I186" i="7"/>
  <c r="O185" i="7"/>
  <c r="M185" i="7" s="1"/>
  <c r="I185" i="7"/>
  <c r="O184" i="7"/>
  <c r="M184" i="7" s="1"/>
  <c r="I184" i="7"/>
  <c r="O183" i="7"/>
  <c r="M183" i="7" s="1"/>
  <c r="I183" i="7"/>
  <c r="O182" i="7"/>
  <c r="M182" i="7" s="1"/>
  <c r="I182" i="7"/>
  <c r="O181" i="7"/>
  <c r="M181" i="7" s="1"/>
  <c r="I181" i="7"/>
  <c r="O180" i="7"/>
  <c r="M180" i="7" s="1"/>
  <c r="I180" i="7"/>
  <c r="O179" i="7"/>
  <c r="M179" i="7" s="1"/>
  <c r="I179" i="7"/>
  <c r="O178" i="7"/>
  <c r="M178" i="7" s="1"/>
  <c r="I178" i="7"/>
  <c r="O177" i="7"/>
  <c r="M177" i="7" s="1"/>
  <c r="I177" i="7"/>
  <c r="O176" i="7"/>
  <c r="M176" i="7" s="1"/>
  <c r="I176" i="7"/>
  <c r="M175" i="7"/>
  <c r="I175" i="7"/>
  <c r="O174" i="7"/>
  <c r="M174" i="7" s="1"/>
  <c r="I174" i="7"/>
  <c r="M173" i="7"/>
  <c r="I173" i="7"/>
  <c r="M172" i="7"/>
  <c r="I172" i="7"/>
  <c r="O171" i="7"/>
  <c r="M171" i="7" s="1"/>
  <c r="I171" i="7"/>
  <c r="O170" i="7"/>
  <c r="M170" i="7" s="1"/>
  <c r="I170" i="7"/>
  <c r="M169" i="7"/>
  <c r="I169" i="7"/>
  <c r="M168" i="7"/>
  <c r="I168" i="7"/>
  <c r="O167" i="7"/>
  <c r="M167" i="7" s="1"/>
  <c r="I167" i="7"/>
  <c r="O166" i="7"/>
  <c r="M166" i="7" s="1"/>
  <c r="I166" i="7"/>
  <c r="M165" i="7"/>
  <c r="I165" i="7"/>
  <c r="M164" i="7"/>
  <c r="I164" i="7"/>
  <c r="M163" i="7"/>
  <c r="I163" i="7"/>
  <c r="M162" i="7"/>
  <c r="I162" i="7"/>
  <c r="O161" i="7"/>
  <c r="M161" i="7" s="1"/>
  <c r="I161" i="7"/>
  <c r="O160" i="7"/>
  <c r="M160" i="7" s="1"/>
  <c r="I160" i="7"/>
  <c r="M159" i="7"/>
  <c r="I159" i="7"/>
  <c r="M158" i="7"/>
  <c r="I158" i="7"/>
  <c r="O157" i="7"/>
  <c r="M157" i="7" s="1"/>
  <c r="I157" i="7"/>
  <c r="O156" i="7"/>
  <c r="M156" i="7" s="1"/>
  <c r="I156" i="7"/>
  <c r="M155" i="7"/>
  <c r="I155" i="7"/>
  <c r="O154" i="7"/>
  <c r="M154" i="7" s="1"/>
  <c r="I154" i="7"/>
  <c r="O153" i="7"/>
  <c r="M153" i="7" s="1"/>
  <c r="I153" i="7"/>
  <c r="O152" i="7"/>
  <c r="M152" i="7" s="1"/>
  <c r="I152" i="7"/>
  <c r="O151" i="7"/>
  <c r="M151" i="7" s="1"/>
  <c r="I151" i="7"/>
  <c r="X54" i="5"/>
  <c r="O54" i="5"/>
  <c r="M54" i="5" s="1"/>
  <c r="I54" i="5"/>
  <c r="O861" i="3"/>
  <c r="M861" i="3" s="1"/>
  <c r="I861" i="3"/>
  <c r="O860" i="3"/>
  <c r="M860" i="3" s="1"/>
  <c r="I860" i="3"/>
  <c r="O859" i="3"/>
  <c r="M859" i="3" s="1"/>
  <c r="I859" i="3"/>
  <c r="O858" i="3"/>
  <c r="M858" i="3" s="1"/>
  <c r="I858" i="3"/>
  <c r="O857" i="3"/>
  <c r="M857" i="3" s="1"/>
  <c r="I857" i="3"/>
  <c r="O856" i="3"/>
  <c r="M856" i="3" s="1"/>
  <c r="I856" i="3"/>
  <c r="O855" i="3"/>
  <c r="M855" i="3" s="1"/>
  <c r="I855" i="3"/>
  <c r="O854" i="3"/>
  <c r="M854" i="3" s="1"/>
  <c r="I854" i="3"/>
  <c r="O853" i="3"/>
  <c r="M853" i="3" s="1"/>
  <c r="I853" i="3"/>
  <c r="O852" i="3"/>
  <c r="M852" i="3" s="1"/>
  <c r="I852" i="3"/>
  <c r="O851" i="3"/>
  <c r="M851" i="3" s="1"/>
  <c r="I851" i="3"/>
  <c r="O850" i="3"/>
  <c r="M850" i="3" s="1"/>
  <c r="I850" i="3"/>
  <c r="O849" i="3"/>
  <c r="M849" i="3" s="1"/>
  <c r="I849" i="3"/>
  <c r="O848" i="3"/>
  <c r="M848" i="3" s="1"/>
  <c r="I848" i="3"/>
  <c r="O847" i="3"/>
  <c r="M847" i="3" s="1"/>
  <c r="I847" i="3"/>
  <c r="O846" i="3"/>
  <c r="M846" i="3" s="1"/>
  <c r="I846" i="3"/>
  <c r="O845" i="3"/>
  <c r="M845" i="3" s="1"/>
  <c r="I845" i="3"/>
  <c r="O844" i="3"/>
  <c r="M844" i="3" s="1"/>
  <c r="I844" i="3"/>
  <c r="O843" i="3"/>
  <c r="M843" i="3" s="1"/>
  <c r="I843" i="3"/>
  <c r="O842" i="3"/>
  <c r="M842" i="3" s="1"/>
  <c r="I842" i="3"/>
  <c r="O841" i="3"/>
  <c r="M841" i="3" s="1"/>
  <c r="I841" i="3"/>
  <c r="O840" i="3"/>
  <c r="M840" i="3" s="1"/>
  <c r="I840" i="3"/>
  <c r="O839" i="3"/>
  <c r="M839" i="3" s="1"/>
  <c r="I839" i="3"/>
  <c r="O838" i="3"/>
  <c r="M838" i="3" s="1"/>
  <c r="I838" i="3"/>
  <c r="O837" i="3"/>
  <c r="M837" i="3" s="1"/>
  <c r="I837" i="3"/>
  <c r="O836" i="3"/>
  <c r="M836" i="3" s="1"/>
  <c r="I836" i="3"/>
  <c r="O835" i="3"/>
  <c r="M835" i="3" s="1"/>
  <c r="I835" i="3"/>
  <c r="O834" i="3"/>
  <c r="M834" i="3" s="1"/>
  <c r="I834" i="3"/>
  <c r="O833" i="3"/>
  <c r="M833" i="3" s="1"/>
  <c r="I833" i="3"/>
  <c r="O832" i="3"/>
  <c r="M832" i="3" s="1"/>
  <c r="I832" i="3"/>
  <c r="O831" i="3"/>
  <c r="M831" i="3" s="1"/>
  <c r="I831" i="3"/>
  <c r="O830" i="3"/>
  <c r="M830" i="3" s="1"/>
  <c r="I830" i="3"/>
  <c r="M829" i="3"/>
  <c r="I829" i="3"/>
  <c r="M828" i="3"/>
  <c r="I828" i="3"/>
  <c r="O827" i="3"/>
  <c r="M827" i="3" s="1"/>
  <c r="I827" i="3"/>
  <c r="O826" i="3"/>
  <c r="M826" i="3" s="1"/>
  <c r="I826" i="3"/>
  <c r="O825" i="3"/>
  <c r="M825" i="3" s="1"/>
  <c r="I825" i="3"/>
  <c r="M824" i="3"/>
  <c r="I824" i="3"/>
  <c r="O823" i="3"/>
  <c r="M823" i="3" s="1"/>
  <c r="I823" i="3"/>
  <c r="O822" i="3"/>
  <c r="M822" i="3" s="1"/>
  <c r="I822" i="3"/>
  <c r="O821" i="3"/>
  <c r="M821" i="3" s="1"/>
  <c r="I821" i="3"/>
  <c r="O820" i="3"/>
  <c r="M820" i="3" s="1"/>
  <c r="I820" i="3"/>
  <c r="O819" i="3"/>
  <c r="M819" i="3" s="1"/>
  <c r="I819" i="3"/>
  <c r="O818" i="3"/>
  <c r="M818" i="3" s="1"/>
  <c r="I818" i="3"/>
  <c r="O817" i="3"/>
  <c r="M817" i="3" s="1"/>
  <c r="I817" i="3"/>
  <c r="O816" i="3"/>
  <c r="M816" i="3" s="1"/>
  <c r="I816" i="3"/>
  <c r="O815" i="3"/>
  <c r="M815" i="3" s="1"/>
  <c r="I815" i="3"/>
  <c r="O814" i="3"/>
  <c r="M814" i="3" s="1"/>
  <c r="I814" i="3"/>
  <c r="O813" i="3"/>
  <c r="M813" i="3" s="1"/>
  <c r="I813" i="3"/>
  <c r="M812" i="3"/>
  <c r="I812" i="3"/>
  <c r="O811" i="3"/>
  <c r="M811" i="3" s="1"/>
  <c r="I811" i="3"/>
  <c r="O810" i="3"/>
  <c r="M810" i="3" s="1"/>
  <c r="I810" i="3"/>
  <c r="O809" i="3"/>
  <c r="M809" i="3" s="1"/>
  <c r="I809" i="3"/>
  <c r="O808" i="3"/>
  <c r="M808" i="3" s="1"/>
  <c r="I808" i="3"/>
  <c r="O807" i="3"/>
  <c r="M807" i="3" s="1"/>
  <c r="I807" i="3"/>
  <c r="O806" i="3"/>
  <c r="M806" i="3" s="1"/>
  <c r="I806" i="3"/>
  <c r="O805" i="3"/>
  <c r="M805" i="3" s="1"/>
  <c r="I805" i="3"/>
  <c r="O804" i="3"/>
  <c r="M804" i="3" s="1"/>
  <c r="I804" i="3"/>
  <c r="O803" i="3"/>
  <c r="M803" i="3" s="1"/>
  <c r="I803" i="3"/>
  <c r="O802" i="3"/>
  <c r="M802" i="3" s="1"/>
  <c r="I802" i="3"/>
  <c r="O801" i="3"/>
  <c r="M801" i="3" s="1"/>
  <c r="I801" i="3"/>
  <c r="O800" i="3"/>
  <c r="M800" i="3" s="1"/>
  <c r="I800" i="3"/>
  <c r="O799" i="3"/>
  <c r="M799" i="3" s="1"/>
  <c r="I799" i="3"/>
  <c r="O798" i="3"/>
  <c r="M798" i="3" s="1"/>
  <c r="I798" i="3"/>
  <c r="O797" i="3"/>
  <c r="M797" i="3" s="1"/>
  <c r="I797" i="3"/>
  <c r="O796" i="3"/>
  <c r="M796" i="3" s="1"/>
  <c r="I796" i="3"/>
  <c r="O795" i="3"/>
  <c r="M795" i="3" s="1"/>
  <c r="I795" i="3"/>
  <c r="O794" i="3"/>
  <c r="M794" i="3" s="1"/>
  <c r="I794" i="3"/>
  <c r="O793" i="3"/>
  <c r="M793" i="3" s="1"/>
  <c r="I793" i="3"/>
  <c r="O792" i="3"/>
  <c r="M792" i="3" s="1"/>
  <c r="I792" i="3"/>
  <c r="O791" i="3"/>
  <c r="M791" i="3" s="1"/>
  <c r="I791" i="3"/>
  <c r="O790" i="3"/>
  <c r="M790" i="3" s="1"/>
  <c r="I790" i="3"/>
  <c r="O789" i="3"/>
  <c r="M789" i="3" s="1"/>
  <c r="I789" i="3"/>
  <c r="M788" i="3"/>
  <c r="I788" i="3"/>
  <c r="O787" i="3"/>
  <c r="M787" i="3" s="1"/>
  <c r="I787" i="3"/>
  <c r="O786" i="3"/>
  <c r="M786" i="3" s="1"/>
  <c r="I786" i="3"/>
  <c r="O785" i="3"/>
  <c r="M785" i="3" s="1"/>
  <c r="I785" i="3"/>
  <c r="O784" i="3"/>
  <c r="M784" i="3" s="1"/>
  <c r="I784" i="3"/>
  <c r="O783" i="3"/>
  <c r="M783" i="3" s="1"/>
  <c r="I783" i="3"/>
  <c r="O782" i="3"/>
  <c r="M782" i="3" s="1"/>
  <c r="I782" i="3"/>
  <c r="O781" i="3"/>
  <c r="M781" i="3" s="1"/>
  <c r="I781" i="3"/>
  <c r="O780" i="3"/>
  <c r="M780" i="3" s="1"/>
  <c r="I780" i="3"/>
  <c r="O779" i="3"/>
  <c r="M779" i="3" s="1"/>
  <c r="I779" i="3"/>
  <c r="O778" i="3"/>
  <c r="M778" i="3" s="1"/>
  <c r="I778" i="3"/>
  <c r="O777" i="3"/>
  <c r="M777" i="3" s="1"/>
  <c r="I777" i="3"/>
  <c r="O776" i="3"/>
  <c r="M776" i="3" s="1"/>
  <c r="I776" i="3"/>
  <c r="O775" i="3"/>
  <c r="M775" i="3" s="1"/>
  <c r="I775" i="3"/>
  <c r="O774" i="3"/>
  <c r="M774" i="3" s="1"/>
  <c r="I774" i="3"/>
  <c r="O773" i="3"/>
  <c r="M773" i="3" s="1"/>
  <c r="I773" i="3"/>
  <c r="O772" i="3"/>
  <c r="M772" i="3" s="1"/>
  <c r="I772" i="3"/>
  <c r="O771" i="3"/>
  <c r="M771" i="3" s="1"/>
  <c r="I771" i="3"/>
  <c r="O770" i="3"/>
  <c r="M770" i="3" s="1"/>
  <c r="I770" i="3"/>
  <c r="O769" i="3"/>
  <c r="M769" i="3" s="1"/>
  <c r="I769" i="3"/>
  <c r="O768" i="3"/>
  <c r="M768" i="3" s="1"/>
  <c r="I768" i="3"/>
  <c r="O767" i="3"/>
  <c r="M767" i="3" s="1"/>
  <c r="I767" i="3"/>
  <c r="M766" i="3"/>
  <c r="I766" i="3"/>
  <c r="O765" i="3"/>
  <c r="M765" i="3" s="1"/>
  <c r="I765" i="3"/>
  <c r="O764" i="3"/>
  <c r="M764" i="3" s="1"/>
  <c r="I764" i="3"/>
  <c r="O763" i="3"/>
  <c r="M763" i="3" s="1"/>
  <c r="I763" i="3"/>
  <c r="O762" i="3"/>
  <c r="M762" i="3" s="1"/>
  <c r="I762" i="3"/>
  <c r="O761" i="3"/>
  <c r="M761" i="3" s="1"/>
  <c r="I761" i="3"/>
  <c r="O760" i="3"/>
  <c r="M760" i="3" s="1"/>
  <c r="I760" i="3"/>
  <c r="O759" i="3"/>
  <c r="M759" i="3" s="1"/>
  <c r="I759" i="3"/>
  <c r="O758" i="3"/>
  <c r="M758" i="3" s="1"/>
  <c r="I758" i="3"/>
  <c r="O757" i="3"/>
  <c r="M757" i="3" s="1"/>
  <c r="I757" i="3"/>
  <c r="O756" i="3"/>
  <c r="M756" i="3" s="1"/>
  <c r="I756" i="3"/>
  <c r="O755" i="3"/>
  <c r="M755" i="3" s="1"/>
  <c r="I755" i="3"/>
  <c r="O754" i="3"/>
  <c r="M754" i="3" s="1"/>
  <c r="I754" i="3"/>
  <c r="O753" i="3"/>
  <c r="M753" i="3" s="1"/>
  <c r="I753" i="3"/>
  <c r="O752" i="3"/>
  <c r="M752" i="3" s="1"/>
  <c r="I752" i="3"/>
  <c r="O751" i="3"/>
  <c r="M751" i="3" s="1"/>
  <c r="I751" i="3"/>
  <c r="M750" i="3"/>
  <c r="I750" i="3"/>
  <c r="O749" i="3"/>
  <c r="M749" i="3" s="1"/>
  <c r="I749" i="3"/>
  <c r="O748" i="3"/>
  <c r="M748" i="3" s="1"/>
  <c r="I748" i="3"/>
  <c r="O747" i="3"/>
  <c r="M747" i="3" s="1"/>
  <c r="I747" i="3"/>
  <c r="O746" i="3"/>
  <c r="M746" i="3" s="1"/>
  <c r="I746" i="3"/>
  <c r="O745" i="3"/>
  <c r="M745" i="3" s="1"/>
  <c r="I745" i="3"/>
  <c r="O744" i="3"/>
  <c r="M744" i="3" s="1"/>
  <c r="I744" i="3"/>
  <c r="O743" i="3"/>
  <c r="M743" i="3" s="1"/>
  <c r="I743" i="3"/>
  <c r="O742" i="3"/>
  <c r="M742" i="3" s="1"/>
  <c r="I742" i="3"/>
  <c r="O741" i="3"/>
  <c r="M741" i="3" s="1"/>
  <c r="I741" i="3"/>
  <c r="O740" i="3"/>
  <c r="M740" i="3" s="1"/>
  <c r="I740" i="3"/>
  <c r="O739" i="3"/>
  <c r="M739" i="3" s="1"/>
  <c r="I739" i="3"/>
  <c r="M738" i="3"/>
  <c r="I738" i="3"/>
  <c r="M737" i="3"/>
  <c r="I737" i="3"/>
  <c r="O736" i="3"/>
  <c r="M736" i="3" s="1"/>
  <c r="I736" i="3"/>
  <c r="O735" i="3"/>
  <c r="M735" i="3" s="1"/>
  <c r="I735" i="3"/>
  <c r="M734" i="3"/>
  <c r="I734" i="3"/>
  <c r="O733" i="3"/>
  <c r="M733" i="3" s="1"/>
  <c r="I733" i="3"/>
  <c r="O732" i="3"/>
  <c r="M732" i="3" s="1"/>
  <c r="I732" i="3"/>
  <c r="M731" i="3"/>
  <c r="I731" i="3"/>
  <c r="O730" i="3"/>
  <c r="M730" i="3" s="1"/>
  <c r="I730" i="3"/>
  <c r="O729" i="3"/>
  <c r="M729" i="3" s="1"/>
  <c r="I729" i="3"/>
  <c r="O728" i="3"/>
  <c r="M728" i="3" s="1"/>
  <c r="I728" i="3"/>
  <c r="O727" i="3"/>
  <c r="M727" i="3" s="1"/>
  <c r="I727" i="3"/>
  <c r="O726" i="3"/>
  <c r="M726" i="3" s="1"/>
  <c r="I726" i="3"/>
  <c r="M725" i="3"/>
  <c r="I725" i="3"/>
  <c r="M724" i="3"/>
  <c r="I724" i="3"/>
  <c r="O723" i="3"/>
  <c r="M723" i="3" s="1"/>
  <c r="I723" i="3"/>
  <c r="M722" i="3"/>
  <c r="I722" i="3"/>
  <c r="O721" i="3"/>
  <c r="M721" i="3" s="1"/>
  <c r="I721" i="3"/>
  <c r="O720" i="3"/>
  <c r="M720" i="3" s="1"/>
  <c r="I720" i="3"/>
  <c r="M719" i="3"/>
  <c r="I719" i="3"/>
  <c r="O718" i="3"/>
  <c r="M718" i="3" s="1"/>
  <c r="I718" i="3"/>
  <c r="M717" i="3"/>
  <c r="I717" i="3"/>
  <c r="M716" i="3"/>
  <c r="I716" i="3"/>
  <c r="M715" i="3"/>
  <c r="I715" i="3"/>
  <c r="O714" i="3"/>
  <c r="M714" i="3" s="1"/>
  <c r="I714" i="3"/>
  <c r="O713" i="3"/>
  <c r="M713" i="3" s="1"/>
  <c r="I713" i="3"/>
  <c r="O712" i="3"/>
  <c r="M712" i="3" s="1"/>
  <c r="I712" i="3"/>
  <c r="O711" i="3"/>
  <c r="M711" i="3" s="1"/>
  <c r="I711" i="3"/>
  <c r="M710" i="3"/>
  <c r="I710" i="3"/>
  <c r="O709" i="3"/>
  <c r="M709" i="3" s="1"/>
  <c r="I709" i="3"/>
  <c r="O708" i="3"/>
  <c r="M708" i="3" s="1"/>
  <c r="I708" i="3"/>
  <c r="M707" i="3"/>
  <c r="I707" i="3"/>
  <c r="O706" i="3"/>
  <c r="M706" i="3" s="1"/>
  <c r="I706" i="3"/>
  <c r="O705" i="3"/>
  <c r="M705" i="3" s="1"/>
  <c r="I705" i="3"/>
  <c r="O704" i="3"/>
  <c r="M704" i="3" s="1"/>
  <c r="I704" i="3"/>
  <c r="M703" i="3"/>
  <c r="I703" i="3"/>
  <c r="O702" i="3"/>
  <c r="M702" i="3" s="1"/>
  <c r="I702" i="3"/>
  <c r="M701" i="3"/>
  <c r="I701" i="3"/>
  <c r="O700" i="3"/>
  <c r="M700" i="3" s="1"/>
  <c r="I700" i="3"/>
  <c r="O699" i="3"/>
  <c r="M699" i="3" s="1"/>
  <c r="I699" i="3"/>
  <c r="O698" i="3"/>
  <c r="M698" i="3" s="1"/>
  <c r="I698" i="3"/>
  <c r="M697" i="3"/>
  <c r="I697" i="3"/>
  <c r="O696" i="3"/>
  <c r="M696" i="3" s="1"/>
  <c r="I696" i="3"/>
  <c r="O695" i="3"/>
  <c r="M695" i="3" s="1"/>
  <c r="I695" i="3"/>
  <c r="O694" i="3"/>
  <c r="M694" i="3" s="1"/>
  <c r="I694" i="3"/>
  <c r="O693" i="3"/>
  <c r="M693" i="3" s="1"/>
  <c r="I693" i="3"/>
  <c r="M692" i="3"/>
  <c r="I692" i="3"/>
  <c r="O691" i="3"/>
  <c r="M691" i="3" s="1"/>
  <c r="I691" i="3"/>
  <c r="O690" i="3"/>
  <c r="M690" i="3" s="1"/>
  <c r="I690" i="3"/>
  <c r="O689" i="3"/>
  <c r="M689" i="3" s="1"/>
  <c r="I689" i="3"/>
  <c r="M688" i="3"/>
  <c r="I688" i="3"/>
  <c r="O687" i="3"/>
  <c r="M687" i="3" s="1"/>
  <c r="I687" i="3"/>
  <c r="O686" i="3"/>
  <c r="M686" i="3" s="1"/>
  <c r="I686" i="3"/>
  <c r="O685" i="3"/>
  <c r="M685" i="3" s="1"/>
  <c r="I685" i="3"/>
  <c r="O684" i="3"/>
  <c r="M684" i="3" s="1"/>
  <c r="I684" i="3"/>
  <c r="M683" i="3"/>
  <c r="I683" i="3"/>
  <c r="M682" i="3"/>
  <c r="I682" i="3"/>
  <c r="M681" i="3"/>
  <c r="I681" i="3"/>
  <c r="M680" i="3"/>
  <c r="I680" i="3"/>
  <c r="M679" i="3"/>
  <c r="I679" i="3"/>
  <c r="M678" i="3"/>
  <c r="I678" i="3"/>
  <c r="O677" i="3"/>
  <c r="M677" i="3" s="1"/>
  <c r="I677" i="3"/>
  <c r="O676" i="3"/>
  <c r="M676" i="3" s="1"/>
  <c r="I676" i="3"/>
  <c r="O675" i="3"/>
  <c r="M675" i="3" s="1"/>
  <c r="I675" i="3"/>
  <c r="O674" i="3"/>
  <c r="M674" i="3" s="1"/>
  <c r="I674" i="3"/>
  <c r="O673" i="3"/>
  <c r="M673" i="3" s="1"/>
  <c r="I673" i="3"/>
  <c r="O672" i="3"/>
  <c r="M672" i="3" s="1"/>
  <c r="I672" i="3"/>
  <c r="O671" i="3"/>
  <c r="M671" i="3" s="1"/>
  <c r="I671" i="3"/>
  <c r="O670" i="3"/>
  <c r="M670" i="3" s="1"/>
  <c r="I670" i="3"/>
  <c r="O669" i="3"/>
  <c r="M669" i="3" s="1"/>
  <c r="I669" i="3"/>
  <c r="O668" i="3"/>
  <c r="M668" i="3" s="1"/>
  <c r="I668" i="3"/>
  <c r="O667" i="3"/>
  <c r="M667" i="3" s="1"/>
  <c r="I667" i="3"/>
  <c r="O666" i="3"/>
  <c r="M666" i="3" s="1"/>
  <c r="I666" i="3"/>
  <c r="O665" i="3"/>
  <c r="M665" i="3" s="1"/>
  <c r="I665" i="3"/>
  <c r="O664" i="3"/>
  <c r="M664" i="3" s="1"/>
  <c r="I664" i="3"/>
  <c r="O663" i="3"/>
  <c r="M663" i="3" s="1"/>
  <c r="I663" i="3"/>
  <c r="O662" i="3"/>
  <c r="M662" i="3" s="1"/>
  <c r="I662" i="3"/>
  <c r="O661" i="3"/>
  <c r="M661" i="3" s="1"/>
  <c r="I661" i="3"/>
  <c r="O660" i="3"/>
  <c r="M660" i="3" s="1"/>
  <c r="I660" i="3"/>
  <c r="O659" i="3"/>
  <c r="M659" i="3" s="1"/>
  <c r="I659" i="3"/>
  <c r="P153" i="7" l="1"/>
  <c r="P156" i="7"/>
  <c r="P159" i="7"/>
  <c r="P162" i="7"/>
  <c r="P165" i="7"/>
  <c r="P168" i="7"/>
  <c r="P171" i="7"/>
  <c r="P174" i="7"/>
  <c r="P177" i="7"/>
  <c r="P180" i="7"/>
  <c r="P183" i="7"/>
  <c r="P186" i="7"/>
  <c r="P189" i="7"/>
  <c r="P192" i="7"/>
  <c r="P195" i="7"/>
  <c r="P198" i="7"/>
  <c r="P201" i="7"/>
  <c r="P204" i="7"/>
  <c r="P210" i="7"/>
  <c r="P213" i="7"/>
  <c r="P216" i="7"/>
  <c r="P155" i="7"/>
  <c r="P158" i="7"/>
  <c r="P161" i="7"/>
  <c r="P173" i="7"/>
  <c r="P176" i="7"/>
  <c r="P191" i="7"/>
  <c r="P194" i="7"/>
  <c r="P197" i="7"/>
  <c r="P203" i="7"/>
  <c r="P207" i="7"/>
  <c r="P164" i="7"/>
  <c r="P179" i="7"/>
  <c r="P182" i="7"/>
  <c r="P185" i="7"/>
  <c r="P206" i="7"/>
  <c r="P209" i="7"/>
  <c r="P215" i="7"/>
  <c r="P151" i="7"/>
  <c r="P154" i="7"/>
  <c r="P157" i="7"/>
  <c r="P160" i="7"/>
  <c r="P163" i="7"/>
  <c r="P166" i="7"/>
  <c r="P169" i="7"/>
  <c r="P172" i="7"/>
  <c r="P175" i="7"/>
  <c r="P178" i="7"/>
  <c r="P181" i="7"/>
  <c r="P184" i="7"/>
  <c r="P187" i="7"/>
  <c r="P190" i="7"/>
  <c r="P193" i="7"/>
  <c r="P196" i="7"/>
  <c r="P199" i="7"/>
  <c r="P202" i="7"/>
  <c r="P205" i="7"/>
  <c r="P208" i="7"/>
  <c r="P211" i="7"/>
  <c r="P214" i="7"/>
  <c r="P152" i="7"/>
  <c r="P167" i="7"/>
  <c r="P170" i="7"/>
  <c r="P188" i="7"/>
  <c r="P200" i="7"/>
  <c r="P212" i="7"/>
  <c r="P526" i="2"/>
  <c r="P534" i="2"/>
  <c r="P542" i="2"/>
  <c r="P550" i="2"/>
  <c r="P558" i="2"/>
  <c r="P566" i="2"/>
  <c r="P479" i="2"/>
  <c r="P487" i="2"/>
  <c r="P495" i="2"/>
  <c r="P527" i="2"/>
  <c r="P599" i="2"/>
  <c r="P623" i="2"/>
  <c r="P574" i="2"/>
  <c r="P614" i="2"/>
  <c r="P622" i="2"/>
  <c r="P469" i="2"/>
  <c r="P525" i="2"/>
  <c r="P533" i="2"/>
  <c r="P541" i="2"/>
  <c r="P549" i="2"/>
  <c r="P557" i="2"/>
  <c r="P565" i="2"/>
  <c r="P573" i="2"/>
  <c r="P613" i="2"/>
  <c r="P706" i="3"/>
  <c r="P722" i="3"/>
  <c r="P734" i="3"/>
  <c r="P755" i="3"/>
  <c r="P817" i="3"/>
  <c r="P818" i="3"/>
  <c r="P593" i="2"/>
  <c r="P601" i="2"/>
  <c r="P609" i="2"/>
  <c r="P466" i="2"/>
  <c r="P474" i="2"/>
  <c r="P482" i="2"/>
  <c r="P490" i="2"/>
  <c r="P498" i="2"/>
  <c r="P514" i="2"/>
  <c r="P754" i="3"/>
  <c r="P669" i="3"/>
  <c r="P677" i="3"/>
  <c r="P685" i="3"/>
  <c r="P693" i="3"/>
  <c r="P712" i="3"/>
  <c r="P720" i="3"/>
  <c r="P762" i="3"/>
  <c r="P800" i="3"/>
  <c r="P729" i="3"/>
  <c r="P659" i="3"/>
  <c r="P812" i="3"/>
  <c r="P841" i="3"/>
  <c r="P849" i="3"/>
  <c r="P748" i="3"/>
  <c r="P756" i="3"/>
  <c r="P764" i="3"/>
  <c r="P803" i="3"/>
  <c r="P808" i="3"/>
  <c r="P847" i="3"/>
  <c r="P838" i="3"/>
  <c r="P815" i="3"/>
  <c r="P767" i="3"/>
  <c r="P778" i="3"/>
  <c r="P786" i="3"/>
  <c r="P794" i="3"/>
  <c r="P813" i="3"/>
  <c r="P773" i="3"/>
  <c r="P809" i="3"/>
  <c r="P816" i="3"/>
  <c r="P829" i="3"/>
  <c r="P672" i="3"/>
  <c r="P670" i="3"/>
  <c r="P678" i="3"/>
  <c r="P686" i="3"/>
  <c r="P694" i="3"/>
  <c r="P707" i="3"/>
  <c r="P774" i="3"/>
  <c r="P779" i="3"/>
  <c r="P787" i="3"/>
  <c r="P807" i="3"/>
  <c r="P854" i="3"/>
  <c r="P857" i="3"/>
  <c r="P681" i="3"/>
  <c r="P697" i="3"/>
  <c r="P710" i="3"/>
  <c r="P718" i="3"/>
  <c r="P743" i="3"/>
  <c r="P761" i="3"/>
  <c r="P769" i="3"/>
  <c r="P782" i="3"/>
  <c r="P798" i="3"/>
  <c r="P822" i="3"/>
  <c r="P827" i="3"/>
  <c r="P806" i="3"/>
  <c r="P663" i="3"/>
  <c r="P671" i="3"/>
  <c r="P679" i="3"/>
  <c r="P687" i="3"/>
  <c r="P695" i="3"/>
  <c r="P708" i="3"/>
  <c r="P733" i="3"/>
  <c r="P741" i="3"/>
  <c r="P746" i="3"/>
  <c r="P751" i="3"/>
  <c r="P759" i="3"/>
  <c r="P777" i="3"/>
  <c r="P830" i="3"/>
  <c r="P858" i="3"/>
  <c r="P856" i="3"/>
  <c r="P666" i="3"/>
  <c r="P711" i="3"/>
  <c r="P719" i="3"/>
  <c r="P727" i="3"/>
  <c r="P732" i="3"/>
  <c r="P736" i="3"/>
  <c r="P783" i="3"/>
  <c r="P791" i="3"/>
  <c r="P799" i="3"/>
  <c r="P483" i="2"/>
  <c r="P460" i="2"/>
  <c r="P588" i="2"/>
  <c r="P612" i="2"/>
  <c r="P620" i="2"/>
  <c r="P499" i="2"/>
  <c r="P586" i="2"/>
  <c r="P621" i="2"/>
  <c r="P507" i="2"/>
  <c r="P523" i="2"/>
  <c r="P472" i="2"/>
  <c r="P480" i="2"/>
  <c r="P488" i="2"/>
  <c r="P496" i="2"/>
  <c r="P600" i="2"/>
  <c r="P608" i="2"/>
  <c r="P468" i="2"/>
  <c r="P516" i="2"/>
  <c r="P611" i="2"/>
  <c r="P619" i="2"/>
  <c r="P504" i="2"/>
  <c r="P512" i="2"/>
  <c r="P520" i="2"/>
  <c r="P607" i="2"/>
  <c r="P467" i="2"/>
  <c r="P605" i="2"/>
  <c r="P587" i="2"/>
  <c r="P473" i="2"/>
  <c r="P481" i="2"/>
  <c r="P489" i="2"/>
  <c r="P497" i="2"/>
  <c r="P505" i="2"/>
  <c r="P513" i="2"/>
  <c r="P521" i="2"/>
  <c r="P529" i="2"/>
  <c r="P537" i="2"/>
  <c r="P545" i="2"/>
  <c r="P553" i="2"/>
  <c r="P561" i="2"/>
  <c r="P569" i="2"/>
  <c r="P582" i="2"/>
  <c r="P595" i="2"/>
  <c r="P603" i="2"/>
  <c r="P616" i="2"/>
  <c r="P624" i="2"/>
  <c r="P484" i="2"/>
  <c r="P508" i="2"/>
  <c r="P626" i="2"/>
  <c r="P464" i="2"/>
  <c r="P519" i="2"/>
  <c r="P522" i="2"/>
  <c r="P535" i="2"/>
  <c r="P543" i="2"/>
  <c r="P551" i="2"/>
  <c r="P559" i="2"/>
  <c r="P567" i="2"/>
  <c r="P575" i="2"/>
  <c r="P476" i="2"/>
  <c r="P492" i="2"/>
  <c r="P618" i="2"/>
  <c r="P610" i="2"/>
  <c r="P596" i="2"/>
  <c r="P604" i="2"/>
  <c r="P606" i="2"/>
  <c r="P579" i="2"/>
  <c r="P615" i="2"/>
  <c r="P475" i="2"/>
  <c r="P491" i="2"/>
  <c r="P515" i="2"/>
  <c r="P576" i="2"/>
  <c r="P581" i="2"/>
  <c r="P594" i="2"/>
  <c r="P602" i="2"/>
  <c r="P617" i="2"/>
  <c r="P625" i="2"/>
  <c r="P458" i="2"/>
  <c r="P463" i="2"/>
  <c r="P478" i="2"/>
  <c r="P486" i="2"/>
  <c r="P494" i="2"/>
  <c r="P510" i="2"/>
  <c r="P518" i="2"/>
  <c r="P531" i="2"/>
  <c r="P539" i="2"/>
  <c r="P547" i="2"/>
  <c r="P555" i="2"/>
  <c r="P563" i="2"/>
  <c r="P571" i="2"/>
  <c r="P584" i="2"/>
  <c r="P589" i="2"/>
  <c r="P597" i="2"/>
  <c r="P450" i="2"/>
  <c r="P455" i="2"/>
  <c r="P465" i="2"/>
  <c r="P470" i="2"/>
  <c r="P528" i="2"/>
  <c r="P536" i="2"/>
  <c r="P544" i="2"/>
  <c r="P552" i="2"/>
  <c r="P560" i="2"/>
  <c r="P568" i="2"/>
  <c r="P578" i="2"/>
  <c r="P580" i="2"/>
  <c r="P583" i="2"/>
  <c r="P591" i="2"/>
  <c r="P451" i="2"/>
  <c r="P461" i="2"/>
  <c r="P500" i="2"/>
  <c r="P524" i="2"/>
  <c r="P532" i="2"/>
  <c r="P540" i="2"/>
  <c r="P548" i="2"/>
  <c r="P556" i="2"/>
  <c r="P564" i="2"/>
  <c r="P572" i="2"/>
  <c r="P577" i="2"/>
  <c r="P592" i="2"/>
  <c r="P459" i="2"/>
  <c r="P471" i="2"/>
  <c r="P503" i="2"/>
  <c r="P511" i="2"/>
  <c r="P452" i="2"/>
  <c r="P454" i="2"/>
  <c r="P457" i="2"/>
  <c r="P462" i="2"/>
  <c r="P477" i="2"/>
  <c r="P485" i="2"/>
  <c r="P501" i="2"/>
  <c r="P509" i="2"/>
  <c r="P517" i="2"/>
  <c r="P530" i="2"/>
  <c r="P538" i="2"/>
  <c r="P546" i="2"/>
  <c r="P554" i="2"/>
  <c r="P562" i="2"/>
  <c r="P570" i="2"/>
  <c r="P590" i="2"/>
  <c r="P598" i="2"/>
  <c r="P831" i="3"/>
  <c r="P690" i="3"/>
  <c r="P821" i="3"/>
  <c r="P853" i="3"/>
  <c r="P696" i="3"/>
  <c r="P730" i="3"/>
  <c r="P814" i="3"/>
  <c r="P824" i="3"/>
  <c r="P846" i="3"/>
  <c r="P784" i="3"/>
  <c r="P744" i="3"/>
  <c r="P749" i="3"/>
  <c r="P757" i="3"/>
  <c r="P780" i="3"/>
  <c r="P788" i="3"/>
  <c r="P796" i="3"/>
  <c r="P842" i="3"/>
  <c r="P753" i="3"/>
  <c r="P776" i="3"/>
  <c r="P698" i="3"/>
  <c r="P704" i="3"/>
  <c r="P837" i="3"/>
  <c r="P682" i="3"/>
  <c r="P667" i="3"/>
  <c r="P715" i="3"/>
  <c r="P723" i="3"/>
  <c r="P726" i="3"/>
  <c r="P728" i="3"/>
  <c r="P737" i="3"/>
  <c r="P763" i="3"/>
  <c r="P768" i="3"/>
  <c r="P775" i="3"/>
  <c r="P674" i="3"/>
  <c r="P668" i="3"/>
  <c r="P673" i="3"/>
  <c r="P676" i="3"/>
  <c r="P684" i="3"/>
  <c r="P689" i="3"/>
  <c r="P692" i="3"/>
  <c r="P700" i="3"/>
  <c r="P705" i="3"/>
  <c r="P721" i="3"/>
  <c r="P731" i="3"/>
  <c r="P735" i="3"/>
  <c r="P740" i="3"/>
  <c r="P745" i="3"/>
  <c r="P750" i="3"/>
  <c r="P758" i="3"/>
  <c r="P781" i="3"/>
  <c r="P797" i="3"/>
  <c r="P801" i="3"/>
  <c r="P804" i="3"/>
  <c r="P823" i="3"/>
  <c r="P828" i="3"/>
  <c r="P833" i="3"/>
  <c r="P840" i="3"/>
  <c r="P664" i="3"/>
  <c r="P793" i="3"/>
  <c r="P836" i="3"/>
  <c r="P852" i="3"/>
  <c r="P660" i="3"/>
  <c r="P665" i="3"/>
  <c r="P702" i="3"/>
  <c r="P742" i="3"/>
  <c r="P747" i="3"/>
  <c r="P752" i="3"/>
  <c r="P760" i="3"/>
  <c r="P765" i="3"/>
  <c r="P770" i="3"/>
  <c r="P805" i="3"/>
  <c r="P810" i="3"/>
  <c r="P819" i="3"/>
  <c r="P834" i="3"/>
  <c r="P843" i="3"/>
  <c r="P845" i="3"/>
  <c r="P850" i="3"/>
  <c r="P859" i="3"/>
  <c r="P861" i="3"/>
  <c r="P789" i="3"/>
  <c r="P832" i="3"/>
  <c r="P848" i="3"/>
  <c r="P661" i="3"/>
  <c r="P703" i="3"/>
  <c r="P713" i="3"/>
  <c r="P716" i="3"/>
  <c r="P724" i="3"/>
  <c r="P738" i="3"/>
  <c r="P766" i="3"/>
  <c r="P771" i="3"/>
  <c r="P820" i="3"/>
  <c r="P825" i="3"/>
  <c r="P839" i="3"/>
  <c r="P844" i="3"/>
  <c r="P855" i="3"/>
  <c r="P860" i="3"/>
  <c r="P680" i="3"/>
  <c r="P688" i="3"/>
  <c r="P701" i="3"/>
  <c r="P709" i="3"/>
  <c r="P714" i="3"/>
  <c r="P792" i="3"/>
  <c r="P662" i="3"/>
  <c r="P675" i="3"/>
  <c r="P683" i="3"/>
  <c r="P691" i="3"/>
  <c r="P699" i="3"/>
  <c r="P717" i="3"/>
  <c r="P725" i="3"/>
  <c r="P739" i="3"/>
  <c r="P772" i="3"/>
  <c r="P785" i="3"/>
  <c r="P790" i="3"/>
  <c r="P795" i="3"/>
  <c r="P802" i="3"/>
  <c r="P811" i="3"/>
  <c r="P826" i="3"/>
  <c r="P835" i="3"/>
  <c r="P851" i="3"/>
  <c r="P506" i="2"/>
  <c r="P493" i="2"/>
  <c r="P585" i="2"/>
  <c r="P502" i="2"/>
  <c r="P453" i="2"/>
  <c r="P456" i="2"/>
  <c r="O646" i="1" l="1"/>
  <c r="M646" i="1" s="1"/>
  <c r="P646" i="1" s="1"/>
  <c r="O645" i="1"/>
  <c r="M645" i="1" s="1"/>
  <c r="P645" i="1" s="1"/>
  <c r="O644" i="1"/>
  <c r="M644" i="1" s="1"/>
  <c r="P644" i="1" s="1"/>
  <c r="O643" i="1"/>
  <c r="M643" i="1" s="1"/>
  <c r="P643" i="1" s="1"/>
  <c r="O642" i="1"/>
  <c r="M642" i="1" s="1"/>
  <c r="P642" i="1" s="1"/>
  <c r="O641" i="1"/>
  <c r="M641" i="1" s="1"/>
  <c r="P641" i="1" s="1"/>
  <c r="O640" i="1"/>
  <c r="M640" i="1" s="1"/>
  <c r="P640" i="1" s="1"/>
  <c r="O639" i="1"/>
  <c r="M639" i="1" s="1"/>
  <c r="P639" i="1" s="1"/>
  <c r="O638" i="1"/>
  <c r="M638" i="1" s="1"/>
  <c r="P638" i="1" s="1"/>
  <c r="O637" i="1"/>
  <c r="M637" i="1" s="1"/>
  <c r="P637" i="1" s="1"/>
  <c r="O636" i="1"/>
  <c r="M636" i="1" s="1"/>
  <c r="P636" i="1" s="1"/>
  <c r="O635" i="1"/>
  <c r="M635" i="1" s="1"/>
  <c r="P635" i="1" s="1"/>
  <c r="O634" i="1"/>
  <c r="M634" i="1" s="1"/>
  <c r="P634" i="1" s="1"/>
  <c r="O633" i="1"/>
  <c r="M633" i="1" s="1"/>
  <c r="P633" i="1" s="1"/>
  <c r="O632" i="1"/>
  <c r="M632" i="1" s="1"/>
  <c r="P632" i="1" s="1"/>
  <c r="O631" i="1"/>
  <c r="M631" i="1" s="1"/>
  <c r="P631" i="1" s="1"/>
  <c r="O630" i="1"/>
  <c r="M630" i="1" s="1"/>
  <c r="P630" i="1" s="1"/>
  <c r="O629" i="1"/>
  <c r="M629" i="1" s="1"/>
  <c r="P629" i="1" s="1"/>
  <c r="O628" i="1"/>
  <c r="M628" i="1" s="1"/>
  <c r="P628" i="1" s="1"/>
  <c r="O627" i="1"/>
  <c r="M627" i="1" s="1"/>
  <c r="P627" i="1" s="1"/>
  <c r="O626" i="1"/>
  <c r="M626" i="1" s="1"/>
  <c r="P626" i="1" s="1"/>
  <c r="O625" i="1"/>
  <c r="M625" i="1" s="1"/>
  <c r="P625" i="1" s="1"/>
  <c r="O624" i="1"/>
  <c r="M624" i="1" s="1"/>
  <c r="P624" i="1" s="1"/>
  <c r="O623" i="1"/>
  <c r="M623" i="1" s="1"/>
  <c r="P623" i="1" s="1"/>
  <c r="O622" i="1"/>
  <c r="M622" i="1" s="1"/>
  <c r="P622" i="1" s="1"/>
  <c r="O621" i="1"/>
  <c r="M621" i="1" s="1"/>
  <c r="P621" i="1" s="1"/>
  <c r="O620" i="1"/>
  <c r="M620" i="1" s="1"/>
  <c r="P620" i="1" s="1"/>
  <c r="O619" i="1"/>
  <c r="M619" i="1" s="1"/>
  <c r="P619" i="1" s="1"/>
  <c r="O618" i="1"/>
  <c r="M618" i="1" s="1"/>
  <c r="P618" i="1" s="1"/>
  <c r="O617" i="1"/>
  <c r="M617" i="1" s="1"/>
  <c r="P617" i="1" s="1"/>
  <c r="O616" i="1"/>
  <c r="M616" i="1" s="1"/>
  <c r="P616" i="1" s="1"/>
  <c r="O615" i="1"/>
  <c r="M615" i="1" s="1"/>
  <c r="P615" i="1" s="1"/>
  <c r="O614" i="1"/>
  <c r="M614" i="1" s="1"/>
  <c r="P614" i="1" s="1"/>
  <c r="O613" i="1"/>
  <c r="M613" i="1" s="1"/>
  <c r="P613" i="1" s="1"/>
  <c r="O612" i="1"/>
  <c r="M612" i="1" s="1"/>
  <c r="P612" i="1" s="1"/>
  <c r="O611" i="1"/>
  <c r="M611" i="1" s="1"/>
  <c r="P611" i="1" s="1"/>
  <c r="O610" i="1"/>
  <c r="M610" i="1" s="1"/>
  <c r="P610" i="1" s="1"/>
  <c r="O609" i="1"/>
  <c r="M609" i="1" s="1"/>
  <c r="P609" i="1" s="1"/>
  <c r="O608" i="1"/>
  <c r="M608" i="1" s="1"/>
  <c r="P608" i="1" s="1"/>
  <c r="O607" i="1"/>
  <c r="M607" i="1" s="1"/>
  <c r="P607" i="1" s="1"/>
  <c r="O606" i="1"/>
  <c r="M606" i="1" s="1"/>
  <c r="P606" i="1" s="1"/>
  <c r="O605" i="1"/>
  <c r="M605" i="1" s="1"/>
  <c r="P605" i="1" s="1"/>
  <c r="O604" i="1"/>
  <c r="M604" i="1" s="1"/>
  <c r="P604" i="1" s="1"/>
  <c r="O603" i="1"/>
  <c r="M603" i="1" s="1"/>
  <c r="P603" i="1" s="1"/>
  <c r="O602" i="1"/>
  <c r="M602" i="1" s="1"/>
  <c r="P602" i="1" s="1"/>
  <c r="O601" i="1"/>
  <c r="M601" i="1" s="1"/>
  <c r="P601" i="1" s="1"/>
  <c r="O600" i="1"/>
  <c r="M600" i="1" s="1"/>
  <c r="P600" i="1" s="1"/>
  <c r="O599" i="1"/>
  <c r="M599" i="1" s="1"/>
  <c r="P599" i="1" s="1"/>
  <c r="O598" i="1"/>
  <c r="M598" i="1" s="1"/>
  <c r="P598" i="1" s="1"/>
  <c r="O597" i="1"/>
  <c r="M597" i="1" s="1"/>
  <c r="P597" i="1" s="1"/>
  <c r="O596" i="1"/>
  <c r="M596" i="1" s="1"/>
  <c r="P596" i="1" s="1"/>
  <c r="O595" i="1"/>
  <c r="M595" i="1" s="1"/>
  <c r="P595" i="1" s="1"/>
  <c r="O594" i="1"/>
  <c r="M594" i="1" s="1"/>
  <c r="P594" i="1" s="1"/>
  <c r="O593" i="1"/>
  <c r="M593" i="1" s="1"/>
  <c r="P593" i="1" s="1"/>
  <c r="O592" i="1"/>
  <c r="M592" i="1" s="1"/>
  <c r="P592" i="1" s="1"/>
  <c r="O591" i="1"/>
  <c r="M591" i="1" s="1"/>
  <c r="P591" i="1" s="1"/>
  <c r="O590" i="1"/>
  <c r="M590" i="1" s="1"/>
  <c r="P590" i="1" s="1"/>
  <c r="O589" i="1"/>
  <c r="M589" i="1" s="1"/>
  <c r="P589" i="1" s="1"/>
  <c r="O588" i="1"/>
  <c r="M588" i="1" s="1"/>
  <c r="P588" i="1" s="1"/>
  <c r="O587" i="1"/>
  <c r="M587" i="1" s="1"/>
  <c r="P587" i="1" s="1"/>
  <c r="O586" i="1"/>
  <c r="M586" i="1" s="1"/>
  <c r="P586" i="1" s="1"/>
  <c r="O585" i="1"/>
  <c r="M585" i="1" s="1"/>
  <c r="P585" i="1" s="1"/>
  <c r="O584" i="1"/>
  <c r="M584" i="1" s="1"/>
  <c r="P584" i="1" s="1"/>
  <c r="O583" i="1"/>
  <c r="M583" i="1" s="1"/>
  <c r="P583" i="1" s="1"/>
  <c r="O582" i="1"/>
  <c r="M582" i="1" s="1"/>
  <c r="P582" i="1" s="1"/>
  <c r="O581" i="1"/>
  <c r="M581" i="1" s="1"/>
  <c r="P581" i="1" s="1"/>
  <c r="O580" i="1"/>
  <c r="M580" i="1" s="1"/>
  <c r="P580" i="1" s="1"/>
  <c r="O579" i="1"/>
  <c r="M579" i="1" s="1"/>
  <c r="P579" i="1" s="1"/>
  <c r="O578" i="1"/>
  <c r="M578" i="1" s="1"/>
  <c r="P578" i="1" s="1"/>
  <c r="O577" i="1"/>
  <c r="M577" i="1" s="1"/>
  <c r="P577" i="1" s="1"/>
  <c r="O576" i="1"/>
  <c r="M576" i="1" s="1"/>
  <c r="P576" i="1" s="1"/>
  <c r="O575" i="1"/>
  <c r="M575" i="1" s="1"/>
  <c r="P575" i="1" s="1"/>
  <c r="O574" i="1"/>
  <c r="M574" i="1" s="1"/>
  <c r="P574" i="1" s="1"/>
  <c r="O573" i="1"/>
  <c r="M573" i="1" s="1"/>
  <c r="P573" i="1" s="1"/>
  <c r="O572" i="1"/>
  <c r="M572" i="1" s="1"/>
  <c r="P572" i="1" s="1"/>
  <c r="O571" i="1"/>
  <c r="M571" i="1" s="1"/>
  <c r="P571" i="1" s="1"/>
  <c r="O570" i="1"/>
  <c r="M570" i="1" s="1"/>
  <c r="P570" i="1" s="1"/>
  <c r="O569" i="1"/>
  <c r="M569" i="1" s="1"/>
  <c r="P569" i="1" s="1"/>
  <c r="O568" i="1"/>
  <c r="M568" i="1" s="1"/>
  <c r="P568" i="1" s="1"/>
  <c r="O567" i="1"/>
  <c r="M567" i="1" s="1"/>
  <c r="P567" i="1" s="1"/>
  <c r="O566" i="1"/>
  <c r="M566" i="1" s="1"/>
  <c r="P566" i="1" s="1"/>
  <c r="O565" i="1"/>
  <c r="M565" i="1" s="1"/>
  <c r="P565" i="1" s="1"/>
  <c r="O564" i="1"/>
  <c r="M564" i="1" s="1"/>
  <c r="P564" i="1" s="1"/>
  <c r="O563" i="1"/>
  <c r="M563" i="1" s="1"/>
  <c r="P563" i="1" s="1"/>
  <c r="O562" i="1"/>
  <c r="M562" i="1" s="1"/>
  <c r="P562" i="1" s="1"/>
  <c r="O561" i="1"/>
  <c r="M561" i="1" s="1"/>
  <c r="P561" i="1" s="1"/>
  <c r="O560" i="1"/>
  <c r="M560" i="1" s="1"/>
  <c r="P560" i="1" s="1"/>
  <c r="O559" i="1"/>
  <c r="M559" i="1" s="1"/>
  <c r="P559" i="1" s="1"/>
  <c r="O558" i="1"/>
  <c r="M558" i="1" s="1"/>
  <c r="P558" i="1" s="1"/>
  <c r="O557" i="1"/>
  <c r="M557" i="1" s="1"/>
  <c r="P557" i="1" s="1"/>
  <c r="O556" i="1"/>
  <c r="M556" i="1" s="1"/>
  <c r="P556" i="1" s="1"/>
  <c r="O555" i="1"/>
  <c r="M555" i="1" s="1"/>
  <c r="P555" i="1" s="1"/>
  <c r="O554" i="1"/>
  <c r="M554" i="1" s="1"/>
  <c r="P554" i="1" s="1"/>
  <c r="O553" i="1"/>
  <c r="M553" i="1" s="1"/>
  <c r="P553" i="1" s="1"/>
  <c r="O552" i="1"/>
  <c r="M552" i="1" s="1"/>
  <c r="P552" i="1" s="1"/>
  <c r="O551" i="1"/>
  <c r="M551" i="1" s="1"/>
  <c r="P551" i="1" s="1"/>
  <c r="O550" i="1"/>
  <c r="M550" i="1" s="1"/>
  <c r="P550" i="1" s="1"/>
  <c r="O549" i="1"/>
  <c r="M549" i="1" s="1"/>
  <c r="P549" i="1" s="1"/>
  <c r="O548" i="1"/>
  <c r="M548" i="1" s="1"/>
  <c r="P548" i="1" s="1"/>
  <c r="O547" i="1"/>
  <c r="M547" i="1" s="1"/>
  <c r="P547" i="1" s="1"/>
  <c r="O546" i="1"/>
  <c r="M546" i="1" s="1"/>
  <c r="P546" i="1" s="1"/>
  <c r="O545" i="1"/>
  <c r="M545" i="1" s="1"/>
  <c r="P545" i="1" s="1"/>
  <c r="O544" i="1"/>
  <c r="M544" i="1" s="1"/>
  <c r="P544" i="1" s="1"/>
  <c r="O543" i="1"/>
  <c r="M543" i="1" s="1"/>
  <c r="P543" i="1" s="1"/>
  <c r="O542" i="1"/>
  <c r="M542" i="1" s="1"/>
  <c r="P542" i="1" s="1"/>
  <c r="O541" i="1"/>
  <c r="M541" i="1" s="1"/>
  <c r="P541" i="1" s="1"/>
  <c r="O540" i="1"/>
  <c r="M540" i="1" s="1"/>
  <c r="P540" i="1" s="1"/>
  <c r="O539" i="1"/>
  <c r="M539" i="1" s="1"/>
  <c r="P539" i="1" s="1"/>
  <c r="O538" i="1"/>
  <c r="M538" i="1" s="1"/>
  <c r="P538" i="1" s="1"/>
  <c r="O537" i="1"/>
  <c r="M537" i="1" s="1"/>
  <c r="P537" i="1" s="1"/>
  <c r="O536" i="1"/>
  <c r="M536" i="1" s="1"/>
  <c r="P536" i="1" s="1"/>
  <c r="O535" i="1"/>
  <c r="M535" i="1" s="1"/>
  <c r="P535" i="1" s="1"/>
  <c r="O534" i="1"/>
  <c r="M534" i="1" s="1"/>
  <c r="P534" i="1" s="1"/>
  <c r="O533" i="1"/>
  <c r="M533" i="1" s="1"/>
  <c r="P533" i="1" s="1"/>
  <c r="O532" i="1"/>
  <c r="M532" i="1" s="1"/>
  <c r="P532" i="1" s="1"/>
  <c r="O531" i="1"/>
  <c r="M531" i="1" s="1"/>
  <c r="P531" i="1" s="1"/>
  <c r="O530" i="1"/>
  <c r="M530" i="1" s="1"/>
  <c r="P530" i="1" s="1"/>
  <c r="O529" i="1"/>
  <c r="M529" i="1" s="1"/>
  <c r="P529" i="1" s="1"/>
  <c r="O528" i="1"/>
  <c r="M528" i="1" s="1"/>
  <c r="P528" i="1" s="1"/>
  <c r="O527" i="1"/>
  <c r="M527" i="1" s="1"/>
  <c r="P527" i="1" s="1"/>
  <c r="O526" i="1"/>
  <c r="M526" i="1" s="1"/>
  <c r="P526" i="1" s="1"/>
  <c r="O525" i="1"/>
  <c r="M525" i="1" s="1"/>
  <c r="P525" i="1" s="1"/>
  <c r="O524" i="1"/>
  <c r="M524" i="1" s="1"/>
  <c r="P524" i="1" s="1"/>
  <c r="O523" i="1"/>
  <c r="M523" i="1" s="1"/>
  <c r="P523" i="1" s="1"/>
  <c r="O522" i="1"/>
  <c r="M522" i="1" s="1"/>
  <c r="P522" i="1" s="1"/>
  <c r="O521" i="1"/>
  <c r="M521" i="1" s="1"/>
  <c r="P521" i="1" s="1"/>
  <c r="O520" i="1"/>
  <c r="M520" i="1" s="1"/>
  <c r="P520" i="1" s="1"/>
  <c r="O519" i="1"/>
  <c r="M519" i="1" s="1"/>
  <c r="P519" i="1" s="1"/>
  <c r="O518" i="1"/>
  <c r="M518" i="1" s="1"/>
  <c r="P518" i="1" s="1"/>
  <c r="O517" i="1"/>
  <c r="M517" i="1" s="1"/>
  <c r="P517" i="1" s="1"/>
  <c r="O516" i="1"/>
  <c r="M516" i="1" s="1"/>
  <c r="P516" i="1" s="1"/>
  <c r="O515" i="1"/>
  <c r="M515" i="1" s="1"/>
  <c r="P515" i="1" s="1"/>
  <c r="O514" i="1"/>
  <c r="M514" i="1" s="1"/>
  <c r="P514" i="1" s="1"/>
  <c r="O513" i="1"/>
  <c r="M513" i="1" s="1"/>
  <c r="P513" i="1" s="1"/>
  <c r="O512" i="1"/>
  <c r="M512" i="1" s="1"/>
  <c r="P512" i="1" s="1"/>
  <c r="O511" i="1"/>
  <c r="M511" i="1" s="1"/>
  <c r="P511" i="1" s="1"/>
  <c r="O510" i="1"/>
  <c r="M510" i="1" s="1"/>
  <c r="P510" i="1" s="1"/>
  <c r="O509" i="1"/>
  <c r="M509" i="1" s="1"/>
  <c r="P509" i="1" s="1"/>
  <c r="O508" i="1"/>
  <c r="M508" i="1" s="1"/>
  <c r="P508" i="1" s="1"/>
  <c r="O507" i="1"/>
  <c r="M507" i="1" s="1"/>
  <c r="P507" i="1" s="1"/>
  <c r="O506" i="1"/>
  <c r="M506" i="1" s="1"/>
  <c r="P506" i="1" s="1"/>
  <c r="O505" i="1"/>
  <c r="M505" i="1" s="1"/>
  <c r="P505" i="1" s="1"/>
  <c r="O504" i="1"/>
  <c r="M504" i="1" s="1"/>
  <c r="P504" i="1" s="1"/>
  <c r="O503" i="1"/>
  <c r="M503" i="1" s="1"/>
  <c r="P503" i="1" s="1"/>
  <c r="O502" i="1"/>
  <c r="M502" i="1" s="1"/>
  <c r="P502" i="1" s="1"/>
  <c r="O501" i="1"/>
  <c r="M501" i="1" s="1"/>
  <c r="P501" i="1" s="1"/>
  <c r="O500" i="1"/>
  <c r="M500" i="1" s="1"/>
  <c r="P500" i="1" s="1"/>
  <c r="O499" i="1"/>
  <c r="M499" i="1" s="1"/>
  <c r="P499" i="1" s="1"/>
  <c r="O498" i="1"/>
  <c r="M498" i="1" s="1"/>
  <c r="P498" i="1" s="1"/>
  <c r="O497" i="1"/>
  <c r="M497" i="1" s="1"/>
  <c r="P497" i="1" s="1"/>
  <c r="O496" i="1"/>
  <c r="M496" i="1" s="1"/>
  <c r="P496" i="1" s="1"/>
  <c r="O495" i="1"/>
  <c r="M495" i="1" s="1"/>
  <c r="P495" i="1" s="1"/>
  <c r="O494" i="1"/>
  <c r="M494" i="1" s="1"/>
  <c r="P494" i="1" s="1"/>
  <c r="O493" i="1"/>
  <c r="M493" i="1" s="1"/>
  <c r="P493" i="1" s="1"/>
  <c r="O492" i="1"/>
  <c r="M492" i="1" s="1"/>
  <c r="P492" i="1" s="1"/>
  <c r="O491" i="1"/>
  <c r="M491" i="1" s="1"/>
  <c r="P491" i="1" s="1"/>
  <c r="O490" i="1"/>
  <c r="M490" i="1" s="1"/>
  <c r="P490" i="1" s="1"/>
  <c r="O489" i="1"/>
  <c r="M489" i="1" s="1"/>
  <c r="P489" i="1" s="1"/>
  <c r="O488" i="1"/>
  <c r="M488" i="1" s="1"/>
  <c r="P488" i="1" s="1"/>
  <c r="O487" i="1"/>
  <c r="M487" i="1" s="1"/>
  <c r="P487" i="1" s="1"/>
  <c r="O486" i="1"/>
  <c r="M486" i="1" s="1"/>
  <c r="P486" i="1" s="1"/>
  <c r="O485" i="1"/>
  <c r="M485" i="1" s="1"/>
  <c r="P485" i="1" s="1"/>
  <c r="O484" i="1"/>
  <c r="M484" i="1" s="1"/>
  <c r="P484" i="1" s="1"/>
  <c r="O483" i="1"/>
  <c r="M483" i="1" s="1"/>
  <c r="P483" i="1" s="1"/>
  <c r="O482" i="1"/>
  <c r="M482" i="1" s="1"/>
  <c r="P482" i="1" s="1"/>
  <c r="O481" i="1"/>
  <c r="M481" i="1" s="1"/>
  <c r="P481" i="1" s="1"/>
  <c r="O480" i="1"/>
  <c r="M480" i="1" s="1"/>
  <c r="P480" i="1" s="1"/>
  <c r="O479" i="1"/>
  <c r="M479" i="1" s="1"/>
  <c r="P479" i="1" s="1"/>
  <c r="O478" i="1"/>
  <c r="M478" i="1" s="1"/>
  <c r="P478" i="1" s="1"/>
  <c r="O477" i="1"/>
  <c r="M477" i="1" s="1"/>
  <c r="P477" i="1" s="1"/>
  <c r="O476" i="1"/>
  <c r="M476" i="1" s="1"/>
  <c r="P476" i="1" s="1"/>
  <c r="O475" i="1"/>
  <c r="M475" i="1" s="1"/>
  <c r="P475" i="1" s="1"/>
  <c r="O474" i="1"/>
  <c r="M474" i="1" s="1"/>
  <c r="P474" i="1" s="1"/>
  <c r="O473" i="1"/>
  <c r="M473" i="1" s="1"/>
  <c r="P473" i="1" s="1"/>
  <c r="O472" i="1"/>
  <c r="M472" i="1" s="1"/>
  <c r="P472" i="1" s="1"/>
  <c r="O471" i="1"/>
  <c r="M471" i="1" s="1"/>
  <c r="P471" i="1" s="1"/>
  <c r="O470" i="1"/>
  <c r="M470" i="1" s="1"/>
  <c r="P470" i="1" s="1"/>
  <c r="O469" i="1"/>
  <c r="M469" i="1" s="1"/>
  <c r="P469" i="1" s="1"/>
  <c r="O468" i="1"/>
  <c r="M468" i="1" s="1"/>
  <c r="P468" i="1" s="1"/>
  <c r="O467" i="1"/>
  <c r="M467" i="1" s="1"/>
  <c r="P467" i="1" s="1"/>
  <c r="O466" i="1"/>
  <c r="M466" i="1" s="1"/>
  <c r="P466" i="1" s="1"/>
  <c r="O465" i="1"/>
  <c r="M465" i="1" s="1"/>
  <c r="P465" i="1" s="1"/>
  <c r="O464" i="1"/>
  <c r="M464" i="1" s="1"/>
  <c r="P464" i="1" s="1"/>
  <c r="O463" i="1"/>
  <c r="M463" i="1" s="1"/>
  <c r="P463" i="1" s="1"/>
  <c r="O462" i="1"/>
  <c r="M462" i="1" s="1"/>
  <c r="P462" i="1" s="1"/>
  <c r="O461" i="1"/>
  <c r="M461" i="1" s="1"/>
  <c r="P461" i="1" s="1"/>
  <c r="O460" i="1"/>
  <c r="M460" i="1" s="1"/>
  <c r="P460" i="1" s="1"/>
  <c r="O459" i="1"/>
  <c r="M459" i="1" s="1"/>
  <c r="P459" i="1" s="1"/>
  <c r="O458" i="1"/>
  <c r="M458" i="1" s="1"/>
  <c r="P458" i="1" s="1"/>
  <c r="O457" i="1"/>
  <c r="M457" i="1" s="1"/>
  <c r="P457" i="1" s="1"/>
  <c r="O456" i="1"/>
  <c r="M456" i="1" s="1"/>
  <c r="P456" i="1" s="1"/>
  <c r="O455" i="1"/>
  <c r="M455" i="1" s="1"/>
  <c r="P455" i="1" s="1"/>
  <c r="O454" i="1"/>
  <c r="M454" i="1" s="1"/>
  <c r="P454" i="1" s="1"/>
  <c r="O453" i="1"/>
  <c r="M453" i="1" s="1"/>
  <c r="P453" i="1" s="1"/>
  <c r="O452" i="1"/>
  <c r="M452" i="1" s="1"/>
  <c r="P452" i="1" s="1"/>
  <c r="O451" i="1"/>
  <c r="M451" i="1" s="1"/>
  <c r="P451" i="1" s="1"/>
  <c r="O450" i="1"/>
  <c r="M450" i="1" s="1"/>
  <c r="P450" i="1" s="1"/>
  <c r="O449" i="1"/>
  <c r="M449" i="1" s="1"/>
  <c r="P449" i="1" s="1"/>
  <c r="O448" i="1"/>
  <c r="M448" i="1" s="1"/>
  <c r="P448" i="1" s="1"/>
  <c r="O447" i="1"/>
  <c r="M447" i="1" s="1"/>
  <c r="P447" i="1" s="1"/>
  <c r="O446" i="1"/>
  <c r="M446" i="1" s="1"/>
  <c r="P446" i="1" s="1"/>
  <c r="O445" i="1"/>
  <c r="M445" i="1" s="1"/>
  <c r="P445" i="1" s="1"/>
  <c r="O444" i="1"/>
  <c r="M444" i="1" s="1"/>
  <c r="P444" i="1" s="1"/>
  <c r="O443" i="1"/>
  <c r="M443" i="1" s="1"/>
  <c r="P443" i="1" s="1"/>
  <c r="O442" i="1"/>
  <c r="M442" i="1" s="1"/>
  <c r="P442" i="1" s="1"/>
  <c r="O441" i="1"/>
  <c r="M441" i="1" s="1"/>
  <c r="P441" i="1" s="1"/>
  <c r="O440" i="1"/>
  <c r="M440" i="1" s="1"/>
  <c r="P440" i="1" s="1"/>
  <c r="O439" i="1"/>
  <c r="M439" i="1" s="1"/>
  <c r="P439" i="1" s="1"/>
  <c r="O438" i="1"/>
  <c r="M438" i="1" s="1"/>
  <c r="P438" i="1" s="1"/>
  <c r="O437" i="1"/>
  <c r="M437" i="1" s="1"/>
  <c r="P437" i="1" s="1"/>
  <c r="O436" i="1"/>
  <c r="M436" i="1" s="1"/>
  <c r="P436" i="1" s="1"/>
  <c r="O435" i="1"/>
  <c r="M435" i="1" s="1"/>
  <c r="P435" i="1" s="1"/>
  <c r="X52" i="5"/>
  <c r="O52" i="5"/>
  <c r="M52" i="5" s="1"/>
  <c r="I52" i="5"/>
  <c r="X50" i="5"/>
  <c r="O50" i="5"/>
  <c r="M50" i="5" s="1"/>
  <c r="I50" i="5"/>
  <c r="O449" i="2"/>
  <c r="M449" i="2" s="1"/>
  <c r="I449" i="2"/>
  <c r="O448" i="2"/>
  <c r="M448" i="2" s="1"/>
  <c r="I448" i="2"/>
  <c r="O447" i="2"/>
  <c r="M447" i="2" s="1"/>
  <c r="I447" i="2"/>
  <c r="O446" i="2"/>
  <c r="M446" i="2" s="1"/>
  <c r="I446" i="2"/>
  <c r="O445" i="2"/>
  <c r="M445" i="2" s="1"/>
  <c r="I445" i="2"/>
  <c r="O444" i="2"/>
  <c r="M444" i="2" s="1"/>
  <c r="I444" i="2"/>
  <c r="O443" i="2"/>
  <c r="M443" i="2" s="1"/>
  <c r="I443" i="2"/>
  <c r="O442" i="2"/>
  <c r="M442" i="2" s="1"/>
  <c r="I442" i="2"/>
  <c r="O441" i="2"/>
  <c r="M441" i="2" s="1"/>
  <c r="I441" i="2"/>
  <c r="O440" i="2"/>
  <c r="M440" i="2" s="1"/>
  <c r="I440" i="2"/>
  <c r="O439" i="2"/>
  <c r="M439" i="2" s="1"/>
  <c r="I439" i="2"/>
  <c r="O438" i="2"/>
  <c r="M438" i="2" s="1"/>
  <c r="I438" i="2"/>
  <c r="O437" i="2"/>
  <c r="M437" i="2" s="1"/>
  <c r="I437" i="2"/>
  <c r="O436" i="2"/>
  <c r="M436" i="2" s="1"/>
  <c r="I436" i="2"/>
  <c r="O435" i="2"/>
  <c r="M435" i="2" s="1"/>
  <c r="I435" i="2"/>
  <c r="O434" i="2"/>
  <c r="M434" i="2" s="1"/>
  <c r="I434" i="2"/>
  <c r="O433" i="2"/>
  <c r="M433" i="2" s="1"/>
  <c r="I433" i="2"/>
  <c r="O432" i="2"/>
  <c r="M432" i="2" s="1"/>
  <c r="I432" i="2"/>
  <c r="O431" i="2"/>
  <c r="M431" i="2" s="1"/>
  <c r="I431" i="2"/>
  <c r="O430" i="2"/>
  <c r="M430" i="2" s="1"/>
  <c r="I430" i="2"/>
  <c r="O429" i="2"/>
  <c r="M429" i="2" s="1"/>
  <c r="I429" i="2"/>
  <c r="O428" i="2"/>
  <c r="M428" i="2" s="1"/>
  <c r="I428" i="2"/>
  <c r="O427" i="2"/>
  <c r="M427" i="2" s="1"/>
  <c r="I427" i="2"/>
  <c r="O426" i="2"/>
  <c r="M426" i="2" s="1"/>
  <c r="I426" i="2"/>
  <c r="O425" i="2"/>
  <c r="M425" i="2" s="1"/>
  <c r="I425" i="2"/>
  <c r="O424" i="2"/>
  <c r="M424" i="2" s="1"/>
  <c r="I424" i="2"/>
  <c r="O423" i="2"/>
  <c r="M423" i="2" s="1"/>
  <c r="I423" i="2"/>
  <c r="O422" i="2"/>
  <c r="M422" i="2" s="1"/>
  <c r="I422" i="2"/>
  <c r="O421" i="2"/>
  <c r="M421" i="2" s="1"/>
  <c r="I421" i="2"/>
  <c r="O420" i="2"/>
  <c r="M420" i="2" s="1"/>
  <c r="I420" i="2"/>
  <c r="O419" i="2"/>
  <c r="M419" i="2" s="1"/>
  <c r="I419" i="2"/>
  <c r="O418" i="2"/>
  <c r="M418" i="2" s="1"/>
  <c r="I418" i="2"/>
  <c r="O417" i="2"/>
  <c r="M417" i="2" s="1"/>
  <c r="I417" i="2"/>
  <c r="O416" i="2"/>
  <c r="M416" i="2" s="1"/>
  <c r="I416" i="2"/>
  <c r="O415" i="2"/>
  <c r="M415" i="2" s="1"/>
  <c r="I415" i="2"/>
  <c r="O414" i="2"/>
  <c r="M414" i="2" s="1"/>
  <c r="I414" i="2"/>
  <c r="O413" i="2"/>
  <c r="M413" i="2" s="1"/>
  <c r="I413" i="2"/>
  <c r="O412" i="2"/>
  <c r="M412" i="2" s="1"/>
  <c r="I412" i="2"/>
  <c r="O411" i="2"/>
  <c r="M411" i="2" s="1"/>
  <c r="I411" i="2"/>
  <c r="O410" i="2"/>
  <c r="M410" i="2" s="1"/>
  <c r="I410" i="2"/>
  <c r="O409" i="2"/>
  <c r="M409" i="2" s="1"/>
  <c r="I409" i="2"/>
  <c r="O408" i="2"/>
  <c r="M408" i="2" s="1"/>
  <c r="I408" i="2"/>
  <c r="O407" i="2"/>
  <c r="M407" i="2" s="1"/>
  <c r="I407" i="2"/>
  <c r="O406" i="2"/>
  <c r="M406" i="2" s="1"/>
  <c r="I406" i="2"/>
  <c r="O405" i="2"/>
  <c r="M405" i="2" s="1"/>
  <c r="I405" i="2"/>
  <c r="O404" i="2"/>
  <c r="M404" i="2" s="1"/>
  <c r="I404" i="2"/>
  <c r="O403" i="2"/>
  <c r="M403" i="2" s="1"/>
  <c r="I403" i="2"/>
  <c r="O402" i="2"/>
  <c r="M402" i="2" s="1"/>
  <c r="I402" i="2"/>
  <c r="O401" i="2"/>
  <c r="M401" i="2" s="1"/>
  <c r="I401" i="2"/>
  <c r="O400" i="2"/>
  <c r="M400" i="2" s="1"/>
  <c r="I400" i="2"/>
  <c r="O399" i="2"/>
  <c r="M399" i="2" s="1"/>
  <c r="I399" i="2"/>
  <c r="O398" i="2"/>
  <c r="M398" i="2" s="1"/>
  <c r="I398" i="2"/>
  <c r="O397" i="2"/>
  <c r="M397" i="2" s="1"/>
  <c r="I397" i="2"/>
  <c r="O396" i="2"/>
  <c r="M396" i="2" s="1"/>
  <c r="I396" i="2"/>
  <c r="O395" i="2"/>
  <c r="M395" i="2" s="1"/>
  <c r="I395" i="2"/>
  <c r="O394" i="2"/>
  <c r="M394" i="2" s="1"/>
  <c r="I394" i="2"/>
  <c r="O393" i="2"/>
  <c r="M393" i="2" s="1"/>
  <c r="I393" i="2"/>
  <c r="O392" i="2"/>
  <c r="M392" i="2" s="1"/>
  <c r="I392" i="2"/>
  <c r="O391" i="2"/>
  <c r="M391" i="2" s="1"/>
  <c r="I391" i="2"/>
  <c r="O390" i="2"/>
  <c r="M390" i="2" s="1"/>
  <c r="I390" i="2"/>
  <c r="O389" i="2"/>
  <c r="M389" i="2" s="1"/>
  <c r="I389" i="2"/>
  <c r="O388" i="2"/>
  <c r="M388" i="2" s="1"/>
  <c r="I388" i="2"/>
  <c r="O387" i="2"/>
  <c r="M387" i="2" s="1"/>
  <c r="I387" i="2"/>
  <c r="O386" i="2"/>
  <c r="M386" i="2" s="1"/>
  <c r="I386" i="2"/>
  <c r="O385" i="2"/>
  <c r="M385" i="2" s="1"/>
  <c r="I385" i="2"/>
  <c r="O384" i="2"/>
  <c r="M384" i="2" s="1"/>
  <c r="I384" i="2"/>
  <c r="O383" i="2"/>
  <c r="M383" i="2" s="1"/>
  <c r="I383" i="2"/>
  <c r="O382" i="2"/>
  <c r="M382" i="2" s="1"/>
  <c r="I382" i="2"/>
  <c r="O381" i="2"/>
  <c r="M381" i="2" s="1"/>
  <c r="I381" i="2"/>
  <c r="O380" i="2"/>
  <c r="M380" i="2" s="1"/>
  <c r="I380" i="2"/>
  <c r="O379" i="2"/>
  <c r="M379" i="2" s="1"/>
  <c r="I379" i="2"/>
  <c r="O378" i="2"/>
  <c r="M378" i="2" s="1"/>
  <c r="I378" i="2"/>
  <c r="O377" i="2"/>
  <c r="M377" i="2" s="1"/>
  <c r="I377" i="2"/>
  <c r="O376" i="2"/>
  <c r="M376" i="2" s="1"/>
  <c r="I376" i="2"/>
  <c r="O375" i="2"/>
  <c r="M375" i="2" s="1"/>
  <c r="I375" i="2"/>
  <c r="O374" i="2"/>
  <c r="M374" i="2" s="1"/>
  <c r="I374" i="2"/>
  <c r="O373" i="2"/>
  <c r="M373" i="2" s="1"/>
  <c r="I373" i="2"/>
  <c r="O372" i="2"/>
  <c r="M372" i="2" s="1"/>
  <c r="I372" i="2"/>
  <c r="O371" i="2"/>
  <c r="M371" i="2" s="1"/>
  <c r="I371" i="2"/>
  <c r="O370" i="2"/>
  <c r="M370" i="2" s="1"/>
  <c r="I370" i="2"/>
  <c r="O369" i="2"/>
  <c r="M369" i="2" s="1"/>
  <c r="I369" i="2"/>
  <c r="O368" i="2"/>
  <c r="M368" i="2" s="1"/>
  <c r="I368" i="2"/>
  <c r="O367" i="2"/>
  <c r="M367" i="2" s="1"/>
  <c r="I367" i="2"/>
  <c r="O366" i="2"/>
  <c r="M366" i="2" s="1"/>
  <c r="I366" i="2"/>
  <c r="O365" i="2"/>
  <c r="M365" i="2" s="1"/>
  <c r="I365" i="2"/>
  <c r="O364" i="2"/>
  <c r="M364" i="2" s="1"/>
  <c r="I364" i="2"/>
  <c r="O363" i="2"/>
  <c r="M363" i="2" s="1"/>
  <c r="I363" i="2"/>
  <c r="O362" i="2"/>
  <c r="M362" i="2" s="1"/>
  <c r="I362" i="2"/>
  <c r="O361" i="2"/>
  <c r="M361" i="2" s="1"/>
  <c r="I361" i="2"/>
  <c r="O360" i="2"/>
  <c r="M360" i="2" s="1"/>
  <c r="I360" i="2"/>
  <c r="O359" i="2"/>
  <c r="M359" i="2" s="1"/>
  <c r="I359" i="2"/>
  <c r="O358" i="2"/>
  <c r="M358" i="2" s="1"/>
  <c r="I358" i="2"/>
  <c r="O357" i="2"/>
  <c r="M357" i="2" s="1"/>
  <c r="I357" i="2"/>
  <c r="O356" i="2"/>
  <c r="M356" i="2" s="1"/>
  <c r="I356" i="2"/>
  <c r="O355" i="2"/>
  <c r="M355" i="2" s="1"/>
  <c r="I355" i="2"/>
  <c r="O354" i="2"/>
  <c r="M354" i="2" s="1"/>
  <c r="I354" i="2"/>
  <c r="O353" i="2"/>
  <c r="M353" i="2" s="1"/>
  <c r="I353" i="2"/>
  <c r="O352" i="2"/>
  <c r="M352" i="2" s="1"/>
  <c r="I352" i="2"/>
  <c r="O351" i="2"/>
  <c r="M351" i="2" s="1"/>
  <c r="I351" i="2"/>
  <c r="O350" i="2"/>
  <c r="M350" i="2" s="1"/>
  <c r="I350" i="2"/>
  <c r="O349" i="2"/>
  <c r="M349" i="2" s="1"/>
  <c r="I349" i="2"/>
  <c r="O348" i="2"/>
  <c r="M348" i="2" s="1"/>
  <c r="I348" i="2"/>
  <c r="O347" i="2"/>
  <c r="M347" i="2" s="1"/>
  <c r="I347" i="2"/>
  <c r="O346" i="2"/>
  <c r="M346" i="2" s="1"/>
  <c r="I346" i="2"/>
  <c r="O345" i="2"/>
  <c r="M345" i="2" s="1"/>
  <c r="I345" i="2"/>
  <c r="O344" i="2"/>
  <c r="M344" i="2" s="1"/>
  <c r="I344" i="2"/>
  <c r="O343" i="2"/>
  <c r="M343" i="2" s="1"/>
  <c r="I343" i="2"/>
  <c r="O342" i="2"/>
  <c r="M342" i="2" s="1"/>
  <c r="I342" i="2"/>
  <c r="O341" i="2"/>
  <c r="M341" i="2" s="1"/>
  <c r="I341" i="2"/>
  <c r="O340" i="2"/>
  <c r="M340" i="2" s="1"/>
  <c r="I340" i="2"/>
  <c r="O339" i="2"/>
  <c r="M339" i="2" s="1"/>
  <c r="I339" i="2"/>
  <c r="O338" i="2"/>
  <c r="M338" i="2" s="1"/>
  <c r="I338" i="2"/>
  <c r="O337" i="2"/>
  <c r="M337" i="2" s="1"/>
  <c r="I337" i="2"/>
  <c r="O336" i="2"/>
  <c r="M336" i="2" s="1"/>
  <c r="I336" i="2"/>
  <c r="O335" i="2"/>
  <c r="M335" i="2" s="1"/>
  <c r="I335" i="2"/>
  <c r="O334" i="2"/>
  <c r="M334" i="2" s="1"/>
  <c r="I334" i="2"/>
  <c r="O333" i="2"/>
  <c r="M333" i="2" s="1"/>
  <c r="I333" i="2"/>
  <c r="O332" i="2"/>
  <c r="M332" i="2" s="1"/>
  <c r="I332" i="2"/>
  <c r="O331" i="2"/>
  <c r="M331" i="2" s="1"/>
  <c r="I331" i="2"/>
  <c r="O330" i="2"/>
  <c r="M330" i="2" s="1"/>
  <c r="I330" i="2"/>
  <c r="O329" i="2"/>
  <c r="M329" i="2" s="1"/>
  <c r="I329" i="2"/>
  <c r="O328" i="2"/>
  <c r="M328" i="2" s="1"/>
  <c r="I328" i="2"/>
  <c r="O327" i="2"/>
  <c r="M327" i="2" s="1"/>
  <c r="I327" i="2"/>
  <c r="O326" i="2"/>
  <c r="M326" i="2" s="1"/>
  <c r="I326" i="2"/>
  <c r="O325" i="2"/>
  <c r="M325" i="2" s="1"/>
  <c r="I325" i="2"/>
  <c r="O324" i="2"/>
  <c r="M324" i="2" s="1"/>
  <c r="I324" i="2"/>
  <c r="O323" i="2"/>
  <c r="M323" i="2" s="1"/>
  <c r="I323" i="2"/>
  <c r="O322" i="2"/>
  <c r="M322" i="2" s="1"/>
  <c r="I322" i="2"/>
  <c r="O321" i="2"/>
  <c r="M321" i="2" s="1"/>
  <c r="I321" i="2"/>
  <c r="O320" i="2"/>
  <c r="M320" i="2" s="1"/>
  <c r="I320" i="2"/>
  <c r="O319" i="2"/>
  <c r="M319" i="2" s="1"/>
  <c r="I319" i="2"/>
  <c r="O318" i="2"/>
  <c r="M318" i="2" s="1"/>
  <c r="I318" i="2"/>
  <c r="O317" i="2"/>
  <c r="M317" i="2" s="1"/>
  <c r="I317" i="2"/>
  <c r="O316" i="2"/>
  <c r="M316" i="2" s="1"/>
  <c r="I316" i="2"/>
  <c r="O315" i="2"/>
  <c r="M315" i="2" s="1"/>
  <c r="I315" i="2"/>
  <c r="O314" i="2"/>
  <c r="M314" i="2" s="1"/>
  <c r="I314" i="2"/>
  <c r="O313" i="2"/>
  <c r="M313" i="2" s="1"/>
  <c r="I313" i="2"/>
  <c r="O312" i="2"/>
  <c r="M312" i="2" s="1"/>
  <c r="I312" i="2"/>
  <c r="O311" i="2"/>
  <c r="M311" i="2" s="1"/>
  <c r="I311" i="2"/>
  <c r="O310" i="2"/>
  <c r="M310" i="2" s="1"/>
  <c r="I310" i="2"/>
  <c r="O309" i="2"/>
  <c r="M309" i="2" s="1"/>
  <c r="I309" i="2"/>
  <c r="O308" i="2"/>
  <c r="M308" i="2" s="1"/>
  <c r="I308" i="2"/>
  <c r="O307" i="2"/>
  <c r="M307" i="2" s="1"/>
  <c r="I307" i="2"/>
  <c r="O306" i="2"/>
  <c r="M306" i="2" s="1"/>
  <c r="I306" i="2"/>
  <c r="O305" i="2"/>
  <c r="M305" i="2" s="1"/>
  <c r="I305" i="2"/>
  <c r="O304" i="2"/>
  <c r="M304" i="2" s="1"/>
  <c r="I304" i="2"/>
  <c r="O303" i="2"/>
  <c r="M303" i="2" s="1"/>
  <c r="I303" i="2"/>
  <c r="X48" i="5"/>
  <c r="O48" i="5"/>
  <c r="M48" i="5"/>
  <c r="I48" i="5"/>
  <c r="X46" i="5"/>
  <c r="O46" i="5"/>
  <c r="M46" i="5" s="1"/>
  <c r="I46" i="5"/>
  <c r="X44" i="5"/>
  <c r="O44" i="5"/>
  <c r="M44" i="5" s="1"/>
  <c r="I44" i="5"/>
  <c r="O150" i="7"/>
  <c r="M150" i="7" s="1"/>
  <c r="I150" i="7"/>
  <c r="O149" i="7"/>
  <c r="M149" i="7" s="1"/>
  <c r="I149" i="7"/>
  <c r="O148" i="7"/>
  <c r="M148" i="7" s="1"/>
  <c r="I148" i="7"/>
  <c r="O147" i="7"/>
  <c r="M147" i="7" s="1"/>
  <c r="I147" i="7"/>
  <c r="O146" i="7"/>
  <c r="M146" i="7" s="1"/>
  <c r="I146" i="7"/>
  <c r="O145" i="7"/>
  <c r="M145" i="7" s="1"/>
  <c r="I145" i="7"/>
  <c r="O144" i="7"/>
  <c r="M144" i="7" s="1"/>
  <c r="I144" i="7"/>
  <c r="O143" i="7"/>
  <c r="M143" i="7" s="1"/>
  <c r="I143" i="7"/>
  <c r="O142" i="7"/>
  <c r="M142" i="7" s="1"/>
  <c r="I142" i="7"/>
  <c r="O141" i="7"/>
  <c r="M141" i="7" s="1"/>
  <c r="I141" i="7"/>
  <c r="O140" i="7"/>
  <c r="M140" i="7" s="1"/>
  <c r="I140" i="7"/>
  <c r="O139" i="7"/>
  <c r="M139" i="7" s="1"/>
  <c r="I139" i="7"/>
  <c r="O138" i="7"/>
  <c r="M138" i="7" s="1"/>
  <c r="I138" i="7"/>
  <c r="O137" i="7"/>
  <c r="M137" i="7" s="1"/>
  <c r="I137" i="7"/>
  <c r="O136" i="7"/>
  <c r="M136" i="7" s="1"/>
  <c r="I136" i="7"/>
  <c r="O135" i="7"/>
  <c r="M135" i="7" s="1"/>
  <c r="I135" i="7"/>
  <c r="O134" i="7"/>
  <c r="M134" i="7" s="1"/>
  <c r="I134" i="7"/>
  <c r="O133" i="7"/>
  <c r="M133" i="7" s="1"/>
  <c r="I133" i="7"/>
  <c r="O132" i="7"/>
  <c r="M132" i="7" s="1"/>
  <c r="I132" i="7"/>
  <c r="O131" i="7"/>
  <c r="M131" i="7" s="1"/>
  <c r="I131" i="7"/>
  <c r="O130" i="7"/>
  <c r="M130" i="7" s="1"/>
  <c r="I130" i="7"/>
  <c r="O129" i="7"/>
  <c r="M129" i="7" s="1"/>
  <c r="I129" i="7"/>
  <c r="O128" i="7"/>
  <c r="M128" i="7" s="1"/>
  <c r="I128" i="7"/>
  <c r="O127" i="7"/>
  <c r="M127" i="7" s="1"/>
  <c r="I127" i="7"/>
  <c r="O126" i="7"/>
  <c r="M126" i="7" s="1"/>
  <c r="I126" i="7"/>
  <c r="O125" i="7"/>
  <c r="M125" i="7" s="1"/>
  <c r="I125" i="7"/>
  <c r="O124" i="7"/>
  <c r="M124" i="7" s="1"/>
  <c r="I124" i="7"/>
  <c r="O123" i="7"/>
  <c r="M123" i="7" s="1"/>
  <c r="I123" i="7"/>
  <c r="O122" i="7"/>
  <c r="M122" i="7" s="1"/>
  <c r="I122" i="7"/>
  <c r="O121" i="7"/>
  <c r="M121" i="7" s="1"/>
  <c r="I121" i="7"/>
  <c r="O120" i="7"/>
  <c r="M120" i="7" s="1"/>
  <c r="I120" i="7"/>
  <c r="O119" i="7"/>
  <c r="M119" i="7" s="1"/>
  <c r="I119" i="7"/>
  <c r="O118" i="7"/>
  <c r="M118" i="7" s="1"/>
  <c r="I118" i="7"/>
  <c r="O117" i="7"/>
  <c r="M117" i="7" s="1"/>
  <c r="I117" i="7"/>
  <c r="O116" i="7"/>
  <c r="M116" i="7" s="1"/>
  <c r="I116" i="7"/>
  <c r="O115" i="7"/>
  <c r="M115" i="7" s="1"/>
  <c r="I115" i="7"/>
  <c r="O114" i="7"/>
  <c r="M114" i="7" s="1"/>
  <c r="I114" i="7"/>
  <c r="O113" i="7"/>
  <c r="M113" i="7" s="1"/>
  <c r="I113" i="7"/>
  <c r="O112" i="7"/>
  <c r="M112" i="7" s="1"/>
  <c r="I112" i="7"/>
  <c r="O111" i="7"/>
  <c r="M111" i="7" s="1"/>
  <c r="I111" i="7"/>
  <c r="O110" i="7"/>
  <c r="M110" i="7" s="1"/>
  <c r="I110" i="7"/>
  <c r="O109" i="7"/>
  <c r="M109" i="7" s="1"/>
  <c r="I109" i="7"/>
  <c r="O108" i="7"/>
  <c r="M108" i="7" s="1"/>
  <c r="I108" i="7"/>
  <c r="O107" i="7"/>
  <c r="M107" i="7" s="1"/>
  <c r="I107" i="7"/>
  <c r="O106" i="7"/>
  <c r="M106" i="7" s="1"/>
  <c r="I106" i="7"/>
  <c r="O105" i="7"/>
  <c r="M105" i="7" s="1"/>
  <c r="I105" i="7"/>
  <c r="O104" i="7"/>
  <c r="M104" i="7" s="1"/>
  <c r="I104" i="7"/>
  <c r="O103" i="7"/>
  <c r="M103" i="7" s="1"/>
  <c r="I103" i="7"/>
  <c r="O102" i="7"/>
  <c r="M102" i="7" s="1"/>
  <c r="I102" i="7"/>
  <c r="O101" i="7"/>
  <c r="M101" i="7" s="1"/>
  <c r="I101" i="7"/>
  <c r="O100" i="7"/>
  <c r="M100" i="7" s="1"/>
  <c r="I100" i="7"/>
  <c r="O99" i="7"/>
  <c r="M99" i="7" s="1"/>
  <c r="I99" i="7"/>
  <c r="O98" i="7"/>
  <c r="M98" i="7" s="1"/>
  <c r="I98" i="7"/>
  <c r="O97" i="7"/>
  <c r="M97" i="7" s="1"/>
  <c r="I97" i="7"/>
  <c r="O96" i="7"/>
  <c r="M96" i="7" s="1"/>
  <c r="I96" i="7"/>
  <c r="O95" i="7"/>
  <c r="M95" i="7" s="1"/>
  <c r="I95" i="7"/>
  <c r="O94" i="7"/>
  <c r="M94" i="7" s="1"/>
  <c r="I94" i="7"/>
  <c r="O93" i="7"/>
  <c r="M93" i="7" s="1"/>
  <c r="I93" i="7"/>
  <c r="O92" i="7"/>
  <c r="M92" i="7" s="1"/>
  <c r="I92" i="7"/>
  <c r="O91" i="7"/>
  <c r="M91" i="7" s="1"/>
  <c r="I91" i="7"/>
  <c r="O90" i="7"/>
  <c r="M90" i="7" s="1"/>
  <c r="I90" i="7"/>
  <c r="O89" i="7"/>
  <c r="M89" i="7" s="1"/>
  <c r="I89" i="7"/>
  <c r="O88" i="7"/>
  <c r="M88" i="7" s="1"/>
  <c r="I88" i="7"/>
  <c r="O87" i="7"/>
  <c r="M87" i="7" s="1"/>
  <c r="I87" i="7"/>
  <c r="O86" i="7"/>
  <c r="M86" i="7" s="1"/>
  <c r="I86" i="7"/>
  <c r="O85" i="7"/>
  <c r="M85" i="7" s="1"/>
  <c r="I85" i="7"/>
  <c r="O84" i="7"/>
  <c r="M84" i="7" s="1"/>
  <c r="I84" i="7"/>
  <c r="O83" i="7"/>
  <c r="M83" i="7" s="1"/>
  <c r="I83" i="7"/>
  <c r="O82" i="7"/>
  <c r="M82" i="7" s="1"/>
  <c r="I82" i="7"/>
  <c r="O81" i="7"/>
  <c r="M81" i="7" s="1"/>
  <c r="I81" i="7"/>
  <c r="O80" i="7"/>
  <c r="M80" i="7" s="1"/>
  <c r="I80" i="7"/>
  <c r="O79" i="7"/>
  <c r="M79" i="7" s="1"/>
  <c r="I79" i="7"/>
  <c r="O78" i="7"/>
  <c r="M78" i="7" s="1"/>
  <c r="I78" i="7"/>
  <c r="O77" i="7"/>
  <c r="M77" i="7" s="1"/>
  <c r="I77" i="7"/>
  <c r="O76" i="7"/>
  <c r="M76" i="7" s="1"/>
  <c r="I76" i="7"/>
  <c r="O75" i="7"/>
  <c r="M75" i="7" s="1"/>
  <c r="I75" i="7"/>
  <c r="X42" i="5"/>
  <c r="O42" i="5"/>
  <c r="M42" i="5" s="1"/>
  <c r="I42" i="5"/>
  <c r="X40" i="5"/>
  <c r="O40" i="5"/>
  <c r="M40" i="5" s="1"/>
  <c r="I40" i="5"/>
  <c r="O658" i="3"/>
  <c r="M658" i="3" s="1"/>
  <c r="I658" i="3"/>
  <c r="O657" i="3"/>
  <c r="M657" i="3" s="1"/>
  <c r="I657" i="3"/>
  <c r="O656" i="3"/>
  <c r="M656" i="3" s="1"/>
  <c r="I656" i="3"/>
  <c r="O655" i="3"/>
  <c r="M655" i="3" s="1"/>
  <c r="I655" i="3"/>
  <c r="O654" i="3"/>
  <c r="M654" i="3" s="1"/>
  <c r="I654" i="3"/>
  <c r="O653" i="3"/>
  <c r="M653" i="3" s="1"/>
  <c r="I653" i="3"/>
  <c r="O652" i="3"/>
  <c r="M652" i="3" s="1"/>
  <c r="I652" i="3"/>
  <c r="O651" i="3"/>
  <c r="M651" i="3" s="1"/>
  <c r="I651" i="3"/>
  <c r="O650" i="3"/>
  <c r="M650" i="3" s="1"/>
  <c r="I650" i="3"/>
  <c r="O649" i="3"/>
  <c r="M649" i="3" s="1"/>
  <c r="I649" i="3"/>
  <c r="O648" i="3"/>
  <c r="M648" i="3" s="1"/>
  <c r="I648" i="3"/>
  <c r="O647" i="3"/>
  <c r="M647" i="3" s="1"/>
  <c r="I647" i="3"/>
  <c r="O646" i="3"/>
  <c r="M646" i="3" s="1"/>
  <c r="I646" i="3"/>
  <c r="O645" i="3"/>
  <c r="M645" i="3" s="1"/>
  <c r="I645" i="3"/>
  <c r="O644" i="3"/>
  <c r="M644" i="3" s="1"/>
  <c r="I644" i="3"/>
  <c r="O643" i="3"/>
  <c r="M643" i="3" s="1"/>
  <c r="I643" i="3"/>
  <c r="O642" i="3"/>
  <c r="M642" i="3" s="1"/>
  <c r="I642" i="3"/>
  <c r="O641" i="3"/>
  <c r="M641" i="3" s="1"/>
  <c r="I641" i="3"/>
  <c r="O640" i="3"/>
  <c r="M640" i="3" s="1"/>
  <c r="I640" i="3"/>
  <c r="O639" i="3"/>
  <c r="M639" i="3" s="1"/>
  <c r="I639" i="3"/>
  <c r="O638" i="3"/>
  <c r="M638" i="3" s="1"/>
  <c r="I638" i="3"/>
  <c r="O637" i="3"/>
  <c r="M637" i="3" s="1"/>
  <c r="I637" i="3"/>
  <c r="O636" i="3"/>
  <c r="M636" i="3" s="1"/>
  <c r="I636" i="3"/>
  <c r="O635" i="3"/>
  <c r="M635" i="3" s="1"/>
  <c r="I635" i="3"/>
  <c r="O634" i="3"/>
  <c r="M634" i="3" s="1"/>
  <c r="I634" i="3"/>
  <c r="O633" i="3"/>
  <c r="M633" i="3" s="1"/>
  <c r="I633" i="3"/>
  <c r="O632" i="3"/>
  <c r="M632" i="3" s="1"/>
  <c r="I632" i="3"/>
  <c r="O631" i="3"/>
  <c r="M631" i="3" s="1"/>
  <c r="I631" i="3"/>
  <c r="O630" i="3"/>
  <c r="M630" i="3" s="1"/>
  <c r="I630" i="3"/>
  <c r="O629" i="3"/>
  <c r="M629" i="3" s="1"/>
  <c r="I629" i="3"/>
  <c r="O628" i="3"/>
  <c r="M628" i="3" s="1"/>
  <c r="I628" i="3"/>
  <c r="O627" i="3"/>
  <c r="M627" i="3" s="1"/>
  <c r="I627" i="3"/>
  <c r="O626" i="3"/>
  <c r="M626" i="3" s="1"/>
  <c r="I626" i="3"/>
  <c r="O625" i="3"/>
  <c r="M625" i="3" s="1"/>
  <c r="I625" i="3"/>
  <c r="O624" i="3"/>
  <c r="M624" i="3" s="1"/>
  <c r="I624" i="3"/>
  <c r="O623" i="3"/>
  <c r="M623" i="3" s="1"/>
  <c r="I623" i="3"/>
  <c r="O622" i="3"/>
  <c r="M622" i="3" s="1"/>
  <c r="I622" i="3"/>
  <c r="O621" i="3"/>
  <c r="M621" i="3" s="1"/>
  <c r="I621" i="3"/>
  <c r="O620" i="3"/>
  <c r="M620" i="3" s="1"/>
  <c r="I620" i="3"/>
  <c r="O619" i="3"/>
  <c r="M619" i="3" s="1"/>
  <c r="I619" i="3"/>
  <c r="O618" i="3"/>
  <c r="M618" i="3" s="1"/>
  <c r="I618" i="3"/>
  <c r="O617" i="3"/>
  <c r="M617" i="3" s="1"/>
  <c r="I617" i="3"/>
  <c r="O616" i="3"/>
  <c r="M616" i="3" s="1"/>
  <c r="I616" i="3"/>
  <c r="O615" i="3"/>
  <c r="M615" i="3" s="1"/>
  <c r="I615" i="3"/>
  <c r="O614" i="3"/>
  <c r="M614" i="3" s="1"/>
  <c r="I614" i="3"/>
  <c r="O613" i="3"/>
  <c r="M613" i="3" s="1"/>
  <c r="I613" i="3"/>
  <c r="O612" i="3"/>
  <c r="M612" i="3" s="1"/>
  <c r="I612" i="3"/>
  <c r="O611" i="3"/>
  <c r="M611" i="3" s="1"/>
  <c r="I611" i="3"/>
  <c r="O610" i="3"/>
  <c r="M610" i="3" s="1"/>
  <c r="I610" i="3"/>
  <c r="O609" i="3"/>
  <c r="M609" i="3" s="1"/>
  <c r="I609" i="3"/>
  <c r="O608" i="3"/>
  <c r="M608" i="3" s="1"/>
  <c r="I608" i="3"/>
  <c r="O607" i="3"/>
  <c r="M607" i="3" s="1"/>
  <c r="I607" i="3"/>
  <c r="O606" i="3"/>
  <c r="M606" i="3" s="1"/>
  <c r="I606" i="3"/>
  <c r="O605" i="3"/>
  <c r="M605" i="3" s="1"/>
  <c r="I605" i="3"/>
  <c r="O604" i="3"/>
  <c r="M604" i="3" s="1"/>
  <c r="I604" i="3"/>
  <c r="O603" i="3"/>
  <c r="M603" i="3" s="1"/>
  <c r="I603" i="3"/>
  <c r="O602" i="3"/>
  <c r="M602" i="3" s="1"/>
  <c r="I602" i="3"/>
  <c r="O601" i="3"/>
  <c r="M601" i="3" s="1"/>
  <c r="I601" i="3"/>
  <c r="O600" i="3"/>
  <c r="M600" i="3" s="1"/>
  <c r="I600" i="3"/>
  <c r="O599" i="3"/>
  <c r="M599" i="3" s="1"/>
  <c r="I599" i="3"/>
  <c r="O598" i="3"/>
  <c r="M598" i="3" s="1"/>
  <c r="I598" i="3"/>
  <c r="O597" i="3"/>
  <c r="M597" i="3" s="1"/>
  <c r="I597" i="3"/>
  <c r="O596" i="3"/>
  <c r="M596" i="3" s="1"/>
  <c r="I596" i="3"/>
  <c r="O595" i="3"/>
  <c r="M595" i="3" s="1"/>
  <c r="I595" i="3"/>
  <c r="O594" i="3"/>
  <c r="M594" i="3" s="1"/>
  <c r="I594" i="3"/>
  <c r="O593" i="3"/>
  <c r="M593" i="3" s="1"/>
  <c r="I593" i="3"/>
  <c r="O592" i="3"/>
  <c r="M592" i="3" s="1"/>
  <c r="I592" i="3"/>
  <c r="O591" i="3"/>
  <c r="M591" i="3" s="1"/>
  <c r="I591" i="3"/>
  <c r="O590" i="3"/>
  <c r="M590" i="3" s="1"/>
  <c r="I590" i="3"/>
  <c r="O589" i="3"/>
  <c r="M589" i="3" s="1"/>
  <c r="I589" i="3"/>
  <c r="O588" i="3"/>
  <c r="M588" i="3" s="1"/>
  <c r="I588" i="3"/>
  <c r="O587" i="3"/>
  <c r="M587" i="3" s="1"/>
  <c r="I587" i="3"/>
  <c r="O586" i="3"/>
  <c r="M586" i="3" s="1"/>
  <c r="I586" i="3"/>
  <c r="O585" i="3"/>
  <c r="M585" i="3" s="1"/>
  <c r="I585" i="3"/>
  <c r="O584" i="3"/>
  <c r="M584" i="3" s="1"/>
  <c r="I584" i="3"/>
  <c r="O583" i="3"/>
  <c r="M583" i="3" s="1"/>
  <c r="I583" i="3"/>
  <c r="O582" i="3"/>
  <c r="M582" i="3" s="1"/>
  <c r="I582" i="3"/>
  <c r="O581" i="3"/>
  <c r="M581" i="3" s="1"/>
  <c r="I581" i="3"/>
  <c r="O580" i="3"/>
  <c r="M580" i="3" s="1"/>
  <c r="I580" i="3"/>
  <c r="O579" i="3"/>
  <c r="M579" i="3" s="1"/>
  <c r="I579" i="3"/>
  <c r="O578" i="3"/>
  <c r="M578" i="3" s="1"/>
  <c r="I578" i="3"/>
  <c r="O577" i="3"/>
  <c r="M577" i="3" s="1"/>
  <c r="I577" i="3"/>
  <c r="O576" i="3"/>
  <c r="M576" i="3" s="1"/>
  <c r="I576" i="3"/>
  <c r="O575" i="3"/>
  <c r="M575" i="3" s="1"/>
  <c r="I575" i="3"/>
  <c r="O574" i="3"/>
  <c r="M574" i="3" s="1"/>
  <c r="I574" i="3"/>
  <c r="O573" i="3"/>
  <c r="M573" i="3" s="1"/>
  <c r="I573" i="3"/>
  <c r="O572" i="3"/>
  <c r="M572" i="3" s="1"/>
  <c r="I572" i="3"/>
  <c r="O571" i="3"/>
  <c r="M571" i="3" s="1"/>
  <c r="I571" i="3"/>
  <c r="O570" i="3"/>
  <c r="M570" i="3" s="1"/>
  <c r="I570" i="3"/>
  <c r="O569" i="3"/>
  <c r="M569" i="3" s="1"/>
  <c r="I569" i="3"/>
  <c r="O568" i="3"/>
  <c r="M568" i="3" s="1"/>
  <c r="I568" i="3"/>
  <c r="O567" i="3"/>
  <c r="M567" i="3" s="1"/>
  <c r="I567" i="3"/>
  <c r="O566" i="3"/>
  <c r="M566" i="3" s="1"/>
  <c r="I566" i="3"/>
  <c r="O565" i="3"/>
  <c r="M565" i="3" s="1"/>
  <c r="I565" i="3"/>
  <c r="O564" i="3"/>
  <c r="M564" i="3" s="1"/>
  <c r="I564" i="3"/>
  <c r="O563" i="3"/>
  <c r="M563" i="3" s="1"/>
  <c r="I563" i="3"/>
  <c r="O562" i="3"/>
  <c r="M562" i="3" s="1"/>
  <c r="I562" i="3"/>
  <c r="O561" i="3"/>
  <c r="M561" i="3" s="1"/>
  <c r="I561" i="3"/>
  <c r="O560" i="3"/>
  <c r="M560" i="3" s="1"/>
  <c r="I560" i="3"/>
  <c r="O559" i="3"/>
  <c r="M559" i="3" s="1"/>
  <c r="I559" i="3"/>
  <c r="O558" i="3"/>
  <c r="M558" i="3" s="1"/>
  <c r="I558" i="3"/>
  <c r="O557" i="3"/>
  <c r="M557" i="3" s="1"/>
  <c r="I557" i="3"/>
  <c r="O556" i="3"/>
  <c r="M556" i="3" s="1"/>
  <c r="I556" i="3"/>
  <c r="O555" i="3"/>
  <c r="M555" i="3" s="1"/>
  <c r="I555" i="3"/>
  <c r="O554" i="3"/>
  <c r="M554" i="3" s="1"/>
  <c r="I554" i="3"/>
  <c r="O553" i="3"/>
  <c r="M553" i="3" s="1"/>
  <c r="I553" i="3"/>
  <c r="O552" i="3"/>
  <c r="M552" i="3" s="1"/>
  <c r="I552" i="3"/>
  <c r="O551" i="3"/>
  <c r="M551" i="3" s="1"/>
  <c r="I551" i="3"/>
  <c r="O550" i="3"/>
  <c r="M550" i="3" s="1"/>
  <c r="I550" i="3"/>
  <c r="O549" i="3"/>
  <c r="M549" i="3" s="1"/>
  <c r="I549" i="3"/>
  <c r="O548" i="3"/>
  <c r="M548" i="3" s="1"/>
  <c r="I548" i="3"/>
  <c r="O547" i="3"/>
  <c r="M547" i="3" s="1"/>
  <c r="I547" i="3"/>
  <c r="O546" i="3"/>
  <c r="M546" i="3" s="1"/>
  <c r="I546" i="3"/>
  <c r="O545" i="3"/>
  <c r="M545" i="3" s="1"/>
  <c r="I545" i="3"/>
  <c r="O544" i="3"/>
  <c r="M544" i="3" s="1"/>
  <c r="I544" i="3"/>
  <c r="O543" i="3"/>
  <c r="M543" i="3" s="1"/>
  <c r="I543" i="3"/>
  <c r="O542" i="3"/>
  <c r="M542" i="3" s="1"/>
  <c r="I542" i="3"/>
  <c r="O541" i="3"/>
  <c r="M541" i="3" s="1"/>
  <c r="I541" i="3"/>
  <c r="O540" i="3"/>
  <c r="M540" i="3" s="1"/>
  <c r="I540" i="3"/>
  <c r="O539" i="3"/>
  <c r="M539" i="3" s="1"/>
  <c r="I539" i="3"/>
  <c r="O538" i="3"/>
  <c r="M538" i="3" s="1"/>
  <c r="I538" i="3"/>
  <c r="O537" i="3"/>
  <c r="M537" i="3" s="1"/>
  <c r="I537" i="3"/>
  <c r="O536" i="3"/>
  <c r="M536" i="3" s="1"/>
  <c r="I536" i="3"/>
  <c r="O535" i="3"/>
  <c r="M535" i="3" s="1"/>
  <c r="I535" i="3"/>
  <c r="O534" i="3"/>
  <c r="M534" i="3" s="1"/>
  <c r="I534" i="3"/>
  <c r="O533" i="3"/>
  <c r="M533" i="3" s="1"/>
  <c r="I533" i="3"/>
  <c r="O532" i="3"/>
  <c r="M532" i="3" s="1"/>
  <c r="I532" i="3"/>
  <c r="O531" i="3"/>
  <c r="M531" i="3" s="1"/>
  <c r="I531" i="3"/>
  <c r="O530" i="3"/>
  <c r="M530" i="3" s="1"/>
  <c r="I530" i="3"/>
  <c r="O529" i="3"/>
  <c r="M529" i="3" s="1"/>
  <c r="I529" i="3"/>
  <c r="O528" i="3"/>
  <c r="M528" i="3" s="1"/>
  <c r="I528" i="3"/>
  <c r="O527" i="3"/>
  <c r="M527" i="3" s="1"/>
  <c r="I527" i="3"/>
  <c r="O526" i="3"/>
  <c r="M526" i="3" s="1"/>
  <c r="I526" i="3"/>
  <c r="O525" i="3"/>
  <c r="M525" i="3" s="1"/>
  <c r="I525" i="3"/>
  <c r="O524" i="3"/>
  <c r="M524" i="3" s="1"/>
  <c r="I524" i="3"/>
  <c r="O523" i="3"/>
  <c r="M523" i="3" s="1"/>
  <c r="I523" i="3"/>
  <c r="O522" i="3"/>
  <c r="M522" i="3" s="1"/>
  <c r="I522" i="3"/>
  <c r="O521" i="3"/>
  <c r="M521" i="3" s="1"/>
  <c r="I521" i="3"/>
  <c r="O520" i="3"/>
  <c r="M520" i="3" s="1"/>
  <c r="I520" i="3"/>
  <c r="O519" i="3"/>
  <c r="M519" i="3" s="1"/>
  <c r="I519" i="3"/>
  <c r="O518" i="3"/>
  <c r="M518" i="3" s="1"/>
  <c r="I518" i="3"/>
  <c r="O517" i="3"/>
  <c r="M517" i="3" s="1"/>
  <c r="I517" i="3"/>
  <c r="O516" i="3"/>
  <c r="M516" i="3" s="1"/>
  <c r="I516" i="3"/>
  <c r="O515" i="3"/>
  <c r="M515" i="3" s="1"/>
  <c r="I515" i="3"/>
  <c r="O514" i="3"/>
  <c r="M514" i="3" s="1"/>
  <c r="I514" i="3"/>
  <c r="O513" i="3"/>
  <c r="M513" i="3" s="1"/>
  <c r="I513" i="3"/>
  <c r="O512" i="3"/>
  <c r="M512" i="3" s="1"/>
  <c r="I512" i="3"/>
  <c r="O511" i="3"/>
  <c r="M511" i="3" s="1"/>
  <c r="I511" i="3"/>
  <c r="O510" i="3"/>
  <c r="M510" i="3" s="1"/>
  <c r="I510" i="3"/>
  <c r="O509" i="3"/>
  <c r="M509" i="3" s="1"/>
  <c r="I509" i="3"/>
  <c r="O508" i="3"/>
  <c r="M508" i="3" s="1"/>
  <c r="I508" i="3"/>
  <c r="O507" i="3"/>
  <c r="M507" i="3" s="1"/>
  <c r="I507" i="3"/>
  <c r="O506" i="3"/>
  <c r="M506" i="3" s="1"/>
  <c r="I506" i="3"/>
  <c r="O505" i="3"/>
  <c r="M505" i="3" s="1"/>
  <c r="I505" i="3"/>
  <c r="O504" i="3"/>
  <c r="M504" i="3" s="1"/>
  <c r="I504" i="3"/>
  <c r="O503" i="3"/>
  <c r="M503" i="3" s="1"/>
  <c r="I503" i="3"/>
  <c r="O502" i="3"/>
  <c r="M502" i="3" s="1"/>
  <c r="I502" i="3"/>
  <c r="O501" i="3"/>
  <c r="M501" i="3" s="1"/>
  <c r="I501" i="3"/>
  <c r="O500" i="3"/>
  <c r="M500" i="3" s="1"/>
  <c r="I500" i="3"/>
  <c r="O499" i="3"/>
  <c r="M499" i="3" s="1"/>
  <c r="I499" i="3"/>
  <c r="O498" i="3"/>
  <c r="M498" i="3" s="1"/>
  <c r="I498" i="3"/>
  <c r="O497" i="3"/>
  <c r="M497" i="3" s="1"/>
  <c r="I497" i="3"/>
  <c r="O496" i="3"/>
  <c r="M496" i="3" s="1"/>
  <c r="I496" i="3"/>
  <c r="O495" i="3"/>
  <c r="M495" i="3" s="1"/>
  <c r="I495" i="3"/>
  <c r="O494" i="3"/>
  <c r="M494" i="3" s="1"/>
  <c r="I494" i="3"/>
  <c r="O493" i="3"/>
  <c r="M493" i="3" s="1"/>
  <c r="I493" i="3"/>
  <c r="O492" i="3"/>
  <c r="M492" i="3" s="1"/>
  <c r="I492" i="3"/>
  <c r="O491" i="3"/>
  <c r="M491" i="3" s="1"/>
  <c r="I491" i="3"/>
  <c r="O490" i="3"/>
  <c r="M490" i="3" s="1"/>
  <c r="I490" i="3"/>
  <c r="O489" i="3"/>
  <c r="M489" i="3" s="1"/>
  <c r="I489" i="3"/>
  <c r="O488" i="3"/>
  <c r="M488" i="3" s="1"/>
  <c r="I488" i="3"/>
  <c r="O487" i="3"/>
  <c r="M487" i="3" s="1"/>
  <c r="I487" i="3"/>
  <c r="O486" i="3"/>
  <c r="M486" i="3" s="1"/>
  <c r="I486" i="3"/>
  <c r="O485" i="3"/>
  <c r="M485" i="3" s="1"/>
  <c r="I485" i="3"/>
  <c r="O484" i="3"/>
  <c r="M484" i="3" s="1"/>
  <c r="I484" i="3"/>
  <c r="O483" i="3"/>
  <c r="M483" i="3" s="1"/>
  <c r="I483" i="3"/>
  <c r="O482" i="3"/>
  <c r="M482" i="3" s="1"/>
  <c r="I482" i="3"/>
  <c r="O481" i="3"/>
  <c r="M481" i="3" s="1"/>
  <c r="I481" i="3"/>
  <c r="O480" i="3"/>
  <c r="M480" i="3" s="1"/>
  <c r="I480" i="3"/>
  <c r="O479" i="3"/>
  <c r="M479" i="3" s="1"/>
  <c r="I479" i="3"/>
  <c r="O478" i="3"/>
  <c r="M478" i="3" s="1"/>
  <c r="I478" i="3"/>
  <c r="O477" i="3"/>
  <c r="M477" i="3" s="1"/>
  <c r="I477" i="3"/>
  <c r="O476" i="3"/>
  <c r="M476" i="3" s="1"/>
  <c r="I476" i="3"/>
  <c r="O475" i="3"/>
  <c r="M475" i="3" s="1"/>
  <c r="I475" i="3"/>
  <c r="O474" i="3"/>
  <c r="M474" i="3" s="1"/>
  <c r="I474" i="3"/>
  <c r="O473" i="3"/>
  <c r="M473" i="3" s="1"/>
  <c r="I473" i="3"/>
  <c r="O472" i="3"/>
  <c r="M472" i="3" s="1"/>
  <c r="I472" i="3"/>
  <c r="O471" i="3"/>
  <c r="M471" i="3" s="1"/>
  <c r="I471" i="3"/>
  <c r="O470" i="3"/>
  <c r="M470" i="3" s="1"/>
  <c r="I470" i="3"/>
  <c r="O469" i="3"/>
  <c r="M469" i="3" s="1"/>
  <c r="I469" i="3"/>
  <c r="O468" i="3"/>
  <c r="M468" i="3" s="1"/>
  <c r="I468" i="3"/>
  <c r="O467" i="3"/>
  <c r="M467" i="3" s="1"/>
  <c r="I467" i="3"/>
  <c r="O466" i="3"/>
  <c r="M466" i="3" s="1"/>
  <c r="I466" i="3"/>
  <c r="O465" i="3"/>
  <c r="M465" i="3" s="1"/>
  <c r="I465" i="3"/>
  <c r="O464" i="3"/>
  <c r="M464" i="3" s="1"/>
  <c r="I464" i="3"/>
  <c r="O463" i="3"/>
  <c r="M463" i="3" s="1"/>
  <c r="I463" i="3"/>
  <c r="O462" i="3"/>
  <c r="M462" i="3" s="1"/>
  <c r="I462" i="3"/>
  <c r="O461" i="3"/>
  <c r="M461" i="3" s="1"/>
  <c r="I461" i="3"/>
  <c r="O460" i="3"/>
  <c r="M460" i="3" s="1"/>
  <c r="I460" i="3"/>
  <c r="O459" i="3"/>
  <c r="M459" i="3" s="1"/>
  <c r="I459" i="3"/>
  <c r="O458" i="3"/>
  <c r="M458" i="3" s="1"/>
  <c r="I458" i="3"/>
  <c r="O457" i="3"/>
  <c r="M457" i="3" s="1"/>
  <c r="I457" i="3"/>
  <c r="O456" i="3"/>
  <c r="M456" i="3" s="1"/>
  <c r="I456" i="3"/>
  <c r="O455" i="3"/>
  <c r="M455" i="3" s="1"/>
  <c r="I455" i="3"/>
  <c r="O454" i="3"/>
  <c r="M454" i="3" s="1"/>
  <c r="I454" i="3"/>
  <c r="O453" i="3"/>
  <c r="M453" i="3" s="1"/>
  <c r="I453" i="3"/>
  <c r="O452" i="3"/>
  <c r="M452" i="3" s="1"/>
  <c r="I452" i="3"/>
  <c r="O451" i="3"/>
  <c r="M451" i="3" s="1"/>
  <c r="I451" i="3"/>
  <c r="O450" i="3"/>
  <c r="M450" i="3" s="1"/>
  <c r="I450" i="3"/>
  <c r="O449" i="3"/>
  <c r="M449" i="3" s="1"/>
  <c r="I449" i="3"/>
  <c r="O448" i="3"/>
  <c r="M448" i="3" s="1"/>
  <c r="I448" i="3"/>
  <c r="O447" i="3"/>
  <c r="M447" i="3" s="1"/>
  <c r="I447" i="3"/>
  <c r="O446" i="3"/>
  <c r="M446" i="3" s="1"/>
  <c r="I446" i="3"/>
  <c r="O445" i="3"/>
  <c r="M445" i="3" s="1"/>
  <c r="I445" i="3"/>
  <c r="O444" i="3"/>
  <c r="M444" i="3" s="1"/>
  <c r="I444" i="3"/>
  <c r="O443" i="3"/>
  <c r="M443" i="3" s="1"/>
  <c r="I443" i="3"/>
  <c r="O442" i="3"/>
  <c r="M442" i="3" s="1"/>
  <c r="I442" i="3"/>
  <c r="P77" i="7" l="1"/>
  <c r="P119" i="7"/>
  <c r="P122" i="7"/>
  <c r="P137" i="7"/>
  <c r="P140" i="7"/>
  <c r="P80" i="7"/>
  <c r="P83" i="7"/>
  <c r="P86" i="7"/>
  <c r="P95" i="7"/>
  <c r="P98" i="7"/>
  <c r="P101" i="7"/>
  <c r="P104" i="7"/>
  <c r="P107" i="7"/>
  <c r="P110" i="7"/>
  <c r="P125" i="7"/>
  <c r="P128" i="7"/>
  <c r="P131" i="7"/>
  <c r="P146" i="7"/>
  <c r="P143" i="7"/>
  <c r="P149" i="7"/>
  <c r="P89" i="7"/>
  <c r="P92" i="7"/>
  <c r="P113" i="7"/>
  <c r="P116" i="7"/>
  <c r="P134" i="7"/>
  <c r="P76" i="7"/>
  <c r="P79" i="7"/>
  <c r="P82" i="7"/>
  <c r="P85" i="7"/>
  <c r="P88" i="7"/>
  <c r="P91" i="7"/>
  <c r="P94" i="7"/>
  <c r="P97" i="7"/>
  <c r="P100" i="7"/>
  <c r="P103" i="7"/>
  <c r="P106" i="7"/>
  <c r="P109" i="7"/>
  <c r="P112" i="7"/>
  <c r="P115" i="7"/>
  <c r="P118" i="7"/>
  <c r="P121" i="7"/>
  <c r="P124" i="7"/>
  <c r="P127" i="7"/>
  <c r="P130" i="7"/>
  <c r="P133" i="7"/>
  <c r="P136" i="7"/>
  <c r="P139" i="7"/>
  <c r="P142" i="7"/>
  <c r="P145" i="7"/>
  <c r="P148" i="7"/>
  <c r="P75" i="7"/>
  <c r="P78" i="7"/>
  <c r="P81" i="7"/>
  <c r="P84" i="7"/>
  <c r="P87" i="7"/>
  <c r="P90" i="7"/>
  <c r="P93" i="7"/>
  <c r="P96" i="7"/>
  <c r="P99" i="7"/>
  <c r="P102" i="7"/>
  <c r="P105" i="7"/>
  <c r="P108" i="7"/>
  <c r="P111" i="7"/>
  <c r="P114" i="7"/>
  <c r="P117" i="7"/>
  <c r="P120" i="7"/>
  <c r="P123" i="7"/>
  <c r="P126" i="7"/>
  <c r="P129" i="7"/>
  <c r="P132" i="7"/>
  <c r="P135" i="7"/>
  <c r="P138" i="7"/>
  <c r="P141" i="7"/>
  <c r="P144" i="7"/>
  <c r="P147" i="7"/>
  <c r="P150" i="7"/>
  <c r="P446" i="2"/>
  <c r="P652" i="3"/>
  <c r="P654" i="3"/>
  <c r="P462" i="3"/>
  <c r="P468" i="3"/>
  <c r="P616" i="3"/>
  <c r="P624" i="3"/>
  <c r="P632" i="3"/>
  <c r="P640" i="3"/>
  <c r="P648" i="3"/>
  <c r="P656" i="3"/>
  <c r="P444" i="2"/>
  <c r="P443" i="2"/>
  <c r="P445" i="2"/>
  <c r="P447" i="2"/>
  <c r="P448" i="2"/>
  <c r="P449" i="2"/>
  <c r="P303" i="2"/>
  <c r="P305" i="2"/>
  <c r="P307" i="2"/>
  <c r="P309" i="2"/>
  <c r="P311" i="2"/>
  <c r="P313" i="2"/>
  <c r="P315" i="2"/>
  <c r="P317" i="2"/>
  <c r="P319" i="2"/>
  <c r="P321" i="2"/>
  <c r="P323" i="2"/>
  <c r="P325" i="2"/>
  <c r="P327" i="2"/>
  <c r="P329" i="2"/>
  <c r="P331" i="2"/>
  <c r="P333" i="2"/>
  <c r="P335" i="2"/>
  <c r="P337" i="2"/>
  <c r="P339" i="2"/>
  <c r="P341" i="2"/>
  <c r="P343" i="2"/>
  <c r="P345" i="2"/>
  <c r="P347" i="2"/>
  <c r="P349" i="2"/>
  <c r="P350" i="2"/>
  <c r="P352" i="2"/>
  <c r="P354" i="2"/>
  <c r="P356" i="2"/>
  <c r="P358" i="2"/>
  <c r="P360" i="2"/>
  <c r="P362" i="2"/>
  <c r="P364" i="2"/>
  <c r="P366" i="2"/>
  <c r="P368" i="2"/>
  <c r="P370" i="2"/>
  <c r="P372" i="2"/>
  <c r="P374" i="2"/>
  <c r="P376" i="2"/>
  <c r="P378" i="2"/>
  <c r="P380" i="2"/>
  <c r="P382" i="2"/>
  <c r="P384" i="2"/>
  <c r="P386" i="2"/>
  <c r="P388" i="2"/>
  <c r="P390" i="2"/>
  <c r="P392" i="2"/>
  <c r="P394" i="2"/>
  <c r="P396" i="2"/>
  <c r="P398" i="2"/>
  <c r="P400" i="2"/>
  <c r="P402" i="2"/>
  <c r="P404" i="2"/>
  <c r="P406" i="2"/>
  <c r="P408" i="2"/>
  <c r="P410" i="2"/>
  <c r="P412" i="2"/>
  <c r="P414" i="2"/>
  <c r="P416" i="2"/>
  <c r="P418" i="2"/>
  <c r="P420" i="2"/>
  <c r="P422" i="2"/>
  <c r="P424" i="2"/>
  <c r="P426" i="2"/>
  <c r="P428" i="2"/>
  <c r="P430" i="2"/>
  <c r="P432" i="2"/>
  <c r="P434" i="2"/>
  <c r="P436" i="2"/>
  <c r="P438" i="2"/>
  <c r="P440" i="2"/>
  <c r="P442" i="2"/>
  <c r="P304" i="2"/>
  <c r="P306" i="2"/>
  <c r="P308" i="2"/>
  <c r="P310" i="2"/>
  <c r="P312" i="2"/>
  <c r="P314" i="2"/>
  <c r="P316" i="2"/>
  <c r="P318" i="2"/>
  <c r="P320" i="2"/>
  <c r="P322" i="2"/>
  <c r="P324" i="2"/>
  <c r="P326" i="2"/>
  <c r="P328" i="2"/>
  <c r="P330" i="2"/>
  <c r="P332" i="2"/>
  <c r="P334" i="2"/>
  <c r="P336" i="2"/>
  <c r="P338" i="2"/>
  <c r="P340" i="2"/>
  <c r="P342" i="2"/>
  <c r="P344" i="2"/>
  <c r="P346" i="2"/>
  <c r="P348" i="2"/>
  <c r="P351" i="2"/>
  <c r="P353" i="2"/>
  <c r="P355" i="2"/>
  <c r="P357" i="2"/>
  <c r="P359" i="2"/>
  <c r="P361" i="2"/>
  <c r="P363" i="2"/>
  <c r="P365" i="2"/>
  <c r="P367" i="2"/>
  <c r="P369" i="2"/>
  <c r="P371" i="2"/>
  <c r="P373" i="2"/>
  <c r="P375" i="2"/>
  <c r="P377" i="2"/>
  <c r="P379" i="2"/>
  <c r="P381" i="2"/>
  <c r="P383" i="2"/>
  <c r="P385" i="2"/>
  <c r="P387" i="2"/>
  <c r="P389" i="2"/>
  <c r="P391" i="2"/>
  <c r="P393" i="2"/>
  <c r="P395" i="2"/>
  <c r="P397" i="2"/>
  <c r="P399" i="2"/>
  <c r="P401" i="2"/>
  <c r="P403" i="2"/>
  <c r="P405" i="2"/>
  <c r="P407" i="2"/>
  <c r="P409" i="2"/>
  <c r="P411" i="2"/>
  <c r="P413" i="2"/>
  <c r="P415" i="2"/>
  <c r="P417" i="2"/>
  <c r="P419" i="2"/>
  <c r="P421" i="2"/>
  <c r="P423" i="2"/>
  <c r="P425" i="2"/>
  <c r="P427" i="2"/>
  <c r="P429" i="2"/>
  <c r="P431" i="2"/>
  <c r="P433" i="2"/>
  <c r="P435" i="2"/>
  <c r="P437" i="2"/>
  <c r="P439" i="2"/>
  <c r="P441" i="2"/>
  <c r="P454" i="3"/>
  <c r="P514" i="3"/>
  <c r="P444" i="3"/>
  <c r="P470" i="3"/>
  <c r="P492" i="3"/>
  <c r="P452" i="3"/>
  <c r="P478" i="3"/>
  <c r="P502" i="3"/>
  <c r="P476" i="3"/>
  <c r="P500" i="3"/>
  <c r="P610" i="3"/>
  <c r="P634" i="3"/>
  <c r="P642" i="3"/>
  <c r="P650" i="3"/>
  <c r="P658" i="3"/>
  <c r="P460" i="3"/>
  <c r="P486" i="3"/>
  <c r="P526" i="3"/>
  <c r="P653" i="3"/>
  <c r="P446" i="3"/>
  <c r="P484" i="3"/>
  <c r="P651" i="3"/>
  <c r="P450" i="3"/>
  <c r="P466" i="3"/>
  <c r="P482" i="3"/>
  <c r="P498" i="3"/>
  <c r="P524" i="3"/>
  <c r="P655" i="3"/>
  <c r="P448" i="3"/>
  <c r="P464" i="3"/>
  <c r="P480" i="3"/>
  <c r="P496" i="3"/>
  <c r="P522" i="3"/>
  <c r="P629" i="3"/>
  <c r="P637" i="3"/>
  <c r="P645" i="3"/>
  <c r="P510" i="3"/>
  <c r="P508" i="3"/>
  <c r="P518" i="3"/>
  <c r="P494" i="3"/>
  <c r="P442" i="3"/>
  <c r="P458" i="3"/>
  <c r="P490" i="3"/>
  <c r="P506" i="3"/>
  <c r="P516" i="3"/>
  <c r="P520" i="3"/>
  <c r="P474" i="3"/>
  <c r="P456" i="3"/>
  <c r="P472" i="3"/>
  <c r="P488" i="3"/>
  <c r="P504" i="3"/>
  <c r="P633" i="3"/>
  <c r="P641" i="3"/>
  <c r="P649" i="3"/>
  <c r="P657" i="3"/>
  <c r="P445" i="3"/>
  <c r="P449" i="3"/>
  <c r="P451" i="3"/>
  <c r="P443" i="3"/>
  <c r="P453" i="3"/>
  <c r="P447" i="3"/>
  <c r="P455" i="3"/>
  <c r="P615" i="3"/>
  <c r="P623" i="3"/>
  <c r="P631" i="3"/>
  <c r="P639" i="3"/>
  <c r="P647" i="3"/>
  <c r="P457" i="3"/>
  <c r="P459" i="3"/>
  <c r="P461" i="3"/>
  <c r="P463" i="3"/>
  <c r="P465" i="3"/>
  <c r="P467" i="3"/>
  <c r="P469" i="3"/>
  <c r="P471" i="3"/>
  <c r="P473" i="3"/>
  <c r="P475" i="3"/>
  <c r="P477" i="3"/>
  <c r="P479" i="3"/>
  <c r="P481" i="3"/>
  <c r="P483" i="3"/>
  <c r="P485" i="3"/>
  <c r="P487" i="3"/>
  <c r="P489" i="3"/>
  <c r="P491" i="3"/>
  <c r="P493" i="3"/>
  <c r="P495" i="3"/>
  <c r="P497" i="3"/>
  <c r="P499" i="3"/>
  <c r="P501" i="3"/>
  <c r="P503" i="3"/>
  <c r="P505" i="3"/>
  <c r="P507" i="3"/>
  <c r="P509" i="3"/>
  <c r="P511" i="3"/>
  <c r="P512" i="3"/>
  <c r="P513" i="3"/>
  <c r="P515" i="3"/>
  <c r="P517" i="3"/>
  <c r="P519" i="3"/>
  <c r="P521" i="3"/>
  <c r="P523" i="3"/>
  <c r="P525" i="3"/>
  <c r="P527" i="3"/>
  <c r="P529" i="3"/>
  <c r="P531" i="3"/>
  <c r="P533" i="3"/>
  <c r="P535" i="3"/>
  <c r="P537" i="3"/>
  <c r="P539" i="3"/>
  <c r="P541" i="3"/>
  <c r="P543" i="3"/>
  <c r="P545" i="3"/>
  <c r="P547" i="3"/>
  <c r="P549" i="3"/>
  <c r="P551" i="3"/>
  <c r="P553" i="3"/>
  <c r="P555" i="3"/>
  <c r="P557" i="3"/>
  <c r="P559" i="3"/>
  <c r="P561" i="3"/>
  <c r="P563" i="3"/>
  <c r="P565" i="3"/>
  <c r="P567" i="3"/>
  <c r="P569" i="3"/>
  <c r="P571" i="3"/>
  <c r="P573" i="3"/>
  <c r="P575" i="3"/>
  <c r="P577" i="3"/>
  <c r="P579" i="3"/>
  <c r="P581" i="3"/>
  <c r="P583" i="3"/>
  <c r="P585" i="3"/>
  <c r="P587" i="3"/>
  <c r="P589" i="3"/>
  <c r="P591" i="3"/>
  <c r="P593" i="3"/>
  <c r="P595" i="3"/>
  <c r="P597" i="3"/>
  <c r="P599" i="3"/>
  <c r="P601" i="3"/>
  <c r="P603" i="3"/>
  <c r="P605" i="3"/>
  <c r="P607" i="3"/>
  <c r="P612" i="3"/>
  <c r="P620" i="3"/>
  <c r="P628" i="3"/>
  <c r="P636" i="3"/>
  <c r="P644" i="3"/>
  <c r="P528" i="3"/>
  <c r="P530" i="3"/>
  <c r="P532" i="3"/>
  <c r="P534" i="3"/>
  <c r="P536" i="3"/>
  <c r="P538" i="3"/>
  <c r="P540" i="3"/>
  <c r="P542" i="3"/>
  <c r="P544" i="3"/>
  <c r="P546" i="3"/>
  <c r="P548" i="3"/>
  <c r="P550" i="3"/>
  <c r="P552" i="3"/>
  <c r="P554" i="3"/>
  <c r="P556" i="3"/>
  <c r="P558" i="3"/>
  <c r="P560" i="3"/>
  <c r="P562" i="3"/>
  <c r="P564" i="3"/>
  <c r="P566" i="3"/>
  <c r="P568" i="3"/>
  <c r="P570" i="3"/>
  <c r="P572" i="3"/>
  <c r="P574" i="3"/>
  <c r="P576" i="3"/>
  <c r="P578" i="3"/>
  <c r="P580" i="3"/>
  <c r="P582" i="3"/>
  <c r="P584" i="3"/>
  <c r="P586" i="3"/>
  <c r="P588" i="3"/>
  <c r="P590" i="3"/>
  <c r="P592" i="3"/>
  <c r="P594" i="3"/>
  <c r="P596" i="3"/>
  <c r="P598" i="3"/>
  <c r="P600" i="3"/>
  <c r="P602" i="3"/>
  <c r="P604" i="3"/>
  <c r="P606" i="3"/>
  <c r="P611" i="3"/>
  <c r="P619" i="3"/>
  <c r="P627" i="3"/>
  <c r="P635" i="3"/>
  <c r="P643" i="3"/>
  <c r="P614" i="3"/>
  <c r="P622" i="3"/>
  <c r="P630" i="3"/>
  <c r="P638" i="3"/>
  <c r="P646" i="3"/>
  <c r="P618" i="3"/>
  <c r="P626" i="3"/>
  <c r="P613" i="3"/>
  <c r="P617" i="3"/>
  <c r="P621" i="3"/>
  <c r="P625" i="3"/>
  <c r="P608" i="3"/>
  <c r="P609" i="3"/>
  <c r="B60" i="8" l="1"/>
  <c r="J57" i="8"/>
  <c r="I57" i="8"/>
  <c r="H57" i="8"/>
  <c r="G57" i="8"/>
  <c r="F57" i="8"/>
  <c r="E57" i="8"/>
  <c r="B65" i="8"/>
  <c r="B64" i="8"/>
  <c r="B63" i="8"/>
  <c r="B62" i="8"/>
  <c r="B61" i="8"/>
  <c r="B59" i="8"/>
  <c r="B58" i="8"/>
  <c r="D57" i="8"/>
  <c r="C57" i="8"/>
  <c r="I441" i="3"/>
  <c r="I440" i="3"/>
  <c r="I439" i="3"/>
  <c r="I438" i="3"/>
  <c r="I437" i="3"/>
  <c r="I436" i="3"/>
  <c r="I435" i="3"/>
  <c r="I434" i="3"/>
  <c r="I433" i="3"/>
  <c r="I432" i="3"/>
  <c r="I431" i="3"/>
  <c r="I430" i="3"/>
  <c r="I416" i="3"/>
  <c r="I401" i="3"/>
  <c r="I400" i="3"/>
  <c r="I399" i="3"/>
  <c r="I402" i="3"/>
  <c r="I303" i="3"/>
  <c r="I423" i="3"/>
  <c r="I405" i="3"/>
  <c r="I398" i="3"/>
  <c r="I397" i="3"/>
  <c r="X38" i="5" l="1"/>
  <c r="O38" i="5"/>
  <c r="M38" i="5" s="1"/>
  <c r="I38" i="5"/>
  <c r="I36" i="5"/>
  <c r="O36" i="5"/>
  <c r="M36" i="5" s="1"/>
  <c r="X36" i="5"/>
  <c r="I34" i="5"/>
  <c r="O34" i="5"/>
  <c r="M34" i="5" s="1"/>
  <c r="X34" i="5"/>
  <c r="X32" i="5"/>
  <c r="O32" i="5"/>
  <c r="M32" i="5" s="1"/>
  <c r="I32" i="5"/>
  <c r="X30" i="5"/>
  <c r="O30" i="5"/>
  <c r="M30" i="5" s="1"/>
  <c r="I30" i="5"/>
  <c r="X28" i="5"/>
  <c r="O28" i="5"/>
  <c r="M28" i="5" s="1"/>
  <c r="I28" i="5"/>
  <c r="X26" i="5"/>
  <c r="O26" i="5"/>
  <c r="M26" i="5" s="1"/>
  <c r="I26" i="5"/>
  <c r="X24" i="5"/>
  <c r="O24" i="5"/>
  <c r="M24" i="5" s="1"/>
  <c r="I24" i="5"/>
  <c r="X23" i="5"/>
  <c r="O23" i="5"/>
  <c r="M23" i="5" s="1"/>
  <c r="I23" i="5"/>
  <c r="X22" i="5"/>
  <c r="O22" i="5"/>
  <c r="M22" i="5" s="1"/>
  <c r="I22" i="5"/>
  <c r="O434" i="1"/>
  <c r="M434" i="1" s="1"/>
  <c r="P434" i="1" s="1"/>
  <c r="O433" i="1"/>
  <c r="M433" i="1" s="1"/>
  <c r="P433" i="1" s="1"/>
  <c r="O432" i="1"/>
  <c r="M432" i="1" s="1"/>
  <c r="P432" i="1" s="1"/>
  <c r="O431" i="1"/>
  <c r="M431" i="1" s="1"/>
  <c r="P431" i="1" s="1"/>
  <c r="O430" i="1"/>
  <c r="M430" i="1" s="1"/>
  <c r="P430" i="1" s="1"/>
  <c r="O429" i="1"/>
  <c r="M429" i="1" s="1"/>
  <c r="P429" i="1" s="1"/>
  <c r="O428" i="1"/>
  <c r="M428" i="1" s="1"/>
  <c r="P428" i="1" s="1"/>
  <c r="O427" i="1"/>
  <c r="M427" i="1" s="1"/>
  <c r="P427" i="1" s="1"/>
  <c r="O426" i="1"/>
  <c r="M426" i="1" s="1"/>
  <c r="P426" i="1" s="1"/>
  <c r="O425" i="1"/>
  <c r="M425" i="1" s="1"/>
  <c r="P425" i="1" s="1"/>
  <c r="O424" i="1"/>
  <c r="M424" i="1" s="1"/>
  <c r="P424" i="1" s="1"/>
  <c r="O423" i="1"/>
  <c r="M423" i="1" s="1"/>
  <c r="P423" i="1" s="1"/>
  <c r="O422" i="1"/>
  <c r="M422" i="1" s="1"/>
  <c r="P422" i="1" s="1"/>
  <c r="O421" i="1"/>
  <c r="M421" i="1" s="1"/>
  <c r="P421" i="1" s="1"/>
  <c r="O420" i="1"/>
  <c r="M420" i="1" s="1"/>
  <c r="P420" i="1" s="1"/>
  <c r="O419" i="1"/>
  <c r="M419" i="1" s="1"/>
  <c r="P419" i="1" s="1"/>
  <c r="O418" i="1"/>
  <c r="M418" i="1" s="1"/>
  <c r="P418" i="1" s="1"/>
  <c r="O417" i="1"/>
  <c r="M417" i="1" s="1"/>
  <c r="P417" i="1" s="1"/>
  <c r="O416" i="1"/>
  <c r="M416" i="1" s="1"/>
  <c r="P416" i="1" s="1"/>
  <c r="O415" i="1"/>
  <c r="M415" i="1" s="1"/>
  <c r="P415" i="1" s="1"/>
  <c r="O414" i="1"/>
  <c r="M414" i="1" s="1"/>
  <c r="P414" i="1" s="1"/>
  <c r="O413" i="1"/>
  <c r="M413" i="1" s="1"/>
  <c r="P413" i="1" s="1"/>
  <c r="O412" i="1"/>
  <c r="M412" i="1" s="1"/>
  <c r="P412" i="1" s="1"/>
  <c r="O411" i="1"/>
  <c r="M411" i="1" s="1"/>
  <c r="P411" i="1" s="1"/>
  <c r="O410" i="1"/>
  <c r="M410" i="1" s="1"/>
  <c r="P410" i="1" s="1"/>
  <c r="O409" i="1"/>
  <c r="M409" i="1" s="1"/>
  <c r="P409" i="1" s="1"/>
  <c r="O408" i="1"/>
  <c r="M408" i="1" s="1"/>
  <c r="P408" i="1" s="1"/>
  <c r="O407" i="1"/>
  <c r="M407" i="1" s="1"/>
  <c r="P407" i="1" s="1"/>
  <c r="O406" i="1"/>
  <c r="M406" i="1" s="1"/>
  <c r="P406" i="1" s="1"/>
  <c r="O405" i="1"/>
  <c r="M405" i="1" s="1"/>
  <c r="P405" i="1" s="1"/>
  <c r="O404" i="1"/>
  <c r="M404" i="1" s="1"/>
  <c r="P404" i="1" s="1"/>
  <c r="O403" i="1"/>
  <c r="M403" i="1" s="1"/>
  <c r="P403" i="1" s="1"/>
  <c r="O402" i="1"/>
  <c r="M402" i="1" s="1"/>
  <c r="P402" i="1" s="1"/>
  <c r="O401" i="1"/>
  <c r="M401" i="1" s="1"/>
  <c r="P401" i="1" s="1"/>
  <c r="O400" i="1"/>
  <c r="M400" i="1" s="1"/>
  <c r="P400" i="1" s="1"/>
  <c r="O399" i="1"/>
  <c r="M399" i="1" s="1"/>
  <c r="P399" i="1" s="1"/>
  <c r="O398" i="1"/>
  <c r="M398" i="1" s="1"/>
  <c r="P398" i="1" s="1"/>
  <c r="O397" i="1"/>
  <c r="M397" i="1" s="1"/>
  <c r="P397" i="1" s="1"/>
  <c r="O396" i="1"/>
  <c r="M396" i="1" s="1"/>
  <c r="P396" i="1" s="1"/>
  <c r="O395" i="1"/>
  <c r="M395" i="1" s="1"/>
  <c r="P395" i="1" s="1"/>
  <c r="O394" i="1"/>
  <c r="M394" i="1" s="1"/>
  <c r="P394" i="1" s="1"/>
  <c r="O393" i="1"/>
  <c r="M393" i="1" s="1"/>
  <c r="P393" i="1" s="1"/>
  <c r="O392" i="1"/>
  <c r="M392" i="1" s="1"/>
  <c r="P392" i="1" s="1"/>
  <c r="O391" i="1"/>
  <c r="M391" i="1" s="1"/>
  <c r="P391" i="1" s="1"/>
  <c r="O390" i="1"/>
  <c r="M390" i="1" s="1"/>
  <c r="P390" i="1" s="1"/>
  <c r="O389" i="1"/>
  <c r="M389" i="1" s="1"/>
  <c r="P389" i="1" s="1"/>
  <c r="O388" i="1"/>
  <c r="M388" i="1" s="1"/>
  <c r="P388" i="1" s="1"/>
  <c r="O387" i="1"/>
  <c r="M387" i="1" s="1"/>
  <c r="P387" i="1" s="1"/>
  <c r="O386" i="1"/>
  <c r="M386" i="1" s="1"/>
  <c r="P386" i="1" s="1"/>
  <c r="O385" i="1"/>
  <c r="M385" i="1" s="1"/>
  <c r="P385" i="1" s="1"/>
  <c r="O384" i="1"/>
  <c r="M384" i="1" s="1"/>
  <c r="P384" i="1" s="1"/>
  <c r="O383" i="1"/>
  <c r="M383" i="1" s="1"/>
  <c r="P383" i="1" s="1"/>
  <c r="O382" i="1"/>
  <c r="M382" i="1" s="1"/>
  <c r="P382" i="1" s="1"/>
  <c r="O381" i="1"/>
  <c r="M381" i="1" s="1"/>
  <c r="P381" i="1" s="1"/>
  <c r="O380" i="1"/>
  <c r="M380" i="1" s="1"/>
  <c r="P380" i="1" s="1"/>
  <c r="O379" i="1"/>
  <c r="M379" i="1" s="1"/>
  <c r="P379" i="1" s="1"/>
  <c r="O378" i="1"/>
  <c r="M378" i="1" s="1"/>
  <c r="P378" i="1" s="1"/>
  <c r="O377" i="1"/>
  <c r="M377" i="1" s="1"/>
  <c r="P377" i="1" s="1"/>
  <c r="O376" i="1"/>
  <c r="M376" i="1" s="1"/>
  <c r="P376" i="1" s="1"/>
  <c r="O375" i="1"/>
  <c r="M375" i="1" s="1"/>
  <c r="P375" i="1" s="1"/>
  <c r="O374" i="1"/>
  <c r="M374" i="1" s="1"/>
  <c r="P374" i="1" s="1"/>
  <c r="O373" i="1"/>
  <c r="M373" i="1" s="1"/>
  <c r="P373" i="1" s="1"/>
  <c r="O372" i="1"/>
  <c r="M372" i="1" s="1"/>
  <c r="P372" i="1" s="1"/>
  <c r="O371" i="1"/>
  <c r="M371" i="1" s="1"/>
  <c r="P371" i="1" s="1"/>
  <c r="O370" i="1"/>
  <c r="M370" i="1" s="1"/>
  <c r="P370" i="1" s="1"/>
  <c r="O369" i="1"/>
  <c r="M369" i="1" s="1"/>
  <c r="P369" i="1" s="1"/>
  <c r="O368" i="1"/>
  <c r="M368" i="1" s="1"/>
  <c r="P368" i="1" s="1"/>
  <c r="O367" i="1"/>
  <c r="M367" i="1" s="1"/>
  <c r="P367" i="1" s="1"/>
  <c r="O366" i="1"/>
  <c r="M366" i="1" s="1"/>
  <c r="P366" i="1" s="1"/>
  <c r="O365" i="1"/>
  <c r="M365" i="1" s="1"/>
  <c r="P365" i="1" s="1"/>
  <c r="O364" i="1"/>
  <c r="M364" i="1" s="1"/>
  <c r="P364" i="1" s="1"/>
  <c r="O363" i="1"/>
  <c r="M363" i="1" s="1"/>
  <c r="P363" i="1" s="1"/>
  <c r="O362" i="1"/>
  <c r="M362" i="1" s="1"/>
  <c r="P362" i="1" s="1"/>
  <c r="O361" i="1"/>
  <c r="M361" i="1" s="1"/>
  <c r="P361" i="1" s="1"/>
  <c r="O360" i="1"/>
  <c r="M360" i="1" s="1"/>
  <c r="P360" i="1" s="1"/>
  <c r="O359" i="1"/>
  <c r="M359" i="1" s="1"/>
  <c r="P359" i="1" s="1"/>
  <c r="O358" i="1"/>
  <c r="M358" i="1" s="1"/>
  <c r="P358" i="1" s="1"/>
  <c r="O357" i="1"/>
  <c r="M357" i="1" s="1"/>
  <c r="P357" i="1" s="1"/>
  <c r="O356" i="1"/>
  <c r="M356" i="1" s="1"/>
  <c r="P356" i="1" s="1"/>
  <c r="O355" i="1"/>
  <c r="M355" i="1" s="1"/>
  <c r="P355" i="1" s="1"/>
  <c r="O354" i="1"/>
  <c r="M354" i="1" s="1"/>
  <c r="P354" i="1" s="1"/>
  <c r="O353" i="1"/>
  <c r="M353" i="1" s="1"/>
  <c r="P353" i="1" s="1"/>
  <c r="O352" i="1"/>
  <c r="M352" i="1" s="1"/>
  <c r="P352" i="1" s="1"/>
  <c r="O351" i="1"/>
  <c r="M351" i="1" s="1"/>
  <c r="P351" i="1" s="1"/>
  <c r="O350" i="1"/>
  <c r="M350" i="1" s="1"/>
  <c r="P350" i="1" s="1"/>
  <c r="O349" i="1"/>
  <c r="M349" i="1" s="1"/>
  <c r="P349" i="1" s="1"/>
  <c r="O348" i="1"/>
  <c r="M348" i="1" s="1"/>
  <c r="P348" i="1" s="1"/>
  <c r="O347" i="1"/>
  <c r="M347" i="1" s="1"/>
  <c r="P347" i="1" s="1"/>
  <c r="O346" i="1"/>
  <c r="M346" i="1" s="1"/>
  <c r="P346" i="1" s="1"/>
  <c r="O345" i="1"/>
  <c r="M345" i="1" s="1"/>
  <c r="P345" i="1" s="1"/>
  <c r="O344" i="1"/>
  <c r="M344" i="1" s="1"/>
  <c r="P344" i="1" s="1"/>
  <c r="O343" i="1"/>
  <c r="M343" i="1" s="1"/>
  <c r="P343" i="1" s="1"/>
  <c r="O342" i="1"/>
  <c r="M342" i="1" s="1"/>
  <c r="P342" i="1" s="1"/>
  <c r="O341" i="1"/>
  <c r="M341" i="1" s="1"/>
  <c r="P341" i="1" s="1"/>
  <c r="O340" i="1"/>
  <c r="M340" i="1" s="1"/>
  <c r="P340" i="1" s="1"/>
  <c r="O339" i="1"/>
  <c r="M339" i="1" s="1"/>
  <c r="P339" i="1" s="1"/>
  <c r="O338" i="1"/>
  <c r="M338" i="1" s="1"/>
  <c r="P338" i="1" s="1"/>
  <c r="O337" i="1"/>
  <c r="M337" i="1" s="1"/>
  <c r="P337" i="1" s="1"/>
  <c r="O336" i="1"/>
  <c r="M336" i="1" s="1"/>
  <c r="P336" i="1" s="1"/>
  <c r="O335" i="1"/>
  <c r="M335" i="1" s="1"/>
  <c r="P335" i="1" s="1"/>
  <c r="O334" i="1"/>
  <c r="M334" i="1" s="1"/>
  <c r="P334" i="1" s="1"/>
  <c r="O333" i="1"/>
  <c r="M333" i="1" s="1"/>
  <c r="P333" i="1" s="1"/>
  <c r="O332" i="1"/>
  <c r="M332" i="1" s="1"/>
  <c r="P332" i="1" s="1"/>
  <c r="O331" i="1"/>
  <c r="M331" i="1" s="1"/>
  <c r="P331" i="1" s="1"/>
  <c r="O330" i="1"/>
  <c r="M330" i="1" s="1"/>
  <c r="P330" i="1" s="1"/>
  <c r="O329" i="1"/>
  <c r="M329" i="1" s="1"/>
  <c r="P329" i="1" s="1"/>
  <c r="O328" i="1"/>
  <c r="M328" i="1" s="1"/>
  <c r="P328" i="1" s="1"/>
  <c r="O327" i="1"/>
  <c r="M327" i="1" s="1"/>
  <c r="P327" i="1" s="1"/>
  <c r="O326" i="1"/>
  <c r="M326" i="1" s="1"/>
  <c r="P326" i="1" s="1"/>
  <c r="O325" i="1"/>
  <c r="M325" i="1" s="1"/>
  <c r="P325" i="1" s="1"/>
  <c r="O324" i="1"/>
  <c r="M324" i="1" s="1"/>
  <c r="P324" i="1" s="1"/>
  <c r="O323" i="1"/>
  <c r="M323" i="1" s="1"/>
  <c r="P323" i="1" s="1"/>
  <c r="O322" i="1"/>
  <c r="M322" i="1" s="1"/>
  <c r="P322" i="1" s="1"/>
  <c r="O321" i="1"/>
  <c r="M321" i="1" s="1"/>
  <c r="P321" i="1" s="1"/>
  <c r="O320" i="1"/>
  <c r="M320" i="1" s="1"/>
  <c r="P320" i="1" s="1"/>
  <c r="O319" i="1"/>
  <c r="M319" i="1" s="1"/>
  <c r="P319" i="1" s="1"/>
  <c r="O318" i="1"/>
  <c r="M318" i="1" s="1"/>
  <c r="P318" i="1" s="1"/>
  <c r="O317" i="1"/>
  <c r="M317" i="1" s="1"/>
  <c r="P317" i="1" s="1"/>
  <c r="O316" i="1"/>
  <c r="M316" i="1" s="1"/>
  <c r="P316" i="1" s="1"/>
  <c r="O315" i="1"/>
  <c r="M315" i="1" s="1"/>
  <c r="P315" i="1" s="1"/>
  <c r="O314" i="1"/>
  <c r="M314" i="1" s="1"/>
  <c r="P314" i="1" s="1"/>
  <c r="O313" i="1"/>
  <c r="M313" i="1" s="1"/>
  <c r="P313" i="1" s="1"/>
  <c r="O312" i="1"/>
  <c r="M312" i="1" s="1"/>
  <c r="P312" i="1" s="1"/>
  <c r="O311" i="1"/>
  <c r="M311" i="1" s="1"/>
  <c r="P311" i="1" s="1"/>
  <c r="O310" i="1"/>
  <c r="M310" i="1" s="1"/>
  <c r="P310" i="1" s="1"/>
  <c r="O309" i="1"/>
  <c r="M309" i="1" s="1"/>
  <c r="P309" i="1" s="1"/>
  <c r="O308" i="1"/>
  <c r="M308" i="1" s="1"/>
  <c r="P308" i="1" s="1"/>
  <c r="O307" i="1"/>
  <c r="M307" i="1" s="1"/>
  <c r="P307" i="1" s="1"/>
  <c r="O306" i="1"/>
  <c r="M306" i="1" s="1"/>
  <c r="P306" i="1" s="1"/>
  <c r="O305" i="1"/>
  <c r="M305" i="1" s="1"/>
  <c r="P305" i="1" s="1"/>
  <c r="O304" i="1"/>
  <c r="M304" i="1" s="1"/>
  <c r="P304" i="1" s="1"/>
  <c r="O303" i="1"/>
  <c r="M303" i="1" s="1"/>
  <c r="P303" i="1" s="1"/>
  <c r="O302" i="1"/>
  <c r="M302" i="1" s="1"/>
  <c r="P302" i="1" s="1"/>
  <c r="O301" i="1"/>
  <c r="M301" i="1" s="1"/>
  <c r="P301" i="1" s="1"/>
  <c r="O300" i="1"/>
  <c r="M300" i="1" s="1"/>
  <c r="P300" i="1" s="1"/>
  <c r="O299" i="1"/>
  <c r="M299" i="1" s="1"/>
  <c r="P299" i="1" s="1"/>
  <c r="O298" i="1"/>
  <c r="M298" i="1" s="1"/>
  <c r="P298" i="1" s="1"/>
  <c r="O297" i="1"/>
  <c r="M297" i="1" s="1"/>
  <c r="P297" i="1" s="1"/>
  <c r="O296" i="1"/>
  <c r="M296" i="1" s="1"/>
  <c r="P296" i="1" s="1"/>
  <c r="O295" i="1"/>
  <c r="M295" i="1" s="1"/>
  <c r="P295" i="1" s="1"/>
  <c r="O294" i="1"/>
  <c r="M294" i="1" s="1"/>
  <c r="P294" i="1" s="1"/>
  <c r="O293" i="1"/>
  <c r="M293" i="1" s="1"/>
  <c r="P293" i="1" s="1"/>
  <c r="O292" i="1"/>
  <c r="M292" i="1" s="1"/>
  <c r="P292" i="1" s="1"/>
  <c r="O291" i="1"/>
  <c r="M291" i="1" s="1"/>
  <c r="P291" i="1" s="1"/>
  <c r="O290" i="1"/>
  <c r="M290" i="1" s="1"/>
  <c r="P290" i="1" s="1"/>
  <c r="O289" i="1"/>
  <c r="M289" i="1" s="1"/>
  <c r="P289" i="1" s="1"/>
  <c r="O288" i="1"/>
  <c r="M288" i="1" s="1"/>
  <c r="P288" i="1" s="1"/>
  <c r="O287" i="1"/>
  <c r="M287" i="1" s="1"/>
  <c r="P287" i="1" s="1"/>
  <c r="O286" i="1"/>
  <c r="M286" i="1" s="1"/>
  <c r="P286" i="1" s="1"/>
  <c r="O285" i="1"/>
  <c r="M285" i="1" s="1"/>
  <c r="P285" i="1" s="1"/>
  <c r="O284" i="1"/>
  <c r="M284" i="1" s="1"/>
  <c r="P284" i="1" s="1"/>
  <c r="O283" i="1"/>
  <c r="M283" i="1" s="1"/>
  <c r="P283" i="1" s="1"/>
  <c r="O282" i="1"/>
  <c r="M282" i="1" s="1"/>
  <c r="P282" i="1" s="1"/>
  <c r="O281" i="1"/>
  <c r="M281" i="1" s="1"/>
  <c r="P281" i="1" s="1"/>
  <c r="O280" i="1"/>
  <c r="M280" i="1" s="1"/>
  <c r="P280" i="1" s="1"/>
  <c r="O279" i="1"/>
  <c r="M279" i="1" s="1"/>
  <c r="P279" i="1" s="1"/>
  <c r="O278" i="1"/>
  <c r="M278" i="1" s="1"/>
  <c r="P278" i="1" s="1"/>
  <c r="O277" i="1"/>
  <c r="M277" i="1" s="1"/>
  <c r="P277" i="1" s="1"/>
  <c r="O276" i="1"/>
  <c r="M276" i="1" s="1"/>
  <c r="P276" i="1" s="1"/>
  <c r="O275" i="1"/>
  <c r="M275" i="1" s="1"/>
  <c r="P275" i="1" s="1"/>
  <c r="O274" i="1"/>
  <c r="M274" i="1" s="1"/>
  <c r="P274" i="1" s="1"/>
  <c r="O273" i="1"/>
  <c r="M273" i="1" s="1"/>
  <c r="P273" i="1" s="1"/>
  <c r="O272" i="1"/>
  <c r="M272" i="1" s="1"/>
  <c r="P272" i="1" s="1"/>
  <c r="O271" i="1"/>
  <c r="M271" i="1" s="1"/>
  <c r="P271" i="1" s="1"/>
  <c r="O270" i="1"/>
  <c r="M270" i="1" s="1"/>
  <c r="P270" i="1" s="1"/>
  <c r="O269" i="1"/>
  <c r="M269" i="1" s="1"/>
  <c r="P269" i="1" s="1"/>
  <c r="O268" i="1"/>
  <c r="M268" i="1" s="1"/>
  <c r="P268" i="1" s="1"/>
  <c r="O267" i="1"/>
  <c r="M267" i="1" s="1"/>
  <c r="P267" i="1" s="1"/>
  <c r="O266" i="1"/>
  <c r="M266" i="1" s="1"/>
  <c r="P266" i="1" s="1"/>
  <c r="O265" i="1"/>
  <c r="M265" i="1" s="1"/>
  <c r="P265" i="1" s="1"/>
  <c r="O264" i="1"/>
  <c r="M264" i="1" s="1"/>
  <c r="P264" i="1" s="1"/>
  <c r="O263" i="1"/>
  <c r="M263" i="1" s="1"/>
  <c r="P263" i="1" s="1"/>
  <c r="O262" i="1"/>
  <c r="M262" i="1" s="1"/>
  <c r="P262" i="1" s="1"/>
  <c r="O261" i="1"/>
  <c r="M261" i="1" s="1"/>
  <c r="P261" i="1" s="1"/>
  <c r="O260" i="1"/>
  <c r="M260" i="1" s="1"/>
  <c r="P260" i="1" s="1"/>
  <c r="O259" i="1"/>
  <c r="M259" i="1" s="1"/>
  <c r="P259" i="1" s="1"/>
  <c r="O258" i="1"/>
  <c r="M258" i="1" s="1"/>
  <c r="P258" i="1" s="1"/>
  <c r="O257" i="1"/>
  <c r="M257" i="1" s="1"/>
  <c r="P257" i="1" s="1"/>
  <c r="O256" i="1"/>
  <c r="M256" i="1" s="1"/>
  <c r="P256" i="1" s="1"/>
  <c r="O255" i="1"/>
  <c r="M255" i="1" s="1"/>
  <c r="P255" i="1" s="1"/>
  <c r="O254" i="1"/>
  <c r="M254" i="1" s="1"/>
  <c r="P254" i="1" s="1"/>
  <c r="O253" i="1"/>
  <c r="M253" i="1" s="1"/>
  <c r="P253" i="1" s="1"/>
  <c r="O252" i="1"/>
  <c r="M252" i="1" s="1"/>
  <c r="P252" i="1" s="1"/>
  <c r="O251" i="1"/>
  <c r="M251" i="1" s="1"/>
  <c r="P251" i="1" s="1"/>
  <c r="O250" i="1"/>
  <c r="M250" i="1" s="1"/>
  <c r="P250" i="1" s="1"/>
  <c r="O249" i="1"/>
  <c r="M249" i="1" s="1"/>
  <c r="P249" i="1" s="1"/>
  <c r="O248" i="1"/>
  <c r="M248" i="1" s="1"/>
  <c r="P248" i="1" s="1"/>
  <c r="O247" i="1"/>
  <c r="M247" i="1" s="1"/>
  <c r="P247" i="1" s="1"/>
  <c r="O246" i="1"/>
  <c r="M246" i="1" s="1"/>
  <c r="P246" i="1" s="1"/>
  <c r="O245" i="1"/>
  <c r="M245" i="1" s="1"/>
  <c r="P245" i="1" s="1"/>
  <c r="O244" i="1"/>
  <c r="M244" i="1" s="1"/>
  <c r="P244" i="1" s="1"/>
  <c r="O243" i="1"/>
  <c r="M243" i="1" s="1"/>
  <c r="P243" i="1" s="1"/>
  <c r="O242" i="1"/>
  <c r="M242" i="1" s="1"/>
  <c r="P242" i="1" s="1"/>
  <c r="O241" i="1"/>
  <c r="M241" i="1" s="1"/>
  <c r="P241" i="1" s="1"/>
  <c r="O240" i="1"/>
  <c r="M240" i="1" s="1"/>
  <c r="P240" i="1" s="1"/>
  <c r="O239" i="1"/>
  <c r="M239" i="1" s="1"/>
  <c r="P239" i="1" s="1"/>
  <c r="O238" i="1"/>
  <c r="M238" i="1" s="1"/>
  <c r="P238" i="1" s="1"/>
  <c r="O237" i="1"/>
  <c r="M237" i="1" s="1"/>
  <c r="P237" i="1" s="1"/>
  <c r="O236" i="1"/>
  <c r="M236" i="1" s="1"/>
  <c r="P236" i="1" s="1"/>
  <c r="O235" i="1"/>
  <c r="M235" i="1" s="1"/>
  <c r="P235" i="1" s="1"/>
  <c r="O234" i="1"/>
  <c r="M234" i="1" s="1"/>
  <c r="P234" i="1" s="1"/>
  <c r="O233" i="1"/>
  <c r="M233" i="1" s="1"/>
  <c r="P233" i="1" s="1"/>
  <c r="O232" i="1"/>
  <c r="M232" i="1" s="1"/>
  <c r="P232" i="1" s="1"/>
  <c r="O231" i="1"/>
  <c r="M231" i="1" s="1"/>
  <c r="P231" i="1" s="1"/>
  <c r="O230" i="1"/>
  <c r="M230" i="1" s="1"/>
  <c r="P230" i="1" s="1"/>
  <c r="O229" i="1"/>
  <c r="M229" i="1" s="1"/>
  <c r="P229" i="1" s="1"/>
  <c r="O228" i="1"/>
  <c r="M228" i="1" s="1"/>
  <c r="P228" i="1" s="1"/>
  <c r="O227" i="1"/>
  <c r="M227" i="1" s="1"/>
  <c r="P227" i="1" s="1"/>
  <c r="O226" i="1"/>
  <c r="M226" i="1" s="1"/>
  <c r="P226" i="1" s="1"/>
  <c r="O225" i="1"/>
  <c r="M225" i="1" s="1"/>
  <c r="P225" i="1" s="1"/>
  <c r="O224" i="1"/>
  <c r="M224" i="1" s="1"/>
  <c r="P224" i="1" s="1"/>
  <c r="O223" i="1"/>
  <c r="M223" i="1" s="1"/>
  <c r="P223" i="1" s="1"/>
  <c r="O222" i="1"/>
  <c r="M222" i="1" s="1"/>
  <c r="P222" i="1" s="1"/>
  <c r="O221" i="1"/>
  <c r="M221" i="1" s="1"/>
  <c r="P221" i="1" s="1"/>
  <c r="O220" i="1"/>
  <c r="M220" i="1" s="1"/>
  <c r="P220" i="1" s="1"/>
  <c r="O219" i="1"/>
  <c r="M219" i="1" s="1"/>
  <c r="P219" i="1" s="1"/>
  <c r="O218" i="1"/>
  <c r="M218" i="1" s="1"/>
  <c r="P218" i="1" s="1"/>
  <c r="O217" i="1"/>
  <c r="M217" i="1" s="1"/>
  <c r="P217" i="1" s="1"/>
  <c r="O216" i="1"/>
  <c r="M216" i="1" s="1"/>
  <c r="P216" i="1" s="1"/>
  <c r="O215" i="1"/>
  <c r="M215" i="1" s="1"/>
  <c r="P215" i="1" s="1"/>
  <c r="O214" i="1"/>
  <c r="M214" i="1" s="1"/>
  <c r="P214" i="1" s="1"/>
  <c r="O213" i="1"/>
  <c r="M213" i="1" s="1"/>
  <c r="P213" i="1" s="1"/>
  <c r="O212" i="1"/>
  <c r="M212" i="1" s="1"/>
  <c r="P212" i="1" s="1"/>
  <c r="O211" i="1"/>
  <c r="M211" i="1" s="1"/>
  <c r="P211" i="1" s="1"/>
  <c r="O210" i="1"/>
  <c r="M210" i="1" s="1"/>
  <c r="P210" i="1" s="1"/>
  <c r="O209" i="1"/>
  <c r="M209" i="1" s="1"/>
  <c r="P209" i="1" s="1"/>
  <c r="O208" i="1"/>
  <c r="M208" i="1" s="1"/>
  <c r="P208" i="1" s="1"/>
  <c r="O302" i="2"/>
  <c r="M302" i="2" s="1"/>
  <c r="I302" i="2"/>
  <c r="O301" i="2"/>
  <c r="M301" i="2" s="1"/>
  <c r="I301" i="2"/>
  <c r="O300" i="2"/>
  <c r="M300" i="2" s="1"/>
  <c r="I300" i="2"/>
  <c r="O299" i="2"/>
  <c r="M299" i="2" s="1"/>
  <c r="I299" i="2"/>
  <c r="O298" i="2"/>
  <c r="M298" i="2" s="1"/>
  <c r="I298" i="2"/>
  <c r="O297" i="2"/>
  <c r="M297" i="2" s="1"/>
  <c r="I297" i="2"/>
  <c r="O296" i="2"/>
  <c r="M296" i="2" s="1"/>
  <c r="I296" i="2"/>
  <c r="O295" i="2"/>
  <c r="M295" i="2" s="1"/>
  <c r="I295" i="2"/>
  <c r="O294" i="2"/>
  <c r="M294" i="2" s="1"/>
  <c r="I294" i="2"/>
  <c r="O293" i="2"/>
  <c r="M293" i="2" s="1"/>
  <c r="I293" i="2"/>
  <c r="O292" i="2"/>
  <c r="M292" i="2" s="1"/>
  <c r="I292" i="2"/>
  <c r="O291" i="2"/>
  <c r="M291" i="2" s="1"/>
  <c r="I291" i="2"/>
  <c r="O290" i="2"/>
  <c r="M290" i="2" s="1"/>
  <c r="I290" i="2"/>
  <c r="O289" i="2"/>
  <c r="M289" i="2" s="1"/>
  <c r="I289" i="2"/>
  <c r="O288" i="2"/>
  <c r="M288" i="2" s="1"/>
  <c r="I288" i="2"/>
  <c r="O287" i="2"/>
  <c r="M287" i="2" s="1"/>
  <c r="I287" i="2"/>
  <c r="O286" i="2"/>
  <c r="M286" i="2" s="1"/>
  <c r="I286" i="2"/>
  <c r="O285" i="2"/>
  <c r="M285" i="2" s="1"/>
  <c r="I285" i="2"/>
  <c r="O284" i="2"/>
  <c r="M284" i="2" s="1"/>
  <c r="I284" i="2"/>
  <c r="O283" i="2"/>
  <c r="M283" i="2" s="1"/>
  <c r="I283" i="2"/>
  <c r="O282" i="2"/>
  <c r="M282" i="2" s="1"/>
  <c r="I282" i="2"/>
  <c r="O281" i="2"/>
  <c r="M281" i="2" s="1"/>
  <c r="I281" i="2"/>
  <c r="O280" i="2"/>
  <c r="M280" i="2" s="1"/>
  <c r="I280" i="2"/>
  <c r="O279" i="2"/>
  <c r="M279" i="2" s="1"/>
  <c r="I279" i="2"/>
  <c r="O278" i="2"/>
  <c r="M278" i="2" s="1"/>
  <c r="I278" i="2"/>
  <c r="O277" i="2"/>
  <c r="M277" i="2" s="1"/>
  <c r="I277" i="2"/>
  <c r="O276" i="2"/>
  <c r="M276" i="2" s="1"/>
  <c r="I276" i="2"/>
  <c r="O275" i="2"/>
  <c r="M275" i="2" s="1"/>
  <c r="I275" i="2"/>
  <c r="O274" i="2"/>
  <c r="M274" i="2" s="1"/>
  <c r="I274" i="2"/>
  <c r="O273" i="2"/>
  <c r="M273" i="2" s="1"/>
  <c r="I273" i="2"/>
  <c r="O272" i="2"/>
  <c r="M272" i="2" s="1"/>
  <c r="I272" i="2"/>
  <c r="O271" i="2"/>
  <c r="M271" i="2" s="1"/>
  <c r="I271" i="2"/>
  <c r="O270" i="2"/>
  <c r="M270" i="2" s="1"/>
  <c r="I270" i="2"/>
  <c r="O269" i="2"/>
  <c r="M269" i="2" s="1"/>
  <c r="I269" i="2"/>
  <c r="O268" i="2"/>
  <c r="M268" i="2" s="1"/>
  <c r="I268" i="2"/>
  <c r="O267" i="2"/>
  <c r="M267" i="2" s="1"/>
  <c r="I267" i="2"/>
  <c r="O266" i="2"/>
  <c r="M266" i="2" s="1"/>
  <c r="I266" i="2"/>
  <c r="O265" i="2"/>
  <c r="M265" i="2" s="1"/>
  <c r="I265" i="2"/>
  <c r="O264" i="2"/>
  <c r="M264" i="2" s="1"/>
  <c r="I264" i="2"/>
  <c r="O263" i="2"/>
  <c r="M263" i="2" s="1"/>
  <c r="I263" i="2"/>
  <c r="O262" i="2"/>
  <c r="M262" i="2" s="1"/>
  <c r="I262" i="2"/>
  <c r="O261" i="2"/>
  <c r="M261" i="2" s="1"/>
  <c r="I261" i="2"/>
  <c r="O260" i="2"/>
  <c r="M260" i="2" s="1"/>
  <c r="I260" i="2"/>
  <c r="O259" i="2"/>
  <c r="M259" i="2" s="1"/>
  <c r="I259" i="2"/>
  <c r="O258" i="2"/>
  <c r="M258" i="2" s="1"/>
  <c r="I258" i="2"/>
  <c r="O257" i="2"/>
  <c r="M257" i="2" s="1"/>
  <c r="I257" i="2"/>
  <c r="O256" i="2"/>
  <c r="M256" i="2" s="1"/>
  <c r="I256" i="2"/>
  <c r="O255" i="2"/>
  <c r="M255" i="2" s="1"/>
  <c r="I255" i="2"/>
  <c r="O254" i="2"/>
  <c r="M254" i="2" s="1"/>
  <c r="I254" i="2"/>
  <c r="O253" i="2"/>
  <c r="M253" i="2" s="1"/>
  <c r="I253" i="2"/>
  <c r="O252" i="2"/>
  <c r="M252" i="2" s="1"/>
  <c r="I252" i="2"/>
  <c r="O251" i="2"/>
  <c r="M251" i="2" s="1"/>
  <c r="I251" i="2"/>
  <c r="O250" i="2"/>
  <c r="M250" i="2" s="1"/>
  <c r="I250" i="2"/>
  <c r="O249" i="2"/>
  <c r="M249" i="2" s="1"/>
  <c r="I249" i="2"/>
  <c r="O248" i="2"/>
  <c r="M248" i="2" s="1"/>
  <c r="I248" i="2"/>
  <c r="O247" i="2"/>
  <c r="M247" i="2" s="1"/>
  <c r="I247" i="2"/>
  <c r="O246" i="2"/>
  <c r="M246" i="2" s="1"/>
  <c r="I246" i="2"/>
  <c r="O245" i="2"/>
  <c r="M245" i="2" s="1"/>
  <c r="I245" i="2"/>
  <c r="O244" i="2"/>
  <c r="M244" i="2" s="1"/>
  <c r="I244" i="2"/>
  <c r="O243" i="2"/>
  <c r="M243" i="2" s="1"/>
  <c r="I243" i="2"/>
  <c r="O242" i="2"/>
  <c r="M242" i="2" s="1"/>
  <c r="I242" i="2"/>
  <c r="O241" i="2"/>
  <c r="M241" i="2" s="1"/>
  <c r="I241" i="2"/>
  <c r="O240" i="2"/>
  <c r="M240" i="2" s="1"/>
  <c r="I240" i="2"/>
  <c r="O239" i="2"/>
  <c r="M239" i="2" s="1"/>
  <c r="I239" i="2"/>
  <c r="O238" i="2"/>
  <c r="M238" i="2" s="1"/>
  <c r="I238" i="2"/>
  <c r="O237" i="2"/>
  <c r="M237" i="2" s="1"/>
  <c r="I237" i="2"/>
  <c r="O236" i="2"/>
  <c r="M236" i="2" s="1"/>
  <c r="I236" i="2"/>
  <c r="O235" i="2"/>
  <c r="M235" i="2" s="1"/>
  <c r="I235" i="2"/>
  <c r="O234" i="2"/>
  <c r="M234" i="2" s="1"/>
  <c r="I234" i="2"/>
  <c r="O233" i="2"/>
  <c r="M233" i="2" s="1"/>
  <c r="I233" i="2"/>
  <c r="O232" i="2"/>
  <c r="M232" i="2" s="1"/>
  <c r="I232" i="2"/>
  <c r="O231" i="2"/>
  <c r="M231" i="2" s="1"/>
  <c r="I231" i="2"/>
  <c r="O230" i="2"/>
  <c r="M230" i="2" s="1"/>
  <c r="I230" i="2"/>
  <c r="O229" i="2"/>
  <c r="M229" i="2" s="1"/>
  <c r="I229" i="2"/>
  <c r="O228" i="2"/>
  <c r="M228" i="2" s="1"/>
  <c r="I228" i="2"/>
  <c r="O227" i="2"/>
  <c r="M227" i="2" s="1"/>
  <c r="I227" i="2"/>
  <c r="O226" i="2"/>
  <c r="M226" i="2" s="1"/>
  <c r="I226" i="2"/>
  <c r="O225" i="2"/>
  <c r="M225" i="2" s="1"/>
  <c r="I225" i="2"/>
  <c r="O224" i="2"/>
  <c r="M224" i="2" s="1"/>
  <c r="I224" i="2"/>
  <c r="O223" i="2"/>
  <c r="M223" i="2" s="1"/>
  <c r="I223" i="2"/>
  <c r="O222" i="2"/>
  <c r="M222" i="2" s="1"/>
  <c r="I222" i="2"/>
  <c r="O221" i="2"/>
  <c r="M221" i="2" s="1"/>
  <c r="I221" i="2"/>
  <c r="O220" i="2"/>
  <c r="M220" i="2" s="1"/>
  <c r="I220" i="2"/>
  <c r="O219" i="2"/>
  <c r="M219" i="2" s="1"/>
  <c r="I219" i="2"/>
  <c r="O218" i="2"/>
  <c r="M218" i="2" s="1"/>
  <c r="I218" i="2"/>
  <c r="O217" i="2"/>
  <c r="M217" i="2" s="1"/>
  <c r="I217" i="2"/>
  <c r="O216" i="2"/>
  <c r="M216" i="2" s="1"/>
  <c r="I216" i="2"/>
  <c r="O215" i="2"/>
  <c r="M215" i="2" s="1"/>
  <c r="I215" i="2"/>
  <c r="O214" i="2"/>
  <c r="M214" i="2" s="1"/>
  <c r="I214" i="2"/>
  <c r="O213" i="2"/>
  <c r="M213" i="2" s="1"/>
  <c r="I213" i="2"/>
  <c r="O212" i="2"/>
  <c r="M212" i="2" s="1"/>
  <c r="I212" i="2"/>
  <c r="O211" i="2"/>
  <c r="M211" i="2" s="1"/>
  <c r="I211" i="2"/>
  <c r="O210" i="2"/>
  <c r="M210" i="2" s="1"/>
  <c r="I210" i="2"/>
  <c r="O209" i="2"/>
  <c r="M209" i="2" s="1"/>
  <c r="I209" i="2"/>
  <c r="O208" i="2"/>
  <c r="M208" i="2" s="1"/>
  <c r="I208" i="2"/>
  <c r="O207" i="2"/>
  <c r="M207" i="2" s="1"/>
  <c r="I207" i="2"/>
  <c r="O206" i="2"/>
  <c r="M206" i="2" s="1"/>
  <c r="I206" i="2"/>
  <c r="O205" i="2"/>
  <c r="M205" i="2" s="1"/>
  <c r="I205" i="2"/>
  <c r="O204" i="2"/>
  <c r="M204" i="2" s="1"/>
  <c r="I204" i="2"/>
  <c r="O203" i="2"/>
  <c r="M203" i="2" s="1"/>
  <c r="I203" i="2"/>
  <c r="O202" i="2"/>
  <c r="M202" i="2" s="1"/>
  <c r="I202" i="2"/>
  <c r="O201" i="2"/>
  <c r="M201" i="2" s="1"/>
  <c r="I201" i="2"/>
  <c r="O200" i="2"/>
  <c r="M200" i="2" s="1"/>
  <c r="I200" i="2"/>
  <c r="O199" i="2"/>
  <c r="M199" i="2" s="1"/>
  <c r="I199" i="2"/>
  <c r="O198" i="2"/>
  <c r="M198" i="2" s="1"/>
  <c r="I198" i="2"/>
  <c r="O197" i="2"/>
  <c r="M197" i="2" s="1"/>
  <c r="I197" i="2"/>
  <c r="O196" i="2"/>
  <c r="M196" i="2" s="1"/>
  <c r="I196" i="2"/>
  <c r="O195" i="2"/>
  <c r="M195" i="2" s="1"/>
  <c r="I195" i="2"/>
  <c r="O194" i="2"/>
  <c r="M194" i="2" s="1"/>
  <c r="I194" i="2"/>
  <c r="O193" i="2"/>
  <c r="M193" i="2" s="1"/>
  <c r="I193" i="2"/>
  <c r="O192" i="2"/>
  <c r="M192" i="2" s="1"/>
  <c r="I192" i="2"/>
  <c r="O191" i="2"/>
  <c r="M191" i="2" s="1"/>
  <c r="I191" i="2"/>
  <c r="O190" i="2"/>
  <c r="M190" i="2" s="1"/>
  <c r="I190" i="2"/>
  <c r="O189" i="2"/>
  <c r="M189" i="2" s="1"/>
  <c r="I189" i="2"/>
  <c r="O188" i="2"/>
  <c r="M188" i="2" s="1"/>
  <c r="I188" i="2"/>
  <c r="O187" i="2"/>
  <c r="M187" i="2" s="1"/>
  <c r="I187" i="2"/>
  <c r="O186" i="2"/>
  <c r="M186" i="2" s="1"/>
  <c r="I186" i="2"/>
  <c r="O185" i="2"/>
  <c r="M185" i="2" s="1"/>
  <c r="I185" i="2"/>
  <c r="O184" i="2"/>
  <c r="M184" i="2" s="1"/>
  <c r="I184" i="2"/>
  <c r="O183" i="2"/>
  <c r="M183" i="2" s="1"/>
  <c r="I183" i="2"/>
  <c r="O182" i="2"/>
  <c r="M182" i="2" s="1"/>
  <c r="I182" i="2"/>
  <c r="O181" i="2"/>
  <c r="M181" i="2" s="1"/>
  <c r="I181" i="2"/>
  <c r="O180" i="2"/>
  <c r="M180" i="2" s="1"/>
  <c r="I180" i="2"/>
  <c r="O179" i="2"/>
  <c r="M179" i="2" s="1"/>
  <c r="I179" i="2"/>
  <c r="O178" i="2"/>
  <c r="M178" i="2" s="1"/>
  <c r="I178" i="2"/>
  <c r="O177" i="2"/>
  <c r="M177" i="2" s="1"/>
  <c r="I177" i="2"/>
  <c r="O176" i="2"/>
  <c r="M176" i="2" s="1"/>
  <c r="I176" i="2"/>
  <c r="O175" i="2"/>
  <c r="M175" i="2" s="1"/>
  <c r="I175" i="2"/>
  <c r="O174" i="2"/>
  <c r="M174" i="2" s="1"/>
  <c r="I174" i="2"/>
  <c r="O173" i="2"/>
  <c r="M173" i="2" s="1"/>
  <c r="I173" i="2"/>
  <c r="O172" i="2"/>
  <c r="M172" i="2" s="1"/>
  <c r="I172" i="2"/>
  <c r="O171" i="2"/>
  <c r="M171" i="2" s="1"/>
  <c r="I171" i="2"/>
  <c r="O170" i="2"/>
  <c r="M170" i="2" s="1"/>
  <c r="I170" i="2"/>
  <c r="O169" i="2"/>
  <c r="M169" i="2" s="1"/>
  <c r="I169" i="2"/>
  <c r="O168" i="2"/>
  <c r="M168" i="2" s="1"/>
  <c r="I168" i="2"/>
  <c r="O167" i="2"/>
  <c r="M167" i="2" s="1"/>
  <c r="I167" i="2"/>
  <c r="O166" i="2"/>
  <c r="M166" i="2" s="1"/>
  <c r="I166" i="2"/>
  <c r="O165" i="2"/>
  <c r="M165" i="2" s="1"/>
  <c r="I165" i="2"/>
  <c r="O164" i="2"/>
  <c r="M164" i="2" s="1"/>
  <c r="I164" i="2"/>
  <c r="O163" i="2"/>
  <c r="M163" i="2" s="1"/>
  <c r="I163" i="2"/>
  <c r="O162" i="2"/>
  <c r="M162" i="2" s="1"/>
  <c r="I162" i="2"/>
  <c r="O161" i="2"/>
  <c r="M161" i="2" s="1"/>
  <c r="I161" i="2"/>
  <c r="O160" i="2"/>
  <c r="M160" i="2" s="1"/>
  <c r="I160" i="2"/>
  <c r="O159" i="2"/>
  <c r="M159" i="2" s="1"/>
  <c r="I159" i="2"/>
  <c r="O158" i="2"/>
  <c r="M158" i="2" s="1"/>
  <c r="I158" i="2"/>
  <c r="O157" i="2"/>
  <c r="M157" i="2" s="1"/>
  <c r="I157" i="2"/>
  <c r="O156" i="2"/>
  <c r="M156" i="2" s="1"/>
  <c r="I156" i="2"/>
  <c r="O155" i="2"/>
  <c r="M155" i="2" s="1"/>
  <c r="I155" i="2"/>
  <c r="O154" i="2"/>
  <c r="M154" i="2" s="1"/>
  <c r="I154" i="2"/>
  <c r="O153" i="2"/>
  <c r="M153" i="2" s="1"/>
  <c r="I153" i="2"/>
  <c r="O152" i="2"/>
  <c r="M152" i="2" s="1"/>
  <c r="I152" i="2"/>
  <c r="O151" i="2"/>
  <c r="M151" i="2" s="1"/>
  <c r="I151" i="2"/>
  <c r="O150" i="2"/>
  <c r="M150" i="2" s="1"/>
  <c r="I150" i="2"/>
  <c r="O149" i="2"/>
  <c r="M149" i="2" s="1"/>
  <c r="I149" i="2"/>
  <c r="O74" i="7"/>
  <c r="M74" i="7" s="1"/>
  <c r="I74" i="7"/>
  <c r="O73" i="7"/>
  <c r="M73" i="7" s="1"/>
  <c r="I73" i="7"/>
  <c r="O72" i="7"/>
  <c r="M72" i="7" s="1"/>
  <c r="I72" i="7"/>
  <c r="O71" i="7"/>
  <c r="M71" i="7" s="1"/>
  <c r="I71" i="7"/>
  <c r="O70" i="7"/>
  <c r="M70" i="7" s="1"/>
  <c r="I70" i="7"/>
  <c r="O69" i="7"/>
  <c r="M69" i="7" s="1"/>
  <c r="I69" i="7"/>
  <c r="O68" i="7"/>
  <c r="M68" i="7" s="1"/>
  <c r="I68" i="7"/>
  <c r="O67" i="7"/>
  <c r="M67" i="7" s="1"/>
  <c r="I67" i="7"/>
  <c r="O66" i="7"/>
  <c r="M66" i="7" s="1"/>
  <c r="I66" i="7"/>
  <c r="O65" i="7"/>
  <c r="M65" i="7" s="1"/>
  <c r="I65" i="7"/>
  <c r="O64" i="7"/>
  <c r="M64" i="7" s="1"/>
  <c r="I64" i="7"/>
  <c r="O63" i="7"/>
  <c r="M63" i="7" s="1"/>
  <c r="I63" i="7"/>
  <c r="O62" i="7"/>
  <c r="M62" i="7" s="1"/>
  <c r="I62" i="7"/>
  <c r="O61" i="7"/>
  <c r="M61" i="7" s="1"/>
  <c r="I61" i="7"/>
  <c r="O60" i="7"/>
  <c r="M60" i="7" s="1"/>
  <c r="I60" i="7"/>
  <c r="O59" i="7"/>
  <c r="M59" i="7" s="1"/>
  <c r="I59" i="7"/>
  <c r="O58" i="7"/>
  <c r="M58" i="7" s="1"/>
  <c r="I58" i="7"/>
  <c r="O57" i="7"/>
  <c r="M57" i="7" s="1"/>
  <c r="I57" i="7"/>
  <c r="O56" i="7"/>
  <c r="M56" i="7" s="1"/>
  <c r="I56" i="7"/>
  <c r="O55" i="7"/>
  <c r="M55" i="7" s="1"/>
  <c r="I55" i="7"/>
  <c r="O54" i="7"/>
  <c r="M54" i="7" s="1"/>
  <c r="I54" i="7"/>
  <c r="O53" i="7"/>
  <c r="M53" i="7" s="1"/>
  <c r="I53" i="7"/>
  <c r="O52" i="7"/>
  <c r="M52" i="7" s="1"/>
  <c r="I52" i="7"/>
  <c r="O51" i="7"/>
  <c r="M51" i="7" s="1"/>
  <c r="I51" i="7"/>
  <c r="O50" i="7"/>
  <c r="M50" i="7" s="1"/>
  <c r="I50" i="7"/>
  <c r="O49" i="7"/>
  <c r="M49" i="7" s="1"/>
  <c r="I49" i="7"/>
  <c r="O48" i="7"/>
  <c r="M48" i="7" s="1"/>
  <c r="I48" i="7"/>
  <c r="O47" i="7"/>
  <c r="M47" i="7" s="1"/>
  <c r="I47" i="7"/>
  <c r="O46" i="7"/>
  <c r="M46" i="7" s="1"/>
  <c r="I46" i="7"/>
  <c r="O45" i="7"/>
  <c r="M45" i="7" s="1"/>
  <c r="I45" i="7"/>
  <c r="O44" i="7"/>
  <c r="M44" i="7" s="1"/>
  <c r="I44" i="7"/>
  <c r="O43" i="7"/>
  <c r="M43" i="7" s="1"/>
  <c r="I43" i="7"/>
  <c r="O42" i="7"/>
  <c r="M42" i="7" s="1"/>
  <c r="I42" i="7"/>
  <c r="O41" i="7"/>
  <c r="M41" i="7" s="1"/>
  <c r="I41" i="7"/>
  <c r="O40" i="7"/>
  <c r="M40" i="7" s="1"/>
  <c r="I40" i="7"/>
  <c r="O39" i="7"/>
  <c r="M39" i="7" s="1"/>
  <c r="I39" i="7"/>
  <c r="O38" i="7"/>
  <c r="M38" i="7" s="1"/>
  <c r="I38" i="7"/>
  <c r="O37" i="7"/>
  <c r="M37" i="7" s="1"/>
  <c r="I37" i="7"/>
  <c r="O36" i="7"/>
  <c r="M36" i="7" s="1"/>
  <c r="I36" i="7"/>
  <c r="O35" i="7"/>
  <c r="M35" i="7" s="1"/>
  <c r="I35" i="7"/>
  <c r="O34" i="7"/>
  <c r="M34" i="7" s="1"/>
  <c r="I34" i="7"/>
  <c r="O33" i="7"/>
  <c r="M33" i="7" s="1"/>
  <c r="I33" i="7"/>
  <c r="O32" i="7"/>
  <c r="M32" i="7" s="1"/>
  <c r="I32" i="7"/>
  <c r="O31" i="7"/>
  <c r="M31" i="7" s="1"/>
  <c r="I31" i="7"/>
  <c r="O30" i="7"/>
  <c r="M30" i="7" s="1"/>
  <c r="I30" i="7"/>
  <c r="O29" i="7"/>
  <c r="M29" i="7" s="1"/>
  <c r="I29" i="7"/>
  <c r="O28" i="7"/>
  <c r="M28" i="7" s="1"/>
  <c r="I28" i="7"/>
  <c r="O27" i="7"/>
  <c r="M27" i="7" s="1"/>
  <c r="I27" i="7"/>
  <c r="O26" i="7"/>
  <c r="M26" i="7" s="1"/>
  <c r="I26" i="7"/>
  <c r="O25" i="7"/>
  <c r="M25" i="7" s="1"/>
  <c r="I25" i="7"/>
  <c r="O24" i="7"/>
  <c r="M24" i="7" s="1"/>
  <c r="I24" i="7"/>
  <c r="O23" i="7"/>
  <c r="M23" i="7" s="1"/>
  <c r="I23" i="7"/>
  <c r="O22" i="7"/>
  <c r="M22" i="7" s="1"/>
  <c r="I22" i="7"/>
  <c r="O21" i="7"/>
  <c r="M21" i="7" s="1"/>
  <c r="I21" i="7"/>
  <c r="O20" i="7"/>
  <c r="M20" i="7" s="1"/>
  <c r="I20" i="7"/>
  <c r="O19" i="7"/>
  <c r="M19" i="7" s="1"/>
  <c r="I19" i="7"/>
  <c r="O18" i="7"/>
  <c r="M18" i="7" s="1"/>
  <c r="I18" i="7"/>
  <c r="O17" i="7"/>
  <c r="M17" i="7" s="1"/>
  <c r="I17" i="7"/>
  <c r="O16" i="7"/>
  <c r="M16" i="7" s="1"/>
  <c r="I16" i="7"/>
  <c r="O15" i="7"/>
  <c r="M15" i="7" s="1"/>
  <c r="I15" i="7"/>
  <c r="O14" i="7"/>
  <c r="M14" i="7" s="1"/>
  <c r="I14" i="7"/>
  <c r="O13" i="7"/>
  <c r="M13" i="7" s="1"/>
  <c r="I13" i="7"/>
  <c r="O12" i="7"/>
  <c r="M12" i="7" s="1"/>
  <c r="I12" i="7"/>
  <c r="O11" i="7"/>
  <c r="M11" i="7" s="1"/>
  <c r="I11" i="7"/>
  <c r="O10" i="7"/>
  <c r="M10" i="7" s="1"/>
  <c r="I10" i="7"/>
  <c r="O9" i="7"/>
  <c r="M9" i="7" s="1"/>
  <c r="I9" i="7"/>
  <c r="O8" i="7"/>
  <c r="M8" i="7" s="1"/>
  <c r="I8" i="7"/>
  <c r="O7" i="7"/>
  <c r="M7" i="7" s="1"/>
  <c r="I7" i="7"/>
  <c r="O6" i="7"/>
  <c r="M6" i="7" s="1"/>
  <c r="I6" i="7"/>
  <c r="O5" i="7"/>
  <c r="M5" i="7" s="1"/>
  <c r="I5" i="7"/>
  <c r="O441" i="3"/>
  <c r="M441" i="3" s="1"/>
  <c r="P441" i="3" s="1"/>
  <c r="O440" i="3"/>
  <c r="M440" i="3" s="1"/>
  <c r="O439" i="3"/>
  <c r="M439" i="3" s="1"/>
  <c r="P439" i="3" s="1"/>
  <c r="O438" i="3"/>
  <c r="M438" i="3" s="1"/>
  <c r="O437" i="3"/>
  <c r="M437" i="3" s="1"/>
  <c r="P437" i="3" s="1"/>
  <c r="O436" i="3"/>
  <c r="M436" i="3" s="1"/>
  <c r="P436" i="3" s="1"/>
  <c r="O435" i="3"/>
  <c r="M435" i="3" s="1"/>
  <c r="P435" i="3" s="1"/>
  <c r="O434" i="3"/>
  <c r="M434" i="3" s="1"/>
  <c r="P434" i="3" s="1"/>
  <c r="O433" i="3"/>
  <c r="M433" i="3" s="1"/>
  <c r="O432" i="3"/>
  <c r="M432" i="3" s="1"/>
  <c r="P432" i="3" s="1"/>
  <c r="O431" i="3"/>
  <c r="M431" i="3" s="1"/>
  <c r="P431" i="3" s="1"/>
  <c r="O430" i="3"/>
  <c r="M430" i="3" s="1"/>
  <c r="O429" i="3"/>
  <c r="M429" i="3" s="1"/>
  <c r="I429" i="3"/>
  <c r="O428" i="3"/>
  <c r="M428" i="3" s="1"/>
  <c r="I428" i="3"/>
  <c r="O427" i="3"/>
  <c r="M427" i="3" s="1"/>
  <c r="I427" i="3"/>
  <c r="O426" i="3"/>
  <c r="M426" i="3" s="1"/>
  <c r="I426" i="3"/>
  <c r="O425" i="3"/>
  <c r="M425" i="3" s="1"/>
  <c r="I425" i="3"/>
  <c r="O424" i="3"/>
  <c r="M424" i="3" s="1"/>
  <c r="I424" i="3"/>
  <c r="O423" i="3"/>
  <c r="M423" i="3" s="1"/>
  <c r="O422" i="3"/>
  <c r="M422" i="3" s="1"/>
  <c r="I422" i="3"/>
  <c r="O421" i="3"/>
  <c r="M421" i="3" s="1"/>
  <c r="I421" i="3"/>
  <c r="O420" i="3"/>
  <c r="M420" i="3" s="1"/>
  <c r="I420" i="3"/>
  <c r="O419" i="3"/>
  <c r="M419" i="3" s="1"/>
  <c r="I419" i="3"/>
  <c r="O418" i="3"/>
  <c r="M418" i="3" s="1"/>
  <c r="I418" i="3"/>
  <c r="O417" i="3"/>
  <c r="M417" i="3" s="1"/>
  <c r="I417" i="3"/>
  <c r="O416" i="3"/>
  <c r="M416" i="3" s="1"/>
  <c r="P416" i="3" s="1"/>
  <c r="O415" i="3"/>
  <c r="M415" i="3" s="1"/>
  <c r="I415" i="3"/>
  <c r="O414" i="3"/>
  <c r="M414" i="3" s="1"/>
  <c r="I414" i="3"/>
  <c r="O413" i="3"/>
  <c r="M413" i="3" s="1"/>
  <c r="I413" i="3"/>
  <c r="O412" i="3"/>
  <c r="M412" i="3" s="1"/>
  <c r="I412" i="3"/>
  <c r="O411" i="3"/>
  <c r="M411" i="3" s="1"/>
  <c r="I411" i="3"/>
  <c r="O410" i="3"/>
  <c r="M410" i="3" s="1"/>
  <c r="I410" i="3"/>
  <c r="O409" i="3"/>
  <c r="M409" i="3" s="1"/>
  <c r="I409" i="3"/>
  <c r="O408" i="3"/>
  <c r="M408" i="3" s="1"/>
  <c r="I408" i="3"/>
  <c r="O407" i="3"/>
  <c r="M407" i="3" s="1"/>
  <c r="I407" i="3"/>
  <c r="O406" i="3"/>
  <c r="M406" i="3" s="1"/>
  <c r="I406" i="3"/>
  <c r="O405" i="3"/>
  <c r="M405" i="3" s="1"/>
  <c r="P405" i="3" s="1"/>
  <c r="O404" i="3"/>
  <c r="M404" i="3" s="1"/>
  <c r="I404" i="3"/>
  <c r="O403" i="3"/>
  <c r="M403" i="3" s="1"/>
  <c r="I403" i="3"/>
  <c r="O402" i="3"/>
  <c r="M402" i="3" s="1"/>
  <c r="P402" i="3" s="1"/>
  <c r="O401" i="3"/>
  <c r="M401" i="3" s="1"/>
  <c r="P401" i="3" s="1"/>
  <c r="O400" i="3"/>
  <c r="M400" i="3" s="1"/>
  <c r="O399" i="3"/>
  <c r="M399" i="3" s="1"/>
  <c r="P399" i="3" s="1"/>
  <c r="O398" i="3"/>
  <c r="M398" i="3" s="1"/>
  <c r="P398" i="3" s="1"/>
  <c r="O397" i="3"/>
  <c r="M397" i="3" s="1"/>
  <c r="P397" i="3" s="1"/>
  <c r="O396" i="3"/>
  <c r="M396" i="3" s="1"/>
  <c r="I396" i="3"/>
  <c r="O395" i="3"/>
  <c r="M395" i="3" s="1"/>
  <c r="I395" i="3"/>
  <c r="O394" i="3"/>
  <c r="M394" i="3" s="1"/>
  <c r="I394" i="3"/>
  <c r="O393" i="3"/>
  <c r="M393" i="3" s="1"/>
  <c r="I393" i="3"/>
  <c r="O392" i="3"/>
  <c r="M392" i="3" s="1"/>
  <c r="I392" i="3"/>
  <c r="O391" i="3"/>
  <c r="M391" i="3" s="1"/>
  <c r="I391" i="3"/>
  <c r="O390" i="3"/>
  <c r="M390" i="3" s="1"/>
  <c r="I390" i="3"/>
  <c r="O389" i="3"/>
  <c r="M389" i="3" s="1"/>
  <c r="I389" i="3"/>
  <c r="O388" i="3"/>
  <c r="M388" i="3" s="1"/>
  <c r="I388" i="3"/>
  <c r="O387" i="3"/>
  <c r="M387" i="3" s="1"/>
  <c r="I387" i="3"/>
  <c r="O386" i="3"/>
  <c r="M386" i="3" s="1"/>
  <c r="I386" i="3"/>
  <c r="O385" i="3"/>
  <c r="M385" i="3" s="1"/>
  <c r="I385" i="3"/>
  <c r="O384" i="3"/>
  <c r="M384" i="3" s="1"/>
  <c r="I384" i="3"/>
  <c r="O383" i="3"/>
  <c r="M383" i="3" s="1"/>
  <c r="I383" i="3"/>
  <c r="O382" i="3"/>
  <c r="M382" i="3" s="1"/>
  <c r="I382" i="3"/>
  <c r="O381" i="3"/>
  <c r="M381" i="3" s="1"/>
  <c r="I381" i="3"/>
  <c r="O380" i="3"/>
  <c r="M380" i="3" s="1"/>
  <c r="I380" i="3"/>
  <c r="O379" i="3"/>
  <c r="M379" i="3" s="1"/>
  <c r="I379" i="3"/>
  <c r="O378" i="3"/>
  <c r="M378" i="3" s="1"/>
  <c r="I378" i="3"/>
  <c r="O377" i="3"/>
  <c r="M377" i="3" s="1"/>
  <c r="I377" i="3"/>
  <c r="O376" i="3"/>
  <c r="M376" i="3" s="1"/>
  <c r="I376" i="3"/>
  <c r="O375" i="3"/>
  <c r="M375" i="3" s="1"/>
  <c r="I375" i="3"/>
  <c r="O374" i="3"/>
  <c r="M374" i="3" s="1"/>
  <c r="I374" i="3"/>
  <c r="O373" i="3"/>
  <c r="M373" i="3" s="1"/>
  <c r="I373" i="3"/>
  <c r="O372" i="3"/>
  <c r="M372" i="3" s="1"/>
  <c r="I372" i="3"/>
  <c r="O371" i="3"/>
  <c r="M371" i="3" s="1"/>
  <c r="I371" i="3"/>
  <c r="O370" i="3"/>
  <c r="M370" i="3" s="1"/>
  <c r="I370" i="3"/>
  <c r="O369" i="3"/>
  <c r="M369" i="3" s="1"/>
  <c r="I369" i="3"/>
  <c r="O368" i="3"/>
  <c r="M368" i="3" s="1"/>
  <c r="I368" i="3"/>
  <c r="O367" i="3"/>
  <c r="M367" i="3" s="1"/>
  <c r="I367" i="3"/>
  <c r="O366" i="3"/>
  <c r="M366" i="3" s="1"/>
  <c r="I366" i="3"/>
  <c r="O365" i="3"/>
  <c r="M365" i="3" s="1"/>
  <c r="I365" i="3"/>
  <c r="O364" i="3"/>
  <c r="M364" i="3" s="1"/>
  <c r="I364" i="3"/>
  <c r="O363" i="3"/>
  <c r="M363" i="3" s="1"/>
  <c r="I363" i="3"/>
  <c r="O362" i="3"/>
  <c r="M362" i="3" s="1"/>
  <c r="I362" i="3"/>
  <c r="O361" i="3"/>
  <c r="M361" i="3" s="1"/>
  <c r="I361" i="3"/>
  <c r="O360" i="3"/>
  <c r="M360" i="3" s="1"/>
  <c r="I360" i="3"/>
  <c r="O359" i="3"/>
  <c r="M359" i="3" s="1"/>
  <c r="I359" i="3"/>
  <c r="O358" i="3"/>
  <c r="M358" i="3" s="1"/>
  <c r="I358" i="3"/>
  <c r="O357" i="3"/>
  <c r="M357" i="3" s="1"/>
  <c r="I357" i="3"/>
  <c r="O356" i="3"/>
  <c r="M356" i="3" s="1"/>
  <c r="I356" i="3"/>
  <c r="O355" i="3"/>
  <c r="M355" i="3" s="1"/>
  <c r="I355" i="3"/>
  <c r="O354" i="3"/>
  <c r="M354" i="3" s="1"/>
  <c r="I354" i="3"/>
  <c r="O353" i="3"/>
  <c r="M353" i="3" s="1"/>
  <c r="I353" i="3"/>
  <c r="O352" i="3"/>
  <c r="M352" i="3" s="1"/>
  <c r="I352" i="3"/>
  <c r="O351" i="3"/>
  <c r="M351" i="3" s="1"/>
  <c r="I351" i="3"/>
  <c r="O350" i="3"/>
  <c r="M350" i="3" s="1"/>
  <c r="I350" i="3"/>
  <c r="O349" i="3"/>
  <c r="M349" i="3" s="1"/>
  <c r="I349" i="3"/>
  <c r="O348" i="3"/>
  <c r="M348" i="3" s="1"/>
  <c r="I348" i="3"/>
  <c r="O347" i="3"/>
  <c r="M347" i="3" s="1"/>
  <c r="I347" i="3"/>
  <c r="O346" i="3"/>
  <c r="M346" i="3" s="1"/>
  <c r="I346" i="3"/>
  <c r="O345" i="3"/>
  <c r="M345" i="3" s="1"/>
  <c r="I345" i="3"/>
  <c r="O344" i="3"/>
  <c r="M344" i="3" s="1"/>
  <c r="I344" i="3"/>
  <c r="O343" i="3"/>
  <c r="M343" i="3" s="1"/>
  <c r="I343" i="3"/>
  <c r="O342" i="3"/>
  <c r="M342" i="3" s="1"/>
  <c r="I342" i="3"/>
  <c r="O341" i="3"/>
  <c r="M341" i="3" s="1"/>
  <c r="I341" i="3"/>
  <c r="O340" i="3"/>
  <c r="M340" i="3" s="1"/>
  <c r="I340" i="3"/>
  <c r="O339" i="3"/>
  <c r="M339" i="3" s="1"/>
  <c r="I339" i="3"/>
  <c r="O338" i="3"/>
  <c r="M338" i="3" s="1"/>
  <c r="I338" i="3"/>
  <c r="O337" i="3"/>
  <c r="M337" i="3" s="1"/>
  <c r="I337" i="3"/>
  <c r="O336" i="3"/>
  <c r="M336" i="3" s="1"/>
  <c r="I336" i="3"/>
  <c r="O335" i="3"/>
  <c r="M335" i="3" s="1"/>
  <c r="I335" i="3"/>
  <c r="O334" i="3"/>
  <c r="M334" i="3" s="1"/>
  <c r="I334" i="3"/>
  <c r="O333" i="3"/>
  <c r="M333" i="3" s="1"/>
  <c r="I333" i="3"/>
  <c r="O332" i="3"/>
  <c r="M332" i="3" s="1"/>
  <c r="I332" i="3"/>
  <c r="O331" i="3"/>
  <c r="M331" i="3" s="1"/>
  <c r="I331" i="3"/>
  <c r="O330" i="3"/>
  <c r="M330" i="3" s="1"/>
  <c r="I330" i="3"/>
  <c r="O329" i="3"/>
  <c r="M329" i="3" s="1"/>
  <c r="I329" i="3"/>
  <c r="O328" i="3"/>
  <c r="M328" i="3" s="1"/>
  <c r="I328" i="3"/>
  <c r="O327" i="3"/>
  <c r="M327" i="3" s="1"/>
  <c r="I327" i="3"/>
  <c r="O326" i="3"/>
  <c r="M326" i="3" s="1"/>
  <c r="I326" i="3"/>
  <c r="O325" i="3"/>
  <c r="M325" i="3" s="1"/>
  <c r="I325" i="3"/>
  <c r="O324" i="3"/>
  <c r="M324" i="3" s="1"/>
  <c r="I324" i="3"/>
  <c r="O323" i="3"/>
  <c r="M323" i="3" s="1"/>
  <c r="I323" i="3"/>
  <c r="O322" i="3"/>
  <c r="M322" i="3" s="1"/>
  <c r="I322" i="3"/>
  <c r="O321" i="3"/>
  <c r="M321" i="3" s="1"/>
  <c r="I321" i="3"/>
  <c r="O320" i="3"/>
  <c r="M320" i="3" s="1"/>
  <c r="I320" i="3"/>
  <c r="O319" i="3"/>
  <c r="M319" i="3" s="1"/>
  <c r="I319" i="3"/>
  <c r="O318" i="3"/>
  <c r="M318" i="3" s="1"/>
  <c r="I318" i="3"/>
  <c r="O317" i="3"/>
  <c r="M317" i="3" s="1"/>
  <c r="I317" i="3"/>
  <c r="O316" i="3"/>
  <c r="M316" i="3" s="1"/>
  <c r="I316" i="3"/>
  <c r="O315" i="3"/>
  <c r="M315" i="3" s="1"/>
  <c r="I315" i="3"/>
  <c r="O314" i="3"/>
  <c r="M314" i="3" s="1"/>
  <c r="I314" i="3"/>
  <c r="O313" i="3"/>
  <c r="M313" i="3" s="1"/>
  <c r="I313" i="3"/>
  <c r="O312" i="3"/>
  <c r="M312" i="3" s="1"/>
  <c r="I312" i="3"/>
  <c r="O311" i="3"/>
  <c r="M311" i="3" s="1"/>
  <c r="I311" i="3"/>
  <c r="O310" i="3"/>
  <c r="M310" i="3" s="1"/>
  <c r="I310" i="3"/>
  <c r="O309" i="3"/>
  <c r="M309" i="3" s="1"/>
  <c r="I309" i="3"/>
  <c r="O308" i="3"/>
  <c r="M308" i="3" s="1"/>
  <c r="I308" i="3"/>
  <c r="O307" i="3"/>
  <c r="M307" i="3" s="1"/>
  <c r="I307" i="3"/>
  <c r="O306" i="3"/>
  <c r="M306" i="3" s="1"/>
  <c r="I306" i="3"/>
  <c r="O305" i="3"/>
  <c r="M305" i="3" s="1"/>
  <c r="I305" i="3"/>
  <c r="O304" i="3"/>
  <c r="M304" i="3" s="1"/>
  <c r="I304" i="3"/>
  <c r="O303" i="3"/>
  <c r="M303" i="3" s="1"/>
  <c r="P303" i="3" s="1"/>
  <c r="O302" i="3"/>
  <c r="M302" i="3" s="1"/>
  <c r="I302" i="3"/>
  <c r="O301" i="3"/>
  <c r="M301" i="3" s="1"/>
  <c r="I301" i="3"/>
  <c r="O300" i="3"/>
  <c r="M300" i="3" s="1"/>
  <c r="I300" i="3"/>
  <c r="O299" i="3"/>
  <c r="M299" i="3" s="1"/>
  <c r="I299" i="3"/>
  <c r="O298" i="3"/>
  <c r="M298" i="3" s="1"/>
  <c r="I298" i="3"/>
  <c r="O297" i="3"/>
  <c r="M297" i="3" s="1"/>
  <c r="I297" i="3"/>
  <c r="O296" i="3"/>
  <c r="M296" i="3" s="1"/>
  <c r="I296" i="3"/>
  <c r="O295" i="3"/>
  <c r="M295" i="3" s="1"/>
  <c r="I295" i="3"/>
  <c r="O294" i="3"/>
  <c r="M294" i="3" s="1"/>
  <c r="I294" i="3"/>
  <c r="O293" i="3"/>
  <c r="M293" i="3" s="1"/>
  <c r="I293" i="3"/>
  <c r="O292" i="3"/>
  <c r="M292" i="3" s="1"/>
  <c r="I292" i="3"/>
  <c r="O291" i="3"/>
  <c r="M291" i="3" s="1"/>
  <c r="I291" i="3"/>
  <c r="O290" i="3"/>
  <c r="M290" i="3" s="1"/>
  <c r="I290" i="3"/>
  <c r="O289" i="3"/>
  <c r="M289" i="3" s="1"/>
  <c r="I289" i="3"/>
  <c r="O288" i="3"/>
  <c r="M288" i="3" s="1"/>
  <c r="I288" i="3"/>
  <c r="O287" i="3"/>
  <c r="M287" i="3" s="1"/>
  <c r="I287" i="3"/>
  <c r="O286" i="3"/>
  <c r="M286" i="3" s="1"/>
  <c r="I286" i="3"/>
  <c r="O285" i="3"/>
  <c r="M285" i="3" s="1"/>
  <c r="I285" i="3"/>
  <c r="O284" i="3"/>
  <c r="M284" i="3" s="1"/>
  <c r="I284" i="3"/>
  <c r="O283" i="3"/>
  <c r="M283" i="3" s="1"/>
  <c r="I283" i="3"/>
  <c r="O282" i="3"/>
  <c r="M282" i="3" s="1"/>
  <c r="I282" i="3"/>
  <c r="O281" i="3"/>
  <c r="M281" i="3" s="1"/>
  <c r="I281" i="3"/>
  <c r="O280" i="3"/>
  <c r="M280" i="3" s="1"/>
  <c r="I280" i="3"/>
  <c r="O279" i="3"/>
  <c r="M279" i="3" s="1"/>
  <c r="I279" i="3"/>
  <c r="O278" i="3"/>
  <c r="M278" i="3" s="1"/>
  <c r="I278" i="3"/>
  <c r="O277" i="3"/>
  <c r="M277" i="3" s="1"/>
  <c r="I277" i="3"/>
  <c r="O276" i="3"/>
  <c r="M276" i="3" s="1"/>
  <c r="I276" i="3"/>
  <c r="O275" i="3"/>
  <c r="M275" i="3" s="1"/>
  <c r="I275" i="3"/>
  <c r="O274" i="3"/>
  <c r="M274" i="3" s="1"/>
  <c r="I274" i="3"/>
  <c r="O273" i="3"/>
  <c r="M273" i="3" s="1"/>
  <c r="I273" i="3"/>
  <c r="O272" i="3"/>
  <c r="M272" i="3" s="1"/>
  <c r="I272" i="3"/>
  <c r="O271" i="3"/>
  <c r="M271" i="3" s="1"/>
  <c r="I271" i="3"/>
  <c r="O270" i="3"/>
  <c r="M270" i="3" s="1"/>
  <c r="I270" i="3"/>
  <c r="O269" i="3"/>
  <c r="M269" i="3" s="1"/>
  <c r="I269" i="3"/>
  <c r="O268" i="3"/>
  <c r="M268" i="3" s="1"/>
  <c r="I268" i="3"/>
  <c r="O267" i="3"/>
  <c r="M267" i="3" s="1"/>
  <c r="I267" i="3"/>
  <c r="O266" i="3"/>
  <c r="M266" i="3" s="1"/>
  <c r="I266" i="3"/>
  <c r="O265" i="3"/>
  <c r="M265" i="3" s="1"/>
  <c r="I265" i="3"/>
  <c r="O264" i="3"/>
  <c r="M264" i="3" s="1"/>
  <c r="I264" i="3"/>
  <c r="O263" i="3"/>
  <c r="M263" i="3" s="1"/>
  <c r="I263" i="3"/>
  <c r="O262" i="3"/>
  <c r="M262" i="3" s="1"/>
  <c r="I262" i="3"/>
  <c r="O261" i="3"/>
  <c r="M261" i="3" s="1"/>
  <c r="I261" i="3"/>
  <c r="O260" i="3"/>
  <c r="M260" i="3" s="1"/>
  <c r="I260" i="3"/>
  <c r="O259" i="3"/>
  <c r="M259" i="3" s="1"/>
  <c r="I259" i="3"/>
  <c r="O258" i="3"/>
  <c r="M258" i="3" s="1"/>
  <c r="I258" i="3"/>
  <c r="O257" i="3"/>
  <c r="M257" i="3" s="1"/>
  <c r="I257" i="3"/>
  <c r="O256" i="3"/>
  <c r="M256" i="3" s="1"/>
  <c r="I256" i="3"/>
  <c r="O255" i="3"/>
  <c r="M255" i="3" s="1"/>
  <c r="I255" i="3"/>
  <c r="O254" i="3"/>
  <c r="M254" i="3" s="1"/>
  <c r="I254" i="3"/>
  <c r="O253" i="3"/>
  <c r="M253" i="3" s="1"/>
  <c r="I253" i="3"/>
  <c r="O252" i="3"/>
  <c r="M252" i="3" s="1"/>
  <c r="I252" i="3"/>
  <c r="O251" i="3"/>
  <c r="M251" i="3" s="1"/>
  <c r="I251" i="3"/>
  <c r="O250" i="3"/>
  <c r="M250" i="3" s="1"/>
  <c r="I250" i="3"/>
  <c r="O249" i="3"/>
  <c r="M249" i="3" s="1"/>
  <c r="I249" i="3"/>
  <c r="O248" i="3"/>
  <c r="M248" i="3" s="1"/>
  <c r="I248" i="3"/>
  <c r="O247" i="3"/>
  <c r="M247" i="3" s="1"/>
  <c r="I247" i="3"/>
  <c r="O246" i="3"/>
  <c r="M246" i="3" s="1"/>
  <c r="I246" i="3"/>
  <c r="O245" i="3"/>
  <c r="M245" i="3" s="1"/>
  <c r="I245" i="3"/>
  <c r="O244" i="3"/>
  <c r="M244" i="3" s="1"/>
  <c r="I244" i="3"/>
  <c r="O243" i="3"/>
  <c r="M243" i="3" s="1"/>
  <c r="I243" i="3"/>
  <c r="O242" i="3"/>
  <c r="M242" i="3" s="1"/>
  <c r="I242" i="3"/>
  <c r="O241" i="3"/>
  <c r="M241" i="3" s="1"/>
  <c r="I241" i="3"/>
  <c r="O240" i="3"/>
  <c r="M240" i="3" s="1"/>
  <c r="I240" i="3"/>
  <c r="O239" i="3"/>
  <c r="M239" i="3" s="1"/>
  <c r="I239" i="3"/>
  <c r="O238" i="3"/>
  <c r="M238" i="3" s="1"/>
  <c r="I238" i="3"/>
  <c r="O237" i="3"/>
  <c r="M237" i="3" s="1"/>
  <c r="I237" i="3"/>
  <c r="O236" i="3"/>
  <c r="M236" i="3" s="1"/>
  <c r="I236" i="3"/>
  <c r="O235" i="3"/>
  <c r="M235" i="3" s="1"/>
  <c r="I235" i="3"/>
  <c r="O234" i="3"/>
  <c r="M234" i="3" s="1"/>
  <c r="I234" i="3"/>
  <c r="O233" i="3"/>
  <c r="M233" i="3" s="1"/>
  <c r="I233" i="3"/>
  <c r="O232" i="3"/>
  <c r="M232" i="3" s="1"/>
  <c r="I232" i="3"/>
  <c r="O231" i="3"/>
  <c r="M231" i="3" s="1"/>
  <c r="I231" i="3"/>
  <c r="O230" i="3"/>
  <c r="M230" i="3" s="1"/>
  <c r="I230" i="3"/>
  <c r="O229" i="3"/>
  <c r="M229" i="3" s="1"/>
  <c r="I229" i="3"/>
  <c r="O228" i="3"/>
  <c r="M228" i="3" s="1"/>
  <c r="I228" i="3"/>
  <c r="O227" i="3"/>
  <c r="M227" i="3" s="1"/>
  <c r="I227" i="3"/>
  <c r="O226" i="3"/>
  <c r="M226" i="3" s="1"/>
  <c r="I226" i="3"/>
  <c r="O225" i="3"/>
  <c r="M225" i="3" s="1"/>
  <c r="I225" i="3"/>
  <c r="O224" i="3"/>
  <c r="M224" i="3" s="1"/>
  <c r="I224" i="3"/>
  <c r="O223" i="3"/>
  <c r="M223" i="3" s="1"/>
  <c r="I223" i="3"/>
  <c r="O222" i="3"/>
  <c r="M222" i="3" s="1"/>
  <c r="I222" i="3"/>
  <c r="O221" i="3"/>
  <c r="M221" i="3" s="1"/>
  <c r="I221" i="3"/>
  <c r="O220" i="3"/>
  <c r="M220" i="3" s="1"/>
  <c r="I220" i="3"/>
  <c r="O219" i="3"/>
  <c r="M219" i="3" s="1"/>
  <c r="I219" i="3"/>
  <c r="O218" i="3"/>
  <c r="M218" i="3" s="1"/>
  <c r="I218" i="3"/>
  <c r="P10" i="7" l="1"/>
  <c r="P73" i="7"/>
  <c r="P7" i="7"/>
  <c r="P13" i="7"/>
  <c r="P16" i="7"/>
  <c r="P19" i="7"/>
  <c r="P22" i="7"/>
  <c r="P25" i="7"/>
  <c r="P28" i="7"/>
  <c r="P31" i="7"/>
  <c r="P34" i="7"/>
  <c r="P37" i="7"/>
  <c r="P40" i="7"/>
  <c r="P43" i="7"/>
  <c r="P64" i="7"/>
  <c r="P5" i="7"/>
  <c r="P8" i="7"/>
  <c r="P11" i="7"/>
  <c r="P32" i="7"/>
  <c r="P46" i="7"/>
  <c r="P49" i="7"/>
  <c r="P52" i="7"/>
  <c r="P55" i="7"/>
  <c r="P58" i="7"/>
  <c r="P61" i="7"/>
  <c r="P67" i="7"/>
  <c r="P14" i="7"/>
  <c r="P35" i="7"/>
  <c r="P38" i="7"/>
  <c r="P41" i="7"/>
  <c r="P59" i="7"/>
  <c r="P62" i="7"/>
  <c r="P17" i="7"/>
  <c r="P44" i="7"/>
  <c r="P50" i="7"/>
  <c r="P56" i="7"/>
  <c r="P68" i="7"/>
  <c r="P71" i="7"/>
  <c r="P70" i="7"/>
  <c r="P20" i="7"/>
  <c r="P47" i="7"/>
  <c r="P23" i="7"/>
  <c r="P26" i="7"/>
  <c r="P29" i="7"/>
  <c r="P53" i="7"/>
  <c r="P65" i="7"/>
  <c r="P74" i="7"/>
  <c r="P6" i="7"/>
  <c r="P9" i="7"/>
  <c r="P12" i="7"/>
  <c r="P15" i="7"/>
  <c r="P18" i="7"/>
  <c r="P21" i="7"/>
  <c r="P24" i="7"/>
  <c r="P27" i="7"/>
  <c r="P30" i="7"/>
  <c r="P33" i="7"/>
  <c r="P36" i="7"/>
  <c r="P39" i="7"/>
  <c r="P42" i="7"/>
  <c r="P45" i="7"/>
  <c r="P48" i="7"/>
  <c r="P51" i="7"/>
  <c r="P54" i="7"/>
  <c r="P57" i="7"/>
  <c r="P60" i="7"/>
  <c r="P63" i="7"/>
  <c r="P66" i="7"/>
  <c r="P69" i="7"/>
  <c r="P72" i="7"/>
  <c r="P389" i="3"/>
  <c r="P297" i="2"/>
  <c r="P223" i="3"/>
  <c r="P393" i="3"/>
  <c r="P258" i="2"/>
  <c r="P266" i="2"/>
  <c r="P152" i="2"/>
  <c r="P156" i="2"/>
  <c r="P164" i="2"/>
  <c r="P244" i="2"/>
  <c r="P248" i="2"/>
  <c r="P256" i="2"/>
  <c r="P264" i="2"/>
  <c r="P272" i="2"/>
  <c r="P280" i="2"/>
  <c r="P293" i="2"/>
  <c r="P249" i="2"/>
  <c r="P253" i="2"/>
  <c r="P257" i="2"/>
  <c r="P261" i="2"/>
  <c r="P265" i="2"/>
  <c r="P269" i="2"/>
  <c r="P273" i="2"/>
  <c r="P277" i="2"/>
  <c r="P281" i="2"/>
  <c r="P285" i="2"/>
  <c r="P290" i="2"/>
  <c r="P299" i="2"/>
  <c r="P300" i="2"/>
  <c r="P218" i="2"/>
  <c r="P223" i="2"/>
  <c r="P227" i="2"/>
  <c r="P231" i="2"/>
  <c r="P235" i="2"/>
  <c r="P239" i="2"/>
  <c r="P181" i="2"/>
  <c r="P185" i="2"/>
  <c r="P189" i="2"/>
  <c r="P197" i="2"/>
  <c r="P213" i="2"/>
  <c r="P217" i="2"/>
  <c r="P240" i="2"/>
  <c r="P243" i="2"/>
  <c r="P203" i="2"/>
  <c r="P207" i="2"/>
  <c r="P208" i="2"/>
  <c r="P209" i="2"/>
  <c r="P212" i="2"/>
  <c r="P222" i="2"/>
  <c r="P230" i="2"/>
  <c r="P238" i="2"/>
  <c r="P242" i="2"/>
  <c r="P161" i="2"/>
  <c r="P165" i="2"/>
  <c r="P169" i="2"/>
  <c r="P174" i="2"/>
  <c r="P178" i="2"/>
  <c r="P194" i="2"/>
  <c r="P198" i="2"/>
  <c r="P202" i="2"/>
  <c r="P215" i="2"/>
  <c r="P291" i="2"/>
  <c r="P228" i="3"/>
  <c r="P232" i="3"/>
  <c r="P240" i="3"/>
  <c r="P244" i="3"/>
  <c r="P249" i="3"/>
  <c r="P284" i="3"/>
  <c r="P296" i="3"/>
  <c r="P371" i="3"/>
  <c r="P379" i="3"/>
  <c r="P253" i="3"/>
  <c r="P276" i="3"/>
  <c r="P288" i="3"/>
  <c r="P292" i="3"/>
  <c r="P347" i="3"/>
  <c r="P218" i="3"/>
  <c r="P222" i="3"/>
  <c r="P388" i="3"/>
  <c r="P330" i="3"/>
  <c r="P334" i="3"/>
  <c r="P338" i="3"/>
  <c r="P358" i="3"/>
  <c r="P366" i="3"/>
  <c r="P370" i="3"/>
  <c r="P378" i="3"/>
  <c r="P422" i="3"/>
  <c r="P429" i="3"/>
  <c r="P258" i="3"/>
  <c r="P262" i="3"/>
  <c r="P301" i="3"/>
  <c r="P304" i="3"/>
  <c r="P308" i="3"/>
  <c r="P317" i="3"/>
  <c r="P325" i="3"/>
  <c r="P329" i="3"/>
  <c r="P406" i="3"/>
  <c r="P300" i="3"/>
  <c r="P414" i="3"/>
  <c r="P234" i="3"/>
  <c r="P238" i="3"/>
  <c r="P242" i="3"/>
  <c r="P243" i="3"/>
  <c r="P260" i="3"/>
  <c r="P271" i="3"/>
  <c r="P283" i="3"/>
  <c r="P287" i="3"/>
  <c r="P291" i="3"/>
  <c r="P295" i="3"/>
  <c r="P299" i="3"/>
  <c r="P307" i="3"/>
  <c r="P316" i="3"/>
  <c r="P324" i="3"/>
  <c r="P353" i="3"/>
  <c r="P357" i="3"/>
  <c r="P361" i="3"/>
  <c r="P365" i="3"/>
  <c r="P409" i="3"/>
  <c r="P413" i="3"/>
  <c r="P421" i="3"/>
  <c r="P424" i="3"/>
  <c r="P220" i="3"/>
  <c r="P224" i="3"/>
  <c r="P229" i="3"/>
  <c r="P233" i="3"/>
  <c r="P237" i="3"/>
  <c r="P245" i="3"/>
  <c r="P246" i="3"/>
  <c r="P250" i="3"/>
  <c r="P254" i="3"/>
  <c r="P259" i="3"/>
  <c r="P270" i="3"/>
  <c r="P335" i="3"/>
  <c r="P348" i="3"/>
  <c r="P394" i="3"/>
  <c r="P267" i="3"/>
  <c r="P280" i="3"/>
  <c r="P321" i="3"/>
  <c r="P352" i="3"/>
  <c r="P274" i="3"/>
  <c r="P313" i="3"/>
  <c r="P231" i="3"/>
  <c r="P265" i="3"/>
  <c r="P273" i="3"/>
  <c r="P278" i="3"/>
  <c r="P282" i="3"/>
  <c r="P286" i="3"/>
  <c r="P290" i="3"/>
  <c r="P294" i="3"/>
  <c r="P298" i="3"/>
  <c r="P306" i="3"/>
  <c r="P311" i="3"/>
  <c r="P315" i="3"/>
  <c r="P319" i="3"/>
  <c r="P323" i="3"/>
  <c r="P327" i="3"/>
  <c r="P332" i="3"/>
  <c r="P333" i="3"/>
  <c r="P337" i="3"/>
  <c r="P342" i="3"/>
  <c r="P346" i="3"/>
  <c r="P350" i="3"/>
  <c r="P351" i="3"/>
  <c r="P360" i="3"/>
  <c r="P368" i="3"/>
  <c r="P369" i="3"/>
  <c r="P373" i="3"/>
  <c r="P377" i="3"/>
  <c r="P381" i="3"/>
  <c r="P386" i="3"/>
  <c r="P387" i="3"/>
  <c r="P391" i="3"/>
  <c r="P396" i="3"/>
  <c r="P187" i="2"/>
  <c r="P235" i="3"/>
  <c r="P239" i="3"/>
  <c r="P248" i="3"/>
  <c r="P252" i="3"/>
  <c r="P264" i="3"/>
  <c r="P268" i="3"/>
  <c r="P272" i="3"/>
  <c r="P277" i="3"/>
  <c r="P281" i="3"/>
  <c r="P289" i="3"/>
  <c r="P297" i="3"/>
  <c r="P305" i="3"/>
  <c r="P309" i="3"/>
  <c r="P310" i="3"/>
  <c r="P314" i="3"/>
  <c r="P318" i="3"/>
  <c r="P322" i="3"/>
  <c r="P326" i="3"/>
  <c r="P331" i="3"/>
  <c r="P340" i="3"/>
  <c r="P341" i="3"/>
  <c r="P345" i="3"/>
  <c r="P349" i="3"/>
  <c r="P355" i="3"/>
  <c r="P359" i="3"/>
  <c r="P363" i="3"/>
  <c r="P367" i="3"/>
  <c r="P372" i="3"/>
  <c r="P376" i="3"/>
  <c r="P380" i="3"/>
  <c r="P384" i="3"/>
  <c r="P385" i="3"/>
  <c r="P390" i="3"/>
  <c r="P395" i="3"/>
  <c r="P403" i="3"/>
  <c r="P419" i="3"/>
  <c r="P426" i="3"/>
  <c r="P153" i="2"/>
  <c r="P166" i="2"/>
  <c r="P171" i="2"/>
  <c r="P179" i="2"/>
  <c r="P183" i="2"/>
  <c r="P191" i="2"/>
  <c r="P219" i="2"/>
  <c r="P220" i="2"/>
  <c r="P228" i="2"/>
  <c r="P236" i="2"/>
  <c r="P250" i="2"/>
  <c r="P254" i="2"/>
  <c r="P262" i="2"/>
  <c r="P270" i="2"/>
  <c r="P274" i="2"/>
  <c r="P278" i="2"/>
  <c r="P282" i="2"/>
  <c r="P286" i="2"/>
  <c r="P295" i="2"/>
  <c r="P296" i="2"/>
  <c r="P301" i="2"/>
  <c r="P186" i="2"/>
  <c r="P407" i="3"/>
  <c r="P411" i="3"/>
  <c r="P420" i="3"/>
  <c r="P428" i="3"/>
  <c r="P150" i="2"/>
  <c r="P154" i="2"/>
  <c r="P155" i="2"/>
  <c r="P158" i="2"/>
  <c r="P163" i="2"/>
  <c r="P167" i="2"/>
  <c r="P172" i="2"/>
  <c r="P176" i="2"/>
  <c r="P184" i="2"/>
  <c r="P192" i="2"/>
  <c r="P196" i="2"/>
  <c r="P200" i="2"/>
  <c r="P205" i="2"/>
  <c r="P210" i="2"/>
  <c r="P221" i="2"/>
  <c r="P225" i="2"/>
  <c r="P229" i="2"/>
  <c r="P234" i="2"/>
  <c r="P237" i="2"/>
  <c r="P255" i="2"/>
  <c r="P263" i="2"/>
  <c r="P271" i="2"/>
  <c r="P279" i="2"/>
  <c r="P241" i="2"/>
  <c r="P157" i="2"/>
  <c r="P162" i="2"/>
  <c r="P170" i="2"/>
  <c r="P175" i="2"/>
  <c r="P188" i="2"/>
  <c r="P201" i="2"/>
  <c r="P206" i="2"/>
  <c r="P211" i="2"/>
  <c r="P216" i="2"/>
  <c r="P226" i="2"/>
  <c r="P247" i="2"/>
  <c r="P252" i="2"/>
  <c r="P260" i="2"/>
  <c r="P268" i="2"/>
  <c r="P276" i="2"/>
  <c r="P284" i="2"/>
  <c r="P289" i="2"/>
  <c r="P294" i="2"/>
  <c r="P233" i="2"/>
  <c r="P251" i="2"/>
  <c r="P283" i="2"/>
  <c r="P149" i="2"/>
  <c r="P177" i="2"/>
  <c r="P182" i="2"/>
  <c r="P190" i="2"/>
  <c r="P193" i="2"/>
  <c r="P195" i="2"/>
  <c r="P287" i="2"/>
  <c r="P246" i="2"/>
  <c r="P259" i="2"/>
  <c r="P267" i="2"/>
  <c r="P275" i="2"/>
  <c r="P288" i="2"/>
  <c r="P298" i="2"/>
  <c r="P151" i="2"/>
  <c r="P159" i="2"/>
  <c r="P180" i="2"/>
  <c r="P160" i="2"/>
  <c r="P168" i="2"/>
  <c r="P173" i="2"/>
  <c r="P199" i="2"/>
  <c r="P204" i="2"/>
  <c r="P214" i="2"/>
  <c r="P224" i="2"/>
  <c r="P232" i="2"/>
  <c r="P245" i="2"/>
  <c r="P292" i="2"/>
  <c r="P302" i="2"/>
  <c r="P221" i="3"/>
  <c r="P225" i="3"/>
  <c r="P230" i="3"/>
  <c r="P263" i="3"/>
  <c r="P285" i="3"/>
  <c r="P293" i="3"/>
  <c r="P336" i="3"/>
  <c r="P339" i="3"/>
  <c r="P344" i="3"/>
  <c r="P354" i="3"/>
  <c r="P362" i="3"/>
  <c r="P375" i="3"/>
  <c r="P383" i="3"/>
  <c r="P408" i="3"/>
  <c r="P423" i="3"/>
  <c r="P433" i="3"/>
  <c r="P241" i="3"/>
  <c r="P256" i="3"/>
  <c r="P226" i="3"/>
  <c r="P266" i="3"/>
  <c r="P302" i="3"/>
  <c r="P219" i="3"/>
  <c r="P247" i="3"/>
  <c r="P257" i="3"/>
  <c r="P279" i="3"/>
  <c r="P320" i="3"/>
  <c r="P328" i="3"/>
  <c r="P343" i="3"/>
  <c r="P374" i="3"/>
  <c r="P382" i="3"/>
  <c r="P404" i="3"/>
  <c r="P412" i="3"/>
  <c r="P417" i="3"/>
  <c r="P427" i="3"/>
  <c r="P440" i="3"/>
  <c r="P275" i="3"/>
  <c r="P251" i="3"/>
  <c r="P236" i="3"/>
  <c r="P312" i="3"/>
  <c r="P227" i="3"/>
  <c r="P255" i="3"/>
  <c r="P269" i="3"/>
  <c r="P392" i="3"/>
  <c r="P410" i="3"/>
  <c r="P415" i="3"/>
  <c r="P425" i="3"/>
  <c r="P430" i="3"/>
  <c r="P261" i="3"/>
  <c r="P356" i="3"/>
  <c r="P364" i="3"/>
  <c r="P400" i="3"/>
  <c r="P418" i="3"/>
  <c r="P438" i="3"/>
  <c r="O18" i="5"/>
  <c r="M18" i="5" s="1"/>
  <c r="I18" i="5"/>
  <c r="O16" i="5"/>
  <c r="M16" i="5" s="1"/>
  <c r="I16" i="5"/>
  <c r="O4" i="7" l="1"/>
  <c r="M4" i="7" s="1"/>
  <c r="I4" i="7"/>
  <c r="O3" i="7"/>
  <c r="M3" i="7" s="1"/>
  <c r="I3" i="7"/>
  <c r="AC15" i="7" l="1"/>
  <c r="D43" i="8" s="1"/>
  <c r="AD15" i="7" a="1"/>
  <c r="AD15" i="7" s="1"/>
  <c r="E43" i="8" s="1"/>
  <c r="AF15" i="7" a="1"/>
  <c r="AF15" i="7" s="1"/>
  <c r="G43" i="8" s="1"/>
  <c r="AE15" i="7"/>
  <c r="F43" i="8" s="1"/>
  <c r="AD21" i="7" a="1"/>
  <c r="AD21" i="7" s="1"/>
  <c r="E49" i="8" s="1"/>
  <c r="AC16" i="7"/>
  <c r="D44" i="8" s="1"/>
  <c r="AD16" i="7" a="1"/>
  <c r="AD16" i="7" s="1"/>
  <c r="E44" i="8" s="1"/>
  <c r="AC18" i="7"/>
  <c r="D46" i="8" s="1"/>
  <c r="AD19" i="7" a="1"/>
  <c r="AD19" i="7" s="1"/>
  <c r="E47" i="8" s="1"/>
  <c r="AC21" i="7"/>
  <c r="D49" i="8" s="1"/>
  <c r="AC19" i="7"/>
  <c r="D47" i="8" s="1"/>
  <c r="AD18" i="7" a="1"/>
  <c r="AD18" i="7" s="1"/>
  <c r="E46" i="8" s="1"/>
  <c r="AC22" i="7"/>
  <c r="D50" i="8" s="1"/>
  <c r="AC17" i="7"/>
  <c r="D45" i="8" s="1"/>
  <c r="AC20" i="7"/>
  <c r="D48" i="8" s="1"/>
  <c r="AD17" i="7" a="1"/>
  <c r="AD17" i="7" s="1"/>
  <c r="E45" i="8" s="1"/>
  <c r="AD22" i="7" a="1"/>
  <c r="AD22" i="7" s="1"/>
  <c r="E50" i="8" s="1"/>
  <c r="AD20" i="7" a="1"/>
  <c r="AD20" i="7" s="1"/>
  <c r="E48" i="8" s="1"/>
  <c r="AE22" i="7"/>
  <c r="F50" i="8" s="1"/>
  <c r="AE17" i="7"/>
  <c r="F45" i="8" s="1"/>
  <c r="AE16" i="7"/>
  <c r="F44" i="8" s="1"/>
  <c r="AE20" i="7"/>
  <c r="F48" i="8" s="1"/>
  <c r="AE18" i="7"/>
  <c r="F46" i="8" s="1"/>
  <c r="AF21" i="7" a="1"/>
  <c r="AF21" i="7" s="1"/>
  <c r="G49" i="8" s="1"/>
  <c r="AF22" i="7" a="1"/>
  <c r="AF22" i="7" s="1"/>
  <c r="G50" i="8" s="1"/>
  <c r="AF18" i="7" a="1"/>
  <c r="AF18" i="7" s="1"/>
  <c r="G46" i="8" s="1"/>
  <c r="AF17" i="7" a="1"/>
  <c r="AF17" i="7" s="1"/>
  <c r="G45" i="8" s="1"/>
  <c r="AF19" i="7" a="1"/>
  <c r="AF19" i="7" s="1"/>
  <c r="G47" i="8" s="1"/>
  <c r="AF20" i="7" a="1"/>
  <c r="AF20" i="7" s="1"/>
  <c r="G48" i="8" s="1"/>
  <c r="AE19" i="7"/>
  <c r="F47" i="8" s="1"/>
  <c r="AE21" i="7"/>
  <c r="F49" i="8" s="1"/>
  <c r="AF16" i="7" a="1"/>
  <c r="AF16" i="7" s="1"/>
  <c r="G44" i="8" s="1"/>
  <c r="P4" i="7"/>
  <c r="AD12" i="7"/>
  <c r="G51" i="4" s="1"/>
  <c r="AD10" i="7"/>
  <c r="G49" i="4" s="1"/>
  <c r="AD8" i="7"/>
  <c r="G47" i="4" s="1"/>
  <c r="AD6" i="7"/>
  <c r="G45" i="4" s="1"/>
  <c r="AD4" i="7"/>
  <c r="G43" i="4" s="1"/>
  <c r="AF23" i="7"/>
  <c r="G51" i="8" s="1"/>
  <c r="AC23" i="7"/>
  <c r="D51" i="8" s="1"/>
  <c r="AB12" i="7"/>
  <c r="C51" i="4" s="1"/>
  <c r="AB10" i="7"/>
  <c r="C49" i="4" s="1"/>
  <c r="AB8" i="7"/>
  <c r="C47" i="4" s="1"/>
  <c r="AB6" i="7"/>
  <c r="C45" i="4" s="1"/>
  <c r="AB4" i="7"/>
  <c r="C43" i="4" s="1"/>
  <c r="AD23" i="7"/>
  <c r="E51" i="8" s="1"/>
  <c r="P3" i="7"/>
  <c r="X13" i="5"/>
  <c r="O13" i="5"/>
  <c r="M13" i="5" s="1"/>
  <c r="I13" i="5"/>
  <c r="X12" i="5"/>
  <c r="O12" i="5"/>
  <c r="M12" i="5" s="1"/>
  <c r="I12" i="5"/>
  <c r="X11" i="5"/>
  <c r="O11" i="5"/>
  <c r="M11" i="5" s="1"/>
  <c r="I11" i="5"/>
  <c r="X9" i="5"/>
  <c r="O9" i="5"/>
  <c r="M9" i="5" s="1"/>
  <c r="I9" i="5"/>
  <c r="X8" i="5"/>
  <c r="O8" i="5"/>
  <c r="M8" i="5" s="1"/>
  <c r="I8" i="5"/>
  <c r="X7" i="5"/>
  <c r="O7" i="5"/>
  <c r="M7" i="5" s="1"/>
  <c r="I7" i="5"/>
  <c r="X6" i="5"/>
  <c r="O6" i="5"/>
  <c r="M6" i="5" s="1"/>
  <c r="I6" i="5"/>
  <c r="X5" i="5"/>
  <c r="O5" i="5"/>
  <c r="M5" i="5" s="1"/>
  <c r="I5" i="5"/>
  <c r="X4" i="5"/>
  <c r="M4" i="5"/>
  <c r="I4" i="5"/>
  <c r="X3" i="5"/>
  <c r="O3" i="5"/>
  <c r="M3" i="5" s="1"/>
  <c r="I3" i="5"/>
  <c r="X2" i="5"/>
  <c r="O2" i="5"/>
  <c r="M2" i="5" s="1"/>
  <c r="I2" i="5"/>
  <c r="M32" i="4"/>
  <c r="M34" i="4"/>
  <c r="M36" i="4"/>
  <c r="M38" i="4"/>
  <c r="M30" i="4"/>
  <c r="O207" i="1"/>
  <c r="M207" i="1" s="1"/>
  <c r="P207" i="1" s="1"/>
  <c r="O206" i="1"/>
  <c r="M206" i="1" s="1"/>
  <c r="P206" i="1" s="1"/>
  <c r="O205" i="1"/>
  <c r="M205" i="1" s="1"/>
  <c r="P205" i="1" s="1"/>
  <c r="O204" i="1"/>
  <c r="M204" i="1" s="1"/>
  <c r="P204" i="1" s="1"/>
  <c r="O203" i="1"/>
  <c r="M203" i="1" s="1"/>
  <c r="P203" i="1" s="1"/>
  <c r="O202" i="1"/>
  <c r="M202" i="1" s="1"/>
  <c r="P202" i="1" s="1"/>
  <c r="O201" i="1"/>
  <c r="M201" i="1" s="1"/>
  <c r="P201" i="1" s="1"/>
  <c r="O200" i="1"/>
  <c r="M200" i="1" s="1"/>
  <c r="P200" i="1" s="1"/>
  <c r="O199" i="1"/>
  <c r="M199" i="1" s="1"/>
  <c r="P199" i="1" s="1"/>
  <c r="O198" i="1"/>
  <c r="M198" i="1" s="1"/>
  <c r="P198" i="1" s="1"/>
  <c r="O197" i="1"/>
  <c r="M197" i="1" s="1"/>
  <c r="P197" i="1" s="1"/>
  <c r="O196" i="1"/>
  <c r="M196" i="1" s="1"/>
  <c r="P196" i="1" s="1"/>
  <c r="O195" i="1"/>
  <c r="M195" i="1" s="1"/>
  <c r="P195" i="1" s="1"/>
  <c r="O194" i="1"/>
  <c r="M194" i="1" s="1"/>
  <c r="P194" i="1" s="1"/>
  <c r="O193" i="1"/>
  <c r="M193" i="1" s="1"/>
  <c r="P193" i="1" s="1"/>
  <c r="O192" i="1"/>
  <c r="M192" i="1" s="1"/>
  <c r="P192" i="1" s="1"/>
  <c r="O191" i="1"/>
  <c r="M191" i="1" s="1"/>
  <c r="P191" i="1" s="1"/>
  <c r="O190" i="1"/>
  <c r="M190" i="1" s="1"/>
  <c r="P190" i="1" s="1"/>
  <c r="O189" i="1"/>
  <c r="M189" i="1" s="1"/>
  <c r="P189" i="1" s="1"/>
  <c r="O188" i="1"/>
  <c r="M188" i="1" s="1"/>
  <c r="P188" i="1" s="1"/>
  <c r="O187" i="1"/>
  <c r="M187" i="1" s="1"/>
  <c r="P187" i="1" s="1"/>
  <c r="O186" i="1"/>
  <c r="M186" i="1" s="1"/>
  <c r="P186" i="1" s="1"/>
  <c r="O148" i="2"/>
  <c r="M148" i="2" s="1"/>
  <c r="I148" i="2"/>
  <c r="O147" i="2"/>
  <c r="M147" i="2" s="1"/>
  <c r="I147" i="2"/>
  <c r="O146" i="2"/>
  <c r="M146" i="2" s="1"/>
  <c r="I146" i="2"/>
  <c r="O145" i="2"/>
  <c r="M145" i="2" s="1"/>
  <c r="I145" i="2"/>
  <c r="O144" i="2"/>
  <c r="M144" i="2" s="1"/>
  <c r="I144" i="2"/>
  <c r="O143" i="2"/>
  <c r="M143" i="2" s="1"/>
  <c r="I143" i="2"/>
  <c r="O142" i="2"/>
  <c r="M142" i="2" s="1"/>
  <c r="I142" i="2"/>
  <c r="O141" i="2"/>
  <c r="M141" i="2" s="1"/>
  <c r="I141" i="2"/>
  <c r="O140" i="2"/>
  <c r="M140" i="2" s="1"/>
  <c r="I140" i="2"/>
  <c r="O139" i="2"/>
  <c r="M139" i="2" s="1"/>
  <c r="I139" i="2"/>
  <c r="O138" i="2"/>
  <c r="M138" i="2" s="1"/>
  <c r="I138" i="2"/>
  <c r="O137" i="2"/>
  <c r="M137" i="2" s="1"/>
  <c r="I137" i="2"/>
  <c r="O136" i="2"/>
  <c r="M136" i="2" s="1"/>
  <c r="I136" i="2"/>
  <c r="O135" i="2"/>
  <c r="M135" i="2" s="1"/>
  <c r="I135" i="2"/>
  <c r="O217" i="3"/>
  <c r="M217" i="3" s="1"/>
  <c r="I217" i="3"/>
  <c r="O216" i="3"/>
  <c r="M216" i="3" s="1"/>
  <c r="I216" i="3"/>
  <c r="O215" i="3"/>
  <c r="M215" i="3" s="1"/>
  <c r="I215" i="3"/>
  <c r="O214" i="3"/>
  <c r="M214" i="3" s="1"/>
  <c r="I214" i="3"/>
  <c r="O213" i="3"/>
  <c r="M213" i="3" s="1"/>
  <c r="I213" i="3"/>
  <c r="O212" i="3"/>
  <c r="M212" i="3" s="1"/>
  <c r="I212" i="3"/>
  <c r="O211" i="3"/>
  <c r="M211" i="3" s="1"/>
  <c r="I211" i="3"/>
  <c r="O210" i="3"/>
  <c r="M210" i="3" s="1"/>
  <c r="I210" i="3"/>
  <c r="O209" i="3"/>
  <c r="M209" i="3" s="1"/>
  <c r="I209" i="3"/>
  <c r="O208" i="3"/>
  <c r="M208" i="3" s="1"/>
  <c r="I208" i="3"/>
  <c r="O207" i="3"/>
  <c r="M207" i="3" s="1"/>
  <c r="I207" i="3"/>
  <c r="O206" i="3"/>
  <c r="M206" i="3" s="1"/>
  <c r="I206" i="3"/>
  <c r="O205" i="3"/>
  <c r="M205" i="3" s="1"/>
  <c r="I205" i="3"/>
  <c r="O204" i="3"/>
  <c r="M204" i="3" s="1"/>
  <c r="I204" i="3"/>
  <c r="O203" i="3"/>
  <c r="M203" i="3" s="1"/>
  <c r="I203" i="3"/>
  <c r="O202" i="3"/>
  <c r="M202" i="3" s="1"/>
  <c r="I202" i="3"/>
  <c r="O201" i="3"/>
  <c r="M201" i="3" s="1"/>
  <c r="I201" i="3"/>
  <c r="O200" i="3"/>
  <c r="M200" i="3" s="1"/>
  <c r="I200" i="3"/>
  <c r="O199" i="3"/>
  <c r="M199" i="3" s="1"/>
  <c r="I199" i="3"/>
  <c r="O198" i="3"/>
  <c r="M198" i="3" s="1"/>
  <c r="I198" i="3"/>
  <c r="O197" i="3"/>
  <c r="M197" i="3" s="1"/>
  <c r="I197" i="3"/>
  <c r="O196" i="3"/>
  <c r="M196" i="3" s="1"/>
  <c r="I196" i="3"/>
  <c r="O195" i="3"/>
  <c r="M195" i="3" s="1"/>
  <c r="I195" i="3"/>
  <c r="O194" i="3"/>
  <c r="M194" i="3" s="1"/>
  <c r="I194" i="3"/>
  <c r="AH15" i="7" l="1" a="1"/>
  <c r="AH15" i="7" s="1"/>
  <c r="I43" i="8" s="1"/>
  <c r="J58" i="8" s="1"/>
  <c r="AG15" i="7"/>
  <c r="H43" i="8" s="1"/>
  <c r="I58" i="8" s="1"/>
  <c r="AH22" i="7" a="1"/>
  <c r="AH22" i="7" s="1"/>
  <c r="I50" i="8" s="1"/>
  <c r="J65" i="8" s="1"/>
  <c r="AG17" i="7"/>
  <c r="H45" i="8" s="1"/>
  <c r="I60" i="8" s="1"/>
  <c r="AH20" i="7" a="1"/>
  <c r="AH20" i="7" s="1"/>
  <c r="I48" i="8" s="1"/>
  <c r="J63" i="8" s="1"/>
  <c r="AG22" i="7"/>
  <c r="H50" i="8" s="1"/>
  <c r="I65" i="8" s="1"/>
  <c r="AH21" i="7" a="1"/>
  <c r="AH21" i="7" s="1"/>
  <c r="I49" i="8" s="1"/>
  <c r="J64" i="8" s="1"/>
  <c r="AH19" i="7" a="1"/>
  <c r="AH19" i="7" s="1"/>
  <c r="I47" i="8" s="1"/>
  <c r="J62" i="8" s="1"/>
  <c r="AH16" i="7" a="1"/>
  <c r="AH16" i="7" s="1"/>
  <c r="I44" i="8" s="1"/>
  <c r="J59" i="8" s="1"/>
  <c r="AG18" i="7"/>
  <c r="H46" i="8" s="1"/>
  <c r="I61" i="8" s="1"/>
  <c r="AG16" i="7"/>
  <c r="H44" i="8" s="1"/>
  <c r="I59" i="8" s="1"/>
  <c r="AG21" i="7"/>
  <c r="H49" i="8" s="1"/>
  <c r="I64" i="8" s="1"/>
  <c r="AG19" i="7"/>
  <c r="H47" i="8" s="1"/>
  <c r="I62" i="8" s="1"/>
  <c r="AG20" i="7"/>
  <c r="H48" i="8" s="1"/>
  <c r="I63" i="8" s="1"/>
  <c r="AH17" i="7" a="1"/>
  <c r="AH17" i="7" s="1"/>
  <c r="I45" i="8" s="1"/>
  <c r="J60" i="8" s="1"/>
  <c r="AH18" i="7" a="1"/>
  <c r="AH18" i="7" s="1"/>
  <c r="I46" i="8" s="1"/>
  <c r="J61" i="8" s="1"/>
  <c r="AH23" i="7"/>
  <c r="I51" i="8" s="1"/>
  <c r="AG23" i="7"/>
  <c r="H51" i="8" s="1"/>
  <c r="AF12" i="7"/>
  <c r="K51" i="4" s="1"/>
  <c r="AF10" i="7"/>
  <c r="K49" i="4" s="1"/>
  <c r="AF8" i="7"/>
  <c r="K47" i="4" s="1"/>
  <c r="AF6" i="7"/>
  <c r="K45" i="4" s="1"/>
  <c r="AF4" i="7"/>
  <c r="K43" i="4" s="1"/>
  <c r="M39" i="4"/>
  <c r="M31" i="4"/>
  <c r="M37" i="4"/>
  <c r="M33" i="4"/>
  <c r="M35" i="4"/>
  <c r="P196" i="3"/>
  <c r="P200" i="3"/>
  <c r="P204" i="3"/>
  <c r="P215" i="3"/>
  <c r="P197" i="3"/>
  <c r="P201" i="3"/>
  <c r="P205" i="3"/>
  <c r="P209" i="3"/>
  <c r="P213" i="3"/>
  <c r="P217" i="3"/>
  <c r="P208" i="3"/>
  <c r="P212" i="3"/>
  <c r="P216" i="3"/>
  <c r="P137" i="2"/>
  <c r="P141" i="2"/>
  <c r="P136" i="2"/>
  <c r="P140" i="2"/>
  <c r="P144" i="2"/>
  <c r="P148" i="2"/>
  <c r="P195" i="3"/>
  <c r="P199" i="3"/>
  <c r="P203" i="3"/>
  <c r="P207" i="3"/>
  <c r="P211" i="3"/>
  <c r="P194" i="3"/>
  <c r="P198" i="3"/>
  <c r="P202" i="3"/>
  <c r="P206" i="3"/>
  <c r="P210" i="3"/>
  <c r="P214" i="3"/>
  <c r="P2" i="5"/>
  <c r="P4" i="5"/>
  <c r="P5" i="5"/>
  <c r="P3" i="5"/>
  <c r="P138" i="2"/>
  <c r="P145" i="2"/>
  <c r="P143" i="2"/>
  <c r="P147" i="2"/>
  <c r="P135" i="2"/>
  <c r="P139" i="2"/>
  <c r="P142" i="2"/>
  <c r="P146" i="2"/>
  <c r="I38" i="4"/>
  <c r="K38" i="4"/>
  <c r="I32" i="4"/>
  <c r="K32" i="4"/>
  <c r="I34" i="4"/>
  <c r="K34" i="4"/>
  <c r="I36" i="4"/>
  <c r="K36" i="4"/>
  <c r="I30" i="4"/>
  <c r="K30" i="4"/>
  <c r="O193" i="3"/>
  <c r="M193" i="3" s="1"/>
  <c r="I193" i="3"/>
  <c r="O192" i="3"/>
  <c r="M192" i="3" s="1"/>
  <c r="I192" i="3"/>
  <c r="O191" i="3"/>
  <c r="M191" i="3" s="1"/>
  <c r="I191" i="3"/>
  <c r="O190" i="3"/>
  <c r="M190" i="3" s="1"/>
  <c r="I190" i="3"/>
  <c r="O189" i="3"/>
  <c r="M189" i="3" s="1"/>
  <c r="I189" i="3"/>
  <c r="O188" i="3"/>
  <c r="M188" i="3" s="1"/>
  <c r="I188" i="3"/>
  <c r="O187" i="3"/>
  <c r="M187" i="3" s="1"/>
  <c r="I187" i="3"/>
  <c r="O186" i="3"/>
  <c r="M186" i="3" s="1"/>
  <c r="I186" i="3"/>
  <c r="O185" i="3"/>
  <c r="M185" i="3" s="1"/>
  <c r="I185" i="3"/>
  <c r="O184" i="3"/>
  <c r="M184" i="3" s="1"/>
  <c r="I184" i="3"/>
  <c r="O183" i="3"/>
  <c r="M183" i="3" s="1"/>
  <c r="I183" i="3"/>
  <c r="O182" i="3"/>
  <c r="M182" i="3" s="1"/>
  <c r="I182" i="3"/>
  <c r="O181" i="3"/>
  <c r="M181" i="3" s="1"/>
  <c r="I181" i="3"/>
  <c r="O180" i="3"/>
  <c r="M180" i="3" s="1"/>
  <c r="I180" i="3"/>
  <c r="O179" i="3"/>
  <c r="M179" i="3" s="1"/>
  <c r="I179" i="3"/>
  <c r="O178" i="3"/>
  <c r="M178" i="3" s="1"/>
  <c r="I178" i="3"/>
  <c r="O177" i="3"/>
  <c r="M177" i="3" s="1"/>
  <c r="I177" i="3"/>
  <c r="O176" i="3"/>
  <c r="M176" i="3" s="1"/>
  <c r="I176" i="3"/>
  <c r="O175" i="3"/>
  <c r="M175" i="3" s="1"/>
  <c r="I175" i="3"/>
  <c r="O174" i="3"/>
  <c r="M174" i="3" s="1"/>
  <c r="I174" i="3"/>
  <c r="O173" i="3"/>
  <c r="M173" i="3" s="1"/>
  <c r="I173" i="3"/>
  <c r="O172" i="3"/>
  <c r="M172" i="3" s="1"/>
  <c r="I172" i="3"/>
  <c r="O171" i="3"/>
  <c r="M171" i="3" s="1"/>
  <c r="I171" i="3"/>
  <c r="O170" i="3"/>
  <c r="M170" i="3" s="1"/>
  <c r="I170" i="3"/>
  <c r="O169" i="3"/>
  <c r="M169" i="3" s="1"/>
  <c r="I169" i="3"/>
  <c r="O168" i="3"/>
  <c r="M168" i="3" s="1"/>
  <c r="I168" i="3"/>
  <c r="O167" i="3"/>
  <c r="M167" i="3" s="1"/>
  <c r="I167" i="3"/>
  <c r="O166" i="3"/>
  <c r="M166" i="3" s="1"/>
  <c r="I166" i="3"/>
  <c r="O165" i="3"/>
  <c r="M165" i="3" s="1"/>
  <c r="I165" i="3"/>
  <c r="O164" i="3"/>
  <c r="M164" i="3" s="1"/>
  <c r="I164" i="3"/>
  <c r="O163" i="3"/>
  <c r="M163" i="3" s="1"/>
  <c r="I163" i="3"/>
  <c r="O162" i="3"/>
  <c r="M162" i="3" s="1"/>
  <c r="I162" i="3"/>
  <c r="O161" i="3"/>
  <c r="M161" i="3" s="1"/>
  <c r="I161" i="3"/>
  <c r="O160" i="3"/>
  <c r="M160" i="3" s="1"/>
  <c r="I160" i="3"/>
  <c r="O159" i="3"/>
  <c r="M159" i="3" s="1"/>
  <c r="I159" i="3"/>
  <c r="O158" i="3"/>
  <c r="M158" i="3" s="1"/>
  <c r="I158" i="3"/>
  <c r="O157" i="3"/>
  <c r="M157" i="3" s="1"/>
  <c r="I157" i="3"/>
  <c r="O156" i="3"/>
  <c r="M156" i="3" s="1"/>
  <c r="I156" i="3"/>
  <c r="O155" i="3"/>
  <c r="M155" i="3" s="1"/>
  <c r="I155" i="3"/>
  <c r="O154" i="3"/>
  <c r="M154" i="3" s="1"/>
  <c r="I154" i="3"/>
  <c r="O153" i="3"/>
  <c r="M153" i="3" s="1"/>
  <c r="I153" i="3"/>
  <c r="O152" i="3"/>
  <c r="M152" i="3" s="1"/>
  <c r="I152" i="3"/>
  <c r="O151" i="3"/>
  <c r="M151" i="3" s="1"/>
  <c r="I151" i="3"/>
  <c r="O150" i="3"/>
  <c r="M150" i="3" s="1"/>
  <c r="I150" i="3"/>
  <c r="O149" i="3"/>
  <c r="M149" i="3" s="1"/>
  <c r="I149" i="3"/>
  <c r="O148" i="3"/>
  <c r="M148" i="3" s="1"/>
  <c r="I148" i="3"/>
  <c r="O48" i="3"/>
  <c r="M48" i="3" s="1"/>
  <c r="I48" i="3"/>
  <c r="O47" i="3"/>
  <c r="M47" i="3" s="1"/>
  <c r="I47" i="3"/>
  <c r="O46" i="3"/>
  <c r="M46" i="3" s="1"/>
  <c r="I46" i="3"/>
  <c r="O45" i="3"/>
  <c r="M45" i="3" s="1"/>
  <c r="I45" i="3"/>
  <c r="O44" i="3"/>
  <c r="M44" i="3" s="1"/>
  <c r="I44" i="3"/>
  <c r="O43" i="3"/>
  <c r="M43" i="3" s="1"/>
  <c r="I43" i="3"/>
  <c r="O42" i="3"/>
  <c r="M42" i="3" s="1"/>
  <c r="I42" i="3"/>
  <c r="O41" i="3"/>
  <c r="M41" i="3" s="1"/>
  <c r="I41" i="3"/>
  <c r="O40" i="3"/>
  <c r="M40" i="3" s="1"/>
  <c r="I40" i="3"/>
  <c r="O39" i="3"/>
  <c r="M39" i="3" s="1"/>
  <c r="I39" i="3"/>
  <c r="O38" i="3"/>
  <c r="M38" i="3" s="1"/>
  <c r="I38" i="3"/>
  <c r="O37" i="3"/>
  <c r="M37" i="3" s="1"/>
  <c r="I37" i="3"/>
  <c r="O36" i="3"/>
  <c r="M36" i="3" s="1"/>
  <c r="I36" i="3"/>
  <c r="O35" i="3"/>
  <c r="M35" i="3" s="1"/>
  <c r="I35" i="3"/>
  <c r="O34" i="3"/>
  <c r="M34" i="3" s="1"/>
  <c r="I34" i="3"/>
  <c r="O33" i="3"/>
  <c r="M33" i="3" s="1"/>
  <c r="I33" i="3"/>
  <c r="O32" i="3"/>
  <c r="M32" i="3" s="1"/>
  <c r="I32" i="3"/>
  <c r="O31" i="3"/>
  <c r="M31" i="3" s="1"/>
  <c r="I31" i="3"/>
  <c r="O30" i="3"/>
  <c r="M30" i="3" s="1"/>
  <c r="I30" i="3"/>
  <c r="O29" i="3"/>
  <c r="M29" i="3" s="1"/>
  <c r="I29" i="3"/>
  <c r="O28" i="3"/>
  <c r="M28" i="3" s="1"/>
  <c r="I28" i="3"/>
  <c r="O27" i="3"/>
  <c r="M27" i="3" s="1"/>
  <c r="I27" i="3"/>
  <c r="O26" i="3"/>
  <c r="M26" i="3" s="1"/>
  <c r="I26" i="3"/>
  <c r="O25" i="3"/>
  <c r="M25" i="3" s="1"/>
  <c r="I25" i="3"/>
  <c r="O24" i="3"/>
  <c r="M24" i="3" s="1"/>
  <c r="I24" i="3"/>
  <c r="O23" i="3"/>
  <c r="M23" i="3" s="1"/>
  <c r="I23" i="3"/>
  <c r="O22" i="3"/>
  <c r="M22" i="3" s="1"/>
  <c r="I22" i="3"/>
  <c r="O21" i="3"/>
  <c r="M21" i="3" s="1"/>
  <c r="I21" i="3"/>
  <c r="O20" i="3"/>
  <c r="M20" i="3" s="1"/>
  <c r="I20" i="3"/>
  <c r="O19" i="3"/>
  <c r="M19" i="3" s="1"/>
  <c r="I19" i="3"/>
  <c r="O18" i="3"/>
  <c r="M18" i="3" s="1"/>
  <c r="I18" i="3"/>
  <c r="O17" i="3"/>
  <c r="M17" i="3" s="1"/>
  <c r="I17" i="3"/>
  <c r="O16" i="3"/>
  <c r="M16" i="3" s="1"/>
  <c r="I16" i="3"/>
  <c r="O15" i="3"/>
  <c r="M15" i="3" s="1"/>
  <c r="I15" i="3"/>
  <c r="O14" i="3"/>
  <c r="M14" i="3" s="1"/>
  <c r="I14" i="3"/>
  <c r="O13" i="3"/>
  <c r="M13" i="3" s="1"/>
  <c r="I13" i="3"/>
  <c r="O12" i="3"/>
  <c r="M12" i="3" s="1"/>
  <c r="I12" i="3"/>
  <c r="O11" i="3"/>
  <c r="M11" i="3" s="1"/>
  <c r="I11" i="3"/>
  <c r="O10" i="3"/>
  <c r="M10" i="3" s="1"/>
  <c r="I10" i="3"/>
  <c r="O9" i="3"/>
  <c r="M9" i="3" s="1"/>
  <c r="I9" i="3"/>
  <c r="O8" i="3"/>
  <c r="M8" i="3" s="1"/>
  <c r="I8" i="3"/>
  <c r="O7" i="3"/>
  <c r="M7" i="3" s="1"/>
  <c r="I7" i="3"/>
  <c r="O6" i="3"/>
  <c r="M6" i="3" s="1"/>
  <c r="I6" i="3"/>
  <c r="O5" i="3"/>
  <c r="M5" i="3" s="1"/>
  <c r="I5" i="3"/>
  <c r="O4" i="3"/>
  <c r="M4" i="3" s="1"/>
  <c r="I4" i="3"/>
  <c r="O3" i="3"/>
  <c r="M3" i="3" s="1"/>
  <c r="I3" i="3"/>
  <c r="O134" i="2"/>
  <c r="M134" i="2" s="1"/>
  <c r="I134" i="2"/>
  <c r="O133" i="2"/>
  <c r="M133" i="2" s="1"/>
  <c r="I133" i="2"/>
  <c r="O132" i="2"/>
  <c r="M132" i="2" s="1"/>
  <c r="I132" i="2"/>
  <c r="O131" i="2"/>
  <c r="M131" i="2" s="1"/>
  <c r="I131" i="2"/>
  <c r="O130" i="2"/>
  <c r="M130" i="2" s="1"/>
  <c r="I130" i="2"/>
  <c r="O129" i="2"/>
  <c r="M129" i="2" s="1"/>
  <c r="I129" i="2"/>
  <c r="O128" i="2"/>
  <c r="M128" i="2" s="1"/>
  <c r="I128" i="2"/>
  <c r="O127" i="2"/>
  <c r="M127" i="2" s="1"/>
  <c r="I127" i="2"/>
  <c r="O126" i="2"/>
  <c r="M126" i="2" s="1"/>
  <c r="I126" i="2"/>
  <c r="O125" i="2"/>
  <c r="M125" i="2" s="1"/>
  <c r="I125" i="2"/>
  <c r="O124" i="2"/>
  <c r="M124" i="2" s="1"/>
  <c r="I124" i="2"/>
  <c r="O123" i="2"/>
  <c r="M123" i="2" s="1"/>
  <c r="I123" i="2"/>
  <c r="O122" i="2"/>
  <c r="M122" i="2" s="1"/>
  <c r="I122" i="2"/>
  <c r="O121" i="2"/>
  <c r="M121" i="2" s="1"/>
  <c r="I121" i="2"/>
  <c r="O120" i="2"/>
  <c r="M120" i="2" s="1"/>
  <c r="I120" i="2"/>
  <c r="O119" i="2"/>
  <c r="M119" i="2" s="1"/>
  <c r="I119" i="2"/>
  <c r="O118" i="2"/>
  <c r="M118" i="2" s="1"/>
  <c r="I118" i="2"/>
  <c r="O117" i="2"/>
  <c r="M117" i="2" s="1"/>
  <c r="I117" i="2"/>
  <c r="O116" i="2"/>
  <c r="M116" i="2" s="1"/>
  <c r="I116" i="2"/>
  <c r="O115" i="2"/>
  <c r="M115" i="2" s="1"/>
  <c r="I115" i="2"/>
  <c r="O114" i="2"/>
  <c r="M114" i="2" s="1"/>
  <c r="I114" i="2"/>
  <c r="O113" i="2"/>
  <c r="M113" i="2" s="1"/>
  <c r="I113" i="2"/>
  <c r="O112" i="2"/>
  <c r="M112" i="2" s="1"/>
  <c r="I112" i="2"/>
  <c r="O111" i="2"/>
  <c r="M111" i="2" s="1"/>
  <c r="I111" i="2"/>
  <c r="O110" i="2"/>
  <c r="M110" i="2" s="1"/>
  <c r="I110" i="2"/>
  <c r="O109" i="2"/>
  <c r="M109" i="2" s="1"/>
  <c r="I109" i="2"/>
  <c r="O108" i="2"/>
  <c r="M108" i="2" s="1"/>
  <c r="I108" i="2"/>
  <c r="O107" i="2"/>
  <c r="M107" i="2" s="1"/>
  <c r="I107" i="2"/>
  <c r="O106" i="2"/>
  <c r="M106" i="2" s="1"/>
  <c r="I106" i="2"/>
  <c r="O105" i="2"/>
  <c r="M105" i="2" s="1"/>
  <c r="I105" i="2"/>
  <c r="O104" i="2"/>
  <c r="M104" i="2" s="1"/>
  <c r="I104" i="2"/>
  <c r="O103" i="2"/>
  <c r="M103" i="2" s="1"/>
  <c r="I103" i="2"/>
  <c r="O102" i="2"/>
  <c r="M102" i="2" s="1"/>
  <c r="I102" i="2"/>
  <c r="O101" i="2"/>
  <c r="M101" i="2" s="1"/>
  <c r="I101" i="2"/>
  <c r="O100" i="2"/>
  <c r="M100" i="2" s="1"/>
  <c r="I100" i="2"/>
  <c r="O99" i="2"/>
  <c r="M99" i="2" s="1"/>
  <c r="I99" i="2"/>
  <c r="O98" i="2"/>
  <c r="M98" i="2" s="1"/>
  <c r="I98" i="2"/>
  <c r="O97" i="2"/>
  <c r="M97" i="2" s="1"/>
  <c r="I97" i="2"/>
  <c r="O96" i="2"/>
  <c r="M96" i="2" s="1"/>
  <c r="I96" i="2"/>
  <c r="O95" i="2"/>
  <c r="M95" i="2" s="1"/>
  <c r="I95" i="2"/>
  <c r="O94" i="2"/>
  <c r="M94" i="2" s="1"/>
  <c r="I94" i="2"/>
  <c r="O93" i="2"/>
  <c r="M93" i="2" s="1"/>
  <c r="I93" i="2"/>
  <c r="O92" i="2"/>
  <c r="M92" i="2" s="1"/>
  <c r="I92" i="2"/>
  <c r="O91" i="2"/>
  <c r="M91" i="2" s="1"/>
  <c r="I91" i="2"/>
  <c r="O90" i="2"/>
  <c r="M90" i="2" s="1"/>
  <c r="I90" i="2"/>
  <c r="O89" i="2"/>
  <c r="M89" i="2" s="1"/>
  <c r="I89" i="2"/>
  <c r="O88" i="2"/>
  <c r="M88" i="2" s="1"/>
  <c r="I88" i="2"/>
  <c r="O87" i="2"/>
  <c r="M87" i="2" s="1"/>
  <c r="I87" i="2"/>
  <c r="O86" i="2"/>
  <c r="M86" i="2" s="1"/>
  <c r="I86" i="2"/>
  <c r="O85" i="2"/>
  <c r="M85" i="2" s="1"/>
  <c r="I85" i="2"/>
  <c r="O84" i="2"/>
  <c r="M84" i="2" s="1"/>
  <c r="I84" i="2"/>
  <c r="O83" i="2"/>
  <c r="M83" i="2" s="1"/>
  <c r="I83" i="2"/>
  <c r="O82" i="2"/>
  <c r="M82" i="2" s="1"/>
  <c r="I82" i="2"/>
  <c r="O81" i="2"/>
  <c r="M81" i="2" s="1"/>
  <c r="I81" i="2"/>
  <c r="O80" i="2"/>
  <c r="M80" i="2" s="1"/>
  <c r="I80" i="2"/>
  <c r="O79" i="2"/>
  <c r="M79" i="2" s="1"/>
  <c r="I79" i="2"/>
  <c r="O78" i="2"/>
  <c r="M78" i="2" s="1"/>
  <c r="I78" i="2"/>
  <c r="O77" i="2"/>
  <c r="M77" i="2" s="1"/>
  <c r="I77" i="2"/>
  <c r="O76" i="2"/>
  <c r="M76" i="2" s="1"/>
  <c r="I76" i="2"/>
  <c r="O75" i="2"/>
  <c r="M75" i="2" s="1"/>
  <c r="I75" i="2"/>
  <c r="O74" i="2"/>
  <c r="M74" i="2" s="1"/>
  <c r="I74" i="2"/>
  <c r="O73" i="2"/>
  <c r="M73" i="2" s="1"/>
  <c r="I73" i="2"/>
  <c r="O72" i="2"/>
  <c r="M72" i="2" s="1"/>
  <c r="I72" i="2"/>
  <c r="O71" i="2"/>
  <c r="M71" i="2" s="1"/>
  <c r="I71" i="2"/>
  <c r="O70" i="2"/>
  <c r="M70" i="2" s="1"/>
  <c r="I70" i="2"/>
  <c r="O69" i="2"/>
  <c r="M69" i="2" s="1"/>
  <c r="I69" i="2"/>
  <c r="O68" i="2"/>
  <c r="M68" i="2" s="1"/>
  <c r="I68" i="2"/>
  <c r="O67" i="2"/>
  <c r="M67" i="2" s="1"/>
  <c r="I67" i="2"/>
  <c r="O66" i="2"/>
  <c r="M66" i="2" s="1"/>
  <c r="I66" i="2"/>
  <c r="O65" i="2"/>
  <c r="M65" i="2" s="1"/>
  <c r="I65" i="2"/>
  <c r="O64" i="2"/>
  <c r="M64" i="2" s="1"/>
  <c r="I64" i="2"/>
  <c r="O63" i="2"/>
  <c r="M63" i="2" s="1"/>
  <c r="I63" i="2"/>
  <c r="O62" i="2"/>
  <c r="M62" i="2" s="1"/>
  <c r="I62" i="2"/>
  <c r="O61" i="2"/>
  <c r="M61" i="2" s="1"/>
  <c r="I61" i="2"/>
  <c r="O60" i="2"/>
  <c r="M60" i="2" s="1"/>
  <c r="I60" i="2"/>
  <c r="O59" i="2"/>
  <c r="M59" i="2" s="1"/>
  <c r="I59" i="2"/>
  <c r="O58" i="2"/>
  <c r="M58" i="2" s="1"/>
  <c r="I58" i="2"/>
  <c r="O57" i="2"/>
  <c r="M57" i="2" s="1"/>
  <c r="I57" i="2"/>
  <c r="O56" i="2"/>
  <c r="M56" i="2" s="1"/>
  <c r="I56" i="2"/>
  <c r="O55" i="2"/>
  <c r="M55" i="2" s="1"/>
  <c r="I55" i="2"/>
  <c r="O54" i="2"/>
  <c r="M54" i="2" s="1"/>
  <c r="I54" i="2"/>
  <c r="O53" i="2"/>
  <c r="M53" i="2" s="1"/>
  <c r="I53" i="2"/>
  <c r="O52" i="2"/>
  <c r="M52" i="2" s="1"/>
  <c r="I52" i="2"/>
  <c r="O51" i="2"/>
  <c r="M51" i="2" s="1"/>
  <c r="I51" i="2"/>
  <c r="O50" i="2"/>
  <c r="M50" i="2" s="1"/>
  <c r="I50" i="2"/>
  <c r="O49" i="2"/>
  <c r="M49" i="2" s="1"/>
  <c r="I49" i="2"/>
  <c r="O48" i="2"/>
  <c r="M48" i="2" s="1"/>
  <c r="I48" i="2"/>
  <c r="O47" i="2"/>
  <c r="M47" i="2" s="1"/>
  <c r="I47" i="2"/>
  <c r="O46" i="2"/>
  <c r="M46" i="2" s="1"/>
  <c r="I46" i="2"/>
  <c r="O45" i="2"/>
  <c r="M45" i="2" s="1"/>
  <c r="I45" i="2"/>
  <c r="O44" i="2"/>
  <c r="M44" i="2" s="1"/>
  <c r="I44" i="2"/>
  <c r="O43" i="2"/>
  <c r="M43" i="2" s="1"/>
  <c r="I43" i="2"/>
  <c r="O42" i="2"/>
  <c r="M42" i="2" s="1"/>
  <c r="I42" i="2"/>
  <c r="O41" i="2"/>
  <c r="M41" i="2" s="1"/>
  <c r="I41" i="2"/>
  <c r="O40" i="2"/>
  <c r="M40" i="2" s="1"/>
  <c r="I40" i="2"/>
  <c r="O39" i="2"/>
  <c r="M39" i="2" s="1"/>
  <c r="I39" i="2"/>
  <c r="O38" i="2"/>
  <c r="M38" i="2" s="1"/>
  <c r="I38" i="2"/>
  <c r="O37" i="2"/>
  <c r="M37" i="2" s="1"/>
  <c r="I37" i="2"/>
  <c r="O36" i="2"/>
  <c r="M36" i="2" s="1"/>
  <c r="I36" i="2"/>
  <c r="O35" i="2"/>
  <c r="M35" i="2" s="1"/>
  <c r="I35" i="2"/>
  <c r="O34" i="2"/>
  <c r="M34" i="2" s="1"/>
  <c r="I34" i="2"/>
  <c r="O33" i="2"/>
  <c r="M33" i="2" s="1"/>
  <c r="I33" i="2"/>
  <c r="O32" i="2"/>
  <c r="M32" i="2" s="1"/>
  <c r="I32" i="2"/>
  <c r="O31" i="2"/>
  <c r="M31" i="2" s="1"/>
  <c r="I31" i="2"/>
  <c r="O30" i="2"/>
  <c r="M30" i="2" s="1"/>
  <c r="I30" i="2"/>
  <c r="O29" i="2"/>
  <c r="M29" i="2" s="1"/>
  <c r="I29" i="2"/>
  <c r="O28" i="2"/>
  <c r="M28" i="2" s="1"/>
  <c r="I28" i="2"/>
  <c r="O27" i="2"/>
  <c r="M27" i="2" s="1"/>
  <c r="I27" i="2"/>
  <c r="O26" i="2"/>
  <c r="M26" i="2" s="1"/>
  <c r="I26" i="2"/>
  <c r="O25" i="2"/>
  <c r="M25" i="2" s="1"/>
  <c r="I25" i="2"/>
  <c r="O24" i="2"/>
  <c r="M24" i="2" s="1"/>
  <c r="I24" i="2"/>
  <c r="O23" i="2"/>
  <c r="M23" i="2" s="1"/>
  <c r="I23" i="2"/>
  <c r="O22" i="2"/>
  <c r="M22" i="2" s="1"/>
  <c r="I22" i="2"/>
  <c r="O21" i="2"/>
  <c r="M21" i="2" s="1"/>
  <c r="I21" i="2"/>
  <c r="O20" i="2"/>
  <c r="M20" i="2" s="1"/>
  <c r="I20" i="2"/>
  <c r="O19" i="2"/>
  <c r="M19" i="2" s="1"/>
  <c r="I19" i="2"/>
  <c r="O18" i="2"/>
  <c r="M18" i="2" s="1"/>
  <c r="I18" i="2"/>
  <c r="O17" i="2"/>
  <c r="M17" i="2" s="1"/>
  <c r="I17" i="2"/>
  <c r="O16" i="2"/>
  <c r="M16" i="2" s="1"/>
  <c r="I16" i="2"/>
  <c r="O15" i="2"/>
  <c r="M15" i="2" s="1"/>
  <c r="I15" i="2"/>
  <c r="O14" i="2"/>
  <c r="M14" i="2" s="1"/>
  <c r="I14" i="2"/>
  <c r="O13" i="2"/>
  <c r="M13" i="2" s="1"/>
  <c r="I13" i="2"/>
  <c r="O12" i="2"/>
  <c r="M12" i="2" s="1"/>
  <c r="I12" i="2"/>
  <c r="O11" i="2"/>
  <c r="M11" i="2" s="1"/>
  <c r="I11" i="2"/>
  <c r="O10" i="2"/>
  <c r="M10" i="2" s="1"/>
  <c r="I10" i="2"/>
  <c r="O9" i="2"/>
  <c r="M9" i="2" s="1"/>
  <c r="I9" i="2"/>
  <c r="O8" i="2"/>
  <c r="M8" i="2" s="1"/>
  <c r="I8" i="2"/>
  <c r="O7" i="2"/>
  <c r="M7" i="2" s="1"/>
  <c r="I7" i="2"/>
  <c r="O6" i="2"/>
  <c r="M6" i="2" s="1"/>
  <c r="I6" i="2"/>
  <c r="O5" i="2"/>
  <c r="M5" i="2" s="1"/>
  <c r="I5" i="2"/>
  <c r="O4" i="2"/>
  <c r="M4" i="2" s="1"/>
  <c r="I4" i="2"/>
  <c r="O3" i="2"/>
  <c r="M3" i="2" s="1"/>
  <c r="I3" i="2"/>
  <c r="AC18" i="2" l="1"/>
  <c r="D22" i="8" s="1"/>
  <c r="AD17" i="2" a="1"/>
  <c r="AD17" i="2" s="1"/>
  <c r="AD23" i="2"/>
  <c r="AD22" i="2" a="1"/>
  <c r="AD22" i="2" s="1"/>
  <c r="AC17" i="2"/>
  <c r="D21" i="8" s="1"/>
  <c r="AD16" i="2" a="1"/>
  <c r="AD16" i="2" s="1"/>
  <c r="E20" i="8" s="1"/>
  <c r="AC23" i="2"/>
  <c r="D27" i="8" s="1"/>
  <c r="AC22" i="2"/>
  <c r="AD21" i="2" a="1"/>
  <c r="AD21" i="2" s="1"/>
  <c r="E25" i="8" s="1"/>
  <c r="AC16" i="2"/>
  <c r="D20" i="8" s="1"/>
  <c r="AD15" i="2" a="1"/>
  <c r="AD15" i="2" s="1"/>
  <c r="E19" i="8" s="1"/>
  <c r="AC21" i="2"/>
  <c r="D25" i="8" s="1"/>
  <c r="AD20" i="2" a="1"/>
  <c r="AD20" i="2" s="1"/>
  <c r="E24" i="8" s="1"/>
  <c r="AC15" i="2"/>
  <c r="AC20" i="2"/>
  <c r="D24" i="8" s="1"/>
  <c r="AD19" i="2" a="1"/>
  <c r="AD19" i="2" s="1"/>
  <c r="E23" i="8" s="1"/>
  <c r="AC19" i="2"/>
  <c r="D23" i="8" s="1"/>
  <c r="AD18" i="2" a="1"/>
  <c r="AD18" i="2" s="1"/>
  <c r="E22" i="8" s="1"/>
  <c r="AE22" i="2"/>
  <c r="F26" i="8" s="1"/>
  <c r="AF21" i="2" a="1"/>
  <c r="AF21" i="2" s="1"/>
  <c r="AE16" i="2"/>
  <c r="F20" i="8" s="1"/>
  <c r="AF15" i="2" a="1"/>
  <c r="AF15" i="2" s="1"/>
  <c r="G19" i="8" s="1"/>
  <c r="AE21" i="2"/>
  <c r="F25" i="8" s="1"/>
  <c r="AF20" i="2" a="1"/>
  <c r="AF20" i="2" s="1"/>
  <c r="G24" i="8" s="1"/>
  <c r="AE15" i="2"/>
  <c r="F19" i="8" s="1"/>
  <c r="AE20" i="2"/>
  <c r="AF19" i="2" a="1"/>
  <c r="AF19" i="2" s="1"/>
  <c r="G23" i="8" s="1"/>
  <c r="AE19" i="2"/>
  <c r="F23" i="8" s="1"/>
  <c r="AF18" i="2" a="1"/>
  <c r="AF18" i="2" s="1"/>
  <c r="G22" i="8" s="1"/>
  <c r="AE18" i="2"/>
  <c r="F22" i="8" s="1"/>
  <c r="AF17" i="2" a="1"/>
  <c r="AF17" i="2" s="1"/>
  <c r="G21" i="8" s="1"/>
  <c r="AF23" i="2"/>
  <c r="AF22" i="2" a="1"/>
  <c r="AF22" i="2" s="1"/>
  <c r="G26" i="8" s="1"/>
  <c r="AE17" i="2"/>
  <c r="AF16" i="2" a="1"/>
  <c r="AF16" i="2" s="1"/>
  <c r="G20" i="8" s="1"/>
  <c r="AE19" i="3"/>
  <c r="F11" i="8" s="1"/>
  <c r="AF18" i="3" a="1"/>
  <c r="AF18" i="3" s="1"/>
  <c r="G10" i="8" s="1"/>
  <c r="AE18" i="3"/>
  <c r="F10" i="8" s="1"/>
  <c r="AF17" i="3" a="1"/>
  <c r="AF17" i="3" s="1"/>
  <c r="G9" i="8" s="1"/>
  <c r="AF23" i="3"/>
  <c r="G15" i="8" s="1"/>
  <c r="AF22" i="3" a="1"/>
  <c r="AF22" i="3" s="1"/>
  <c r="G14" i="8" s="1"/>
  <c r="AE17" i="3"/>
  <c r="F9" i="8" s="1"/>
  <c r="AF16" i="3" a="1"/>
  <c r="AF16" i="3" s="1"/>
  <c r="G8" i="8" s="1"/>
  <c r="AE22" i="3"/>
  <c r="F14" i="8" s="1"/>
  <c r="AF21" i="3" a="1"/>
  <c r="AF21" i="3" s="1"/>
  <c r="G13" i="8" s="1"/>
  <c r="AE16" i="3"/>
  <c r="F8" i="8" s="1"/>
  <c r="AF15" i="3" a="1"/>
  <c r="AF15" i="3" s="1"/>
  <c r="G7" i="8" s="1"/>
  <c r="AE21" i="3"/>
  <c r="F13" i="8" s="1"/>
  <c r="AF20" i="3" a="1"/>
  <c r="AF20" i="3" s="1"/>
  <c r="G12" i="8" s="1"/>
  <c r="AE15" i="3"/>
  <c r="F7" i="8" s="1"/>
  <c r="AE20" i="3"/>
  <c r="F12" i="8" s="1"/>
  <c r="AF19" i="3" a="1"/>
  <c r="AF19" i="3" s="1"/>
  <c r="G11" i="8" s="1"/>
  <c r="AC21" i="3"/>
  <c r="D13" i="8" s="1"/>
  <c r="AD20" i="3" a="1"/>
  <c r="AD20" i="3" s="1"/>
  <c r="E12" i="8" s="1"/>
  <c r="AC15" i="3"/>
  <c r="D7" i="8" s="1"/>
  <c r="AC20" i="3"/>
  <c r="D12" i="8" s="1"/>
  <c r="AD19" i="3" a="1"/>
  <c r="AD19" i="3" s="1"/>
  <c r="E11" i="8" s="1"/>
  <c r="AC19" i="3"/>
  <c r="D11" i="8" s="1"/>
  <c r="AD18" i="3" a="1"/>
  <c r="AD18" i="3" s="1"/>
  <c r="E10" i="8" s="1"/>
  <c r="AC18" i="3"/>
  <c r="D10" i="8" s="1"/>
  <c r="AD17" i="3" a="1"/>
  <c r="AD17" i="3" s="1"/>
  <c r="E9" i="8" s="1"/>
  <c r="AD23" i="3"/>
  <c r="E15" i="8" s="1"/>
  <c r="AD22" i="3" a="1"/>
  <c r="AD22" i="3" s="1"/>
  <c r="E14" i="8" s="1"/>
  <c r="AC17" i="3"/>
  <c r="D9" i="8" s="1"/>
  <c r="AD16" i="3" a="1"/>
  <c r="AD16" i="3" s="1"/>
  <c r="E8" i="8" s="1"/>
  <c r="AC23" i="3"/>
  <c r="D15" i="8" s="1"/>
  <c r="AC22" i="3"/>
  <c r="D14" i="8" s="1"/>
  <c r="AD21" i="3" a="1"/>
  <c r="AD21" i="3" s="1"/>
  <c r="E13" i="8" s="1"/>
  <c r="AC16" i="3"/>
  <c r="D8" i="8" s="1"/>
  <c r="AD15" i="3" a="1"/>
  <c r="AD15" i="3" s="1"/>
  <c r="E7" i="8" s="1"/>
  <c r="AB4" i="2"/>
  <c r="C19" i="4" s="1"/>
  <c r="AB4" i="3"/>
  <c r="C7" i="4" s="1"/>
  <c r="AB6" i="3"/>
  <c r="C9" i="4" s="1"/>
  <c r="AB8" i="3"/>
  <c r="C11" i="4" s="1"/>
  <c r="AB10" i="3"/>
  <c r="C13" i="4" s="1"/>
  <c r="AB12" i="3"/>
  <c r="C15" i="4" s="1"/>
  <c r="AD4" i="3"/>
  <c r="G7" i="4" s="1"/>
  <c r="AD6" i="3"/>
  <c r="G9" i="4" s="1"/>
  <c r="AD8" i="3"/>
  <c r="G11" i="4" s="1"/>
  <c r="AD10" i="3"/>
  <c r="G13" i="4" s="1"/>
  <c r="AD12" i="3"/>
  <c r="G15" i="4" s="1"/>
  <c r="D19" i="8"/>
  <c r="D26" i="8"/>
  <c r="E21" i="8"/>
  <c r="E26" i="8"/>
  <c r="E27" i="8"/>
  <c r="AB12" i="2"/>
  <c r="C27" i="4" s="1"/>
  <c r="AB10" i="2"/>
  <c r="C25" i="4" s="1"/>
  <c r="AB8" i="2"/>
  <c r="C23" i="4" s="1"/>
  <c r="AB6" i="2"/>
  <c r="C21" i="4" s="1"/>
  <c r="AD12" i="2"/>
  <c r="G27" i="4" s="1"/>
  <c r="AD10" i="2"/>
  <c r="G25" i="4" s="1"/>
  <c r="AD8" i="2"/>
  <c r="G23" i="4" s="1"/>
  <c r="AD6" i="2"/>
  <c r="G21" i="4" s="1"/>
  <c r="AD4" i="2"/>
  <c r="G19" i="4" s="1"/>
  <c r="F21" i="8"/>
  <c r="F24" i="8"/>
  <c r="G25" i="8"/>
  <c r="G27" i="8"/>
  <c r="P190" i="3"/>
  <c r="P57" i="2"/>
  <c r="P167" i="3"/>
  <c r="P169" i="3"/>
  <c r="P171" i="3"/>
  <c r="P173" i="3"/>
  <c r="P8" i="3"/>
  <c r="P10" i="3"/>
  <c r="P12" i="3"/>
  <c r="P14" i="3"/>
  <c r="P175" i="3"/>
  <c r="P26" i="3"/>
  <c r="P28" i="3"/>
  <c r="P30" i="3"/>
  <c r="P32" i="3"/>
  <c r="P34" i="3"/>
  <c r="P46" i="3"/>
  <c r="P48" i="3"/>
  <c r="P149" i="3"/>
  <c r="P25" i="3"/>
  <c r="P29" i="3"/>
  <c r="P41" i="3"/>
  <c r="P16" i="3"/>
  <c r="P20" i="3"/>
  <c r="P9" i="3"/>
  <c r="P17" i="3"/>
  <c r="P19" i="3"/>
  <c r="P21" i="3"/>
  <c r="P23" i="3"/>
  <c r="P157" i="3"/>
  <c r="P159" i="3"/>
  <c r="P161" i="3"/>
  <c r="P163" i="3"/>
  <c r="P165" i="3"/>
  <c r="P178" i="3"/>
  <c r="P180" i="3"/>
  <c r="P182" i="3"/>
  <c r="P184" i="3"/>
  <c r="P189" i="3"/>
  <c r="P156" i="3"/>
  <c r="P5" i="3"/>
  <c r="P36" i="3"/>
  <c r="P42" i="3"/>
  <c r="P153" i="3"/>
  <c r="P177" i="3"/>
  <c r="P185" i="3"/>
  <c r="P187" i="3"/>
  <c r="P3" i="3"/>
  <c r="P4" i="3"/>
  <c r="P7" i="3"/>
  <c r="P11" i="3"/>
  <c r="P13" i="3"/>
  <c r="P15" i="3"/>
  <c r="P24" i="3"/>
  <c r="P31" i="3"/>
  <c r="P33" i="3"/>
  <c r="P35" i="3"/>
  <c r="P37" i="3"/>
  <c r="P152" i="3"/>
  <c r="P154" i="3"/>
  <c r="P193" i="3"/>
  <c r="P92" i="2"/>
  <c r="P34" i="2"/>
  <c r="P44" i="2"/>
  <c r="P46" i="2"/>
  <c r="P87" i="2"/>
  <c r="P10" i="2"/>
  <c r="P12" i="2"/>
  <c r="P129" i="2"/>
  <c r="P131" i="2"/>
  <c r="P31" i="2"/>
  <c r="P89" i="2"/>
  <c r="P130" i="2"/>
  <c r="P102" i="2"/>
  <c r="P6" i="3"/>
  <c r="P45" i="3"/>
  <c r="P166" i="3"/>
  <c r="P168" i="3"/>
  <c r="P170" i="3"/>
  <c r="P172" i="3"/>
  <c r="P174" i="3"/>
  <c r="P176" i="3"/>
  <c r="P181" i="3"/>
  <c r="P183" i="3"/>
  <c r="P38" i="3"/>
  <c r="P51" i="2"/>
  <c r="P55" i="2"/>
  <c r="P66" i="2"/>
  <c r="P105" i="2"/>
  <c r="P18" i="3"/>
  <c r="P22" i="3"/>
  <c r="P27" i="3"/>
  <c r="P40" i="3"/>
  <c r="P44" i="3"/>
  <c r="P148" i="3"/>
  <c r="P150" i="3"/>
  <c r="P4" i="2"/>
  <c r="P28" i="2"/>
  <c r="P58" i="2"/>
  <c r="P65" i="2"/>
  <c r="P67" i="2"/>
  <c r="P98" i="2"/>
  <c r="P119" i="2"/>
  <c r="P120" i="2"/>
  <c r="P127" i="2"/>
  <c r="P39" i="3"/>
  <c r="P43" i="3"/>
  <c r="P155" i="3"/>
  <c r="P158" i="3"/>
  <c r="P186" i="3"/>
  <c r="P192" i="3"/>
  <c r="P60" i="2"/>
  <c r="P74" i="2"/>
  <c r="P95" i="2"/>
  <c r="P97" i="2"/>
  <c r="P99" i="2"/>
  <c r="P116" i="2"/>
  <c r="P121" i="2"/>
  <c r="P47" i="3"/>
  <c r="P151" i="3"/>
  <c r="P160" i="3"/>
  <c r="P162" i="3"/>
  <c r="P164" i="3"/>
  <c r="P179" i="3"/>
  <c r="P188" i="3"/>
  <c r="P191" i="3"/>
  <c r="P43" i="2"/>
  <c r="P22" i="2"/>
  <c r="P64" i="2"/>
  <c r="P77" i="2"/>
  <c r="P84" i="2"/>
  <c r="P110" i="2"/>
  <c r="P114" i="2"/>
  <c r="P125" i="2"/>
  <c r="P128" i="2"/>
  <c r="P7" i="2"/>
  <c r="P13" i="2"/>
  <c r="P61" i="2"/>
  <c r="P68" i="2"/>
  <c r="P71" i="2"/>
  <c r="P94" i="2"/>
  <c r="P101" i="2"/>
  <c r="P104" i="2"/>
  <c r="P108" i="2"/>
  <c r="P111" i="2"/>
  <c r="P115" i="2"/>
  <c r="P122" i="2"/>
  <c r="P132" i="2"/>
  <c r="P25" i="2"/>
  <c r="P26" i="2"/>
  <c r="P52" i="2"/>
  <c r="P42" i="2"/>
  <c r="P11" i="2"/>
  <c r="P23" i="2"/>
  <c r="P30" i="2"/>
  <c r="P33" i="2"/>
  <c r="P40" i="2"/>
  <c r="P78" i="2"/>
  <c r="P96" i="2"/>
  <c r="P106" i="2"/>
  <c r="P109" i="2"/>
  <c r="P21" i="2"/>
  <c r="P24" i="2"/>
  <c r="P27" i="2"/>
  <c r="P37" i="2"/>
  <c r="P69" i="2"/>
  <c r="P72" i="2"/>
  <c r="P76" i="2"/>
  <c r="P79" i="2"/>
  <c r="P93" i="2"/>
  <c r="P100" i="2"/>
  <c r="P103" i="2"/>
  <c r="P113" i="2"/>
  <c r="P19" i="2"/>
  <c r="P88" i="2"/>
  <c r="P18" i="2"/>
  <c r="P50" i="2"/>
  <c r="P56" i="2"/>
  <c r="P63" i="2"/>
  <c r="P70" i="2"/>
  <c r="P73" i="2"/>
  <c r="P83" i="2"/>
  <c r="P90" i="2"/>
  <c r="P82" i="2"/>
  <c r="P86" i="2"/>
  <c r="P6" i="2"/>
  <c r="P9" i="2"/>
  <c r="P15" i="2"/>
  <c r="P112" i="2"/>
  <c r="P16" i="2"/>
  <c r="P38" i="2"/>
  <c r="P41" i="2"/>
  <c r="P47" i="2"/>
  <c r="P62" i="2"/>
  <c r="P80" i="2"/>
  <c r="P126" i="2"/>
  <c r="P29" i="2"/>
  <c r="P32" i="2"/>
  <c r="P35" i="2"/>
  <c r="P39" i="2"/>
  <c r="P45" i="2"/>
  <c r="P53" i="2"/>
  <c r="P59" i="2"/>
  <c r="P75" i="2"/>
  <c r="P81" i="2"/>
  <c r="P91" i="2"/>
  <c r="P107" i="2"/>
  <c r="P117" i="2"/>
  <c r="P123" i="2"/>
  <c r="P133" i="2"/>
  <c r="P17" i="2"/>
  <c r="P118" i="2"/>
  <c r="P54" i="2"/>
  <c r="P49" i="2"/>
  <c r="P3" i="2"/>
  <c r="P5" i="2"/>
  <c r="P8" i="2"/>
  <c r="P14" i="2"/>
  <c r="P20" i="2"/>
  <c r="P36" i="2"/>
  <c r="P48" i="2"/>
  <c r="P134" i="2"/>
  <c r="P85" i="2"/>
  <c r="P124" i="2"/>
  <c r="O185" i="1"/>
  <c r="M185" i="1" s="1"/>
  <c r="P185" i="1" s="1"/>
  <c r="O184" i="1"/>
  <c r="M184" i="1" s="1"/>
  <c r="P184" i="1" s="1"/>
  <c r="O183" i="1"/>
  <c r="M183" i="1" s="1"/>
  <c r="P183" i="1" s="1"/>
  <c r="O182" i="1"/>
  <c r="M182" i="1" s="1"/>
  <c r="P182" i="1" s="1"/>
  <c r="O181" i="1"/>
  <c r="M181" i="1" s="1"/>
  <c r="P181" i="1" s="1"/>
  <c r="O180" i="1"/>
  <c r="M180" i="1" s="1"/>
  <c r="P180" i="1" s="1"/>
  <c r="O179" i="1"/>
  <c r="M179" i="1" s="1"/>
  <c r="P179" i="1" s="1"/>
  <c r="O178" i="1"/>
  <c r="M178" i="1" s="1"/>
  <c r="P178" i="1" s="1"/>
  <c r="O177" i="1"/>
  <c r="M177" i="1" s="1"/>
  <c r="P177" i="1" s="1"/>
  <c r="O176" i="1"/>
  <c r="M176" i="1" s="1"/>
  <c r="P176" i="1" s="1"/>
  <c r="O175" i="1"/>
  <c r="M175" i="1" s="1"/>
  <c r="P175" i="1" s="1"/>
  <c r="O174" i="1"/>
  <c r="M174" i="1" s="1"/>
  <c r="P174" i="1" s="1"/>
  <c r="O173" i="1"/>
  <c r="M173" i="1" s="1"/>
  <c r="P173" i="1" s="1"/>
  <c r="O172" i="1"/>
  <c r="M172" i="1" s="1"/>
  <c r="P172" i="1" s="1"/>
  <c r="O171" i="1"/>
  <c r="M171" i="1" s="1"/>
  <c r="P171" i="1" s="1"/>
  <c r="O170" i="1"/>
  <c r="M170" i="1" s="1"/>
  <c r="P170" i="1" s="1"/>
  <c r="O169" i="1"/>
  <c r="M169" i="1" s="1"/>
  <c r="P169" i="1" s="1"/>
  <c r="O168" i="1"/>
  <c r="M168" i="1" s="1"/>
  <c r="P168" i="1" s="1"/>
  <c r="O167" i="1"/>
  <c r="M167" i="1" s="1"/>
  <c r="P167" i="1" s="1"/>
  <c r="O166" i="1"/>
  <c r="M166" i="1" s="1"/>
  <c r="P166" i="1" s="1"/>
  <c r="O165" i="1"/>
  <c r="M165" i="1" s="1"/>
  <c r="P165" i="1" s="1"/>
  <c r="O164" i="1"/>
  <c r="M164" i="1" s="1"/>
  <c r="P164" i="1" s="1"/>
  <c r="O163" i="1"/>
  <c r="M163" i="1" s="1"/>
  <c r="P163" i="1" s="1"/>
  <c r="O162" i="1"/>
  <c r="M162" i="1" s="1"/>
  <c r="P162" i="1" s="1"/>
  <c r="O161" i="1"/>
  <c r="M161" i="1" s="1"/>
  <c r="P161" i="1" s="1"/>
  <c r="O160" i="1"/>
  <c r="M160" i="1" s="1"/>
  <c r="P160" i="1" s="1"/>
  <c r="O159" i="1"/>
  <c r="M159" i="1" s="1"/>
  <c r="P159" i="1" s="1"/>
  <c r="O158" i="1"/>
  <c r="M158" i="1" s="1"/>
  <c r="P158" i="1" s="1"/>
  <c r="O157" i="1"/>
  <c r="M157" i="1" s="1"/>
  <c r="P157" i="1" s="1"/>
  <c r="O156" i="1"/>
  <c r="M156" i="1" s="1"/>
  <c r="P156" i="1" s="1"/>
  <c r="O155" i="1"/>
  <c r="M155" i="1" s="1"/>
  <c r="P155" i="1" s="1"/>
  <c r="O154" i="1"/>
  <c r="M154" i="1" s="1"/>
  <c r="P154" i="1" s="1"/>
  <c r="O153" i="1"/>
  <c r="M153" i="1" s="1"/>
  <c r="P153" i="1" s="1"/>
  <c r="O152" i="1"/>
  <c r="M152" i="1" s="1"/>
  <c r="P152" i="1" s="1"/>
  <c r="O151" i="1"/>
  <c r="M151" i="1" s="1"/>
  <c r="P151" i="1" s="1"/>
  <c r="O150" i="1"/>
  <c r="M150" i="1" s="1"/>
  <c r="P150" i="1" s="1"/>
  <c r="O149" i="1"/>
  <c r="M149" i="1" s="1"/>
  <c r="P149" i="1" s="1"/>
  <c r="O148" i="1"/>
  <c r="M148" i="1" s="1"/>
  <c r="P148" i="1" s="1"/>
  <c r="O147" i="1"/>
  <c r="M147" i="1" s="1"/>
  <c r="P147" i="1" s="1"/>
  <c r="O146" i="1"/>
  <c r="M146" i="1" s="1"/>
  <c r="P146" i="1" s="1"/>
  <c r="O145" i="1"/>
  <c r="M145" i="1" s="1"/>
  <c r="P145" i="1" s="1"/>
  <c r="O144" i="1"/>
  <c r="M144" i="1" s="1"/>
  <c r="P144" i="1" s="1"/>
  <c r="O143" i="1"/>
  <c r="M143" i="1" s="1"/>
  <c r="P143" i="1" s="1"/>
  <c r="O142" i="1"/>
  <c r="M142" i="1" s="1"/>
  <c r="P142" i="1" s="1"/>
  <c r="O141" i="1"/>
  <c r="M141" i="1" s="1"/>
  <c r="P141" i="1" s="1"/>
  <c r="O140" i="1"/>
  <c r="M140" i="1" s="1"/>
  <c r="P140" i="1" s="1"/>
  <c r="O139" i="1"/>
  <c r="M139" i="1" s="1"/>
  <c r="P139" i="1" s="1"/>
  <c r="O138" i="1"/>
  <c r="M138" i="1" s="1"/>
  <c r="P138" i="1" s="1"/>
  <c r="O137" i="1"/>
  <c r="M137" i="1" s="1"/>
  <c r="P137" i="1" s="1"/>
  <c r="O136" i="1"/>
  <c r="M136" i="1" s="1"/>
  <c r="P136" i="1" s="1"/>
  <c r="O135" i="1"/>
  <c r="M135" i="1" s="1"/>
  <c r="P135" i="1" s="1"/>
  <c r="O134" i="1"/>
  <c r="M134" i="1" s="1"/>
  <c r="P134" i="1" s="1"/>
  <c r="O133" i="1"/>
  <c r="M133" i="1" s="1"/>
  <c r="P133" i="1" s="1"/>
  <c r="O132" i="1"/>
  <c r="M132" i="1" s="1"/>
  <c r="P132" i="1" s="1"/>
  <c r="O131" i="1"/>
  <c r="M131" i="1" s="1"/>
  <c r="P131" i="1" s="1"/>
  <c r="O130" i="1"/>
  <c r="M130" i="1" s="1"/>
  <c r="P130" i="1" s="1"/>
  <c r="O129" i="1"/>
  <c r="M129" i="1" s="1"/>
  <c r="P129" i="1" s="1"/>
  <c r="O128" i="1"/>
  <c r="M128" i="1" s="1"/>
  <c r="P128" i="1" s="1"/>
  <c r="O127" i="1"/>
  <c r="M127" i="1" s="1"/>
  <c r="P127" i="1" s="1"/>
  <c r="O126" i="1"/>
  <c r="M126" i="1" s="1"/>
  <c r="P126" i="1" s="1"/>
  <c r="O125" i="1"/>
  <c r="M125" i="1" s="1"/>
  <c r="P125" i="1" s="1"/>
  <c r="O124" i="1"/>
  <c r="M124" i="1" s="1"/>
  <c r="P124" i="1" s="1"/>
  <c r="O123" i="1"/>
  <c r="M123" i="1" s="1"/>
  <c r="P123" i="1" s="1"/>
  <c r="O122" i="1"/>
  <c r="M122" i="1" s="1"/>
  <c r="P122" i="1" s="1"/>
  <c r="O121" i="1"/>
  <c r="M121" i="1" s="1"/>
  <c r="P121" i="1" s="1"/>
  <c r="O120" i="1"/>
  <c r="M120" i="1" s="1"/>
  <c r="P120" i="1" s="1"/>
  <c r="O119" i="1"/>
  <c r="M119" i="1" s="1"/>
  <c r="P119" i="1" s="1"/>
  <c r="O118" i="1"/>
  <c r="M118" i="1" s="1"/>
  <c r="P118" i="1" s="1"/>
  <c r="O117" i="1"/>
  <c r="M117" i="1" s="1"/>
  <c r="P117" i="1" s="1"/>
  <c r="O116" i="1"/>
  <c r="M116" i="1" s="1"/>
  <c r="P116" i="1" s="1"/>
  <c r="O115" i="1"/>
  <c r="M115" i="1" s="1"/>
  <c r="P115" i="1" s="1"/>
  <c r="O114" i="1"/>
  <c r="M114" i="1" s="1"/>
  <c r="P114" i="1" s="1"/>
  <c r="O113" i="1"/>
  <c r="M113" i="1" s="1"/>
  <c r="P113" i="1" s="1"/>
  <c r="O112" i="1"/>
  <c r="M112" i="1" s="1"/>
  <c r="P112" i="1" s="1"/>
  <c r="O111" i="1"/>
  <c r="M111" i="1" s="1"/>
  <c r="P111" i="1" s="1"/>
  <c r="O110" i="1"/>
  <c r="M110" i="1" s="1"/>
  <c r="P110" i="1" s="1"/>
  <c r="O109" i="1"/>
  <c r="M109" i="1" s="1"/>
  <c r="P109" i="1" s="1"/>
  <c r="O108" i="1"/>
  <c r="M108" i="1" s="1"/>
  <c r="P108" i="1" s="1"/>
  <c r="O107" i="1"/>
  <c r="M107" i="1" s="1"/>
  <c r="P107" i="1" s="1"/>
  <c r="O106" i="1"/>
  <c r="M106" i="1" s="1"/>
  <c r="P106" i="1" s="1"/>
  <c r="M105" i="1"/>
  <c r="P105" i="1" s="1"/>
  <c r="O104" i="1"/>
  <c r="M104" i="1" s="1"/>
  <c r="P104" i="1" s="1"/>
  <c r="O103" i="1"/>
  <c r="M103" i="1" s="1"/>
  <c r="P103" i="1" s="1"/>
  <c r="O102" i="1"/>
  <c r="M102" i="1" s="1"/>
  <c r="P102" i="1" s="1"/>
  <c r="O101" i="1"/>
  <c r="M101" i="1" s="1"/>
  <c r="P101" i="1" s="1"/>
  <c r="O100" i="1"/>
  <c r="M100" i="1" s="1"/>
  <c r="P100" i="1" s="1"/>
  <c r="O99" i="1"/>
  <c r="M99" i="1" s="1"/>
  <c r="P99" i="1" s="1"/>
  <c r="O98" i="1"/>
  <c r="M98" i="1" s="1"/>
  <c r="P98" i="1" s="1"/>
  <c r="O97" i="1"/>
  <c r="M97" i="1" s="1"/>
  <c r="P97" i="1" s="1"/>
  <c r="O96" i="1"/>
  <c r="M96" i="1" s="1"/>
  <c r="P96" i="1" s="1"/>
  <c r="O95" i="1"/>
  <c r="M95" i="1" s="1"/>
  <c r="P95" i="1" s="1"/>
  <c r="O94" i="1"/>
  <c r="M94" i="1" s="1"/>
  <c r="P94" i="1" s="1"/>
  <c r="O93" i="1"/>
  <c r="M93" i="1" s="1"/>
  <c r="P93" i="1" s="1"/>
  <c r="O92" i="1"/>
  <c r="M92" i="1" s="1"/>
  <c r="P92" i="1" s="1"/>
  <c r="O91" i="1"/>
  <c r="M91" i="1" s="1"/>
  <c r="P91" i="1" s="1"/>
  <c r="O90" i="1"/>
  <c r="M90" i="1" s="1"/>
  <c r="P90" i="1" s="1"/>
  <c r="O89" i="1"/>
  <c r="M89" i="1" s="1"/>
  <c r="P89" i="1" s="1"/>
  <c r="O88" i="1"/>
  <c r="M88" i="1" s="1"/>
  <c r="P88" i="1" s="1"/>
  <c r="O87" i="1"/>
  <c r="M87" i="1" s="1"/>
  <c r="P87" i="1" s="1"/>
  <c r="O86" i="1"/>
  <c r="M86" i="1" s="1"/>
  <c r="P86" i="1" s="1"/>
  <c r="O85" i="1"/>
  <c r="M85" i="1" s="1"/>
  <c r="P85" i="1" s="1"/>
  <c r="O84" i="1"/>
  <c r="M84" i="1" s="1"/>
  <c r="P84" i="1" s="1"/>
  <c r="O83" i="1"/>
  <c r="M83" i="1" s="1"/>
  <c r="P83" i="1" s="1"/>
  <c r="O82" i="1"/>
  <c r="M82" i="1" s="1"/>
  <c r="P82" i="1" s="1"/>
  <c r="O81" i="1"/>
  <c r="M81" i="1" s="1"/>
  <c r="P81" i="1" s="1"/>
  <c r="O80" i="1"/>
  <c r="M80" i="1" s="1"/>
  <c r="P80" i="1" s="1"/>
  <c r="O79" i="1"/>
  <c r="M79" i="1" s="1"/>
  <c r="P79" i="1" s="1"/>
  <c r="O78" i="1"/>
  <c r="M78" i="1" s="1"/>
  <c r="P78" i="1" s="1"/>
  <c r="O77" i="1"/>
  <c r="M77" i="1" s="1"/>
  <c r="P77" i="1" s="1"/>
  <c r="O76" i="1"/>
  <c r="M76" i="1" s="1"/>
  <c r="P76" i="1" s="1"/>
  <c r="O75" i="1"/>
  <c r="M75" i="1" s="1"/>
  <c r="P75" i="1" s="1"/>
  <c r="O74" i="1"/>
  <c r="M74" i="1" s="1"/>
  <c r="P74" i="1" s="1"/>
  <c r="O73" i="1"/>
  <c r="M73" i="1" s="1"/>
  <c r="P73" i="1" s="1"/>
  <c r="O72" i="1"/>
  <c r="M72" i="1" s="1"/>
  <c r="P72" i="1" s="1"/>
  <c r="O71" i="1"/>
  <c r="M71" i="1" s="1"/>
  <c r="P71" i="1" s="1"/>
  <c r="O70" i="1"/>
  <c r="M70" i="1" s="1"/>
  <c r="P70" i="1" s="1"/>
  <c r="O69" i="1"/>
  <c r="M69" i="1" s="1"/>
  <c r="P69" i="1" s="1"/>
  <c r="O68" i="1"/>
  <c r="M68" i="1" s="1"/>
  <c r="P68" i="1" s="1"/>
  <c r="O67" i="1"/>
  <c r="M67" i="1" s="1"/>
  <c r="P67" i="1" s="1"/>
  <c r="O66" i="1"/>
  <c r="M66" i="1" s="1"/>
  <c r="P66" i="1" s="1"/>
  <c r="O65" i="1"/>
  <c r="M65" i="1" s="1"/>
  <c r="P65" i="1" s="1"/>
  <c r="O64" i="1"/>
  <c r="M64" i="1" s="1"/>
  <c r="P64" i="1" s="1"/>
  <c r="O63" i="1"/>
  <c r="M63" i="1" s="1"/>
  <c r="P63" i="1" s="1"/>
  <c r="O62" i="1"/>
  <c r="M62" i="1" s="1"/>
  <c r="P62" i="1" s="1"/>
  <c r="O61" i="1"/>
  <c r="M61" i="1" s="1"/>
  <c r="P61" i="1" s="1"/>
  <c r="O60" i="1"/>
  <c r="M60" i="1" s="1"/>
  <c r="P60" i="1" s="1"/>
  <c r="O59" i="1"/>
  <c r="M59" i="1" s="1"/>
  <c r="P59" i="1" s="1"/>
  <c r="O58" i="1"/>
  <c r="M58" i="1" s="1"/>
  <c r="P58" i="1" s="1"/>
  <c r="O57" i="1"/>
  <c r="M57" i="1" s="1"/>
  <c r="P57" i="1" s="1"/>
  <c r="O56" i="1"/>
  <c r="M56" i="1" s="1"/>
  <c r="P56" i="1" s="1"/>
  <c r="O55" i="1"/>
  <c r="M55" i="1" s="1"/>
  <c r="P55" i="1" s="1"/>
  <c r="O54" i="1"/>
  <c r="M54" i="1" s="1"/>
  <c r="P54" i="1" s="1"/>
  <c r="O53" i="1"/>
  <c r="M53" i="1" s="1"/>
  <c r="P53" i="1" s="1"/>
  <c r="O52" i="1"/>
  <c r="M52" i="1" s="1"/>
  <c r="P52" i="1" s="1"/>
  <c r="O51" i="1"/>
  <c r="M51" i="1" s="1"/>
  <c r="P51" i="1" s="1"/>
  <c r="O50" i="1"/>
  <c r="M50" i="1" s="1"/>
  <c r="P50" i="1" s="1"/>
  <c r="O49" i="1"/>
  <c r="M49" i="1" s="1"/>
  <c r="P49" i="1" s="1"/>
  <c r="O48" i="1"/>
  <c r="M48" i="1" s="1"/>
  <c r="P48" i="1" s="1"/>
  <c r="O47" i="1"/>
  <c r="M47" i="1" s="1"/>
  <c r="P47" i="1" s="1"/>
  <c r="O46" i="1"/>
  <c r="M46" i="1" s="1"/>
  <c r="P46" i="1" s="1"/>
  <c r="O45" i="1"/>
  <c r="M45" i="1" s="1"/>
  <c r="P45" i="1" s="1"/>
  <c r="O44" i="1"/>
  <c r="M44" i="1" s="1"/>
  <c r="P44" i="1" s="1"/>
  <c r="O43" i="1"/>
  <c r="M43" i="1" s="1"/>
  <c r="P43" i="1" s="1"/>
  <c r="O42" i="1"/>
  <c r="M42" i="1" s="1"/>
  <c r="P42" i="1" s="1"/>
  <c r="O41" i="1"/>
  <c r="M41" i="1" s="1"/>
  <c r="P41" i="1" s="1"/>
  <c r="O40" i="1"/>
  <c r="M40" i="1" s="1"/>
  <c r="P40" i="1" s="1"/>
  <c r="O39" i="1"/>
  <c r="M39" i="1" s="1"/>
  <c r="P39" i="1" s="1"/>
  <c r="O38" i="1"/>
  <c r="M38" i="1" s="1"/>
  <c r="P38" i="1" s="1"/>
  <c r="O37" i="1"/>
  <c r="M37" i="1" s="1"/>
  <c r="P37" i="1" s="1"/>
  <c r="O36" i="1"/>
  <c r="M36" i="1" s="1"/>
  <c r="P36" i="1" s="1"/>
  <c r="O35" i="1"/>
  <c r="M35" i="1" s="1"/>
  <c r="P35" i="1" s="1"/>
  <c r="O34" i="1"/>
  <c r="M34" i="1" s="1"/>
  <c r="P34" i="1" s="1"/>
  <c r="O33" i="1"/>
  <c r="M33" i="1" s="1"/>
  <c r="P33" i="1" s="1"/>
  <c r="O32" i="1"/>
  <c r="M32" i="1" s="1"/>
  <c r="P32" i="1" s="1"/>
  <c r="O31" i="1"/>
  <c r="M31" i="1" s="1"/>
  <c r="P31" i="1" s="1"/>
  <c r="O30" i="1"/>
  <c r="M30" i="1" s="1"/>
  <c r="P30" i="1" s="1"/>
  <c r="O29" i="1"/>
  <c r="M29" i="1" s="1"/>
  <c r="P29" i="1" s="1"/>
  <c r="O28" i="1"/>
  <c r="M28" i="1" s="1"/>
  <c r="P28" i="1" s="1"/>
  <c r="O27" i="1"/>
  <c r="M27" i="1" s="1"/>
  <c r="P27" i="1" s="1"/>
  <c r="O26" i="1"/>
  <c r="M26" i="1" s="1"/>
  <c r="P26" i="1" s="1"/>
  <c r="O25" i="1"/>
  <c r="M25" i="1" s="1"/>
  <c r="P25" i="1" s="1"/>
  <c r="O24" i="1"/>
  <c r="M24" i="1" s="1"/>
  <c r="P24" i="1" s="1"/>
  <c r="O23" i="1"/>
  <c r="M23" i="1" s="1"/>
  <c r="P23" i="1" s="1"/>
  <c r="O22" i="1"/>
  <c r="M22" i="1" s="1"/>
  <c r="P22" i="1" s="1"/>
  <c r="O21" i="1"/>
  <c r="M21" i="1" s="1"/>
  <c r="P21" i="1" s="1"/>
  <c r="O20" i="1"/>
  <c r="M20" i="1" s="1"/>
  <c r="P20" i="1" s="1"/>
  <c r="O19" i="1"/>
  <c r="M19" i="1" s="1"/>
  <c r="P19" i="1" s="1"/>
  <c r="O18" i="1"/>
  <c r="M18" i="1" s="1"/>
  <c r="P18" i="1" s="1"/>
  <c r="O17" i="1"/>
  <c r="M17" i="1" s="1"/>
  <c r="P17" i="1" s="1"/>
  <c r="O16" i="1"/>
  <c r="M16" i="1" s="1"/>
  <c r="P16" i="1" s="1"/>
  <c r="O15" i="1"/>
  <c r="M15" i="1" s="1"/>
  <c r="P15" i="1" s="1"/>
  <c r="O14" i="1"/>
  <c r="M14" i="1" s="1"/>
  <c r="P14" i="1" s="1"/>
  <c r="O13" i="1"/>
  <c r="M13" i="1" s="1"/>
  <c r="P13" i="1" s="1"/>
  <c r="O12" i="1"/>
  <c r="M12" i="1" s="1"/>
  <c r="P12" i="1" s="1"/>
  <c r="O11" i="1"/>
  <c r="M11" i="1" s="1"/>
  <c r="P11" i="1" s="1"/>
  <c r="O10" i="1"/>
  <c r="M10" i="1" s="1"/>
  <c r="P10" i="1" s="1"/>
  <c r="O9" i="1"/>
  <c r="M9" i="1" s="1"/>
  <c r="P9" i="1" s="1"/>
  <c r="O8" i="1"/>
  <c r="M8" i="1" s="1"/>
  <c r="P8" i="1" s="1"/>
  <c r="O7" i="1"/>
  <c r="M7" i="1" s="1"/>
  <c r="P7" i="1" s="1"/>
  <c r="O6" i="1"/>
  <c r="M6" i="1" s="1"/>
  <c r="P6" i="1" s="1"/>
  <c r="O5" i="1"/>
  <c r="M5" i="1" s="1"/>
  <c r="P5" i="1" s="1"/>
  <c r="O4" i="1"/>
  <c r="M4" i="1" s="1"/>
  <c r="P4" i="1" s="1"/>
  <c r="O3" i="1"/>
  <c r="M3" i="1" s="1"/>
  <c r="AE19" i="1" l="1"/>
  <c r="F35" i="8" s="1"/>
  <c r="AF18" i="1" a="1"/>
  <c r="AF18" i="1" s="1"/>
  <c r="G34" i="8" s="1"/>
  <c r="AE18" i="1"/>
  <c r="F34" i="8" s="1"/>
  <c r="AF17" i="1" a="1"/>
  <c r="AF17" i="1" s="1"/>
  <c r="G33" i="8" s="1"/>
  <c r="AF23" i="1"/>
  <c r="G39" i="8" s="1"/>
  <c r="AF22" i="1" a="1"/>
  <c r="AF22" i="1" s="1"/>
  <c r="G38" i="8" s="1"/>
  <c r="AE17" i="1"/>
  <c r="F33" i="8" s="1"/>
  <c r="AF16" i="1" a="1"/>
  <c r="AF16" i="1" s="1"/>
  <c r="G32" i="8" s="1"/>
  <c r="AE22" i="1"/>
  <c r="F38" i="8" s="1"/>
  <c r="AF21" i="1" a="1"/>
  <c r="AF21" i="1" s="1"/>
  <c r="G37" i="8" s="1"/>
  <c r="AE16" i="1"/>
  <c r="F32" i="8" s="1"/>
  <c r="AF15" i="1" a="1"/>
  <c r="AF15" i="1" s="1"/>
  <c r="G31" i="8" s="1"/>
  <c r="AE15" i="1"/>
  <c r="F31" i="8" s="1"/>
  <c r="AE21" i="1"/>
  <c r="F37" i="8" s="1"/>
  <c r="AF20" i="1" a="1"/>
  <c r="AF20" i="1" s="1"/>
  <c r="G36" i="8" s="1"/>
  <c r="AE20" i="1"/>
  <c r="F36" i="8" s="1"/>
  <c r="AF19" i="1" a="1"/>
  <c r="AF19" i="1" s="1"/>
  <c r="G35" i="8" s="1"/>
  <c r="AG20" i="2"/>
  <c r="H24" i="8" s="1"/>
  <c r="AH19" i="2" a="1"/>
  <c r="AH19" i="2" s="1"/>
  <c r="I23" i="8" s="1"/>
  <c r="AG19" i="2"/>
  <c r="H23" i="8" s="1"/>
  <c r="AH18" i="2" a="1"/>
  <c r="AH18" i="2" s="1"/>
  <c r="I22" i="8" s="1"/>
  <c r="AG18" i="2"/>
  <c r="H22" i="8" s="1"/>
  <c r="AH17" i="2" a="1"/>
  <c r="AH17" i="2" s="1"/>
  <c r="I21" i="8" s="1"/>
  <c r="AH23" i="2"/>
  <c r="I27" i="8" s="1"/>
  <c r="AH22" i="2" a="1"/>
  <c r="AH22" i="2" s="1"/>
  <c r="I26" i="8" s="1"/>
  <c r="AG17" i="2"/>
  <c r="H21" i="8" s="1"/>
  <c r="AH16" i="2" a="1"/>
  <c r="AH16" i="2" s="1"/>
  <c r="I20" i="8" s="1"/>
  <c r="AG23" i="2"/>
  <c r="H27" i="8" s="1"/>
  <c r="AG22" i="2"/>
  <c r="H26" i="8" s="1"/>
  <c r="AH21" i="2" a="1"/>
  <c r="AH21" i="2" s="1"/>
  <c r="I25" i="8" s="1"/>
  <c r="AG16" i="2"/>
  <c r="H20" i="8" s="1"/>
  <c r="AH15" i="2" a="1"/>
  <c r="AH15" i="2" s="1"/>
  <c r="I19" i="8" s="1"/>
  <c r="AG21" i="2"/>
  <c r="H25" i="8" s="1"/>
  <c r="AH20" i="2" a="1"/>
  <c r="AH20" i="2" s="1"/>
  <c r="I24" i="8" s="1"/>
  <c r="AG15" i="2"/>
  <c r="H19" i="8" s="1"/>
  <c r="AH23" i="3"/>
  <c r="I15" i="8" s="1"/>
  <c r="AH22" i="3" a="1"/>
  <c r="AH22" i="3" s="1"/>
  <c r="I14" i="8" s="1"/>
  <c r="AG17" i="3"/>
  <c r="H9" i="8" s="1"/>
  <c r="AH16" i="3" a="1"/>
  <c r="AH16" i="3" s="1"/>
  <c r="I8" i="8" s="1"/>
  <c r="AG23" i="3"/>
  <c r="H15" i="8" s="1"/>
  <c r="AG22" i="3"/>
  <c r="H14" i="8" s="1"/>
  <c r="AH21" i="3" a="1"/>
  <c r="AH21" i="3" s="1"/>
  <c r="I13" i="8" s="1"/>
  <c r="AG16" i="3"/>
  <c r="H8" i="8" s="1"/>
  <c r="AH15" i="3" a="1"/>
  <c r="AH15" i="3" s="1"/>
  <c r="I7" i="8" s="1"/>
  <c r="AG21" i="3"/>
  <c r="H13" i="8" s="1"/>
  <c r="AH20" i="3" a="1"/>
  <c r="AH20" i="3" s="1"/>
  <c r="I12" i="8" s="1"/>
  <c r="AG15" i="3"/>
  <c r="H7" i="8" s="1"/>
  <c r="AG20" i="3"/>
  <c r="H12" i="8" s="1"/>
  <c r="AH19" i="3" a="1"/>
  <c r="AH19" i="3" s="1"/>
  <c r="I11" i="8" s="1"/>
  <c r="AG19" i="3"/>
  <c r="H11" i="8" s="1"/>
  <c r="AH18" i="3" a="1"/>
  <c r="AH18" i="3" s="1"/>
  <c r="I10" i="8" s="1"/>
  <c r="AG18" i="3"/>
  <c r="H10" i="8" s="1"/>
  <c r="AH17" i="3" a="1"/>
  <c r="AH17" i="3" s="1"/>
  <c r="I9" i="8" s="1"/>
  <c r="AF4" i="3"/>
  <c r="K7" i="4" s="1"/>
  <c r="AF6" i="3"/>
  <c r="K9" i="4" s="1"/>
  <c r="AF8" i="3"/>
  <c r="K11" i="4" s="1"/>
  <c r="AF10" i="3"/>
  <c r="K13" i="4" s="1"/>
  <c r="AF12" i="3"/>
  <c r="K15" i="4" s="1"/>
  <c r="P3" i="1"/>
  <c r="AD12" i="1"/>
  <c r="G39" i="4" s="1"/>
  <c r="AD10" i="1"/>
  <c r="G37" i="4" s="1"/>
  <c r="AD8" i="1"/>
  <c r="G35" i="4" s="1"/>
  <c r="AD6" i="1"/>
  <c r="G33" i="4" s="1"/>
  <c r="AD4" i="1"/>
  <c r="G31" i="4" s="1"/>
  <c r="AF4" i="2"/>
  <c r="K19" i="4" s="1"/>
  <c r="AF12" i="2"/>
  <c r="K27" i="4" s="1"/>
  <c r="AF10" i="2"/>
  <c r="K25" i="4" s="1"/>
  <c r="AF8" i="2"/>
  <c r="K23" i="4" s="1"/>
  <c r="AF6" i="2"/>
  <c r="K21" i="4" s="1"/>
  <c r="B56" i="4"/>
  <c r="I39" i="4"/>
  <c r="I37" i="4"/>
  <c r="I35" i="4"/>
  <c r="I33" i="4"/>
  <c r="I31" i="4"/>
  <c r="AH23" i="1" l="1"/>
  <c r="I39" i="8" s="1"/>
  <c r="AH22" i="1" a="1"/>
  <c r="AH22" i="1" s="1"/>
  <c r="I38" i="8" s="1"/>
  <c r="AG17" i="1"/>
  <c r="H33" i="8" s="1"/>
  <c r="AH16" i="1" a="1"/>
  <c r="AH16" i="1" s="1"/>
  <c r="I32" i="8" s="1"/>
  <c r="AG18" i="1"/>
  <c r="H34" i="8" s="1"/>
  <c r="AH17" i="1" a="1"/>
  <c r="AH17" i="1" s="1"/>
  <c r="I33" i="8" s="1"/>
  <c r="AG23" i="1"/>
  <c r="H39" i="8" s="1"/>
  <c r="AG22" i="1"/>
  <c r="H38" i="8" s="1"/>
  <c r="AH21" i="1" a="1"/>
  <c r="AH21" i="1" s="1"/>
  <c r="I37" i="8" s="1"/>
  <c r="AG16" i="1"/>
  <c r="H32" i="8" s="1"/>
  <c r="AH15" i="1" a="1"/>
  <c r="AH15" i="1" s="1"/>
  <c r="I31" i="8" s="1"/>
  <c r="AG21" i="1"/>
  <c r="H37" i="8" s="1"/>
  <c r="AH20" i="1" a="1"/>
  <c r="AH20" i="1" s="1"/>
  <c r="I36" i="8" s="1"/>
  <c r="AG15" i="1"/>
  <c r="H31" i="8" s="1"/>
  <c r="AG20" i="1"/>
  <c r="H36" i="8" s="1"/>
  <c r="AH19" i="1" a="1"/>
  <c r="AH19" i="1" s="1"/>
  <c r="I35" i="8" s="1"/>
  <c r="AG19" i="1"/>
  <c r="H35" i="8" s="1"/>
  <c r="AH18" i="1" a="1"/>
  <c r="AH18" i="1" s="1"/>
  <c r="I34" i="8" s="1"/>
  <c r="AF12" i="1"/>
  <c r="AF10" i="1"/>
  <c r="AF8" i="1"/>
  <c r="AF6" i="1"/>
  <c r="AF4" i="1"/>
  <c r="E58" i="8"/>
  <c r="E61" i="8"/>
  <c r="E59" i="8"/>
  <c r="E62" i="8"/>
  <c r="E65" i="8"/>
  <c r="E64" i="8"/>
  <c r="C65" i="8"/>
  <c r="D58" i="8"/>
  <c r="D65" i="8"/>
  <c r="F62" i="8"/>
  <c r="F63" i="8"/>
  <c r="F60" i="8"/>
  <c r="F61" i="8"/>
  <c r="F59" i="8"/>
  <c r="E60" i="8"/>
  <c r="F64" i="8"/>
  <c r="F65" i="8"/>
  <c r="F58" i="8"/>
  <c r="E63" i="8"/>
  <c r="B54" i="4"/>
  <c r="B58" i="4" l="1"/>
  <c r="K37" i="4" l="1"/>
  <c r="K39" i="4"/>
  <c r="G65" i="8"/>
  <c r="G61" i="8"/>
  <c r="G63" i="8"/>
  <c r="H62" i="8"/>
  <c r="H63" i="8"/>
  <c r="H60" i="8"/>
  <c r="H61" i="8"/>
  <c r="H58" i="8"/>
  <c r="H59" i="8"/>
  <c r="H65" i="8"/>
  <c r="G58" i="8"/>
  <c r="H64" i="8"/>
  <c r="G60" i="8"/>
  <c r="G59" i="8"/>
  <c r="G62" i="8"/>
  <c r="G64" i="8"/>
  <c r="K33" i="4"/>
  <c r="K35" i="4"/>
  <c r="K31" i="4"/>
  <c r="C58" i="8"/>
  <c r="D59" i="8"/>
  <c r="C64" i="8"/>
  <c r="D64" i="8"/>
  <c r="D61" i="8"/>
  <c r="C63" i="8"/>
  <c r="C60" i="8"/>
  <c r="C59" i="8"/>
  <c r="D62" i="8"/>
  <c r="C61" i="8"/>
  <c r="C62" i="8"/>
  <c r="D63" i="8"/>
  <c r="D60" i="8"/>
</calcChain>
</file>

<file path=xl/comments1.xml><?xml version="1.0" encoding="utf-8"?>
<comments xmlns="http://schemas.openxmlformats.org/spreadsheetml/2006/main">
  <authors>
    <author>ajounm</author>
  </authors>
  <commentList>
    <comment ref="U258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</t>
        </r>
      </text>
    </comment>
    <comment ref="U259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>?</t>
        </r>
      </text>
    </comment>
    <comment ref="U259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sternum, l spine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어디</t>
        </r>
        <r>
          <rPr>
            <sz val="9"/>
            <color indexed="81"/>
            <rFont val="Tahoma"/>
            <family val="2"/>
          </rPr>
          <t>?</t>
        </r>
      </text>
    </comment>
    <comment ref="U260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 spine</t>
        </r>
        <r>
          <rPr>
            <sz val="9"/>
            <color indexed="81"/>
            <rFont val="돋움"/>
            <family val="3"/>
            <charset val="129"/>
          </rPr>
          <t>양쪽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골반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발목</t>
        </r>
      </text>
    </comment>
    <comment ref="U261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tspine </t>
        </r>
        <r>
          <rPr>
            <sz val="9"/>
            <color indexed="81"/>
            <rFont val="돋움"/>
            <family val="3"/>
            <charset val="129"/>
          </rPr>
          <t>오른쪽</t>
        </r>
      </text>
    </comment>
    <comment ref="U262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sternum, humerus, patella, acetabulum, </t>
        </r>
        <r>
          <rPr>
            <sz val="9"/>
            <color indexed="81"/>
            <rFont val="돋움"/>
            <family val="3"/>
            <charset val="129"/>
          </rPr>
          <t>목</t>
        </r>
        <r>
          <rPr>
            <sz val="9"/>
            <color indexed="81"/>
            <rFont val="Tahoma"/>
            <family val="2"/>
          </rPr>
          <t xml:space="preserve">(? </t>
        </r>
        <r>
          <rPr>
            <sz val="9"/>
            <color indexed="81"/>
            <rFont val="돋움"/>
            <family val="3"/>
            <charset val="129"/>
          </rPr>
          <t>무슨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부위인지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질문</t>
        </r>
        <r>
          <rPr>
            <sz val="9"/>
            <color indexed="81"/>
            <rFont val="Tahoma"/>
            <family val="2"/>
          </rPr>
          <t>) 5</t>
        </r>
        <r>
          <rPr>
            <sz val="9"/>
            <color indexed="81"/>
            <rFont val="돋움"/>
            <family val="3"/>
            <charset val="129"/>
          </rPr>
          <t>개</t>
        </r>
      </text>
    </comment>
    <comment ref="U262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spine </t>
        </r>
        <r>
          <rPr>
            <sz val="9"/>
            <color indexed="81"/>
            <rFont val="돋움"/>
            <family val="3"/>
            <charset val="129"/>
          </rPr>
          <t>관절염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언급했는데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하는가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예전에는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비슷하게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검은색이어도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지나감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언급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없었음</t>
        </r>
        <r>
          <rPr>
            <sz val="9"/>
            <color indexed="81"/>
            <rFont val="Tahoma"/>
            <family val="2"/>
          </rPr>
          <t>)</t>
        </r>
      </text>
    </comment>
    <comment ref="U2625" authorId="0" shapeId="0">
      <text>
        <r>
          <rPr>
            <b/>
            <sz val="9"/>
            <color indexed="81"/>
            <rFont val="Tahoma"/>
            <family val="2"/>
          </rPr>
          <t xml:space="preserve">ajounm: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흉골은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지적한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이유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갈비뼈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, c spine, l spine, </t>
        </r>
        <r>
          <rPr>
            <sz val="9"/>
            <color indexed="81"/>
            <rFont val="돋움"/>
            <family val="3"/>
            <charset val="129"/>
          </rPr>
          <t>흉골</t>
        </r>
      </text>
    </comment>
    <comment ref="U262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 spine, l spine,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>?</t>
        </r>
      </text>
    </comment>
    <comment ref="U275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 - rib</t>
        </r>
      </text>
    </comment>
    <comment ref="U284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  <r>
          <rPr>
            <sz val="9"/>
            <color indexed="81"/>
            <rFont val="돋움"/>
            <family val="3"/>
            <charset val="129"/>
          </rPr>
          <t>가운데가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흔한가</t>
        </r>
        <r>
          <rPr>
            <sz val="9"/>
            <color indexed="81"/>
            <rFont val="Tahoma"/>
            <family val="2"/>
          </rPr>
          <t xml:space="preserve">?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2845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tspine hot  uptake</t>
        </r>
      </text>
    </comment>
    <comment ref="U284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l spine</t>
        </r>
      </text>
    </comment>
    <comment ref="U285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kidney</t>
        </r>
      </text>
    </comment>
    <comment ref="U287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발가락</t>
        </r>
      </text>
    </comment>
    <comment ref="U287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cspine</t>
        </r>
      </text>
    </comment>
    <comment ref="U289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머리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미간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어두운데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넘어가나</t>
        </r>
        <r>
          <rPr>
            <sz val="9"/>
            <color indexed="81"/>
            <rFont val="Tahoma"/>
            <family val="2"/>
          </rPr>
          <t>?</t>
        </r>
      </text>
    </comment>
    <comment ref="U290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선명히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보이지만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</t>
        </r>
        <r>
          <rPr>
            <sz val="9"/>
            <color indexed="81"/>
            <rFont val="Tahoma"/>
            <family val="2"/>
          </rPr>
          <t xml:space="preserve">x, </t>
        </r>
        <r>
          <rPr>
            <sz val="9"/>
            <color indexed="81"/>
            <rFont val="돋움"/>
            <family val="3"/>
            <charset val="129"/>
          </rPr>
          <t>지금도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관찰됨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290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>, sternum</t>
        </r>
      </text>
    </comment>
    <comment ref="U290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b/>
            <sz val="9"/>
            <color indexed="81"/>
            <rFont val="돋움"/>
            <family val="3"/>
            <charset val="129"/>
          </rPr>
          <t>무릎</t>
        </r>
      </text>
    </comment>
    <comment ref="U290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흉골</t>
        </r>
        <r>
          <rPr>
            <sz val="9"/>
            <color indexed="81"/>
            <rFont val="Tahoma"/>
            <family val="2"/>
          </rPr>
          <t>?</t>
        </r>
      </text>
    </comment>
    <comment ref="U291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어려움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질문
무릎에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판단하는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</t>
        </r>
      </text>
    </comment>
    <comment ref="U2915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흉골</t>
        </r>
        <r>
          <rPr>
            <sz val="9"/>
            <color indexed="81"/>
            <rFont val="Tahoma"/>
            <family val="2"/>
          </rPr>
          <t>?</t>
        </r>
      </text>
    </comment>
    <comment ref="U291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b/>
            <sz val="9"/>
            <color indexed="81"/>
            <rFont val="돋움"/>
            <family val="3"/>
            <charset val="129"/>
          </rPr>
          <t>무릎</t>
        </r>
        <r>
          <rPr>
            <b/>
            <sz val="9"/>
            <color indexed="81"/>
            <rFont val="Tahoma"/>
            <family val="2"/>
          </rPr>
          <t>?</t>
        </r>
      </text>
    </comment>
    <comment ref="U308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손가락</t>
        </r>
        <r>
          <rPr>
            <sz val="9"/>
            <color indexed="81"/>
            <rFont val="Tahoma"/>
            <family val="2"/>
          </rPr>
          <t>?</t>
        </r>
      </text>
    </comment>
    <comment ref="U308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화살표</t>
        </r>
      </text>
    </comment>
    <comment ref="U311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rib</t>
        </r>
      </text>
    </comment>
    <comment ref="U3125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elbow</t>
        </r>
      </text>
    </comment>
    <comment ref="U312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어깨가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이정도면</t>
        </r>
        <r>
          <rPr>
            <sz val="9"/>
            <color indexed="81"/>
            <rFont val="Tahoma"/>
            <family val="2"/>
          </rPr>
          <t xml:space="preserve"> pathology</t>
        </r>
      </text>
    </comment>
    <comment ref="U313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선명한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문제는</t>
        </r>
        <r>
          <rPr>
            <sz val="9"/>
            <color indexed="81"/>
            <rFont val="Tahoma"/>
            <family val="2"/>
          </rPr>
          <t xml:space="preserve"> apthology</t>
        </r>
      </text>
    </comment>
    <comment ref="U316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humerus</t>
        </r>
      </text>
    </comment>
    <comment ref="U317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c spine</t>
        </r>
      </text>
    </comment>
    <comment ref="U317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lower l spine</t>
        </r>
      </text>
    </comment>
    <comment ref="U3176" authorId="0" shapeId="0">
      <text>
        <r>
          <rPr>
            <b/>
            <sz val="9"/>
            <color indexed="81"/>
            <rFont val="Tahoma"/>
            <family val="2"/>
          </rPr>
          <t xml:space="preserve">ajounm:
sternum </t>
        </r>
        <r>
          <rPr>
            <b/>
            <sz val="9"/>
            <color indexed="81"/>
            <rFont val="돋움"/>
            <family val="3"/>
            <charset val="129"/>
          </rPr>
          <t>정상</t>
        </r>
      </text>
    </comment>
    <comment ref="U318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>, c spine</t>
        </r>
      </text>
    </comment>
    <comment ref="U319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sternum </t>
        </r>
      </text>
    </comment>
    <comment ref="U319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</text>
    </comment>
    <comment ref="U319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patella</t>
        </r>
      </text>
    </comment>
    <comment ref="U320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t spine</t>
        </r>
      </text>
    </comment>
    <comment ref="U320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</text>
    </comment>
    <comment ref="U321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l spine</t>
        </r>
      </text>
    </comment>
    <comment ref="U323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</t>
        </r>
      </text>
    </comment>
    <comment ref="U323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sternum, patella </t>
        </r>
        <r>
          <rPr>
            <sz val="9"/>
            <color indexed="81"/>
            <rFont val="돋움"/>
            <family val="3"/>
            <charset val="129"/>
          </rPr>
          <t>질문
섭취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충분히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부위</t>
        </r>
        <r>
          <rPr>
            <sz val="9"/>
            <color indexed="81"/>
            <rFont val="Tahoma"/>
            <family val="2"/>
          </rPr>
          <t>?</t>
        </r>
      </text>
    </comment>
    <comment ref="U323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hot uptake?</t>
        </r>
      </text>
    </comment>
    <comment ref="U323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sternum </t>
        </r>
        <r>
          <rPr>
            <sz val="9"/>
            <color indexed="81"/>
            <rFont val="돋움"/>
            <family val="3"/>
            <charset val="129"/>
          </rPr>
          <t>질문
골반은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</t>
        </r>
      </text>
    </comment>
    <comment ref="U323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왼손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주사</t>
        </r>
        <r>
          <rPr>
            <sz val="9"/>
            <color indexed="81"/>
            <rFont val="Tahoma"/>
            <family val="2"/>
          </rPr>
          <t>?</t>
        </r>
      </text>
    </comment>
    <comment ref="U323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턱</t>
        </r>
      </text>
    </comment>
    <comment ref="U323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spine?</t>
        </r>
      </text>
    </comment>
    <comment ref="U324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femur head and neck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>?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?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어깨</t>
        </r>
      </text>
    </comment>
    <comment ref="U324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다르게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비대칭적이라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그런가</t>
        </r>
        <r>
          <rPr>
            <sz val="9"/>
            <color indexed="81"/>
            <rFont val="Tahoma"/>
            <family val="2"/>
          </rPr>
          <t>?</t>
        </r>
      </text>
    </comment>
    <comment ref="U324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양쪽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3247" authorId="0" shapeId="0">
      <text>
        <r>
          <rPr>
            <sz val="9"/>
            <color indexed="81"/>
            <rFont val="Tahoma"/>
            <family val="2"/>
          </rPr>
          <t xml:space="preserve">ajounm:
</t>
        </r>
        <r>
          <rPr>
            <sz val="9"/>
            <color indexed="81"/>
            <rFont val="돋움"/>
            <family val="3"/>
            <charset val="129"/>
          </rPr>
          <t>어깨</t>
        </r>
        <r>
          <rPr>
            <sz val="9"/>
            <color indexed="81"/>
            <rFont val="Tahoma"/>
            <family val="2"/>
          </rPr>
          <t>?</t>
        </r>
      </text>
    </comment>
    <comment ref="U324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rib,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- 3</t>
        </r>
        <r>
          <rPr>
            <sz val="9"/>
            <color indexed="81"/>
            <rFont val="돋움"/>
            <family val="3"/>
            <charset val="129"/>
          </rPr>
          <t>개</t>
        </r>
      </text>
    </comment>
    <comment ref="U325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흉골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ajounm</author>
  </authors>
  <commentList>
    <comment ref="U270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ankles, knees</t>
        </r>
      </text>
    </comment>
    <comment ref="U271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1st rib, left costocondral joints, l-spine, right tibia</t>
        </r>
      </text>
    </comment>
    <comment ref="U276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lateral ribs</t>
        </r>
      </text>
    </comment>
    <comment ref="U277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wrist</t>
        </r>
      </text>
    </comment>
    <comment ref="U279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femur?</t>
        </r>
      </text>
    </comment>
    <comment ref="U280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spine </t>
        </r>
        <r>
          <rPr>
            <sz val="9"/>
            <color indexed="81"/>
            <rFont val="돋움"/>
            <family val="3"/>
            <charset val="129"/>
          </rPr>
          <t>인공물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삽입</t>
        </r>
        <r>
          <rPr>
            <sz val="9"/>
            <color indexed="81"/>
            <rFont val="Tahoma"/>
            <family val="2"/>
          </rPr>
          <t>?</t>
        </r>
      </text>
    </comment>
    <comment ref="U281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spine, left ribs, left sternoclavicular joint</t>
        </r>
      </text>
    </comment>
    <comment ref="U282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rib?</t>
        </r>
      </text>
    </comment>
    <comment ref="U286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안보임</t>
        </r>
      </text>
    </comment>
    <comment ref="U287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과거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</t>
        </r>
      </text>
    </comment>
    <comment ref="U292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이식환자</t>
        </r>
        <r>
          <rPr>
            <sz val="9"/>
            <color indexed="81"/>
            <rFont val="Tahoma"/>
            <family val="2"/>
          </rPr>
          <t>?</t>
        </r>
      </text>
    </comment>
    <comment ref="U296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안보임</t>
        </r>
      </text>
    </comment>
    <comment ref="U297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머리부분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</t>
        </r>
        <r>
          <rPr>
            <sz val="9"/>
            <color indexed="81"/>
            <rFont val="Tahoma"/>
            <family val="2"/>
          </rPr>
          <t>?</t>
        </r>
      </text>
    </comment>
    <comment ref="U299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</text>
    </comment>
    <comment ref="U303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 spine?</t>
        </r>
      </text>
    </comment>
    <comment ref="U303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patella</t>
        </r>
      </text>
    </comment>
    <comment ref="U304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rib</t>
        </r>
      </text>
    </comment>
    <comment ref="U304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머리오른쪽</t>
        </r>
      </text>
    </comment>
    <comment ref="U308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lower sternum hot uptake</t>
        </r>
      </text>
    </comment>
    <comment ref="U308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</t>
        </r>
        <r>
          <rPr>
            <sz val="9"/>
            <color indexed="81"/>
            <rFont val="Tahoma"/>
            <family val="2"/>
          </rPr>
          <t xml:space="preserve"> rib?+proximal tibia </t>
        </r>
      </text>
    </comment>
    <comment ref="U319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rib</t>
        </r>
      </text>
    </comment>
    <comment ref="U323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sternoclavicular joint?</t>
        </r>
      </text>
    </comment>
    <comment ref="U329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lumbosacral joint</t>
        </r>
      </text>
    </comment>
    <comment ref="U330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발목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331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  <r>
          <rPr>
            <sz val="9"/>
            <color indexed="81"/>
            <rFont val="돋움"/>
            <family val="3"/>
            <charset val="129"/>
          </rPr>
          <t>관절염</t>
        </r>
      </text>
    </comment>
    <comment ref="U336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안보임</t>
        </r>
      </text>
    </comment>
    <comment ref="U337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tibia head</t>
        </r>
      </text>
    </comment>
    <comment ref="U340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temporal bone</t>
        </r>
      </text>
    </comment>
    <comment ref="U341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femur head?</t>
        </r>
      </text>
    </comment>
    <comment ref="U3446" authorId="0" shapeId="0">
      <text>
        <r>
          <rPr>
            <b/>
            <sz val="9"/>
            <color indexed="81"/>
            <rFont val="Tahoma"/>
            <family val="2"/>
          </rPr>
          <t xml:space="preserve">ajounm:
</t>
        </r>
        <r>
          <rPr>
            <sz val="9"/>
            <color indexed="81"/>
            <rFont val="Tahoma"/>
            <family val="2"/>
          </rPr>
          <t>lumbosacral</t>
        </r>
      </text>
    </comment>
    <comment ref="U346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some? High?</t>
        </r>
      </text>
    </comment>
    <comment ref="U3488" authorId="0" shapeId="0">
      <text>
        <r>
          <rPr>
            <b/>
            <sz val="9"/>
            <color indexed="81"/>
            <rFont val="Tahoma"/>
            <family val="2"/>
          </rPr>
          <t xml:space="preserve">ajounm:
</t>
        </r>
        <r>
          <rPr>
            <b/>
            <sz val="9"/>
            <color indexed="81"/>
            <rFont val="돋움"/>
            <family val="3"/>
            <charset val="129"/>
          </rPr>
          <t>오른쪽</t>
        </r>
        <r>
          <rPr>
            <b/>
            <sz val="9"/>
            <color indexed="81"/>
            <rFont val="Tahoma"/>
            <family val="2"/>
          </rPr>
          <t xml:space="preserve"> l spine</t>
        </r>
      </text>
    </comment>
    <comment ref="U349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 </t>
        </r>
        <r>
          <rPr>
            <sz val="9"/>
            <color indexed="81"/>
            <rFont val="돋움"/>
            <family val="3"/>
            <charset val="129"/>
          </rPr>
          <t>앞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골반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척추</t>
        </r>
      </text>
    </comment>
    <comment ref="U349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</t>
        </r>
      </text>
    </comment>
  </commentList>
</comments>
</file>

<file path=xl/comments3.xml><?xml version="1.0" encoding="utf-8"?>
<comments xmlns="http://schemas.openxmlformats.org/spreadsheetml/2006/main">
  <authors>
    <author>ajounm</author>
  </authors>
  <commentList>
    <comment ref="X144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</commentList>
</comments>
</file>

<file path=xl/sharedStrings.xml><?xml version="1.0" encoding="utf-8"?>
<sst xmlns="http://schemas.openxmlformats.org/spreadsheetml/2006/main" count="66025" uniqueCount="17426">
  <si>
    <t>이다경</t>
  </si>
  <si>
    <t>F</t>
  </si>
  <si>
    <t>2-Phase Bone Scan</t>
  </si>
  <si>
    <t>홍순남</t>
  </si>
  <si>
    <t>Bone Scan</t>
  </si>
  <si>
    <t>이종춘</t>
  </si>
  <si>
    <t>M</t>
  </si>
  <si>
    <t>김현숙</t>
  </si>
  <si>
    <t>이정숙</t>
  </si>
  <si>
    <t>N</t>
    <phoneticPr fontId="1" type="noConversion"/>
  </si>
  <si>
    <t>박남둘</t>
  </si>
  <si>
    <t>김순자</t>
  </si>
  <si>
    <t>홍현숙</t>
  </si>
  <si>
    <t>박정옥</t>
  </si>
  <si>
    <t>백효선</t>
  </si>
  <si>
    <t>홍성분</t>
  </si>
  <si>
    <t>석선희</t>
  </si>
  <si>
    <t>봉혜숙</t>
  </si>
  <si>
    <t>양덕모</t>
  </si>
  <si>
    <t>배지선</t>
  </si>
  <si>
    <t>원정애</t>
  </si>
  <si>
    <t>남길순</t>
  </si>
  <si>
    <t>Bone SPECT</t>
  </si>
  <si>
    <t>김미애</t>
  </si>
  <si>
    <t>민명자</t>
  </si>
  <si>
    <t>박혜진</t>
  </si>
  <si>
    <t>한상복</t>
  </si>
  <si>
    <t>이해수</t>
  </si>
  <si>
    <t>조인숙</t>
  </si>
  <si>
    <t>이원열</t>
  </si>
  <si>
    <t>lower</t>
    <phoneticPr fontId="1" type="noConversion"/>
  </si>
  <si>
    <t>김정화</t>
  </si>
  <si>
    <t>이상현</t>
  </si>
  <si>
    <t>윤병옥</t>
  </si>
  <si>
    <t>박애리</t>
  </si>
  <si>
    <t>방석철</t>
  </si>
  <si>
    <t>김미라</t>
  </si>
  <si>
    <t>오혜선</t>
  </si>
  <si>
    <t>이은주</t>
  </si>
  <si>
    <t>김장환</t>
  </si>
  <si>
    <t>R</t>
    <phoneticPr fontId="1" type="noConversion"/>
  </si>
  <si>
    <t>김영옥</t>
  </si>
  <si>
    <t>김진숙</t>
  </si>
  <si>
    <t>inc?</t>
    <phoneticPr fontId="1" type="noConversion"/>
  </si>
  <si>
    <t>김양희</t>
  </si>
  <si>
    <t>박정희</t>
  </si>
  <si>
    <t>김지현</t>
  </si>
  <si>
    <t>김정희</t>
  </si>
  <si>
    <t>조동웅</t>
  </si>
  <si>
    <t>조연광</t>
  </si>
  <si>
    <t>김주근</t>
  </si>
  <si>
    <t>김효진</t>
  </si>
  <si>
    <t>엄경태</t>
  </si>
  <si>
    <t>이현자</t>
  </si>
  <si>
    <t>김선아</t>
  </si>
  <si>
    <t>김태준</t>
  </si>
  <si>
    <t>박민자</t>
  </si>
  <si>
    <t>박복례</t>
  </si>
  <si>
    <t>박성태</t>
  </si>
  <si>
    <t>윤순녀</t>
  </si>
  <si>
    <t>최영미</t>
  </si>
  <si>
    <t>서보형</t>
  </si>
  <si>
    <t>심옥순</t>
  </si>
  <si>
    <t>나해민</t>
  </si>
  <si>
    <t>김은정</t>
  </si>
  <si>
    <t>김영렬</t>
  </si>
  <si>
    <t>안귀숙</t>
  </si>
  <si>
    <t>남철</t>
  </si>
  <si>
    <t>박윤희</t>
  </si>
  <si>
    <t>서은복</t>
  </si>
  <si>
    <t>공성구</t>
  </si>
  <si>
    <t>Three Phase Bone Scan</t>
  </si>
  <si>
    <t>김나은</t>
  </si>
  <si>
    <t>김준경</t>
  </si>
  <si>
    <t>손성화</t>
  </si>
  <si>
    <t>윤미아</t>
  </si>
  <si>
    <t>고현덕</t>
  </si>
  <si>
    <t>최경희</t>
  </si>
  <si>
    <t>한태례</t>
  </si>
  <si>
    <t>윤명희</t>
  </si>
  <si>
    <t>김부태</t>
  </si>
  <si>
    <t>서선임</t>
  </si>
  <si>
    <t>김옥춘</t>
  </si>
  <si>
    <t>정애란</t>
  </si>
  <si>
    <t>정영화</t>
  </si>
  <si>
    <t>김복희</t>
  </si>
  <si>
    <t>이인숙</t>
  </si>
  <si>
    <t>신미숙</t>
  </si>
  <si>
    <t>문봉임</t>
  </si>
  <si>
    <t>박광순</t>
  </si>
  <si>
    <t>윤미숙</t>
  </si>
  <si>
    <t>김옥자</t>
  </si>
  <si>
    <t>김선옥</t>
  </si>
  <si>
    <t>이준상</t>
  </si>
  <si>
    <t>써도되나?</t>
    <phoneticPr fontId="1" type="noConversion"/>
  </si>
  <si>
    <t>정용수</t>
  </si>
  <si>
    <t>이연홍</t>
  </si>
  <si>
    <t>김점숙</t>
  </si>
  <si>
    <t>정명철</t>
  </si>
  <si>
    <t>이옥순3</t>
  </si>
  <si>
    <t>최용현</t>
  </si>
  <si>
    <t>김남희</t>
  </si>
  <si>
    <t>양소은</t>
  </si>
  <si>
    <t>오경희</t>
  </si>
  <si>
    <t>박상윤</t>
  </si>
  <si>
    <t>김정애</t>
  </si>
  <si>
    <t>박경희</t>
  </si>
  <si>
    <t>n</t>
    <phoneticPr fontId="1" type="noConversion"/>
  </si>
  <si>
    <t>황진숙</t>
  </si>
  <si>
    <t>이수진</t>
  </si>
  <si>
    <t>유희숙</t>
  </si>
  <si>
    <t>김웅수</t>
  </si>
  <si>
    <t>김경화</t>
  </si>
  <si>
    <t>김영춘</t>
  </si>
  <si>
    <t>김연남</t>
  </si>
  <si>
    <t>김정숙</t>
  </si>
  <si>
    <t>l</t>
    <phoneticPr fontId="1" type="noConversion"/>
  </si>
  <si>
    <t>이금자</t>
  </si>
  <si>
    <t>김인숙</t>
  </si>
  <si>
    <t>성은희</t>
  </si>
  <si>
    <t>박은주</t>
  </si>
  <si>
    <t>홍영란</t>
  </si>
  <si>
    <t>심영수</t>
  </si>
  <si>
    <t>송순임</t>
  </si>
  <si>
    <t>김미옥</t>
  </si>
  <si>
    <t>윤경주</t>
  </si>
  <si>
    <t>석경용</t>
  </si>
  <si>
    <t>박경숙</t>
  </si>
  <si>
    <t>최우영</t>
  </si>
  <si>
    <t>박아현</t>
  </si>
  <si>
    <t>지승연</t>
  </si>
  <si>
    <t>유옥자</t>
  </si>
  <si>
    <t>신효숙</t>
  </si>
  <si>
    <t>up</t>
    <phoneticPr fontId="1" type="noConversion"/>
  </si>
  <si>
    <t>김용진</t>
  </si>
  <si>
    <t>박미은</t>
  </si>
  <si>
    <t>박순덕</t>
  </si>
  <si>
    <t>손주현</t>
  </si>
  <si>
    <t>이상희</t>
  </si>
  <si>
    <t>박옥규</t>
  </si>
  <si>
    <t>이현숙</t>
  </si>
  <si>
    <t>조은림</t>
  </si>
  <si>
    <t>노강요</t>
  </si>
  <si>
    <t>신지연</t>
  </si>
  <si>
    <t>유금덕</t>
  </si>
  <si>
    <t>박춘미</t>
  </si>
  <si>
    <t>손홍연</t>
  </si>
  <si>
    <t>나승복</t>
  </si>
  <si>
    <t>r</t>
    <phoneticPr fontId="1" type="noConversion"/>
  </si>
  <si>
    <t>황상동</t>
  </si>
  <si>
    <t>김광례</t>
  </si>
  <si>
    <t>김두아</t>
  </si>
  <si>
    <t>쓸수있나?</t>
    <phoneticPr fontId="1" type="noConversion"/>
  </si>
  <si>
    <t>박현정</t>
  </si>
  <si>
    <t>김주희</t>
  </si>
  <si>
    <t>박향주</t>
  </si>
  <si>
    <t>송재선</t>
  </si>
  <si>
    <t>이수연2</t>
  </si>
  <si>
    <t>손순희</t>
  </si>
  <si>
    <t>신호담</t>
  </si>
  <si>
    <t>이미영</t>
  </si>
  <si>
    <t>김경운</t>
  </si>
  <si>
    <t>???</t>
    <phoneticPr fontId="1" type="noConversion"/>
  </si>
  <si>
    <t>이경예</t>
  </si>
  <si>
    <t>조은희</t>
  </si>
  <si>
    <t>이상숙</t>
  </si>
  <si>
    <t>안진영</t>
  </si>
  <si>
    <t>박옥련</t>
  </si>
  <si>
    <t>박지은</t>
  </si>
  <si>
    <t>김홍용</t>
  </si>
  <si>
    <t>권순희</t>
  </si>
  <si>
    <t>천영미</t>
  </si>
  <si>
    <t>김임숙</t>
  </si>
  <si>
    <t>고용차</t>
  </si>
  <si>
    <t>poor def.</t>
    <phoneticPr fontId="1" type="noConversion"/>
  </si>
  <si>
    <t>조영관</t>
  </si>
  <si>
    <t>이혜정</t>
  </si>
  <si>
    <t>이명숙</t>
  </si>
  <si>
    <t>정미숙</t>
  </si>
  <si>
    <t>이은옥</t>
  </si>
  <si>
    <t>박미애</t>
  </si>
  <si>
    <t>한을만</t>
  </si>
  <si>
    <t>백지은</t>
  </si>
  <si>
    <t>권은숙</t>
  </si>
  <si>
    <t>임향숙</t>
  </si>
  <si>
    <t>이시영</t>
  </si>
  <si>
    <t>최양희</t>
  </si>
  <si>
    <t>송경란</t>
  </si>
  <si>
    <t>박명자</t>
  </si>
  <si>
    <t>정정옥</t>
  </si>
  <si>
    <t>김금순</t>
  </si>
  <si>
    <t>신종숙</t>
  </si>
  <si>
    <t>김연화</t>
  </si>
  <si>
    <t>황인숙</t>
  </si>
  <si>
    <t>조상숙</t>
  </si>
  <si>
    <t>지상군</t>
  </si>
  <si>
    <t>WANG- SHUANGYIN</t>
  </si>
  <si>
    <t>변창경</t>
  </si>
  <si>
    <t>강옥희</t>
  </si>
  <si>
    <t>국희경</t>
  </si>
  <si>
    <t>백남식</t>
  </si>
  <si>
    <t>권효직</t>
  </si>
  <si>
    <t>임춘섭</t>
  </si>
  <si>
    <t>김복현</t>
  </si>
  <si>
    <t>오정숙</t>
  </si>
  <si>
    <t>조현정</t>
  </si>
  <si>
    <t>L</t>
    <phoneticPr fontId="1" type="noConversion"/>
  </si>
  <si>
    <t>김경숙</t>
  </si>
  <si>
    <t>전동순</t>
  </si>
  <si>
    <t>이금덕</t>
  </si>
  <si>
    <t>백선옥</t>
  </si>
  <si>
    <t>오정자</t>
  </si>
  <si>
    <t>홍정원</t>
  </si>
  <si>
    <t>차양자</t>
  </si>
  <si>
    <t>이금희</t>
  </si>
  <si>
    <t>홍철순</t>
  </si>
  <si>
    <t>박은희</t>
  </si>
  <si>
    <t>박애연</t>
  </si>
  <si>
    <t>윤재선</t>
  </si>
  <si>
    <t>김영숙</t>
  </si>
  <si>
    <t>박미리</t>
  </si>
  <si>
    <t>김석기</t>
  </si>
  <si>
    <t>박옥자</t>
  </si>
  <si>
    <t>자오예샨</t>
  </si>
  <si>
    <t>김순희</t>
  </si>
  <si>
    <t>김광호</t>
  </si>
  <si>
    <t>백혜정</t>
  </si>
  <si>
    <t>정진숙</t>
  </si>
  <si>
    <t>Bone Scan</t>
    <phoneticPr fontId="1" type="noConversion"/>
  </si>
  <si>
    <t>이현정</t>
  </si>
  <si>
    <t>김지혜</t>
  </si>
  <si>
    <t>이행심</t>
  </si>
  <si>
    <t>박소현</t>
  </si>
  <si>
    <t>김순애2</t>
  </si>
  <si>
    <t>이순영</t>
  </si>
  <si>
    <t>강혜주</t>
  </si>
  <si>
    <t>강명란</t>
  </si>
  <si>
    <t>박정순</t>
  </si>
  <si>
    <t>최청매</t>
  </si>
  <si>
    <t>최정화</t>
  </si>
  <si>
    <t>이미경</t>
  </si>
  <si>
    <t>서재필</t>
  </si>
  <si>
    <t>박춘화</t>
  </si>
  <si>
    <t>황지영</t>
  </si>
  <si>
    <t>원정음</t>
  </si>
  <si>
    <t>전윤성</t>
  </si>
  <si>
    <t>권양순</t>
  </si>
  <si>
    <t>김현정</t>
  </si>
  <si>
    <t>김정임</t>
  </si>
  <si>
    <t>전정란</t>
  </si>
  <si>
    <t>김은영</t>
  </si>
  <si>
    <t>김춘화</t>
  </si>
  <si>
    <t>최원준</t>
  </si>
  <si>
    <t>현성자</t>
  </si>
  <si>
    <t>이정복</t>
  </si>
  <si>
    <t>이상돈</t>
  </si>
  <si>
    <t>한숙현</t>
  </si>
  <si>
    <t>김계영</t>
  </si>
  <si>
    <t>진양임</t>
  </si>
  <si>
    <t>조선제</t>
  </si>
  <si>
    <t>박찬혜</t>
  </si>
  <si>
    <t>이순아</t>
  </si>
  <si>
    <t>신정애</t>
  </si>
  <si>
    <t>이재욱</t>
  </si>
  <si>
    <t>안상윤</t>
  </si>
  <si>
    <t>조춘희</t>
  </si>
  <si>
    <t>이은기</t>
  </si>
  <si>
    <t>이건</t>
  </si>
  <si>
    <t>김창협</t>
  </si>
  <si>
    <t>이상인</t>
  </si>
  <si>
    <t>김명수</t>
  </si>
  <si>
    <t>오승진</t>
  </si>
  <si>
    <t>김윤호</t>
  </si>
  <si>
    <t>정경순</t>
  </si>
  <si>
    <t>최윤희</t>
  </si>
  <si>
    <t>유정남</t>
  </si>
  <si>
    <t>정인준</t>
  </si>
  <si>
    <t>이성숙</t>
  </si>
  <si>
    <t>유선근</t>
  </si>
  <si>
    <t>정미선</t>
  </si>
  <si>
    <t>황규원</t>
  </si>
  <si>
    <t>이경숙</t>
  </si>
  <si>
    <t>임호진</t>
  </si>
  <si>
    <t>이은영</t>
  </si>
  <si>
    <t>양춘희</t>
  </si>
  <si>
    <t>안태원</t>
  </si>
  <si>
    <t>정현실</t>
  </si>
  <si>
    <t>박기순</t>
  </si>
  <si>
    <t>현수자</t>
  </si>
  <si>
    <t>김영희</t>
  </si>
  <si>
    <t>노기화</t>
  </si>
  <si>
    <t>김문경</t>
  </si>
  <si>
    <t>권영자</t>
  </si>
  <si>
    <t>임정심</t>
  </si>
  <si>
    <t>신중규</t>
  </si>
  <si>
    <t>배흥순</t>
  </si>
  <si>
    <t>김정옥</t>
  </si>
  <si>
    <t>최귀분</t>
  </si>
  <si>
    <t>허용희</t>
  </si>
  <si>
    <t>이쳉지</t>
  </si>
  <si>
    <t>유현식</t>
  </si>
  <si>
    <t>채해숙</t>
  </si>
  <si>
    <t>박영미</t>
  </si>
  <si>
    <t>홍의표</t>
  </si>
  <si>
    <t>고점순</t>
  </si>
  <si>
    <t>이옥자</t>
  </si>
  <si>
    <t>써도되나?</t>
    <phoneticPr fontId="1" type="noConversion"/>
  </si>
  <si>
    <t>김경순</t>
  </si>
  <si>
    <t>최승옥</t>
  </si>
  <si>
    <t>박정은</t>
  </si>
  <si>
    <t>신주영</t>
  </si>
  <si>
    <t>박지우</t>
  </si>
  <si>
    <t>박소은</t>
  </si>
  <si>
    <t>공재순</t>
  </si>
  <si>
    <t>이선주</t>
  </si>
  <si>
    <t>박인선</t>
  </si>
  <si>
    <t>모수경</t>
  </si>
  <si>
    <t>박다금</t>
  </si>
  <si>
    <t>김경옥</t>
  </si>
  <si>
    <t>이주호</t>
  </si>
  <si>
    <t>김청숙</t>
  </si>
  <si>
    <t>정순이</t>
  </si>
  <si>
    <t>한미자</t>
  </si>
  <si>
    <t>김지수</t>
  </si>
  <si>
    <t>trauma</t>
    <phoneticPr fontId="1" type="noConversion"/>
  </si>
  <si>
    <t>장웅진</t>
  </si>
  <si>
    <t>김은희</t>
  </si>
  <si>
    <t>김미정</t>
  </si>
  <si>
    <t>김영운</t>
  </si>
  <si>
    <t>upper</t>
    <phoneticPr fontId="1" type="noConversion"/>
  </si>
  <si>
    <t>최점식</t>
  </si>
  <si>
    <t>강관영</t>
  </si>
  <si>
    <t>박현옥</t>
  </si>
  <si>
    <t>강신일</t>
  </si>
  <si>
    <t>유영애</t>
  </si>
  <si>
    <t>이동석</t>
  </si>
  <si>
    <t>이양수</t>
  </si>
  <si>
    <t>송정임</t>
  </si>
  <si>
    <t>한회순</t>
  </si>
  <si>
    <t>이옥희</t>
  </si>
  <si>
    <t>이남정</t>
  </si>
  <si>
    <t>무릎이상?</t>
    <phoneticPr fontId="1" type="noConversion"/>
  </si>
  <si>
    <t>이지영</t>
  </si>
  <si>
    <t>?</t>
    <phoneticPr fontId="1" type="noConversion"/>
  </si>
  <si>
    <t>오선아</t>
  </si>
  <si>
    <t>정경숙</t>
  </si>
  <si>
    <t>한순선</t>
  </si>
  <si>
    <t>문국현</t>
  </si>
  <si>
    <t>심미영</t>
  </si>
  <si>
    <t>장혜영</t>
  </si>
  <si>
    <t>박태규</t>
  </si>
  <si>
    <t>안성은</t>
  </si>
  <si>
    <t>신완숙</t>
  </si>
  <si>
    <t>최금순</t>
  </si>
  <si>
    <t>유연준</t>
  </si>
  <si>
    <t>김기석</t>
  </si>
  <si>
    <t>한수덕</t>
  </si>
  <si>
    <t>김진원</t>
  </si>
  <si>
    <t>배홍길</t>
  </si>
  <si>
    <t>김성분</t>
  </si>
  <si>
    <t>고창환</t>
  </si>
  <si>
    <t>이환상</t>
  </si>
  <si>
    <t>이남철</t>
  </si>
  <si>
    <t>박명순</t>
  </si>
  <si>
    <t>조윤옥</t>
  </si>
  <si>
    <t>전은희</t>
  </si>
  <si>
    <t>김정미</t>
  </si>
  <si>
    <t>윤순희</t>
  </si>
  <si>
    <t>최은주</t>
  </si>
  <si>
    <t>김행숙</t>
  </si>
  <si>
    <t>김양온</t>
  </si>
  <si>
    <t>조중우</t>
  </si>
  <si>
    <t>이재정</t>
  </si>
  <si>
    <t>이재경</t>
  </si>
  <si>
    <t>변애란</t>
  </si>
  <si>
    <t>장이복</t>
  </si>
  <si>
    <t>PALMER/ MITCHELL</t>
  </si>
  <si>
    <t>황태현</t>
  </si>
  <si>
    <t>이우성</t>
  </si>
  <si>
    <t>김한영</t>
  </si>
  <si>
    <t>최혜원</t>
  </si>
  <si>
    <t>장정옥</t>
  </si>
  <si>
    <t>박주원</t>
  </si>
  <si>
    <t>원욱희</t>
  </si>
  <si>
    <t>유영란</t>
  </si>
  <si>
    <t>김정윤</t>
  </si>
  <si>
    <t>윤은화</t>
  </si>
  <si>
    <t>장현숙</t>
  </si>
  <si>
    <t>이미숙</t>
  </si>
  <si>
    <t>조원용</t>
  </si>
  <si>
    <t>조영환</t>
  </si>
  <si>
    <t>박명희</t>
  </si>
  <si>
    <t>김진희</t>
  </si>
  <si>
    <t>이효정</t>
  </si>
  <si>
    <t>이석칠</t>
  </si>
  <si>
    <t>황은수</t>
  </si>
  <si>
    <t>이옥란</t>
  </si>
  <si>
    <t>한백준</t>
  </si>
  <si>
    <t>박진순</t>
  </si>
  <si>
    <t>이창호</t>
  </si>
  <si>
    <t>이규석</t>
  </si>
  <si>
    <t>김진연</t>
  </si>
  <si>
    <t>남진순</t>
  </si>
  <si>
    <t>유혜련</t>
  </si>
  <si>
    <t>전순이</t>
  </si>
  <si>
    <t>문혜숙</t>
  </si>
  <si>
    <t>증가</t>
    <phoneticPr fontId="1" type="noConversion"/>
  </si>
  <si>
    <t>윤진희</t>
  </si>
  <si>
    <t>김영길</t>
  </si>
  <si>
    <t>진화자</t>
  </si>
  <si>
    <t>한영숙</t>
  </si>
  <si>
    <t>박형수</t>
  </si>
  <si>
    <t>김삼남</t>
  </si>
  <si>
    <t>박수배</t>
  </si>
  <si>
    <t>김옥승</t>
  </si>
  <si>
    <t>황순례</t>
  </si>
  <si>
    <t>이위성</t>
  </si>
  <si>
    <t>박점금</t>
  </si>
  <si>
    <t>박정호</t>
  </si>
  <si>
    <t>안순이</t>
  </si>
  <si>
    <t>이덕환</t>
  </si>
  <si>
    <t>강대중</t>
  </si>
  <si>
    <t>송제성</t>
  </si>
  <si>
    <t>심재보</t>
  </si>
  <si>
    <t>오창훈</t>
  </si>
  <si>
    <t>백종진</t>
  </si>
  <si>
    <t>이도연</t>
  </si>
  <si>
    <t>구자동</t>
  </si>
  <si>
    <t>조정희</t>
  </si>
  <si>
    <t>손화석</t>
  </si>
  <si>
    <t>최민숙</t>
  </si>
  <si>
    <t>최삼봉</t>
  </si>
  <si>
    <t>김월수</t>
  </si>
  <si>
    <t>노병학</t>
  </si>
  <si>
    <t>김준</t>
  </si>
  <si>
    <t>김영화</t>
  </si>
  <si>
    <t>임영신</t>
  </si>
  <si>
    <t>정명희</t>
  </si>
  <si>
    <t>오영미</t>
  </si>
  <si>
    <t>김이분</t>
  </si>
  <si>
    <t>문정의</t>
  </si>
  <si>
    <t>홍옥선</t>
  </si>
  <si>
    <t>김미화</t>
  </si>
  <si>
    <t>김경윤</t>
  </si>
  <si>
    <t>윤해정</t>
  </si>
  <si>
    <t>지근숙</t>
  </si>
  <si>
    <t>서경옥</t>
  </si>
  <si>
    <t>홍요한</t>
  </si>
  <si>
    <t>김성호</t>
  </si>
  <si>
    <t>손명숙</t>
  </si>
  <si>
    <t>윤희정</t>
  </si>
  <si>
    <t>임창섭</t>
  </si>
  <si>
    <t>변영섭</t>
  </si>
  <si>
    <t>이유희</t>
  </si>
  <si>
    <t>고해선</t>
  </si>
  <si>
    <t>이희순</t>
  </si>
  <si>
    <t>명혜정</t>
  </si>
  <si>
    <t>최명호</t>
  </si>
  <si>
    <t>권혁기</t>
  </si>
  <si>
    <t>김양숙</t>
  </si>
  <si>
    <t>한신구</t>
  </si>
  <si>
    <t>박상희</t>
  </si>
  <si>
    <t>박경자</t>
  </si>
  <si>
    <t>한선희</t>
  </si>
  <si>
    <t>김혜정</t>
  </si>
  <si>
    <t>양은숙</t>
  </si>
  <si>
    <t>신금자</t>
  </si>
  <si>
    <t>임정희</t>
  </si>
  <si>
    <t>채정숙</t>
  </si>
  <si>
    <t>전승순</t>
  </si>
  <si>
    <t>박홍자</t>
  </si>
  <si>
    <t>장화순</t>
  </si>
  <si>
    <t>김옥금</t>
  </si>
  <si>
    <t>장미애</t>
  </si>
  <si>
    <t>이종설</t>
  </si>
  <si>
    <t>이순명</t>
  </si>
  <si>
    <t>김의주</t>
  </si>
  <si>
    <t>임길채</t>
  </si>
  <si>
    <t>윤금순</t>
  </si>
  <si>
    <t>강순정</t>
  </si>
  <si>
    <t>이근식</t>
  </si>
  <si>
    <t>이태이</t>
  </si>
  <si>
    <t>신용하</t>
  </si>
  <si>
    <t>배송이</t>
  </si>
  <si>
    <t>민경혜</t>
  </si>
  <si>
    <t>최보남</t>
  </si>
  <si>
    <t>이민경</t>
  </si>
  <si>
    <t>김광영</t>
  </si>
  <si>
    <t>장영균</t>
  </si>
  <si>
    <t>김지은</t>
  </si>
  <si>
    <t>박광희</t>
  </si>
  <si>
    <t>김희승</t>
  </si>
  <si>
    <t>이봉수</t>
  </si>
  <si>
    <t>박성희</t>
  </si>
  <si>
    <t>김성숙</t>
  </si>
  <si>
    <t>전명희</t>
  </si>
  <si>
    <t>석지숙</t>
  </si>
  <si>
    <t>고다훈</t>
  </si>
  <si>
    <t>홍명순</t>
  </si>
  <si>
    <t>오군호</t>
  </si>
  <si>
    <t>유영순</t>
  </si>
  <si>
    <t>강순애</t>
  </si>
  <si>
    <t>박소영</t>
  </si>
  <si>
    <t>이하린</t>
  </si>
  <si>
    <t>최은영</t>
  </si>
  <si>
    <t>이선복</t>
  </si>
  <si>
    <t>김옥경</t>
  </si>
  <si>
    <t>최갑순</t>
  </si>
  <si>
    <t>송지연</t>
  </si>
  <si>
    <t>허명순</t>
  </si>
  <si>
    <t>송은정</t>
  </si>
  <si>
    <t>김지우</t>
  </si>
  <si>
    <t>신경자</t>
  </si>
  <si>
    <t>정영현</t>
  </si>
  <si>
    <t>이순옥</t>
  </si>
  <si>
    <t>김미숙</t>
  </si>
  <si>
    <t>원보람</t>
  </si>
  <si>
    <t>김혜영</t>
  </si>
  <si>
    <t>손태식</t>
  </si>
  <si>
    <t>양은아</t>
  </si>
  <si>
    <t>신영순</t>
  </si>
  <si>
    <t>문금자</t>
  </si>
  <si>
    <t>정훈의</t>
  </si>
  <si>
    <t>이상훈</t>
  </si>
  <si>
    <t>이미옥</t>
  </si>
  <si>
    <t>박석규</t>
  </si>
  <si>
    <t>최웅호</t>
  </si>
  <si>
    <t>권은희</t>
  </si>
  <si>
    <t>권계순</t>
  </si>
  <si>
    <t>서정숙</t>
  </si>
  <si>
    <t>정정숙</t>
  </si>
  <si>
    <t>라금옥</t>
  </si>
  <si>
    <t>김미란</t>
  </si>
  <si>
    <t>김베니아민</t>
  </si>
  <si>
    <t>김임자</t>
  </si>
  <si>
    <t>구정희</t>
  </si>
  <si>
    <t>장미라</t>
  </si>
  <si>
    <t>장용진</t>
  </si>
  <si>
    <t>문영남</t>
  </si>
  <si>
    <t>김광열</t>
  </si>
  <si>
    <t>박동상</t>
  </si>
  <si>
    <t>원병남</t>
  </si>
  <si>
    <t>최문숙</t>
  </si>
  <si>
    <t>강영신</t>
  </si>
  <si>
    <t>정미자</t>
  </si>
  <si>
    <t>심재영</t>
  </si>
  <si>
    <t>이도형</t>
  </si>
  <si>
    <t>김서은</t>
  </si>
  <si>
    <t>정옥석</t>
  </si>
  <si>
    <t>이복자</t>
  </si>
  <si>
    <t>권오성</t>
  </si>
  <si>
    <t>사부로바</t>
  </si>
  <si>
    <t>이무순</t>
  </si>
  <si>
    <t>Bone (Ratio)</t>
  </si>
  <si>
    <t>김순동</t>
  </si>
  <si>
    <t>기순이</t>
  </si>
  <si>
    <t>골전이</t>
    <phoneticPr fontId="1" type="noConversion"/>
  </si>
  <si>
    <t>이분주</t>
  </si>
  <si>
    <t>유영준</t>
  </si>
  <si>
    <t>정동주</t>
  </si>
  <si>
    <t>조형숙</t>
  </si>
  <si>
    <t>송유리아</t>
  </si>
  <si>
    <t>임임숙</t>
  </si>
  <si>
    <t>유순미</t>
  </si>
  <si>
    <t>이강옥</t>
  </si>
  <si>
    <t>이상우</t>
  </si>
  <si>
    <t>김복순</t>
  </si>
  <si>
    <t>조선옥</t>
  </si>
  <si>
    <t>조점례</t>
  </si>
  <si>
    <t>김희성</t>
  </si>
  <si>
    <t>임옥선</t>
  </si>
  <si>
    <t>김수영</t>
  </si>
  <si>
    <t>최연화</t>
  </si>
  <si>
    <t>인태문</t>
  </si>
  <si>
    <t>김인곤</t>
  </si>
  <si>
    <t>장소라</t>
  </si>
  <si>
    <t>안수자</t>
  </si>
  <si>
    <t>이복남</t>
  </si>
  <si>
    <t>최귀철</t>
  </si>
  <si>
    <t>허은정</t>
  </si>
  <si>
    <t>윤용숙</t>
  </si>
  <si>
    <t>서은희</t>
  </si>
  <si>
    <t>이해만</t>
  </si>
  <si>
    <t>최준식</t>
  </si>
  <si>
    <t>최진경</t>
  </si>
  <si>
    <t>최성정</t>
  </si>
  <si>
    <t>김선진</t>
  </si>
  <si>
    <t>조심형</t>
  </si>
  <si>
    <t>강현숙</t>
  </si>
  <si>
    <t>황해경</t>
  </si>
  <si>
    <t>유수정</t>
  </si>
  <si>
    <t>오복화</t>
  </si>
  <si>
    <t>WADSWORTH/ CHIN Y</t>
  </si>
  <si>
    <t>허원례</t>
  </si>
  <si>
    <t>송선호</t>
  </si>
  <si>
    <t>정혜경</t>
  </si>
  <si>
    <t>위승조</t>
  </si>
  <si>
    <t>선봉준</t>
  </si>
  <si>
    <t>최민교</t>
  </si>
  <si>
    <t>권준호</t>
  </si>
  <si>
    <t>이대정</t>
  </si>
  <si>
    <t>임용상</t>
  </si>
  <si>
    <t>정해선</t>
  </si>
  <si>
    <t>한우성</t>
  </si>
  <si>
    <t>안원석</t>
  </si>
  <si>
    <t>강고은</t>
  </si>
  <si>
    <t>조희경</t>
  </si>
  <si>
    <t>김영순</t>
  </si>
  <si>
    <t>권희은</t>
  </si>
  <si>
    <t>김길자</t>
  </si>
  <si>
    <t>최하정</t>
  </si>
  <si>
    <t>주향선</t>
  </si>
  <si>
    <t>장경희</t>
  </si>
  <si>
    <t>김영애</t>
  </si>
  <si>
    <t>최윤선</t>
  </si>
  <si>
    <t>나영란</t>
  </si>
  <si>
    <t>김순기</t>
  </si>
  <si>
    <t>우영화</t>
  </si>
  <si>
    <t>김양임</t>
  </si>
  <si>
    <t>권은영</t>
  </si>
  <si>
    <t>정미순</t>
  </si>
  <si>
    <t>김점이</t>
  </si>
  <si>
    <t>양희정</t>
  </si>
  <si>
    <t>최은희</t>
  </si>
  <si>
    <t>정인영</t>
  </si>
  <si>
    <t>유재현</t>
  </si>
  <si>
    <t>정안나</t>
  </si>
  <si>
    <t>김희정</t>
  </si>
  <si>
    <t>정연조</t>
  </si>
  <si>
    <t>김찬우</t>
  </si>
  <si>
    <t>홍정희</t>
  </si>
  <si>
    <t>원윤주</t>
  </si>
  <si>
    <t>김미영</t>
  </si>
  <si>
    <t>이평희</t>
  </si>
  <si>
    <t>최낙중</t>
  </si>
  <si>
    <t>김연순</t>
  </si>
  <si>
    <t>이용순</t>
  </si>
  <si>
    <t>박용철</t>
  </si>
  <si>
    <t>김봉경</t>
  </si>
  <si>
    <t>김정자</t>
  </si>
  <si>
    <t>이선영</t>
  </si>
  <si>
    <t>김숙자</t>
  </si>
  <si>
    <t>이강식</t>
  </si>
  <si>
    <t>손태현</t>
  </si>
  <si>
    <t>이영순</t>
  </si>
  <si>
    <t>이월심</t>
  </si>
  <si>
    <t>윤희</t>
  </si>
  <si>
    <t>김경희</t>
  </si>
  <si>
    <t>한승희</t>
  </si>
  <si>
    <t>주명희</t>
  </si>
  <si>
    <t>정오영</t>
  </si>
  <si>
    <t>홍경옥</t>
  </si>
  <si>
    <t>김수남</t>
  </si>
  <si>
    <t>장지현</t>
  </si>
  <si>
    <t>지현숙</t>
  </si>
  <si>
    <t>장희정</t>
  </si>
  <si>
    <t>김재명</t>
  </si>
  <si>
    <t>주혜란</t>
  </si>
  <si>
    <t>송수영</t>
  </si>
  <si>
    <t>김강수</t>
  </si>
  <si>
    <t>임영림</t>
  </si>
  <si>
    <t>황승연</t>
  </si>
  <si>
    <t>강민정</t>
  </si>
  <si>
    <t>ID</t>
  </si>
  <si>
    <t>Name</t>
  </si>
  <si>
    <t>Sex</t>
  </si>
  <si>
    <t>Age</t>
  </si>
  <si>
    <t>Birth Date</t>
  </si>
  <si>
    <t>Study Date</t>
  </si>
  <si>
    <t>Requesting Name</t>
  </si>
  <si>
    <t>Total Count</t>
    <phoneticPr fontId="1" type="noConversion"/>
  </si>
  <si>
    <t>Avg. Count</t>
    <phoneticPr fontId="1" type="noConversion"/>
  </si>
  <si>
    <t>Area(Pxls)</t>
    <phoneticPr fontId="1" type="noConversion"/>
  </si>
  <si>
    <t>Femur</t>
    <phoneticPr fontId="1" type="noConversion"/>
  </si>
  <si>
    <t>Thigh</t>
    <phoneticPr fontId="1" type="noConversion"/>
  </si>
  <si>
    <t>Notes</t>
    <phoneticPr fontId="1" type="noConversion"/>
  </si>
  <si>
    <t>total</t>
    <phoneticPr fontId="1" type="noConversion"/>
  </si>
  <si>
    <t>20s</t>
    <phoneticPr fontId="1" type="noConversion"/>
  </si>
  <si>
    <t>30s</t>
    <phoneticPr fontId="1" type="noConversion"/>
  </si>
  <si>
    <t>40s</t>
    <phoneticPr fontId="1" type="noConversion"/>
  </si>
  <si>
    <t>50s</t>
    <phoneticPr fontId="1" type="noConversion"/>
  </si>
  <si>
    <t>60s</t>
    <phoneticPr fontId="1" type="noConversion"/>
  </si>
  <si>
    <t>70s</t>
    <phoneticPr fontId="1" type="noConversion"/>
  </si>
  <si>
    <t>DISPOSED DATA</t>
    <phoneticPr fontId="1" type="noConversion"/>
  </si>
  <si>
    <t>F to T Ratio</t>
    <phoneticPr fontId="1" type="noConversion"/>
  </si>
  <si>
    <t>Mean_R</t>
    <phoneticPr fontId="1" type="noConversion"/>
  </si>
  <si>
    <t>Number</t>
    <phoneticPr fontId="1" type="noConversion"/>
  </si>
  <si>
    <t>Mean_Femur Avg</t>
    <phoneticPr fontId="1" type="noConversion"/>
  </si>
  <si>
    <t>Mean_Thigh Avg</t>
    <phoneticPr fontId="1" type="noConversion"/>
  </si>
  <si>
    <t>Mean_Femur STD</t>
    <phoneticPr fontId="1" type="noConversion"/>
  </si>
  <si>
    <t>Mean_Thigh STD</t>
    <phoneticPr fontId="1" type="noConversion"/>
  </si>
  <si>
    <t>Max_R</t>
    <phoneticPr fontId="1" type="noConversion"/>
  </si>
  <si>
    <t>Min_R</t>
    <phoneticPr fontId="1" type="noConversion"/>
  </si>
  <si>
    <t>STD_R</t>
    <phoneticPr fontId="1" type="noConversion"/>
  </si>
  <si>
    <t>STD</t>
    <phoneticPr fontId="1" type="noConversion"/>
  </si>
  <si>
    <t>STD_Femur Avg</t>
    <phoneticPr fontId="1" type="noConversion"/>
  </si>
  <si>
    <t>Max_Femur Avg</t>
    <phoneticPr fontId="1" type="noConversion"/>
  </si>
  <si>
    <t>Median_Femur Avg</t>
    <phoneticPr fontId="1" type="noConversion"/>
  </si>
  <si>
    <t>Median_R</t>
    <phoneticPr fontId="1" type="noConversion"/>
  </si>
  <si>
    <t>Min_Femur Avg</t>
    <phoneticPr fontId="1" type="noConversion"/>
  </si>
  <si>
    <t>STD_Thigh Avg</t>
  </si>
  <si>
    <t>Max_Thigh Avg</t>
  </si>
  <si>
    <t>Median_Thigh Avg</t>
  </si>
  <si>
    <t>Min_Thigh Avg</t>
  </si>
  <si>
    <t>STD_Femur STD</t>
  </si>
  <si>
    <t>Max_Femur STD</t>
  </si>
  <si>
    <t>Median_Femur STD</t>
  </si>
  <si>
    <t>Min_Femur STD</t>
  </si>
  <si>
    <t>STD_Thigh STD</t>
  </si>
  <si>
    <t>Max_Thigh STD</t>
  </si>
  <si>
    <t>Median_Thigh STD</t>
  </si>
  <si>
    <t>Min_Thigh STD</t>
  </si>
  <si>
    <t>M</t>
    <phoneticPr fontId="1" type="noConversion"/>
  </si>
  <si>
    <t>F</t>
    <phoneticPr fontId="1" type="noConversion"/>
  </si>
  <si>
    <t>STD_Thigh Avg</t>
    <phoneticPr fontId="1" type="noConversion"/>
  </si>
  <si>
    <t>Instrument</t>
    <phoneticPr fontId="1" type="noConversion"/>
  </si>
  <si>
    <t>Infi</t>
    <phoneticPr fontId="1" type="noConversion"/>
  </si>
  <si>
    <t>Infi</t>
    <phoneticPr fontId="1" type="noConversion"/>
  </si>
  <si>
    <t>Sym</t>
    <phoneticPr fontId="1" type="noConversion"/>
  </si>
  <si>
    <t>NMCT670</t>
    <phoneticPr fontId="1" type="noConversion"/>
  </si>
  <si>
    <t>NMCT670</t>
    <phoneticPr fontId="1" type="noConversion"/>
  </si>
  <si>
    <t>김미현</t>
  </si>
  <si>
    <t>한지인</t>
  </si>
  <si>
    <t>Sym</t>
    <phoneticPr fontId="1" type="noConversion"/>
  </si>
  <si>
    <t>박영애</t>
  </si>
  <si>
    <t>이성규</t>
  </si>
  <si>
    <t>이경애</t>
  </si>
  <si>
    <t>Sym</t>
    <phoneticPr fontId="1" type="noConversion"/>
  </si>
  <si>
    <t>박민서</t>
  </si>
  <si>
    <t>박진희</t>
  </si>
  <si>
    <t>진선학</t>
  </si>
  <si>
    <t>김태명</t>
  </si>
  <si>
    <t>박용화</t>
  </si>
  <si>
    <t>노종필</t>
  </si>
  <si>
    <t>조용호</t>
  </si>
  <si>
    <t>김경미</t>
  </si>
  <si>
    <t>김율하</t>
  </si>
  <si>
    <t>이규식</t>
  </si>
  <si>
    <t>최재희</t>
  </si>
  <si>
    <t>안옥녀</t>
  </si>
  <si>
    <t>김시옥</t>
  </si>
  <si>
    <t>장정공</t>
  </si>
  <si>
    <t>장경식</t>
  </si>
  <si>
    <t>임혜인</t>
  </si>
  <si>
    <t>이진숙</t>
  </si>
  <si>
    <t>강은희</t>
  </si>
  <si>
    <t>조혜경</t>
  </si>
  <si>
    <t>김임순</t>
  </si>
  <si>
    <t>김영현</t>
  </si>
  <si>
    <t>안현주</t>
  </si>
  <si>
    <t>안명숙</t>
  </si>
  <si>
    <t>김민하</t>
  </si>
  <si>
    <t>엄창호</t>
  </si>
  <si>
    <t>박선자</t>
  </si>
  <si>
    <t>김가인</t>
  </si>
  <si>
    <t>김경현</t>
  </si>
  <si>
    <t>한미숙</t>
  </si>
  <si>
    <t>김현경</t>
  </si>
  <si>
    <t>이문자</t>
  </si>
  <si>
    <t>전인자</t>
  </si>
  <si>
    <t>이정희</t>
  </si>
  <si>
    <t>이종한</t>
  </si>
  <si>
    <t>이선옥</t>
  </si>
  <si>
    <t>김길광</t>
  </si>
  <si>
    <t>이승재</t>
  </si>
  <si>
    <t>전남임</t>
  </si>
  <si>
    <t>김향순</t>
  </si>
  <si>
    <t>황수영</t>
  </si>
  <si>
    <t>남희숙</t>
  </si>
  <si>
    <t>남정임</t>
  </si>
  <si>
    <t>전현주</t>
  </si>
  <si>
    <t>임채현</t>
  </si>
  <si>
    <t>황진순</t>
  </si>
  <si>
    <t>최희분</t>
  </si>
  <si>
    <t>우은영</t>
  </si>
  <si>
    <t>송상민</t>
  </si>
  <si>
    <t>김순화</t>
  </si>
  <si>
    <t>안승남</t>
  </si>
  <si>
    <t>유윤희</t>
  </si>
  <si>
    <t>한정남</t>
  </si>
  <si>
    <t>이벌춘</t>
  </si>
  <si>
    <t>유기주</t>
  </si>
  <si>
    <t>한효자</t>
  </si>
  <si>
    <t>홍종억</t>
  </si>
  <si>
    <t>백수경</t>
  </si>
  <si>
    <t>이수공</t>
  </si>
  <si>
    <t>이진수</t>
  </si>
  <si>
    <t>이인순</t>
  </si>
  <si>
    <t>김강명</t>
  </si>
  <si>
    <t>신한자</t>
  </si>
  <si>
    <t>최진복</t>
  </si>
  <si>
    <t>최미라</t>
  </si>
  <si>
    <t>염명순</t>
  </si>
  <si>
    <t>조귀형</t>
  </si>
  <si>
    <t>이남미</t>
  </si>
  <si>
    <t>황병용</t>
  </si>
  <si>
    <t>조보숙</t>
  </si>
  <si>
    <t>이현주</t>
  </si>
  <si>
    <t>안창현</t>
  </si>
  <si>
    <t>이해옥</t>
  </si>
  <si>
    <t>곽미주</t>
  </si>
  <si>
    <t>정영자</t>
  </si>
  <si>
    <t>전성민</t>
  </si>
  <si>
    <t>박혜자</t>
  </si>
  <si>
    <t>천수현</t>
  </si>
  <si>
    <t>유경희</t>
  </si>
  <si>
    <t>김해실</t>
  </si>
  <si>
    <t>고계수</t>
  </si>
  <si>
    <t>장경태</t>
  </si>
  <si>
    <t>김창훈</t>
  </si>
  <si>
    <t>문선영</t>
  </si>
  <si>
    <t>김인권</t>
  </si>
  <si>
    <t>고명호</t>
  </si>
  <si>
    <t>임종석</t>
  </si>
  <si>
    <t>허소영</t>
  </si>
  <si>
    <t>홍복순</t>
  </si>
  <si>
    <t>김재식</t>
  </si>
  <si>
    <t>박정선</t>
  </si>
  <si>
    <t>김팔임</t>
  </si>
  <si>
    <t>유충용</t>
  </si>
  <si>
    <t>김경자</t>
  </si>
  <si>
    <t>김복자</t>
  </si>
  <si>
    <t>전보경</t>
  </si>
  <si>
    <t>김종근</t>
  </si>
  <si>
    <t>백훈기</t>
  </si>
  <si>
    <t>강은주</t>
  </si>
  <si>
    <t>고부좌</t>
  </si>
  <si>
    <t>이정애</t>
  </si>
  <si>
    <t>안춘옥</t>
  </si>
  <si>
    <t>한경애</t>
  </si>
  <si>
    <t>정정자</t>
  </si>
  <si>
    <t>이후재</t>
  </si>
  <si>
    <t>김성희</t>
  </si>
  <si>
    <t>김현주</t>
  </si>
  <si>
    <t>양순자</t>
  </si>
  <si>
    <t>김해임</t>
  </si>
  <si>
    <t>이상운2</t>
  </si>
  <si>
    <t>남우숙</t>
  </si>
  <si>
    <t>이정림</t>
  </si>
  <si>
    <t>맹은선</t>
  </si>
  <si>
    <t>문선옥</t>
  </si>
  <si>
    <t>이태인</t>
  </si>
  <si>
    <t>노갑숙</t>
  </si>
  <si>
    <t>설종욱</t>
  </si>
  <si>
    <t>서미양</t>
  </si>
  <si>
    <t>김선희</t>
  </si>
  <si>
    <t>윤옥자</t>
  </si>
  <si>
    <t>구길완</t>
  </si>
  <si>
    <t>현나영</t>
  </si>
  <si>
    <t>김용선</t>
  </si>
  <si>
    <t>김효정</t>
  </si>
  <si>
    <t>조용례</t>
  </si>
  <si>
    <t>변정란</t>
  </si>
  <si>
    <t>이호열</t>
  </si>
  <si>
    <t>유행수</t>
  </si>
  <si>
    <t>조지현</t>
  </si>
  <si>
    <t>나금희</t>
  </si>
  <si>
    <t>최동희</t>
  </si>
  <si>
    <t>박향숙</t>
  </si>
  <si>
    <t>김정해</t>
  </si>
  <si>
    <t>이금수</t>
  </si>
  <si>
    <t>최석원</t>
  </si>
  <si>
    <t>김하영</t>
  </si>
  <si>
    <t>차재헌</t>
  </si>
  <si>
    <t>조군자</t>
  </si>
  <si>
    <t>이용우</t>
  </si>
  <si>
    <t>임금숙</t>
  </si>
  <si>
    <t>송혜정</t>
  </si>
  <si>
    <t>황영례</t>
  </si>
  <si>
    <t>신민철</t>
  </si>
  <si>
    <t>차철동</t>
  </si>
  <si>
    <t>양은순</t>
  </si>
  <si>
    <t>김준신</t>
  </si>
  <si>
    <t>허정옥</t>
  </si>
  <si>
    <t>김주현</t>
  </si>
  <si>
    <t>김상남</t>
  </si>
  <si>
    <t>박기창</t>
  </si>
  <si>
    <t>옥경희</t>
  </si>
  <si>
    <t>이정단</t>
  </si>
  <si>
    <t>김선숙</t>
  </si>
  <si>
    <t>이희숙</t>
  </si>
  <si>
    <t>이갑숙</t>
  </si>
  <si>
    <t>김종환</t>
  </si>
  <si>
    <t>권순이</t>
  </si>
  <si>
    <t>주창범</t>
  </si>
  <si>
    <t>소재균</t>
  </si>
  <si>
    <t>이영재</t>
  </si>
  <si>
    <t>명경진</t>
  </si>
  <si>
    <t>이순애</t>
  </si>
  <si>
    <t>박미지</t>
  </si>
  <si>
    <t>김간란</t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</si>
  <si>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</si>
  <si>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</si>
  <si>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</si>
  <si>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</si>
  <si>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</si>
  <si>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</si>
  <si>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</si>
  <si>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</si>
  <si>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</si>
  <si>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</si>
  <si>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</si>
  <si>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</si>
  <si>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</si>
  <si>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</si>
  <si>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</si>
  <si>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</si>
  <si>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</si>
  <si>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</si>
  <si>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</si>
  <si>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</si>
  <si>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</si>
  <si>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</si>
  <si>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</si>
  <si>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</si>
  <si>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</si>
  <si>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</si>
  <si>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</si>
  <si>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</si>
  <si>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</si>
  <si>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</si>
  <si>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</si>
  <si>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투여</t>
    <phoneticPr fontId="1" type="noConversion"/>
  </si>
  <si>
    <t>촬영</t>
    <phoneticPr fontId="1" type="noConversion"/>
  </si>
  <si>
    <t>단성수</t>
  </si>
  <si>
    <t>최혜숙</t>
  </si>
  <si>
    <t>김대성</t>
  </si>
  <si>
    <t>이유선</t>
  </si>
  <si>
    <t>NMCT670</t>
    <phoneticPr fontId="1" type="noConversion"/>
  </si>
  <si>
    <t>송현영</t>
  </si>
  <si>
    <t>NMCT670</t>
    <phoneticPr fontId="1" type="noConversion"/>
  </si>
  <si>
    <t>전시재</t>
  </si>
  <si>
    <t>NMCT670</t>
    <phoneticPr fontId="1" type="noConversion"/>
  </si>
  <si>
    <t>이매자</t>
  </si>
  <si>
    <t>NMCT670</t>
    <phoneticPr fontId="1" type="noConversion"/>
  </si>
  <si>
    <t>NMCT670</t>
    <phoneticPr fontId="1" type="noConversion"/>
  </si>
  <si>
    <t>김금용</t>
  </si>
  <si>
    <t>NMCT670</t>
    <phoneticPr fontId="1" type="noConversion"/>
  </si>
  <si>
    <t>박승주</t>
  </si>
  <si>
    <t>NMCT670</t>
    <phoneticPr fontId="1" type="noConversion"/>
  </si>
  <si>
    <t>권경훈</t>
  </si>
  <si>
    <t>NMCT670</t>
    <phoneticPr fontId="1" type="noConversion"/>
  </si>
  <si>
    <t>이춘자</t>
  </si>
  <si>
    <t>안옥자</t>
  </si>
  <si>
    <t>NMCT670</t>
    <phoneticPr fontId="1" type="noConversion"/>
  </si>
  <si>
    <t>김태자</t>
  </si>
  <si>
    <t>NMCT670</t>
    <phoneticPr fontId="1" type="noConversion"/>
  </si>
  <si>
    <t>김송춘</t>
  </si>
  <si>
    <t>방순덕</t>
  </si>
  <si>
    <t>박기임</t>
  </si>
  <si>
    <t>한인숙</t>
  </si>
  <si>
    <t>이영수</t>
  </si>
  <si>
    <t>장봉덕</t>
  </si>
  <si>
    <t>김희진</t>
  </si>
  <si>
    <t>조미숙</t>
  </si>
  <si>
    <t>NMCT670</t>
    <phoneticPr fontId="1" type="noConversion"/>
  </si>
  <si>
    <t>양정식</t>
  </si>
  <si>
    <t>양윤정</t>
  </si>
  <si>
    <t>김창민</t>
  </si>
  <si>
    <t>임미연</t>
  </si>
  <si>
    <t>NMCT670</t>
    <phoneticPr fontId="1" type="noConversion"/>
  </si>
  <si>
    <t>최범준</t>
  </si>
  <si>
    <t>이영주</t>
  </si>
  <si>
    <t>NMCT670</t>
    <phoneticPr fontId="1" type="noConversion"/>
  </si>
  <si>
    <t>윤지희</t>
  </si>
  <si>
    <t>NMCT670</t>
    <phoneticPr fontId="1" type="noConversion"/>
  </si>
  <si>
    <t>정유진</t>
  </si>
  <si>
    <t>최영자</t>
  </si>
  <si>
    <t>NMCT670</t>
    <phoneticPr fontId="1" type="noConversion"/>
  </si>
  <si>
    <t>조미경</t>
  </si>
  <si>
    <t>NMCT670</t>
    <phoneticPr fontId="1" type="noConversion"/>
  </si>
  <si>
    <t>조차숙</t>
  </si>
  <si>
    <t>NMCT670</t>
    <phoneticPr fontId="1" type="noConversion"/>
  </si>
  <si>
    <t>서영기</t>
  </si>
  <si>
    <t>윤현숙</t>
  </si>
  <si>
    <t>이종건</t>
  </si>
  <si>
    <t>서경숙</t>
  </si>
  <si>
    <t>김순덕</t>
  </si>
  <si>
    <t>심영섭</t>
  </si>
  <si>
    <t>윤정애</t>
  </si>
  <si>
    <t>유성애</t>
  </si>
  <si>
    <t>권성환</t>
  </si>
  <si>
    <t>김상미</t>
  </si>
  <si>
    <t>JIN XIANG LONG</t>
  </si>
  <si>
    <t>임중혁</t>
  </si>
  <si>
    <t>NMCT670</t>
    <phoneticPr fontId="1" type="noConversion"/>
  </si>
  <si>
    <t>신미정</t>
  </si>
  <si>
    <t>trauma?</t>
    <phoneticPr fontId="1" type="noConversion"/>
  </si>
  <si>
    <t>이순자</t>
  </si>
  <si>
    <t>정순연</t>
  </si>
  <si>
    <t>정수명</t>
  </si>
  <si>
    <t>박미정</t>
  </si>
  <si>
    <t>홍지언</t>
  </si>
  <si>
    <t>장유미</t>
  </si>
  <si>
    <t>NMCT670</t>
    <phoneticPr fontId="1" type="noConversion"/>
  </si>
  <si>
    <t>최부한</t>
  </si>
  <si>
    <t>NMCT670</t>
    <phoneticPr fontId="1" type="noConversion"/>
  </si>
  <si>
    <t>박애선</t>
  </si>
  <si>
    <t>이진구2</t>
  </si>
  <si>
    <t>??</t>
    <phoneticPr fontId="1" type="noConversion"/>
  </si>
  <si>
    <t>이인성</t>
  </si>
  <si>
    <t>백순희</t>
  </si>
  <si>
    <t>송미애</t>
  </si>
  <si>
    <t>NMCT670</t>
    <phoneticPr fontId="1" type="noConversion"/>
  </si>
  <si>
    <t>김금란</t>
  </si>
  <si>
    <t>최복렬</t>
  </si>
  <si>
    <t>NMCT670</t>
    <phoneticPr fontId="1" type="noConversion"/>
  </si>
  <si>
    <t>염진선</t>
  </si>
  <si>
    <t>NMCT670</t>
    <phoneticPr fontId="1" type="noConversion"/>
  </si>
  <si>
    <t>정진아</t>
  </si>
  <si>
    <t>정대영</t>
  </si>
  <si>
    <t>박성민</t>
  </si>
  <si>
    <t>강지선</t>
  </si>
  <si>
    <t>오송자</t>
  </si>
  <si>
    <t>유정금</t>
  </si>
  <si>
    <t>노지은</t>
  </si>
  <si>
    <t>한상빈</t>
  </si>
  <si>
    <t>NMCT670</t>
    <phoneticPr fontId="1" type="noConversion"/>
  </si>
  <si>
    <t>양성진</t>
  </si>
  <si>
    <t>NMCT670</t>
    <phoneticPr fontId="1" type="noConversion"/>
  </si>
  <si>
    <t>복선순</t>
  </si>
  <si>
    <t>NMCT670</t>
    <phoneticPr fontId="1" type="noConversion"/>
  </si>
  <si>
    <t>이현희</t>
  </si>
  <si>
    <t>전형준</t>
  </si>
  <si>
    <t>문석란</t>
  </si>
  <si>
    <t>임현진</t>
  </si>
  <si>
    <t>라수영</t>
  </si>
  <si>
    <t>정원경</t>
  </si>
  <si>
    <t>신서진</t>
  </si>
  <si>
    <t>조은정</t>
  </si>
  <si>
    <t>신순희</t>
  </si>
  <si>
    <t>NMCT670</t>
    <phoneticPr fontId="1" type="noConversion"/>
  </si>
  <si>
    <t>고미애</t>
  </si>
  <si>
    <t>김희연</t>
  </si>
  <si>
    <t>김혜숙</t>
  </si>
  <si>
    <t>최흥복</t>
  </si>
  <si>
    <t>옥경숙</t>
  </si>
  <si>
    <t>김봉희</t>
  </si>
  <si>
    <t>최복진</t>
  </si>
  <si>
    <t>NMCT670</t>
    <phoneticPr fontId="1" type="noConversion"/>
  </si>
  <si>
    <t>유세진</t>
  </si>
  <si>
    <t>r???</t>
    <phoneticPr fontId="1" type="noConversion"/>
  </si>
  <si>
    <t>윤형섭</t>
  </si>
  <si>
    <t>최금례</t>
  </si>
  <si>
    <t>윤대길</t>
  </si>
  <si>
    <t>박인옥</t>
  </si>
  <si>
    <t>김화순</t>
  </si>
  <si>
    <t>구연정</t>
  </si>
  <si>
    <t>정근선</t>
  </si>
  <si>
    <t>NMCT670</t>
    <phoneticPr fontId="1" type="noConversion"/>
  </si>
  <si>
    <t>신혜정</t>
  </si>
  <si>
    <t>이승희</t>
  </si>
  <si>
    <t>이성재</t>
  </si>
  <si>
    <t>박순자</t>
  </si>
  <si>
    <t>용혜자</t>
  </si>
  <si>
    <t>김희순</t>
  </si>
  <si>
    <t>이현종</t>
  </si>
  <si>
    <t>조점용</t>
  </si>
  <si>
    <t>장연자</t>
  </si>
  <si>
    <t>정삼문</t>
  </si>
  <si>
    <t>전미연</t>
  </si>
  <si>
    <t>강정희</t>
  </si>
  <si>
    <t>원명숙</t>
  </si>
  <si>
    <t>유인숙</t>
  </si>
  <si>
    <t>박서영</t>
  </si>
  <si>
    <t>이만희</t>
  </si>
  <si>
    <t>조행자</t>
  </si>
  <si>
    <t>이아영</t>
  </si>
  <si>
    <t>이춘형</t>
  </si>
  <si>
    <t>강명자</t>
  </si>
  <si>
    <t>김근희</t>
  </si>
  <si>
    <t>박서준2</t>
  </si>
  <si>
    <t>김옥희</t>
  </si>
  <si>
    <t>최정희</t>
  </si>
  <si>
    <t>최재일</t>
  </si>
  <si>
    <t>권명규</t>
  </si>
  <si>
    <t>최미하</t>
  </si>
  <si>
    <t>김효순</t>
  </si>
  <si>
    <t>이건자</t>
  </si>
  <si>
    <t>Infi</t>
    <phoneticPr fontId="1" type="noConversion"/>
  </si>
  <si>
    <t>왕군</t>
  </si>
  <si>
    <t>박정숙</t>
  </si>
  <si>
    <t>김명애</t>
  </si>
  <si>
    <t>이경희</t>
  </si>
  <si>
    <t>이미순</t>
  </si>
  <si>
    <t>정우태</t>
  </si>
  <si>
    <t>권기봉</t>
  </si>
  <si>
    <t>Infi</t>
    <phoneticPr fontId="1" type="noConversion"/>
  </si>
  <si>
    <t>김도엽</t>
  </si>
  <si>
    <t>신경복</t>
  </si>
  <si>
    <t>현종국</t>
  </si>
  <si>
    <t>김나영</t>
  </si>
  <si>
    <t>권종오</t>
  </si>
  <si>
    <t>정해찬</t>
  </si>
  <si>
    <t>윤철영</t>
  </si>
  <si>
    <t>문순례</t>
  </si>
  <si>
    <t>정자</t>
  </si>
  <si>
    <t>조정애</t>
  </si>
  <si>
    <t>안명희</t>
  </si>
  <si>
    <t>권경희</t>
  </si>
  <si>
    <t>홍성용</t>
  </si>
  <si>
    <t>김재순</t>
  </si>
  <si>
    <t>김길성</t>
  </si>
  <si>
    <t>차두헌</t>
  </si>
  <si>
    <t>강정화</t>
  </si>
  <si>
    <t>이미희</t>
  </si>
  <si>
    <t>최옥윤</t>
  </si>
  <si>
    <t>오인숙</t>
  </si>
  <si>
    <t>강윤자</t>
  </si>
  <si>
    <t>민병국</t>
  </si>
  <si>
    <t>최진순</t>
  </si>
  <si>
    <t>PIAO CHUNHUA</t>
  </si>
  <si>
    <t>진교성</t>
  </si>
  <si>
    <t>조공운</t>
  </si>
  <si>
    <t>전기순</t>
  </si>
  <si>
    <t>이회연</t>
  </si>
  <si>
    <t>신충교</t>
  </si>
  <si>
    <t>김기철</t>
  </si>
  <si>
    <t>도건웅</t>
  </si>
  <si>
    <t>문제정</t>
  </si>
  <si>
    <t>이정미</t>
  </si>
  <si>
    <t>송효순</t>
  </si>
  <si>
    <t>김문자</t>
  </si>
  <si>
    <t>송삼례</t>
  </si>
  <si>
    <t>윤주란</t>
  </si>
  <si>
    <t>신봉균</t>
  </si>
  <si>
    <t>이화선</t>
  </si>
  <si>
    <t>이주희</t>
  </si>
  <si>
    <t>박다혜</t>
  </si>
  <si>
    <t>이분자</t>
  </si>
  <si>
    <t>김옥숙</t>
  </si>
  <si>
    <t>백성희</t>
  </si>
  <si>
    <t>김일섭</t>
  </si>
  <si>
    <t>이선화</t>
  </si>
  <si>
    <t>장태호</t>
  </si>
  <si>
    <t>김동영</t>
  </si>
  <si>
    <t>김종용</t>
  </si>
  <si>
    <t>우제익</t>
  </si>
  <si>
    <t>홍옥희</t>
  </si>
  <si>
    <t>안성수</t>
  </si>
  <si>
    <t>김기수</t>
  </si>
  <si>
    <t>박연순</t>
  </si>
  <si>
    <t>채재남</t>
  </si>
  <si>
    <t>김명숙</t>
  </si>
  <si>
    <t>서은정</t>
  </si>
  <si>
    <t>황현주</t>
  </si>
  <si>
    <t>한숙자</t>
  </si>
  <si>
    <t>백미녀</t>
  </si>
  <si>
    <t>김명자</t>
  </si>
  <si>
    <t>정병대</t>
  </si>
  <si>
    <t>전현화</t>
  </si>
  <si>
    <t>최준환</t>
  </si>
  <si>
    <t>박혜린</t>
  </si>
  <si>
    <t>양은주</t>
  </si>
  <si>
    <t>김혜원</t>
  </si>
  <si>
    <t>민경선</t>
  </si>
  <si>
    <t>송민엽</t>
  </si>
  <si>
    <t>전복희</t>
  </si>
  <si>
    <t>윤성희</t>
  </si>
  <si>
    <t>최병한</t>
  </si>
  <si>
    <t>김수연</t>
  </si>
  <si>
    <t>박해원</t>
  </si>
  <si>
    <t>최근창</t>
  </si>
  <si>
    <t>송은란</t>
  </si>
  <si>
    <t>안남순</t>
  </si>
  <si>
    <t>공성진</t>
  </si>
  <si>
    <t>최난희</t>
  </si>
  <si>
    <t>길주옥</t>
  </si>
  <si>
    <t>이성준</t>
  </si>
  <si>
    <t>박미숙</t>
  </si>
  <si>
    <t>진현주</t>
  </si>
  <si>
    <t>박윤재</t>
  </si>
  <si>
    <t>권오석</t>
  </si>
  <si>
    <t>고미나</t>
  </si>
  <si>
    <t>권강수</t>
  </si>
  <si>
    <t>박영준</t>
  </si>
  <si>
    <t>기민정</t>
  </si>
  <si>
    <t>이훈구</t>
  </si>
  <si>
    <t>민혜란</t>
  </si>
  <si>
    <t>김태경</t>
  </si>
  <si>
    <t>염태식</t>
  </si>
  <si>
    <t>bone meta</t>
    <phoneticPr fontId="1" type="noConversion"/>
  </si>
  <si>
    <t>최성우</t>
  </si>
  <si>
    <t>장은식</t>
  </si>
  <si>
    <t>HUYNH KIM MY</t>
  </si>
  <si>
    <t>유경연</t>
  </si>
  <si>
    <t>유성일</t>
  </si>
  <si>
    <t>지혁</t>
  </si>
  <si>
    <t>조성미</t>
  </si>
  <si>
    <t>Infi</t>
    <phoneticPr fontId="1" type="noConversion"/>
  </si>
  <si>
    <t>박승애</t>
  </si>
  <si>
    <t>Infi</t>
    <phoneticPr fontId="1" type="noConversion"/>
  </si>
  <si>
    <t>이동선</t>
  </si>
  <si>
    <t>Infi</t>
    <phoneticPr fontId="1" type="noConversion"/>
  </si>
  <si>
    <t>엄선우</t>
  </si>
  <si>
    <t>Infi</t>
    <phoneticPr fontId="1" type="noConversion"/>
  </si>
  <si>
    <t>박주현</t>
  </si>
  <si>
    <t>Infi</t>
    <phoneticPr fontId="1" type="noConversion"/>
  </si>
  <si>
    <t>정민경</t>
  </si>
  <si>
    <t>Infi</t>
    <phoneticPr fontId="1" type="noConversion"/>
  </si>
  <si>
    <t>조동송</t>
  </si>
  <si>
    <t>Infi</t>
    <phoneticPr fontId="1" type="noConversion"/>
  </si>
  <si>
    <t>Infi</t>
    <phoneticPr fontId="1" type="noConversion"/>
  </si>
  <si>
    <t>표영란</t>
  </si>
  <si>
    <t>Infi</t>
    <phoneticPr fontId="1" type="noConversion"/>
  </si>
  <si>
    <t>이수희</t>
  </si>
  <si>
    <t>김병순</t>
  </si>
  <si>
    <t>Infi</t>
    <phoneticPr fontId="1" type="noConversion"/>
  </si>
  <si>
    <t>김기용</t>
  </si>
  <si>
    <t>김태근</t>
  </si>
  <si>
    <t>유순임</t>
  </si>
  <si>
    <t>홍귀희</t>
  </si>
  <si>
    <t>최영우</t>
  </si>
  <si>
    <t>정미수</t>
  </si>
  <si>
    <t>김영우</t>
  </si>
  <si>
    <t>권영태</t>
  </si>
  <si>
    <t>박갑순</t>
  </si>
  <si>
    <t>이영학</t>
  </si>
  <si>
    <t>이규항</t>
  </si>
  <si>
    <t>나혜란</t>
  </si>
  <si>
    <t>박지영</t>
  </si>
  <si>
    <t>엄민정</t>
  </si>
  <si>
    <t>이도진</t>
  </si>
  <si>
    <t>신철성</t>
  </si>
  <si>
    <t>문명자</t>
  </si>
  <si>
    <t>채윤정</t>
  </si>
  <si>
    <t>Infi</t>
    <phoneticPr fontId="1" type="noConversion"/>
  </si>
  <si>
    <t>김은자</t>
  </si>
  <si>
    <t>정원진</t>
  </si>
  <si>
    <t>정현숙</t>
  </si>
  <si>
    <t>Infi</t>
    <phoneticPr fontId="1" type="noConversion"/>
  </si>
  <si>
    <t>윤주연</t>
  </si>
  <si>
    <t>Infi</t>
    <phoneticPr fontId="1" type="noConversion"/>
  </si>
  <si>
    <t>배병호</t>
  </si>
  <si>
    <t>최원석</t>
  </si>
  <si>
    <t>Infi</t>
    <phoneticPr fontId="1" type="noConversion"/>
  </si>
  <si>
    <t>trauma?</t>
    <phoneticPr fontId="1" type="noConversion"/>
  </si>
  <si>
    <t>조정자</t>
  </si>
  <si>
    <t>Infi</t>
    <phoneticPr fontId="1" type="noConversion"/>
  </si>
  <si>
    <t>이아름</t>
  </si>
  <si>
    <t>송덕심</t>
  </si>
  <si>
    <t>이화순2</t>
  </si>
  <si>
    <t>윤예자</t>
  </si>
  <si>
    <t>박영옥</t>
  </si>
  <si>
    <t>안혜숙</t>
  </si>
  <si>
    <t>이양애</t>
  </si>
  <si>
    <t>천순재</t>
  </si>
  <si>
    <t>Infi</t>
    <phoneticPr fontId="1" type="noConversion"/>
  </si>
  <si>
    <t>송지숙</t>
  </si>
  <si>
    <t>김덕현</t>
  </si>
  <si>
    <t>김동복</t>
  </si>
  <si>
    <t>한진호</t>
  </si>
  <si>
    <t>박호영</t>
  </si>
  <si>
    <t>방윤심</t>
  </si>
  <si>
    <t>김민경</t>
  </si>
  <si>
    <t>정상덕</t>
  </si>
  <si>
    <t>지흥옥</t>
  </si>
  <si>
    <t>이인자</t>
  </si>
  <si>
    <t>박두식</t>
  </si>
  <si>
    <t>서영숙</t>
  </si>
  <si>
    <t>김종임</t>
  </si>
  <si>
    <t>허정희</t>
  </si>
  <si>
    <t>김수복</t>
  </si>
  <si>
    <t>이봉희</t>
  </si>
  <si>
    <t>문종선</t>
  </si>
  <si>
    <t>박현아</t>
  </si>
  <si>
    <t>이금선</t>
  </si>
  <si>
    <t>서항원</t>
  </si>
  <si>
    <t>송윤경</t>
  </si>
  <si>
    <t>이민자</t>
  </si>
  <si>
    <t>이순희</t>
  </si>
  <si>
    <t>박용선</t>
  </si>
  <si>
    <t>Infi</t>
    <phoneticPr fontId="1" type="noConversion"/>
  </si>
  <si>
    <t>이재연</t>
  </si>
  <si>
    <t>Infi</t>
    <phoneticPr fontId="1" type="noConversion"/>
  </si>
  <si>
    <t>KIM/ ROZA</t>
  </si>
  <si>
    <t>서금희</t>
  </si>
  <si>
    <t>Infi</t>
    <phoneticPr fontId="1" type="noConversion"/>
  </si>
  <si>
    <t>최태유</t>
  </si>
  <si>
    <t>한정희</t>
  </si>
  <si>
    <t>김순용</t>
  </si>
  <si>
    <t>신경숙</t>
  </si>
  <si>
    <t>김태영</t>
  </si>
  <si>
    <t>오정민</t>
  </si>
  <si>
    <t>최월선</t>
  </si>
  <si>
    <t>박은자</t>
  </si>
  <si>
    <t>송혜진</t>
  </si>
  <si>
    <t>안지원</t>
  </si>
  <si>
    <t>장미선</t>
  </si>
  <si>
    <t>엄복순</t>
  </si>
  <si>
    <t>민혜연</t>
  </si>
  <si>
    <t>정인호</t>
  </si>
  <si>
    <t>오수영</t>
  </si>
  <si>
    <t>안창숙</t>
  </si>
  <si>
    <t>전윤재</t>
  </si>
  <si>
    <t>한화심</t>
  </si>
  <si>
    <t>강은미</t>
  </si>
  <si>
    <t>김설화</t>
  </si>
  <si>
    <t>위희정</t>
  </si>
  <si>
    <t>최지도</t>
  </si>
  <si>
    <t>황영필</t>
  </si>
  <si>
    <t>김순례</t>
  </si>
  <si>
    <t>박길래</t>
  </si>
  <si>
    <t>박명선</t>
  </si>
  <si>
    <t>김일순</t>
  </si>
  <si>
    <t>이정현</t>
  </si>
  <si>
    <t>한현순</t>
  </si>
  <si>
    <t>박군자</t>
  </si>
  <si>
    <t>knee</t>
    <phoneticPr fontId="1" type="noConversion"/>
  </si>
  <si>
    <t>김두진</t>
  </si>
  <si>
    <t>강규병</t>
  </si>
  <si>
    <t>김병희</t>
  </si>
  <si>
    <t>장정화</t>
  </si>
  <si>
    <t>이순호</t>
  </si>
  <si>
    <t>정은순</t>
  </si>
  <si>
    <t>송해상</t>
  </si>
  <si>
    <t>장혜란</t>
  </si>
  <si>
    <t>변근옥</t>
  </si>
  <si>
    <t>권오정</t>
  </si>
  <si>
    <t>주양순</t>
  </si>
  <si>
    <t>홍세빈</t>
  </si>
  <si>
    <t>이현종2</t>
  </si>
  <si>
    <t>김헌근</t>
  </si>
  <si>
    <t>박을임</t>
  </si>
  <si>
    <t>신정연</t>
  </si>
  <si>
    <t>윤근자</t>
  </si>
  <si>
    <t>허정순</t>
  </si>
  <si>
    <t>이은희</t>
  </si>
  <si>
    <t>김현승</t>
  </si>
  <si>
    <t>송정남</t>
  </si>
  <si>
    <t>최정옥</t>
  </si>
  <si>
    <t>오남식</t>
  </si>
  <si>
    <t>채희자</t>
  </si>
  <si>
    <t>김은숙</t>
  </si>
  <si>
    <t>이성순</t>
  </si>
  <si>
    <t>김인선</t>
  </si>
  <si>
    <t>HAN XIANG PAN</t>
  </si>
  <si>
    <t>김서진</t>
  </si>
  <si>
    <t>최지연</t>
  </si>
  <si>
    <t>권미란</t>
  </si>
  <si>
    <t>임은정</t>
  </si>
  <si>
    <t>Total</t>
    <phoneticPr fontId="1" type="noConversion"/>
  </si>
  <si>
    <t>이옥순</t>
  </si>
  <si>
    <t>knee</t>
    <phoneticPr fontId="1" type="noConversion"/>
  </si>
  <si>
    <t>이익원</t>
  </si>
  <si>
    <t>Limited</t>
    <phoneticPr fontId="1" type="noConversion"/>
  </si>
  <si>
    <t>Total</t>
    <phoneticPr fontId="1" type="noConversion"/>
  </si>
  <si>
    <t>M</t>
    <phoneticPr fontId="1" type="noConversion"/>
  </si>
  <si>
    <t>F</t>
    <phoneticPr fontId="1" type="noConversion"/>
  </si>
  <si>
    <t>Time Interval</t>
    <phoneticPr fontId="1" type="noConversion"/>
  </si>
  <si>
    <t>Mean_Interv.</t>
    <phoneticPr fontId="1" type="noConversion"/>
  </si>
  <si>
    <t>STD_Interv.</t>
    <phoneticPr fontId="1" type="noConversion"/>
  </si>
  <si>
    <t>Max_Interv.</t>
    <phoneticPr fontId="1" type="noConversion"/>
  </si>
  <si>
    <t>Median_Interv.</t>
    <phoneticPr fontId="1" type="noConversion"/>
  </si>
  <si>
    <t>Min_Interv.</t>
    <phoneticPr fontId="1" type="noConversion"/>
  </si>
  <si>
    <t>OVERALL</t>
    <phoneticPr fontId="1" type="noConversion"/>
  </si>
  <si>
    <t>Sorting by Age</t>
    <phoneticPr fontId="1" type="noConversion"/>
  </si>
  <si>
    <t>NM830</t>
    <phoneticPr fontId="1" type="noConversion"/>
  </si>
  <si>
    <t>고광록</t>
  </si>
  <si>
    <t>정현주</t>
  </si>
  <si>
    <t>유병임</t>
  </si>
  <si>
    <t>이경순</t>
  </si>
  <si>
    <t>홍윤숙</t>
  </si>
  <si>
    <t>전영신</t>
  </si>
  <si>
    <t>김민혁</t>
  </si>
  <si>
    <t>윤춘례</t>
  </si>
  <si>
    <t>최유화</t>
  </si>
  <si>
    <t>이호선</t>
  </si>
  <si>
    <t>홍일선</t>
  </si>
  <si>
    <t>최삼례</t>
  </si>
  <si>
    <t>김영미</t>
  </si>
  <si>
    <t>손영순</t>
  </si>
  <si>
    <t>육수진</t>
  </si>
  <si>
    <t>이길재</t>
  </si>
  <si>
    <t>박경임</t>
  </si>
  <si>
    <t>이호순</t>
  </si>
  <si>
    <t>옥영희</t>
  </si>
  <si>
    <t>박혜숙</t>
  </si>
  <si>
    <t>오광환</t>
  </si>
  <si>
    <t>신현진</t>
  </si>
  <si>
    <t>오만근</t>
  </si>
  <si>
    <t>강혜란</t>
  </si>
  <si>
    <t>신해선</t>
  </si>
  <si>
    <t>박은미</t>
  </si>
  <si>
    <t>송영배</t>
  </si>
  <si>
    <t>김정순</t>
  </si>
  <si>
    <t>김옥란</t>
  </si>
  <si>
    <t>함옥란</t>
  </si>
  <si>
    <t>김석동</t>
  </si>
  <si>
    <t>김선주</t>
  </si>
  <si>
    <t>유종남</t>
  </si>
  <si>
    <t>원영화</t>
  </si>
  <si>
    <t>서선미</t>
  </si>
  <si>
    <t>윤용분</t>
  </si>
  <si>
    <t>최영호</t>
  </si>
  <si>
    <t>윤정희</t>
  </si>
  <si>
    <t>조은영</t>
  </si>
  <si>
    <t>라선애</t>
  </si>
  <si>
    <t>이소영</t>
  </si>
  <si>
    <t>안혜진</t>
  </si>
  <si>
    <t>진연</t>
  </si>
  <si>
    <t>곽윤묵</t>
  </si>
  <si>
    <t>김가영</t>
  </si>
  <si>
    <t>김세진</t>
  </si>
  <si>
    <t>김병주</t>
  </si>
  <si>
    <t>이은종</t>
  </si>
  <si>
    <t>이치영</t>
  </si>
  <si>
    <t>조영주</t>
  </si>
  <si>
    <t>이순섭</t>
  </si>
  <si>
    <t>윤희영</t>
  </si>
  <si>
    <t>이정태</t>
  </si>
  <si>
    <t>김주영</t>
  </si>
  <si>
    <t>주유남</t>
  </si>
  <si>
    <t>안진숙</t>
  </si>
  <si>
    <t>김미선4</t>
  </si>
  <si>
    <t>김민혜</t>
  </si>
  <si>
    <t>최홍철</t>
  </si>
  <si>
    <t>우현주</t>
  </si>
  <si>
    <t>배인옥</t>
  </si>
  <si>
    <t>이화수</t>
  </si>
  <si>
    <t>서금란</t>
  </si>
  <si>
    <t>홍영기</t>
  </si>
  <si>
    <t>원혜숙</t>
  </si>
  <si>
    <t>최고성</t>
  </si>
  <si>
    <t>박영숙</t>
  </si>
  <si>
    <t>정남순</t>
  </si>
  <si>
    <t>임옥순</t>
  </si>
  <si>
    <t>정창욱</t>
  </si>
  <si>
    <t>김영자</t>
  </si>
  <si>
    <t>조정선</t>
  </si>
  <si>
    <t>강세은</t>
  </si>
  <si>
    <t>김언주</t>
  </si>
  <si>
    <t>오봉록</t>
  </si>
  <si>
    <t>황수홍</t>
  </si>
  <si>
    <t>이경자</t>
  </si>
  <si>
    <t>박주영</t>
  </si>
  <si>
    <t>강의열</t>
  </si>
  <si>
    <t>민향기</t>
  </si>
  <si>
    <t>송은순</t>
  </si>
  <si>
    <t>한필순</t>
  </si>
  <si>
    <t>이옥진</t>
  </si>
  <si>
    <t>홍라희</t>
  </si>
  <si>
    <t>정연옥</t>
  </si>
  <si>
    <t>류인자</t>
  </si>
  <si>
    <t>민귀숙</t>
  </si>
  <si>
    <t>김정수</t>
  </si>
  <si>
    <t>이면식</t>
  </si>
  <si>
    <t>이수태</t>
  </si>
  <si>
    <t>이화자</t>
  </si>
  <si>
    <t>서민석</t>
  </si>
  <si>
    <t>라광기</t>
  </si>
  <si>
    <t>장진순</t>
  </si>
  <si>
    <t>백금희</t>
  </si>
  <si>
    <t>윤미진</t>
  </si>
  <si>
    <t>황교숙</t>
  </si>
  <si>
    <t>한신국</t>
  </si>
  <si>
    <t>송덕실</t>
  </si>
  <si>
    <t>이윤정</t>
  </si>
  <si>
    <t>박지현</t>
  </si>
  <si>
    <t>함경진</t>
  </si>
  <si>
    <t>백두현</t>
  </si>
  <si>
    <t>이진환</t>
  </si>
  <si>
    <t>박춘봉</t>
  </si>
  <si>
    <t>홍기순</t>
  </si>
  <si>
    <t>윤보영</t>
  </si>
  <si>
    <t>정은경</t>
  </si>
  <si>
    <t>백윤미</t>
  </si>
  <si>
    <t>박미진</t>
  </si>
  <si>
    <t>김옥분</t>
  </si>
  <si>
    <t>장미자</t>
  </si>
  <si>
    <t>김순호</t>
  </si>
  <si>
    <t>박태언</t>
  </si>
  <si>
    <t>박영규</t>
  </si>
  <si>
    <t>한현숙</t>
  </si>
  <si>
    <t>지계숙</t>
  </si>
  <si>
    <t>박현목</t>
  </si>
  <si>
    <t>권교옥</t>
  </si>
  <si>
    <t>신영실</t>
  </si>
  <si>
    <t>이윤재</t>
  </si>
  <si>
    <t>김명희</t>
  </si>
  <si>
    <t>이영자</t>
  </si>
  <si>
    <t>임혜숙</t>
  </si>
  <si>
    <t>김성현</t>
  </si>
  <si>
    <t>박상현</t>
  </si>
  <si>
    <t>이정자</t>
  </si>
  <si>
    <t>이연숙</t>
  </si>
  <si>
    <t>이상삼</t>
  </si>
  <si>
    <t>박계임</t>
  </si>
  <si>
    <t>김영혜</t>
  </si>
  <si>
    <t>신정숙</t>
  </si>
  <si>
    <t>송정숙</t>
  </si>
  <si>
    <t>김옥녀</t>
  </si>
  <si>
    <t>임병영</t>
  </si>
  <si>
    <t>박병수</t>
  </si>
  <si>
    <t>조주현</t>
  </si>
  <si>
    <t>남정우</t>
  </si>
  <si>
    <t>강강숙</t>
  </si>
  <si>
    <t>박종수</t>
  </si>
  <si>
    <t>이진영</t>
  </si>
  <si>
    <t>소판영</t>
  </si>
  <si>
    <t>박영순</t>
  </si>
  <si>
    <t>임정숙</t>
  </si>
  <si>
    <t>노재순</t>
  </si>
  <si>
    <t>이성기</t>
  </si>
  <si>
    <t>손정조</t>
  </si>
  <si>
    <t>이지은</t>
  </si>
  <si>
    <t>박은경</t>
  </si>
  <si>
    <t>전경철</t>
  </si>
  <si>
    <t>박동민</t>
  </si>
  <si>
    <t>박영남</t>
  </si>
  <si>
    <t>김옥수</t>
  </si>
  <si>
    <t>김은주</t>
  </si>
  <si>
    <t>김시한</t>
  </si>
  <si>
    <t>윤홍기</t>
  </si>
  <si>
    <t>김선분</t>
  </si>
  <si>
    <t>최병오</t>
  </si>
  <si>
    <t>이성구</t>
  </si>
  <si>
    <t>안정순</t>
  </si>
  <si>
    <t>이미화</t>
  </si>
  <si>
    <t>김기양</t>
  </si>
  <si>
    <t>홍영분</t>
  </si>
  <si>
    <t>서현정</t>
  </si>
  <si>
    <t>이성수</t>
  </si>
  <si>
    <t>유순분</t>
  </si>
  <si>
    <t>문병욱</t>
  </si>
  <si>
    <t>최성희</t>
  </si>
  <si>
    <t>이태경</t>
  </si>
  <si>
    <t>김아름</t>
  </si>
  <si>
    <t>김병섭</t>
  </si>
  <si>
    <t>최은숙</t>
  </si>
  <si>
    <t>채인애</t>
  </si>
  <si>
    <t>임규인</t>
  </si>
  <si>
    <t>심상돈</t>
  </si>
  <si>
    <t>윤지선</t>
  </si>
  <si>
    <t>문점순</t>
  </si>
  <si>
    <t>전지유</t>
  </si>
  <si>
    <t>손선이</t>
  </si>
  <si>
    <t>박재홍</t>
  </si>
  <si>
    <t>이광연</t>
  </si>
  <si>
    <t>홍명화</t>
  </si>
  <si>
    <t>천민경</t>
  </si>
  <si>
    <t>백은경</t>
  </si>
  <si>
    <t>곽진선</t>
  </si>
  <si>
    <t>윤재순</t>
  </si>
  <si>
    <t>이성우</t>
  </si>
  <si>
    <t>서정덕</t>
  </si>
  <si>
    <t>김경숙2</t>
  </si>
  <si>
    <t>김현진</t>
  </si>
  <si>
    <t>홍금희</t>
  </si>
  <si>
    <t>신현주</t>
  </si>
  <si>
    <t>추지원</t>
  </si>
  <si>
    <t>김덕자</t>
  </si>
  <si>
    <t>채정애</t>
  </si>
  <si>
    <t>문규순</t>
  </si>
  <si>
    <t>염종숙</t>
  </si>
  <si>
    <t>황준형</t>
  </si>
  <si>
    <t>주운광</t>
  </si>
  <si>
    <t>윤순종</t>
  </si>
  <si>
    <t>송금자</t>
  </si>
  <si>
    <t>조영욱</t>
  </si>
  <si>
    <t>이금화</t>
  </si>
  <si>
    <t>최신용</t>
  </si>
  <si>
    <t>강미자</t>
  </si>
  <si>
    <t>오미영</t>
  </si>
  <si>
    <t>곽요정</t>
  </si>
  <si>
    <t>전연희</t>
  </si>
  <si>
    <t>정영주</t>
  </si>
  <si>
    <t>윤영옥</t>
  </si>
  <si>
    <t>이원묵</t>
  </si>
  <si>
    <t>허동순</t>
  </si>
  <si>
    <t>박은정</t>
  </si>
  <si>
    <t>송은희</t>
  </si>
  <si>
    <t>원상균</t>
  </si>
  <si>
    <t>박달영</t>
  </si>
  <si>
    <t>전윤희</t>
  </si>
  <si>
    <t>정해옥</t>
  </si>
  <si>
    <t>김학자</t>
  </si>
  <si>
    <t>방용길</t>
  </si>
  <si>
    <t>이종상</t>
  </si>
  <si>
    <t>오경화</t>
  </si>
  <si>
    <t>김부자</t>
  </si>
  <si>
    <t>이종엽</t>
  </si>
  <si>
    <t>김경애</t>
  </si>
  <si>
    <t>김향숙</t>
  </si>
  <si>
    <t>김승관</t>
  </si>
  <si>
    <t>장명신</t>
  </si>
  <si>
    <t>유영인</t>
  </si>
  <si>
    <t>박현선</t>
  </si>
  <si>
    <t>이칠수</t>
  </si>
  <si>
    <t>박명화</t>
  </si>
  <si>
    <t>김옥회</t>
  </si>
  <si>
    <t>임상래</t>
  </si>
  <si>
    <t>황미애</t>
  </si>
  <si>
    <t>방정선</t>
  </si>
  <si>
    <t>권현미</t>
  </si>
  <si>
    <t>양현미</t>
  </si>
  <si>
    <t>공을영</t>
  </si>
  <si>
    <t>표옥선</t>
  </si>
  <si>
    <t>김종애</t>
  </si>
  <si>
    <t>김옥선</t>
  </si>
  <si>
    <t>이영숙</t>
  </si>
  <si>
    <t>윤찬구</t>
  </si>
  <si>
    <t>이석근</t>
  </si>
  <si>
    <t>확인</t>
    <phoneticPr fontId="1" type="noConversion"/>
  </si>
  <si>
    <t>이은지</t>
  </si>
  <si>
    <t>한지숙</t>
  </si>
  <si>
    <t>강해선</t>
  </si>
  <si>
    <t>홍희정</t>
  </si>
  <si>
    <t>김은동</t>
  </si>
  <si>
    <t>이희전</t>
  </si>
  <si>
    <t>오미자</t>
  </si>
  <si>
    <t>오선영</t>
  </si>
  <si>
    <t>김금녀</t>
  </si>
  <si>
    <t>김종섭</t>
  </si>
  <si>
    <t>박숙자</t>
  </si>
  <si>
    <t>김재원</t>
  </si>
  <si>
    <t>한준혁</t>
  </si>
  <si>
    <t>김동수</t>
  </si>
  <si>
    <t>윤석찬</t>
  </si>
  <si>
    <t>인재환</t>
  </si>
  <si>
    <t>이영희</t>
  </si>
  <si>
    <t>안덕진</t>
  </si>
  <si>
    <t>온옥순</t>
  </si>
  <si>
    <t>정미란</t>
  </si>
  <si>
    <t>문해란</t>
  </si>
  <si>
    <t>조정호</t>
  </si>
  <si>
    <t>임순임</t>
  </si>
  <si>
    <t>김목래</t>
  </si>
  <si>
    <t>남태희</t>
  </si>
  <si>
    <t>전덕자</t>
  </si>
  <si>
    <t>강서영</t>
  </si>
  <si>
    <t>이성이</t>
  </si>
  <si>
    <t>윤미화</t>
  </si>
  <si>
    <t>서진희</t>
  </si>
  <si>
    <t>김열</t>
  </si>
  <si>
    <t>양효숙</t>
  </si>
  <si>
    <t>정도진</t>
  </si>
  <si>
    <t>박혜영</t>
  </si>
  <si>
    <t>김다율</t>
  </si>
  <si>
    <t>이인풍</t>
  </si>
  <si>
    <t>장영주</t>
  </si>
  <si>
    <t>서영순</t>
  </si>
  <si>
    <t>박칠선</t>
  </si>
  <si>
    <t>하재복</t>
  </si>
  <si>
    <t>최서영</t>
  </si>
  <si>
    <t>권성철</t>
  </si>
  <si>
    <t>한귀한</t>
  </si>
  <si>
    <t>서안덕</t>
  </si>
  <si>
    <t>허재희</t>
  </si>
  <si>
    <t>장영교</t>
  </si>
  <si>
    <t>김매아</t>
  </si>
  <si>
    <t>조관례</t>
  </si>
  <si>
    <t>강계순</t>
  </si>
  <si>
    <t>서난석</t>
  </si>
  <si>
    <t>김명혜</t>
  </si>
  <si>
    <t>강문숙</t>
  </si>
  <si>
    <t>구민채</t>
  </si>
  <si>
    <t>이정화</t>
  </si>
  <si>
    <t>김태섭</t>
  </si>
  <si>
    <t>김우경</t>
  </si>
  <si>
    <t>최미화</t>
  </si>
  <si>
    <t>주영성</t>
  </si>
  <si>
    <t>조덕희</t>
  </si>
  <si>
    <t>김춘일</t>
  </si>
  <si>
    <t>김절자</t>
  </si>
  <si>
    <t>김수정</t>
  </si>
  <si>
    <t>이석례</t>
  </si>
  <si>
    <t>최원정</t>
  </si>
  <si>
    <t>김기순</t>
  </si>
  <si>
    <t>김석순</t>
  </si>
  <si>
    <t>전휘수</t>
  </si>
  <si>
    <t>김종식</t>
  </si>
  <si>
    <t>손후불</t>
  </si>
  <si>
    <t>양국화</t>
  </si>
  <si>
    <t>조경숙</t>
  </si>
  <si>
    <t>정선심</t>
  </si>
  <si>
    <t>박전</t>
  </si>
  <si>
    <t>오형규</t>
  </si>
  <si>
    <t>limited</t>
    <phoneticPr fontId="1" type="noConversion"/>
  </si>
  <si>
    <t>김도연</t>
  </si>
  <si>
    <t>김종협</t>
  </si>
  <si>
    <t>장순남</t>
  </si>
  <si>
    <t>조준영</t>
  </si>
  <si>
    <t>이종례</t>
  </si>
  <si>
    <t>이용석</t>
  </si>
  <si>
    <t>이은규</t>
  </si>
  <si>
    <t>이윤후</t>
  </si>
  <si>
    <t>강은영</t>
  </si>
  <si>
    <t>이수원</t>
  </si>
  <si>
    <t>조현임</t>
  </si>
  <si>
    <t>송정옥</t>
  </si>
  <si>
    <t>성명진</t>
  </si>
  <si>
    <t>손이숙</t>
  </si>
  <si>
    <t>박재광</t>
  </si>
  <si>
    <t>진미애</t>
  </si>
  <si>
    <t>윤수산</t>
  </si>
  <si>
    <t>조선희</t>
  </si>
  <si>
    <t>박혜원</t>
  </si>
  <si>
    <t>한상하</t>
  </si>
  <si>
    <t>김철중</t>
  </si>
  <si>
    <t>김미순</t>
  </si>
  <si>
    <t>여성희</t>
  </si>
  <si>
    <t>이종운</t>
  </si>
  <si>
    <t>불가?</t>
    <phoneticPr fontId="1" type="noConversion"/>
  </si>
  <si>
    <t>김상숙</t>
  </si>
  <si>
    <t>이규만</t>
  </si>
  <si>
    <t>심정순</t>
  </si>
  <si>
    <t>심현자</t>
  </si>
  <si>
    <t>전용숙</t>
  </si>
  <si>
    <t>최정선</t>
  </si>
  <si>
    <t>정영례</t>
  </si>
  <si>
    <t>주주옥</t>
  </si>
  <si>
    <t>석춘자</t>
  </si>
  <si>
    <t>김의석</t>
  </si>
  <si>
    <t>송은진</t>
  </si>
  <si>
    <t>최미란</t>
  </si>
  <si>
    <t>고성희</t>
  </si>
  <si>
    <t>조영근</t>
  </si>
  <si>
    <t>이영석</t>
  </si>
  <si>
    <t>최귀옥</t>
  </si>
  <si>
    <t>서지민</t>
  </si>
  <si>
    <t>권인회</t>
  </si>
  <si>
    <t>이재숙</t>
  </si>
  <si>
    <t>정춘화</t>
  </si>
  <si>
    <t>정경화</t>
  </si>
  <si>
    <t>강영수</t>
  </si>
  <si>
    <t>이병찬</t>
  </si>
  <si>
    <t>박순희</t>
  </si>
  <si>
    <t>권보경</t>
  </si>
  <si>
    <t>신은주</t>
  </si>
  <si>
    <t>조경희</t>
  </si>
  <si>
    <t>박언년</t>
  </si>
  <si>
    <t>이경준</t>
  </si>
  <si>
    <t>위유승</t>
  </si>
  <si>
    <t>김신옥</t>
  </si>
  <si>
    <t>김권진</t>
  </si>
  <si>
    <t>김종순</t>
  </si>
  <si>
    <t>임필택</t>
  </si>
  <si>
    <t>서지영</t>
  </si>
  <si>
    <t>장은아</t>
  </si>
  <si>
    <t>박찬이</t>
  </si>
  <si>
    <t>김태복</t>
  </si>
  <si>
    <t>박서연</t>
  </si>
  <si>
    <t>최숙경</t>
  </si>
  <si>
    <t>조부형</t>
  </si>
  <si>
    <t>이상남</t>
  </si>
  <si>
    <t>제홍수</t>
  </si>
  <si>
    <t>이미나</t>
  </si>
  <si>
    <t>이덕임</t>
  </si>
  <si>
    <t>염호정</t>
  </si>
  <si>
    <t>홍미나</t>
  </si>
  <si>
    <t>이예순</t>
  </si>
  <si>
    <t>김외순</t>
  </si>
  <si>
    <t>곽은정</t>
  </si>
  <si>
    <t>김예은</t>
  </si>
  <si>
    <t>정해수</t>
  </si>
  <si>
    <t>오진옥</t>
  </si>
  <si>
    <t>강상배</t>
  </si>
  <si>
    <t>임미숙</t>
  </si>
  <si>
    <t>곽경순</t>
  </si>
  <si>
    <t>연소혜</t>
  </si>
  <si>
    <t>김수경</t>
  </si>
  <si>
    <t>박계덕</t>
  </si>
  <si>
    <t>이규상</t>
  </si>
  <si>
    <t>임서영</t>
  </si>
  <si>
    <t>양귀화</t>
  </si>
  <si>
    <t>서은주</t>
  </si>
  <si>
    <t>송미경</t>
  </si>
  <si>
    <t>박성준</t>
  </si>
  <si>
    <t>김유비</t>
  </si>
  <si>
    <t>김화일</t>
  </si>
  <si>
    <t>김태형</t>
  </si>
  <si>
    <t>구은숙</t>
  </si>
  <si>
    <t>최보겸</t>
  </si>
  <si>
    <t>정영옥</t>
  </si>
  <si>
    <t>유은미</t>
  </si>
  <si>
    <t>장미란</t>
  </si>
  <si>
    <t>유금순</t>
  </si>
  <si>
    <t>이영남</t>
  </si>
  <si>
    <t>변지선</t>
  </si>
  <si>
    <t>최봉섭</t>
  </si>
  <si>
    <t>표순자</t>
  </si>
  <si>
    <t>민경서</t>
  </si>
  <si>
    <t>정해자</t>
  </si>
  <si>
    <t>한정녀</t>
  </si>
  <si>
    <t>배정순</t>
  </si>
  <si>
    <t>김차숙</t>
  </si>
  <si>
    <t>육귀순</t>
  </si>
  <si>
    <t>임기철</t>
  </si>
  <si>
    <t>조옥희</t>
  </si>
  <si>
    <t>윤승미</t>
  </si>
  <si>
    <t>서장원</t>
  </si>
  <si>
    <t>김기준</t>
  </si>
  <si>
    <t>지명자</t>
  </si>
  <si>
    <t>권상순</t>
  </si>
  <si>
    <t>권혁란</t>
  </si>
  <si>
    <t>이찬희</t>
  </si>
  <si>
    <t>황춘임</t>
  </si>
  <si>
    <t>노만수</t>
  </si>
  <si>
    <t>최덕준</t>
  </si>
  <si>
    <t>이종복</t>
  </si>
  <si>
    <t>최은선</t>
  </si>
  <si>
    <t>배성민</t>
  </si>
  <si>
    <t>려혜숙</t>
  </si>
  <si>
    <t>장숙희</t>
  </si>
  <si>
    <t>유근환</t>
  </si>
  <si>
    <t>황현자</t>
  </si>
  <si>
    <t>이상을</t>
  </si>
  <si>
    <t>변선옥</t>
  </si>
  <si>
    <t>안희설</t>
  </si>
  <si>
    <t>이미애</t>
  </si>
  <si>
    <t>주정용</t>
  </si>
  <si>
    <t>손장태</t>
  </si>
  <si>
    <t>남궁경</t>
  </si>
  <si>
    <t>김평석</t>
  </si>
  <si>
    <t>이영둘</t>
  </si>
  <si>
    <t>이연아</t>
  </si>
  <si>
    <t>유기순</t>
  </si>
  <si>
    <t>임주영</t>
  </si>
  <si>
    <t>박경화</t>
  </si>
  <si>
    <t>양경숙</t>
  </si>
  <si>
    <t>이금숙</t>
  </si>
  <si>
    <t>김형숙</t>
  </si>
  <si>
    <t>이종우</t>
  </si>
  <si>
    <t>PAIGE/ SHAWN</t>
  </si>
  <si>
    <t>양정은</t>
  </si>
  <si>
    <t>이민서</t>
  </si>
  <si>
    <t>송애란</t>
  </si>
  <si>
    <t>홍금자</t>
  </si>
  <si>
    <t>정석윤</t>
  </si>
  <si>
    <t>이영민</t>
  </si>
  <si>
    <t>홍순덕</t>
  </si>
  <si>
    <t>박정남</t>
  </si>
  <si>
    <t>김방옥</t>
  </si>
  <si>
    <t>곽미경</t>
  </si>
  <si>
    <t>양성심</t>
  </si>
  <si>
    <t>박순복</t>
  </si>
  <si>
    <t>김용한</t>
  </si>
  <si>
    <t>이창현</t>
  </si>
  <si>
    <t>이순분</t>
  </si>
  <si>
    <t>권영일</t>
  </si>
  <si>
    <t>남효진</t>
  </si>
  <si>
    <t>김하얀</t>
  </si>
  <si>
    <t>임혜영</t>
  </si>
  <si>
    <t>조순신</t>
  </si>
  <si>
    <t>박윤나</t>
  </si>
  <si>
    <t>윤석균</t>
  </si>
  <si>
    <t>주봉임</t>
  </si>
  <si>
    <t>김현자</t>
  </si>
  <si>
    <t>윤미란</t>
  </si>
  <si>
    <t>전미숙</t>
  </si>
  <si>
    <t>허진희</t>
  </si>
  <si>
    <t>전난순</t>
  </si>
  <si>
    <t>서지현</t>
  </si>
  <si>
    <t>박영서</t>
  </si>
  <si>
    <t>류명희</t>
  </si>
  <si>
    <t>장병훈</t>
  </si>
  <si>
    <t>신승철</t>
  </si>
  <si>
    <t>김광태</t>
  </si>
  <si>
    <t>윤아름</t>
  </si>
  <si>
    <t>차경아</t>
  </si>
  <si>
    <t>장금수</t>
  </si>
  <si>
    <t>김은화</t>
  </si>
  <si>
    <t>정연순</t>
  </si>
  <si>
    <t>백성인</t>
  </si>
  <si>
    <t>고현옥</t>
  </si>
  <si>
    <t>홍덕분</t>
  </si>
  <si>
    <t>홍순희</t>
  </si>
  <si>
    <t>이지현</t>
  </si>
  <si>
    <t>방소영</t>
  </si>
  <si>
    <t>오해선</t>
  </si>
  <si>
    <t>백재화</t>
  </si>
  <si>
    <t>윤길주</t>
  </si>
  <si>
    <t>오종순</t>
  </si>
  <si>
    <t>박순녀</t>
  </si>
  <si>
    <t>김성례</t>
  </si>
  <si>
    <t>박규숙</t>
  </si>
  <si>
    <t>안순자</t>
  </si>
  <si>
    <t>김성주</t>
  </si>
  <si>
    <t>정은숙</t>
  </si>
  <si>
    <t>김한결</t>
  </si>
  <si>
    <t>전은정</t>
  </si>
  <si>
    <t>박진호</t>
  </si>
  <si>
    <t>신숙경</t>
  </si>
  <si>
    <t>최중석</t>
  </si>
  <si>
    <t>김동숙</t>
  </si>
  <si>
    <t>최미경</t>
  </si>
  <si>
    <t>원새연</t>
  </si>
  <si>
    <t>김성애</t>
  </si>
  <si>
    <t>김종선</t>
  </si>
  <si>
    <t>박로쟈</t>
  </si>
  <si>
    <t>오용세</t>
  </si>
  <si>
    <t>김태숙</t>
  </si>
  <si>
    <t>최호근</t>
  </si>
  <si>
    <t>송창훈</t>
  </si>
  <si>
    <t>박미선</t>
  </si>
  <si>
    <t>전연옥</t>
  </si>
  <si>
    <t>유수자</t>
  </si>
  <si>
    <t>최선애</t>
  </si>
  <si>
    <t>문재희</t>
  </si>
  <si>
    <t>김연수</t>
  </si>
  <si>
    <t>최윤하</t>
  </si>
  <si>
    <t>이미정</t>
  </si>
  <si>
    <t>박기정</t>
  </si>
  <si>
    <t>김계숙</t>
  </si>
  <si>
    <t>정구영</t>
  </si>
  <si>
    <t>전지혜</t>
  </si>
  <si>
    <t>차영란</t>
  </si>
  <si>
    <t>이정원</t>
  </si>
  <si>
    <t>최한주</t>
  </si>
  <si>
    <t>KIM/ TATIANA</t>
  </si>
  <si>
    <t>이석의</t>
  </si>
  <si>
    <t>신미영</t>
  </si>
  <si>
    <t>정도명</t>
  </si>
  <si>
    <t>손판순</t>
  </si>
  <si>
    <t>구미경</t>
  </si>
  <si>
    <t>김광선</t>
  </si>
  <si>
    <t>박지연</t>
  </si>
  <si>
    <t>김인희</t>
  </si>
  <si>
    <t>박종분</t>
  </si>
  <si>
    <t>조윤정</t>
  </si>
  <si>
    <t>신연우</t>
  </si>
  <si>
    <t>정기호</t>
  </si>
  <si>
    <t>황경신</t>
  </si>
  <si>
    <t>김창혜</t>
  </si>
  <si>
    <t>최선희</t>
  </si>
  <si>
    <t>이유미</t>
  </si>
  <si>
    <t>민영은</t>
  </si>
  <si>
    <t>이재옥</t>
  </si>
  <si>
    <t>전영숙</t>
  </si>
  <si>
    <t>박문희</t>
  </si>
  <si>
    <t>이영구</t>
  </si>
  <si>
    <t>최숙영</t>
  </si>
  <si>
    <t>최경자</t>
  </si>
  <si>
    <t>최동순</t>
  </si>
  <si>
    <t>신하연</t>
  </si>
  <si>
    <t>최정자</t>
  </si>
  <si>
    <t>HAMMAD AMBER</t>
  </si>
  <si>
    <t>김정란</t>
  </si>
  <si>
    <t>이병국</t>
  </si>
  <si>
    <t>이봉금</t>
  </si>
  <si>
    <t>송영열</t>
  </si>
  <si>
    <t>김상중</t>
  </si>
  <si>
    <t>최만수</t>
  </si>
  <si>
    <t>임정휘</t>
  </si>
  <si>
    <t>송인순</t>
  </si>
  <si>
    <t>조진순</t>
  </si>
  <si>
    <t>이유정</t>
  </si>
  <si>
    <t>현창순</t>
  </si>
  <si>
    <t>노필현</t>
  </si>
  <si>
    <t>곽금희</t>
  </si>
  <si>
    <t>이성섭</t>
  </si>
  <si>
    <t>이문정</t>
  </si>
  <si>
    <t>서형석</t>
  </si>
  <si>
    <t>정영희</t>
  </si>
  <si>
    <t>김영숙3</t>
  </si>
  <si>
    <t>차지연</t>
  </si>
  <si>
    <t>강태영</t>
  </si>
  <si>
    <t>최형미</t>
  </si>
  <si>
    <t>오병근</t>
  </si>
  <si>
    <t>권용하</t>
  </si>
  <si>
    <t>서연화</t>
  </si>
  <si>
    <t>주윤정</t>
  </si>
  <si>
    <t>김경민</t>
  </si>
  <si>
    <t>김형진</t>
  </si>
  <si>
    <t>usable?</t>
    <phoneticPr fontId="1" type="noConversion"/>
  </si>
  <si>
    <t>김종수</t>
  </si>
  <si>
    <t>이영심</t>
  </si>
  <si>
    <t>황유정</t>
  </si>
  <si>
    <t>김선애</t>
  </si>
  <si>
    <t>김인향</t>
  </si>
  <si>
    <t>김순애</t>
  </si>
  <si>
    <t>남은숙</t>
  </si>
  <si>
    <t>방선국</t>
  </si>
  <si>
    <t>안현정</t>
  </si>
  <si>
    <t>이일묵</t>
  </si>
  <si>
    <t>이미선</t>
  </si>
  <si>
    <t>김은진</t>
  </si>
  <si>
    <t>이시연</t>
  </si>
  <si>
    <t>강리나</t>
  </si>
  <si>
    <t>이민숙</t>
  </si>
  <si>
    <t>허성진</t>
  </si>
  <si>
    <t>조동문</t>
  </si>
  <si>
    <t>조길연</t>
  </si>
  <si>
    <t>구지원</t>
  </si>
  <si>
    <t>장은미</t>
  </si>
  <si>
    <t>박진웅</t>
  </si>
  <si>
    <t>홍복자</t>
  </si>
  <si>
    <t>전경희</t>
  </si>
  <si>
    <t>박소정</t>
  </si>
  <si>
    <t>조교진</t>
  </si>
  <si>
    <t>최승희</t>
  </si>
  <si>
    <t>정남평</t>
  </si>
  <si>
    <t>최은미</t>
  </si>
  <si>
    <t>공순자</t>
  </si>
  <si>
    <t>윤창덕</t>
  </si>
  <si>
    <t>0769914</t>
  </si>
  <si>
    <t>1979916</t>
  </si>
  <si>
    <t>0582985</t>
  </si>
  <si>
    <t>0349950</t>
  </si>
  <si>
    <t>1383115</t>
  </si>
  <si>
    <t>0120981</t>
  </si>
  <si>
    <t>2070260</t>
  </si>
  <si>
    <t>2307699</t>
  </si>
  <si>
    <t>0220954</t>
  </si>
  <si>
    <t>1228207</t>
  </si>
  <si>
    <t>2288429</t>
  </si>
  <si>
    <t>2305493</t>
  </si>
  <si>
    <t>0297401</t>
    <phoneticPr fontId="1" type="noConversion"/>
  </si>
  <si>
    <t>0293966</t>
    <phoneticPr fontId="1" type="noConversion"/>
  </si>
  <si>
    <t>1830703</t>
    <phoneticPr fontId="1" type="noConversion"/>
  </si>
  <si>
    <t>2345043</t>
    <phoneticPr fontId="1" type="noConversion"/>
  </si>
  <si>
    <t>2355221</t>
    <phoneticPr fontId="1" type="noConversion"/>
  </si>
  <si>
    <t>1687153</t>
    <phoneticPr fontId="1" type="noConversion"/>
  </si>
  <si>
    <t>0019539</t>
    <phoneticPr fontId="1" type="noConversion"/>
  </si>
  <si>
    <t>2494756</t>
    <phoneticPr fontId="1" type="noConversion"/>
  </si>
  <si>
    <t>0035917</t>
    <phoneticPr fontId="1" type="noConversion"/>
  </si>
  <si>
    <t>2495783</t>
    <phoneticPr fontId="1" type="noConversion"/>
  </si>
  <si>
    <t>0587053</t>
    <phoneticPr fontId="1" type="noConversion"/>
  </si>
  <si>
    <t>7033443</t>
    <phoneticPr fontId="1" type="noConversion"/>
  </si>
  <si>
    <t>0212965</t>
    <phoneticPr fontId="1" type="noConversion"/>
  </si>
  <si>
    <t>2097266</t>
    <phoneticPr fontId="1" type="noConversion"/>
  </si>
  <si>
    <t>0799953</t>
    <phoneticPr fontId="1" type="noConversion"/>
  </si>
  <si>
    <t>1398477</t>
    <phoneticPr fontId="1" type="noConversion"/>
  </si>
  <si>
    <t>0903797</t>
    <phoneticPr fontId="1" type="noConversion"/>
  </si>
  <si>
    <t>2356324</t>
    <phoneticPr fontId="1" type="noConversion"/>
  </si>
  <si>
    <t>1137386</t>
    <phoneticPr fontId="1" type="noConversion"/>
  </si>
  <si>
    <t>0811366</t>
    <phoneticPr fontId="1" type="noConversion"/>
  </si>
  <si>
    <t>0422431</t>
    <phoneticPr fontId="1" type="noConversion"/>
  </si>
  <si>
    <t>7123829</t>
    <phoneticPr fontId="1" type="noConversion"/>
  </si>
  <si>
    <t>2390193</t>
    <phoneticPr fontId="1" type="noConversion"/>
  </si>
  <si>
    <t>1658175</t>
    <phoneticPr fontId="1" type="noConversion"/>
  </si>
  <si>
    <t>1035521</t>
    <phoneticPr fontId="1" type="noConversion"/>
  </si>
  <si>
    <t>1403031</t>
    <phoneticPr fontId="1" type="noConversion"/>
  </si>
  <si>
    <t>2206212</t>
    <phoneticPr fontId="1" type="noConversion"/>
  </si>
  <si>
    <t>0734785</t>
    <phoneticPr fontId="1" type="noConversion"/>
  </si>
  <si>
    <t>2242435</t>
    <phoneticPr fontId="1" type="noConversion"/>
  </si>
  <si>
    <t>2245889</t>
    <phoneticPr fontId="1" type="noConversion"/>
  </si>
  <si>
    <t>2498003</t>
    <phoneticPr fontId="1" type="noConversion"/>
  </si>
  <si>
    <t>2356318</t>
    <phoneticPr fontId="1" type="noConversion"/>
  </si>
  <si>
    <t>2488653</t>
    <phoneticPr fontId="1" type="noConversion"/>
  </si>
  <si>
    <t>0274179</t>
    <phoneticPr fontId="1" type="noConversion"/>
  </si>
  <si>
    <t>1317959</t>
    <phoneticPr fontId="1" type="noConversion"/>
  </si>
  <si>
    <t>0673808</t>
    <phoneticPr fontId="1" type="noConversion"/>
  </si>
  <si>
    <t>1051932</t>
    <phoneticPr fontId="1" type="noConversion"/>
  </si>
  <si>
    <t>1425840</t>
    <phoneticPr fontId="1" type="noConversion"/>
  </si>
  <si>
    <t>1262678</t>
    <phoneticPr fontId="1" type="noConversion"/>
  </si>
  <si>
    <t>2116074</t>
    <phoneticPr fontId="1" type="noConversion"/>
  </si>
  <si>
    <t>2119658</t>
    <phoneticPr fontId="1" type="noConversion"/>
  </si>
  <si>
    <t>2474954</t>
    <phoneticPr fontId="1" type="noConversion"/>
  </si>
  <si>
    <t>0769914</t>
    <phoneticPr fontId="1" type="noConversion"/>
  </si>
  <si>
    <t>2171859</t>
    <phoneticPr fontId="1" type="noConversion"/>
  </si>
  <si>
    <t>2239445</t>
    <phoneticPr fontId="1" type="noConversion"/>
  </si>
  <si>
    <t>2387322</t>
    <phoneticPr fontId="1" type="noConversion"/>
  </si>
  <si>
    <t>0883107</t>
    <phoneticPr fontId="1" type="noConversion"/>
  </si>
  <si>
    <t>1220089</t>
    <phoneticPr fontId="1" type="noConversion"/>
  </si>
  <si>
    <t>2486948</t>
    <phoneticPr fontId="1" type="noConversion"/>
  </si>
  <si>
    <t>0448910</t>
    <phoneticPr fontId="1" type="noConversion"/>
  </si>
  <si>
    <t>2134732</t>
    <phoneticPr fontId="1" type="noConversion"/>
  </si>
  <si>
    <t>2457404</t>
    <phoneticPr fontId="1" type="noConversion"/>
  </si>
  <si>
    <t>1894685</t>
    <phoneticPr fontId="1" type="noConversion"/>
  </si>
  <si>
    <t>1979916</t>
    <phoneticPr fontId="1" type="noConversion"/>
  </si>
  <si>
    <t>2223984</t>
    <phoneticPr fontId="1" type="noConversion"/>
  </si>
  <si>
    <t>1928403</t>
    <phoneticPr fontId="1" type="noConversion"/>
  </si>
  <si>
    <t>1033187</t>
    <phoneticPr fontId="1" type="noConversion"/>
  </si>
  <si>
    <t>0907238</t>
    <phoneticPr fontId="1" type="noConversion"/>
  </si>
  <si>
    <t>2493619</t>
    <phoneticPr fontId="1" type="noConversion"/>
  </si>
  <si>
    <t>0188617</t>
    <phoneticPr fontId="1" type="noConversion"/>
  </si>
  <si>
    <t>1813698</t>
    <phoneticPr fontId="1" type="noConversion"/>
  </si>
  <si>
    <t>1015827</t>
    <phoneticPr fontId="1" type="noConversion"/>
  </si>
  <si>
    <t>2431049</t>
    <phoneticPr fontId="1" type="noConversion"/>
  </si>
  <si>
    <t>1801273</t>
    <phoneticPr fontId="1" type="noConversion"/>
  </si>
  <si>
    <t>7105928</t>
    <phoneticPr fontId="1" type="noConversion"/>
  </si>
  <si>
    <t>1049754</t>
    <phoneticPr fontId="1" type="noConversion"/>
  </si>
  <si>
    <t>2020355</t>
    <phoneticPr fontId="1" type="noConversion"/>
  </si>
  <si>
    <t>2252188</t>
    <phoneticPr fontId="1" type="noConversion"/>
  </si>
  <si>
    <t>1359343</t>
    <phoneticPr fontId="1" type="noConversion"/>
  </si>
  <si>
    <t>2498532</t>
    <phoneticPr fontId="1" type="noConversion"/>
  </si>
  <si>
    <t>2294004</t>
    <phoneticPr fontId="1" type="noConversion"/>
  </si>
  <si>
    <t>2498695</t>
    <phoneticPr fontId="1" type="noConversion"/>
  </si>
  <si>
    <t>1939420</t>
    <phoneticPr fontId="1" type="noConversion"/>
  </si>
  <si>
    <t>2441340</t>
    <phoneticPr fontId="1" type="noConversion"/>
  </si>
  <si>
    <t>1174712</t>
    <phoneticPr fontId="1" type="noConversion"/>
  </si>
  <si>
    <t>0999679</t>
    <phoneticPr fontId="1" type="noConversion"/>
  </si>
  <si>
    <t>2307982</t>
    <phoneticPr fontId="1" type="noConversion"/>
  </si>
  <si>
    <t>2500590</t>
    <phoneticPr fontId="1" type="noConversion"/>
  </si>
  <si>
    <t>0285281</t>
    <phoneticPr fontId="1" type="noConversion"/>
  </si>
  <si>
    <t>2073508</t>
    <phoneticPr fontId="1" type="noConversion"/>
  </si>
  <si>
    <t>2498383</t>
    <phoneticPr fontId="1" type="noConversion"/>
  </si>
  <si>
    <t>2478890</t>
    <phoneticPr fontId="1" type="noConversion"/>
  </si>
  <si>
    <t>0150232</t>
    <phoneticPr fontId="1" type="noConversion"/>
  </si>
  <si>
    <t>0722081</t>
    <phoneticPr fontId="1" type="noConversion"/>
  </si>
  <si>
    <t>1140828</t>
    <phoneticPr fontId="1" type="noConversion"/>
  </si>
  <si>
    <t>0296129</t>
    <phoneticPr fontId="1" type="noConversion"/>
  </si>
  <si>
    <t>0338690</t>
    <phoneticPr fontId="1" type="noConversion"/>
  </si>
  <si>
    <t>0403958</t>
    <phoneticPr fontId="1" type="noConversion"/>
  </si>
  <si>
    <t>1780679</t>
    <phoneticPr fontId="1" type="noConversion"/>
  </si>
  <si>
    <t>1391079</t>
    <phoneticPr fontId="1" type="noConversion"/>
  </si>
  <si>
    <t>0242284</t>
    <phoneticPr fontId="1" type="noConversion"/>
  </si>
  <si>
    <t>1573260</t>
    <phoneticPr fontId="1" type="noConversion"/>
  </si>
  <si>
    <t>2492577</t>
    <phoneticPr fontId="1" type="noConversion"/>
  </si>
  <si>
    <t>0582985</t>
    <phoneticPr fontId="1" type="noConversion"/>
  </si>
  <si>
    <t>2501033</t>
    <phoneticPr fontId="1" type="noConversion"/>
  </si>
  <si>
    <t>0385475</t>
    <phoneticPr fontId="1" type="noConversion"/>
  </si>
  <si>
    <t>1637399</t>
    <phoneticPr fontId="1" type="noConversion"/>
  </si>
  <si>
    <t>0579750</t>
    <phoneticPr fontId="1" type="noConversion"/>
  </si>
  <si>
    <t>0273241</t>
    <phoneticPr fontId="1" type="noConversion"/>
  </si>
  <si>
    <t>1090612</t>
    <phoneticPr fontId="1" type="noConversion"/>
  </si>
  <si>
    <t>0850820</t>
    <phoneticPr fontId="1" type="noConversion"/>
  </si>
  <si>
    <t>2218545</t>
    <phoneticPr fontId="1" type="noConversion"/>
  </si>
  <si>
    <t>1485210</t>
    <phoneticPr fontId="1" type="noConversion"/>
  </si>
  <si>
    <t>2500316</t>
    <phoneticPr fontId="1" type="noConversion"/>
  </si>
  <si>
    <t>1072667</t>
    <phoneticPr fontId="1" type="noConversion"/>
  </si>
  <si>
    <t>1411827</t>
    <phoneticPr fontId="1" type="noConversion"/>
  </si>
  <si>
    <t>0670300</t>
    <phoneticPr fontId="1" type="noConversion"/>
  </si>
  <si>
    <t>0006971</t>
    <phoneticPr fontId="1" type="noConversion"/>
  </si>
  <si>
    <t>2034193</t>
    <phoneticPr fontId="1" type="noConversion"/>
  </si>
  <si>
    <t>0585231</t>
    <phoneticPr fontId="1" type="noConversion"/>
  </si>
  <si>
    <t>2501780</t>
    <phoneticPr fontId="1" type="noConversion"/>
  </si>
  <si>
    <t>1575124</t>
    <phoneticPr fontId="1" type="noConversion"/>
  </si>
  <si>
    <t>2425088</t>
    <phoneticPr fontId="1" type="noConversion"/>
  </si>
  <si>
    <t>0885328</t>
    <phoneticPr fontId="1" type="noConversion"/>
  </si>
  <si>
    <t>0229794</t>
    <phoneticPr fontId="1" type="noConversion"/>
  </si>
  <si>
    <t>2499796</t>
    <phoneticPr fontId="1" type="noConversion"/>
  </si>
  <si>
    <t>0077220</t>
    <phoneticPr fontId="1" type="noConversion"/>
  </si>
  <si>
    <t>1066407</t>
    <phoneticPr fontId="1" type="noConversion"/>
  </si>
  <si>
    <t>0392832</t>
    <phoneticPr fontId="1" type="noConversion"/>
  </si>
  <si>
    <t>2283158</t>
    <phoneticPr fontId="1" type="noConversion"/>
  </si>
  <si>
    <t>0753844</t>
    <phoneticPr fontId="1" type="noConversion"/>
  </si>
  <si>
    <t>0176278</t>
    <phoneticPr fontId="1" type="noConversion"/>
  </si>
  <si>
    <t>7215522</t>
    <phoneticPr fontId="1" type="noConversion"/>
  </si>
  <si>
    <t>0024125</t>
    <phoneticPr fontId="1" type="noConversion"/>
  </si>
  <si>
    <t>0990695</t>
    <phoneticPr fontId="1" type="noConversion"/>
  </si>
  <si>
    <t>2285491</t>
    <phoneticPr fontId="1" type="noConversion"/>
  </si>
  <si>
    <t>0120674</t>
    <phoneticPr fontId="1" type="noConversion"/>
  </si>
  <si>
    <t>2499858</t>
    <phoneticPr fontId="1" type="noConversion"/>
  </si>
  <si>
    <t>2502677</t>
    <phoneticPr fontId="1" type="noConversion"/>
  </si>
  <si>
    <t>2502083</t>
    <phoneticPr fontId="1" type="noConversion"/>
  </si>
  <si>
    <t>2309578</t>
    <phoneticPr fontId="1" type="noConversion"/>
  </si>
  <si>
    <t>2425582</t>
    <phoneticPr fontId="1" type="noConversion"/>
  </si>
  <si>
    <t>2344711</t>
    <phoneticPr fontId="1" type="noConversion"/>
  </si>
  <si>
    <t>1869832</t>
    <phoneticPr fontId="1" type="noConversion"/>
  </si>
  <si>
    <t>1061232</t>
    <phoneticPr fontId="1" type="noConversion"/>
  </si>
  <si>
    <t>2498475</t>
    <phoneticPr fontId="1" type="noConversion"/>
  </si>
  <si>
    <t>0419194</t>
    <phoneticPr fontId="1" type="noConversion"/>
  </si>
  <si>
    <t>0729649</t>
    <phoneticPr fontId="1" type="noConversion"/>
  </si>
  <si>
    <t>2031385</t>
    <phoneticPr fontId="1" type="noConversion"/>
  </si>
  <si>
    <t>1899616</t>
    <phoneticPr fontId="1" type="noConversion"/>
  </si>
  <si>
    <t>2503412</t>
    <phoneticPr fontId="1" type="noConversion"/>
  </si>
  <si>
    <t>0640939</t>
    <phoneticPr fontId="1" type="noConversion"/>
  </si>
  <si>
    <t>0187675</t>
    <phoneticPr fontId="1" type="noConversion"/>
  </si>
  <si>
    <t>0044276</t>
    <phoneticPr fontId="1" type="noConversion"/>
  </si>
  <si>
    <t>0056646</t>
    <phoneticPr fontId="1" type="noConversion"/>
  </si>
  <si>
    <t>1703588</t>
    <phoneticPr fontId="1" type="noConversion"/>
  </si>
  <si>
    <t>1181682</t>
    <phoneticPr fontId="1" type="noConversion"/>
  </si>
  <si>
    <t>1699379</t>
    <phoneticPr fontId="1" type="noConversion"/>
  </si>
  <si>
    <t>2422379</t>
    <phoneticPr fontId="1" type="noConversion"/>
  </si>
  <si>
    <t>2420725</t>
    <phoneticPr fontId="1" type="noConversion"/>
  </si>
  <si>
    <t>2391941</t>
    <phoneticPr fontId="1" type="noConversion"/>
  </si>
  <si>
    <t>2495814</t>
    <phoneticPr fontId="1" type="noConversion"/>
  </si>
  <si>
    <t>1632503</t>
    <phoneticPr fontId="1" type="noConversion"/>
  </si>
  <si>
    <t>2251339</t>
    <phoneticPr fontId="1" type="noConversion"/>
  </si>
  <si>
    <t>0735143</t>
    <phoneticPr fontId="1" type="noConversion"/>
  </si>
  <si>
    <t>2241559</t>
    <phoneticPr fontId="1" type="noConversion"/>
  </si>
  <si>
    <t>2050559</t>
    <phoneticPr fontId="1" type="noConversion"/>
  </si>
  <si>
    <t>2503384</t>
    <phoneticPr fontId="1" type="noConversion"/>
  </si>
  <si>
    <t>0965330</t>
    <phoneticPr fontId="1" type="noConversion"/>
  </si>
  <si>
    <t>2350781</t>
    <phoneticPr fontId="1" type="noConversion"/>
  </si>
  <si>
    <t>2347350</t>
    <phoneticPr fontId="1" type="noConversion"/>
  </si>
  <si>
    <t>2503190</t>
    <phoneticPr fontId="1" type="noConversion"/>
  </si>
  <si>
    <t>2504285</t>
    <phoneticPr fontId="1" type="noConversion"/>
  </si>
  <si>
    <t>2220466</t>
    <phoneticPr fontId="1" type="noConversion"/>
  </si>
  <si>
    <t>2374041</t>
    <phoneticPr fontId="1" type="noConversion"/>
  </si>
  <si>
    <t>2503047</t>
    <phoneticPr fontId="1" type="noConversion"/>
  </si>
  <si>
    <t>0311005</t>
    <phoneticPr fontId="1" type="noConversion"/>
  </si>
  <si>
    <t>2162423</t>
    <phoneticPr fontId="1" type="noConversion"/>
  </si>
  <si>
    <t>0430811</t>
    <phoneticPr fontId="1" type="noConversion"/>
  </si>
  <si>
    <t>2024704</t>
    <phoneticPr fontId="1" type="noConversion"/>
  </si>
  <si>
    <t>7264286</t>
    <phoneticPr fontId="1" type="noConversion"/>
  </si>
  <si>
    <t>0527880</t>
    <phoneticPr fontId="1" type="noConversion"/>
  </si>
  <si>
    <t>2454727</t>
    <phoneticPr fontId="1" type="noConversion"/>
  </si>
  <si>
    <t>1708830</t>
    <phoneticPr fontId="1" type="noConversion"/>
  </si>
  <si>
    <t>0307219</t>
    <phoneticPr fontId="1" type="noConversion"/>
  </si>
  <si>
    <t>0655395</t>
    <phoneticPr fontId="1" type="noConversion"/>
  </si>
  <si>
    <t>0520263</t>
    <phoneticPr fontId="1" type="noConversion"/>
  </si>
  <si>
    <t>0254577</t>
    <phoneticPr fontId="1" type="noConversion"/>
  </si>
  <si>
    <t>2428272</t>
    <phoneticPr fontId="1" type="noConversion"/>
  </si>
  <si>
    <t>0621694</t>
    <phoneticPr fontId="1" type="noConversion"/>
  </si>
  <si>
    <t>2162253</t>
    <phoneticPr fontId="1" type="noConversion"/>
  </si>
  <si>
    <t>2423881</t>
    <phoneticPr fontId="1" type="noConversion"/>
  </si>
  <si>
    <t>2243485</t>
    <phoneticPr fontId="1" type="noConversion"/>
  </si>
  <si>
    <t>2259203</t>
    <phoneticPr fontId="1" type="noConversion"/>
  </si>
  <si>
    <t>2433575</t>
    <phoneticPr fontId="1" type="noConversion"/>
  </si>
  <si>
    <t>0926626</t>
    <phoneticPr fontId="1" type="noConversion"/>
  </si>
  <si>
    <t>1616341</t>
    <phoneticPr fontId="1" type="noConversion"/>
  </si>
  <si>
    <t>2502435</t>
    <phoneticPr fontId="1" type="noConversion"/>
  </si>
  <si>
    <t>2498486</t>
    <phoneticPr fontId="1" type="noConversion"/>
  </si>
  <si>
    <t>2239035</t>
    <phoneticPr fontId="1" type="noConversion"/>
  </si>
  <si>
    <t>1781484</t>
    <phoneticPr fontId="1" type="noConversion"/>
  </si>
  <si>
    <t>0660066</t>
    <phoneticPr fontId="1" type="noConversion"/>
  </si>
  <si>
    <t>1804525</t>
    <phoneticPr fontId="1" type="noConversion"/>
  </si>
  <si>
    <t>0086339</t>
    <phoneticPr fontId="1" type="noConversion"/>
  </si>
  <si>
    <t>2340208</t>
    <phoneticPr fontId="1" type="noConversion"/>
  </si>
  <si>
    <t>2433535</t>
    <phoneticPr fontId="1" type="noConversion"/>
  </si>
  <si>
    <t>1751270</t>
    <phoneticPr fontId="1" type="noConversion"/>
  </si>
  <si>
    <t>1096444</t>
    <phoneticPr fontId="1" type="noConversion"/>
  </si>
  <si>
    <t>0562784</t>
    <phoneticPr fontId="1" type="noConversion"/>
  </si>
  <si>
    <t>7282139</t>
    <phoneticPr fontId="1" type="noConversion"/>
  </si>
  <si>
    <t>2504814</t>
    <phoneticPr fontId="1" type="noConversion"/>
  </si>
  <si>
    <t>1835427</t>
    <phoneticPr fontId="1" type="noConversion"/>
  </si>
  <si>
    <t>2493740</t>
    <phoneticPr fontId="1" type="noConversion"/>
  </si>
  <si>
    <t>1263352</t>
    <phoneticPr fontId="1" type="noConversion"/>
  </si>
  <si>
    <t>2180012</t>
    <phoneticPr fontId="1" type="noConversion"/>
  </si>
  <si>
    <t>7093290</t>
    <phoneticPr fontId="1" type="noConversion"/>
  </si>
  <si>
    <t>2295613</t>
    <phoneticPr fontId="1" type="noConversion"/>
  </si>
  <si>
    <t>0484726</t>
    <phoneticPr fontId="1" type="noConversion"/>
  </si>
  <si>
    <t>1786234</t>
    <phoneticPr fontId="1" type="noConversion"/>
  </si>
  <si>
    <t>2486759</t>
    <phoneticPr fontId="1" type="noConversion"/>
  </si>
  <si>
    <t>2502273</t>
    <phoneticPr fontId="1" type="noConversion"/>
  </si>
  <si>
    <t>2503771</t>
    <phoneticPr fontId="1" type="noConversion"/>
  </si>
  <si>
    <t>1339530</t>
    <phoneticPr fontId="1" type="noConversion"/>
  </si>
  <si>
    <t>1143246</t>
    <phoneticPr fontId="1" type="noConversion"/>
  </si>
  <si>
    <t>2276670</t>
    <phoneticPr fontId="1" type="noConversion"/>
  </si>
  <si>
    <t>2505661</t>
    <phoneticPr fontId="1" type="noConversion"/>
  </si>
  <si>
    <t>1333053</t>
    <phoneticPr fontId="1" type="noConversion"/>
  </si>
  <si>
    <t>0514430</t>
    <phoneticPr fontId="1" type="noConversion"/>
  </si>
  <si>
    <t>1895922</t>
    <phoneticPr fontId="1" type="noConversion"/>
  </si>
  <si>
    <t>2182540</t>
    <phoneticPr fontId="1" type="noConversion"/>
  </si>
  <si>
    <t>2062791</t>
    <phoneticPr fontId="1" type="noConversion"/>
  </si>
  <si>
    <t>2298236</t>
    <phoneticPr fontId="1" type="noConversion"/>
  </si>
  <si>
    <t>1683864</t>
    <phoneticPr fontId="1" type="noConversion"/>
  </si>
  <si>
    <t>0989608</t>
    <phoneticPr fontId="1" type="noConversion"/>
  </si>
  <si>
    <t>2505518</t>
    <phoneticPr fontId="1" type="noConversion"/>
  </si>
  <si>
    <t>2477340</t>
    <phoneticPr fontId="1" type="noConversion"/>
  </si>
  <si>
    <t>2393998</t>
    <phoneticPr fontId="1" type="noConversion"/>
  </si>
  <si>
    <t>0236860</t>
    <phoneticPr fontId="1" type="noConversion"/>
  </si>
  <si>
    <t>1364942</t>
    <phoneticPr fontId="1" type="noConversion"/>
  </si>
  <si>
    <t>0553673</t>
    <phoneticPr fontId="1" type="noConversion"/>
  </si>
  <si>
    <t>0414473</t>
    <phoneticPr fontId="1" type="noConversion"/>
  </si>
  <si>
    <t>7219710</t>
    <phoneticPr fontId="1" type="noConversion"/>
  </si>
  <si>
    <t>0865914</t>
    <phoneticPr fontId="1" type="noConversion"/>
  </si>
  <si>
    <t>2045569</t>
    <phoneticPr fontId="1" type="noConversion"/>
  </si>
  <si>
    <t>2506607</t>
    <phoneticPr fontId="1" type="noConversion"/>
  </si>
  <si>
    <t>0740872</t>
    <phoneticPr fontId="1" type="noConversion"/>
  </si>
  <si>
    <t>0558656</t>
    <phoneticPr fontId="1" type="noConversion"/>
  </si>
  <si>
    <t>2497257</t>
    <phoneticPr fontId="1" type="noConversion"/>
  </si>
  <si>
    <t>0354756</t>
    <phoneticPr fontId="1" type="noConversion"/>
  </si>
  <si>
    <t>2368265</t>
    <phoneticPr fontId="1" type="noConversion"/>
  </si>
  <si>
    <t>0911471</t>
    <phoneticPr fontId="1" type="noConversion"/>
  </si>
  <si>
    <t>1379301</t>
    <phoneticPr fontId="1" type="noConversion"/>
  </si>
  <si>
    <t>1595501</t>
    <phoneticPr fontId="1" type="noConversion"/>
  </si>
  <si>
    <t>1383115</t>
    <phoneticPr fontId="1" type="noConversion"/>
  </si>
  <si>
    <t>1810596</t>
    <phoneticPr fontId="1" type="noConversion"/>
  </si>
  <si>
    <t>1753465</t>
    <phoneticPr fontId="1" type="noConversion"/>
  </si>
  <si>
    <t>0047292</t>
    <phoneticPr fontId="1" type="noConversion"/>
  </si>
  <si>
    <t>2506663</t>
    <phoneticPr fontId="1" type="noConversion"/>
  </si>
  <si>
    <t>2506853</t>
    <phoneticPr fontId="1" type="noConversion"/>
  </si>
  <si>
    <t>0002458</t>
    <phoneticPr fontId="1" type="noConversion"/>
  </si>
  <si>
    <t>0657624</t>
    <phoneticPr fontId="1" type="noConversion"/>
  </si>
  <si>
    <t>2466222</t>
    <phoneticPr fontId="1" type="noConversion"/>
  </si>
  <si>
    <t>1899013</t>
    <phoneticPr fontId="1" type="noConversion"/>
  </si>
  <si>
    <t>0177394</t>
    <phoneticPr fontId="1" type="noConversion"/>
  </si>
  <si>
    <t>2490962</t>
    <phoneticPr fontId="1" type="noConversion"/>
  </si>
  <si>
    <t>2426131</t>
    <phoneticPr fontId="1" type="noConversion"/>
  </si>
  <si>
    <t>2500632</t>
    <phoneticPr fontId="1" type="noConversion"/>
  </si>
  <si>
    <t>0485760</t>
    <phoneticPr fontId="1" type="noConversion"/>
  </si>
  <si>
    <t>2368725</t>
    <phoneticPr fontId="1" type="noConversion"/>
  </si>
  <si>
    <t>1331011</t>
    <phoneticPr fontId="1" type="noConversion"/>
  </si>
  <si>
    <t>2504983</t>
    <phoneticPr fontId="1" type="noConversion"/>
  </si>
  <si>
    <t>2421110</t>
    <phoneticPr fontId="1" type="noConversion"/>
  </si>
  <si>
    <t>2245969</t>
    <phoneticPr fontId="1" type="noConversion"/>
  </si>
  <si>
    <t>0473123</t>
    <phoneticPr fontId="1" type="noConversion"/>
  </si>
  <si>
    <t>0758051</t>
    <phoneticPr fontId="1" type="noConversion"/>
  </si>
  <si>
    <t>1993411</t>
    <phoneticPr fontId="1" type="noConversion"/>
  </si>
  <si>
    <t>0489061</t>
    <phoneticPr fontId="1" type="noConversion"/>
  </si>
  <si>
    <t>2507065</t>
    <phoneticPr fontId="1" type="noConversion"/>
  </si>
  <si>
    <t>2063583</t>
    <phoneticPr fontId="1" type="noConversion"/>
  </si>
  <si>
    <t>2155594</t>
    <phoneticPr fontId="1" type="noConversion"/>
  </si>
  <si>
    <t>1949252</t>
    <phoneticPr fontId="1" type="noConversion"/>
  </si>
  <si>
    <t>2504934</t>
    <phoneticPr fontId="1" type="noConversion"/>
  </si>
  <si>
    <t>2273074</t>
    <phoneticPr fontId="1" type="noConversion"/>
  </si>
  <si>
    <t>0829764</t>
    <phoneticPr fontId="1" type="noConversion"/>
  </si>
  <si>
    <t>2192162</t>
    <phoneticPr fontId="1" type="noConversion"/>
  </si>
  <si>
    <t>1712797</t>
    <phoneticPr fontId="1" type="noConversion"/>
  </si>
  <si>
    <t>2249903</t>
    <phoneticPr fontId="1" type="noConversion"/>
  </si>
  <si>
    <t>1730887</t>
    <phoneticPr fontId="1" type="noConversion"/>
  </si>
  <si>
    <t>2105143</t>
    <phoneticPr fontId="1" type="noConversion"/>
  </si>
  <si>
    <t>1665332</t>
    <phoneticPr fontId="1" type="noConversion"/>
  </si>
  <si>
    <t>2124570</t>
    <phoneticPr fontId="1" type="noConversion"/>
  </si>
  <si>
    <t>2306253</t>
    <phoneticPr fontId="1" type="noConversion"/>
  </si>
  <si>
    <t>0184080</t>
    <phoneticPr fontId="1" type="noConversion"/>
  </si>
  <si>
    <t>0239240</t>
    <phoneticPr fontId="1" type="noConversion"/>
  </si>
  <si>
    <t>0527999</t>
    <phoneticPr fontId="1" type="noConversion"/>
  </si>
  <si>
    <t>1596621</t>
    <phoneticPr fontId="1" type="noConversion"/>
  </si>
  <si>
    <t>2313612</t>
    <phoneticPr fontId="1" type="noConversion"/>
  </si>
  <si>
    <t>0172538</t>
    <phoneticPr fontId="1" type="noConversion"/>
  </si>
  <si>
    <t>2321906</t>
    <phoneticPr fontId="1" type="noConversion"/>
  </si>
  <si>
    <t>2506346</t>
    <phoneticPr fontId="1" type="noConversion"/>
  </si>
  <si>
    <t>0107922</t>
    <phoneticPr fontId="1" type="noConversion"/>
  </si>
  <si>
    <t>2061983</t>
    <phoneticPr fontId="1" type="noConversion"/>
  </si>
  <si>
    <t>1757111</t>
    <phoneticPr fontId="1" type="noConversion"/>
  </si>
  <si>
    <t>2235745</t>
    <phoneticPr fontId="1" type="noConversion"/>
  </si>
  <si>
    <t>0351107</t>
    <phoneticPr fontId="1" type="noConversion"/>
  </si>
  <si>
    <t>1981676</t>
    <phoneticPr fontId="1" type="noConversion"/>
  </si>
  <si>
    <t>2501951</t>
    <phoneticPr fontId="1" type="noConversion"/>
  </si>
  <si>
    <t>1391583</t>
    <phoneticPr fontId="1" type="noConversion"/>
  </si>
  <si>
    <t>0081373</t>
    <phoneticPr fontId="1" type="noConversion"/>
  </si>
  <si>
    <t>1618042</t>
    <phoneticPr fontId="1" type="noConversion"/>
  </si>
  <si>
    <t>0769671</t>
    <phoneticPr fontId="1" type="noConversion"/>
  </si>
  <si>
    <t>1829954</t>
    <phoneticPr fontId="1" type="noConversion"/>
  </si>
  <si>
    <t>1289766</t>
    <phoneticPr fontId="1" type="noConversion"/>
  </si>
  <si>
    <t>0739742</t>
    <phoneticPr fontId="1" type="noConversion"/>
  </si>
  <si>
    <t>2206213</t>
    <phoneticPr fontId="1" type="noConversion"/>
  </si>
  <si>
    <t>2505524</t>
    <phoneticPr fontId="1" type="noConversion"/>
  </si>
  <si>
    <t>2426974</t>
    <phoneticPr fontId="1" type="noConversion"/>
  </si>
  <si>
    <t>0527752</t>
    <phoneticPr fontId="1" type="noConversion"/>
  </si>
  <si>
    <t>2507580</t>
    <phoneticPr fontId="1" type="noConversion"/>
  </si>
  <si>
    <t>0332532</t>
    <phoneticPr fontId="1" type="noConversion"/>
  </si>
  <si>
    <t>0456775</t>
    <phoneticPr fontId="1" type="noConversion"/>
  </si>
  <si>
    <t>0120981</t>
    <phoneticPr fontId="1" type="noConversion"/>
  </si>
  <si>
    <t>2050960</t>
    <phoneticPr fontId="1" type="noConversion"/>
  </si>
  <si>
    <t>1059040</t>
    <phoneticPr fontId="1" type="noConversion"/>
  </si>
  <si>
    <t>0126838</t>
    <phoneticPr fontId="1" type="noConversion"/>
  </si>
  <si>
    <t>0066823</t>
    <phoneticPr fontId="1" type="noConversion"/>
  </si>
  <si>
    <t>2505392</t>
    <phoneticPr fontId="1" type="noConversion"/>
  </si>
  <si>
    <t>2309691</t>
    <phoneticPr fontId="1" type="noConversion"/>
  </si>
  <si>
    <t>0643991</t>
    <phoneticPr fontId="1" type="noConversion"/>
  </si>
  <si>
    <t>2159475</t>
    <phoneticPr fontId="1" type="noConversion"/>
  </si>
  <si>
    <t>1998680</t>
    <phoneticPr fontId="1" type="noConversion"/>
  </si>
  <si>
    <t>2509822</t>
    <phoneticPr fontId="1" type="noConversion"/>
  </si>
  <si>
    <t>2175674</t>
    <phoneticPr fontId="1" type="noConversion"/>
  </si>
  <si>
    <t>0038698</t>
    <phoneticPr fontId="1" type="noConversion"/>
  </si>
  <si>
    <t>0812997</t>
    <phoneticPr fontId="1" type="noConversion"/>
  </si>
  <si>
    <t>0093306</t>
    <phoneticPr fontId="1" type="noConversion"/>
  </si>
  <si>
    <t>0971415</t>
    <phoneticPr fontId="1" type="noConversion"/>
  </si>
  <si>
    <t>2422357</t>
    <phoneticPr fontId="1" type="noConversion"/>
  </si>
  <si>
    <t>0965222</t>
    <phoneticPr fontId="1" type="noConversion"/>
  </si>
  <si>
    <t>1369938</t>
    <phoneticPr fontId="1" type="noConversion"/>
  </si>
  <si>
    <t>2115560</t>
    <phoneticPr fontId="1" type="noConversion"/>
  </si>
  <si>
    <t>2006019</t>
    <phoneticPr fontId="1" type="noConversion"/>
  </si>
  <si>
    <t>1347936</t>
    <phoneticPr fontId="1" type="noConversion"/>
  </si>
  <si>
    <t>0983213</t>
    <phoneticPr fontId="1" type="noConversion"/>
  </si>
  <si>
    <t>0628420</t>
    <phoneticPr fontId="1" type="noConversion"/>
  </si>
  <si>
    <t>0515739</t>
    <phoneticPr fontId="1" type="noConversion"/>
  </si>
  <si>
    <t>2509860</t>
    <phoneticPr fontId="1" type="noConversion"/>
  </si>
  <si>
    <t>2497581</t>
    <phoneticPr fontId="1" type="noConversion"/>
  </si>
  <si>
    <t>2510606</t>
    <phoneticPr fontId="1" type="noConversion"/>
  </si>
  <si>
    <t>0647760</t>
    <phoneticPr fontId="1" type="noConversion"/>
  </si>
  <si>
    <t>2459027</t>
    <phoneticPr fontId="1" type="noConversion"/>
  </si>
  <si>
    <t>1765718</t>
    <phoneticPr fontId="1" type="noConversion"/>
  </si>
  <si>
    <t>0533256</t>
    <phoneticPr fontId="1" type="noConversion"/>
  </si>
  <si>
    <t>0717117</t>
    <phoneticPr fontId="1" type="noConversion"/>
  </si>
  <si>
    <t>2305227</t>
    <phoneticPr fontId="1" type="noConversion"/>
  </si>
  <si>
    <t>0502558</t>
    <phoneticPr fontId="1" type="noConversion"/>
  </si>
  <si>
    <t>1925509</t>
    <phoneticPr fontId="1" type="noConversion"/>
  </si>
  <si>
    <t>0735437</t>
    <phoneticPr fontId="1" type="noConversion"/>
  </si>
  <si>
    <t>1207724</t>
    <phoneticPr fontId="1" type="noConversion"/>
  </si>
  <si>
    <t>1455084</t>
    <phoneticPr fontId="1" type="noConversion"/>
  </si>
  <si>
    <t>0906455</t>
    <phoneticPr fontId="1" type="noConversion"/>
  </si>
  <si>
    <t>2070260</t>
    <phoneticPr fontId="1" type="noConversion"/>
  </si>
  <si>
    <t>1955274</t>
    <phoneticPr fontId="1" type="noConversion"/>
  </si>
  <si>
    <t>1656540</t>
    <phoneticPr fontId="1" type="noConversion"/>
  </si>
  <si>
    <t>0952679</t>
    <phoneticPr fontId="1" type="noConversion"/>
  </si>
  <si>
    <t>0615405</t>
    <phoneticPr fontId="1" type="noConversion"/>
  </si>
  <si>
    <t>0188490</t>
    <phoneticPr fontId="1" type="noConversion"/>
  </si>
  <si>
    <t>7088626</t>
    <phoneticPr fontId="1" type="noConversion"/>
  </si>
  <si>
    <t>0919442</t>
    <phoneticPr fontId="1" type="noConversion"/>
  </si>
  <si>
    <t>1952713</t>
    <phoneticPr fontId="1" type="noConversion"/>
  </si>
  <si>
    <t>0793881</t>
    <phoneticPr fontId="1" type="noConversion"/>
  </si>
  <si>
    <t>0772283</t>
    <phoneticPr fontId="1" type="noConversion"/>
  </si>
  <si>
    <t>2434901</t>
    <phoneticPr fontId="1" type="noConversion"/>
  </si>
  <si>
    <t>2501752</t>
    <phoneticPr fontId="1" type="noConversion"/>
  </si>
  <si>
    <t>2166857</t>
    <phoneticPr fontId="1" type="noConversion"/>
  </si>
  <si>
    <t>1084040</t>
    <phoneticPr fontId="1" type="noConversion"/>
  </si>
  <si>
    <t>0707652</t>
    <phoneticPr fontId="1" type="noConversion"/>
  </si>
  <si>
    <t>1705834</t>
    <phoneticPr fontId="1" type="noConversion"/>
  </si>
  <si>
    <t>2109359</t>
    <phoneticPr fontId="1" type="noConversion"/>
  </si>
  <si>
    <t>1062008</t>
    <phoneticPr fontId="1" type="noConversion"/>
  </si>
  <si>
    <t>0719817</t>
    <phoneticPr fontId="1" type="noConversion"/>
  </si>
  <si>
    <t>2511976</t>
    <phoneticPr fontId="1" type="noConversion"/>
  </si>
  <si>
    <t>2102247</t>
    <phoneticPr fontId="1" type="noConversion"/>
  </si>
  <si>
    <t>2359553</t>
    <phoneticPr fontId="1" type="noConversion"/>
  </si>
  <si>
    <t>1545159</t>
    <phoneticPr fontId="1" type="noConversion"/>
  </si>
  <si>
    <t>2307699</t>
    <phoneticPr fontId="1" type="noConversion"/>
  </si>
  <si>
    <t>2047610</t>
    <phoneticPr fontId="1" type="noConversion"/>
  </si>
  <si>
    <t>1368947</t>
    <phoneticPr fontId="1" type="noConversion"/>
  </si>
  <si>
    <t>2126925</t>
    <phoneticPr fontId="1" type="noConversion"/>
  </si>
  <si>
    <t>0007237</t>
    <phoneticPr fontId="1" type="noConversion"/>
  </si>
  <si>
    <t>1468387</t>
    <phoneticPr fontId="1" type="noConversion"/>
  </si>
  <si>
    <t>2065678</t>
    <phoneticPr fontId="1" type="noConversion"/>
  </si>
  <si>
    <t>2512420</t>
    <phoneticPr fontId="1" type="noConversion"/>
  </si>
  <si>
    <t>2501850</t>
    <phoneticPr fontId="1" type="noConversion"/>
  </si>
  <si>
    <t>0998261</t>
    <phoneticPr fontId="1" type="noConversion"/>
  </si>
  <si>
    <t>2349951</t>
    <phoneticPr fontId="1" type="noConversion"/>
  </si>
  <si>
    <t>2510643</t>
    <phoneticPr fontId="1" type="noConversion"/>
  </si>
  <si>
    <t>7204829</t>
    <phoneticPr fontId="1" type="noConversion"/>
  </si>
  <si>
    <t>2377035</t>
    <phoneticPr fontId="1" type="noConversion"/>
  </si>
  <si>
    <t>0427646</t>
    <phoneticPr fontId="1" type="noConversion"/>
  </si>
  <si>
    <t>2341179</t>
    <phoneticPr fontId="1" type="noConversion"/>
  </si>
  <si>
    <t>2509125</t>
    <phoneticPr fontId="1" type="noConversion"/>
  </si>
  <si>
    <t>2425960</t>
    <phoneticPr fontId="1" type="noConversion"/>
  </si>
  <si>
    <t>1253485</t>
    <phoneticPr fontId="1" type="noConversion"/>
  </si>
  <si>
    <t>2512926</t>
    <phoneticPr fontId="1" type="noConversion"/>
  </si>
  <si>
    <t>0642431</t>
    <phoneticPr fontId="1" type="noConversion"/>
  </si>
  <si>
    <t>1928356</t>
    <phoneticPr fontId="1" type="noConversion"/>
  </si>
  <si>
    <t>0088541</t>
    <phoneticPr fontId="1" type="noConversion"/>
  </si>
  <si>
    <t>2472727</t>
    <phoneticPr fontId="1" type="noConversion"/>
  </si>
  <si>
    <t>0773774</t>
    <phoneticPr fontId="1" type="noConversion"/>
  </si>
  <si>
    <t>2510347</t>
    <phoneticPr fontId="1" type="noConversion"/>
  </si>
  <si>
    <t>0604085</t>
    <phoneticPr fontId="1" type="noConversion"/>
  </si>
  <si>
    <t>1436990</t>
    <phoneticPr fontId="1" type="noConversion"/>
  </si>
  <si>
    <t>2515029</t>
    <phoneticPr fontId="1" type="noConversion"/>
  </si>
  <si>
    <t>2513901</t>
    <phoneticPr fontId="1" type="noConversion"/>
  </si>
  <si>
    <t>2514954</t>
    <phoneticPr fontId="1" type="noConversion"/>
  </si>
  <si>
    <t>2446528</t>
    <phoneticPr fontId="1" type="noConversion"/>
  </si>
  <si>
    <t>2511697</t>
    <phoneticPr fontId="1" type="noConversion"/>
  </si>
  <si>
    <t>2512455</t>
    <phoneticPr fontId="1" type="noConversion"/>
  </si>
  <si>
    <t>0837440</t>
    <phoneticPr fontId="1" type="noConversion"/>
  </si>
  <si>
    <t>1777209</t>
    <phoneticPr fontId="1" type="noConversion"/>
  </si>
  <si>
    <t>2513227</t>
    <phoneticPr fontId="1" type="noConversion"/>
  </si>
  <si>
    <t>0574486</t>
    <phoneticPr fontId="1" type="noConversion"/>
  </si>
  <si>
    <t>0178651</t>
    <phoneticPr fontId="1" type="noConversion"/>
  </si>
  <si>
    <t>2513112</t>
    <phoneticPr fontId="1" type="noConversion"/>
  </si>
  <si>
    <t>1941597</t>
    <phoneticPr fontId="1" type="noConversion"/>
  </si>
  <si>
    <t>2099149</t>
    <phoneticPr fontId="1" type="noConversion"/>
  </si>
  <si>
    <t>2246055</t>
    <phoneticPr fontId="1" type="noConversion"/>
  </si>
  <si>
    <t>1498304</t>
    <phoneticPr fontId="1" type="noConversion"/>
  </si>
  <si>
    <t>2515057</t>
    <phoneticPr fontId="1" type="noConversion"/>
  </si>
  <si>
    <t>7180319</t>
    <phoneticPr fontId="1" type="noConversion"/>
  </si>
  <si>
    <t>0279758</t>
    <phoneticPr fontId="1" type="noConversion"/>
  </si>
  <si>
    <t>1724031</t>
    <phoneticPr fontId="1" type="noConversion"/>
  </si>
  <si>
    <t>2512428</t>
    <phoneticPr fontId="1" type="noConversion"/>
  </si>
  <si>
    <t>1366847</t>
    <phoneticPr fontId="1" type="noConversion"/>
  </si>
  <si>
    <t>0173120</t>
    <phoneticPr fontId="1" type="noConversion"/>
  </si>
  <si>
    <t>2005567</t>
    <phoneticPr fontId="1" type="noConversion"/>
  </si>
  <si>
    <t>1728228</t>
    <phoneticPr fontId="1" type="noConversion"/>
  </si>
  <si>
    <t>2258240</t>
    <phoneticPr fontId="1" type="noConversion"/>
  </si>
  <si>
    <t>2510184</t>
    <phoneticPr fontId="1" type="noConversion"/>
  </si>
  <si>
    <t>0934723</t>
    <phoneticPr fontId="1" type="noConversion"/>
  </si>
  <si>
    <t>1877227</t>
    <phoneticPr fontId="1" type="noConversion"/>
  </si>
  <si>
    <t>1588638</t>
    <phoneticPr fontId="1" type="noConversion"/>
  </si>
  <si>
    <t>0069051</t>
    <phoneticPr fontId="1" type="noConversion"/>
  </si>
  <si>
    <t>2438628</t>
    <phoneticPr fontId="1" type="noConversion"/>
  </si>
  <si>
    <t>0684739</t>
    <phoneticPr fontId="1" type="noConversion"/>
  </si>
  <si>
    <t>0714830</t>
    <phoneticPr fontId="1" type="noConversion"/>
  </si>
  <si>
    <t>0067936</t>
    <phoneticPr fontId="1" type="noConversion"/>
  </si>
  <si>
    <t>1112589</t>
    <phoneticPr fontId="1" type="noConversion"/>
  </si>
  <si>
    <t>2515574</t>
    <phoneticPr fontId="1" type="noConversion"/>
  </si>
  <si>
    <t>1244067</t>
    <phoneticPr fontId="1" type="noConversion"/>
  </si>
  <si>
    <t>0437554</t>
    <phoneticPr fontId="1" type="noConversion"/>
  </si>
  <si>
    <t>2129853</t>
    <phoneticPr fontId="1" type="noConversion"/>
  </si>
  <si>
    <t>2126248</t>
    <phoneticPr fontId="1" type="noConversion"/>
  </si>
  <si>
    <t>0178265</t>
    <phoneticPr fontId="1" type="noConversion"/>
  </si>
  <si>
    <t>2516049</t>
    <phoneticPr fontId="1" type="noConversion"/>
  </si>
  <si>
    <t>0316240</t>
    <phoneticPr fontId="1" type="noConversion"/>
  </si>
  <si>
    <t>2474236</t>
    <phoneticPr fontId="1" type="noConversion"/>
  </si>
  <si>
    <t>2019289</t>
    <phoneticPr fontId="1" type="noConversion"/>
  </si>
  <si>
    <t>0068886</t>
    <phoneticPr fontId="1" type="noConversion"/>
  </si>
  <si>
    <t>1331835</t>
    <phoneticPr fontId="1" type="noConversion"/>
  </si>
  <si>
    <t>1416222</t>
    <phoneticPr fontId="1" type="noConversion"/>
  </si>
  <si>
    <t>2433463</t>
    <phoneticPr fontId="1" type="noConversion"/>
  </si>
  <si>
    <t>0348125</t>
    <phoneticPr fontId="1" type="noConversion"/>
  </si>
  <si>
    <t>0341148</t>
    <phoneticPr fontId="1" type="noConversion"/>
  </si>
  <si>
    <t>0690321</t>
    <phoneticPr fontId="1" type="noConversion"/>
  </si>
  <si>
    <t>2516396</t>
    <phoneticPr fontId="1" type="noConversion"/>
  </si>
  <si>
    <t>2508911</t>
    <phoneticPr fontId="1" type="noConversion"/>
  </si>
  <si>
    <t>2278954</t>
    <phoneticPr fontId="1" type="noConversion"/>
  </si>
  <si>
    <t>1306871</t>
    <phoneticPr fontId="1" type="noConversion"/>
  </si>
  <si>
    <t>2516367</t>
    <phoneticPr fontId="1" type="noConversion"/>
  </si>
  <si>
    <t>1274865</t>
    <phoneticPr fontId="1" type="noConversion"/>
  </si>
  <si>
    <t>2377691</t>
    <phoneticPr fontId="1" type="noConversion"/>
  </si>
  <si>
    <t>2517758</t>
    <phoneticPr fontId="1" type="noConversion"/>
  </si>
  <si>
    <t>1414362</t>
    <phoneticPr fontId="1" type="noConversion"/>
  </si>
  <si>
    <t>7203369</t>
    <phoneticPr fontId="1" type="noConversion"/>
  </si>
  <si>
    <t>2513134</t>
    <phoneticPr fontId="1" type="noConversion"/>
  </si>
  <si>
    <t>1946813</t>
    <phoneticPr fontId="1" type="noConversion"/>
  </si>
  <si>
    <t>0738276</t>
    <phoneticPr fontId="1" type="noConversion"/>
  </si>
  <si>
    <t>0717009</t>
    <phoneticPr fontId="1" type="noConversion"/>
  </si>
  <si>
    <t>2517974</t>
    <phoneticPr fontId="1" type="noConversion"/>
  </si>
  <si>
    <t>2467946</t>
    <phoneticPr fontId="1" type="noConversion"/>
  </si>
  <si>
    <t>0033720</t>
    <phoneticPr fontId="1" type="noConversion"/>
  </si>
  <si>
    <t>0021157</t>
    <phoneticPr fontId="1" type="noConversion"/>
  </si>
  <si>
    <t>1807595</t>
    <phoneticPr fontId="1" type="noConversion"/>
  </si>
  <si>
    <t>1684613</t>
    <phoneticPr fontId="1" type="noConversion"/>
  </si>
  <si>
    <t>2308224</t>
    <phoneticPr fontId="1" type="noConversion"/>
  </si>
  <si>
    <t>7136821</t>
    <phoneticPr fontId="1" type="noConversion"/>
  </si>
  <si>
    <t>1181925</t>
    <phoneticPr fontId="1" type="noConversion"/>
  </si>
  <si>
    <t>2058645</t>
    <phoneticPr fontId="1" type="noConversion"/>
  </si>
  <si>
    <t>2408591</t>
    <phoneticPr fontId="1" type="noConversion"/>
  </si>
  <si>
    <t>2070121</t>
    <phoneticPr fontId="1" type="noConversion"/>
  </si>
  <si>
    <t>2438063</t>
    <phoneticPr fontId="1" type="noConversion"/>
  </si>
  <si>
    <t>2498945</t>
    <phoneticPr fontId="1" type="noConversion"/>
  </si>
  <si>
    <t>7252601</t>
    <phoneticPr fontId="1" type="noConversion"/>
  </si>
  <si>
    <t>1921191</t>
    <phoneticPr fontId="1" type="noConversion"/>
  </si>
  <si>
    <t>2389843</t>
    <phoneticPr fontId="1" type="noConversion"/>
  </si>
  <si>
    <t>0585902</t>
    <phoneticPr fontId="1" type="noConversion"/>
  </si>
  <si>
    <t>1411777</t>
    <phoneticPr fontId="1" type="noConversion"/>
  </si>
  <si>
    <t>2517902</t>
    <phoneticPr fontId="1" type="noConversion"/>
  </si>
  <si>
    <t>0453582</t>
    <phoneticPr fontId="1" type="noConversion"/>
  </si>
  <si>
    <t>2509008</t>
    <phoneticPr fontId="1" type="noConversion"/>
  </si>
  <si>
    <t>1633785</t>
    <phoneticPr fontId="1" type="noConversion"/>
  </si>
  <si>
    <t>1331451</t>
    <phoneticPr fontId="1" type="noConversion"/>
  </si>
  <si>
    <t>1960919</t>
    <phoneticPr fontId="1" type="noConversion"/>
  </si>
  <si>
    <t>2289813</t>
    <phoneticPr fontId="1" type="noConversion"/>
  </si>
  <si>
    <t>0814887</t>
    <phoneticPr fontId="1" type="noConversion"/>
  </si>
  <si>
    <t>2205694</t>
    <phoneticPr fontId="1" type="noConversion"/>
  </si>
  <si>
    <t>0567583</t>
    <phoneticPr fontId="1" type="noConversion"/>
  </si>
  <si>
    <t>2519083</t>
    <phoneticPr fontId="1" type="noConversion"/>
  </si>
  <si>
    <t>1287507</t>
    <phoneticPr fontId="1" type="noConversion"/>
  </si>
  <si>
    <t>7151998</t>
    <phoneticPr fontId="1" type="noConversion"/>
  </si>
  <si>
    <t>0139899</t>
    <phoneticPr fontId="1" type="noConversion"/>
  </si>
  <si>
    <t>2360675</t>
    <phoneticPr fontId="1" type="noConversion"/>
  </si>
  <si>
    <t>1284548</t>
    <phoneticPr fontId="1" type="noConversion"/>
  </si>
  <si>
    <t>1497067</t>
    <phoneticPr fontId="1" type="noConversion"/>
  </si>
  <si>
    <t>2028325</t>
    <phoneticPr fontId="1" type="noConversion"/>
  </si>
  <si>
    <t>1791912</t>
    <phoneticPr fontId="1" type="noConversion"/>
  </si>
  <si>
    <t>0220954</t>
    <phoneticPr fontId="1" type="noConversion"/>
  </si>
  <si>
    <t>0747379</t>
    <phoneticPr fontId="1" type="noConversion"/>
  </si>
  <si>
    <t>2059027</t>
    <phoneticPr fontId="1" type="noConversion"/>
  </si>
  <si>
    <t>2010471</t>
    <phoneticPr fontId="1" type="noConversion"/>
  </si>
  <si>
    <t>2057168</t>
    <phoneticPr fontId="1" type="noConversion"/>
  </si>
  <si>
    <t>2110435</t>
    <phoneticPr fontId="1" type="noConversion"/>
  </si>
  <si>
    <t>2429491</t>
    <phoneticPr fontId="1" type="noConversion"/>
  </si>
  <si>
    <t>2516163</t>
    <phoneticPr fontId="1" type="noConversion"/>
  </si>
  <si>
    <t>0009433</t>
    <phoneticPr fontId="1" type="noConversion"/>
  </si>
  <si>
    <t>2519437</t>
    <phoneticPr fontId="1" type="noConversion"/>
  </si>
  <si>
    <t>1379659</t>
    <phoneticPr fontId="1" type="noConversion"/>
  </si>
  <si>
    <t>2122959</t>
    <phoneticPr fontId="1" type="noConversion"/>
  </si>
  <si>
    <t>0793364</t>
    <phoneticPr fontId="1" type="noConversion"/>
  </si>
  <si>
    <t>0925482</t>
    <phoneticPr fontId="1" type="noConversion"/>
  </si>
  <si>
    <t>0040293</t>
    <phoneticPr fontId="1" type="noConversion"/>
  </si>
  <si>
    <t>0704837</t>
    <phoneticPr fontId="1" type="noConversion"/>
  </si>
  <si>
    <t>2133908</t>
    <phoneticPr fontId="1" type="noConversion"/>
  </si>
  <si>
    <t>2501199</t>
    <phoneticPr fontId="1" type="noConversion"/>
  </si>
  <si>
    <t>1771235</t>
    <phoneticPr fontId="1" type="noConversion"/>
  </si>
  <si>
    <t>0984021</t>
    <phoneticPr fontId="1" type="noConversion"/>
  </si>
  <si>
    <t>0782697</t>
    <phoneticPr fontId="1" type="noConversion"/>
  </si>
  <si>
    <t>1291066</t>
    <phoneticPr fontId="1" type="noConversion"/>
  </si>
  <si>
    <t>1036250</t>
    <phoneticPr fontId="1" type="noConversion"/>
  </si>
  <si>
    <t>1710014</t>
    <phoneticPr fontId="1" type="noConversion"/>
  </si>
  <si>
    <t>1789883</t>
    <phoneticPr fontId="1" type="noConversion"/>
  </si>
  <si>
    <t>2447968</t>
    <phoneticPr fontId="1" type="noConversion"/>
  </si>
  <si>
    <t>2128512</t>
    <phoneticPr fontId="1" type="noConversion"/>
  </si>
  <si>
    <t>1830696</t>
    <phoneticPr fontId="1" type="noConversion"/>
  </si>
  <si>
    <t>0475304</t>
    <phoneticPr fontId="1" type="noConversion"/>
  </si>
  <si>
    <t>1755788</t>
    <phoneticPr fontId="1" type="noConversion"/>
  </si>
  <si>
    <t>1351820</t>
    <phoneticPr fontId="1" type="noConversion"/>
  </si>
  <si>
    <t>2521167</t>
    <phoneticPr fontId="1" type="noConversion"/>
  </si>
  <si>
    <t>1252535</t>
    <phoneticPr fontId="1" type="noConversion"/>
  </si>
  <si>
    <t>2431473</t>
    <phoneticPr fontId="1" type="noConversion"/>
  </si>
  <si>
    <t>0137927</t>
    <phoneticPr fontId="1" type="noConversion"/>
  </si>
  <si>
    <t>1346332</t>
    <phoneticPr fontId="1" type="noConversion"/>
  </si>
  <si>
    <t>1123386</t>
    <phoneticPr fontId="1" type="noConversion"/>
  </si>
  <si>
    <t>2518963</t>
    <phoneticPr fontId="1" type="noConversion"/>
  </si>
  <si>
    <t>1840153</t>
    <phoneticPr fontId="1" type="noConversion"/>
  </si>
  <si>
    <t>0764587</t>
    <phoneticPr fontId="1" type="noConversion"/>
  </si>
  <si>
    <t>2110991</t>
    <phoneticPr fontId="1" type="noConversion"/>
  </si>
  <si>
    <t>1228207</t>
    <phoneticPr fontId="1" type="noConversion"/>
  </si>
  <si>
    <t>2359985</t>
    <phoneticPr fontId="1" type="noConversion"/>
  </si>
  <si>
    <t>2518141</t>
    <phoneticPr fontId="1" type="noConversion"/>
  </si>
  <si>
    <t>1116997</t>
    <phoneticPr fontId="1" type="noConversion"/>
  </si>
  <si>
    <t>2449241</t>
    <phoneticPr fontId="1" type="noConversion"/>
  </si>
  <si>
    <t>0256797</t>
    <phoneticPr fontId="1" type="noConversion"/>
  </si>
  <si>
    <t>0314915</t>
    <phoneticPr fontId="1" type="noConversion"/>
  </si>
  <si>
    <t>0696286</t>
    <phoneticPr fontId="1" type="noConversion"/>
  </si>
  <si>
    <t>0194720</t>
    <phoneticPr fontId="1" type="noConversion"/>
  </si>
  <si>
    <t>1837389</t>
    <phoneticPr fontId="1" type="noConversion"/>
  </si>
  <si>
    <t>1922101</t>
    <phoneticPr fontId="1" type="noConversion"/>
  </si>
  <si>
    <t>1995869</t>
    <phoneticPr fontId="1" type="noConversion"/>
  </si>
  <si>
    <t>2521570</t>
    <phoneticPr fontId="1" type="noConversion"/>
  </si>
  <si>
    <t>1123091</t>
    <phoneticPr fontId="1" type="noConversion"/>
  </si>
  <si>
    <t>2106512</t>
    <phoneticPr fontId="1" type="noConversion"/>
  </si>
  <si>
    <t>2453780</t>
    <phoneticPr fontId="1" type="noConversion"/>
  </si>
  <si>
    <t>2028311</t>
    <phoneticPr fontId="1" type="noConversion"/>
  </si>
  <si>
    <t>2521207</t>
    <phoneticPr fontId="1" type="noConversion"/>
  </si>
  <si>
    <t>2303278</t>
    <phoneticPr fontId="1" type="noConversion"/>
  </si>
  <si>
    <t>1185994</t>
    <phoneticPr fontId="1" type="noConversion"/>
  </si>
  <si>
    <t>0826588</t>
    <phoneticPr fontId="1" type="noConversion"/>
  </si>
  <si>
    <t>2099723</t>
    <phoneticPr fontId="1" type="noConversion"/>
  </si>
  <si>
    <t>2521206</t>
    <phoneticPr fontId="1" type="noConversion"/>
  </si>
  <si>
    <t>2377129</t>
    <phoneticPr fontId="1" type="noConversion"/>
  </si>
  <si>
    <t>2484294</t>
    <phoneticPr fontId="1" type="noConversion"/>
  </si>
  <si>
    <t>2521214</t>
    <phoneticPr fontId="1" type="noConversion"/>
  </si>
  <si>
    <t>2500212</t>
    <phoneticPr fontId="1" type="noConversion"/>
  </si>
  <si>
    <t>1935960</t>
    <phoneticPr fontId="1" type="noConversion"/>
  </si>
  <si>
    <t>0131927</t>
    <phoneticPr fontId="1" type="noConversion"/>
  </si>
  <si>
    <t>2519958</t>
    <phoneticPr fontId="1" type="noConversion"/>
  </si>
  <si>
    <t>1703223</t>
    <phoneticPr fontId="1" type="noConversion"/>
  </si>
  <si>
    <t>1720391</t>
    <phoneticPr fontId="1" type="noConversion"/>
  </si>
  <si>
    <t>0194644</t>
    <phoneticPr fontId="1" type="noConversion"/>
  </si>
  <si>
    <t>0915675</t>
    <phoneticPr fontId="1" type="noConversion"/>
  </si>
  <si>
    <t>1332636</t>
    <phoneticPr fontId="1" type="noConversion"/>
  </si>
  <si>
    <t>0694537</t>
    <phoneticPr fontId="1" type="noConversion"/>
  </si>
  <si>
    <t>2374867</t>
    <phoneticPr fontId="1" type="noConversion"/>
  </si>
  <si>
    <t>2516660</t>
    <phoneticPr fontId="1" type="noConversion"/>
  </si>
  <si>
    <t>0933400</t>
    <phoneticPr fontId="1" type="noConversion"/>
  </si>
  <si>
    <t>1283898</t>
    <phoneticPr fontId="1" type="noConversion"/>
  </si>
  <si>
    <t>2102583</t>
    <phoneticPr fontId="1" type="noConversion"/>
  </si>
  <si>
    <t>2521346</t>
    <phoneticPr fontId="1" type="noConversion"/>
  </si>
  <si>
    <t>2238656</t>
    <phoneticPr fontId="1" type="noConversion"/>
  </si>
  <si>
    <t>0975918</t>
    <phoneticPr fontId="1" type="noConversion"/>
  </si>
  <si>
    <t>1704001</t>
    <phoneticPr fontId="1" type="noConversion"/>
  </si>
  <si>
    <t>1959990</t>
    <phoneticPr fontId="1" type="noConversion"/>
  </si>
  <si>
    <t>2168864</t>
    <phoneticPr fontId="1" type="noConversion"/>
  </si>
  <si>
    <t>0714690</t>
    <phoneticPr fontId="1" type="noConversion"/>
  </si>
  <si>
    <t>0632475</t>
    <phoneticPr fontId="1" type="noConversion"/>
  </si>
  <si>
    <t>1299603</t>
    <phoneticPr fontId="1" type="noConversion"/>
  </si>
  <si>
    <t>2523271</t>
    <phoneticPr fontId="1" type="noConversion"/>
  </si>
  <si>
    <t>1858724</t>
    <phoneticPr fontId="1" type="noConversion"/>
  </si>
  <si>
    <t>0048697</t>
    <phoneticPr fontId="1" type="noConversion"/>
  </si>
  <si>
    <t>2132078</t>
    <phoneticPr fontId="1" type="noConversion"/>
  </si>
  <si>
    <t>2344385</t>
    <phoneticPr fontId="1" type="noConversion"/>
  </si>
  <si>
    <t>2229142</t>
    <phoneticPr fontId="1" type="noConversion"/>
  </si>
  <si>
    <t>2521204</t>
    <phoneticPr fontId="1" type="noConversion"/>
  </si>
  <si>
    <t>2407033</t>
    <phoneticPr fontId="1" type="noConversion"/>
  </si>
  <si>
    <t>1934324</t>
    <phoneticPr fontId="1" type="noConversion"/>
  </si>
  <si>
    <t>2522904</t>
    <phoneticPr fontId="1" type="noConversion"/>
  </si>
  <si>
    <t>0190002</t>
    <phoneticPr fontId="1" type="noConversion"/>
  </si>
  <si>
    <t>0533606</t>
    <phoneticPr fontId="1" type="noConversion"/>
  </si>
  <si>
    <t>2523082</t>
    <phoneticPr fontId="1" type="noConversion"/>
  </si>
  <si>
    <t>0890762</t>
    <phoneticPr fontId="1" type="noConversion"/>
  </si>
  <si>
    <t>2210906</t>
    <phoneticPr fontId="1" type="noConversion"/>
  </si>
  <si>
    <t>2519460</t>
    <phoneticPr fontId="1" type="noConversion"/>
  </si>
  <si>
    <t>7236569</t>
    <phoneticPr fontId="1" type="noConversion"/>
  </si>
  <si>
    <t>2433958</t>
    <phoneticPr fontId="1" type="noConversion"/>
  </si>
  <si>
    <t>2521672</t>
    <phoneticPr fontId="1" type="noConversion"/>
  </si>
  <si>
    <t>1903701</t>
    <phoneticPr fontId="1" type="noConversion"/>
  </si>
  <si>
    <t>0054901</t>
    <phoneticPr fontId="1" type="noConversion"/>
  </si>
  <si>
    <t>2524320</t>
    <phoneticPr fontId="1" type="noConversion"/>
  </si>
  <si>
    <t>2376744</t>
    <phoneticPr fontId="1" type="noConversion"/>
  </si>
  <si>
    <t>2288429</t>
    <phoneticPr fontId="1" type="noConversion"/>
  </si>
  <si>
    <t>0616475</t>
    <phoneticPr fontId="1" type="noConversion"/>
  </si>
  <si>
    <t>0198140</t>
    <phoneticPr fontId="1" type="noConversion"/>
  </si>
  <si>
    <t>1384670</t>
    <phoneticPr fontId="1" type="noConversion"/>
  </si>
  <si>
    <t>1722458</t>
    <phoneticPr fontId="1" type="noConversion"/>
  </si>
  <si>
    <t>1654764</t>
    <phoneticPr fontId="1" type="noConversion"/>
  </si>
  <si>
    <t>2519414</t>
    <phoneticPr fontId="1" type="noConversion"/>
  </si>
  <si>
    <t>1192408</t>
    <phoneticPr fontId="1" type="noConversion"/>
  </si>
  <si>
    <t>2523599</t>
    <phoneticPr fontId="1" type="noConversion"/>
  </si>
  <si>
    <t>2523406</t>
    <phoneticPr fontId="1" type="noConversion"/>
  </si>
  <si>
    <t>2109460</t>
    <phoneticPr fontId="1" type="noConversion"/>
  </si>
  <si>
    <t>0610231</t>
    <phoneticPr fontId="1" type="noConversion"/>
  </si>
  <si>
    <t>2368464</t>
    <phoneticPr fontId="1" type="noConversion"/>
  </si>
  <si>
    <t>2302833</t>
    <phoneticPr fontId="1" type="noConversion"/>
  </si>
  <si>
    <t>1237619</t>
    <phoneticPr fontId="1" type="noConversion"/>
  </si>
  <si>
    <t>0716508</t>
    <phoneticPr fontId="1" type="noConversion"/>
  </si>
  <si>
    <t>1506730</t>
    <phoneticPr fontId="1" type="noConversion"/>
  </si>
  <si>
    <t>0392730</t>
    <phoneticPr fontId="1" type="noConversion"/>
  </si>
  <si>
    <t>2523059</t>
    <phoneticPr fontId="1" type="noConversion"/>
  </si>
  <si>
    <t>0627685</t>
    <phoneticPr fontId="1" type="noConversion"/>
  </si>
  <si>
    <t>0668119</t>
    <phoneticPr fontId="1" type="noConversion"/>
  </si>
  <si>
    <t>7190275</t>
    <phoneticPr fontId="1" type="noConversion"/>
  </si>
  <si>
    <t>2224245</t>
    <phoneticPr fontId="1" type="noConversion"/>
  </si>
  <si>
    <t>2440908</t>
    <phoneticPr fontId="1" type="noConversion"/>
  </si>
  <si>
    <t>1205067</t>
    <phoneticPr fontId="1" type="noConversion"/>
  </si>
  <si>
    <t>1998993</t>
    <phoneticPr fontId="1" type="noConversion"/>
  </si>
  <si>
    <t>1395348</t>
    <phoneticPr fontId="1" type="noConversion"/>
  </si>
  <si>
    <t>2524417</t>
    <phoneticPr fontId="1" type="noConversion"/>
  </si>
  <si>
    <t>2295945</t>
    <phoneticPr fontId="1" type="noConversion"/>
  </si>
  <si>
    <t>2109902</t>
    <phoneticPr fontId="1" type="noConversion"/>
  </si>
  <si>
    <t>2310209</t>
    <phoneticPr fontId="1" type="noConversion"/>
  </si>
  <si>
    <t>2524962</t>
    <phoneticPr fontId="1" type="noConversion"/>
  </si>
  <si>
    <t>7143943</t>
    <phoneticPr fontId="1" type="noConversion"/>
  </si>
  <si>
    <t>2523264</t>
    <phoneticPr fontId="1" type="noConversion"/>
  </si>
  <si>
    <t>1615151</t>
    <phoneticPr fontId="1" type="noConversion"/>
  </si>
  <si>
    <t>2525615</t>
    <phoneticPr fontId="1" type="noConversion"/>
  </si>
  <si>
    <t>0552858</t>
    <phoneticPr fontId="1" type="noConversion"/>
  </si>
  <si>
    <t>1797378</t>
    <phoneticPr fontId="1" type="noConversion"/>
  </si>
  <si>
    <t>0580051</t>
    <phoneticPr fontId="1" type="noConversion"/>
  </si>
  <si>
    <t>0539444</t>
    <phoneticPr fontId="1" type="noConversion"/>
  </si>
  <si>
    <t>1382744</t>
    <phoneticPr fontId="1" type="noConversion"/>
  </si>
  <si>
    <t>0530571</t>
    <phoneticPr fontId="1" type="noConversion"/>
  </si>
  <si>
    <t>0813485</t>
    <phoneticPr fontId="1" type="noConversion"/>
  </si>
  <si>
    <t>0629644</t>
    <phoneticPr fontId="1" type="noConversion"/>
  </si>
  <si>
    <t>2517391</t>
    <phoneticPr fontId="1" type="noConversion"/>
  </si>
  <si>
    <t>2411942</t>
    <phoneticPr fontId="1" type="noConversion"/>
  </si>
  <si>
    <t>2461454</t>
    <phoneticPr fontId="1" type="noConversion"/>
  </si>
  <si>
    <t>7183959</t>
    <phoneticPr fontId="1" type="noConversion"/>
  </si>
  <si>
    <t>1941966</t>
    <phoneticPr fontId="1" type="noConversion"/>
  </si>
  <si>
    <t>2525773</t>
    <phoneticPr fontId="1" type="noConversion"/>
  </si>
  <si>
    <t>0794698</t>
    <phoneticPr fontId="1" type="noConversion"/>
  </si>
  <si>
    <t>1791785</t>
    <phoneticPr fontId="1" type="noConversion"/>
  </si>
  <si>
    <t>2305493</t>
    <phoneticPr fontId="1" type="noConversion"/>
  </si>
  <si>
    <t>2310548</t>
    <phoneticPr fontId="1" type="noConversion"/>
  </si>
  <si>
    <t>0391821</t>
    <phoneticPr fontId="1" type="noConversion"/>
  </si>
  <si>
    <t>2523835</t>
    <phoneticPr fontId="1" type="noConversion"/>
  </si>
  <si>
    <t>1918527</t>
    <phoneticPr fontId="1" type="noConversion"/>
  </si>
  <si>
    <t>2523257</t>
    <phoneticPr fontId="1" type="noConversion"/>
  </si>
  <si>
    <t>2464873</t>
    <phoneticPr fontId="1" type="noConversion"/>
  </si>
  <si>
    <t>2248847</t>
    <phoneticPr fontId="1" type="noConversion"/>
  </si>
  <si>
    <t>2526920</t>
    <phoneticPr fontId="1" type="noConversion"/>
  </si>
  <si>
    <t>2446156</t>
    <phoneticPr fontId="1" type="noConversion"/>
  </si>
  <si>
    <t>2222444</t>
    <phoneticPr fontId="1" type="noConversion"/>
  </si>
  <si>
    <t>2148169</t>
    <phoneticPr fontId="1" type="noConversion"/>
  </si>
  <si>
    <t>1944776</t>
    <phoneticPr fontId="1" type="noConversion"/>
  </si>
  <si>
    <t>0434222</t>
    <phoneticPr fontId="1" type="noConversion"/>
  </si>
  <si>
    <t>1524058</t>
    <phoneticPr fontId="1" type="noConversion"/>
  </si>
  <si>
    <t>0566887</t>
    <phoneticPr fontId="1" type="noConversion"/>
  </si>
  <si>
    <t>2205980</t>
    <phoneticPr fontId="1" type="noConversion"/>
  </si>
  <si>
    <t>2200962</t>
    <phoneticPr fontId="1" type="noConversion"/>
  </si>
  <si>
    <t>2521826</t>
    <phoneticPr fontId="1" type="noConversion"/>
  </si>
  <si>
    <t>2436186</t>
    <phoneticPr fontId="1" type="noConversion"/>
  </si>
  <si>
    <t>1829752</t>
    <phoneticPr fontId="1" type="noConversion"/>
  </si>
  <si>
    <t>2521459</t>
    <phoneticPr fontId="1" type="noConversion"/>
  </si>
  <si>
    <t>0692294</t>
    <phoneticPr fontId="1" type="noConversion"/>
  </si>
  <si>
    <t>1077806</t>
    <phoneticPr fontId="1" type="noConversion"/>
  </si>
  <si>
    <t>0109462</t>
    <phoneticPr fontId="1" type="noConversion"/>
  </si>
  <si>
    <t>0935813</t>
    <phoneticPr fontId="1" type="noConversion"/>
  </si>
  <si>
    <t>2291453</t>
    <phoneticPr fontId="1" type="noConversion"/>
  </si>
  <si>
    <t>0839691</t>
    <phoneticPr fontId="1" type="noConversion"/>
  </si>
  <si>
    <t>2517946</t>
    <phoneticPr fontId="1" type="noConversion"/>
  </si>
  <si>
    <t>0913912</t>
    <phoneticPr fontId="1" type="noConversion"/>
  </si>
  <si>
    <t>2521813</t>
    <phoneticPr fontId="1" type="noConversion"/>
  </si>
  <si>
    <t>2525811</t>
    <phoneticPr fontId="1" type="noConversion"/>
  </si>
  <si>
    <t>2510874</t>
    <phoneticPr fontId="1" type="noConversion"/>
  </si>
  <si>
    <t>2526897</t>
    <phoneticPr fontId="1" type="noConversion"/>
  </si>
  <si>
    <t>0190129</t>
    <phoneticPr fontId="1" type="noConversion"/>
  </si>
  <si>
    <t>2237256</t>
    <phoneticPr fontId="1" type="noConversion"/>
  </si>
  <si>
    <t>0824267</t>
    <phoneticPr fontId="1" type="noConversion"/>
  </si>
  <si>
    <t>1370180</t>
    <phoneticPr fontId="1" type="noConversion"/>
  </si>
  <si>
    <t>2255022</t>
    <phoneticPr fontId="1" type="noConversion"/>
  </si>
  <si>
    <t>0486448</t>
    <phoneticPr fontId="1" type="noConversion"/>
  </si>
  <si>
    <t>0481800</t>
    <phoneticPr fontId="1" type="noConversion"/>
  </si>
  <si>
    <t>1727320</t>
    <phoneticPr fontId="1" type="noConversion"/>
  </si>
  <si>
    <t>0784515</t>
    <phoneticPr fontId="1" type="noConversion"/>
  </si>
  <si>
    <t>1582261</t>
    <phoneticPr fontId="1" type="noConversion"/>
  </si>
  <si>
    <t>2525810</t>
    <phoneticPr fontId="1" type="noConversion"/>
  </si>
  <si>
    <t>0562604</t>
    <phoneticPr fontId="1" type="noConversion"/>
  </si>
  <si>
    <t>1992603</t>
    <phoneticPr fontId="1" type="noConversion"/>
  </si>
  <si>
    <t>0254419</t>
    <phoneticPr fontId="1" type="noConversion"/>
  </si>
  <si>
    <t>0205563</t>
    <phoneticPr fontId="1" type="noConversion"/>
  </si>
  <si>
    <t>1970513</t>
    <phoneticPr fontId="1" type="noConversion"/>
  </si>
  <si>
    <t>1634855</t>
    <phoneticPr fontId="1" type="noConversion"/>
  </si>
  <si>
    <t>2229312</t>
    <phoneticPr fontId="1" type="noConversion"/>
  </si>
  <si>
    <t>1051257</t>
    <phoneticPr fontId="1" type="noConversion"/>
  </si>
  <si>
    <t>2008260</t>
    <phoneticPr fontId="1" type="noConversion"/>
  </si>
  <si>
    <t>2480078</t>
    <phoneticPr fontId="1" type="noConversion"/>
  </si>
  <si>
    <t>2116834</t>
    <phoneticPr fontId="1" type="noConversion"/>
  </si>
  <si>
    <t>0349950</t>
    <phoneticPr fontId="1" type="noConversion"/>
  </si>
  <si>
    <t>2380536</t>
  </si>
  <si>
    <t>0589975</t>
  </si>
  <si>
    <t>2428826</t>
  </si>
  <si>
    <t>2273812</t>
  </si>
  <si>
    <t>2051802</t>
  </si>
  <si>
    <t>0881846</t>
  </si>
  <si>
    <t>2281923</t>
  </si>
  <si>
    <t>2496706</t>
  </si>
  <si>
    <t>1826417</t>
  </si>
  <si>
    <t>2487214</t>
  </si>
  <si>
    <t>0829819</t>
  </si>
  <si>
    <t>2442155</t>
  </si>
  <si>
    <t>0547476</t>
  </si>
  <si>
    <t>2496806</t>
  </si>
  <si>
    <t>1854372</t>
  </si>
  <si>
    <t>2152760</t>
  </si>
  <si>
    <t>0017055</t>
  </si>
  <si>
    <t>2463212</t>
  </si>
  <si>
    <t>0745339</t>
  </si>
  <si>
    <t>2419767</t>
  </si>
  <si>
    <t>2498643</t>
  </si>
  <si>
    <t>0587155</t>
  </si>
  <si>
    <t>2493626</t>
  </si>
  <si>
    <t>2499750</t>
  </si>
  <si>
    <t>2184945</t>
  </si>
  <si>
    <t>1135589</t>
  </si>
  <si>
    <t>2493709</t>
  </si>
  <si>
    <t>0341510</t>
  </si>
  <si>
    <t>7142292</t>
  </si>
  <si>
    <t>2485706</t>
  </si>
  <si>
    <t>1931238</t>
  </si>
  <si>
    <t>1055645</t>
  </si>
  <si>
    <t>1826093</t>
  </si>
  <si>
    <t>0522623</t>
  </si>
  <si>
    <t>2362950</t>
  </si>
  <si>
    <t>2283595</t>
  </si>
  <si>
    <t>2471080</t>
  </si>
  <si>
    <t>1117121</t>
  </si>
  <si>
    <t>1360659</t>
  </si>
  <si>
    <t>2499101</t>
  </si>
  <si>
    <t>7253079</t>
  </si>
  <si>
    <t>2495978</t>
  </si>
  <si>
    <t>0162447</t>
  </si>
  <si>
    <t>2075745</t>
  </si>
  <si>
    <t>0090844</t>
  </si>
  <si>
    <t>1242655</t>
  </si>
  <si>
    <t>0168434</t>
  </si>
  <si>
    <t>2450482</t>
  </si>
  <si>
    <t>2498649</t>
  </si>
  <si>
    <t>0666197</t>
  </si>
  <si>
    <t>2500862</t>
  </si>
  <si>
    <t>2105703</t>
  </si>
  <si>
    <t>0195829</t>
  </si>
  <si>
    <t>1904305</t>
  </si>
  <si>
    <t>0180612</t>
  </si>
  <si>
    <t>1797324</t>
  </si>
  <si>
    <t>1130544</t>
  </si>
  <si>
    <t>0406448</t>
  </si>
  <si>
    <t>0773544</t>
  </si>
  <si>
    <t>2323382</t>
  </si>
  <si>
    <t>7069397</t>
  </si>
  <si>
    <t>1892820</t>
  </si>
  <si>
    <t>0191192</t>
  </si>
  <si>
    <t>1820360</t>
  </si>
  <si>
    <t>2499071</t>
  </si>
  <si>
    <t>2359704</t>
  </si>
  <si>
    <t>0404070</t>
  </si>
  <si>
    <t>2498626</t>
  </si>
  <si>
    <t>1337746</t>
  </si>
  <si>
    <t>0519977</t>
  </si>
  <si>
    <t>0790599</t>
  </si>
  <si>
    <t>1897076</t>
  </si>
  <si>
    <t>7054263</t>
  </si>
  <si>
    <t>0417083</t>
  </si>
  <si>
    <t>2501185</t>
  </si>
  <si>
    <t>0620597</t>
  </si>
  <si>
    <t>2501038</t>
  </si>
  <si>
    <t>2499104</t>
  </si>
  <si>
    <t>0337293</t>
  </si>
  <si>
    <t>2280235</t>
  </si>
  <si>
    <t>1980787</t>
  </si>
  <si>
    <t>0735856</t>
  </si>
  <si>
    <t>2013455</t>
  </si>
  <si>
    <t>2498755</t>
  </si>
  <si>
    <t>0206094</t>
  </si>
  <si>
    <t>2279879</t>
  </si>
  <si>
    <t>1814451</t>
  </si>
  <si>
    <t>7125755</t>
  </si>
  <si>
    <t>2352949</t>
  </si>
  <si>
    <t>7116572</t>
  </si>
  <si>
    <t>2502284</t>
  </si>
  <si>
    <t>2501022</t>
  </si>
  <si>
    <t>1103245</t>
  </si>
  <si>
    <t>1304609</t>
  </si>
  <si>
    <t>0515112</t>
  </si>
  <si>
    <t>2356704</t>
  </si>
  <si>
    <t>0650557</t>
  </si>
  <si>
    <t>1714240</t>
  </si>
  <si>
    <t>2498524</t>
  </si>
  <si>
    <t>2502909</t>
  </si>
  <si>
    <t>2500260</t>
  </si>
  <si>
    <t>1413103</t>
  </si>
  <si>
    <t>1867639</t>
  </si>
  <si>
    <t>2359487</t>
  </si>
  <si>
    <t>0306597</t>
  </si>
  <si>
    <t>7129961</t>
  </si>
  <si>
    <t>0751891</t>
  </si>
  <si>
    <t>1696209</t>
  </si>
  <si>
    <t>2148315</t>
  </si>
  <si>
    <t>1159534</t>
  </si>
  <si>
    <t>0228899</t>
  </si>
  <si>
    <t>0665731</t>
  </si>
  <si>
    <t>2028976</t>
  </si>
  <si>
    <t>2504558</t>
  </si>
  <si>
    <t>0203486</t>
  </si>
  <si>
    <t>1274672</t>
  </si>
  <si>
    <t>1248768</t>
  </si>
  <si>
    <t>7089306</t>
  </si>
  <si>
    <t>1686661</t>
  </si>
  <si>
    <t>0159774</t>
  </si>
  <si>
    <t>0282288</t>
  </si>
  <si>
    <t>2179245</t>
  </si>
  <si>
    <t>1667134</t>
  </si>
  <si>
    <t>1404233</t>
  </si>
  <si>
    <t>0703841</t>
  </si>
  <si>
    <t>2492372</t>
  </si>
  <si>
    <t>2504798</t>
  </si>
  <si>
    <t>1247375</t>
  </si>
  <si>
    <t>2055417</t>
  </si>
  <si>
    <t>1138654</t>
  </si>
  <si>
    <t>2504839</t>
  </si>
  <si>
    <t>2363610</t>
  </si>
  <si>
    <t>2500558</t>
  </si>
  <si>
    <t>2307011</t>
  </si>
  <si>
    <t>0144756</t>
  </si>
  <si>
    <t>0964715</t>
  </si>
  <si>
    <t>1861715</t>
  </si>
  <si>
    <t>2486451</t>
  </si>
  <si>
    <t>2370409</t>
  </si>
  <si>
    <t>1913903</t>
  </si>
  <si>
    <t>2144521</t>
  </si>
  <si>
    <t>2505579</t>
  </si>
  <si>
    <t>2054057</t>
  </si>
  <si>
    <t>1967765</t>
  </si>
  <si>
    <t>1722264</t>
  </si>
  <si>
    <t>7287553</t>
  </si>
  <si>
    <t>2467071</t>
  </si>
  <si>
    <t>2022549</t>
  </si>
  <si>
    <t>1805214</t>
  </si>
  <si>
    <t>1278948</t>
  </si>
  <si>
    <t>2291874</t>
  </si>
  <si>
    <t>0049561</t>
  </si>
  <si>
    <t>2025870</t>
  </si>
  <si>
    <t>2179820</t>
  </si>
  <si>
    <t>2240926</t>
  </si>
  <si>
    <t>1959284</t>
  </si>
  <si>
    <t>2385847</t>
  </si>
  <si>
    <t>0547851</t>
  </si>
  <si>
    <t>1017857</t>
  </si>
  <si>
    <t>0276849</t>
  </si>
  <si>
    <t>1899067</t>
  </si>
  <si>
    <t>0941647</t>
  </si>
  <si>
    <t>2118863</t>
  </si>
  <si>
    <t>1411951</t>
  </si>
  <si>
    <t>2356662</t>
  </si>
  <si>
    <t>0939208</t>
  </si>
  <si>
    <t>2507084</t>
  </si>
  <si>
    <t>0003392</t>
  </si>
  <si>
    <t>2356452</t>
  </si>
  <si>
    <t>7228388</t>
  </si>
  <si>
    <t>1768598</t>
  </si>
  <si>
    <t>2485918</t>
  </si>
  <si>
    <t>1904038</t>
  </si>
  <si>
    <t>2506191</t>
  </si>
  <si>
    <t>2372682</t>
  </si>
  <si>
    <t>2061010</t>
  </si>
  <si>
    <t>1958688</t>
  </si>
  <si>
    <t>2438759</t>
  </si>
  <si>
    <t>0472921</t>
  </si>
  <si>
    <t>1981501</t>
  </si>
  <si>
    <t>2498504</t>
  </si>
  <si>
    <t>2195321</t>
  </si>
  <si>
    <t>2151725</t>
  </si>
  <si>
    <t>2508884</t>
  </si>
  <si>
    <t>2377121</t>
  </si>
  <si>
    <t>2187183</t>
  </si>
  <si>
    <t>2508403</t>
  </si>
  <si>
    <t>1491462</t>
  </si>
  <si>
    <t>2042094</t>
  </si>
  <si>
    <t>1908892</t>
  </si>
  <si>
    <t>2508742</t>
  </si>
  <si>
    <t>1187146</t>
  </si>
  <si>
    <t>2469935</t>
  </si>
  <si>
    <t>0537268</t>
  </si>
  <si>
    <t>0768292</t>
  </si>
  <si>
    <t>0314978</t>
  </si>
  <si>
    <t>0449490</t>
  </si>
  <si>
    <t>1808334</t>
  </si>
  <si>
    <t>0958121</t>
  </si>
  <si>
    <t>2474838</t>
  </si>
  <si>
    <t>1810319</t>
  </si>
  <si>
    <t>0551947</t>
  </si>
  <si>
    <t>2065657</t>
  </si>
  <si>
    <t>0455470</t>
  </si>
  <si>
    <t>2405270</t>
  </si>
  <si>
    <t>0965320</t>
  </si>
  <si>
    <t>2506300</t>
  </si>
  <si>
    <t>1908123</t>
  </si>
  <si>
    <t>2200589</t>
  </si>
  <si>
    <t>0731051</t>
  </si>
  <si>
    <t>2402616</t>
  </si>
  <si>
    <t>1112140</t>
  </si>
  <si>
    <t>1307208</t>
  </si>
  <si>
    <t>0040184</t>
  </si>
  <si>
    <t>2507688</t>
  </si>
  <si>
    <t>1669435</t>
  </si>
  <si>
    <t>2429673</t>
  </si>
  <si>
    <t>1905581</t>
  </si>
  <si>
    <t>2510553</t>
  </si>
  <si>
    <t>0646871</t>
  </si>
  <si>
    <t>7115048</t>
  </si>
  <si>
    <t>2506533</t>
  </si>
  <si>
    <t>2198279</t>
  </si>
  <si>
    <t>2510005</t>
  </si>
  <si>
    <t>1451278</t>
  </si>
  <si>
    <t>2237562</t>
  </si>
  <si>
    <t>0326584</t>
  </si>
  <si>
    <t>0368815</t>
  </si>
  <si>
    <t>1919067</t>
  </si>
  <si>
    <t>0264983</t>
  </si>
  <si>
    <t>1894670</t>
  </si>
  <si>
    <t>2447218</t>
  </si>
  <si>
    <t>2330927</t>
  </si>
  <si>
    <t>1412738</t>
  </si>
  <si>
    <t>0585464</t>
  </si>
  <si>
    <t>2053666</t>
  </si>
  <si>
    <t>1299720</t>
  </si>
  <si>
    <t>2508788</t>
  </si>
  <si>
    <t>1843392</t>
  </si>
  <si>
    <t>2511150</t>
  </si>
  <si>
    <t>2169551</t>
  </si>
  <si>
    <t>1784479</t>
  </si>
  <si>
    <t>2102516</t>
  </si>
  <si>
    <t>2237023</t>
  </si>
  <si>
    <t>1884835</t>
  </si>
  <si>
    <t>0316589</t>
  </si>
  <si>
    <t>2510978</t>
  </si>
  <si>
    <t>0748719</t>
  </si>
  <si>
    <t>2488792</t>
  </si>
  <si>
    <t>7215439</t>
  </si>
  <si>
    <t>2167158</t>
  </si>
  <si>
    <t>1753185</t>
  </si>
  <si>
    <t>0673445</t>
  </si>
  <si>
    <t>2299272</t>
  </si>
  <si>
    <t>2512141</t>
  </si>
  <si>
    <t>0274862</t>
  </si>
  <si>
    <t>0296788</t>
  </si>
  <si>
    <t>2041119</t>
  </si>
  <si>
    <t>0453063</t>
  </si>
  <si>
    <t>0278096</t>
  </si>
  <si>
    <t>0483643</t>
  </si>
  <si>
    <t>2182886</t>
  </si>
  <si>
    <t>0321470</t>
  </si>
  <si>
    <t>2510166</t>
  </si>
  <si>
    <t>2009829</t>
  </si>
  <si>
    <t>2506956</t>
  </si>
  <si>
    <t>1137490</t>
  </si>
  <si>
    <t>1821172</t>
  </si>
  <si>
    <t>0823045</t>
  </si>
  <si>
    <t>2137856</t>
  </si>
  <si>
    <t>2513217</t>
  </si>
  <si>
    <t>0665019</t>
  </si>
  <si>
    <t>2513577</t>
  </si>
  <si>
    <t>1461214</t>
  </si>
  <si>
    <t>2512726</t>
  </si>
  <si>
    <t>1129631</t>
  </si>
  <si>
    <t>0312494</t>
  </si>
  <si>
    <t>0493817</t>
  </si>
  <si>
    <t>2182198</t>
  </si>
  <si>
    <t>0893858</t>
  </si>
  <si>
    <t>0743187</t>
  </si>
  <si>
    <t>2006848</t>
  </si>
  <si>
    <t>2170907</t>
  </si>
  <si>
    <t>1046026</t>
  </si>
  <si>
    <t>0730777</t>
  </si>
  <si>
    <t>2512492</t>
  </si>
  <si>
    <t>2514907</t>
  </si>
  <si>
    <t>0450920</t>
  </si>
  <si>
    <t>1809369</t>
  </si>
  <si>
    <t>0580940</t>
  </si>
  <si>
    <t>2211119</t>
  </si>
  <si>
    <t>2427318</t>
  </si>
  <si>
    <t>2515369</t>
  </si>
  <si>
    <t>0569634</t>
  </si>
  <si>
    <t>1756852</t>
  </si>
  <si>
    <t>2515387</t>
  </si>
  <si>
    <t>2512629</t>
  </si>
  <si>
    <t>2367922</t>
  </si>
  <si>
    <t>1690845</t>
  </si>
  <si>
    <t>2389838</t>
  </si>
  <si>
    <t>2516214</t>
  </si>
  <si>
    <t>7040336</t>
  </si>
  <si>
    <t>2513789</t>
  </si>
  <si>
    <t>0214616</t>
  </si>
  <si>
    <t>1377031</t>
  </si>
  <si>
    <t>0328619</t>
  </si>
  <si>
    <t>1206881</t>
  </si>
  <si>
    <t>2168292</t>
  </si>
  <si>
    <t>0526665</t>
  </si>
  <si>
    <t>2439017</t>
  </si>
  <si>
    <t>2488500</t>
  </si>
  <si>
    <t>0915985</t>
  </si>
  <si>
    <t>2438745</t>
  </si>
  <si>
    <t>1414600</t>
  </si>
  <si>
    <t>1068316</t>
  </si>
  <si>
    <t>2439147</t>
  </si>
  <si>
    <t>2268624</t>
  </si>
  <si>
    <t>2166813</t>
  </si>
  <si>
    <t>0685807</t>
  </si>
  <si>
    <t>2008615</t>
  </si>
  <si>
    <t>2516975</t>
  </si>
  <si>
    <t>1538545</t>
  </si>
  <si>
    <t>0182477</t>
  </si>
  <si>
    <t>1962151</t>
  </si>
  <si>
    <t>2040606</t>
  </si>
  <si>
    <t>2517304</t>
  </si>
  <si>
    <t>0542021</t>
  </si>
  <si>
    <t>0502373</t>
  </si>
  <si>
    <t>2516245</t>
  </si>
  <si>
    <t>0100450</t>
  </si>
  <si>
    <t>2517302</t>
  </si>
  <si>
    <t>2517500</t>
  </si>
  <si>
    <t>2512783</t>
  </si>
  <si>
    <t>1067102</t>
  </si>
  <si>
    <t>1358642</t>
  </si>
  <si>
    <t>0082662</t>
  </si>
  <si>
    <t>0999918</t>
  </si>
  <si>
    <t>2465461</t>
  </si>
  <si>
    <t>0200396</t>
  </si>
  <si>
    <t>2074169</t>
  </si>
  <si>
    <t>0298465</t>
  </si>
  <si>
    <t>0888668</t>
  </si>
  <si>
    <t>2050768</t>
  </si>
  <si>
    <t>0196195</t>
  </si>
  <si>
    <t>2433505</t>
  </si>
  <si>
    <t>2019018</t>
  </si>
  <si>
    <t>1306109</t>
  </si>
  <si>
    <t>2398718</t>
  </si>
  <si>
    <t>2223135</t>
  </si>
  <si>
    <t>0161430</t>
  </si>
  <si>
    <t>1346409</t>
  </si>
  <si>
    <t>7002735</t>
  </si>
  <si>
    <t>1240207</t>
  </si>
  <si>
    <t>0103461</t>
  </si>
  <si>
    <t>1399451</t>
  </si>
  <si>
    <t>2306501</t>
  </si>
  <si>
    <t>2246903</t>
  </si>
  <si>
    <t>2377920</t>
  </si>
  <si>
    <t>0152080</t>
  </si>
  <si>
    <t>2519875</t>
  </si>
  <si>
    <t>2496016</t>
  </si>
  <si>
    <t>2453630</t>
  </si>
  <si>
    <t>1280703</t>
  </si>
  <si>
    <t>2513639</t>
  </si>
  <si>
    <t>2508387</t>
  </si>
  <si>
    <t>1314150</t>
  </si>
  <si>
    <t>2517085</t>
  </si>
  <si>
    <t>0885177</t>
  </si>
  <si>
    <t>0451210</t>
  </si>
  <si>
    <t>0077672</t>
  </si>
  <si>
    <t>0534111</t>
  </si>
  <si>
    <t>2249700</t>
  </si>
  <si>
    <t>2519833</t>
  </si>
  <si>
    <t>0934247</t>
  </si>
  <si>
    <t>0499257</t>
  </si>
  <si>
    <t>0523205</t>
  </si>
  <si>
    <t>2520694</t>
  </si>
  <si>
    <t>0675410</t>
  </si>
  <si>
    <t>2518882</t>
  </si>
  <si>
    <t>2244786</t>
  </si>
  <si>
    <t>2519514</t>
  </si>
  <si>
    <t>7278116</t>
  </si>
  <si>
    <t>0561825</t>
  </si>
  <si>
    <t>1051395</t>
  </si>
  <si>
    <t>0126403</t>
  </si>
  <si>
    <t>0662226</t>
  </si>
  <si>
    <t>2520208</t>
  </si>
  <si>
    <t>2435040</t>
  </si>
  <si>
    <t>0472650</t>
  </si>
  <si>
    <t>2521454</t>
  </si>
  <si>
    <t>0885765</t>
  </si>
  <si>
    <t>2190350</t>
  </si>
  <si>
    <t>2517772</t>
  </si>
  <si>
    <t>2248721</t>
  </si>
  <si>
    <t>2128147</t>
  </si>
  <si>
    <t>0660649</t>
  </si>
  <si>
    <t>2519939</t>
  </si>
  <si>
    <t>0116695</t>
  </si>
  <si>
    <t>2206196</t>
  </si>
  <si>
    <t>0047792</t>
  </si>
  <si>
    <t>0352935</t>
  </si>
  <si>
    <t>2520302</t>
  </si>
  <si>
    <t>2503007</t>
  </si>
  <si>
    <t>1248561</t>
  </si>
  <si>
    <t>0483895</t>
  </si>
  <si>
    <t>1809711</t>
  </si>
  <si>
    <t>2508461</t>
  </si>
  <si>
    <t>2511603</t>
  </si>
  <si>
    <t>0830250</t>
  </si>
  <si>
    <t>1125760</t>
  </si>
  <si>
    <t>2521930</t>
  </si>
  <si>
    <t>0065019</t>
  </si>
  <si>
    <t>0385810</t>
  </si>
  <si>
    <t>2200743</t>
  </si>
  <si>
    <t>0999244</t>
  </si>
  <si>
    <t>2140034</t>
  </si>
  <si>
    <t>2339158</t>
  </si>
  <si>
    <t>2523079</t>
  </si>
  <si>
    <t>2133979</t>
  </si>
  <si>
    <t>2304820</t>
  </si>
  <si>
    <t>1874242</t>
  </si>
  <si>
    <t>2479318</t>
  </si>
  <si>
    <t>0285624</t>
  </si>
  <si>
    <t>7149731</t>
  </si>
  <si>
    <t>0125802</t>
  </si>
  <si>
    <t>1762374</t>
  </si>
  <si>
    <t>1634412</t>
  </si>
  <si>
    <t>1845242</t>
  </si>
  <si>
    <t>0095955</t>
  </si>
  <si>
    <t>1428968</t>
  </si>
  <si>
    <t>2522660</t>
  </si>
  <si>
    <t>1754669</t>
  </si>
  <si>
    <t>2366925</t>
  </si>
  <si>
    <t>1851391</t>
  </si>
  <si>
    <t>2517243</t>
  </si>
  <si>
    <t>2523761</t>
  </si>
  <si>
    <t>2523275</t>
  </si>
  <si>
    <t>1168373</t>
  </si>
  <si>
    <t>2071780</t>
  </si>
  <si>
    <t>2470463</t>
  </si>
  <si>
    <t>1863971</t>
  </si>
  <si>
    <t>0915718</t>
  </si>
  <si>
    <t>0334333</t>
  </si>
  <si>
    <t>1922421</t>
  </si>
  <si>
    <t>2522657</t>
  </si>
  <si>
    <t>1694785</t>
  </si>
  <si>
    <t>0437911</t>
  </si>
  <si>
    <t>0541082</t>
  </si>
  <si>
    <t>0018389</t>
  </si>
  <si>
    <t>2428621</t>
  </si>
  <si>
    <t>1097249</t>
  </si>
  <si>
    <t>2305234</t>
  </si>
  <si>
    <t>0436721</t>
  </si>
  <si>
    <t>2361973</t>
  </si>
  <si>
    <t>1372931</t>
  </si>
  <si>
    <t>0079072</t>
  </si>
  <si>
    <t>7044794</t>
  </si>
  <si>
    <t>2129035</t>
  </si>
  <si>
    <t>1555044</t>
  </si>
  <si>
    <t>2524650</t>
  </si>
  <si>
    <t>0879001</t>
  </si>
  <si>
    <t>1882609</t>
  </si>
  <si>
    <t>2322924</t>
  </si>
  <si>
    <t>0957442</t>
  </si>
  <si>
    <t>1949931</t>
  </si>
  <si>
    <t>2500329</t>
  </si>
  <si>
    <t>0195630</t>
  </si>
  <si>
    <t>7064880</t>
  </si>
  <si>
    <t>0059689</t>
  </si>
  <si>
    <t>0593927</t>
  </si>
  <si>
    <t>0110806</t>
  </si>
  <si>
    <t>2118177</t>
  </si>
  <si>
    <t>1398945</t>
  </si>
  <si>
    <t>2361864</t>
  </si>
  <si>
    <t>2526881</t>
  </si>
  <si>
    <t>0223155</t>
  </si>
  <si>
    <t>7296459</t>
  </si>
  <si>
    <t>1989133</t>
  </si>
  <si>
    <t>0468375</t>
  </si>
  <si>
    <t>0039106</t>
  </si>
  <si>
    <t>0632473</t>
  </si>
  <si>
    <t>0902580</t>
  </si>
  <si>
    <t>1905389</t>
  </si>
  <si>
    <t>0858983</t>
  </si>
  <si>
    <t>0144338</t>
  </si>
  <si>
    <t>1825096</t>
  </si>
  <si>
    <t>2526446</t>
  </si>
  <si>
    <t>1422286</t>
  </si>
  <si>
    <t>2386749</t>
  </si>
  <si>
    <t>0067540</t>
  </si>
  <si>
    <t>2522865</t>
  </si>
  <si>
    <t>0266278</t>
  </si>
  <si>
    <t>2526471</t>
  </si>
  <si>
    <t>2515449</t>
  </si>
  <si>
    <t>1121688</t>
  </si>
  <si>
    <t>1407357</t>
  </si>
  <si>
    <t>2528216</t>
  </si>
  <si>
    <t>2048234</t>
  </si>
  <si>
    <t>2184646</t>
  </si>
  <si>
    <t>2527457</t>
  </si>
  <si>
    <t>1190329</t>
  </si>
  <si>
    <t>7080530</t>
  </si>
  <si>
    <t>2194238</t>
  </si>
  <si>
    <t>1017165</t>
  </si>
  <si>
    <t>2528911</t>
  </si>
  <si>
    <t>7005476</t>
  </si>
  <si>
    <t>2529847</t>
  </si>
  <si>
    <t>7043169</t>
  </si>
  <si>
    <t>2248941</t>
  </si>
  <si>
    <t>1756220</t>
  </si>
  <si>
    <t>2166488</t>
  </si>
  <si>
    <t>2222452</t>
  </si>
  <si>
    <t>2493801</t>
  </si>
  <si>
    <t>2093771</t>
  </si>
  <si>
    <t>2428519</t>
  </si>
  <si>
    <t>1000510</t>
  </si>
  <si>
    <t>2014540</t>
  </si>
  <si>
    <t>2497374</t>
  </si>
  <si>
    <t>0234962</t>
  </si>
  <si>
    <t>1332752</t>
  </si>
  <si>
    <t>0652824</t>
  </si>
  <si>
    <t>2238768</t>
  </si>
  <si>
    <t>2354881</t>
  </si>
  <si>
    <t>1279920</t>
  </si>
  <si>
    <t>7003462</t>
  </si>
  <si>
    <t>0777564</t>
  </si>
  <si>
    <t>2359435</t>
  </si>
  <si>
    <t>0908467</t>
  </si>
  <si>
    <t>2351879</t>
  </si>
  <si>
    <t>2497409</t>
  </si>
  <si>
    <t>2495321</t>
  </si>
  <si>
    <t>1030784</t>
  </si>
  <si>
    <t>2498413</t>
  </si>
  <si>
    <t>0802817</t>
  </si>
  <si>
    <t>2380919</t>
  </si>
  <si>
    <t>1983839</t>
  </si>
  <si>
    <t>2484267</t>
  </si>
  <si>
    <t>2026066</t>
  </si>
  <si>
    <t>1976184</t>
  </si>
  <si>
    <t>1795026</t>
  </si>
  <si>
    <t>2215443</t>
  </si>
  <si>
    <t>2342384</t>
  </si>
  <si>
    <t>2262995</t>
  </si>
  <si>
    <t>1685894</t>
  </si>
  <si>
    <t>0368575</t>
  </si>
  <si>
    <t>0351204</t>
  </si>
  <si>
    <t>0297213</t>
  </si>
  <si>
    <t>0910295</t>
  </si>
  <si>
    <t>2077367</t>
  </si>
  <si>
    <t>0875984</t>
  </si>
  <si>
    <t>1393539</t>
  </si>
  <si>
    <t>2496252</t>
  </si>
  <si>
    <t>2421156</t>
  </si>
  <si>
    <t>1402288</t>
  </si>
  <si>
    <t>2496644</t>
  </si>
  <si>
    <t>1137928</t>
  </si>
  <si>
    <t>0701276</t>
  </si>
  <si>
    <t>2310616</t>
  </si>
  <si>
    <t>2230702</t>
  </si>
  <si>
    <t>0862923</t>
  </si>
  <si>
    <t>1243827</t>
  </si>
  <si>
    <t>0804839</t>
  </si>
  <si>
    <t>1206697</t>
  </si>
  <si>
    <t>2472577</t>
  </si>
  <si>
    <t>2498066</t>
  </si>
  <si>
    <t>2227154</t>
  </si>
  <si>
    <t>2382546</t>
  </si>
  <si>
    <t>2070956</t>
  </si>
  <si>
    <t>2224175</t>
  </si>
  <si>
    <t>2072690</t>
  </si>
  <si>
    <t>0254646</t>
  </si>
  <si>
    <t>0711444</t>
  </si>
  <si>
    <t>1847829</t>
  </si>
  <si>
    <t>2211057</t>
  </si>
  <si>
    <t>2344065</t>
  </si>
  <si>
    <t>1212707</t>
  </si>
  <si>
    <t>7042083</t>
  </si>
  <si>
    <t>2430196</t>
  </si>
  <si>
    <t>2488001</t>
  </si>
  <si>
    <t>0953271</t>
  </si>
  <si>
    <t>2500593</t>
  </si>
  <si>
    <t>2325597</t>
  </si>
  <si>
    <t>1220496</t>
  </si>
  <si>
    <t>2189479</t>
  </si>
  <si>
    <t>0185957</t>
  </si>
  <si>
    <t>2073501</t>
  </si>
  <si>
    <t>2416253</t>
  </si>
  <si>
    <t>1374460</t>
  </si>
  <si>
    <t>2498547</t>
  </si>
  <si>
    <t>2483413</t>
  </si>
  <si>
    <t>0185926</t>
  </si>
  <si>
    <t>1790503</t>
  </si>
  <si>
    <t>2136042</t>
  </si>
  <si>
    <t>0218853</t>
  </si>
  <si>
    <t>2038246</t>
  </si>
  <si>
    <t>2366949</t>
  </si>
  <si>
    <t>2452231</t>
  </si>
  <si>
    <t>2500416</t>
  </si>
  <si>
    <t>0644222</t>
  </si>
  <si>
    <t>2497386</t>
  </si>
  <si>
    <t>2377828</t>
  </si>
  <si>
    <t>0954593</t>
  </si>
  <si>
    <t>2381925</t>
  </si>
  <si>
    <t>0583711</t>
  </si>
  <si>
    <t>0897474</t>
  </si>
  <si>
    <t>2498696</t>
  </si>
  <si>
    <t>0032610</t>
  </si>
  <si>
    <t>1956145</t>
  </si>
  <si>
    <t>7156516</t>
  </si>
  <si>
    <t>1646244</t>
  </si>
  <si>
    <t>1917354</t>
  </si>
  <si>
    <t>2493779</t>
  </si>
  <si>
    <t>2495823</t>
  </si>
  <si>
    <t>1707490</t>
  </si>
  <si>
    <t>1723644</t>
  </si>
  <si>
    <t>2353411</t>
  </si>
  <si>
    <t>2304931</t>
  </si>
  <si>
    <t>1987410</t>
  </si>
  <si>
    <t>0134889</t>
  </si>
  <si>
    <t>2492493</t>
  </si>
  <si>
    <t>2499368</t>
  </si>
  <si>
    <t>2495223</t>
  </si>
  <si>
    <t>2222821</t>
  </si>
  <si>
    <t>2216489</t>
  </si>
  <si>
    <t>2478888</t>
  </si>
  <si>
    <t>2491737</t>
  </si>
  <si>
    <t>0899638</t>
  </si>
  <si>
    <t>2496030</t>
  </si>
  <si>
    <t>2294512</t>
  </si>
  <si>
    <t>1462863</t>
  </si>
  <si>
    <t>0032539</t>
  </si>
  <si>
    <t>2288499</t>
  </si>
  <si>
    <t>1702208</t>
  </si>
  <si>
    <t>2435198</t>
  </si>
  <si>
    <t>0692834</t>
  </si>
  <si>
    <t>1868920</t>
  </si>
  <si>
    <t>2304557</t>
  </si>
  <si>
    <t>2316806</t>
  </si>
  <si>
    <t>2059535</t>
  </si>
  <si>
    <t>0463988</t>
  </si>
  <si>
    <t>1681895</t>
  </si>
  <si>
    <t>1345509</t>
  </si>
  <si>
    <t>1283315</t>
  </si>
  <si>
    <t>1305507</t>
  </si>
  <si>
    <t>1927776</t>
  </si>
  <si>
    <t>0712397</t>
  </si>
  <si>
    <t>2503039</t>
  </si>
  <si>
    <t>2496838</t>
  </si>
  <si>
    <t>2466461</t>
  </si>
  <si>
    <t>1658463</t>
  </si>
  <si>
    <t>1975325</t>
  </si>
  <si>
    <t>2501862</t>
  </si>
  <si>
    <t>1786722</t>
  </si>
  <si>
    <t>1455665</t>
  </si>
  <si>
    <t>2058469</t>
  </si>
  <si>
    <t>1383773</t>
  </si>
  <si>
    <t>1401081</t>
  </si>
  <si>
    <t>0839386</t>
  </si>
  <si>
    <t>2421290</t>
  </si>
  <si>
    <t>0798252</t>
  </si>
  <si>
    <t>0182852</t>
  </si>
  <si>
    <t>2503443</t>
  </si>
  <si>
    <t>1798262</t>
  </si>
  <si>
    <t>0872342</t>
  </si>
  <si>
    <t>2429811</t>
  </si>
  <si>
    <t>2178479</t>
  </si>
  <si>
    <t>1782068</t>
  </si>
  <si>
    <t>0933831</t>
  </si>
  <si>
    <t>2355641</t>
  </si>
  <si>
    <t>0646511</t>
  </si>
  <si>
    <t>0815469</t>
  </si>
  <si>
    <t>1101587</t>
  </si>
  <si>
    <t>2435466</t>
  </si>
  <si>
    <t>2488732</t>
  </si>
  <si>
    <t>0751849</t>
  </si>
  <si>
    <t>2199289</t>
  </si>
  <si>
    <t>2501246</t>
  </si>
  <si>
    <t>0796379</t>
  </si>
  <si>
    <t>1847803</t>
  </si>
  <si>
    <t>1871262</t>
  </si>
  <si>
    <t>2355910</t>
  </si>
  <si>
    <t>1963593</t>
  </si>
  <si>
    <t>2262960</t>
  </si>
  <si>
    <t>7060897</t>
  </si>
  <si>
    <t>2504324</t>
  </si>
  <si>
    <t>1370620</t>
  </si>
  <si>
    <t>0429858</t>
  </si>
  <si>
    <t>0697137</t>
  </si>
  <si>
    <t>1042408</t>
  </si>
  <si>
    <t>0755728</t>
  </si>
  <si>
    <t>2298411</t>
  </si>
  <si>
    <t>2175057</t>
  </si>
  <si>
    <t>1717500</t>
  </si>
  <si>
    <t>7199920</t>
  </si>
  <si>
    <t>2227331</t>
  </si>
  <si>
    <t>1932148</t>
  </si>
  <si>
    <t>2503046</t>
  </si>
  <si>
    <t>1260594</t>
  </si>
  <si>
    <t>2430125</t>
  </si>
  <si>
    <t>0028283</t>
  </si>
  <si>
    <t>2445905</t>
  </si>
  <si>
    <t>0726452</t>
  </si>
  <si>
    <t>1804860</t>
  </si>
  <si>
    <t>1122957</t>
  </si>
  <si>
    <t>0069743</t>
  </si>
  <si>
    <t>2148093</t>
  </si>
  <si>
    <t>0286222</t>
  </si>
  <si>
    <t>1354843</t>
  </si>
  <si>
    <t>2505599</t>
  </si>
  <si>
    <t>2505587</t>
  </si>
  <si>
    <t>2101353</t>
  </si>
  <si>
    <t>7158640</t>
  </si>
  <si>
    <t>0391931</t>
  </si>
  <si>
    <t>2180288</t>
  </si>
  <si>
    <t>2323788</t>
  </si>
  <si>
    <t>1738507</t>
  </si>
  <si>
    <t>1558529</t>
  </si>
  <si>
    <t>2504847</t>
  </si>
  <si>
    <t>1793666</t>
  </si>
  <si>
    <t>0037115</t>
  </si>
  <si>
    <t>2491351</t>
  </si>
  <si>
    <t>2505247</t>
  </si>
  <si>
    <t>2506192</t>
  </si>
  <si>
    <t>1247430</t>
  </si>
  <si>
    <t>1792417</t>
  </si>
  <si>
    <t>1725837</t>
  </si>
  <si>
    <t>2503150</t>
  </si>
  <si>
    <t>1906342</t>
  </si>
  <si>
    <t>1990305</t>
  </si>
  <si>
    <t>2506090</t>
  </si>
  <si>
    <t>2276672</t>
  </si>
  <si>
    <t>0167070</t>
  </si>
  <si>
    <t>1647215</t>
  </si>
  <si>
    <t>2505555</t>
  </si>
  <si>
    <t>2186640</t>
  </si>
  <si>
    <t>0884343</t>
  </si>
  <si>
    <t>2181943</t>
  </si>
  <si>
    <t>0707478</t>
  </si>
  <si>
    <t>2270077</t>
  </si>
  <si>
    <t>2506207</t>
  </si>
  <si>
    <t>2373394</t>
  </si>
  <si>
    <t>7194358</t>
  </si>
  <si>
    <t>1241809</t>
  </si>
  <si>
    <t>2436227</t>
  </si>
  <si>
    <t>2507405</t>
  </si>
  <si>
    <t>1027299</t>
  </si>
  <si>
    <t>1300695</t>
  </si>
  <si>
    <t>1788322</t>
  </si>
  <si>
    <t>0948443</t>
  </si>
  <si>
    <t>2222829</t>
  </si>
  <si>
    <t>1812358</t>
  </si>
  <si>
    <t>2107236</t>
  </si>
  <si>
    <t>0285812</t>
  </si>
  <si>
    <t>7037126</t>
  </si>
  <si>
    <t>2502545</t>
  </si>
  <si>
    <t>2299119</t>
  </si>
  <si>
    <t>2506694</t>
  </si>
  <si>
    <t>1705527</t>
  </si>
  <si>
    <t>1302871</t>
  </si>
  <si>
    <t>2198529</t>
  </si>
  <si>
    <t>2266650</t>
  </si>
  <si>
    <t>0857407</t>
  </si>
  <si>
    <t>0292438</t>
  </si>
  <si>
    <t>1288626</t>
  </si>
  <si>
    <t>1369341</t>
  </si>
  <si>
    <t>2508360</t>
  </si>
  <si>
    <t>2493170</t>
  </si>
  <si>
    <t>0733682</t>
  </si>
  <si>
    <t>2508793</t>
  </si>
  <si>
    <t>1400032</t>
  </si>
  <si>
    <t>2506173</t>
  </si>
  <si>
    <t>1880548</t>
  </si>
  <si>
    <t>2267709</t>
  </si>
  <si>
    <t>1786908</t>
  </si>
  <si>
    <t>0137130</t>
  </si>
  <si>
    <t>2429378</t>
  </si>
  <si>
    <t>2138044</t>
  </si>
  <si>
    <t>0384772</t>
  </si>
  <si>
    <t>0098098</t>
  </si>
  <si>
    <t>0345444</t>
  </si>
  <si>
    <t>1077466</t>
  </si>
  <si>
    <t>0110694</t>
  </si>
  <si>
    <t>2305471</t>
  </si>
  <si>
    <t>2002395</t>
  </si>
  <si>
    <t>1973113</t>
  </si>
  <si>
    <t>2314913</t>
  </si>
  <si>
    <t>1267707</t>
  </si>
  <si>
    <t>1163681</t>
  </si>
  <si>
    <t>2495073</t>
  </si>
  <si>
    <t>2301892</t>
  </si>
  <si>
    <t>2508593</t>
  </si>
  <si>
    <t>0843241</t>
  </si>
  <si>
    <t>0040437</t>
  </si>
  <si>
    <t>0834973</t>
  </si>
  <si>
    <t>1654802</t>
  </si>
  <si>
    <t>1904302</t>
  </si>
  <si>
    <t>2191070</t>
  </si>
  <si>
    <t>2509619</t>
  </si>
  <si>
    <t>2346030</t>
  </si>
  <si>
    <t>2508206</t>
  </si>
  <si>
    <t>2013870</t>
  </si>
  <si>
    <t>2426793</t>
  </si>
  <si>
    <t>1030849</t>
  </si>
  <si>
    <t>0016609</t>
  </si>
  <si>
    <t>1146508</t>
  </si>
  <si>
    <t>1636600</t>
  </si>
  <si>
    <t>1568002</t>
  </si>
  <si>
    <t>7102146</t>
  </si>
  <si>
    <t>1984050</t>
  </si>
  <si>
    <t>2179192</t>
  </si>
  <si>
    <t>0957985</t>
  </si>
  <si>
    <t>1104848</t>
  </si>
  <si>
    <t>1975963</t>
  </si>
  <si>
    <t>2509922</t>
  </si>
  <si>
    <t>2303355</t>
  </si>
  <si>
    <t>1236885</t>
  </si>
  <si>
    <t>0191399</t>
  </si>
  <si>
    <t>2507417</t>
  </si>
  <si>
    <t>2121657</t>
  </si>
  <si>
    <t>2432304</t>
  </si>
  <si>
    <t>2179493</t>
  </si>
  <si>
    <t>1155736</t>
  </si>
  <si>
    <t>2253189</t>
  </si>
  <si>
    <t>1784185</t>
  </si>
  <si>
    <t>2501386</t>
  </si>
  <si>
    <t>2508426</t>
  </si>
  <si>
    <t>2509953</t>
  </si>
  <si>
    <t>2380588</t>
  </si>
  <si>
    <t>0420414</t>
  </si>
  <si>
    <t>1179878</t>
  </si>
  <si>
    <t>0270024</t>
  </si>
  <si>
    <t>0997905</t>
  </si>
  <si>
    <t>0359830</t>
  </si>
  <si>
    <t>2279668</t>
  </si>
  <si>
    <t>2246864</t>
  </si>
  <si>
    <t>2063852</t>
  </si>
  <si>
    <t>2241086</t>
  </si>
  <si>
    <t>2510050</t>
  </si>
  <si>
    <t>2382385</t>
  </si>
  <si>
    <t>0529604</t>
  </si>
  <si>
    <t>1871304</t>
  </si>
  <si>
    <t>2316423</t>
  </si>
  <si>
    <t>1905917</t>
  </si>
  <si>
    <t>2393949</t>
  </si>
  <si>
    <t>7277693</t>
  </si>
  <si>
    <t>1992276</t>
  </si>
  <si>
    <t>2014202</t>
  </si>
  <si>
    <t>0791735</t>
  </si>
  <si>
    <t>2510374</t>
  </si>
  <si>
    <t>1803102</t>
  </si>
  <si>
    <t>0108926</t>
  </si>
  <si>
    <t>2508737</t>
  </si>
  <si>
    <t>0017506</t>
  </si>
  <si>
    <t>1941538</t>
  </si>
  <si>
    <t>0119216</t>
  </si>
  <si>
    <t>1942963</t>
  </si>
  <si>
    <t>1371743</t>
  </si>
  <si>
    <t>2511039</t>
  </si>
  <si>
    <t>2415790</t>
  </si>
  <si>
    <t>2428142</t>
  </si>
  <si>
    <t>0190481</t>
  </si>
  <si>
    <t>2426118</t>
  </si>
  <si>
    <t>2510960</t>
  </si>
  <si>
    <t>2366306</t>
  </si>
  <si>
    <t>2307985</t>
  </si>
  <si>
    <t>2200560</t>
  </si>
  <si>
    <t>2508663</t>
  </si>
  <si>
    <t>0426326</t>
  </si>
  <si>
    <t>0387257</t>
  </si>
  <si>
    <t>2262502</t>
  </si>
  <si>
    <t>2381250</t>
  </si>
  <si>
    <t>1726443</t>
  </si>
  <si>
    <t>0496646</t>
  </si>
  <si>
    <t>2366529</t>
  </si>
  <si>
    <t>2196475</t>
  </si>
  <si>
    <t>2511485</t>
  </si>
  <si>
    <t>1200508</t>
  </si>
  <si>
    <t>1620690</t>
  </si>
  <si>
    <t>1922165</t>
  </si>
  <si>
    <t>0969305</t>
  </si>
  <si>
    <t>2513193</t>
  </si>
  <si>
    <t>2502347</t>
  </si>
  <si>
    <t>1105953</t>
  </si>
  <si>
    <t>2406328</t>
  </si>
  <si>
    <t>2408213</t>
  </si>
  <si>
    <t>0556363</t>
  </si>
  <si>
    <t>1792161</t>
  </si>
  <si>
    <t>1302373</t>
  </si>
  <si>
    <t>0753351</t>
  </si>
  <si>
    <t>0414053</t>
  </si>
  <si>
    <t>0934535</t>
  </si>
  <si>
    <t>0166317</t>
  </si>
  <si>
    <t>2372977</t>
  </si>
  <si>
    <t>7221882</t>
  </si>
  <si>
    <t>1857824</t>
  </si>
  <si>
    <t>2364538</t>
  </si>
  <si>
    <t>1980021</t>
  </si>
  <si>
    <t>1294580</t>
  </si>
  <si>
    <t>7085316</t>
  </si>
  <si>
    <t>0100063</t>
  </si>
  <si>
    <t>0240983</t>
  </si>
  <si>
    <t>2512711</t>
  </si>
  <si>
    <t>0556192</t>
  </si>
  <si>
    <t>2357613</t>
  </si>
  <si>
    <t>2515053</t>
  </si>
  <si>
    <t>1050682</t>
  </si>
  <si>
    <t>1131781</t>
  </si>
  <si>
    <t>7036283</t>
  </si>
  <si>
    <t>2515531</t>
  </si>
  <si>
    <t>1012016</t>
  </si>
  <si>
    <t>2477423</t>
  </si>
  <si>
    <t>1316816</t>
  </si>
  <si>
    <t>0608444</t>
  </si>
  <si>
    <t>2351179</t>
  </si>
  <si>
    <t>0247150</t>
  </si>
  <si>
    <t>2324518</t>
  </si>
  <si>
    <t>1115509</t>
  </si>
  <si>
    <t>7160701</t>
  </si>
  <si>
    <t>2515791</t>
  </si>
  <si>
    <t>1870957</t>
  </si>
  <si>
    <t>2515589</t>
  </si>
  <si>
    <t>1712059</t>
  </si>
  <si>
    <t>2506647</t>
  </si>
  <si>
    <t>1654295</t>
  </si>
  <si>
    <t>2230423</t>
  </si>
  <si>
    <t>1929853</t>
  </si>
  <si>
    <t>1058518</t>
  </si>
  <si>
    <t>0811752</t>
  </si>
  <si>
    <t>0659119</t>
  </si>
  <si>
    <t>1255047</t>
  </si>
  <si>
    <t>0695927</t>
  </si>
  <si>
    <t>1306957</t>
  </si>
  <si>
    <t>1668902</t>
  </si>
  <si>
    <t>2444166</t>
  </si>
  <si>
    <t>1678371</t>
  </si>
  <si>
    <t>1380512</t>
  </si>
  <si>
    <t>0675879</t>
  </si>
  <si>
    <t>2504776</t>
  </si>
  <si>
    <t>2286765</t>
  </si>
  <si>
    <t>2353407</t>
  </si>
  <si>
    <t>2149803</t>
  </si>
  <si>
    <t>0143804</t>
  </si>
  <si>
    <t>7227179</t>
  </si>
  <si>
    <t>0893322</t>
  </si>
  <si>
    <t>0996651</t>
  </si>
  <si>
    <t>2516289</t>
  </si>
  <si>
    <t>2275476</t>
  </si>
  <si>
    <t>0372709</t>
  </si>
  <si>
    <t>2397895</t>
  </si>
  <si>
    <t>2504997</t>
  </si>
  <si>
    <t>0019192</t>
  </si>
  <si>
    <t>2284416</t>
  </si>
  <si>
    <t>2302836</t>
  </si>
  <si>
    <t>2454147</t>
  </si>
  <si>
    <t>0200529</t>
  </si>
  <si>
    <t>1839331</t>
  </si>
  <si>
    <t>7182313</t>
  </si>
  <si>
    <t>2517105</t>
  </si>
  <si>
    <t>1507350</t>
  </si>
  <si>
    <t>2239942</t>
  </si>
  <si>
    <t>2061747</t>
  </si>
  <si>
    <t>2170891</t>
  </si>
  <si>
    <t>2517054</t>
  </si>
  <si>
    <t>7069530</t>
  </si>
  <si>
    <t>2517541</t>
  </si>
  <si>
    <t>0299921</t>
  </si>
  <si>
    <t>1686691</t>
  </si>
  <si>
    <t>0699464</t>
  </si>
  <si>
    <t>1848570</t>
  </si>
  <si>
    <t>0759354</t>
  </si>
  <si>
    <t>2103052</t>
  </si>
  <si>
    <t>2096140</t>
  </si>
  <si>
    <t>1416316</t>
  </si>
  <si>
    <t>2059422</t>
  </si>
  <si>
    <t>0155610</t>
  </si>
  <si>
    <t>2517643</t>
  </si>
  <si>
    <t>7219113</t>
  </si>
  <si>
    <t>0614722</t>
  </si>
  <si>
    <t>7181279</t>
  </si>
  <si>
    <t>7046710</t>
  </si>
  <si>
    <t>2387510</t>
  </si>
  <si>
    <t>1238466</t>
  </si>
  <si>
    <t>1330967</t>
  </si>
  <si>
    <t>0662655</t>
  </si>
  <si>
    <t>0201600</t>
  </si>
  <si>
    <t>2237224</t>
  </si>
  <si>
    <t>2516370</t>
  </si>
  <si>
    <t>2217222</t>
  </si>
  <si>
    <t>0119571</t>
  </si>
  <si>
    <t>2427114</t>
  </si>
  <si>
    <t>1919411</t>
  </si>
  <si>
    <t>1928911</t>
  </si>
  <si>
    <t>0960970</t>
  </si>
  <si>
    <t>2223979</t>
  </si>
  <si>
    <t>1720079</t>
  </si>
  <si>
    <t>1433097</t>
  </si>
  <si>
    <t>2389934</t>
  </si>
  <si>
    <t>2516897</t>
  </si>
  <si>
    <t>2518609</t>
  </si>
  <si>
    <t>1966862</t>
  </si>
  <si>
    <t>2518642</t>
  </si>
  <si>
    <t>1911561</t>
  </si>
  <si>
    <t>2365242</t>
  </si>
  <si>
    <t>2426065</t>
  </si>
  <si>
    <t>0139265</t>
  </si>
  <si>
    <t>2002527</t>
  </si>
  <si>
    <t>2450847</t>
  </si>
  <si>
    <t>2043378</t>
  </si>
  <si>
    <t>1438325</t>
  </si>
  <si>
    <t>0471301</t>
  </si>
  <si>
    <t>0127986</t>
  </si>
  <si>
    <t>0468271</t>
  </si>
  <si>
    <t>0042450</t>
  </si>
  <si>
    <t>2500800</t>
  </si>
  <si>
    <t>1697531</t>
  </si>
  <si>
    <t>2520305</t>
  </si>
  <si>
    <t>7032449</t>
  </si>
  <si>
    <t>2370239</t>
  </si>
  <si>
    <t>1694265</t>
  </si>
  <si>
    <t>7246729</t>
  </si>
  <si>
    <t>2422025</t>
  </si>
  <si>
    <t>1790140</t>
  </si>
  <si>
    <t>7025520</t>
  </si>
  <si>
    <t>2360861</t>
  </si>
  <si>
    <t>1733933</t>
  </si>
  <si>
    <t>1246828</t>
  </si>
  <si>
    <t>7276507</t>
  </si>
  <si>
    <t>1288882</t>
  </si>
  <si>
    <t>1327167</t>
  </si>
  <si>
    <t>1312141</t>
  </si>
  <si>
    <t>0632008</t>
  </si>
  <si>
    <t>2520236</t>
  </si>
  <si>
    <t>2520451</t>
  </si>
  <si>
    <t>2228102</t>
  </si>
  <si>
    <t>7111983</t>
  </si>
  <si>
    <t>0314899</t>
  </si>
  <si>
    <t>2218323</t>
  </si>
  <si>
    <t>2349686</t>
  </si>
  <si>
    <t>1207557</t>
  </si>
  <si>
    <t>0753269</t>
  </si>
  <si>
    <t>2204589</t>
  </si>
  <si>
    <t>2520771</t>
  </si>
  <si>
    <t>2308140</t>
  </si>
  <si>
    <t>2504033</t>
  </si>
  <si>
    <t>1645531</t>
  </si>
  <si>
    <t>7105570</t>
  </si>
  <si>
    <t>2408952</t>
  </si>
  <si>
    <t>2177816</t>
  </si>
  <si>
    <t>1994797</t>
  </si>
  <si>
    <t>1084212</t>
  </si>
  <si>
    <t>0871744</t>
  </si>
  <si>
    <t>2006930</t>
  </si>
  <si>
    <t>2519212</t>
  </si>
  <si>
    <t>1400699</t>
  </si>
  <si>
    <t>2520911</t>
  </si>
  <si>
    <t>2476999</t>
  </si>
  <si>
    <t>0043959</t>
  </si>
  <si>
    <t>2345526</t>
  </si>
  <si>
    <t>2518961</t>
  </si>
  <si>
    <t>7023049</t>
  </si>
  <si>
    <t>0916887</t>
  </si>
  <si>
    <t>2034237</t>
  </si>
  <si>
    <t>1409071</t>
  </si>
  <si>
    <t>1969347</t>
  </si>
  <si>
    <t>0568902</t>
  </si>
  <si>
    <t>1923200</t>
  </si>
  <si>
    <t>2503183</t>
  </si>
  <si>
    <t>2520079</t>
  </si>
  <si>
    <t>2455600</t>
  </si>
  <si>
    <t>2518983</t>
  </si>
  <si>
    <t>1942893</t>
  </si>
  <si>
    <t>1301893</t>
  </si>
  <si>
    <t>1866394</t>
  </si>
  <si>
    <t>1922431</t>
  </si>
  <si>
    <t>2041942</t>
  </si>
  <si>
    <t>0797948</t>
  </si>
  <si>
    <t>1977342</t>
  </si>
  <si>
    <t>2388884</t>
  </si>
  <si>
    <t>2521370</t>
  </si>
  <si>
    <t>2438103</t>
  </si>
  <si>
    <t>2366256</t>
  </si>
  <si>
    <t>2427820</t>
  </si>
  <si>
    <t>2360900</t>
  </si>
  <si>
    <t>1923827</t>
  </si>
  <si>
    <t>0725891</t>
  </si>
  <si>
    <t>0026881</t>
  </si>
  <si>
    <t>1362213</t>
  </si>
  <si>
    <t>2492210</t>
  </si>
  <si>
    <t>2043887</t>
  </si>
  <si>
    <t>2522704</t>
  </si>
  <si>
    <t>0211871</t>
  </si>
  <si>
    <t>2522581</t>
  </si>
  <si>
    <t>2403827</t>
  </si>
  <si>
    <t>2451076</t>
  </si>
  <si>
    <t>0434771</t>
  </si>
  <si>
    <t>2520757</t>
  </si>
  <si>
    <t>2418479</t>
  </si>
  <si>
    <t>0233361</t>
  </si>
  <si>
    <t>0095678</t>
  </si>
  <si>
    <t>1826719</t>
  </si>
  <si>
    <t>0136098</t>
  </si>
  <si>
    <t>2256588</t>
  </si>
  <si>
    <t>0249102</t>
  </si>
  <si>
    <t>2422237</t>
  </si>
  <si>
    <t>2466179</t>
  </si>
  <si>
    <t>2523100</t>
  </si>
  <si>
    <t>0839182</t>
  </si>
  <si>
    <t>2510172</t>
  </si>
  <si>
    <t>2261546</t>
  </si>
  <si>
    <t>1097081</t>
  </si>
  <si>
    <t>2522272</t>
  </si>
  <si>
    <t>2154766</t>
  </si>
  <si>
    <t>0452576</t>
  </si>
  <si>
    <t>2524413</t>
  </si>
  <si>
    <t>2519717</t>
  </si>
  <si>
    <t>7140345</t>
  </si>
  <si>
    <t>1386067</t>
  </si>
  <si>
    <t>2523635</t>
  </si>
  <si>
    <t>2281265</t>
  </si>
  <si>
    <t>2180441</t>
  </si>
  <si>
    <t>1238212</t>
  </si>
  <si>
    <t>0643854</t>
  </si>
  <si>
    <t>1327383</t>
  </si>
  <si>
    <t>0827550</t>
  </si>
  <si>
    <t>1384153</t>
  </si>
  <si>
    <t>7076163</t>
  </si>
  <si>
    <t>0369680</t>
  </si>
  <si>
    <t>1437490</t>
  </si>
  <si>
    <t>0126163</t>
  </si>
  <si>
    <t>7290003</t>
  </si>
  <si>
    <t>2409321</t>
  </si>
  <si>
    <t>2525174</t>
  </si>
  <si>
    <t>0185639</t>
  </si>
  <si>
    <t>1683126</t>
  </si>
  <si>
    <t>2133076</t>
  </si>
  <si>
    <t>1414192</t>
  </si>
  <si>
    <t>2250094</t>
  </si>
  <si>
    <t>2524368</t>
  </si>
  <si>
    <t>2467252</t>
  </si>
  <si>
    <t>1744944</t>
  </si>
  <si>
    <t>1531165</t>
  </si>
  <si>
    <t>1715807</t>
  </si>
  <si>
    <t>1277203</t>
  </si>
  <si>
    <t>2520026</t>
  </si>
  <si>
    <t>2337318</t>
  </si>
  <si>
    <t>0573310</t>
  </si>
  <si>
    <t>1807304</t>
  </si>
  <si>
    <t>0325266</t>
  </si>
  <si>
    <t>0788199</t>
  </si>
  <si>
    <t>7267796</t>
  </si>
  <si>
    <t>1184460</t>
  </si>
  <si>
    <t>2520585</t>
  </si>
  <si>
    <t>1756431</t>
  </si>
  <si>
    <t>2524166</t>
  </si>
  <si>
    <t>2466289</t>
  </si>
  <si>
    <t>2079989</t>
  </si>
  <si>
    <t>2388355</t>
  </si>
  <si>
    <t>2150871</t>
  </si>
  <si>
    <t>0160426</t>
  </si>
  <si>
    <t>2524713</t>
  </si>
  <si>
    <t>1932104</t>
  </si>
  <si>
    <t>2525232</t>
  </si>
  <si>
    <t>0873197</t>
  </si>
  <si>
    <t>2522393</t>
  </si>
  <si>
    <t>0667272</t>
  </si>
  <si>
    <t>1381641</t>
  </si>
  <si>
    <t>2456080</t>
  </si>
  <si>
    <t>0042178</t>
  </si>
  <si>
    <t>2313775</t>
  </si>
  <si>
    <t>2444386</t>
  </si>
  <si>
    <t>1221703</t>
  </si>
  <si>
    <t>2523765</t>
  </si>
  <si>
    <t>2376606</t>
  </si>
  <si>
    <t>1713761</t>
  </si>
  <si>
    <t>1753082</t>
  </si>
  <si>
    <t>1694421</t>
  </si>
  <si>
    <t>2219397</t>
  </si>
  <si>
    <t>1362279</t>
  </si>
  <si>
    <t>7180675</t>
  </si>
  <si>
    <t>0162490</t>
  </si>
  <si>
    <t>0837234</t>
  </si>
  <si>
    <t>1687219</t>
  </si>
  <si>
    <t>1707670</t>
  </si>
  <si>
    <t>0658628</t>
  </si>
  <si>
    <t>1874483</t>
  </si>
  <si>
    <t>2487996</t>
  </si>
  <si>
    <t>2527212</t>
  </si>
  <si>
    <t>2338868</t>
  </si>
  <si>
    <t>1337897</t>
  </si>
  <si>
    <t>0345119</t>
  </si>
  <si>
    <t>0033538</t>
  </si>
  <si>
    <t>2309051</t>
  </si>
  <si>
    <t>1310633</t>
  </si>
  <si>
    <t>2528195</t>
  </si>
  <si>
    <t>2311679</t>
  </si>
  <si>
    <t>1741092</t>
  </si>
  <si>
    <t>2268804</t>
  </si>
  <si>
    <t>1731554</t>
  </si>
  <si>
    <t>2108407</t>
  </si>
  <si>
    <t>1174171</t>
  </si>
  <si>
    <t>1719142</t>
  </si>
  <si>
    <t>1040321</t>
  </si>
  <si>
    <t>1686972</t>
  </si>
  <si>
    <t>2527600</t>
  </si>
  <si>
    <t>2202240</t>
  </si>
  <si>
    <t>0688646</t>
  </si>
  <si>
    <t>0102713</t>
  </si>
  <si>
    <t>0662440</t>
  </si>
  <si>
    <t>0132617</t>
  </si>
  <si>
    <t>2276890</t>
  </si>
  <si>
    <t>0768423</t>
  </si>
  <si>
    <t>2038503</t>
  </si>
  <si>
    <t>1937789</t>
  </si>
  <si>
    <t>2012333</t>
  </si>
  <si>
    <t>2525640</t>
  </si>
  <si>
    <t>2136968</t>
  </si>
  <si>
    <t>2528830</t>
  </si>
  <si>
    <t>0528862</t>
  </si>
  <si>
    <t>0001208</t>
  </si>
  <si>
    <t>2530243</t>
  </si>
  <si>
    <t>이용광</t>
  </si>
  <si>
    <t>Infi</t>
    <phoneticPr fontId="1" type="noConversion"/>
  </si>
  <si>
    <t>2317805</t>
  </si>
  <si>
    <t>김희숙</t>
  </si>
  <si>
    <t>Infi</t>
    <phoneticPr fontId="1" type="noConversion"/>
  </si>
  <si>
    <t>0524645</t>
  </si>
  <si>
    <t>강태원</t>
  </si>
  <si>
    <t>Infi</t>
    <phoneticPr fontId="1" type="noConversion"/>
  </si>
  <si>
    <t>2283230</t>
  </si>
  <si>
    <t>강성익</t>
  </si>
  <si>
    <t>Infi</t>
    <phoneticPr fontId="1" type="noConversion"/>
  </si>
  <si>
    <t>2118520</t>
  </si>
  <si>
    <t>정하연</t>
  </si>
  <si>
    <t>0424352</t>
  </si>
  <si>
    <t>오명옥</t>
  </si>
  <si>
    <t>0582638</t>
  </si>
  <si>
    <t>윤석구</t>
  </si>
  <si>
    <t>0670430</t>
  </si>
  <si>
    <t>최의근</t>
  </si>
  <si>
    <t>2527358</t>
  </si>
  <si>
    <t>채민기</t>
  </si>
  <si>
    <t>2525961</t>
  </si>
  <si>
    <t>김갑식</t>
  </si>
  <si>
    <t>2529636</t>
  </si>
  <si>
    <t>오병진</t>
  </si>
  <si>
    <t>Infi</t>
    <phoneticPr fontId="1" type="noConversion"/>
  </si>
  <si>
    <t>0175138</t>
  </si>
  <si>
    <t>한지윤</t>
  </si>
  <si>
    <t>2527357</t>
  </si>
  <si>
    <t>김병철</t>
  </si>
  <si>
    <t>0089096</t>
  </si>
  <si>
    <t>우은숙</t>
  </si>
  <si>
    <t>0051599</t>
  </si>
  <si>
    <t>이상민</t>
  </si>
  <si>
    <t>1504440</t>
  </si>
  <si>
    <t>정근복</t>
  </si>
  <si>
    <t>0056885</t>
  </si>
  <si>
    <t>김자영</t>
  </si>
  <si>
    <t>0836530</t>
  </si>
  <si>
    <t>강필주</t>
  </si>
  <si>
    <t>1994316</t>
  </si>
  <si>
    <t>이영옥</t>
  </si>
  <si>
    <t>2531308</t>
  </si>
  <si>
    <t>김천중</t>
  </si>
  <si>
    <t>1848556</t>
  </si>
  <si>
    <t>김해주</t>
  </si>
  <si>
    <t>2531075</t>
  </si>
  <si>
    <t>윤승범</t>
  </si>
  <si>
    <t>7104319</t>
  </si>
  <si>
    <t>안숙자</t>
  </si>
  <si>
    <t>0164111</t>
  </si>
  <si>
    <t>오승숙</t>
  </si>
  <si>
    <t>1766984</t>
  </si>
  <si>
    <t>최은실</t>
  </si>
  <si>
    <t>2530838</t>
  </si>
  <si>
    <t>최후남</t>
  </si>
  <si>
    <t>1063781</t>
  </si>
  <si>
    <t>오란</t>
  </si>
  <si>
    <t>2463624</t>
  </si>
  <si>
    <t>조길호</t>
  </si>
  <si>
    <t>2376012</t>
  </si>
  <si>
    <t>하현희</t>
  </si>
  <si>
    <t>2530180</t>
  </si>
  <si>
    <t>음유진</t>
  </si>
  <si>
    <t>2455050</t>
  </si>
  <si>
    <t>조대순</t>
  </si>
  <si>
    <t>2457280</t>
  </si>
  <si>
    <t>1892392</t>
  </si>
  <si>
    <t>김옥순</t>
  </si>
  <si>
    <t>2123911</t>
  </si>
  <si>
    <t>이정수</t>
  </si>
  <si>
    <t>2530563</t>
  </si>
  <si>
    <t>홍도영</t>
  </si>
  <si>
    <t>Infi</t>
    <phoneticPr fontId="1" type="noConversion"/>
  </si>
  <si>
    <t>0435271</t>
  </si>
  <si>
    <t>남궁주</t>
  </si>
  <si>
    <t>1990333</t>
  </si>
  <si>
    <t>심필섭</t>
  </si>
  <si>
    <t>1321541</t>
  </si>
  <si>
    <t>이숙자</t>
  </si>
  <si>
    <t>2303977</t>
  </si>
  <si>
    <t>2199157</t>
  </si>
  <si>
    <t>박지운</t>
  </si>
  <si>
    <t>2242250</t>
  </si>
  <si>
    <t>송이식</t>
  </si>
  <si>
    <t>Infi</t>
    <phoneticPr fontId="1" type="noConversion"/>
  </si>
  <si>
    <t>0763050</t>
  </si>
  <si>
    <t>차현미</t>
  </si>
  <si>
    <t>2046026</t>
  </si>
  <si>
    <t>2532008</t>
  </si>
  <si>
    <t>김성헌</t>
  </si>
  <si>
    <t>2110350</t>
  </si>
  <si>
    <t>김경호</t>
  </si>
  <si>
    <t>0821037</t>
  </si>
  <si>
    <t>2532506</t>
  </si>
  <si>
    <t>신상칠</t>
  </si>
  <si>
    <t>0252769</t>
  </si>
  <si>
    <t>2381442</t>
  </si>
  <si>
    <t>2527782</t>
  </si>
  <si>
    <t>진광혁</t>
  </si>
  <si>
    <t>0647434</t>
  </si>
  <si>
    <t>송복숙</t>
  </si>
  <si>
    <t>2327131</t>
  </si>
  <si>
    <t>사토하루미</t>
  </si>
  <si>
    <t>1783967</t>
  </si>
  <si>
    <t>장기로</t>
  </si>
  <si>
    <t>Infi</t>
    <phoneticPr fontId="1" type="noConversion"/>
  </si>
  <si>
    <t>0098468</t>
  </si>
  <si>
    <t>정재연</t>
  </si>
  <si>
    <t>Infi</t>
    <phoneticPr fontId="1" type="noConversion"/>
  </si>
  <si>
    <t>2532047</t>
  </si>
  <si>
    <t>황반다오</t>
  </si>
  <si>
    <t>2533549</t>
  </si>
  <si>
    <t>김은채</t>
  </si>
  <si>
    <t>2258069</t>
  </si>
  <si>
    <t>임수연</t>
  </si>
  <si>
    <t>2525523</t>
  </si>
  <si>
    <t>홍순관</t>
  </si>
  <si>
    <t>0038812</t>
  </si>
  <si>
    <t>이상순</t>
  </si>
  <si>
    <t>0097923</t>
  </si>
  <si>
    <t>임경화</t>
  </si>
  <si>
    <t>0643684</t>
  </si>
  <si>
    <t>장선례</t>
  </si>
  <si>
    <t>2170017</t>
  </si>
  <si>
    <t>김보영</t>
  </si>
  <si>
    <t>Infi</t>
    <phoneticPr fontId="1" type="noConversion"/>
  </si>
  <si>
    <t>1591141</t>
  </si>
  <si>
    <t>박윤철</t>
  </si>
  <si>
    <t>1333202</t>
  </si>
  <si>
    <t>이춘연</t>
  </si>
  <si>
    <t>2510174</t>
  </si>
  <si>
    <t>이명수</t>
  </si>
  <si>
    <t>1372380</t>
  </si>
  <si>
    <t>김선비</t>
  </si>
  <si>
    <t>2465611</t>
  </si>
  <si>
    <t>임춘화</t>
  </si>
  <si>
    <t>1992771</t>
  </si>
  <si>
    <t>최수진</t>
  </si>
  <si>
    <t>Infi</t>
    <phoneticPr fontId="1" type="noConversion"/>
  </si>
  <si>
    <t>1838774</t>
  </si>
  <si>
    <t>마미미</t>
  </si>
  <si>
    <t>2458697</t>
  </si>
  <si>
    <t>김남선</t>
  </si>
  <si>
    <t>2246969</t>
  </si>
  <si>
    <t>최영선</t>
  </si>
  <si>
    <t>2533869</t>
  </si>
  <si>
    <t>김재종</t>
  </si>
  <si>
    <t>2533496</t>
  </si>
  <si>
    <t>윤장규</t>
  </si>
  <si>
    <t>2266502</t>
  </si>
  <si>
    <t>Infi</t>
    <phoneticPr fontId="1" type="noConversion"/>
  </si>
  <si>
    <t>0820579</t>
  </si>
  <si>
    <t>Infi</t>
    <phoneticPr fontId="1" type="noConversion"/>
  </si>
  <si>
    <t>1668597</t>
  </si>
  <si>
    <t>2535005</t>
  </si>
  <si>
    <t>김용숙</t>
  </si>
  <si>
    <t>1209233</t>
  </si>
  <si>
    <t>서현숙</t>
  </si>
  <si>
    <t>Infi</t>
    <phoneticPr fontId="1" type="noConversion"/>
  </si>
  <si>
    <t>0145794</t>
  </si>
  <si>
    <t>구벽순</t>
  </si>
  <si>
    <t>2175772</t>
  </si>
  <si>
    <t>조영희</t>
  </si>
  <si>
    <t>2447380</t>
  </si>
  <si>
    <t>김옥남</t>
  </si>
  <si>
    <t>1947685</t>
  </si>
  <si>
    <t>한혜숙</t>
  </si>
  <si>
    <t>Infi</t>
    <phoneticPr fontId="1" type="noConversion"/>
  </si>
  <si>
    <t>7193032</t>
  </si>
  <si>
    <t>김복강</t>
  </si>
  <si>
    <t>1940334</t>
  </si>
  <si>
    <t>김현수</t>
  </si>
  <si>
    <t>2503646</t>
  </si>
  <si>
    <t>강희지</t>
  </si>
  <si>
    <t>2142855</t>
  </si>
  <si>
    <t>이혜경</t>
  </si>
  <si>
    <t>Infi</t>
    <phoneticPr fontId="1" type="noConversion"/>
  </si>
  <si>
    <t>0302986</t>
  </si>
  <si>
    <t>조연수</t>
  </si>
  <si>
    <t>Infi</t>
    <phoneticPr fontId="1" type="noConversion"/>
  </si>
  <si>
    <t>2533668</t>
  </si>
  <si>
    <t>최일덕</t>
  </si>
  <si>
    <t>Infi</t>
    <phoneticPr fontId="1" type="noConversion"/>
  </si>
  <si>
    <t>2531828</t>
  </si>
  <si>
    <t>이종억</t>
  </si>
  <si>
    <t>2536220</t>
  </si>
  <si>
    <t>김명화</t>
  </si>
  <si>
    <t>2387871</t>
  </si>
  <si>
    <t>여미자</t>
  </si>
  <si>
    <t>knee</t>
    <phoneticPr fontId="1" type="noConversion"/>
  </si>
  <si>
    <t>2453178</t>
  </si>
  <si>
    <t>배정숙</t>
  </si>
  <si>
    <t>Infi</t>
    <phoneticPr fontId="1" type="noConversion"/>
  </si>
  <si>
    <t>2535600</t>
  </si>
  <si>
    <t>양성혁</t>
  </si>
  <si>
    <t>2511839</t>
  </si>
  <si>
    <t>유미령</t>
  </si>
  <si>
    <t>0267356</t>
  </si>
  <si>
    <t>김경수</t>
  </si>
  <si>
    <t>Infi</t>
    <phoneticPr fontId="1" type="noConversion"/>
  </si>
  <si>
    <t>2040292</t>
  </si>
  <si>
    <t>남원모</t>
  </si>
  <si>
    <t>Infi</t>
    <phoneticPr fontId="1" type="noConversion"/>
  </si>
  <si>
    <t>2451416</t>
  </si>
  <si>
    <t>박재남</t>
  </si>
  <si>
    <t>Infi</t>
    <phoneticPr fontId="1" type="noConversion"/>
  </si>
  <si>
    <t>1296551</t>
  </si>
  <si>
    <t>윤수진</t>
  </si>
  <si>
    <t>2536151</t>
  </si>
  <si>
    <t>서정관</t>
  </si>
  <si>
    <t>0363174</t>
  </si>
  <si>
    <t>성교식</t>
  </si>
  <si>
    <t>1626810</t>
  </si>
  <si>
    <t>최주원</t>
  </si>
  <si>
    <t>7183360</t>
  </si>
  <si>
    <t>김지영</t>
  </si>
  <si>
    <t>2198395</t>
  </si>
  <si>
    <t>손금화</t>
  </si>
  <si>
    <t>2039368</t>
  </si>
  <si>
    <t>김종태</t>
  </si>
  <si>
    <t>Infi</t>
    <phoneticPr fontId="1" type="noConversion"/>
  </si>
  <si>
    <t>2533636</t>
  </si>
  <si>
    <t>한정희2</t>
  </si>
  <si>
    <t>2068498</t>
  </si>
  <si>
    <t>임숙원</t>
  </si>
  <si>
    <t>1392957</t>
  </si>
  <si>
    <t>0547402</t>
  </si>
  <si>
    <t>오경애</t>
  </si>
  <si>
    <t>2519818</t>
  </si>
  <si>
    <t>유용열</t>
  </si>
  <si>
    <t>1060851</t>
  </si>
  <si>
    <t>강문정</t>
  </si>
  <si>
    <t>1433444</t>
  </si>
  <si>
    <t>이수정</t>
  </si>
  <si>
    <t>1186292</t>
  </si>
  <si>
    <t>서윤경</t>
  </si>
  <si>
    <t>0272357</t>
  </si>
  <si>
    <t>김연철</t>
  </si>
  <si>
    <t>Infi</t>
    <phoneticPr fontId="1" type="noConversion"/>
  </si>
  <si>
    <t>2533687</t>
  </si>
  <si>
    <t>채병희</t>
  </si>
  <si>
    <t>0503779</t>
  </si>
  <si>
    <t>김은수</t>
  </si>
  <si>
    <t>0657242</t>
  </si>
  <si>
    <t>황명순</t>
  </si>
  <si>
    <t>Infi</t>
    <phoneticPr fontId="1" type="noConversion"/>
  </si>
  <si>
    <t>7273249</t>
  </si>
  <si>
    <t>송유이</t>
  </si>
  <si>
    <t>2307682</t>
  </si>
  <si>
    <t>2002641</t>
  </si>
  <si>
    <t>2389505</t>
  </si>
  <si>
    <t>2534583</t>
  </si>
  <si>
    <t>2537249</t>
  </si>
  <si>
    <t>임정순</t>
  </si>
  <si>
    <t>2093858</t>
  </si>
  <si>
    <t>한시범</t>
  </si>
  <si>
    <t>2425371</t>
  </si>
  <si>
    <t>이형진</t>
  </si>
  <si>
    <t>7153908</t>
  </si>
  <si>
    <t>양일용</t>
  </si>
  <si>
    <t>1942718</t>
  </si>
  <si>
    <t>하숙남</t>
  </si>
  <si>
    <t>Infi</t>
    <phoneticPr fontId="1" type="noConversion"/>
  </si>
  <si>
    <t>2157841</t>
  </si>
  <si>
    <t>장미희</t>
  </si>
  <si>
    <t>2059862</t>
  </si>
  <si>
    <t>노연수</t>
  </si>
  <si>
    <t>1196309</t>
  </si>
  <si>
    <t>강정숙</t>
  </si>
  <si>
    <t>0142140</t>
  </si>
  <si>
    <t>구연희</t>
  </si>
  <si>
    <t>2530644</t>
  </si>
  <si>
    <t>2097395</t>
  </si>
  <si>
    <t>방경희</t>
  </si>
  <si>
    <t>0685672</t>
  </si>
  <si>
    <t>김귀호</t>
  </si>
  <si>
    <t>0210492</t>
  </si>
  <si>
    <t>우영혜</t>
  </si>
  <si>
    <t>0994749</t>
  </si>
  <si>
    <t>양옥선</t>
  </si>
  <si>
    <t>1917294</t>
  </si>
  <si>
    <t>장재식</t>
  </si>
  <si>
    <t>0718526</t>
  </si>
  <si>
    <t>윤여정</t>
  </si>
  <si>
    <t>2323380</t>
  </si>
  <si>
    <t>위엔티남</t>
  </si>
  <si>
    <t>2536400</t>
  </si>
  <si>
    <t>허혜경</t>
  </si>
  <si>
    <t>1444671</t>
  </si>
  <si>
    <t>윤옥화</t>
  </si>
  <si>
    <t>0218377</t>
  </si>
  <si>
    <t>박정훈</t>
  </si>
  <si>
    <t>2242867</t>
  </si>
  <si>
    <t>정유정</t>
  </si>
  <si>
    <t>2528224</t>
  </si>
  <si>
    <t>황혜민</t>
  </si>
  <si>
    <t>1953140</t>
  </si>
  <si>
    <t>한연옥</t>
  </si>
  <si>
    <t>0580929</t>
  </si>
  <si>
    <t>안남숙</t>
  </si>
  <si>
    <t>0163885</t>
  </si>
  <si>
    <t>전영란</t>
  </si>
  <si>
    <t>1733779</t>
  </si>
  <si>
    <t>2518544</t>
  </si>
  <si>
    <t>여욱동</t>
  </si>
  <si>
    <t>0753941</t>
  </si>
  <si>
    <t>신복희</t>
  </si>
  <si>
    <t>2537223</t>
  </si>
  <si>
    <t>이옥남</t>
  </si>
  <si>
    <t>1753917</t>
  </si>
  <si>
    <t>김동임</t>
  </si>
  <si>
    <t>Infi</t>
    <phoneticPr fontId="1" type="noConversion"/>
  </si>
  <si>
    <t>2194940</t>
  </si>
  <si>
    <t>배진희</t>
  </si>
  <si>
    <t>1981231</t>
  </si>
  <si>
    <t>이은아</t>
  </si>
  <si>
    <t>Infi</t>
    <phoneticPr fontId="1" type="noConversion"/>
  </si>
  <si>
    <t>7010876</t>
  </si>
  <si>
    <t>2385761</t>
  </si>
  <si>
    <t>형소은</t>
  </si>
  <si>
    <t>Infi</t>
    <phoneticPr fontId="1" type="noConversion"/>
  </si>
  <si>
    <t>2537689</t>
  </si>
  <si>
    <t>김동식</t>
  </si>
  <si>
    <t>0903231</t>
  </si>
  <si>
    <t>이연호</t>
  </si>
  <si>
    <t>1061618</t>
  </si>
  <si>
    <t>곽원순</t>
  </si>
  <si>
    <t>2412801</t>
  </si>
  <si>
    <t>1320769</t>
  </si>
  <si>
    <t>유병열</t>
  </si>
  <si>
    <t>2211446</t>
  </si>
  <si>
    <t>정광옥</t>
  </si>
  <si>
    <t>Infi</t>
    <phoneticPr fontId="1" type="noConversion"/>
  </si>
  <si>
    <t>2044588</t>
  </si>
  <si>
    <t>임애경</t>
  </si>
  <si>
    <t>1828553</t>
  </si>
  <si>
    <t>김국환</t>
  </si>
  <si>
    <t>1004358</t>
  </si>
  <si>
    <t>2537580</t>
  </si>
  <si>
    <t>김정자2</t>
  </si>
  <si>
    <t>Infi</t>
    <phoneticPr fontId="1" type="noConversion"/>
  </si>
  <si>
    <t>1180320</t>
  </si>
  <si>
    <t>Infi</t>
    <phoneticPr fontId="1" type="noConversion"/>
  </si>
  <si>
    <t>2537617</t>
  </si>
  <si>
    <t>손숙희</t>
  </si>
  <si>
    <t>0460800</t>
  </si>
  <si>
    <t>홍혜순</t>
  </si>
  <si>
    <t>0104847</t>
  </si>
  <si>
    <t>손교자</t>
  </si>
  <si>
    <t>0458426</t>
  </si>
  <si>
    <t>2499534</t>
  </si>
  <si>
    <t>김원덕</t>
  </si>
  <si>
    <t>Infi</t>
    <phoneticPr fontId="1" type="noConversion"/>
  </si>
  <si>
    <t>1272366</t>
  </si>
  <si>
    <t>조희영</t>
  </si>
  <si>
    <t>2312305</t>
  </si>
  <si>
    <t>오형숙</t>
  </si>
  <si>
    <t>1402101</t>
  </si>
  <si>
    <t>정순남</t>
  </si>
  <si>
    <t>2526216</t>
  </si>
  <si>
    <t>엄창용2</t>
  </si>
  <si>
    <t>0049557</t>
  </si>
  <si>
    <t>이현옥</t>
  </si>
  <si>
    <t>2538578</t>
  </si>
  <si>
    <t>2535499</t>
  </si>
  <si>
    <t>최영숙</t>
  </si>
  <si>
    <t>2265830</t>
  </si>
  <si>
    <t>최동조</t>
  </si>
  <si>
    <t>0882932</t>
  </si>
  <si>
    <t>이박행</t>
  </si>
  <si>
    <t>0768926</t>
  </si>
  <si>
    <t>김동희</t>
  </si>
  <si>
    <t>2341289</t>
  </si>
  <si>
    <t>송찬영</t>
  </si>
  <si>
    <t>Infi</t>
    <phoneticPr fontId="1" type="noConversion"/>
  </si>
  <si>
    <t>1637595</t>
  </si>
  <si>
    <t>김태원</t>
  </si>
  <si>
    <t>1526025</t>
  </si>
  <si>
    <t>이병순</t>
  </si>
  <si>
    <t>0133457</t>
  </si>
  <si>
    <t>이고은</t>
  </si>
  <si>
    <t>0948598</t>
  </si>
  <si>
    <t>송은실</t>
  </si>
  <si>
    <t>2539739</t>
  </si>
  <si>
    <t>이은국2</t>
  </si>
  <si>
    <t>1818669</t>
  </si>
  <si>
    <t>한인자</t>
  </si>
  <si>
    <t>1989120</t>
  </si>
  <si>
    <t>장은영</t>
  </si>
  <si>
    <t>1234997</t>
  </si>
  <si>
    <t>한은희</t>
  </si>
  <si>
    <t>0679368</t>
  </si>
  <si>
    <t>홍성주</t>
  </si>
  <si>
    <t>knee</t>
    <phoneticPr fontId="1" type="noConversion"/>
  </si>
  <si>
    <t>1418607</t>
  </si>
  <si>
    <t>장은석</t>
  </si>
  <si>
    <t>2412782</t>
  </si>
  <si>
    <t>진정숙</t>
  </si>
  <si>
    <t>1314469</t>
  </si>
  <si>
    <t>박흥식</t>
  </si>
  <si>
    <t>2399002</t>
  </si>
  <si>
    <t>이성아</t>
  </si>
  <si>
    <t>2186853</t>
  </si>
  <si>
    <t>홍정숙</t>
  </si>
  <si>
    <t>0963251</t>
  </si>
  <si>
    <t>김동훈</t>
  </si>
  <si>
    <t>1215586</t>
  </si>
  <si>
    <t>하혜정</t>
  </si>
  <si>
    <t>2452912</t>
  </si>
  <si>
    <t>김윤자</t>
  </si>
  <si>
    <t>7068737</t>
  </si>
  <si>
    <t>서한별</t>
  </si>
  <si>
    <t>0070985</t>
  </si>
  <si>
    <t>곽정숙</t>
  </si>
  <si>
    <t>0439626</t>
  </si>
  <si>
    <t>윤경희</t>
  </si>
  <si>
    <t>2538698</t>
  </si>
  <si>
    <t>심종식</t>
  </si>
  <si>
    <t>2395297</t>
  </si>
  <si>
    <t>권윤희</t>
  </si>
  <si>
    <t>0072237</t>
  </si>
  <si>
    <t>홍재운</t>
  </si>
  <si>
    <t>0088167</t>
  </si>
  <si>
    <t>1078994</t>
  </si>
  <si>
    <t>최영애</t>
  </si>
  <si>
    <t>1647323</t>
  </si>
  <si>
    <t>이복순</t>
  </si>
  <si>
    <t>7288909</t>
  </si>
  <si>
    <t>김아진</t>
  </si>
  <si>
    <t>2166342</t>
  </si>
  <si>
    <t>최종락</t>
  </si>
  <si>
    <t>2395488</t>
  </si>
  <si>
    <t>신명순</t>
  </si>
  <si>
    <t>0438005</t>
  </si>
  <si>
    <t>이명순</t>
  </si>
  <si>
    <t>1026714</t>
  </si>
  <si>
    <t>이열재</t>
  </si>
  <si>
    <t>0842359</t>
  </si>
  <si>
    <t>2271002</t>
  </si>
  <si>
    <t>김점순</t>
  </si>
  <si>
    <t>1066379</t>
  </si>
  <si>
    <t>김선미</t>
  </si>
  <si>
    <t>2220509</t>
  </si>
  <si>
    <t>조지숙</t>
  </si>
  <si>
    <t>Infi</t>
    <phoneticPr fontId="1" type="noConversion"/>
  </si>
  <si>
    <t>2530093</t>
  </si>
  <si>
    <t>이은국</t>
  </si>
  <si>
    <t>0671053</t>
  </si>
  <si>
    <t>안민</t>
  </si>
  <si>
    <t>2540785</t>
  </si>
  <si>
    <t>홍대규</t>
  </si>
  <si>
    <t>2536088</t>
  </si>
  <si>
    <t>정민섭</t>
  </si>
  <si>
    <t>2299308</t>
  </si>
  <si>
    <t>황혜식</t>
  </si>
  <si>
    <t>2441463</t>
  </si>
  <si>
    <t>NM830</t>
    <phoneticPr fontId="1" type="noConversion"/>
  </si>
  <si>
    <t>2284914</t>
  </si>
  <si>
    <t>0276282</t>
  </si>
  <si>
    <t>2035930</t>
  </si>
  <si>
    <t>성춘기</t>
  </si>
  <si>
    <t>2528338</t>
  </si>
  <si>
    <t>김태훈</t>
  </si>
  <si>
    <t>0394807</t>
  </si>
  <si>
    <t>홍명석</t>
  </si>
  <si>
    <t>0114081</t>
  </si>
  <si>
    <t>고정난</t>
  </si>
  <si>
    <t>2263942</t>
  </si>
  <si>
    <t>고현려</t>
  </si>
  <si>
    <t>1222039</t>
  </si>
  <si>
    <t>강원일</t>
  </si>
  <si>
    <t>0862222</t>
  </si>
  <si>
    <t>정희진</t>
  </si>
  <si>
    <t>2524295</t>
  </si>
  <si>
    <t>유용희</t>
  </si>
  <si>
    <t>1056241</t>
  </si>
  <si>
    <t>김현옥</t>
  </si>
  <si>
    <t>0488387</t>
  </si>
  <si>
    <t>이정아</t>
  </si>
  <si>
    <t>1639349</t>
  </si>
  <si>
    <t>백오현</t>
  </si>
  <si>
    <t>0121715</t>
  </si>
  <si>
    <t>김혜자</t>
  </si>
  <si>
    <t>1972688</t>
  </si>
  <si>
    <t>한광숙</t>
  </si>
  <si>
    <t>0590520</t>
  </si>
  <si>
    <t>박규림</t>
  </si>
  <si>
    <t>2531282</t>
  </si>
  <si>
    <t>김철호</t>
  </si>
  <si>
    <t>0026602</t>
  </si>
  <si>
    <t>김설자</t>
  </si>
  <si>
    <t>0538197</t>
  </si>
  <si>
    <t>노재화</t>
  </si>
  <si>
    <t>2379188</t>
  </si>
  <si>
    <t>현금연</t>
  </si>
  <si>
    <t>2533768</t>
  </si>
  <si>
    <t>김남대</t>
  </si>
  <si>
    <t>1849251</t>
  </si>
  <si>
    <t>오은한</t>
  </si>
  <si>
    <t>0276250</t>
  </si>
  <si>
    <t>김인순</t>
  </si>
  <si>
    <t>2529350</t>
  </si>
  <si>
    <t>2224203</t>
  </si>
  <si>
    <t>이진희</t>
  </si>
  <si>
    <t>2535039</t>
  </si>
  <si>
    <t>PHICHET RATANAWONG</t>
  </si>
  <si>
    <t>2443604</t>
  </si>
  <si>
    <t>1556441</t>
  </si>
  <si>
    <t>김영인</t>
  </si>
  <si>
    <t>7153039</t>
  </si>
  <si>
    <t>곽근철</t>
  </si>
  <si>
    <t>0142706</t>
  </si>
  <si>
    <t>김금자</t>
  </si>
  <si>
    <t>1257654</t>
  </si>
  <si>
    <t>이남희</t>
  </si>
  <si>
    <t>1373790</t>
  </si>
  <si>
    <t>김향복</t>
  </si>
  <si>
    <t>2535265</t>
  </si>
  <si>
    <t>이운길</t>
  </si>
  <si>
    <t>7140766</t>
  </si>
  <si>
    <t>박다솜</t>
  </si>
  <si>
    <t>1643497</t>
  </si>
  <si>
    <t>이문일</t>
  </si>
  <si>
    <t>2530775</t>
  </si>
  <si>
    <t>문옥분</t>
  </si>
  <si>
    <t>0617013</t>
  </si>
  <si>
    <t>최영송</t>
  </si>
  <si>
    <t>2536194</t>
  </si>
  <si>
    <t>김기숙</t>
  </si>
  <si>
    <t>2458102</t>
  </si>
  <si>
    <t>강윤영</t>
  </si>
  <si>
    <t>1975555</t>
  </si>
  <si>
    <t>0430743</t>
  </si>
  <si>
    <t>0582599</t>
  </si>
  <si>
    <t>이지애</t>
  </si>
  <si>
    <t>1835361</t>
  </si>
  <si>
    <t>윤성현</t>
  </si>
  <si>
    <t>0501867</t>
  </si>
  <si>
    <t>신경승</t>
  </si>
  <si>
    <t>NM830</t>
    <phoneticPr fontId="1" type="noConversion"/>
  </si>
  <si>
    <t>1317378</t>
  </si>
  <si>
    <t>2537306</t>
  </si>
  <si>
    <t>정찬영</t>
  </si>
  <si>
    <t>0165466</t>
  </si>
  <si>
    <t>김선영</t>
  </si>
  <si>
    <t>2537508</t>
  </si>
  <si>
    <t>2510095</t>
  </si>
  <si>
    <t>2538541</t>
  </si>
  <si>
    <t>자홍기</t>
  </si>
  <si>
    <t>0891682</t>
  </si>
  <si>
    <t>최지원</t>
  </si>
  <si>
    <t>1926474</t>
  </si>
  <si>
    <t>정명순</t>
  </si>
  <si>
    <t>2538766</t>
  </si>
  <si>
    <t>안경태</t>
  </si>
  <si>
    <t>2537490</t>
  </si>
  <si>
    <t>최선옥</t>
  </si>
  <si>
    <t>2464029</t>
  </si>
  <si>
    <t>최현희</t>
  </si>
  <si>
    <t>NM830</t>
    <phoneticPr fontId="1" type="noConversion"/>
  </si>
  <si>
    <t>1175383</t>
  </si>
  <si>
    <t>조소향</t>
  </si>
  <si>
    <t>2238228</t>
  </si>
  <si>
    <t>심상선</t>
  </si>
  <si>
    <t>0675831</t>
  </si>
  <si>
    <t>황영미</t>
  </si>
  <si>
    <t>2017600</t>
  </si>
  <si>
    <t>2002261</t>
  </si>
  <si>
    <t>0604466</t>
  </si>
  <si>
    <t>진병찬</t>
  </si>
  <si>
    <t>0221835</t>
  </si>
  <si>
    <t>신정</t>
  </si>
  <si>
    <t>0710198</t>
  </si>
  <si>
    <t>이기라</t>
  </si>
  <si>
    <t>2005533</t>
  </si>
  <si>
    <t>서장석</t>
  </si>
  <si>
    <t>0337915</t>
  </si>
  <si>
    <t>2540762</t>
  </si>
  <si>
    <t>김후자</t>
  </si>
  <si>
    <t>2476005</t>
  </si>
  <si>
    <t>최미영</t>
  </si>
  <si>
    <t>2538473</t>
  </si>
  <si>
    <t>임봉교</t>
  </si>
  <si>
    <t>2511649</t>
  </si>
  <si>
    <t>심인희</t>
  </si>
  <si>
    <t>NMCT670</t>
    <phoneticPr fontId="1" type="noConversion"/>
  </si>
  <si>
    <t>7110819</t>
  </si>
  <si>
    <t>이경아</t>
  </si>
  <si>
    <t>1369690</t>
  </si>
  <si>
    <t>2528428</t>
  </si>
  <si>
    <t>하수길</t>
  </si>
  <si>
    <t>2499597</t>
  </si>
  <si>
    <t>장희숙</t>
  </si>
  <si>
    <t>1952480</t>
  </si>
  <si>
    <t>신우균</t>
  </si>
  <si>
    <t>1858943</t>
  </si>
  <si>
    <t>윤태식</t>
  </si>
  <si>
    <t>2522318</t>
  </si>
  <si>
    <t>1057007</t>
  </si>
  <si>
    <t>김묘생</t>
  </si>
  <si>
    <t>2156287</t>
  </si>
  <si>
    <t>손영숙</t>
  </si>
  <si>
    <t>1814479</t>
  </si>
  <si>
    <t>2531320</t>
  </si>
  <si>
    <t>윤두식</t>
  </si>
  <si>
    <t>2531110</t>
  </si>
  <si>
    <t>이무혁</t>
  </si>
  <si>
    <t>0124505</t>
  </si>
  <si>
    <t>1392409</t>
  </si>
  <si>
    <t>양창식</t>
  </si>
  <si>
    <t>knee</t>
    <phoneticPr fontId="1" type="noConversion"/>
  </si>
  <si>
    <t>1759340</t>
  </si>
  <si>
    <t>박춘정</t>
  </si>
  <si>
    <t>2020486</t>
  </si>
  <si>
    <t>고영순</t>
  </si>
  <si>
    <t>2530448</t>
  </si>
  <si>
    <t>윤태호</t>
  </si>
  <si>
    <t>0955400</t>
  </si>
  <si>
    <t>김홍덕</t>
  </si>
  <si>
    <t>7172873</t>
  </si>
  <si>
    <t>황순자</t>
  </si>
  <si>
    <t>0690132</t>
  </si>
  <si>
    <t>2229513</t>
  </si>
  <si>
    <t>박승일</t>
  </si>
  <si>
    <t>1999360</t>
  </si>
  <si>
    <t>신수정</t>
  </si>
  <si>
    <t>1816897</t>
  </si>
  <si>
    <t>최성기</t>
  </si>
  <si>
    <t>0609782</t>
  </si>
  <si>
    <t>김미선</t>
  </si>
  <si>
    <t>0019906</t>
  </si>
  <si>
    <t>김혜선</t>
  </si>
  <si>
    <t>2309843</t>
  </si>
  <si>
    <t>윤미선</t>
  </si>
  <si>
    <t>2531301</t>
  </si>
  <si>
    <t>만스라이</t>
  </si>
  <si>
    <t>1808743</t>
  </si>
  <si>
    <t>백현숙</t>
  </si>
  <si>
    <t>0243890</t>
  </si>
  <si>
    <t>김형규</t>
  </si>
  <si>
    <t>2472186</t>
  </si>
  <si>
    <t>KHABIBULLINA/ AIGUL</t>
  </si>
  <si>
    <t>2188902</t>
  </si>
  <si>
    <t>임정미</t>
  </si>
  <si>
    <t>1240231</t>
  </si>
  <si>
    <t>박애순</t>
  </si>
  <si>
    <t>2108233</t>
  </si>
  <si>
    <t>최진아</t>
  </si>
  <si>
    <t>0870960</t>
  </si>
  <si>
    <t>여선숙</t>
  </si>
  <si>
    <t>1941964</t>
  </si>
  <si>
    <t>이경진</t>
  </si>
  <si>
    <t>2312844</t>
  </si>
  <si>
    <t>심미라</t>
  </si>
  <si>
    <t>1859190</t>
  </si>
  <si>
    <t>2070030</t>
  </si>
  <si>
    <t>우기호</t>
  </si>
  <si>
    <t>2531077</t>
  </si>
  <si>
    <t>이동현</t>
  </si>
  <si>
    <t>0646542</t>
  </si>
  <si>
    <t>2219921</t>
  </si>
  <si>
    <t>김정은</t>
  </si>
  <si>
    <t>2189377</t>
  </si>
  <si>
    <t>2353849</t>
  </si>
  <si>
    <t>2192064</t>
  </si>
  <si>
    <t>송기홍</t>
  </si>
  <si>
    <t>2433201</t>
  </si>
  <si>
    <t>윤영희</t>
  </si>
  <si>
    <t>0719962</t>
  </si>
  <si>
    <t>신연숙</t>
  </si>
  <si>
    <t>2377797</t>
  </si>
  <si>
    <t>이윤경</t>
  </si>
  <si>
    <t>0341327</t>
  </si>
  <si>
    <t>김재경</t>
  </si>
  <si>
    <t>2533634</t>
  </si>
  <si>
    <t>김효선</t>
  </si>
  <si>
    <t>1926936</t>
  </si>
  <si>
    <t>심윤보</t>
  </si>
  <si>
    <t>1346432</t>
  </si>
  <si>
    <t>이명순2</t>
  </si>
  <si>
    <t>1791700</t>
  </si>
  <si>
    <t>김은경</t>
  </si>
  <si>
    <t>0867621</t>
  </si>
  <si>
    <t>김향미</t>
  </si>
  <si>
    <t>2396303</t>
  </si>
  <si>
    <t>김의정</t>
  </si>
  <si>
    <t>7247770</t>
  </si>
  <si>
    <t>박삼례</t>
  </si>
  <si>
    <t>2533081</t>
  </si>
  <si>
    <t>박기석</t>
  </si>
  <si>
    <t>2527969</t>
  </si>
  <si>
    <t>박금순</t>
  </si>
  <si>
    <t>2404096</t>
  </si>
  <si>
    <t>윤세인</t>
  </si>
  <si>
    <t>0308354</t>
  </si>
  <si>
    <t>천옥성</t>
  </si>
  <si>
    <t>1634374</t>
  </si>
  <si>
    <t>김지아</t>
  </si>
  <si>
    <t>1108384</t>
  </si>
  <si>
    <t>신옥선</t>
  </si>
  <si>
    <t>1719548</t>
  </si>
  <si>
    <t>표영순</t>
  </si>
  <si>
    <t>2475132</t>
  </si>
  <si>
    <t>최계월</t>
  </si>
  <si>
    <t>1239458</t>
  </si>
  <si>
    <t>정은옥</t>
  </si>
  <si>
    <t>2534553</t>
  </si>
  <si>
    <t>김연진</t>
  </si>
  <si>
    <t>0099989</t>
  </si>
  <si>
    <t>최은순</t>
  </si>
  <si>
    <t>1021841</t>
  </si>
  <si>
    <t>이진석</t>
  </si>
  <si>
    <t>0728080</t>
  </si>
  <si>
    <t>이월재</t>
  </si>
  <si>
    <t>1946068</t>
  </si>
  <si>
    <t>0175832</t>
  </si>
  <si>
    <t>1453149</t>
  </si>
  <si>
    <t>이영일</t>
  </si>
  <si>
    <t>1744645</t>
  </si>
  <si>
    <t>이혜궁</t>
  </si>
  <si>
    <t>2535090</t>
  </si>
  <si>
    <t>김장식</t>
  </si>
  <si>
    <t>2002277</t>
  </si>
  <si>
    <t>2533609</t>
  </si>
  <si>
    <t>김영철</t>
  </si>
  <si>
    <t>0303279</t>
  </si>
  <si>
    <t>배춘영</t>
  </si>
  <si>
    <t>0153208</t>
  </si>
  <si>
    <t>변애숙</t>
  </si>
  <si>
    <t>1743685</t>
  </si>
  <si>
    <t>1204465</t>
  </si>
  <si>
    <t>1504800</t>
  </si>
  <si>
    <t>2531394</t>
  </si>
  <si>
    <t>이만영</t>
  </si>
  <si>
    <t>1829736</t>
  </si>
  <si>
    <t>1815997</t>
  </si>
  <si>
    <t>FITZGERALD/ WILLIAM</t>
  </si>
  <si>
    <t>2466745</t>
  </si>
  <si>
    <t>강풍자</t>
  </si>
  <si>
    <t>2534917</t>
  </si>
  <si>
    <t>박상남</t>
  </si>
  <si>
    <t>2493056</t>
  </si>
  <si>
    <t>변주형</t>
  </si>
  <si>
    <t>2382567</t>
  </si>
  <si>
    <t>1689976</t>
  </si>
  <si>
    <t>유옥예</t>
  </si>
  <si>
    <t>2535623</t>
  </si>
  <si>
    <t>김덕성</t>
  </si>
  <si>
    <t>1515267</t>
  </si>
  <si>
    <t>이옥인</t>
  </si>
  <si>
    <t>2262362</t>
  </si>
  <si>
    <t>김명옥</t>
  </si>
  <si>
    <t>2019512</t>
  </si>
  <si>
    <t>2535744</t>
  </si>
  <si>
    <t>박인희</t>
  </si>
  <si>
    <t>1283213</t>
  </si>
  <si>
    <t>이은미</t>
  </si>
  <si>
    <t>1883371</t>
  </si>
  <si>
    <t>최연주</t>
  </si>
  <si>
    <t>2528518</t>
  </si>
  <si>
    <t>최순희</t>
  </si>
  <si>
    <t>1632084</t>
  </si>
  <si>
    <t>최혜진</t>
  </si>
  <si>
    <t>2536193</t>
  </si>
  <si>
    <t>김순익</t>
  </si>
  <si>
    <t>1283728</t>
  </si>
  <si>
    <t>김화숙</t>
  </si>
  <si>
    <t>1322291</t>
  </si>
  <si>
    <t>심남진</t>
  </si>
  <si>
    <t>0729008</t>
  </si>
  <si>
    <t>한혜정</t>
  </si>
  <si>
    <t>2462959</t>
  </si>
  <si>
    <t>최연정</t>
  </si>
  <si>
    <t>0314709</t>
  </si>
  <si>
    <t>박효양</t>
  </si>
  <si>
    <t>2315710</t>
  </si>
  <si>
    <t>권일녀</t>
  </si>
  <si>
    <t>2141059</t>
  </si>
  <si>
    <t>백미나</t>
  </si>
  <si>
    <t>2537405</t>
  </si>
  <si>
    <t>양기석</t>
  </si>
  <si>
    <t>2517642</t>
  </si>
  <si>
    <t>이상용</t>
  </si>
  <si>
    <t>1252552</t>
  </si>
  <si>
    <t>박정애</t>
  </si>
  <si>
    <t>1009369</t>
  </si>
  <si>
    <t>우재천</t>
  </si>
  <si>
    <t>1997807</t>
  </si>
  <si>
    <t>2315165</t>
  </si>
  <si>
    <t>김은아</t>
  </si>
  <si>
    <t>0273691</t>
  </si>
  <si>
    <t>장은숙</t>
  </si>
  <si>
    <t>2538373</t>
  </si>
  <si>
    <t>윤득현</t>
  </si>
  <si>
    <t>2538460</t>
  </si>
  <si>
    <t>신명환</t>
  </si>
  <si>
    <t>0002486</t>
  </si>
  <si>
    <t>최옥순</t>
  </si>
  <si>
    <t>0329932</t>
  </si>
  <si>
    <t>1715575</t>
  </si>
  <si>
    <t>전명순</t>
  </si>
  <si>
    <t>2538278</t>
  </si>
  <si>
    <t>김소리</t>
  </si>
  <si>
    <t>2386408</t>
  </si>
  <si>
    <t>이숙향</t>
  </si>
  <si>
    <t>2393804</t>
  </si>
  <si>
    <t>박미순</t>
  </si>
  <si>
    <t>2481320</t>
  </si>
  <si>
    <t>0132143</t>
  </si>
  <si>
    <t>유수형</t>
  </si>
  <si>
    <t>1637873</t>
  </si>
  <si>
    <t>김설련</t>
  </si>
  <si>
    <t>1414361</t>
  </si>
  <si>
    <t>김승순</t>
  </si>
  <si>
    <t>1313033</t>
  </si>
  <si>
    <t>홍미영</t>
  </si>
  <si>
    <t>2483442</t>
  </si>
  <si>
    <t>김지남</t>
  </si>
  <si>
    <t>1499031</t>
  </si>
  <si>
    <t>정재홍</t>
  </si>
  <si>
    <t>NMCT670</t>
    <phoneticPr fontId="1" type="noConversion"/>
  </si>
  <si>
    <t>1471474</t>
  </si>
  <si>
    <t>이은경</t>
  </si>
  <si>
    <t>NMCT670</t>
    <phoneticPr fontId="1" type="noConversion"/>
  </si>
  <si>
    <t>2503930</t>
  </si>
  <si>
    <t>이희</t>
  </si>
  <si>
    <t>NMCT670</t>
    <phoneticPr fontId="1" type="noConversion"/>
  </si>
  <si>
    <t>2539500</t>
  </si>
  <si>
    <t>윤종철</t>
  </si>
  <si>
    <t>0326231</t>
  </si>
  <si>
    <t>곽숙희</t>
  </si>
  <si>
    <t>0623408</t>
  </si>
  <si>
    <t>천옥기</t>
  </si>
  <si>
    <t>2539323</t>
  </si>
  <si>
    <t>김현우</t>
  </si>
  <si>
    <t>NMCT670</t>
    <phoneticPr fontId="1" type="noConversion"/>
  </si>
  <si>
    <t>2401530</t>
  </si>
  <si>
    <t>박영자</t>
  </si>
  <si>
    <t>0076670</t>
  </si>
  <si>
    <t>2374264</t>
  </si>
  <si>
    <t>이세영</t>
  </si>
  <si>
    <t>2308972</t>
  </si>
  <si>
    <t>오복남</t>
  </si>
  <si>
    <t>0978086</t>
  </si>
  <si>
    <t>2193886</t>
  </si>
  <si>
    <t>박철현</t>
  </si>
  <si>
    <t>7231661</t>
  </si>
  <si>
    <t>박진영</t>
  </si>
  <si>
    <t>0992412</t>
  </si>
  <si>
    <t>이균</t>
  </si>
  <si>
    <t>1776074</t>
  </si>
  <si>
    <t>장학도</t>
  </si>
  <si>
    <t>2541049</t>
  </si>
  <si>
    <t>박종현</t>
  </si>
  <si>
    <t>0636337</t>
  </si>
  <si>
    <t>이우영</t>
  </si>
  <si>
    <t>1394054</t>
  </si>
  <si>
    <t>고연화</t>
  </si>
  <si>
    <t>NMCT670</t>
    <phoneticPr fontId="1" type="noConversion"/>
  </si>
  <si>
    <t>0848051</t>
  </si>
  <si>
    <t>박영대</t>
  </si>
  <si>
    <t>0563992</t>
  </si>
  <si>
    <t>송은미</t>
  </si>
  <si>
    <t>7067204</t>
  </si>
  <si>
    <t>오서진</t>
  </si>
  <si>
    <t>2362690</t>
  </si>
  <si>
    <t>이주옥</t>
  </si>
  <si>
    <t>2272633</t>
  </si>
  <si>
    <t>신연섭</t>
  </si>
  <si>
    <t>NMCT670</t>
    <phoneticPr fontId="1" type="noConversion"/>
  </si>
  <si>
    <t>0290180</t>
  </si>
  <si>
    <t>이종록</t>
  </si>
  <si>
    <t>NMCT670</t>
    <phoneticPr fontId="1" type="noConversion"/>
  </si>
  <si>
    <t>1722226</t>
  </si>
  <si>
    <t>전승희</t>
  </si>
  <si>
    <t>2540344</t>
  </si>
  <si>
    <t>박병남</t>
  </si>
  <si>
    <t>NMCT670</t>
    <phoneticPr fontId="1" type="noConversion"/>
  </si>
  <si>
    <t>0064621</t>
  </si>
  <si>
    <t>이의동</t>
  </si>
  <si>
    <t>1191902</t>
  </si>
  <si>
    <t>강익수</t>
  </si>
  <si>
    <t>Sym</t>
    <phoneticPr fontId="1" type="noConversion"/>
  </si>
  <si>
    <t>2215886</t>
  </si>
  <si>
    <t>노용수</t>
  </si>
  <si>
    <t>knee</t>
    <phoneticPr fontId="1" type="noConversion"/>
  </si>
  <si>
    <t>1379026</t>
  </si>
  <si>
    <t>이광숙</t>
  </si>
  <si>
    <t>1944650</t>
  </si>
  <si>
    <t>박연옥</t>
  </si>
  <si>
    <t>2330851</t>
  </si>
  <si>
    <t>김학영</t>
  </si>
  <si>
    <t>0660996</t>
  </si>
  <si>
    <t>0176911</t>
  </si>
  <si>
    <t>유영분</t>
  </si>
  <si>
    <t>Sym</t>
    <phoneticPr fontId="1" type="noConversion"/>
  </si>
  <si>
    <t>2366262</t>
  </si>
  <si>
    <t>박윤숙</t>
  </si>
  <si>
    <t>Sym</t>
    <phoneticPr fontId="1" type="noConversion"/>
  </si>
  <si>
    <t>1430089</t>
  </si>
  <si>
    <t>최용혁</t>
  </si>
  <si>
    <t>Sym</t>
    <phoneticPr fontId="1" type="noConversion"/>
  </si>
  <si>
    <t>2527981</t>
  </si>
  <si>
    <t>이은자</t>
  </si>
  <si>
    <t>Sym</t>
    <phoneticPr fontId="1" type="noConversion"/>
  </si>
  <si>
    <t>2529349</t>
  </si>
  <si>
    <t>김민호</t>
  </si>
  <si>
    <t>Sym</t>
    <phoneticPr fontId="1" type="noConversion"/>
  </si>
  <si>
    <t>2493226</t>
  </si>
  <si>
    <t>Sym</t>
    <phoneticPr fontId="1" type="noConversion"/>
  </si>
  <si>
    <t>1689170</t>
  </si>
  <si>
    <t>에도김</t>
  </si>
  <si>
    <t>Sym</t>
    <phoneticPr fontId="1" type="noConversion"/>
  </si>
  <si>
    <t>Sym</t>
    <phoneticPr fontId="1" type="noConversion"/>
  </si>
  <si>
    <t>2428459</t>
  </si>
  <si>
    <t>황인선</t>
  </si>
  <si>
    <t>Sym</t>
    <phoneticPr fontId="1" type="noConversion"/>
  </si>
  <si>
    <t>2531038</t>
  </si>
  <si>
    <t>박혜빈</t>
  </si>
  <si>
    <t>Sym</t>
    <phoneticPr fontId="1" type="noConversion"/>
  </si>
  <si>
    <t>2052375</t>
  </si>
  <si>
    <t>편미숙</t>
  </si>
  <si>
    <t>2323018</t>
  </si>
  <si>
    <t>Sym</t>
    <phoneticPr fontId="1" type="noConversion"/>
  </si>
  <si>
    <t>…????</t>
    <phoneticPr fontId="1" type="noConversion"/>
  </si>
  <si>
    <t>2321121</t>
  </si>
  <si>
    <t>한명숙</t>
  </si>
  <si>
    <t>7066301</t>
  </si>
  <si>
    <t>유정옥</t>
  </si>
  <si>
    <t>Sym</t>
    <phoneticPr fontId="1" type="noConversion"/>
  </si>
  <si>
    <t>2080447</t>
  </si>
  <si>
    <t>백미원</t>
  </si>
  <si>
    <t>1416068</t>
  </si>
  <si>
    <t>손완월</t>
  </si>
  <si>
    <t>1035833</t>
  </si>
  <si>
    <t>이수연</t>
  </si>
  <si>
    <t>2381143</t>
  </si>
  <si>
    <t>정승원</t>
  </si>
  <si>
    <t>Sym</t>
    <phoneticPr fontId="1" type="noConversion"/>
  </si>
  <si>
    <t>2409703</t>
  </si>
  <si>
    <t>강혜민</t>
  </si>
  <si>
    <t>Sym</t>
    <phoneticPr fontId="1" type="noConversion"/>
  </si>
  <si>
    <t>2388174</t>
  </si>
  <si>
    <t>이정란</t>
  </si>
  <si>
    <t>Sym</t>
    <phoneticPr fontId="1" type="noConversion"/>
  </si>
  <si>
    <t>0840184</t>
  </si>
  <si>
    <t>1249659</t>
  </si>
  <si>
    <t>동미숙</t>
  </si>
  <si>
    <t>2527406</t>
  </si>
  <si>
    <t>노형석</t>
  </si>
  <si>
    <t>1422057</t>
  </si>
  <si>
    <t>권명선</t>
  </si>
  <si>
    <t>2388996</t>
  </si>
  <si>
    <t>정현경</t>
  </si>
  <si>
    <t>0175427</t>
  </si>
  <si>
    <t>박주연</t>
  </si>
  <si>
    <t>0146267</t>
  </si>
  <si>
    <t>안병관</t>
  </si>
  <si>
    <t>l</t>
    <phoneticPr fontId="1" type="noConversion"/>
  </si>
  <si>
    <t>2524956</t>
  </si>
  <si>
    <t>남순자</t>
  </si>
  <si>
    <t>2276022</t>
  </si>
  <si>
    <t>2387634</t>
  </si>
  <si>
    <t>정숙경</t>
  </si>
  <si>
    <t>2437340</t>
  </si>
  <si>
    <t>길정희</t>
  </si>
  <si>
    <t>2524623</t>
  </si>
  <si>
    <t>이수지</t>
  </si>
  <si>
    <t>2074493</t>
  </si>
  <si>
    <t>0679248</t>
  </si>
  <si>
    <t>이태순</t>
  </si>
  <si>
    <t>2370602</t>
  </si>
  <si>
    <t>1179796</t>
  </si>
  <si>
    <t>정애</t>
  </si>
  <si>
    <t>2516532</t>
  </si>
  <si>
    <t>최찬우</t>
  </si>
  <si>
    <t>2530850</t>
  </si>
  <si>
    <t>최미숙</t>
  </si>
  <si>
    <t>1973254</t>
  </si>
  <si>
    <t>강인숙</t>
  </si>
  <si>
    <t>2361543</t>
  </si>
  <si>
    <t>박미경</t>
  </si>
  <si>
    <t>0259737</t>
  </si>
  <si>
    <t>1015483</t>
  </si>
  <si>
    <t>정희영</t>
  </si>
  <si>
    <t>0451296</t>
  </si>
  <si>
    <t>곽미옥</t>
  </si>
  <si>
    <t>Sym</t>
    <phoneticPr fontId="1" type="noConversion"/>
  </si>
  <si>
    <t>2532887</t>
  </si>
  <si>
    <t>0766836</t>
  </si>
  <si>
    <t>홍순선</t>
  </si>
  <si>
    <t>0748066</t>
  </si>
  <si>
    <t>7149218</t>
  </si>
  <si>
    <t>이민재</t>
  </si>
  <si>
    <t>0577941</t>
  </si>
  <si>
    <t>권정열</t>
  </si>
  <si>
    <t>1631228</t>
  </si>
  <si>
    <t>0550219</t>
  </si>
  <si>
    <t>김상연</t>
  </si>
  <si>
    <t>0457731</t>
  </si>
  <si>
    <t>주은이</t>
  </si>
  <si>
    <t>2532517</t>
  </si>
  <si>
    <t>이태욱</t>
  </si>
  <si>
    <t>7148959</t>
  </si>
  <si>
    <t>Sym</t>
    <phoneticPr fontId="1" type="noConversion"/>
  </si>
  <si>
    <t>2396217</t>
  </si>
  <si>
    <t>Sym</t>
    <phoneticPr fontId="1" type="noConversion"/>
  </si>
  <si>
    <t>2322514</t>
  </si>
  <si>
    <t>정주영</t>
  </si>
  <si>
    <t>1388036</t>
  </si>
  <si>
    <t>오숙희</t>
  </si>
  <si>
    <t>1999000</t>
  </si>
  <si>
    <t>송월주</t>
  </si>
  <si>
    <t>2128234</t>
  </si>
  <si>
    <t>2532316</t>
  </si>
  <si>
    <t>공서진</t>
  </si>
  <si>
    <t>2532518</t>
  </si>
  <si>
    <t>정경욱</t>
  </si>
  <si>
    <t>2534582</t>
  </si>
  <si>
    <t>김대봉</t>
  </si>
  <si>
    <t>Sym</t>
    <phoneticPr fontId="1" type="noConversion"/>
  </si>
  <si>
    <t>0651490</t>
  </si>
  <si>
    <t>유영호</t>
  </si>
  <si>
    <t>0832189</t>
  </si>
  <si>
    <t>Sym</t>
    <phoneticPr fontId="1" type="noConversion"/>
  </si>
  <si>
    <t>0125725</t>
  </si>
  <si>
    <t>이옥선</t>
  </si>
  <si>
    <t>0739145</t>
  </si>
  <si>
    <t>이남연</t>
  </si>
  <si>
    <t>1322644</t>
  </si>
  <si>
    <t>홍경순</t>
  </si>
  <si>
    <t>2172292</t>
  </si>
  <si>
    <t>안희자</t>
  </si>
  <si>
    <t>Sym</t>
    <phoneticPr fontId="1" type="noConversion"/>
  </si>
  <si>
    <t>1770078</t>
  </si>
  <si>
    <t>Sym</t>
    <phoneticPr fontId="1" type="noConversion"/>
  </si>
  <si>
    <t>1840690</t>
  </si>
  <si>
    <t>2533486</t>
  </si>
  <si>
    <t>유란영</t>
  </si>
  <si>
    <t>0613938</t>
  </si>
  <si>
    <t>마금숙</t>
  </si>
  <si>
    <t>Sym</t>
    <phoneticPr fontId="1" type="noConversion"/>
  </si>
  <si>
    <t>2526969</t>
  </si>
  <si>
    <t>양희운</t>
  </si>
  <si>
    <t>2522594</t>
  </si>
  <si>
    <t>김종석</t>
  </si>
  <si>
    <t>Sym</t>
    <phoneticPr fontId="1" type="noConversion"/>
  </si>
  <si>
    <t>1752511</t>
  </si>
  <si>
    <t>유지영</t>
  </si>
  <si>
    <t>Sym</t>
    <phoneticPr fontId="1" type="noConversion"/>
  </si>
  <si>
    <t>1415772</t>
  </si>
  <si>
    <t>윤희령</t>
  </si>
  <si>
    <t>2535599</t>
  </si>
  <si>
    <t>정가온</t>
  </si>
  <si>
    <t>2131963</t>
  </si>
  <si>
    <t>한선화</t>
  </si>
  <si>
    <t>2525020</t>
  </si>
  <si>
    <t>Sym</t>
    <phoneticPr fontId="1" type="noConversion"/>
  </si>
  <si>
    <t>1790306</t>
  </si>
  <si>
    <t>김성남</t>
  </si>
  <si>
    <t>0508067</t>
  </si>
  <si>
    <t>김진경</t>
  </si>
  <si>
    <t>2214230</t>
  </si>
  <si>
    <t>SHIN/ GALINA</t>
  </si>
  <si>
    <t>0193841</t>
  </si>
  <si>
    <t>서남복</t>
  </si>
  <si>
    <t>2533825</t>
  </si>
  <si>
    <t>황정아</t>
  </si>
  <si>
    <t>2267509</t>
  </si>
  <si>
    <t>김미자</t>
  </si>
  <si>
    <t>2492376</t>
  </si>
  <si>
    <t>0723786</t>
  </si>
  <si>
    <t>조소영</t>
  </si>
  <si>
    <t>2532959</t>
  </si>
  <si>
    <t>임지원</t>
  </si>
  <si>
    <t>Sym</t>
    <phoneticPr fontId="1" type="noConversion"/>
  </si>
  <si>
    <t>2475655</t>
  </si>
  <si>
    <t>박선미</t>
  </si>
  <si>
    <t>2130009</t>
  </si>
  <si>
    <t>전예진</t>
  </si>
  <si>
    <t>2288401</t>
  </si>
  <si>
    <t>권수경</t>
  </si>
  <si>
    <t>0531102</t>
  </si>
  <si>
    <t>조부자</t>
  </si>
  <si>
    <t>1119626</t>
  </si>
  <si>
    <t>이현재</t>
  </si>
  <si>
    <t>0539035</t>
  </si>
  <si>
    <t>2533665</t>
  </si>
  <si>
    <t>김철수</t>
  </si>
  <si>
    <t>2529039</t>
  </si>
  <si>
    <t>윤정빈</t>
  </si>
  <si>
    <t>Sym</t>
    <phoneticPr fontId="1" type="noConversion"/>
  </si>
  <si>
    <t>2531807</t>
  </si>
  <si>
    <t>강정복</t>
  </si>
  <si>
    <t>2235182</t>
  </si>
  <si>
    <t>LEM RADION</t>
  </si>
  <si>
    <t>Sym</t>
    <phoneticPr fontId="1" type="noConversion"/>
  </si>
  <si>
    <t>0955786</t>
  </si>
  <si>
    <t>장선순</t>
  </si>
  <si>
    <t>2323220</t>
  </si>
  <si>
    <t>이영란</t>
  </si>
  <si>
    <t>0210450</t>
  </si>
  <si>
    <t>박정원</t>
  </si>
  <si>
    <t>2388165</t>
  </si>
  <si>
    <t>유은희</t>
  </si>
  <si>
    <t>0395392</t>
  </si>
  <si>
    <t>2254486</t>
  </si>
  <si>
    <t>이명화</t>
  </si>
  <si>
    <t>Sym</t>
    <phoneticPr fontId="1" type="noConversion"/>
  </si>
  <si>
    <t>1926091</t>
  </si>
  <si>
    <t>오정례</t>
  </si>
  <si>
    <t>Sym</t>
    <phoneticPr fontId="1" type="noConversion"/>
  </si>
  <si>
    <t>7119800</t>
  </si>
  <si>
    <t>2530447</t>
  </si>
  <si>
    <t>최분화</t>
  </si>
  <si>
    <t>0306245</t>
  </si>
  <si>
    <t>0874091</t>
  </si>
  <si>
    <t>Sym</t>
    <phoneticPr fontId="1" type="noConversion"/>
  </si>
  <si>
    <t>2322154</t>
  </si>
  <si>
    <t>유미란</t>
  </si>
  <si>
    <t>0940676</t>
  </si>
  <si>
    <t>최재연</t>
  </si>
  <si>
    <t>0064808</t>
  </si>
  <si>
    <t>박치숙</t>
  </si>
  <si>
    <t>Sym</t>
    <phoneticPr fontId="1" type="noConversion"/>
  </si>
  <si>
    <t>2124016</t>
  </si>
  <si>
    <t>안복훈</t>
  </si>
  <si>
    <t>0509261</t>
  </si>
  <si>
    <t>김재환</t>
  </si>
  <si>
    <t>2138231</t>
  </si>
  <si>
    <t>1228824</t>
  </si>
  <si>
    <t>유난영</t>
  </si>
  <si>
    <t>2535577</t>
  </si>
  <si>
    <t>윤소민</t>
  </si>
  <si>
    <t>2454637</t>
  </si>
  <si>
    <t>김혜연</t>
  </si>
  <si>
    <t>2536111</t>
  </si>
  <si>
    <t>배지훈</t>
  </si>
  <si>
    <t>2535041</t>
  </si>
  <si>
    <t>박호천</t>
  </si>
  <si>
    <t>2449085</t>
  </si>
  <si>
    <t>백혜경</t>
  </si>
  <si>
    <t>2268579</t>
  </si>
  <si>
    <t>남경숙</t>
  </si>
  <si>
    <t>2160251</t>
  </si>
  <si>
    <t>장영미</t>
  </si>
  <si>
    <t>2537572</t>
  </si>
  <si>
    <t>이범욱</t>
  </si>
  <si>
    <t>Sym</t>
    <phoneticPr fontId="1" type="noConversion"/>
  </si>
  <si>
    <t>2393536</t>
  </si>
  <si>
    <t>박여진</t>
  </si>
  <si>
    <t>2393731</t>
  </si>
  <si>
    <t>1092779</t>
  </si>
  <si>
    <t>윤혜진</t>
  </si>
  <si>
    <t>0925404</t>
  </si>
  <si>
    <t>윤주은</t>
  </si>
  <si>
    <t>0817457</t>
  </si>
  <si>
    <t>1303650</t>
  </si>
  <si>
    <t>김일곤</t>
  </si>
  <si>
    <t>0307702</t>
  </si>
  <si>
    <t>조순용</t>
  </si>
  <si>
    <t>0766433</t>
  </si>
  <si>
    <t>황연희</t>
  </si>
  <si>
    <t>1741053</t>
  </si>
  <si>
    <t>이선정</t>
  </si>
  <si>
    <t>2536263</t>
  </si>
  <si>
    <t>이경남</t>
  </si>
  <si>
    <t>2106715</t>
  </si>
  <si>
    <t>2191207</t>
  </si>
  <si>
    <t>박종금</t>
  </si>
  <si>
    <t>2160952</t>
  </si>
  <si>
    <t>1967285</t>
  </si>
  <si>
    <t>노현진</t>
  </si>
  <si>
    <t>0983323</t>
  </si>
  <si>
    <t>정현순</t>
  </si>
  <si>
    <t>2536176</t>
  </si>
  <si>
    <t>곽남희</t>
  </si>
  <si>
    <t>2238571</t>
  </si>
  <si>
    <t>소다인</t>
  </si>
  <si>
    <t>1222564</t>
  </si>
  <si>
    <t>남보라</t>
  </si>
  <si>
    <t>1644563</t>
  </si>
  <si>
    <t>신윤미</t>
  </si>
  <si>
    <t>0252401</t>
  </si>
  <si>
    <t>김미녀</t>
  </si>
  <si>
    <t>2413251</t>
  </si>
  <si>
    <t>조윤희</t>
  </si>
  <si>
    <t>Sym</t>
    <phoneticPr fontId="1" type="noConversion"/>
  </si>
  <si>
    <t>2532942</t>
  </si>
  <si>
    <t>유종길</t>
  </si>
  <si>
    <t>2267116</t>
  </si>
  <si>
    <t>김태오</t>
  </si>
  <si>
    <t>2453857</t>
  </si>
  <si>
    <t>0204241</t>
  </si>
  <si>
    <t>권미희</t>
  </si>
  <si>
    <t>2535185</t>
  </si>
  <si>
    <t>2536183</t>
  </si>
  <si>
    <t>김성한</t>
  </si>
  <si>
    <t>2498854</t>
  </si>
  <si>
    <t>김형봉</t>
  </si>
  <si>
    <t>Sym</t>
    <phoneticPr fontId="1" type="noConversion"/>
  </si>
  <si>
    <t>2532206</t>
  </si>
  <si>
    <t>한미혜</t>
  </si>
  <si>
    <t>7122810</t>
  </si>
  <si>
    <t>박희영</t>
  </si>
  <si>
    <t>1337851</t>
  </si>
  <si>
    <t>이순선</t>
  </si>
  <si>
    <t>2455981</t>
  </si>
  <si>
    <t>2537279</t>
  </si>
  <si>
    <t>홍정복</t>
  </si>
  <si>
    <t>7165182</t>
  </si>
  <si>
    <t>장지수</t>
  </si>
  <si>
    <t>1663663</t>
  </si>
  <si>
    <t>김양배</t>
  </si>
  <si>
    <t>1696190</t>
  </si>
  <si>
    <t>강지우</t>
  </si>
  <si>
    <t>0044819</t>
  </si>
  <si>
    <t>김혜인</t>
  </si>
  <si>
    <t>0317234</t>
  </si>
  <si>
    <t>정정심</t>
  </si>
  <si>
    <t>2457637</t>
  </si>
  <si>
    <t>강숙영</t>
  </si>
  <si>
    <t>2535732</t>
  </si>
  <si>
    <t>VOSIJONOV NASIMJON</t>
  </si>
  <si>
    <t>2222183</t>
  </si>
  <si>
    <t>강후남</t>
  </si>
  <si>
    <t>2242712</t>
  </si>
  <si>
    <t>임병서</t>
  </si>
  <si>
    <t>0293909</t>
  </si>
  <si>
    <t>여운암</t>
  </si>
  <si>
    <t>0619664</t>
  </si>
  <si>
    <t>차지영</t>
  </si>
  <si>
    <t>2220707</t>
  </si>
  <si>
    <t>Sym</t>
    <phoneticPr fontId="1" type="noConversion"/>
  </si>
  <si>
    <t>2520354</t>
  </si>
  <si>
    <t>1866324</t>
  </si>
  <si>
    <t>이상진</t>
  </si>
  <si>
    <t>2476140</t>
  </si>
  <si>
    <t>김미경</t>
  </si>
  <si>
    <t>2003324</t>
  </si>
  <si>
    <t>계명하</t>
  </si>
  <si>
    <t>2182941</t>
  </si>
  <si>
    <t>윤복임</t>
  </si>
  <si>
    <t>2537974</t>
  </si>
  <si>
    <t>이경동</t>
  </si>
  <si>
    <t>1400919</t>
  </si>
  <si>
    <t>배이숙</t>
  </si>
  <si>
    <t>2292483</t>
  </si>
  <si>
    <t>홍순정</t>
  </si>
  <si>
    <t>2537060</t>
  </si>
  <si>
    <t>윤종상</t>
  </si>
  <si>
    <t>7243099</t>
  </si>
  <si>
    <t>전선미</t>
  </si>
  <si>
    <t>1686101</t>
  </si>
  <si>
    <t>안수진</t>
  </si>
  <si>
    <t>1804899</t>
  </si>
  <si>
    <t>신연하</t>
  </si>
  <si>
    <t>2517764</t>
  </si>
  <si>
    <t>정홍매</t>
  </si>
  <si>
    <t>0720664</t>
  </si>
  <si>
    <t>황재은</t>
  </si>
  <si>
    <t>2449077</t>
  </si>
  <si>
    <t>고바야시아께미</t>
  </si>
  <si>
    <t>7250047</t>
  </si>
  <si>
    <t>1826124</t>
  </si>
  <si>
    <t>문은숙</t>
  </si>
  <si>
    <t>2395763</t>
  </si>
  <si>
    <t>강순경</t>
  </si>
  <si>
    <t>0659170</t>
  </si>
  <si>
    <t>이영임</t>
  </si>
  <si>
    <t>0479825</t>
  </si>
  <si>
    <t>유경화</t>
  </si>
  <si>
    <t>0877199</t>
  </si>
  <si>
    <t>이윤구</t>
  </si>
  <si>
    <t>2269199</t>
  </si>
  <si>
    <t>권영숙</t>
  </si>
  <si>
    <t>2529184</t>
  </si>
  <si>
    <t>이숙자2</t>
  </si>
  <si>
    <t>2076335</t>
  </si>
  <si>
    <t>원현옥</t>
  </si>
  <si>
    <t>2536411</t>
  </si>
  <si>
    <t>김선우</t>
  </si>
  <si>
    <t>2539273</t>
  </si>
  <si>
    <t>1048487</t>
  </si>
  <si>
    <t>문미경</t>
  </si>
  <si>
    <t>2145940</t>
  </si>
  <si>
    <t>전옥정</t>
  </si>
  <si>
    <t>2538114</t>
  </si>
  <si>
    <t>이세화</t>
  </si>
  <si>
    <t>1119732</t>
  </si>
  <si>
    <t>박도화</t>
  </si>
  <si>
    <t>1101095</t>
  </si>
  <si>
    <t>김순련</t>
  </si>
  <si>
    <t>1563911</t>
  </si>
  <si>
    <t>서지혜</t>
  </si>
  <si>
    <t>2178291</t>
  </si>
  <si>
    <t>이정혜</t>
  </si>
  <si>
    <t>0742487</t>
  </si>
  <si>
    <t>2295759</t>
  </si>
  <si>
    <t>2540364</t>
  </si>
  <si>
    <t>김정요</t>
  </si>
  <si>
    <t>2429353</t>
  </si>
  <si>
    <t>이영</t>
  </si>
  <si>
    <t>2389857</t>
  </si>
  <si>
    <t>장숙이</t>
  </si>
  <si>
    <t>2401128</t>
  </si>
  <si>
    <t>김의순</t>
  </si>
  <si>
    <t>1047108</t>
  </si>
  <si>
    <t>고선영</t>
  </si>
  <si>
    <t>1922008</t>
  </si>
  <si>
    <t>임덕자</t>
  </si>
  <si>
    <t>0534939</t>
  </si>
  <si>
    <t>박정훈2</t>
  </si>
  <si>
    <t>1847737</t>
  </si>
  <si>
    <t>1085281</t>
  </si>
  <si>
    <t>민계홍</t>
  </si>
  <si>
    <t>1999989</t>
  </si>
  <si>
    <t>1910340</t>
  </si>
  <si>
    <t>하창심</t>
  </si>
  <si>
    <t>2536203</t>
  </si>
  <si>
    <t>박종환</t>
  </si>
  <si>
    <t>7204931</t>
  </si>
  <si>
    <t>김세은</t>
  </si>
  <si>
    <t>1172353</t>
  </si>
  <si>
    <t>0206549</t>
  </si>
  <si>
    <t>조경란</t>
  </si>
  <si>
    <t>1313734</t>
  </si>
  <si>
    <t>0260705</t>
  </si>
  <si>
    <t>김경혜</t>
  </si>
  <si>
    <t>2541535</t>
  </si>
  <si>
    <t>강민선</t>
  </si>
  <si>
    <t>1685188</t>
  </si>
  <si>
    <t>신정열</t>
  </si>
  <si>
    <t>2010474</t>
  </si>
  <si>
    <t>최성은</t>
  </si>
  <si>
    <t>2469765</t>
  </si>
  <si>
    <t>정은주</t>
  </si>
  <si>
    <t>1950472</t>
  </si>
  <si>
    <t>김귀동</t>
  </si>
  <si>
    <t>Femur</t>
    <phoneticPr fontId="1" type="noConversion"/>
  </si>
  <si>
    <t>Thigh</t>
  </si>
  <si>
    <t>Thigh</t>
    <phoneticPr fontId="1" type="noConversion"/>
  </si>
  <si>
    <t>Ratio</t>
    <phoneticPr fontId="1" type="noConversion"/>
  </si>
  <si>
    <t>Range</t>
    <phoneticPr fontId="1" type="noConversion"/>
  </si>
  <si>
    <t>80s~</t>
    <phoneticPr fontId="1" type="noConversion"/>
  </si>
  <si>
    <t>Mean_Ratio</t>
  </si>
  <si>
    <t>STD_Ratio</t>
  </si>
  <si>
    <t>Age</t>
    <phoneticPr fontId="1" type="noConversion"/>
  </si>
  <si>
    <t>Femur-to-Thigh Ratio sorted by age</t>
    <phoneticPr fontId="1" type="noConversion"/>
  </si>
  <si>
    <t>2280535</t>
    <phoneticPr fontId="1" type="noConversion"/>
  </si>
  <si>
    <t>권경숙</t>
  </si>
  <si>
    <t>1333112</t>
    <phoneticPr fontId="1" type="noConversion"/>
  </si>
  <si>
    <t>이진옥</t>
  </si>
  <si>
    <t>7147269</t>
    <phoneticPr fontId="1" type="noConversion"/>
  </si>
  <si>
    <t>박선희</t>
  </si>
  <si>
    <t>0416150</t>
    <phoneticPr fontId="1" type="noConversion"/>
  </si>
  <si>
    <t>0040970</t>
    <phoneticPr fontId="1" type="noConversion"/>
  </si>
  <si>
    <t>박서희</t>
  </si>
  <si>
    <t>2540051</t>
    <phoneticPr fontId="1" type="noConversion"/>
  </si>
  <si>
    <t>최상섭</t>
  </si>
  <si>
    <t>1575829</t>
    <phoneticPr fontId="1" type="noConversion"/>
  </si>
  <si>
    <t>김철순</t>
  </si>
  <si>
    <t>1830184</t>
    <phoneticPr fontId="1" type="noConversion"/>
  </si>
  <si>
    <t>방순남</t>
  </si>
  <si>
    <t>1994081</t>
    <phoneticPr fontId="1" type="noConversion"/>
  </si>
  <si>
    <t>심두란</t>
  </si>
  <si>
    <t>2540744</t>
    <phoneticPr fontId="1" type="noConversion"/>
  </si>
  <si>
    <t>1564662</t>
    <phoneticPr fontId="1" type="noConversion"/>
  </si>
  <si>
    <t>차선화</t>
  </si>
  <si>
    <t>2536820</t>
    <phoneticPr fontId="1" type="noConversion"/>
  </si>
  <si>
    <t>송영석</t>
  </si>
  <si>
    <t>2495678</t>
    <phoneticPr fontId="1" type="noConversion"/>
  </si>
  <si>
    <t>김윤익</t>
  </si>
  <si>
    <t>1555127</t>
    <phoneticPr fontId="1" type="noConversion"/>
  </si>
  <si>
    <t>이순</t>
  </si>
  <si>
    <t>7118265</t>
    <phoneticPr fontId="1" type="noConversion"/>
  </si>
  <si>
    <t>방은주</t>
  </si>
  <si>
    <t>2540700</t>
    <phoneticPr fontId="1" type="noConversion"/>
  </si>
  <si>
    <t>조남진</t>
  </si>
  <si>
    <t>0508577</t>
    <phoneticPr fontId="1" type="noConversion"/>
  </si>
  <si>
    <t>이영미</t>
  </si>
  <si>
    <t>1852723</t>
    <phoneticPr fontId="1" type="noConversion"/>
  </si>
  <si>
    <t>0364351</t>
    <phoneticPr fontId="1" type="noConversion"/>
  </si>
  <si>
    <t>정원숙</t>
  </si>
  <si>
    <t>0056572</t>
    <phoneticPr fontId="1" type="noConversion"/>
  </si>
  <si>
    <t>배윤상</t>
  </si>
  <si>
    <t>1581045</t>
    <phoneticPr fontId="1" type="noConversion"/>
  </si>
  <si>
    <t>강동원</t>
  </si>
  <si>
    <t>0987256</t>
    <phoneticPr fontId="1" type="noConversion"/>
  </si>
  <si>
    <t>박세영</t>
  </si>
  <si>
    <t>2463257</t>
    <phoneticPr fontId="1" type="noConversion"/>
  </si>
  <si>
    <t>석경희</t>
  </si>
  <si>
    <t>1241686</t>
    <phoneticPr fontId="1" type="noConversion"/>
  </si>
  <si>
    <t>이길환</t>
  </si>
  <si>
    <t>0845295</t>
    <phoneticPr fontId="1" type="noConversion"/>
  </si>
  <si>
    <t>허지현</t>
  </si>
  <si>
    <t>2541060</t>
    <phoneticPr fontId="1" type="noConversion"/>
  </si>
  <si>
    <t>박용숙</t>
  </si>
  <si>
    <t>2532068</t>
    <phoneticPr fontId="1" type="noConversion"/>
  </si>
  <si>
    <t>한봉수</t>
  </si>
  <si>
    <t>1717600</t>
    <phoneticPr fontId="1" type="noConversion"/>
  </si>
  <si>
    <t>1611591</t>
    <phoneticPr fontId="1" type="noConversion"/>
  </si>
  <si>
    <t>1107218</t>
    <phoneticPr fontId="1" type="noConversion"/>
  </si>
  <si>
    <t>2454450</t>
    <phoneticPr fontId="1" type="noConversion"/>
  </si>
  <si>
    <t>민산기</t>
  </si>
  <si>
    <t>0173224</t>
    <phoneticPr fontId="1" type="noConversion"/>
  </si>
  <si>
    <t>염재환</t>
  </si>
  <si>
    <t>2325020</t>
    <phoneticPr fontId="1" type="noConversion"/>
  </si>
  <si>
    <t>이종웅</t>
  </si>
  <si>
    <t>0190481</t>
    <phoneticPr fontId="1" type="noConversion"/>
  </si>
  <si>
    <t>0868260</t>
    <phoneticPr fontId="1" type="noConversion"/>
  </si>
  <si>
    <t>한매순</t>
  </si>
  <si>
    <t>1815903</t>
    <phoneticPr fontId="1" type="noConversion"/>
  </si>
  <si>
    <t>강태분</t>
  </si>
  <si>
    <t>0363127</t>
    <phoneticPr fontId="1" type="noConversion"/>
  </si>
  <si>
    <t>김은미</t>
  </si>
  <si>
    <t>2541910</t>
    <phoneticPr fontId="1" type="noConversion"/>
  </si>
  <si>
    <t>김강일</t>
  </si>
  <si>
    <t>1938248</t>
    <phoneticPr fontId="1" type="noConversion"/>
  </si>
  <si>
    <t>임순자</t>
  </si>
  <si>
    <t>1231708</t>
    <phoneticPr fontId="1" type="noConversion"/>
  </si>
  <si>
    <t>1724783</t>
    <phoneticPr fontId="1" type="noConversion"/>
  </si>
  <si>
    <t>백형재</t>
  </si>
  <si>
    <t>1967724</t>
    <phoneticPr fontId="1" type="noConversion"/>
  </si>
  <si>
    <t>이향금</t>
  </si>
  <si>
    <t>0962086</t>
    <phoneticPr fontId="1" type="noConversion"/>
  </si>
  <si>
    <t>양희수</t>
  </si>
  <si>
    <t>2543874</t>
    <phoneticPr fontId="1" type="noConversion"/>
  </si>
  <si>
    <t>임예순</t>
  </si>
  <si>
    <t>2543013</t>
    <phoneticPr fontId="1" type="noConversion"/>
  </si>
  <si>
    <t>유경자</t>
  </si>
  <si>
    <t>2529893</t>
    <phoneticPr fontId="1" type="noConversion"/>
  </si>
  <si>
    <t>장동현</t>
  </si>
  <si>
    <t>0525078</t>
    <phoneticPr fontId="1" type="noConversion"/>
  </si>
  <si>
    <t>김성순</t>
  </si>
  <si>
    <t>2543073</t>
    <phoneticPr fontId="1" type="noConversion"/>
  </si>
  <si>
    <t>전준혁</t>
  </si>
  <si>
    <t>1199967</t>
    <phoneticPr fontId="1" type="noConversion"/>
  </si>
  <si>
    <t>유민자</t>
  </si>
  <si>
    <t>7110959</t>
    <phoneticPr fontId="1" type="noConversion"/>
  </si>
  <si>
    <t>허옥임</t>
  </si>
  <si>
    <t>2396764</t>
    <phoneticPr fontId="1" type="noConversion"/>
  </si>
  <si>
    <t>표임순</t>
  </si>
  <si>
    <t>2186315</t>
    <phoneticPr fontId="1" type="noConversion"/>
  </si>
  <si>
    <t>0056177</t>
    <phoneticPr fontId="1" type="noConversion"/>
  </si>
  <si>
    <t>2543119</t>
    <phoneticPr fontId="1" type="noConversion"/>
  </si>
  <si>
    <t>서현석</t>
  </si>
  <si>
    <t>1132188</t>
    <phoneticPr fontId="1" type="noConversion"/>
  </si>
  <si>
    <t>임명희</t>
  </si>
  <si>
    <t>7300013</t>
    <phoneticPr fontId="1" type="noConversion"/>
  </si>
  <si>
    <t>2453484</t>
    <phoneticPr fontId="1" type="noConversion"/>
  </si>
  <si>
    <t>정미옥</t>
  </si>
  <si>
    <t>1887458</t>
    <phoneticPr fontId="1" type="noConversion"/>
  </si>
  <si>
    <t>1145595</t>
    <phoneticPr fontId="1" type="noConversion"/>
  </si>
  <si>
    <t>기미영</t>
  </si>
  <si>
    <t>1485439</t>
    <phoneticPr fontId="1" type="noConversion"/>
  </si>
  <si>
    <t>2325508</t>
    <phoneticPr fontId="1" type="noConversion"/>
  </si>
  <si>
    <t>박남희</t>
  </si>
  <si>
    <t>2538865</t>
    <phoneticPr fontId="1" type="noConversion"/>
  </si>
  <si>
    <t>양정구</t>
  </si>
  <si>
    <t>2542678</t>
    <phoneticPr fontId="1" type="noConversion"/>
  </si>
  <si>
    <t>김진호</t>
  </si>
  <si>
    <t>2310063</t>
    <phoneticPr fontId="1" type="noConversion"/>
  </si>
  <si>
    <t>심영순</t>
  </si>
  <si>
    <t>0906883</t>
    <phoneticPr fontId="1" type="noConversion"/>
  </si>
  <si>
    <t>이명희</t>
  </si>
  <si>
    <t>0645118</t>
    <phoneticPr fontId="1" type="noConversion"/>
  </si>
  <si>
    <t>최연희</t>
  </si>
  <si>
    <t>0774746</t>
    <phoneticPr fontId="1" type="noConversion"/>
  </si>
  <si>
    <t>김은연</t>
  </si>
  <si>
    <t>2544311</t>
    <phoneticPr fontId="1" type="noConversion"/>
  </si>
  <si>
    <t>류진하</t>
  </si>
  <si>
    <t>2466219</t>
    <phoneticPr fontId="1" type="noConversion"/>
  </si>
  <si>
    <t>1329433</t>
    <phoneticPr fontId="1" type="noConversion"/>
  </si>
  <si>
    <t>2541493</t>
    <phoneticPr fontId="1" type="noConversion"/>
  </si>
  <si>
    <t>이종렬</t>
  </si>
  <si>
    <t>1971724</t>
    <phoneticPr fontId="1" type="noConversion"/>
  </si>
  <si>
    <t>0005624</t>
    <phoneticPr fontId="1" type="noConversion"/>
  </si>
  <si>
    <t>주혜진</t>
  </si>
  <si>
    <t>2039775</t>
    <phoneticPr fontId="1" type="noConversion"/>
  </si>
  <si>
    <t>이상원</t>
  </si>
  <si>
    <t>2285033</t>
    <phoneticPr fontId="1" type="noConversion"/>
  </si>
  <si>
    <t>KIDO/ YUKIKO</t>
  </si>
  <si>
    <t>2462960</t>
    <phoneticPr fontId="1" type="noConversion"/>
  </si>
  <si>
    <t>이임순</t>
  </si>
  <si>
    <t>1354376</t>
    <phoneticPr fontId="1" type="noConversion"/>
  </si>
  <si>
    <t>안정섭</t>
  </si>
  <si>
    <t>0992200</t>
    <phoneticPr fontId="1" type="noConversion"/>
  </si>
  <si>
    <t>이종순</t>
  </si>
  <si>
    <t>2544978</t>
    <phoneticPr fontId="1" type="noConversion"/>
  </si>
  <si>
    <t>2410242</t>
    <phoneticPr fontId="1" type="noConversion"/>
  </si>
  <si>
    <t>최덕균</t>
  </si>
  <si>
    <t>0673678</t>
    <phoneticPr fontId="1" type="noConversion"/>
  </si>
  <si>
    <t>2045275</t>
    <phoneticPr fontId="1" type="noConversion"/>
  </si>
  <si>
    <t>이흥호</t>
  </si>
  <si>
    <t>1099357</t>
    <phoneticPr fontId="1" type="noConversion"/>
  </si>
  <si>
    <t>0143959</t>
    <phoneticPr fontId="1" type="noConversion"/>
  </si>
  <si>
    <t>안미자</t>
  </si>
  <si>
    <t>2034800</t>
    <phoneticPr fontId="1" type="noConversion"/>
  </si>
  <si>
    <t>최수미</t>
  </si>
  <si>
    <t>1830382</t>
    <phoneticPr fontId="1" type="noConversion"/>
  </si>
  <si>
    <t>최경숙</t>
  </si>
  <si>
    <t>1981989</t>
    <phoneticPr fontId="1" type="noConversion"/>
  </si>
  <si>
    <t>손성애</t>
  </si>
  <si>
    <t>1042444</t>
    <phoneticPr fontId="1" type="noConversion"/>
  </si>
  <si>
    <t>김은윤</t>
  </si>
  <si>
    <t>2244204</t>
    <phoneticPr fontId="1" type="noConversion"/>
  </si>
  <si>
    <t>2437687</t>
    <phoneticPr fontId="1" type="noConversion"/>
  </si>
  <si>
    <t>윤선진</t>
  </si>
  <si>
    <t>1299382</t>
    <phoneticPr fontId="1" type="noConversion"/>
  </si>
  <si>
    <t>김윤기</t>
  </si>
  <si>
    <t>1247031</t>
    <phoneticPr fontId="1" type="noConversion"/>
  </si>
  <si>
    <t>최옥희</t>
  </si>
  <si>
    <t>1728128</t>
    <phoneticPr fontId="1" type="noConversion"/>
  </si>
  <si>
    <t>박숙희</t>
  </si>
  <si>
    <t>2545176</t>
    <phoneticPr fontId="1" type="noConversion"/>
  </si>
  <si>
    <t>이영섭2</t>
  </si>
  <si>
    <t>2376763</t>
    <phoneticPr fontId="1" type="noConversion"/>
  </si>
  <si>
    <t>한희우</t>
  </si>
  <si>
    <t>2257266</t>
    <phoneticPr fontId="1" type="noConversion"/>
  </si>
  <si>
    <t>박기훈</t>
  </si>
  <si>
    <t>7008121</t>
    <phoneticPr fontId="1" type="noConversion"/>
  </si>
  <si>
    <t>2205230</t>
    <phoneticPr fontId="1" type="noConversion"/>
  </si>
  <si>
    <t>전미선</t>
  </si>
  <si>
    <t>2544900</t>
    <phoneticPr fontId="1" type="noConversion"/>
  </si>
  <si>
    <t>장미영</t>
  </si>
  <si>
    <t>0212381</t>
    <phoneticPr fontId="1" type="noConversion"/>
  </si>
  <si>
    <t>배건호</t>
  </si>
  <si>
    <t>7218810</t>
    <phoneticPr fontId="1" type="noConversion"/>
  </si>
  <si>
    <t>한현미</t>
  </si>
  <si>
    <t>2527669</t>
    <phoneticPr fontId="1" type="noConversion"/>
  </si>
  <si>
    <t>김홍식</t>
  </si>
  <si>
    <t>1681455</t>
    <phoneticPr fontId="1" type="noConversion"/>
  </si>
  <si>
    <t>임가현</t>
  </si>
  <si>
    <t>1823538</t>
    <phoneticPr fontId="1" type="noConversion"/>
  </si>
  <si>
    <t>2105666</t>
    <phoneticPr fontId="1" type="noConversion"/>
  </si>
  <si>
    <t>박순이</t>
  </si>
  <si>
    <t>2372722</t>
    <phoneticPr fontId="1" type="noConversion"/>
  </si>
  <si>
    <t>박영선</t>
  </si>
  <si>
    <t>2473262</t>
    <phoneticPr fontId="1" type="noConversion"/>
  </si>
  <si>
    <t>2543110</t>
    <phoneticPr fontId="1" type="noConversion"/>
  </si>
  <si>
    <t>정강엽</t>
  </si>
  <si>
    <t>1176143</t>
    <phoneticPr fontId="1" type="noConversion"/>
  </si>
  <si>
    <t>임영실</t>
  </si>
  <si>
    <t>2219664</t>
    <phoneticPr fontId="1" type="noConversion"/>
  </si>
  <si>
    <t>남상분</t>
  </si>
  <si>
    <t>2325833</t>
    <phoneticPr fontId="1" type="noConversion"/>
  </si>
  <si>
    <t>1437903</t>
    <phoneticPr fontId="1" type="noConversion"/>
  </si>
  <si>
    <t>박미화</t>
  </si>
  <si>
    <t>7249928</t>
    <phoneticPr fontId="1" type="noConversion"/>
  </si>
  <si>
    <t>이대석</t>
  </si>
  <si>
    <t>0503586</t>
    <phoneticPr fontId="1" type="noConversion"/>
  </si>
  <si>
    <t>0581118</t>
    <phoneticPr fontId="1" type="noConversion"/>
  </si>
  <si>
    <t>2271340</t>
    <phoneticPr fontId="1" type="noConversion"/>
  </si>
  <si>
    <t>김대순</t>
  </si>
  <si>
    <t>1142991</t>
    <phoneticPr fontId="1" type="noConversion"/>
  </si>
  <si>
    <t>2050272</t>
    <phoneticPr fontId="1" type="noConversion"/>
  </si>
  <si>
    <t>김성길</t>
  </si>
  <si>
    <t>1110674</t>
    <phoneticPr fontId="1" type="noConversion"/>
  </si>
  <si>
    <t>홍영숙</t>
  </si>
  <si>
    <t>0038812</t>
    <phoneticPr fontId="1" type="noConversion"/>
  </si>
  <si>
    <t>1327418</t>
    <phoneticPr fontId="1" type="noConversion"/>
  </si>
  <si>
    <t>박관배</t>
  </si>
  <si>
    <t>0057515</t>
    <phoneticPr fontId="1" type="noConversion"/>
  </si>
  <si>
    <t>유정숙</t>
  </si>
  <si>
    <t>2509030</t>
    <phoneticPr fontId="1" type="noConversion"/>
  </si>
  <si>
    <t>최송일</t>
  </si>
  <si>
    <t>2060015</t>
    <phoneticPr fontId="1" type="noConversion"/>
  </si>
  <si>
    <t>박정학</t>
  </si>
  <si>
    <t>2030857</t>
    <phoneticPr fontId="1" type="noConversion"/>
  </si>
  <si>
    <t>정홍순</t>
  </si>
  <si>
    <t>2469490</t>
    <phoneticPr fontId="1" type="noConversion"/>
  </si>
  <si>
    <t>이한숙</t>
  </si>
  <si>
    <t>2545620</t>
    <phoneticPr fontId="1" type="noConversion"/>
  </si>
  <si>
    <t>신민호</t>
  </si>
  <si>
    <t>7130298</t>
    <phoneticPr fontId="1" type="noConversion"/>
  </si>
  <si>
    <t>이석재</t>
  </si>
  <si>
    <t>2200861</t>
    <phoneticPr fontId="1" type="noConversion"/>
  </si>
  <si>
    <t>1929174</t>
    <phoneticPr fontId="1" type="noConversion"/>
  </si>
  <si>
    <t>1207264</t>
    <phoneticPr fontId="1" type="noConversion"/>
  </si>
  <si>
    <t>최화병</t>
  </si>
  <si>
    <t>0534704</t>
    <phoneticPr fontId="1" type="noConversion"/>
  </si>
  <si>
    <t>최분순</t>
  </si>
  <si>
    <t>0372888</t>
    <phoneticPr fontId="1" type="noConversion"/>
  </si>
  <si>
    <t>원현숙</t>
  </si>
  <si>
    <t>1873619</t>
    <phoneticPr fontId="1" type="noConversion"/>
  </si>
  <si>
    <t>백승덕</t>
  </si>
  <si>
    <t>2547037</t>
    <phoneticPr fontId="1" type="noConversion"/>
  </si>
  <si>
    <t>이소유</t>
  </si>
  <si>
    <t>2139318</t>
    <phoneticPr fontId="1" type="noConversion"/>
  </si>
  <si>
    <t>이영화</t>
  </si>
  <si>
    <t>0417037</t>
    <phoneticPr fontId="1" type="noConversion"/>
  </si>
  <si>
    <t>임금례</t>
  </si>
  <si>
    <t>1232766</t>
    <phoneticPr fontId="1" type="noConversion"/>
  </si>
  <si>
    <t>변철희</t>
  </si>
  <si>
    <t>2201116</t>
    <phoneticPr fontId="1" type="noConversion"/>
  </si>
  <si>
    <t>노혜경</t>
  </si>
  <si>
    <t>2547043</t>
    <phoneticPr fontId="1" type="noConversion"/>
  </si>
  <si>
    <t>김용국</t>
  </si>
  <si>
    <t>0861619</t>
    <phoneticPr fontId="1" type="noConversion"/>
  </si>
  <si>
    <t>윤미애</t>
  </si>
  <si>
    <t>2384013</t>
    <phoneticPr fontId="1" type="noConversion"/>
  </si>
  <si>
    <t>도미애</t>
  </si>
  <si>
    <t>2546758</t>
    <phoneticPr fontId="1" type="noConversion"/>
  </si>
  <si>
    <t>KANG EUGENE</t>
  </si>
  <si>
    <t>1490002</t>
    <phoneticPr fontId="1" type="noConversion"/>
  </si>
  <si>
    <t>오자환</t>
  </si>
  <si>
    <t>1732033</t>
    <phoneticPr fontId="1" type="noConversion"/>
  </si>
  <si>
    <t>이기옥</t>
  </si>
  <si>
    <t>1827622</t>
    <phoneticPr fontId="1" type="noConversion"/>
  </si>
  <si>
    <t>김명례</t>
  </si>
  <si>
    <t>1400082</t>
    <phoneticPr fontId="1" type="noConversion"/>
  </si>
  <si>
    <t>서선란</t>
  </si>
  <si>
    <t>0216124</t>
    <phoneticPr fontId="1" type="noConversion"/>
  </si>
  <si>
    <t>임규진</t>
  </si>
  <si>
    <t>0038049</t>
    <phoneticPr fontId="1" type="noConversion"/>
  </si>
  <si>
    <t>강경옥</t>
  </si>
  <si>
    <t>1988728</t>
    <phoneticPr fontId="1" type="noConversion"/>
  </si>
  <si>
    <t>임순옥</t>
  </si>
  <si>
    <t>2542567</t>
    <phoneticPr fontId="1" type="noConversion"/>
  </si>
  <si>
    <t>연영수</t>
  </si>
  <si>
    <t>0864507</t>
    <phoneticPr fontId="1" type="noConversion"/>
  </si>
  <si>
    <t>권연대</t>
  </si>
  <si>
    <t>2548229</t>
    <phoneticPr fontId="1" type="noConversion"/>
  </si>
  <si>
    <t>안미정</t>
  </si>
  <si>
    <t>1430642</t>
    <phoneticPr fontId="1" type="noConversion"/>
  </si>
  <si>
    <t>오지영</t>
  </si>
  <si>
    <t>0437688</t>
    <phoneticPr fontId="1" type="noConversion"/>
  </si>
  <si>
    <t>0420144</t>
    <phoneticPr fontId="1" type="noConversion"/>
  </si>
  <si>
    <t>이인영</t>
  </si>
  <si>
    <t>2321390</t>
    <phoneticPr fontId="1" type="noConversion"/>
  </si>
  <si>
    <t>0206641</t>
    <phoneticPr fontId="1" type="noConversion"/>
  </si>
  <si>
    <t>김명학</t>
  </si>
  <si>
    <t>2547502</t>
    <phoneticPr fontId="1" type="noConversion"/>
  </si>
  <si>
    <t>신순례</t>
  </si>
  <si>
    <t>2255764</t>
    <phoneticPr fontId="1" type="noConversion"/>
  </si>
  <si>
    <t>어은수</t>
  </si>
  <si>
    <t>0558804</t>
    <phoneticPr fontId="1" type="noConversion"/>
  </si>
  <si>
    <t>이혜란</t>
  </si>
  <si>
    <t>2051363</t>
    <phoneticPr fontId="1" type="noConversion"/>
  </si>
  <si>
    <t>민보라</t>
  </si>
  <si>
    <t>1735777</t>
    <phoneticPr fontId="1" type="noConversion"/>
  </si>
  <si>
    <t>장은수</t>
  </si>
  <si>
    <t>2414215</t>
    <phoneticPr fontId="1" type="noConversion"/>
  </si>
  <si>
    <t>전상철</t>
  </si>
  <si>
    <t>2067276</t>
    <phoneticPr fontId="1" type="noConversion"/>
  </si>
  <si>
    <t>박선순</t>
  </si>
  <si>
    <t>1241668</t>
    <phoneticPr fontId="1" type="noConversion"/>
  </si>
  <si>
    <t>김은하</t>
  </si>
  <si>
    <t>0337592</t>
    <phoneticPr fontId="1" type="noConversion"/>
  </si>
  <si>
    <t>심경숙</t>
  </si>
  <si>
    <t>2328331</t>
    <phoneticPr fontId="1" type="noConversion"/>
  </si>
  <si>
    <t>2549541</t>
    <phoneticPr fontId="1" type="noConversion"/>
  </si>
  <si>
    <t>석현숙</t>
  </si>
  <si>
    <t>1773939</t>
    <phoneticPr fontId="1" type="noConversion"/>
  </si>
  <si>
    <t>이기모</t>
  </si>
  <si>
    <t>0011799</t>
    <phoneticPr fontId="1" type="noConversion"/>
  </si>
  <si>
    <t>이은순</t>
  </si>
  <si>
    <t>2524484</t>
    <phoneticPr fontId="1" type="noConversion"/>
  </si>
  <si>
    <t>김판중</t>
  </si>
  <si>
    <t>1785047</t>
    <phoneticPr fontId="1" type="noConversion"/>
  </si>
  <si>
    <t>이유리</t>
  </si>
  <si>
    <t>2537873</t>
    <phoneticPr fontId="1" type="noConversion"/>
  </si>
  <si>
    <t>7027846</t>
    <phoneticPr fontId="1" type="noConversion"/>
  </si>
  <si>
    <t>인기덕</t>
  </si>
  <si>
    <t>1854372</t>
    <phoneticPr fontId="1" type="noConversion"/>
  </si>
  <si>
    <t>1996510</t>
    <phoneticPr fontId="1" type="noConversion"/>
  </si>
  <si>
    <t>인옌메이</t>
  </si>
  <si>
    <t>2003876</t>
    <phoneticPr fontId="1" type="noConversion"/>
  </si>
  <si>
    <t>0916132</t>
    <phoneticPr fontId="1" type="noConversion"/>
  </si>
  <si>
    <t>2548268</t>
    <phoneticPr fontId="1" type="noConversion"/>
  </si>
  <si>
    <t>신성자</t>
  </si>
  <si>
    <t>1904608</t>
    <phoneticPr fontId="1" type="noConversion"/>
  </si>
  <si>
    <t>윤후섭</t>
  </si>
  <si>
    <t>2298711</t>
    <phoneticPr fontId="1" type="noConversion"/>
  </si>
  <si>
    <t>고우석</t>
  </si>
  <si>
    <t>2159992</t>
    <phoneticPr fontId="1" type="noConversion"/>
  </si>
  <si>
    <t>김길애</t>
  </si>
  <si>
    <t>2287681</t>
    <phoneticPr fontId="1" type="noConversion"/>
  </si>
  <si>
    <t>임경희</t>
  </si>
  <si>
    <t>2308398</t>
    <phoneticPr fontId="1" type="noConversion"/>
  </si>
  <si>
    <t>강미숙</t>
  </si>
  <si>
    <t>2132211</t>
    <phoneticPr fontId="1" type="noConversion"/>
  </si>
  <si>
    <t>전복수</t>
  </si>
  <si>
    <t>1791751</t>
    <phoneticPr fontId="1" type="noConversion"/>
  </si>
  <si>
    <t>박장호</t>
  </si>
  <si>
    <t>2214958</t>
    <phoneticPr fontId="1" type="noConversion"/>
  </si>
  <si>
    <t>김영주</t>
  </si>
  <si>
    <t>2460683</t>
    <phoneticPr fontId="1" type="noConversion"/>
  </si>
  <si>
    <t>2546534</t>
    <phoneticPr fontId="1" type="noConversion"/>
  </si>
  <si>
    <t>김두희</t>
  </si>
  <si>
    <t>2008387</t>
    <phoneticPr fontId="1" type="noConversion"/>
  </si>
  <si>
    <t>최인미</t>
  </si>
  <si>
    <t>2331139</t>
    <phoneticPr fontId="1" type="noConversion"/>
  </si>
  <si>
    <t>곽성구</t>
  </si>
  <si>
    <t>2546613</t>
    <phoneticPr fontId="1" type="noConversion"/>
  </si>
  <si>
    <t>김세르게이</t>
  </si>
  <si>
    <t>2548758</t>
    <phoneticPr fontId="1" type="noConversion"/>
  </si>
  <si>
    <t>장철수</t>
  </si>
  <si>
    <t>2169554</t>
    <phoneticPr fontId="1" type="noConversion"/>
  </si>
  <si>
    <t>한예숙</t>
  </si>
  <si>
    <t>2254442</t>
    <phoneticPr fontId="1" type="noConversion"/>
  </si>
  <si>
    <t>나기수</t>
  </si>
  <si>
    <t>1990531</t>
    <phoneticPr fontId="1" type="noConversion"/>
  </si>
  <si>
    <t>2062027</t>
    <phoneticPr fontId="1" type="noConversion"/>
  </si>
  <si>
    <t>0992032</t>
    <phoneticPr fontId="1" type="noConversion"/>
  </si>
  <si>
    <t>1943272</t>
    <phoneticPr fontId="1" type="noConversion"/>
  </si>
  <si>
    <t>1295310</t>
    <phoneticPr fontId="1" type="noConversion"/>
  </si>
  <si>
    <t>장은혜</t>
  </si>
  <si>
    <t>2550666</t>
    <phoneticPr fontId="1" type="noConversion"/>
  </si>
  <si>
    <t>김유자</t>
  </si>
  <si>
    <t>1303146</t>
    <phoneticPr fontId="1" type="noConversion"/>
  </si>
  <si>
    <t>1407825</t>
    <phoneticPr fontId="1" type="noConversion"/>
  </si>
  <si>
    <t>조순복</t>
  </si>
  <si>
    <t>0060666</t>
    <phoneticPr fontId="1" type="noConversion"/>
  </si>
  <si>
    <t>홍구화</t>
  </si>
  <si>
    <t>2219852</t>
    <phoneticPr fontId="1" type="noConversion"/>
  </si>
  <si>
    <t>김영윤</t>
  </si>
  <si>
    <t>7021565</t>
    <phoneticPr fontId="1" type="noConversion"/>
  </si>
  <si>
    <t>박한기</t>
  </si>
  <si>
    <t>2232824</t>
    <phoneticPr fontId="1" type="noConversion"/>
  </si>
  <si>
    <t>박성자</t>
  </si>
  <si>
    <t>0814918</t>
    <phoneticPr fontId="1" type="noConversion"/>
  </si>
  <si>
    <t>최선미</t>
  </si>
  <si>
    <t>2550358</t>
    <phoneticPr fontId="1" type="noConversion"/>
  </si>
  <si>
    <t>박기현</t>
  </si>
  <si>
    <t>2549542</t>
    <phoneticPr fontId="1" type="noConversion"/>
  </si>
  <si>
    <t>판지 님누안</t>
  </si>
  <si>
    <t>0525754</t>
    <phoneticPr fontId="1" type="noConversion"/>
  </si>
  <si>
    <t>윤경자</t>
  </si>
  <si>
    <t>1438197</t>
    <phoneticPr fontId="1" type="noConversion"/>
  </si>
  <si>
    <t>권영애</t>
  </si>
  <si>
    <t>0276391</t>
    <phoneticPr fontId="1" type="noConversion"/>
  </si>
  <si>
    <t>표미선</t>
  </si>
  <si>
    <t>0315852</t>
    <phoneticPr fontId="1" type="noConversion"/>
  </si>
  <si>
    <t>이유진</t>
  </si>
  <si>
    <t>2147519</t>
    <phoneticPr fontId="1" type="noConversion"/>
  </si>
  <si>
    <t>1120127</t>
    <phoneticPr fontId="1" type="noConversion"/>
  </si>
  <si>
    <t>2550600</t>
    <phoneticPr fontId="1" type="noConversion"/>
  </si>
  <si>
    <t>안도화</t>
  </si>
  <si>
    <t>2176287</t>
    <phoneticPr fontId="1" type="noConversion"/>
  </si>
  <si>
    <t>조옥순</t>
  </si>
  <si>
    <t>7072191</t>
    <phoneticPr fontId="1" type="noConversion"/>
  </si>
  <si>
    <t>정혜승</t>
  </si>
  <si>
    <t>2549688</t>
    <phoneticPr fontId="1" type="noConversion"/>
  </si>
  <si>
    <t>2550340</t>
    <phoneticPr fontId="1" type="noConversion"/>
  </si>
  <si>
    <t>이용두</t>
  </si>
  <si>
    <t>1954155</t>
    <phoneticPr fontId="1" type="noConversion"/>
  </si>
  <si>
    <t>0877523</t>
    <phoneticPr fontId="1" type="noConversion"/>
  </si>
  <si>
    <t>김지선</t>
  </si>
  <si>
    <t>2538072</t>
    <phoneticPr fontId="1" type="noConversion"/>
  </si>
  <si>
    <t>김성도</t>
  </si>
  <si>
    <t>1788086</t>
    <phoneticPr fontId="1" type="noConversion"/>
  </si>
  <si>
    <t>이혜진</t>
  </si>
  <si>
    <t>2542354</t>
    <phoneticPr fontId="1" type="noConversion"/>
  </si>
  <si>
    <t>1159395</t>
    <phoneticPr fontId="1" type="noConversion"/>
  </si>
  <si>
    <t>김진옥</t>
  </si>
  <si>
    <t>2020160</t>
    <phoneticPr fontId="1" type="noConversion"/>
  </si>
  <si>
    <t>1898770</t>
    <phoneticPr fontId="1" type="noConversion"/>
  </si>
  <si>
    <t>김혜경</t>
  </si>
  <si>
    <t>2541166</t>
    <phoneticPr fontId="1" type="noConversion"/>
  </si>
  <si>
    <t>김수진</t>
  </si>
  <si>
    <t>2542622</t>
    <phoneticPr fontId="1" type="noConversion"/>
  </si>
  <si>
    <t>0533260</t>
    <phoneticPr fontId="1" type="noConversion"/>
  </si>
  <si>
    <t>송기선</t>
  </si>
  <si>
    <t>KNEE</t>
    <phoneticPr fontId="1" type="noConversion"/>
  </si>
  <si>
    <t>0878827</t>
    <phoneticPr fontId="1" type="noConversion"/>
  </si>
  <si>
    <t>1996530</t>
    <phoneticPr fontId="1" type="noConversion"/>
  </si>
  <si>
    <t>송지현</t>
  </si>
  <si>
    <t>0496812</t>
    <phoneticPr fontId="1" type="noConversion"/>
  </si>
  <si>
    <t>장혜순</t>
  </si>
  <si>
    <t>2490469</t>
    <phoneticPr fontId="1" type="noConversion"/>
  </si>
  <si>
    <t>2535066</t>
    <phoneticPr fontId="1" type="noConversion"/>
  </si>
  <si>
    <t>왕상춘</t>
  </si>
  <si>
    <t>0932386</t>
    <phoneticPr fontId="1" type="noConversion"/>
  </si>
  <si>
    <t>0091761</t>
    <phoneticPr fontId="1" type="noConversion"/>
  </si>
  <si>
    <t>2305308</t>
    <phoneticPr fontId="1" type="noConversion"/>
  </si>
  <si>
    <t>이승남</t>
  </si>
  <si>
    <t>2312995</t>
    <phoneticPr fontId="1" type="noConversion"/>
  </si>
  <si>
    <t>정미영</t>
  </si>
  <si>
    <t>0254934</t>
    <phoneticPr fontId="1" type="noConversion"/>
  </si>
  <si>
    <t>우경임</t>
  </si>
  <si>
    <t>1516184</t>
    <phoneticPr fontId="1" type="noConversion"/>
  </si>
  <si>
    <t>문형두</t>
  </si>
  <si>
    <t>2481190</t>
    <phoneticPr fontId="1" type="noConversion"/>
  </si>
  <si>
    <t>서홍해</t>
  </si>
  <si>
    <t>2540047</t>
    <phoneticPr fontId="1" type="noConversion"/>
  </si>
  <si>
    <t>이중옥</t>
  </si>
  <si>
    <t>2543746</t>
    <phoneticPr fontId="1" type="noConversion"/>
  </si>
  <si>
    <t>지다현</t>
  </si>
  <si>
    <t>1207596</t>
    <phoneticPr fontId="1" type="noConversion"/>
  </si>
  <si>
    <t>김은옥</t>
  </si>
  <si>
    <t>1987670</t>
    <phoneticPr fontId="1" type="noConversion"/>
  </si>
  <si>
    <t>1832612</t>
    <phoneticPr fontId="1" type="noConversion"/>
  </si>
  <si>
    <t>원선길</t>
  </si>
  <si>
    <t>7042623</t>
    <phoneticPr fontId="1" type="noConversion"/>
  </si>
  <si>
    <t>원영자</t>
  </si>
  <si>
    <t>1964330</t>
    <phoneticPr fontId="1" type="noConversion"/>
  </si>
  <si>
    <t>안진희</t>
  </si>
  <si>
    <t>2538693</t>
    <phoneticPr fontId="1" type="noConversion"/>
  </si>
  <si>
    <t>조래준</t>
  </si>
  <si>
    <t>2193178</t>
    <phoneticPr fontId="1" type="noConversion"/>
  </si>
  <si>
    <t>김운경</t>
  </si>
  <si>
    <t>2526264</t>
    <phoneticPr fontId="1" type="noConversion"/>
  </si>
  <si>
    <t>이경은</t>
  </si>
  <si>
    <t>0144572</t>
    <phoneticPr fontId="1" type="noConversion"/>
  </si>
  <si>
    <t>2546485</t>
    <phoneticPr fontId="1" type="noConversion"/>
  </si>
  <si>
    <t>전다경</t>
  </si>
  <si>
    <t>1211847</t>
    <phoneticPr fontId="1" type="noConversion"/>
  </si>
  <si>
    <t>현두섭</t>
  </si>
  <si>
    <t>2464314</t>
    <phoneticPr fontId="1" type="noConversion"/>
  </si>
  <si>
    <t>이윤주</t>
  </si>
  <si>
    <t>2437086</t>
    <phoneticPr fontId="1" type="noConversion"/>
  </si>
  <si>
    <t>조연화</t>
  </si>
  <si>
    <t>0692250</t>
    <phoneticPr fontId="1" type="noConversion"/>
  </si>
  <si>
    <t>2413384</t>
    <phoneticPr fontId="1" type="noConversion"/>
  </si>
  <si>
    <t>홍난주</t>
  </si>
  <si>
    <t>2062405</t>
    <phoneticPr fontId="1" type="noConversion"/>
  </si>
  <si>
    <t>이도경</t>
  </si>
  <si>
    <t>1840601</t>
    <phoneticPr fontId="1" type="noConversion"/>
  </si>
  <si>
    <t>김희영</t>
  </si>
  <si>
    <t>1647297</t>
    <phoneticPr fontId="1" type="noConversion"/>
  </si>
  <si>
    <t>오순자</t>
  </si>
  <si>
    <t>2546066</t>
    <phoneticPr fontId="1" type="noConversion"/>
  </si>
  <si>
    <t>박준모</t>
  </si>
  <si>
    <t>2375356</t>
    <phoneticPr fontId="1" type="noConversion"/>
  </si>
  <si>
    <t>김매화</t>
  </si>
  <si>
    <t>1389678</t>
    <phoneticPr fontId="1" type="noConversion"/>
  </si>
  <si>
    <t>1561734</t>
    <phoneticPr fontId="1" type="noConversion"/>
  </si>
  <si>
    <t>김옥</t>
  </si>
  <si>
    <t>1267556</t>
    <phoneticPr fontId="1" type="noConversion"/>
  </si>
  <si>
    <t>이영세</t>
  </si>
  <si>
    <t>7088450</t>
    <phoneticPr fontId="1" type="noConversion"/>
  </si>
  <si>
    <t>한상혁</t>
  </si>
  <si>
    <t>1089449</t>
    <phoneticPr fontId="1" type="noConversion"/>
  </si>
  <si>
    <t>강순복</t>
  </si>
  <si>
    <t>2547177</t>
    <phoneticPr fontId="1" type="noConversion"/>
  </si>
  <si>
    <t>신현표</t>
  </si>
  <si>
    <t>2547852</t>
    <phoneticPr fontId="1" type="noConversion"/>
  </si>
  <si>
    <t>장문권</t>
  </si>
  <si>
    <t>spot</t>
    <phoneticPr fontId="1" type="noConversion"/>
  </si>
  <si>
    <t>1315970</t>
    <phoneticPr fontId="1" type="noConversion"/>
  </si>
  <si>
    <t>1335710</t>
    <phoneticPr fontId="1" type="noConversion"/>
  </si>
  <si>
    <t>2275476</t>
    <phoneticPr fontId="1" type="noConversion"/>
  </si>
  <si>
    <t>2041760</t>
    <phoneticPr fontId="1" type="noConversion"/>
  </si>
  <si>
    <t>2330033</t>
    <phoneticPr fontId="1" type="noConversion"/>
  </si>
  <si>
    <t>권영미</t>
  </si>
  <si>
    <t>2156509</t>
    <phoneticPr fontId="1" type="noConversion"/>
  </si>
  <si>
    <t>안기선</t>
  </si>
  <si>
    <t>1377015</t>
    <phoneticPr fontId="1" type="noConversion"/>
  </si>
  <si>
    <t>정양희</t>
  </si>
  <si>
    <t>0942074</t>
    <phoneticPr fontId="1" type="noConversion"/>
  </si>
  <si>
    <t>이준호2</t>
  </si>
  <si>
    <t>0925080</t>
    <phoneticPr fontId="1" type="noConversion"/>
  </si>
  <si>
    <t>박현주</t>
  </si>
  <si>
    <t>1722233</t>
    <phoneticPr fontId="1" type="noConversion"/>
  </si>
  <si>
    <t>2545195</t>
    <phoneticPr fontId="1" type="noConversion"/>
  </si>
  <si>
    <t>김승배</t>
  </si>
  <si>
    <t>1165319</t>
    <phoneticPr fontId="1" type="noConversion"/>
  </si>
  <si>
    <t>김상경</t>
  </si>
  <si>
    <t>1988686</t>
    <phoneticPr fontId="1" type="noConversion"/>
  </si>
  <si>
    <t>전희숙</t>
  </si>
  <si>
    <t>0899864</t>
    <phoneticPr fontId="1" type="noConversion"/>
  </si>
  <si>
    <t>강명숙</t>
  </si>
  <si>
    <t>2549377</t>
    <phoneticPr fontId="1" type="noConversion"/>
  </si>
  <si>
    <t>제희연</t>
  </si>
  <si>
    <t>0814348</t>
    <phoneticPr fontId="1" type="noConversion"/>
  </si>
  <si>
    <t>최정윤</t>
  </si>
  <si>
    <t>1309142</t>
    <phoneticPr fontId="1" type="noConversion"/>
  </si>
  <si>
    <t>이순옥2</t>
  </si>
  <si>
    <t>1843383</t>
    <phoneticPr fontId="1" type="noConversion"/>
  </si>
  <si>
    <t>여희경</t>
  </si>
  <si>
    <t>2300356</t>
    <phoneticPr fontId="1" type="noConversion"/>
  </si>
  <si>
    <t>전효진</t>
  </si>
  <si>
    <t>2189351</t>
    <phoneticPr fontId="1" type="noConversion"/>
  </si>
  <si>
    <t>2549536</t>
    <phoneticPr fontId="1" type="noConversion"/>
  </si>
  <si>
    <t>이일용</t>
  </si>
  <si>
    <t>2541875</t>
    <phoneticPr fontId="1" type="noConversion"/>
  </si>
  <si>
    <t>BAYARTOGTOKH SHINEKHUU</t>
  </si>
  <si>
    <t>1835082</t>
    <phoneticPr fontId="1" type="noConversion"/>
  </si>
  <si>
    <t>정재근</t>
  </si>
  <si>
    <t>2545995</t>
    <phoneticPr fontId="1" type="noConversion"/>
  </si>
  <si>
    <t>안연숙</t>
  </si>
  <si>
    <t>2520934</t>
    <phoneticPr fontId="1" type="noConversion"/>
  </si>
  <si>
    <t>박영현</t>
  </si>
  <si>
    <t>1412825</t>
    <phoneticPr fontId="1" type="noConversion"/>
  </si>
  <si>
    <t>이경임</t>
  </si>
  <si>
    <t>0572506</t>
    <phoneticPr fontId="1" type="noConversion"/>
  </si>
  <si>
    <t>김효전</t>
  </si>
  <si>
    <t>1353277</t>
    <phoneticPr fontId="1" type="noConversion"/>
  </si>
  <si>
    <t>김디나</t>
  </si>
  <si>
    <t>2550594</t>
    <phoneticPr fontId="1" type="noConversion"/>
  </si>
  <si>
    <t>1343054</t>
    <phoneticPr fontId="1" type="noConversion"/>
  </si>
  <si>
    <t>조광덕</t>
  </si>
  <si>
    <t>2538582</t>
    <phoneticPr fontId="1" type="noConversion"/>
  </si>
  <si>
    <t>권순풍</t>
  </si>
  <si>
    <t>1165083</t>
    <phoneticPr fontId="1" type="noConversion"/>
  </si>
  <si>
    <t>김유리</t>
  </si>
  <si>
    <t>2006159</t>
    <phoneticPr fontId="1" type="noConversion"/>
  </si>
  <si>
    <t>여유</t>
  </si>
  <si>
    <t>1956971</t>
    <phoneticPr fontId="1" type="noConversion"/>
  </si>
  <si>
    <t>1339909</t>
    <phoneticPr fontId="1" type="noConversion"/>
  </si>
  <si>
    <t>장금순</t>
  </si>
  <si>
    <t>2538417</t>
    <phoneticPr fontId="1" type="noConversion"/>
  </si>
  <si>
    <t>정민지</t>
  </si>
  <si>
    <t>2041459</t>
    <phoneticPr fontId="1" type="noConversion"/>
  </si>
  <si>
    <t>김동미</t>
  </si>
  <si>
    <t>0264465</t>
    <phoneticPr fontId="1" type="noConversion"/>
  </si>
  <si>
    <t>2541357</t>
    <phoneticPr fontId="1" type="noConversion"/>
  </si>
  <si>
    <t>백가은</t>
  </si>
  <si>
    <t>2517126</t>
    <phoneticPr fontId="1" type="noConversion"/>
  </si>
  <si>
    <t>허금숙</t>
  </si>
  <si>
    <t>2120157</t>
    <phoneticPr fontId="1" type="noConversion"/>
  </si>
  <si>
    <t>우태경</t>
  </si>
  <si>
    <t>2099466</t>
    <phoneticPr fontId="1" type="noConversion"/>
  </si>
  <si>
    <t>윤은숙</t>
  </si>
  <si>
    <t>2020667</t>
    <phoneticPr fontId="1" type="noConversion"/>
  </si>
  <si>
    <t>문현아</t>
  </si>
  <si>
    <t>0551081</t>
    <phoneticPr fontId="1" type="noConversion"/>
  </si>
  <si>
    <t>신춘자</t>
  </si>
  <si>
    <t>2393061</t>
    <phoneticPr fontId="1" type="noConversion"/>
  </si>
  <si>
    <t>장미예</t>
  </si>
  <si>
    <t>0782296</t>
    <phoneticPr fontId="1" type="noConversion"/>
  </si>
  <si>
    <t>1848583</t>
    <phoneticPr fontId="1" type="noConversion"/>
  </si>
  <si>
    <t>이지혜3</t>
  </si>
  <si>
    <t>2539295</t>
    <phoneticPr fontId="1" type="noConversion"/>
  </si>
  <si>
    <t>이정환</t>
  </si>
  <si>
    <t>2193433</t>
    <phoneticPr fontId="1" type="noConversion"/>
  </si>
  <si>
    <t>문경희</t>
  </si>
  <si>
    <t>0426649</t>
    <phoneticPr fontId="1" type="noConversion"/>
  </si>
  <si>
    <t>김관영</t>
  </si>
  <si>
    <t>2457163</t>
    <phoneticPr fontId="1" type="noConversion"/>
  </si>
  <si>
    <t>김귀옥</t>
  </si>
  <si>
    <t>1776157</t>
    <phoneticPr fontId="1" type="noConversion"/>
  </si>
  <si>
    <t>이서연</t>
  </si>
  <si>
    <t>2540946</t>
    <phoneticPr fontId="1" type="noConversion"/>
  </si>
  <si>
    <t>이서진</t>
  </si>
  <si>
    <t>0385082</t>
    <phoneticPr fontId="1" type="noConversion"/>
  </si>
  <si>
    <t>2539412</t>
    <phoneticPr fontId="1" type="noConversion"/>
  </si>
  <si>
    <t>김이리나</t>
  </si>
  <si>
    <t>0084322</t>
    <phoneticPr fontId="1" type="noConversion"/>
  </si>
  <si>
    <t>유태숙</t>
  </si>
  <si>
    <t>2303354</t>
    <phoneticPr fontId="1" type="noConversion"/>
  </si>
  <si>
    <t>1473123</t>
    <phoneticPr fontId="1" type="noConversion"/>
  </si>
  <si>
    <t>임성순</t>
  </si>
  <si>
    <t>2541802</t>
    <phoneticPr fontId="1" type="noConversion"/>
  </si>
  <si>
    <t>한순애</t>
  </si>
  <si>
    <t>0075840</t>
    <phoneticPr fontId="1" type="noConversion"/>
  </si>
  <si>
    <t>이동순</t>
  </si>
  <si>
    <t>2500116</t>
    <phoneticPr fontId="1" type="noConversion"/>
  </si>
  <si>
    <t>0522971</t>
    <phoneticPr fontId="1" type="noConversion"/>
  </si>
  <si>
    <t>허정범</t>
  </si>
  <si>
    <t>2484652</t>
    <phoneticPr fontId="1" type="noConversion"/>
  </si>
  <si>
    <t>박승하</t>
  </si>
  <si>
    <t>1432408</t>
    <phoneticPr fontId="1" type="noConversion"/>
  </si>
  <si>
    <t>유경순</t>
  </si>
  <si>
    <t>0896705</t>
    <phoneticPr fontId="1" type="noConversion"/>
  </si>
  <si>
    <t>나명수</t>
  </si>
  <si>
    <t>2515728</t>
    <phoneticPr fontId="1" type="noConversion"/>
  </si>
  <si>
    <t>황남이</t>
  </si>
  <si>
    <t>2182405</t>
    <phoneticPr fontId="1" type="noConversion"/>
  </si>
  <si>
    <t>엄주연</t>
  </si>
  <si>
    <t>0754720</t>
    <phoneticPr fontId="1" type="noConversion"/>
  </si>
  <si>
    <t>송순복</t>
  </si>
  <si>
    <t>2531029</t>
    <phoneticPr fontId="1" type="noConversion"/>
  </si>
  <si>
    <t>정인환</t>
  </si>
  <si>
    <t>0533058</t>
    <phoneticPr fontId="1" type="noConversion"/>
  </si>
  <si>
    <t>2479550</t>
    <phoneticPr fontId="1" type="noConversion"/>
  </si>
  <si>
    <t>허현숙</t>
  </si>
  <si>
    <t>2543317</t>
    <phoneticPr fontId="1" type="noConversion"/>
  </si>
  <si>
    <t>김상희</t>
  </si>
  <si>
    <t>0061994</t>
    <phoneticPr fontId="1" type="noConversion"/>
  </si>
  <si>
    <t>1491937</t>
    <phoneticPr fontId="1" type="noConversion"/>
  </si>
  <si>
    <t>최미성</t>
  </si>
  <si>
    <t>0261424</t>
    <phoneticPr fontId="1" type="noConversion"/>
  </si>
  <si>
    <t>조미현</t>
  </si>
  <si>
    <t>7289250</t>
    <phoneticPr fontId="1" type="noConversion"/>
  </si>
  <si>
    <t>이태석</t>
  </si>
  <si>
    <t>2313120</t>
    <phoneticPr fontId="1" type="noConversion"/>
  </si>
  <si>
    <t>백정란</t>
  </si>
  <si>
    <t>2101684</t>
    <phoneticPr fontId="1" type="noConversion"/>
  </si>
  <si>
    <t>김진선</t>
  </si>
  <si>
    <t>1364786</t>
    <phoneticPr fontId="1" type="noConversion"/>
  </si>
  <si>
    <t>박금숙</t>
  </si>
  <si>
    <t>7206666</t>
    <phoneticPr fontId="1" type="noConversion"/>
  </si>
  <si>
    <t>전해성</t>
  </si>
  <si>
    <t>0728883</t>
    <phoneticPr fontId="1" type="noConversion"/>
  </si>
  <si>
    <t>강명수</t>
  </si>
  <si>
    <t>1438880</t>
    <phoneticPr fontId="1" type="noConversion"/>
  </si>
  <si>
    <t>배만상</t>
  </si>
  <si>
    <t>2540989</t>
    <phoneticPr fontId="1" type="noConversion"/>
  </si>
  <si>
    <t>유경숙</t>
  </si>
  <si>
    <t>1996514</t>
    <phoneticPr fontId="1" type="noConversion"/>
  </si>
  <si>
    <t>2110253</t>
    <phoneticPr fontId="1" type="noConversion"/>
  </si>
  <si>
    <t>2161164</t>
    <phoneticPr fontId="1" type="noConversion"/>
  </si>
  <si>
    <t>이기순</t>
  </si>
  <si>
    <t>2004837</t>
    <phoneticPr fontId="1" type="noConversion"/>
  </si>
  <si>
    <t>최명숙</t>
  </si>
  <si>
    <t>1977695</t>
    <phoneticPr fontId="1" type="noConversion"/>
  </si>
  <si>
    <t>최현근</t>
  </si>
  <si>
    <t>7151019</t>
    <phoneticPr fontId="1" type="noConversion"/>
  </si>
  <si>
    <t>여경숙</t>
  </si>
  <si>
    <t>0406843</t>
    <phoneticPr fontId="1" type="noConversion"/>
  </si>
  <si>
    <t>임채선</t>
  </si>
  <si>
    <t>7133657</t>
    <phoneticPr fontId="1" type="noConversion"/>
  </si>
  <si>
    <t>0961046</t>
    <phoneticPr fontId="1" type="noConversion"/>
  </si>
  <si>
    <t>박정현</t>
  </si>
  <si>
    <t>2545076</t>
    <phoneticPr fontId="1" type="noConversion"/>
  </si>
  <si>
    <t>조근호</t>
  </si>
  <si>
    <t>2322710</t>
    <phoneticPr fontId="1" type="noConversion"/>
  </si>
  <si>
    <t>황송월</t>
  </si>
  <si>
    <t>7032716</t>
    <phoneticPr fontId="1" type="noConversion"/>
  </si>
  <si>
    <t>박해숙</t>
  </si>
  <si>
    <t>2351640</t>
    <phoneticPr fontId="1" type="noConversion"/>
  </si>
  <si>
    <t>0602491</t>
    <phoneticPr fontId="1" type="noConversion"/>
  </si>
  <si>
    <t>고서연</t>
  </si>
  <si>
    <t>2006482</t>
    <phoneticPr fontId="1" type="noConversion"/>
  </si>
  <si>
    <t>0847708</t>
    <phoneticPr fontId="1" type="noConversion"/>
  </si>
  <si>
    <t>2541845</t>
    <phoneticPr fontId="1" type="noConversion"/>
  </si>
  <si>
    <t>한치원</t>
  </si>
  <si>
    <t>0649714</t>
    <phoneticPr fontId="1" type="noConversion"/>
  </si>
  <si>
    <t>안은애</t>
  </si>
  <si>
    <t>2387982</t>
    <phoneticPr fontId="1" type="noConversion"/>
  </si>
  <si>
    <t>한정미</t>
  </si>
  <si>
    <t>2545799</t>
    <phoneticPr fontId="1" type="noConversion"/>
  </si>
  <si>
    <t>박민준</t>
  </si>
  <si>
    <t>2511763</t>
    <phoneticPr fontId="1" type="noConversion"/>
  </si>
  <si>
    <t>정동희</t>
  </si>
  <si>
    <t>0130023</t>
    <phoneticPr fontId="1" type="noConversion"/>
  </si>
  <si>
    <t>박진옥</t>
  </si>
  <si>
    <t>2323678</t>
    <phoneticPr fontId="1" type="noConversion"/>
  </si>
  <si>
    <t>1578988</t>
    <phoneticPr fontId="1" type="noConversion"/>
  </si>
  <si>
    <t>김선중</t>
  </si>
  <si>
    <t>2400635</t>
    <phoneticPr fontId="1" type="noConversion"/>
  </si>
  <si>
    <t>2312558</t>
    <phoneticPr fontId="1" type="noConversion"/>
  </si>
  <si>
    <t>오순심</t>
  </si>
  <si>
    <t>2544542</t>
    <phoneticPr fontId="1" type="noConversion"/>
  </si>
  <si>
    <t>김선길</t>
  </si>
  <si>
    <t>0372710</t>
    <phoneticPr fontId="1" type="noConversion"/>
  </si>
  <si>
    <t>복연순</t>
  </si>
  <si>
    <t>2163543</t>
    <phoneticPr fontId="1" type="noConversion"/>
  </si>
  <si>
    <t>오윤자</t>
  </si>
  <si>
    <t>0588098</t>
    <phoneticPr fontId="1" type="noConversion"/>
  </si>
  <si>
    <t>이용숙</t>
  </si>
  <si>
    <t>2267032</t>
    <phoneticPr fontId="1" type="noConversion"/>
  </si>
  <si>
    <t>최혜인</t>
  </si>
  <si>
    <t>2063400</t>
    <phoneticPr fontId="1" type="noConversion"/>
  </si>
  <si>
    <t>권숙자</t>
  </si>
  <si>
    <t>0871642</t>
    <phoneticPr fontId="1" type="noConversion"/>
  </si>
  <si>
    <t>남은주</t>
  </si>
  <si>
    <t>2293262</t>
    <phoneticPr fontId="1" type="noConversion"/>
  </si>
  <si>
    <t>PARK YOUN YIM</t>
  </si>
  <si>
    <t>0459079</t>
    <phoneticPr fontId="1" type="noConversion"/>
  </si>
  <si>
    <t>조익주</t>
  </si>
  <si>
    <t>2019228</t>
    <phoneticPr fontId="1" type="noConversion"/>
  </si>
  <si>
    <t>김기형</t>
  </si>
  <si>
    <t>1870996</t>
    <phoneticPr fontId="1" type="noConversion"/>
  </si>
  <si>
    <t>김징자</t>
  </si>
  <si>
    <t>2377768</t>
    <phoneticPr fontId="1" type="noConversion"/>
  </si>
  <si>
    <t>현진</t>
  </si>
  <si>
    <t>1945662</t>
    <phoneticPr fontId="1" type="noConversion"/>
  </si>
  <si>
    <t>1402789</t>
    <phoneticPr fontId="1" type="noConversion"/>
  </si>
  <si>
    <t>박예순</t>
  </si>
  <si>
    <t>1019926</t>
    <phoneticPr fontId="1" type="noConversion"/>
  </si>
  <si>
    <t>2529716</t>
    <phoneticPr fontId="1" type="noConversion"/>
  </si>
  <si>
    <t>이희빈</t>
  </si>
  <si>
    <t>2207605</t>
    <phoneticPr fontId="1" type="noConversion"/>
  </si>
  <si>
    <t>윤주익</t>
  </si>
  <si>
    <t>2541199</t>
    <phoneticPr fontId="1" type="noConversion"/>
  </si>
  <si>
    <t>박상식</t>
  </si>
  <si>
    <t>2334874</t>
    <phoneticPr fontId="1" type="noConversion"/>
  </si>
  <si>
    <t>황윤이</t>
  </si>
  <si>
    <t>2389566</t>
    <phoneticPr fontId="1" type="noConversion"/>
  </si>
  <si>
    <t>엄란</t>
  </si>
  <si>
    <t>1048959</t>
    <phoneticPr fontId="1" type="noConversion"/>
  </si>
  <si>
    <t>유수경</t>
  </si>
  <si>
    <t>1073216</t>
    <phoneticPr fontId="1" type="noConversion"/>
  </si>
  <si>
    <t>이상미</t>
  </si>
  <si>
    <t>2547182</t>
    <phoneticPr fontId="1" type="noConversion"/>
  </si>
  <si>
    <t>오충식</t>
  </si>
  <si>
    <t>0514979</t>
    <phoneticPr fontId="1" type="noConversion"/>
  </si>
  <si>
    <t>이성자</t>
  </si>
  <si>
    <t>2528170</t>
    <phoneticPr fontId="1" type="noConversion"/>
  </si>
  <si>
    <t>황지우</t>
  </si>
  <si>
    <t>2546473</t>
    <phoneticPr fontId="1" type="noConversion"/>
  </si>
  <si>
    <t>2416862</t>
    <phoneticPr fontId="1" type="noConversion"/>
  </si>
  <si>
    <t>나경희</t>
  </si>
  <si>
    <t>2331782</t>
    <phoneticPr fontId="1" type="noConversion"/>
  </si>
  <si>
    <t>어연선</t>
  </si>
  <si>
    <t>2548008</t>
    <phoneticPr fontId="1" type="noConversion"/>
  </si>
  <si>
    <t>조현우</t>
  </si>
  <si>
    <t>7105135</t>
    <phoneticPr fontId="1" type="noConversion"/>
  </si>
  <si>
    <t>민은미</t>
  </si>
  <si>
    <t>2548114</t>
    <phoneticPr fontId="1" type="noConversion"/>
  </si>
  <si>
    <t>오세택</t>
  </si>
  <si>
    <t>1924581</t>
    <phoneticPr fontId="1" type="noConversion"/>
  </si>
  <si>
    <t>최서림</t>
  </si>
  <si>
    <t>2542718</t>
    <phoneticPr fontId="1" type="noConversion"/>
  </si>
  <si>
    <t>김수철</t>
  </si>
  <si>
    <t>1327677</t>
    <phoneticPr fontId="1" type="noConversion"/>
  </si>
  <si>
    <t>김해숙</t>
  </si>
  <si>
    <t>2264576</t>
    <phoneticPr fontId="1" type="noConversion"/>
  </si>
  <si>
    <t>김윤주</t>
  </si>
  <si>
    <t>7215836</t>
    <phoneticPr fontId="1" type="noConversion"/>
  </si>
  <si>
    <t>문제순</t>
  </si>
  <si>
    <t>2211725</t>
    <phoneticPr fontId="1" type="noConversion"/>
  </si>
  <si>
    <t>이민정</t>
  </si>
  <si>
    <t>2273845</t>
    <phoneticPr fontId="1" type="noConversion"/>
  </si>
  <si>
    <t>윤희수</t>
  </si>
  <si>
    <t>1010833</t>
    <phoneticPr fontId="1" type="noConversion"/>
  </si>
  <si>
    <t>이동규</t>
  </si>
  <si>
    <t>2485445</t>
    <phoneticPr fontId="1" type="noConversion"/>
  </si>
  <si>
    <t>2492111</t>
    <phoneticPr fontId="1" type="noConversion"/>
  </si>
  <si>
    <t>황춘자</t>
  </si>
  <si>
    <t>0402762</t>
    <phoneticPr fontId="1" type="noConversion"/>
  </si>
  <si>
    <t>1755878</t>
    <phoneticPr fontId="1" type="noConversion"/>
  </si>
  <si>
    <t>최애정</t>
  </si>
  <si>
    <t>1953042</t>
    <phoneticPr fontId="1" type="noConversion"/>
  </si>
  <si>
    <t>추금주</t>
  </si>
  <si>
    <t>0640882</t>
    <phoneticPr fontId="1" type="noConversion"/>
  </si>
  <si>
    <t>이양희</t>
  </si>
  <si>
    <t>2549564</t>
    <phoneticPr fontId="1" type="noConversion"/>
  </si>
  <si>
    <t>김향임</t>
  </si>
  <si>
    <t>1962151</t>
    <phoneticPr fontId="1" type="noConversion"/>
  </si>
  <si>
    <t>1784912</t>
    <phoneticPr fontId="1" type="noConversion"/>
  </si>
  <si>
    <t>오수진</t>
  </si>
  <si>
    <t>0362442</t>
    <phoneticPr fontId="1" type="noConversion"/>
  </si>
  <si>
    <t>조순옥</t>
  </si>
  <si>
    <t>2546533</t>
    <phoneticPr fontId="1" type="noConversion"/>
  </si>
  <si>
    <t>이희자</t>
  </si>
  <si>
    <t>1319840</t>
    <phoneticPr fontId="1" type="noConversion"/>
  </si>
  <si>
    <t>양보영</t>
  </si>
  <si>
    <t>1750517</t>
    <phoneticPr fontId="1" type="noConversion"/>
  </si>
  <si>
    <t>정은실</t>
  </si>
  <si>
    <t>1200941</t>
    <phoneticPr fontId="1" type="noConversion"/>
  </si>
  <si>
    <t>나명혜</t>
  </si>
  <si>
    <t>2135731</t>
    <phoneticPr fontId="1" type="noConversion"/>
  </si>
  <si>
    <t>박우진</t>
  </si>
  <si>
    <t>2411754</t>
    <phoneticPr fontId="1" type="noConversion"/>
  </si>
  <si>
    <t>김연중</t>
  </si>
  <si>
    <t>2547943</t>
    <phoneticPr fontId="1" type="noConversion"/>
  </si>
  <si>
    <t>이옥태</t>
  </si>
  <si>
    <t>2515494</t>
    <phoneticPr fontId="1" type="noConversion"/>
  </si>
  <si>
    <t>전영환</t>
  </si>
  <si>
    <t>0367766</t>
    <phoneticPr fontId="1" type="noConversion"/>
  </si>
  <si>
    <t>2182575</t>
    <phoneticPr fontId="1" type="noConversion"/>
  </si>
  <si>
    <t>2008945</t>
    <phoneticPr fontId="1" type="noConversion"/>
  </si>
  <si>
    <t>이다해</t>
  </si>
  <si>
    <t>2549589</t>
    <phoneticPr fontId="1" type="noConversion"/>
  </si>
  <si>
    <t>강용구</t>
  </si>
  <si>
    <t>2404770</t>
    <phoneticPr fontId="1" type="noConversion"/>
  </si>
  <si>
    <t>최향란</t>
  </si>
  <si>
    <t>1004358</t>
    <phoneticPr fontId="1" type="noConversion"/>
  </si>
  <si>
    <t>2550270</t>
    <phoneticPr fontId="1" type="noConversion"/>
  </si>
  <si>
    <t>이연수</t>
  </si>
  <si>
    <t>0086039</t>
    <phoneticPr fontId="1" type="noConversion"/>
  </si>
  <si>
    <t>1949159</t>
    <phoneticPr fontId="1" type="noConversion"/>
  </si>
  <si>
    <t>이민무</t>
  </si>
  <si>
    <t>0103686</t>
    <phoneticPr fontId="1" type="noConversion"/>
  </si>
  <si>
    <t>장명애</t>
  </si>
  <si>
    <t>2237470</t>
    <phoneticPr fontId="1" type="noConversion"/>
  </si>
  <si>
    <t>백명희</t>
  </si>
  <si>
    <t>2198047</t>
    <phoneticPr fontId="1" type="noConversion"/>
  </si>
  <si>
    <t>2131596</t>
    <phoneticPr fontId="1" type="noConversion"/>
  </si>
  <si>
    <t>서혜정</t>
  </si>
  <si>
    <t>0475592</t>
    <phoneticPr fontId="1" type="noConversion"/>
  </si>
  <si>
    <t>김종옥</t>
  </si>
  <si>
    <t>1955284</t>
    <phoneticPr fontId="1" type="noConversion"/>
  </si>
  <si>
    <t>임연옥</t>
  </si>
  <si>
    <t>0544314</t>
    <phoneticPr fontId="1" type="noConversion"/>
  </si>
  <si>
    <t>양희용</t>
  </si>
  <si>
    <t>0280100</t>
    <phoneticPr fontId="1" type="noConversion"/>
  </si>
  <si>
    <t>김순옥</t>
  </si>
  <si>
    <t>2205978</t>
    <phoneticPr fontId="1" type="noConversion"/>
  </si>
  <si>
    <t>지옥환</t>
  </si>
  <si>
    <t>2184364</t>
    <phoneticPr fontId="1" type="noConversion"/>
  </si>
  <si>
    <t>2254865</t>
    <phoneticPr fontId="1" type="noConversion"/>
  </si>
  <si>
    <t>백남설</t>
  </si>
  <si>
    <t>1971449</t>
    <phoneticPr fontId="1" type="noConversion"/>
  </si>
  <si>
    <t>하수영</t>
  </si>
  <si>
    <t>2483821</t>
    <phoneticPr fontId="1" type="noConversion"/>
  </si>
  <si>
    <t>정미애</t>
  </si>
  <si>
    <t>1500690</t>
    <phoneticPr fontId="1" type="noConversion"/>
  </si>
  <si>
    <t>임미선</t>
  </si>
  <si>
    <t>2393750</t>
    <phoneticPr fontId="1" type="noConversion"/>
  </si>
  <si>
    <t>이화</t>
  </si>
  <si>
    <t>1949492</t>
    <phoneticPr fontId="1" type="noConversion"/>
  </si>
  <si>
    <t>1028215</t>
    <phoneticPr fontId="1" type="noConversion"/>
  </si>
  <si>
    <t>김기옥</t>
  </si>
  <si>
    <t>0397514</t>
    <phoneticPr fontId="1" type="noConversion"/>
  </si>
  <si>
    <t>전명옥</t>
  </si>
  <si>
    <t>2541883</t>
    <phoneticPr fontId="1" type="noConversion"/>
  </si>
  <si>
    <t>이희석</t>
  </si>
  <si>
    <t>1226182</t>
    <phoneticPr fontId="1" type="noConversion"/>
  </si>
  <si>
    <t>2450219</t>
    <phoneticPr fontId="1" type="noConversion"/>
  </si>
  <si>
    <t>임경숙</t>
  </si>
  <si>
    <t>2274082</t>
    <phoneticPr fontId="1" type="noConversion"/>
  </si>
  <si>
    <t>신창례</t>
  </si>
  <si>
    <t>1493554</t>
    <phoneticPr fontId="1" type="noConversion"/>
  </si>
  <si>
    <t>김경은</t>
  </si>
  <si>
    <t>1323132</t>
    <phoneticPr fontId="1" type="noConversion"/>
  </si>
  <si>
    <t>송춘숙</t>
  </si>
  <si>
    <t>0888628</t>
    <phoneticPr fontId="1" type="noConversion"/>
  </si>
  <si>
    <t>안정빈</t>
  </si>
  <si>
    <t>2324474</t>
    <phoneticPr fontId="1" type="noConversion"/>
  </si>
  <si>
    <t>피경희</t>
  </si>
  <si>
    <t>2150821</t>
    <phoneticPr fontId="1" type="noConversion"/>
  </si>
  <si>
    <t>이창희</t>
  </si>
  <si>
    <t>2463173</t>
    <phoneticPr fontId="1" type="noConversion"/>
  </si>
  <si>
    <t>강영주</t>
  </si>
  <si>
    <t>2148080</t>
    <phoneticPr fontId="1" type="noConversion"/>
  </si>
  <si>
    <t>김유진</t>
  </si>
  <si>
    <t>2542348</t>
    <phoneticPr fontId="1" type="noConversion"/>
  </si>
  <si>
    <t>최덕환</t>
  </si>
  <si>
    <t>1638184</t>
    <phoneticPr fontId="1" type="noConversion"/>
  </si>
  <si>
    <t>7180839</t>
    <phoneticPr fontId="1" type="noConversion"/>
  </si>
  <si>
    <t>2394145</t>
    <phoneticPr fontId="1" type="noConversion"/>
  </si>
  <si>
    <t>정재춘</t>
  </si>
  <si>
    <t>1878954</t>
    <phoneticPr fontId="1" type="noConversion"/>
  </si>
  <si>
    <t>임소정</t>
  </si>
  <si>
    <t>2417938</t>
    <phoneticPr fontId="1" type="noConversion"/>
  </si>
  <si>
    <t>서예진</t>
  </si>
  <si>
    <t>0736808</t>
    <phoneticPr fontId="1" type="noConversion"/>
  </si>
  <si>
    <t>이혜옥</t>
  </si>
  <si>
    <t>1300275</t>
    <phoneticPr fontId="1" type="noConversion"/>
  </si>
  <si>
    <t>유혜숙</t>
  </si>
  <si>
    <t>2379771</t>
    <phoneticPr fontId="1" type="noConversion"/>
  </si>
  <si>
    <t>오순근</t>
  </si>
  <si>
    <t>1870000</t>
    <phoneticPr fontId="1" type="noConversion"/>
  </si>
  <si>
    <t>조명연</t>
  </si>
  <si>
    <t>1195389</t>
    <phoneticPr fontId="1" type="noConversion"/>
  </si>
  <si>
    <t>곽현주</t>
  </si>
  <si>
    <t>2543210</t>
    <phoneticPr fontId="1" type="noConversion"/>
  </si>
  <si>
    <t>김성근</t>
  </si>
  <si>
    <t>2543841</t>
    <phoneticPr fontId="1" type="noConversion"/>
  </si>
  <si>
    <t>0350020</t>
    <phoneticPr fontId="1" type="noConversion"/>
  </si>
  <si>
    <t>0872151</t>
    <phoneticPr fontId="1" type="noConversion"/>
  </si>
  <si>
    <t>윤명애</t>
  </si>
  <si>
    <t>0534257</t>
    <phoneticPr fontId="1" type="noConversion"/>
  </si>
  <si>
    <t>강해숙</t>
  </si>
  <si>
    <t>1679047</t>
    <phoneticPr fontId="1" type="noConversion"/>
  </si>
  <si>
    <t>이경민</t>
  </si>
  <si>
    <t>1392959</t>
    <phoneticPr fontId="1" type="noConversion"/>
  </si>
  <si>
    <t>이세찬</t>
  </si>
  <si>
    <t>2259620</t>
    <phoneticPr fontId="1" type="noConversion"/>
  </si>
  <si>
    <t>1260395</t>
    <phoneticPr fontId="1" type="noConversion"/>
  </si>
  <si>
    <t>한상덕</t>
  </si>
  <si>
    <t>7243885</t>
    <phoneticPr fontId="1" type="noConversion"/>
  </si>
  <si>
    <t>조성경</t>
  </si>
  <si>
    <t>2395495</t>
    <phoneticPr fontId="1" type="noConversion"/>
  </si>
  <si>
    <t>최근숙</t>
  </si>
  <si>
    <t>1359272</t>
    <phoneticPr fontId="1" type="noConversion"/>
  </si>
  <si>
    <t>배윤경</t>
  </si>
  <si>
    <t>0369977</t>
    <phoneticPr fontId="1" type="noConversion"/>
  </si>
  <si>
    <t>이재문</t>
  </si>
  <si>
    <t>0031133</t>
    <phoneticPr fontId="1" type="noConversion"/>
  </si>
  <si>
    <t>기세달</t>
  </si>
  <si>
    <t>1941488</t>
    <phoneticPr fontId="1" type="noConversion"/>
  </si>
  <si>
    <t>0345709</t>
    <phoneticPr fontId="1" type="noConversion"/>
  </si>
  <si>
    <t>예정희</t>
  </si>
  <si>
    <t>0824449</t>
    <phoneticPr fontId="1" type="noConversion"/>
  </si>
  <si>
    <t>2380694</t>
    <phoneticPr fontId="1" type="noConversion"/>
  </si>
  <si>
    <t>이복녀</t>
  </si>
  <si>
    <t>2203509</t>
    <phoneticPr fontId="1" type="noConversion"/>
  </si>
  <si>
    <t>강애식</t>
  </si>
  <si>
    <t>2544654</t>
    <phoneticPr fontId="1" type="noConversion"/>
  </si>
  <si>
    <t>장선희</t>
  </si>
  <si>
    <t>2535446</t>
    <phoneticPr fontId="1" type="noConversion"/>
  </si>
  <si>
    <t>냠수렌</t>
  </si>
  <si>
    <t>0240983</t>
    <phoneticPr fontId="1" type="noConversion"/>
  </si>
  <si>
    <t>2146833</t>
    <phoneticPr fontId="1" type="noConversion"/>
  </si>
  <si>
    <t>김복경</t>
  </si>
  <si>
    <t>2307985</t>
    <phoneticPr fontId="1" type="noConversion"/>
  </si>
  <si>
    <t>1818444</t>
    <phoneticPr fontId="1" type="noConversion"/>
  </si>
  <si>
    <t>손주희</t>
  </si>
  <si>
    <t>1998930</t>
    <phoneticPr fontId="1" type="noConversion"/>
  </si>
  <si>
    <t>황진경</t>
  </si>
  <si>
    <t>1394111</t>
    <phoneticPr fontId="1" type="noConversion"/>
  </si>
  <si>
    <t>원영현</t>
  </si>
  <si>
    <t>2143697</t>
    <phoneticPr fontId="1" type="noConversion"/>
  </si>
  <si>
    <t>신경예</t>
  </si>
  <si>
    <t>2234642</t>
    <phoneticPr fontId="1" type="noConversion"/>
  </si>
  <si>
    <t>백라미</t>
  </si>
  <si>
    <t>1947976</t>
    <phoneticPr fontId="1" type="noConversion"/>
  </si>
  <si>
    <t>서은경</t>
  </si>
  <si>
    <t>2541080</t>
    <phoneticPr fontId="1" type="noConversion"/>
  </si>
  <si>
    <t>한경화</t>
  </si>
  <si>
    <t>0354006</t>
    <phoneticPr fontId="1" type="noConversion"/>
  </si>
  <si>
    <t>박금희</t>
  </si>
  <si>
    <t>1221618</t>
    <phoneticPr fontId="1" type="noConversion"/>
  </si>
  <si>
    <t>구명자</t>
  </si>
  <si>
    <t>0018475</t>
    <phoneticPr fontId="1" type="noConversion"/>
  </si>
  <si>
    <t>1693272</t>
    <phoneticPr fontId="1" type="noConversion"/>
  </si>
  <si>
    <t>변승옥</t>
  </si>
  <si>
    <t>0694737</t>
    <phoneticPr fontId="1" type="noConversion"/>
  </si>
  <si>
    <t>권금숙</t>
  </si>
  <si>
    <t>1663735</t>
    <phoneticPr fontId="1" type="noConversion"/>
  </si>
  <si>
    <t>안종혜</t>
  </si>
  <si>
    <t>2494939</t>
    <phoneticPr fontId="1" type="noConversion"/>
  </si>
  <si>
    <t>김이연</t>
  </si>
  <si>
    <t>1128911</t>
    <phoneticPr fontId="1" type="noConversion"/>
  </si>
  <si>
    <t>2215860</t>
    <phoneticPr fontId="1" type="noConversion"/>
  </si>
  <si>
    <t>이은정</t>
  </si>
  <si>
    <t>0841141</t>
    <phoneticPr fontId="1" type="noConversion"/>
  </si>
  <si>
    <t>홍미형</t>
  </si>
  <si>
    <t>0283753</t>
    <phoneticPr fontId="1" type="noConversion"/>
  </si>
  <si>
    <t>이남이</t>
  </si>
  <si>
    <t>1153812</t>
    <phoneticPr fontId="1" type="noConversion"/>
  </si>
  <si>
    <t>김종엽</t>
  </si>
  <si>
    <t>2132491</t>
    <phoneticPr fontId="1" type="noConversion"/>
  </si>
  <si>
    <t>김윤경</t>
  </si>
  <si>
    <t>2261915</t>
    <phoneticPr fontId="1" type="noConversion"/>
  </si>
  <si>
    <t>이민희</t>
  </si>
  <si>
    <t>2051366</t>
    <phoneticPr fontId="1" type="noConversion"/>
  </si>
  <si>
    <t>이순근</t>
  </si>
  <si>
    <t>2182754</t>
    <phoneticPr fontId="1" type="noConversion"/>
  </si>
  <si>
    <t>권혜미</t>
  </si>
  <si>
    <t>2544566</t>
    <phoneticPr fontId="1" type="noConversion"/>
  </si>
  <si>
    <t>이경학</t>
  </si>
  <si>
    <t>1156204</t>
    <phoneticPr fontId="1" type="noConversion"/>
  </si>
  <si>
    <t>이효숙</t>
  </si>
  <si>
    <t>2194332</t>
    <phoneticPr fontId="1" type="noConversion"/>
  </si>
  <si>
    <t>라금희</t>
  </si>
  <si>
    <t>2211113</t>
    <phoneticPr fontId="1" type="noConversion"/>
  </si>
  <si>
    <t>윤연옥</t>
  </si>
  <si>
    <t>2391889</t>
    <phoneticPr fontId="1" type="noConversion"/>
  </si>
  <si>
    <t>강선미</t>
  </si>
  <si>
    <t>2546442</t>
    <phoneticPr fontId="1" type="noConversion"/>
  </si>
  <si>
    <t>이정순</t>
  </si>
  <si>
    <t>1722391</t>
    <phoneticPr fontId="1" type="noConversion"/>
  </si>
  <si>
    <t>서용례</t>
  </si>
  <si>
    <t>2544178</t>
    <phoneticPr fontId="1" type="noConversion"/>
  </si>
  <si>
    <t>이승훈</t>
  </si>
  <si>
    <t>0519125</t>
    <phoneticPr fontId="1" type="noConversion"/>
  </si>
  <si>
    <t>1378135</t>
    <phoneticPr fontId="1" type="noConversion"/>
  </si>
  <si>
    <t>정금옥</t>
  </si>
  <si>
    <t>1149796</t>
    <phoneticPr fontId="1" type="noConversion"/>
  </si>
  <si>
    <t>김용순</t>
  </si>
  <si>
    <t>1395132</t>
    <phoneticPr fontId="1" type="noConversion"/>
  </si>
  <si>
    <t>0536628</t>
    <phoneticPr fontId="1" type="noConversion"/>
  </si>
  <si>
    <t>2543913</t>
    <phoneticPr fontId="1" type="noConversion"/>
  </si>
  <si>
    <t>김현호</t>
  </si>
  <si>
    <t>2302713</t>
    <phoneticPr fontId="1" type="noConversion"/>
  </si>
  <si>
    <t>박은영</t>
  </si>
  <si>
    <t>2464010</t>
    <phoneticPr fontId="1" type="noConversion"/>
  </si>
  <si>
    <t>2251780</t>
    <phoneticPr fontId="1" type="noConversion"/>
  </si>
  <si>
    <t>김문용</t>
  </si>
  <si>
    <t>0285068</t>
    <phoneticPr fontId="1" type="noConversion"/>
  </si>
  <si>
    <t>심재도</t>
  </si>
  <si>
    <t>1584759</t>
    <phoneticPr fontId="1" type="noConversion"/>
  </si>
  <si>
    <t>김혜란</t>
  </si>
  <si>
    <t>2492213</t>
    <phoneticPr fontId="1" type="noConversion"/>
  </si>
  <si>
    <t>신정순</t>
  </si>
  <si>
    <t>2469183</t>
    <phoneticPr fontId="1" type="noConversion"/>
  </si>
  <si>
    <t>박민채</t>
  </si>
  <si>
    <t>1642317</t>
    <phoneticPr fontId="1" type="noConversion"/>
  </si>
  <si>
    <t>한정옥</t>
  </si>
  <si>
    <t>1722263</t>
    <phoneticPr fontId="1" type="noConversion"/>
  </si>
  <si>
    <t>이란</t>
  </si>
  <si>
    <t>2445050</t>
    <phoneticPr fontId="1" type="noConversion"/>
  </si>
  <si>
    <t>서삼종</t>
  </si>
  <si>
    <t>0851751</t>
    <phoneticPr fontId="1" type="noConversion"/>
  </si>
  <si>
    <t>변창진</t>
  </si>
  <si>
    <t>2376264</t>
    <phoneticPr fontId="1" type="noConversion"/>
  </si>
  <si>
    <t>허영순</t>
  </si>
  <si>
    <t>2307058</t>
    <phoneticPr fontId="1" type="noConversion"/>
  </si>
  <si>
    <t>나해정</t>
  </si>
  <si>
    <t>2543948</t>
    <phoneticPr fontId="1" type="noConversion"/>
  </si>
  <si>
    <t>신재혁</t>
  </si>
  <si>
    <t>2537764</t>
    <phoneticPr fontId="1" type="noConversion"/>
  </si>
  <si>
    <t>김재왕</t>
  </si>
  <si>
    <t>2457640</t>
    <phoneticPr fontId="1" type="noConversion"/>
  </si>
  <si>
    <t>신지원</t>
  </si>
  <si>
    <t>2396178</t>
    <phoneticPr fontId="1" type="noConversion"/>
  </si>
  <si>
    <t>이병례</t>
  </si>
  <si>
    <t>2310985</t>
    <phoneticPr fontId="1" type="noConversion"/>
  </si>
  <si>
    <t>부이티빅례우</t>
  </si>
  <si>
    <t>2409028</t>
    <phoneticPr fontId="1" type="noConversion"/>
  </si>
  <si>
    <t>박근숙</t>
  </si>
  <si>
    <t>2546935</t>
    <phoneticPr fontId="1" type="noConversion"/>
  </si>
  <si>
    <t>정현우</t>
  </si>
  <si>
    <t>2332462</t>
    <phoneticPr fontId="1" type="noConversion"/>
  </si>
  <si>
    <t>2070408</t>
    <phoneticPr fontId="1" type="noConversion"/>
  </si>
  <si>
    <t>임송희</t>
  </si>
  <si>
    <t>2394248</t>
    <phoneticPr fontId="1" type="noConversion"/>
  </si>
  <si>
    <t>2402049</t>
    <phoneticPr fontId="1" type="noConversion"/>
  </si>
  <si>
    <t>주지영</t>
  </si>
  <si>
    <t>1842264</t>
    <phoneticPr fontId="1" type="noConversion"/>
  </si>
  <si>
    <t>0007728</t>
    <phoneticPr fontId="1" type="noConversion"/>
  </si>
  <si>
    <t>권기분</t>
  </si>
  <si>
    <t>2538940</t>
    <phoneticPr fontId="1" type="noConversion"/>
  </si>
  <si>
    <t>조영선</t>
  </si>
  <si>
    <t>1305706</t>
    <phoneticPr fontId="1" type="noConversion"/>
  </si>
  <si>
    <t>1967506</t>
    <phoneticPr fontId="1" type="noConversion"/>
  </si>
  <si>
    <t>황창희</t>
  </si>
  <si>
    <t>0410152</t>
    <phoneticPr fontId="1" type="noConversion"/>
  </si>
  <si>
    <t>2541923</t>
    <phoneticPr fontId="1" type="noConversion"/>
  </si>
  <si>
    <t>전계민</t>
  </si>
  <si>
    <t>2420562</t>
    <phoneticPr fontId="1" type="noConversion"/>
  </si>
  <si>
    <t>이은석</t>
  </si>
  <si>
    <t>0063626</t>
    <phoneticPr fontId="1" type="noConversion"/>
  </si>
  <si>
    <t>0438389</t>
    <phoneticPr fontId="1" type="noConversion"/>
  </si>
  <si>
    <t>김남복</t>
  </si>
  <si>
    <t>2156722</t>
    <phoneticPr fontId="1" type="noConversion"/>
  </si>
  <si>
    <t>2546118</t>
    <phoneticPr fontId="1" type="noConversion"/>
  </si>
  <si>
    <t>이진</t>
  </si>
  <si>
    <t>0870650</t>
    <phoneticPr fontId="1" type="noConversion"/>
  </si>
  <si>
    <t>석점이</t>
  </si>
  <si>
    <t>2280283</t>
    <phoneticPr fontId="1" type="noConversion"/>
  </si>
  <si>
    <t>최인옥</t>
  </si>
  <si>
    <t>0074062</t>
    <phoneticPr fontId="1" type="noConversion"/>
  </si>
  <si>
    <t>2546694</t>
    <phoneticPr fontId="1" type="noConversion"/>
  </si>
  <si>
    <t>이주현</t>
  </si>
  <si>
    <t>2462616</t>
    <phoneticPr fontId="1" type="noConversion"/>
  </si>
  <si>
    <t>전순희</t>
  </si>
  <si>
    <t>0099328</t>
    <phoneticPr fontId="1" type="noConversion"/>
  </si>
  <si>
    <t>김서영</t>
  </si>
  <si>
    <t>2269197</t>
    <phoneticPr fontId="1" type="noConversion"/>
  </si>
  <si>
    <t>배연주</t>
  </si>
  <si>
    <t>2103133</t>
    <phoneticPr fontId="1" type="noConversion"/>
  </si>
  <si>
    <t>이원명</t>
  </si>
  <si>
    <t>2327061</t>
    <phoneticPr fontId="1" type="noConversion"/>
  </si>
  <si>
    <t>최경화</t>
  </si>
  <si>
    <t>2446682</t>
    <phoneticPr fontId="1" type="noConversion"/>
  </si>
  <si>
    <t>김승수</t>
  </si>
  <si>
    <t>2547894</t>
    <phoneticPr fontId="1" type="noConversion"/>
  </si>
  <si>
    <t>2420854</t>
    <phoneticPr fontId="1" type="noConversion"/>
  </si>
  <si>
    <t>하숙희</t>
  </si>
  <si>
    <t>0563412</t>
    <phoneticPr fontId="1" type="noConversion"/>
  </si>
  <si>
    <t>이지수</t>
  </si>
  <si>
    <t>0704147</t>
    <phoneticPr fontId="1" type="noConversion"/>
  </si>
  <si>
    <t>김성완</t>
  </si>
  <si>
    <t>1662163</t>
    <phoneticPr fontId="1" type="noConversion"/>
  </si>
  <si>
    <t>이나경</t>
  </si>
  <si>
    <t>1432564</t>
    <phoneticPr fontId="1" type="noConversion"/>
  </si>
  <si>
    <t>원태순</t>
  </si>
  <si>
    <t>1731345</t>
    <phoneticPr fontId="1" type="noConversion"/>
  </si>
  <si>
    <t>권정심</t>
  </si>
  <si>
    <t>1686284</t>
    <phoneticPr fontId="1" type="noConversion"/>
  </si>
  <si>
    <t>이점순</t>
  </si>
  <si>
    <t>1126778</t>
    <phoneticPr fontId="1" type="noConversion"/>
  </si>
  <si>
    <t>전향란</t>
  </si>
  <si>
    <t>2547914</t>
    <phoneticPr fontId="1" type="noConversion"/>
  </si>
  <si>
    <t>한윤수</t>
  </si>
  <si>
    <t>2129075</t>
    <phoneticPr fontId="1" type="noConversion"/>
  </si>
  <si>
    <t>용영숙</t>
  </si>
  <si>
    <t>1940698</t>
    <phoneticPr fontId="1" type="noConversion"/>
  </si>
  <si>
    <t>1131856</t>
    <phoneticPr fontId="1" type="noConversion"/>
  </si>
  <si>
    <t>엄영희</t>
  </si>
  <si>
    <t>1845434</t>
    <phoneticPr fontId="1" type="noConversion"/>
  </si>
  <si>
    <t>김관삼</t>
  </si>
  <si>
    <t>0138642</t>
    <phoneticPr fontId="1" type="noConversion"/>
  </si>
  <si>
    <t>박은아</t>
  </si>
  <si>
    <t>2545040</t>
    <phoneticPr fontId="1" type="noConversion"/>
  </si>
  <si>
    <t>정교식</t>
  </si>
  <si>
    <t>2047279</t>
    <phoneticPr fontId="1" type="noConversion"/>
  </si>
  <si>
    <t>조점순</t>
  </si>
  <si>
    <t>1400870</t>
    <phoneticPr fontId="1" type="noConversion"/>
  </si>
  <si>
    <t>2311966</t>
    <phoneticPr fontId="1" type="noConversion"/>
  </si>
  <si>
    <t>송명자</t>
  </si>
  <si>
    <t>2393176</t>
    <phoneticPr fontId="1" type="noConversion"/>
  </si>
  <si>
    <t>김성옥</t>
  </si>
  <si>
    <t>0869952</t>
    <phoneticPr fontId="1" type="noConversion"/>
  </si>
  <si>
    <t>손옥란</t>
  </si>
  <si>
    <t>2535699</t>
    <phoneticPr fontId="1" type="noConversion"/>
  </si>
  <si>
    <t>이선희</t>
  </si>
  <si>
    <t>0415971</t>
    <phoneticPr fontId="1" type="noConversion"/>
  </si>
  <si>
    <t>장성인</t>
  </si>
  <si>
    <t>7152300</t>
    <phoneticPr fontId="1" type="noConversion"/>
  </si>
  <si>
    <t>심윤섭</t>
  </si>
  <si>
    <t>2545813</t>
    <phoneticPr fontId="1" type="noConversion"/>
  </si>
  <si>
    <t>김성태</t>
  </si>
  <si>
    <t>7148051</t>
    <phoneticPr fontId="1" type="noConversion"/>
  </si>
  <si>
    <t>1837173</t>
    <phoneticPr fontId="1" type="noConversion"/>
  </si>
  <si>
    <t>최향숙</t>
  </si>
  <si>
    <t>1875168</t>
    <phoneticPr fontId="1" type="noConversion"/>
  </si>
  <si>
    <t>이경미</t>
  </si>
  <si>
    <t>2260842</t>
    <phoneticPr fontId="1" type="noConversion"/>
  </si>
  <si>
    <t>심지연</t>
  </si>
  <si>
    <t>1293350</t>
    <phoneticPr fontId="1" type="noConversion"/>
  </si>
  <si>
    <t>0817225</t>
    <phoneticPr fontId="1" type="noConversion"/>
  </si>
  <si>
    <t>신금순</t>
  </si>
  <si>
    <t>0427461</t>
    <phoneticPr fontId="1" type="noConversion"/>
  </si>
  <si>
    <t>성영미</t>
  </si>
  <si>
    <t>2326646</t>
    <phoneticPr fontId="1" type="noConversion"/>
  </si>
  <si>
    <t>이윤옥</t>
  </si>
  <si>
    <t>1411372</t>
    <phoneticPr fontId="1" type="noConversion"/>
  </si>
  <si>
    <t>유은영</t>
  </si>
  <si>
    <t>0953915</t>
    <phoneticPr fontId="1" type="noConversion"/>
  </si>
  <si>
    <t>이현우</t>
  </si>
  <si>
    <t>2467938</t>
    <phoneticPr fontId="1" type="noConversion"/>
  </si>
  <si>
    <t>2400759</t>
    <phoneticPr fontId="1" type="noConversion"/>
  </si>
  <si>
    <t>석준자</t>
  </si>
  <si>
    <t>1417303</t>
    <phoneticPr fontId="1" type="noConversion"/>
  </si>
  <si>
    <t>이혜연</t>
  </si>
  <si>
    <t>2298462</t>
    <phoneticPr fontId="1" type="noConversion"/>
  </si>
  <si>
    <t>강윤옥</t>
  </si>
  <si>
    <t>0010945</t>
    <phoneticPr fontId="1" type="noConversion"/>
  </si>
  <si>
    <t>노성자</t>
  </si>
  <si>
    <t>0647656</t>
    <phoneticPr fontId="1" type="noConversion"/>
  </si>
  <si>
    <t>권미진</t>
  </si>
  <si>
    <t>0271446</t>
    <phoneticPr fontId="1" type="noConversion"/>
  </si>
  <si>
    <t>정귀남</t>
  </si>
  <si>
    <t>2427704</t>
    <phoneticPr fontId="1" type="noConversion"/>
  </si>
  <si>
    <t>신다혜</t>
  </si>
  <si>
    <t>1744622</t>
    <phoneticPr fontId="1" type="noConversion"/>
  </si>
  <si>
    <t>2362916</t>
    <phoneticPr fontId="1" type="noConversion"/>
  </si>
  <si>
    <t>김유순</t>
  </si>
  <si>
    <t>2544601</t>
    <phoneticPr fontId="1" type="noConversion"/>
  </si>
  <si>
    <t>선지연</t>
  </si>
  <si>
    <t>0004244</t>
    <phoneticPr fontId="1" type="noConversion"/>
  </si>
  <si>
    <t>서윤배</t>
  </si>
  <si>
    <t>2450847</t>
    <phoneticPr fontId="1" type="noConversion"/>
  </si>
  <si>
    <t>2187913</t>
    <phoneticPr fontId="1" type="noConversion"/>
  </si>
  <si>
    <t>윤희자</t>
  </si>
  <si>
    <t>1827941</t>
    <phoneticPr fontId="1" type="noConversion"/>
  </si>
  <si>
    <t>김선경</t>
  </si>
  <si>
    <t>1235505</t>
    <phoneticPr fontId="1" type="noConversion"/>
  </si>
  <si>
    <t>황순덕</t>
  </si>
  <si>
    <t>1195280</t>
    <phoneticPr fontId="1" type="noConversion"/>
  </si>
  <si>
    <t>김은선</t>
  </si>
  <si>
    <t>2325488</t>
    <phoneticPr fontId="1" type="noConversion"/>
  </si>
  <si>
    <t>김덕순</t>
  </si>
  <si>
    <t>1681234</t>
    <phoneticPr fontId="1" type="noConversion"/>
  </si>
  <si>
    <t>박윤하</t>
  </si>
  <si>
    <t>0276922</t>
    <phoneticPr fontId="1" type="noConversion"/>
  </si>
  <si>
    <t>2203250</t>
    <phoneticPr fontId="1" type="noConversion"/>
  </si>
  <si>
    <t>2549323</t>
    <phoneticPr fontId="1" type="noConversion"/>
  </si>
  <si>
    <t>양주승</t>
  </si>
  <si>
    <t>2549992</t>
    <phoneticPr fontId="1" type="noConversion"/>
  </si>
  <si>
    <t>임승엽</t>
  </si>
  <si>
    <t>1944788</t>
    <phoneticPr fontId="1" type="noConversion"/>
  </si>
  <si>
    <t>1957518</t>
    <phoneticPr fontId="1" type="noConversion"/>
  </si>
  <si>
    <t>남도희</t>
  </si>
  <si>
    <t>0024228</t>
    <phoneticPr fontId="1" type="noConversion"/>
  </si>
  <si>
    <t>2061657</t>
    <phoneticPr fontId="1" type="noConversion"/>
  </si>
  <si>
    <t>2379521</t>
    <phoneticPr fontId="1" type="noConversion"/>
  </si>
  <si>
    <t>김영녀</t>
  </si>
  <si>
    <t>2548968</t>
    <phoneticPr fontId="1" type="noConversion"/>
  </si>
  <si>
    <t>정대원</t>
  </si>
  <si>
    <t>1985892</t>
    <phoneticPr fontId="1" type="noConversion"/>
  </si>
  <si>
    <t>박미영</t>
  </si>
  <si>
    <t>0015546</t>
    <phoneticPr fontId="1" type="noConversion"/>
  </si>
  <si>
    <t>신순이</t>
  </si>
  <si>
    <t>2217568</t>
    <phoneticPr fontId="1" type="noConversion"/>
  </si>
  <si>
    <t>이명애</t>
  </si>
  <si>
    <t>2540207</t>
    <phoneticPr fontId="1" type="noConversion"/>
  </si>
  <si>
    <t>안상훈</t>
  </si>
  <si>
    <t>2547107</t>
    <phoneticPr fontId="1" type="noConversion"/>
  </si>
  <si>
    <t>2475673</t>
    <phoneticPr fontId="1" type="noConversion"/>
  </si>
  <si>
    <t>백창복</t>
  </si>
  <si>
    <t>1934640</t>
    <phoneticPr fontId="1" type="noConversion"/>
  </si>
  <si>
    <t>양성숙</t>
  </si>
  <si>
    <t>0958129</t>
    <phoneticPr fontId="1" type="noConversion"/>
  </si>
  <si>
    <t>허경희</t>
  </si>
  <si>
    <t>2061988</t>
    <phoneticPr fontId="1" type="noConversion"/>
  </si>
  <si>
    <t>2237794</t>
    <phoneticPr fontId="1" type="noConversion"/>
  </si>
  <si>
    <t>길미애</t>
  </si>
  <si>
    <t>0060219</t>
    <phoneticPr fontId="1" type="noConversion"/>
  </si>
  <si>
    <t>박정신</t>
  </si>
  <si>
    <t>1363897</t>
    <phoneticPr fontId="1" type="noConversion"/>
  </si>
  <si>
    <t>최현옥</t>
  </si>
  <si>
    <t>2482718</t>
    <phoneticPr fontId="1" type="noConversion"/>
  </si>
  <si>
    <t>1032641</t>
    <phoneticPr fontId="1" type="noConversion"/>
  </si>
  <si>
    <t>이기성</t>
  </si>
  <si>
    <t>2287305</t>
    <phoneticPr fontId="1" type="noConversion"/>
  </si>
  <si>
    <t>양후석</t>
  </si>
  <si>
    <t>Knee Only</t>
  </si>
  <si>
    <t>2317975</t>
    <phoneticPr fontId="1" type="noConversion"/>
  </si>
  <si>
    <t>정경아</t>
  </si>
  <si>
    <t>1722918</t>
    <phoneticPr fontId="1" type="noConversion"/>
  </si>
  <si>
    <t>신복화</t>
  </si>
  <si>
    <t>2484294</t>
    <phoneticPr fontId="1" type="noConversion"/>
  </si>
  <si>
    <t>1170853</t>
    <phoneticPr fontId="1" type="noConversion"/>
  </si>
  <si>
    <t>최인순</t>
  </si>
  <si>
    <t>0703818</t>
    <phoneticPr fontId="1" type="noConversion"/>
  </si>
  <si>
    <t>최순옥</t>
  </si>
  <si>
    <t>1763472</t>
    <phoneticPr fontId="1" type="noConversion"/>
  </si>
  <si>
    <t>전명성</t>
  </si>
  <si>
    <t>1093912</t>
    <phoneticPr fontId="1" type="noConversion"/>
  </si>
  <si>
    <t>최은정</t>
  </si>
  <si>
    <t>1258747</t>
    <phoneticPr fontId="1" type="noConversion"/>
  </si>
  <si>
    <t>0917753</t>
    <phoneticPr fontId="1" type="noConversion"/>
  </si>
  <si>
    <t>김태수</t>
  </si>
  <si>
    <t>2551394</t>
    <phoneticPr fontId="1" type="noConversion"/>
  </si>
  <si>
    <t>박종철</t>
  </si>
  <si>
    <t>1188845</t>
    <phoneticPr fontId="1" type="noConversion"/>
  </si>
  <si>
    <t>황선미</t>
  </si>
  <si>
    <t>2308495</t>
    <phoneticPr fontId="1" type="noConversion"/>
  </si>
  <si>
    <t>2547825</t>
    <phoneticPr fontId="1" type="noConversion"/>
  </si>
  <si>
    <t>황성호</t>
  </si>
  <si>
    <t>2463777</t>
    <phoneticPr fontId="1" type="noConversion"/>
  </si>
  <si>
    <t>전해업</t>
  </si>
  <si>
    <t>2550537</t>
    <phoneticPr fontId="1" type="noConversion"/>
  </si>
  <si>
    <t>김문성</t>
  </si>
  <si>
    <t>2015961</t>
    <phoneticPr fontId="1" type="noConversion"/>
  </si>
  <si>
    <t>0276499</t>
    <phoneticPr fontId="1" type="noConversion"/>
  </si>
  <si>
    <t>이경익</t>
  </si>
  <si>
    <t>1811624</t>
    <phoneticPr fontId="1" type="noConversion"/>
  </si>
  <si>
    <t>백영순</t>
  </si>
  <si>
    <t>2434870</t>
    <phoneticPr fontId="1" type="noConversion"/>
  </si>
  <si>
    <t>엄아진</t>
  </si>
  <si>
    <t>0891522</t>
    <phoneticPr fontId="1" type="noConversion"/>
  </si>
  <si>
    <t>최선금</t>
  </si>
  <si>
    <t>1407423</t>
    <phoneticPr fontId="1" type="noConversion"/>
  </si>
  <si>
    <t>최화숙</t>
  </si>
  <si>
    <t>0414673</t>
    <phoneticPr fontId="1" type="noConversion"/>
  </si>
  <si>
    <t>강미현</t>
  </si>
  <si>
    <t>2549524</t>
    <phoneticPr fontId="1" type="noConversion"/>
  </si>
  <si>
    <t>이치복</t>
  </si>
  <si>
    <t>1721500</t>
    <phoneticPr fontId="1" type="noConversion"/>
  </si>
  <si>
    <t>조경아</t>
  </si>
  <si>
    <t>2410104</t>
    <phoneticPr fontId="1" type="noConversion"/>
  </si>
  <si>
    <t>정은화</t>
  </si>
  <si>
    <t>2551248</t>
    <phoneticPr fontId="1" type="noConversion"/>
  </si>
  <si>
    <t>박종석</t>
  </si>
  <si>
    <t>2044582</t>
    <phoneticPr fontId="1" type="noConversion"/>
  </si>
  <si>
    <t>0249127</t>
    <phoneticPr fontId="1" type="noConversion"/>
  </si>
  <si>
    <t>안미선</t>
  </si>
  <si>
    <t>0274504</t>
    <phoneticPr fontId="1" type="noConversion"/>
  </si>
  <si>
    <t>2179974</t>
    <phoneticPr fontId="1" type="noConversion"/>
  </si>
  <si>
    <t>강민수</t>
  </si>
  <si>
    <t>1421929</t>
    <phoneticPr fontId="1" type="noConversion"/>
  </si>
  <si>
    <t>김명이</t>
  </si>
  <si>
    <t>0493247</t>
    <phoneticPr fontId="1" type="noConversion"/>
  </si>
  <si>
    <t>김애숙</t>
  </si>
  <si>
    <t>1141545</t>
    <phoneticPr fontId="1" type="noConversion"/>
  </si>
  <si>
    <t>0137655</t>
    <phoneticPr fontId="1" type="noConversion"/>
  </si>
  <si>
    <t>안순덕</t>
  </si>
  <si>
    <t>2215334</t>
    <phoneticPr fontId="1" type="noConversion"/>
  </si>
  <si>
    <t>예금순</t>
  </si>
  <si>
    <t>1149842</t>
    <phoneticPr fontId="1" type="noConversion"/>
  </si>
  <si>
    <t>차순희</t>
  </si>
  <si>
    <t>0560223</t>
    <phoneticPr fontId="1" type="noConversion"/>
  </si>
  <si>
    <t>김서연</t>
  </si>
  <si>
    <t>1773424</t>
    <phoneticPr fontId="1" type="noConversion"/>
  </si>
  <si>
    <t>원숙정</t>
  </si>
  <si>
    <t>1265873</t>
    <phoneticPr fontId="1" type="noConversion"/>
  </si>
  <si>
    <t>김종록</t>
  </si>
  <si>
    <t>1868037</t>
    <phoneticPr fontId="1" type="noConversion"/>
  </si>
  <si>
    <t>한창순</t>
  </si>
  <si>
    <t>7054973</t>
    <phoneticPr fontId="1" type="noConversion"/>
  </si>
  <si>
    <t>노춘남</t>
  </si>
  <si>
    <t>7286778</t>
    <phoneticPr fontId="1" type="noConversion"/>
  </si>
  <si>
    <t>김종정</t>
  </si>
  <si>
    <t>0490221</t>
    <phoneticPr fontId="1" type="noConversion"/>
  </si>
  <si>
    <t>임범식</t>
  </si>
  <si>
    <t>2553007</t>
    <phoneticPr fontId="1" type="noConversion"/>
  </si>
  <si>
    <t>김상규</t>
  </si>
  <si>
    <t>2077621</t>
    <phoneticPr fontId="1" type="noConversion"/>
  </si>
  <si>
    <t>이미혜</t>
  </si>
  <si>
    <t>2019592</t>
    <phoneticPr fontId="1" type="noConversion"/>
  </si>
  <si>
    <t>강배숙</t>
  </si>
  <si>
    <t>0010430</t>
    <phoneticPr fontId="1" type="noConversion"/>
  </si>
  <si>
    <t>0454673</t>
    <phoneticPr fontId="1" type="noConversion"/>
  </si>
  <si>
    <t>윤혜림</t>
  </si>
  <si>
    <t>0646871</t>
    <phoneticPr fontId="1" type="noConversion"/>
  </si>
  <si>
    <t>2554297</t>
    <phoneticPr fontId="1" type="noConversion"/>
  </si>
  <si>
    <t>정기영</t>
  </si>
  <si>
    <t>0652790</t>
    <phoneticPr fontId="1" type="noConversion"/>
  </si>
  <si>
    <t>2404104</t>
    <phoneticPr fontId="1" type="noConversion"/>
  </si>
  <si>
    <t>1131265</t>
    <phoneticPr fontId="1" type="noConversion"/>
  </si>
  <si>
    <t>7233626</t>
    <phoneticPr fontId="1" type="noConversion"/>
  </si>
  <si>
    <t>2549242</t>
    <phoneticPr fontId="1" type="noConversion"/>
  </si>
  <si>
    <t>최금두</t>
  </si>
  <si>
    <t>7001681</t>
    <phoneticPr fontId="1" type="noConversion"/>
  </si>
  <si>
    <t>0429088</t>
    <phoneticPr fontId="1" type="noConversion"/>
  </si>
  <si>
    <t>이복춘</t>
  </si>
  <si>
    <t>2322295</t>
    <phoneticPr fontId="1" type="noConversion"/>
  </si>
  <si>
    <t>박종순</t>
  </si>
  <si>
    <t>1883479</t>
    <phoneticPr fontId="1" type="noConversion"/>
  </si>
  <si>
    <t>하진호</t>
  </si>
  <si>
    <t>1635742</t>
    <phoneticPr fontId="1" type="noConversion"/>
  </si>
  <si>
    <t>박종산</t>
  </si>
  <si>
    <t>1212671</t>
    <phoneticPr fontId="1" type="noConversion"/>
  </si>
  <si>
    <t>강계배</t>
  </si>
  <si>
    <t>1005252</t>
    <phoneticPr fontId="1" type="noConversion"/>
  </si>
  <si>
    <t>2555042</t>
    <phoneticPr fontId="1" type="noConversion"/>
  </si>
  <si>
    <t>김영규2</t>
  </si>
  <si>
    <t>1444830</t>
    <phoneticPr fontId="1" type="noConversion"/>
  </si>
  <si>
    <t>0510713</t>
    <phoneticPr fontId="1" type="noConversion"/>
  </si>
  <si>
    <t>1789072</t>
    <phoneticPr fontId="1" type="noConversion"/>
  </si>
  <si>
    <t>이규은</t>
  </si>
  <si>
    <t>0874246</t>
    <phoneticPr fontId="1" type="noConversion"/>
  </si>
  <si>
    <t>최화성</t>
  </si>
  <si>
    <t>2319815</t>
    <phoneticPr fontId="1" type="noConversion"/>
  </si>
  <si>
    <t>강경미</t>
  </si>
  <si>
    <t>0571111</t>
    <phoneticPr fontId="1" type="noConversion"/>
  </si>
  <si>
    <t>박도형</t>
  </si>
  <si>
    <t>0507804</t>
    <phoneticPr fontId="1" type="noConversion"/>
  </si>
  <si>
    <t>윤경순</t>
  </si>
  <si>
    <t>2291406</t>
    <phoneticPr fontId="1" type="noConversion"/>
  </si>
  <si>
    <t>0218515</t>
    <phoneticPr fontId="1" type="noConversion"/>
  </si>
  <si>
    <t>2293211</t>
    <phoneticPr fontId="1" type="noConversion"/>
  </si>
  <si>
    <t>조명숙</t>
  </si>
  <si>
    <t>1572918</t>
    <phoneticPr fontId="1" type="noConversion"/>
  </si>
  <si>
    <t>홍귀임</t>
  </si>
  <si>
    <t>0848332</t>
    <phoneticPr fontId="1" type="noConversion"/>
  </si>
  <si>
    <t>오병국</t>
  </si>
  <si>
    <t>1919875</t>
    <phoneticPr fontId="1" type="noConversion"/>
  </si>
  <si>
    <t>유정아</t>
  </si>
  <si>
    <t>2064542</t>
    <phoneticPr fontId="1" type="noConversion"/>
  </si>
  <si>
    <t>한수정</t>
  </si>
  <si>
    <t>2323051</t>
    <phoneticPr fontId="1" type="noConversion"/>
  </si>
  <si>
    <t>박영원</t>
  </si>
  <si>
    <t>0651490</t>
    <phoneticPr fontId="1" type="noConversion"/>
  </si>
  <si>
    <t>2283245</t>
    <phoneticPr fontId="1" type="noConversion"/>
  </si>
  <si>
    <t>심옥주</t>
  </si>
  <si>
    <t>7151574</t>
    <phoneticPr fontId="1" type="noConversion"/>
  </si>
  <si>
    <t>현범열</t>
  </si>
  <si>
    <t>2503465</t>
    <phoneticPr fontId="1" type="noConversion"/>
  </si>
  <si>
    <t>김준만</t>
  </si>
  <si>
    <t>0559010</t>
    <phoneticPr fontId="1" type="noConversion"/>
  </si>
  <si>
    <t>김종례</t>
  </si>
  <si>
    <t>0727072</t>
    <phoneticPr fontId="1" type="noConversion"/>
  </si>
  <si>
    <t>1108366</t>
    <phoneticPr fontId="1" type="noConversion"/>
  </si>
  <si>
    <t>정명자</t>
  </si>
  <si>
    <t>0239273</t>
    <phoneticPr fontId="1" type="noConversion"/>
  </si>
  <si>
    <t>문선도</t>
  </si>
  <si>
    <t>2212758</t>
    <phoneticPr fontId="1" type="noConversion"/>
  </si>
  <si>
    <t>유옥희</t>
  </si>
  <si>
    <t>2068315</t>
    <phoneticPr fontId="1" type="noConversion"/>
  </si>
  <si>
    <t>최옥</t>
  </si>
  <si>
    <t>2551669</t>
    <phoneticPr fontId="1" type="noConversion"/>
  </si>
  <si>
    <t>박래혁</t>
  </si>
  <si>
    <t>7238941</t>
    <phoneticPr fontId="1" type="noConversion"/>
  </si>
  <si>
    <t>2285565</t>
    <phoneticPr fontId="1" type="noConversion"/>
  </si>
  <si>
    <t>신호석</t>
  </si>
  <si>
    <t>0850190</t>
    <phoneticPr fontId="1" type="noConversion"/>
  </si>
  <si>
    <t>박미나</t>
  </si>
  <si>
    <t>2454151</t>
    <phoneticPr fontId="1" type="noConversion"/>
  </si>
  <si>
    <t>최재민</t>
  </si>
  <si>
    <t>7021615</t>
    <phoneticPr fontId="1" type="noConversion"/>
  </si>
  <si>
    <t>김효영</t>
  </si>
  <si>
    <t>1284794</t>
    <phoneticPr fontId="1" type="noConversion"/>
  </si>
  <si>
    <t>김영단</t>
  </si>
  <si>
    <t>2555826</t>
    <phoneticPr fontId="1" type="noConversion"/>
  </si>
  <si>
    <t>김갑철</t>
  </si>
  <si>
    <t>0479803</t>
    <phoneticPr fontId="1" type="noConversion"/>
  </si>
  <si>
    <t>장옥순</t>
  </si>
  <si>
    <t>2197500</t>
    <phoneticPr fontId="1" type="noConversion"/>
  </si>
  <si>
    <t>오귀옥</t>
  </si>
  <si>
    <t>0230960</t>
    <phoneticPr fontId="1" type="noConversion"/>
  </si>
  <si>
    <t>박춘자</t>
  </si>
  <si>
    <t>2556742</t>
    <phoneticPr fontId="1" type="noConversion"/>
  </si>
  <si>
    <t>2326622</t>
    <phoneticPr fontId="1" type="noConversion"/>
  </si>
  <si>
    <t>0893851</t>
    <phoneticPr fontId="1" type="noConversion"/>
  </si>
  <si>
    <t>정세옥</t>
  </si>
  <si>
    <t>0844216</t>
    <phoneticPr fontId="1" type="noConversion"/>
  </si>
  <si>
    <t>김기택</t>
  </si>
  <si>
    <t>0931104</t>
    <phoneticPr fontId="1" type="noConversion"/>
  </si>
  <si>
    <t>노신숙</t>
  </si>
  <si>
    <t>0456874</t>
    <phoneticPr fontId="1" type="noConversion"/>
  </si>
  <si>
    <t>이진돌</t>
  </si>
  <si>
    <t>0730934</t>
    <phoneticPr fontId="1" type="noConversion"/>
  </si>
  <si>
    <t>0278704</t>
    <phoneticPr fontId="1" type="noConversion"/>
  </si>
  <si>
    <t>주상순</t>
  </si>
  <si>
    <t>2556283</t>
    <phoneticPr fontId="1" type="noConversion"/>
  </si>
  <si>
    <t>박기준</t>
  </si>
  <si>
    <t>0636587</t>
    <phoneticPr fontId="1" type="noConversion"/>
  </si>
  <si>
    <t>0912654</t>
    <phoneticPr fontId="1" type="noConversion"/>
  </si>
  <si>
    <t>2290560</t>
    <phoneticPr fontId="1" type="noConversion"/>
  </si>
  <si>
    <t>정효진</t>
  </si>
  <si>
    <t>2299995</t>
    <phoneticPr fontId="1" type="noConversion"/>
  </si>
  <si>
    <t>최영근</t>
  </si>
  <si>
    <t>2374717</t>
    <phoneticPr fontId="1" type="noConversion"/>
  </si>
  <si>
    <t>진미혜</t>
  </si>
  <si>
    <t>2199289</t>
    <phoneticPr fontId="1" type="noConversion"/>
  </si>
  <si>
    <t>2525097</t>
    <phoneticPr fontId="1" type="noConversion"/>
  </si>
  <si>
    <t>김명남</t>
  </si>
  <si>
    <t>1820540</t>
    <phoneticPr fontId="1" type="noConversion"/>
  </si>
  <si>
    <t>0251036</t>
    <phoneticPr fontId="1" type="noConversion"/>
  </si>
  <si>
    <t>고윤수</t>
  </si>
  <si>
    <t>2556529</t>
    <phoneticPr fontId="1" type="noConversion"/>
  </si>
  <si>
    <t>1234049</t>
    <phoneticPr fontId="1" type="noConversion"/>
  </si>
  <si>
    <t>홍효정</t>
  </si>
  <si>
    <t>0126469</t>
    <phoneticPr fontId="1" type="noConversion"/>
  </si>
  <si>
    <t>엄종관</t>
  </si>
  <si>
    <t>0273058</t>
    <phoneticPr fontId="1" type="noConversion"/>
  </si>
  <si>
    <t>채영선</t>
  </si>
  <si>
    <t>1374648</t>
    <phoneticPr fontId="1" type="noConversion"/>
  </si>
  <si>
    <t>고옥자</t>
  </si>
  <si>
    <t>0043889</t>
    <phoneticPr fontId="1" type="noConversion"/>
  </si>
  <si>
    <t>박광수</t>
  </si>
  <si>
    <t>2554664</t>
    <phoneticPr fontId="1" type="noConversion"/>
  </si>
  <si>
    <t>천완석</t>
  </si>
  <si>
    <t>0037070</t>
    <phoneticPr fontId="1" type="noConversion"/>
  </si>
  <si>
    <t>이점조</t>
  </si>
  <si>
    <t>0029513</t>
    <phoneticPr fontId="1" type="noConversion"/>
  </si>
  <si>
    <t>전혜경</t>
  </si>
  <si>
    <t>1723751</t>
    <phoneticPr fontId="1" type="noConversion"/>
  </si>
  <si>
    <t>2178080</t>
    <phoneticPr fontId="1" type="noConversion"/>
  </si>
  <si>
    <t>박청웅</t>
  </si>
  <si>
    <t>2555492</t>
    <phoneticPr fontId="1" type="noConversion"/>
  </si>
  <si>
    <t>전귀자</t>
  </si>
  <si>
    <t>0701245</t>
    <phoneticPr fontId="1" type="noConversion"/>
  </si>
  <si>
    <t>권미복</t>
  </si>
  <si>
    <t>1403107</t>
    <phoneticPr fontId="1" type="noConversion"/>
  </si>
  <si>
    <t>2540417</t>
    <phoneticPr fontId="1" type="noConversion"/>
  </si>
  <si>
    <t>1036833</t>
    <phoneticPr fontId="1" type="noConversion"/>
  </si>
  <si>
    <t>정정애</t>
  </si>
  <si>
    <t>1962698</t>
    <phoneticPr fontId="1" type="noConversion"/>
  </si>
  <si>
    <t>최옥자</t>
  </si>
  <si>
    <t>2055330</t>
    <phoneticPr fontId="1" type="noConversion"/>
  </si>
  <si>
    <t>2132324</t>
    <phoneticPr fontId="1" type="noConversion"/>
  </si>
  <si>
    <t>2271469</t>
    <phoneticPr fontId="1" type="noConversion"/>
  </si>
  <si>
    <t>이노소미</t>
  </si>
  <si>
    <t>1012318</t>
    <phoneticPr fontId="1" type="noConversion"/>
  </si>
  <si>
    <t>맹한영</t>
  </si>
  <si>
    <t>2557406</t>
    <phoneticPr fontId="1" type="noConversion"/>
  </si>
  <si>
    <t>송선경</t>
  </si>
  <si>
    <t>2305511</t>
    <phoneticPr fontId="1" type="noConversion"/>
  </si>
  <si>
    <t>강충원</t>
  </si>
  <si>
    <t>2552415</t>
    <phoneticPr fontId="1" type="noConversion"/>
  </si>
  <si>
    <t>1872558</t>
    <phoneticPr fontId="1" type="noConversion"/>
  </si>
  <si>
    <t>7109463</t>
    <phoneticPr fontId="1" type="noConversion"/>
  </si>
  <si>
    <t>이남숙</t>
  </si>
  <si>
    <t>1721639</t>
    <phoneticPr fontId="1" type="noConversion"/>
  </si>
  <si>
    <t>오강숙</t>
  </si>
  <si>
    <t>2219346</t>
    <phoneticPr fontId="1" type="noConversion"/>
  </si>
  <si>
    <t>이상문</t>
  </si>
  <si>
    <t>1199870</t>
    <phoneticPr fontId="1" type="noConversion"/>
  </si>
  <si>
    <t>심정진</t>
  </si>
  <si>
    <t>1838900</t>
    <phoneticPr fontId="1" type="noConversion"/>
  </si>
  <si>
    <t>공인희</t>
  </si>
  <si>
    <t>2338178</t>
    <phoneticPr fontId="1" type="noConversion"/>
  </si>
  <si>
    <t>전현순</t>
  </si>
  <si>
    <t>1071380</t>
    <phoneticPr fontId="1" type="noConversion"/>
  </si>
  <si>
    <t>김공돌</t>
  </si>
  <si>
    <t>2515277</t>
    <phoneticPr fontId="1" type="noConversion"/>
  </si>
  <si>
    <t>한상남</t>
  </si>
  <si>
    <t>7273835</t>
    <phoneticPr fontId="1" type="noConversion"/>
  </si>
  <si>
    <t>권매숙</t>
  </si>
  <si>
    <t>7100854</t>
    <phoneticPr fontId="1" type="noConversion"/>
  </si>
  <si>
    <t>윤혜숙</t>
  </si>
  <si>
    <t>2310624</t>
    <phoneticPr fontId="1" type="noConversion"/>
  </si>
  <si>
    <t>1619333</t>
    <phoneticPr fontId="1" type="noConversion"/>
  </si>
  <si>
    <t>이중원</t>
  </si>
  <si>
    <t>2342380</t>
    <phoneticPr fontId="1" type="noConversion"/>
  </si>
  <si>
    <t>김승주</t>
  </si>
  <si>
    <t>0559881</t>
    <phoneticPr fontId="1" type="noConversion"/>
  </si>
  <si>
    <t>2559780</t>
    <phoneticPr fontId="1" type="noConversion"/>
  </si>
  <si>
    <t>김대겸</t>
  </si>
  <si>
    <t>0857347</t>
    <phoneticPr fontId="1" type="noConversion"/>
  </si>
  <si>
    <t>김용옥</t>
  </si>
  <si>
    <t>2335407</t>
    <phoneticPr fontId="1" type="noConversion"/>
  </si>
  <si>
    <t>윤병근</t>
  </si>
  <si>
    <t>1380440</t>
    <phoneticPr fontId="1" type="noConversion"/>
  </si>
  <si>
    <t>공영철</t>
  </si>
  <si>
    <t>2395164</t>
    <phoneticPr fontId="1" type="noConversion"/>
  </si>
  <si>
    <t>이영오</t>
  </si>
  <si>
    <t>7129961</t>
    <phoneticPr fontId="1" type="noConversion"/>
  </si>
  <si>
    <t>2555643</t>
    <phoneticPr fontId="1" type="noConversion"/>
  </si>
  <si>
    <t>노미숙</t>
  </si>
  <si>
    <t>0260583</t>
    <phoneticPr fontId="1" type="noConversion"/>
  </si>
  <si>
    <t>박종선</t>
  </si>
  <si>
    <t>2391346</t>
    <phoneticPr fontId="1" type="noConversion"/>
  </si>
  <si>
    <t>한원경</t>
  </si>
  <si>
    <t>2283667</t>
    <phoneticPr fontId="1" type="noConversion"/>
  </si>
  <si>
    <t>심미정</t>
  </si>
  <si>
    <t>1869454</t>
    <phoneticPr fontId="1" type="noConversion"/>
  </si>
  <si>
    <t>임재희</t>
  </si>
  <si>
    <t>2271027</t>
    <phoneticPr fontId="1" type="noConversion"/>
  </si>
  <si>
    <t>최병선</t>
  </si>
  <si>
    <t>1165461</t>
    <phoneticPr fontId="1" type="noConversion"/>
  </si>
  <si>
    <t>안나영</t>
  </si>
  <si>
    <t>2551885</t>
    <phoneticPr fontId="1" type="noConversion"/>
  </si>
  <si>
    <t>최장수</t>
  </si>
  <si>
    <t>0206070</t>
    <phoneticPr fontId="1" type="noConversion"/>
  </si>
  <si>
    <t>변순애</t>
  </si>
  <si>
    <t>1632514</t>
    <phoneticPr fontId="1" type="noConversion"/>
  </si>
  <si>
    <t>이재우</t>
  </si>
  <si>
    <t>2296870</t>
    <phoneticPr fontId="1" type="noConversion"/>
  </si>
  <si>
    <t>1047373</t>
    <phoneticPr fontId="1" type="noConversion"/>
  </si>
  <si>
    <t>1875884</t>
    <phoneticPr fontId="1" type="noConversion"/>
  </si>
  <si>
    <t>김광덕</t>
  </si>
  <si>
    <t>1659194</t>
    <phoneticPr fontId="1" type="noConversion"/>
  </si>
  <si>
    <t>유유숙</t>
  </si>
  <si>
    <t>0318357</t>
    <phoneticPr fontId="1" type="noConversion"/>
  </si>
  <si>
    <t>하윤호</t>
  </si>
  <si>
    <t>0403914</t>
    <phoneticPr fontId="1" type="noConversion"/>
  </si>
  <si>
    <t>심정화</t>
  </si>
  <si>
    <t>1783658</t>
    <phoneticPr fontId="1" type="noConversion"/>
  </si>
  <si>
    <t>김회자</t>
  </si>
  <si>
    <t>0726449</t>
    <phoneticPr fontId="1" type="noConversion"/>
  </si>
  <si>
    <t>김진영</t>
  </si>
  <si>
    <t>2541291</t>
  </si>
  <si>
    <t>0736227</t>
  </si>
  <si>
    <t>임길영</t>
  </si>
  <si>
    <t>7152365</t>
  </si>
  <si>
    <t>최유미</t>
  </si>
  <si>
    <t>1018646</t>
  </si>
  <si>
    <t>최효연</t>
  </si>
  <si>
    <t>7255691</t>
  </si>
  <si>
    <t>김남옥</t>
  </si>
  <si>
    <t>2387378</t>
  </si>
  <si>
    <t>하정이</t>
  </si>
  <si>
    <t>2018278</t>
  </si>
  <si>
    <t>박필련</t>
  </si>
  <si>
    <t>1343976</t>
  </si>
  <si>
    <t>송길례</t>
  </si>
  <si>
    <t>0233927</t>
  </si>
  <si>
    <t>김계자</t>
  </si>
  <si>
    <t>0526826</t>
  </si>
  <si>
    <t>황미숙</t>
  </si>
  <si>
    <t>1382375</t>
  </si>
  <si>
    <t>이인환</t>
  </si>
  <si>
    <t>2551355</t>
  </si>
  <si>
    <t>1952713</t>
  </si>
  <si>
    <t>2560151</t>
  </si>
  <si>
    <t>권문식</t>
  </si>
  <si>
    <t>2205891</t>
  </si>
  <si>
    <t>정혜정</t>
  </si>
  <si>
    <t>7291829</t>
  </si>
  <si>
    <t>박금이</t>
  </si>
  <si>
    <t>1110782</t>
  </si>
  <si>
    <t>노순화</t>
  </si>
  <si>
    <t>2261265</t>
  </si>
  <si>
    <t>김미나</t>
  </si>
  <si>
    <t>2394118</t>
  </si>
  <si>
    <t>육영순</t>
  </si>
  <si>
    <t>1764300</t>
  </si>
  <si>
    <t>김지언</t>
  </si>
  <si>
    <t>1272041</t>
  </si>
  <si>
    <t>황창배</t>
  </si>
  <si>
    <t>2560843</t>
  </si>
  <si>
    <t>노선경</t>
  </si>
  <si>
    <t>2532827</t>
    <phoneticPr fontId="1" type="noConversion"/>
  </si>
  <si>
    <t>천선애</t>
  </si>
  <si>
    <t>0790824</t>
    <phoneticPr fontId="1" type="noConversion"/>
  </si>
  <si>
    <t>유용섭</t>
  </si>
  <si>
    <t>1155567</t>
    <phoneticPr fontId="1" type="noConversion"/>
  </si>
  <si>
    <t>최성진</t>
  </si>
  <si>
    <t>NM830</t>
    <phoneticPr fontId="1" type="noConversion"/>
  </si>
  <si>
    <t>2416864</t>
    <phoneticPr fontId="1" type="noConversion"/>
  </si>
  <si>
    <t>NM830</t>
    <phoneticPr fontId="1" type="noConversion"/>
  </si>
  <si>
    <t>0542669</t>
    <phoneticPr fontId="1" type="noConversion"/>
  </si>
  <si>
    <t>이정선</t>
  </si>
  <si>
    <t>1076202</t>
    <phoneticPr fontId="1" type="noConversion"/>
  </si>
  <si>
    <t>1322087</t>
    <phoneticPr fontId="1" type="noConversion"/>
  </si>
  <si>
    <t>2552732</t>
    <phoneticPr fontId="1" type="noConversion"/>
  </si>
  <si>
    <t>목정민</t>
  </si>
  <si>
    <t>2553586</t>
    <phoneticPr fontId="1" type="noConversion"/>
  </si>
  <si>
    <t>주정미</t>
  </si>
  <si>
    <t>2550078</t>
    <phoneticPr fontId="1" type="noConversion"/>
  </si>
  <si>
    <t>0249024</t>
    <phoneticPr fontId="1" type="noConversion"/>
  </si>
  <si>
    <t>최미옥</t>
  </si>
  <si>
    <t>1837568</t>
    <phoneticPr fontId="1" type="noConversion"/>
  </si>
  <si>
    <t>장은희</t>
  </si>
  <si>
    <t>1749641</t>
    <phoneticPr fontId="1" type="noConversion"/>
  </si>
  <si>
    <t>2554656</t>
    <phoneticPr fontId="1" type="noConversion"/>
  </si>
  <si>
    <t>김민철</t>
  </si>
  <si>
    <t>2553978</t>
    <phoneticPr fontId="1" type="noConversion"/>
  </si>
  <si>
    <t>이신영</t>
  </si>
  <si>
    <t>2544994</t>
    <phoneticPr fontId="1" type="noConversion"/>
  </si>
  <si>
    <t>서수열</t>
  </si>
  <si>
    <t>2554785</t>
    <phoneticPr fontId="1" type="noConversion"/>
  </si>
  <si>
    <t>안은숙</t>
  </si>
  <si>
    <t>NM830</t>
    <phoneticPr fontId="1" type="noConversion"/>
  </si>
  <si>
    <t>2469861</t>
    <phoneticPr fontId="1" type="noConversion"/>
  </si>
  <si>
    <t>이효순</t>
  </si>
  <si>
    <t>2553742</t>
    <phoneticPr fontId="1" type="noConversion"/>
  </si>
  <si>
    <t>노해옥</t>
  </si>
  <si>
    <t>0027545</t>
    <phoneticPr fontId="1" type="noConversion"/>
  </si>
  <si>
    <t>1848424</t>
    <phoneticPr fontId="1" type="noConversion"/>
  </si>
  <si>
    <t>김진이</t>
  </si>
  <si>
    <t>2553974</t>
    <phoneticPr fontId="1" type="noConversion"/>
  </si>
  <si>
    <t>남궁혜옥</t>
  </si>
  <si>
    <t>1299664</t>
    <phoneticPr fontId="1" type="noConversion"/>
  </si>
  <si>
    <t>강경임</t>
  </si>
  <si>
    <t>0020961</t>
    <phoneticPr fontId="1" type="noConversion"/>
  </si>
  <si>
    <t>이향숙</t>
  </si>
  <si>
    <t>2554272</t>
    <phoneticPr fontId="1" type="noConversion"/>
  </si>
  <si>
    <t>하미경</t>
  </si>
  <si>
    <t>2550837</t>
    <phoneticPr fontId="1" type="noConversion"/>
  </si>
  <si>
    <t>1274752</t>
    <phoneticPr fontId="1" type="noConversion"/>
  </si>
  <si>
    <t>문수해</t>
  </si>
  <si>
    <t>2014724</t>
    <phoneticPr fontId="1" type="noConversion"/>
  </si>
  <si>
    <t>1709690</t>
    <phoneticPr fontId="1" type="noConversion"/>
  </si>
  <si>
    <t>0576732</t>
    <phoneticPr fontId="1" type="noConversion"/>
  </si>
  <si>
    <t>김성환</t>
  </si>
  <si>
    <t>7176993</t>
    <phoneticPr fontId="1" type="noConversion"/>
  </si>
  <si>
    <t>1422263</t>
    <phoneticPr fontId="1" type="noConversion"/>
  </si>
  <si>
    <t>윤창순</t>
  </si>
  <si>
    <t>7065119</t>
    <phoneticPr fontId="1" type="noConversion"/>
  </si>
  <si>
    <t>2412470</t>
    <phoneticPr fontId="1" type="noConversion"/>
  </si>
  <si>
    <t>김창숙</t>
  </si>
  <si>
    <t>1192197</t>
    <phoneticPr fontId="1" type="noConversion"/>
  </si>
  <si>
    <t>NM830</t>
    <phoneticPr fontId="1" type="noConversion"/>
  </si>
  <si>
    <t>2511600</t>
    <phoneticPr fontId="1" type="noConversion"/>
  </si>
  <si>
    <t>장수빈</t>
  </si>
  <si>
    <t>2382482</t>
    <phoneticPr fontId="1" type="noConversion"/>
  </si>
  <si>
    <t>1389245</t>
    <phoneticPr fontId="1" type="noConversion"/>
  </si>
  <si>
    <t>성승민</t>
  </si>
  <si>
    <t>0891619</t>
    <phoneticPr fontId="1" type="noConversion"/>
  </si>
  <si>
    <t>이화옥</t>
  </si>
  <si>
    <t>0583592</t>
    <phoneticPr fontId="1" type="noConversion"/>
  </si>
  <si>
    <t>2556293</t>
    <phoneticPr fontId="1" type="noConversion"/>
  </si>
  <si>
    <t>임수빈</t>
  </si>
  <si>
    <t>0761773</t>
    <phoneticPr fontId="1" type="noConversion"/>
  </si>
  <si>
    <t>권호형</t>
  </si>
  <si>
    <t>2056440</t>
    <phoneticPr fontId="1" type="noConversion"/>
  </si>
  <si>
    <t>권교자</t>
  </si>
  <si>
    <t>NM830</t>
    <phoneticPr fontId="1" type="noConversion"/>
  </si>
  <si>
    <t>0616080</t>
    <phoneticPr fontId="1" type="noConversion"/>
  </si>
  <si>
    <t>황경옥</t>
  </si>
  <si>
    <t>2305274</t>
    <phoneticPr fontId="1" type="noConversion"/>
  </si>
  <si>
    <t>윤명숙</t>
  </si>
  <si>
    <t>2272503</t>
    <phoneticPr fontId="1" type="noConversion"/>
  </si>
  <si>
    <t>강효선</t>
  </si>
  <si>
    <t>0798517</t>
    <phoneticPr fontId="1" type="noConversion"/>
  </si>
  <si>
    <t>0647331</t>
    <phoneticPr fontId="1" type="noConversion"/>
  </si>
  <si>
    <t>최명산</t>
  </si>
  <si>
    <t>2064023</t>
    <phoneticPr fontId="1" type="noConversion"/>
  </si>
  <si>
    <t>박혜선</t>
  </si>
  <si>
    <t>0104290</t>
    <phoneticPr fontId="1" type="noConversion"/>
  </si>
  <si>
    <t>정선희</t>
  </si>
  <si>
    <t>NM830</t>
    <phoneticPr fontId="1" type="noConversion"/>
  </si>
  <si>
    <t>7180675</t>
    <phoneticPr fontId="1" type="noConversion"/>
  </si>
  <si>
    <t>2323397</t>
    <phoneticPr fontId="1" type="noConversion"/>
  </si>
  <si>
    <t>이은하</t>
  </si>
  <si>
    <t>1841025</t>
    <phoneticPr fontId="1" type="noConversion"/>
  </si>
  <si>
    <t>2282955</t>
    <phoneticPr fontId="1" type="noConversion"/>
  </si>
  <si>
    <t>NIU YAJUAN</t>
  </si>
  <si>
    <t>2559673</t>
    <phoneticPr fontId="1" type="noConversion"/>
  </si>
  <si>
    <t>유재은</t>
  </si>
  <si>
    <t>2557579</t>
    <phoneticPr fontId="1" type="noConversion"/>
  </si>
  <si>
    <t>2521130</t>
    <phoneticPr fontId="1" type="noConversion"/>
  </si>
  <si>
    <t>이민옥</t>
  </si>
  <si>
    <t>2335533</t>
    <phoneticPr fontId="1" type="noConversion"/>
  </si>
  <si>
    <t>0213719</t>
    <phoneticPr fontId="1" type="noConversion"/>
  </si>
  <si>
    <t>어복기</t>
  </si>
  <si>
    <t>1651107</t>
    <phoneticPr fontId="1" type="noConversion"/>
  </si>
  <si>
    <t>한경미</t>
  </si>
  <si>
    <t>2410935</t>
    <phoneticPr fontId="1" type="noConversion"/>
  </si>
  <si>
    <t>1045923</t>
    <phoneticPr fontId="1" type="noConversion"/>
  </si>
  <si>
    <t>최정숙</t>
  </si>
  <si>
    <t>1677342</t>
    <phoneticPr fontId="1" type="noConversion"/>
  </si>
  <si>
    <t>정월선</t>
  </si>
  <si>
    <t>1488368</t>
    <phoneticPr fontId="1" type="noConversion"/>
  </si>
  <si>
    <t>하순임</t>
  </si>
  <si>
    <t>2171343</t>
    <phoneticPr fontId="1" type="noConversion"/>
  </si>
  <si>
    <t>조명월</t>
  </si>
  <si>
    <t>2364400</t>
    <phoneticPr fontId="1" type="noConversion"/>
  </si>
  <si>
    <t>0639202</t>
    <phoneticPr fontId="1" type="noConversion"/>
  </si>
  <si>
    <t>서지희</t>
  </si>
  <si>
    <t>2534982</t>
  </si>
  <si>
    <t>김지호</t>
  </si>
  <si>
    <t>NM830</t>
    <phoneticPr fontId="1" type="noConversion"/>
  </si>
  <si>
    <t>2560024</t>
  </si>
  <si>
    <t>박기남</t>
  </si>
  <si>
    <t>2521072</t>
    <phoneticPr fontId="1" type="noConversion"/>
  </si>
  <si>
    <t>오연순</t>
  </si>
  <si>
    <t>1227529</t>
    <phoneticPr fontId="1" type="noConversion"/>
  </si>
  <si>
    <t>2099871</t>
    <phoneticPr fontId="1" type="noConversion"/>
  </si>
  <si>
    <t>1840256</t>
    <phoneticPr fontId="1" type="noConversion"/>
  </si>
  <si>
    <t>최예은</t>
  </si>
  <si>
    <t>2551366</t>
    <phoneticPr fontId="1" type="noConversion"/>
  </si>
  <si>
    <t>7035790</t>
    <phoneticPr fontId="1" type="noConversion"/>
  </si>
  <si>
    <t>0850381</t>
    <phoneticPr fontId="1" type="noConversion"/>
  </si>
  <si>
    <t>유혜영</t>
  </si>
  <si>
    <t>1796797</t>
    <phoneticPr fontId="1" type="noConversion"/>
  </si>
  <si>
    <t>신성미</t>
  </si>
  <si>
    <t>0225361</t>
    <phoneticPr fontId="1" type="noConversion"/>
  </si>
  <si>
    <t>조성자</t>
  </si>
  <si>
    <t>0801196</t>
    <phoneticPr fontId="1" type="noConversion"/>
  </si>
  <si>
    <t>2077006</t>
    <phoneticPr fontId="1" type="noConversion"/>
  </si>
  <si>
    <t>정은영</t>
  </si>
  <si>
    <t>2542370</t>
    <phoneticPr fontId="1" type="noConversion"/>
  </si>
  <si>
    <t>김상준</t>
  </si>
  <si>
    <t>0609674</t>
    <phoneticPr fontId="1" type="noConversion"/>
  </si>
  <si>
    <t>강정아</t>
  </si>
  <si>
    <t>2112450</t>
    <phoneticPr fontId="1" type="noConversion"/>
  </si>
  <si>
    <t>김미진</t>
  </si>
  <si>
    <t>1867922</t>
    <phoneticPr fontId="1" type="noConversion"/>
  </si>
  <si>
    <t>이일오</t>
  </si>
  <si>
    <t>2456723</t>
    <phoneticPr fontId="1" type="noConversion"/>
  </si>
  <si>
    <t>강명옥</t>
  </si>
  <si>
    <t>2552059</t>
    <phoneticPr fontId="1" type="noConversion"/>
  </si>
  <si>
    <t>0380184</t>
    <phoneticPr fontId="1" type="noConversion"/>
  </si>
  <si>
    <t>허정란</t>
  </si>
  <si>
    <t>1639552</t>
    <phoneticPr fontId="1" type="noConversion"/>
  </si>
  <si>
    <t>2550496</t>
    <phoneticPr fontId="1" type="noConversion"/>
  </si>
  <si>
    <t>최충섭</t>
  </si>
  <si>
    <t>2544943</t>
    <phoneticPr fontId="1" type="noConversion"/>
  </si>
  <si>
    <t>오애리자</t>
  </si>
  <si>
    <t>0800442</t>
    <phoneticPr fontId="1" type="noConversion"/>
  </si>
  <si>
    <t>방영순</t>
  </si>
  <si>
    <t>2337767</t>
    <phoneticPr fontId="1" type="noConversion"/>
  </si>
  <si>
    <t>박명옥</t>
  </si>
  <si>
    <t>2480116</t>
    <phoneticPr fontId="1" type="noConversion"/>
  </si>
  <si>
    <t>정숙인</t>
  </si>
  <si>
    <t>2552955</t>
    <phoneticPr fontId="1" type="noConversion"/>
  </si>
  <si>
    <t>손만호</t>
  </si>
  <si>
    <t>2542237</t>
    <phoneticPr fontId="1" type="noConversion"/>
  </si>
  <si>
    <t>김희자</t>
  </si>
  <si>
    <t>2428495</t>
    <phoneticPr fontId="1" type="noConversion"/>
  </si>
  <si>
    <t>두진희</t>
  </si>
  <si>
    <t>0987147</t>
    <phoneticPr fontId="1" type="noConversion"/>
  </si>
  <si>
    <t>최종순</t>
  </si>
  <si>
    <t>0015974</t>
    <phoneticPr fontId="1" type="noConversion"/>
  </si>
  <si>
    <t>금해섭</t>
  </si>
  <si>
    <t>1621241</t>
    <phoneticPr fontId="1" type="noConversion"/>
  </si>
  <si>
    <t>조정순</t>
  </si>
  <si>
    <t>1239370</t>
    <phoneticPr fontId="1" type="noConversion"/>
  </si>
  <si>
    <t>0526570</t>
    <phoneticPr fontId="1" type="noConversion"/>
  </si>
  <si>
    <t>안상희</t>
  </si>
  <si>
    <t>0322699</t>
    <phoneticPr fontId="1" type="noConversion"/>
  </si>
  <si>
    <t>방은선</t>
  </si>
  <si>
    <t>0142263</t>
    <phoneticPr fontId="1" type="noConversion"/>
  </si>
  <si>
    <t>0213602</t>
    <phoneticPr fontId="1" type="noConversion"/>
  </si>
  <si>
    <t>신승현</t>
  </si>
  <si>
    <t>1632711</t>
    <phoneticPr fontId="1" type="noConversion"/>
  </si>
  <si>
    <t>김혜덕</t>
  </si>
  <si>
    <t>2271371</t>
    <phoneticPr fontId="1" type="noConversion"/>
  </si>
  <si>
    <t>정소정</t>
  </si>
  <si>
    <t>2540779</t>
    <phoneticPr fontId="1" type="noConversion"/>
  </si>
  <si>
    <t>송기자</t>
  </si>
  <si>
    <t>2474964</t>
    <phoneticPr fontId="1" type="noConversion"/>
  </si>
  <si>
    <t>김인영</t>
  </si>
  <si>
    <t>2017169</t>
    <phoneticPr fontId="1" type="noConversion"/>
  </si>
  <si>
    <t>조환금</t>
  </si>
  <si>
    <t>2479399</t>
    <phoneticPr fontId="1" type="noConversion"/>
  </si>
  <si>
    <t>이혜순</t>
  </si>
  <si>
    <t>0935114</t>
    <phoneticPr fontId="1" type="noConversion"/>
  </si>
  <si>
    <t>홍경희</t>
  </si>
  <si>
    <t>2554279</t>
    <phoneticPr fontId="1" type="noConversion"/>
  </si>
  <si>
    <t>TIAN YUJIN</t>
  </si>
  <si>
    <t>2376744</t>
    <phoneticPr fontId="1" type="noConversion"/>
  </si>
  <si>
    <t>2552956</t>
    <phoneticPr fontId="1" type="noConversion"/>
  </si>
  <si>
    <t>황한규</t>
  </si>
  <si>
    <t>7093831</t>
    <phoneticPr fontId="1" type="noConversion"/>
  </si>
  <si>
    <t>1483731</t>
    <phoneticPr fontId="1" type="noConversion"/>
  </si>
  <si>
    <t>이옥미</t>
  </si>
  <si>
    <t>2544210</t>
    <phoneticPr fontId="1" type="noConversion"/>
  </si>
  <si>
    <t>1756431</t>
    <phoneticPr fontId="1" type="noConversion"/>
  </si>
  <si>
    <t>0198140</t>
    <phoneticPr fontId="1" type="noConversion"/>
  </si>
  <si>
    <t>2484183</t>
    <phoneticPr fontId="1" type="noConversion"/>
  </si>
  <si>
    <t>김학송</t>
  </si>
  <si>
    <t>1682293</t>
    <phoneticPr fontId="1" type="noConversion"/>
  </si>
  <si>
    <t>이태영</t>
  </si>
  <si>
    <t>0931869</t>
    <phoneticPr fontId="1" type="noConversion"/>
  </si>
  <si>
    <t>지연</t>
  </si>
  <si>
    <t>0994313</t>
    <phoneticPr fontId="1" type="noConversion"/>
  </si>
  <si>
    <t>이진주</t>
  </si>
  <si>
    <t>2554184</t>
    <phoneticPr fontId="1" type="noConversion"/>
  </si>
  <si>
    <t>정길호</t>
  </si>
  <si>
    <t>0858091</t>
    <phoneticPr fontId="1" type="noConversion"/>
  </si>
  <si>
    <t>박수명</t>
  </si>
  <si>
    <t>1078010</t>
    <phoneticPr fontId="1" type="noConversion"/>
  </si>
  <si>
    <t>민소영</t>
  </si>
  <si>
    <t>1046327</t>
    <phoneticPr fontId="1" type="noConversion"/>
  </si>
  <si>
    <t>YOM/ PETER C</t>
  </si>
  <si>
    <t>0845412</t>
    <phoneticPr fontId="1" type="noConversion"/>
  </si>
  <si>
    <t>손광희</t>
  </si>
  <si>
    <t>2554851</t>
    <phoneticPr fontId="1" type="noConversion"/>
  </si>
  <si>
    <t>NI/ NONNA</t>
  </si>
  <si>
    <t>2361964</t>
    <phoneticPr fontId="1" type="noConversion"/>
  </si>
  <si>
    <t>고정희</t>
  </si>
  <si>
    <t>1172014</t>
    <phoneticPr fontId="1" type="noConversion"/>
  </si>
  <si>
    <t>0051317</t>
    <phoneticPr fontId="1" type="noConversion"/>
  </si>
  <si>
    <t>서순옥</t>
  </si>
  <si>
    <t>2551294</t>
    <phoneticPr fontId="1" type="noConversion"/>
  </si>
  <si>
    <t>정영환</t>
  </si>
  <si>
    <t>1957629</t>
    <phoneticPr fontId="1" type="noConversion"/>
  </si>
  <si>
    <t>2264685</t>
    <phoneticPr fontId="1" type="noConversion"/>
  </si>
  <si>
    <t>나명옥</t>
  </si>
  <si>
    <t>1772178</t>
    <phoneticPr fontId="1" type="noConversion"/>
  </si>
  <si>
    <t>0774809</t>
    <phoneticPr fontId="1" type="noConversion"/>
  </si>
  <si>
    <t>이간란</t>
  </si>
  <si>
    <t>0281855</t>
    <phoneticPr fontId="1" type="noConversion"/>
  </si>
  <si>
    <t>2373463</t>
    <phoneticPr fontId="1" type="noConversion"/>
  </si>
  <si>
    <t>정희정</t>
  </si>
  <si>
    <t>7036283</t>
    <phoneticPr fontId="1" type="noConversion"/>
  </si>
  <si>
    <t>2289181</t>
    <phoneticPr fontId="1" type="noConversion"/>
  </si>
  <si>
    <t>서은아</t>
  </si>
  <si>
    <t>1282160</t>
    <phoneticPr fontId="1" type="noConversion"/>
  </si>
  <si>
    <t>김혜환</t>
  </si>
  <si>
    <t>2555403</t>
    <phoneticPr fontId="1" type="noConversion"/>
  </si>
  <si>
    <t>안한수</t>
  </si>
  <si>
    <t>1991067</t>
    <phoneticPr fontId="1" type="noConversion"/>
  </si>
  <si>
    <t>이민순</t>
  </si>
  <si>
    <t>2326947</t>
    <phoneticPr fontId="1" type="noConversion"/>
  </si>
  <si>
    <t>정지연</t>
  </si>
  <si>
    <t>2079989</t>
    <phoneticPr fontId="1" type="noConversion"/>
  </si>
  <si>
    <t>0307660</t>
    <phoneticPr fontId="1" type="noConversion"/>
  </si>
  <si>
    <t>김점옥</t>
  </si>
  <si>
    <t>1998413</t>
    <phoneticPr fontId="1" type="noConversion"/>
  </si>
  <si>
    <t>신해옥</t>
  </si>
  <si>
    <t>0085632</t>
    <phoneticPr fontId="1" type="noConversion"/>
  </si>
  <si>
    <t>김시윤</t>
  </si>
  <si>
    <t>2415979</t>
    <phoneticPr fontId="1" type="noConversion"/>
  </si>
  <si>
    <t>한신자</t>
  </si>
  <si>
    <t>1263868</t>
    <phoneticPr fontId="1" type="noConversion"/>
  </si>
  <si>
    <t>동향옥</t>
  </si>
  <si>
    <t>7253079</t>
    <phoneticPr fontId="1" type="noConversion"/>
  </si>
  <si>
    <t>2454231</t>
    <phoneticPr fontId="1" type="noConversion"/>
  </si>
  <si>
    <t>권애경</t>
  </si>
  <si>
    <t>0457012</t>
    <phoneticPr fontId="1" type="noConversion"/>
  </si>
  <si>
    <t>송경자</t>
  </si>
  <si>
    <t>2552895</t>
    <phoneticPr fontId="1" type="noConversion"/>
  </si>
  <si>
    <t>이하운</t>
  </si>
  <si>
    <t>0190776</t>
    <phoneticPr fontId="1" type="noConversion"/>
  </si>
  <si>
    <t>안성호</t>
  </si>
  <si>
    <t>2316707</t>
    <phoneticPr fontId="1" type="noConversion"/>
  </si>
  <si>
    <t>1344784</t>
    <phoneticPr fontId="1" type="noConversion"/>
  </si>
  <si>
    <t>2555872</t>
    <phoneticPr fontId="1" type="noConversion"/>
  </si>
  <si>
    <t>유새롬</t>
  </si>
  <si>
    <t>1957459</t>
    <phoneticPr fontId="1" type="noConversion"/>
  </si>
  <si>
    <t>우춘화</t>
  </si>
  <si>
    <t>1641591</t>
    <phoneticPr fontId="1" type="noConversion"/>
  </si>
  <si>
    <t>이윤희</t>
  </si>
  <si>
    <t>2537856</t>
    <phoneticPr fontId="1" type="noConversion"/>
  </si>
  <si>
    <t>0634202</t>
    <phoneticPr fontId="1" type="noConversion"/>
  </si>
  <si>
    <t>김문숙</t>
  </si>
  <si>
    <t>1914382</t>
    <phoneticPr fontId="1" type="noConversion"/>
  </si>
  <si>
    <t>0769914</t>
    <phoneticPr fontId="1" type="noConversion"/>
  </si>
  <si>
    <t>2305710</t>
    <phoneticPr fontId="1" type="noConversion"/>
  </si>
  <si>
    <t>이옥섭</t>
  </si>
  <si>
    <t>2016822</t>
    <phoneticPr fontId="1" type="noConversion"/>
  </si>
  <si>
    <t>1995798</t>
    <phoneticPr fontId="1" type="noConversion"/>
  </si>
  <si>
    <t>김강성</t>
  </si>
  <si>
    <t>2553201</t>
    <phoneticPr fontId="1" type="noConversion"/>
  </si>
  <si>
    <t>박현숙</t>
  </si>
  <si>
    <t>1167364</t>
    <phoneticPr fontId="1" type="noConversion"/>
  </si>
  <si>
    <t>장선화</t>
  </si>
  <si>
    <t>1945786</t>
    <phoneticPr fontId="1" type="noConversion"/>
  </si>
  <si>
    <t>2008646</t>
    <phoneticPr fontId="1" type="noConversion"/>
  </si>
  <si>
    <t>장현주</t>
  </si>
  <si>
    <t>1577249</t>
    <phoneticPr fontId="1" type="noConversion"/>
  </si>
  <si>
    <t>박경제</t>
  </si>
  <si>
    <t>2205171</t>
    <phoneticPr fontId="1" type="noConversion"/>
  </si>
  <si>
    <t>2147730</t>
    <phoneticPr fontId="1" type="noConversion"/>
  </si>
  <si>
    <t>허지윤</t>
  </si>
  <si>
    <t>0054538</t>
    <phoneticPr fontId="1" type="noConversion"/>
  </si>
  <si>
    <t>0752292</t>
    <phoneticPr fontId="1" type="noConversion"/>
  </si>
  <si>
    <t>조수현</t>
  </si>
  <si>
    <t>2557636</t>
    <phoneticPr fontId="1" type="noConversion"/>
  </si>
  <si>
    <t>김명연</t>
  </si>
  <si>
    <t>2555929</t>
    <phoneticPr fontId="1" type="noConversion"/>
  </si>
  <si>
    <t>신미라</t>
  </si>
  <si>
    <t>1321848</t>
    <phoneticPr fontId="1" type="noConversion"/>
  </si>
  <si>
    <t>김점희</t>
  </si>
  <si>
    <t>1301809</t>
    <phoneticPr fontId="1" type="noConversion"/>
  </si>
  <si>
    <t>선경수</t>
  </si>
  <si>
    <t>2420599</t>
    <phoneticPr fontId="1" type="noConversion"/>
  </si>
  <si>
    <t>이길자</t>
  </si>
  <si>
    <t>2557640</t>
    <phoneticPr fontId="1" type="noConversion"/>
  </si>
  <si>
    <t>박남진</t>
  </si>
  <si>
    <t>2154339</t>
    <phoneticPr fontId="1" type="noConversion"/>
  </si>
  <si>
    <t>최유희</t>
  </si>
  <si>
    <t>2250535</t>
    <phoneticPr fontId="1" type="noConversion"/>
  </si>
  <si>
    <t>1675676</t>
    <phoneticPr fontId="1" type="noConversion"/>
  </si>
  <si>
    <t>박노정</t>
  </si>
  <si>
    <t>0092674</t>
    <phoneticPr fontId="1" type="noConversion"/>
  </si>
  <si>
    <t>홍두선</t>
  </si>
  <si>
    <t>0124669</t>
    <phoneticPr fontId="1" type="noConversion"/>
  </si>
  <si>
    <t>정태식</t>
  </si>
  <si>
    <t>2428228</t>
    <phoneticPr fontId="1" type="noConversion"/>
  </si>
  <si>
    <t>오미란</t>
  </si>
  <si>
    <t>2222606</t>
    <phoneticPr fontId="1" type="noConversion"/>
  </si>
  <si>
    <t>김장희</t>
  </si>
  <si>
    <t>0482222</t>
    <phoneticPr fontId="1" type="noConversion"/>
  </si>
  <si>
    <t>박선복</t>
  </si>
  <si>
    <t>1179124</t>
    <phoneticPr fontId="1" type="noConversion"/>
  </si>
  <si>
    <t>0260885</t>
    <phoneticPr fontId="1" type="noConversion"/>
  </si>
  <si>
    <t>편화자</t>
  </si>
  <si>
    <t>1715436</t>
    <phoneticPr fontId="1" type="noConversion"/>
  </si>
  <si>
    <t>0615218</t>
    <phoneticPr fontId="1" type="noConversion"/>
  </si>
  <si>
    <t>우영열</t>
  </si>
  <si>
    <t>7041958</t>
    <phoneticPr fontId="1" type="noConversion"/>
  </si>
  <si>
    <t>오세혁</t>
  </si>
  <si>
    <t>0115976</t>
    <phoneticPr fontId="1" type="noConversion"/>
  </si>
  <si>
    <t>송시현</t>
  </si>
  <si>
    <t>2154832</t>
    <phoneticPr fontId="1" type="noConversion"/>
  </si>
  <si>
    <t>최춘선</t>
  </si>
  <si>
    <t>0382641</t>
    <phoneticPr fontId="1" type="noConversion"/>
  </si>
  <si>
    <t>안애순</t>
  </si>
  <si>
    <t>2281696</t>
    <phoneticPr fontId="1" type="noConversion"/>
  </si>
  <si>
    <t>임선옥</t>
  </si>
  <si>
    <t>1815729</t>
    <phoneticPr fontId="1" type="noConversion"/>
  </si>
  <si>
    <t>백순덕</t>
  </si>
  <si>
    <t>0454008</t>
    <phoneticPr fontId="1" type="noConversion"/>
  </si>
  <si>
    <t>곽현미</t>
  </si>
  <si>
    <t>1358822</t>
    <phoneticPr fontId="1" type="noConversion"/>
  </si>
  <si>
    <t>나계화</t>
  </si>
  <si>
    <t>1843455</t>
    <phoneticPr fontId="1" type="noConversion"/>
  </si>
  <si>
    <t>김완신</t>
  </si>
  <si>
    <t>1231841</t>
    <phoneticPr fontId="1" type="noConversion"/>
  </si>
  <si>
    <t>이용호</t>
  </si>
  <si>
    <t>2119673</t>
    <phoneticPr fontId="1" type="noConversion"/>
  </si>
  <si>
    <t>0081403</t>
    <phoneticPr fontId="1" type="noConversion"/>
  </si>
  <si>
    <t>홍선해</t>
  </si>
  <si>
    <t>2555669</t>
    <phoneticPr fontId="1" type="noConversion"/>
  </si>
  <si>
    <t>2559868</t>
    <phoneticPr fontId="1" type="noConversion"/>
  </si>
  <si>
    <t>2481476</t>
    <phoneticPr fontId="1" type="noConversion"/>
  </si>
  <si>
    <t>변희명</t>
  </si>
  <si>
    <t>1635523</t>
    <phoneticPr fontId="1" type="noConversion"/>
  </si>
  <si>
    <t>차춘자</t>
  </si>
  <si>
    <t>0775906</t>
    <phoneticPr fontId="1" type="noConversion"/>
  </si>
  <si>
    <t>2429386</t>
    <phoneticPr fontId="1" type="noConversion"/>
  </si>
  <si>
    <t>0393484</t>
    <phoneticPr fontId="1" type="noConversion"/>
  </si>
  <si>
    <t>정명미</t>
  </si>
  <si>
    <t>2272422</t>
    <phoneticPr fontId="1" type="noConversion"/>
  </si>
  <si>
    <t>유다은</t>
  </si>
  <si>
    <t>2559454</t>
    <phoneticPr fontId="1" type="noConversion"/>
  </si>
  <si>
    <t>신예진</t>
  </si>
  <si>
    <t>2427686</t>
    <phoneticPr fontId="1" type="noConversion"/>
  </si>
  <si>
    <t>김태화</t>
  </si>
  <si>
    <t>0441202</t>
    <phoneticPr fontId="1" type="noConversion"/>
  </si>
  <si>
    <t>정규환</t>
  </si>
  <si>
    <t>2538943</t>
    <phoneticPr fontId="1" type="noConversion"/>
  </si>
  <si>
    <t>박달성</t>
  </si>
  <si>
    <t>2541321</t>
    <phoneticPr fontId="1" type="noConversion"/>
  </si>
  <si>
    <t>윤정기</t>
  </si>
  <si>
    <t>뼈 전이</t>
    <phoneticPr fontId="1" type="noConversion"/>
  </si>
  <si>
    <t>1679002</t>
    <phoneticPr fontId="1" type="noConversion"/>
  </si>
  <si>
    <t>남혜숙</t>
  </si>
  <si>
    <t>0993297</t>
    <phoneticPr fontId="1" type="noConversion"/>
  </si>
  <si>
    <t>7231335</t>
    <phoneticPr fontId="1" type="noConversion"/>
  </si>
  <si>
    <t>서아걸</t>
  </si>
  <si>
    <t>2064278</t>
    <phoneticPr fontId="1" type="noConversion"/>
  </si>
  <si>
    <t>최준수</t>
  </si>
  <si>
    <t>1956396</t>
    <phoneticPr fontId="1" type="noConversion"/>
  </si>
  <si>
    <t>홍숙</t>
  </si>
  <si>
    <t>0631429</t>
    <phoneticPr fontId="1" type="noConversion"/>
  </si>
  <si>
    <t>허리경</t>
  </si>
  <si>
    <t>0124107</t>
    <phoneticPr fontId="1" type="noConversion"/>
  </si>
  <si>
    <t>강은형</t>
  </si>
  <si>
    <t>0019159</t>
  </si>
  <si>
    <t>이재금</t>
  </si>
  <si>
    <t>2058153</t>
  </si>
  <si>
    <t>문학연</t>
  </si>
  <si>
    <t>1934294</t>
  </si>
  <si>
    <t>황희숙</t>
  </si>
  <si>
    <t>0974194</t>
  </si>
  <si>
    <t>박선화</t>
  </si>
  <si>
    <t>2317417</t>
  </si>
  <si>
    <t>0619818</t>
  </si>
  <si>
    <t>박월용</t>
  </si>
  <si>
    <t>2532125</t>
  </si>
  <si>
    <t>정안순</t>
  </si>
  <si>
    <t>2560480</t>
  </si>
  <si>
    <t>장순중</t>
  </si>
  <si>
    <t>2560736</t>
  </si>
  <si>
    <t>1722353</t>
  </si>
  <si>
    <t>강태규</t>
  </si>
  <si>
    <t>2011752</t>
  </si>
  <si>
    <t>고찬숙</t>
  </si>
  <si>
    <t>0606053</t>
  </si>
  <si>
    <t>조미호</t>
  </si>
  <si>
    <t>0361660</t>
  </si>
  <si>
    <t>2350313</t>
  </si>
  <si>
    <t>2329066</t>
  </si>
  <si>
    <t>정양순</t>
  </si>
  <si>
    <t>2538130</t>
  </si>
  <si>
    <t>장석환</t>
  </si>
  <si>
    <t>2553345</t>
  </si>
  <si>
    <t>이상선</t>
  </si>
  <si>
    <t>7010331</t>
  </si>
  <si>
    <t>김송이</t>
  </si>
  <si>
    <t>2481948</t>
    <phoneticPr fontId="1" type="noConversion"/>
  </si>
  <si>
    <t>장재순</t>
  </si>
  <si>
    <t>0661639</t>
    <phoneticPr fontId="1" type="noConversion"/>
  </si>
  <si>
    <t>2549568</t>
    <phoneticPr fontId="1" type="noConversion"/>
  </si>
  <si>
    <t>오승헌</t>
  </si>
  <si>
    <t>2409862</t>
    <phoneticPr fontId="1" type="noConversion"/>
  </si>
  <si>
    <t>윤정임</t>
  </si>
  <si>
    <t>2447281</t>
    <phoneticPr fontId="1" type="noConversion"/>
  </si>
  <si>
    <t>0282717</t>
    <phoneticPr fontId="1" type="noConversion"/>
  </si>
  <si>
    <t>정정이</t>
  </si>
  <si>
    <t>0856493</t>
    <phoneticPr fontId="1" type="noConversion"/>
  </si>
  <si>
    <t>0439014</t>
    <phoneticPr fontId="1" type="noConversion"/>
  </si>
  <si>
    <t>노재경</t>
  </si>
  <si>
    <t>2550261</t>
    <phoneticPr fontId="1" type="noConversion"/>
  </si>
  <si>
    <t>이상준</t>
  </si>
  <si>
    <t>2548665</t>
    <phoneticPr fontId="1" type="noConversion"/>
  </si>
  <si>
    <t>0286762</t>
    <phoneticPr fontId="1" type="noConversion"/>
  </si>
  <si>
    <t>2443680</t>
    <phoneticPr fontId="1" type="noConversion"/>
  </si>
  <si>
    <t>TAN HUEY LING</t>
  </si>
  <si>
    <t>1343333</t>
    <phoneticPr fontId="1" type="noConversion"/>
  </si>
  <si>
    <t>2020397</t>
    <phoneticPr fontId="1" type="noConversion"/>
  </si>
  <si>
    <t>2371701</t>
    <phoneticPr fontId="1" type="noConversion"/>
  </si>
  <si>
    <t>정선화</t>
  </si>
  <si>
    <t>0577805</t>
    <phoneticPr fontId="1" type="noConversion"/>
  </si>
  <si>
    <t>배민수</t>
  </si>
  <si>
    <t>0503293</t>
    <phoneticPr fontId="1" type="noConversion"/>
  </si>
  <si>
    <t>강혜숙</t>
  </si>
  <si>
    <t>2551790</t>
    <phoneticPr fontId="1" type="noConversion"/>
  </si>
  <si>
    <t>박헌국</t>
  </si>
  <si>
    <t>2477003</t>
    <phoneticPr fontId="1" type="noConversion"/>
  </si>
  <si>
    <t>2449711</t>
    <phoneticPr fontId="1" type="noConversion"/>
  </si>
  <si>
    <t>2013369</t>
    <phoneticPr fontId="1" type="noConversion"/>
  </si>
  <si>
    <t>전숙희</t>
  </si>
  <si>
    <t>2544682</t>
    <phoneticPr fontId="1" type="noConversion"/>
  </si>
  <si>
    <t>민병주</t>
  </si>
  <si>
    <t>0940593</t>
    <phoneticPr fontId="1" type="noConversion"/>
  </si>
  <si>
    <t>0964275</t>
    <phoneticPr fontId="1" type="noConversion"/>
  </si>
  <si>
    <t>박경순</t>
  </si>
  <si>
    <t>2457238</t>
    <phoneticPr fontId="1" type="noConversion"/>
  </si>
  <si>
    <t>안선영</t>
  </si>
  <si>
    <t>2004797</t>
    <phoneticPr fontId="1" type="noConversion"/>
  </si>
  <si>
    <t>김경심</t>
  </si>
  <si>
    <t>7111931</t>
    <phoneticPr fontId="1" type="noConversion"/>
  </si>
  <si>
    <t>김길연</t>
  </si>
  <si>
    <t>2138480</t>
    <phoneticPr fontId="1" type="noConversion"/>
  </si>
  <si>
    <t>정세진</t>
  </si>
  <si>
    <t>0020729</t>
    <phoneticPr fontId="1" type="noConversion"/>
  </si>
  <si>
    <t>백광선</t>
  </si>
  <si>
    <t>2077121</t>
    <phoneticPr fontId="1" type="noConversion"/>
  </si>
  <si>
    <t>김금화</t>
  </si>
  <si>
    <t>7036951</t>
    <phoneticPr fontId="1" type="noConversion"/>
  </si>
  <si>
    <t>우명환</t>
  </si>
  <si>
    <t>1702208</t>
    <phoneticPr fontId="1" type="noConversion"/>
  </si>
  <si>
    <t>2441307</t>
    <phoneticPr fontId="1" type="noConversion"/>
  </si>
  <si>
    <t>전경화</t>
  </si>
  <si>
    <t>2187403</t>
    <phoneticPr fontId="1" type="noConversion"/>
  </si>
  <si>
    <t>0234487</t>
    <phoneticPr fontId="1" type="noConversion"/>
  </si>
  <si>
    <t>유복종</t>
  </si>
  <si>
    <t>2550791</t>
    <phoneticPr fontId="1" type="noConversion"/>
  </si>
  <si>
    <t>양영수</t>
  </si>
  <si>
    <t>0053916</t>
    <phoneticPr fontId="1" type="noConversion"/>
  </si>
  <si>
    <t>위선희</t>
  </si>
  <si>
    <t>1349348</t>
    <phoneticPr fontId="1" type="noConversion"/>
  </si>
  <si>
    <t>서정심</t>
  </si>
  <si>
    <t>1824359</t>
    <phoneticPr fontId="1" type="noConversion"/>
  </si>
  <si>
    <t>박유진</t>
  </si>
  <si>
    <t>2548837</t>
    <phoneticPr fontId="1" type="noConversion"/>
  </si>
  <si>
    <t>최수예</t>
  </si>
  <si>
    <t>1108444</t>
    <phoneticPr fontId="1" type="noConversion"/>
  </si>
  <si>
    <t>1336460</t>
    <phoneticPr fontId="1" type="noConversion"/>
  </si>
  <si>
    <t>최승원</t>
  </si>
  <si>
    <t>2380757</t>
    <phoneticPr fontId="1" type="noConversion"/>
  </si>
  <si>
    <t>1376953</t>
    <phoneticPr fontId="1" type="noConversion"/>
  </si>
  <si>
    <t>최문정</t>
  </si>
  <si>
    <t>1421337</t>
    <phoneticPr fontId="1" type="noConversion"/>
  </si>
  <si>
    <t>2552566</t>
    <phoneticPr fontId="1" type="noConversion"/>
  </si>
  <si>
    <t>1796010</t>
    <phoneticPr fontId="1" type="noConversion"/>
  </si>
  <si>
    <t>이은수</t>
  </si>
  <si>
    <t>2413387</t>
    <phoneticPr fontId="1" type="noConversion"/>
  </si>
  <si>
    <t>한광자</t>
  </si>
  <si>
    <t>1751235</t>
    <phoneticPr fontId="1" type="noConversion"/>
  </si>
  <si>
    <t>현완자</t>
  </si>
  <si>
    <t>0289150</t>
    <phoneticPr fontId="1" type="noConversion"/>
  </si>
  <si>
    <t>임령하</t>
  </si>
  <si>
    <t>1942893</t>
    <phoneticPr fontId="1" type="noConversion"/>
  </si>
  <si>
    <t>1094447</t>
    <phoneticPr fontId="1" type="noConversion"/>
  </si>
  <si>
    <t>감지혜</t>
  </si>
  <si>
    <t>2139565</t>
    <phoneticPr fontId="1" type="noConversion"/>
  </si>
  <si>
    <t>박수진</t>
  </si>
  <si>
    <t>2055631</t>
    <phoneticPr fontId="1" type="noConversion"/>
  </si>
  <si>
    <t>김필자</t>
  </si>
  <si>
    <t>0037396</t>
    <phoneticPr fontId="1" type="noConversion"/>
  </si>
  <si>
    <t>김훈실</t>
  </si>
  <si>
    <t>2419513</t>
    <phoneticPr fontId="1" type="noConversion"/>
  </si>
  <si>
    <t>방미화</t>
  </si>
  <si>
    <t>2550521</t>
    <phoneticPr fontId="1" type="noConversion"/>
  </si>
  <si>
    <t>태석영</t>
  </si>
  <si>
    <t>0558150</t>
    <phoneticPr fontId="1" type="noConversion"/>
  </si>
  <si>
    <t>2468081</t>
    <phoneticPr fontId="1" type="noConversion"/>
  </si>
  <si>
    <t>유미선</t>
  </si>
  <si>
    <t>2553132</t>
    <phoneticPr fontId="1" type="noConversion"/>
  </si>
  <si>
    <t>조현철</t>
  </si>
  <si>
    <t>7257464</t>
    <phoneticPr fontId="1" type="noConversion"/>
  </si>
  <si>
    <t>권정희</t>
  </si>
  <si>
    <t>0273206</t>
    <phoneticPr fontId="1" type="noConversion"/>
  </si>
  <si>
    <t>2023930</t>
    <phoneticPr fontId="1" type="noConversion"/>
  </si>
  <si>
    <t>0886310</t>
    <phoneticPr fontId="1" type="noConversion"/>
  </si>
  <si>
    <t>이효분</t>
  </si>
  <si>
    <t>2553057</t>
    <phoneticPr fontId="1" type="noConversion"/>
  </si>
  <si>
    <t>정민숙</t>
  </si>
  <si>
    <t>0021639</t>
    <phoneticPr fontId="1" type="noConversion"/>
  </si>
  <si>
    <t>조영철</t>
  </si>
  <si>
    <t>0088199</t>
    <phoneticPr fontId="1" type="noConversion"/>
  </si>
  <si>
    <t>구선옥</t>
  </si>
  <si>
    <t>1238466</t>
    <phoneticPr fontId="1" type="noConversion"/>
  </si>
  <si>
    <t>2166127</t>
    <phoneticPr fontId="1" type="noConversion"/>
  </si>
  <si>
    <t>신희자</t>
  </si>
  <si>
    <t>2195127</t>
    <phoneticPr fontId="1" type="noConversion"/>
  </si>
  <si>
    <t>2406957</t>
    <phoneticPr fontId="1" type="noConversion"/>
  </si>
  <si>
    <t>김홍자</t>
  </si>
  <si>
    <t>2451840</t>
    <phoneticPr fontId="1" type="noConversion"/>
  </si>
  <si>
    <t>강경아</t>
  </si>
  <si>
    <t>1720386</t>
    <phoneticPr fontId="1" type="noConversion"/>
  </si>
  <si>
    <t>송계일</t>
  </si>
  <si>
    <t>0513999</t>
    <phoneticPr fontId="1" type="noConversion"/>
  </si>
  <si>
    <t>임일순</t>
  </si>
  <si>
    <t>1741092</t>
    <phoneticPr fontId="1" type="noConversion"/>
  </si>
  <si>
    <t>1987134</t>
    <phoneticPr fontId="1" type="noConversion"/>
  </si>
  <si>
    <t>구상희</t>
  </si>
  <si>
    <t>0971924</t>
    <phoneticPr fontId="1" type="noConversion"/>
  </si>
  <si>
    <t>김기도</t>
  </si>
  <si>
    <t>2551855</t>
    <phoneticPr fontId="1" type="noConversion"/>
  </si>
  <si>
    <t>7146509</t>
    <phoneticPr fontId="1" type="noConversion"/>
  </si>
  <si>
    <t>박진숙</t>
  </si>
  <si>
    <t>2490776</t>
    <phoneticPr fontId="1" type="noConversion"/>
  </si>
  <si>
    <t>양문낭</t>
  </si>
  <si>
    <t>1740869</t>
    <phoneticPr fontId="1" type="noConversion"/>
  </si>
  <si>
    <t>2554683</t>
    <phoneticPr fontId="1" type="noConversion"/>
  </si>
  <si>
    <t>원상윤</t>
  </si>
  <si>
    <t>2384014</t>
    <phoneticPr fontId="1" type="noConversion"/>
  </si>
  <si>
    <t>조윤영</t>
  </si>
  <si>
    <t>1079869</t>
    <phoneticPr fontId="1" type="noConversion"/>
  </si>
  <si>
    <t>강인순</t>
  </si>
  <si>
    <t>1206332</t>
    <phoneticPr fontId="1" type="noConversion"/>
  </si>
  <si>
    <t>구재순</t>
  </si>
  <si>
    <t>0670200</t>
    <phoneticPr fontId="1" type="noConversion"/>
  </si>
  <si>
    <t>7186589</t>
    <phoneticPr fontId="1" type="noConversion"/>
  </si>
  <si>
    <t>0562605</t>
    <phoneticPr fontId="1" type="noConversion"/>
  </si>
  <si>
    <t>차경자</t>
  </si>
  <si>
    <t>2226275</t>
    <phoneticPr fontId="1" type="noConversion"/>
  </si>
  <si>
    <t>2555309</t>
    <phoneticPr fontId="1" type="noConversion"/>
  </si>
  <si>
    <t>김기홍</t>
  </si>
  <si>
    <t>2461690</t>
    <phoneticPr fontId="1" type="noConversion"/>
  </si>
  <si>
    <t>조경옥</t>
  </si>
  <si>
    <t>2298628</t>
    <phoneticPr fontId="1" type="noConversion"/>
  </si>
  <si>
    <t>신광호</t>
  </si>
  <si>
    <t>2077713</t>
    <phoneticPr fontId="1" type="noConversion"/>
  </si>
  <si>
    <t>전미순</t>
  </si>
  <si>
    <t>2032164</t>
    <phoneticPr fontId="1" type="noConversion"/>
  </si>
  <si>
    <t>강선정</t>
  </si>
  <si>
    <t>1252407</t>
    <phoneticPr fontId="1" type="noConversion"/>
  </si>
  <si>
    <t>2553543</t>
    <phoneticPr fontId="1" type="noConversion"/>
  </si>
  <si>
    <t>노영민</t>
  </si>
  <si>
    <t>2372783</t>
    <phoneticPr fontId="1" type="noConversion"/>
  </si>
  <si>
    <t>오은선</t>
  </si>
  <si>
    <t>1314721</t>
    <phoneticPr fontId="1" type="noConversion"/>
  </si>
  <si>
    <t>왕정미</t>
  </si>
  <si>
    <t>1942970</t>
    <phoneticPr fontId="1" type="noConversion"/>
  </si>
  <si>
    <t>신희령</t>
  </si>
  <si>
    <t>2299186</t>
    <phoneticPr fontId="1" type="noConversion"/>
  </si>
  <si>
    <t>2097304</t>
    <phoneticPr fontId="1" type="noConversion"/>
  </si>
  <si>
    <t>김기호</t>
  </si>
  <si>
    <t>1021198</t>
    <phoneticPr fontId="1" type="noConversion"/>
  </si>
  <si>
    <t>1962206</t>
    <phoneticPr fontId="1" type="noConversion"/>
  </si>
  <si>
    <t>최장숙</t>
  </si>
  <si>
    <t>0524487</t>
    <phoneticPr fontId="1" type="noConversion"/>
  </si>
  <si>
    <t>오중식</t>
  </si>
  <si>
    <t>1267354</t>
    <phoneticPr fontId="1" type="noConversion"/>
  </si>
  <si>
    <t>김금지</t>
  </si>
  <si>
    <t>2542544</t>
    <phoneticPr fontId="1" type="noConversion"/>
  </si>
  <si>
    <t>조한구</t>
  </si>
  <si>
    <t>2491737</t>
    <phoneticPr fontId="1" type="noConversion"/>
  </si>
  <si>
    <t>1346574</t>
    <phoneticPr fontId="1" type="noConversion"/>
  </si>
  <si>
    <t>조대연</t>
  </si>
  <si>
    <t>1916585</t>
    <phoneticPr fontId="1" type="noConversion"/>
  </si>
  <si>
    <t>박혜란</t>
  </si>
  <si>
    <t>0325232</t>
    <phoneticPr fontId="1" type="noConversion"/>
  </si>
  <si>
    <t>박상은</t>
  </si>
  <si>
    <t>2002676</t>
    <phoneticPr fontId="1" type="noConversion"/>
  </si>
  <si>
    <t>김춘옥</t>
  </si>
  <si>
    <t>2366157</t>
    <phoneticPr fontId="1" type="noConversion"/>
  </si>
  <si>
    <t>고영희</t>
  </si>
  <si>
    <t>2401684</t>
    <phoneticPr fontId="1" type="noConversion"/>
  </si>
  <si>
    <t>권다은</t>
  </si>
  <si>
    <t>0814321</t>
    <phoneticPr fontId="1" type="noConversion"/>
  </si>
  <si>
    <t>전선영</t>
  </si>
  <si>
    <t>1685253</t>
    <phoneticPr fontId="1" type="noConversion"/>
  </si>
  <si>
    <t>최원옥</t>
  </si>
  <si>
    <t>2557093</t>
    <phoneticPr fontId="1" type="noConversion"/>
  </si>
  <si>
    <t>송민주</t>
  </si>
  <si>
    <t>0210082</t>
    <phoneticPr fontId="1" type="noConversion"/>
  </si>
  <si>
    <t>이춘영</t>
  </si>
  <si>
    <t>2188763</t>
    <phoneticPr fontId="1" type="noConversion"/>
  </si>
  <si>
    <t>정겨운</t>
  </si>
  <si>
    <t>0476706</t>
    <phoneticPr fontId="1" type="noConversion"/>
  </si>
  <si>
    <t>권연자</t>
  </si>
  <si>
    <t>1978685</t>
    <phoneticPr fontId="1" type="noConversion"/>
  </si>
  <si>
    <t>박난영</t>
  </si>
  <si>
    <t>0175612</t>
    <phoneticPr fontId="1" type="noConversion"/>
  </si>
  <si>
    <t>김민기</t>
  </si>
  <si>
    <t>2557050</t>
    <phoneticPr fontId="1" type="noConversion"/>
  </si>
  <si>
    <t>이정희3</t>
  </si>
  <si>
    <t>2414753</t>
    <phoneticPr fontId="1" type="noConversion"/>
  </si>
  <si>
    <t>0078846</t>
    <phoneticPr fontId="1" type="noConversion"/>
  </si>
  <si>
    <t>이선미</t>
  </si>
  <si>
    <t>2379530</t>
    <phoneticPr fontId="1" type="noConversion"/>
  </si>
  <si>
    <t>0148624</t>
    <phoneticPr fontId="1" type="noConversion"/>
  </si>
  <si>
    <t>고명선</t>
  </si>
  <si>
    <t>0155221</t>
    <phoneticPr fontId="1" type="noConversion"/>
  </si>
  <si>
    <t>김기성</t>
  </si>
  <si>
    <t>2456342</t>
    <phoneticPr fontId="1" type="noConversion"/>
  </si>
  <si>
    <t>박나영</t>
  </si>
  <si>
    <t>0195046</t>
    <phoneticPr fontId="1" type="noConversion"/>
  </si>
  <si>
    <t>곽양미</t>
  </si>
  <si>
    <t>2555814</t>
    <phoneticPr fontId="1" type="noConversion"/>
  </si>
  <si>
    <t>SAMANUN SIRIPONG</t>
  </si>
  <si>
    <t>7118969</t>
    <phoneticPr fontId="1" type="noConversion"/>
  </si>
  <si>
    <t>고광옥</t>
  </si>
  <si>
    <t>0968601</t>
    <phoneticPr fontId="1" type="noConversion"/>
  </si>
  <si>
    <t>정춘자</t>
  </si>
  <si>
    <t>2043264</t>
    <phoneticPr fontId="1" type="noConversion"/>
  </si>
  <si>
    <t>0006586</t>
    <phoneticPr fontId="1" type="noConversion"/>
  </si>
  <si>
    <t>2001285</t>
    <phoneticPr fontId="1" type="noConversion"/>
  </si>
  <si>
    <t>1429905</t>
    <phoneticPr fontId="1" type="noConversion"/>
  </si>
  <si>
    <t>1846116</t>
    <phoneticPr fontId="1" type="noConversion"/>
  </si>
  <si>
    <t>2409703</t>
    <phoneticPr fontId="1" type="noConversion"/>
  </si>
  <si>
    <t>1680834</t>
    <phoneticPr fontId="1" type="noConversion"/>
  </si>
  <si>
    <t>김이식</t>
  </si>
  <si>
    <t>2557536</t>
    <phoneticPr fontId="1" type="noConversion"/>
  </si>
  <si>
    <t>강정석</t>
  </si>
  <si>
    <t>1250318</t>
    <phoneticPr fontId="1" type="noConversion"/>
  </si>
  <si>
    <t>윤석순</t>
  </si>
  <si>
    <t>1795426</t>
    <phoneticPr fontId="1" type="noConversion"/>
  </si>
  <si>
    <t>홍정표</t>
  </si>
  <si>
    <t>1837305</t>
    <phoneticPr fontId="1" type="noConversion"/>
  </si>
  <si>
    <t>서미숙</t>
  </si>
  <si>
    <t>0305879</t>
    <phoneticPr fontId="1" type="noConversion"/>
  </si>
  <si>
    <t>최미단</t>
  </si>
  <si>
    <t>0492679</t>
    <phoneticPr fontId="1" type="noConversion"/>
  </si>
  <si>
    <t>노언옥</t>
  </si>
  <si>
    <t>2556079</t>
    <phoneticPr fontId="1" type="noConversion"/>
  </si>
  <si>
    <t>표우진순</t>
  </si>
  <si>
    <t>2407327</t>
    <phoneticPr fontId="1" type="noConversion"/>
  </si>
  <si>
    <t>이철</t>
  </si>
  <si>
    <t>0055755</t>
    <phoneticPr fontId="1" type="noConversion"/>
  </si>
  <si>
    <t>두영미</t>
  </si>
  <si>
    <t>1412902</t>
    <phoneticPr fontId="1" type="noConversion"/>
  </si>
  <si>
    <t>정재순</t>
  </si>
  <si>
    <t>1769042</t>
    <phoneticPr fontId="1" type="noConversion"/>
  </si>
  <si>
    <t>박연희</t>
  </si>
  <si>
    <t>2459046</t>
    <phoneticPr fontId="1" type="noConversion"/>
  </si>
  <si>
    <t>최복례</t>
  </si>
  <si>
    <t>0458599</t>
    <phoneticPr fontId="1" type="noConversion"/>
  </si>
  <si>
    <t>유길선</t>
  </si>
  <si>
    <t>2118076</t>
    <phoneticPr fontId="1" type="noConversion"/>
  </si>
  <si>
    <t>김영란</t>
  </si>
  <si>
    <t>2337636</t>
    <phoneticPr fontId="1" type="noConversion"/>
  </si>
  <si>
    <t>강소영</t>
  </si>
  <si>
    <t>2557795</t>
    <phoneticPr fontId="1" type="noConversion"/>
  </si>
  <si>
    <t>고민정</t>
  </si>
  <si>
    <t>2557471</t>
    <phoneticPr fontId="1" type="noConversion"/>
  </si>
  <si>
    <t>이재영</t>
  </si>
  <si>
    <t>2497085</t>
    <phoneticPr fontId="1" type="noConversion"/>
  </si>
  <si>
    <t>안현아</t>
  </si>
  <si>
    <t>0625596</t>
    <phoneticPr fontId="1" type="noConversion"/>
  </si>
  <si>
    <t>육미자</t>
  </si>
  <si>
    <t>0015410</t>
    <phoneticPr fontId="1" type="noConversion"/>
  </si>
  <si>
    <t>강홍임</t>
  </si>
  <si>
    <t>1596093</t>
    <phoneticPr fontId="1" type="noConversion"/>
  </si>
  <si>
    <t>김정례</t>
  </si>
  <si>
    <t>2384288</t>
    <phoneticPr fontId="1" type="noConversion"/>
  </si>
  <si>
    <t>허문규</t>
  </si>
  <si>
    <t>2246375</t>
    <phoneticPr fontId="1" type="noConversion"/>
  </si>
  <si>
    <t>조화자</t>
  </si>
  <si>
    <t>0019350</t>
    <phoneticPr fontId="1" type="noConversion"/>
  </si>
  <si>
    <t>남정</t>
  </si>
  <si>
    <t>1638403</t>
    <phoneticPr fontId="1" type="noConversion"/>
  </si>
  <si>
    <t>1348892</t>
    <phoneticPr fontId="1" type="noConversion"/>
  </si>
  <si>
    <t>한혜영</t>
  </si>
  <si>
    <t>1747928</t>
    <phoneticPr fontId="1" type="noConversion"/>
  </si>
  <si>
    <t>강성구</t>
  </si>
  <si>
    <t>2294198</t>
    <phoneticPr fontId="1" type="noConversion"/>
  </si>
  <si>
    <t>0406644</t>
    <phoneticPr fontId="1" type="noConversion"/>
  </si>
  <si>
    <t>2559244</t>
    <phoneticPr fontId="1" type="noConversion"/>
  </si>
  <si>
    <t>김을녀</t>
  </si>
  <si>
    <t>7025520</t>
    <phoneticPr fontId="1" type="noConversion"/>
  </si>
  <si>
    <t>2447303</t>
    <phoneticPr fontId="1" type="noConversion"/>
  </si>
  <si>
    <t>양보미</t>
  </si>
  <si>
    <t>2383996</t>
    <phoneticPr fontId="1" type="noConversion"/>
  </si>
  <si>
    <t>조선미</t>
  </si>
  <si>
    <t>2207297</t>
    <phoneticPr fontId="1" type="noConversion"/>
  </si>
  <si>
    <t>김인수</t>
  </si>
  <si>
    <t>1317248</t>
    <phoneticPr fontId="1" type="noConversion"/>
  </si>
  <si>
    <t>정창해</t>
  </si>
  <si>
    <t>2558217</t>
    <phoneticPr fontId="1" type="noConversion"/>
  </si>
  <si>
    <t>장복순</t>
  </si>
  <si>
    <t>1620661</t>
    <phoneticPr fontId="1" type="noConversion"/>
  </si>
  <si>
    <t>0185926</t>
    <phoneticPr fontId="1" type="noConversion"/>
  </si>
  <si>
    <t>2559744</t>
    <phoneticPr fontId="1" type="noConversion"/>
  </si>
  <si>
    <t>김규림</t>
  </si>
  <si>
    <t>1268785</t>
    <phoneticPr fontId="1" type="noConversion"/>
  </si>
  <si>
    <t>1611302</t>
    <phoneticPr fontId="1" type="noConversion"/>
  </si>
  <si>
    <t>고소현</t>
  </si>
  <si>
    <t>0099109</t>
    <phoneticPr fontId="1" type="noConversion"/>
  </si>
  <si>
    <t>이상호</t>
  </si>
  <si>
    <t>1762132</t>
    <phoneticPr fontId="1" type="noConversion"/>
  </si>
  <si>
    <t>이오경</t>
  </si>
  <si>
    <t>2558706</t>
    <phoneticPr fontId="1" type="noConversion"/>
  </si>
  <si>
    <t>1760278</t>
    <phoneticPr fontId="1" type="noConversion"/>
  </si>
  <si>
    <t>공정숙</t>
  </si>
  <si>
    <t>2295758</t>
    <phoneticPr fontId="1" type="noConversion"/>
  </si>
  <si>
    <t>7023500</t>
    <phoneticPr fontId="1" type="noConversion"/>
  </si>
  <si>
    <t>2559366</t>
    <phoneticPr fontId="1" type="noConversion"/>
  </si>
  <si>
    <t>0119571</t>
    <phoneticPr fontId="1" type="noConversion"/>
  </si>
  <si>
    <t>2065682</t>
    <phoneticPr fontId="1" type="noConversion"/>
  </si>
  <si>
    <t>0873893</t>
    <phoneticPr fontId="1" type="noConversion"/>
  </si>
  <si>
    <t>2559107</t>
    <phoneticPr fontId="1" type="noConversion"/>
  </si>
  <si>
    <t>유환복</t>
  </si>
  <si>
    <t>2552129</t>
    <phoneticPr fontId="1" type="noConversion"/>
  </si>
  <si>
    <t>한영주</t>
  </si>
  <si>
    <t>0386786</t>
    <phoneticPr fontId="1" type="noConversion"/>
  </si>
  <si>
    <t>2105703</t>
    <phoneticPr fontId="1" type="noConversion"/>
  </si>
  <si>
    <t>2206196</t>
    <phoneticPr fontId="1" type="noConversion"/>
  </si>
  <si>
    <t>0197674</t>
    <phoneticPr fontId="1" type="noConversion"/>
  </si>
  <si>
    <t>이기숙</t>
  </si>
  <si>
    <t>0395863</t>
    <phoneticPr fontId="1" type="noConversion"/>
  </si>
  <si>
    <t>국차진</t>
  </si>
  <si>
    <t>1655297</t>
    <phoneticPr fontId="1" type="noConversion"/>
  </si>
  <si>
    <t>남궁숙</t>
  </si>
  <si>
    <t>1301422</t>
    <phoneticPr fontId="1" type="noConversion"/>
  </si>
  <si>
    <t>박문정</t>
  </si>
  <si>
    <t>1719933</t>
    <phoneticPr fontId="1" type="noConversion"/>
  </si>
  <si>
    <t>2559363</t>
    <phoneticPr fontId="1" type="noConversion"/>
  </si>
  <si>
    <t>전경선</t>
  </si>
  <si>
    <t>2099155</t>
    <phoneticPr fontId="1" type="noConversion"/>
  </si>
  <si>
    <t>김진순</t>
  </si>
  <si>
    <t>7259071</t>
    <phoneticPr fontId="1" type="noConversion"/>
  </si>
  <si>
    <t>하영도</t>
  </si>
  <si>
    <t>2343028</t>
  </si>
  <si>
    <t>황기숙</t>
  </si>
  <si>
    <t>2093699</t>
  </si>
  <si>
    <t>2560901</t>
  </si>
  <si>
    <t>백유복</t>
  </si>
  <si>
    <t>0629080</t>
  </si>
  <si>
    <t>이성애</t>
  </si>
  <si>
    <t>7073946</t>
  </si>
  <si>
    <t>1859663</t>
  </si>
  <si>
    <t>임선주</t>
  </si>
  <si>
    <t>2242089</t>
  </si>
  <si>
    <t>강희순</t>
  </si>
  <si>
    <t>1668245</t>
  </si>
  <si>
    <t>정선옥</t>
  </si>
  <si>
    <t>2560200</t>
  </si>
  <si>
    <t>최가연</t>
  </si>
  <si>
    <t>1837807</t>
  </si>
  <si>
    <t>박종영</t>
  </si>
  <si>
    <t>2559796</t>
  </si>
  <si>
    <t>서정미</t>
  </si>
  <si>
    <t>2543665</t>
  </si>
  <si>
    <t>PASHKOVSKAYA/ MARGARITA</t>
  </si>
  <si>
    <t>2559710</t>
  </si>
  <si>
    <t>2134732</t>
  </si>
  <si>
    <t>7121049</t>
  </si>
  <si>
    <t>김재란</t>
  </si>
  <si>
    <t>1812524</t>
  </si>
  <si>
    <t>황규예</t>
  </si>
  <si>
    <t>2247957</t>
  </si>
  <si>
    <t>권순자</t>
  </si>
  <si>
    <t>2289472</t>
  </si>
  <si>
    <t>2423461</t>
  </si>
  <si>
    <t>유광득</t>
  </si>
  <si>
    <t>1263636</t>
  </si>
  <si>
    <t>박현희</t>
  </si>
  <si>
    <t>7174583</t>
  </si>
  <si>
    <t>김장신</t>
  </si>
  <si>
    <t>0291843</t>
  </si>
  <si>
    <t>이홍진</t>
  </si>
  <si>
    <t>1284326</t>
  </si>
  <si>
    <t>2561491</t>
    <phoneticPr fontId="1" type="noConversion"/>
  </si>
  <si>
    <t>박진성</t>
  </si>
  <si>
    <t>1810343</t>
    <phoneticPr fontId="1" type="noConversion"/>
  </si>
  <si>
    <t>이이순</t>
  </si>
  <si>
    <t>Infi</t>
    <phoneticPr fontId="1" type="noConversion"/>
  </si>
  <si>
    <t>0162861</t>
    <phoneticPr fontId="1" type="noConversion"/>
  </si>
  <si>
    <t>박광자</t>
  </si>
  <si>
    <t>2250140</t>
    <phoneticPr fontId="1" type="noConversion"/>
  </si>
  <si>
    <t>배영희</t>
  </si>
  <si>
    <t>2291644</t>
    <phoneticPr fontId="1" type="noConversion"/>
  </si>
  <si>
    <t>이희경</t>
  </si>
  <si>
    <t>2372715</t>
    <phoneticPr fontId="1" type="noConversion"/>
  </si>
  <si>
    <t>1316637</t>
    <phoneticPr fontId="1" type="noConversion"/>
  </si>
  <si>
    <t>조혜륜</t>
  </si>
  <si>
    <t>0131201</t>
    <phoneticPr fontId="1" type="noConversion"/>
  </si>
  <si>
    <t>윤영신</t>
  </si>
  <si>
    <t>2519156</t>
    <phoneticPr fontId="1" type="noConversion"/>
  </si>
  <si>
    <t>Infi</t>
    <phoneticPr fontId="1" type="noConversion"/>
  </si>
  <si>
    <t>2561756</t>
    <phoneticPr fontId="1" type="noConversion"/>
  </si>
  <si>
    <t>이춘송</t>
  </si>
  <si>
    <t>1279920</t>
    <phoneticPr fontId="1" type="noConversion"/>
  </si>
  <si>
    <t>7116840</t>
    <phoneticPr fontId="1" type="noConversion"/>
  </si>
  <si>
    <t>2351803</t>
    <phoneticPr fontId="1" type="noConversion"/>
  </si>
  <si>
    <t>박경옥</t>
  </si>
  <si>
    <t>2562569</t>
    <phoneticPr fontId="1" type="noConversion"/>
  </si>
  <si>
    <t>김신호</t>
  </si>
  <si>
    <t>7030259</t>
    <phoneticPr fontId="1" type="noConversion"/>
  </si>
  <si>
    <t>이백선</t>
  </si>
  <si>
    <t>2059886</t>
    <phoneticPr fontId="1" type="noConversion"/>
  </si>
  <si>
    <t>강계희</t>
  </si>
  <si>
    <t>2042568</t>
    <phoneticPr fontId="1" type="noConversion"/>
  </si>
  <si>
    <t>한미란</t>
  </si>
  <si>
    <t>2379963</t>
    <phoneticPr fontId="1" type="noConversion"/>
  </si>
  <si>
    <t>장현정</t>
  </si>
  <si>
    <t>2561171</t>
    <phoneticPr fontId="1" type="noConversion"/>
  </si>
  <si>
    <t>이세현</t>
  </si>
  <si>
    <t>0967200</t>
    <phoneticPr fontId="1" type="noConversion"/>
  </si>
  <si>
    <t>0718434</t>
    <phoneticPr fontId="1" type="noConversion"/>
  </si>
  <si>
    <t>양진선</t>
  </si>
  <si>
    <t>0459443</t>
    <phoneticPr fontId="1" type="noConversion"/>
  </si>
  <si>
    <t>2227154</t>
    <phoneticPr fontId="1" type="noConversion"/>
  </si>
  <si>
    <t>2038735</t>
    <phoneticPr fontId="1" type="noConversion"/>
  </si>
  <si>
    <t>1243232</t>
    <phoneticPr fontId="1" type="noConversion"/>
  </si>
  <si>
    <t>김옥연</t>
  </si>
  <si>
    <t>2006812</t>
    <phoneticPr fontId="1" type="noConversion"/>
  </si>
  <si>
    <t>이괴화</t>
  </si>
  <si>
    <t>2513789</t>
    <phoneticPr fontId="1" type="noConversion"/>
  </si>
  <si>
    <t>2045708</t>
    <phoneticPr fontId="1" type="noConversion"/>
  </si>
  <si>
    <t>2497788</t>
    <phoneticPr fontId="1" type="noConversion"/>
  </si>
  <si>
    <t>한규동</t>
  </si>
  <si>
    <t>0106912</t>
    <phoneticPr fontId="1" type="noConversion"/>
  </si>
  <si>
    <t>안재순</t>
  </si>
  <si>
    <t>0483580</t>
    <phoneticPr fontId="1" type="noConversion"/>
  </si>
  <si>
    <t>양미옥</t>
  </si>
  <si>
    <t>2561633</t>
    <phoneticPr fontId="1" type="noConversion"/>
  </si>
  <si>
    <t>이상학</t>
  </si>
  <si>
    <t>1101587</t>
    <phoneticPr fontId="1" type="noConversion"/>
  </si>
  <si>
    <t>2338987</t>
    <phoneticPr fontId="1" type="noConversion"/>
  </si>
  <si>
    <t>0725312</t>
    <phoneticPr fontId="1" type="noConversion"/>
  </si>
  <si>
    <t>이소선</t>
  </si>
  <si>
    <t>2511150</t>
    <phoneticPr fontId="1" type="noConversion"/>
  </si>
  <si>
    <t>2563184</t>
    <phoneticPr fontId="1" type="noConversion"/>
  </si>
  <si>
    <t>박경필</t>
  </si>
  <si>
    <t>2263762</t>
    <phoneticPr fontId="1" type="noConversion"/>
  </si>
  <si>
    <t>김준한</t>
  </si>
  <si>
    <t>2563807</t>
    <phoneticPr fontId="1" type="noConversion"/>
  </si>
  <si>
    <t>김병모</t>
  </si>
  <si>
    <t>2496418</t>
    <phoneticPr fontId="1" type="noConversion"/>
  </si>
  <si>
    <t>이삼순</t>
  </si>
  <si>
    <t>2490378</t>
    <phoneticPr fontId="1" type="noConversion"/>
  </si>
  <si>
    <t>이재서</t>
  </si>
  <si>
    <t>0393932</t>
    <phoneticPr fontId="1" type="noConversion"/>
  </si>
  <si>
    <t>장경미</t>
  </si>
  <si>
    <t>2465560</t>
    <phoneticPr fontId="1" type="noConversion"/>
  </si>
  <si>
    <t>홍형유</t>
  </si>
  <si>
    <t>1833966</t>
    <phoneticPr fontId="1" type="noConversion"/>
  </si>
  <si>
    <t>윤양희</t>
  </si>
  <si>
    <t>2564064</t>
    <phoneticPr fontId="1" type="noConversion"/>
  </si>
  <si>
    <t>김정완</t>
  </si>
  <si>
    <t>2449191</t>
    <phoneticPr fontId="1" type="noConversion"/>
  </si>
  <si>
    <t>안정선</t>
  </si>
  <si>
    <t>2134974</t>
    <phoneticPr fontId="1" type="noConversion"/>
  </si>
  <si>
    <t>한희정</t>
  </si>
  <si>
    <t>2563833</t>
    <phoneticPr fontId="1" type="noConversion"/>
  </si>
  <si>
    <t>최병채</t>
  </si>
  <si>
    <t>0340301</t>
    <phoneticPr fontId="1" type="noConversion"/>
  </si>
  <si>
    <t>정영란</t>
  </si>
  <si>
    <t>1886197</t>
    <phoneticPr fontId="1" type="noConversion"/>
  </si>
  <si>
    <t>윤영선</t>
  </si>
  <si>
    <t>1956145</t>
    <phoneticPr fontId="1" type="noConversion"/>
  </si>
  <si>
    <t>0289667</t>
    <phoneticPr fontId="1" type="noConversion"/>
  </si>
  <si>
    <t>황수옥</t>
  </si>
  <si>
    <t>0663770</t>
    <phoneticPr fontId="1" type="noConversion"/>
  </si>
  <si>
    <t>0226300</t>
    <phoneticPr fontId="1" type="noConversion"/>
  </si>
  <si>
    <t>0880632</t>
    <phoneticPr fontId="1" type="noConversion"/>
  </si>
  <si>
    <t>송주은</t>
  </si>
  <si>
    <t>1969583</t>
    <phoneticPr fontId="1" type="noConversion"/>
  </si>
  <si>
    <t>2149322</t>
    <phoneticPr fontId="1" type="noConversion"/>
  </si>
  <si>
    <t>서상미</t>
  </si>
  <si>
    <t>1232709</t>
    <phoneticPr fontId="1" type="noConversion"/>
  </si>
  <si>
    <t>도화순</t>
  </si>
  <si>
    <t>1992321</t>
    <phoneticPr fontId="1" type="noConversion"/>
  </si>
  <si>
    <t>오창숙</t>
  </si>
  <si>
    <t>1987096</t>
    <phoneticPr fontId="1" type="noConversion"/>
  </si>
  <si>
    <t>유삼봉</t>
  </si>
  <si>
    <t>0467909</t>
    <phoneticPr fontId="1" type="noConversion"/>
  </si>
  <si>
    <t>문회복</t>
  </si>
  <si>
    <t>2550010</t>
    <phoneticPr fontId="1" type="noConversion"/>
  </si>
  <si>
    <t>장지연</t>
  </si>
  <si>
    <t>2561836</t>
    <phoneticPr fontId="1" type="noConversion"/>
  </si>
  <si>
    <t>2424004</t>
    <phoneticPr fontId="1" type="noConversion"/>
  </si>
  <si>
    <t>김춘자</t>
  </si>
  <si>
    <t>0655395</t>
    <phoneticPr fontId="1" type="noConversion"/>
  </si>
  <si>
    <t>1383605</t>
    <phoneticPr fontId="1" type="noConversion"/>
  </si>
  <si>
    <t>장명화</t>
  </si>
  <si>
    <t>0235187</t>
    <phoneticPr fontId="1" type="noConversion"/>
  </si>
  <si>
    <t>조묘순</t>
  </si>
  <si>
    <t>1373869</t>
    <phoneticPr fontId="1" type="noConversion"/>
  </si>
  <si>
    <t>최이련</t>
  </si>
  <si>
    <t>2171085</t>
    <phoneticPr fontId="1" type="noConversion"/>
  </si>
  <si>
    <t>이오섭</t>
  </si>
  <si>
    <t>1490373</t>
    <phoneticPr fontId="1" type="noConversion"/>
  </si>
  <si>
    <t>조홍래</t>
  </si>
  <si>
    <t>1450758</t>
    <phoneticPr fontId="1" type="noConversion"/>
  </si>
  <si>
    <t>류혜정</t>
  </si>
  <si>
    <t>2405485</t>
    <phoneticPr fontId="1" type="noConversion"/>
  </si>
  <si>
    <t>김양인</t>
  </si>
  <si>
    <t>1940468</t>
    <phoneticPr fontId="1" type="noConversion"/>
  </si>
  <si>
    <t>이천석</t>
  </si>
  <si>
    <t>2297514</t>
    <phoneticPr fontId="1" type="noConversion"/>
  </si>
  <si>
    <t>조민현</t>
  </si>
  <si>
    <t>0521887</t>
    <phoneticPr fontId="1" type="noConversion"/>
  </si>
  <si>
    <t>0523746</t>
    <phoneticPr fontId="1" type="noConversion"/>
  </si>
  <si>
    <t>정상순</t>
  </si>
  <si>
    <t>0933831</t>
    <phoneticPr fontId="1" type="noConversion"/>
  </si>
  <si>
    <t>2410318</t>
    <phoneticPr fontId="1" type="noConversion"/>
  </si>
  <si>
    <t>2567121</t>
    <phoneticPr fontId="1" type="noConversion"/>
  </si>
  <si>
    <t>조승호</t>
  </si>
  <si>
    <t>2501038</t>
    <phoneticPr fontId="1" type="noConversion"/>
  </si>
  <si>
    <t>7230451</t>
    <phoneticPr fontId="1" type="noConversion"/>
  </si>
  <si>
    <t>유순자</t>
  </si>
  <si>
    <t>1967297</t>
    <phoneticPr fontId="1" type="noConversion"/>
  </si>
  <si>
    <t>진풍강</t>
  </si>
  <si>
    <t>1906310</t>
    <phoneticPr fontId="1" type="noConversion"/>
  </si>
  <si>
    <t>김범진</t>
  </si>
  <si>
    <t>2150244</t>
    <phoneticPr fontId="1" type="noConversion"/>
  </si>
  <si>
    <t>정동식</t>
  </si>
  <si>
    <t>2350320</t>
    <phoneticPr fontId="1" type="noConversion"/>
  </si>
  <si>
    <t>안성혁</t>
  </si>
  <si>
    <t>1686691</t>
    <phoneticPr fontId="1" type="noConversion"/>
  </si>
  <si>
    <t>2283507</t>
    <phoneticPr fontId="1" type="noConversion"/>
  </si>
  <si>
    <t>최정아</t>
  </si>
  <si>
    <t>1423812</t>
    <phoneticPr fontId="1" type="noConversion"/>
  </si>
  <si>
    <t>정인선</t>
  </si>
  <si>
    <t>2484345</t>
    <phoneticPr fontId="1" type="noConversion"/>
  </si>
  <si>
    <t>조명진</t>
  </si>
  <si>
    <t>1370620</t>
    <phoneticPr fontId="1" type="noConversion"/>
  </si>
  <si>
    <t>0158511</t>
    <phoneticPr fontId="1" type="noConversion"/>
  </si>
  <si>
    <t>주영목</t>
  </si>
  <si>
    <t>0009000</t>
    <phoneticPr fontId="1" type="noConversion"/>
  </si>
  <si>
    <t>조상진</t>
  </si>
  <si>
    <t>2549256</t>
    <phoneticPr fontId="1" type="noConversion"/>
  </si>
  <si>
    <t>1338186</t>
    <phoneticPr fontId="1" type="noConversion"/>
  </si>
  <si>
    <t>라평순</t>
  </si>
  <si>
    <t>2488134</t>
    <phoneticPr fontId="1" type="noConversion"/>
  </si>
  <si>
    <t>오영희</t>
  </si>
  <si>
    <t>2549795</t>
    <phoneticPr fontId="1" type="noConversion"/>
  </si>
  <si>
    <t>손형주</t>
  </si>
  <si>
    <t>1764240</t>
    <phoneticPr fontId="1" type="noConversion"/>
  </si>
  <si>
    <t>이혜원</t>
  </si>
  <si>
    <t>2566801</t>
    <phoneticPr fontId="1" type="noConversion"/>
  </si>
  <si>
    <t>2304931</t>
    <phoneticPr fontId="1" type="noConversion"/>
  </si>
  <si>
    <t>1920044</t>
    <phoneticPr fontId="1" type="noConversion"/>
  </si>
  <si>
    <t>우정지</t>
  </si>
  <si>
    <t>2227520</t>
    <phoneticPr fontId="1" type="noConversion"/>
  </si>
  <si>
    <t>박기옥</t>
  </si>
  <si>
    <t>2561998</t>
    <phoneticPr fontId="1" type="noConversion"/>
  </si>
  <si>
    <t>이현경</t>
  </si>
  <si>
    <t>0826588</t>
    <phoneticPr fontId="1" type="noConversion"/>
  </si>
  <si>
    <t>2403401</t>
    <phoneticPr fontId="1" type="noConversion"/>
  </si>
  <si>
    <t>피금애</t>
  </si>
  <si>
    <t>2484245</t>
    <phoneticPr fontId="1" type="noConversion"/>
  </si>
  <si>
    <t>허분옥</t>
  </si>
  <si>
    <t>0719244</t>
    <phoneticPr fontId="1" type="noConversion"/>
  </si>
  <si>
    <t>천성례</t>
  </si>
  <si>
    <t>2302541</t>
    <phoneticPr fontId="1" type="noConversion"/>
  </si>
  <si>
    <t>유은경</t>
  </si>
  <si>
    <t>2035269</t>
    <phoneticPr fontId="1" type="noConversion"/>
  </si>
  <si>
    <t>이미란</t>
  </si>
  <si>
    <t>2500862</t>
    <phoneticPr fontId="1" type="noConversion"/>
  </si>
  <si>
    <t>2482004</t>
    <phoneticPr fontId="1" type="noConversion"/>
  </si>
  <si>
    <t>정혜선</t>
  </si>
  <si>
    <t>0990176</t>
    <phoneticPr fontId="1" type="noConversion"/>
  </si>
  <si>
    <t>김민정</t>
  </si>
  <si>
    <t>2324518</t>
    <phoneticPr fontId="1" type="noConversion"/>
  </si>
  <si>
    <t>2483413</t>
    <phoneticPr fontId="1" type="noConversion"/>
  </si>
  <si>
    <t>1551985</t>
    <phoneticPr fontId="1" type="noConversion"/>
  </si>
  <si>
    <t>이창복</t>
  </si>
  <si>
    <t>0710443</t>
    <phoneticPr fontId="1" type="noConversion"/>
  </si>
  <si>
    <t>최호복</t>
  </si>
  <si>
    <t>0306529</t>
    <phoneticPr fontId="1" type="noConversion"/>
  </si>
  <si>
    <t>2384022</t>
    <phoneticPr fontId="1" type="noConversion"/>
  </si>
  <si>
    <t>지창숙</t>
  </si>
  <si>
    <t>1173840</t>
    <phoneticPr fontId="1" type="noConversion"/>
  </si>
  <si>
    <t>2359435</t>
    <phoneticPr fontId="1" type="noConversion"/>
  </si>
  <si>
    <t>2396420</t>
    <phoneticPr fontId="1" type="noConversion"/>
  </si>
  <si>
    <t>염정의</t>
  </si>
  <si>
    <t>2190779</t>
    <phoneticPr fontId="1" type="noConversion"/>
  </si>
  <si>
    <t>허춘옥</t>
  </si>
  <si>
    <t>0305962</t>
    <phoneticPr fontId="1" type="noConversion"/>
  </si>
  <si>
    <t>우복희</t>
  </si>
  <si>
    <t>1500974</t>
    <phoneticPr fontId="1" type="noConversion"/>
  </si>
  <si>
    <t>김정복</t>
  </si>
  <si>
    <t>1706643</t>
    <phoneticPr fontId="1" type="noConversion"/>
  </si>
  <si>
    <t>배두래</t>
  </si>
  <si>
    <t>7198651</t>
    <phoneticPr fontId="1" type="noConversion"/>
  </si>
  <si>
    <t>김영이</t>
  </si>
  <si>
    <t>2040852</t>
    <phoneticPr fontId="1" type="noConversion"/>
  </si>
  <si>
    <t>박권서</t>
  </si>
  <si>
    <t>2116074</t>
    <phoneticPr fontId="1" type="noConversion"/>
  </si>
  <si>
    <t>1072909</t>
    <phoneticPr fontId="1" type="noConversion"/>
  </si>
  <si>
    <t>유영자</t>
  </si>
  <si>
    <t>0799953</t>
    <phoneticPr fontId="1" type="noConversion"/>
  </si>
  <si>
    <t>2257336</t>
    <phoneticPr fontId="1" type="noConversion"/>
  </si>
  <si>
    <t>배계자</t>
  </si>
  <si>
    <t>2356324</t>
    <phoneticPr fontId="1" type="noConversion"/>
  </si>
  <si>
    <t>2538433</t>
    <phoneticPr fontId="1" type="noConversion"/>
  </si>
  <si>
    <t>안주희</t>
  </si>
  <si>
    <t>2427464</t>
    <phoneticPr fontId="1" type="noConversion"/>
  </si>
  <si>
    <t>양진화</t>
  </si>
  <si>
    <t>0107357</t>
    <phoneticPr fontId="1" type="noConversion"/>
  </si>
  <si>
    <t>안혜영</t>
  </si>
  <si>
    <t>1199552</t>
    <phoneticPr fontId="1" type="noConversion"/>
  </si>
  <si>
    <t>김의중</t>
  </si>
  <si>
    <t>1338686</t>
    <phoneticPr fontId="1" type="noConversion"/>
  </si>
  <si>
    <t>박필예</t>
  </si>
  <si>
    <t>2507405</t>
    <phoneticPr fontId="1" type="noConversion"/>
  </si>
  <si>
    <t>2568149</t>
    <phoneticPr fontId="1" type="noConversion"/>
  </si>
  <si>
    <t>곽동영</t>
  </si>
  <si>
    <t>0019539</t>
    <phoneticPr fontId="1" type="noConversion"/>
  </si>
  <si>
    <t>2504934</t>
    <phoneticPr fontId="1" type="noConversion"/>
  </si>
  <si>
    <t>1641494</t>
    <phoneticPr fontId="1" type="noConversion"/>
  </si>
  <si>
    <t>조재춘</t>
  </si>
  <si>
    <t>2418433</t>
    <phoneticPr fontId="1" type="noConversion"/>
  </si>
  <si>
    <t>배정환</t>
  </si>
  <si>
    <t>0671083</t>
    <phoneticPr fontId="1" type="noConversion"/>
  </si>
  <si>
    <t>2568066</t>
    <phoneticPr fontId="1" type="noConversion"/>
  </si>
  <si>
    <t>안상철</t>
  </si>
  <si>
    <t>0397680</t>
    <phoneticPr fontId="1" type="noConversion"/>
  </si>
  <si>
    <t>송홍순</t>
  </si>
  <si>
    <t>0535320</t>
    <phoneticPr fontId="1" type="noConversion"/>
  </si>
  <si>
    <t>0308240</t>
    <phoneticPr fontId="1" type="noConversion"/>
  </si>
  <si>
    <t>배문옥</t>
  </si>
  <si>
    <t>7105928</t>
    <phoneticPr fontId="1" type="noConversion"/>
  </si>
  <si>
    <t>1983839</t>
    <phoneticPr fontId="1" type="noConversion"/>
  </si>
  <si>
    <t>2569115</t>
    <phoneticPr fontId="1" type="noConversion"/>
  </si>
  <si>
    <t>나옥주</t>
  </si>
  <si>
    <t>1322970</t>
    <phoneticPr fontId="1" type="noConversion"/>
  </si>
  <si>
    <t>박효정</t>
  </si>
  <si>
    <t>0829819</t>
    <phoneticPr fontId="1" type="noConversion"/>
  </si>
  <si>
    <t>2425162</t>
    <phoneticPr fontId="1" type="noConversion"/>
  </si>
  <si>
    <t>MCCORKLE/ LAUDICIA</t>
  </si>
  <si>
    <t>1795026</t>
    <phoneticPr fontId="1" type="noConversion"/>
  </si>
  <si>
    <t>2426974</t>
    <phoneticPr fontId="1" type="noConversion"/>
  </si>
  <si>
    <t>7148390</t>
    <phoneticPr fontId="1" type="noConversion"/>
  </si>
  <si>
    <t>2568694</t>
    <phoneticPr fontId="1" type="noConversion"/>
  </si>
  <si>
    <t>홍진해</t>
  </si>
  <si>
    <t>0304292</t>
    <phoneticPr fontId="1" type="noConversion"/>
  </si>
  <si>
    <t>0422431</t>
    <phoneticPr fontId="1" type="noConversion"/>
  </si>
  <si>
    <t>2559272</t>
    <phoneticPr fontId="1" type="noConversion"/>
  </si>
  <si>
    <t>문상림</t>
  </si>
  <si>
    <t>0220313</t>
    <phoneticPr fontId="1" type="noConversion"/>
  </si>
  <si>
    <t>최문규</t>
  </si>
  <si>
    <t>2345043</t>
    <phoneticPr fontId="1" type="noConversion"/>
  </si>
  <si>
    <t>0460956</t>
    <phoneticPr fontId="1" type="noConversion"/>
  </si>
  <si>
    <t>최예순</t>
  </si>
  <si>
    <t>2555981</t>
    <phoneticPr fontId="1" type="noConversion"/>
  </si>
  <si>
    <t>곽종금</t>
  </si>
  <si>
    <t>0822294</t>
    <phoneticPr fontId="1" type="noConversion"/>
  </si>
  <si>
    <t>곽민선</t>
  </si>
  <si>
    <t>0266278</t>
    <phoneticPr fontId="1" type="noConversion"/>
  </si>
  <si>
    <t>1286654</t>
    <phoneticPr fontId="1" type="noConversion"/>
  </si>
  <si>
    <t>이미현</t>
  </si>
  <si>
    <t>2570580</t>
    <phoneticPr fontId="1" type="noConversion"/>
  </si>
  <si>
    <t>유순만</t>
  </si>
  <si>
    <t>0798491</t>
    <phoneticPr fontId="1" type="noConversion"/>
  </si>
  <si>
    <t>구자호</t>
  </si>
  <si>
    <t>2558836</t>
    <phoneticPr fontId="1" type="noConversion"/>
  </si>
  <si>
    <t>도동규</t>
  </si>
  <si>
    <t>2421011</t>
    <phoneticPr fontId="1" type="noConversion"/>
  </si>
  <si>
    <t>배영호</t>
  </si>
  <si>
    <t>1245567</t>
    <phoneticPr fontId="1" type="noConversion"/>
  </si>
  <si>
    <t>2523835</t>
    <phoneticPr fontId="1" type="noConversion"/>
  </si>
  <si>
    <t>2323382</t>
    <phoneticPr fontId="1" type="noConversion"/>
  </si>
  <si>
    <t>2450447</t>
    <phoneticPr fontId="1" type="noConversion"/>
  </si>
  <si>
    <t>2219709</t>
    <phoneticPr fontId="1" type="noConversion"/>
  </si>
  <si>
    <t>1830703</t>
    <phoneticPr fontId="1" type="noConversion"/>
  </si>
  <si>
    <t>1055183</t>
    <phoneticPr fontId="1" type="noConversion"/>
  </si>
  <si>
    <t>민영신</t>
  </si>
  <si>
    <t>0164140</t>
    <phoneticPr fontId="1" type="noConversion"/>
  </si>
  <si>
    <t>노영미</t>
  </si>
  <si>
    <t>2465508</t>
    <phoneticPr fontId="1" type="noConversion"/>
  </si>
  <si>
    <t>김춘애</t>
  </si>
  <si>
    <t>0790599</t>
    <phoneticPr fontId="1" type="noConversion"/>
  </si>
  <si>
    <t>2239445</t>
    <phoneticPr fontId="1" type="noConversion"/>
  </si>
  <si>
    <t>0192111</t>
    <phoneticPr fontId="1" type="noConversion"/>
  </si>
  <si>
    <t>김영용</t>
  </si>
  <si>
    <t>2484226</t>
    <phoneticPr fontId="1" type="noConversion"/>
  </si>
  <si>
    <t>서미순</t>
  </si>
  <si>
    <t>2514907</t>
    <phoneticPr fontId="1" type="noConversion"/>
  </si>
  <si>
    <t>2570649</t>
    <phoneticPr fontId="1" type="noConversion"/>
  </si>
  <si>
    <t>성정근</t>
  </si>
  <si>
    <t>0934535</t>
    <phoneticPr fontId="1" type="noConversion"/>
  </si>
  <si>
    <t>1638175</t>
    <phoneticPr fontId="1" type="noConversion"/>
  </si>
  <si>
    <t>곽미영</t>
  </si>
  <si>
    <t>0259240</t>
  </si>
  <si>
    <t>2571109</t>
  </si>
  <si>
    <t>장익제</t>
  </si>
  <si>
    <t>1041934</t>
  </si>
  <si>
    <t>이은숙</t>
  </si>
  <si>
    <t>1113789</t>
  </si>
  <si>
    <t>2425088</t>
  </si>
  <si>
    <t>1869611</t>
  </si>
  <si>
    <t>박찬원</t>
  </si>
  <si>
    <t>2143326</t>
  </si>
  <si>
    <t>박호규</t>
  </si>
  <si>
    <t>2555436</t>
  </si>
  <si>
    <t>정상득</t>
  </si>
  <si>
    <t>2559815</t>
    <phoneticPr fontId="1" type="noConversion"/>
  </si>
  <si>
    <t>안수림</t>
  </si>
  <si>
    <t>2375975</t>
    <phoneticPr fontId="1" type="noConversion"/>
  </si>
  <si>
    <t>김종숙</t>
  </si>
  <si>
    <t>0696703</t>
    <phoneticPr fontId="1" type="noConversion"/>
  </si>
  <si>
    <t>조재민</t>
  </si>
  <si>
    <t>1404724</t>
    <phoneticPr fontId="1" type="noConversion"/>
  </si>
  <si>
    <t>전충식</t>
  </si>
  <si>
    <t>1768598</t>
    <phoneticPr fontId="1" type="noConversion"/>
  </si>
  <si>
    <t>2562416</t>
    <phoneticPr fontId="1" type="noConversion"/>
  </si>
  <si>
    <t>김태한</t>
  </si>
  <si>
    <t>2295817</t>
    <phoneticPr fontId="1" type="noConversion"/>
  </si>
  <si>
    <t>0397842</t>
    <phoneticPr fontId="1" type="noConversion"/>
  </si>
  <si>
    <t>1260662</t>
    <phoneticPr fontId="1" type="noConversion"/>
  </si>
  <si>
    <t>장순조</t>
  </si>
  <si>
    <t>7172039</t>
    <phoneticPr fontId="1" type="noConversion"/>
  </si>
  <si>
    <t>이점자</t>
  </si>
  <si>
    <t>0751849</t>
    <phoneticPr fontId="1" type="noConversion"/>
  </si>
  <si>
    <t>2002782</t>
    <phoneticPr fontId="1" type="noConversion"/>
  </si>
  <si>
    <t>임정현</t>
  </si>
  <si>
    <t>0910515</t>
    <phoneticPr fontId="1" type="noConversion"/>
  </si>
  <si>
    <t>2105013</t>
    <phoneticPr fontId="1" type="noConversion"/>
  </si>
  <si>
    <t>허정현</t>
  </si>
  <si>
    <t>2552142</t>
    <phoneticPr fontId="1" type="noConversion"/>
  </si>
  <si>
    <t>이학노</t>
  </si>
  <si>
    <t>1315552</t>
    <phoneticPr fontId="1" type="noConversion"/>
  </si>
  <si>
    <t>1410160</t>
    <phoneticPr fontId="1" type="noConversion"/>
  </si>
  <si>
    <t>이문옥</t>
  </si>
  <si>
    <t>1203550</t>
    <phoneticPr fontId="1" type="noConversion"/>
  </si>
  <si>
    <t>이봉영</t>
  </si>
  <si>
    <t>0951069</t>
    <phoneticPr fontId="1" type="noConversion"/>
  </si>
  <si>
    <t>현순화</t>
  </si>
  <si>
    <t>2159591</t>
    <phoneticPr fontId="1" type="noConversion"/>
  </si>
  <si>
    <t>0883107</t>
    <phoneticPr fontId="1" type="noConversion"/>
  </si>
  <si>
    <t>1017857</t>
    <phoneticPr fontId="1" type="noConversion"/>
  </si>
  <si>
    <t>2101205</t>
    <phoneticPr fontId="1" type="noConversion"/>
  </si>
  <si>
    <t>2563139</t>
    <phoneticPr fontId="1" type="noConversion"/>
  </si>
  <si>
    <t>이재만</t>
  </si>
  <si>
    <t>2483210</t>
    <phoneticPr fontId="1" type="noConversion"/>
  </si>
  <si>
    <t>2205186</t>
    <phoneticPr fontId="1" type="noConversion"/>
  </si>
  <si>
    <t>김재균</t>
  </si>
  <si>
    <t>0286769</t>
    <phoneticPr fontId="1" type="noConversion"/>
  </si>
  <si>
    <t>1636839</t>
    <phoneticPr fontId="1" type="noConversion"/>
  </si>
  <si>
    <t>2419929</t>
    <phoneticPr fontId="1" type="noConversion"/>
  </si>
  <si>
    <t>박행순</t>
  </si>
  <si>
    <t>0517815</t>
    <phoneticPr fontId="1" type="noConversion"/>
  </si>
  <si>
    <t>1186384</t>
    <phoneticPr fontId="1" type="noConversion"/>
  </si>
  <si>
    <t>이석진</t>
  </si>
  <si>
    <t>0747292</t>
    <phoneticPr fontId="1" type="noConversion"/>
  </si>
  <si>
    <t>2552122</t>
    <phoneticPr fontId="1" type="noConversion"/>
  </si>
  <si>
    <t>최웅섭</t>
  </si>
  <si>
    <t>2304557</t>
    <phoneticPr fontId="1" type="noConversion"/>
  </si>
  <si>
    <t>0582429</t>
    <phoneticPr fontId="1" type="noConversion"/>
  </si>
  <si>
    <t>엄명선</t>
  </si>
  <si>
    <t>0026411</t>
    <phoneticPr fontId="1" type="noConversion"/>
  </si>
  <si>
    <t>2565676</t>
    <phoneticPr fontId="1" type="noConversion"/>
  </si>
  <si>
    <t>2561261</t>
    <phoneticPr fontId="1" type="noConversion"/>
  </si>
  <si>
    <t>강미정</t>
  </si>
  <si>
    <t>1939538</t>
    <phoneticPr fontId="1" type="noConversion"/>
  </si>
  <si>
    <t>2423661</t>
    <phoneticPr fontId="1" type="noConversion"/>
  </si>
  <si>
    <t>우영노</t>
  </si>
  <si>
    <t>2380919</t>
    <phoneticPr fontId="1" type="noConversion"/>
  </si>
  <si>
    <t>2247399</t>
    <phoneticPr fontId="1" type="noConversion"/>
  </si>
  <si>
    <t>김문희</t>
  </si>
  <si>
    <t>2520451</t>
    <phoneticPr fontId="1" type="noConversion"/>
  </si>
  <si>
    <t>0881846</t>
    <phoneticPr fontId="1" type="noConversion"/>
  </si>
  <si>
    <t>2098845</t>
    <phoneticPr fontId="1" type="noConversion"/>
  </si>
  <si>
    <t>2330512</t>
    <phoneticPr fontId="1" type="noConversion"/>
  </si>
  <si>
    <t>한문순</t>
  </si>
  <si>
    <t>0589975</t>
    <phoneticPr fontId="1" type="noConversion"/>
  </si>
  <si>
    <t>1159947</t>
    <phoneticPr fontId="1" type="noConversion"/>
  </si>
  <si>
    <t>문경옥</t>
  </si>
  <si>
    <t>1271833</t>
    <phoneticPr fontId="1" type="noConversion"/>
  </si>
  <si>
    <t>7089306</t>
    <phoneticPr fontId="1" type="noConversion"/>
  </si>
  <si>
    <t>2568724</t>
    <phoneticPr fontId="1" type="noConversion"/>
  </si>
  <si>
    <t>박철희</t>
  </si>
  <si>
    <t>2568432</t>
    <phoneticPr fontId="1" type="noConversion"/>
  </si>
  <si>
    <t>김장섭</t>
  </si>
  <si>
    <t>0811611</t>
    <phoneticPr fontId="1" type="noConversion"/>
  </si>
  <si>
    <t>최숙희</t>
  </si>
  <si>
    <t>2278743</t>
    <phoneticPr fontId="1" type="noConversion"/>
  </si>
  <si>
    <t>윤재분</t>
  </si>
  <si>
    <t>2437088</t>
    <phoneticPr fontId="1" type="noConversion"/>
  </si>
  <si>
    <t>0310808</t>
    <phoneticPr fontId="1" type="noConversion"/>
  </si>
  <si>
    <t>최흥자</t>
  </si>
  <si>
    <t>2332729</t>
    <phoneticPr fontId="1" type="noConversion"/>
  </si>
  <si>
    <t>민경휘</t>
  </si>
  <si>
    <t>0504196</t>
    <phoneticPr fontId="1" type="noConversion"/>
  </si>
  <si>
    <t>권근영</t>
  </si>
  <si>
    <t>0753623</t>
    <phoneticPr fontId="1" type="noConversion"/>
  </si>
  <si>
    <t>한용희</t>
  </si>
  <si>
    <t>1645805</t>
    <phoneticPr fontId="1" type="noConversion"/>
  </si>
  <si>
    <t>권미혜</t>
  </si>
  <si>
    <t>2569626</t>
    <phoneticPr fontId="1" type="noConversion"/>
  </si>
  <si>
    <t>1297583</t>
    <phoneticPr fontId="1" type="noConversion"/>
  </si>
  <si>
    <t>이동미</t>
  </si>
  <si>
    <t>0250139</t>
    <phoneticPr fontId="1" type="noConversion"/>
  </si>
  <si>
    <t>유지웅</t>
  </si>
  <si>
    <t>2206491</t>
    <phoneticPr fontId="1" type="noConversion"/>
  </si>
  <si>
    <t>이양현</t>
  </si>
  <si>
    <t>0532872</t>
    <phoneticPr fontId="1" type="noConversion"/>
  </si>
  <si>
    <t>장희</t>
  </si>
  <si>
    <t>0082428</t>
    <phoneticPr fontId="1" type="noConversion"/>
  </si>
  <si>
    <t>이가지</t>
  </si>
  <si>
    <t>2569695</t>
    <phoneticPr fontId="1" type="noConversion"/>
  </si>
  <si>
    <t>오광석</t>
  </si>
  <si>
    <t>2566755</t>
    <phoneticPr fontId="1" type="noConversion"/>
  </si>
  <si>
    <t>2552002</t>
    <phoneticPr fontId="1" type="noConversion"/>
  </si>
  <si>
    <t>2569386</t>
    <phoneticPr fontId="1" type="noConversion"/>
  </si>
  <si>
    <t>양진주</t>
  </si>
  <si>
    <t>7054263</t>
    <phoneticPr fontId="1" type="noConversion"/>
  </si>
  <si>
    <t>2025870</t>
    <phoneticPr fontId="1" type="noConversion"/>
  </si>
  <si>
    <t>2565303</t>
    <phoneticPr fontId="1" type="noConversion"/>
  </si>
  <si>
    <t>김창호</t>
  </si>
  <si>
    <t>1851061</t>
  </si>
  <si>
    <t>2020355</t>
  </si>
  <si>
    <t>2571734</t>
  </si>
  <si>
    <t>고영애</t>
  </si>
  <si>
    <t>2013833</t>
  </si>
  <si>
    <t>2487462</t>
  </si>
  <si>
    <t>이운봉</t>
  </si>
  <si>
    <t>0223535</t>
    <phoneticPr fontId="1" type="noConversion"/>
  </si>
  <si>
    <t>구문회</t>
  </si>
  <si>
    <t>1498402</t>
    <phoneticPr fontId="1" type="noConversion"/>
  </si>
  <si>
    <t>주보욱</t>
  </si>
  <si>
    <t>1421095</t>
    <phoneticPr fontId="1" type="noConversion"/>
  </si>
  <si>
    <t>소신영</t>
  </si>
  <si>
    <t>0704234</t>
    <phoneticPr fontId="1" type="noConversion"/>
  </si>
  <si>
    <t>성영희</t>
  </si>
  <si>
    <t>2030640</t>
    <phoneticPr fontId="1" type="noConversion"/>
  </si>
  <si>
    <t>전정유</t>
  </si>
  <si>
    <t>2556211</t>
    <phoneticPr fontId="1" type="noConversion"/>
  </si>
  <si>
    <t>최외식</t>
  </si>
  <si>
    <t>2409555</t>
    <phoneticPr fontId="1" type="noConversion"/>
  </si>
  <si>
    <t>안영진</t>
  </si>
  <si>
    <t>1600020</t>
    <phoneticPr fontId="1" type="noConversion"/>
  </si>
  <si>
    <t>2559835</t>
    <phoneticPr fontId="1" type="noConversion"/>
  </si>
  <si>
    <t>한지원</t>
  </si>
  <si>
    <t>2546466</t>
    <phoneticPr fontId="1" type="noConversion"/>
  </si>
  <si>
    <t>장은현</t>
  </si>
  <si>
    <t>0452125</t>
    <phoneticPr fontId="1" type="noConversion"/>
  </si>
  <si>
    <t>김대인</t>
  </si>
  <si>
    <t>1732254</t>
    <phoneticPr fontId="1" type="noConversion"/>
  </si>
  <si>
    <t>신효순</t>
  </si>
  <si>
    <t>2480161</t>
    <phoneticPr fontId="1" type="noConversion"/>
  </si>
  <si>
    <t>최영주</t>
  </si>
  <si>
    <t>0400616</t>
    <phoneticPr fontId="1" type="noConversion"/>
  </si>
  <si>
    <t>명한나</t>
  </si>
  <si>
    <t>2413897</t>
    <phoneticPr fontId="1" type="noConversion"/>
  </si>
  <si>
    <t>최현준</t>
  </si>
  <si>
    <t>1839447</t>
    <phoneticPr fontId="1" type="noConversion"/>
  </si>
  <si>
    <t>0170812</t>
    <phoneticPr fontId="1" type="noConversion"/>
  </si>
  <si>
    <t>1965027</t>
    <phoneticPr fontId="1" type="noConversion"/>
  </si>
  <si>
    <t>0323610</t>
    <phoneticPr fontId="1" type="noConversion"/>
  </si>
  <si>
    <t>서정찬</t>
  </si>
  <si>
    <t>2245577</t>
    <phoneticPr fontId="1" type="noConversion"/>
  </si>
  <si>
    <t>강현진</t>
  </si>
  <si>
    <t>1847528</t>
    <phoneticPr fontId="1" type="noConversion"/>
  </si>
  <si>
    <t>고희숙</t>
  </si>
  <si>
    <t>1044031</t>
    <phoneticPr fontId="1" type="noConversion"/>
  </si>
  <si>
    <t>0568687</t>
    <phoneticPr fontId="1" type="noConversion"/>
  </si>
  <si>
    <t>0196662</t>
    <phoneticPr fontId="1" type="noConversion"/>
  </si>
  <si>
    <t>안연서</t>
  </si>
  <si>
    <t>2171298</t>
    <phoneticPr fontId="1" type="noConversion"/>
  </si>
  <si>
    <t>전옥순</t>
  </si>
  <si>
    <t>2562409</t>
    <phoneticPr fontId="1" type="noConversion"/>
  </si>
  <si>
    <t>박용희</t>
  </si>
  <si>
    <t>2562587</t>
    <phoneticPr fontId="1" type="noConversion"/>
  </si>
  <si>
    <t>주연록</t>
  </si>
  <si>
    <t>2561831</t>
    <phoneticPr fontId="1" type="noConversion"/>
  </si>
  <si>
    <t>2553195</t>
    <phoneticPr fontId="1" type="noConversion"/>
  </si>
  <si>
    <t>2249453</t>
    <phoneticPr fontId="1" type="noConversion"/>
  </si>
  <si>
    <t>2563835</t>
    <phoneticPr fontId="1" type="noConversion"/>
  </si>
  <si>
    <t>최남성</t>
  </si>
  <si>
    <t>0103855</t>
    <phoneticPr fontId="1" type="noConversion"/>
  </si>
  <si>
    <t>0535653</t>
    <phoneticPr fontId="1" type="noConversion"/>
  </si>
  <si>
    <t>양미선</t>
  </si>
  <si>
    <t>0437721</t>
    <phoneticPr fontId="1" type="noConversion"/>
  </si>
  <si>
    <t>1834387</t>
    <phoneticPr fontId="1" type="noConversion"/>
  </si>
  <si>
    <t>0321285</t>
    <phoneticPr fontId="1" type="noConversion"/>
  </si>
  <si>
    <t>최희순</t>
  </si>
  <si>
    <t>1432104</t>
    <phoneticPr fontId="1" type="noConversion"/>
  </si>
  <si>
    <t>1052901</t>
    <phoneticPr fontId="1" type="noConversion"/>
  </si>
  <si>
    <t>2563771</t>
    <phoneticPr fontId="1" type="noConversion"/>
  </si>
  <si>
    <t>권오은</t>
  </si>
  <si>
    <t>2561990</t>
    <phoneticPr fontId="1" type="noConversion"/>
  </si>
  <si>
    <t>염경수</t>
  </si>
  <si>
    <t>1518208</t>
    <phoneticPr fontId="1" type="noConversion"/>
  </si>
  <si>
    <t>이동천</t>
  </si>
  <si>
    <t>2552913</t>
    <phoneticPr fontId="1" type="noConversion"/>
  </si>
  <si>
    <t>정미경</t>
  </si>
  <si>
    <t>1862917</t>
    <phoneticPr fontId="1" type="noConversion"/>
  </si>
  <si>
    <t>2303742</t>
    <phoneticPr fontId="1" type="noConversion"/>
  </si>
  <si>
    <t>김금덕</t>
  </si>
  <si>
    <t>1890797</t>
    <phoneticPr fontId="1" type="noConversion"/>
  </si>
  <si>
    <t>강영애</t>
  </si>
  <si>
    <t>2073508</t>
    <phoneticPr fontId="1" type="noConversion"/>
  </si>
  <si>
    <t>2330783</t>
    <phoneticPr fontId="1" type="noConversion"/>
  </si>
  <si>
    <t>권소영</t>
  </si>
  <si>
    <t>2551448</t>
    <phoneticPr fontId="1" type="noConversion"/>
  </si>
  <si>
    <t>정현교</t>
  </si>
  <si>
    <t>1205681</t>
    <phoneticPr fontId="1" type="noConversion"/>
  </si>
  <si>
    <t>김태은</t>
  </si>
  <si>
    <t>2561967</t>
    <phoneticPr fontId="1" type="noConversion"/>
  </si>
  <si>
    <t>0041219</t>
    <phoneticPr fontId="1" type="noConversion"/>
  </si>
  <si>
    <t>이복희</t>
  </si>
  <si>
    <t>0717669</t>
    <phoneticPr fontId="1" type="noConversion"/>
  </si>
  <si>
    <t>박유순</t>
  </si>
  <si>
    <t>0484019</t>
    <phoneticPr fontId="1" type="noConversion"/>
  </si>
  <si>
    <t>박성철</t>
  </si>
  <si>
    <t>2276661</t>
    <phoneticPr fontId="1" type="noConversion"/>
  </si>
  <si>
    <t>정진희</t>
  </si>
  <si>
    <t>2360601</t>
    <phoneticPr fontId="1" type="noConversion"/>
  </si>
  <si>
    <t>구병완</t>
  </si>
  <si>
    <t>1379106</t>
    <phoneticPr fontId="1" type="noConversion"/>
  </si>
  <si>
    <t>정낙준</t>
  </si>
  <si>
    <t>0239077</t>
    <phoneticPr fontId="1" type="noConversion"/>
  </si>
  <si>
    <t>권옥경</t>
  </si>
  <si>
    <t>1756092</t>
    <phoneticPr fontId="1" type="noConversion"/>
  </si>
  <si>
    <t>강애경</t>
  </si>
  <si>
    <t>1956968</t>
    <phoneticPr fontId="1" type="noConversion"/>
  </si>
  <si>
    <t>2407027</t>
    <phoneticPr fontId="1" type="noConversion"/>
  </si>
  <si>
    <t>서도현</t>
  </si>
  <si>
    <t>0103113</t>
    <phoneticPr fontId="1" type="noConversion"/>
  </si>
  <si>
    <t>임현덕</t>
  </si>
  <si>
    <t>1042238</t>
    <phoneticPr fontId="1" type="noConversion"/>
  </si>
  <si>
    <t>0910295</t>
    <phoneticPr fontId="1" type="noConversion"/>
  </si>
  <si>
    <t>0181692</t>
    <phoneticPr fontId="1" type="noConversion"/>
  </si>
  <si>
    <t>김복남</t>
  </si>
  <si>
    <t>1839287</t>
    <phoneticPr fontId="1" type="noConversion"/>
  </si>
  <si>
    <t>조계자</t>
  </si>
  <si>
    <t>1176881</t>
    <phoneticPr fontId="1" type="noConversion"/>
  </si>
  <si>
    <t>송재영</t>
  </si>
  <si>
    <t>1658463</t>
    <phoneticPr fontId="1" type="noConversion"/>
  </si>
  <si>
    <t>0717338</t>
    <phoneticPr fontId="1" type="noConversion"/>
  </si>
  <si>
    <t>홍미자</t>
  </si>
  <si>
    <t>1131781</t>
    <phoneticPr fontId="1" type="noConversion"/>
  </si>
  <si>
    <t>1041804</t>
    <phoneticPr fontId="1" type="noConversion"/>
  </si>
  <si>
    <t>이원영</t>
  </si>
  <si>
    <t>0313194</t>
    <phoneticPr fontId="1" type="noConversion"/>
  </si>
  <si>
    <t>위유진</t>
  </si>
  <si>
    <t>2557356</t>
    <phoneticPr fontId="1" type="noConversion"/>
  </si>
  <si>
    <t>박민화</t>
  </si>
  <si>
    <t>1798280</t>
    <phoneticPr fontId="1" type="noConversion"/>
  </si>
  <si>
    <t>0508934</t>
    <phoneticPr fontId="1" type="noConversion"/>
  </si>
  <si>
    <t>0704846</t>
    <phoneticPr fontId="1" type="noConversion"/>
  </si>
  <si>
    <t>0499518</t>
    <phoneticPr fontId="1" type="noConversion"/>
  </si>
  <si>
    <t>유여진</t>
  </si>
  <si>
    <t>2565287</t>
    <phoneticPr fontId="1" type="noConversion"/>
  </si>
  <si>
    <t>조병수</t>
  </si>
  <si>
    <t>2199827</t>
    <phoneticPr fontId="1" type="noConversion"/>
  </si>
  <si>
    <t>조채원</t>
  </si>
  <si>
    <t>2566608</t>
    <phoneticPr fontId="1" type="noConversion"/>
  </si>
  <si>
    <t>최현</t>
  </si>
  <si>
    <t>2551173</t>
    <phoneticPr fontId="1" type="noConversion"/>
  </si>
  <si>
    <t>문성근</t>
  </si>
  <si>
    <t>1382914</t>
    <phoneticPr fontId="1" type="noConversion"/>
  </si>
  <si>
    <t>한미영</t>
  </si>
  <si>
    <t>0734785</t>
    <phoneticPr fontId="1" type="noConversion"/>
  </si>
  <si>
    <t>2547259</t>
    <phoneticPr fontId="1" type="noConversion"/>
  </si>
  <si>
    <t>김윤태</t>
  </si>
  <si>
    <t>1062158</t>
    <phoneticPr fontId="1" type="noConversion"/>
  </si>
  <si>
    <t>홍성규</t>
  </si>
  <si>
    <t>2566863</t>
    <phoneticPr fontId="1" type="noConversion"/>
  </si>
  <si>
    <t>유용섭2</t>
  </si>
  <si>
    <t>1790760</t>
    <phoneticPr fontId="1" type="noConversion"/>
  </si>
  <si>
    <t>정난기</t>
  </si>
  <si>
    <t>1402260</t>
    <phoneticPr fontId="1" type="noConversion"/>
  </si>
  <si>
    <t>0276212</t>
    <phoneticPr fontId="1" type="noConversion"/>
  </si>
  <si>
    <t>최탁상</t>
  </si>
  <si>
    <t>1140597</t>
    <phoneticPr fontId="1" type="noConversion"/>
  </si>
  <si>
    <t>장주희</t>
  </si>
  <si>
    <t>1764727</t>
    <phoneticPr fontId="1" type="noConversion"/>
  </si>
  <si>
    <t>함순기</t>
  </si>
  <si>
    <t>2488523</t>
    <phoneticPr fontId="1" type="noConversion"/>
  </si>
  <si>
    <t>정복순</t>
  </si>
  <si>
    <t>0691848</t>
    <phoneticPr fontId="1" type="noConversion"/>
  </si>
  <si>
    <t>어보선</t>
  </si>
  <si>
    <t>2566849</t>
    <phoneticPr fontId="1" type="noConversion"/>
  </si>
  <si>
    <t>김현표</t>
  </si>
  <si>
    <t>2537327</t>
    <phoneticPr fontId="1" type="noConversion"/>
  </si>
  <si>
    <t>김대붕</t>
  </si>
  <si>
    <t>2567612</t>
    <phoneticPr fontId="1" type="noConversion"/>
  </si>
  <si>
    <t>오미라</t>
  </si>
  <si>
    <t>2518882</t>
    <phoneticPr fontId="1" type="noConversion"/>
  </si>
  <si>
    <t>2524376</t>
    <phoneticPr fontId="1" type="noConversion"/>
  </si>
  <si>
    <t>안광식</t>
  </si>
  <si>
    <t>0110077</t>
    <phoneticPr fontId="1" type="noConversion"/>
  </si>
  <si>
    <t>오세정</t>
  </si>
  <si>
    <t>2222452</t>
    <phoneticPr fontId="1" type="noConversion"/>
  </si>
  <si>
    <t>1947813</t>
    <phoneticPr fontId="1" type="noConversion"/>
  </si>
  <si>
    <t>김지연</t>
  </si>
  <si>
    <t>1366240</t>
    <phoneticPr fontId="1" type="noConversion"/>
  </si>
  <si>
    <t>0801683</t>
    <phoneticPr fontId="1" type="noConversion"/>
  </si>
  <si>
    <t>0376059</t>
    <phoneticPr fontId="1" type="noConversion"/>
  </si>
  <si>
    <t>황희하</t>
  </si>
  <si>
    <t>2478040</t>
    <phoneticPr fontId="1" type="noConversion"/>
  </si>
  <si>
    <t>2568215</t>
    <phoneticPr fontId="1" type="noConversion"/>
  </si>
  <si>
    <t>박연제</t>
  </si>
  <si>
    <t>0778033</t>
    <phoneticPr fontId="1" type="noConversion"/>
  </si>
  <si>
    <t>7283085</t>
    <phoneticPr fontId="1" type="noConversion"/>
  </si>
  <si>
    <t>최주열</t>
  </si>
  <si>
    <t>2423015</t>
    <phoneticPr fontId="1" type="noConversion"/>
  </si>
  <si>
    <t>1126502</t>
    <phoneticPr fontId="1" type="noConversion"/>
  </si>
  <si>
    <t>홍병목</t>
  </si>
  <si>
    <t>2063039</t>
    <phoneticPr fontId="1" type="noConversion"/>
  </si>
  <si>
    <t>2410463</t>
    <phoneticPr fontId="1" type="noConversion"/>
  </si>
  <si>
    <t>조현복</t>
  </si>
  <si>
    <t>2273812</t>
    <phoneticPr fontId="1" type="noConversion"/>
  </si>
  <si>
    <t>0575338</t>
    <phoneticPr fontId="1" type="noConversion"/>
  </si>
  <si>
    <t>김효덕</t>
  </si>
  <si>
    <t>2346425</t>
    <phoneticPr fontId="1" type="noConversion"/>
  </si>
  <si>
    <t>안혜환</t>
  </si>
  <si>
    <t>0180612</t>
    <phoneticPr fontId="1" type="noConversion"/>
  </si>
  <si>
    <t>1639253</t>
    <phoneticPr fontId="1" type="noConversion"/>
  </si>
  <si>
    <t>이언용</t>
  </si>
  <si>
    <t>1443387</t>
    <phoneticPr fontId="1" type="noConversion"/>
  </si>
  <si>
    <t>1703512</t>
    <phoneticPr fontId="1" type="noConversion"/>
  </si>
  <si>
    <t>이경덕</t>
  </si>
  <si>
    <t>0356428</t>
    <phoneticPr fontId="1" type="noConversion"/>
  </si>
  <si>
    <t>이세월</t>
  </si>
  <si>
    <t>2507084</t>
    <phoneticPr fontId="1" type="noConversion"/>
  </si>
  <si>
    <t>2364538</t>
    <phoneticPr fontId="1" type="noConversion"/>
  </si>
  <si>
    <t>0304405</t>
    <phoneticPr fontId="1" type="noConversion"/>
  </si>
  <si>
    <t>유재훈</t>
  </si>
  <si>
    <t>1770896</t>
    <phoneticPr fontId="1" type="noConversion"/>
  </si>
  <si>
    <t>김홍이</t>
  </si>
  <si>
    <t>1977863</t>
    <phoneticPr fontId="1" type="noConversion"/>
  </si>
  <si>
    <t>유병목</t>
  </si>
  <si>
    <t>0080660</t>
    <phoneticPr fontId="1" type="noConversion"/>
  </si>
  <si>
    <t>길필순</t>
  </si>
  <si>
    <t>1389361</t>
    <phoneticPr fontId="1" type="noConversion"/>
  </si>
  <si>
    <t>허지영</t>
  </si>
  <si>
    <t>2504798</t>
    <phoneticPr fontId="1" type="noConversion"/>
  </si>
  <si>
    <t>0943350</t>
    <phoneticPr fontId="1" type="noConversion"/>
  </si>
  <si>
    <t>2567087</t>
    <phoneticPr fontId="1" type="noConversion"/>
  </si>
  <si>
    <t>최화철</t>
  </si>
  <si>
    <t>2429811</t>
    <phoneticPr fontId="1" type="noConversion"/>
  </si>
  <si>
    <t>2350070</t>
    <phoneticPr fontId="1" type="noConversion"/>
  </si>
  <si>
    <t>이명월</t>
  </si>
  <si>
    <t>2130171</t>
    <phoneticPr fontId="1" type="noConversion"/>
  </si>
  <si>
    <t>양선화</t>
  </si>
  <si>
    <t>2171859</t>
    <phoneticPr fontId="1" type="noConversion"/>
  </si>
  <si>
    <t>2321831</t>
    <phoneticPr fontId="1" type="noConversion"/>
  </si>
  <si>
    <t>원지은</t>
  </si>
  <si>
    <t>1694421</t>
    <phoneticPr fontId="1" type="noConversion"/>
  </si>
  <si>
    <t>0495889</t>
    <phoneticPr fontId="1" type="noConversion"/>
  </si>
  <si>
    <t>김성식</t>
  </si>
  <si>
    <t>1927576</t>
    <phoneticPr fontId="1" type="noConversion"/>
  </si>
  <si>
    <t>2075745</t>
    <phoneticPr fontId="1" type="noConversion"/>
  </si>
  <si>
    <t>1904038</t>
    <phoneticPr fontId="1" type="noConversion"/>
  </si>
  <si>
    <t>2178479</t>
    <phoneticPr fontId="1" type="noConversion"/>
  </si>
  <si>
    <t>2421156</t>
    <phoneticPr fontId="1" type="noConversion"/>
  </si>
  <si>
    <t>1483723</t>
    <phoneticPr fontId="1" type="noConversion"/>
  </si>
  <si>
    <t>윤종임</t>
  </si>
  <si>
    <t>2570617</t>
    <phoneticPr fontId="1" type="noConversion"/>
  </si>
  <si>
    <t>이성열</t>
  </si>
  <si>
    <t>2519161</t>
    <phoneticPr fontId="1" type="noConversion"/>
  </si>
  <si>
    <t>임익재</t>
  </si>
  <si>
    <t>2181534</t>
    <phoneticPr fontId="1" type="noConversion"/>
  </si>
  <si>
    <t>차영숙</t>
  </si>
  <si>
    <t>0644222</t>
    <phoneticPr fontId="1" type="noConversion"/>
  </si>
  <si>
    <t>2000082</t>
    <phoneticPr fontId="1" type="noConversion"/>
  </si>
  <si>
    <t>김규리</t>
  </si>
  <si>
    <t>2106967</t>
    <phoneticPr fontId="1" type="noConversion"/>
  </si>
  <si>
    <t>2535777</t>
    <phoneticPr fontId="1" type="noConversion"/>
  </si>
  <si>
    <t>백옥진</t>
  </si>
  <si>
    <t>2018747</t>
    <phoneticPr fontId="1" type="noConversion"/>
  </si>
  <si>
    <t>권정남</t>
  </si>
  <si>
    <t>0233995</t>
    <phoneticPr fontId="1" type="noConversion"/>
  </si>
  <si>
    <t>박완숙</t>
  </si>
  <si>
    <t>2534917</t>
    <phoneticPr fontId="1" type="noConversion"/>
  </si>
  <si>
    <t>2567215</t>
    <phoneticPr fontId="1" type="noConversion"/>
  </si>
  <si>
    <t>박옥진</t>
  </si>
  <si>
    <t>1869218</t>
    <phoneticPr fontId="1" type="noConversion"/>
  </si>
  <si>
    <t>박경운</t>
  </si>
  <si>
    <t>1850429</t>
    <phoneticPr fontId="1" type="noConversion"/>
  </si>
  <si>
    <t>0351204</t>
    <phoneticPr fontId="1" type="noConversion"/>
  </si>
  <si>
    <t>1176971</t>
    <phoneticPr fontId="1" type="noConversion"/>
  </si>
  <si>
    <t>2494931</t>
    <phoneticPr fontId="1" type="noConversion"/>
  </si>
  <si>
    <t>박은숙</t>
  </si>
  <si>
    <t>1508628</t>
    <phoneticPr fontId="1" type="noConversion"/>
  </si>
  <si>
    <t>박동명</t>
  </si>
  <si>
    <t>2446736</t>
    <phoneticPr fontId="1" type="noConversion"/>
  </si>
  <si>
    <t>박복용</t>
  </si>
  <si>
    <t>2419446</t>
  </si>
  <si>
    <t>이순남</t>
  </si>
  <si>
    <t>2070412</t>
  </si>
  <si>
    <t>1828854</t>
  </si>
  <si>
    <t>한서영</t>
  </si>
  <si>
    <t>2556419</t>
  </si>
  <si>
    <t>0059794</t>
  </si>
  <si>
    <t>장순이</t>
  </si>
  <si>
    <t>1637399</t>
  </si>
  <si>
    <t>0736012</t>
  </si>
  <si>
    <t>김덕수</t>
  </si>
  <si>
    <t>0270606</t>
  </si>
  <si>
    <t>김흥수</t>
  </si>
  <si>
    <t>1505127</t>
    <phoneticPr fontId="1" type="noConversion"/>
  </si>
  <si>
    <t>김해순</t>
  </si>
  <si>
    <t>2562304</t>
    <phoneticPr fontId="1" type="noConversion"/>
  </si>
  <si>
    <t>1372649</t>
    <phoneticPr fontId="1" type="noConversion"/>
  </si>
  <si>
    <t>2334153</t>
    <phoneticPr fontId="1" type="noConversion"/>
  </si>
  <si>
    <t>1147647</t>
    <phoneticPr fontId="1" type="noConversion"/>
  </si>
  <si>
    <t>염영순</t>
  </si>
  <si>
    <t>2311981</t>
    <phoneticPr fontId="1" type="noConversion"/>
  </si>
  <si>
    <t>2562019</t>
    <phoneticPr fontId="1" type="noConversion"/>
  </si>
  <si>
    <t>서우석</t>
  </si>
  <si>
    <t>2454921</t>
    <phoneticPr fontId="1" type="noConversion"/>
  </si>
  <si>
    <t>최선자</t>
  </si>
  <si>
    <t>2552256</t>
    <phoneticPr fontId="1" type="noConversion"/>
  </si>
  <si>
    <t>이상윤</t>
  </si>
  <si>
    <t>7059010</t>
    <phoneticPr fontId="1" type="noConversion"/>
  </si>
  <si>
    <t>조덕이</t>
  </si>
  <si>
    <t>1838439</t>
    <phoneticPr fontId="1" type="noConversion"/>
  </si>
  <si>
    <t>송경숙</t>
  </si>
  <si>
    <t>7057918</t>
    <phoneticPr fontId="1" type="noConversion"/>
  </si>
  <si>
    <t>한혜동</t>
  </si>
  <si>
    <t>0781850</t>
    <phoneticPr fontId="1" type="noConversion"/>
  </si>
  <si>
    <t>한상분</t>
  </si>
  <si>
    <t>2123046</t>
    <phoneticPr fontId="1" type="noConversion"/>
  </si>
  <si>
    <t>0866757</t>
    <phoneticPr fontId="1" type="noConversion"/>
  </si>
  <si>
    <t>2561564</t>
    <phoneticPr fontId="1" type="noConversion"/>
  </si>
  <si>
    <t>0155610</t>
    <phoneticPr fontId="1" type="noConversion"/>
  </si>
  <si>
    <t>1666098</t>
    <phoneticPr fontId="1" type="noConversion"/>
  </si>
  <si>
    <t>박혜정</t>
  </si>
  <si>
    <t>0212965</t>
    <phoneticPr fontId="1" type="noConversion"/>
  </si>
  <si>
    <t>1933526</t>
    <phoneticPr fontId="1" type="noConversion"/>
  </si>
  <si>
    <t>권숙영</t>
  </si>
  <si>
    <t>2562906</t>
    <phoneticPr fontId="1" type="noConversion"/>
  </si>
  <si>
    <t>신숙연</t>
  </si>
  <si>
    <t>0051720</t>
    <phoneticPr fontId="1" type="noConversion"/>
  </si>
  <si>
    <t>김진미</t>
  </si>
  <si>
    <t>0366201</t>
    <phoneticPr fontId="1" type="noConversion"/>
  </si>
  <si>
    <t>박영복</t>
  </si>
  <si>
    <t>0730436</t>
    <phoneticPr fontId="1" type="noConversion"/>
  </si>
  <si>
    <t>가옥순</t>
  </si>
  <si>
    <t>2142923</t>
    <phoneticPr fontId="1" type="noConversion"/>
  </si>
  <si>
    <t>류향자</t>
  </si>
  <si>
    <t>2101270</t>
    <phoneticPr fontId="1" type="noConversion"/>
  </si>
  <si>
    <t>이재선</t>
  </si>
  <si>
    <t>2402758</t>
    <phoneticPr fontId="1" type="noConversion"/>
  </si>
  <si>
    <t>장선옥</t>
  </si>
  <si>
    <t>2563207</t>
    <phoneticPr fontId="1" type="noConversion"/>
  </si>
  <si>
    <t>김상수</t>
  </si>
  <si>
    <t>2176805</t>
    <phoneticPr fontId="1" type="noConversion"/>
  </si>
  <si>
    <t>김용암</t>
  </si>
  <si>
    <t>7239501</t>
    <phoneticPr fontId="1" type="noConversion"/>
  </si>
  <si>
    <t>손윤희</t>
  </si>
  <si>
    <t>2495262</t>
    <phoneticPr fontId="1" type="noConversion"/>
  </si>
  <si>
    <t>우미애</t>
  </si>
  <si>
    <t>2374493</t>
    <phoneticPr fontId="1" type="noConversion"/>
  </si>
  <si>
    <t>정택훈</t>
  </si>
  <si>
    <t>7021319</t>
    <phoneticPr fontId="1" type="noConversion"/>
  </si>
  <si>
    <t>장태희</t>
  </si>
  <si>
    <t>2498170</t>
    <phoneticPr fontId="1" type="noConversion"/>
  </si>
  <si>
    <t>최경아</t>
  </si>
  <si>
    <t>1865747</t>
    <phoneticPr fontId="1" type="noConversion"/>
  </si>
  <si>
    <t>2211792</t>
    <phoneticPr fontId="1" type="noConversion"/>
  </si>
  <si>
    <t>김순금</t>
  </si>
  <si>
    <t>2564686</t>
    <phoneticPr fontId="1" type="noConversion"/>
  </si>
  <si>
    <t>성재용</t>
  </si>
  <si>
    <t>0632847</t>
    <phoneticPr fontId="1" type="noConversion"/>
  </si>
  <si>
    <t>0832910</t>
    <phoneticPr fontId="1" type="noConversion"/>
  </si>
  <si>
    <t>전거만</t>
  </si>
  <si>
    <t>2560626</t>
    <phoneticPr fontId="1" type="noConversion"/>
  </si>
  <si>
    <t>2564893</t>
    <phoneticPr fontId="1" type="noConversion"/>
  </si>
  <si>
    <t>김재홍</t>
  </si>
  <si>
    <t>0246821</t>
    <phoneticPr fontId="1" type="noConversion"/>
  </si>
  <si>
    <t>서성심</t>
  </si>
  <si>
    <t>2030105</t>
    <phoneticPr fontId="1" type="noConversion"/>
  </si>
  <si>
    <t>이길용</t>
  </si>
  <si>
    <t>1770096</t>
    <phoneticPr fontId="1" type="noConversion"/>
  </si>
  <si>
    <t>백종수</t>
  </si>
  <si>
    <t>0045060</t>
    <phoneticPr fontId="1" type="noConversion"/>
  </si>
  <si>
    <t>차미영</t>
  </si>
  <si>
    <t>1641049</t>
    <phoneticPr fontId="1" type="noConversion"/>
  </si>
  <si>
    <t>안서정</t>
  </si>
  <si>
    <t>2240926</t>
    <phoneticPr fontId="1" type="noConversion"/>
  </si>
  <si>
    <t>0803033</t>
    <phoneticPr fontId="1" type="noConversion"/>
  </si>
  <si>
    <t>심난영</t>
  </si>
  <si>
    <t>0514563</t>
    <phoneticPr fontId="1" type="noConversion"/>
  </si>
  <si>
    <t>7078107</t>
    <phoneticPr fontId="1" type="noConversion"/>
  </si>
  <si>
    <t>서명옥</t>
  </si>
  <si>
    <t>2564279</t>
    <phoneticPr fontId="1" type="noConversion"/>
  </si>
  <si>
    <t>장영이</t>
  </si>
  <si>
    <t>2056886</t>
    <phoneticPr fontId="1" type="noConversion"/>
  </si>
  <si>
    <t>유혜순</t>
  </si>
  <si>
    <t>0290675</t>
    <phoneticPr fontId="1" type="noConversion"/>
  </si>
  <si>
    <t>2485420</t>
    <phoneticPr fontId="1" type="noConversion"/>
  </si>
  <si>
    <t>홍은자</t>
  </si>
  <si>
    <t>7051378</t>
    <phoneticPr fontId="1" type="noConversion"/>
  </si>
  <si>
    <t>주윤경</t>
  </si>
  <si>
    <t>7190646</t>
    <phoneticPr fontId="1" type="noConversion"/>
  </si>
  <si>
    <t>이은조</t>
  </si>
  <si>
    <t>2362640</t>
    <phoneticPr fontId="1" type="noConversion"/>
  </si>
  <si>
    <t>조복화</t>
  </si>
  <si>
    <t>2402886</t>
    <phoneticPr fontId="1" type="noConversion"/>
  </si>
  <si>
    <t>유순금</t>
  </si>
  <si>
    <t>2215886</t>
    <phoneticPr fontId="1" type="noConversion"/>
  </si>
  <si>
    <t>2481561</t>
    <phoneticPr fontId="1" type="noConversion"/>
  </si>
  <si>
    <t>장희진</t>
  </si>
  <si>
    <t>2551734</t>
    <phoneticPr fontId="1" type="noConversion"/>
  </si>
  <si>
    <t>송태호</t>
  </si>
  <si>
    <t>0444045</t>
    <phoneticPr fontId="1" type="noConversion"/>
  </si>
  <si>
    <t>전성은</t>
  </si>
  <si>
    <t>2365247</t>
    <phoneticPr fontId="1" type="noConversion"/>
  </si>
  <si>
    <t>곽나현</t>
  </si>
  <si>
    <t>2493667</t>
    <phoneticPr fontId="1" type="noConversion"/>
  </si>
  <si>
    <t>한송이</t>
  </si>
  <si>
    <t>0993118</t>
    <phoneticPr fontId="1" type="noConversion"/>
  </si>
  <si>
    <t>1640918</t>
    <phoneticPr fontId="1" type="noConversion"/>
  </si>
  <si>
    <t>2563943</t>
    <phoneticPr fontId="1" type="noConversion"/>
  </si>
  <si>
    <t>김송희</t>
  </si>
  <si>
    <t>1679166</t>
    <phoneticPr fontId="1" type="noConversion"/>
  </si>
  <si>
    <t>1294994</t>
    <phoneticPr fontId="1" type="noConversion"/>
  </si>
  <si>
    <t>0106154</t>
    <phoneticPr fontId="1" type="noConversion"/>
  </si>
  <si>
    <t>2392865</t>
    <phoneticPr fontId="1" type="noConversion"/>
  </si>
  <si>
    <t>7067204</t>
    <phoneticPr fontId="1" type="noConversion"/>
  </si>
  <si>
    <t>1910622</t>
    <phoneticPr fontId="1" type="noConversion"/>
  </si>
  <si>
    <t>이명옥</t>
  </si>
  <si>
    <t>1826417</t>
    <phoneticPr fontId="1" type="noConversion"/>
  </si>
  <si>
    <t>0895837</t>
    <phoneticPr fontId="1" type="noConversion"/>
  </si>
  <si>
    <t>오은경</t>
  </si>
  <si>
    <t>2562798</t>
    <phoneticPr fontId="1" type="noConversion"/>
  </si>
  <si>
    <t>윤맹현</t>
  </si>
  <si>
    <t>2493467</t>
    <phoneticPr fontId="1" type="noConversion"/>
  </si>
  <si>
    <t>차승희</t>
  </si>
  <si>
    <t>2355221</t>
    <phoneticPr fontId="1" type="noConversion"/>
  </si>
  <si>
    <t>0467492</t>
    <phoneticPr fontId="1" type="noConversion"/>
  </si>
  <si>
    <t>이영이</t>
  </si>
  <si>
    <t>2480090</t>
    <phoneticPr fontId="1" type="noConversion"/>
  </si>
  <si>
    <t>강정순</t>
  </si>
  <si>
    <t>2354297</t>
    <phoneticPr fontId="1" type="noConversion"/>
  </si>
  <si>
    <t>홍미정</t>
  </si>
  <si>
    <t>1320022</t>
    <phoneticPr fontId="1" type="noConversion"/>
  </si>
  <si>
    <t>2480189</t>
    <phoneticPr fontId="1" type="noConversion"/>
  </si>
  <si>
    <t>2239035</t>
    <phoneticPr fontId="1" type="noConversion"/>
  </si>
  <si>
    <t>7258137</t>
    <phoneticPr fontId="1" type="noConversion"/>
  </si>
  <si>
    <t>금하연</t>
  </si>
  <si>
    <t>0415638</t>
    <phoneticPr fontId="1" type="noConversion"/>
  </si>
  <si>
    <t>왕진희</t>
  </si>
  <si>
    <t>0067252</t>
    <phoneticPr fontId="1" type="noConversion"/>
  </si>
  <si>
    <t>0544224</t>
    <phoneticPr fontId="1" type="noConversion"/>
  </si>
  <si>
    <t>이애숙</t>
  </si>
  <si>
    <t>2566214</t>
    <phoneticPr fontId="1" type="noConversion"/>
  </si>
  <si>
    <t>박재명</t>
  </si>
  <si>
    <t>2423091</t>
    <phoneticPr fontId="1" type="noConversion"/>
  </si>
  <si>
    <t>박순순</t>
  </si>
  <si>
    <t>2341413</t>
    <phoneticPr fontId="1" type="noConversion"/>
  </si>
  <si>
    <t>박유정</t>
  </si>
  <si>
    <t>2249528</t>
    <phoneticPr fontId="1" type="noConversion"/>
  </si>
  <si>
    <t>7158640</t>
    <phoneticPr fontId="1" type="noConversion"/>
  </si>
  <si>
    <t>2566239</t>
    <phoneticPr fontId="1" type="noConversion"/>
  </si>
  <si>
    <t>장인심</t>
  </si>
  <si>
    <t>1283315</t>
    <phoneticPr fontId="1" type="noConversion"/>
  </si>
  <si>
    <t>2455688</t>
    <phoneticPr fontId="1" type="noConversion"/>
  </si>
  <si>
    <t>이현영</t>
  </si>
  <si>
    <t>2566847</t>
    <phoneticPr fontId="1" type="noConversion"/>
  </si>
  <si>
    <t>신순옥</t>
  </si>
  <si>
    <t>2409438</t>
    <phoneticPr fontId="1" type="noConversion"/>
  </si>
  <si>
    <t>송종갑</t>
  </si>
  <si>
    <t>2471406</t>
    <phoneticPr fontId="1" type="noConversion"/>
  </si>
  <si>
    <t>유해경</t>
  </si>
  <si>
    <t>1979633</t>
    <phoneticPr fontId="1" type="noConversion"/>
  </si>
  <si>
    <t>윤태희</t>
  </si>
  <si>
    <t>2026066</t>
    <phoneticPr fontId="1" type="noConversion"/>
  </si>
  <si>
    <t>0382314</t>
    <phoneticPr fontId="1" type="noConversion"/>
  </si>
  <si>
    <t>손희정</t>
  </si>
  <si>
    <t>7219113</t>
    <phoneticPr fontId="1" type="noConversion"/>
  </si>
  <si>
    <t>2563168</t>
    <phoneticPr fontId="1" type="noConversion"/>
  </si>
  <si>
    <t>정경일</t>
  </si>
  <si>
    <t>2566820</t>
    <phoneticPr fontId="1" type="noConversion"/>
  </si>
  <si>
    <t>정갑철</t>
  </si>
  <si>
    <t>0942144</t>
    <phoneticPr fontId="1" type="noConversion"/>
  </si>
  <si>
    <t>윤정심</t>
  </si>
  <si>
    <t>2267572</t>
    <phoneticPr fontId="1" type="noConversion"/>
  </si>
  <si>
    <t>2056603</t>
    <phoneticPr fontId="1" type="noConversion"/>
  </si>
  <si>
    <t>박성아</t>
  </si>
  <si>
    <t>0218853</t>
    <phoneticPr fontId="1" type="noConversion"/>
  </si>
  <si>
    <t>0711444</t>
    <phoneticPr fontId="1" type="noConversion"/>
  </si>
  <si>
    <t>2428519</t>
    <phoneticPr fontId="1" type="noConversion"/>
  </si>
  <si>
    <t>1658175</t>
    <phoneticPr fontId="1" type="noConversion"/>
  </si>
  <si>
    <t>0208327</t>
    <phoneticPr fontId="1" type="noConversion"/>
  </si>
  <si>
    <t>이봉순</t>
  </si>
  <si>
    <t>2474997</t>
    <phoneticPr fontId="1" type="noConversion"/>
  </si>
  <si>
    <t>선미향</t>
  </si>
  <si>
    <t>0689582</t>
    <phoneticPr fontId="1" type="noConversion"/>
  </si>
  <si>
    <t>손학준</t>
  </si>
  <si>
    <t>1350009</t>
    <phoneticPr fontId="1" type="noConversion"/>
  </si>
  <si>
    <t>양민영</t>
  </si>
  <si>
    <t>2179820</t>
    <phoneticPr fontId="1" type="noConversion"/>
  </si>
  <si>
    <t>0152686</t>
    <phoneticPr fontId="1" type="noConversion"/>
  </si>
  <si>
    <t>이정연</t>
  </si>
  <si>
    <t>0561687</t>
    <phoneticPr fontId="1" type="noConversion"/>
  </si>
  <si>
    <t>신영란</t>
  </si>
  <si>
    <t>2208516</t>
    <phoneticPr fontId="1" type="noConversion"/>
  </si>
  <si>
    <t>2294554</t>
    <phoneticPr fontId="1" type="noConversion"/>
  </si>
  <si>
    <t>1825586</t>
    <phoneticPr fontId="1" type="noConversion"/>
  </si>
  <si>
    <t>1212707</t>
    <phoneticPr fontId="1" type="noConversion"/>
  </si>
  <si>
    <t>2342898</t>
    <phoneticPr fontId="1" type="noConversion"/>
  </si>
  <si>
    <t>정서연</t>
  </si>
  <si>
    <t>2529806</t>
    <phoneticPr fontId="1" type="noConversion"/>
  </si>
  <si>
    <t>고재영</t>
  </si>
  <si>
    <t>1994014</t>
    <phoneticPr fontId="1" type="noConversion"/>
  </si>
  <si>
    <t>리군자</t>
  </si>
  <si>
    <t>0592821</t>
    <phoneticPr fontId="1" type="noConversion"/>
  </si>
  <si>
    <t>서상원</t>
  </si>
  <si>
    <t>2567627</t>
    <phoneticPr fontId="1" type="noConversion"/>
  </si>
  <si>
    <t>이광일</t>
  </si>
  <si>
    <t>1637422</t>
    <phoneticPr fontId="1" type="noConversion"/>
  </si>
  <si>
    <t>2283595</t>
    <phoneticPr fontId="1" type="noConversion"/>
  </si>
  <si>
    <t>7154499</t>
    <phoneticPr fontId="1" type="noConversion"/>
  </si>
  <si>
    <t>남정건</t>
  </si>
  <si>
    <t>1709241</t>
    <phoneticPr fontId="1" type="noConversion"/>
  </si>
  <si>
    <t>2248941</t>
    <phoneticPr fontId="1" type="noConversion"/>
  </si>
  <si>
    <t>2415857</t>
    <phoneticPr fontId="1" type="noConversion"/>
  </si>
  <si>
    <t>방정희</t>
  </si>
  <si>
    <t>0642718</t>
    <phoneticPr fontId="1" type="noConversion"/>
  </si>
  <si>
    <t>조성희</t>
  </si>
  <si>
    <t>0511394</t>
    <phoneticPr fontId="1" type="noConversion"/>
  </si>
  <si>
    <t>이철옥</t>
  </si>
  <si>
    <t>7299601</t>
    <phoneticPr fontId="1" type="noConversion"/>
  </si>
  <si>
    <t>2254890</t>
    <phoneticPr fontId="1" type="noConversion"/>
  </si>
  <si>
    <t>박만섭</t>
  </si>
  <si>
    <t>2424423</t>
    <phoneticPr fontId="1" type="noConversion"/>
  </si>
  <si>
    <t>조경석</t>
  </si>
  <si>
    <t>2568686</t>
    <phoneticPr fontId="1" type="noConversion"/>
  </si>
  <si>
    <t>이승규</t>
  </si>
  <si>
    <t>1772397</t>
    <phoneticPr fontId="1" type="noConversion"/>
  </si>
  <si>
    <t>2248209</t>
    <phoneticPr fontId="1" type="noConversion"/>
  </si>
  <si>
    <t>김경리</t>
  </si>
  <si>
    <t>2428248</t>
    <phoneticPr fontId="1" type="noConversion"/>
  </si>
  <si>
    <t>유인자</t>
  </si>
  <si>
    <t>2316806</t>
    <phoneticPr fontId="1" type="noConversion"/>
  </si>
  <si>
    <t>7183727</t>
    <phoneticPr fontId="1" type="noConversion"/>
  </si>
  <si>
    <t>용은주</t>
  </si>
  <si>
    <t>2554437</t>
    <phoneticPr fontId="1" type="noConversion"/>
  </si>
  <si>
    <t>박학천</t>
  </si>
  <si>
    <t>2568971</t>
    <phoneticPr fontId="1" type="noConversion"/>
  </si>
  <si>
    <t>이정훈</t>
  </si>
  <si>
    <t>2299840</t>
    <phoneticPr fontId="1" type="noConversion"/>
  </si>
  <si>
    <t>2568494</t>
    <phoneticPr fontId="1" type="noConversion"/>
  </si>
  <si>
    <t>안순옥</t>
  </si>
  <si>
    <t>2486638</t>
    <phoneticPr fontId="1" type="noConversion"/>
  </si>
  <si>
    <t>박지숙</t>
  </si>
  <si>
    <t>2490481</t>
    <phoneticPr fontId="1" type="noConversion"/>
  </si>
  <si>
    <t>0772869</t>
    <phoneticPr fontId="1" type="noConversion"/>
  </si>
  <si>
    <t>2412584</t>
    <phoneticPr fontId="1" type="noConversion"/>
  </si>
  <si>
    <t>최명란</t>
  </si>
  <si>
    <t>2230702</t>
    <phoneticPr fontId="1" type="noConversion"/>
  </si>
  <si>
    <t>2540530</t>
    <phoneticPr fontId="1" type="noConversion"/>
  </si>
  <si>
    <t>2189172</t>
    <phoneticPr fontId="1" type="noConversion"/>
  </si>
  <si>
    <t>신영복</t>
  </si>
  <si>
    <t>2309621</t>
    <phoneticPr fontId="1" type="noConversion"/>
  </si>
  <si>
    <t>민희정</t>
  </si>
  <si>
    <t>0242935</t>
    <phoneticPr fontId="1" type="noConversion"/>
  </si>
  <si>
    <t>한운석</t>
  </si>
  <si>
    <t>2508793</t>
    <phoneticPr fontId="1" type="noConversion"/>
  </si>
  <si>
    <t>2567000</t>
    <phoneticPr fontId="1" type="noConversion"/>
  </si>
  <si>
    <t>2059535</t>
    <phoneticPr fontId="1" type="noConversion"/>
  </si>
  <si>
    <t>0286222</t>
    <phoneticPr fontId="1" type="noConversion"/>
  </si>
  <si>
    <t>2569090</t>
    <phoneticPr fontId="1" type="noConversion"/>
  </si>
  <si>
    <t>이재인</t>
  </si>
  <si>
    <t>0031122</t>
    <phoneticPr fontId="1" type="noConversion"/>
  </si>
  <si>
    <t>1976184</t>
    <phoneticPr fontId="1" type="noConversion"/>
  </si>
  <si>
    <t>2330862</t>
    <phoneticPr fontId="1" type="noConversion"/>
  </si>
  <si>
    <t>1037047</t>
    <phoneticPr fontId="1" type="noConversion"/>
  </si>
  <si>
    <t>2428142</t>
    <phoneticPr fontId="1" type="noConversion"/>
  </si>
  <si>
    <t>0146165</t>
    <phoneticPr fontId="1" type="noConversion"/>
  </si>
  <si>
    <t>1248561</t>
    <phoneticPr fontId="1" type="noConversion"/>
  </si>
  <si>
    <t>2568414</t>
    <phoneticPr fontId="1" type="noConversion"/>
  </si>
  <si>
    <t>정춘호</t>
  </si>
  <si>
    <t>0573310</t>
    <phoneticPr fontId="1" type="noConversion"/>
  </si>
  <si>
    <t>2362950</t>
    <phoneticPr fontId="1" type="noConversion"/>
  </si>
  <si>
    <t>2206212</t>
    <phoneticPr fontId="1" type="noConversion"/>
  </si>
  <si>
    <t>0498728</t>
    <phoneticPr fontId="1" type="noConversion"/>
  </si>
  <si>
    <t>0701276</t>
    <phoneticPr fontId="1" type="noConversion"/>
  </si>
  <si>
    <t>2499540</t>
    <phoneticPr fontId="1" type="noConversion"/>
  </si>
  <si>
    <t>설혜안</t>
  </si>
  <si>
    <t>2029516</t>
    <phoneticPr fontId="1" type="noConversion"/>
  </si>
  <si>
    <t>백연기</t>
  </si>
  <si>
    <t>0424423</t>
    <phoneticPr fontId="1" type="noConversion"/>
  </si>
  <si>
    <t>최미자</t>
  </si>
  <si>
    <t>1556187</t>
    <phoneticPr fontId="1" type="noConversion"/>
  </si>
  <si>
    <t>박선영</t>
  </si>
  <si>
    <t>2367688</t>
    <phoneticPr fontId="1" type="noConversion"/>
  </si>
  <si>
    <t>홍진숙</t>
  </si>
  <si>
    <t>0766836</t>
    <phoneticPr fontId="1" type="noConversion"/>
  </si>
  <si>
    <t>0876926</t>
    <phoneticPr fontId="1" type="noConversion"/>
  </si>
  <si>
    <t>이유경</t>
  </si>
  <si>
    <t>1660111</t>
    <phoneticPr fontId="1" type="noConversion"/>
  </si>
  <si>
    <t>김종열</t>
  </si>
  <si>
    <t>0483512</t>
    <phoneticPr fontId="1" type="noConversion"/>
  </si>
  <si>
    <t>서정애</t>
  </si>
  <si>
    <t>1955017</t>
    <phoneticPr fontId="1" type="noConversion"/>
  </si>
  <si>
    <t>전춘란</t>
  </si>
  <si>
    <t>2338415</t>
    <phoneticPr fontId="1" type="noConversion"/>
  </si>
  <si>
    <t>서원이</t>
  </si>
  <si>
    <t>2570120</t>
    <phoneticPr fontId="1" type="noConversion"/>
  </si>
  <si>
    <t>정문주</t>
  </si>
  <si>
    <t>2569495</t>
    <phoneticPr fontId="1" type="noConversion"/>
  </si>
  <si>
    <t>한병례</t>
  </si>
  <si>
    <t>2548667</t>
    <phoneticPr fontId="1" type="noConversion"/>
  </si>
  <si>
    <t>강민경</t>
  </si>
  <si>
    <t>2254362</t>
    <phoneticPr fontId="1" type="noConversion"/>
  </si>
  <si>
    <t>조영란</t>
  </si>
  <si>
    <t>0201600</t>
    <phoneticPr fontId="1" type="noConversion"/>
  </si>
  <si>
    <t>0954593</t>
    <phoneticPr fontId="1" type="noConversion"/>
  </si>
  <si>
    <t>0455147</t>
    <phoneticPr fontId="1" type="noConversion"/>
  </si>
  <si>
    <t>장혜진</t>
  </si>
  <si>
    <t>1840747</t>
    <phoneticPr fontId="1" type="noConversion"/>
  </si>
  <si>
    <t>금현자</t>
  </si>
  <si>
    <t>1780556</t>
    <phoneticPr fontId="1" type="noConversion"/>
  </si>
  <si>
    <t>2569939</t>
    <phoneticPr fontId="1" type="noConversion"/>
  </si>
  <si>
    <t>김영찬</t>
  </si>
  <si>
    <t>1750401</t>
    <phoneticPr fontId="1" type="noConversion"/>
  </si>
  <si>
    <t>정현자</t>
  </si>
  <si>
    <t>7188374</t>
    <phoneticPr fontId="1" type="noConversion"/>
  </si>
  <si>
    <t>고미환</t>
  </si>
  <si>
    <t>0095757</t>
    <phoneticPr fontId="1" type="noConversion"/>
  </si>
  <si>
    <t>이춘옥</t>
  </si>
  <si>
    <t>2152491</t>
    <phoneticPr fontId="1" type="noConversion"/>
  </si>
  <si>
    <t>김영님</t>
  </si>
  <si>
    <t>2562754</t>
    <phoneticPr fontId="1" type="noConversion"/>
  </si>
  <si>
    <t>2565721</t>
  </si>
  <si>
    <t>1262232</t>
  </si>
  <si>
    <t>최병순</t>
  </si>
  <si>
    <t>2161409</t>
  </si>
  <si>
    <t>송윤숙</t>
  </si>
  <si>
    <t>0544818</t>
  </si>
  <si>
    <t>조현숙</t>
  </si>
  <si>
    <t>2571840</t>
  </si>
  <si>
    <t>함승선</t>
  </si>
  <si>
    <t>1829502</t>
  </si>
  <si>
    <t>2571942</t>
  </si>
  <si>
    <t>이연옥</t>
  </si>
  <si>
    <t>2557992</t>
  </si>
  <si>
    <t>2035518</t>
  </si>
  <si>
    <t>1705527</t>
    <phoneticPr fontId="1" type="noConversion"/>
  </si>
  <si>
    <t>0142569</t>
    <phoneticPr fontId="1" type="noConversion"/>
  </si>
  <si>
    <t>김경분</t>
  </si>
  <si>
    <t>1738922</t>
    <phoneticPr fontId="1" type="noConversion"/>
  </si>
  <si>
    <t>장미순</t>
  </si>
  <si>
    <t>2571144</t>
    <phoneticPr fontId="1" type="noConversion"/>
  </si>
  <si>
    <t>김귀엽</t>
  </si>
  <si>
    <t>2280235</t>
    <phoneticPr fontId="1" type="noConversion"/>
  </si>
  <si>
    <t>1344240</t>
    <phoneticPr fontId="1" type="noConversion"/>
  </si>
  <si>
    <t>강영희</t>
  </si>
  <si>
    <t>1873052</t>
    <phoneticPr fontId="1" type="noConversion"/>
  </si>
  <si>
    <t>0428860</t>
    <phoneticPr fontId="1" type="noConversion"/>
  </si>
  <si>
    <t>이지숙</t>
  </si>
  <si>
    <t>7237901</t>
    <phoneticPr fontId="1" type="noConversion"/>
  </si>
  <si>
    <t>백수빈</t>
  </si>
  <si>
    <t>2518473</t>
    <phoneticPr fontId="1" type="noConversion"/>
  </si>
  <si>
    <t>이태훈</t>
  </si>
  <si>
    <t>0285281</t>
    <phoneticPr fontId="1" type="noConversion"/>
  </si>
  <si>
    <t>김영자2</t>
  </si>
  <si>
    <t>1939371</t>
    <phoneticPr fontId="1" type="noConversion"/>
  </si>
  <si>
    <t>장순자</t>
  </si>
  <si>
    <t>0448592</t>
    <phoneticPr fontId="1" type="noConversion"/>
  </si>
  <si>
    <t>박종근</t>
  </si>
  <si>
    <t>1861715</t>
    <phoneticPr fontId="1" type="noConversion"/>
  </si>
  <si>
    <t>1917354</t>
    <phoneticPr fontId="1" type="noConversion"/>
  </si>
  <si>
    <t>1735899</t>
    <phoneticPr fontId="1" type="noConversion"/>
  </si>
  <si>
    <t>1894949</t>
    <phoneticPr fontId="1" type="noConversion"/>
  </si>
  <si>
    <t>김이남</t>
  </si>
  <si>
    <t>2572007</t>
    <phoneticPr fontId="1" type="noConversion"/>
  </si>
  <si>
    <t>ABDURAHMOV</t>
  </si>
  <si>
    <t>0471251</t>
    <phoneticPr fontId="1" type="noConversion"/>
  </si>
  <si>
    <t>김영출</t>
  </si>
  <si>
    <t>2564018</t>
    <phoneticPr fontId="1" type="noConversion"/>
  </si>
  <si>
    <t>서정현</t>
  </si>
  <si>
    <t>0239260</t>
    <phoneticPr fontId="1" type="noConversion"/>
  </si>
  <si>
    <t>윤남희</t>
  </si>
  <si>
    <t>2232929</t>
    <phoneticPr fontId="1" type="noConversion"/>
  </si>
  <si>
    <t>나은영</t>
  </si>
  <si>
    <t>0879620</t>
    <phoneticPr fontId="1" type="noConversion"/>
  </si>
  <si>
    <t>은영미</t>
  </si>
  <si>
    <t>1820172</t>
    <phoneticPr fontId="1" type="noConversion"/>
  </si>
  <si>
    <t>조순희</t>
  </si>
  <si>
    <t>2356704</t>
    <phoneticPr fontId="1" type="noConversion"/>
  </si>
  <si>
    <t>2202240</t>
    <phoneticPr fontId="1" type="noConversion"/>
  </si>
  <si>
    <t>1897076</t>
    <phoneticPr fontId="1" type="noConversion"/>
  </si>
  <si>
    <t>2572731</t>
    <phoneticPr fontId="1" type="noConversion"/>
  </si>
  <si>
    <t>송세규</t>
  </si>
  <si>
    <t>0104488</t>
    <phoneticPr fontId="1" type="noConversion"/>
  </si>
  <si>
    <t>유순녀</t>
  </si>
  <si>
    <t>2573229</t>
    <phoneticPr fontId="1" type="noConversion"/>
  </si>
  <si>
    <t>러닐라아이길리아모</t>
  </si>
  <si>
    <t>2168823</t>
    <phoneticPr fontId="1" type="noConversion"/>
  </si>
  <si>
    <t>송지원</t>
  </si>
  <si>
    <t>0857504</t>
    <phoneticPr fontId="1" type="noConversion"/>
  </si>
  <si>
    <t>1813052</t>
    <phoneticPr fontId="1" type="noConversion"/>
  </si>
  <si>
    <t>김애순</t>
  </si>
  <si>
    <t>2355641</t>
    <phoneticPr fontId="1" type="noConversion"/>
  </si>
  <si>
    <t>1304609</t>
    <phoneticPr fontId="1" type="noConversion"/>
  </si>
  <si>
    <t>2476503</t>
    <phoneticPr fontId="1" type="noConversion"/>
  </si>
  <si>
    <t>2285491</t>
    <phoneticPr fontId="1" type="noConversion"/>
  </si>
  <si>
    <t>0583134</t>
    <phoneticPr fontId="1" type="noConversion"/>
  </si>
  <si>
    <t>오희순</t>
  </si>
  <si>
    <t>0795067</t>
    <phoneticPr fontId="1" type="noConversion"/>
  </si>
  <si>
    <t>권연희</t>
  </si>
  <si>
    <t>2102925</t>
    <phoneticPr fontId="1" type="noConversion"/>
  </si>
  <si>
    <t>최기영</t>
  </si>
  <si>
    <t>2493593</t>
    <phoneticPr fontId="1" type="noConversion"/>
  </si>
  <si>
    <t>이순덕</t>
  </si>
  <si>
    <t>2441303</t>
    <phoneticPr fontId="1" type="noConversion"/>
  </si>
  <si>
    <t>안효건</t>
  </si>
  <si>
    <t>2181943</t>
    <phoneticPr fontId="1" type="noConversion"/>
  </si>
  <si>
    <t>0055767</t>
    <phoneticPr fontId="1" type="noConversion"/>
  </si>
  <si>
    <t>오기산</t>
  </si>
  <si>
    <t>2573071</t>
    <phoneticPr fontId="1" type="noConversion"/>
  </si>
  <si>
    <t>강동우</t>
  </si>
  <si>
    <t>2036367</t>
    <phoneticPr fontId="1" type="noConversion"/>
  </si>
  <si>
    <t>황금란</t>
  </si>
  <si>
    <t>0340653</t>
    <phoneticPr fontId="1" type="noConversion"/>
  </si>
  <si>
    <t>장정주</t>
  </si>
  <si>
    <t>2573053</t>
    <phoneticPr fontId="1" type="noConversion"/>
  </si>
  <si>
    <t>라경용</t>
  </si>
  <si>
    <t>0976139</t>
    <phoneticPr fontId="1" type="noConversion"/>
  </si>
  <si>
    <t>전순진</t>
  </si>
  <si>
    <t>2572865</t>
    <phoneticPr fontId="1" type="noConversion"/>
  </si>
  <si>
    <t>강희석</t>
  </si>
  <si>
    <t>1042408</t>
    <phoneticPr fontId="1" type="noConversion"/>
  </si>
  <si>
    <t>2169551</t>
    <phoneticPr fontId="1" type="noConversion"/>
  </si>
  <si>
    <t>2281215</t>
    <phoneticPr fontId="1" type="noConversion"/>
  </si>
  <si>
    <t>안지애</t>
  </si>
  <si>
    <t>2355910</t>
    <phoneticPr fontId="1" type="noConversion"/>
  </si>
  <si>
    <t>0282762</t>
    <phoneticPr fontId="1" type="noConversion"/>
  </si>
  <si>
    <t>1179878</t>
    <phoneticPr fontId="1" type="noConversion"/>
  </si>
  <si>
    <t>2573270</t>
    <phoneticPr fontId="1" type="noConversion"/>
  </si>
  <si>
    <t>유제순</t>
  </si>
  <si>
    <t>2544578</t>
    <phoneticPr fontId="1" type="noConversion"/>
  </si>
  <si>
    <t>이동식</t>
  </si>
  <si>
    <t>0908516</t>
    <phoneticPr fontId="1" type="noConversion"/>
  </si>
  <si>
    <t>2572738</t>
    <phoneticPr fontId="1" type="noConversion"/>
  </si>
  <si>
    <t>이정헌</t>
  </si>
  <si>
    <t>0501703</t>
    <phoneticPr fontId="1" type="noConversion"/>
  </si>
  <si>
    <t>0004625</t>
    <phoneticPr fontId="1" type="noConversion"/>
  </si>
  <si>
    <t>이광희</t>
  </si>
  <si>
    <t>2408342</t>
    <phoneticPr fontId="1" type="noConversion"/>
  </si>
  <si>
    <t>1424258</t>
    <phoneticPr fontId="1" type="noConversion"/>
  </si>
  <si>
    <t>박종옥</t>
  </si>
  <si>
    <t>1413103</t>
    <phoneticPr fontId="1" type="noConversion"/>
  </si>
  <si>
    <t>2569552</t>
    <phoneticPr fontId="1" type="noConversion"/>
  </si>
  <si>
    <t>김용학</t>
  </si>
  <si>
    <t>2228021</t>
    <phoneticPr fontId="1" type="noConversion"/>
  </si>
  <si>
    <t>김정식</t>
  </si>
  <si>
    <t>2006930</t>
    <phoneticPr fontId="1" type="noConversion"/>
  </si>
  <si>
    <t>1623217</t>
    <phoneticPr fontId="1" type="noConversion"/>
  </si>
  <si>
    <t>장순구</t>
  </si>
  <si>
    <t>1961252</t>
    <phoneticPr fontId="1" type="noConversion"/>
  </si>
  <si>
    <t>임병기</t>
  </si>
  <si>
    <t>2288757</t>
    <phoneticPr fontId="1" type="noConversion"/>
  </si>
  <si>
    <t>유용화</t>
  </si>
  <si>
    <t>1264076</t>
    <phoneticPr fontId="1" type="noConversion"/>
  </si>
  <si>
    <t>강정자</t>
  </si>
  <si>
    <t>2187109</t>
    <phoneticPr fontId="1" type="noConversion"/>
  </si>
  <si>
    <t>김우란</t>
  </si>
  <si>
    <t>0219005</t>
    <phoneticPr fontId="1" type="noConversion"/>
  </si>
  <si>
    <t>2231764</t>
    <phoneticPr fontId="1" type="noConversion"/>
  </si>
  <si>
    <t>1404233</t>
    <phoneticPr fontId="1" type="noConversion"/>
  </si>
  <si>
    <t>0891886</t>
    <phoneticPr fontId="1" type="noConversion"/>
  </si>
  <si>
    <t>노진</t>
  </si>
  <si>
    <t>2459013</t>
    <phoneticPr fontId="1" type="noConversion"/>
  </si>
  <si>
    <t>안정식</t>
  </si>
  <si>
    <t>0916034</t>
    <phoneticPr fontId="1" type="noConversion"/>
  </si>
  <si>
    <t>0677753</t>
    <phoneticPr fontId="1" type="noConversion"/>
  </si>
  <si>
    <t>정혜령</t>
  </si>
  <si>
    <t>1689562</t>
    <phoneticPr fontId="1" type="noConversion"/>
  </si>
  <si>
    <t>1928911</t>
    <phoneticPr fontId="1" type="noConversion"/>
  </si>
  <si>
    <t>2314913</t>
    <phoneticPr fontId="1" type="noConversion"/>
  </si>
  <si>
    <t>2573833</t>
    <phoneticPr fontId="1" type="noConversion"/>
  </si>
  <si>
    <t>김일란</t>
  </si>
  <si>
    <t>2575332</t>
    <phoneticPr fontId="1" type="noConversion"/>
  </si>
  <si>
    <t>백우연</t>
  </si>
  <si>
    <t>1744872</t>
    <phoneticPr fontId="1" type="noConversion"/>
  </si>
  <si>
    <t>2572342</t>
    <phoneticPr fontId="1" type="noConversion"/>
  </si>
  <si>
    <t>봉원종</t>
  </si>
  <si>
    <t>2467081</t>
    <phoneticPr fontId="1" type="noConversion"/>
  </si>
  <si>
    <t>2572205</t>
    <phoneticPr fontId="1" type="noConversion"/>
  </si>
  <si>
    <t>임제현</t>
  </si>
  <si>
    <t>2419712</t>
    <phoneticPr fontId="1" type="noConversion"/>
  </si>
  <si>
    <t>유성수</t>
  </si>
  <si>
    <t>0652987</t>
    <phoneticPr fontId="1" type="noConversion"/>
  </si>
  <si>
    <t>0640963</t>
    <phoneticPr fontId="1" type="noConversion"/>
  </si>
  <si>
    <t>류종학</t>
  </si>
  <si>
    <t>2211057</t>
    <phoneticPr fontId="1" type="noConversion"/>
  </si>
  <si>
    <t>2182886</t>
    <phoneticPr fontId="1" type="noConversion"/>
  </si>
  <si>
    <t>2575918</t>
    <phoneticPr fontId="1" type="noConversion"/>
  </si>
  <si>
    <t>안지연</t>
  </si>
  <si>
    <t>2573570</t>
    <phoneticPr fontId="1" type="noConversion"/>
  </si>
  <si>
    <t>정운섭</t>
  </si>
  <si>
    <t>2006848</t>
    <phoneticPr fontId="1" type="noConversion"/>
  </si>
  <si>
    <t>0788313</t>
    <phoneticPr fontId="1" type="noConversion"/>
  </si>
  <si>
    <t>황서준</t>
  </si>
  <si>
    <t>2433109</t>
    <phoneticPr fontId="1" type="noConversion"/>
  </si>
  <si>
    <t>백안심</t>
  </si>
  <si>
    <t>2259901</t>
    <phoneticPr fontId="1" type="noConversion"/>
  </si>
  <si>
    <t>정재호</t>
  </si>
  <si>
    <t>7054875</t>
    <phoneticPr fontId="1" type="noConversion"/>
  </si>
  <si>
    <t>1491462</t>
    <phoneticPr fontId="1" type="noConversion"/>
  </si>
  <si>
    <t>1880548</t>
    <phoneticPr fontId="1" type="noConversion"/>
  </si>
  <si>
    <t>0144316</t>
    <phoneticPr fontId="1" type="noConversion"/>
  </si>
  <si>
    <t>김관태</t>
  </si>
  <si>
    <t>2546197</t>
    <phoneticPr fontId="1" type="noConversion"/>
  </si>
  <si>
    <t>정재희</t>
  </si>
  <si>
    <t>7094567</t>
    <phoneticPr fontId="1" type="noConversion"/>
  </si>
  <si>
    <t>박혜경</t>
  </si>
  <si>
    <t>0961858</t>
    <phoneticPr fontId="1" type="noConversion"/>
  </si>
  <si>
    <t>2573808</t>
    <phoneticPr fontId="1" type="noConversion"/>
  </si>
  <si>
    <t>최영진</t>
  </si>
  <si>
    <t>0250008</t>
    <phoneticPr fontId="1" type="noConversion"/>
  </si>
  <si>
    <t>장정선</t>
  </si>
  <si>
    <t>2356452</t>
    <phoneticPr fontId="1" type="noConversion"/>
  </si>
  <si>
    <t>1423130</t>
    <phoneticPr fontId="1" type="noConversion"/>
  </si>
  <si>
    <t>이연주</t>
  </si>
  <si>
    <t>1733254</t>
    <phoneticPr fontId="1" type="noConversion"/>
  </si>
  <si>
    <t>최순호</t>
  </si>
  <si>
    <t>7037126</t>
    <phoneticPr fontId="1" type="noConversion"/>
  </si>
  <si>
    <t>2573981</t>
    <phoneticPr fontId="1" type="noConversion"/>
  </si>
  <si>
    <t>오동식</t>
  </si>
  <si>
    <t>2525736</t>
    <phoneticPr fontId="1" type="noConversion"/>
  </si>
  <si>
    <t>한창문</t>
  </si>
  <si>
    <t>0590985</t>
    <phoneticPr fontId="1" type="noConversion"/>
  </si>
  <si>
    <t>왕영은</t>
  </si>
  <si>
    <t>1237434</t>
    <phoneticPr fontId="1" type="noConversion"/>
  </si>
  <si>
    <t>오종수</t>
  </si>
  <si>
    <t>2258318</t>
    <phoneticPr fontId="1" type="noConversion"/>
  </si>
  <si>
    <t>허정자</t>
  </si>
  <si>
    <t>1963815</t>
    <phoneticPr fontId="1" type="noConversion"/>
  </si>
  <si>
    <t>이종해</t>
  </si>
  <si>
    <t>1411874</t>
    <phoneticPr fontId="1" type="noConversion"/>
  </si>
  <si>
    <t>맹건재</t>
  </si>
  <si>
    <t>2022549</t>
    <phoneticPr fontId="1" type="noConversion"/>
  </si>
  <si>
    <t>2575737</t>
    <phoneticPr fontId="1" type="noConversion"/>
  </si>
  <si>
    <t>김성권</t>
  </si>
  <si>
    <t>0967596</t>
    <phoneticPr fontId="1" type="noConversion"/>
  </si>
  <si>
    <t>이진선</t>
  </si>
  <si>
    <t>2572922</t>
    <phoneticPr fontId="1" type="noConversion"/>
  </si>
  <si>
    <t>채현정</t>
  </si>
  <si>
    <t>1005872</t>
    <phoneticPr fontId="1" type="noConversion"/>
  </si>
  <si>
    <t>손준엽</t>
  </si>
  <si>
    <t>0071291</t>
    <phoneticPr fontId="1" type="noConversion"/>
  </si>
  <si>
    <t>1412738</t>
    <phoneticPr fontId="1" type="noConversion"/>
  </si>
  <si>
    <t>2576286</t>
    <phoneticPr fontId="1" type="noConversion"/>
  </si>
  <si>
    <t>이갑선</t>
  </si>
  <si>
    <t>7022685</t>
    <phoneticPr fontId="1" type="noConversion"/>
  </si>
  <si>
    <t>0150983</t>
    <phoneticPr fontId="1" type="noConversion"/>
  </si>
  <si>
    <t>허진옥</t>
  </si>
  <si>
    <t>2366949</t>
    <phoneticPr fontId="1" type="noConversion"/>
  </si>
  <si>
    <t>1342417</t>
    <phoneticPr fontId="1" type="noConversion"/>
  </si>
  <si>
    <t>유정인</t>
  </si>
  <si>
    <t>0474402</t>
    <phoneticPr fontId="1" type="noConversion"/>
  </si>
  <si>
    <t>임경옥</t>
  </si>
  <si>
    <t>2510553</t>
    <phoneticPr fontId="1" type="noConversion"/>
  </si>
  <si>
    <t>2253189</t>
    <phoneticPr fontId="1" type="noConversion"/>
  </si>
  <si>
    <t>2512840</t>
    <phoneticPr fontId="1" type="noConversion"/>
  </si>
  <si>
    <t>2472874</t>
    <phoneticPr fontId="1" type="noConversion"/>
  </si>
  <si>
    <t>7278116</t>
    <phoneticPr fontId="1" type="noConversion"/>
  </si>
  <si>
    <t>1674121</t>
    <phoneticPr fontId="1" type="noConversion"/>
  </si>
  <si>
    <t>사와타유코</t>
  </si>
  <si>
    <t>2577157</t>
    <phoneticPr fontId="1" type="noConversion"/>
  </si>
  <si>
    <t>정맹묵</t>
  </si>
  <si>
    <t>2573819</t>
    <phoneticPr fontId="1" type="noConversion"/>
  </si>
  <si>
    <t>성낙영</t>
  </si>
  <si>
    <t>1547523</t>
    <phoneticPr fontId="1" type="noConversion"/>
  </si>
  <si>
    <t>0299921</t>
    <phoneticPr fontId="1" type="noConversion"/>
  </si>
  <si>
    <t>2573275</t>
    <phoneticPr fontId="1" type="noConversion"/>
  </si>
  <si>
    <t>태동춘</t>
  </si>
  <si>
    <t>제외</t>
    <phoneticPr fontId="1" type="noConversion"/>
  </si>
  <si>
    <t>2166488</t>
    <phoneticPr fontId="1" type="noConversion"/>
  </si>
  <si>
    <t>2404747</t>
    <phoneticPr fontId="1" type="noConversion"/>
  </si>
  <si>
    <t>김현영</t>
  </si>
  <si>
    <t>2565867</t>
    <phoneticPr fontId="1" type="noConversion"/>
  </si>
  <si>
    <t>2576905</t>
    <phoneticPr fontId="1" type="noConversion"/>
  </si>
  <si>
    <t>최종철</t>
  </si>
  <si>
    <t>2569303</t>
    <phoneticPr fontId="1" type="noConversion"/>
  </si>
  <si>
    <t>한현민</t>
  </si>
  <si>
    <t>1962151</t>
    <phoneticPr fontId="1" type="noConversion"/>
  </si>
  <si>
    <t>0027916</t>
    <phoneticPr fontId="1" type="noConversion"/>
  </si>
  <si>
    <t>이숙영</t>
  </si>
  <si>
    <t>0090844</t>
    <phoneticPr fontId="1" type="noConversion"/>
  </si>
  <si>
    <t>0766575</t>
    <phoneticPr fontId="1" type="noConversion"/>
  </si>
  <si>
    <t>서미희</t>
  </si>
  <si>
    <t>2367922</t>
    <phoneticPr fontId="1" type="noConversion"/>
  </si>
  <si>
    <t>2207392</t>
    <phoneticPr fontId="1" type="noConversion"/>
  </si>
  <si>
    <t>변영지</t>
  </si>
  <si>
    <t>7042083</t>
    <phoneticPr fontId="1" type="noConversion"/>
  </si>
  <si>
    <t>1913652</t>
    <phoneticPr fontId="1" type="noConversion"/>
  </si>
  <si>
    <t>조한수</t>
  </si>
  <si>
    <t>2382546</t>
    <phoneticPr fontId="1" type="noConversion"/>
  </si>
  <si>
    <t>2252188</t>
    <phoneticPr fontId="1" type="noConversion"/>
  </si>
  <si>
    <t>2293310</t>
    <phoneticPr fontId="1" type="noConversion"/>
  </si>
  <si>
    <t>이원현</t>
  </si>
  <si>
    <t>0872342</t>
    <phoneticPr fontId="1" type="noConversion"/>
  </si>
  <si>
    <t>2246864</t>
    <phoneticPr fontId="1" type="noConversion"/>
  </si>
  <si>
    <t>2382385</t>
    <phoneticPr fontId="1" type="noConversion"/>
  </si>
  <si>
    <t>1960348</t>
    <phoneticPr fontId="1" type="noConversion"/>
  </si>
  <si>
    <t>7181987</t>
  </si>
  <si>
    <t>김순은</t>
  </si>
  <si>
    <t>2377381</t>
  </si>
  <si>
    <t>손미자</t>
  </si>
  <si>
    <t>2577943</t>
  </si>
  <si>
    <t>박성환</t>
  </si>
  <si>
    <t>2577800</t>
  </si>
  <si>
    <t>2179658</t>
  </si>
  <si>
    <t>정지선</t>
  </si>
  <si>
    <t>0261747</t>
    <phoneticPr fontId="1" type="noConversion"/>
  </si>
  <si>
    <t>1194558</t>
    <phoneticPr fontId="1" type="noConversion"/>
  </si>
  <si>
    <t>김종미</t>
  </si>
  <si>
    <t>2024822</t>
    <phoneticPr fontId="1" type="noConversion"/>
  </si>
  <si>
    <t>전인희</t>
  </si>
  <si>
    <t>2572101</t>
    <phoneticPr fontId="1" type="noConversion"/>
  </si>
  <si>
    <t>김태우</t>
  </si>
  <si>
    <t>2205638</t>
    <phoneticPr fontId="1" type="noConversion"/>
  </si>
  <si>
    <t>조현주</t>
  </si>
  <si>
    <t>0590388</t>
    <phoneticPr fontId="1" type="noConversion"/>
  </si>
  <si>
    <t>김영림</t>
  </si>
  <si>
    <t>0753844</t>
    <phoneticPr fontId="1" type="noConversion"/>
  </si>
  <si>
    <t>1722916</t>
    <phoneticPr fontId="1" type="noConversion"/>
  </si>
  <si>
    <t>김명순</t>
  </si>
  <si>
    <t>2079745</t>
    <phoneticPr fontId="1" type="noConversion"/>
  </si>
  <si>
    <t>0439385</t>
    <phoneticPr fontId="1" type="noConversion"/>
  </si>
  <si>
    <t>장병순</t>
  </si>
  <si>
    <t>2572412</t>
    <phoneticPr fontId="1" type="noConversion"/>
  </si>
  <si>
    <t>알렉산더</t>
  </si>
  <si>
    <t>2186640</t>
    <phoneticPr fontId="1" type="noConversion"/>
  </si>
  <si>
    <t>1090612</t>
    <phoneticPr fontId="1" type="noConversion"/>
  </si>
  <si>
    <t>2494324</t>
    <phoneticPr fontId="1" type="noConversion"/>
  </si>
  <si>
    <t>1236880</t>
    <phoneticPr fontId="1" type="noConversion"/>
  </si>
  <si>
    <t>김천권</t>
  </si>
  <si>
    <t>2563544</t>
    <phoneticPr fontId="1" type="noConversion"/>
  </si>
  <si>
    <t>김호순</t>
  </si>
  <si>
    <t>1880934</t>
    <phoneticPr fontId="1" type="noConversion"/>
  </si>
  <si>
    <t>고미희</t>
  </si>
  <si>
    <t>2249134</t>
    <phoneticPr fontId="1" type="noConversion"/>
  </si>
  <si>
    <t>조보경</t>
  </si>
  <si>
    <t>2571701</t>
    <phoneticPr fontId="1" type="noConversion"/>
  </si>
  <si>
    <t>2322640</t>
    <phoneticPr fontId="1" type="noConversion"/>
  </si>
  <si>
    <t>진선영</t>
  </si>
  <si>
    <t>0652824</t>
    <phoneticPr fontId="1" type="noConversion"/>
  </si>
  <si>
    <t>2270077</t>
    <phoneticPr fontId="1" type="noConversion"/>
  </si>
  <si>
    <t>2573318</t>
    <phoneticPr fontId="1" type="noConversion"/>
  </si>
  <si>
    <t>신유복</t>
  </si>
  <si>
    <t>2055417</t>
    <phoneticPr fontId="1" type="noConversion"/>
  </si>
  <si>
    <t>0651812</t>
    <phoneticPr fontId="1" type="noConversion"/>
  </si>
  <si>
    <t>2063852</t>
    <phoneticPr fontId="1" type="noConversion"/>
  </si>
  <si>
    <t>0274627</t>
    <phoneticPr fontId="1" type="noConversion"/>
  </si>
  <si>
    <t>1874222</t>
    <phoneticPr fontId="1" type="noConversion"/>
  </si>
  <si>
    <t>최홍금</t>
  </si>
  <si>
    <t>1133514</t>
    <phoneticPr fontId="1" type="noConversion"/>
  </si>
  <si>
    <t>김안나선애</t>
  </si>
  <si>
    <t>2572391</t>
    <phoneticPr fontId="1" type="noConversion"/>
  </si>
  <si>
    <t>이성림</t>
  </si>
  <si>
    <t>2351077</t>
    <phoneticPr fontId="1" type="noConversion"/>
  </si>
  <si>
    <t>정수연</t>
  </si>
  <si>
    <t>1861994</t>
    <phoneticPr fontId="1" type="noConversion"/>
  </si>
  <si>
    <t>권순화</t>
  </si>
  <si>
    <t>2016456</t>
    <phoneticPr fontId="1" type="noConversion"/>
  </si>
  <si>
    <t>임기심</t>
  </si>
  <si>
    <t>1211368</t>
    <phoneticPr fontId="1" type="noConversion"/>
  </si>
  <si>
    <t>이용헌</t>
  </si>
  <si>
    <t>1963593</t>
    <phoneticPr fontId="1" type="noConversion"/>
  </si>
  <si>
    <t>0827163</t>
    <phoneticPr fontId="1" type="noConversion"/>
  </si>
  <si>
    <t>계동균</t>
  </si>
  <si>
    <t>2452964</t>
    <phoneticPr fontId="1" type="noConversion"/>
  </si>
  <si>
    <t>김선하</t>
  </si>
  <si>
    <t>2539794</t>
    <phoneticPr fontId="1" type="noConversion"/>
  </si>
  <si>
    <t>최옥경</t>
  </si>
  <si>
    <t>7060897</t>
    <phoneticPr fontId="1" type="noConversion"/>
  </si>
  <si>
    <t>2299272</t>
    <phoneticPr fontId="1" type="noConversion"/>
  </si>
  <si>
    <t>2572032</t>
    <phoneticPr fontId="1" type="noConversion"/>
  </si>
  <si>
    <t>이민웅</t>
  </si>
  <si>
    <t>0658318</t>
    <phoneticPr fontId="1" type="noConversion"/>
  </si>
  <si>
    <t>박영환</t>
  </si>
  <si>
    <t>1992276</t>
    <phoneticPr fontId="1" type="noConversion"/>
  </si>
  <si>
    <t>1633732</t>
    <phoneticPr fontId="1" type="noConversion"/>
  </si>
  <si>
    <t>2569936</t>
    <phoneticPr fontId="1" type="noConversion"/>
  </si>
  <si>
    <t>김옥여</t>
  </si>
  <si>
    <t>0255090</t>
    <phoneticPr fontId="1" type="noConversion"/>
  </si>
  <si>
    <t>곽영광</t>
  </si>
  <si>
    <t>2455582</t>
    <phoneticPr fontId="1" type="noConversion"/>
  </si>
  <si>
    <t>전재민</t>
  </si>
  <si>
    <t>2198529</t>
    <phoneticPr fontId="1" type="noConversion"/>
  </si>
  <si>
    <t>7277693</t>
    <phoneticPr fontId="1" type="noConversion"/>
  </si>
  <si>
    <t>0391931</t>
    <phoneticPr fontId="1" type="noConversion"/>
  </si>
  <si>
    <t>7125652</t>
    <phoneticPr fontId="1" type="noConversion"/>
  </si>
  <si>
    <t>2431049</t>
    <phoneticPr fontId="1" type="noConversion"/>
  </si>
  <si>
    <t>2571494</t>
    <phoneticPr fontId="1" type="noConversion"/>
  </si>
  <si>
    <t>김정민</t>
  </si>
  <si>
    <t>2461079</t>
    <phoneticPr fontId="1" type="noConversion"/>
  </si>
  <si>
    <t>최영조</t>
  </si>
  <si>
    <t>2575079</t>
    <phoneticPr fontId="1" type="noConversion"/>
  </si>
  <si>
    <t>황창인</t>
  </si>
  <si>
    <t>2575259</t>
    <phoneticPr fontId="1" type="noConversion"/>
  </si>
  <si>
    <t>2438759</t>
    <phoneticPr fontId="1" type="noConversion"/>
  </si>
  <si>
    <t>0745157</t>
    <phoneticPr fontId="1" type="noConversion"/>
  </si>
  <si>
    <t>장기승</t>
  </si>
  <si>
    <t>2262502</t>
    <phoneticPr fontId="1" type="noConversion"/>
  </si>
  <si>
    <t>2573793</t>
    <phoneticPr fontId="1" type="noConversion"/>
  </si>
  <si>
    <t>김현찬</t>
  </si>
  <si>
    <t>1236827</t>
    <phoneticPr fontId="1" type="noConversion"/>
  </si>
  <si>
    <t>김미행</t>
  </si>
  <si>
    <t>2575964</t>
    <phoneticPr fontId="1" type="noConversion"/>
  </si>
  <si>
    <t>김성용</t>
  </si>
  <si>
    <t>2575845</t>
    <phoneticPr fontId="1" type="noConversion"/>
  </si>
  <si>
    <t>김지정</t>
  </si>
  <si>
    <t>0239247</t>
    <phoneticPr fontId="1" type="noConversion"/>
  </si>
  <si>
    <t>조동길</t>
  </si>
  <si>
    <t>2130396</t>
    <phoneticPr fontId="1" type="noConversion"/>
  </si>
  <si>
    <t>0753195</t>
    <phoneticPr fontId="1" type="noConversion"/>
  </si>
  <si>
    <t>황세민</t>
  </si>
  <si>
    <t>0314921</t>
    <phoneticPr fontId="1" type="noConversion"/>
  </si>
  <si>
    <t>0474162</t>
    <phoneticPr fontId="1" type="noConversion"/>
  </si>
  <si>
    <t>양윤미</t>
  </si>
  <si>
    <t>0368074</t>
    <phoneticPr fontId="1" type="noConversion"/>
  </si>
  <si>
    <t>오은숙</t>
  </si>
  <si>
    <t>2248721</t>
    <phoneticPr fontId="1" type="noConversion"/>
  </si>
  <si>
    <t>2245537</t>
    <phoneticPr fontId="1" type="noConversion"/>
  </si>
  <si>
    <t>박정아</t>
  </si>
  <si>
    <t>0858998</t>
    <phoneticPr fontId="1" type="noConversion"/>
  </si>
  <si>
    <t>조복현</t>
  </si>
  <si>
    <t>1192608</t>
    <phoneticPr fontId="1" type="noConversion"/>
  </si>
  <si>
    <t>유흥희</t>
  </si>
  <si>
    <t>1114816</t>
    <phoneticPr fontId="1" type="noConversion"/>
  </si>
  <si>
    <t>우건섭</t>
  </si>
  <si>
    <t>2393949</t>
    <phoneticPr fontId="1" type="noConversion"/>
  </si>
  <si>
    <t>2499750</t>
    <phoneticPr fontId="1" type="noConversion"/>
  </si>
  <si>
    <t>1390392</t>
    <phoneticPr fontId="1" type="noConversion"/>
  </si>
  <si>
    <t>나금수</t>
  </si>
  <si>
    <t>2577806</t>
    <phoneticPr fontId="1" type="noConversion"/>
  </si>
  <si>
    <t>김범식</t>
  </si>
  <si>
    <t>2093771</t>
    <phoneticPr fontId="1" type="noConversion"/>
  </si>
  <si>
    <t>1682825</t>
    <phoneticPr fontId="1" type="noConversion"/>
  </si>
  <si>
    <t>이정하</t>
  </si>
  <si>
    <t>0403958</t>
    <phoneticPr fontId="1" type="noConversion"/>
  </si>
  <si>
    <t>2494298</t>
  </si>
  <si>
    <t>신현숙</t>
  </si>
  <si>
    <t>0717117</t>
  </si>
  <si>
    <t>0124345</t>
  </si>
  <si>
    <t>0149215</t>
  </si>
  <si>
    <t>이완식</t>
  </si>
  <si>
    <t>2554053</t>
    <phoneticPr fontId="1" type="noConversion"/>
  </si>
  <si>
    <t>이규빈</t>
  </si>
  <si>
    <t>0601257</t>
    <phoneticPr fontId="1" type="noConversion"/>
  </si>
  <si>
    <t>장고지</t>
  </si>
  <si>
    <t>1305507</t>
    <phoneticPr fontId="1" type="noConversion"/>
  </si>
  <si>
    <t>1882004</t>
    <phoneticPr fontId="1" type="noConversion"/>
  </si>
  <si>
    <t>안선옥</t>
  </si>
  <si>
    <t>0385116</t>
    <phoneticPr fontId="1" type="noConversion"/>
  </si>
  <si>
    <t>김호식</t>
  </si>
  <si>
    <t>1069742</t>
    <phoneticPr fontId="1" type="noConversion"/>
  </si>
  <si>
    <t>장흥식</t>
  </si>
  <si>
    <t>2555002</t>
    <phoneticPr fontId="1" type="noConversion"/>
  </si>
  <si>
    <t>김장중</t>
  </si>
  <si>
    <t>2499706</t>
    <phoneticPr fontId="1" type="noConversion"/>
  </si>
  <si>
    <t>손연경</t>
  </si>
  <si>
    <t>2359487</t>
    <phoneticPr fontId="1" type="noConversion"/>
  </si>
  <si>
    <t>2117488</t>
    <phoneticPr fontId="1" type="noConversion"/>
  </si>
  <si>
    <t>염인자</t>
  </si>
  <si>
    <t>2425582</t>
    <phoneticPr fontId="1" type="noConversion"/>
  </si>
  <si>
    <t>2038246</t>
    <phoneticPr fontId="1" type="noConversion"/>
  </si>
  <si>
    <t>2559340</t>
    <phoneticPr fontId="1" type="noConversion"/>
  </si>
  <si>
    <t>천재욱</t>
  </si>
  <si>
    <t>2571183</t>
    <phoneticPr fontId="1" type="noConversion"/>
  </si>
  <si>
    <t>강종택</t>
  </si>
  <si>
    <t>2564815</t>
    <phoneticPr fontId="1" type="noConversion"/>
  </si>
  <si>
    <t>WALKER/ SHAWN</t>
  </si>
  <si>
    <t>0291941</t>
    <phoneticPr fontId="1" type="noConversion"/>
  </si>
  <si>
    <t>서익수</t>
  </si>
  <si>
    <t>0318959</t>
    <phoneticPr fontId="1" type="noConversion"/>
  </si>
  <si>
    <t>이복실</t>
  </si>
  <si>
    <t>1062390</t>
    <phoneticPr fontId="1" type="noConversion"/>
  </si>
  <si>
    <t>박애화</t>
  </si>
  <si>
    <t>2572319</t>
    <phoneticPr fontId="1" type="noConversion"/>
  </si>
  <si>
    <t>권오식</t>
  </si>
  <si>
    <t>2273173</t>
    <phoneticPr fontId="1" type="noConversion"/>
  </si>
  <si>
    <t>2557556</t>
    <phoneticPr fontId="1" type="noConversion"/>
  </si>
  <si>
    <t>김향단</t>
  </si>
  <si>
    <t>2344065</t>
    <phoneticPr fontId="1" type="noConversion"/>
  </si>
  <si>
    <t>0145452</t>
    <phoneticPr fontId="1" type="noConversion"/>
  </si>
  <si>
    <t>1030849</t>
    <phoneticPr fontId="1" type="noConversion"/>
  </si>
  <si>
    <t>2405270</t>
    <phoneticPr fontId="1" type="noConversion"/>
  </si>
  <si>
    <t>0296129</t>
    <phoneticPr fontId="1" type="noConversion"/>
  </si>
  <si>
    <t>2279648</t>
    <phoneticPr fontId="1" type="noConversion"/>
  </si>
  <si>
    <t>이양복</t>
  </si>
  <si>
    <t>2437700</t>
    <phoneticPr fontId="1" type="noConversion"/>
  </si>
  <si>
    <t>신은영</t>
  </si>
  <si>
    <t>2572866</t>
    <phoneticPr fontId="1" type="noConversion"/>
  </si>
  <si>
    <t>주지은</t>
  </si>
  <si>
    <t>0803655</t>
    <phoneticPr fontId="1" type="noConversion"/>
  </si>
  <si>
    <t>2572593</t>
    <phoneticPr fontId="1" type="noConversion"/>
  </si>
  <si>
    <t>김예진</t>
  </si>
  <si>
    <t>1087269</t>
    <phoneticPr fontId="1" type="noConversion"/>
  </si>
  <si>
    <t>유창식</t>
  </si>
  <si>
    <t>0697694</t>
    <phoneticPr fontId="1" type="noConversion"/>
  </si>
  <si>
    <t>문미옥</t>
  </si>
  <si>
    <t>2352949</t>
    <phoneticPr fontId="1" type="noConversion"/>
  </si>
  <si>
    <t>1322071</t>
    <phoneticPr fontId="1" type="noConversion"/>
  </si>
  <si>
    <t>유인희러브즈</t>
  </si>
  <si>
    <t>0853376</t>
    <phoneticPr fontId="1" type="noConversion"/>
  </si>
  <si>
    <t>2147536</t>
    <phoneticPr fontId="1" type="noConversion"/>
  </si>
  <si>
    <t>1429464</t>
    <phoneticPr fontId="1" type="noConversion"/>
  </si>
  <si>
    <t>이명식</t>
  </si>
  <si>
    <t>2573499</t>
    <phoneticPr fontId="1" type="noConversion"/>
  </si>
  <si>
    <t>한정숙</t>
  </si>
  <si>
    <t>2573259</t>
    <phoneticPr fontId="1" type="noConversion"/>
  </si>
  <si>
    <t>2508884</t>
    <phoneticPr fontId="1" type="noConversion"/>
  </si>
  <si>
    <t>2428405</t>
    <phoneticPr fontId="1" type="noConversion"/>
  </si>
  <si>
    <t>KHEGAY/ INNA</t>
  </si>
  <si>
    <t>2571143</t>
    <phoneticPr fontId="1" type="noConversion"/>
  </si>
  <si>
    <t>박영윤</t>
  </si>
  <si>
    <t>2572538</t>
    <phoneticPr fontId="1" type="noConversion"/>
  </si>
  <si>
    <t>0522240</t>
    <phoneticPr fontId="1" type="noConversion"/>
  </si>
  <si>
    <t>문순자</t>
  </si>
  <si>
    <t>1003068</t>
    <phoneticPr fontId="1" type="noConversion"/>
  </si>
  <si>
    <t>나인숙</t>
  </si>
  <si>
    <t>2259298</t>
    <phoneticPr fontId="1" type="noConversion"/>
  </si>
  <si>
    <t>이효석</t>
  </si>
  <si>
    <t>2034193</t>
    <phoneticPr fontId="1" type="noConversion"/>
  </si>
  <si>
    <t>1957744</t>
    <phoneticPr fontId="1" type="noConversion"/>
  </si>
  <si>
    <t>김동철</t>
  </si>
  <si>
    <t>1051862</t>
    <phoneticPr fontId="1" type="noConversion"/>
  </si>
  <si>
    <t>하연미</t>
  </si>
  <si>
    <t>0966253</t>
    <phoneticPr fontId="1" type="noConversion"/>
  </si>
  <si>
    <t>이순정</t>
  </si>
  <si>
    <t>0188617</t>
    <phoneticPr fontId="1" type="noConversion"/>
  </si>
  <si>
    <t>2324768</t>
    <phoneticPr fontId="1" type="noConversion"/>
  </si>
  <si>
    <t>이오순</t>
  </si>
  <si>
    <t>2213924</t>
    <phoneticPr fontId="1" type="noConversion"/>
  </si>
  <si>
    <t>이윤호</t>
  </si>
  <si>
    <t>0069743</t>
    <phoneticPr fontId="1" type="noConversion"/>
  </si>
  <si>
    <t>2417535</t>
    <phoneticPr fontId="1" type="noConversion"/>
  </si>
  <si>
    <t>우희숙</t>
  </si>
  <si>
    <t>0547851</t>
    <phoneticPr fontId="1" type="noConversion"/>
  </si>
  <si>
    <t>1974182</t>
    <phoneticPr fontId="1" type="noConversion"/>
  </si>
  <si>
    <t>김정재</t>
  </si>
  <si>
    <t>2481310</t>
    <phoneticPr fontId="1" type="noConversion"/>
  </si>
  <si>
    <t>김옥희2</t>
  </si>
  <si>
    <t>2569859</t>
    <phoneticPr fontId="1" type="noConversion"/>
  </si>
  <si>
    <t>박태분</t>
  </si>
  <si>
    <t>2002395</t>
    <phoneticPr fontId="1" type="noConversion"/>
  </si>
  <si>
    <t>1805518</t>
    <phoneticPr fontId="1" type="noConversion"/>
  </si>
  <si>
    <t>서영빈</t>
  </si>
  <si>
    <t>2497409</t>
    <phoneticPr fontId="1" type="noConversion"/>
  </si>
  <si>
    <t>2417832</t>
    <phoneticPr fontId="1" type="noConversion"/>
  </si>
  <si>
    <t>1923079</t>
    <phoneticPr fontId="1" type="noConversion"/>
  </si>
  <si>
    <t>강혜림</t>
  </si>
  <si>
    <t>0256270</t>
    <phoneticPr fontId="1" type="noConversion"/>
  </si>
  <si>
    <t>원경애</t>
  </si>
  <si>
    <t>1732209</t>
    <phoneticPr fontId="1" type="noConversion"/>
  </si>
  <si>
    <t>송미정</t>
  </si>
  <si>
    <t>2408213</t>
    <phoneticPr fontId="1" type="noConversion"/>
  </si>
  <si>
    <t>2574500</t>
    <phoneticPr fontId="1" type="noConversion"/>
  </si>
  <si>
    <t>곽준서</t>
  </si>
  <si>
    <t>1393539</t>
    <phoneticPr fontId="1" type="noConversion"/>
  </si>
  <si>
    <t>7024036</t>
    <phoneticPr fontId="1" type="noConversion"/>
  </si>
  <si>
    <t>1105805</t>
    <phoneticPr fontId="1" type="noConversion"/>
  </si>
  <si>
    <t>송영건</t>
  </si>
  <si>
    <t>2039689</t>
    <phoneticPr fontId="1" type="noConversion"/>
  </si>
  <si>
    <t>조부산</t>
  </si>
  <si>
    <t>1558529</t>
    <phoneticPr fontId="1" type="noConversion"/>
  </si>
  <si>
    <t>1651725</t>
    <phoneticPr fontId="1" type="noConversion"/>
  </si>
  <si>
    <t>0139931</t>
    <phoneticPr fontId="1" type="noConversion"/>
  </si>
  <si>
    <t>진주현</t>
  </si>
  <si>
    <t>0535472</t>
    <phoneticPr fontId="1" type="noConversion"/>
  </si>
  <si>
    <t>유석종</t>
  </si>
  <si>
    <t>0016831</t>
    <phoneticPr fontId="1" type="noConversion"/>
  </si>
  <si>
    <t>2574227</t>
    <phoneticPr fontId="1" type="noConversion"/>
  </si>
  <si>
    <t>김춘규</t>
  </si>
  <si>
    <t>1317920</t>
    <phoneticPr fontId="1" type="noConversion"/>
  </si>
  <si>
    <t>조재선</t>
  </si>
  <si>
    <t>1568002</t>
    <phoneticPr fontId="1" type="noConversion"/>
  </si>
  <si>
    <t>2533884</t>
    <phoneticPr fontId="1" type="noConversion"/>
  </si>
  <si>
    <t>2344132</t>
    <phoneticPr fontId="1" type="noConversion"/>
  </si>
  <si>
    <t>정계화</t>
  </si>
  <si>
    <t>0656291</t>
    <phoneticPr fontId="1" type="noConversion"/>
  </si>
  <si>
    <t>서춘순</t>
  </si>
  <si>
    <t>0610339</t>
    <phoneticPr fontId="1" type="noConversion"/>
  </si>
  <si>
    <t>0064927</t>
    <phoneticPr fontId="1" type="noConversion"/>
  </si>
  <si>
    <t>최희숙</t>
  </si>
  <si>
    <t>2574510</t>
    <phoneticPr fontId="1" type="noConversion"/>
  </si>
  <si>
    <t>김선호2</t>
  </si>
  <si>
    <t>2567472</t>
    <phoneticPr fontId="1" type="noConversion"/>
  </si>
  <si>
    <t>2436227</t>
    <phoneticPr fontId="1" type="noConversion"/>
  </si>
  <si>
    <t>0932158</t>
    <phoneticPr fontId="1" type="noConversion"/>
  </si>
  <si>
    <t>0214420</t>
    <phoneticPr fontId="1" type="noConversion"/>
  </si>
  <si>
    <t>이재완</t>
  </si>
  <si>
    <t>1145816</t>
    <phoneticPr fontId="1" type="noConversion"/>
  </si>
  <si>
    <t>김정환</t>
  </si>
  <si>
    <t>0948443</t>
    <phoneticPr fontId="1" type="noConversion"/>
  </si>
  <si>
    <t>1988239</t>
    <phoneticPr fontId="1" type="noConversion"/>
  </si>
  <si>
    <t>2575747</t>
    <phoneticPr fontId="1" type="noConversion"/>
  </si>
  <si>
    <t>김샛별</t>
  </si>
  <si>
    <t>0330638</t>
    <phoneticPr fontId="1" type="noConversion"/>
  </si>
  <si>
    <t>안차헌</t>
  </si>
  <si>
    <t>2261644</t>
    <phoneticPr fontId="1" type="noConversion"/>
  </si>
  <si>
    <t>2341426</t>
    <phoneticPr fontId="1" type="noConversion"/>
  </si>
  <si>
    <t>금두섭</t>
  </si>
  <si>
    <t>2576180</t>
    <phoneticPr fontId="1" type="noConversion"/>
  </si>
  <si>
    <t>김영희3</t>
  </si>
  <si>
    <t>1294580</t>
    <phoneticPr fontId="1" type="noConversion"/>
  </si>
  <si>
    <t>0692696</t>
    <phoneticPr fontId="1" type="noConversion"/>
  </si>
  <si>
    <t>임해경</t>
  </si>
  <si>
    <t>1814451</t>
    <phoneticPr fontId="1" type="noConversion"/>
  </si>
  <si>
    <t>2294004</t>
    <phoneticPr fontId="1" type="noConversion"/>
  </si>
  <si>
    <t>2574698</t>
    <phoneticPr fontId="1" type="noConversion"/>
  </si>
  <si>
    <t>김영학</t>
  </si>
  <si>
    <t>2369800</t>
    <phoneticPr fontId="1" type="noConversion"/>
  </si>
  <si>
    <t>2575155</t>
    <phoneticPr fontId="1" type="noConversion"/>
  </si>
  <si>
    <t>박은광</t>
  </si>
  <si>
    <t>0989994</t>
    <phoneticPr fontId="1" type="noConversion"/>
  </si>
  <si>
    <t>윤인한</t>
  </si>
  <si>
    <t>0487361</t>
    <phoneticPr fontId="1" type="noConversion"/>
  </si>
  <si>
    <t>방경만</t>
  </si>
  <si>
    <t>2191070</t>
    <phoneticPr fontId="1" type="noConversion"/>
  </si>
  <si>
    <t>1867629</t>
    <phoneticPr fontId="1" type="noConversion"/>
  </si>
  <si>
    <t>1977858</t>
    <phoneticPr fontId="1" type="noConversion"/>
  </si>
  <si>
    <t>김수희</t>
  </si>
  <si>
    <t>2349047</t>
    <phoneticPr fontId="1" type="noConversion"/>
  </si>
  <si>
    <t>Knee only</t>
    <phoneticPr fontId="1" type="noConversion"/>
  </si>
  <si>
    <t>2010077</t>
    <phoneticPr fontId="1" type="noConversion"/>
  </si>
  <si>
    <t>2575727</t>
    <phoneticPr fontId="1" type="noConversion"/>
  </si>
  <si>
    <t>진명균</t>
  </si>
  <si>
    <t>2576056</t>
    <phoneticPr fontId="1" type="noConversion"/>
  </si>
  <si>
    <t>장태경</t>
  </si>
  <si>
    <t>2427114</t>
    <phoneticPr fontId="1" type="noConversion"/>
  </si>
  <si>
    <t>0409360</t>
    <phoneticPr fontId="1" type="noConversion"/>
  </si>
  <si>
    <t>0003297</t>
    <phoneticPr fontId="1" type="noConversion"/>
  </si>
  <si>
    <t>전경종</t>
  </si>
  <si>
    <t>0246768</t>
    <phoneticPr fontId="1" type="noConversion"/>
  </si>
  <si>
    <t>1146508</t>
    <phoneticPr fontId="1" type="noConversion"/>
  </si>
  <si>
    <t>2459203</t>
    <phoneticPr fontId="1" type="noConversion"/>
  </si>
  <si>
    <t>이채연</t>
  </si>
  <si>
    <t>0296321</t>
    <phoneticPr fontId="1" type="noConversion"/>
  </si>
  <si>
    <t>0549587</t>
    <phoneticPr fontId="1" type="noConversion"/>
  </si>
  <si>
    <t>0362387</t>
    <phoneticPr fontId="1" type="noConversion"/>
  </si>
  <si>
    <t>윤하영</t>
  </si>
  <si>
    <t>2138044</t>
    <phoneticPr fontId="1" type="noConversion"/>
  </si>
  <si>
    <t>0551947</t>
    <phoneticPr fontId="1" type="noConversion"/>
  </si>
  <si>
    <t>2419538</t>
    <phoneticPr fontId="1" type="noConversion"/>
  </si>
  <si>
    <t>박현순</t>
  </si>
  <si>
    <t>2576721</t>
    <phoneticPr fontId="1" type="noConversion"/>
  </si>
  <si>
    <t>1226515</t>
    <phoneticPr fontId="1" type="noConversion"/>
  </si>
  <si>
    <t>박인자</t>
  </si>
  <si>
    <t>2576713</t>
    <phoneticPr fontId="1" type="noConversion"/>
  </si>
  <si>
    <t>박희목</t>
  </si>
  <si>
    <t>2075588</t>
    <phoneticPr fontId="1" type="noConversion"/>
  </si>
  <si>
    <t>2446637</t>
    <phoneticPr fontId="1" type="noConversion"/>
  </si>
  <si>
    <t>황천례</t>
  </si>
  <si>
    <t>2530150</t>
    <phoneticPr fontId="1" type="noConversion"/>
  </si>
  <si>
    <t>이희섭</t>
  </si>
  <si>
    <t>2576848</t>
    <phoneticPr fontId="1" type="noConversion"/>
  </si>
  <si>
    <t>곽효현</t>
  </si>
  <si>
    <t>0071949</t>
    <phoneticPr fontId="1" type="noConversion"/>
  </si>
  <si>
    <t>0314978</t>
    <phoneticPr fontId="1" type="noConversion"/>
  </si>
  <si>
    <t>2065657</t>
    <phoneticPr fontId="1" type="noConversion"/>
  </si>
  <si>
    <t>2223979</t>
    <phoneticPr fontId="1" type="noConversion"/>
  </si>
  <si>
    <t>1718550</t>
    <phoneticPr fontId="1" type="noConversion"/>
  </si>
  <si>
    <t>윤소정</t>
  </si>
  <si>
    <t>0040437</t>
    <phoneticPr fontId="1" type="noConversion"/>
  </si>
  <si>
    <t>1088824</t>
    <phoneticPr fontId="1" type="noConversion"/>
  </si>
  <si>
    <t>1105953</t>
    <phoneticPr fontId="1" type="noConversion"/>
  </si>
  <si>
    <t>1636600</t>
    <phoneticPr fontId="1" type="noConversion"/>
  </si>
  <si>
    <t>2241086</t>
    <phoneticPr fontId="1" type="noConversion"/>
  </si>
  <si>
    <t>0831514</t>
    <phoneticPr fontId="1" type="noConversion"/>
  </si>
  <si>
    <t>최영섭</t>
  </si>
  <si>
    <t>0843401</t>
    <phoneticPr fontId="1" type="noConversion"/>
  </si>
  <si>
    <t>이용희</t>
  </si>
  <si>
    <t>1167674</t>
  </si>
  <si>
    <t>2555166</t>
  </si>
  <si>
    <t>김민성</t>
  </si>
  <si>
    <t>2507177</t>
  </si>
  <si>
    <t>황술연</t>
  </si>
  <si>
    <t>2476849</t>
  </si>
  <si>
    <t>이화니</t>
  </si>
  <si>
    <t>2458224</t>
    <phoneticPr fontId="1" type="noConversion"/>
  </si>
  <si>
    <t>박인주</t>
  </si>
  <si>
    <t>7215522</t>
    <phoneticPr fontId="1" type="noConversion"/>
  </si>
  <si>
    <t>2373394</t>
    <phoneticPr fontId="1" type="noConversion"/>
  </si>
  <si>
    <t>1845623</t>
    <phoneticPr fontId="1" type="noConversion"/>
  </si>
  <si>
    <t>안경희</t>
  </si>
  <si>
    <t>0805630</t>
    <phoneticPr fontId="1" type="noConversion"/>
  </si>
  <si>
    <t>1391079</t>
    <phoneticPr fontId="1" type="noConversion"/>
  </si>
  <si>
    <t>1462863</t>
    <phoneticPr fontId="1" type="noConversion"/>
  </si>
  <si>
    <t>1264949</t>
    <phoneticPr fontId="1" type="noConversion"/>
  </si>
  <si>
    <t>권오철</t>
  </si>
  <si>
    <t>2569133</t>
    <phoneticPr fontId="1" type="noConversion"/>
  </si>
  <si>
    <t>0743187</t>
    <phoneticPr fontId="1" type="noConversion"/>
  </si>
  <si>
    <t>0016609</t>
    <phoneticPr fontId="1" type="noConversion"/>
  </si>
  <si>
    <t>1735747</t>
    <phoneticPr fontId="1" type="noConversion"/>
  </si>
  <si>
    <t>홍지연</t>
  </si>
  <si>
    <t>2238571</t>
    <phoneticPr fontId="1" type="noConversion"/>
  </si>
  <si>
    <t>2279879</t>
    <phoneticPr fontId="1" type="noConversion"/>
  </si>
  <si>
    <t>0566473</t>
    <phoneticPr fontId="1" type="noConversion"/>
  </si>
  <si>
    <t>2519717</t>
    <phoneticPr fontId="1" type="noConversion"/>
  </si>
  <si>
    <t>2189479</t>
    <phoneticPr fontId="1" type="noConversion"/>
  </si>
  <si>
    <t>2407912</t>
    <phoneticPr fontId="1" type="noConversion"/>
  </si>
  <si>
    <t>최태임</t>
  </si>
  <si>
    <t>7108827</t>
    <phoneticPr fontId="1" type="noConversion"/>
  </si>
  <si>
    <t>이득용</t>
  </si>
  <si>
    <t>0798426</t>
    <phoneticPr fontId="1" type="noConversion"/>
  </si>
  <si>
    <t>변득일</t>
  </si>
  <si>
    <t>2572519</t>
    <phoneticPr fontId="1" type="noConversion"/>
  </si>
  <si>
    <t>2469489</t>
    <phoneticPr fontId="1" type="noConversion"/>
  </si>
  <si>
    <t>2283158</t>
    <phoneticPr fontId="1" type="noConversion"/>
  </si>
  <si>
    <t>0129029</t>
    <phoneticPr fontId="1" type="noConversion"/>
  </si>
  <si>
    <t>송영화</t>
  </si>
  <si>
    <t>2058469</t>
    <phoneticPr fontId="1" type="noConversion"/>
  </si>
  <si>
    <t>0712397</t>
    <phoneticPr fontId="1" type="noConversion"/>
  </si>
  <si>
    <t>1665691</t>
    <phoneticPr fontId="1" type="noConversion"/>
  </si>
  <si>
    <t>0237138</t>
    <phoneticPr fontId="1" type="noConversion"/>
  </si>
  <si>
    <t>김화자</t>
  </si>
  <si>
    <t>0907238</t>
    <phoneticPr fontId="1" type="noConversion"/>
  </si>
  <si>
    <t>1772150</t>
    <phoneticPr fontId="1" type="noConversion"/>
  </si>
  <si>
    <t>2565365</t>
    <phoneticPr fontId="1" type="noConversion"/>
  </si>
  <si>
    <t>2572356</t>
    <phoneticPr fontId="1" type="noConversion"/>
  </si>
  <si>
    <t>남현순</t>
  </si>
  <si>
    <t>1712059</t>
    <phoneticPr fontId="1" type="noConversion"/>
  </si>
  <si>
    <t>1594537</t>
    <phoneticPr fontId="1" type="noConversion"/>
  </si>
  <si>
    <t>이성근</t>
  </si>
  <si>
    <t>2294512</t>
    <phoneticPr fontId="1" type="noConversion"/>
  </si>
  <si>
    <t>2406570</t>
    <phoneticPr fontId="1" type="noConversion"/>
  </si>
  <si>
    <t>한양례</t>
  </si>
  <si>
    <t>0313649</t>
    <phoneticPr fontId="1" type="noConversion"/>
  </si>
  <si>
    <t>2427642</t>
    <phoneticPr fontId="1" type="noConversion"/>
  </si>
  <si>
    <t>신해진</t>
  </si>
  <si>
    <t>1356372</t>
    <phoneticPr fontId="1" type="noConversion"/>
  </si>
  <si>
    <t>2268569</t>
    <phoneticPr fontId="1" type="noConversion"/>
  </si>
  <si>
    <t>이택수</t>
  </si>
  <si>
    <t>2180288</t>
    <phoneticPr fontId="1" type="noConversion"/>
  </si>
  <si>
    <t>2377828</t>
    <phoneticPr fontId="1" type="noConversion"/>
  </si>
  <si>
    <t>1680679</t>
    <phoneticPr fontId="1" type="noConversion"/>
  </si>
  <si>
    <t>박윤선</t>
  </si>
  <si>
    <t>0064868</t>
    <phoneticPr fontId="1" type="noConversion"/>
  </si>
  <si>
    <t>이종섭</t>
  </si>
  <si>
    <t>0747518</t>
    <phoneticPr fontId="1" type="noConversion"/>
  </si>
  <si>
    <t>박석환</t>
  </si>
  <si>
    <t>2574656</t>
    <phoneticPr fontId="1" type="noConversion"/>
  </si>
  <si>
    <t>2572649</t>
    <phoneticPr fontId="1" type="noConversion"/>
  </si>
  <si>
    <t>정승현</t>
  </si>
  <si>
    <t>2510429</t>
    <phoneticPr fontId="1" type="noConversion"/>
  </si>
  <si>
    <t>송정훈</t>
  </si>
  <si>
    <t>2570423</t>
    <phoneticPr fontId="1" type="noConversion"/>
  </si>
  <si>
    <t>2488728</t>
    <phoneticPr fontId="1" type="noConversion"/>
  </si>
  <si>
    <t>한봉용</t>
  </si>
  <si>
    <t>2432304</t>
    <phoneticPr fontId="1" type="noConversion"/>
  </si>
  <si>
    <t>2435188</t>
    <phoneticPr fontId="1" type="noConversion"/>
  </si>
  <si>
    <t>조한옥</t>
  </si>
  <si>
    <t>0188616</t>
    <phoneticPr fontId="1" type="noConversion"/>
  </si>
  <si>
    <t>심현순</t>
  </si>
  <si>
    <t>2175057</t>
    <phoneticPr fontId="1" type="noConversion"/>
  </si>
  <si>
    <t>2572726</t>
    <phoneticPr fontId="1" type="noConversion"/>
  </si>
  <si>
    <t>최종수</t>
  </si>
  <si>
    <t>0470537</t>
    <phoneticPr fontId="1" type="noConversion"/>
  </si>
  <si>
    <t>1899616</t>
    <phoneticPr fontId="1" type="noConversion"/>
  </si>
  <si>
    <t>2536553</t>
    <phoneticPr fontId="1" type="noConversion"/>
  </si>
  <si>
    <t>최한동</t>
  </si>
  <si>
    <t>2571280</t>
    <phoneticPr fontId="1" type="noConversion"/>
  </si>
  <si>
    <t>2110589</t>
    <phoneticPr fontId="1" type="noConversion"/>
  </si>
  <si>
    <t>0255372</t>
    <phoneticPr fontId="1" type="noConversion"/>
  </si>
  <si>
    <t>홍대길</t>
  </si>
  <si>
    <t>0796379</t>
    <phoneticPr fontId="1" type="noConversion"/>
  </si>
  <si>
    <t>2430125</t>
    <phoneticPr fontId="1" type="noConversion"/>
  </si>
  <si>
    <t>2573651</t>
    <phoneticPr fontId="1" type="noConversion"/>
  </si>
  <si>
    <t>강윤형</t>
  </si>
  <si>
    <t>0956435</t>
    <phoneticPr fontId="1" type="noConversion"/>
  </si>
  <si>
    <t>윤병란</t>
  </si>
  <si>
    <t>2259264</t>
    <phoneticPr fontId="1" type="noConversion"/>
  </si>
  <si>
    <t>강우정</t>
  </si>
  <si>
    <t>1401081</t>
    <phoneticPr fontId="1" type="noConversion"/>
  </si>
  <si>
    <t>2572679</t>
    <phoneticPr fontId="1" type="noConversion"/>
  </si>
  <si>
    <t>김광식</t>
  </si>
  <si>
    <t>2574240</t>
    <phoneticPr fontId="1" type="noConversion"/>
  </si>
  <si>
    <t>오연주</t>
  </si>
  <si>
    <t>2286765</t>
    <phoneticPr fontId="1" type="noConversion"/>
  </si>
  <si>
    <t>1260594</t>
    <phoneticPr fontId="1" type="noConversion"/>
  </si>
  <si>
    <t>2494917</t>
    <phoneticPr fontId="1" type="noConversion"/>
  </si>
  <si>
    <t>김선화</t>
  </si>
  <si>
    <t>0542021</t>
    <phoneticPr fontId="1" type="noConversion"/>
  </si>
  <si>
    <t>2050478</t>
    <phoneticPr fontId="1" type="noConversion"/>
  </si>
  <si>
    <t>한긍희</t>
  </si>
  <si>
    <t>1207557</t>
    <phoneticPr fontId="1" type="noConversion"/>
  </si>
  <si>
    <t>0825494</t>
    <phoneticPr fontId="1" type="noConversion"/>
  </si>
  <si>
    <t>이동주</t>
  </si>
  <si>
    <t>2568255</t>
    <phoneticPr fontId="1" type="noConversion"/>
  </si>
  <si>
    <t>2568453</t>
    <phoneticPr fontId="1" type="noConversion"/>
  </si>
  <si>
    <t>임성화</t>
  </si>
  <si>
    <t>1678371</t>
    <phoneticPr fontId="1" type="noConversion"/>
  </si>
  <si>
    <t>1971703</t>
    <phoneticPr fontId="1" type="noConversion"/>
  </si>
  <si>
    <t>2574406</t>
    <phoneticPr fontId="1" type="noConversion"/>
  </si>
  <si>
    <t>유명수</t>
  </si>
  <si>
    <t>0303906</t>
    <phoneticPr fontId="1" type="noConversion"/>
  </si>
  <si>
    <t>김두순</t>
  </si>
  <si>
    <t>2432595</t>
    <phoneticPr fontId="1" type="noConversion"/>
  </si>
  <si>
    <t>7163936</t>
    <phoneticPr fontId="1" type="noConversion"/>
  </si>
  <si>
    <t>조복순</t>
  </si>
  <si>
    <t>1686661</t>
    <phoneticPr fontId="1" type="noConversion"/>
  </si>
  <si>
    <t>1084581</t>
    <phoneticPr fontId="1" type="noConversion"/>
  </si>
  <si>
    <t>안지영</t>
  </si>
  <si>
    <t>2127992</t>
    <phoneticPr fontId="1" type="noConversion"/>
  </si>
  <si>
    <t>심정하</t>
  </si>
  <si>
    <t>2573852</t>
    <phoneticPr fontId="1" type="noConversion"/>
  </si>
  <si>
    <t>김정아</t>
  </si>
  <si>
    <t>2524295</t>
    <phoneticPr fontId="1" type="noConversion"/>
  </si>
  <si>
    <t>1115509</t>
    <phoneticPr fontId="1" type="noConversion"/>
  </si>
  <si>
    <t>2323788</t>
    <phoneticPr fontId="1" type="noConversion"/>
  </si>
  <si>
    <t>2155238</t>
    <phoneticPr fontId="1" type="noConversion"/>
  </si>
  <si>
    <t>박영해</t>
  </si>
  <si>
    <t>0088552</t>
    <phoneticPr fontId="1" type="noConversion"/>
  </si>
  <si>
    <t>백기옥</t>
  </si>
  <si>
    <t>1122957</t>
    <phoneticPr fontId="1" type="noConversion"/>
  </si>
  <si>
    <t>2198861</t>
    <phoneticPr fontId="1" type="noConversion"/>
  </si>
  <si>
    <t>송현숙</t>
  </si>
  <si>
    <t>1430105</t>
    <phoneticPr fontId="1" type="noConversion"/>
  </si>
  <si>
    <t>송쥴리아</t>
  </si>
  <si>
    <t>1000962</t>
    <phoneticPr fontId="1" type="noConversion"/>
  </si>
  <si>
    <t>홍은영</t>
  </si>
  <si>
    <t>2572208</t>
    <phoneticPr fontId="1" type="noConversion"/>
  </si>
  <si>
    <t>권경선</t>
  </si>
  <si>
    <t>2466179</t>
    <phoneticPr fontId="1" type="noConversion"/>
  </si>
  <si>
    <t>2316423</t>
    <phoneticPr fontId="1" type="noConversion"/>
  </si>
  <si>
    <t>1411827</t>
    <phoneticPr fontId="1" type="noConversion"/>
  </si>
  <si>
    <t>2575010</t>
    <phoneticPr fontId="1" type="noConversion"/>
  </si>
  <si>
    <t>박상락</t>
  </si>
  <si>
    <t>2054057</t>
    <phoneticPr fontId="1" type="noConversion"/>
  </si>
  <si>
    <t>0025070</t>
    <phoneticPr fontId="1" type="noConversion"/>
  </si>
  <si>
    <t>권오상</t>
  </si>
  <si>
    <t>2575729</t>
    <phoneticPr fontId="1" type="noConversion"/>
  </si>
  <si>
    <t>공용환</t>
  </si>
  <si>
    <t>2425216</t>
    <phoneticPr fontId="1" type="noConversion"/>
  </si>
  <si>
    <t>류숭희</t>
  </si>
  <si>
    <t>2573854</t>
    <phoneticPr fontId="1" type="noConversion"/>
  </si>
  <si>
    <t>배윤숙</t>
  </si>
  <si>
    <t>1288626</t>
    <phoneticPr fontId="1" type="noConversion"/>
  </si>
  <si>
    <t>2435466</t>
    <phoneticPr fontId="1" type="noConversion"/>
  </si>
  <si>
    <t>2342489</t>
    <phoneticPr fontId="1" type="noConversion"/>
  </si>
  <si>
    <t>1959556</t>
    <phoneticPr fontId="1" type="noConversion"/>
  </si>
  <si>
    <t>김성기</t>
  </si>
  <si>
    <t>0781717</t>
    <phoneticPr fontId="1" type="noConversion"/>
  </si>
  <si>
    <t>김철회</t>
  </si>
  <si>
    <t>1088618</t>
    <phoneticPr fontId="1" type="noConversion"/>
  </si>
  <si>
    <t>김학래</t>
  </si>
  <si>
    <t>7021037</t>
    <phoneticPr fontId="1" type="noConversion"/>
  </si>
  <si>
    <t>황혜경</t>
  </si>
  <si>
    <t>1990305</t>
    <phoneticPr fontId="1" type="noConversion"/>
  </si>
  <si>
    <t>2485897</t>
    <phoneticPr fontId="1" type="noConversion"/>
  </si>
  <si>
    <t>2574663</t>
    <phoneticPr fontId="1" type="noConversion"/>
  </si>
  <si>
    <t>김란자</t>
  </si>
  <si>
    <t>2429378</t>
    <phoneticPr fontId="1" type="noConversion"/>
  </si>
  <si>
    <t>0098098</t>
    <phoneticPr fontId="1" type="noConversion"/>
  </si>
  <si>
    <t>2575435</t>
    <phoneticPr fontId="1" type="noConversion"/>
  </si>
  <si>
    <t>유재이</t>
  </si>
  <si>
    <t>2533898</t>
    <phoneticPr fontId="1" type="noConversion"/>
  </si>
  <si>
    <t>조신옥</t>
  </si>
  <si>
    <t>2303355</t>
    <phoneticPr fontId="1" type="noConversion"/>
  </si>
  <si>
    <t>1930030</t>
    <phoneticPr fontId="1" type="noConversion"/>
  </si>
  <si>
    <t>이선호</t>
  </si>
  <si>
    <t>0857407</t>
    <phoneticPr fontId="1" type="noConversion"/>
  </si>
  <si>
    <t>1964880</t>
    <phoneticPr fontId="1" type="noConversion"/>
  </si>
  <si>
    <t>유진희</t>
  </si>
  <si>
    <t>1847803</t>
    <phoneticPr fontId="1" type="noConversion"/>
  </si>
  <si>
    <t>1792054</t>
    <phoneticPr fontId="1" type="noConversion"/>
  </si>
  <si>
    <t>김강영</t>
  </si>
  <si>
    <t>2576767</t>
    <phoneticPr fontId="1" type="noConversion"/>
  </si>
  <si>
    <t>정희순</t>
  </si>
  <si>
    <t>2576017</t>
    <phoneticPr fontId="1" type="noConversion"/>
  </si>
  <si>
    <t>김형일</t>
  </si>
  <si>
    <t>2496838</t>
    <phoneticPr fontId="1" type="noConversion"/>
  </si>
  <si>
    <t>2305471</t>
    <phoneticPr fontId="1" type="noConversion"/>
  </si>
  <si>
    <t>0306597</t>
    <phoneticPr fontId="1" type="noConversion"/>
  </si>
  <si>
    <t>2356662</t>
    <phoneticPr fontId="1" type="noConversion"/>
  </si>
  <si>
    <t>2574408</t>
    <phoneticPr fontId="1" type="noConversion"/>
  </si>
  <si>
    <t>JIN FENGHUA</t>
  </si>
  <si>
    <t>2575995</t>
    <phoneticPr fontId="1" type="noConversion"/>
  </si>
  <si>
    <t>2548698</t>
    <phoneticPr fontId="1" type="noConversion"/>
  </si>
  <si>
    <t>2561830</t>
    <phoneticPr fontId="1" type="noConversion"/>
  </si>
  <si>
    <t>박월신</t>
  </si>
  <si>
    <t>2577053</t>
    <phoneticPr fontId="1" type="noConversion"/>
  </si>
  <si>
    <t>박상민</t>
  </si>
  <si>
    <t>2316250</t>
    <phoneticPr fontId="1" type="noConversion"/>
  </si>
  <si>
    <t>0040184</t>
    <phoneticPr fontId="1" type="noConversion"/>
  </si>
  <si>
    <t>2572476</t>
    <phoneticPr fontId="1" type="noConversion"/>
  </si>
  <si>
    <t>배수양</t>
  </si>
  <si>
    <t>2505599</t>
    <phoneticPr fontId="1" type="noConversion"/>
  </si>
  <si>
    <t>1845129</t>
    <phoneticPr fontId="1" type="noConversion"/>
  </si>
  <si>
    <t>2013870</t>
    <phoneticPr fontId="1" type="noConversion"/>
  </si>
  <si>
    <t>2419767</t>
    <phoneticPr fontId="1" type="noConversion"/>
  </si>
  <si>
    <t>1754809</t>
    <phoneticPr fontId="1" type="noConversion"/>
  </si>
  <si>
    <t>권오남</t>
  </si>
  <si>
    <t>1759894</t>
    <phoneticPr fontId="1" type="noConversion"/>
  </si>
  <si>
    <t>김문영</t>
  </si>
  <si>
    <t>2330927</t>
    <phoneticPr fontId="1" type="noConversion"/>
  </si>
  <si>
    <t>2577265</t>
    <phoneticPr fontId="1" type="noConversion"/>
  </si>
  <si>
    <t>박인규</t>
  </si>
  <si>
    <t>0943510</t>
    <phoneticPr fontId="1" type="noConversion"/>
  </si>
  <si>
    <t>엄재성</t>
  </si>
  <si>
    <t>2121657</t>
    <phoneticPr fontId="1" type="noConversion"/>
  </si>
  <si>
    <t>0191399</t>
    <phoneticPr fontId="1" type="noConversion"/>
  </si>
  <si>
    <t>2427318</t>
    <phoneticPr fontId="1" type="noConversion"/>
  </si>
  <si>
    <t>2576322</t>
    <phoneticPr fontId="1" type="noConversion"/>
  </si>
  <si>
    <t>김수아</t>
  </si>
  <si>
    <t>0777564</t>
    <phoneticPr fontId="1" type="noConversion"/>
  </si>
  <si>
    <t>2577751</t>
    <phoneticPr fontId="1" type="noConversion"/>
  </si>
  <si>
    <t>김대윤</t>
  </si>
  <si>
    <t>2406034</t>
    <phoneticPr fontId="1" type="noConversion"/>
  </si>
  <si>
    <t>이도은</t>
  </si>
  <si>
    <t>2470463</t>
    <phoneticPr fontId="1" type="noConversion"/>
  </si>
  <si>
    <t>2474838</t>
    <phoneticPr fontId="1" type="noConversion"/>
  </si>
  <si>
    <t>0455470</t>
    <phoneticPr fontId="1" type="noConversion"/>
  </si>
  <si>
    <t>2500558</t>
    <phoneticPr fontId="1" type="noConversion"/>
  </si>
  <si>
    <t>1942963</t>
    <phoneticPr fontId="1" type="noConversion"/>
  </si>
  <si>
    <t>0617374</t>
    <phoneticPr fontId="1" type="noConversion"/>
  </si>
  <si>
    <t>김연례</t>
  </si>
  <si>
    <t>2577426</t>
    <phoneticPr fontId="1" type="noConversion"/>
  </si>
  <si>
    <t>이기수</t>
  </si>
  <si>
    <t>1213572</t>
    <phoneticPr fontId="1" type="noConversion"/>
  </si>
  <si>
    <t>2469337</t>
    <phoneticPr fontId="1" type="noConversion"/>
  </si>
  <si>
    <t>이혜련</t>
  </si>
  <si>
    <t>2376239</t>
    <phoneticPr fontId="1" type="noConversion"/>
  </si>
  <si>
    <t>김상민</t>
  </si>
  <si>
    <t>1665804</t>
    <phoneticPr fontId="1" type="noConversion"/>
  </si>
  <si>
    <t>1654295</t>
    <phoneticPr fontId="1" type="noConversion"/>
  </si>
  <si>
    <t>1669435</t>
    <phoneticPr fontId="1" type="noConversion"/>
  </si>
  <si>
    <t>2577900</t>
    <phoneticPr fontId="1" type="noConversion"/>
  </si>
  <si>
    <t>0646542</t>
    <phoneticPr fontId="1" type="noConversion"/>
  </si>
  <si>
    <t>2574995</t>
    <phoneticPr fontId="1" type="noConversion"/>
  </si>
  <si>
    <t>김현아</t>
  </si>
  <si>
    <t>1620689</t>
  </si>
  <si>
    <t>최정규</t>
  </si>
  <si>
    <t>2577384</t>
  </si>
  <si>
    <t>황구철</t>
  </si>
  <si>
    <t>0387048</t>
  </si>
  <si>
    <t>2175674</t>
  </si>
  <si>
    <t>2368265</t>
  </si>
  <si>
    <t>1845775</t>
  </si>
  <si>
    <t>유순화</t>
  </si>
  <si>
    <t>2577545</t>
  </si>
  <si>
    <t>허성길</t>
  </si>
  <si>
    <t>2118863</t>
    <phoneticPr fontId="1" type="noConversion"/>
  </si>
  <si>
    <t>0719417</t>
    <phoneticPr fontId="1" type="noConversion"/>
  </si>
  <si>
    <t>김중근</t>
  </si>
  <si>
    <t>2578719</t>
    <phoneticPr fontId="1" type="noConversion"/>
  </si>
  <si>
    <t>권주강</t>
  </si>
  <si>
    <t>0414087</t>
    <phoneticPr fontId="1" type="noConversion"/>
  </si>
  <si>
    <t>유정순</t>
  </si>
  <si>
    <t>2224175</t>
    <phoneticPr fontId="1" type="noConversion"/>
  </si>
  <si>
    <t>0359830</t>
    <phoneticPr fontId="1" type="noConversion"/>
  </si>
  <si>
    <t>0007741</t>
    <phoneticPr fontId="1" type="noConversion"/>
  </si>
  <si>
    <t>0777082</t>
    <phoneticPr fontId="1" type="noConversion"/>
  </si>
  <si>
    <t>2578519</t>
    <phoneticPr fontId="1" type="noConversion"/>
  </si>
  <si>
    <t>오명승</t>
  </si>
  <si>
    <t>2573696</t>
    <phoneticPr fontId="1" type="noConversion"/>
  </si>
  <si>
    <t>한연수</t>
  </si>
  <si>
    <t>2348653</t>
    <phoneticPr fontId="1" type="noConversion"/>
  </si>
  <si>
    <t>이영길</t>
  </si>
  <si>
    <t>2200560</t>
    <phoneticPr fontId="1" type="noConversion"/>
  </si>
  <si>
    <t>0021753</t>
    <phoneticPr fontId="1" type="noConversion"/>
  </si>
  <si>
    <t>김소례</t>
  </si>
  <si>
    <t>2199458</t>
    <phoneticPr fontId="1" type="noConversion"/>
  </si>
  <si>
    <t>2578387</t>
    <phoneticPr fontId="1" type="noConversion"/>
  </si>
  <si>
    <t>육일준</t>
  </si>
  <si>
    <t>2451058</t>
    <phoneticPr fontId="1" type="noConversion"/>
  </si>
  <si>
    <t>여춘자</t>
  </si>
  <si>
    <t>2578381</t>
    <phoneticPr fontId="1" type="noConversion"/>
  </si>
  <si>
    <t>강용간</t>
  </si>
  <si>
    <t>2334308</t>
    <phoneticPr fontId="1" type="noConversion"/>
  </si>
  <si>
    <t>아리나</t>
  </si>
  <si>
    <t>1722264</t>
    <phoneticPr fontId="1" type="noConversion"/>
  </si>
  <si>
    <t>2184130</t>
    <phoneticPr fontId="1" type="noConversion"/>
  </si>
  <si>
    <t>정상금</t>
  </si>
  <si>
    <t>2517500</t>
    <phoneticPr fontId="1" type="noConversion"/>
  </si>
  <si>
    <t>0523097</t>
    <phoneticPr fontId="1" type="noConversion"/>
  </si>
  <si>
    <t>심정숙</t>
  </si>
  <si>
    <t>1010066</t>
    <phoneticPr fontId="1" type="noConversion"/>
  </si>
  <si>
    <t>김광수</t>
  </si>
  <si>
    <t>2517701</t>
    <phoneticPr fontId="1" type="noConversion"/>
  </si>
  <si>
    <t>신지숙</t>
  </si>
  <si>
    <t>1808497</t>
    <phoneticPr fontId="1" type="noConversion"/>
  </si>
  <si>
    <t>유병옥</t>
  </si>
  <si>
    <t>7228823</t>
    <phoneticPr fontId="1" type="noConversion"/>
  </si>
  <si>
    <t>김광미</t>
  </si>
  <si>
    <t>2569423</t>
    <phoneticPr fontId="1" type="noConversion"/>
  </si>
  <si>
    <t>조기환</t>
  </si>
  <si>
    <t>0729649</t>
    <phoneticPr fontId="1" type="noConversion"/>
  </si>
  <si>
    <t>2537249</t>
    <phoneticPr fontId="1" type="noConversion"/>
  </si>
  <si>
    <t>7041899</t>
    <phoneticPr fontId="1" type="noConversion"/>
  </si>
  <si>
    <t>신종분</t>
  </si>
  <si>
    <t>7259300</t>
    <phoneticPr fontId="1" type="noConversion"/>
  </si>
  <si>
    <t>김충회</t>
  </si>
  <si>
    <t>1237752</t>
    <phoneticPr fontId="1" type="noConversion"/>
  </si>
  <si>
    <t>유경민</t>
  </si>
  <si>
    <t>2578982</t>
    <phoneticPr fontId="1" type="noConversion"/>
  </si>
  <si>
    <t>JIN CHUNSONG</t>
  </si>
  <si>
    <t>2469397</t>
    <phoneticPr fontId="1" type="noConversion"/>
  </si>
  <si>
    <t>권홍조</t>
  </si>
  <si>
    <t>1870957</t>
    <phoneticPr fontId="1" type="noConversion"/>
  </si>
  <si>
    <t>2579316</t>
    <phoneticPr fontId="1" type="noConversion"/>
  </si>
  <si>
    <t>2530850</t>
    <phoneticPr fontId="1" type="noConversion"/>
  </si>
  <si>
    <t>2466289</t>
    <phoneticPr fontId="1" type="noConversion"/>
  </si>
  <si>
    <t>2546789</t>
    <phoneticPr fontId="1" type="noConversion"/>
  </si>
  <si>
    <t>박민정</t>
  </si>
  <si>
    <t>2262960</t>
    <phoneticPr fontId="1" type="noConversion"/>
  </si>
  <si>
    <t>0472402</t>
    <phoneticPr fontId="1" type="noConversion"/>
  </si>
  <si>
    <t>고민수</t>
  </si>
  <si>
    <t>2579790</t>
    <phoneticPr fontId="1" type="noConversion"/>
  </si>
  <si>
    <t>2428460</t>
    <phoneticPr fontId="1" type="noConversion"/>
  </si>
  <si>
    <t>2337565</t>
    <phoneticPr fontId="1" type="noConversion"/>
  </si>
  <si>
    <t>2307553</t>
    <phoneticPr fontId="1" type="noConversion"/>
  </si>
  <si>
    <t>0728575</t>
    <phoneticPr fontId="1" type="noConversion"/>
  </si>
  <si>
    <t>0427027</t>
    <phoneticPr fontId="1" type="noConversion"/>
  </si>
  <si>
    <t>2500216</t>
    <phoneticPr fontId="1" type="noConversion"/>
  </si>
  <si>
    <t>2535005</t>
    <phoneticPr fontId="1" type="noConversion"/>
  </si>
  <si>
    <t>2168543</t>
    <phoneticPr fontId="1" type="noConversion"/>
  </si>
  <si>
    <t>박초희</t>
  </si>
  <si>
    <t>2580029</t>
    <phoneticPr fontId="1" type="noConversion"/>
  </si>
  <si>
    <t>1012059</t>
    <phoneticPr fontId="1" type="noConversion"/>
  </si>
  <si>
    <t>1012016</t>
    <phoneticPr fontId="1" type="noConversion"/>
  </si>
  <si>
    <t>1859417</t>
    <phoneticPr fontId="1" type="noConversion"/>
  </si>
  <si>
    <t>박옥순</t>
  </si>
  <si>
    <t>2579549</t>
    <phoneticPr fontId="1" type="noConversion"/>
  </si>
  <si>
    <t>박묘분</t>
  </si>
  <si>
    <t>0187303</t>
    <phoneticPr fontId="1" type="noConversion"/>
  </si>
  <si>
    <t>김애정</t>
  </si>
  <si>
    <t>2511636</t>
    <phoneticPr fontId="1" type="noConversion"/>
  </si>
  <si>
    <t>서희정</t>
  </si>
  <si>
    <t>1507350</t>
    <phoneticPr fontId="1" type="noConversion"/>
  </si>
  <si>
    <t>2239942</t>
    <phoneticPr fontId="1" type="noConversion"/>
  </si>
  <si>
    <t>0026312</t>
    <phoneticPr fontId="1" type="noConversion"/>
  </si>
  <si>
    <t>정해용</t>
  </si>
  <si>
    <t>2228102</t>
    <phoneticPr fontId="1" type="noConversion"/>
  </si>
  <si>
    <t>2188703</t>
    <phoneticPr fontId="1" type="noConversion"/>
  </si>
  <si>
    <t>최금식</t>
  </si>
  <si>
    <t>7280606</t>
    <phoneticPr fontId="1" type="noConversion"/>
  </si>
  <si>
    <t>강기호</t>
  </si>
  <si>
    <t>1679651</t>
    <phoneticPr fontId="1" type="noConversion"/>
  </si>
  <si>
    <t>안봉둘</t>
  </si>
  <si>
    <t>7098508</t>
    <phoneticPr fontId="1" type="noConversion"/>
  </si>
  <si>
    <t>유월봉</t>
  </si>
  <si>
    <t>2222829</t>
    <phoneticPr fontId="1" type="noConversion"/>
  </si>
  <si>
    <t>7287553</t>
    <phoneticPr fontId="1" type="noConversion"/>
  </si>
  <si>
    <t>1343991</t>
    <phoneticPr fontId="1" type="noConversion"/>
  </si>
  <si>
    <t>배윤화</t>
  </si>
  <si>
    <t>1317959</t>
    <phoneticPr fontId="1" type="noConversion"/>
  </si>
  <si>
    <t>2581107</t>
    <phoneticPr fontId="1" type="noConversion"/>
  </si>
  <si>
    <t>김추종</t>
  </si>
  <si>
    <t>1034037</t>
    <phoneticPr fontId="1" type="noConversion"/>
  </si>
  <si>
    <t>조선심</t>
  </si>
  <si>
    <t>1888700</t>
    <phoneticPr fontId="1" type="noConversion"/>
  </si>
  <si>
    <t>2537860</t>
    <phoneticPr fontId="1" type="noConversion"/>
  </si>
  <si>
    <t>박성천</t>
  </si>
  <si>
    <t>1339470</t>
    <phoneticPr fontId="1" type="noConversion"/>
  </si>
  <si>
    <t>1967285</t>
    <phoneticPr fontId="1" type="noConversion"/>
  </si>
  <si>
    <t>0454251</t>
    <phoneticPr fontId="1" type="noConversion"/>
  </si>
  <si>
    <t>이선규</t>
  </si>
  <si>
    <t>2579863</t>
    <phoneticPr fontId="1" type="noConversion"/>
  </si>
  <si>
    <t>방현식</t>
  </si>
  <si>
    <t>0520546</t>
    <phoneticPr fontId="1" type="noConversion"/>
  </si>
  <si>
    <t>한석희</t>
  </si>
  <si>
    <t>7120079</t>
    <phoneticPr fontId="1" type="noConversion"/>
  </si>
  <si>
    <t>강명순</t>
  </si>
  <si>
    <t>0047792</t>
    <phoneticPr fontId="1" type="noConversion"/>
  </si>
  <si>
    <t>0842650</t>
    <phoneticPr fontId="1" type="noConversion"/>
  </si>
  <si>
    <t>이규한</t>
  </si>
  <si>
    <t>1977342</t>
    <phoneticPr fontId="1" type="noConversion"/>
  </si>
  <si>
    <t>2580065</t>
    <phoneticPr fontId="1" type="noConversion"/>
  </si>
  <si>
    <t>정보해</t>
  </si>
  <si>
    <t>1799543</t>
    <phoneticPr fontId="1" type="noConversion"/>
  </si>
  <si>
    <t>배휘자</t>
  </si>
  <si>
    <t>2512141</t>
    <phoneticPr fontId="1" type="noConversion"/>
  </si>
  <si>
    <t>1665371</t>
    <phoneticPr fontId="1" type="noConversion"/>
  </si>
  <si>
    <t>고영호</t>
  </si>
  <si>
    <t>0017045</t>
    <phoneticPr fontId="1" type="noConversion"/>
  </si>
  <si>
    <t>김희원</t>
  </si>
  <si>
    <t>2580246</t>
    <phoneticPr fontId="1" type="noConversion"/>
  </si>
  <si>
    <t>2338868</t>
    <phoneticPr fontId="1" type="noConversion"/>
  </si>
  <si>
    <t>0882778</t>
    <phoneticPr fontId="1" type="noConversion"/>
  </si>
  <si>
    <t>1301080</t>
    <phoneticPr fontId="1" type="noConversion"/>
  </si>
  <si>
    <t>조성수</t>
  </si>
  <si>
    <t>2211469</t>
    <phoneticPr fontId="1" type="noConversion"/>
  </si>
  <si>
    <t>전선애</t>
  </si>
  <si>
    <t>2258069</t>
    <phoneticPr fontId="1" type="noConversion"/>
  </si>
  <si>
    <t>1784479</t>
    <phoneticPr fontId="1" type="noConversion"/>
  </si>
  <si>
    <t>2148093</t>
    <phoneticPr fontId="1" type="noConversion"/>
  </si>
  <si>
    <t>2103052</t>
    <phoneticPr fontId="1" type="noConversion"/>
  </si>
  <si>
    <t>2487061</t>
    <phoneticPr fontId="1" type="noConversion"/>
  </si>
  <si>
    <t>1049370</t>
    <phoneticPr fontId="1" type="noConversion"/>
  </si>
  <si>
    <t>이춘하</t>
  </si>
  <si>
    <t>0306245</t>
    <phoneticPr fontId="1" type="noConversion"/>
  </si>
  <si>
    <t>2581717</t>
    <phoneticPr fontId="1" type="noConversion"/>
  </si>
  <si>
    <t>김창규</t>
  </si>
  <si>
    <t>2436095</t>
    <phoneticPr fontId="1" type="noConversion"/>
  </si>
  <si>
    <t>지종순</t>
  </si>
  <si>
    <t>1863304</t>
    <phoneticPr fontId="1" type="noConversion"/>
  </si>
  <si>
    <t>조은주</t>
  </si>
  <si>
    <t>1683235</t>
    <phoneticPr fontId="1" type="noConversion"/>
  </si>
  <si>
    <t>정찬례</t>
  </si>
  <si>
    <t>2581635</t>
    <phoneticPr fontId="1" type="noConversion"/>
  </si>
  <si>
    <t>윤석철</t>
  </si>
  <si>
    <t>0285812</t>
    <phoneticPr fontId="1" type="noConversion"/>
  </si>
  <si>
    <t>2043378</t>
    <phoneticPr fontId="1" type="noConversion"/>
  </si>
  <si>
    <t>2581145</t>
    <phoneticPr fontId="1" type="noConversion"/>
  </si>
  <si>
    <t>김선교</t>
  </si>
  <si>
    <t>2573383</t>
    <phoneticPr fontId="1" type="noConversion"/>
  </si>
  <si>
    <t>2551017</t>
    <phoneticPr fontId="1" type="noConversion"/>
  </si>
  <si>
    <t>엄광휘</t>
  </si>
  <si>
    <t>0434771</t>
    <phoneticPr fontId="1" type="noConversion"/>
  </si>
  <si>
    <t>1204965</t>
    <phoneticPr fontId="1" type="noConversion"/>
  </si>
  <si>
    <t>2345526</t>
    <phoneticPr fontId="1" type="noConversion"/>
  </si>
  <si>
    <t>2580302</t>
    <phoneticPr fontId="1" type="noConversion"/>
  </si>
  <si>
    <t>김범수</t>
  </si>
  <si>
    <t>0351835</t>
    <phoneticPr fontId="1" type="noConversion"/>
  </si>
  <si>
    <t>김묵열</t>
  </si>
  <si>
    <t>2556418</t>
    <phoneticPr fontId="1" type="noConversion"/>
  </si>
  <si>
    <t>박주이</t>
  </si>
  <si>
    <t>2582059</t>
    <phoneticPr fontId="1" type="noConversion"/>
  </si>
  <si>
    <t>1132863</t>
    <phoneticPr fontId="1" type="noConversion"/>
  </si>
  <si>
    <t>권영희</t>
  </si>
  <si>
    <t>2040606</t>
    <phoneticPr fontId="1" type="noConversion"/>
  </si>
  <si>
    <t>2582601</t>
    <phoneticPr fontId="1" type="noConversion"/>
  </si>
  <si>
    <t>우영후</t>
  </si>
  <si>
    <t>2398718</t>
    <phoneticPr fontId="1" type="noConversion"/>
  </si>
  <si>
    <t>1346409</t>
    <phoneticPr fontId="1" type="noConversion"/>
  </si>
  <si>
    <t>2535499</t>
    <phoneticPr fontId="1" type="noConversion"/>
  </si>
  <si>
    <t>최영숙2</t>
  </si>
  <si>
    <t>2582808</t>
    <phoneticPr fontId="1" type="noConversion"/>
  </si>
  <si>
    <t>박상봉</t>
  </si>
  <si>
    <t>1066125</t>
    <phoneticPr fontId="1" type="noConversion"/>
  </si>
  <si>
    <t>2140034</t>
    <phoneticPr fontId="1" type="noConversion"/>
  </si>
  <si>
    <t>0285624</t>
    <phoneticPr fontId="1" type="noConversion"/>
  </si>
  <si>
    <t>0725891</t>
    <phoneticPr fontId="1" type="noConversion"/>
  </si>
  <si>
    <t>2457129</t>
    <phoneticPr fontId="1" type="noConversion"/>
  </si>
  <si>
    <t>2479528</t>
    <phoneticPr fontId="1" type="noConversion"/>
  </si>
  <si>
    <t>이동호</t>
  </si>
  <si>
    <t>2266502</t>
    <phoneticPr fontId="1" type="noConversion"/>
  </si>
  <si>
    <t>7023049</t>
    <phoneticPr fontId="1" type="noConversion"/>
  </si>
  <si>
    <t>2583646</t>
    <phoneticPr fontId="1" type="noConversion"/>
  </si>
  <si>
    <t>조연옥</t>
  </si>
  <si>
    <t>2581992</t>
    <phoneticPr fontId="1" type="noConversion"/>
  </si>
  <si>
    <t>박래진</t>
  </si>
  <si>
    <t>0095678</t>
    <phoneticPr fontId="1" type="noConversion"/>
  </si>
  <si>
    <t>2237562</t>
    <phoneticPr fontId="1" type="noConversion"/>
  </si>
  <si>
    <t>1765482</t>
    <phoneticPr fontId="1" type="noConversion"/>
  </si>
  <si>
    <t>원중금</t>
  </si>
  <si>
    <t>2436413</t>
    <phoneticPr fontId="1" type="noConversion"/>
  </si>
  <si>
    <t>김남순</t>
  </si>
  <si>
    <t>7227043</t>
    <phoneticPr fontId="1" type="noConversion"/>
  </si>
  <si>
    <t>우명헌</t>
  </si>
  <si>
    <t>2301366</t>
    <phoneticPr fontId="1" type="noConversion"/>
  </si>
  <si>
    <t>윤석희</t>
  </si>
  <si>
    <t>1349539</t>
    <phoneticPr fontId="1" type="noConversion"/>
  </si>
  <si>
    <t>민태기</t>
  </si>
  <si>
    <t>1213958</t>
    <phoneticPr fontId="1" type="noConversion"/>
  </si>
  <si>
    <t>정지현</t>
  </si>
  <si>
    <t>1676351</t>
    <phoneticPr fontId="1" type="noConversion"/>
  </si>
  <si>
    <t>반복순</t>
  </si>
  <si>
    <t>1111887</t>
    <phoneticPr fontId="1" type="noConversion"/>
  </si>
  <si>
    <t>유미민</t>
  </si>
  <si>
    <t>1409071</t>
    <phoneticPr fontId="1" type="noConversion"/>
  </si>
  <si>
    <t>1002169</t>
    <phoneticPr fontId="1" type="noConversion"/>
  </si>
  <si>
    <t>정창화</t>
  </si>
  <si>
    <t>1512987</t>
    <phoneticPr fontId="1" type="noConversion"/>
  </si>
  <si>
    <t>정형진</t>
  </si>
  <si>
    <t>0308354</t>
    <phoneticPr fontId="1" type="noConversion"/>
  </si>
  <si>
    <t>2583600</t>
    <phoneticPr fontId="1" type="noConversion"/>
  </si>
  <si>
    <t>FARR/ JEFFREY EDWARD</t>
  </si>
  <si>
    <t>2261546</t>
    <phoneticPr fontId="1" type="noConversion"/>
  </si>
  <si>
    <t>1386067</t>
    <phoneticPr fontId="1" type="noConversion"/>
  </si>
  <si>
    <t>0768766</t>
    <phoneticPr fontId="1" type="noConversion"/>
  </si>
  <si>
    <t>우승호</t>
  </si>
  <si>
    <t>1084212</t>
    <phoneticPr fontId="1" type="noConversion"/>
  </si>
  <si>
    <t>2583729</t>
    <phoneticPr fontId="1" type="noConversion"/>
  </si>
  <si>
    <t>백승수</t>
  </si>
  <si>
    <t>0416458</t>
    <phoneticPr fontId="1" type="noConversion"/>
  </si>
  <si>
    <t>임헌권</t>
  </si>
  <si>
    <t>1102626</t>
    <phoneticPr fontId="1" type="noConversion"/>
  </si>
  <si>
    <t>1024606</t>
  </si>
  <si>
    <t>김안순</t>
  </si>
  <si>
    <t>2109902</t>
  </si>
  <si>
    <t>2582991</t>
  </si>
  <si>
    <t>김진용</t>
  </si>
  <si>
    <t>0170581</t>
  </si>
  <si>
    <t>0494283</t>
  </si>
  <si>
    <t>0652890</t>
  </si>
  <si>
    <t>이홍경</t>
  </si>
  <si>
    <t>2544900</t>
  </si>
  <si>
    <t>1006927</t>
  </si>
  <si>
    <t>오혜근</t>
  </si>
  <si>
    <t>2196475</t>
    <phoneticPr fontId="1" type="noConversion"/>
  </si>
  <si>
    <t>2433505</t>
    <phoneticPr fontId="1" type="noConversion"/>
  </si>
  <si>
    <t>2577544</t>
    <phoneticPr fontId="1" type="noConversion"/>
  </si>
  <si>
    <t>1969347</t>
    <phoneticPr fontId="1" type="noConversion"/>
  </si>
  <si>
    <t>2537872</t>
    <phoneticPr fontId="1" type="noConversion"/>
  </si>
  <si>
    <t>양승아</t>
  </si>
  <si>
    <t>0599390</t>
    <phoneticPr fontId="1" type="noConversion"/>
  </si>
  <si>
    <t>노영자</t>
  </si>
  <si>
    <t>1476564</t>
    <phoneticPr fontId="1" type="noConversion"/>
  </si>
  <si>
    <t>0369680</t>
    <phoneticPr fontId="1" type="noConversion"/>
  </si>
  <si>
    <t>1814323</t>
    <phoneticPr fontId="1" type="noConversion"/>
  </si>
  <si>
    <t>리후이란</t>
  </si>
  <si>
    <t>0208911</t>
    <phoneticPr fontId="1" type="noConversion"/>
  </si>
  <si>
    <t>2280272</t>
    <phoneticPr fontId="1" type="noConversion"/>
  </si>
  <si>
    <t>2208475</t>
    <phoneticPr fontId="1" type="noConversion"/>
  </si>
  <si>
    <t>0211871</t>
    <phoneticPr fontId="1" type="noConversion"/>
  </si>
  <si>
    <t>2237023</t>
    <phoneticPr fontId="1" type="noConversion"/>
  </si>
  <si>
    <t>1810319</t>
    <phoneticPr fontId="1" type="noConversion"/>
  </si>
  <si>
    <t>2580178</t>
    <phoneticPr fontId="1" type="noConversion"/>
  </si>
  <si>
    <t>권태홍</t>
  </si>
  <si>
    <t>2284416</t>
    <phoneticPr fontId="1" type="noConversion"/>
  </si>
  <si>
    <t>2268624</t>
    <phoneticPr fontId="1" type="noConversion"/>
  </si>
  <si>
    <t>0649206</t>
    <phoneticPr fontId="1" type="noConversion"/>
  </si>
  <si>
    <t>호남순</t>
  </si>
  <si>
    <t>1799445</t>
    <phoneticPr fontId="1" type="noConversion"/>
  </si>
  <si>
    <t>오병상</t>
  </si>
  <si>
    <t>0144756</t>
    <phoneticPr fontId="1" type="noConversion"/>
  </si>
  <si>
    <t>2579901</t>
    <phoneticPr fontId="1" type="noConversion"/>
  </si>
  <si>
    <t>김희옥</t>
  </si>
  <si>
    <t>2521930</t>
    <phoneticPr fontId="1" type="noConversion"/>
  </si>
  <si>
    <t>2074169</t>
    <phoneticPr fontId="1" type="noConversion"/>
  </si>
  <si>
    <t>2517643</t>
    <phoneticPr fontId="1" type="noConversion"/>
  </si>
  <si>
    <t>0991385</t>
    <phoneticPr fontId="1" type="noConversion"/>
  </si>
  <si>
    <t>정혜순</t>
  </si>
  <si>
    <t>1067102</t>
    <phoneticPr fontId="1" type="noConversion"/>
  </si>
  <si>
    <t>2580187</t>
    <phoneticPr fontId="1" type="noConversion"/>
  </si>
  <si>
    <t>장준희</t>
  </si>
  <si>
    <t>2569518</t>
    <phoneticPr fontId="1" type="noConversion"/>
  </si>
  <si>
    <t>안부강</t>
  </si>
  <si>
    <t>2230423</t>
    <phoneticPr fontId="1" type="noConversion"/>
  </si>
  <si>
    <t>2179245</t>
    <phoneticPr fontId="1" type="noConversion"/>
  </si>
  <si>
    <t>0006971</t>
    <phoneticPr fontId="1" type="noConversion"/>
  </si>
  <si>
    <t>2148315</t>
    <phoneticPr fontId="1" type="noConversion"/>
  </si>
  <si>
    <t>2366306</t>
    <phoneticPr fontId="1" type="noConversion"/>
  </si>
  <si>
    <t>2444166</t>
    <phoneticPr fontId="1" type="noConversion"/>
  </si>
  <si>
    <t>0002486</t>
    <phoneticPr fontId="1" type="noConversion"/>
  </si>
  <si>
    <t>7284816</t>
    <phoneticPr fontId="1" type="noConversion"/>
  </si>
  <si>
    <t>하용길</t>
  </si>
  <si>
    <t>0873435</t>
    <phoneticPr fontId="1" type="noConversion"/>
  </si>
  <si>
    <t>박금년</t>
  </si>
  <si>
    <t>2372682</t>
    <phoneticPr fontId="1" type="noConversion"/>
  </si>
  <si>
    <t>1247375</t>
    <phoneticPr fontId="1" type="noConversion"/>
  </si>
  <si>
    <t>0468271</t>
    <phoneticPr fontId="1" type="noConversion"/>
  </si>
  <si>
    <t>2116923</t>
    <phoneticPr fontId="1" type="noConversion"/>
  </si>
  <si>
    <t>0297213</t>
    <phoneticPr fontId="1" type="noConversion"/>
  </si>
  <si>
    <t>0237716</t>
    <phoneticPr fontId="1" type="noConversion"/>
  </si>
  <si>
    <t>송준성</t>
  </si>
  <si>
    <t>2151725</t>
    <phoneticPr fontId="1" type="noConversion"/>
  </si>
  <si>
    <t>2581036</t>
    <phoneticPr fontId="1" type="noConversion"/>
  </si>
  <si>
    <t>박희자</t>
  </si>
  <si>
    <t>2193854</t>
    <phoneticPr fontId="1" type="noConversion"/>
  </si>
  <si>
    <t>강현조</t>
  </si>
  <si>
    <t>2460155</t>
    <phoneticPr fontId="1" type="noConversion"/>
  </si>
  <si>
    <t>김홍선</t>
  </si>
  <si>
    <t>2576373</t>
    <phoneticPr fontId="1" type="noConversion"/>
  </si>
  <si>
    <t>1153104</t>
    <phoneticPr fontId="1" type="noConversion"/>
  </si>
  <si>
    <t>권익상</t>
  </si>
  <si>
    <t>0721004</t>
    <phoneticPr fontId="1" type="noConversion"/>
  </si>
  <si>
    <t>오현경</t>
  </si>
  <si>
    <t>2582888</t>
    <phoneticPr fontId="1" type="noConversion"/>
  </si>
  <si>
    <t>서범경</t>
  </si>
  <si>
    <t>2574209</t>
    <phoneticPr fontId="1" type="noConversion"/>
  </si>
  <si>
    <t>손종목</t>
  </si>
  <si>
    <t>2582889</t>
    <phoneticPr fontId="1" type="noConversion"/>
  </si>
  <si>
    <t>장윤종</t>
  </si>
  <si>
    <t>0834973</t>
    <phoneticPr fontId="1" type="noConversion"/>
  </si>
  <si>
    <t>0541082</t>
    <phoneticPr fontId="1" type="noConversion"/>
  </si>
  <si>
    <t>2582894</t>
    <phoneticPr fontId="1" type="noConversion"/>
  </si>
  <si>
    <t>임종국</t>
  </si>
  <si>
    <t>0993635</t>
    <phoneticPr fontId="1" type="noConversion"/>
  </si>
  <si>
    <t>김삼규</t>
  </si>
  <si>
    <t>1174652</t>
    <phoneticPr fontId="1" type="noConversion"/>
  </si>
  <si>
    <t>노금숙</t>
  </si>
  <si>
    <t>1367508</t>
    <phoneticPr fontId="1" type="noConversion"/>
  </si>
  <si>
    <t>김영근</t>
  </si>
  <si>
    <t>2583063</t>
    <phoneticPr fontId="1" type="noConversion"/>
  </si>
  <si>
    <t>임봉환</t>
  </si>
  <si>
    <t>2510819</t>
    <phoneticPr fontId="1" type="noConversion"/>
  </si>
  <si>
    <t>2200743</t>
    <phoneticPr fontId="1" type="noConversion"/>
  </si>
  <si>
    <t>0247964</t>
    <phoneticPr fontId="1" type="noConversion"/>
  </si>
  <si>
    <t>장정석</t>
  </si>
  <si>
    <t>7133299</t>
    <phoneticPr fontId="1" type="noConversion"/>
  </si>
  <si>
    <t>서혜영</t>
  </si>
  <si>
    <t>1056958</t>
    <phoneticPr fontId="1" type="noConversion"/>
  </si>
  <si>
    <t>옥양미</t>
  </si>
  <si>
    <t>0155134</t>
    <phoneticPr fontId="1" type="noConversion"/>
  </si>
  <si>
    <t>1968995</t>
  </si>
  <si>
    <t>홍현오</t>
  </si>
  <si>
    <t>2577791</t>
  </si>
  <si>
    <t>정건희</t>
  </si>
  <si>
    <t>1736085</t>
    <phoneticPr fontId="1" type="noConversion"/>
  </si>
  <si>
    <t>0735856</t>
    <phoneticPr fontId="1" type="noConversion"/>
  </si>
  <si>
    <t>2578372</t>
    <phoneticPr fontId="1" type="noConversion"/>
  </si>
  <si>
    <t>권현길</t>
  </si>
  <si>
    <t>2427566</t>
    <phoneticPr fontId="1" type="noConversion"/>
  </si>
  <si>
    <t>장영호</t>
  </si>
  <si>
    <t>1884835</t>
    <phoneticPr fontId="1" type="noConversion"/>
  </si>
  <si>
    <t>2578189</t>
    <phoneticPr fontId="1" type="noConversion"/>
  </si>
  <si>
    <t>정재윤</t>
  </si>
  <si>
    <t>2578064</t>
    <phoneticPr fontId="1" type="noConversion"/>
  </si>
  <si>
    <t>이충일</t>
  </si>
  <si>
    <t>1455665</t>
    <phoneticPr fontId="1" type="noConversion"/>
  </si>
  <si>
    <t>2426118</t>
    <phoneticPr fontId="1" type="noConversion"/>
  </si>
  <si>
    <t>2508788</t>
    <phoneticPr fontId="1" type="noConversion"/>
  </si>
  <si>
    <t>2227331</t>
    <phoneticPr fontId="1" type="noConversion"/>
  </si>
  <si>
    <t>0753351</t>
    <phoneticPr fontId="1" type="noConversion"/>
  </si>
  <si>
    <t>0276250</t>
    <phoneticPr fontId="1" type="noConversion"/>
  </si>
  <si>
    <t>0209149</t>
    <phoneticPr fontId="1" type="noConversion"/>
  </si>
  <si>
    <t>2578965</t>
    <phoneticPr fontId="1" type="noConversion"/>
  </si>
  <si>
    <t>박홍목</t>
  </si>
  <si>
    <t>7074213</t>
    <phoneticPr fontId="1" type="noConversion"/>
  </si>
  <si>
    <t>박범수</t>
  </si>
  <si>
    <t>2578934</t>
    <phoneticPr fontId="1" type="noConversion"/>
  </si>
  <si>
    <t>이은숙2</t>
  </si>
  <si>
    <t>2508824</t>
    <phoneticPr fontId="1" type="noConversion"/>
  </si>
  <si>
    <t>2576368</t>
    <phoneticPr fontId="1" type="noConversion"/>
  </si>
  <si>
    <t>신영찬</t>
  </si>
  <si>
    <t>0427537</t>
    <phoneticPr fontId="1" type="noConversion"/>
  </si>
  <si>
    <t>최순복</t>
  </si>
  <si>
    <t>0643329</t>
    <phoneticPr fontId="1" type="noConversion"/>
  </si>
  <si>
    <t>정길채</t>
  </si>
  <si>
    <t>0414053</t>
    <phoneticPr fontId="1" type="noConversion"/>
  </si>
  <si>
    <t>0556363</t>
    <phoneticPr fontId="1" type="noConversion"/>
  </si>
  <si>
    <t>1631228</t>
    <phoneticPr fontId="1" type="noConversion"/>
  </si>
  <si>
    <t>1988807</t>
    <phoneticPr fontId="1" type="noConversion"/>
  </si>
  <si>
    <t>Bone SPECT/CT(Knee)</t>
  </si>
  <si>
    <t>2298411</t>
    <phoneticPr fontId="1" type="noConversion"/>
  </si>
  <si>
    <t>2337159</t>
    <phoneticPr fontId="1" type="noConversion"/>
  </si>
  <si>
    <t>이덕성</t>
  </si>
  <si>
    <t>2102516</t>
    <phoneticPr fontId="1" type="noConversion"/>
  </si>
  <si>
    <t>2453387</t>
    <phoneticPr fontId="1" type="noConversion"/>
  </si>
  <si>
    <t>진약문</t>
  </si>
  <si>
    <t>1987410</t>
    <phoneticPr fontId="1" type="noConversion"/>
  </si>
  <si>
    <t>0796412</t>
    <phoneticPr fontId="1" type="noConversion"/>
  </si>
  <si>
    <t>조영숙</t>
  </si>
  <si>
    <t>2452231</t>
    <phoneticPr fontId="1" type="noConversion"/>
  </si>
  <si>
    <t>2579262</t>
    <phoneticPr fontId="1" type="noConversion"/>
  </si>
  <si>
    <t>오금숙</t>
  </si>
  <si>
    <t>0622850</t>
    <phoneticPr fontId="1" type="noConversion"/>
  </si>
  <si>
    <t>강영자</t>
  </si>
  <si>
    <t>2579538</t>
    <phoneticPr fontId="1" type="noConversion"/>
  </si>
  <si>
    <t>남기순</t>
  </si>
  <si>
    <t>0969305</t>
    <phoneticPr fontId="1" type="noConversion"/>
  </si>
  <si>
    <t>2516975</t>
    <phoneticPr fontId="1" type="noConversion"/>
  </si>
  <si>
    <t>2574916</t>
    <phoneticPr fontId="1" type="noConversion"/>
  </si>
  <si>
    <t>배병우</t>
  </si>
  <si>
    <t>1975963</t>
    <phoneticPr fontId="1" type="noConversion"/>
  </si>
  <si>
    <t>2144402</t>
    <phoneticPr fontId="1" type="noConversion"/>
  </si>
  <si>
    <t>조인행</t>
  </si>
  <si>
    <t>2124472</t>
    <phoneticPr fontId="1" type="noConversion"/>
  </si>
  <si>
    <t>한기현</t>
  </si>
  <si>
    <t>0581109</t>
    <phoneticPr fontId="1" type="noConversion"/>
  </si>
  <si>
    <t>이수자</t>
  </si>
  <si>
    <t>2182198</t>
    <phoneticPr fontId="1" type="noConversion"/>
  </si>
  <si>
    <t>2574573</t>
    <phoneticPr fontId="1" type="noConversion"/>
  </si>
  <si>
    <t>남궁도자</t>
  </si>
  <si>
    <t>0939268</t>
    <phoneticPr fontId="1" type="noConversion"/>
  </si>
  <si>
    <t>1364182</t>
    <phoneticPr fontId="1" type="noConversion"/>
  </si>
  <si>
    <t>2580653</t>
    <phoneticPr fontId="1" type="noConversion"/>
  </si>
  <si>
    <t>공대완</t>
  </si>
  <si>
    <t>2204589</t>
    <phoneticPr fontId="1" type="noConversion"/>
  </si>
  <si>
    <t>2059422</t>
    <phoneticPr fontId="1" type="noConversion"/>
  </si>
  <si>
    <t>0727574</t>
    <phoneticPr fontId="1" type="noConversion"/>
  </si>
  <si>
    <t>조구영</t>
  </si>
  <si>
    <t>2580619</t>
    <phoneticPr fontId="1" type="noConversion"/>
  </si>
  <si>
    <t>0402605</t>
    <phoneticPr fontId="1" type="noConversion"/>
  </si>
  <si>
    <t>정지월</t>
  </si>
  <si>
    <t>0255100</t>
    <phoneticPr fontId="1" type="noConversion"/>
  </si>
  <si>
    <t>1184971</t>
    <phoneticPr fontId="1" type="noConversion"/>
  </si>
  <si>
    <t>최완용</t>
  </si>
  <si>
    <t>2306501</t>
    <phoneticPr fontId="1" type="noConversion"/>
  </si>
  <si>
    <t>2581022</t>
    <phoneticPr fontId="1" type="noConversion"/>
  </si>
  <si>
    <t>김일환</t>
  </si>
  <si>
    <t>2581100</t>
    <phoneticPr fontId="1" type="noConversion"/>
  </si>
  <si>
    <t>김상군</t>
  </si>
  <si>
    <t>2581286</t>
    <phoneticPr fontId="1" type="noConversion"/>
  </si>
  <si>
    <t>곽인석</t>
  </si>
  <si>
    <t>0127986</t>
    <phoneticPr fontId="1" type="noConversion"/>
  </si>
  <si>
    <t>2377920</t>
    <phoneticPr fontId="1" type="noConversion"/>
  </si>
  <si>
    <t>1645531</t>
    <phoneticPr fontId="1" type="noConversion"/>
  </si>
  <si>
    <t>0311278</t>
    <phoneticPr fontId="1" type="noConversion"/>
  </si>
  <si>
    <t>장종출</t>
  </si>
  <si>
    <t>2580145</t>
    <phoneticPr fontId="1" type="noConversion"/>
  </si>
  <si>
    <t>조윤행</t>
  </si>
  <si>
    <t>0695927</t>
    <phoneticPr fontId="1" type="noConversion"/>
  </si>
  <si>
    <t>1336404</t>
    <phoneticPr fontId="1" type="noConversion"/>
  </si>
  <si>
    <t>2555973</t>
    <phoneticPr fontId="1" type="noConversion"/>
  </si>
  <si>
    <t>박명</t>
  </si>
  <si>
    <t>1754694</t>
    <phoneticPr fontId="1" type="noConversion"/>
  </si>
  <si>
    <t>2269178</t>
    <phoneticPr fontId="1" type="noConversion"/>
  </si>
  <si>
    <t>원경숙</t>
  </si>
  <si>
    <t>0842473</t>
    <phoneticPr fontId="1" type="noConversion"/>
  </si>
  <si>
    <t>진순미</t>
  </si>
  <si>
    <t>2581634</t>
    <phoneticPr fontId="1" type="noConversion"/>
  </si>
  <si>
    <t>윤선옥</t>
  </si>
  <si>
    <t>1277203</t>
    <phoneticPr fontId="1" type="noConversion"/>
  </si>
  <si>
    <t>2244786</t>
    <phoneticPr fontId="1" type="noConversion"/>
  </si>
  <si>
    <t>2299308</t>
    <phoneticPr fontId="1" type="noConversion"/>
  </si>
  <si>
    <t>2299119</t>
    <phoneticPr fontId="1" type="noConversion"/>
  </si>
  <si>
    <t>0777727</t>
    <phoneticPr fontId="1" type="noConversion"/>
  </si>
  <si>
    <t>2579665</t>
    <phoneticPr fontId="1" type="noConversion"/>
  </si>
  <si>
    <t>박정보</t>
  </si>
  <si>
    <t>0561825</t>
    <phoneticPr fontId="1" type="noConversion"/>
  </si>
  <si>
    <t>0314899</t>
    <phoneticPr fontId="1" type="noConversion"/>
  </si>
  <si>
    <t>2042094</t>
    <phoneticPr fontId="1" type="noConversion"/>
  </si>
  <si>
    <t>0322519</t>
    <phoneticPr fontId="1" type="noConversion"/>
  </si>
  <si>
    <t>조의명</t>
  </si>
  <si>
    <t>1583356</t>
    <phoneticPr fontId="1" type="noConversion"/>
  </si>
  <si>
    <t>2580094</t>
    <phoneticPr fontId="1" type="noConversion"/>
  </si>
  <si>
    <t>0636032</t>
    <phoneticPr fontId="1" type="noConversion"/>
  </si>
  <si>
    <t>김기완</t>
  </si>
  <si>
    <t>0259722</t>
    <phoneticPr fontId="1" type="noConversion"/>
  </si>
  <si>
    <t>안충근</t>
  </si>
  <si>
    <t>2360900</t>
    <phoneticPr fontId="1" type="noConversion"/>
  </si>
  <si>
    <t>2192795</t>
    <phoneticPr fontId="1" type="noConversion"/>
  </si>
  <si>
    <t>문준식</t>
  </si>
  <si>
    <t>1062313</t>
    <phoneticPr fontId="1" type="noConversion"/>
  </si>
  <si>
    <t>0830250</t>
    <phoneticPr fontId="1" type="noConversion"/>
  </si>
  <si>
    <t>2582096</t>
    <phoneticPr fontId="1" type="noConversion"/>
  </si>
  <si>
    <t>한재윤</t>
  </si>
  <si>
    <t>2428459</t>
    <phoneticPr fontId="1" type="noConversion"/>
  </si>
  <si>
    <t>1404619</t>
    <phoneticPr fontId="1" type="noConversion"/>
  </si>
  <si>
    <t>장건엽</t>
  </si>
  <si>
    <t>2539821</t>
    <phoneticPr fontId="1" type="noConversion"/>
  </si>
  <si>
    <t>김휘창</t>
  </si>
  <si>
    <t>0819197</t>
    <phoneticPr fontId="1" type="noConversion"/>
  </si>
  <si>
    <t>이지희</t>
  </si>
  <si>
    <t>0585464</t>
    <phoneticPr fontId="1" type="noConversion"/>
  </si>
  <si>
    <t>2339158</t>
    <phoneticPr fontId="1" type="noConversion"/>
  </si>
  <si>
    <t>2582514</t>
    <phoneticPr fontId="1" type="noConversion"/>
  </si>
  <si>
    <t>LI XIANMING</t>
  </si>
  <si>
    <t>2388884</t>
    <phoneticPr fontId="1" type="noConversion"/>
  </si>
  <si>
    <t>2427207</t>
    <phoneticPr fontId="1" type="noConversion"/>
  </si>
  <si>
    <t>김계화</t>
  </si>
  <si>
    <t>1872891</t>
    <phoneticPr fontId="1" type="noConversion"/>
  </si>
  <si>
    <t>김완호</t>
  </si>
  <si>
    <t>0408139</t>
    <phoneticPr fontId="1" type="noConversion"/>
  </si>
  <si>
    <t>우종귀</t>
  </si>
  <si>
    <t>2438103</t>
    <phoneticPr fontId="1" type="noConversion"/>
  </si>
  <si>
    <t>2166867</t>
    <phoneticPr fontId="1" type="noConversion"/>
  </si>
  <si>
    <t>장영순</t>
  </si>
  <si>
    <t>2455749</t>
    <phoneticPr fontId="1" type="noConversion"/>
  </si>
  <si>
    <t>이현교</t>
  </si>
  <si>
    <t>0098529</t>
    <phoneticPr fontId="1" type="noConversion"/>
  </si>
  <si>
    <t>이환희</t>
  </si>
  <si>
    <t>0075616</t>
    <phoneticPr fontId="1" type="noConversion"/>
  </si>
  <si>
    <t>길태욱</t>
  </si>
  <si>
    <t>1736113</t>
    <phoneticPr fontId="1" type="noConversion"/>
  </si>
  <si>
    <t>2408952</t>
    <phoneticPr fontId="1" type="noConversion"/>
  </si>
  <si>
    <t>0026881</t>
    <phoneticPr fontId="1" type="noConversion"/>
  </si>
  <si>
    <t>2128065</t>
    <phoneticPr fontId="1" type="noConversion"/>
  </si>
  <si>
    <t>김미희</t>
  </si>
  <si>
    <t>2509341</t>
    <phoneticPr fontId="1" type="noConversion"/>
  </si>
  <si>
    <t>0176278</t>
    <phoneticPr fontId="1" type="noConversion"/>
  </si>
  <si>
    <t>1097249</t>
    <phoneticPr fontId="1" type="noConversion"/>
  </si>
  <si>
    <t>2065002</t>
    <phoneticPr fontId="1" type="noConversion"/>
  </si>
  <si>
    <t>서충만</t>
  </si>
  <si>
    <t>2582969</t>
    <phoneticPr fontId="1" type="noConversion"/>
  </si>
  <si>
    <t>이태화</t>
  </si>
  <si>
    <t>2522581</t>
    <phoneticPr fontId="1" type="noConversion"/>
  </si>
  <si>
    <t>1243866</t>
    <phoneticPr fontId="1" type="noConversion"/>
  </si>
  <si>
    <t>모설매</t>
  </si>
  <si>
    <t>2583756</t>
    <phoneticPr fontId="1" type="noConversion"/>
  </si>
  <si>
    <t>장홍우</t>
  </si>
  <si>
    <t>1380454</t>
    <phoneticPr fontId="1" type="noConversion"/>
  </si>
  <si>
    <t>신명희</t>
  </si>
  <si>
    <t>1762374</t>
    <phoneticPr fontId="1" type="noConversion"/>
  </si>
  <si>
    <t>0352935</t>
    <phoneticPr fontId="1" type="noConversion"/>
  </si>
  <si>
    <t>2450492</t>
    <phoneticPr fontId="1" type="noConversion"/>
  </si>
  <si>
    <t>권영재</t>
  </si>
  <si>
    <t>0969644</t>
    <phoneticPr fontId="1" type="noConversion"/>
  </si>
  <si>
    <t>조영자</t>
  </si>
  <si>
    <t>0344254</t>
    <phoneticPr fontId="1" type="noConversion"/>
  </si>
  <si>
    <t>2261712</t>
    <phoneticPr fontId="1" type="noConversion"/>
  </si>
  <si>
    <t>황금희</t>
  </si>
  <si>
    <t>1454078</t>
  </si>
  <si>
    <t>이범희</t>
  </si>
  <si>
    <t>2562003</t>
  </si>
  <si>
    <t>송현수</t>
  </si>
  <si>
    <t>1995869</t>
  </si>
  <si>
    <t>1351306</t>
  </si>
  <si>
    <t>1544023</t>
  </si>
  <si>
    <t>정광영</t>
  </si>
  <si>
    <t>2583728</t>
  </si>
  <si>
    <t>정경진2</t>
    <phoneticPr fontId="1" type="noConversion"/>
  </si>
  <si>
    <t>2474841</t>
    <phoneticPr fontId="1" type="noConversion"/>
  </si>
  <si>
    <t>2067347</t>
    <phoneticPr fontId="1" type="noConversion"/>
  </si>
  <si>
    <t>김재희</t>
  </si>
  <si>
    <t>1299720</t>
    <phoneticPr fontId="1" type="noConversion"/>
  </si>
  <si>
    <t>2194051</t>
    <phoneticPr fontId="1" type="noConversion"/>
  </si>
  <si>
    <t>강은규</t>
  </si>
  <si>
    <t>2578652</t>
    <phoneticPr fontId="1" type="noConversion"/>
  </si>
  <si>
    <t>조준호</t>
  </si>
  <si>
    <t>1874242</t>
    <phoneticPr fontId="1" type="noConversion"/>
  </si>
  <si>
    <t>0046404</t>
    <phoneticPr fontId="1" type="noConversion"/>
  </si>
  <si>
    <t>0526665</t>
    <phoneticPr fontId="1" type="noConversion"/>
  </si>
  <si>
    <t>2372977</t>
    <phoneticPr fontId="1" type="noConversion"/>
  </si>
  <si>
    <t>2422131</t>
    <phoneticPr fontId="1" type="noConversion"/>
  </si>
  <si>
    <t>전오순</t>
  </si>
  <si>
    <t>2578727</t>
    <phoneticPr fontId="1" type="noConversion"/>
  </si>
  <si>
    <t>박노찬</t>
  </si>
  <si>
    <t>1578665</t>
    <phoneticPr fontId="1" type="noConversion"/>
  </si>
  <si>
    <t>정애엽</t>
  </si>
  <si>
    <t>2366529</t>
    <phoneticPr fontId="1" type="noConversion"/>
  </si>
  <si>
    <t>2578326</t>
    <phoneticPr fontId="1" type="noConversion"/>
  </si>
  <si>
    <t>박용우</t>
  </si>
  <si>
    <t>1994439</t>
    <phoneticPr fontId="1" type="noConversion"/>
  </si>
  <si>
    <t>신재근</t>
  </si>
  <si>
    <t>0200529</t>
    <phoneticPr fontId="1" type="noConversion"/>
  </si>
  <si>
    <t>0080341</t>
    <phoneticPr fontId="1" type="noConversion"/>
  </si>
  <si>
    <t>안용대</t>
  </si>
  <si>
    <t>1007811</t>
    <phoneticPr fontId="1" type="noConversion"/>
  </si>
  <si>
    <t>김인성</t>
  </si>
  <si>
    <t>1137490</t>
    <phoneticPr fontId="1" type="noConversion"/>
  </si>
  <si>
    <t>0472921</t>
    <phoneticPr fontId="1" type="noConversion"/>
  </si>
  <si>
    <t>1941538</t>
    <phoneticPr fontId="1" type="noConversion"/>
  </si>
  <si>
    <t>1067199</t>
    <phoneticPr fontId="1" type="noConversion"/>
  </si>
  <si>
    <t>선우진영</t>
  </si>
  <si>
    <t>0119216</t>
    <phoneticPr fontId="1" type="noConversion"/>
  </si>
  <si>
    <t>2556549</t>
    <phoneticPr fontId="1" type="noConversion"/>
  </si>
  <si>
    <t>2512629</t>
    <phoneticPr fontId="1" type="noConversion"/>
  </si>
  <si>
    <t>2420725</t>
    <phoneticPr fontId="1" type="noConversion"/>
  </si>
  <si>
    <t>2211119</t>
    <phoneticPr fontId="1" type="noConversion"/>
  </si>
  <si>
    <t>0278096</t>
    <phoneticPr fontId="1" type="noConversion"/>
  </si>
  <si>
    <t>0791735</t>
    <phoneticPr fontId="1" type="noConversion"/>
  </si>
  <si>
    <t>0939195</t>
    <phoneticPr fontId="1" type="noConversion"/>
  </si>
  <si>
    <t>정용인</t>
  </si>
  <si>
    <t>0043959</t>
    <phoneticPr fontId="1" type="noConversion"/>
  </si>
  <si>
    <t>0043263</t>
    <phoneticPr fontId="1" type="noConversion"/>
  </si>
  <si>
    <t>오수연</t>
  </si>
  <si>
    <t>1115376</t>
    <phoneticPr fontId="1" type="noConversion"/>
  </si>
  <si>
    <t>박재하</t>
  </si>
  <si>
    <t>0472778</t>
    <phoneticPr fontId="1" type="noConversion"/>
  </si>
  <si>
    <t>2427820</t>
    <phoneticPr fontId="1" type="noConversion"/>
  </si>
  <si>
    <t>2579105</t>
    <phoneticPr fontId="1" type="noConversion"/>
  </si>
  <si>
    <t>박성훈</t>
  </si>
  <si>
    <t>0759315</t>
    <phoneticPr fontId="1" type="noConversion"/>
  </si>
  <si>
    <t>손만근</t>
  </si>
  <si>
    <t>1155736</t>
    <phoneticPr fontId="1" type="noConversion"/>
  </si>
  <si>
    <t>2439017</t>
    <phoneticPr fontId="1" type="noConversion"/>
  </si>
  <si>
    <t>2267709</t>
    <phoneticPr fontId="1" type="noConversion"/>
  </si>
  <si>
    <t>0496646</t>
    <phoneticPr fontId="1" type="noConversion"/>
  </si>
  <si>
    <t>0925404</t>
    <phoneticPr fontId="1" type="noConversion"/>
  </si>
  <si>
    <t>0449490</t>
    <phoneticPr fontId="1" type="noConversion"/>
  </si>
  <si>
    <t>2579726</t>
    <phoneticPr fontId="1" type="noConversion"/>
  </si>
  <si>
    <t>김세윤</t>
  </si>
  <si>
    <t>0238032</t>
    <phoneticPr fontId="1" type="noConversion"/>
  </si>
  <si>
    <t>윤인옥</t>
  </si>
  <si>
    <t>1433097</t>
    <phoneticPr fontId="1" type="noConversion"/>
  </si>
  <si>
    <t>1631387</t>
    <phoneticPr fontId="1" type="noConversion"/>
  </si>
  <si>
    <t>2266650</t>
    <phoneticPr fontId="1" type="noConversion"/>
  </si>
  <si>
    <t>0726009</t>
    <phoneticPr fontId="1" type="noConversion"/>
  </si>
  <si>
    <t>김부업</t>
  </si>
  <si>
    <t>1115863</t>
    <phoneticPr fontId="1" type="noConversion"/>
  </si>
  <si>
    <t>타다치 아키오</t>
  </si>
  <si>
    <t>2353407</t>
    <phoneticPr fontId="1" type="noConversion"/>
  </si>
  <si>
    <t>2579464</t>
    <phoneticPr fontId="1" type="noConversion"/>
  </si>
  <si>
    <t>0405802</t>
    <phoneticPr fontId="1" type="noConversion"/>
  </si>
  <si>
    <t>김진방</t>
  </si>
  <si>
    <t>2580026</t>
    <phoneticPr fontId="1" type="noConversion"/>
  </si>
  <si>
    <t>JIN MINGGUO</t>
  </si>
  <si>
    <t>0400737</t>
    <phoneticPr fontId="1" type="noConversion"/>
  </si>
  <si>
    <t>소순정</t>
  </si>
  <si>
    <t>1665580</t>
    <phoneticPr fontId="1" type="noConversion"/>
  </si>
  <si>
    <t>2149803</t>
    <phoneticPr fontId="1" type="noConversion"/>
  </si>
  <si>
    <t>2053666</t>
    <phoneticPr fontId="1" type="noConversion"/>
  </si>
  <si>
    <t>2508426</t>
    <phoneticPr fontId="1" type="noConversion"/>
  </si>
  <si>
    <t>1848570</t>
    <phoneticPr fontId="1" type="noConversion"/>
  </si>
  <si>
    <t>2264461</t>
    <phoneticPr fontId="1" type="noConversion"/>
  </si>
  <si>
    <t>강근영</t>
  </si>
  <si>
    <t>0202986</t>
    <phoneticPr fontId="1" type="noConversion"/>
  </si>
  <si>
    <t>권쌍호</t>
  </si>
  <si>
    <t>0088248</t>
    <phoneticPr fontId="1" type="noConversion"/>
  </si>
  <si>
    <t>2579320</t>
    <phoneticPr fontId="1" type="noConversion"/>
  </si>
  <si>
    <t>이혜민</t>
  </si>
  <si>
    <t>2495321</t>
    <phoneticPr fontId="1" type="noConversion"/>
  </si>
  <si>
    <t>0960970</t>
    <phoneticPr fontId="1" type="noConversion"/>
  </si>
  <si>
    <t>2580285</t>
    <phoneticPr fontId="1" type="noConversion"/>
  </si>
  <si>
    <t>XUAN CHANGQING</t>
  </si>
  <si>
    <t>2554870</t>
    <phoneticPr fontId="1" type="noConversion"/>
  </si>
  <si>
    <t>곽창식</t>
  </si>
  <si>
    <t>1112740</t>
    <phoneticPr fontId="1" type="noConversion"/>
  </si>
  <si>
    <t>최종선</t>
  </si>
  <si>
    <t>1754669</t>
    <phoneticPr fontId="1" type="noConversion"/>
  </si>
  <si>
    <t>2580333</t>
    <phoneticPr fontId="1" type="noConversion"/>
  </si>
  <si>
    <t>김아연</t>
  </si>
  <si>
    <t>1068316</t>
    <phoneticPr fontId="1" type="noConversion"/>
  </si>
  <si>
    <t>2581120</t>
    <phoneticPr fontId="1" type="noConversion"/>
  </si>
  <si>
    <t>전영필</t>
  </si>
  <si>
    <t>1872233</t>
    <phoneticPr fontId="1" type="noConversion"/>
  </si>
  <si>
    <t>이계진</t>
  </si>
  <si>
    <t>1332072</t>
    <phoneticPr fontId="1" type="noConversion"/>
  </si>
  <si>
    <t>정옥자</t>
  </si>
  <si>
    <t>1776175</t>
    <phoneticPr fontId="1" type="noConversion"/>
  </si>
  <si>
    <t>우희재</t>
  </si>
  <si>
    <t>2002527</t>
    <phoneticPr fontId="1" type="noConversion"/>
  </si>
  <si>
    <t>2565761</t>
    <phoneticPr fontId="1" type="noConversion"/>
  </si>
  <si>
    <t>1411951</t>
    <phoneticPr fontId="1" type="noConversion"/>
  </si>
  <si>
    <t>0902580</t>
    <phoneticPr fontId="1" type="noConversion"/>
  </si>
  <si>
    <t>0669155</t>
    <phoneticPr fontId="1" type="noConversion"/>
  </si>
  <si>
    <t>최윤주</t>
  </si>
  <si>
    <t>1980917</t>
    <phoneticPr fontId="1" type="noConversion"/>
  </si>
  <si>
    <t>하경이</t>
  </si>
  <si>
    <t>1785519</t>
    <phoneticPr fontId="1" type="noConversion"/>
  </si>
  <si>
    <t>이유재</t>
  </si>
  <si>
    <t>2249700</t>
    <phoneticPr fontId="1" type="noConversion"/>
  </si>
  <si>
    <t>1062983</t>
    <phoneticPr fontId="1" type="noConversion"/>
  </si>
  <si>
    <t>진인범</t>
  </si>
  <si>
    <t>2426065</t>
    <phoneticPr fontId="1" type="noConversion"/>
  </si>
  <si>
    <t>0744538</t>
    <phoneticPr fontId="1" type="noConversion"/>
  </si>
  <si>
    <t>라경애</t>
  </si>
  <si>
    <t>0162490</t>
    <phoneticPr fontId="1" type="noConversion"/>
  </si>
  <si>
    <t>2246207</t>
    <phoneticPr fontId="1" type="noConversion"/>
  </si>
  <si>
    <t>소진실</t>
  </si>
  <si>
    <t>2580911</t>
    <phoneticPr fontId="1" type="noConversion"/>
  </si>
  <si>
    <t>조복녀</t>
  </si>
  <si>
    <t>0059689</t>
    <phoneticPr fontId="1" type="noConversion"/>
  </si>
  <si>
    <t>0652881</t>
    <phoneticPr fontId="1" type="noConversion"/>
  </si>
  <si>
    <t>오영석</t>
  </si>
  <si>
    <t>2455600</t>
    <phoneticPr fontId="1" type="noConversion"/>
  </si>
  <si>
    <t>2439147</t>
    <phoneticPr fontId="1" type="noConversion"/>
  </si>
  <si>
    <t>2581368</t>
    <phoneticPr fontId="1" type="noConversion"/>
  </si>
  <si>
    <t>박성춘</t>
  </si>
  <si>
    <t>1330967</t>
    <phoneticPr fontId="1" type="noConversion"/>
  </si>
  <si>
    <t>2506647</t>
    <phoneticPr fontId="1" type="noConversion"/>
  </si>
  <si>
    <t>0177097</t>
    <phoneticPr fontId="1" type="noConversion"/>
  </si>
  <si>
    <t>김규천</t>
  </si>
  <si>
    <t>1174171</t>
    <phoneticPr fontId="1" type="noConversion"/>
  </si>
  <si>
    <t>0296971</t>
    <phoneticPr fontId="1" type="noConversion"/>
  </si>
  <si>
    <t>2195321</t>
    <phoneticPr fontId="1" type="noConversion"/>
  </si>
  <si>
    <t>1973113</t>
    <phoneticPr fontId="1" type="noConversion"/>
  </si>
  <si>
    <t>0999244</t>
    <phoneticPr fontId="1" type="noConversion"/>
  </si>
  <si>
    <t>1216931</t>
    <phoneticPr fontId="1" type="noConversion"/>
  </si>
  <si>
    <t>김숙진</t>
  </si>
  <si>
    <t>0753269</t>
    <phoneticPr fontId="1" type="noConversion"/>
  </si>
  <si>
    <t>2581008</t>
    <phoneticPr fontId="1" type="noConversion"/>
  </si>
  <si>
    <t>0580508</t>
    <phoneticPr fontId="1" type="noConversion"/>
  </si>
  <si>
    <t>7105570</t>
    <phoneticPr fontId="1" type="noConversion"/>
  </si>
  <si>
    <t>2531807</t>
    <phoneticPr fontId="1" type="noConversion"/>
  </si>
  <si>
    <t>1353474</t>
    <phoneticPr fontId="1" type="noConversion"/>
  </si>
  <si>
    <t>0151450</t>
    <phoneticPr fontId="1" type="noConversion"/>
  </si>
  <si>
    <t>윤경식</t>
  </si>
  <si>
    <t>2581656</t>
    <phoneticPr fontId="1" type="noConversion"/>
  </si>
  <si>
    <t>한상천</t>
  </si>
  <si>
    <t>0482474</t>
    <phoneticPr fontId="1" type="noConversion"/>
  </si>
  <si>
    <t>마종옥</t>
  </si>
  <si>
    <t>0136098</t>
    <phoneticPr fontId="1" type="noConversion"/>
  </si>
  <si>
    <t>0964715</t>
    <phoneticPr fontId="1" type="noConversion"/>
  </si>
  <si>
    <t>2262121</t>
    <phoneticPr fontId="1" type="noConversion"/>
  </si>
  <si>
    <t>김정림</t>
  </si>
  <si>
    <t>2418479</t>
    <phoneticPr fontId="1" type="noConversion"/>
  </si>
  <si>
    <t>2360861</t>
    <phoneticPr fontId="1" type="noConversion"/>
  </si>
  <si>
    <t>1451278</t>
    <phoneticPr fontId="1" type="noConversion"/>
  </si>
  <si>
    <t>0371145</t>
    <phoneticPr fontId="1" type="noConversion"/>
  </si>
  <si>
    <t>2515449</t>
    <phoneticPr fontId="1" type="noConversion"/>
  </si>
  <si>
    <t>2582411</t>
    <phoneticPr fontId="1" type="noConversion"/>
  </si>
  <si>
    <t>이재원</t>
  </si>
  <si>
    <t>0574541</t>
    <phoneticPr fontId="1" type="noConversion"/>
  </si>
  <si>
    <t>2226650</t>
    <phoneticPr fontId="1" type="noConversion"/>
  </si>
  <si>
    <t>조미정</t>
  </si>
  <si>
    <t>0233361</t>
    <phoneticPr fontId="1" type="noConversion"/>
  </si>
  <si>
    <t>0116695</t>
    <phoneticPr fontId="1" type="noConversion"/>
  </si>
  <si>
    <t>1811059</t>
    <phoneticPr fontId="1" type="noConversion"/>
  </si>
  <si>
    <t>곽배시</t>
  </si>
  <si>
    <t>0526757</t>
    <phoneticPr fontId="1" type="noConversion"/>
  </si>
  <si>
    <t>2582311</t>
    <phoneticPr fontId="1" type="noConversion"/>
  </si>
  <si>
    <t>이정옥</t>
  </si>
  <si>
    <t>1388848</t>
    <phoneticPr fontId="1" type="noConversion"/>
  </si>
  <si>
    <t>최윤옥</t>
  </si>
  <si>
    <t>1311786</t>
    <phoneticPr fontId="1" type="noConversion"/>
  </si>
  <si>
    <t>김송리</t>
  </si>
  <si>
    <t>0420414</t>
    <phoneticPr fontId="1" type="noConversion"/>
  </si>
  <si>
    <t>1972688</t>
    <phoneticPr fontId="1" type="noConversion"/>
  </si>
  <si>
    <t>2413251</t>
    <phoneticPr fontId="1" type="noConversion"/>
  </si>
  <si>
    <t>2583024</t>
    <phoneticPr fontId="1" type="noConversion"/>
  </si>
  <si>
    <t>2579826</t>
    <phoneticPr fontId="1" type="noConversion"/>
  </si>
  <si>
    <t>주미순</t>
  </si>
  <si>
    <t>0707021</t>
    <phoneticPr fontId="1" type="noConversion"/>
  </si>
  <si>
    <t>나순랑</t>
  </si>
  <si>
    <t>0368815</t>
    <phoneticPr fontId="1" type="noConversion"/>
  </si>
  <si>
    <t>2177816</t>
    <phoneticPr fontId="1" type="noConversion"/>
  </si>
  <si>
    <t>0143804</t>
    <phoneticPr fontId="1" type="noConversion"/>
  </si>
  <si>
    <t>0980662</t>
    <phoneticPr fontId="1" type="noConversion"/>
  </si>
  <si>
    <t>강상목</t>
  </si>
  <si>
    <t>0885765</t>
    <phoneticPr fontId="1" type="noConversion"/>
  </si>
  <si>
    <t>2582951</t>
    <phoneticPr fontId="1" type="noConversion"/>
  </si>
  <si>
    <t>원종영</t>
  </si>
  <si>
    <t>2582559</t>
    <phoneticPr fontId="1" type="noConversion"/>
  </si>
  <si>
    <t>7082059</t>
    <phoneticPr fontId="1" type="noConversion"/>
  </si>
  <si>
    <t>7079022</t>
    <phoneticPr fontId="1" type="noConversion"/>
  </si>
  <si>
    <t>차상호</t>
  </si>
  <si>
    <t>2034237</t>
    <phoneticPr fontId="1" type="noConversion"/>
  </si>
  <si>
    <t>7116572</t>
    <phoneticPr fontId="1" type="noConversion"/>
  </si>
  <si>
    <t>1923827</t>
    <phoneticPr fontId="1" type="noConversion"/>
  </si>
  <si>
    <t>0125802</t>
    <phoneticPr fontId="1" type="noConversion"/>
  </si>
  <si>
    <t>0248221</t>
    <phoneticPr fontId="1" type="noConversion"/>
  </si>
  <si>
    <t>서봉국</t>
  </si>
  <si>
    <t>1120066</t>
    <phoneticPr fontId="1" type="noConversion"/>
  </si>
  <si>
    <t>2584032</t>
    <phoneticPr fontId="1" type="noConversion"/>
  </si>
  <si>
    <t>성주연</t>
  </si>
  <si>
    <t>2581089</t>
    <phoneticPr fontId="1" type="noConversion"/>
  </si>
  <si>
    <t>유영한</t>
  </si>
  <si>
    <t>0954629</t>
    <phoneticPr fontId="1" type="noConversion"/>
  </si>
  <si>
    <t>홍종명</t>
  </si>
  <si>
    <t>0734014</t>
    <phoneticPr fontId="1" type="noConversion"/>
  </si>
  <si>
    <t>류봉수</t>
  </si>
  <si>
    <t>2154766</t>
    <phoneticPr fontId="1" type="noConversion"/>
  </si>
  <si>
    <t>0388532</t>
    <phoneticPr fontId="1" type="noConversion"/>
  </si>
  <si>
    <t>이점연</t>
  </si>
  <si>
    <t>1919067</t>
    <phoneticPr fontId="1" type="noConversion"/>
  </si>
  <si>
    <t>0083182</t>
    <phoneticPr fontId="1" type="noConversion"/>
  </si>
  <si>
    <t>김을곤</t>
  </si>
  <si>
    <t>1005252</t>
  </si>
  <si>
    <t>0392730</t>
  </si>
  <si>
    <t>0213218</t>
  </si>
  <si>
    <t>정귀동</t>
  </si>
  <si>
    <t>1822621</t>
  </si>
  <si>
    <t>전연숙</t>
  </si>
  <si>
    <t>2559524</t>
  </si>
  <si>
    <t>홍성창</t>
  </si>
  <si>
    <t>1777913</t>
  </si>
  <si>
    <t>이옥근</t>
  </si>
  <si>
    <t>2303278</t>
  </si>
  <si>
    <t>2099479</t>
  </si>
  <si>
    <t>1980056</t>
    <phoneticPr fontId="1" type="noConversion"/>
  </si>
  <si>
    <t>장연주</t>
  </si>
  <si>
    <t>2337787</t>
    <phoneticPr fontId="1" type="noConversion"/>
  </si>
  <si>
    <t>이용남</t>
  </si>
  <si>
    <t>0851756</t>
    <phoneticPr fontId="1" type="noConversion"/>
  </si>
  <si>
    <t>2582887</t>
    <phoneticPr fontId="1" type="noConversion"/>
  </si>
  <si>
    <t>정재욱</t>
  </si>
  <si>
    <t>2180441</t>
    <phoneticPr fontId="1" type="noConversion"/>
  </si>
  <si>
    <t>1273593</t>
    <phoneticPr fontId="1" type="noConversion"/>
  </si>
  <si>
    <t>2543798</t>
    <phoneticPr fontId="1" type="noConversion"/>
  </si>
  <si>
    <t>이성인</t>
  </si>
  <si>
    <t>2584516</t>
    <phoneticPr fontId="1" type="noConversion"/>
  </si>
  <si>
    <t>안홍철</t>
  </si>
  <si>
    <t>0657098</t>
    <phoneticPr fontId="1" type="noConversion"/>
  </si>
  <si>
    <t>임윤식</t>
  </si>
  <si>
    <t>0457731</t>
    <phoneticPr fontId="1" type="noConversion"/>
  </si>
  <si>
    <t>1109594</t>
    <phoneticPr fontId="1" type="noConversion"/>
  </si>
  <si>
    <t>백승경</t>
  </si>
  <si>
    <t>2305234</t>
    <phoneticPr fontId="1" type="noConversion"/>
  </si>
  <si>
    <t>7298820</t>
    <phoneticPr fontId="1" type="noConversion"/>
  </si>
  <si>
    <t>유선복</t>
  </si>
  <si>
    <t>2554614</t>
    <phoneticPr fontId="1" type="noConversion"/>
  </si>
  <si>
    <t>김나연</t>
  </si>
  <si>
    <t>1805891</t>
    <phoneticPr fontId="1" type="noConversion"/>
  </si>
  <si>
    <t>강경자</t>
  </si>
  <si>
    <t>1626810</t>
    <phoneticPr fontId="1" type="noConversion"/>
  </si>
  <si>
    <t>2584599</t>
    <phoneticPr fontId="1" type="noConversion"/>
  </si>
  <si>
    <t>이해갑</t>
  </si>
  <si>
    <t>1730927</t>
    <phoneticPr fontId="1" type="noConversion"/>
  </si>
  <si>
    <t>심재봉</t>
  </si>
  <si>
    <t>1061230</t>
    <phoneticPr fontId="1" type="noConversion"/>
  </si>
  <si>
    <t>김경임</t>
  </si>
  <si>
    <t>1115546</t>
    <phoneticPr fontId="1" type="noConversion"/>
  </si>
  <si>
    <t>1989133</t>
    <phoneticPr fontId="1" type="noConversion"/>
  </si>
  <si>
    <t>2133076</t>
    <phoneticPr fontId="1" type="noConversion"/>
  </si>
  <si>
    <t>2428621</t>
    <phoneticPr fontId="1" type="noConversion"/>
  </si>
  <si>
    <t>0732312</t>
    <phoneticPr fontId="1" type="noConversion"/>
  </si>
  <si>
    <t>이인선</t>
  </si>
  <si>
    <t>2583727</t>
    <phoneticPr fontId="1" type="noConversion"/>
  </si>
  <si>
    <t>김슬지</t>
  </si>
  <si>
    <t>1882609</t>
    <phoneticPr fontId="1" type="noConversion"/>
  </si>
  <si>
    <t>2545346</t>
    <phoneticPr fontId="1" type="noConversion"/>
  </si>
  <si>
    <t>1555044</t>
    <phoneticPr fontId="1" type="noConversion"/>
  </si>
  <si>
    <t>7002735</t>
    <phoneticPr fontId="1" type="noConversion"/>
  </si>
  <si>
    <t>1653504</t>
    <phoneticPr fontId="1" type="noConversion"/>
  </si>
  <si>
    <t>1300695</t>
    <phoneticPr fontId="1" type="noConversion"/>
  </si>
  <si>
    <t>2579828</t>
    <phoneticPr fontId="1" type="noConversion"/>
  </si>
  <si>
    <t>주계화</t>
  </si>
  <si>
    <t>0819054</t>
    <phoneticPr fontId="1" type="noConversion"/>
  </si>
  <si>
    <t>김경철</t>
  </si>
  <si>
    <t>2580034</t>
    <phoneticPr fontId="1" type="noConversion"/>
  </si>
  <si>
    <t>허경춘</t>
  </si>
  <si>
    <t>2585244</t>
    <phoneticPr fontId="1" type="noConversion"/>
  </si>
  <si>
    <t>SIRIPONG KONGJUN</t>
  </si>
  <si>
    <t>2194238</t>
    <phoneticPr fontId="1" type="noConversion"/>
  </si>
  <si>
    <t>0198514</t>
    <phoneticPr fontId="1" type="noConversion"/>
  </si>
  <si>
    <t>한성직</t>
  </si>
  <si>
    <t>0042178</t>
    <phoneticPr fontId="1" type="noConversion"/>
  </si>
  <si>
    <t>2407578</t>
    <phoneticPr fontId="1" type="noConversion"/>
  </si>
  <si>
    <t>이일환</t>
  </si>
  <si>
    <t>2457280</t>
    <phoneticPr fontId="1" type="noConversion"/>
  </si>
  <si>
    <t>7167112</t>
    <phoneticPr fontId="1" type="noConversion"/>
  </si>
  <si>
    <t>변혜순</t>
  </si>
  <si>
    <t>2585950</t>
    <phoneticPr fontId="1" type="noConversion"/>
  </si>
  <si>
    <t>박희순</t>
  </si>
  <si>
    <t>0024289</t>
    <phoneticPr fontId="1" type="noConversion"/>
  </si>
  <si>
    <t>1770939</t>
    <phoneticPr fontId="1" type="noConversion"/>
  </si>
  <si>
    <t>조한순</t>
  </si>
  <si>
    <t>0300376</t>
    <phoneticPr fontId="1" type="noConversion"/>
  </si>
  <si>
    <t>김수자</t>
  </si>
  <si>
    <t>0784013</t>
    <phoneticPr fontId="1" type="noConversion"/>
  </si>
  <si>
    <t>홍정섭</t>
  </si>
  <si>
    <t>1683262</t>
    <phoneticPr fontId="1" type="noConversion"/>
  </si>
  <si>
    <t>김금숙</t>
  </si>
  <si>
    <t>7037937</t>
    <phoneticPr fontId="1" type="noConversion"/>
  </si>
  <si>
    <t>1640326</t>
    <phoneticPr fontId="1" type="noConversion"/>
  </si>
  <si>
    <t>노현숙</t>
  </si>
  <si>
    <t>1239458</t>
    <phoneticPr fontId="1" type="noConversion"/>
  </si>
  <si>
    <t>0555275</t>
    <phoneticPr fontId="1" type="noConversion"/>
  </si>
  <si>
    <t>탁두훈</t>
  </si>
  <si>
    <t>0274179</t>
    <phoneticPr fontId="1" type="noConversion"/>
  </si>
  <si>
    <t>2586112</t>
    <phoneticPr fontId="1" type="noConversion"/>
  </si>
  <si>
    <t>김시민</t>
  </si>
  <si>
    <t>2584836</t>
    <phoneticPr fontId="1" type="noConversion"/>
  </si>
  <si>
    <t>우영숙</t>
  </si>
  <si>
    <t>2317278</t>
    <phoneticPr fontId="1" type="noConversion"/>
  </si>
  <si>
    <t>전은진</t>
  </si>
  <si>
    <t>2585172</t>
    <phoneticPr fontId="1" type="noConversion"/>
  </si>
  <si>
    <t>1778754</t>
    <phoneticPr fontId="1" type="noConversion"/>
  </si>
  <si>
    <t>유미숙</t>
  </si>
  <si>
    <t>0194522</t>
    <phoneticPr fontId="1" type="noConversion"/>
  </si>
  <si>
    <t>홍금옥</t>
  </si>
  <si>
    <t>2537963</t>
    <phoneticPr fontId="1" type="noConversion"/>
  </si>
  <si>
    <t>박창근</t>
  </si>
  <si>
    <t>1888153</t>
    <phoneticPr fontId="1" type="noConversion"/>
  </si>
  <si>
    <t>0268875</t>
    <phoneticPr fontId="1" type="noConversion"/>
  </si>
  <si>
    <t>백순남</t>
  </si>
  <si>
    <t>1368474</t>
    <phoneticPr fontId="1" type="noConversion"/>
  </si>
  <si>
    <t>서민지</t>
  </si>
  <si>
    <t>0697137</t>
    <phoneticPr fontId="1" type="noConversion"/>
  </si>
  <si>
    <t>2312872</t>
    <phoneticPr fontId="1" type="noConversion"/>
  </si>
  <si>
    <t>황희수</t>
  </si>
  <si>
    <t>7146093</t>
    <phoneticPr fontId="1" type="noConversion"/>
  </si>
  <si>
    <t>심희용</t>
  </si>
  <si>
    <t>2321121</t>
    <phoneticPr fontId="1" type="noConversion"/>
  </si>
  <si>
    <t>1342887</t>
    <phoneticPr fontId="1" type="noConversion"/>
  </si>
  <si>
    <t>신영택</t>
  </si>
  <si>
    <t>2536711</t>
    <phoneticPr fontId="1" type="noConversion"/>
  </si>
  <si>
    <t>윤동환</t>
  </si>
  <si>
    <t>2457637</t>
    <phoneticPr fontId="1" type="noConversion"/>
  </si>
  <si>
    <t>2435040</t>
    <phoneticPr fontId="1" type="noConversion"/>
  </si>
  <si>
    <t>2586125</t>
    <phoneticPr fontId="1" type="noConversion"/>
  </si>
  <si>
    <t>조석진</t>
  </si>
  <si>
    <t>1679408</t>
    <phoneticPr fontId="1" type="noConversion"/>
  </si>
  <si>
    <t>허순아</t>
  </si>
  <si>
    <t>0417083</t>
    <phoneticPr fontId="1" type="noConversion"/>
  </si>
  <si>
    <t>2586876</t>
    <phoneticPr fontId="1" type="noConversion"/>
  </si>
  <si>
    <t>선우준</t>
  </si>
  <si>
    <t>2585955</t>
    <phoneticPr fontId="1" type="noConversion"/>
  </si>
  <si>
    <t>김인옥</t>
  </si>
  <si>
    <t>0300398</t>
    <phoneticPr fontId="1" type="noConversion"/>
  </si>
  <si>
    <t>2323220</t>
    <phoneticPr fontId="1" type="noConversion"/>
  </si>
  <si>
    <t>2584683</t>
    <phoneticPr fontId="1" type="noConversion"/>
  </si>
  <si>
    <t>박성현</t>
  </si>
  <si>
    <t>2441463</t>
    <phoneticPr fontId="1" type="noConversion"/>
  </si>
  <si>
    <t>2284914</t>
    <phoneticPr fontId="1" type="noConversion"/>
  </si>
  <si>
    <t>1317378</t>
    <phoneticPr fontId="1" type="noConversion"/>
  </si>
  <si>
    <t>0763050</t>
    <phoneticPr fontId="1" type="noConversion"/>
  </si>
  <si>
    <t>2307682</t>
    <phoneticPr fontId="1" type="noConversion"/>
  </si>
  <si>
    <t>0839386</t>
    <phoneticPr fontId="1" type="noConversion"/>
  </si>
  <si>
    <t>2585557</t>
    <phoneticPr fontId="1" type="noConversion"/>
  </si>
  <si>
    <t>권의준</t>
  </si>
  <si>
    <t>2074493</t>
    <phoneticPr fontId="1" type="noConversion"/>
  </si>
  <si>
    <t>0088296</t>
    <phoneticPr fontId="1" type="noConversion"/>
  </si>
  <si>
    <t>1327921</t>
    <phoneticPr fontId="1" type="noConversion"/>
  </si>
  <si>
    <t>이미자</t>
  </si>
  <si>
    <t>2579871</t>
    <phoneticPr fontId="1" type="noConversion"/>
  </si>
  <si>
    <t>유찬희</t>
  </si>
  <si>
    <t>2219921</t>
    <phoneticPr fontId="1" type="noConversion"/>
  </si>
  <si>
    <t>2145940</t>
    <phoneticPr fontId="1" type="noConversion"/>
  </si>
  <si>
    <t>1759504</t>
    <phoneticPr fontId="1" type="noConversion"/>
  </si>
  <si>
    <t>2346400</t>
    <phoneticPr fontId="1" type="noConversion"/>
  </si>
  <si>
    <t>김근열</t>
  </si>
  <si>
    <t>1240231</t>
    <phoneticPr fontId="1" type="noConversion"/>
  </si>
  <si>
    <t>0845986</t>
    <phoneticPr fontId="1" type="noConversion"/>
  </si>
  <si>
    <t>이명신</t>
  </si>
  <si>
    <t>1874107</t>
    <phoneticPr fontId="1" type="noConversion"/>
  </si>
  <si>
    <t>2589293</t>
    <phoneticPr fontId="1" type="noConversion"/>
  </si>
  <si>
    <t>남창성</t>
  </si>
  <si>
    <t>2589307</t>
    <phoneticPr fontId="1" type="noConversion"/>
  </si>
  <si>
    <t>한보석</t>
  </si>
  <si>
    <t>0827530</t>
    <phoneticPr fontId="1" type="noConversion"/>
  </si>
  <si>
    <t>박희경</t>
  </si>
  <si>
    <t>0200396</t>
    <phoneticPr fontId="1" type="noConversion"/>
  </si>
  <si>
    <t>2589920</t>
    <phoneticPr fontId="1" type="noConversion"/>
  </si>
  <si>
    <t>박한진</t>
  </si>
  <si>
    <t>1362279</t>
    <phoneticPr fontId="1" type="noConversion"/>
  </si>
  <si>
    <t>2535442</t>
    <phoneticPr fontId="1" type="noConversion"/>
  </si>
  <si>
    <t>응우엔티떰</t>
  </si>
  <si>
    <t>0681364</t>
    <phoneticPr fontId="1" type="noConversion"/>
  </si>
  <si>
    <t>손수웅</t>
  </si>
  <si>
    <t>2041942</t>
    <phoneticPr fontId="1" type="noConversion"/>
  </si>
  <si>
    <t>2586705</t>
    <phoneticPr fontId="1" type="noConversion"/>
  </si>
  <si>
    <t>박선모</t>
  </si>
  <si>
    <t>0454877</t>
    <phoneticPr fontId="1" type="noConversion"/>
  </si>
  <si>
    <t>오양진</t>
  </si>
  <si>
    <t>2512356</t>
  </si>
  <si>
    <t>문성현</t>
  </si>
  <si>
    <t>2589343</t>
  </si>
  <si>
    <t>VARGAS/ VITO JESUS</t>
  </si>
  <si>
    <t>2246150</t>
  </si>
  <si>
    <t>양재민</t>
  </si>
  <si>
    <t>0238875</t>
  </si>
  <si>
    <t>이순이</t>
  </si>
  <si>
    <t>0093487</t>
  </si>
  <si>
    <t>7241376</t>
  </si>
  <si>
    <t>안상운</t>
  </si>
  <si>
    <t>2204160</t>
  </si>
  <si>
    <t>신현순</t>
  </si>
  <si>
    <t>1051257</t>
  </si>
  <si>
    <t>2589450</t>
  </si>
  <si>
    <t>사마린 블라드</t>
  </si>
  <si>
    <t>2285151</t>
  </si>
  <si>
    <t>박양순</t>
  </si>
  <si>
    <t>2337767</t>
  </si>
  <si>
    <t>1364685</t>
  </si>
  <si>
    <t>최병하</t>
  </si>
  <si>
    <t>1770078</t>
    <phoneticPr fontId="1" type="noConversion"/>
  </si>
  <si>
    <t>2590009</t>
  </si>
  <si>
    <t>이경빈</t>
  </si>
  <si>
    <t>1424749</t>
  </si>
  <si>
    <t>2034800</t>
  </si>
  <si>
    <t>1206579</t>
  </si>
  <si>
    <t>장영자</t>
  </si>
  <si>
    <t>0907021</t>
  </si>
  <si>
    <t>김광숙</t>
  </si>
  <si>
    <t>2591498</t>
  </si>
  <si>
    <t>0486417</t>
  </si>
  <si>
    <t>1448993</t>
  </si>
  <si>
    <t>배윤희</t>
  </si>
  <si>
    <t>0482899</t>
  </si>
  <si>
    <t>이필복</t>
  </si>
  <si>
    <t>1987134</t>
  </si>
  <si>
    <t>2440908</t>
  </si>
  <si>
    <t>1256817</t>
  </si>
  <si>
    <t>한문빈</t>
  </si>
  <si>
    <t>1996421</t>
  </si>
  <si>
    <t>0358725</t>
  </si>
  <si>
    <t>신현이</t>
  </si>
  <si>
    <t>2592085</t>
  </si>
  <si>
    <t>서희주</t>
  </si>
  <si>
    <t>2276022</t>
    <phoneticPr fontId="1" type="noConversion"/>
  </si>
  <si>
    <t>1582261</t>
  </si>
  <si>
    <t>0758051</t>
  </si>
  <si>
    <t>0790082</t>
  </si>
  <si>
    <t>김홍화</t>
  </si>
  <si>
    <t>2592014</t>
  </si>
  <si>
    <t>김남권</t>
  </si>
  <si>
    <t>2447646</t>
  </si>
  <si>
    <t>강순</t>
  </si>
  <si>
    <t>2583986</t>
    <phoneticPr fontId="1" type="noConversion"/>
  </si>
  <si>
    <t>임종민</t>
  </si>
  <si>
    <t>2584487</t>
    <phoneticPr fontId="1" type="noConversion"/>
  </si>
  <si>
    <t>곽광석</t>
  </si>
  <si>
    <t>1461959</t>
    <phoneticPr fontId="1" type="noConversion"/>
  </si>
  <si>
    <t>조윤식</t>
  </si>
  <si>
    <t>2043887</t>
    <phoneticPr fontId="1" type="noConversion"/>
  </si>
  <si>
    <t>2317805</t>
    <phoneticPr fontId="1" type="noConversion"/>
  </si>
  <si>
    <t>1082334</t>
    <phoneticPr fontId="1" type="noConversion"/>
  </si>
  <si>
    <t>0185639</t>
    <phoneticPr fontId="1" type="noConversion"/>
  </si>
  <si>
    <t>0019083</t>
    <phoneticPr fontId="1" type="noConversion"/>
  </si>
  <si>
    <t>이문선</t>
  </si>
  <si>
    <t>7162841</t>
    <phoneticPr fontId="1" type="noConversion"/>
  </si>
  <si>
    <t>정명화</t>
  </si>
  <si>
    <t>2581595</t>
    <phoneticPr fontId="1" type="noConversion"/>
  </si>
  <si>
    <t>1310444</t>
    <phoneticPr fontId="1" type="noConversion"/>
  </si>
  <si>
    <t>홍향숙</t>
  </si>
  <si>
    <t>2292483</t>
    <phoneticPr fontId="1" type="noConversion"/>
  </si>
  <si>
    <t>7098399</t>
    <phoneticPr fontId="1" type="noConversion"/>
  </si>
  <si>
    <t>이성훈</t>
  </si>
  <si>
    <t>7041198</t>
    <phoneticPr fontId="1" type="noConversion"/>
  </si>
  <si>
    <t>박태인</t>
  </si>
  <si>
    <t>2578070</t>
    <phoneticPr fontId="1" type="noConversion"/>
  </si>
  <si>
    <t>김영빈</t>
  </si>
  <si>
    <t>2170017</t>
    <phoneticPr fontId="1" type="noConversion"/>
  </si>
  <si>
    <t>2585540</t>
    <phoneticPr fontId="1" type="noConversion"/>
  </si>
  <si>
    <t>김선금</t>
  </si>
  <si>
    <t>2473295</t>
    <phoneticPr fontId="1" type="noConversion"/>
  </si>
  <si>
    <t>한동순</t>
  </si>
  <si>
    <t>2585428</t>
    <phoneticPr fontId="1" type="noConversion"/>
  </si>
  <si>
    <t>박설훈</t>
  </si>
  <si>
    <t>2123911</t>
    <phoneticPr fontId="1" type="noConversion"/>
  </si>
  <si>
    <t>2585861</t>
    <phoneticPr fontId="1" type="noConversion"/>
  </si>
  <si>
    <t>이고운</t>
  </si>
  <si>
    <t>2585429</t>
    <phoneticPr fontId="1" type="noConversion"/>
  </si>
  <si>
    <t>백운학</t>
  </si>
  <si>
    <t>1733558</t>
    <phoneticPr fontId="1" type="noConversion"/>
  </si>
  <si>
    <t>명영수</t>
  </si>
  <si>
    <t>2502682</t>
    <phoneticPr fontId="1" type="noConversion"/>
  </si>
  <si>
    <t>1832253</t>
    <phoneticPr fontId="1" type="noConversion"/>
  </si>
  <si>
    <t>권종임</t>
  </si>
  <si>
    <t>2495387</t>
    <phoneticPr fontId="1" type="noConversion"/>
  </si>
  <si>
    <t>0460800</t>
    <phoneticPr fontId="1" type="noConversion"/>
  </si>
  <si>
    <t>2573546</t>
    <phoneticPr fontId="1" type="noConversion"/>
  </si>
  <si>
    <t>2080447</t>
    <phoneticPr fontId="1" type="noConversion"/>
  </si>
  <si>
    <t>2586092</t>
    <phoneticPr fontId="1" type="noConversion"/>
  </si>
  <si>
    <t>김석림</t>
  </si>
  <si>
    <t>1991910</t>
    <phoneticPr fontId="1" type="noConversion"/>
  </si>
  <si>
    <t>나동수</t>
  </si>
  <si>
    <t>2184217</t>
    <phoneticPr fontId="1" type="noConversion"/>
  </si>
  <si>
    <t>조복희</t>
  </si>
  <si>
    <t>7267796</t>
    <phoneticPr fontId="1" type="noConversion"/>
  </si>
  <si>
    <t>2330851</t>
    <phoneticPr fontId="1" type="noConversion"/>
  </si>
  <si>
    <t>1660868</t>
    <phoneticPr fontId="1" type="noConversion"/>
  </si>
  <si>
    <t>1121688</t>
    <phoneticPr fontId="1" type="noConversion"/>
  </si>
  <si>
    <t>2520236</t>
    <phoneticPr fontId="1" type="noConversion"/>
  </si>
  <si>
    <t>0539035</t>
    <phoneticPr fontId="1" type="noConversion"/>
  </si>
  <si>
    <t>2309051</t>
    <phoneticPr fontId="1" type="noConversion"/>
  </si>
  <si>
    <t>2362690</t>
    <phoneticPr fontId="1" type="noConversion"/>
  </si>
  <si>
    <t>1846497</t>
    <phoneticPr fontId="1" type="noConversion"/>
  </si>
  <si>
    <t>차명재</t>
  </si>
  <si>
    <t>1687219</t>
    <phoneticPr fontId="1" type="noConversion"/>
  </si>
  <si>
    <t>2586885</t>
    <phoneticPr fontId="1" type="noConversion"/>
  </si>
  <si>
    <t>0210492</t>
    <phoneticPr fontId="1" type="noConversion"/>
  </si>
  <si>
    <t>1249659</t>
    <phoneticPr fontId="1" type="noConversion"/>
  </si>
  <si>
    <t>2389857</t>
    <phoneticPr fontId="1" type="noConversion"/>
  </si>
  <si>
    <t>2586197</t>
    <phoneticPr fontId="1" type="noConversion"/>
  </si>
  <si>
    <t>정수용</t>
  </si>
  <si>
    <t>1060851</t>
    <phoneticPr fontId="1" type="noConversion"/>
  </si>
  <si>
    <t>1030784</t>
    <phoneticPr fontId="1" type="noConversion"/>
  </si>
  <si>
    <t>1157075</t>
    <phoneticPr fontId="1" type="noConversion"/>
  </si>
  <si>
    <t>백미란</t>
  </si>
  <si>
    <t>2205347</t>
    <phoneticPr fontId="1" type="noConversion"/>
  </si>
  <si>
    <t>유혜은</t>
  </si>
  <si>
    <t>2487214</t>
    <phoneticPr fontId="1" type="noConversion"/>
  </si>
  <si>
    <t>0466670</t>
    <phoneticPr fontId="1" type="noConversion"/>
  </si>
  <si>
    <t>knee</t>
  </si>
  <si>
    <t>2268804</t>
    <phoneticPr fontId="1" type="noConversion"/>
  </si>
  <si>
    <t>0248787</t>
    <phoneticPr fontId="1" type="noConversion"/>
  </si>
  <si>
    <t>박지애</t>
  </si>
  <si>
    <t>2587540</t>
    <phoneticPr fontId="1" type="noConversion"/>
  </si>
  <si>
    <t>1676394</t>
    <phoneticPr fontId="1" type="noConversion"/>
  </si>
  <si>
    <t>음용순</t>
  </si>
  <si>
    <t>1660140</t>
    <phoneticPr fontId="1" type="noConversion"/>
  </si>
  <si>
    <t>2588690</t>
    <phoneticPr fontId="1" type="noConversion"/>
  </si>
  <si>
    <t>1744645</t>
    <phoneticPr fontId="1" type="noConversion"/>
  </si>
  <si>
    <t>1392490</t>
    <phoneticPr fontId="1" type="noConversion"/>
  </si>
  <si>
    <t>김학준</t>
  </si>
  <si>
    <t>2387634</t>
    <phoneticPr fontId="1" type="noConversion"/>
  </si>
  <si>
    <t>2361543</t>
    <phoneticPr fontId="1" type="noConversion"/>
  </si>
  <si>
    <t>7250047</t>
    <phoneticPr fontId="1" type="noConversion"/>
  </si>
  <si>
    <t>2589786</t>
    <phoneticPr fontId="1" type="noConversion"/>
  </si>
  <si>
    <t>김경선</t>
  </si>
  <si>
    <t>2587480</t>
    <phoneticPr fontId="1" type="noConversion"/>
  </si>
  <si>
    <t>7259048</t>
  </si>
  <si>
    <t>함보희</t>
  </si>
  <si>
    <t>2589767</t>
  </si>
  <si>
    <t>안송학</t>
  </si>
  <si>
    <t>1793073</t>
  </si>
  <si>
    <t>윤석미</t>
  </si>
  <si>
    <t>1028599</t>
  </si>
  <si>
    <t>신오복</t>
  </si>
  <si>
    <t>2589443</t>
    <phoneticPr fontId="1" type="noConversion"/>
  </si>
  <si>
    <t>NORBOEV</t>
  </si>
  <si>
    <t>0052534</t>
  </si>
  <si>
    <t>박용자</t>
  </si>
  <si>
    <t>2194002</t>
  </si>
  <si>
    <t>조미애</t>
  </si>
  <si>
    <t>0210336</t>
  </si>
  <si>
    <t>정대봉</t>
  </si>
  <si>
    <t>0819629</t>
  </si>
  <si>
    <t>서도석</t>
  </si>
  <si>
    <t>1393474</t>
  </si>
  <si>
    <t>간영미</t>
  </si>
  <si>
    <t>1634855</t>
  </si>
  <si>
    <t>1566040</t>
  </si>
  <si>
    <t>정은심</t>
  </si>
  <si>
    <t>1186339</t>
  </si>
  <si>
    <t>0870650</t>
  </si>
  <si>
    <t>2499540</t>
  </si>
  <si>
    <t>0720188</t>
  </si>
  <si>
    <t>2591066</t>
  </si>
  <si>
    <t>1149796</t>
  </si>
  <si>
    <t>2592088</t>
  </si>
  <si>
    <t>장정수</t>
  </si>
  <si>
    <t>0842283</t>
  </si>
  <si>
    <t>김호원</t>
  </si>
  <si>
    <t>1949931</t>
    <phoneticPr fontId="1" type="noConversion"/>
  </si>
  <si>
    <t>0077672</t>
    <phoneticPr fontId="1" type="noConversion"/>
  </si>
  <si>
    <t>2122516</t>
    <phoneticPr fontId="1" type="noConversion"/>
  </si>
  <si>
    <t>양순희</t>
  </si>
  <si>
    <t>0212778</t>
    <phoneticPr fontId="1" type="noConversion"/>
  </si>
  <si>
    <t>염연순</t>
  </si>
  <si>
    <t>2313775</t>
    <phoneticPr fontId="1" type="noConversion"/>
  </si>
  <si>
    <t>0315108</t>
    <phoneticPr fontId="1" type="noConversion"/>
  </si>
  <si>
    <t>전옥수</t>
  </si>
  <si>
    <t>0946335</t>
    <phoneticPr fontId="1" type="noConversion"/>
  </si>
  <si>
    <t>이수현</t>
  </si>
  <si>
    <t>0065019</t>
    <phoneticPr fontId="1" type="noConversion"/>
  </si>
  <si>
    <t>2584637</t>
    <phoneticPr fontId="1" type="noConversion"/>
  </si>
  <si>
    <t>송한주</t>
  </si>
  <si>
    <t>1549086</t>
    <phoneticPr fontId="1" type="noConversion"/>
  </si>
  <si>
    <t>김종현</t>
  </si>
  <si>
    <t>0522991</t>
    <phoneticPr fontId="1" type="noConversion"/>
  </si>
  <si>
    <t>0837234</t>
    <phoneticPr fontId="1" type="noConversion"/>
  </si>
  <si>
    <t>2545307</t>
    <phoneticPr fontId="1" type="noConversion"/>
  </si>
  <si>
    <t>정준호</t>
  </si>
  <si>
    <t>0089096</t>
    <phoneticPr fontId="1" type="noConversion"/>
  </si>
  <si>
    <t>1050682</t>
    <phoneticPr fontId="1" type="noConversion"/>
  </si>
  <si>
    <t>1569858</t>
    <phoneticPr fontId="1" type="noConversion"/>
  </si>
  <si>
    <t>성용하</t>
  </si>
  <si>
    <t>1636516</t>
    <phoneticPr fontId="1" type="noConversion"/>
  </si>
  <si>
    <t>최보섬</t>
  </si>
  <si>
    <t>0600803</t>
    <phoneticPr fontId="1" type="noConversion"/>
  </si>
  <si>
    <t>홍경자</t>
  </si>
  <si>
    <t>7020095</t>
    <phoneticPr fontId="1" type="noConversion"/>
  </si>
  <si>
    <t>0836530</t>
    <phoneticPr fontId="1" type="noConversion"/>
  </si>
  <si>
    <t>1994316</t>
    <phoneticPr fontId="1" type="noConversion"/>
  </si>
  <si>
    <t>2585536</t>
    <phoneticPr fontId="1" type="noConversion"/>
  </si>
  <si>
    <t>변영근</t>
  </si>
  <si>
    <t>2317555</t>
    <phoneticPr fontId="1" type="noConversion"/>
  </si>
  <si>
    <t>1314959</t>
    <phoneticPr fontId="1" type="noConversion"/>
  </si>
  <si>
    <t>정장수</t>
  </si>
  <si>
    <t>2136968</t>
    <phoneticPr fontId="1" type="noConversion"/>
  </si>
  <si>
    <t>0879001</t>
    <phoneticPr fontId="1" type="noConversion"/>
  </si>
  <si>
    <t>2311679</t>
    <phoneticPr fontId="1" type="noConversion"/>
  </si>
  <si>
    <t>0458146</t>
    <phoneticPr fontId="1" type="noConversion"/>
  </si>
  <si>
    <t>강시구</t>
  </si>
  <si>
    <t>2322154</t>
    <phoneticPr fontId="1" type="noConversion"/>
  </si>
  <si>
    <t>7296459</t>
    <phoneticPr fontId="1" type="noConversion"/>
  </si>
  <si>
    <t>1897237</t>
    <phoneticPr fontId="1" type="noConversion"/>
  </si>
  <si>
    <t>이봉선</t>
  </si>
  <si>
    <t>2524449</t>
    <phoneticPr fontId="1" type="noConversion"/>
  </si>
  <si>
    <t>조용일</t>
  </si>
  <si>
    <t>1666764</t>
    <phoneticPr fontId="1" type="noConversion"/>
  </si>
  <si>
    <t>강옥자</t>
  </si>
  <si>
    <t>0616652</t>
    <phoneticPr fontId="1" type="noConversion"/>
  </si>
  <si>
    <t>김종성</t>
  </si>
  <si>
    <t>2388996</t>
    <phoneticPr fontId="1" type="noConversion"/>
  </si>
  <si>
    <t>1228650</t>
    <phoneticPr fontId="1" type="noConversion"/>
  </si>
  <si>
    <t>2322514</t>
    <phoneticPr fontId="1" type="noConversion"/>
  </si>
  <si>
    <t>2447380</t>
    <phoneticPr fontId="1" type="noConversion"/>
  </si>
  <si>
    <t>1331836</t>
    <phoneticPr fontId="1" type="noConversion"/>
  </si>
  <si>
    <t>한명화</t>
  </si>
  <si>
    <t>2582451</t>
    <phoneticPr fontId="1" type="noConversion"/>
  </si>
  <si>
    <t>윤진숙</t>
  </si>
  <si>
    <t>1979916</t>
    <phoneticPr fontId="1" type="noConversion"/>
  </si>
  <si>
    <t>2130336</t>
    <phoneticPr fontId="1" type="noConversion"/>
  </si>
  <si>
    <t>김국태</t>
  </si>
  <si>
    <t>2110170</t>
    <phoneticPr fontId="1" type="noConversion"/>
  </si>
  <si>
    <t>신선순</t>
  </si>
  <si>
    <t>1826719</t>
    <phoneticPr fontId="1" type="noConversion"/>
  </si>
  <si>
    <t>2184646</t>
    <phoneticPr fontId="1" type="noConversion"/>
  </si>
  <si>
    <t>1994797</t>
    <phoneticPr fontId="1" type="noConversion"/>
  </si>
  <si>
    <t>2585931</t>
    <phoneticPr fontId="1" type="noConversion"/>
  </si>
  <si>
    <t>곽승도</t>
  </si>
  <si>
    <t>2583684</t>
    <phoneticPr fontId="1" type="noConversion"/>
  </si>
  <si>
    <t>박광원</t>
  </si>
  <si>
    <t>2456080</t>
    <phoneticPr fontId="1" type="noConversion"/>
  </si>
  <si>
    <t>1333542</t>
    <phoneticPr fontId="1" type="noConversion"/>
  </si>
  <si>
    <t>최성환</t>
  </si>
  <si>
    <t>1331391</t>
    <phoneticPr fontId="1" type="noConversion"/>
  </si>
  <si>
    <t>0039106</t>
    <phoneticPr fontId="1" type="noConversion"/>
  </si>
  <si>
    <t>2586458</t>
    <phoneticPr fontId="1" type="noConversion"/>
  </si>
  <si>
    <t>전형빈</t>
  </si>
  <si>
    <t>0862222</t>
    <phoneticPr fontId="1" type="noConversion"/>
  </si>
  <si>
    <t>2509761</t>
    <phoneticPr fontId="1" type="noConversion"/>
  </si>
  <si>
    <t>2587134</t>
    <phoneticPr fontId="1" type="noConversion"/>
  </si>
  <si>
    <t>박세훈</t>
  </si>
  <si>
    <t>1298467</t>
    <phoneticPr fontId="1" type="noConversion"/>
  </si>
  <si>
    <t>0919352</t>
    <phoneticPr fontId="1" type="noConversion"/>
  </si>
  <si>
    <t>0263860</t>
    <phoneticPr fontId="1" type="noConversion"/>
  </si>
  <si>
    <t>이선아</t>
  </si>
  <si>
    <t>2587163</t>
    <phoneticPr fontId="1" type="noConversion"/>
  </si>
  <si>
    <t>최용석</t>
  </si>
  <si>
    <t>1814479</t>
    <phoneticPr fontId="1" type="noConversion"/>
  </si>
  <si>
    <t>0767226</t>
    <phoneticPr fontId="1" type="noConversion"/>
  </si>
  <si>
    <t>김건일</t>
  </si>
  <si>
    <t>1219097</t>
    <phoneticPr fontId="1" type="noConversion"/>
  </si>
  <si>
    <t>홍경림</t>
  </si>
  <si>
    <t>1222039</t>
    <phoneticPr fontId="1" type="noConversion"/>
  </si>
  <si>
    <t>2585308</t>
    <phoneticPr fontId="1" type="noConversion"/>
  </si>
  <si>
    <t>전하영</t>
  </si>
  <si>
    <t>1845810</t>
    <phoneticPr fontId="1" type="noConversion"/>
  </si>
  <si>
    <t>김하자</t>
  </si>
  <si>
    <t>0163823</t>
    <phoneticPr fontId="1" type="noConversion"/>
  </si>
  <si>
    <t>임성택</t>
  </si>
  <si>
    <t>0390760</t>
    <phoneticPr fontId="1" type="noConversion"/>
  </si>
  <si>
    <t>맹미경</t>
  </si>
  <si>
    <t>2587665</t>
    <phoneticPr fontId="1" type="noConversion"/>
  </si>
  <si>
    <t>함정진</t>
  </si>
  <si>
    <t>7131280</t>
    <phoneticPr fontId="1" type="noConversion"/>
  </si>
  <si>
    <t>최광혁</t>
  </si>
  <si>
    <t>0201436</t>
    <phoneticPr fontId="1" type="noConversion"/>
  </si>
  <si>
    <t>배용남</t>
  </si>
  <si>
    <t>1786160</t>
    <phoneticPr fontId="1" type="noConversion"/>
  </si>
  <si>
    <t>2281265</t>
    <phoneticPr fontId="1" type="noConversion"/>
  </si>
  <si>
    <t>1658835</t>
    <phoneticPr fontId="1" type="noConversion"/>
  </si>
  <si>
    <t>2576417</t>
    <phoneticPr fontId="1" type="noConversion"/>
  </si>
  <si>
    <t>조명심</t>
  </si>
  <si>
    <t>2512492</t>
    <phoneticPr fontId="1" type="noConversion"/>
  </si>
  <si>
    <t>0729885</t>
    <phoneticPr fontId="1" type="noConversion"/>
  </si>
  <si>
    <t>서두부</t>
  </si>
  <si>
    <t>1784124</t>
    <phoneticPr fontId="1" type="noConversion"/>
  </si>
  <si>
    <t>조삼성</t>
  </si>
  <si>
    <t>7152212</t>
    <phoneticPr fontId="1" type="noConversion"/>
  </si>
  <si>
    <t>정길자</t>
  </si>
  <si>
    <t>0338740</t>
    <phoneticPr fontId="1" type="noConversion"/>
  </si>
  <si>
    <t>방창기</t>
  </si>
  <si>
    <t>0672831</t>
    <phoneticPr fontId="1" type="noConversion"/>
  </si>
  <si>
    <t>이성은</t>
  </si>
  <si>
    <t>2590326</t>
    <phoneticPr fontId="1" type="noConversion"/>
  </si>
  <si>
    <t>이정영</t>
  </si>
  <si>
    <t>2429353</t>
    <phoneticPr fontId="1" type="noConversion"/>
  </si>
  <si>
    <t>2546553</t>
    <phoneticPr fontId="1" type="noConversion"/>
  </si>
  <si>
    <t>한규미</t>
  </si>
  <si>
    <t>0898089</t>
    <phoneticPr fontId="1" type="noConversion"/>
  </si>
  <si>
    <t>1474690</t>
    <phoneticPr fontId="1" type="noConversion"/>
  </si>
  <si>
    <t>송선화</t>
  </si>
  <si>
    <t>0935813</t>
  </si>
  <si>
    <t>0534257</t>
  </si>
  <si>
    <t>2590025</t>
  </si>
  <si>
    <t>유창근</t>
  </si>
  <si>
    <t>2122959</t>
  </si>
  <si>
    <t>2589957</t>
  </si>
  <si>
    <t>황태진</t>
  </si>
  <si>
    <t>2590733</t>
  </si>
  <si>
    <t>김현미</t>
  </si>
  <si>
    <t>0863953</t>
  </si>
  <si>
    <t>1564662</t>
  </si>
  <si>
    <t>2116834</t>
  </si>
  <si>
    <t>1085127</t>
    <phoneticPr fontId="1" type="noConversion"/>
  </si>
  <si>
    <t>2444412</t>
  </si>
  <si>
    <t>안상완</t>
  </si>
  <si>
    <t>2537539</t>
  </si>
  <si>
    <t>PAK/ OXANA</t>
  </si>
  <si>
    <t>2590751</t>
  </si>
  <si>
    <t>강정재</t>
  </si>
  <si>
    <t>0718265</t>
    <phoneticPr fontId="1" type="noConversion"/>
  </si>
  <si>
    <t>이명원</t>
  </si>
  <si>
    <t>2463155</t>
  </si>
  <si>
    <t>안윤옥</t>
  </si>
  <si>
    <t>0767586</t>
  </si>
  <si>
    <t>2481561</t>
  </si>
  <si>
    <t>1953013</t>
  </si>
  <si>
    <t>2553259</t>
  </si>
  <si>
    <t>정옥순</t>
  </si>
  <si>
    <t>0058803</t>
  </si>
  <si>
    <t>양미란</t>
  </si>
  <si>
    <t>2425879</t>
  </si>
  <si>
    <t>윤옥희</t>
  </si>
  <si>
    <t>2583164</t>
    <phoneticPr fontId="1" type="noConversion"/>
  </si>
  <si>
    <t>이윤자</t>
  </si>
  <si>
    <t>1253607</t>
    <phoneticPr fontId="1" type="noConversion"/>
  </si>
  <si>
    <t>이영균</t>
  </si>
  <si>
    <t>2112666</t>
    <phoneticPr fontId="1" type="noConversion"/>
  </si>
  <si>
    <t>한성희</t>
  </si>
  <si>
    <t>1325739</t>
    <phoneticPr fontId="1" type="noConversion"/>
  </si>
  <si>
    <t>2584783</t>
    <phoneticPr fontId="1" type="noConversion"/>
  </si>
  <si>
    <t>김미송</t>
  </si>
  <si>
    <t>0001208</t>
    <phoneticPr fontId="1" type="noConversion"/>
  </si>
  <si>
    <t>0437295</t>
    <phoneticPr fontId="1" type="noConversion"/>
  </si>
  <si>
    <t>박수경</t>
  </si>
  <si>
    <t>2450056</t>
    <phoneticPr fontId="1" type="noConversion"/>
  </si>
  <si>
    <t>김용호</t>
  </si>
  <si>
    <t>1402288</t>
    <phoneticPr fontId="1" type="noConversion"/>
  </si>
  <si>
    <t>2386749</t>
    <phoneticPr fontId="1" type="noConversion"/>
  </si>
  <si>
    <t>1184460</t>
    <phoneticPr fontId="1" type="noConversion"/>
  </si>
  <si>
    <t>1414600</t>
    <phoneticPr fontId="1" type="noConversion"/>
  </si>
  <si>
    <t>1931238</t>
    <phoneticPr fontId="1" type="noConversion"/>
  </si>
  <si>
    <t>1399650</t>
    <phoneticPr fontId="1" type="noConversion"/>
  </si>
  <si>
    <t>김용균</t>
  </si>
  <si>
    <t>2522657</t>
    <phoneticPr fontId="1" type="noConversion"/>
  </si>
  <si>
    <t>0352063</t>
    <phoneticPr fontId="1" type="noConversion"/>
  </si>
  <si>
    <t>1847104</t>
    <phoneticPr fontId="1" type="noConversion"/>
  </si>
  <si>
    <t>이두리</t>
  </si>
  <si>
    <t>2584799</t>
    <phoneticPr fontId="1" type="noConversion"/>
  </si>
  <si>
    <t>박정수</t>
  </si>
  <si>
    <t>2073501</t>
    <phoneticPr fontId="1" type="noConversion"/>
  </si>
  <si>
    <t>2582911</t>
    <phoneticPr fontId="1" type="noConversion"/>
  </si>
  <si>
    <t>이중호</t>
  </si>
  <si>
    <t>2571237</t>
    <phoneticPr fontId="1" type="noConversion"/>
  </si>
  <si>
    <t>양연근</t>
  </si>
  <si>
    <t>2046026</t>
    <phoneticPr fontId="1" type="noConversion"/>
  </si>
  <si>
    <t>0809550</t>
    <phoneticPr fontId="1" type="noConversion"/>
  </si>
  <si>
    <t>김성철</t>
  </si>
  <si>
    <t>1722892</t>
    <phoneticPr fontId="1" type="noConversion"/>
  </si>
  <si>
    <t>한혜경</t>
  </si>
  <si>
    <t>2220631</t>
    <phoneticPr fontId="1" type="noConversion"/>
  </si>
  <si>
    <t>허병무</t>
  </si>
  <si>
    <t>0247196</t>
    <phoneticPr fontId="1" type="noConversion"/>
  </si>
  <si>
    <t>강미향</t>
  </si>
  <si>
    <t>0568902</t>
    <phoneticPr fontId="1" type="noConversion"/>
  </si>
  <si>
    <t>2585102</t>
    <phoneticPr fontId="1" type="noConversion"/>
  </si>
  <si>
    <t>부영심</t>
  </si>
  <si>
    <t>2585434</t>
    <phoneticPr fontId="1" type="noConversion"/>
  </si>
  <si>
    <t>LI GUANGGAO</t>
  </si>
  <si>
    <t>0071407</t>
    <phoneticPr fontId="1" type="noConversion"/>
  </si>
  <si>
    <t>박봉근</t>
  </si>
  <si>
    <t>2281173</t>
    <phoneticPr fontId="1" type="noConversion"/>
  </si>
  <si>
    <t>이은용</t>
  </si>
  <si>
    <t>2585692</t>
    <phoneticPr fontId="1" type="noConversion"/>
  </si>
  <si>
    <t>김경탁</t>
  </si>
  <si>
    <t>2150871</t>
    <phoneticPr fontId="1" type="noConversion"/>
  </si>
  <si>
    <t>1649405</t>
    <phoneticPr fontId="1" type="noConversion"/>
  </si>
  <si>
    <t>2581492</t>
    <phoneticPr fontId="1" type="noConversion"/>
  </si>
  <si>
    <t>문준성</t>
  </si>
  <si>
    <t>2522393</t>
    <phoneticPr fontId="1" type="noConversion"/>
  </si>
  <si>
    <t>2585591</t>
    <phoneticPr fontId="1" type="noConversion"/>
  </si>
  <si>
    <t>김진국</t>
  </si>
  <si>
    <t>2185263</t>
    <phoneticPr fontId="1" type="noConversion"/>
  </si>
  <si>
    <t>육정미</t>
  </si>
  <si>
    <t>1517138</t>
    <phoneticPr fontId="1" type="noConversion"/>
  </si>
  <si>
    <t>1564309</t>
    <phoneticPr fontId="1" type="noConversion"/>
  </si>
  <si>
    <t>김영모</t>
  </si>
  <si>
    <t>7157416</t>
    <phoneticPr fontId="1" type="noConversion"/>
  </si>
  <si>
    <t>최문선</t>
  </si>
  <si>
    <t>2586018</t>
    <phoneticPr fontId="1" type="noConversion"/>
  </si>
  <si>
    <t>1072372</t>
    <phoneticPr fontId="1" type="noConversion"/>
  </si>
  <si>
    <t>정주현</t>
  </si>
  <si>
    <t>1050658</t>
    <phoneticPr fontId="1" type="noConversion"/>
  </si>
  <si>
    <t>한순이</t>
  </si>
  <si>
    <t>0623408</t>
    <phoneticPr fontId="1" type="noConversion"/>
  </si>
  <si>
    <t>1051395</t>
    <phoneticPr fontId="1" type="noConversion"/>
  </si>
  <si>
    <t>2586414</t>
    <phoneticPr fontId="1" type="noConversion"/>
  </si>
  <si>
    <t>이현덕</t>
  </si>
  <si>
    <t>2017328</t>
    <phoneticPr fontId="1" type="noConversion"/>
  </si>
  <si>
    <t>1631874</t>
    <phoneticPr fontId="1" type="noConversion"/>
  </si>
  <si>
    <t>정순희</t>
  </si>
  <si>
    <t>2545372</t>
    <phoneticPr fontId="1" type="noConversion"/>
  </si>
  <si>
    <t>최유순</t>
  </si>
  <si>
    <t>2322924</t>
    <phoneticPr fontId="1" type="noConversion"/>
  </si>
  <si>
    <t>0542934</t>
    <phoneticPr fontId="1" type="noConversion"/>
  </si>
  <si>
    <t>2586020</t>
    <phoneticPr fontId="1" type="noConversion"/>
  </si>
  <si>
    <t>정정례</t>
  </si>
  <si>
    <t>0114155</t>
    <phoneticPr fontId="1" type="noConversion"/>
  </si>
  <si>
    <t>표숙자</t>
  </si>
  <si>
    <t>7144994</t>
    <phoneticPr fontId="1" type="noConversion"/>
  </si>
  <si>
    <t>노진형</t>
  </si>
  <si>
    <t>2586087</t>
    <phoneticPr fontId="1" type="noConversion"/>
  </si>
  <si>
    <t>조봉준</t>
  </si>
  <si>
    <t>2190350</t>
    <phoneticPr fontId="1" type="noConversion"/>
  </si>
  <si>
    <t>2376012</t>
    <phoneticPr fontId="1" type="noConversion"/>
  </si>
  <si>
    <t>2586041</t>
    <phoneticPr fontId="1" type="noConversion"/>
  </si>
  <si>
    <t>최연호</t>
  </si>
  <si>
    <t>0915484</t>
    <phoneticPr fontId="1" type="noConversion"/>
  </si>
  <si>
    <t>2586355</t>
    <phoneticPr fontId="1" type="noConversion"/>
  </si>
  <si>
    <t>목은수</t>
  </si>
  <si>
    <t>2180331</t>
    <phoneticPr fontId="1" type="noConversion"/>
  </si>
  <si>
    <t>1209650</t>
    <phoneticPr fontId="1" type="noConversion"/>
  </si>
  <si>
    <t>1787631</t>
    <phoneticPr fontId="1" type="noConversion"/>
  </si>
  <si>
    <t>전선경</t>
  </si>
  <si>
    <t>1097081</t>
    <phoneticPr fontId="1" type="noConversion"/>
  </si>
  <si>
    <t>1430956</t>
    <phoneticPr fontId="1" type="noConversion"/>
  </si>
  <si>
    <t>윤건하</t>
  </si>
  <si>
    <t>0392821</t>
    <phoneticPr fontId="1" type="noConversion"/>
  </si>
  <si>
    <t>장재홍</t>
  </si>
  <si>
    <t>0821037</t>
    <phoneticPr fontId="1" type="noConversion"/>
  </si>
  <si>
    <t>1905389</t>
    <phoneticPr fontId="1" type="noConversion"/>
  </si>
  <si>
    <t>1639349</t>
    <phoneticPr fontId="1" type="noConversion"/>
  </si>
  <si>
    <t>2263942</t>
    <phoneticPr fontId="1" type="noConversion"/>
  </si>
  <si>
    <t>2587485</t>
    <phoneticPr fontId="1" type="noConversion"/>
  </si>
  <si>
    <t>이원식</t>
  </si>
  <si>
    <t>0975209</t>
    <phoneticPr fontId="1" type="noConversion"/>
  </si>
  <si>
    <t>1172353</t>
    <phoneticPr fontId="1" type="noConversion"/>
  </si>
  <si>
    <t>2105984</t>
    <phoneticPr fontId="1" type="noConversion"/>
  </si>
  <si>
    <t>오일용</t>
  </si>
  <si>
    <t>2242250</t>
    <phoneticPr fontId="1" type="noConversion"/>
  </si>
  <si>
    <t>2587598</t>
    <phoneticPr fontId="1" type="noConversion"/>
  </si>
  <si>
    <t>이장군</t>
  </si>
  <si>
    <t>0482128</t>
    <phoneticPr fontId="1" type="noConversion"/>
  </si>
  <si>
    <t>주춘식</t>
  </si>
  <si>
    <t>0223155</t>
    <phoneticPr fontId="1" type="noConversion"/>
  </si>
  <si>
    <t>1434208</t>
    <phoneticPr fontId="1" type="noConversion"/>
  </si>
  <si>
    <t>정삼득</t>
  </si>
  <si>
    <t>2388355</t>
    <phoneticPr fontId="1" type="noConversion"/>
  </si>
  <si>
    <t>2288401</t>
    <phoneticPr fontId="1" type="noConversion"/>
  </si>
  <si>
    <t>1434694</t>
    <phoneticPr fontId="1" type="noConversion"/>
  </si>
  <si>
    <t>오승희</t>
  </si>
  <si>
    <t>0715335</t>
    <phoneticPr fontId="1" type="noConversion"/>
  </si>
  <si>
    <t>손정인</t>
  </si>
  <si>
    <t>2586970</t>
    <phoneticPr fontId="1" type="noConversion"/>
  </si>
  <si>
    <t>김영국</t>
  </si>
  <si>
    <t>2433201</t>
    <phoneticPr fontId="1" type="noConversion"/>
  </si>
  <si>
    <t>0487853</t>
    <phoneticPr fontId="1" type="noConversion"/>
  </si>
  <si>
    <t>조태호</t>
  </si>
  <si>
    <t>0752113</t>
    <phoneticPr fontId="1" type="noConversion"/>
  </si>
  <si>
    <t>이무용</t>
  </si>
  <si>
    <t>0593927</t>
    <phoneticPr fontId="1" type="noConversion"/>
  </si>
  <si>
    <t>7148959</t>
    <phoneticPr fontId="1" type="noConversion"/>
  </si>
  <si>
    <t>2575799</t>
    <phoneticPr fontId="1" type="noConversion"/>
  </si>
  <si>
    <t>최삼칠</t>
  </si>
  <si>
    <t>2276890</t>
    <phoneticPr fontId="1" type="noConversion"/>
  </si>
  <si>
    <t>2147923</t>
    <phoneticPr fontId="1" type="noConversion"/>
  </si>
  <si>
    <t>손형일</t>
  </si>
  <si>
    <t>1321541</t>
    <phoneticPr fontId="1" type="noConversion"/>
  </si>
  <si>
    <t>7189540</t>
    <phoneticPr fontId="1" type="noConversion"/>
  </si>
  <si>
    <t>2589644</t>
    <phoneticPr fontId="1" type="noConversion"/>
  </si>
  <si>
    <t>문인선</t>
  </si>
  <si>
    <t>0488149</t>
    <phoneticPr fontId="1" type="noConversion"/>
  </si>
  <si>
    <t>2485835</t>
    <phoneticPr fontId="1" type="noConversion"/>
  </si>
  <si>
    <t>정숙조</t>
  </si>
  <si>
    <t>2487591</t>
    <phoneticPr fontId="1" type="noConversion"/>
  </si>
  <si>
    <t>김오복</t>
  </si>
  <si>
    <t>0727153</t>
    <phoneticPr fontId="1" type="noConversion"/>
  </si>
  <si>
    <t>명성열</t>
  </si>
  <si>
    <t>2444386</t>
    <phoneticPr fontId="1" type="noConversion"/>
  </si>
  <si>
    <t>2530775</t>
    <phoneticPr fontId="1" type="noConversion"/>
  </si>
  <si>
    <t>1831161</t>
    <phoneticPr fontId="1" type="noConversion"/>
  </si>
  <si>
    <t>김시우</t>
  </si>
  <si>
    <t>2589423</t>
    <phoneticPr fontId="1" type="noConversion"/>
  </si>
  <si>
    <t>편초희</t>
  </si>
  <si>
    <t>1455084</t>
  </si>
  <si>
    <t>1436392</t>
  </si>
  <si>
    <t>1693272</t>
  </si>
  <si>
    <t>1162351</t>
  </si>
  <si>
    <t>조정수</t>
  </si>
  <si>
    <t>2505776</t>
  </si>
  <si>
    <t>임무웅</t>
  </si>
  <si>
    <t>2376060</t>
  </si>
  <si>
    <t>김영기2</t>
  </si>
  <si>
    <t>1123091</t>
  </si>
  <si>
    <t>2589653</t>
  </si>
  <si>
    <t>김중권</t>
  </si>
  <si>
    <t>2588534</t>
  </si>
  <si>
    <t>임영교</t>
  </si>
  <si>
    <t>1089446</t>
  </si>
  <si>
    <t>2586339</t>
  </si>
  <si>
    <t>장희원</t>
  </si>
  <si>
    <t>2234642</t>
  </si>
  <si>
    <t>1633785</t>
  </si>
  <si>
    <t>0031954</t>
  </si>
  <si>
    <t>0595368</t>
  </si>
  <si>
    <t>정금자</t>
  </si>
  <si>
    <t>1981786</t>
  </si>
  <si>
    <t>남기창</t>
  </si>
  <si>
    <t>1012943</t>
  </si>
  <si>
    <t>김대영</t>
  </si>
  <si>
    <t>1799532</t>
  </si>
  <si>
    <t>최진숙</t>
  </si>
  <si>
    <t>0067276</t>
  </si>
  <si>
    <t>배정완</t>
  </si>
  <si>
    <t>2588488</t>
  </si>
  <si>
    <t>조혜진</t>
  </si>
  <si>
    <t>2511600</t>
  </si>
  <si>
    <t>2521826</t>
  </si>
  <si>
    <t>1207596</t>
  </si>
  <si>
    <t>0895082</t>
  </si>
  <si>
    <t>강왕근</t>
  </si>
  <si>
    <t>0872886</t>
  </si>
  <si>
    <t>이인옥</t>
  </si>
  <si>
    <t>2026277</t>
  </si>
  <si>
    <t>2590297</t>
  </si>
  <si>
    <t>홍승의</t>
  </si>
  <si>
    <t>2327264</t>
  </si>
  <si>
    <t>김보교</t>
  </si>
  <si>
    <t>0537075</t>
  </si>
  <si>
    <t>2587058</t>
  </si>
  <si>
    <t>임효진</t>
  </si>
  <si>
    <t>2280535</t>
  </si>
  <si>
    <t>0677838</t>
  </si>
  <si>
    <t>0655228</t>
  </si>
  <si>
    <t>1297510</t>
  </si>
  <si>
    <t>김종희</t>
  </si>
  <si>
    <t>2111629</t>
  </si>
  <si>
    <t>박희수</t>
  </si>
  <si>
    <t>0647331</t>
  </si>
  <si>
    <t>2484652</t>
  </si>
  <si>
    <t>1658743</t>
  </si>
  <si>
    <t>1288975</t>
  </si>
  <si>
    <t>김태양</t>
  </si>
  <si>
    <t>2317760</t>
  </si>
  <si>
    <t>이형윤</t>
  </si>
  <si>
    <t>7106084</t>
  </si>
  <si>
    <t>윤은영</t>
  </si>
  <si>
    <t>뼈 전이</t>
    <phoneticPr fontId="1" type="noConversion"/>
  </si>
  <si>
    <t>2324323</t>
  </si>
  <si>
    <t>이창원</t>
  </si>
  <si>
    <t>1080500</t>
  </si>
  <si>
    <t>김남홍</t>
  </si>
  <si>
    <t>0390030</t>
  </si>
  <si>
    <t>이준영</t>
  </si>
  <si>
    <t>1891172</t>
  </si>
  <si>
    <t>2593360</t>
  </si>
  <si>
    <t>WU MINGZHE</t>
  </si>
  <si>
    <t>1764727</t>
  </si>
  <si>
    <t>2561278</t>
    <phoneticPr fontId="1" type="noConversion"/>
  </si>
  <si>
    <t>조애숙</t>
  </si>
  <si>
    <t>2571823</t>
  </si>
  <si>
    <t>2593403</t>
  </si>
  <si>
    <t>복명수</t>
  </si>
  <si>
    <t>1950965</t>
  </si>
  <si>
    <t>2592174</t>
  </si>
  <si>
    <t>강솔희</t>
  </si>
  <si>
    <t>1243124</t>
  </si>
  <si>
    <t>박병두</t>
  </si>
  <si>
    <t>2469183</t>
  </si>
  <si>
    <t>1788079</t>
  </si>
  <si>
    <t>0779325</t>
  </si>
  <si>
    <t>김주성</t>
  </si>
  <si>
    <t>0603579</t>
  </si>
  <si>
    <t>채계영</t>
  </si>
  <si>
    <t>2590139</t>
  </si>
  <si>
    <t>박상우</t>
  </si>
  <si>
    <t>1042238</t>
  </si>
  <si>
    <t>1882395</t>
  </si>
  <si>
    <t>황종순</t>
  </si>
  <si>
    <t>7094329</t>
  </si>
  <si>
    <t>구양숙</t>
  </si>
  <si>
    <t>0698278</t>
    <phoneticPr fontId="1" type="noConversion"/>
  </si>
  <si>
    <t>Infi</t>
    <phoneticPr fontId="1" type="noConversion"/>
  </si>
  <si>
    <t>0264465</t>
  </si>
  <si>
    <t>7158454</t>
  </si>
  <si>
    <t>조연엽</t>
  </si>
  <si>
    <t>1644408</t>
  </si>
  <si>
    <t>오애순</t>
  </si>
  <si>
    <t>1223301</t>
  </si>
  <si>
    <t>조규은</t>
  </si>
  <si>
    <t>2490649</t>
  </si>
  <si>
    <t>문석현</t>
  </si>
  <si>
    <t>2393061</t>
  </si>
  <si>
    <t>2593419</t>
  </si>
  <si>
    <t>김민규</t>
  </si>
  <si>
    <t>1139583</t>
  </si>
  <si>
    <t>ZHANG ZEYONG</t>
  </si>
  <si>
    <t>2312000</t>
  </si>
  <si>
    <t>1887458</t>
  </si>
  <si>
    <t>0112757</t>
  </si>
  <si>
    <t>손덕연</t>
  </si>
  <si>
    <t>7133657</t>
  </si>
  <si>
    <t>0877143</t>
  </si>
  <si>
    <t>백승복</t>
  </si>
  <si>
    <t>2592576</t>
  </si>
  <si>
    <t>김지원2</t>
  </si>
  <si>
    <t>Infi</t>
    <phoneticPr fontId="1" type="noConversion"/>
  </si>
  <si>
    <t>0276086</t>
    <phoneticPr fontId="1" type="noConversion"/>
  </si>
  <si>
    <t>김진식</t>
  </si>
  <si>
    <t>Infi</t>
    <phoneticPr fontId="1" type="noConversion"/>
  </si>
  <si>
    <t>0789305</t>
  </si>
  <si>
    <t>윤금주</t>
  </si>
  <si>
    <t>1142991</t>
  </si>
  <si>
    <t>0363127</t>
  </si>
  <si>
    <t>2285033</t>
  </si>
  <si>
    <t>1126778</t>
  </si>
  <si>
    <t>1062099</t>
  </si>
  <si>
    <t>지영자</t>
  </si>
  <si>
    <t>2595180</t>
  </si>
  <si>
    <t>유연근</t>
  </si>
  <si>
    <t>2456723</t>
  </si>
  <si>
    <t>2595479</t>
  </si>
  <si>
    <t>윤준혁</t>
  </si>
  <si>
    <t>0817225</t>
  </si>
  <si>
    <t>1982684</t>
  </si>
  <si>
    <t>최용태</t>
  </si>
  <si>
    <t>0794770</t>
  </si>
  <si>
    <t>유형순</t>
  </si>
  <si>
    <t>0739043</t>
  </si>
  <si>
    <t>정윤숙</t>
  </si>
  <si>
    <t>2593364</t>
  </si>
  <si>
    <t>7225836</t>
  </si>
  <si>
    <t>배신정</t>
  </si>
  <si>
    <t>2538164</t>
  </si>
  <si>
    <t>황봉선</t>
  </si>
  <si>
    <t>7039974</t>
  </si>
  <si>
    <t>김우중</t>
  </si>
  <si>
    <t>0854050</t>
  </si>
  <si>
    <t>문지은</t>
  </si>
  <si>
    <t>0437688</t>
  </si>
  <si>
    <t>Infi</t>
    <phoneticPr fontId="1" type="noConversion"/>
  </si>
  <si>
    <t>1884849</t>
  </si>
  <si>
    <t>0871642</t>
  </si>
  <si>
    <t>0519125</t>
  </si>
  <si>
    <t>7113367</t>
  </si>
  <si>
    <t>강영숙</t>
  </si>
  <si>
    <t>2596628</t>
  </si>
  <si>
    <t>심명섭</t>
  </si>
  <si>
    <t>1289766</t>
  </si>
  <si>
    <t>2426976</t>
  </si>
  <si>
    <t>함철교</t>
  </si>
  <si>
    <t>0878827</t>
  </si>
  <si>
    <t>2196224</t>
  </si>
  <si>
    <t>최성월</t>
  </si>
  <si>
    <t>1555127</t>
  </si>
  <si>
    <t>1730887</t>
  </si>
  <si>
    <t>2324474</t>
  </si>
  <si>
    <t>2117084</t>
  </si>
  <si>
    <t>2596646</t>
    <phoneticPr fontId="1" type="noConversion"/>
  </si>
  <si>
    <t>이진아</t>
  </si>
  <si>
    <t>2386980</t>
  </si>
  <si>
    <t>송춘자</t>
  </si>
  <si>
    <t>1761841</t>
  </si>
  <si>
    <t>전재경</t>
  </si>
  <si>
    <t>7223027</t>
  </si>
  <si>
    <t>양경란</t>
  </si>
  <si>
    <t>2194332</t>
  </si>
  <si>
    <t>2396764</t>
  </si>
  <si>
    <t>2559244</t>
  </si>
  <si>
    <t>1662163</t>
  </si>
  <si>
    <t>2592106</t>
  </si>
  <si>
    <t>김건우</t>
  </si>
  <si>
    <t>2420562</t>
  </si>
  <si>
    <t>1192608</t>
  </si>
  <si>
    <t>1996510</t>
  </si>
  <si>
    <t>2325833</t>
  </si>
  <si>
    <t>1370576</t>
  </si>
  <si>
    <t>2597011</t>
  </si>
  <si>
    <t>2598021</t>
  </si>
  <si>
    <t>김남수</t>
  </si>
  <si>
    <t>2558072</t>
  </si>
  <si>
    <t>2326622</t>
  </si>
  <si>
    <t>2594552</t>
  </si>
  <si>
    <t>유재형</t>
  </si>
  <si>
    <t>2376264</t>
  </si>
  <si>
    <t>2593698</t>
  </si>
  <si>
    <t>김경태</t>
  </si>
  <si>
    <t>2323678</t>
  </si>
  <si>
    <t>1849022</t>
  </si>
  <si>
    <t>이필수2</t>
  </si>
  <si>
    <t>7237829</t>
  </si>
  <si>
    <t>나익환</t>
  </si>
  <si>
    <t>7268370</t>
    <phoneticPr fontId="1" type="noConversion"/>
  </si>
  <si>
    <t>장현우</t>
  </si>
  <si>
    <t>1940174</t>
  </si>
  <si>
    <t>전완경</t>
  </si>
  <si>
    <t>2312995</t>
  </si>
  <si>
    <t>1657018</t>
  </si>
  <si>
    <t>2103133</t>
  </si>
  <si>
    <t>2569133</t>
  </si>
  <si>
    <t>0037396</t>
  </si>
  <si>
    <t>1239074</t>
  </si>
  <si>
    <t>김필예</t>
  </si>
  <si>
    <t>2598255</t>
  </si>
  <si>
    <t>2372722</t>
  </si>
  <si>
    <t>0855064</t>
  </si>
  <si>
    <t>2598253</t>
  </si>
  <si>
    <t>김분남</t>
  </si>
  <si>
    <t>2467145</t>
  </si>
  <si>
    <t>지승기</t>
  </si>
  <si>
    <t>2463257</t>
  </si>
  <si>
    <t>1227529</t>
  </si>
  <si>
    <t>1405307</t>
  </si>
  <si>
    <t>곽희영</t>
  </si>
  <si>
    <t>2277116</t>
  </si>
  <si>
    <t>1798908</t>
  </si>
  <si>
    <t>7118265</t>
  </si>
  <si>
    <t>2327061</t>
  </si>
  <si>
    <t>1045335</t>
  </si>
  <si>
    <t>김언년</t>
  </si>
  <si>
    <t>0429239</t>
  </si>
  <si>
    <t>김연기</t>
  </si>
  <si>
    <t>0328574</t>
  </si>
  <si>
    <t>인선영</t>
  </si>
  <si>
    <t>1766920</t>
  </si>
  <si>
    <t>백혜령</t>
  </si>
  <si>
    <t>0551081</t>
  </si>
  <si>
    <t>1699317</t>
  </si>
  <si>
    <t>2488348</t>
  </si>
  <si>
    <t>2318926</t>
  </si>
  <si>
    <t>배지영</t>
  </si>
  <si>
    <t>2600131</t>
  </si>
  <si>
    <t>남혜련</t>
  </si>
  <si>
    <t>2597505</t>
    <phoneticPr fontId="1" type="noConversion"/>
  </si>
  <si>
    <t>윤애용</t>
  </si>
  <si>
    <t>2468081</t>
  </si>
  <si>
    <t>2473294</t>
  </si>
  <si>
    <t>이종민</t>
  </si>
  <si>
    <t>1998930</t>
  </si>
  <si>
    <t>1522940</t>
  </si>
  <si>
    <t>박승자</t>
  </si>
  <si>
    <t>2020397</t>
  </si>
  <si>
    <t>1281487</t>
  </si>
  <si>
    <t>정시해</t>
  </si>
  <si>
    <t>2118965</t>
  </si>
  <si>
    <t>마상철</t>
  </si>
  <si>
    <t>2598295</t>
  </si>
  <si>
    <t>장준형</t>
  </si>
  <si>
    <t>2099466</t>
  </si>
  <si>
    <t>0469247</t>
  </si>
  <si>
    <t>안종구</t>
  </si>
  <si>
    <t>0905710</t>
  </si>
  <si>
    <t>김삼철</t>
  </si>
  <si>
    <t>0837440</t>
  </si>
  <si>
    <t>0801177</t>
  </si>
  <si>
    <t>전애경</t>
  </si>
  <si>
    <t>0616104</t>
  </si>
  <si>
    <t>장옥자</t>
  </si>
  <si>
    <t>7169788</t>
  </si>
  <si>
    <t>김인예</t>
  </si>
  <si>
    <t>2595583</t>
  </si>
  <si>
    <t>정채희</t>
  </si>
  <si>
    <t>1927560</t>
  </si>
  <si>
    <t>이원진</t>
  </si>
  <si>
    <t>1193502</t>
  </si>
  <si>
    <t>2592258</t>
    <phoneticPr fontId="1" type="noConversion"/>
  </si>
  <si>
    <t>백정환</t>
  </si>
  <si>
    <t>NM830</t>
    <phoneticPr fontId="1" type="noConversion"/>
  </si>
  <si>
    <t>0502558</t>
  </si>
  <si>
    <t>0588098</t>
  </si>
  <si>
    <t>0084322</t>
  </si>
  <si>
    <t>1903201</t>
  </si>
  <si>
    <t>김민지</t>
  </si>
  <si>
    <t>2592973</t>
  </si>
  <si>
    <t>김종문2</t>
  </si>
  <si>
    <t>1991067</t>
  </si>
  <si>
    <t>1283371</t>
  </si>
  <si>
    <t>김삼분</t>
  </si>
  <si>
    <t>2133391</t>
  </si>
  <si>
    <t>양성구</t>
  </si>
  <si>
    <t>2480078</t>
  </si>
  <si>
    <t>2469397</t>
  </si>
  <si>
    <t>7198691</t>
  </si>
  <si>
    <t>임은이</t>
  </si>
  <si>
    <t>7276946</t>
  </si>
  <si>
    <t>김용곤</t>
  </si>
  <si>
    <t>2533546</t>
  </si>
  <si>
    <t>이석윤</t>
  </si>
  <si>
    <t>0937749</t>
    <phoneticPr fontId="1" type="noConversion"/>
  </si>
  <si>
    <t>오혜영</t>
  </si>
  <si>
    <t>2219664</t>
  </si>
  <si>
    <t>2279134</t>
  </si>
  <si>
    <t>2593696</t>
  </si>
  <si>
    <t>박용준</t>
  </si>
  <si>
    <t>2595579</t>
  </si>
  <si>
    <t>한상완</t>
  </si>
  <si>
    <t>1324566</t>
  </si>
  <si>
    <t>박지안</t>
  </si>
  <si>
    <t>7150424</t>
  </si>
  <si>
    <t>김일생</t>
  </si>
  <si>
    <t>2592984</t>
  </si>
  <si>
    <t>최보근</t>
  </si>
  <si>
    <t>2344711</t>
  </si>
  <si>
    <t>2594693</t>
    <phoneticPr fontId="1" type="noConversion"/>
  </si>
  <si>
    <t>박미연</t>
  </si>
  <si>
    <t>0918811</t>
  </si>
  <si>
    <t>0410152</t>
  </si>
  <si>
    <t>0707405</t>
  </si>
  <si>
    <t>1686881</t>
  </si>
  <si>
    <t>전영미</t>
  </si>
  <si>
    <t>2596125</t>
  </si>
  <si>
    <t>방재영</t>
  </si>
  <si>
    <t>2542354</t>
  </si>
  <si>
    <t>7183403</t>
  </si>
  <si>
    <t>2596644</t>
  </si>
  <si>
    <t>1232032</t>
  </si>
  <si>
    <t>2477157</t>
  </si>
  <si>
    <t>박회원</t>
  </si>
  <si>
    <t>0270956</t>
  </si>
  <si>
    <t>2313120</t>
  </si>
  <si>
    <t>2419513</t>
  </si>
  <si>
    <t>2596155</t>
  </si>
  <si>
    <t>이병욱</t>
  </si>
  <si>
    <t>2596586</t>
  </si>
  <si>
    <t>이창만</t>
  </si>
  <si>
    <t>2045275</t>
  </si>
  <si>
    <t>2592969</t>
  </si>
  <si>
    <t>유윤석</t>
  </si>
  <si>
    <t>0916132</t>
  </si>
  <si>
    <t>2307058</t>
  </si>
  <si>
    <t>2469490</t>
  </si>
  <si>
    <t>2492423</t>
  </si>
  <si>
    <t>0782296</t>
  </si>
  <si>
    <t>2597851</t>
  </si>
  <si>
    <t>옥성</t>
  </si>
  <si>
    <t>1044188</t>
  </si>
  <si>
    <t>김덕상</t>
  </si>
  <si>
    <t>2157565</t>
  </si>
  <si>
    <t>이선재</t>
  </si>
  <si>
    <t>2597060</t>
  </si>
  <si>
    <t>이훈택</t>
  </si>
  <si>
    <t>0942074</t>
  </si>
  <si>
    <t>이준호</t>
  </si>
  <si>
    <t>1371329</t>
  </si>
  <si>
    <t>석명순</t>
  </si>
  <si>
    <t>0850936</t>
  </si>
  <si>
    <t>이계연</t>
  </si>
  <si>
    <t>2485445</t>
  </si>
  <si>
    <t>2205978</t>
  </si>
  <si>
    <t>2310548</t>
  </si>
  <si>
    <t>2169554</t>
  </si>
  <si>
    <t>1944788</t>
  </si>
  <si>
    <t>1932809</t>
  </si>
  <si>
    <t>고금숙</t>
  </si>
  <si>
    <t>0285057</t>
  </si>
  <si>
    <t>김숙경</t>
  </si>
  <si>
    <t>2599238</t>
  </si>
  <si>
    <t>강동조</t>
  </si>
  <si>
    <t>2592334</t>
  </si>
  <si>
    <t>심미숙</t>
  </si>
  <si>
    <t>2562670</t>
  </si>
  <si>
    <t>오세옥</t>
  </si>
  <si>
    <t>2406522</t>
  </si>
  <si>
    <t>이정민</t>
  </si>
  <si>
    <t>0957224</t>
  </si>
  <si>
    <t>1845434</t>
  </si>
  <si>
    <t>1579748</t>
  </si>
  <si>
    <t>2379521</t>
  </si>
  <si>
    <t>1333112</t>
  </si>
  <si>
    <t>1654805</t>
  </si>
  <si>
    <t>1788086</t>
  </si>
  <si>
    <t>0872345</t>
  </si>
  <si>
    <t>김효신</t>
  </si>
  <si>
    <t>2120157</t>
  </si>
  <si>
    <t>2200861</t>
  </si>
  <si>
    <t>1330236</t>
  </si>
  <si>
    <t>이성희</t>
  </si>
  <si>
    <t>2601270</t>
  </si>
  <si>
    <t>정은희</t>
  </si>
  <si>
    <t>2595690</t>
  </si>
  <si>
    <t>최원하</t>
  </si>
  <si>
    <t>2161164</t>
  </si>
  <si>
    <t>NMCT670</t>
    <phoneticPr fontId="1" type="noConversion"/>
  </si>
  <si>
    <t>2568236</t>
  </si>
  <si>
    <t>1239100</t>
  </si>
  <si>
    <t>이영애</t>
  </si>
  <si>
    <t>1751230</t>
  </si>
  <si>
    <t>김구연</t>
  </si>
  <si>
    <t>0761093</t>
  </si>
  <si>
    <t>유완상</t>
  </si>
  <si>
    <t>1723751</t>
  </si>
  <si>
    <t>1731159</t>
  </si>
  <si>
    <t>1875040</t>
  </si>
  <si>
    <t>김애경</t>
  </si>
  <si>
    <t>0213602</t>
  </si>
  <si>
    <t>1802240</t>
  </si>
  <si>
    <t>0052994</t>
  </si>
  <si>
    <t>정광희</t>
  </si>
  <si>
    <t>2254166</t>
  </si>
  <si>
    <t>임주연</t>
  </si>
  <si>
    <t>0952679</t>
  </si>
  <si>
    <t>2112834</t>
  </si>
  <si>
    <t>2593022</t>
  </si>
  <si>
    <t>한병석</t>
  </si>
  <si>
    <t>2186315</t>
  </si>
  <si>
    <t>2543874</t>
  </si>
  <si>
    <t>1626825</t>
  </si>
  <si>
    <t>2592187</t>
    <phoneticPr fontId="1" type="noConversion"/>
  </si>
  <si>
    <t>2215860</t>
  </si>
  <si>
    <t>7147269</t>
  </si>
  <si>
    <t>1412919</t>
  </si>
  <si>
    <t>김이호</t>
  </si>
  <si>
    <t>2594325</t>
  </si>
  <si>
    <t>고창규</t>
  </si>
  <si>
    <t>1128242</t>
  </si>
  <si>
    <t>현선미</t>
  </si>
  <si>
    <t>7294240</t>
  </si>
  <si>
    <t>김효자</t>
  </si>
  <si>
    <t>7238380</t>
  </si>
  <si>
    <t>0581979</t>
  </si>
  <si>
    <t>고연주</t>
  </si>
  <si>
    <t>2269197</t>
  </si>
  <si>
    <t>2594309</t>
  </si>
  <si>
    <t>1997662</t>
  </si>
  <si>
    <t>황명희</t>
  </si>
  <si>
    <t>0683151</t>
  </si>
  <si>
    <t>박재성</t>
  </si>
  <si>
    <t>1331121</t>
  </si>
  <si>
    <t>2040272</t>
  </si>
  <si>
    <t>김기분</t>
  </si>
  <si>
    <t>0723407</t>
  </si>
  <si>
    <t>이명재</t>
  </si>
  <si>
    <t>0544504</t>
  </si>
  <si>
    <t>한영수</t>
  </si>
  <si>
    <t>0659954</t>
  </si>
  <si>
    <t>1359027</t>
  </si>
  <si>
    <t>최명화</t>
  </si>
  <si>
    <t>2595903</t>
  </si>
  <si>
    <t>2325508</t>
  </si>
  <si>
    <t>0772983</t>
  </si>
  <si>
    <t>1818085</t>
  </si>
  <si>
    <t>최호용</t>
  </si>
  <si>
    <t>2578595</t>
  </si>
  <si>
    <t>김종철</t>
  </si>
  <si>
    <t>2580026</t>
  </si>
  <si>
    <t>0525775</t>
  </si>
  <si>
    <t>2559835</t>
  </si>
  <si>
    <t>2387982</t>
  </si>
  <si>
    <t>2483821</t>
  </si>
  <si>
    <t>1784912</t>
  </si>
  <si>
    <t>2574826</t>
  </si>
  <si>
    <t>조창례</t>
  </si>
  <si>
    <t>2546473</t>
  </si>
  <si>
    <t>2587621</t>
  </si>
  <si>
    <t>정창빈</t>
  </si>
  <si>
    <t>1949492</t>
  </si>
  <si>
    <t>1778015</t>
  </si>
  <si>
    <t>이지안</t>
  </si>
  <si>
    <t>2261915</t>
  </si>
  <si>
    <t>2576042</t>
  </si>
  <si>
    <t>김주옥</t>
  </si>
  <si>
    <t>2285700</t>
  </si>
  <si>
    <t>최영배</t>
  </si>
  <si>
    <t>1326237</t>
  </si>
  <si>
    <t>서숙희</t>
  </si>
  <si>
    <t>7087891</t>
  </si>
  <si>
    <t>윤숙현</t>
  </si>
  <si>
    <t>2596300</t>
  </si>
  <si>
    <t>김범중</t>
  </si>
  <si>
    <t>0038202</t>
  </si>
  <si>
    <t>문경숙</t>
  </si>
  <si>
    <t>0007536</t>
  </si>
  <si>
    <t>함옥순</t>
  </si>
  <si>
    <t>1187972</t>
  </si>
  <si>
    <t>구정숙</t>
  </si>
  <si>
    <t>2558836</t>
  </si>
  <si>
    <t>1141545</t>
  </si>
  <si>
    <t>2594548</t>
  </si>
  <si>
    <t>강지연</t>
  </si>
  <si>
    <t>2585775</t>
  </si>
  <si>
    <t>김기선</t>
  </si>
  <si>
    <t>2590822</t>
  </si>
  <si>
    <t>1775789</t>
  </si>
  <si>
    <t>송은하</t>
  </si>
  <si>
    <t>2123741</t>
  </si>
  <si>
    <t>지용진</t>
  </si>
  <si>
    <t>1391127</t>
  </si>
  <si>
    <t>박정화</t>
  </si>
  <si>
    <t>2597762</t>
  </si>
  <si>
    <t>장애정</t>
  </si>
  <si>
    <t>0010133</t>
  </si>
  <si>
    <t>2310063</t>
  </si>
  <si>
    <t>2211725</t>
  </si>
  <si>
    <t>1335977</t>
  </si>
  <si>
    <t>곽을예</t>
  </si>
  <si>
    <t>2579836</t>
  </si>
  <si>
    <t>홍남숙</t>
  </si>
  <si>
    <t>2597282</t>
  </si>
  <si>
    <t>차수진</t>
  </si>
  <si>
    <t>2597364</t>
  </si>
  <si>
    <t>김재준2</t>
  </si>
  <si>
    <t>2049009</t>
  </si>
  <si>
    <t>장윤정</t>
  </si>
  <si>
    <t>2511912</t>
  </si>
  <si>
    <t>임종인</t>
  </si>
  <si>
    <t>1777285</t>
  </si>
  <si>
    <t>정혜원</t>
  </si>
  <si>
    <t>2595934</t>
  </si>
  <si>
    <t>2041760</t>
  </si>
  <si>
    <t>2560850</t>
    <phoneticPr fontId="1" type="noConversion"/>
  </si>
  <si>
    <t>금은숙</t>
  </si>
  <si>
    <t>0501037</t>
  </si>
  <si>
    <t>김영광</t>
  </si>
  <si>
    <t>0063626</t>
  </si>
  <si>
    <t>0700322</t>
  </si>
  <si>
    <t>최모경</t>
  </si>
  <si>
    <t>1410160</t>
  </si>
  <si>
    <t>2051363</t>
  </si>
  <si>
    <t>2425859</t>
  </si>
  <si>
    <t>임해순</t>
  </si>
  <si>
    <t>1500690</t>
    <phoneticPr fontId="1" type="noConversion"/>
  </si>
  <si>
    <t>2308398</t>
  </si>
  <si>
    <t>1781484</t>
  </si>
  <si>
    <t>2304029</t>
  </si>
  <si>
    <t>성명희</t>
  </si>
  <si>
    <t>0163109</t>
    <phoneticPr fontId="1" type="noConversion"/>
  </si>
  <si>
    <t>김순정</t>
  </si>
  <si>
    <t>0276922</t>
  </si>
  <si>
    <t>2193433</t>
  </si>
  <si>
    <t>2473262</t>
  </si>
  <si>
    <t>0749866</t>
  </si>
  <si>
    <t>김태연</t>
  </si>
  <si>
    <t>2150821</t>
  </si>
  <si>
    <t>2589996</t>
  </si>
  <si>
    <t>전상호</t>
  </si>
  <si>
    <t>2599685</t>
  </si>
  <si>
    <t>박영기</t>
  </si>
  <si>
    <t>1780663</t>
  </si>
  <si>
    <t>0057515</t>
  </si>
  <si>
    <t>1327677</t>
  </si>
  <si>
    <t>1918183</t>
  </si>
  <si>
    <t>2552129</t>
  </si>
  <si>
    <t>0273157</t>
  </si>
  <si>
    <t>2596036</t>
    <phoneticPr fontId="1" type="noConversion"/>
  </si>
  <si>
    <t>정근호</t>
  </si>
  <si>
    <t>0508577</t>
  </si>
  <si>
    <t>0899864</t>
  </si>
  <si>
    <t>1869454</t>
  </si>
  <si>
    <t>1279190</t>
  </si>
  <si>
    <t>김현실</t>
  </si>
  <si>
    <t>2601514</t>
  </si>
  <si>
    <t>1909051</t>
  </si>
  <si>
    <t>정경희</t>
  </si>
  <si>
    <t>2589991</t>
  </si>
  <si>
    <t>이강희</t>
  </si>
  <si>
    <t>1394111</t>
  </si>
  <si>
    <t>2592957</t>
  </si>
  <si>
    <t>박태봉</t>
  </si>
  <si>
    <t>7108243</t>
  </si>
  <si>
    <t>2593405</t>
  </si>
  <si>
    <t>차병선</t>
  </si>
  <si>
    <t>2592527</t>
  </si>
  <si>
    <t>권재준</t>
  </si>
  <si>
    <t>2590352</t>
  </si>
  <si>
    <t>2394145</t>
  </si>
  <si>
    <t>1336839</t>
  </si>
  <si>
    <t>박계화</t>
  </si>
  <si>
    <t>0408224</t>
  </si>
  <si>
    <t>윤정수</t>
  </si>
  <si>
    <t>2249134</t>
  </si>
  <si>
    <t>0858479</t>
  </si>
  <si>
    <t>박태미</t>
  </si>
  <si>
    <t>2591974</t>
  </si>
  <si>
    <t>0616667</t>
  </si>
  <si>
    <t>최익현</t>
  </si>
  <si>
    <t>2592403</t>
    <phoneticPr fontId="1" type="noConversion"/>
  </si>
  <si>
    <t>이상엽</t>
  </si>
  <si>
    <t>0279503</t>
  </si>
  <si>
    <t>이형순</t>
  </si>
  <si>
    <t>1128911</t>
  </si>
  <si>
    <t>1084225</t>
  </si>
  <si>
    <t>송재남</t>
  </si>
  <si>
    <t>1941966</t>
  </si>
  <si>
    <t>2592708</t>
  </si>
  <si>
    <t>황지민</t>
  </si>
  <si>
    <t>1195389</t>
  </si>
  <si>
    <t>2591195</t>
  </si>
  <si>
    <t>김두수</t>
  </si>
  <si>
    <t>1364786</t>
  </si>
  <si>
    <t>2005344</t>
  </si>
  <si>
    <t>0473844</t>
  </si>
  <si>
    <t>고정옥</t>
  </si>
  <si>
    <t>0218107</t>
  </si>
  <si>
    <t>임혜수</t>
  </si>
  <si>
    <t>2540779</t>
  </si>
  <si>
    <t>1870000</t>
  </si>
  <si>
    <t>2402049</t>
  </si>
  <si>
    <t>0294214</t>
  </si>
  <si>
    <t>7152273</t>
  </si>
  <si>
    <t>2162235</t>
  </si>
  <si>
    <t>양수근</t>
  </si>
  <si>
    <t>2595198</t>
  </si>
  <si>
    <t>김성수</t>
  </si>
  <si>
    <t>2393012</t>
  </si>
  <si>
    <t>윤현정</t>
  </si>
  <si>
    <t>7110959</t>
  </si>
  <si>
    <t>1877894</t>
  </si>
  <si>
    <t>양송희</t>
  </si>
  <si>
    <t>0053563</t>
  </si>
  <si>
    <t>이도영</t>
  </si>
  <si>
    <t>0300475</t>
  </si>
  <si>
    <t>2593133</t>
  </si>
  <si>
    <t>공향남</t>
  </si>
  <si>
    <t>2590074</t>
  </si>
  <si>
    <t>백은미</t>
  </si>
  <si>
    <t>2050272</t>
  </si>
  <si>
    <t>0814887</t>
  </si>
  <si>
    <t>1700589</t>
  </si>
  <si>
    <t>민윤미</t>
  </si>
  <si>
    <t>1806971</t>
  </si>
  <si>
    <t>노승신</t>
  </si>
  <si>
    <t>1657641</t>
  </si>
  <si>
    <t>1643377</t>
  </si>
  <si>
    <t>고옥남</t>
  </si>
  <si>
    <t>2592970</t>
  </si>
  <si>
    <t>정말남</t>
  </si>
  <si>
    <t>0268434</t>
  </si>
  <si>
    <t>유영배</t>
  </si>
  <si>
    <t>1878954</t>
  </si>
  <si>
    <t>2156722</t>
  </si>
  <si>
    <t>0385218</t>
  </si>
  <si>
    <t>1176143</t>
  </si>
  <si>
    <t>0194720</t>
  </si>
  <si>
    <t>0327559</t>
  </si>
  <si>
    <t>1772805</t>
  </si>
  <si>
    <t>방경례</t>
  </si>
  <si>
    <t>1866760</t>
  </si>
  <si>
    <t>김양순2</t>
  </si>
  <si>
    <t>1774419</t>
    <phoneticPr fontId="1" type="noConversion"/>
  </si>
  <si>
    <t>전정숙</t>
  </si>
  <si>
    <t>2394248</t>
  </si>
  <si>
    <t>2146833</t>
  </si>
  <si>
    <t>0381089</t>
  </si>
  <si>
    <t>1911319</t>
  </si>
  <si>
    <t>문금선</t>
  </si>
  <si>
    <t>2193178</t>
  </si>
  <si>
    <t>2594544</t>
  </si>
  <si>
    <t>민병학</t>
  </si>
  <si>
    <t>2592608</t>
  </si>
  <si>
    <t>윤덕희</t>
  </si>
  <si>
    <t>2596581</t>
  </si>
  <si>
    <t>최명관</t>
  </si>
  <si>
    <t>0004702</t>
  </si>
  <si>
    <t>박원화</t>
  </si>
  <si>
    <t>0929597</t>
  </si>
  <si>
    <t>박준일</t>
  </si>
  <si>
    <t>2597001</t>
  </si>
  <si>
    <t>류대열</t>
  </si>
  <si>
    <t>1407072</t>
  </si>
  <si>
    <t>홍명옥</t>
  </si>
  <si>
    <t>0474196</t>
  </si>
  <si>
    <t>김광희</t>
  </si>
  <si>
    <t>2062405</t>
  </si>
  <si>
    <t>2594547</t>
  </si>
  <si>
    <t>윤지영</t>
  </si>
  <si>
    <t>1840149</t>
  </si>
  <si>
    <t>송삼남</t>
  </si>
  <si>
    <t>1303026</t>
  </si>
  <si>
    <t>이신숙</t>
  </si>
  <si>
    <t>0861619</t>
  </si>
  <si>
    <t>2597445</t>
  </si>
  <si>
    <t>장양환</t>
  </si>
  <si>
    <t>2596775</t>
    <phoneticPr fontId="1" type="noConversion"/>
  </si>
  <si>
    <t>지명준</t>
  </si>
  <si>
    <t>1545159</t>
  </si>
  <si>
    <t>2596156</t>
  </si>
  <si>
    <t>정지환</t>
  </si>
  <si>
    <t>1226182</t>
  </si>
  <si>
    <t>0350783</t>
  </si>
  <si>
    <t>0145867</t>
  </si>
  <si>
    <t>1298216</t>
  </si>
  <si>
    <t>0018475</t>
  </si>
  <si>
    <t>0464350</t>
  </si>
  <si>
    <t>2334874</t>
  </si>
  <si>
    <t>2596663</t>
  </si>
  <si>
    <t>이귀환</t>
  </si>
  <si>
    <t>0006380</t>
  </si>
  <si>
    <t>1229410</t>
  </si>
  <si>
    <t>양미경</t>
  </si>
  <si>
    <t>2310985</t>
  </si>
  <si>
    <t>1871943</t>
  </si>
  <si>
    <t>유지희</t>
  </si>
  <si>
    <t>0512898</t>
  </si>
  <si>
    <t>강채영</t>
  </si>
  <si>
    <t>0124107</t>
  </si>
  <si>
    <t>0408853</t>
  </si>
  <si>
    <t>윤숙</t>
  </si>
  <si>
    <t>0007208</t>
  </si>
  <si>
    <t>이효중</t>
  </si>
  <si>
    <t>2204592</t>
  </si>
  <si>
    <t>안영주</t>
  </si>
  <si>
    <t>2420854</t>
  </si>
  <si>
    <t>2469541</t>
  </si>
  <si>
    <t>안미숙</t>
  </si>
  <si>
    <t>2267032</t>
  </si>
  <si>
    <t>2201116</t>
  </si>
  <si>
    <t>0279758</t>
  </si>
  <si>
    <t>0513637</t>
  </si>
  <si>
    <t>조용완</t>
  </si>
  <si>
    <t>2596706</t>
  </si>
  <si>
    <t>박영언</t>
  </si>
  <si>
    <t>0283753</t>
  </si>
  <si>
    <t>0053916</t>
  </si>
  <si>
    <t>1773023</t>
  </si>
  <si>
    <t>김현순</t>
  </si>
  <si>
    <t>1885221</t>
  </si>
  <si>
    <t>김예선</t>
  </si>
  <si>
    <t>1474122</t>
  </si>
  <si>
    <t>1677896</t>
  </si>
  <si>
    <t>성수경</t>
  </si>
  <si>
    <t>2109254</t>
  </si>
  <si>
    <t>조병남</t>
  </si>
  <si>
    <t>2003459</t>
  </si>
  <si>
    <t>이규성</t>
  </si>
  <si>
    <t>0891522</t>
  </si>
  <si>
    <t>2599189</t>
  </si>
  <si>
    <t>함대훈</t>
  </si>
  <si>
    <t>1222533</t>
  </si>
  <si>
    <t>0155710</t>
  </si>
  <si>
    <t>박상엽</t>
  </si>
  <si>
    <t>1639088</t>
  </si>
  <si>
    <t>홍이남</t>
  </si>
  <si>
    <t>2006401</t>
  </si>
  <si>
    <t>김희선</t>
  </si>
  <si>
    <t>0822820</t>
  </si>
  <si>
    <t>안동혁</t>
  </si>
  <si>
    <t>2541357</t>
  </si>
  <si>
    <t>2393750</t>
  </si>
  <si>
    <t>2600213</t>
  </si>
  <si>
    <t>김우현</t>
  </si>
  <si>
    <t>0275916</t>
  </si>
  <si>
    <t>0955848</t>
  </si>
  <si>
    <t>김태균</t>
  </si>
  <si>
    <t>1156089</t>
  </si>
  <si>
    <t>송선자</t>
  </si>
  <si>
    <t>1964954</t>
  </si>
  <si>
    <t>조용식</t>
  </si>
  <si>
    <t>1390864</t>
  </si>
  <si>
    <t>손수현</t>
  </si>
  <si>
    <t>2537860</t>
  </si>
  <si>
    <t>0598479</t>
  </si>
  <si>
    <t>김재근</t>
  </si>
  <si>
    <t>1246659</t>
  </si>
  <si>
    <t>박상</t>
  </si>
  <si>
    <t>2215517</t>
  </si>
  <si>
    <t>강향숙</t>
  </si>
  <si>
    <t>2416862</t>
  </si>
  <si>
    <t>1411372</t>
  </si>
  <si>
    <t>2001554</t>
  </si>
  <si>
    <t>안선남</t>
  </si>
  <si>
    <t>1339909</t>
  </si>
  <si>
    <t>1320820</t>
  </si>
  <si>
    <t>서인희</t>
  </si>
  <si>
    <t>2437086</t>
  </si>
  <si>
    <t>2031779</t>
  </si>
  <si>
    <t>최현숙</t>
  </si>
  <si>
    <t>1048959</t>
  </si>
  <si>
    <t>1159395</t>
  </si>
  <si>
    <t>2600229</t>
  </si>
  <si>
    <t>송재범</t>
  </si>
  <si>
    <t>1996530</t>
  </si>
  <si>
    <t>1915929</t>
  </si>
  <si>
    <t>2580065</t>
  </si>
  <si>
    <t>too young</t>
    <phoneticPr fontId="1" type="noConversion"/>
  </si>
  <si>
    <t>Both legs injured</t>
    <phoneticPr fontId="1" type="noConversion"/>
  </si>
  <si>
    <t>2457324</t>
    <phoneticPr fontId="1" type="noConversion"/>
  </si>
  <si>
    <t>박추옥</t>
  </si>
  <si>
    <t>Infi</t>
    <phoneticPr fontId="1" type="noConversion"/>
  </si>
  <si>
    <t>1785047</t>
  </si>
  <si>
    <t>1813052</t>
  </si>
  <si>
    <t>1400142</t>
  </si>
  <si>
    <t>김알렉산더</t>
  </si>
  <si>
    <t>2070408</t>
  </si>
  <si>
    <t>2380757</t>
  </si>
  <si>
    <t>1636501</t>
  </si>
  <si>
    <t>남기화</t>
  </si>
  <si>
    <t>1805395</t>
  </si>
  <si>
    <t>2474480</t>
  </si>
  <si>
    <t>이기심</t>
  </si>
  <si>
    <t>2498170</t>
  </si>
  <si>
    <t>0001968</t>
  </si>
  <si>
    <t>정진화</t>
  </si>
  <si>
    <t>2144890</t>
  </si>
  <si>
    <t>김송자</t>
  </si>
  <si>
    <t>0402300</t>
  </si>
  <si>
    <t>이호연</t>
  </si>
  <si>
    <t>2259620</t>
  </si>
  <si>
    <t>1744782</t>
  </si>
  <si>
    <t>안현호</t>
  </si>
  <si>
    <t>2485355</t>
  </si>
  <si>
    <t>홍성혜</t>
  </si>
  <si>
    <t>2219852</t>
  </si>
  <si>
    <t>2051366</t>
  </si>
  <si>
    <t>2600137</t>
  </si>
  <si>
    <t>정병윤</t>
  </si>
  <si>
    <t>2162598</t>
  </si>
  <si>
    <t>황경수</t>
  </si>
  <si>
    <t>2521838</t>
  </si>
  <si>
    <t>최분여</t>
  </si>
  <si>
    <t>2400635</t>
  </si>
  <si>
    <t>1246105</t>
  </si>
  <si>
    <t>김춘희</t>
  </si>
  <si>
    <t>1791156</t>
  </si>
  <si>
    <t>0085632</t>
  </si>
  <si>
    <t>2539977</t>
  </si>
  <si>
    <t>0533058</t>
  </si>
  <si>
    <t>2602365</t>
  </si>
  <si>
    <t>김보민</t>
  </si>
  <si>
    <t>2463173</t>
  </si>
  <si>
    <t>2099292</t>
  </si>
  <si>
    <t>0721338</t>
  </si>
  <si>
    <t>1843383</t>
  </si>
  <si>
    <t>7042623</t>
  </si>
  <si>
    <t>2549853</t>
  </si>
  <si>
    <t>최성규</t>
  </si>
  <si>
    <t>7008121</t>
  </si>
  <si>
    <t>1830382</t>
  </si>
  <si>
    <t>2602453</t>
  </si>
  <si>
    <t>0123940</t>
  </si>
  <si>
    <t>0402762</t>
  </si>
  <si>
    <t>2599396</t>
  </si>
  <si>
    <t>정광현</t>
  </si>
  <si>
    <t>0015546</t>
  </si>
  <si>
    <t>2543013</t>
  </si>
  <si>
    <t>0091761</t>
  </si>
  <si>
    <t>2595460</t>
  </si>
  <si>
    <t>이윤희2</t>
  </si>
  <si>
    <t>1998413</t>
  </si>
  <si>
    <t>2573558</t>
  </si>
  <si>
    <t>이혜준</t>
  </si>
  <si>
    <t>2529716</t>
  </si>
  <si>
    <t>Infi</t>
    <phoneticPr fontId="1" type="noConversion"/>
  </si>
  <si>
    <t>2254442</t>
  </si>
  <si>
    <t>2143697</t>
  </si>
  <si>
    <t>2602932</t>
  </si>
  <si>
    <t>임태범</t>
  </si>
  <si>
    <t>2451551</t>
  </si>
  <si>
    <t>노주희</t>
  </si>
  <si>
    <t>1755878</t>
  </si>
  <si>
    <t>1865747</t>
  </si>
  <si>
    <t>2597687</t>
  </si>
  <si>
    <t>이정분</t>
  </si>
  <si>
    <t>2603634</t>
  </si>
  <si>
    <t>임금천</t>
  </si>
  <si>
    <t>2064183</t>
  </si>
  <si>
    <t>최준영</t>
  </si>
  <si>
    <t>0080660</t>
  </si>
  <si>
    <t>2572534</t>
  </si>
  <si>
    <t>최기열</t>
  </si>
  <si>
    <t>0064079</t>
  </si>
  <si>
    <t>장상오</t>
  </si>
  <si>
    <t>2138480</t>
  </si>
  <si>
    <t>2603333</t>
  </si>
  <si>
    <t>김정균</t>
  </si>
  <si>
    <t>1993411</t>
  </si>
  <si>
    <t>2295758</t>
  </si>
  <si>
    <t>Infi</t>
    <phoneticPr fontId="1" type="noConversion"/>
  </si>
  <si>
    <t>2355967</t>
  </si>
  <si>
    <t>연일고</t>
  </si>
  <si>
    <t>0249024</t>
  </si>
  <si>
    <t>0742411</t>
  </si>
  <si>
    <t>구자국</t>
  </si>
  <si>
    <t>2602923</t>
  </si>
  <si>
    <t>박태진</t>
  </si>
  <si>
    <t>2351640</t>
  </si>
  <si>
    <t>1268587</t>
  </si>
  <si>
    <t>이진원</t>
  </si>
  <si>
    <t>2427686</t>
  </si>
  <si>
    <t>7056874</t>
  </si>
  <si>
    <t>김용배</t>
  </si>
  <si>
    <t>2541166</t>
  </si>
  <si>
    <t>2604395</t>
  </si>
  <si>
    <t>김민종</t>
  </si>
  <si>
    <t>0150232</t>
  </si>
  <si>
    <t>Infi</t>
    <phoneticPr fontId="1" type="noConversion"/>
  </si>
  <si>
    <t>2596017</t>
  </si>
  <si>
    <t>손종업</t>
  </si>
  <si>
    <t>0996029</t>
  </si>
  <si>
    <t>2004837</t>
  </si>
  <si>
    <t>2570423</t>
  </si>
  <si>
    <t>7189972</t>
  </si>
  <si>
    <t>이한준</t>
  </si>
  <si>
    <t>7185613</t>
  </si>
  <si>
    <t>김인택</t>
  </si>
  <si>
    <t>1773813</t>
  </si>
  <si>
    <t>이승미</t>
  </si>
  <si>
    <t>1267649</t>
  </si>
  <si>
    <t>임현영</t>
  </si>
  <si>
    <t>1778253</t>
  </si>
  <si>
    <t>박태정</t>
  </si>
  <si>
    <t>2604408</t>
  </si>
  <si>
    <t>박종건</t>
  </si>
  <si>
    <t>2604640</t>
  </si>
  <si>
    <t>최상운</t>
  </si>
  <si>
    <t>1072667</t>
  </si>
  <si>
    <t>1308785</t>
  </si>
  <si>
    <t>강문자</t>
  </si>
  <si>
    <t>2604878</t>
  </si>
  <si>
    <t>박연규</t>
  </si>
  <si>
    <t>0562605</t>
  </si>
  <si>
    <t>1996514</t>
  </si>
  <si>
    <t>2541080</t>
  </si>
  <si>
    <t>1421929</t>
  </si>
  <si>
    <t>Infi</t>
    <phoneticPr fontId="1" type="noConversion"/>
  </si>
  <si>
    <t>0917753</t>
  </si>
  <si>
    <t>2205230</t>
  </si>
  <si>
    <t>2519729</t>
  </si>
  <si>
    <t>이관복</t>
  </si>
  <si>
    <t>2605422</t>
  </si>
  <si>
    <t>송복근</t>
  </si>
  <si>
    <t>0268281</t>
  </si>
  <si>
    <t>0289667</t>
  </si>
  <si>
    <t>1505127</t>
  </si>
  <si>
    <t>Infi</t>
    <phoneticPr fontId="1" type="noConversion"/>
  </si>
  <si>
    <t>2337636</t>
  </si>
  <si>
    <t>1737111</t>
  </si>
  <si>
    <t>김순남</t>
  </si>
  <si>
    <t>0095101</t>
  </si>
  <si>
    <t>노종순</t>
  </si>
  <si>
    <t>0010430</t>
  </si>
  <si>
    <t>2172200</t>
  </si>
  <si>
    <t>연명순</t>
  </si>
  <si>
    <t>0572506</t>
  </si>
  <si>
    <t>2185947</t>
  </si>
  <si>
    <t>박예솔</t>
  </si>
  <si>
    <t>2594494</t>
  </si>
  <si>
    <t>김귀현</t>
  </si>
  <si>
    <t>0983213</t>
  </si>
  <si>
    <t>2603612</t>
  </si>
  <si>
    <t>허록</t>
  </si>
  <si>
    <t>7257464</t>
  </si>
  <si>
    <t>1806155</t>
  </si>
  <si>
    <t>1322087</t>
  </si>
  <si>
    <t>0352689</t>
  </si>
  <si>
    <t>정운근</t>
  </si>
  <si>
    <t>1112392</t>
  </si>
  <si>
    <t>신혜연</t>
  </si>
  <si>
    <t>1848424</t>
  </si>
  <si>
    <t>0665322</t>
  </si>
  <si>
    <t>소양수</t>
  </si>
  <si>
    <t>2539935</t>
  </si>
  <si>
    <t>호순미</t>
  </si>
  <si>
    <t>Infi</t>
    <phoneticPr fontId="1" type="noConversion"/>
  </si>
  <si>
    <t>7093831</t>
  </si>
  <si>
    <t>7120271</t>
  </si>
  <si>
    <t>박근우</t>
  </si>
  <si>
    <t>2592329</t>
  </si>
  <si>
    <t>김종대</t>
  </si>
  <si>
    <t>1649731</t>
  </si>
  <si>
    <t>고난희</t>
  </si>
  <si>
    <t>2448679</t>
  </si>
  <si>
    <t>김해룡</t>
  </si>
  <si>
    <t>2379530</t>
  </si>
  <si>
    <t>2244204</t>
  </si>
  <si>
    <t>2322295</t>
  </si>
  <si>
    <t>2264685</t>
  </si>
  <si>
    <t>1315970</t>
  </si>
  <si>
    <t>1427205</t>
  </si>
  <si>
    <t>2477003</t>
  </si>
  <si>
    <t>1890140</t>
  </si>
  <si>
    <t>1687519</t>
  </si>
  <si>
    <t>0370386</t>
  </si>
  <si>
    <t>박순화</t>
  </si>
  <si>
    <t>2590474</t>
  </si>
  <si>
    <t>강항구</t>
  </si>
  <si>
    <t>2299186</t>
  </si>
  <si>
    <t>2603872</t>
  </si>
  <si>
    <t>이상만</t>
  </si>
  <si>
    <t>0931869</t>
  </si>
  <si>
    <t>2607433</t>
  </si>
  <si>
    <t>김원화</t>
  </si>
  <si>
    <t>0121557</t>
  </si>
  <si>
    <t>김병관</t>
  </si>
  <si>
    <t>0054220</t>
  </si>
  <si>
    <t>안한진</t>
  </si>
  <si>
    <t>1042444</t>
  </si>
  <si>
    <t>1950305</t>
  </si>
  <si>
    <t>국기오</t>
  </si>
  <si>
    <t>0163358</t>
  </si>
  <si>
    <t>신문순</t>
  </si>
  <si>
    <t>0006586</t>
  </si>
  <si>
    <t>2363161</t>
  </si>
  <si>
    <t>1421337</t>
  </si>
  <si>
    <t>1776119</t>
  </si>
  <si>
    <t>심문섭</t>
  </si>
  <si>
    <t>0247960</t>
  </si>
  <si>
    <t>1856829</t>
  </si>
  <si>
    <t>성택환</t>
  </si>
  <si>
    <t>1992238</t>
  </si>
  <si>
    <t>이안숙</t>
  </si>
  <si>
    <t>7245066</t>
  </si>
  <si>
    <t>구주경</t>
  </si>
  <si>
    <t>0550898</t>
  </si>
  <si>
    <t>1859414</t>
  </si>
  <si>
    <t>남주현</t>
  </si>
  <si>
    <t>1951834</t>
  </si>
  <si>
    <t>김북현</t>
  </si>
  <si>
    <t>1794530</t>
  </si>
  <si>
    <t>0343308</t>
  </si>
  <si>
    <t>조원복</t>
  </si>
  <si>
    <t>2457640</t>
  </si>
  <si>
    <t>2608352</t>
  </si>
  <si>
    <t>심학용</t>
  </si>
  <si>
    <t>0875937</t>
  </si>
  <si>
    <t>조해선</t>
  </si>
  <si>
    <t>1838900</t>
  </si>
  <si>
    <t>2607530</t>
  </si>
  <si>
    <t>곽충근</t>
  </si>
  <si>
    <t>0486448</t>
  </si>
  <si>
    <t>1834387</t>
  </si>
  <si>
    <t>2323051</t>
  </si>
  <si>
    <t>2395164</t>
  </si>
  <si>
    <t>2608641</t>
  </si>
  <si>
    <t>편상해</t>
  </si>
  <si>
    <t>1957565</t>
  </si>
  <si>
    <t>0694260</t>
  </si>
  <si>
    <t>장경화</t>
  </si>
  <si>
    <t>2601887</t>
  </si>
  <si>
    <t>임만호</t>
  </si>
  <si>
    <t>0727072</t>
  </si>
  <si>
    <t>2291406</t>
  </si>
  <si>
    <t>1647297</t>
  </si>
  <si>
    <t>2437687</t>
  </si>
  <si>
    <t>2380694</t>
  </si>
  <si>
    <t>2551855</t>
  </si>
  <si>
    <t>Infi</t>
    <phoneticPr fontId="1" type="noConversion"/>
  </si>
  <si>
    <t>0249127</t>
  </si>
  <si>
    <t>1314721</t>
  </si>
  <si>
    <t>2183012</t>
  </si>
  <si>
    <t>장옥경</t>
  </si>
  <si>
    <t>0260014</t>
  </si>
  <si>
    <t>백용기</t>
  </si>
  <si>
    <t>2587098</t>
  </si>
  <si>
    <t>0022961</t>
  </si>
  <si>
    <t>민경기</t>
  </si>
  <si>
    <t>1135692</t>
  </si>
  <si>
    <t>노미경</t>
  </si>
  <si>
    <t>2544311</t>
  </si>
  <si>
    <t>7300013</t>
  </si>
  <si>
    <t>2608318</t>
  </si>
  <si>
    <t>정량</t>
  </si>
  <si>
    <t>1919875</t>
  </si>
  <si>
    <t>2602594</t>
  </si>
  <si>
    <t>임명숙</t>
  </si>
  <si>
    <t>0133701</t>
  </si>
  <si>
    <t>최유자</t>
  </si>
  <si>
    <t>1584767</t>
  </si>
  <si>
    <t>이춘길</t>
  </si>
  <si>
    <t>1213401</t>
  </si>
  <si>
    <t>기은숙</t>
  </si>
  <si>
    <t>2464314</t>
  </si>
  <si>
    <t>2608257</t>
  </si>
  <si>
    <t>신광식</t>
  </si>
  <si>
    <t>2102537</t>
  </si>
  <si>
    <t>김연희</t>
  </si>
  <si>
    <t>2176287</t>
  </si>
  <si>
    <t>0990695</t>
  </si>
  <si>
    <t>2023930</t>
  </si>
  <si>
    <t>2609599</t>
  </si>
  <si>
    <t>정명숙</t>
  </si>
  <si>
    <t>2610103</t>
  </si>
  <si>
    <t>안은경</t>
  </si>
  <si>
    <t>0177394</t>
  </si>
  <si>
    <t>2291525</t>
  </si>
  <si>
    <t>최재호</t>
  </si>
  <si>
    <t>2043264</t>
  </si>
  <si>
    <t>2610397</t>
  </si>
  <si>
    <t>2501850</t>
  </si>
  <si>
    <t>2447281</t>
  </si>
  <si>
    <t>1633190</t>
  </si>
  <si>
    <t>유인기</t>
  </si>
  <si>
    <t>2610386</t>
  </si>
  <si>
    <t>한중권</t>
  </si>
  <si>
    <t>1808117</t>
  </si>
  <si>
    <t>NM830</t>
    <phoneticPr fontId="1" type="noConversion"/>
  </si>
  <si>
    <t>2417938</t>
  </si>
  <si>
    <t>2601412</t>
  </si>
  <si>
    <t>정시원</t>
  </si>
  <si>
    <t>2601716</t>
  </si>
  <si>
    <t>정도화</t>
  </si>
  <si>
    <t>2325488</t>
  </si>
  <si>
    <t>0057456</t>
  </si>
  <si>
    <t>도옥희</t>
  </si>
  <si>
    <t>1267214</t>
  </si>
  <si>
    <t>0774746</t>
  </si>
  <si>
    <t>1934640</t>
  </si>
  <si>
    <t>7300939</t>
  </si>
  <si>
    <t>2602265</t>
  </si>
  <si>
    <t>정화진</t>
  </si>
  <si>
    <t>2602343</t>
  </si>
  <si>
    <t>정문자</t>
  </si>
  <si>
    <t>1181682</t>
  </si>
  <si>
    <t>7162206</t>
  </si>
  <si>
    <t>박갑연</t>
  </si>
  <si>
    <t>0496812</t>
  </si>
  <si>
    <t>2395495</t>
  </si>
  <si>
    <t>2305308</t>
  </si>
  <si>
    <t>1872837</t>
  </si>
  <si>
    <t>2598157</t>
  </si>
  <si>
    <t>김게냐</t>
  </si>
  <si>
    <t>1335096</t>
  </si>
  <si>
    <t>2187913</t>
  </si>
  <si>
    <t>2600350</t>
  </si>
  <si>
    <t>김종기</t>
  </si>
  <si>
    <t>2481948</t>
  </si>
  <si>
    <t>2538940</t>
  </si>
  <si>
    <t>1156204</t>
  </si>
  <si>
    <t>2602398</t>
  </si>
  <si>
    <t>0486352</t>
  </si>
  <si>
    <t>홍혜정</t>
  </si>
  <si>
    <t>NM830</t>
    <phoneticPr fontId="1" type="noConversion"/>
  </si>
  <si>
    <t>2303354</t>
  </si>
  <si>
    <t>0860320</t>
  </si>
  <si>
    <t>윤주미</t>
  </si>
  <si>
    <t>1715160</t>
  </si>
  <si>
    <t>2601968</t>
  </si>
  <si>
    <t>안태숙</t>
  </si>
  <si>
    <t>2603908</t>
  </si>
  <si>
    <t>정연재</t>
  </si>
  <si>
    <t>1369625</t>
  </si>
  <si>
    <t>이명민</t>
  </si>
  <si>
    <t>0414673</t>
  </si>
  <si>
    <t>1363897</t>
  </si>
  <si>
    <t>2219619</t>
  </si>
  <si>
    <t>신영철</t>
  </si>
  <si>
    <t>2603922</t>
  </si>
  <si>
    <t>2601726</t>
  </si>
  <si>
    <t>0676288</t>
  </si>
  <si>
    <t>1949002</t>
  </si>
  <si>
    <t>박재욱</t>
  </si>
  <si>
    <t>2030857</t>
  </si>
  <si>
    <t>NM830</t>
    <phoneticPr fontId="1" type="noConversion"/>
  </si>
  <si>
    <t>2544654</t>
  </si>
  <si>
    <t>0919352</t>
  </si>
  <si>
    <t>2603541</t>
  </si>
  <si>
    <t>서성예</t>
  </si>
  <si>
    <t>2604782</t>
  </si>
  <si>
    <t>민순기</t>
  </si>
  <si>
    <t>1148088</t>
  </si>
  <si>
    <t>심희근</t>
  </si>
  <si>
    <t>1251726</t>
  </si>
  <si>
    <t>박상일</t>
  </si>
  <si>
    <t>2456937</t>
  </si>
  <si>
    <t>박종원</t>
  </si>
  <si>
    <t>0941282</t>
  </si>
  <si>
    <t>우지원</t>
  </si>
  <si>
    <t>1198080</t>
  </si>
  <si>
    <t>2077006</t>
  </si>
  <si>
    <t>1639211</t>
  </si>
  <si>
    <t>오명희</t>
  </si>
  <si>
    <t>2604056</t>
  </si>
  <si>
    <t>김미래</t>
  </si>
  <si>
    <t>1934475</t>
  </si>
  <si>
    <t>노혜정</t>
  </si>
  <si>
    <t>1654799</t>
  </si>
  <si>
    <t>심수연</t>
  </si>
  <si>
    <t>2198047</t>
  </si>
  <si>
    <t>2237470</t>
  </si>
  <si>
    <t>2604682</t>
  </si>
  <si>
    <t>황민섭</t>
  </si>
  <si>
    <t>2600083</t>
  </si>
  <si>
    <t>박명숙</t>
  </si>
  <si>
    <t>2565206</t>
  </si>
  <si>
    <t>권원혁</t>
  </si>
  <si>
    <t>2513205</t>
  </si>
  <si>
    <t>이태용</t>
  </si>
  <si>
    <t>1969860</t>
  </si>
  <si>
    <t>2605010</t>
  </si>
  <si>
    <t>왕현숙</t>
  </si>
  <si>
    <t>1409647</t>
  </si>
  <si>
    <t>최봉화</t>
  </si>
  <si>
    <t>2606083</t>
  </si>
  <si>
    <t>2605726</t>
  </si>
  <si>
    <t>남궁연우</t>
  </si>
  <si>
    <t>2600598</t>
  </si>
  <si>
    <t>윤종구</t>
  </si>
  <si>
    <t>7167721</t>
  </si>
  <si>
    <t>최명규</t>
  </si>
  <si>
    <t>2356682</t>
  </si>
  <si>
    <t>1821667</t>
  </si>
  <si>
    <t>유광현</t>
  </si>
  <si>
    <t>2599665</t>
  </si>
  <si>
    <t>김현철2</t>
  </si>
  <si>
    <t>0546732</t>
  </si>
  <si>
    <t>하대경</t>
  </si>
  <si>
    <t>2488332</t>
  </si>
  <si>
    <t>0932386</t>
  </si>
  <si>
    <t>0994313</t>
  </si>
  <si>
    <t>2384014</t>
  </si>
  <si>
    <t>1149842</t>
  </si>
  <si>
    <t>2181701</t>
  </si>
  <si>
    <t>김형만</t>
  </si>
  <si>
    <t>0273206</t>
  </si>
  <si>
    <t>2434870</t>
  </si>
  <si>
    <t>2567612</t>
  </si>
  <si>
    <t>2342380</t>
  </si>
  <si>
    <t>7143699</t>
  </si>
  <si>
    <t>배국범</t>
  </si>
  <si>
    <t>2608567</t>
  </si>
  <si>
    <t>김영진2</t>
  </si>
  <si>
    <t>2361964</t>
  </si>
  <si>
    <t>NM830</t>
    <phoneticPr fontId="1" type="noConversion"/>
  </si>
  <si>
    <t>0454008</t>
  </si>
  <si>
    <t>2546442</t>
  </si>
  <si>
    <t>NM830</t>
    <phoneticPr fontId="1" type="noConversion"/>
  </si>
  <si>
    <t>2040803</t>
  </si>
  <si>
    <t>구본일</t>
  </si>
  <si>
    <t>0099583</t>
  </si>
  <si>
    <t>2281382</t>
  </si>
  <si>
    <t>전진태</t>
  </si>
  <si>
    <t>1514241</t>
  </si>
  <si>
    <t>박준오</t>
  </si>
  <si>
    <t>2195127</t>
  </si>
  <si>
    <t>2396763</t>
  </si>
  <si>
    <t>2105666</t>
  </si>
  <si>
    <t>0406843</t>
  </si>
  <si>
    <t>2312558</t>
  </si>
  <si>
    <t>1383605</t>
  </si>
  <si>
    <t>2606752</t>
  </si>
  <si>
    <t>1769176</t>
  </si>
  <si>
    <t>박미환</t>
  </si>
  <si>
    <t>1672883</t>
  </si>
  <si>
    <t>0088199</t>
  </si>
  <si>
    <t>2531486</t>
  </si>
  <si>
    <t>0857284</t>
  </si>
  <si>
    <t>0689007</t>
  </si>
  <si>
    <t>최지현</t>
  </si>
  <si>
    <t>2610619</t>
  </si>
  <si>
    <t>이여화</t>
  </si>
  <si>
    <t>1878232</t>
  </si>
  <si>
    <t>양을순</t>
  </si>
  <si>
    <t>2608254</t>
  </si>
  <si>
    <t>이재영2</t>
  </si>
  <si>
    <t>2271027</t>
  </si>
  <si>
    <t>2249903</t>
  </si>
  <si>
    <t>2006159</t>
  </si>
  <si>
    <t>NMCT670</t>
    <phoneticPr fontId="1" type="noConversion"/>
  </si>
  <si>
    <t>1132188</t>
  </si>
  <si>
    <t>7080003</t>
  </si>
  <si>
    <t>1314844</t>
  </si>
  <si>
    <t>이종칠</t>
  </si>
  <si>
    <t>2600374</t>
  </si>
  <si>
    <t>정수진</t>
  </si>
  <si>
    <t>2323690</t>
  </si>
  <si>
    <t>2601533</t>
  </si>
  <si>
    <t>이종옥</t>
  </si>
  <si>
    <t>0060219</t>
  </si>
  <si>
    <t>2546789</t>
  </si>
  <si>
    <t>1220089</t>
  </si>
  <si>
    <t>2384013</t>
  </si>
  <si>
    <t>0717718</t>
  </si>
  <si>
    <t>허금자</t>
  </si>
  <si>
    <t>2587067</t>
  </si>
  <si>
    <t>2352465</t>
  </si>
  <si>
    <t>함종숙</t>
  </si>
  <si>
    <t>NMCT670</t>
    <phoneticPr fontId="1" type="noConversion"/>
  </si>
  <si>
    <t>2159475</t>
  </si>
  <si>
    <t>2061988</t>
  </si>
  <si>
    <t>1927268</t>
  </si>
  <si>
    <t>0514362</t>
  </si>
  <si>
    <t>정혜영</t>
  </si>
  <si>
    <t>2602338</t>
  </si>
  <si>
    <t>박성승</t>
  </si>
  <si>
    <t>2203509</t>
  </si>
  <si>
    <t>2549541</t>
  </si>
  <si>
    <t>2602239</t>
  </si>
  <si>
    <t>김경서</t>
  </si>
  <si>
    <t>1382744</t>
  </si>
  <si>
    <t>2021097</t>
  </si>
  <si>
    <t>백정인</t>
  </si>
  <si>
    <t>1432408</t>
  </si>
  <si>
    <t>2101684</t>
  </si>
  <si>
    <t>NMCT670</t>
    <phoneticPr fontId="1" type="noConversion"/>
  </si>
  <si>
    <t>1056312</t>
  </si>
  <si>
    <t>손만원</t>
  </si>
  <si>
    <t>NMCT670</t>
    <phoneticPr fontId="1" type="noConversion"/>
  </si>
  <si>
    <t>2041459</t>
  </si>
  <si>
    <t>2481190</t>
  </si>
  <si>
    <t>NMCT670</t>
    <phoneticPr fontId="1" type="noConversion"/>
  </si>
  <si>
    <t>0385376</t>
  </si>
  <si>
    <t>0013912</t>
  </si>
  <si>
    <t>이효철</t>
  </si>
  <si>
    <t>2242707</t>
  </si>
  <si>
    <t>임유진</t>
  </si>
  <si>
    <t>0089673</t>
  </si>
  <si>
    <t>한덕실</t>
  </si>
  <si>
    <t>1444830</t>
  </si>
  <si>
    <t>1290419</t>
  </si>
  <si>
    <t>정윤재</t>
  </si>
  <si>
    <t>1638184</t>
  </si>
  <si>
    <t>2597983</t>
  </si>
  <si>
    <t>장홍매</t>
  </si>
  <si>
    <t>2561261</t>
  </si>
  <si>
    <t>2535257</t>
  </si>
  <si>
    <t>강애림</t>
  </si>
  <si>
    <t>0066649</t>
  </si>
  <si>
    <t>한명수</t>
  </si>
  <si>
    <t>2112450</t>
  </si>
  <si>
    <t>NMCT670</t>
    <phoneticPr fontId="1" type="noConversion"/>
  </si>
  <si>
    <t>1811624</t>
  </si>
  <si>
    <t>2603335</t>
  </si>
  <si>
    <t>김민건</t>
  </si>
  <si>
    <t>2374483</t>
  </si>
  <si>
    <t>김공숙</t>
  </si>
  <si>
    <t>0845295</t>
  </si>
  <si>
    <t>2602399</t>
  </si>
  <si>
    <t>양성미</t>
  </si>
  <si>
    <t>1192408</t>
  </si>
  <si>
    <t>2600492</t>
  </si>
  <si>
    <t>조희선</t>
  </si>
  <si>
    <t>0855237</t>
  </si>
  <si>
    <t>노순예</t>
  </si>
  <si>
    <t>1336460</t>
  </si>
  <si>
    <t>1656149</t>
  </si>
  <si>
    <t>정미성</t>
  </si>
  <si>
    <t>1913344</t>
  </si>
  <si>
    <t>0704678</t>
  </si>
  <si>
    <t>2603102</t>
  </si>
  <si>
    <t>김동현</t>
  </si>
  <si>
    <t>0396508</t>
  </si>
  <si>
    <t>이미향</t>
  </si>
  <si>
    <t>2322710</t>
  </si>
  <si>
    <t>0429088</t>
  </si>
  <si>
    <t>0632276</t>
  </si>
  <si>
    <t>가관숙</t>
  </si>
  <si>
    <t>2460592</t>
  </si>
  <si>
    <t>한을순</t>
  </si>
  <si>
    <t>1685253</t>
  </si>
  <si>
    <t>2321390</t>
  </si>
  <si>
    <t>2412470</t>
  </si>
  <si>
    <t>2604185</t>
  </si>
  <si>
    <t>곽종옥</t>
  </si>
  <si>
    <t>0085087</t>
  </si>
  <si>
    <t>백경호</t>
  </si>
  <si>
    <t>Bone SPECT/CT(Pelvis)</t>
  </si>
  <si>
    <t>2571529</t>
  </si>
  <si>
    <t>이남옥</t>
  </si>
  <si>
    <t>1767357</t>
  </si>
  <si>
    <t>어봉길</t>
  </si>
  <si>
    <t>1813698</t>
  </si>
  <si>
    <t>1792956</t>
  </si>
  <si>
    <t>함소영</t>
  </si>
  <si>
    <t>NMCT670</t>
    <phoneticPr fontId="1" type="noConversion"/>
  </si>
  <si>
    <t>0055755</t>
  </si>
  <si>
    <t>0274504</t>
  </si>
  <si>
    <t>1432651</t>
  </si>
  <si>
    <t>안춘희</t>
  </si>
  <si>
    <t>2604501</t>
  </si>
  <si>
    <t>정종원</t>
  </si>
  <si>
    <t>2215334</t>
  </si>
  <si>
    <t>2480363</t>
  </si>
  <si>
    <t>김득용</t>
  </si>
  <si>
    <t>1801046</t>
  </si>
  <si>
    <t>2391889</t>
  </si>
  <si>
    <t>2497257</t>
  </si>
  <si>
    <t>2114272</t>
  </si>
  <si>
    <t>배규택</t>
  </si>
  <si>
    <t>0590388</t>
  </si>
  <si>
    <t>2457141</t>
  </si>
  <si>
    <t>박송죽</t>
  </si>
  <si>
    <t>2599422</t>
  </si>
  <si>
    <t>7063943</t>
  </si>
  <si>
    <t>1379686</t>
  </si>
  <si>
    <t>최금주</t>
  </si>
  <si>
    <t>1060751</t>
  </si>
  <si>
    <t>조영진</t>
  </si>
  <si>
    <t>2096128</t>
  </si>
  <si>
    <t>박수용</t>
  </si>
  <si>
    <t>0286289</t>
  </si>
  <si>
    <t>김예담</t>
  </si>
  <si>
    <t>1786371</t>
  </si>
  <si>
    <t>1176004</t>
  </si>
  <si>
    <t>권경난</t>
  </si>
  <si>
    <t>2605793</t>
  </si>
  <si>
    <t>유근수</t>
  </si>
  <si>
    <t>2428774</t>
  </si>
  <si>
    <t>2564810</t>
  </si>
  <si>
    <t>전희정</t>
  </si>
  <si>
    <t>0041913</t>
  </si>
  <si>
    <t>2604953</t>
  </si>
  <si>
    <t>김근욱</t>
  </si>
  <si>
    <t>2469861</t>
  </si>
  <si>
    <t>이효순2</t>
  </si>
  <si>
    <t>2449711</t>
  </si>
  <si>
    <t>1180196</t>
  </si>
  <si>
    <t>1056161</t>
  </si>
  <si>
    <t>2604729</t>
  </si>
  <si>
    <t>0935114</t>
  </si>
  <si>
    <t>2019592</t>
  </si>
  <si>
    <t>0255855</t>
  </si>
  <si>
    <t>임동규</t>
  </si>
  <si>
    <t>0709618</t>
  </si>
  <si>
    <t>김봉숙</t>
  </si>
  <si>
    <t>7023500</t>
  </si>
  <si>
    <t>2606180</t>
  </si>
  <si>
    <t>천진우</t>
  </si>
  <si>
    <t>2036072</t>
  </si>
  <si>
    <t>김주자</t>
  </si>
  <si>
    <t>2411632</t>
  </si>
  <si>
    <t>김정성</t>
  </si>
  <si>
    <t>2472425</t>
  </si>
  <si>
    <t>강철석</t>
  </si>
  <si>
    <t>2166127</t>
  </si>
  <si>
    <t>2606531</t>
  </si>
  <si>
    <t>서은혁</t>
  </si>
  <si>
    <t>2428495</t>
  </si>
  <si>
    <t>2523059</t>
  </si>
  <si>
    <t>2606757</t>
  </si>
  <si>
    <t>이재학</t>
  </si>
  <si>
    <t>2064542</t>
  </si>
  <si>
    <t>2595744</t>
  </si>
  <si>
    <t>송민경</t>
  </si>
  <si>
    <t>1111909</t>
  </si>
  <si>
    <t>허자영</t>
  </si>
  <si>
    <t>1796010</t>
  </si>
  <si>
    <t>1121858</t>
  </si>
  <si>
    <t>박경선</t>
  </si>
  <si>
    <t>knee_only</t>
  </si>
  <si>
    <t>0537875</t>
  </si>
  <si>
    <t>정선영</t>
  </si>
  <si>
    <t>0884038</t>
  </si>
  <si>
    <t>서연순</t>
  </si>
  <si>
    <t>NMCT670</t>
    <phoneticPr fontId="1" type="noConversion"/>
  </si>
  <si>
    <t>2376763</t>
  </si>
  <si>
    <t>2561752</t>
  </si>
  <si>
    <t>오영선</t>
  </si>
  <si>
    <t>0414727</t>
  </si>
  <si>
    <t>1663346</t>
  </si>
  <si>
    <t>서경자</t>
  </si>
  <si>
    <t>0124170</t>
  </si>
  <si>
    <t>0958129</t>
  </si>
  <si>
    <t>2220466</t>
  </si>
  <si>
    <t>1389678</t>
  </si>
  <si>
    <t>2602305</t>
  </si>
  <si>
    <t>송순자</t>
  </si>
  <si>
    <t>1365289</t>
  </si>
  <si>
    <t>1869047</t>
  </si>
  <si>
    <t>1470968</t>
  </si>
  <si>
    <t>천신우</t>
  </si>
  <si>
    <t>0559881</t>
  </si>
  <si>
    <t>1824317</t>
  </si>
  <si>
    <t>이정휘</t>
  </si>
  <si>
    <t>1962698</t>
  </si>
  <si>
    <t>1867922</t>
  </si>
  <si>
    <t>2608606</t>
  </si>
  <si>
    <t>2608194</t>
  </si>
  <si>
    <t>유경금</t>
  </si>
  <si>
    <t>2585596</t>
  </si>
  <si>
    <t>2606931</t>
  </si>
  <si>
    <t>이애순</t>
  </si>
  <si>
    <t>2014724</t>
  </si>
  <si>
    <t>NMCT670</t>
    <phoneticPr fontId="1" type="noConversion"/>
  </si>
  <si>
    <t>0492679</t>
  </si>
  <si>
    <t>2608333</t>
  </si>
  <si>
    <t>김광자</t>
  </si>
  <si>
    <t>0061994</t>
  </si>
  <si>
    <t>0667575</t>
  </si>
  <si>
    <t>1137462</t>
  </si>
  <si>
    <t>최인석</t>
  </si>
  <si>
    <t>0161349</t>
  </si>
  <si>
    <t>전남순</t>
  </si>
  <si>
    <t>2205171</t>
  </si>
  <si>
    <t>1253137</t>
  </si>
  <si>
    <t>전영희</t>
  </si>
  <si>
    <t>0400616</t>
  </si>
  <si>
    <t>2152491</t>
  </si>
  <si>
    <t>2032859</t>
  </si>
  <si>
    <t>강정문</t>
  </si>
  <si>
    <t>2077713</t>
  </si>
  <si>
    <t>NMCT670</t>
    <phoneticPr fontId="1" type="noConversion"/>
  </si>
  <si>
    <t>1062008</t>
  </si>
  <si>
    <t>1916585</t>
  </si>
  <si>
    <t>2182754</t>
  </si>
  <si>
    <t>1114133</t>
  </si>
  <si>
    <t>노경환</t>
  </si>
  <si>
    <t>1295310</t>
  </si>
  <si>
    <t>0617009</t>
  </si>
  <si>
    <t>고경균</t>
  </si>
  <si>
    <t>1774177</t>
  </si>
  <si>
    <t>강경훈</t>
  </si>
  <si>
    <t>1578988</t>
  </si>
  <si>
    <t>1655165</t>
  </si>
  <si>
    <t>송순애</t>
  </si>
  <si>
    <t>0406644</t>
  </si>
  <si>
    <t>0613920</t>
  </si>
  <si>
    <t>오미화</t>
  </si>
  <si>
    <t>2609705</t>
  </si>
  <si>
    <t>2610088</t>
  </si>
  <si>
    <t>이대연</t>
  </si>
  <si>
    <t>2498820</t>
  </si>
  <si>
    <t>천필준</t>
  </si>
  <si>
    <t>1938640</t>
  </si>
  <si>
    <t>윤화현</t>
  </si>
  <si>
    <t>1088954</t>
  </si>
  <si>
    <t>홍은비</t>
  </si>
  <si>
    <t>2119800</t>
  </si>
  <si>
    <t>1775343</t>
  </si>
  <si>
    <t>추화영</t>
  </si>
  <si>
    <t>1899784</t>
  </si>
  <si>
    <t>김인국</t>
  </si>
  <si>
    <t>0674813</t>
  </si>
  <si>
    <t>2608661</t>
  </si>
  <si>
    <t>이상현2</t>
  </si>
  <si>
    <t>2604160</t>
  </si>
  <si>
    <t>김석원</t>
  </si>
  <si>
    <t>2610632</t>
  </si>
  <si>
    <t>1376953</t>
  </si>
  <si>
    <t>Sym</t>
    <phoneticPr fontId="1" type="noConversion"/>
  </si>
  <si>
    <t>1832384</t>
  </si>
  <si>
    <t>이종대</t>
  </si>
  <si>
    <t>2601829</t>
  </si>
  <si>
    <t>조인형</t>
  </si>
  <si>
    <t>1145595</t>
  </si>
  <si>
    <t>1041382</t>
  </si>
  <si>
    <t>2457129</t>
  </si>
  <si>
    <t>0005624</t>
    <phoneticPr fontId="1" type="noConversion"/>
  </si>
  <si>
    <t>1869832</t>
  </si>
  <si>
    <t>0084460</t>
  </si>
  <si>
    <t>2453484</t>
  </si>
  <si>
    <t>2600422</t>
  </si>
  <si>
    <t>송춘범</t>
  </si>
  <si>
    <t>2457163</t>
  </si>
  <si>
    <t>1679047</t>
  </si>
  <si>
    <t>0647656</t>
  </si>
  <si>
    <t>2601971</t>
  </si>
  <si>
    <t>박혜성</t>
  </si>
  <si>
    <t>1888033</t>
  </si>
  <si>
    <t>2602120</t>
  </si>
  <si>
    <t>노재천</t>
  </si>
  <si>
    <t>1661321</t>
  </si>
  <si>
    <t>장월희</t>
  </si>
  <si>
    <t>1235505</t>
  </si>
  <si>
    <t>Sym</t>
    <phoneticPr fontId="1" type="noConversion"/>
  </si>
  <si>
    <t>1809667</t>
  </si>
  <si>
    <t>조영미</t>
  </si>
  <si>
    <t>2020160</t>
  </si>
  <si>
    <t>0826512</t>
  </si>
  <si>
    <t>김지숙</t>
  </si>
  <si>
    <t>0286416</t>
  </si>
  <si>
    <t>윤영미</t>
  </si>
  <si>
    <t>2601179</t>
  </si>
  <si>
    <t>조종현</t>
  </si>
  <si>
    <t>2602358</t>
  </si>
  <si>
    <t>오창현</t>
  </si>
  <si>
    <t>0906883</t>
  </si>
  <si>
    <t>2599674</t>
  </si>
  <si>
    <t>전용순</t>
  </si>
  <si>
    <t>2253994</t>
  </si>
  <si>
    <t>고순자</t>
  </si>
  <si>
    <t>1378662</t>
  </si>
  <si>
    <t>김정길</t>
  </si>
  <si>
    <t>2234675</t>
  </si>
  <si>
    <t>강철선</t>
  </si>
  <si>
    <t>1485439</t>
  </si>
  <si>
    <t>1374540</t>
  </si>
  <si>
    <t>문현영</t>
  </si>
  <si>
    <t>7215836</t>
  </si>
  <si>
    <t>2599751</t>
  </si>
  <si>
    <t>조현수</t>
  </si>
  <si>
    <t>2255764</t>
  </si>
  <si>
    <t>1588272</t>
  </si>
  <si>
    <t>2598726</t>
  </si>
  <si>
    <t>김미연</t>
  </si>
  <si>
    <t>2015961</t>
  </si>
  <si>
    <t>1992321</t>
  </si>
  <si>
    <t>0130298</t>
  </si>
  <si>
    <t>2330033</t>
  </si>
  <si>
    <t>0694737</t>
  </si>
  <si>
    <t>1995798</t>
  </si>
  <si>
    <t>2602741</t>
  </si>
  <si>
    <t>한경윤</t>
  </si>
  <si>
    <t>2602838</t>
  </si>
  <si>
    <t>0651274</t>
  </si>
  <si>
    <t>이신우</t>
  </si>
  <si>
    <t>Sym</t>
    <phoneticPr fontId="1" type="noConversion"/>
  </si>
  <si>
    <t>2599930</t>
  </si>
  <si>
    <t>윤재춘</t>
  </si>
  <si>
    <t>Sym</t>
    <phoneticPr fontId="1" type="noConversion"/>
  </si>
  <si>
    <t>7286480</t>
  </si>
  <si>
    <t>최황주</t>
  </si>
  <si>
    <t>1894392</t>
  </si>
  <si>
    <t>김태일</t>
  </si>
  <si>
    <t>2603684</t>
  </si>
  <si>
    <t>서용상</t>
  </si>
  <si>
    <t>2110253</t>
  </si>
  <si>
    <t>2260842</t>
  </si>
  <si>
    <t>0364351</t>
  </si>
  <si>
    <t>Sym</t>
    <phoneticPr fontId="1" type="noConversion"/>
  </si>
  <si>
    <t>0011178</t>
  </si>
  <si>
    <t>박화영</t>
  </si>
  <si>
    <t>0393700</t>
  </si>
  <si>
    <t>최소연</t>
  </si>
  <si>
    <t>1354376</t>
  </si>
  <si>
    <t>2409862</t>
  </si>
  <si>
    <t>2400759</t>
  </si>
  <si>
    <t>1915691</t>
  </si>
  <si>
    <t>최용택</t>
  </si>
  <si>
    <t>0499437</t>
  </si>
  <si>
    <t>0556307</t>
  </si>
  <si>
    <t>2308495</t>
  </si>
  <si>
    <t>2603456</t>
  </si>
  <si>
    <t>이점암</t>
  </si>
  <si>
    <t>2602958</t>
  </si>
  <si>
    <t>0814918</t>
  </si>
  <si>
    <t>1276349</t>
  </si>
  <si>
    <t>김영한</t>
  </si>
  <si>
    <t>2371701</t>
  </si>
  <si>
    <t>0260581</t>
  </si>
  <si>
    <t>2412132</t>
  </si>
  <si>
    <t>강경복</t>
  </si>
  <si>
    <t>0502358</t>
  </si>
  <si>
    <t>안희숙</t>
  </si>
  <si>
    <t>Sym</t>
    <phoneticPr fontId="1" type="noConversion"/>
  </si>
  <si>
    <t>1330142</t>
  </si>
  <si>
    <t>서영득</t>
  </si>
  <si>
    <t>0801196</t>
  </si>
  <si>
    <t>7105130</t>
  </si>
  <si>
    <t>노미영</t>
  </si>
  <si>
    <t>1028215</t>
  </si>
  <si>
    <t>2604326</t>
  </si>
  <si>
    <t>정휘범</t>
  </si>
  <si>
    <t>0137655</t>
  </si>
  <si>
    <t>2604097</t>
  </si>
  <si>
    <t>1093912</t>
  </si>
  <si>
    <t>2298628</t>
  </si>
  <si>
    <t>0595821</t>
  </si>
  <si>
    <t>안옥희</t>
  </si>
  <si>
    <t>2139565</t>
  </si>
  <si>
    <t>Sym</t>
    <phoneticPr fontId="1" type="noConversion"/>
  </si>
  <si>
    <t>1895251</t>
  </si>
  <si>
    <t>김귀영</t>
  </si>
  <si>
    <t>2468327</t>
  </si>
  <si>
    <t>임복기</t>
  </si>
  <si>
    <t>2065295</t>
  </si>
  <si>
    <t>양영래</t>
  </si>
  <si>
    <t>0169798</t>
  </si>
  <si>
    <t>2604426</t>
  </si>
  <si>
    <t>서경흔</t>
  </si>
  <si>
    <t>2564129</t>
  </si>
  <si>
    <t>1301422</t>
  </si>
  <si>
    <t>7072191</t>
  </si>
  <si>
    <t>2391346</t>
  </si>
  <si>
    <t>2006482</t>
  </si>
  <si>
    <t>2604881</t>
  </si>
  <si>
    <t>이정희2</t>
  </si>
  <si>
    <t>2211113</t>
  </si>
  <si>
    <t>0691010</t>
  </si>
  <si>
    <t>장덕희</t>
  </si>
  <si>
    <t>0871792</t>
  </si>
  <si>
    <t>홍정욱</t>
  </si>
  <si>
    <t>0704147</t>
  </si>
  <si>
    <t>1378135</t>
  </si>
  <si>
    <t>2374717</t>
  </si>
  <si>
    <t>2474964</t>
  </si>
  <si>
    <t>2605002</t>
  </si>
  <si>
    <t>1333747</t>
  </si>
  <si>
    <t>2182575</t>
  </si>
  <si>
    <t>2605067</t>
  </si>
  <si>
    <t>이승웅</t>
  </si>
  <si>
    <t>1696336</t>
  </si>
  <si>
    <t>임인자</t>
  </si>
  <si>
    <t>2583816</t>
  </si>
  <si>
    <t>윤한식</t>
  </si>
  <si>
    <t>2004797</t>
  </si>
  <si>
    <t>2118076</t>
  </si>
  <si>
    <t>1114783</t>
  </si>
  <si>
    <t>안경수</t>
  </si>
  <si>
    <t>2077621</t>
  </si>
  <si>
    <t>2605965</t>
  </si>
  <si>
    <t>안승철</t>
  </si>
  <si>
    <t>2604608</t>
  </si>
  <si>
    <t>최종애</t>
  </si>
  <si>
    <t>2480116</t>
  </si>
  <si>
    <t>2570861</t>
  </si>
  <si>
    <t>이민희2</t>
  </si>
  <si>
    <t>7091795</t>
  </si>
  <si>
    <t>2606350</t>
  </si>
  <si>
    <t>최용국</t>
  </si>
  <si>
    <t>2606634</t>
  </si>
  <si>
    <t>최예찬</t>
  </si>
  <si>
    <t>Sym</t>
    <phoneticPr fontId="1" type="noConversion"/>
  </si>
  <si>
    <t>1047090</t>
  </si>
  <si>
    <t>손용주</t>
  </si>
  <si>
    <t>1663983</t>
  </si>
  <si>
    <t>유동숙</t>
  </si>
  <si>
    <t>1584759</t>
  </si>
  <si>
    <t>1037652</t>
  </si>
  <si>
    <t>주봉희</t>
  </si>
  <si>
    <t>0656010</t>
  </si>
  <si>
    <t>2606169</t>
  </si>
  <si>
    <t>2607724</t>
  </si>
  <si>
    <t>0652790</t>
  </si>
  <si>
    <t>1696447</t>
  </si>
  <si>
    <t>1318591</t>
  </si>
  <si>
    <t>황규숙</t>
  </si>
  <si>
    <t>1659220</t>
  </si>
  <si>
    <t>양덕순</t>
  </si>
  <si>
    <t>Sym</t>
    <phoneticPr fontId="1" type="noConversion"/>
  </si>
  <si>
    <t>2482026</t>
  </si>
  <si>
    <t>이복근</t>
  </si>
  <si>
    <t>2606620</t>
  </si>
  <si>
    <t>김화진</t>
  </si>
  <si>
    <t>1532302</t>
  </si>
  <si>
    <t>이승균</t>
  </si>
  <si>
    <t>1671381</t>
  </si>
  <si>
    <t>2387374</t>
  </si>
  <si>
    <t>2506648</t>
  </si>
  <si>
    <t>2061657</t>
  </si>
  <si>
    <t>0513999</t>
  </si>
  <si>
    <t>1094447</t>
  </si>
  <si>
    <t>1891932</t>
  </si>
  <si>
    <t>김효심</t>
  </si>
  <si>
    <t>7001681</t>
  </si>
  <si>
    <t>2606301</t>
  </si>
  <si>
    <t>성순제</t>
  </si>
  <si>
    <t>0613438</t>
  </si>
  <si>
    <t>박희숙</t>
  </si>
  <si>
    <t>0278704</t>
  </si>
  <si>
    <t>2464010</t>
  </si>
  <si>
    <t>2600375</t>
  </si>
  <si>
    <t>최영준</t>
  </si>
  <si>
    <t>2559673</t>
  </si>
  <si>
    <t>0471578</t>
  </si>
  <si>
    <t>권영길</t>
  </si>
  <si>
    <t>Sym</t>
    <phoneticPr fontId="1" type="noConversion"/>
  </si>
  <si>
    <t>1641591</t>
  </si>
  <si>
    <t>2605113</t>
  </si>
  <si>
    <t>배가빈</t>
  </si>
  <si>
    <t>2543841</t>
  </si>
  <si>
    <t>2390905</t>
  </si>
  <si>
    <t>오대순</t>
  </si>
  <si>
    <t>2608230</t>
  </si>
  <si>
    <t>최명진</t>
  </si>
  <si>
    <t>0640939</t>
  </si>
  <si>
    <t>2600627</t>
  </si>
  <si>
    <t>2337058</t>
  </si>
  <si>
    <t>허사명</t>
  </si>
  <si>
    <t>7176162</t>
  </si>
  <si>
    <t>박순영</t>
  </si>
  <si>
    <t>2335533</t>
  </si>
  <si>
    <t>1036833</t>
  </si>
  <si>
    <t>1740869</t>
  </si>
  <si>
    <t>7118969</t>
  </si>
  <si>
    <t>2001285</t>
  </si>
  <si>
    <t>1899657</t>
  </si>
  <si>
    <t>김승자</t>
  </si>
  <si>
    <t>2607196</t>
  </si>
  <si>
    <t>양찬규</t>
  </si>
  <si>
    <t>0383353</t>
  </si>
  <si>
    <t>양계호</t>
  </si>
  <si>
    <t>2112666</t>
  </si>
  <si>
    <t>2607631</t>
  </si>
  <si>
    <t>김영동</t>
  </si>
  <si>
    <t>0555179</t>
  </si>
  <si>
    <t>한명희</t>
  </si>
  <si>
    <t>2390193</t>
  </si>
  <si>
    <t>2032164</t>
  </si>
  <si>
    <t>2608454</t>
  </si>
  <si>
    <t>장정환2</t>
  </si>
  <si>
    <t>0767731</t>
  </si>
  <si>
    <t>1951136</t>
  </si>
  <si>
    <t>장용태</t>
  </si>
  <si>
    <t>0286762</t>
  </si>
  <si>
    <t>Sym</t>
    <phoneticPr fontId="1" type="noConversion"/>
  </si>
  <si>
    <t>7047411</t>
  </si>
  <si>
    <t>최재성</t>
  </si>
  <si>
    <t>1924499</t>
  </si>
  <si>
    <t>0873893</t>
  </si>
  <si>
    <t>2451840</t>
  </si>
  <si>
    <t>Sym</t>
    <phoneticPr fontId="1" type="noConversion"/>
  </si>
  <si>
    <t>1795426</t>
  </si>
  <si>
    <t>7218810</t>
  </si>
  <si>
    <t>0926882</t>
  </si>
  <si>
    <t>임양희</t>
  </si>
  <si>
    <t>2608937</t>
  </si>
  <si>
    <t>이동화</t>
  </si>
  <si>
    <t>2601317</t>
  </si>
  <si>
    <t>변곡순</t>
  </si>
  <si>
    <t>1752155</t>
  </si>
  <si>
    <t>2461690</t>
  </si>
  <si>
    <t>2422379</t>
  </si>
  <si>
    <t>1957559</t>
  </si>
  <si>
    <t>박창수</t>
  </si>
  <si>
    <t>0877523</t>
  </si>
  <si>
    <t>2331782</t>
  </si>
  <si>
    <t>1165461</t>
  </si>
  <si>
    <t>2594699</t>
  </si>
  <si>
    <t>황계월</t>
  </si>
  <si>
    <t>2271340</t>
  </si>
  <si>
    <t>2608910</t>
  </si>
  <si>
    <t>남형두</t>
  </si>
  <si>
    <t>0031133</t>
  </si>
  <si>
    <t>2184364</t>
  </si>
  <si>
    <t>2295380</t>
  </si>
  <si>
    <t>신동준</t>
  </si>
  <si>
    <t>0189767</t>
  </si>
  <si>
    <t>조임순</t>
  </si>
  <si>
    <t>2272422</t>
  </si>
  <si>
    <t>2353235</t>
  </si>
  <si>
    <t>이만구</t>
  </si>
  <si>
    <t>2457238</t>
  </si>
  <si>
    <t>2519156</t>
  </si>
  <si>
    <t>2609441</t>
  </si>
  <si>
    <t>2605524</t>
  </si>
  <si>
    <t>안돈수</t>
  </si>
  <si>
    <t>2606489</t>
  </si>
  <si>
    <t>0093470</t>
  </si>
  <si>
    <t>유옥선</t>
  </si>
  <si>
    <t>0587821</t>
  </si>
  <si>
    <t>박민경</t>
  </si>
  <si>
    <t>1259654</t>
  </si>
  <si>
    <t>홍정순</t>
  </si>
  <si>
    <t>0981727</t>
  </si>
  <si>
    <t>2291644</t>
  </si>
  <si>
    <t>2120489</t>
  </si>
  <si>
    <t>최종윤</t>
  </si>
  <si>
    <t>2609423</t>
  </si>
  <si>
    <t>조경연</t>
  </si>
  <si>
    <t>0885537</t>
  </si>
  <si>
    <t>권민희</t>
  </si>
  <si>
    <t>0739742</t>
  </si>
  <si>
    <t>2068315</t>
  </si>
  <si>
    <t>1872558</t>
  </si>
  <si>
    <t>2610768</t>
  </si>
  <si>
    <t>임태승</t>
  </si>
  <si>
    <t>1190770</t>
  </si>
  <si>
    <t>장희선</t>
  </si>
  <si>
    <t>2272503</t>
  </si>
  <si>
    <t>2163543</t>
  </si>
  <si>
    <t>2065002</t>
  </si>
  <si>
    <t>2611744</t>
  </si>
  <si>
    <t>서성현</t>
  </si>
  <si>
    <t>2319815</t>
  </si>
  <si>
    <t>1402472</t>
  </si>
  <si>
    <t>고춘기</t>
  </si>
  <si>
    <t>2375356</t>
  </si>
  <si>
    <t>2611266</t>
    <phoneticPr fontId="1" type="noConversion"/>
  </si>
  <si>
    <t>윤선우</t>
  </si>
  <si>
    <t>0994197</t>
  </si>
  <si>
    <t>나병봉</t>
  </si>
  <si>
    <t>2408678</t>
  </si>
  <si>
    <t>김택춘</t>
  </si>
  <si>
    <t>0880632</t>
  </si>
  <si>
    <t>1490002</t>
  </si>
  <si>
    <t>0857347</t>
  </si>
  <si>
    <t>2311966</t>
  </si>
  <si>
    <t>2305274</t>
  </si>
  <si>
    <t>1641734</t>
  </si>
  <si>
    <t>0864434</t>
  </si>
  <si>
    <t>최정식</t>
  </si>
  <si>
    <t>2532130</t>
  </si>
  <si>
    <t>박시연</t>
  </si>
  <si>
    <t>2610337</t>
  </si>
  <si>
    <t>김도헌</t>
  </si>
  <si>
    <t>2280283</t>
  </si>
  <si>
    <t>2612155</t>
  </si>
  <si>
    <t>0575899</t>
  </si>
  <si>
    <t>1338546</t>
  </si>
  <si>
    <t>2611288</t>
  </si>
  <si>
    <t>2316707</t>
  </si>
  <si>
    <t>2566239</t>
  </si>
  <si>
    <t>0184975</t>
  </si>
  <si>
    <t>양덕부</t>
  </si>
  <si>
    <t>2600577</t>
  </si>
  <si>
    <t>1398477</t>
  </si>
  <si>
    <t>2613161</t>
  </si>
  <si>
    <t>허옥자</t>
  </si>
  <si>
    <t>1076202</t>
  </si>
  <si>
    <t>2462960</t>
  </si>
  <si>
    <t>2119673</t>
  </si>
  <si>
    <t>2612142</t>
  </si>
  <si>
    <t>현미화</t>
  </si>
  <si>
    <t>0273241</t>
  </si>
  <si>
    <t>0482222</t>
  </si>
  <si>
    <t>2372715</t>
  </si>
  <si>
    <t>Infi</t>
    <phoneticPr fontId="1" type="noConversion"/>
  </si>
  <si>
    <t>2281305</t>
  </si>
  <si>
    <t>박향순</t>
  </si>
  <si>
    <t>2145784</t>
  </si>
  <si>
    <t>이상석</t>
  </si>
  <si>
    <t>1975816</t>
  </si>
  <si>
    <t>1573260</t>
  </si>
  <si>
    <t>1875168</t>
  </si>
  <si>
    <t>7106418</t>
  </si>
  <si>
    <t>박덕영</t>
  </si>
  <si>
    <t>0210082</t>
  </si>
  <si>
    <t>1891074</t>
  </si>
  <si>
    <t>김태암</t>
  </si>
  <si>
    <t>2531711</t>
  </si>
  <si>
    <t>이종숙</t>
  </si>
  <si>
    <t>0579750</t>
  </si>
  <si>
    <t>0390160</t>
  </si>
  <si>
    <t>박종구</t>
  </si>
  <si>
    <t>1917003</t>
  </si>
  <si>
    <t>2611316</t>
  </si>
  <si>
    <t>김용남</t>
  </si>
  <si>
    <t>2614043</t>
  </si>
  <si>
    <t>이보화</t>
  </si>
  <si>
    <t>2598073</t>
  </si>
  <si>
    <t>권순임</t>
  </si>
  <si>
    <t>0057051</t>
  </si>
  <si>
    <t>1894685</t>
  </si>
  <si>
    <t>1780679</t>
  </si>
  <si>
    <t>2612893</t>
  </si>
  <si>
    <t>오상천</t>
  </si>
  <si>
    <t>2611114</t>
  </si>
  <si>
    <t>2293310</t>
  </si>
  <si>
    <t>0351254</t>
  </si>
  <si>
    <t>오은미</t>
  </si>
  <si>
    <t>0477097</t>
  </si>
  <si>
    <t>김상애</t>
  </si>
  <si>
    <t>2603585</t>
  </si>
  <si>
    <t>정점숙</t>
  </si>
  <si>
    <t>1939420</t>
  </si>
  <si>
    <t>0376059</t>
  </si>
  <si>
    <t>2615043</t>
  </si>
  <si>
    <t>이목형</t>
  </si>
  <si>
    <t>2294554</t>
  </si>
  <si>
    <t>1403031</t>
  </si>
  <si>
    <t>2549992</t>
  </si>
  <si>
    <t>2614425</t>
  </si>
  <si>
    <t>임복재</t>
  </si>
  <si>
    <t>2580029</t>
  </si>
  <si>
    <t>0935967</t>
  </si>
  <si>
    <t>황인각</t>
  </si>
  <si>
    <t>2159591</t>
  </si>
  <si>
    <t>0871058</t>
  </si>
  <si>
    <t>배명희</t>
  </si>
  <si>
    <t>0655395</t>
  </si>
  <si>
    <t>2366296</t>
  </si>
  <si>
    <t>박태경</t>
  </si>
  <si>
    <t>2615690</t>
  </si>
  <si>
    <t>박월순</t>
  </si>
  <si>
    <t>2012381</t>
  </si>
  <si>
    <t>임연정</t>
  </si>
  <si>
    <t>2400630</t>
  </si>
  <si>
    <t>조병관</t>
  </si>
  <si>
    <t>Infi</t>
    <phoneticPr fontId="1" type="noConversion"/>
  </si>
  <si>
    <t>1575124</t>
  </si>
  <si>
    <t>2547715</t>
  </si>
  <si>
    <t>박희명</t>
  </si>
  <si>
    <t>7098508</t>
  </si>
  <si>
    <t>0639202</t>
  </si>
  <si>
    <t>0026411</t>
  </si>
  <si>
    <t>0467909</t>
  </si>
  <si>
    <t>2488134</t>
  </si>
  <si>
    <t>2554785</t>
  </si>
  <si>
    <t>0691848</t>
  </si>
  <si>
    <t>1918527</t>
  </si>
  <si>
    <t>0419194</t>
  </si>
  <si>
    <t>2250535</t>
  </si>
  <si>
    <t>2405698</t>
  </si>
  <si>
    <t>이정례</t>
  </si>
  <si>
    <t>2208516</t>
  </si>
  <si>
    <t>0054538</t>
  </si>
  <si>
    <t>2197500</t>
  </si>
  <si>
    <t>2614705</t>
  </si>
  <si>
    <t>양진환</t>
  </si>
  <si>
    <t>7198524</t>
  </si>
  <si>
    <t>김유민</t>
  </si>
  <si>
    <t>0512002</t>
  </si>
  <si>
    <t>김공원</t>
  </si>
  <si>
    <t>2203250</t>
  </si>
  <si>
    <t>2613472</t>
  </si>
  <si>
    <t>전승혁</t>
  </si>
  <si>
    <t>0430497</t>
  </si>
  <si>
    <t>2062027</t>
  </si>
  <si>
    <t>2475673</t>
  </si>
  <si>
    <t>2587785</t>
  </si>
  <si>
    <t>고혜숙</t>
  </si>
  <si>
    <t>2617182</t>
  </si>
  <si>
    <t>한동규</t>
  </si>
  <si>
    <t>2232824</t>
  </si>
  <si>
    <t>2099871</t>
  </si>
  <si>
    <t>2455688</t>
  </si>
  <si>
    <t>2437259</t>
  </si>
  <si>
    <t>신양식</t>
  </si>
  <si>
    <t>2615820</t>
  </si>
  <si>
    <t>정수현</t>
  </si>
  <si>
    <t>2612103</t>
  </si>
  <si>
    <t>도옥균</t>
  </si>
  <si>
    <t>2616329</t>
  </si>
  <si>
    <t>0070332</t>
  </si>
  <si>
    <t>2364400</t>
  </si>
  <si>
    <t>2617370</t>
  </si>
  <si>
    <t>강아영</t>
  </si>
  <si>
    <t>1770718</t>
  </si>
  <si>
    <t>두현미</t>
  </si>
  <si>
    <t>1883479</t>
  </si>
  <si>
    <t>0503293</t>
  </si>
  <si>
    <t>2617348</t>
  </si>
  <si>
    <t>지재화</t>
  </si>
  <si>
    <t>1135908</t>
  </si>
  <si>
    <t>2617214</t>
  </si>
  <si>
    <t>신은희</t>
  </si>
  <si>
    <t>1957604</t>
  </si>
  <si>
    <t>2109359</t>
  </si>
  <si>
    <t>2615837</t>
  </si>
  <si>
    <t>안진수</t>
  </si>
  <si>
    <t>2008260</t>
  </si>
  <si>
    <t>0086339</t>
  </si>
  <si>
    <t>0856493</t>
  </si>
  <si>
    <t>1372655</t>
  </si>
  <si>
    <t>백미선</t>
  </si>
  <si>
    <t>2617240</t>
  </si>
  <si>
    <t>박종춘</t>
  </si>
  <si>
    <t>0287721</t>
  </si>
  <si>
    <t>강석찬</t>
  </si>
  <si>
    <t>0110077</t>
  </si>
  <si>
    <t>1982925</t>
  </si>
  <si>
    <t>성태경</t>
  </si>
  <si>
    <t>2342898</t>
  </si>
  <si>
    <t>2131596</t>
  </si>
  <si>
    <t>2546118</t>
  </si>
  <si>
    <t>0560223</t>
  </si>
  <si>
    <t>2332729</t>
  </si>
  <si>
    <t>Infi</t>
    <phoneticPr fontId="1" type="noConversion"/>
  </si>
  <si>
    <t>2617684</t>
  </si>
  <si>
    <t>장수영</t>
  </si>
  <si>
    <t>1572442</t>
  </si>
  <si>
    <t>엄기숙</t>
  </si>
  <si>
    <t>2468897</t>
  </si>
  <si>
    <t>장총석</t>
  </si>
  <si>
    <t>2617018</t>
  </si>
  <si>
    <t>주윤중</t>
  </si>
  <si>
    <t>2423015</t>
  </si>
  <si>
    <t>2017169</t>
  </si>
  <si>
    <t>2617688</t>
  </si>
  <si>
    <t>윤재원</t>
  </si>
  <si>
    <t>7054973</t>
  </si>
  <si>
    <t>2618217</t>
  </si>
  <si>
    <t>한순득</t>
  </si>
  <si>
    <t>0129924</t>
  </si>
  <si>
    <t>임영옥</t>
  </si>
  <si>
    <t>2469717</t>
  </si>
  <si>
    <t>임은희</t>
  </si>
  <si>
    <t>0498728</t>
  </si>
  <si>
    <t>2618750</t>
  </si>
  <si>
    <t>변영준</t>
  </si>
  <si>
    <t>2206491</t>
  </si>
  <si>
    <t>2556742</t>
  </si>
  <si>
    <t>1881624</t>
  </si>
  <si>
    <t>2615375</t>
  </si>
  <si>
    <t>김수미</t>
  </si>
  <si>
    <t>7284405</t>
  </si>
  <si>
    <t>0526757</t>
  </si>
  <si>
    <t>2384022</t>
  </si>
  <si>
    <t>0305962</t>
  </si>
  <si>
    <t>1342417</t>
  </si>
  <si>
    <t>2618436</t>
  </si>
  <si>
    <t>한인석</t>
  </si>
  <si>
    <t>0454251</t>
  </si>
  <si>
    <t>1325353</t>
  </si>
  <si>
    <t>남택송</t>
  </si>
  <si>
    <t>0233995</t>
  </si>
  <si>
    <t>0023100</t>
  </si>
  <si>
    <t>김혜순</t>
  </si>
  <si>
    <t>2374493</t>
  </si>
  <si>
    <t>2619173</t>
  </si>
  <si>
    <t>이남내</t>
  </si>
  <si>
    <t>1231717</t>
  </si>
  <si>
    <t>정경자</t>
  </si>
  <si>
    <t>1021198</t>
  </si>
  <si>
    <t>2619990</t>
  </si>
  <si>
    <t>이훈</t>
  </si>
  <si>
    <t>0583592</t>
  </si>
  <si>
    <t>0322699</t>
  </si>
  <si>
    <t>1709690</t>
  </si>
  <si>
    <t>0649714</t>
  </si>
  <si>
    <t>0774809</t>
  </si>
  <si>
    <t>2619974</t>
  </si>
  <si>
    <t>서상권</t>
  </si>
  <si>
    <t>0159858</t>
  </si>
  <si>
    <t>홍현표</t>
  </si>
  <si>
    <t>2620021</t>
  </si>
  <si>
    <t>김민섭</t>
  </si>
  <si>
    <t>2063039</t>
  </si>
  <si>
    <t>2620277</t>
  </si>
  <si>
    <t>1883298</t>
  </si>
  <si>
    <t>박선애</t>
  </si>
  <si>
    <t>0558804</t>
    <phoneticPr fontId="1" type="noConversion"/>
  </si>
  <si>
    <t>2366157</t>
  </si>
  <si>
    <t>2415979</t>
  </si>
  <si>
    <t>NM830</t>
    <phoneticPr fontId="1" type="noConversion"/>
  </si>
  <si>
    <t>2610067</t>
  </si>
  <si>
    <t>이승원</t>
  </si>
  <si>
    <t>0951069</t>
  </si>
  <si>
    <t>1402789</t>
  </si>
  <si>
    <t>2610432</t>
  </si>
  <si>
    <t>JIANG CHANGQUAN</t>
  </si>
  <si>
    <t>2239035</t>
  </si>
  <si>
    <t>0160107</t>
  </si>
  <si>
    <t>송순옥</t>
  </si>
  <si>
    <t>1679002</t>
  </si>
  <si>
    <t>1796797</t>
  </si>
  <si>
    <t>1731345</t>
  </si>
  <si>
    <t>2456342</t>
  </si>
  <si>
    <t>2610620</t>
  </si>
  <si>
    <t>0891619</t>
  </si>
  <si>
    <t>1786191</t>
  </si>
  <si>
    <t>양백승</t>
  </si>
  <si>
    <t>0126206</t>
  </si>
  <si>
    <t>2611302</t>
  </si>
  <si>
    <t>최미애</t>
  </si>
  <si>
    <t>2575332</t>
  </si>
  <si>
    <t>2612768</t>
  </si>
  <si>
    <t>이우진</t>
  </si>
  <si>
    <t>1061232</t>
  </si>
  <si>
    <t>1402222</t>
  </si>
  <si>
    <t>박민규</t>
  </si>
  <si>
    <t>2603498</t>
  </si>
  <si>
    <t>임선태</t>
  </si>
  <si>
    <t>1898760</t>
  </si>
  <si>
    <t>이병희</t>
  </si>
  <si>
    <t>1689673</t>
  </si>
  <si>
    <t>장혜숙</t>
  </si>
  <si>
    <t>0286769</t>
  </si>
  <si>
    <t>NM830</t>
    <phoneticPr fontId="1" type="noConversion"/>
  </si>
  <si>
    <t>2134730</t>
  </si>
  <si>
    <t>홍가람</t>
  </si>
  <si>
    <t>1241668</t>
  </si>
  <si>
    <t>NM830</t>
    <phoneticPr fontId="1" type="noConversion"/>
  </si>
  <si>
    <t>2612932</t>
  </si>
  <si>
    <t>허성규</t>
  </si>
  <si>
    <t>7116840</t>
  </si>
  <si>
    <t>1998993</t>
  </si>
  <si>
    <t>0925080</t>
  </si>
  <si>
    <t>1349105</t>
  </si>
  <si>
    <t>1751290</t>
  </si>
  <si>
    <t>이영규</t>
  </si>
  <si>
    <t>1374648</t>
  </si>
  <si>
    <t>2613517</t>
  </si>
  <si>
    <t>ABDEIMENEM</t>
  </si>
  <si>
    <t>0337592</t>
  </si>
  <si>
    <t>1350009</t>
  </si>
  <si>
    <t>2356318</t>
  </si>
  <si>
    <t>2276661</t>
  </si>
  <si>
    <t>2612704</t>
  </si>
  <si>
    <t>이긍복</t>
  </si>
  <si>
    <t>1123386</t>
  </si>
  <si>
    <t>2276670</t>
  </si>
  <si>
    <t>2287681</t>
  </si>
  <si>
    <t>2128512</t>
  </si>
  <si>
    <t>2614371</t>
  </si>
  <si>
    <t>안종균</t>
  </si>
  <si>
    <t>2413384</t>
  </si>
  <si>
    <t>1679478</t>
  </si>
  <si>
    <t>전창조</t>
  </si>
  <si>
    <t>2614700</t>
  </si>
  <si>
    <t>김동일</t>
  </si>
  <si>
    <t>1404386</t>
  </si>
  <si>
    <t>이종임</t>
  </si>
  <si>
    <t>2612853</t>
  </si>
  <si>
    <t>이상범</t>
  </si>
  <si>
    <t>2496520</t>
  </si>
  <si>
    <t>2341413</t>
  </si>
  <si>
    <t>1348892</t>
  </si>
  <si>
    <t>0271446</t>
  </si>
  <si>
    <t>2612339</t>
  </si>
  <si>
    <t>안금실</t>
  </si>
  <si>
    <t>0725312</t>
  </si>
  <si>
    <t>0866757</t>
  </si>
  <si>
    <t>2237794</t>
  </si>
  <si>
    <t>2613610</t>
  </si>
  <si>
    <t>김신영</t>
  </si>
  <si>
    <t>1623217</t>
  </si>
  <si>
    <t>1140461</t>
  </si>
  <si>
    <t>2615829</t>
  </si>
  <si>
    <t>이상원2</t>
  </si>
  <si>
    <t>2615620</t>
  </si>
  <si>
    <t>이태호</t>
  </si>
  <si>
    <t>2581799</t>
  </si>
  <si>
    <t>2485420</t>
  </si>
  <si>
    <t>0027333</t>
  </si>
  <si>
    <t>유만순</t>
  </si>
  <si>
    <t>1638403</t>
  </si>
  <si>
    <t>0298731</t>
  </si>
  <si>
    <t>2616214</t>
  </si>
  <si>
    <t>WEN DAOXUN</t>
  </si>
  <si>
    <t>7209349</t>
  </si>
  <si>
    <t>강성현2</t>
  </si>
  <si>
    <t>2615731</t>
  </si>
  <si>
    <t>김용석</t>
  </si>
  <si>
    <t>0135783</t>
  </si>
  <si>
    <t>이철기</t>
  </si>
  <si>
    <t>0992032</t>
  </si>
  <si>
    <t>2617511</t>
  </si>
  <si>
    <t>이용재</t>
  </si>
  <si>
    <t>2612953</t>
  </si>
  <si>
    <t>박경환</t>
  </si>
  <si>
    <t>0020729</t>
  </si>
  <si>
    <t>0690495</t>
  </si>
  <si>
    <t>2613563</t>
  </si>
  <si>
    <t>이동하</t>
  </si>
  <si>
    <t>2617836</t>
  </si>
  <si>
    <t>정훈시</t>
  </si>
  <si>
    <t>1725640</t>
  </si>
  <si>
    <t>이수경</t>
  </si>
  <si>
    <t>0486027</t>
  </si>
  <si>
    <t>7142698</t>
  </si>
  <si>
    <t>유영일</t>
  </si>
  <si>
    <t>2617354</t>
  </si>
  <si>
    <t>이문한</t>
  </si>
  <si>
    <t>2119658</t>
  </si>
  <si>
    <t>2000915</t>
  </si>
  <si>
    <t>천진영</t>
  </si>
  <si>
    <t>0308240</t>
  </si>
  <si>
    <t>2618537</t>
  </si>
  <si>
    <t>최선근</t>
  </si>
  <si>
    <t>0844101</t>
  </si>
  <si>
    <t>0213719</t>
  </si>
  <si>
    <t>2576365</t>
  </si>
  <si>
    <t>김재연</t>
  </si>
  <si>
    <t>1845017</t>
  </si>
  <si>
    <t>김봉집</t>
  </si>
  <si>
    <t>0558248</t>
  </si>
  <si>
    <t>유동욱</t>
  </si>
  <si>
    <t>0481979</t>
  </si>
  <si>
    <t>고승희</t>
  </si>
  <si>
    <t>2575995</t>
  </si>
  <si>
    <t>2016456</t>
  </si>
  <si>
    <t>7183727</t>
  </si>
  <si>
    <t>2611215</t>
  </si>
  <si>
    <t>2047279</t>
  </si>
  <si>
    <t>0426936</t>
  </si>
  <si>
    <t>설수경</t>
  </si>
  <si>
    <t>7233626</t>
  </si>
  <si>
    <t>1824359</t>
  </si>
  <si>
    <t>2559363</t>
  </si>
  <si>
    <t>1970513</t>
  </si>
  <si>
    <t>2406957</t>
  </si>
  <si>
    <t>2619056</t>
  </si>
  <si>
    <t>2226275</t>
  </si>
  <si>
    <t>2326947</t>
  </si>
  <si>
    <t>7186589</t>
  </si>
  <si>
    <t>2212758</t>
  </si>
  <si>
    <t>2610604</t>
  </si>
  <si>
    <t>최인석2</t>
  </si>
  <si>
    <t>2523808</t>
  </si>
  <si>
    <t>하지혜</t>
  </si>
  <si>
    <t>1967506</t>
  </si>
  <si>
    <t>2609833</t>
  </si>
  <si>
    <t>2612046</t>
  </si>
  <si>
    <t>원종숙</t>
  </si>
  <si>
    <t>2006812</t>
  </si>
  <si>
    <t>1743069</t>
  </si>
  <si>
    <t>유현자</t>
  </si>
  <si>
    <t>2188763</t>
  </si>
  <si>
    <t>2002676</t>
  </si>
  <si>
    <t>2610771</t>
  </si>
  <si>
    <t>이도권</t>
  </si>
  <si>
    <t>0138642</t>
  </si>
  <si>
    <t>2608957</t>
  </si>
  <si>
    <t>이하련솔</t>
  </si>
  <si>
    <t>1686284</t>
  </si>
  <si>
    <t>0420144</t>
  </si>
  <si>
    <t>1429078</t>
  </si>
  <si>
    <t>2454921</t>
  </si>
  <si>
    <t>1855396</t>
  </si>
  <si>
    <t>최윤정</t>
  </si>
  <si>
    <t>2612177</t>
  </si>
  <si>
    <t>곽인택</t>
  </si>
  <si>
    <t>2608320</t>
  </si>
  <si>
    <t>박지수</t>
  </si>
  <si>
    <t>2490776</t>
  </si>
  <si>
    <t>7206666</t>
  </si>
  <si>
    <t>2593572</t>
  </si>
  <si>
    <t>김원주</t>
  </si>
  <si>
    <t>2334153</t>
  </si>
  <si>
    <t>1173840</t>
  </si>
  <si>
    <t>2454231</t>
  </si>
  <si>
    <t>0922785</t>
  </si>
  <si>
    <t>조주안</t>
  </si>
  <si>
    <t>2611445</t>
  </si>
  <si>
    <t>강병목</t>
  </si>
  <si>
    <t>0037070</t>
  </si>
  <si>
    <t>0670200</t>
  </si>
  <si>
    <t>0212965</t>
  </si>
  <si>
    <t>2441307</t>
  </si>
  <si>
    <t>1725762</t>
  </si>
  <si>
    <t>차원호</t>
  </si>
  <si>
    <t>0590886</t>
    <phoneticPr fontId="1" type="noConversion"/>
  </si>
  <si>
    <t>정덕영</t>
  </si>
  <si>
    <t>1389245</t>
  </si>
  <si>
    <t>2250140</t>
  </si>
  <si>
    <t>1729231</t>
  </si>
  <si>
    <t>김완식</t>
  </si>
  <si>
    <t>2613897</t>
  </si>
  <si>
    <t>유연화</t>
  </si>
  <si>
    <t>2459046</t>
  </si>
  <si>
    <t>2433575</t>
  </si>
  <si>
    <t>1820540</t>
  </si>
  <si>
    <t>2326646</t>
  </si>
  <si>
    <t>2373463</t>
  </si>
  <si>
    <t>0340301</t>
  </si>
  <si>
    <t>2355581</t>
  </si>
  <si>
    <t>2573229</t>
  </si>
  <si>
    <t>1262678</t>
  </si>
  <si>
    <t>0565313</t>
  </si>
  <si>
    <t>안수현</t>
  </si>
  <si>
    <t>1810343</t>
  </si>
  <si>
    <t>2525811</t>
  </si>
  <si>
    <t>2290560</t>
  </si>
  <si>
    <t>2613502</t>
  </si>
  <si>
    <t>이웅열</t>
  </si>
  <si>
    <t>2576322</t>
  </si>
  <si>
    <t>0465537</t>
  </si>
  <si>
    <t>서건원</t>
  </si>
  <si>
    <t>2298236</t>
  </si>
  <si>
    <t>2612875</t>
  </si>
  <si>
    <t>서송이</t>
  </si>
  <si>
    <t>0104849</t>
  </si>
  <si>
    <t>공경순</t>
  </si>
  <si>
    <t>2189351</t>
  </si>
  <si>
    <t>1666098</t>
  </si>
  <si>
    <t>2484345</t>
  </si>
  <si>
    <t>2398255</t>
  </si>
  <si>
    <t>2556731</t>
  </si>
  <si>
    <t>2599637</t>
  </si>
  <si>
    <t>WALTERS/ JEROME</t>
  </si>
  <si>
    <t>2615534</t>
  </si>
  <si>
    <t>박종훈</t>
  </si>
  <si>
    <t>0021336</t>
  </si>
  <si>
    <t>2483210</t>
  </si>
  <si>
    <t>0717338</t>
  </si>
  <si>
    <t>0719518</t>
  </si>
  <si>
    <t>장선영</t>
  </si>
  <si>
    <t>2433758</t>
  </si>
  <si>
    <t>2340083</t>
  </si>
  <si>
    <t>정목원</t>
  </si>
  <si>
    <t>2614376</t>
  </si>
  <si>
    <t>박정영</t>
  </si>
  <si>
    <t>0963120</t>
  </si>
  <si>
    <t>손예진</t>
  </si>
  <si>
    <t>0804428</t>
  </si>
  <si>
    <t>장윤교</t>
  </si>
  <si>
    <t>2614477</t>
  </si>
  <si>
    <t>민병수</t>
  </si>
  <si>
    <t>2395757</t>
  </si>
  <si>
    <t>2159992</t>
  </si>
  <si>
    <t>2404770</t>
  </si>
  <si>
    <t>2300356</t>
  </si>
  <si>
    <t>0701245</t>
  </si>
  <si>
    <t>2447303</t>
  </si>
  <si>
    <t>2615556</t>
  </si>
  <si>
    <t>김균태</t>
  </si>
  <si>
    <t>0069261</t>
  </si>
  <si>
    <t>1746757</t>
  </si>
  <si>
    <t>김상근</t>
  </si>
  <si>
    <t>2609464</t>
  </si>
  <si>
    <t>임석빈</t>
  </si>
  <si>
    <t>1298258</t>
  </si>
  <si>
    <t>양식란</t>
  </si>
  <si>
    <t>NMCT670</t>
    <phoneticPr fontId="1" type="noConversion"/>
  </si>
  <si>
    <t>2393176</t>
  </si>
  <si>
    <t>2020667</t>
  </si>
  <si>
    <t>0905042</t>
  </si>
  <si>
    <t>1985892</t>
  </si>
  <si>
    <t>2615554</t>
  </si>
  <si>
    <t>박태석</t>
  </si>
  <si>
    <t>2601182</t>
  </si>
  <si>
    <t>여성진</t>
  </si>
  <si>
    <t>0703818</t>
  </si>
  <si>
    <t>2501951</t>
  </si>
  <si>
    <t>2616653</t>
  </si>
  <si>
    <t>김준영</t>
  </si>
  <si>
    <t>2423724</t>
  </si>
  <si>
    <t>1637130</t>
  </si>
  <si>
    <t>라병숙</t>
  </si>
  <si>
    <t>0233477</t>
  </si>
  <si>
    <t>1271143</t>
  </si>
  <si>
    <t>정주연</t>
  </si>
  <si>
    <t>2356924</t>
  </si>
  <si>
    <t>이종천</t>
  </si>
  <si>
    <t>2171343</t>
  </si>
  <si>
    <t>2561564</t>
  </si>
  <si>
    <t>2460683</t>
  </si>
  <si>
    <t>1750401</t>
  </si>
  <si>
    <t>1912038</t>
  </si>
  <si>
    <t>1020212</t>
  </si>
  <si>
    <t>0950732</t>
  </si>
  <si>
    <t>이혜희</t>
  </si>
  <si>
    <t>1914382</t>
  </si>
  <si>
    <t>2544601</t>
  </si>
  <si>
    <t>1655297</t>
  </si>
  <si>
    <t>2116653</t>
  </si>
  <si>
    <t>김귀순</t>
  </si>
  <si>
    <t>0609674</t>
  </si>
  <si>
    <t>NMCT670</t>
    <phoneticPr fontId="1" type="noConversion"/>
  </si>
  <si>
    <t>1699379</t>
  </si>
  <si>
    <t>2550837</t>
  </si>
  <si>
    <t>2616600</t>
  </si>
  <si>
    <t>송유진</t>
  </si>
  <si>
    <t>0504196</t>
  </si>
  <si>
    <t>2187403</t>
  </si>
  <si>
    <t>0778033</t>
  </si>
  <si>
    <t>1258747</t>
  </si>
  <si>
    <t>0234582</t>
  </si>
  <si>
    <t>정신자</t>
  </si>
  <si>
    <t>2617922</t>
  </si>
  <si>
    <t>류종형</t>
  </si>
  <si>
    <t>2350070</t>
  </si>
  <si>
    <t>0493247</t>
  </si>
  <si>
    <t>2556636</t>
  </si>
  <si>
    <t>김중순</t>
  </si>
  <si>
    <t>2571237</t>
  </si>
  <si>
    <t>2596174</t>
  </si>
  <si>
    <t>박부규</t>
  </si>
  <si>
    <t>0021423</t>
  </si>
  <si>
    <t>차선봉</t>
  </si>
  <si>
    <t>2050559</t>
  </si>
  <si>
    <t>1842808</t>
  </si>
  <si>
    <t>김영례자</t>
  </si>
  <si>
    <t>2580038</t>
  </si>
  <si>
    <t>강승훈</t>
  </si>
  <si>
    <t>2560669</t>
  </si>
  <si>
    <t>최현미</t>
  </si>
  <si>
    <t>2050960</t>
  </si>
  <si>
    <t>2044582</t>
  </si>
  <si>
    <t>2617873</t>
  </si>
  <si>
    <t>김명우</t>
  </si>
  <si>
    <t>1870996</t>
  </si>
  <si>
    <t>1942485</t>
  </si>
  <si>
    <t>정진수</t>
  </si>
  <si>
    <t>2618351</t>
  </si>
  <si>
    <t>남철현</t>
  </si>
  <si>
    <t>1955284</t>
  </si>
  <si>
    <t>2223984</t>
  </si>
  <si>
    <t>7172039</t>
  </si>
  <si>
    <t>2620683</t>
  </si>
  <si>
    <t>김대원</t>
  </si>
  <si>
    <t>Muscle_problems</t>
    <phoneticPr fontId="1" type="noConversion"/>
  </si>
  <si>
    <t>2572519</t>
  </si>
  <si>
    <t>1112589</t>
  </si>
  <si>
    <t>1770562</t>
  </si>
  <si>
    <t>강대성</t>
  </si>
  <si>
    <t>0718434</t>
  </si>
  <si>
    <t>2198612</t>
  </si>
  <si>
    <t>박재룡</t>
  </si>
  <si>
    <t>0173262</t>
  </si>
  <si>
    <t>마성춘</t>
  </si>
  <si>
    <t>2619096</t>
  </si>
  <si>
    <t>0007237</t>
  </si>
  <si>
    <t>2617318</t>
  </si>
  <si>
    <t>오승기</t>
  </si>
  <si>
    <t>7065119</t>
  </si>
  <si>
    <t>0479803</t>
  </si>
  <si>
    <t>2008646</t>
  </si>
  <si>
    <t>0372249</t>
  </si>
  <si>
    <t>2568255</t>
  </si>
  <si>
    <t>7030259</t>
  </si>
  <si>
    <t>0107922</t>
  </si>
  <si>
    <t>1192197</t>
  </si>
  <si>
    <t>7021615</t>
  </si>
  <si>
    <t>2611028</t>
  </si>
  <si>
    <t>민영기</t>
  </si>
  <si>
    <t>1359343</t>
  </si>
  <si>
    <t>2610949</t>
  </si>
  <si>
    <t>정원채</t>
  </si>
  <si>
    <t>2060015</t>
  </si>
  <si>
    <t>2611035</t>
  </si>
  <si>
    <t>김진우</t>
  </si>
  <si>
    <t>1557555</t>
  </si>
  <si>
    <t>이승태</t>
  </si>
  <si>
    <t>0476706</t>
  </si>
  <si>
    <t>2575435</t>
  </si>
  <si>
    <t>2382482</t>
  </si>
  <si>
    <t>2396178</t>
  </si>
  <si>
    <t>1666747</t>
  </si>
  <si>
    <t>권수희</t>
  </si>
  <si>
    <t>2595715</t>
  </si>
  <si>
    <t>김경내</t>
  </si>
  <si>
    <t>2462616</t>
  </si>
  <si>
    <t>2611725</t>
  </si>
  <si>
    <t>김웅인</t>
  </si>
  <si>
    <t>2611460</t>
  </si>
  <si>
    <t>한기열</t>
  </si>
  <si>
    <t>1087629</t>
  </si>
  <si>
    <t>정원도</t>
  </si>
  <si>
    <t>0970387</t>
  </si>
  <si>
    <t>나병률</t>
  </si>
  <si>
    <t>1808497</t>
  </si>
  <si>
    <t>1427585</t>
  </si>
  <si>
    <t>백준서</t>
  </si>
  <si>
    <t>2139318</t>
  </si>
  <si>
    <t>2497085</t>
  </si>
  <si>
    <t>1377015</t>
  </si>
  <si>
    <t>7231335</t>
  </si>
  <si>
    <t>2608628</t>
  </si>
  <si>
    <t>강대진</t>
  </si>
  <si>
    <t>2613107</t>
  </si>
  <si>
    <t>방선호</t>
  </si>
  <si>
    <t>1611302</t>
  </si>
  <si>
    <t>2154290</t>
  </si>
  <si>
    <t>배주희</t>
  </si>
  <si>
    <t>0967200</t>
  </si>
  <si>
    <t>1167364</t>
  </si>
  <si>
    <t>2492185</t>
  </si>
  <si>
    <t>주성미</t>
  </si>
  <si>
    <t>2610629</t>
  </si>
  <si>
    <t>심명순</t>
  </si>
  <si>
    <t>spot</t>
    <phoneticPr fontId="1" type="noConversion"/>
  </si>
  <si>
    <t>1810596</t>
  </si>
  <si>
    <t>2353729</t>
  </si>
  <si>
    <t>고승권</t>
  </si>
  <si>
    <t>2611764</t>
  </si>
  <si>
    <t>민영호</t>
  </si>
  <si>
    <t>7270931</t>
  </si>
  <si>
    <t>윤종근</t>
  </si>
  <si>
    <t>2222606</t>
  </si>
  <si>
    <t>2390166</t>
  </si>
  <si>
    <t>이부자</t>
  </si>
  <si>
    <t>0118617</t>
  </si>
  <si>
    <t>2156509</t>
  </si>
  <si>
    <t>2281696</t>
  </si>
  <si>
    <t>1840256</t>
  </si>
  <si>
    <t>0907747</t>
  </si>
  <si>
    <t>우형옥</t>
  </si>
  <si>
    <t>0798517</t>
  </si>
  <si>
    <t>0560020</t>
  </si>
  <si>
    <t>홍상우</t>
  </si>
  <si>
    <t>1837305</t>
  </si>
  <si>
    <t>1234049</t>
  </si>
  <si>
    <t>2174226</t>
  </si>
  <si>
    <t>황인자</t>
  </si>
  <si>
    <t>0427461</t>
  </si>
  <si>
    <t>0325232</t>
  </si>
  <si>
    <t>2611661</t>
  </si>
  <si>
    <t>조순예</t>
  </si>
  <si>
    <t>1140828</t>
  </si>
  <si>
    <t>0104290</t>
  </si>
  <si>
    <t>2468767</t>
  </si>
  <si>
    <t>김종찬</t>
  </si>
  <si>
    <t>0385475</t>
  </si>
  <si>
    <t>2490469</t>
  </si>
  <si>
    <t>2129075</t>
  </si>
  <si>
    <t>1400082</t>
  </si>
  <si>
    <t>2516396</t>
  </si>
  <si>
    <t>2613609</t>
  </si>
  <si>
    <t>신호철</t>
  </si>
  <si>
    <t>2402886</t>
  </si>
  <si>
    <t>2073508</t>
  </si>
  <si>
    <t>1430642</t>
  </si>
  <si>
    <t>2441340</t>
  </si>
  <si>
    <t>0483580</t>
  </si>
  <si>
    <t>2613571</t>
  </si>
  <si>
    <t>김금선</t>
  </si>
  <si>
    <t>1224526</t>
  </si>
  <si>
    <t>0478561</t>
  </si>
  <si>
    <t>1715436</t>
  </si>
  <si>
    <t>1500974</t>
  </si>
  <si>
    <t>2067276</t>
  </si>
  <si>
    <t>0007119</t>
  </si>
  <si>
    <t>2614666</t>
  </si>
  <si>
    <t>spot</t>
    <phoneticPr fontId="1" type="noConversion"/>
  </si>
  <si>
    <t>0150997</t>
  </si>
  <si>
    <t>1652618</t>
  </si>
  <si>
    <t>0704234</t>
  </si>
  <si>
    <t>1468387</t>
  </si>
  <si>
    <t>2615226</t>
  </si>
  <si>
    <t>김종민</t>
  </si>
  <si>
    <t>0206070</t>
  </si>
  <si>
    <t>0010945</t>
  </si>
  <si>
    <t>0256489</t>
  </si>
  <si>
    <t>안정호</t>
  </si>
  <si>
    <t>2614702</t>
  </si>
  <si>
    <t>이미연</t>
  </si>
  <si>
    <t>2570691</t>
  </si>
  <si>
    <t>윤시현</t>
  </si>
  <si>
    <t>0415638</t>
  </si>
  <si>
    <t>2517274</t>
  </si>
  <si>
    <t>함정자</t>
  </si>
  <si>
    <t>1596093</t>
  </si>
  <si>
    <t>0561687</t>
  </si>
  <si>
    <t>2615734</t>
  </si>
  <si>
    <t>홍영채</t>
  </si>
  <si>
    <t>2479550</t>
  </si>
  <si>
    <t>1913111</t>
  </si>
  <si>
    <t>박옥주</t>
  </si>
  <si>
    <t>1098806</t>
  </si>
  <si>
    <t>1225223</t>
  </si>
  <si>
    <t>송재순</t>
  </si>
  <si>
    <t>0305879</t>
  </si>
  <si>
    <t>2132211</t>
  </si>
  <si>
    <t>0417037</t>
  </si>
  <si>
    <t>2323397</t>
  </si>
  <si>
    <t>0558150</t>
  </si>
  <si>
    <t>1899013</t>
  </si>
  <si>
    <t>0973655</t>
  </si>
  <si>
    <t>이주연</t>
  </si>
  <si>
    <t>2610292</t>
  </si>
  <si>
    <t>박영춘</t>
  </si>
  <si>
    <t>0475592</t>
  </si>
  <si>
    <t>2288324</t>
  </si>
  <si>
    <t>변복순</t>
  </si>
  <si>
    <t>2615973</t>
  </si>
  <si>
    <t>노옥선</t>
  </si>
  <si>
    <t>1620661</t>
  </si>
  <si>
    <t>2482718</t>
  </si>
  <si>
    <t>2298462</t>
  </si>
  <si>
    <t>2611590</t>
  </si>
  <si>
    <t>2615448</t>
  </si>
  <si>
    <t>임혜원</t>
  </si>
  <si>
    <t>2554272</t>
  </si>
  <si>
    <t>0694828</t>
  </si>
  <si>
    <t>김병성</t>
  </si>
  <si>
    <t>2610993</t>
  </si>
  <si>
    <t>김성배</t>
  </si>
  <si>
    <t>2147519</t>
  </si>
  <si>
    <t>0942144</t>
  </si>
  <si>
    <t>1038333</t>
  </si>
  <si>
    <t>임복남</t>
  </si>
  <si>
    <t>2575259</t>
  </si>
  <si>
    <t>0317514</t>
  </si>
  <si>
    <t>홍재화</t>
  </si>
  <si>
    <t>1372649</t>
  </si>
  <si>
    <t>2460566</t>
  </si>
  <si>
    <t>이송호</t>
  </si>
  <si>
    <t>0527999</t>
  </si>
  <si>
    <t>1804525</t>
  </si>
  <si>
    <t>1407423</t>
  </si>
  <si>
    <t>7010704</t>
  </si>
  <si>
    <t>최원영</t>
  </si>
  <si>
    <t>0300048</t>
  </si>
  <si>
    <t>장명희</t>
  </si>
  <si>
    <t>1257907</t>
  </si>
  <si>
    <t>김윤수</t>
  </si>
  <si>
    <t>1818788</t>
  </si>
  <si>
    <t>손지우</t>
  </si>
  <si>
    <t>0773826</t>
  </si>
  <si>
    <t>조용직</t>
  </si>
  <si>
    <t>2016822</t>
  </si>
  <si>
    <t>2617659</t>
  </si>
  <si>
    <t>이후명</t>
  </si>
  <si>
    <t>1335710</t>
  </si>
  <si>
    <t>Sym</t>
    <phoneticPr fontId="1" type="noConversion"/>
  </si>
  <si>
    <t>7239280</t>
  </si>
  <si>
    <t>김완영</t>
  </si>
  <si>
    <t>2188841</t>
  </si>
  <si>
    <t>최기현</t>
  </si>
  <si>
    <t>2600949</t>
  </si>
  <si>
    <t>김연재</t>
  </si>
  <si>
    <t>1045766</t>
  </si>
  <si>
    <t>0542669</t>
  </si>
  <si>
    <t>2415857</t>
  </si>
  <si>
    <t>2077121</t>
  </si>
  <si>
    <t>0209862</t>
  </si>
  <si>
    <t>김남식</t>
  </si>
  <si>
    <t>2617517</t>
  </si>
  <si>
    <t>엄미숙</t>
  </si>
  <si>
    <t>2618220</t>
  </si>
  <si>
    <t>여향란</t>
  </si>
  <si>
    <t>2590092</t>
  </si>
  <si>
    <t>유동기</t>
  </si>
  <si>
    <t>2283667</t>
  </si>
  <si>
    <t>2617932</t>
  </si>
  <si>
    <t>JIN XIANG</t>
  </si>
  <si>
    <t>0885328</t>
  </si>
  <si>
    <t>2606959</t>
  </si>
  <si>
    <t>라선미</t>
  </si>
  <si>
    <t>2618799</t>
  </si>
  <si>
    <t>오현정</t>
  </si>
  <si>
    <t>2617476</t>
  </si>
  <si>
    <t>민한규</t>
  </si>
  <si>
    <t>0804463</t>
  </si>
  <si>
    <t>강전설</t>
  </si>
  <si>
    <t>0822294</t>
  </si>
  <si>
    <t>2618747</t>
  </si>
  <si>
    <t>서우주</t>
  </si>
  <si>
    <t>2619860</t>
  </si>
  <si>
    <t>1340025</t>
  </si>
  <si>
    <t>0791948</t>
  </si>
  <si>
    <t>민명숙</t>
  </si>
  <si>
    <t>2168823</t>
  </si>
  <si>
    <t>0436734</t>
  </si>
  <si>
    <t>한명순</t>
  </si>
  <si>
    <t>2617637</t>
  </si>
  <si>
    <t>조향주</t>
  </si>
  <si>
    <t>0730934</t>
  </si>
  <si>
    <t>2613529</t>
  </si>
  <si>
    <t>이승준</t>
  </si>
  <si>
    <t>2379771</t>
  </si>
  <si>
    <t>0483934</t>
  </si>
  <si>
    <t>민경애</t>
  </si>
  <si>
    <t>0170812</t>
  </si>
  <si>
    <t>1632711</t>
  </si>
  <si>
    <t>2615746</t>
  </si>
  <si>
    <t>김남용</t>
  </si>
  <si>
    <t>0081403</t>
  </si>
  <si>
    <t>2616525</t>
  </si>
  <si>
    <t>김성동</t>
  </si>
  <si>
    <t>2504934</t>
  </si>
  <si>
    <t>2055631</t>
  </si>
  <si>
    <t>0869952</t>
  </si>
  <si>
    <t>1089449</t>
  </si>
  <si>
    <t>2548665</t>
  </si>
  <si>
    <t>2619859</t>
  </si>
  <si>
    <t>2619814</t>
  </si>
  <si>
    <t>진영태</t>
  </si>
  <si>
    <t>0382314</t>
  </si>
  <si>
    <t>0051317</t>
  </si>
  <si>
    <t>1176881</t>
  </si>
  <si>
    <t>1917508</t>
  </si>
  <si>
    <t>김형미</t>
  </si>
  <si>
    <t>1720386</t>
  </si>
  <si>
    <t>2510606</t>
  </si>
  <si>
    <t>1252407</t>
  </si>
  <si>
    <t>2616980</t>
  </si>
  <si>
    <t>김양옥</t>
  </si>
  <si>
    <t>0086757</t>
  </si>
  <si>
    <t>장정</t>
  </si>
  <si>
    <t>2134974</t>
  </si>
  <si>
    <t>1951061</t>
  </si>
  <si>
    <t>윤인숙</t>
  </si>
  <si>
    <t>2535468</t>
  </si>
  <si>
    <t>0676043</t>
  </si>
  <si>
    <t>이윤진</t>
  </si>
  <si>
    <t>1344784</t>
  </si>
  <si>
    <t>2496418</t>
  </si>
  <si>
    <t>0455147</t>
  </si>
  <si>
    <t>0333002</t>
  </si>
  <si>
    <t>정연섭</t>
  </si>
  <si>
    <t>2079745</t>
  </si>
  <si>
    <t>1402216</t>
  </si>
  <si>
    <t>김봉환</t>
  </si>
  <si>
    <t>1429082</t>
  </si>
  <si>
    <t>한나영</t>
  </si>
  <si>
    <t>NoTime</t>
    <phoneticPr fontId="1" type="noConversion"/>
  </si>
  <si>
    <t>0642431</t>
  </si>
  <si>
    <t>2619613</t>
  </si>
  <si>
    <t>김용운</t>
  </si>
  <si>
    <t>0242284</t>
  </si>
  <si>
    <t>2154339</t>
  </si>
  <si>
    <t>2581036</t>
  </si>
  <si>
    <t>2620010</t>
  </si>
  <si>
    <t>KIMYURIY</t>
  </si>
  <si>
    <t>2613048</t>
  </si>
  <si>
    <t>함태웅</t>
  </si>
  <si>
    <t>2056440</t>
  </si>
  <si>
    <t>1250318</t>
  </si>
  <si>
    <t>1654006</t>
  </si>
  <si>
    <t>최태명</t>
  </si>
  <si>
    <t>1159947</t>
  </si>
  <si>
    <t>0437554</t>
  </si>
  <si>
    <t>1489035</t>
  </si>
  <si>
    <t>민영자</t>
  </si>
  <si>
    <t>2132491</t>
  </si>
  <si>
    <t>0890697</t>
  </si>
  <si>
    <t>임광옥</t>
  </si>
  <si>
    <t>0616080</t>
  </si>
  <si>
    <t>2271469</t>
  </si>
  <si>
    <t>7287839</t>
  </si>
  <si>
    <t>엄충섭</t>
  </si>
  <si>
    <t>2350781</t>
  </si>
  <si>
    <t>2065682</t>
  </si>
  <si>
    <t>0181680</t>
  </si>
  <si>
    <t>이재규</t>
  </si>
  <si>
    <t>1772178</t>
  </si>
  <si>
    <t>7180057</t>
  </si>
  <si>
    <t>이상하</t>
  </si>
  <si>
    <t>0318959</t>
  </si>
  <si>
    <t>1336964</t>
  </si>
  <si>
    <t>조태오</t>
  </si>
  <si>
    <t>2622094</t>
  </si>
  <si>
    <t>0236860</t>
  </si>
  <si>
    <t>2522776</t>
  </si>
  <si>
    <t>권병각</t>
  </si>
  <si>
    <t>2132324</t>
  </si>
  <si>
    <t>2594958</t>
  </si>
  <si>
    <t>조용운</t>
  </si>
  <si>
    <t>2619984</t>
  </si>
  <si>
    <t>안철호</t>
  </si>
  <si>
    <t>1916587</t>
  </si>
  <si>
    <t>안사근</t>
  </si>
  <si>
    <t>2523670</t>
  </si>
  <si>
    <t>조근상</t>
  </si>
  <si>
    <t>2495783</t>
  </si>
  <si>
    <t>0615218</t>
  </si>
  <si>
    <t>0753623</t>
  </si>
  <si>
    <t>2322640</t>
  </si>
  <si>
    <t>1893882</t>
  </si>
  <si>
    <t>1684613</t>
  </si>
  <si>
    <t>1925509</t>
  </si>
  <si>
    <t>2620708</t>
  </si>
  <si>
    <t>DUBEY SANJAI KUMAR</t>
  </si>
  <si>
    <t>1421166</t>
  </si>
  <si>
    <t>이선우</t>
  </si>
  <si>
    <t>0303906</t>
  </si>
  <si>
    <t>2389566</t>
  </si>
  <si>
    <t>2623860</t>
  </si>
  <si>
    <t>2578104</t>
  </si>
  <si>
    <t>허대영</t>
  </si>
  <si>
    <t>2231764</t>
  </si>
  <si>
    <t>0616530</t>
  </si>
  <si>
    <t>한상용</t>
  </si>
  <si>
    <t>0912654</t>
  </si>
  <si>
    <t>2624274</t>
  </si>
  <si>
    <t>김강주</t>
  </si>
  <si>
    <t>0604085</t>
  </si>
  <si>
    <t>1768329</t>
  </si>
  <si>
    <t>유지원</t>
  </si>
  <si>
    <t>0208327</t>
  </si>
  <si>
    <t>2624629</t>
  </si>
  <si>
    <t>0131201</t>
  </si>
  <si>
    <t>2624303</t>
  </si>
  <si>
    <t>손지애</t>
  </si>
  <si>
    <t>0718615</t>
  </si>
  <si>
    <t>표경자</t>
  </si>
  <si>
    <t>2054000</t>
  </si>
  <si>
    <t>2624681</t>
  </si>
  <si>
    <t>NGUYEN DINH QUAN</t>
  </si>
  <si>
    <t>2351803</t>
  </si>
  <si>
    <t>0730436</t>
  </si>
  <si>
    <t>2488728</t>
  </si>
  <si>
    <t>2120344</t>
  </si>
  <si>
    <t>양보윤</t>
  </si>
  <si>
    <t>1988686</t>
  </si>
  <si>
    <t>1921191</t>
  </si>
  <si>
    <t>1966207</t>
  </si>
  <si>
    <t>고선화</t>
  </si>
  <si>
    <t>1079869</t>
  </si>
  <si>
    <t>2024822</t>
  </si>
  <si>
    <t>7078107</t>
  </si>
  <si>
    <t>2620181</t>
  </si>
  <si>
    <t>송광섭</t>
  </si>
  <si>
    <t>0122619</t>
  </si>
  <si>
    <t>2625408</t>
  </si>
  <si>
    <t>김윤성</t>
  </si>
  <si>
    <t>2625588</t>
  </si>
  <si>
    <t>이신철</t>
  </si>
  <si>
    <t>2561400</t>
  </si>
  <si>
    <t>최선화</t>
  </si>
  <si>
    <t>2031385</t>
  </si>
  <si>
    <t>2625736</t>
  </si>
  <si>
    <t>정재헌</t>
  </si>
  <si>
    <t>2098845</t>
  </si>
  <si>
    <t>0454773</t>
  </si>
  <si>
    <t>전향분</t>
  </si>
  <si>
    <t>0473123</t>
  </si>
  <si>
    <t>7219710</t>
  </si>
  <si>
    <t>2303742</t>
  </si>
  <si>
    <t>0632847</t>
  </si>
  <si>
    <t>2211792</t>
  </si>
  <si>
    <t>2330783</t>
  </si>
  <si>
    <t>2623999</t>
  </si>
  <si>
    <t>유준희</t>
  </si>
  <si>
    <t>1271833</t>
  </si>
  <si>
    <t>2296870</t>
  </si>
  <si>
    <t>1366847</t>
  </si>
  <si>
    <t>1596621</t>
  </si>
  <si>
    <t>2317975</t>
  </si>
  <si>
    <t>2625838</t>
  </si>
  <si>
    <t>2561998</t>
  </si>
  <si>
    <t>0070507</t>
  </si>
  <si>
    <t>강태윤</t>
  </si>
  <si>
    <t>2626438</t>
  </si>
  <si>
    <t>오치상</t>
  </si>
  <si>
    <t>1041763</t>
  </si>
  <si>
    <t>임은숙</t>
  </si>
  <si>
    <t>2467946</t>
  </si>
  <si>
    <t>0393932</t>
  </si>
  <si>
    <t>2307982</t>
  </si>
  <si>
    <t>2600125</t>
  </si>
  <si>
    <t>황민우</t>
  </si>
  <si>
    <t>2362640</t>
  </si>
  <si>
    <t>2580246</t>
  </si>
  <si>
    <t>2583646</t>
  </si>
  <si>
    <t>0126811</t>
  </si>
  <si>
    <t>전계리</t>
  </si>
  <si>
    <t>2001888</t>
  </si>
  <si>
    <t>이정재</t>
  </si>
  <si>
    <t>1600020</t>
  </si>
  <si>
    <t>2626701</t>
  </si>
  <si>
    <t>이금순</t>
  </si>
  <si>
    <t>1203550</t>
  </si>
  <si>
    <t>2101270</t>
  </si>
  <si>
    <t>0731961</t>
  </si>
  <si>
    <t>이용수</t>
  </si>
  <si>
    <t>1216931</t>
  </si>
  <si>
    <t>2625724</t>
  </si>
  <si>
    <t>김창수</t>
  </si>
  <si>
    <t>1703588</t>
  </si>
  <si>
    <t>1903121</t>
  </si>
  <si>
    <t>조윤자</t>
  </si>
  <si>
    <t>2627130</t>
  </si>
  <si>
    <t>2628288</t>
  </si>
  <si>
    <t>왕춘옥</t>
  </si>
  <si>
    <t>2627407</t>
  </si>
  <si>
    <t>김원선</t>
  </si>
  <si>
    <t>2628678</t>
  </si>
  <si>
    <t>최지예</t>
  </si>
  <si>
    <t>2574995</t>
  </si>
  <si>
    <t>1656540</t>
  </si>
  <si>
    <t>0590985</t>
  </si>
  <si>
    <t>2628847</t>
  </si>
  <si>
    <t>2484245</t>
  </si>
  <si>
    <t>2246055</t>
  </si>
  <si>
    <t>2629354</t>
  </si>
  <si>
    <t>정은진</t>
  </si>
  <si>
    <t>0527389</t>
  </si>
  <si>
    <t>송의용</t>
  </si>
  <si>
    <t>2549442</t>
  </si>
  <si>
    <t>안영경</t>
  </si>
  <si>
    <t>2124570</t>
  </si>
  <si>
    <t>2628560</t>
  </si>
  <si>
    <t>박성식</t>
  </si>
  <si>
    <t>1786710</t>
  </si>
  <si>
    <t>임종순</t>
  </si>
  <si>
    <t>2620681</t>
  </si>
  <si>
    <t>7100854</t>
  </si>
  <si>
    <t>2259901</t>
  </si>
  <si>
    <t>0990176</t>
  </si>
  <si>
    <t>2629723</t>
  </si>
  <si>
    <t>이동민</t>
  </si>
  <si>
    <t>2629006</t>
  </si>
  <si>
    <t>2564018</t>
  </si>
  <si>
    <t>2624164</t>
  </si>
  <si>
    <t>김남술</t>
  </si>
  <si>
    <t>0251036</t>
  </si>
  <si>
    <t>0414473</t>
  </si>
  <si>
    <t>2631228</t>
  </si>
  <si>
    <t>박상언</t>
  </si>
  <si>
    <t>7203369</t>
  </si>
  <si>
    <t>1586104</t>
  </si>
  <si>
    <t>오수철</t>
  </si>
  <si>
    <t>No_data</t>
  </si>
  <si>
    <t>Time Interval</t>
  </si>
  <si>
    <t>2452964</t>
  </si>
  <si>
    <t>1712797</t>
  </si>
  <si>
    <t>2621155</t>
  </si>
  <si>
    <t>김영서</t>
  </si>
  <si>
    <t>0318500</t>
  </si>
  <si>
    <t>박정자</t>
  </si>
  <si>
    <t>1897705</t>
  </si>
  <si>
    <t>배순덕</t>
  </si>
  <si>
    <t>2064023</t>
  </si>
  <si>
    <t>0467018</t>
  </si>
  <si>
    <t>2622054</t>
  </si>
  <si>
    <t>한지호</t>
  </si>
  <si>
    <t>2493467</t>
  </si>
  <si>
    <t>2601955</t>
  </si>
  <si>
    <t>최은경</t>
  </si>
  <si>
    <t>2618832</t>
  </si>
  <si>
    <t>오미옥</t>
  </si>
  <si>
    <t>1358822</t>
  </si>
  <si>
    <t>2622136</t>
  </si>
  <si>
    <t>김명규2</t>
  </si>
  <si>
    <t>1744872</t>
  </si>
  <si>
    <t>7214105</t>
  </si>
  <si>
    <t>0351107</t>
  </si>
  <si>
    <t>2116074</t>
  </si>
  <si>
    <t>2570199</t>
  </si>
  <si>
    <t>박유리</t>
  </si>
  <si>
    <t>0558656</t>
  </si>
  <si>
    <t>1279209</t>
  </si>
  <si>
    <t>이준목</t>
  </si>
  <si>
    <t>2289813</t>
  </si>
  <si>
    <t>7222917</t>
  </si>
  <si>
    <t>박순옥</t>
  </si>
  <si>
    <t>1610037</t>
  </si>
  <si>
    <t>김원영</t>
  </si>
  <si>
    <t>2624004</t>
  </si>
  <si>
    <t>2397909</t>
  </si>
  <si>
    <t>오상윤</t>
  </si>
  <si>
    <t>2623337</t>
  </si>
  <si>
    <t>유홍식</t>
  </si>
  <si>
    <t>7188374</t>
  </si>
  <si>
    <t>2010077</t>
  </si>
  <si>
    <t>2620150</t>
  </si>
  <si>
    <t>이란희</t>
  </si>
  <si>
    <t>2623946</t>
  </si>
  <si>
    <t>함찬희</t>
  </si>
  <si>
    <t>0218515</t>
  </si>
  <si>
    <t>2622955</t>
  </si>
  <si>
    <t>2535699</t>
  </si>
  <si>
    <t>2624042</t>
  </si>
  <si>
    <t>신혜은</t>
  </si>
  <si>
    <t>2624933</t>
  </si>
  <si>
    <t>양종석</t>
  </si>
  <si>
    <t>1267354</t>
  </si>
  <si>
    <t>1263352</t>
  </si>
  <si>
    <t>2426974</t>
  </si>
  <si>
    <t>2624272</t>
  </si>
  <si>
    <t>김영식</t>
  </si>
  <si>
    <t>2042568</t>
  </si>
  <si>
    <t>0972610</t>
  </si>
  <si>
    <t>장지순</t>
  </si>
  <si>
    <t>2060203</t>
  </si>
  <si>
    <t>박인숙</t>
  </si>
  <si>
    <t>2040643</t>
  </si>
  <si>
    <t>2045708</t>
  </si>
  <si>
    <t>2622940</t>
  </si>
  <si>
    <t>민경복</t>
  </si>
  <si>
    <t>2175389</t>
  </si>
  <si>
    <t>변영자</t>
  </si>
  <si>
    <t>2099155</t>
  </si>
  <si>
    <t>1765718</t>
  </si>
  <si>
    <t>2294198</t>
  </si>
  <si>
    <t>0828212</t>
  </si>
  <si>
    <t>유보연</t>
  </si>
  <si>
    <t>2110589</t>
  </si>
  <si>
    <t>2549158</t>
  </si>
  <si>
    <t>임윤정</t>
  </si>
  <si>
    <t>1760514</t>
  </si>
  <si>
    <t>장순덕</t>
  </si>
  <si>
    <t>1806490</t>
  </si>
  <si>
    <t>봉원진</t>
  </si>
  <si>
    <t>1012450</t>
  </si>
  <si>
    <t>전서해</t>
  </si>
  <si>
    <t>2626090</t>
  </si>
  <si>
    <t>심재명</t>
  </si>
  <si>
    <t>2558988</t>
  </si>
  <si>
    <t>양은영</t>
  </si>
  <si>
    <t>0803033</t>
  </si>
  <si>
    <t>2625386</t>
  </si>
  <si>
    <t>김재만</t>
  </si>
  <si>
    <t>2472874</t>
  </si>
  <si>
    <t>2519839</t>
  </si>
  <si>
    <t>최옥식</t>
  </si>
  <si>
    <t>0901226</t>
  </si>
  <si>
    <t>조한걸</t>
  </si>
  <si>
    <t>0067936</t>
  </si>
  <si>
    <t>0329180</t>
  </si>
  <si>
    <t>김유나</t>
  </si>
  <si>
    <t>2013369</t>
  </si>
  <si>
    <t>0605454</t>
  </si>
  <si>
    <t>2030596</t>
  </si>
  <si>
    <t>손범윤</t>
  </si>
  <si>
    <t>1411827</t>
  </si>
  <si>
    <t>2626824</t>
  </si>
  <si>
    <t>이준형</t>
  </si>
  <si>
    <t>1790760</t>
  </si>
  <si>
    <t>2627100</t>
  </si>
  <si>
    <t>안종욱</t>
  </si>
  <si>
    <t>1486407</t>
  </si>
  <si>
    <t>이여옥</t>
  </si>
  <si>
    <t>2625679</t>
  </si>
  <si>
    <t>조수빈</t>
  </si>
  <si>
    <t>2628420</t>
  </si>
  <si>
    <t>1600331</t>
  </si>
  <si>
    <t>이병호</t>
  </si>
  <si>
    <t>1728228</t>
  </si>
  <si>
    <t>2446983</t>
  </si>
  <si>
    <t>박태옥</t>
  </si>
  <si>
    <t>0250733</t>
  </si>
  <si>
    <t>한병희</t>
  </si>
  <si>
    <t>2449191</t>
  </si>
  <si>
    <t>1584299</t>
  </si>
  <si>
    <t>고승일</t>
  </si>
  <si>
    <t>7294120</t>
  </si>
  <si>
    <t>윤화선</t>
  </si>
  <si>
    <t>0923220</t>
  </si>
  <si>
    <t>2423091</t>
  </si>
  <si>
    <t>1658175</t>
  </si>
  <si>
    <t>1939538</t>
  </si>
  <si>
    <t>2622400</t>
  </si>
  <si>
    <t>정영철</t>
  </si>
  <si>
    <t>0585859</t>
  </si>
  <si>
    <t>이준석</t>
  </si>
  <si>
    <t>1956968</t>
  </si>
  <si>
    <t>2488523</t>
  </si>
  <si>
    <t>2353851</t>
  </si>
  <si>
    <t>김영경</t>
  </si>
  <si>
    <t>2629220</t>
  </si>
  <si>
    <t>김민</t>
  </si>
  <si>
    <t>2629370</t>
  </si>
  <si>
    <t>정영호</t>
  </si>
  <si>
    <t>2059886</t>
  </si>
  <si>
    <t>1379849</t>
  </si>
  <si>
    <t>홍일표</t>
  </si>
  <si>
    <t>0705433</t>
  </si>
  <si>
    <t>최용재</t>
  </si>
  <si>
    <t>0414646</t>
  </si>
  <si>
    <t>신용우</t>
  </si>
  <si>
    <t>2106967</t>
  </si>
  <si>
    <t>0925482</t>
  </si>
  <si>
    <t>1858724</t>
  </si>
  <si>
    <t>0002458</t>
  </si>
  <si>
    <t>2629720</t>
  </si>
  <si>
    <t>김신애</t>
  </si>
  <si>
    <t>2523835</t>
  </si>
  <si>
    <t>2620804</t>
  </si>
  <si>
    <t>최희준</t>
  </si>
  <si>
    <t>1978033</t>
  </si>
  <si>
    <t>김상인</t>
  </si>
  <si>
    <t>1052901</t>
  </si>
  <si>
    <t>0178265</t>
  </si>
  <si>
    <t>2609115</t>
  </si>
  <si>
    <t>1732369</t>
  </si>
  <si>
    <t>김창철</t>
  </si>
  <si>
    <t>1927298</t>
    <phoneticPr fontId="1" type="noConversion"/>
  </si>
  <si>
    <t>황성완</t>
  </si>
  <si>
    <t>2619495</t>
  </si>
  <si>
    <t>신경희</t>
  </si>
  <si>
    <t>0460956</t>
  </si>
  <si>
    <t>2620014</t>
  </si>
  <si>
    <t>한제희</t>
  </si>
  <si>
    <t>0175612</t>
  </si>
  <si>
    <t>1895515</t>
  </si>
  <si>
    <t>장이석</t>
  </si>
  <si>
    <t>2205186</t>
  </si>
  <si>
    <t>2621864</t>
  </si>
  <si>
    <t>이화영</t>
  </si>
  <si>
    <t>2619889</t>
  </si>
  <si>
    <t>2622771</t>
  </si>
  <si>
    <t>황원우</t>
  </si>
  <si>
    <t>2373106</t>
  </si>
  <si>
    <t>오동기</t>
  </si>
  <si>
    <t>2437700</t>
  </si>
  <si>
    <t>2619863</t>
  </si>
  <si>
    <t>정정훈</t>
  </si>
  <si>
    <t>0183160</t>
  </si>
  <si>
    <t>0066978</t>
  </si>
  <si>
    <t>2021144</t>
  </si>
  <si>
    <t>김재춘</t>
  </si>
  <si>
    <t>1895922</t>
  </si>
  <si>
    <t>1488368</t>
  </si>
  <si>
    <t>2409555</t>
  </si>
  <si>
    <t>2619465</t>
  </si>
  <si>
    <t>강기훈</t>
  </si>
  <si>
    <t>0453961</t>
  </si>
  <si>
    <t>0167422</t>
  </si>
  <si>
    <t>최문영</t>
  </si>
  <si>
    <t>2621951</t>
  </si>
  <si>
    <t>신동조</t>
  </si>
  <si>
    <t>1636862</t>
  </si>
  <si>
    <t>김정이</t>
  </si>
  <si>
    <t>2622308</t>
  </si>
  <si>
    <t>주영수</t>
  </si>
  <si>
    <t>2526712</t>
  </si>
  <si>
    <t>2410935</t>
  </si>
  <si>
    <t>2622036</t>
  </si>
  <si>
    <t>김형신</t>
  </si>
  <si>
    <t>1829954</t>
  </si>
  <si>
    <t>2441303</t>
  </si>
  <si>
    <t>1762132</t>
  </si>
  <si>
    <t>0093306</t>
  </si>
  <si>
    <t>0197674</t>
  </si>
  <si>
    <t>1296976</t>
  </si>
  <si>
    <t>2282955</t>
  </si>
  <si>
    <t>0015410</t>
  </si>
  <si>
    <t>2623299</t>
  </si>
  <si>
    <t>김정하</t>
  </si>
  <si>
    <t>2429386</t>
  </si>
  <si>
    <t>2428228</t>
  </si>
  <si>
    <t>2249528</t>
  </si>
  <si>
    <t>1659194</t>
  </si>
  <si>
    <t>0459571</t>
  </si>
  <si>
    <t>이재희</t>
  </si>
  <si>
    <t>0028159</t>
    <phoneticPr fontId="1" type="noConversion"/>
  </si>
  <si>
    <t>김분옥</t>
    <phoneticPr fontId="1" type="noConversion"/>
  </si>
  <si>
    <t>NMCT670</t>
  </si>
  <si>
    <t>1287117</t>
  </si>
  <si>
    <t>0162861</t>
  </si>
  <si>
    <t>0544121</t>
  </si>
  <si>
    <t>정순삼</t>
  </si>
  <si>
    <t>2368725</t>
  </si>
  <si>
    <t>0642908</t>
  </si>
  <si>
    <t>0310808</t>
  </si>
  <si>
    <t>0311005</t>
  </si>
  <si>
    <t>2560895</t>
  </si>
  <si>
    <t>2621454</t>
  </si>
  <si>
    <t>정규택</t>
  </si>
  <si>
    <t>2295817</t>
  </si>
  <si>
    <t>1286654</t>
  </si>
  <si>
    <t>2280629</t>
  </si>
  <si>
    <t>2624044</t>
  </si>
  <si>
    <t>2254362</t>
  </si>
  <si>
    <t>2123046</t>
  </si>
  <si>
    <t>0541938</t>
  </si>
  <si>
    <t>2055330</t>
  </si>
  <si>
    <t>0064618</t>
  </si>
  <si>
    <t>이상철</t>
  </si>
  <si>
    <t>1391403</t>
  </si>
  <si>
    <t>1763103</t>
  </si>
  <si>
    <t>박성근</t>
  </si>
  <si>
    <t>7021319</t>
  </si>
  <si>
    <t>1359272</t>
  </si>
  <si>
    <t>1118422</t>
  </si>
  <si>
    <t>강승재</t>
  </si>
  <si>
    <t>2620814</t>
  </si>
  <si>
    <t>신향미</t>
  </si>
  <si>
    <t>2572208</t>
  </si>
  <si>
    <t>2272545</t>
  </si>
  <si>
    <t>허중진</t>
  </si>
  <si>
    <t>0707652</t>
  </si>
  <si>
    <t>1893438</t>
  </si>
  <si>
    <t>박성열</t>
  </si>
  <si>
    <t>2622741</t>
  </si>
  <si>
    <t>1671627</t>
  </si>
  <si>
    <t>박현진</t>
  </si>
  <si>
    <t>2580237</t>
  </si>
  <si>
    <t>백상기2</t>
  </si>
  <si>
    <t>0206387</t>
  </si>
  <si>
    <t>이진태</t>
  </si>
  <si>
    <t>2620403</t>
  </si>
  <si>
    <t>윤소영</t>
  </si>
  <si>
    <t>0403914</t>
  </si>
  <si>
    <t>2623338</t>
  </si>
  <si>
    <t>주영옥</t>
  </si>
  <si>
    <t>0094969</t>
  </si>
  <si>
    <t>홍순식</t>
  </si>
  <si>
    <t>2421110</t>
  </si>
  <si>
    <t>2270622</t>
  </si>
  <si>
    <t>박양원</t>
  </si>
  <si>
    <t>2626440</t>
  </si>
  <si>
    <t>7056210</t>
  </si>
  <si>
    <t>이승건</t>
  </si>
  <si>
    <t>2574240</t>
  </si>
  <si>
    <t>2570120</t>
  </si>
  <si>
    <t>2167826</t>
  </si>
  <si>
    <t>이지훈</t>
  </si>
  <si>
    <t>0663770</t>
  </si>
  <si>
    <t>2626426</t>
  </si>
  <si>
    <t>손상미</t>
  </si>
  <si>
    <t>1232709</t>
  </si>
  <si>
    <t>2558404</t>
  </si>
  <si>
    <t>이인실</t>
  </si>
  <si>
    <t>7066352</t>
  </si>
  <si>
    <t>안희천</t>
  </si>
  <si>
    <t>2019289</t>
  </si>
  <si>
    <t>2105013</t>
  </si>
  <si>
    <t>2057168</t>
  </si>
  <si>
    <t>0362387</t>
  </si>
  <si>
    <t>2624812</t>
  </si>
  <si>
    <t>정종우</t>
  </si>
  <si>
    <t>2616897</t>
  </si>
  <si>
    <t>2283507</t>
  </si>
  <si>
    <t>1925793</t>
  </si>
  <si>
    <t>김보라</t>
  </si>
  <si>
    <t>2627602</t>
  </si>
  <si>
    <t>문순복2</t>
  </si>
  <si>
    <t>2344024</t>
  </si>
  <si>
    <t>채지석</t>
  </si>
  <si>
    <t>2584783</t>
  </si>
  <si>
    <t>1416222</t>
  </si>
  <si>
    <t>2302232</t>
  </si>
  <si>
    <t>신분순</t>
  </si>
  <si>
    <t>0235822</t>
  </si>
  <si>
    <t>임금자</t>
  </si>
  <si>
    <t>0582429</t>
  </si>
  <si>
    <t>2607648</t>
  </si>
  <si>
    <t>0506652</t>
  </si>
  <si>
    <t>유병규</t>
  </si>
  <si>
    <t>0893851</t>
  </si>
  <si>
    <t>2504285</t>
  </si>
  <si>
    <t>2182313</t>
  </si>
  <si>
    <t>Bone SPECT/CT(L-Spine)</t>
  </si>
  <si>
    <t>2579464</t>
  </si>
  <si>
    <t>2245889</t>
  </si>
  <si>
    <t>2580094</t>
  </si>
  <si>
    <t>1682825</t>
  </si>
  <si>
    <t>2628925</t>
  </si>
  <si>
    <t>김진욱</t>
  </si>
  <si>
    <t>0722081</t>
  </si>
  <si>
    <t>1301675</t>
  </si>
  <si>
    <t>최순자</t>
  </si>
  <si>
    <t>0271523</t>
  </si>
  <si>
    <t>송영숙</t>
  </si>
  <si>
    <t>2628765</t>
  </si>
  <si>
    <t>2622004</t>
  </si>
  <si>
    <t>강귀식</t>
  </si>
  <si>
    <t>1295173</t>
  </si>
  <si>
    <t>김인자</t>
  </si>
  <si>
    <t>0313929</t>
  </si>
  <si>
    <t>유우숙</t>
  </si>
  <si>
    <t>1036250</t>
  </si>
  <si>
    <t>2355221</t>
  </si>
  <si>
    <t>2630879</t>
  </si>
  <si>
    <t>김은기</t>
  </si>
  <si>
    <t>0190040</t>
  </si>
  <si>
    <t>이성학</t>
  </si>
  <si>
    <t>2628756</t>
  </si>
  <si>
    <t>김대현</t>
  </si>
  <si>
    <t>2630762</t>
  </si>
  <si>
    <t>0582713</t>
    <phoneticPr fontId="1" type="noConversion"/>
  </si>
  <si>
    <t>김진겸</t>
  </si>
  <si>
    <t>2360600</t>
  </si>
  <si>
    <t>박제백</t>
  </si>
  <si>
    <t>2495262</t>
  </si>
  <si>
    <t>1779095</t>
  </si>
  <si>
    <t>강미례</t>
  </si>
  <si>
    <t>2620444</t>
  </si>
  <si>
    <t>2401684</t>
  </si>
  <si>
    <t>0636587</t>
  </si>
  <si>
    <t>0875880</t>
  </si>
  <si>
    <t>2621159</t>
  </si>
  <si>
    <t>2564164</t>
  </si>
  <si>
    <t>최두환</t>
  </si>
  <si>
    <t>2251189</t>
  </si>
  <si>
    <t>1059040</t>
  </si>
  <si>
    <t>2482753</t>
  </si>
  <si>
    <t>박주인</t>
  </si>
  <si>
    <t>2147730</t>
  </si>
  <si>
    <t>0019350</t>
  </si>
  <si>
    <t>1405899</t>
  </si>
  <si>
    <t>이미진</t>
  </si>
  <si>
    <t>1419629</t>
  </si>
  <si>
    <t>우숙향</t>
  </si>
  <si>
    <t>2614353</t>
  </si>
  <si>
    <t>이대수</t>
  </si>
  <si>
    <t>2599991</t>
  </si>
  <si>
    <t>이돈희</t>
  </si>
  <si>
    <t>0164140</t>
  </si>
  <si>
    <t>2493667</t>
  </si>
  <si>
    <t>1391583</t>
  </si>
  <si>
    <t>1716426</t>
  </si>
  <si>
    <t>김정녀</t>
  </si>
  <si>
    <t>2621160</t>
  </si>
  <si>
    <t>위월순</t>
  </si>
  <si>
    <t>2246375</t>
  </si>
  <si>
    <t>2305710</t>
  </si>
  <si>
    <t>1651107</t>
  </si>
  <si>
    <t>0308489</t>
  </si>
  <si>
    <t>강재원</t>
  </si>
  <si>
    <t>2170176</t>
  </si>
  <si>
    <t>문창룡</t>
  </si>
  <si>
    <t>2484213</t>
  </si>
  <si>
    <t>박미란</t>
  </si>
  <si>
    <t>2365247</t>
  </si>
  <si>
    <t>2622464</t>
  </si>
  <si>
    <t>정병수</t>
  </si>
  <si>
    <t>2561990</t>
  </si>
  <si>
    <t>2302713</t>
  </si>
  <si>
    <t>2338415</t>
  </si>
  <si>
    <t>2621887</t>
  </si>
  <si>
    <t>김지웅</t>
  </si>
  <si>
    <t>0753844</t>
  </si>
  <si>
    <t>2623311</t>
  </si>
  <si>
    <t>박남원</t>
  </si>
  <si>
    <t>1808183</t>
  </si>
  <si>
    <t>홍순기</t>
  </si>
  <si>
    <t>2623399</t>
  </si>
  <si>
    <t>김종덕</t>
  </si>
  <si>
    <t>1899616</t>
  </si>
  <si>
    <t>2622970</t>
  </si>
  <si>
    <t>전역삼</t>
  </si>
  <si>
    <t>2621790</t>
  </si>
  <si>
    <t>신복덕</t>
  </si>
  <si>
    <t>7131501</t>
  </si>
  <si>
    <t>류기숙</t>
  </si>
  <si>
    <t>2035269</t>
  </si>
  <si>
    <t>0517815</t>
  </si>
  <si>
    <t>0704846</t>
  </si>
  <si>
    <t>0952814</t>
  </si>
  <si>
    <t>권보현</t>
  </si>
  <si>
    <t>2563168</t>
  </si>
  <si>
    <t>2056603</t>
  </si>
  <si>
    <t>2622961</t>
  </si>
  <si>
    <t>1203960</t>
  </si>
  <si>
    <t>신순자</t>
  </si>
  <si>
    <t>2622857</t>
  </si>
  <si>
    <t>7289386</t>
  </si>
  <si>
    <t>윤미순</t>
  </si>
  <si>
    <t>1047373</t>
  </si>
  <si>
    <t>2360675</t>
  </si>
  <si>
    <t>2562754</t>
  </si>
  <si>
    <t>2481476</t>
  </si>
  <si>
    <t>0132342</t>
  </si>
  <si>
    <t>2623181</t>
  </si>
  <si>
    <t>송민호</t>
  </si>
  <si>
    <t>1704001</t>
  </si>
  <si>
    <t>0395863</t>
  </si>
  <si>
    <t>2486638</t>
  </si>
  <si>
    <t>2624045</t>
  </si>
  <si>
    <t>한현우</t>
  </si>
  <si>
    <t>0094218</t>
  </si>
  <si>
    <t>2402758</t>
  </si>
  <si>
    <t>2622610</t>
  </si>
  <si>
    <t>최명균</t>
  </si>
  <si>
    <t>0206413</t>
  </si>
  <si>
    <t>김종갑</t>
  </si>
  <si>
    <t>0890724</t>
  </si>
  <si>
    <t>7089728</t>
  </si>
  <si>
    <t>신용림</t>
  </si>
  <si>
    <t>1689562</t>
  </si>
  <si>
    <t>0223624</t>
  </si>
  <si>
    <t>설인석</t>
  </si>
  <si>
    <t>0290675</t>
  </si>
  <si>
    <t>1047881</t>
  </si>
  <si>
    <t>1665691</t>
  </si>
  <si>
    <t>1956393</t>
  </si>
  <si>
    <t>조정원</t>
  </si>
  <si>
    <t>7122402</t>
  </si>
  <si>
    <t>정명원</t>
  </si>
  <si>
    <t>2425582</t>
  </si>
  <si>
    <t>2142923</t>
  </si>
  <si>
    <t>1645805</t>
  </si>
  <si>
    <t>0184080</t>
  </si>
  <si>
    <t>0106912</t>
  </si>
  <si>
    <t>2625767</t>
  </si>
  <si>
    <t>심해든</t>
  </si>
  <si>
    <t>2257336</t>
  </si>
  <si>
    <t>1243232</t>
  </si>
  <si>
    <t>0448592</t>
  </si>
  <si>
    <t>1731493</t>
  </si>
  <si>
    <t>이문희</t>
  </si>
  <si>
    <t>1051862</t>
  </si>
  <si>
    <t>0224492</t>
  </si>
  <si>
    <t>이창선</t>
  </si>
  <si>
    <t>7200731</t>
  </si>
  <si>
    <t>2625744</t>
  </si>
  <si>
    <t>유상곤</t>
  </si>
  <si>
    <t>0173120</t>
  </si>
  <si>
    <t>0292743</t>
  </si>
  <si>
    <t>박인복</t>
  </si>
  <si>
    <t>7051378</t>
  </si>
  <si>
    <t>0680897</t>
  </si>
  <si>
    <t>강대희</t>
  </si>
  <si>
    <t>1718550</t>
  </si>
  <si>
    <t>2480189</t>
  </si>
  <si>
    <t>0632660</t>
  </si>
  <si>
    <t>이호영</t>
  </si>
  <si>
    <t>0574486</t>
  </si>
  <si>
    <t>2334308</t>
  </si>
  <si>
    <t>1702381</t>
  </si>
  <si>
    <t>1321122</t>
  </si>
  <si>
    <t>서미선</t>
  </si>
  <si>
    <t>0073236</t>
  </si>
  <si>
    <t>2625404</t>
  </si>
  <si>
    <t>박경근</t>
  </si>
  <si>
    <t>2617763</t>
  </si>
  <si>
    <t>최건철</t>
  </si>
  <si>
    <t>1777646</t>
  </si>
  <si>
    <t>손미영</t>
  </si>
  <si>
    <t>2249453</t>
  </si>
  <si>
    <t>2624658</t>
  </si>
  <si>
    <t>윤명상</t>
  </si>
  <si>
    <t>1969583</t>
  </si>
  <si>
    <t>0747292</t>
  </si>
  <si>
    <t>0883107</t>
  </si>
  <si>
    <t>0484726</t>
  </si>
  <si>
    <t>2056886</t>
  </si>
  <si>
    <t>0708139</t>
  </si>
  <si>
    <t>조의경</t>
  </si>
  <si>
    <t>2626755</t>
  </si>
  <si>
    <t>2167201</t>
  </si>
  <si>
    <t>박선광</t>
  </si>
  <si>
    <t>2479572</t>
  </si>
  <si>
    <t>김동순</t>
  </si>
  <si>
    <t>2626751</t>
  </si>
  <si>
    <t>신주호</t>
  </si>
  <si>
    <t>2392865</t>
  </si>
  <si>
    <t>2627014</t>
  </si>
  <si>
    <t>나영택</t>
  </si>
  <si>
    <t>2623233</t>
  </si>
  <si>
    <t>2199827</t>
  </si>
  <si>
    <t>0592711</t>
  </si>
  <si>
    <t>진수진</t>
  </si>
  <si>
    <t>2482467</t>
  </si>
  <si>
    <t>양수빈</t>
  </si>
  <si>
    <t>2622691</t>
  </si>
  <si>
    <t>이인근</t>
  </si>
  <si>
    <t>2629267</t>
  </si>
  <si>
    <t>황용부</t>
  </si>
  <si>
    <t>0155134</t>
  </si>
  <si>
    <t>2028325</t>
  </si>
  <si>
    <t>0267804</t>
  </si>
  <si>
    <t>강은자</t>
  </si>
  <si>
    <t>2507580</t>
  </si>
  <si>
    <t>2626731</t>
  </si>
  <si>
    <t>김미원</t>
  </si>
  <si>
    <t>0150460</t>
  </si>
  <si>
    <t>황선숙</t>
  </si>
  <si>
    <t>2626210</t>
  </si>
  <si>
    <t>강용복</t>
  </si>
  <si>
    <t>2575918</t>
  </si>
  <si>
    <t>0152686</t>
  </si>
  <si>
    <t>2571280</t>
  </si>
  <si>
    <t>2267572</t>
  </si>
  <si>
    <t>0565855</t>
  </si>
  <si>
    <t>길상만</t>
  </si>
  <si>
    <t>2627404</t>
  </si>
  <si>
    <t>유복규</t>
  </si>
  <si>
    <t>2629163</t>
  </si>
  <si>
    <t>2173535</t>
  </si>
  <si>
    <t>라선우</t>
  </si>
  <si>
    <t>2423881</t>
  </si>
  <si>
    <t>2480090</t>
  </si>
  <si>
    <t>7254864</t>
  </si>
  <si>
    <t>2565761</t>
  </si>
  <si>
    <t>2618935</t>
  </si>
  <si>
    <t>김정교</t>
  </si>
  <si>
    <t>2628961</t>
  </si>
  <si>
    <t>홍영선2</t>
  </si>
  <si>
    <t>0470537</t>
  </si>
  <si>
    <t>0306529</t>
  </si>
  <si>
    <t>2471406</t>
  </si>
  <si>
    <t>2354297</t>
  </si>
  <si>
    <t>2482004</t>
  </si>
  <si>
    <t>2629562</t>
  </si>
  <si>
    <t>강성미</t>
  </si>
  <si>
    <t>2629362</t>
  </si>
  <si>
    <t>조은현</t>
  </si>
  <si>
    <t>1724031</t>
  </si>
  <si>
    <t>2629046</t>
  </si>
  <si>
    <t>송병철</t>
  </si>
  <si>
    <t>0717009</t>
  </si>
  <si>
    <t>0116348</t>
  </si>
  <si>
    <t>고경옥</t>
  </si>
  <si>
    <t>2629571</t>
  </si>
  <si>
    <t>한태희</t>
  </si>
  <si>
    <t>2222800</t>
  </si>
  <si>
    <t>김제곤</t>
  </si>
  <si>
    <t>2629184</t>
  </si>
  <si>
    <t>2617757</t>
  </si>
  <si>
    <t>장기영</t>
  </si>
  <si>
    <t>2622792</t>
  </si>
  <si>
    <t>김미양</t>
  </si>
  <si>
    <t>0811366</t>
  </si>
  <si>
    <t>0734785</t>
  </si>
  <si>
    <t>2629741</t>
  </si>
  <si>
    <t>김주만</t>
  </si>
  <si>
    <t>2626282</t>
  </si>
  <si>
    <t>안성모</t>
  </si>
  <si>
    <t>1242068</t>
  </si>
  <si>
    <t>이봉렬</t>
  </si>
  <si>
    <t>1920382</t>
  </si>
  <si>
    <t>김영기</t>
  </si>
  <si>
    <t>2058645</t>
  </si>
  <si>
    <t>2630926</t>
  </si>
  <si>
    <t>셀포</t>
  </si>
  <si>
    <t>1777209</t>
  </si>
  <si>
    <t>1837389</t>
  </si>
  <si>
    <t>2629744</t>
  </si>
  <si>
    <t>오재성</t>
  </si>
  <si>
    <t>1411777</t>
  </si>
  <si>
    <t>2631566</t>
  </si>
  <si>
    <t>2631090</t>
  </si>
  <si>
    <t>강남열</t>
  </si>
  <si>
    <t>2621228</t>
  </si>
  <si>
    <t>문혜진</t>
  </si>
  <si>
    <t>1120127</t>
  </si>
  <si>
    <t>1287507</t>
  </si>
  <si>
    <t>2002782</t>
  </si>
  <si>
    <t>2626588</t>
  </si>
  <si>
    <t>고경자</t>
  </si>
  <si>
    <t>2099149</t>
  </si>
  <si>
    <t>2628392</t>
  </si>
  <si>
    <t>김성구</t>
  </si>
  <si>
    <t>0338690</t>
  </si>
  <si>
    <t>2171085</t>
  </si>
  <si>
    <t>0422431</t>
  </si>
  <si>
    <t>0137927</t>
  </si>
  <si>
    <t>2632109</t>
  </si>
  <si>
    <t>김덕훈</t>
  </si>
  <si>
    <t>1840153</t>
  </si>
  <si>
    <t>2631669</t>
  </si>
  <si>
    <t>조정식</t>
  </si>
  <si>
    <t>2436095</t>
  </si>
  <si>
    <t>2632258</t>
  </si>
  <si>
    <t>김태형2</t>
  </si>
  <si>
    <t>2562587</t>
  </si>
  <si>
    <t>2632850</t>
  </si>
  <si>
    <t>유세희</t>
  </si>
  <si>
    <t>2623069</t>
  </si>
  <si>
    <t>곽은숙</t>
  </si>
  <si>
    <t>1346332</t>
  </si>
  <si>
    <t>1483723</t>
  </si>
  <si>
    <t>2561831</t>
  </si>
  <si>
    <t>2632841</t>
  </si>
  <si>
    <t>CUI MINGMING</t>
  </si>
  <si>
    <t>0624172</t>
  </si>
  <si>
    <t>김민영</t>
  </si>
  <si>
    <t>2039689</t>
  </si>
  <si>
    <t>2070121</t>
  </si>
  <si>
    <t>2628896</t>
  </si>
  <si>
    <t>최상예</t>
  </si>
  <si>
    <t>7190275</t>
  </si>
  <si>
    <t>1415358</t>
  </si>
  <si>
    <t>박보명</t>
  </si>
  <si>
    <t>2632524</t>
  </si>
  <si>
    <t>조남희</t>
  </si>
  <si>
    <t>1294994</t>
  </si>
  <si>
    <t>1497067</t>
  </si>
  <si>
    <t>0829889</t>
  </si>
  <si>
    <t>남철우</t>
  </si>
  <si>
    <t>2622630</t>
  </si>
  <si>
    <t>박월남</t>
  </si>
  <si>
    <t>2634482</t>
  </si>
  <si>
    <t>2633052</t>
  </si>
  <si>
    <t>김현민</t>
  </si>
  <si>
    <t>2573854</t>
  </si>
  <si>
    <t>2278954</t>
  </si>
  <si>
    <t>2344385</t>
  </si>
  <si>
    <t>7264286</t>
  </si>
  <si>
    <t>1270432</t>
  </si>
  <si>
    <t>1458890</t>
  </si>
  <si>
    <t>서광록</t>
  </si>
  <si>
    <t>2563544</t>
  </si>
  <si>
    <t>0876926</t>
  </si>
  <si>
    <t>0483512</t>
  </si>
  <si>
    <t>0947475</t>
  </si>
  <si>
    <t>신유호</t>
  </si>
  <si>
    <t>2635103</t>
  </si>
  <si>
    <t>조용훈</t>
  </si>
  <si>
    <t>0738276</t>
  </si>
  <si>
    <t>2614275</t>
  </si>
  <si>
    <t>7160221</t>
  </si>
  <si>
    <t>신영숙</t>
  </si>
  <si>
    <t>0731877</t>
  </si>
  <si>
    <t>하운선</t>
  </si>
  <si>
    <t>2206731</t>
  </si>
  <si>
    <t>2028311</t>
  </si>
  <si>
    <t>2634255</t>
  </si>
  <si>
    <t>0716508</t>
  </si>
  <si>
    <t>0006971</t>
  </si>
  <si>
    <t>2631825</t>
  </si>
  <si>
    <t>오은아</t>
  </si>
  <si>
    <t>1062390</t>
  </si>
  <si>
    <t>2265632</t>
  </si>
  <si>
    <t>김도희</t>
  </si>
  <si>
    <t>2625411</t>
  </si>
  <si>
    <t>이근영</t>
  </si>
  <si>
    <t>0664690</t>
  </si>
  <si>
    <t>2623686</t>
  </si>
  <si>
    <t>2615938</t>
  </si>
  <si>
    <t>양혜진</t>
  </si>
  <si>
    <t>1423263</t>
  </si>
  <si>
    <t>김낙선</t>
  </si>
  <si>
    <t>0549587</t>
  </si>
  <si>
    <t>0566473</t>
  </si>
  <si>
    <t>2302833</t>
  </si>
  <si>
    <t>1391079</t>
  </si>
  <si>
    <t>1960608</t>
  </si>
  <si>
    <t>0583134</t>
  </si>
  <si>
    <t>2476503</t>
  </si>
  <si>
    <t>1869218</t>
  </si>
  <si>
    <t>2377129</t>
  </si>
  <si>
    <t>2149146</t>
  </si>
  <si>
    <t>2474997</t>
  </si>
  <si>
    <t>1332636</t>
  </si>
  <si>
    <t>2636182</t>
  </si>
  <si>
    <t>지병규</t>
  </si>
  <si>
    <t>0020413</t>
  </si>
  <si>
    <t>송학숙</t>
  </si>
  <si>
    <t>2636016</t>
  </si>
  <si>
    <t>신현구</t>
  </si>
  <si>
    <t>0406108</t>
  </si>
  <si>
    <t>박희원</t>
  </si>
  <si>
    <t>2636889</t>
  </si>
  <si>
    <t>임선영</t>
  </si>
  <si>
    <t>2635877</t>
  </si>
  <si>
    <t>최성봉</t>
  </si>
  <si>
    <t>2635824</t>
  </si>
  <si>
    <t>이주식</t>
  </si>
  <si>
    <t>2563139</t>
  </si>
  <si>
    <t>0543818</t>
  </si>
  <si>
    <t>오일상</t>
  </si>
  <si>
    <t>1820172</t>
  </si>
  <si>
    <t>0340653</t>
  </si>
  <si>
    <t>2637039</t>
  </si>
  <si>
    <t>이상리</t>
  </si>
  <si>
    <t>김다띠아나</t>
  </si>
  <si>
    <t>0833107</t>
  </si>
  <si>
    <t>2634030</t>
  </si>
  <si>
    <t>노춘자</t>
  </si>
  <si>
    <t>2550010</t>
  </si>
  <si>
    <t>2636939</t>
  </si>
  <si>
    <t>한소현</t>
  </si>
  <si>
    <t>0172538</t>
  </si>
  <si>
    <t>2259298</t>
  </si>
  <si>
    <t>0527752</t>
  </si>
  <si>
    <t>2637072</t>
  </si>
  <si>
    <t>최희남</t>
  </si>
  <si>
    <t>2351077</t>
  </si>
  <si>
    <t>1205681</t>
  </si>
  <si>
    <t>2618394</t>
  </si>
  <si>
    <t>강나현</t>
  </si>
  <si>
    <t>2608540</t>
  </si>
  <si>
    <t>김봉언</t>
  </si>
  <si>
    <t>2569859</t>
  </si>
  <si>
    <t>2324768</t>
  </si>
  <si>
    <t>2034193</t>
  </si>
  <si>
    <t>2178092</t>
  </si>
  <si>
    <t>추희선</t>
  </si>
  <si>
    <t>2417832</t>
  </si>
  <si>
    <t>2446528</t>
  </si>
  <si>
    <t>2417535</t>
  </si>
  <si>
    <t>2343383</t>
  </si>
  <si>
    <t>1720391</t>
  </si>
  <si>
    <t>2281215</t>
  </si>
  <si>
    <t>2636460</t>
  </si>
  <si>
    <t>유병술</t>
  </si>
  <si>
    <t>0004625</t>
  </si>
  <si>
    <t>2637269</t>
  </si>
  <si>
    <t>장재훈</t>
  </si>
  <si>
    <t>2637590</t>
  </si>
  <si>
    <t>이다남</t>
  </si>
  <si>
    <t>7036782</t>
  </si>
  <si>
    <t>차미정</t>
  </si>
  <si>
    <t>0190129</t>
  </si>
  <si>
    <t>2407033</t>
  </si>
  <si>
    <t>2637553</t>
  </si>
  <si>
    <t>TEN GRIGORIY</t>
  </si>
  <si>
    <t>0933864</t>
  </si>
  <si>
    <t>서정만</t>
  </si>
  <si>
    <t>0402605</t>
  </si>
  <si>
    <t>7163936</t>
  </si>
  <si>
    <t>0154650</t>
  </si>
  <si>
    <t>박태서</t>
  </si>
  <si>
    <t>0930764</t>
  </si>
  <si>
    <t>0417531</t>
  </si>
  <si>
    <t>장용선</t>
  </si>
  <si>
    <t>2628985</t>
  </si>
  <si>
    <t>이경주</t>
  </si>
  <si>
    <t>0799953</t>
  </si>
  <si>
    <t>2127992</t>
  </si>
  <si>
    <t>2628993</t>
  </si>
  <si>
    <t>김지환</t>
  </si>
  <si>
    <t>0694537</t>
  </si>
  <si>
    <t>1807595</t>
  </si>
  <si>
    <t>0575338</t>
  </si>
  <si>
    <t>2631430</t>
  </si>
  <si>
    <t>송은경</t>
  </si>
  <si>
    <t>1761751</t>
  </si>
  <si>
    <t>전말여</t>
  </si>
  <si>
    <t>2466330</t>
  </si>
  <si>
    <t>2615986</t>
  </si>
  <si>
    <t>2573725</t>
  </si>
  <si>
    <t>이병준</t>
  </si>
  <si>
    <t>1290584</t>
  </si>
  <si>
    <t>김태민</t>
  </si>
  <si>
    <t>2631678</t>
  </si>
  <si>
    <t>1052159</t>
  </si>
  <si>
    <t>신우람</t>
  </si>
  <si>
    <t>0865914</t>
  </si>
  <si>
    <t>2447968</t>
  </si>
  <si>
    <t>2278743</t>
  </si>
  <si>
    <t>1668607</t>
  </si>
  <si>
    <t>박미영2</t>
  </si>
  <si>
    <t>0386670</t>
  </si>
  <si>
    <t>이근필</t>
  </si>
  <si>
    <t>2631590</t>
  </si>
  <si>
    <t>2631730</t>
  </si>
  <si>
    <t>김교철</t>
  </si>
  <si>
    <t>wrongdata</t>
  </si>
  <si>
    <t>2633006</t>
  </si>
  <si>
    <t>윤병선</t>
  </si>
  <si>
    <t>2110991</t>
  </si>
  <si>
    <t>2029516</t>
  </si>
  <si>
    <t>2633070</t>
  </si>
  <si>
    <t>홍재희</t>
  </si>
  <si>
    <t>0355111</t>
  </si>
  <si>
    <t>심재옥</t>
  </si>
  <si>
    <t>0421480</t>
  </si>
  <si>
    <t>신정례</t>
  </si>
  <si>
    <t>0792778</t>
  </si>
  <si>
    <t>이태연</t>
  </si>
  <si>
    <t>2379963</t>
  </si>
  <si>
    <t>2633627</t>
  </si>
  <si>
    <t>신상묵</t>
  </si>
  <si>
    <t>2512455</t>
  </si>
  <si>
    <t>1743000</t>
  </si>
  <si>
    <t>1288233</t>
  </si>
  <si>
    <t>2632974</t>
  </si>
  <si>
    <t>이흥석</t>
  </si>
  <si>
    <t>2239445</t>
  </si>
  <si>
    <t>2633187</t>
  </si>
  <si>
    <t>2367688</t>
  </si>
  <si>
    <t>1900639</t>
  </si>
  <si>
    <t>양해자</t>
  </si>
  <si>
    <t>2633096</t>
  </si>
  <si>
    <t>장낙영</t>
  </si>
  <si>
    <t>2628935</t>
  </si>
  <si>
    <t>주경수</t>
  </si>
  <si>
    <t>2148195</t>
  </si>
  <si>
    <t>박명석</t>
  </si>
  <si>
    <t>2110170</t>
  </si>
  <si>
    <t>1955017</t>
  </si>
  <si>
    <t>1797378</t>
  </si>
  <si>
    <t>0618064</t>
  </si>
  <si>
    <t>한정문</t>
  </si>
  <si>
    <t>2389843</t>
  </si>
  <si>
    <t>0104488</t>
  </si>
  <si>
    <t>2345043</t>
  </si>
  <si>
    <t>2634882</t>
  </si>
  <si>
    <t>서을영</t>
  </si>
  <si>
    <t>2629399</t>
  </si>
  <si>
    <t>2569495</t>
  </si>
  <si>
    <t>2635138</t>
  </si>
  <si>
    <t>문종우</t>
  </si>
  <si>
    <t>0971924</t>
  </si>
  <si>
    <t>2193854</t>
  </si>
  <si>
    <t>2635114</t>
  </si>
  <si>
    <t>김주경</t>
  </si>
  <si>
    <t>1299803</t>
  </si>
  <si>
    <t>장혜자</t>
  </si>
  <si>
    <t>0772869</t>
  </si>
  <si>
    <t>2636836</t>
  </si>
  <si>
    <t>한복순</t>
  </si>
  <si>
    <t>1931567</t>
  </si>
  <si>
    <t>조희민</t>
  </si>
  <si>
    <t>2636190</t>
  </si>
  <si>
    <t>최인환</t>
  </si>
  <si>
    <t>2210906</t>
  </si>
  <si>
    <t>1125357</t>
  </si>
  <si>
    <t>2493593</t>
  </si>
  <si>
    <t>2208475</t>
  </si>
  <si>
    <t>1144211</t>
  </si>
  <si>
    <t>0489157</t>
  </si>
  <si>
    <t>전복례</t>
  </si>
  <si>
    <t>2637009</t>
  </si>
  <si>
    <t>김영환</t>
  </si>
  <si>
    <t>0714690</t>
  </si>
  <si>
    <t>2637057</t>
  </si>
  <si>
    <t>주홍완</t>
  </si>
  <si>
    <t>7144426</t>
  </si>
  <si>
    <t>이유신</t>
  </si>
  <si>
    <t>0533256</t>
  </si>
  <si>
    <t>2566755</t>
  </si>
  <si>
    <t>7089007</t>
  </si>
  <si>
    <t>신현호</t>
  </si>
  <si>
    <t>2068308</t>
  </si>
  <si>
    <t>최명분</t>
  </si>
  <si>
    <t>1165445</t>
  </si>
  <si>
    <t>2636566</t>
  </si>
  <si>
    <t>김인재</t>
  </si>
  <si>
    <t>0296129</t>
  </si>
  <si>
    <t>0496448</t>
  </si>
  <si>
    <t>이덕범</t>
  </si>
  <si>
    <t>2637086</t>
  </si>
  <si>
    <t>손성해</t>
  </si>
  <si>
    <t>0216879</t>
  </si>
  <si>
    <t>이순기</t>
  </si>
  <si>
    <t>2636175</t>
  </si>
  <si>
    <t>2637321</t>
  </si>
  <si>
    <t>이병윤</t>
  </si>
  <si>
    <t>2537872</t>
  </si>
  <si>
    <t>0313649</t>
  </si>
  <si>
    <t>0824258</t>
    <phoneticPr fontId="1" type="noConversion"/>
  </si>
  <si>
    <t>장지희</t>
  </si>
  <si>
    <t>1331835</t>
  </si>
  <si>
    <t>7215522</t>
  </si>
  <si>
    <t>1084581</t>
  </si>
  <si>
    <t>7021037</t>
  </si>
  <si>
    <t>2511119</t>
  </si>
  <si>
    <t>정연희</t>
  </si>
  <si>
    <t>Bone SPECT/CT(Ankle/Foot)</t>
  </si>
  <si>
    <t>0610231</t>
  </si>
  <si>
    <t>2414753</t>
  </si>
  <si>
    <t>2615846</t>
  </si>
  <si>
    <t>신영웅</t>
  </si>
  <si>
    <t>2631268</t>
  </si>
  <si>
    <t>김승각</t>
  </si>
  <si>
    <t>0901248</t>
  </si>
  <si>
    <t>곽희성</t>
  </si>
  <si>
    <t>2428248</t>
  </si>
  <si>
    <t>0019539</t>
  </si>
  <si>
    <t>2469337</t>
  </si>
  <si>
    <t>0677701</t>
  </si>
  <si>
    <t>박종숙</t>
  </si>
  <si>
    <t>2631018</t>
  </si>
  <si>
    <t>1450758</t>
  </si>
  <si>
    <t>2631477</t>
  </si>
  <si>
    <t>박의혁</t>
  </si>
  <si>
    <t>2631484</t>
  </si>
  <si>
    <t>2619214</t>
  </si>
  <si>
    <t>1726345</t>
  </si>
  <si>
    <t>양승조</t>
  </si>
  <si>
    <t>1927576</t>
  </si>
  <si>
    <t>2632005</t>
  </si>
  <si>
    <t>1687153</t>
  </si>
  <si>
    <t>0906455</t>
  </si>
  <si>
    <t>2326652</t>
  </si>
  <si>
    <t>2629777</t>
  </si>
  <si>
    <t>박관순</t>
  </si>
  <si>
    <t>0754720</t>
  </si>
  <si>
    <t>2632616</t>
  </si>
  <si>
    <t>배현식</t>
  </si>
  <si>
    <t>0564178</t>
  </si>
  <si>
    <t>한순례</t>
  </si>
  <si>
    <t>2211469</t>
  </si>
  <si>
    <t>2632705</t>
  </si>
  <si>
    <t>조강현</t>
  </si>
  <si>
    <t>2632794</t>
  </si>
  <si>
    <t>이아나</t>
  </si>
  <si>
    <t>0475304</t>
  </si>
  <si>
    <t>2147536</t>
  </si>
  <si>
    <t>0479420</t>
  </si>
  <si>
    <t>강미미</t>
  </si>
  <si>
    <t>0121676</t>
  </si>
  <si>
    <t>김성예</t>
  </si>
  <si>
    <t>2624087</t>
  </si>
  <si>
    <t>박만순</t>
  </si>
  <si>
    <t>2464343</t>
  </si>
  <si>
    <t>0524040</t>
  </si>
  <si>
    <t>전영순</t>
  </si>
  <si>
    <t>2633089</t>
  </si>
  <si>
    <t>이수련</t>
  </si>
  <si>
    <t>2109460</t>
  </si>
  <si>
    <t>0546153</t>
  </si>
  <si>
    <t>이충연</t>
  </si>
  <si>
    <t>2631872</t>
  </si>
  <si>
    <t>김경훈</t>
  </si>
  <si>
    <t>2343770</t>
  </si>
  <si>
    <t>김필례</t>
  </si>
  <si>
    <t>2633122</t>
  </si>
  <si>
    <t>안지훈</t>
  </si>
  <si>
    <t>2610526</t>
  </si>
  <si>
    <t>유태옥</t>
  </si>
  <si>
    <t>7264841</t>
  </si>
  <si>
    <t>박경하</t>
  </si>
  <si>
    <t>1051932</t>
  </si>
  <si>
    <t>2632282</t>
  </si>
  <si>
    <t>1510400</t>
  </si>
  <si>
    <t>민태홍</t>
  </si>
  <si>
    <t>2633773</t>
  </si>
  <si>
    <t>2634537</t>
  </si>
  <si>
    <t>김석규</t>
  </si>
  <si>
    <t>0166092</t>
  </si>
  <si>
    <t>이자경</t>
  </si>
  <si>
    <t>2524148</t>
  </si>
  <si>
    <t>유차현</t>
  </si>
  <si>
    <t>0057980</t>
  </si>
  <si>
    <t>한계숙</t>
  </si>
  <si>
    <t>2127230</t>
  </si>
  <si>
    <t>2188966</t>
  </si>
  <si>
    <t>최춘성</t>
  </si>
  <si>
    <t>1559619</t>
  </si>
  <si>
    <t>신동학</t>
  </si>
  <si>
    <t>2634797</t>
  </si>
  <si>
    <t>2422357</t>
  </si>
  <si>
    <t>0948699</t>
  </si>
  <si>
    <t>이계순</t>
  </si>
  <si>
    <t>2634683</t>
  </si>
  <si>
    <t>김태갑</t>
  </si>
  <si>
    <t>1923079</t>
  </si>
  <si>
    <t>2630834</t>
  </si>
  <si>
    <t>HOBHI BICH SON</t>
  </si>
  <si>
    <t>2634484</t>
  </si>
  <si>
    <t>박상일2</t>
  </si>
  <si>
    <t>0041920</t>
  </si>
  <si>
    <t>2626562</t>
  </si>
  <si>
    <t>봉성민</t>
  </si>
  <si>
    <t>2634682</t>
  </si>
  <si>
    <t>최여원</t>
  </si>
  <si>
    <t>2014314</t>
  </si>
  <si>
    <t>이호형</t>
  </si>
  <si>
    <t>0890762</t>
  </si>
  <si>
    <t>2217346</t>
  </si>
  <si>
    <t>박기자</t>
  </si>
  <si>
    <t>2635162</t>
  </si>
  <si>
    <t>박훈</t>
  </si>
  <si>
    <t>0251616</t>
  </si>
  <si>
    <t>김재우</t>
  </si>
  <si>
    <t>0601257</t>
  </si>
  <si>
    <t>2635542</t>
  </si>
  <si>
    <t>조용석</t>
  </si>
  <si>
    <t>2633575</t>
  </si>
  <si>
    <t>정용석</t>
  </si>
  <si>
    <t>1009801</t>
  </si>
  <si>
    <t>2135749</t>
  </si>
  <si>
    <t>유동녀</t>
  </si>
  <si>
    <t>0721004</t>
  </si>
  <si>
    <t>2636547</t>
  </si>
  <si>
    <t>2285491</t>
  </si>
  <si>
    <t>2635933</t>
  </si>
  <si>
    <t>이청자</t>
  </si>
  <si>
    <t>2146723</t>
  </si>
  <si>
    <t>0403414</t>
  </si>
  <si>
    <t>오세성</t>
  </si>
  <si>
    <t>7069925</t>
  </si>
  <si>
    <t>조일생</t>
  </si>
  <si>
    <t>2494324</t>
  </si>
  <si>
    <t>1276951</t>
  </si>
  <si>
    <t>신홍우</t>
  </si>
  <si>
    <t>1506730</t>
  </si>
  <si>
    <t>2498184</t>
  </si>
  <si>
    <t>지천혜</t>
  </si>
  <si>
    <t>1200511</t>
  </si>
  <si>
    <t>황규백</t>
  </si>
  <si>
    <t>2633712</t>
  </si>
  <si>
    <t>추유림</t>
  </si>
  <si>
    <t>2516049</t>
  </si>
  <si>
    <t>2311981</t>
  </si>
  <si>
    <t>1005309</t>
  </si>
  <si>
    <t>윤영채</t>
  </si>
  <si>
    <t>2636957</t>
  </si>
  <si>
    <t>염은영</t>
  </si>
  <si>
    <t>0114667</t>
  </si>
  <si>
    <t>강현삼</t>
  </si>
  <si>
    <t>0732944</t>
  </si>
  <si>
    <t>조승자</t>
  </si>
  <si>
    <t>7041899</t>
  </si>
  <si>
    <t>2556079</t>
  </si>
  <si>
    <t>2637153</t>
  </si>
  <si>
    <t>박서현</t>
  </si>
  <si>
    <t>2182540</t>
  </si>
  <si>
    <t>2180012</t>
  </si>
  <si>
    <t>2637079</t>
  </si>
  <si>
    <t>강대우</t>
  </si>
  <si>
    <t>1751270</t>
  </si>
  <si>
    <t>0135810</t>
  </si>
  <si>
    <t>허춘희</t>
  </si>
  <si>
    <t>1674605</t>
  </si>
  <si>
    <t>김종진</t>
  </si>
  <si>
    <t>2562863</t>
  </si>
  <si>
    <t>정제훈</t>
  </si>
  <si>
    <t>0625596</t>
  </si>
  <si>
    <t>0126838</t>
  </si>
  <si>
    <t>0853376</t>
  </si>
  <si>
    <t>1835427</t>
  </si>
  <si>
    <t>2636587</t>
  </si>
  <si>
    <t>조성규</t>
  </si>
  <si>
    <t>2478890</t>
  </si>
  <si>
    <t>2438063</t>
  </si>
  <si>
    <t>2433535</t>
  </si>
  <si>
    <t>0690321</t>
  </si>
  <si>
    <t>2636589</t>
  </si>
  <si>
    <t>임영철</t>
  </si>
  <si>
    <t>0989608</t>
  </si>
  <si>
    <t>2564815</t>
  </si>
  <si>
    <t>2169507</t>
  </si>
  <si>
    <t>이덕표</t>
  </si>
  <si>
    <t>2377035</t>
  </si>
  <si>
    <t>2585955</t>
  </si>
  <si>
    <t>2242435</t>
  </si>
  <si>
    <t>2344132</t>
  </si>
  <si>
    <t>2247399</t>
  </si>
  <si>
    <t>2502435</t>
  </si>
  <si>
    <t>0594303</t>
  </si>
  <si>
    <t>장건상</t>
  </si>
  <si>
    <t>2410463</t>
  </si>
  <si>
    <t>1389361</t>
  </si>
  <si>
    <t>2248209</t>
  </si>
  <si>
    <t>2629503</t>
  </si>
  <si>
    <t>김성경</t>
  </si>
  <si>
    <t>2543746</t>
  </si>
  <si>
    <t>2616144</t>
  </si>
  <si>
    <t>HUANG GUANGXIA</t>
  </si>
  <si>
    <t>2631482</t>
  </si>
  <si>
    <t>제재욱</t>
  </si>
  <si>
    <t>2490481</t>
  </si>
  <si>
    <t>0403958</t>
  </si>
  <si>
    <t>2321831</t>
  </si>
  <si>
    <t>2297514</t>
  </si>
  <si>
    <t>1212951</t>
  </si>
  <si>
    <t>황미옥</t>
  </si>
  <si>
    <t>2024704</t>
  </si>
  <si>
    <t>1703223</t>
  </si>
  <si>
    <t>2356324</t>
  </si>
  <si>
    <t>2403401</t>
  </si>
  <si>
    <t>2330512</t>
  </si>
  <si>
    <t>2459203</t>
  </si>
  <si>
    <t>2626640</t>
  </si>
  <si>
    <t>정용순</t>
  </si>
  <si>
    <t>2631062</t>
  </si>
  <si>
    <t>전영승</t>
  </si>
  <si>
    <t>2232506</t>
  </si>
  <si>
    <t>남순옥</t>
  </si>
  <si>
    <t>1789883</t>
  </si>
  <si>
    <t>0146165</t>
  </si>
  <si>
    <t>2631452</t>
  </si>
  <si>
    <t>이진우</t>
  </si>
  <si>
    <t>1861994</t>
  </si>
  <si>
    <t>0107357</t>
  </si>
  <si>
    <t>motion</t>
    <phoneticPr fontId="1" type="noConversion"/>
  </si>
  <si>
    <t>0490338</t>
  </si>
  <si>
    <t>김학순</t>
  </si>
  <si>
    <t>2299098</t>
  </si>
  <si>
    <t>유서연</t>
  </si>
  <si>
    <t>0965330</t>
  </si>
  <si>
    <t>0372013</t>
  </si>
  <si>
    <t>2171859</t>
  </si>
  <si>
    <t>2632013</t>
  </si>
  <si>
    <t>2628908</t>
  </si>
  <si>
    <t>김현</t>
  </si>
  <si>
    <t>2632004</t>
  </si>
  <si>
    <t>오재준</t>
  </si>
  <si>
    <t>2545064</t>
  </si>
  <si>
    <t>2632967</t>
  </si>
  <si>
    <t>0822800</t>
  </si>
  <si>
    <t>홍연진</t>
  </si>
  <si>
    <t>2631915</t>
  </si>
  <si>
    <t>차근무</t>
  </si>
  <si>
    <t>2451058</t>
  </si>
  <si>
    <t>2632943</t>
  </si>
  <si>
    <t>2258240</t>
  </si>
  <si>
    <t>7105928</t>
  </si>
  <si>
    <t>2330862</t>
  </si>
  <si>
    <t>1715257</t>
  </si>
  <si>
    <t>박복순</t>
  </si>
  <si>
    <t>2632893</t>
  </si>
  <si>
    <t>2340208</t>
  </si>
  <si>
    <t>1718250</t>
  </si>
  <si>
    <t>손용진</t>
  </si>
  <si>
    <t>2633087</t>
  </si>
  <si>
    <t>김민회</t>
  </si>
  <si>
    <t>2410318</t>
  </si>
  <si>
    <t>2030105</t>
  </si>
  <si>
    <t>2631639</t>
  </si>
  <si>
    <t>이명옥2</t>
  </si>
  <si>
    <t>2632311</t>
  </si>
  <si>
    <t>2550791</t>
  </si>
  <si>
    <t>2429028</t>
  </si>
  <si>
    <t>정민영</t>
  </si>
  <si>
    <t>2341179</t>
  </si>
  <si>
    <t>2465508</t>
  </si>
  <si>
    <t>1697473</t>
  </si>
  <si>
    <t>2633007</t>
  </si>
  <si>
    <t>이용환</t>
  </si>
  <si>
    <t>1663518</t>
  </si>
  <si>
    <t>백선자</t>
  </si>
  <si>
    <t>2034362</t>
  </si>
  <si>
    <t>0580051</t>
  </si>
  <si>
    <t>2219709</t>
  </si>
  <si>
    <t>0095757</t>
  </si>
  <si>
    <t>2505518</t>
  </si>
  <si>
    <t>0029513</t>
  </si>
  <si>
    <t>2622238</t>
  </si>
  <si>
    <t>황덕임</t>
  </si>
  <si>
    <t>2551017</t>
  </si>
  <si>
    <t>2634383</t>
  </si>
  <si>
    <t>이현례</t>
  </si>
  <si>
    <t>1556187</t>
  </si>
  <si>
    <t>0214384</t>
  </si>
  <si>
    <t>2633794</t>
  </si>
  <si>
    <t>이점숙</t>
  </si>
  <si>
    <t>0836163</t>
  </si>
  <si>
    <t>손안기</t>
  </si>
  <si>
    <t>1384670</t>
  </si>
  <si>
    <t>2632503</t>
  </si>
  <si>
    <t>이여정</t>
  </si>
  <si>
    <t>0140730</t>
  </si>
  <si>
    <t>2635051</t>
  </si>
  <si>
    <t>정정백</t>
  </si>
  <si>
    <t>0556050</t>
  </si>
  <si>
    <t>김선해</t>
  </si>
  <si>
    <t>2635082</t>
  </si>
  <si>
    <t>김상배</t>
  </si>
  <si>
    <t>2576848</t>
  </si>
  <si>
    <t>2211406</t>
  </si>
  <si>
    <t>이병갑</t>
  </si>
  <si>
    <t>2407912</t>
  </si>
  <si>
    <t>2634960</t>
  </si>
  <si>
    <t>허순례</t>
  </si>
  <si>
    <t>2635111</t>
  </si>
  <si>
    <t>강도선</t>
  </si>
  <si>
    <t>0522991</t>
  </si>
  <si>
    <t>0581109</t>
  </si>
  <si>
    <t>0048697</t>
  </si>
  <si>
    <t>0915675</t>
  </si>
  <si>
    <t>1237619</t>
  </si>
  <si>
    <t>김선태</t>
  </si>
  <si>
    <t>2635576</t>
  </si>
  <si>
    <t>한재성</t>
  </si>
  <si>
    <t>2634858</t>
  </si>
  <si>
    <t>2188247</t>
  </si>
  <si>
    <t>김상운</t>
  </si>
  <si>
    <t>2565867</t>
  </si>
  <si>
    <t>2635345</t>
  </si>
  <si>
    <t>이효성</t>
  </si>
  <si>
    <t>1829752</t>
  </si>
  <si>
    <t>0129029</t>
  </si>
  <si>
    <t>2508824</t>
  </si>
  <si>
    <t>1880934</t>
  </si>
  <si>
    <t>7001839</t>
  </si>
  <si>
    <t>김가현</t>
  </si>
  <si>
    <t>2636544</t>
  </si>
  <si>
    <t>신대근</t>
  </si>
  <si>
    <t>1182618</t>
  </si>
  <si>
    <t>2283158</t>
  </si>
  <si>
    <t>2635862</t>
  </si>
  <si>
    <t>장용식</t>
  </si>
  <si>
    <t>2636891</t>
  </si>
  <si>
    <t>이범우</t>
  </si>
  <si>
    <t>1090612</t>
  </si>
  <si>
    <t>2635991</t>
  </si>
  <si>
    <t>박효진</t>
  </si>
  <si>
    <t>2636917</t>
  </si>
  <si>
    <t>정우정</t>
  </si>
  <si>
    <t>2224245</t>
  </si>
  <si>
    <t>2310624</t>
  </si>
  <si>
    <t>2036367</t>
  </si>
  <si>
    <t>2388792</t>
  </si>
  <si>
    <t>0106154</t>
  </si>
  <si>
    <t>2508369</t>
  </si>
  <si>
    <t>나현준</t>
  </si>
  <si>
    <t>2442538</t>
  </si>
  <si>
    <t>김국천</t>
  </si>
  <si>
    <t>0522240</t>
  </si>
  <si>
    <t>0255100</t>
  </si>
  <si>
    <t>2624870</t>
  </si>
  <si>
    <t>2637070</t>
  </si>
  <si>
    <t>서형원</t>
  </si>
  <si>
    <t>2582059</t>
  </si>
  <si>
    <t>0976139</t>
  </si>
  <si>
    <t>2213924</t>
  </si>
  <si>
    <t>1595501</t>
  </si>
  <si>
    <t>0188617</t>
  </si>
  <si>
    <t>2205638</t>
  </si>
  <si>
    <t>2637025</t>
  </si>
  <si>
    <t>최원순</t>
  </si>
  <si>
    <t>0908516</t>
  </si>
  <si>
    <t>1115039</t>
  </si>
  <si>
    <t>김항제</t>
  </si>
  <si>
    <t>0835599</t>
  </si>
  <si>
    <t>최선숙</t>
  </si>
  <si>
    <t>0176278</t>
  </si>
  <si>
    <t>2524449</t>
  </si>
  <si>
    <t>1282160</t>
  </si>
  <si>
    <t>2321879</t>
  </si>
  <si>
    <t>박수근</t>
  </si>
  <si>
    <t>1901290</t>
  </si>
  <si>
    <t>민옥희</t>
  </si>
  <si>
    <t>2636210</t>
  </si>
  <si>
    <t>0126851</t>
  </si>
  <si>
    <t>홍은숙</t>
  </si>
  <si>
    <t>2638967</t>
  </si>
  <si>
    <t>박옥란</t>
  </si>
  <si>
    <t>2512840</t>
  </si>
  <si>
    <t>0064736</t>
  </si>
  <si>
    <t>권영주</t>
  </si>
  <si>
    <t>1114816</t>
  </si>
  <si>
    <t>2639837</t>
  </si>
  <si>
    <t>홍성진</t>
  </si>
  <si>
    <t>1105729</t>
  </si>
  <si>
    <t>박현</t>
  </si>
  <si>
    <t>2637021</t>
  </si>
  <si>
    <t>최창호</t>
  </si>
  <si>
    <t>2576921</t>
  </si>
  <si>
    <t>문형숙</t>
  </si>
  <si>
    <t>2427642</t>
  </si>
  <si>
    <t>2639680</t>
  </si>
  <si>
    <t>에르덴체첵</t>
  </si>
  <si>
    <t>7150691</t>
  </si>
  <si>
    <t>조근행</t>
  </si>
  <si>
    <t>0956435</t>
  </si>
  <si>
    <t>2639802</t>
  </si>
  <si>
    <t>한선호</t>
  </si>
  <si>
    <t>1055761</t>
  </si>
  <si>
    <t>박소이</t>
  </si>
  <si>
    <t>2640180</t>
  </si>
  <si>
    <t>김신덕</t>
  </si>
  <si>
    <t>2639582</t>
  </si>
  <si>
    <t>정만수</t>
  </si>
  <si>
    <t>0747330</t>
  </si>
  <si>
    <t>정재규</t>
  </si>
  <si>
    <t>2293211</t>
  </si>
  <si>
    <t>0580887</t>
  </si>
  <si>
    <t>이한호</t>
  </si>
  <si>
    <t>2077807</t>
  </si>
  <si>
    <t>정오남</t>
  </si>
  <si>
    <t>2604748</t>
  </si>
  <si>
    <t>최재금</t>
  </si>
  <si>
    <t>2639833</t>
  </si>
  <si>
    <t>2639870</t>
  </si>
  <si>
    <t>1726687</t>
  </si>
  <si>
    <t>백현옥</t>
  </si>
  <si>
    <t>2259578</t>
  </si>
  <si>
    <t>임영진</t>
  </si>
  <si>
    <t>0070314</t>
  </si>
  <si>
    <t>양명희</t>
  </si>
  <si>
    <t>2582311</t>
  </si>
  <si>
    <t>2641162</t>
  </si>
  <si>
    <t>2321906</t>
  </si>
  <si>
    <t>2393998</t>
  </si>
  <si>
    <t>1970274</t>
  </si>
  <si>
    <t>2641447</t>
  </si>
  <si>
    <t>0068886</t>
  </si>
  <si>
    <t>2546485</t>
  </si>
  <si>
    <t>2642264</t>
  </si>
  <si>
    <t>이민하</t>
  </si>
  <si>
    <t>2639698</t>
  </si>
  <si>
    <t>이수용</t>
  </si>
  <si>
    <t>2642251</t>
  </si>
  <si>
    <t>허명회</t>
  </si>
  <si>
    <t>2637834</t>
  </si>
  <si>
    <t>신경화</t>
  </si>
  <si>
    <t>0296971</t>
  </si>
  <si>
    <t>2061983</t>
  </si>
  <si>
    <t>2259264</t>
  </si>
  <si>
    <t>0752292</t>
  </si>
  <si>
    <t>2639151</t>
  </si>
  <si>
    <t>이상구</t>
  </si>
  <si>
    <t>1092360</t>
  </si>
  <si>
    <t>1464992</t>
  </si>
  <si>
    <t>곽태형</t>
  </si>
  <si>
    <t>2629353</t>
  </si>
  <si>
    <t>최채순</t>
  </si>
  <si>
    <t>1930030</t>
  </si>
  <si>
    <t>2642235</t>
  </si>
  <si>
    <t>이승오</t>
  </si>
  <si>
    <t>1501179</t>
  </si>
  <si>
    <t>양문숙</t>
  </si>
  <si>
    <t>0548073</t>
  </si>
  <si>
    <t>1683262</t>
  </si>
  <si>
    <t>1762322</t>
  </si>
  <si>
    <t>허지선</t>
  </si>
  <si>
    <t>2638267</t>
  </si>
  <si>
    <t>임성민</t>
  </si>
  <si>
    <t>2555929</t>
  </si>
  <si>
    <t>0967596</t>
  </si>
  <si>
    <t>2639954</t>
  </si>
  <si>
    <t>2296465</t>
  </si>
  <si>
    <t>김용복</t>
  </si>
  <si>
    <t>2557795</t>
  </si>
  <si>
    <t>7205895</t>
  </si>
  <si>
    <t>김옥자2</t>
  </si>
  <si>
    <t>0136318</t>
    <phoneticPr fontId="1" type="noConversion"/>
  </si>
  <si>
    <t>최국헌</t>
  </si>
  <si>
    <t>1844947</t>
  </si>
  <si>
    <t>명현숙</t>
  </si>
  <si>
    <t>1897649</t>
  </si>
  <si>
    <t>홍순영</t>
  </si>
  <si>
    <t>0923333</t>
  </si>
  <si>
    <t>이재호</t>
  </si>
  <si>
    <t>1487603</t>
  </si>
  <si>
    <t>동은영</t>
  </si>
  <si>
    <t>2521813</t>
  </si>
  <si>
    <t>2235745</t>
  </si>
  <si>
    <t>1868744</t>
  </si>
  <si>
    <t>이점분</t>
  </si>
  <si>
    <t>2644098</t>
  </si>
  <si>
    <t>유애경</t>
  </si>
  <si>
    <t>2583164</t>
  </si>
  <si>
    <t>2644473</t>
  </si>
  <si>
    <t>박상원</t>
  </si>
  <si>
    <t>0088552</t>
  </si>
  <si>
    <t>1830401</t>
  </si>
  <si>
    <t>0939195</t>
  </si>
  <si>
    <t>2294004</t>
  </si>
  <si>
    <t>1272911</t>
  </si>
  <si>
    <t>0933621</t>
  </si>
  <si>
    <t>원문경</t>
  </si>
  <si>
    <t>1900851</t>
  </si>
  <si>
    <t>2517701</t>
  </si>
  <si>
    <t>2529637</t>
  </si>
  <si>
    <t>최인구</t>
  </si>
  <si>
    <t>1356372</t>
  </si>
  <si>
    <t>2645090</t>
  </si>
  <si>
    <t>1700713</t>
  </si>
  <si>
    <t>임지현</t>
  </si>
  <si>
    <t>2618742</t>
  </si>
  <si>
    <t>김수명</t>
  </si>
  <si>
    <t>1578665</t>
  </si>
  <si>
    <t>2351684</t>
  </si>
  <si>
    <t>0743467</t>
  </si>
  <si>
    <t>김종남</t>
  </si>
  <si>
    <t>0220313</t>
  </si>
  <si>
    <t>1703512</t>
  </si>
  <si>
    <t>1284548</t>
  </si>
  <si>
    <t>1676208</t>
  </si>
  <si>
    <t>최명희</t>
  </si>
  <si>
    <t>0911471</t>
  </si>
  <si>
    <t>2646102</t>
  </si>
  <si>
    <t>오민정</t>
  </si>
  <si>
    <t>7254895</t>
  </si>
  <si>
    <t>최장길</t>
  </si>
  <si>
    <t>2579826</t>
  </si>
  <si>
    <t>2581122</t>
  </si>
  <si>
    <t>고선연</t>
  </si>
  <si>
    <t>2397791</t>
  </si>
  <si>
    <t>김민우</t>
  </si>
  <si>
    <t>2509341</t>
  </si>
  <si>
    <t>2646214</t>
  </si>
  <si>
    <t>정명선</t>
  </si>
  <si>
    <t>1992603</t>
  </si>
  <si>
    <t>1799543</t>
  </si>
  <si>
    <t>2509066</t>
  </si>
  <si>
    <t>고선자</t>
  </si>
  <si>
    <t>0066823</t>
  </si>
  <si>
    <t>0729512</t>
  </si>
  <si>
    <t>민원홍</t>
  </si>
  <si>
    <t>1796385</t>
  </si>
  <si>
    <t>이수민</t>
  </si>
  <si>
    <t>2566152</t>
  </si>
  <si>
    <t>강봉영</t>
  </si>
  <si>
    <t>2646898</t>
  </si>
  <si>
    <t>권순광</t>
  </si>
  <si>
    <t>2623937</t>
  </si>
  <si>
    <t>문선란</t>
  </si>
  <si>
    <t>2586705</t>
  </si>
  <si>
    <t>2516660</t>
  </si>
  <si>
    <t>2646805</t>
  </si>
  <si>
    <t>장영석</t>
  </si>
  <si>
    <t>2075588</t>
  </si>
  <si>
    <t>1954155</t>
  </si>
  <si>
    <t>0216124</t>
  </si>
  <si>
    <t>2298529</t>
  </si>
  <si>
    <t>이상국</t>
  </si>
  <si>
    <t>2646748</t>
  </si>
  <si>
    <t>김정원</t>
  </si>
  <si>
    <t>2591899</t>
  </si>
  <si>
    <t>송미숙</t>
  </si>
  <si>
    <t>2232569</t>
  </si>
  <si>
    <t>2347350</t>
  </si>
  <si>
    <t>0139678</t>
  </si>
  <si>
    <t>2646764</t>
  </si>
  <si>
    <t>이좌령</t>
  </si>
  <si>
    <t>2638596</t>
  </si>
  <si>
    <t>이우주</t>
  </si>
  <si>
    <t>2639321</t>
  </si>
  <si>
    <t>임순복</t>
  </si>
  <si>
    <t>2638524</t>
  </si>
  <si>
    <t>장은주</t>
  </si>
  <si>
    <t>1048580</t>
  </si>
  <si>
    <t>임광재</t>
  </si>
  <si>
    <t>1315106</t>
  </si>
  <si>
    <t>정수업</t>
  </si>
  <si>
    <t>del</t>
  </si>
  <si>
    <t>0922842</t>
  </si>
  <si>
    <t>안중옥</t>
  </si>
  <si>
    <t>0610339</t>
  </si>
  <si>
    <t>2028344</t>
  </si>
  <si>
    <t>백자이</t>
  </si>
  <si>
    <t>2638220</t>
  </si>
  <si>
    <t>최춘묵</t>
  </si>
  <si>
    <t>1395348</t>
  </si>
  <si>
    <t>2467081</t>
  </si>
  <si>
    <t>2637877</t>
  </si>
  <si>
    <t>이명영</t>
  </si>
  <si>
    <t>7117393</t>
  </si>
  <si>
    <t>홍선표</t>
  </si>
  <si>
    <t>2634043</t>
  </si>
  <si>
    <t>최종오</t>
  </si>
  <si>
    <t>2638978</t>
  </si>
  <si>
    <t>김광일</t>
  </si>
  <si>
    <t>2640156</t>
  </si>
  <si>
    <t>이민규</t>
  </si>
  <si>
    <t>2411942</t>
  </si>
  <si>
    <t>7065134</t>
  </si>
  <si>
    <t>노현정</t>
  </si>
  <si>
    <t>1637863</t>
  </si>
  <si>
    <t>김영택</t>
  </si>
  <si>
    <t>2641340</t>
  </si>
  <si>
    <t>박현우</t>
  </si>
  <si>
    <t>1322331</t>
  </si>
  <si>
    <t>0919442</t>
  </si>
  <si>
    <t>2640068</t>
  </si>
  <si>
    <t>손성용</t>
  </si>
  <si>
    <t>7157416</t>
  </si>
  <si>
    <t>2641758</t>
  </si>
  <si>
    <t>남길현</t>
  </si>
  <si>
    <t>2450219</t>
  </si>
  <si>
    <t>0638601</t>
  </si>
  <si>
    <t>고태관</t>
  </si>
  <si>
    <t>2295613</t>
  </si>
  <si>
    <t>2461393</t>
  </si>
  <si>
    <t>윤연실</t>
  </si>
  <si>
    <t>2641391</t>
  </si>
  <si>
    <t>2642269</t>
  </si>
  <si>
    <t>임형준</t>
  </si>
  <si>
    <t>0124399</t>
  </si>
  <si>
    <t>김채규</t>
  </si>
  <si>
    <t>1205067</t>
  </si>
  <si>
    <t>2579901</t>
  </si>
  <si>
    <t>0821266</t>
  </si>
  <si>
    <t>0533825</t>
  </si>
  <si>
    <t>김지원</t>
  </si>
  <si>
    <t>2459027</t>
  </si>
  <si>
    <t>1691859</t>
  </si>
  <si>
    <t>김시연</t>
  </si>
  <si>
    <t>2518141</t>
  </si>
  <si>
    <t>2642289</t>
  </si>
  <si>
    <t>민세식</t>
  </si>
  <si>
    <t>2632544</t>
    <phoneticPr fontId="1" type="noConversion"/>
  </si>
  <si>
    <t>1732033</t>
  </si>
  <si>
    <t>1115693</t>
  </si>
  <si>
    <t>2227264</t>
  </si>
  <si>
    <t>이용옥</t>
  </si>
  <si>
    <t>1508521</t>
  </si>
  <si>
    <t>이길희</t>
  </si>
  <si>
    <t>2645168</t>
  </si>
  <si>
    <t>1002652</t>
  </si>
  <si>
    <t>2454450</t>
  </si>
  <si>
    <t>2222444</t>
  </si>
  <si>
    <t>2420380</t>
  </si>
  <si>
    <t>배춘자</t>
  </si>
  <si>
    <t>2638913</t>
  </si>
  <si>
    <t>홍명산</t>
  </si>
  <si>
    <t>7044537</t>
  </si>
  <si>
    <t>이석봉</t>
  </si>
  <si>
    <t>2644675</t>
  </si>
  <si>
    <t>홍유미</t>
  </si>
  <si>
    <t>2406034</t>
  </si>
  <si>
    <t>1435389</t>
  </si>
  <si>
    <t>최장환</t>
  </si>
  <si>
    <t>2464873</t>
  </si>
  <si>
    <t>2252188</t>
  </si>
  <si>
    <t>2642540</t>
  </si>
  <si>
    <t>장은선</t>
  </si>
  <si>
    <t>1713036</t>
  </si>
  <si>
    <t>홍사석</t>
  </si>
  <si>
    <t>1379659</t>
  </si>
  <si>
    <t>0488149</t>
  </si>
  <si>
    <t>2646389</t>
  </si>
  <si>
    <t>조강섭</t>
  </si>
  <si>
    <t>1084493</t>
  </si>
  <si>
    <t>이병열</t>
  </si>
  <si>
    <t>1629472</t>
  </si>
  <si>
    <t>서현실</t>
  </si>
  <si>
    <t>2524320</t>
  </si>
  <si>
    <t>2639770</t>
  </si>
  <si>
    <t>1864516</t>
  </si>
  <si>
    <t>황문숙</t>
  </si>
  <si>
    <t>2408098</t>
  </si>
  <si>
    <t>김인문</t>
  </si>
  <si>
    <t>2646225</t>
  </si>
  <si>
    <t>방순례</t>
  </si>
  <si>
    <t>1433898</t>
  </si>
  <si>
    <t>오광숙</t>
  </si>
  <si>
    <t>2097304</t>
  </si>
  <si>
    <t>2645250</t>
  </si>
  <si>
    <t>장청길</t>
  </si>
  <si>
    <t>1155567</t>
  </si>
  <si>
    <t>2646543</t>
  </si>
  <si>
    <t>이신행</t>
  </si>
  <si>
    <t>1418764</t>
  </si>
  <si>
    <t>고은</t>
  </si>
  <si>
    <t>2184217</t>
  </si>
  <si>
    <t>1638175</t>
  </si>
  <si>
    <t>0428860</t>
  </si>
  <si>
    <t>2639159</t>
  </si>
  <si>
    <t>허창석</t>
  </si>
  <si>
    <t>7125652</t>
  </si>
  <si>
    <t>2377691</t>
  </si>
  <si>
    <t>2639064</t>
  </si>
  <si>
    <t>윤병구</t>
  </si>
  <si>
    <t>2628697</t>
  </si>
  <si>
    <t>이성진</t>
  </si>
  <si>
    <t>0968129</t>
  </si>
  <si>
    <t>누엔티후인마이</t>
  </si>
  <si>
    <t>1759206</t>
  </si>
  <si>
    <t>신재화</t>
  </si>
  <si>
    <t>2632473</t>
  </si>
  <si>
    <t>송호종</t>
  </si>
  <si>
    <t>2639520</t>
  </si>
  <si>
    <t>김새롬</t>
  </si>
  <si>
    <t>2636363</t>
  </si>
  <si>
    <t>2640073</t>
  </si>
  <si>
    <t>송이슬</t>
  </si>
  <si>
    <t>2638939</t>
  </si>
  <si>
    <t>2637058</t>
  </si>
  <si>
    <t>김성진</t>
  </si>
  <si>
    <t>2638930</t>
  </si>
  <si>
    <t>설동윤</t>
  </si>
  <si>
    <t>2485897</t>
  </si>
  <si>
    <t>7079628</t>
  </si>
  <si>
    <t>공일식</t>
  </si>
  <si>
    <t>2637900</t>
  </si>
  <si>
    <t>편성진</t>
  </si>
  <si>
    <t>2617494</t>
  </si>
  <si>
    <t>최재석</t>
  </si>
  <si>
    <t>2640359</t>
  </si>
  <si>
    <t>임태현</t>
  </si>
  <si>
    <t>1120066</t>
  </si>
  <si>
    <t>0552421</t>
  </si>
  <si>
    <t>장민우</t>
  </si>
  <si>
    <t>7063362</t>
  </si>
  <si>
    <t>양선주</t>
  </si>
  <si>
    <t>2641031</t>
  </si>
  <si>
    <t>설동혁</t>
  </si>
  <si>
    <t>2338566</t>
  </si>
  <si>
    <t>서원춘</t>
  </si>
  <si>
    <t>0118132</t>
  </si>
  <si>
    <t>이규철</t>
  </si>
  <si>
    <t>7084226</t>
  </si>
  <si>
    <t>최종화</t>
  </si>
  <si>
    <t>0824267</t>
  </si>
  <si>
    <t>0455941</t>
  </si>
  <si>
    <t>전경준</t>
  </si>
  <si>
    <t>2496972</t>
  </si>
  <si>
    <t>2641585</t>
  </si>
  <si>
    <t>배은희</t>
  </si>
  <si>
    <t>1002169</t>
  </si>
  <si>
    <t>2350636</t>
  </si>
  <si>
    <t>배복환</t>
  </si>
  <si>
    <t>2568494</t>
  </si>
  <si>
    <t>0903156</t>
  </si>
  <si>
    <t>계영집</t>
  </si>
  <si>
    <t>1088618</t>
  </si>
  <si>
    <t>2640048</t>
  </si>
  <si>
    <t>신영희</t>
  </si>
  <si>
    <t>1082650</t>
  </si>
  <si>
    <t>손안란</t>
  </si>
  <si>
    <t>2642095</t>
  </si>
  <si>
    <t>하일순</t>
  </si>
  <si>
    <t>1436990</t>
  </si>
  <si>
    <t>0692294</t>
  </si>
  <si>
    <t>0986761</t>
  </si>
  <si>
    <t>안영태</t>
  </si>
  <si>
    <t>0841618</t>
  </si>
  <si>
    <t>김명근</t>
  </si>
  <si>
    <t>2539794</t>
  </si>
  <si>
    <t>2582559</t>
  </si>
  <si>
    <t>0944778</t>
  </si>
  <si>
    <t>차현우</t>
  </si>
  <si>
    <t>1349348</t>
  </si>
  <si>
    <t>0035917</t>
  </si>
  <si>
    <t>0603801</t>
  </si>
  <si>
    <t>2336497</t>
  </si>
  <si>
    <t>1343902</t>
  </si>
  <si>
    <t>최혜순</t>
  </si>
  <si>
    <t>0205563</t>
  </si>
  <si>
    <t>2643781</t>
  </si>
  <si>
    <t>전을표</t>
  </si>
  <si>
    <t>0373590</t>
  </si>
  <si>
    <t>장금녀</t>
  </si>
  <si>
    <t>2643656</t>
  </si>
  <si>
    <t>김정우</t>
  </si>
  <si>
    <t>2636073</t>
  </si>
  <si>
    <t>JIN GUANGYU</t>
  </si>
  <si>
    <t>2000245</t>
  </si>
  <si>
    <t>최성철</t>
  </si>
  <si>
    <t>2644611</t>
  </si>
  <si>
    <t>김동소</t>
  </si>
  <si>
    <t>2128065</t>
  </si>
  <si>
    <t>1351820</t>
  </si>
  <si>
    <t>0046844</t>
  </si>
  <si>
    <t>김영수</t>
  </si>
  <si>
    <t>0218096</t>
  </si>
  <si>
    <t>임남희</t>
  </si>
  <si>
    <t>2576373</t>
  </si>
  <si>
    <t>0813485</t>
  </si>
  <si>
    <t>2642927</t>
  </si>
  <si>
    <t>김현준</t>
  </si>
  <si>
    <t>2635584</t>
  </si>
  <si>
    <t>송요섭</t>
  </si>
  <si>
    <t>2360573</t>
  </si>
  <si>
    <t>황연화</t>
  </si>
  <si>
    <t>0241543</t>
  </si>
  <si>
    <t>2641266</t>
  </si>
  <si>
    <t>백낙현</t>
  </si>
  <si>
    <t>1000282</t>
  </si>
  <si>
    <t>양기룡</t>
  </si>
  <si>
    <t>1784124</t>
  </si>
  <si>
    <t>2642529</t>
  </si>
  <si>
    <t>DAMDIN BATJARGAL</t>
  </si>
  <si>
    <t>2646082</t>
  </si>
  <si>
    <t>백태수</t>
  </si>
  <si>
    <t>1305047</t>
  </si>
  <si>
    <t>장보경</t>
  </si>
  <si>
    <t>2644616</t>
  </si>
  <si>
    <t>전혜정</t>
  </si>
  <si>
    <t>1687598</t>
  </si>
  <si>
    <t>심예진</t>
  </si>
  <si>
    <t>0366025</t>
  </si>
  <si>
    <t>이상완</t>
  </si>
  <si>
    <t>2645662</t>
  </si>
  <si>
    <t>김춘홍</t>
  </si>
  <si>
    <t>2599894</t>
  </si>
  <si>
    <t>2646296</t>
  </si>
  <si>
    <t>BONE SCAN</t>
  </si>
  <si>
    <t>2641416</t>
  </si>
  <si>
    <t>김주환</t>
  </si>
  <si>
    <t>0082080</t>
  </si>
  <si>
    <t>문점남</t>
  </si>
  <si>
    <t>2581008</t>
  </si>
  <si>
    <t>2562713</t>
  </si>
  <si>
    <t>정영숙</t>
  </si>
  <si>
    <t>2427135</t>
  </si>
  <si>
    <t>전용국</t>
  </si>
  <si>
    <t>Bone SPECT/CT(T-Spine)</t>
  </si>
  <si>
    <t>1817208</t>
  </si>
  <si>
    <t>1718065</t>
  </si>
  <si>
    <t>안향선</t>
  </si>
  <si>
    <t>1304604</t>
  </si>
  <si>
    <t>한영자</t>
  </si>
  <si>
    <t>1803699</t>
  </si>
  <si>
    <t>1331011</t>
  </si>
  <si>
    <t>2646925</t>
  </si>
  <si>
    <t>박지원</t>
  </si>
  <si>
    <t>2644318</t>
  </si>
  <si>
    <t>유종상</t>
  </si>
  <si>
    <t>1998298</t>
  </si>
  <si>
    <t>강효식</t>
  </si>
  <si>
    <t>7129699</t>
  </si>
  <si>
    <t>이기헌</t>
  </si>
  <si>
    <t>0261424</t>
  </si>
  <si>
    <t>2404747</t>
  </si>
  <si>
    <t>0919088</t>
  </si>
  <si>
    <t>최수빈</t>
  </si>
  <si>
    <t>1583506</t>
  </si>
  <si>
    <t>최정권</t>
  </si>
  <si>
    <t>2638747</t>
  </si>
  <si>
    <t>2635631</t>
    <phoneticPr fontId="1" type="noConversion"/>
  </si>
  <si>
    <t>박시후</t>
  </si>
  <si>
    <t>0233012</t>
  </si>
  <si>
    <t>이정임</t>
  </si>
  <si>
    <t>2187109</t>
  </si>
  <si>
    <t>7282139</t>
  </si>
  <si>
    <t>2634850</t>
  </si>
  <si>
    <t>안재환</t>
  </si>
  <si>
    <t>7093290</t>
  </si>
  <si>
    <t>2062791</t>
  </si>
  <si>
    <t>2636037</t>
  </si>
  <si>
    <t>류예준</t>
  </si>
  <si>
    <t>0210422</t>
  </si>
  <si>
    <t>한규복</t>
  </si>
  <si>
    <t>0286841</t>
  </si>
  <si>
    <t>임계선</t>
  </si>
  <si>
    <t>2625116</t>
    <phoneticPr fontId="1" type="noConversion"/>
  </si>
  <si>
    <t>정회동</t>
  </si>
  <si>
    <t>0719817</t>
  </si>
  <si>
    <t>2638733</t>
  </si>
  <si>
    <t>김광순</t>
  </si>
  <si>
    <t>0615405</t>
  </si>
  <si>
    <t>2524933</t>
  </si>
  <si>
    <t>최재영</t>
  </si>
  <si>
    <t>2431049</t>
  </si>
  <si>
    <t>7130013</t>
  </si>
  <si>
    <t>2639862</t>
  </si>
  <si>
    <t>장미숙</t>
  </si>
  <si>
    <t>0665723</t>
  </si>
  <si>
    <t>박대군</t>
  </si>
  <si>
    <t>0409944</t>
  </si>
  <si>
    <t>박상옥</t>
  </si>
  <si>
    <t>2638462</t>
  </si>
  <si>
    <t>문정만</t>
  </si>
  <si>
    <t>2639714</t>
  </si>
  <si>
    <t>황상복</t>
  </si>
  <si>
    <t>1524058</t>
  </si>
  <si>
    <t>0033753</t>
  </si>
  <si>
    <t>서강은</t>
  </si>
  <si>
    <t>0850258</t>
  </si>
  <si>
    <t>2058836</t>
  </si>
  <si>
    <t>박영란</t>
  </si>
  <si>
    <t>1675009</t>
  </si>
  <si>
    <t>2342489</t>
  </si>
  <si>
    <t>2432595</t>
  </si>
  <si>
    <t>2639589</t>
  </si>
  <si>
    <t>양재규</t>
  </si>
  <si>
    <t>2638103</t>
  </si>
  <si>
    <t>주정옥</t>
  </si>
  <si>
    <t>2567551</t>
  </si>
  <si>
    <t>1000962</t>
  </si>
  <si>
    <t>2640987</t>
  </si>
  <si>
    <t>이한철</t>
  </si>
  <si>
    <t>2636774</t>
  </si>
  <si>
    <t>유지은</t>
  </si>
  <si>
    <t>2640949</t>
  </si>
  <si>
    <t>윤기달</t>
  </si>
  <si>
    <t>2639677</t>
  </si>
  <si>
    <t>김명주</t>
  </si>
  <si>
    <t>2632422</t>
  </si>
  <si>
    <t>이동숙</t>
  </si>
  <si>
    <t>0616475</t>
  </si>
  <si>
    <t>2005567</t>
  </si>
  <si>
    <t>2638908</t>
  </si>
  <si>
    <t>박월희</t>
  </si>
  <si>
    <t>2587480</t>
  </si>
  <si>
    <t>0082428</t>
  </si>
  <si>
    <t>1328736</t>
  </si>
  <si>
    <t>김건차</t>
  </si>
  <si>
    <t>1159654</t>
  </si>
  <si>
    <t>0460668</t>
  </si>
  <si>
    <t>0427441</t>
  </si>
  <si>
    <t>채옥희</t>
  </si>
  <si>
    <t>0043263</t>
  </si>
  <si>
    <t>7266901</t>
  </si>
  <si>
    <t>진영식</t>
  </si>
  <si>
    <t>2045569</t>
  </si>
  <si>
    <t>2639867</t>
  </si>
  <si>
    <t>2637795</t>
  </si>
  <si>
    <t>박용석</t>
  </si>
  <si>
    <t>1376020</t>
  </si>
  <si>
    <t>김영일</t>
  </si>
  <si>
    <t>2640389</t>
  </si>
  <si>
    <t>김연규</t>
  </si>
  <si>
    <t>2043302</t>
  </si>
  <si>
    <t>2573696</t>
  </si>
  <si>
    <t>1874222</t>
  </si>
  <si>
    <t>2064965</t>
  </si>
  <si>
    <t>심영림</t>
  </si>
  <si>
    <t>0824449</t>
  </si>
  <si>
    <t>2449241</t>
  </si>
  <si>
    <t>2399078</t>
  </si>
  <si>
    <t>양안숙</t>
  </si>
  <si>
    <t>1937671</t>
  </si>
  <si>
    <t>이덕산</t>
  </si>
  <si>
    <t>2643553</t>
  </si>
  <si>
    <t>신금옥</t>
  </si>
  <si>
    <t>2544978</t>
  </si>
  <si>
    <t>2063583</t>
  </si>
  <si>
    <t>2642177</t>
  </si>
  <si>
    <t>조점수</t>
  </si>
  <si>
    <t>2460198</t>
  </si>
  <si>
    <t>이순예</t>
  </si>
  <si>
    <t>1988234</t>
  </si>
  <si>
    <t>이은선</t>
  </si>
  <si>
    <t>2574656</t>
  </si>
  <si>
    <t>2576767</t>
  </si>
  <si>
    <t>2641788</t>
  </si>
  <si>
    <t>송형석</t>
  </si>
  <si>
    <t>2229312</t>
  </si>
  <si>
    <t>0535320</t>
  </si>
  <si>
    <t>2258318</t>
  </si>
  <si>
    <t>0123612</t>
  </si>
  <si>
    <t>윤수연</t>
  </si>
  <si>
    <t>2643160</t>
  </si>
  <si>
    <t>0353775</t>
  </si>
  <si>
    <t>정경란</t>
  </si>
  <si>
    <t>2642378</t>
  </si>
  <si>
    <t>전사랑</t>
  </si>
  <si>
    <t>1356661</t>
  </si>
  <si>
    <t>박남광</t>
  </si>
  <si>
    <t>2559366</t>
  </si>
  <si>
    <t>2579320</t>
  </si>
  <si>
    <t>0867692</t>
  </si>
  <si>
    <t>이희영</t>
  </si>
  <si>
    <t>2443175</t>
  </si>
  <si>
    <t>1969654</t>
  </si>
  <si>
    <t>2644207</t>
  </si>
  <si>
    <t>2561779</t>
  </si>
  <si>
    <t>2643084</t>
  </si>
  <si>
    <t>1355780</t>
  </si>
  <si>
    <t>2641207</t>
  </si>
  <si>
    <t>이연도</t>
  </si>
  <si>
    <t>1407363</t>
  </si>
  <si>
    <t>2636631</t>
  </si>
  <si>
    <t>김의룡</t>
  </si>
  <si>
    <t>0341148</t>
  </si>
  <si>
    <t>0645118</t>
  </si>
  <si>
    <t>2384201</t>
  </si>
  <si>
    <t>신성우</t>
  </si>
  <si>
    <t>1402260</t>
  </si>
  <si>
    <t>2155594</t>
  </si>
  <si>
    <t>2644624</t>
  </si>
  <si>
    <t>백종도</t>
  </si>
  <si>
    <t>1107052</t>
  </si>
  <si>
    <t>1082334</t>
  </si>
  <si>
    <t>2644539</t>
  </si>
  <si>
    <t>2436186</t>
  </si>
  <si>
    <t>7123343</t>
  </si>
  <si>
    <t>이상래</t>
  </si>
  <si>
    <t>1185994</t>
  </si>
  <si>
    <t>2645522</t>
  </si>
  <si>
    <t>최정래</t>
  </si>
  <si>
    <t>0514430</t>
  </si>
  <si>
    <t>2645561</t>
  </si>
  <si>
    <t>정원군</t>
  </si>
  <si>
    <t>2632684</t>
  </si>
  <si>
    <t>2645687</t>
  </si>
  <si>
    <t>원영희</t>
  </si>
  <si>
    <t>정설윤</t>
  </si>
  <si>
    <t>2645728</t>
  </si>
  <si>
    <t>2642880</t>
  </si>
  <si>
    <t>이선</t>
  </si>
  <si>
    <t>2004069</t>
  </si>
  <si>
    <t>2564943</t>
  </si>
  <si>
    <t>2644701</t>
  </si>
  <si>
    <t>전석용</t>
  </si>
  <si>
    <t>7010951</t>
  </si>
  <si>
    <t>유재상</t>
  </si>
  <si>
    <t>2645996</t>
  </si>
  <si>
    <t>허기호</t>
  </si>
  <si>
    <t>2263823</t>
  </si>
  <si>
    <t>미즈노후미예</t>
  </si>
  <si>
    <t>1263868</t>
  </si>
  <si>
    <t>2557579</t>
  </si>
  <si>
    <t>0570775</t>
  </si>
  <si>
    <t>7178582</t>
  </si>
  <si>
    <t>백영규</t>
  </si>
  <si>
    <t>2644224</t>
  </si>
  <si>
    <t>한태우</t>
  </si>
  <si>
    <t>2592596</t>
  </si>
  <si>
    <t>김정호</t>
  </si>
  <si>
    <t>0141927</t>
  </si>
  <si>
    <t>허영희</t>
  </si>
  <si>
    <t>0183380</t>
  </si>
  <si>
    <t>0812997</t>
  </si>
  <si>
    <t>2647073</t>
  </si>
  <si>
    <t>강산숙</t>
  </si>
  <si>
    <t>1904510</t>
  </si>
  <si>
    <t>오광덕</t>
  </si>
  <si>
    <t>2545372</t>
  </si>
  <si>
    <t>2444301</t>
  </si>
  <si>
    <t>2647093</t>
  </si>
  <si>
    <t>0405802</t>
  </si>
  <si>
    <t>2185263</t>
  </si>
  <si>
    <t>1493554</t>
  </si>
  <si>
    <t>2643391</t>
  </si>
  <si>
    <t>전호지</t>
  </si>
  <si>
    <t>2634206</t>
  </si>
  <si>
    <t>2647467</t>
  </si>
  <si>
    <t>조혜영</t>
  </si>
  <si>
    <t>1717600</t>
  </si>
  <si>
    <t>2648442</t>
  </si>
  <si>
    <t>강홍자</t>
  </si>
  <si>
    <t>0419991</t>
  </si>
  <si>
    <t>최춘자</t>
  </si>
  <si>
    <t>7175904</t>
  </si>
  <si>
    <t>송선순</t>
  </si>
  <si>
    <t>1429934</t>
  </si>
  <si>
    <t>김인호</t>
  </si>
  <si>
    <t>2420725</t>
  </si>
  <si>
    <t>2639910</t>
  </si>
  <si>
    <t>김기찬</t>
  </si>
  <si>
    <t>0276442</t>
  </si>
  <si>
    <t>유일선</t>
  </si>
  <si>
    <t>0343087</t>
  </si>
  <si>
    <t>이한영</t>
  </si>
  <si>
    <t>2310279</t>
  </si>
  <si>
    <t>나효능</t>
  </si>
  <si>
    <t>0012116</t>
  </si>
  <si>
    <t>윤지원</t>
  </si>
  <si>
    <t>2648788</t>
  </si>
  <si>
    <t>남궁춘석</t>
  </si>
  <si>
    <t>2648133</t>
  </si>
  <si>
    <t>유보선</t>
  </si>
  <si>
    <t>1366779</t>
  </si>
  <si>
    <t>장종희</t>
  </si>
  <si>
    <t>2650040</t>
  </si>
  <si>
    <t>박채복</t>
  </si>
  <si>
    <t>2648864</t>
  </si>
  <si>
    <t>박호균</t>
  </si>
  <si>
    <t>1061397</t>
  </si>
  <si>
    <t>이만석</t>
  </si>
  <si>
    <t>0515739</t>
  </si>
  <si>
    <t>2038432</t>
  </si>
  <si>
    <t>이인희</t>
  </si>
  <si>
    <t>2644485</t>
  </si>
  <si>
    <t>김규식</t>
  </si>
  <si>
    <t>2622715</t>
  </si>
  <si>
    <t>조선주</t>
  </si>
  <si>
    <t>2650146</t>
  </si>
  <si>
    <t>2604830</t>
  </si>
  <si>
    <t>최정일</t>
  </si>
  <si>
    <t>2433463</t>
  </si>
  <si>
    <t>0276086</t>
  </si>
  <si>
    <t>2649477</t>
  </si>
  <si>
    <t>한준희</t>
  </si>
  <si>
    <t>7198259</t>
  </si>
  <si>
    <t>이상아</t>
  </si>
  <si>
    <t>2638410</t>
  </si>
  <si>
    <t>2614717</t>
  </si>
  <si>
    <t>한용덕</t>
  </si>
  <si>
    <t>0007929</t>
  </si>
  <si>
    <t>유재영</t>
  </si>
  <si>
    <t>2308224</t>
  </si>
  <si>
    <t>2649489</t>
  </si>
  <si>
    <t>박근영</t>
  </si>
  <si>
    <t>2650460</t>
  </si>
  <si>
    <t>황영남</t>
  </si>
  <si>
    <t>2648612</t>
  </si>
  <si>
    <t>1902312</t>
  </si>
  <si>
    <t>장경숙</t>
  </si>
  <si>
    <t>0402727</t>
  </si>
  <si>
    <t>김기우</t>
  </si>
  <si>
    <t>1300275</t>
  </si>
  <si>
    <t>1760065</t>
  </si>
  <si>
    <t>2651229</t>
  </si>
  <si>
    <t>1116997</t>
  </si>
  <si>
    <t>1767367</t>
  </si>
  <si>
    <t>이은재</t>
  </si>
  <si>
    <t>0056177</t>
  </si>
  <si>
    <t>2651692</t>
  </si>
  <si>
    <t>2650318</t>
  </si>
  <si>
    <t>김만금</t>
  </si>
  <si>
    <t>2651374</t>
  </si>
  <si>
    <t>성호영</t>
  </si>
  <si>
    <t>0345709</t>
  </si>
  <si>
    <t>1728128</t>
  </si>
  <si>
    <t>2650493</t>
  </si>
  <si>
    <t>김보람</t>
  </si>
  <si>
    <t>2643393</t>
  </si>
  <si>
    <t>최영식</t>
  </si>
  <si>
    <t>1381071</t>
  </si>
  <si>
    <t>1616387</t>
  </si>
  <si>
    <t>성기암</t>
  </si>
  <si>
    <t>2651161</t>
  </si>
  <si>
    <t>권혁규</t>
  </si>
  <si>
    <t>0579846</t>
  </si>
  <si>
    <t>0851751</t>
  </si>
  <si>
    <t>0397514</t>
  </si>
  <si>
    <t>2650611</t>
  </si>
  <si>
    <t>박철한</t>
  </si>
  <si>
    <t>2647482</t>
  </si>
  <si>
    <t>문서현</t>
  </si>
  <si>
    <t>1329695</t>
  </si>
  <si>
    <t>반은숙</t>
  </si>
  <si>
    <t>2652965</t>
  </si>
  <si>
    <t>전영호</t>
  </si>
  <si>
    <t>1490311</t>
  </si>
  <si>
    <t>이재형</t>
  </si>
  <si>
    <t>1260229</t>
  </si>
  <si>
    <t>홍건표</t>
  </si>
  <si>
    <t>0678980</t>
  </si>
  <si>
    <t>박복자</t>
  </si>
  <si>
    <t>2309691</t>
  </si>
  <si>
    <t>2651467</t>
  </si>
  <si>
    <t>홍대경</t>
  </si>
  <si>
    <t>0271344</t>
  </si>
  <si>
    <t>박정유</t>
  </si>
  <si>
    <t>2639737</t>
  </si>
  <si>
    <t>허호</t>
  </si>
  <si>
    <t>0372888</t>
  </si>
  <si>
    <t>2652333</t>
  </si>
  <si>
    <t>문성락</t>
  </si>
  <si>
    <t>0064957</t>
  </si>
  <si>
    <t>복의순</t>
  </si>
  <si>
    <t>1786234</t>
  </si>
  <si>
    <t>2653031</t>
  </si>
  <si>
    <t>남궁기범</t>
  </si>
  <si>
    <t>0806184</t>
  </si>
  <si>
    <t>이천식</t>
  </si>
  <si>
    <t>1230797</t>
  </si>
  <si>
    <t>한영섭</t>
  </si>
  <si>
    <t>7186968</t>
  </si>
  <si>
    <t>권혜진</t>
  </si>
  <si>
    <t>1663735</t>
  </si>
  <si>
    <t>2561967</t>
  </si>
  <si>
    <t>2065678</t>
  </si>
  <si>
    <t>2653814</t>
  </si>
  <si>
    <t>2237338</t>
  </si>
  <si>
    <t>남무정</t>
  </si>
  <si>
    <t>1954014</t>
  </si>
  <si>
    <t>이장훈</t>
  </si>
  <si>
    <t>1310444</t>
  </si>
  <si>
    <t>0005624</t>
  </si>
  <si>
    <t>2653813</t>
  </si>
  <si>
    <t>홍문순</t>
  </si>
  <si>
    <t>2646104</t>
  </si>
  <si>
    <t>박원일</t>
  </si>
  <si>
    <t>1165083</t>
  </si>
  <si>
    <t>0842829</t>
  </si>
  <si>
    <t>조계호</t>
  </si>
  <si>
    <t>1437903</t>
  </si>
  <si>
    <t>2632117</t>
  </si>
  <si>
    <t>유선주</t>
  </si>
  <si>
    <t>1953042</t>
  </si>
  <si>
    <t>2647256</t>
  </si>
  <si>
    <t>조건희</t>
  </si>
  <si>
    <t>0807968</t>
  </si>
  <si>
    <t>2512264</t>
  </si>
  <si>
    <t>최창용</t>
  </si>
  <si>
    <t>0930966</t>
  </si>
  <si>
    <t>2540856</t>
  </si>
  <si>
    <t>조덕재</t>
  </si>
  <si>
    <t>2654494</t>
  </si>
  <si>
    <t>이복임</t>
  </si>
  <si>
    <t>2589644</t>
  </si>
  <si>
    <t>2051362</t>
  </si>
  <si>
    <t>조미선</t>
  </si>
  <si>
    <t>2562873</t>
  </si>
  <si>
    <t>2425960</t>
  </si>
  <si>
    <t>2606851</t>
  </si>
  <si>
    <t>지명은</t>
  </si>
  <si>
    <t>0552877</t>
  </si>
  <si>
    <t>이순필</t>
  </si>
  <si>
    <t>2469153</t>
  </si>
  <si>
    <t>0868616</t>
  </si>
  <si>
    <t>김송란</t>
  </si>
  <si>
    <t>2203159</t>
  </si>
  <si>
    <t>0681140</t>
  </si>
  <si>
    <t>문춘자</t>
  </si>
  <si>
    <t>1681234</t>
  </si>
  <si>
    <t>2634309</t>
  </si>
  <si>
    <t>2655778</t>
  </si>
  <si>
    <t>김미랑</t>
  </si>
  <si>
    <t>2655916</t>
  </si>
  <si>
    <t>남궁우석</t>
  </si>
  <si>
    <t>1826838</t>
  </si>
  <si>
    <t>문금숙</t>
  </si>
  <si>
    <t>0415971</t>
  </si>
  <si>
    <t>2656069</t>
  </si>
  <si>
    <t>노태훈</t>
  </si>
  <si>
    <t>2656046</t>
  </si>
  <si>
    <t>정병순</t>
  </si>
  <si>
    <t>0276391</t>
  </si>
  <si>
    <t>0130023</t>
  </si>
  <si>
    <t>0526570</t>
  </si>
  <si>
    <t>2655613</t>
  </si>
  <si>
    <t>1412825</t>
  </si>
  <si>
    <t>2313286</t>
  </si>
  <si>
    <t>2656730</t>
  </si>
  <si>
    <t>2461454</t>
  </si>
  <si>
    <t>2655851</t>
  </si>
  <si>
    <t>이지민</t>
  </si>
  <si>
    <t>0320742</t>
  </si>
  <si>
    <t>이성태</t>
  </si>
  <si>
    <t>2643711</t>
  </si>
  <si>
    <t>김정연</t>
  </si>
  <si>
    <t>1384458</t>
  </si>
  <si>
    <t>정공자</t>
  </si>
  <si>
    <t>1222227</t>
  </si>
  <si>
    <t>1395147</t>
  </si>
  <si>
    <t>안지은</t>
  </si>
  <si>
    <t>2484226</t>
  </si>
  <si>
    <t>1107218</t>
  </si>
  <si>
    <t>2648781</t>
  </si>
  <si>
    <t>백선욱</t>
  </si>
  <si>
    <t>2126909</t>
  </si>
  <si>
    <t>서해원</t>
  </si>
  <si>
    <t>2648017</t>
  </si>
  <si>
    <t>나재선</t>
  </si>
  <si>
    <t>2648593</t>
  </si>
  <si>
    <t>2648823</t>
  </si>
  <si>
    <t>XU XIZENG</t>
  </si>
  <si>
    <t>0523097</t>
  </si>
  <si>
    <t>2205347</t>
  </si>
  <si>
    <t>2565981</t>
  </si>
  <si>
    <t>고영환</t>
  </si>
  <si>
    <t>1889252</t>
  </si>
  <si>
    <t>이은형</t>
  </si>
  <si>
    <t>1956971</t>
  </si>
  <si>
    <t>0747321</t>
  </si>
  <si>
    <t>차봉임</t>
  </si>
  <si>
    <t>2648998</t>
  </si>
  <si>
    <t>박남덕</t>
  </si>
  <si>
    <t>2642652</t>
  </si>
  <si>
    <t>김응서</t>
  </si>
  <si>
    <t>2508001</t>
  </si>
  <si>
    <t>남훈</t>
  </si>
  <si>
    <t>2308567</t>
  </si>
  <si>
    <t>함용환</t>
  </si>
  <si>
    <t>2257266</t>
  </si>
  <si>
    <t>2650451</t>
  </si>
  <si>
    <t>최수화</t>
  </si>
  <si>
    <t>2218174</t>
  </si>
  <si>
    <t>정룡군</t>
  </si>
  <si>
    <t>2517224</t>
  </si>
  <si>
    <t>2650497</t>
  </si>
  <si>
    <t>1099357</t>
  </si>
  <si>
    <t>0868260</t>
  </si>
  <si>
    <t>1323132</t>
  </si>
  <si>
    <t>1087457</t>
  </si>
  <si>
    <t>김운기</t>
  </si>
  <si>
    <t>2651812</t>
  </si>
  <si>
    <t>정종욱</t>
  </si>
  <si>
    <t>2470669</t>
  </si>
  <si>
    <t>0657624</t>
  </si>
  <si>
    <t>2651330</t>
  </si>
  <si>
    <t>손창국</t>
  </si>
  <si>
    <t>1840601</t>
  </si>
  <si>
    <t>0992200</t>
  </si>
  <si>
    <t>1016365</t>
  </si>
  <si>
    <t>송기만</t>
  </si>
  <si>
    <t>0571526</t>
  </si>
  <si>
    <t>이순주</t>
  </si>
  <si>
    <t>2652734</t>
  </si>
  <si>
    <t>전용봉</t>
  </si>
  <si>
    <t>0399445</t>
  </si>
  <si>
    <t>장현아</t>
  </si>
  <si>
    <t>1228490</t>
  </si>
  <si>
    <t>2183205</t>
  </si>
  <si>
    <t>김윤진</t>
  </si>
  <si>
    <t>2653246</t>
  </si>
  <si>
    <t>0643991</t>
  </si>
  <si>
    <t>2511636</t>
  </si>
  <si>
    <t>2646633</t>
  </si>
  <si>
    <t>홍수진</t>
  </si>
  <si>
    <t>2653809</t>
  </si>
  <si>
    <t>배지예</t>
  </si>
  <si>
    <t>2635806</t>
  </si>
  <si>
    <t>민영란</t>
  </si>
  <si>
    <t>2218495</t>
  </si>
  <si>
    <t>강희경</t>
  </si>
  <si>
    <t>2653415</t>
  </si>
  <si>
    <t>1108366</t>
  </si>
  <si>
    <t>1231708</t>
  </si>
  <si>
    <t>0692387</t>
  </si>
  <si>
    <t>윤주성</t>
  </si>
  <si>
    <t>0230285</t>
  </si>
  <si>
    <t>김금옥</t>
  </si>
  <si>
    <t>7148051</t>
  </si>
  <si>
    <t>2655611</t>
  </si>
  <si>
    <t>전준희</t>
  </si>
  <si>
    <t>0933399</t>
  </si>
  <si>
    <t>2560850</t>
  </si>
  <si>
    <t>2063400</t>
  </si>
  <si>
    <t>2645893</t>
  </si>
  <si>
    <t>1076817</t>
  </si>
  <si>
    <t>배영심</t>
  </si>
  <si>
    <t>0964931</t>
  </si>
  <si>
    <t>김현동</t>
  </si>
  <si>
    <t>2653398</t>
  </si>
  <si>
    <t>7151019</t>
  </si>
  <si>
    <t>2641881</t>
  </si>
  <si>
    <t>이미재</t>
  </si>
  <si>
    <t>2290740</t>
  </si>
  <si>
    <t>김유미</t>
  </si>
  <si>
    <t>2656501</t>
  </si>
  <si>
    <t>송지민</t>
  </si>
  <si>
    <t>0634202</t>
  </si>
  <si>
    <t>2642966</t>
  </si>
  <si>
    <t>주영용</t>
  </si>
  <si>
    <t>2229142</t>
  </si>
  <si>
    <t>0262164</t>
  </si>
  <si>
    <t>홍선담</t>
  </si>
  <si>
    <t>1971449</t>
  </si>
  <si>
    <t>0083435</t>
  </si>
  <si>
    <t>2647821</t>
  </si>
  <si>
    <t>곽용봉</t>
  </si>
  <si>
    <t>0591735</t>
  </si>
  <si>
    <t>정귀매</t>
  </si>
  <si>
    <t>2648210</t>
  </si>
  <si>
    <t>전상희</t>
  </si>
  <si>
    <t>0291980</t>
    <phoneticPr fontId="1" type="noConversion"/>
  </si>
  <si>
    <t>0534704</t>
  </si>
  <si>
    <t>0190002</t>
  </si>
  <si>
    <t>0907238</t>
  </si>
  <si>
    <t>1830184</t>
  </si>
  <si>
    <t>2647459</t>
  </si>
  <si>
    <t>김태호2</t>
  </si>
  <si>
    <t>0599413</t>
  </si>
  <si>
    <t>김진석</t>
  </si>
  <si>
    <t>0245777</t>
  </si>
  <si>
    <t>0735437</t>
  </si>
  <si>
    <t>7214840</t>
  </si>
  <si>
    <t>황선준</t>
  </si>
  <si>
    <t>2487591</t>
  </si>
  <si>
    <t>0691106</t>
  </si>
  <si>
    <t>이재권</t>
  </si>
  <si>
    <t>0606146</t>
  </si>
  <si>
    <t>윤세율</t>
  </si>
  <si>
    <t>2518493</t>
  </si>
  <si>
    <t>임종주</t>
  </si>
  <si>
    <t>1056958</t>
  </si>
  <si>
    <t>7136821</t>
  </si>
  <si>
    <t>2421069</t>
  </si>
  <si>
    <t>2190964</t>
  </si>
  <si>
    <t>간순희</t>
  </si>
  <si>
    <t>2647962</t>
  </si>
  <si>
    <t>전혜원</t>
  </si>
  <si>
    <t>7096940</t>
  </si>
  <si>
    <t>방수희</t>
  </si>
  <si>
    <t>1823538</t>
  </si>
  <si>
    <t>1575829</t>
  </si>
  <si>
    <t>2642401</t>
  </si>
  <si>
    <t>백흥기</t>
  </si>
  <si>
    <t>2638008</t>
  </si>
  <si>
    <t>문상택</t>
  </si>
  <si>
    <t>2247007</t>
  </si>
  <si>
    <t>서말란</t>
  </si>
  <si>
    <t>2493081</t>
  </si>
  <si>
    <t>정후용</t>
  </si>
  <si>
    <t>2500216</t>
  </si>
  <si>
    <t>1184971</t>
  </si>
  <si>
    <t>2259203</t>
  </si>
  <si>
    <t>2649835</t>
  </si>
  <si>
    <t>이한빈</t>
  </si>
  <si>
    <t>1360932</t>
  </si>
  <si>
    <t>이건하</t>
  </si>
  <si>
    <t>2649926</t>
  </si>
  <si>
    <t>2650418</t>
  </si>
  <si>
    <t>2635885</t>
  </si>
  <si>
    <t>1807400</t>
  </si>
  <si>
    <t>길영옥</t>
  </si>
  <si>
    <t>0257342</t>
  </si>
  <si>
    <t>김원재</t>
  </si>
  <si>
    <t>2643802</t>
  </si>
  <si>
    <t>황기섭</t>
  </si>
  <si>
    <t>2650823</t>
  </si>
  <si>
    <t>한동우</t>
  </si>
  <si>
    <t>2650331</t>
  </si>
  <si>
    <t>허성</t>
  </si>
  <si>
    <t>1299664</t>
  </si>
  <si>
    <t>0372737</t>
  </si>
  <si>
    <t>김연옥</t>
  </si>
  <si>
    <t>2643331</t>
  </si>
  <si>
    <t>조성숙</t>
  </si>
  <si>
    <t>1333053</t>
  </si>
  <si>
    <t>0698278</t>
  </si>
  <si>
    <t>0728883</t>
  </si>
  <si>
    <t>7142439</t>
  </si>
  <si>
    <t>이징자</t>
  </si>
  <si>
    <t>0143959</t>
  </si>
  <si>
    <t>1659801</t>
  </si>
  <si>
    <t>강하원</t>
  </si>
  <si>
    <t>1965159</t>
  </si>
  <si>
    <t>2374223</t>
  </si>
  <si>
    <t>홍인경</t>
  </si>
  <si>
    <t>2648390</t>
  </si>
  <si>
    <t>양정심</t>
  </si>
  <si>
    <t>2514048</t>
  </si>
  <si>
    <t>이창동</t>
  </si>
  <si>
    <t>0726449</t>
  </si>
  <si>
    <t>1722233</t>
  </si>
  <si>
    <t>2652996</t>
  </si>
  <si>
    <t>CUI CHENGLIN</t>
  </si>
  <si>
    <t>2633635</t>
  </si>
  <si>
    <t>2654291</t>
  </si>
  <si>
    <t>단춘연</t>
  </si>
  <si>
    <t>2645403</t>
  </si>
  <si>
    <t>권중출</t>
  </si>
  <si>
    <t>2653418</t>
  </si>
  <si>
    <t>0585902</t>
  </si>
  <si>
    <t>2586894</t>
  </si>
  <si>
    <t>2654154</t>
  </si>
  <si>
    <t>권민정</t>
  </si>
  <si>
    <t>2653159</t>
  </si>
  <si>
    <t>7059831</t>
  </si>
  <si>
    <t>김우홍</t>
  </si>
  <si>
    <t>2059027</t>
  </si>
  <si>
    <t>2654566</t>
  </si>
  <si>
    <t>2654569</t>
  </si>
  <si>
    <t>안호용</t>
  </si>
  <si>
    <t>2654387</t>
  </si>
  <si>
    <t>김애영</t>
  </si>
  <si>
    <t>1641347</t>
  </si>
  <si>
    <t>최수영</t>
  </si>
  <si>
    <t>1642317</t>
  </si>
  <si>
    <t>1837173</t>
  </si>
  <si>
    <t>0165355</t>
  </si>
  <si>
    <t>노진혁</t>
  </si>
  <si>
    <t>2604630</t>
  </si>
  <si>
    <t>진정열</t>
  </si>
  <si>
    <t>2485835</t>
  </si>
  <si>
    <t>2168864</t>
  </si>
  <si>
    <t>0248787</t>
  </si>
  <si>
    <t>1016860</t>
  </si>
  <si>
    <t>박지율</t>
  </si>
  <si>
    <t>2655269</t>
  </si>
  <si>
    <t>1296552</t>
  </si>
  <si>
    <t>2655612</t>
  </si>
  <si>
    <t>동일녀</t>
  </si>
  <si>
    <t>0367766</t>
  </si>
  <si>
    <t>2654051</t>
  </si>
  <si>
    <t>강현택</t>
  </si>
  <si>
    <t>0728424</t>
  </si>
  <si>
    <t>0718927</t>
  </si>
  <si>
    <t>손수남</t>
  </si>
  <si>
    <t>2644255</t>
  </si>
  <si>
    <t>서정태</t>
  </si>
  <si>
    <t>1413728</t>
  </si>
  <si>
    <t>김승윤</t>
  </si>
  <si>
    <t>2105143</t>
  </si>
  <si>
    <t>2656030</t>
  </si>
  <si>
    <t>김수현</t>
  </si>
  <si>
    <t>2645553</t>
  </si>
  <si>
    <t>장병환</t>
  </si>
  <si>
    <t>2649943</t>
  </si>
  <si>
    <t>오장옥</t>
  </si>
  <si>
    <t>0919154</t>
  </si>
  <si>
    <t>유근영</t>
  </si>
  <si>
    <t>2655745</t>
  </si>
  <si>
    <t>임순희</t>
  </si>
  <si>
    <t>0416150</t>
  </si>
  <si>
    <t>1830696</t>
  </si>
  <si>
    <t>2633606</t>
  </si>
  <si>
    <t>양백화</t>
  </si>
  <si>
    <t>2512484</t>
  </si>
  <si>
    <t>2656521</t>
  </si>
  <si>
    <t>고경주</t>
  </si>
  <si>
    <t>1353277</t>
  </si>
  <si>
    <t>2512775</t>
  </si>
  <si>
    <t>김보경</t>
  </si>
  <si>
    <t>2650815</t>
  </si>
  <si>
    <t>신평식</t>
  </si>
  <si>
    <t>1260897</t>
  </si>
  <si>
    <t>2524361</t>
  </si>
  <si>
    <t>최신자</t>
  </si>
  <si>
    <t>2023558</t>
  </si>
  <si>
    <t>강석권</t>
  </si>
  <si>
    <t>1021893</t>
  </si>
  <si>
    <t>전숙자</t>
  </si>
  <si>
    <t>1934324</t>
  </si>
  <si>
    <t>2654076</t>
  </si>
  <si>
    <t>임강학</t>
  </si>
  <si>
    <t>2656864</t>
  </si>
  <si>
    <t>윤휘</t>
  </si>
  <si>
    <t>7241056</t>
  </si>
  <si>
    <t>이배원</t>
  </si>
  <si>
    <t>0007728</t>
  </si>
  <si>
    <t>0280100</t>
  </si>
  <si>
    <t>0827530</t>
  </si>
  <si>
    <t>2099723</t>
  </si>
  <si>
    <t>2648054</t>
  </si>
  <si>
    <t>이만수</t>
  </si>
  <si>
    <t>nodata</t>
    <phoneticPr fontId="1" type="noConversion"/>
  </si>
  <si>
    <t>0161860</t>
  </si>
  <si>
    <t>김해용</t>
  </si>
  <si>
    <t>0040970</t>
  </si>
  <si>
    <t>2647109</t>
  </si>
  <si>
    <t>최경란</t>
  </si>
  <si>
    <t>1833179</t>
  </si>
  <si>
    <t>2648160</t>
  </si>
  <si>
    <t>이경렬</t>
  </si>
  <si>
    <t>2647711</t>
  </si>
  <si>
    <t>김범기</t>
  </si>
  <si>
    <t>2205694</t>
  </si>
  <si>
    <t>0072047</t>
  </si>
  <si>
    <t>목진옥</t>
  </si>
  <si>
    <t>2648849</t>
  </si>
  <si>
    <t>우춘성</t>
  </si>
  <si>
    <t>2042479</t>
  </si>
  <si>
    <t>유희진</t>
  </si>
  <si>
    <t>2647659</t>
  </si>
  <si>
    <t>1526680</t>
  </si>
  <si>
    <t>이은장</t>
  </si>
  <si>
    <t>0274479</t>
  </si>
  <si>
    <t>0261580</t>
  </si>
  <si>
    <t>정상원</t>
  </si>
  <si>
    <t>2047610</t>
  </si>
  <si>
    <t>2538949</t>
  </si>
  <si>
    <t>박광현</t>
  </si>
  <si>
    <t>2145440</t>
  </si>
  <si>
    <t>고기석</t>
  </si>
  <si>
    <t>2648577</t>
  </si>
  <si>
    <t>전천식</t>
  </si>
  <si>
    <t>2647925</t>
  </si>
  <si>
    <t>구민정</t>
  </si>
  <si>
    <t>0067432</t>
  </si>
  <si>
    <t>2507753</t>
  </si>
  <si>
    <t>정덕조</t>
  </si>
  <si>
    <t>2519147</t>
  </si>
  <si>
    <t>2359553</t>
  </si>
  <si>
    <t>1244067</t>
  </si>
  <si>
    <t>0472755</t>
  </si>
  <si>
    <t>0934723</t>
  </si>
  <si>
    <t>2470406</t>
  </si>
  <si>
    <t>2553586</t>
  </si>
  <si>
    <t>0747379</t>
  </si>
  <si>
    <t>2648800</t>
  </si>
  <si>
    <t>조규성</t>
  </si>
  <si>
    <t>1118401</t>
  </si>
  <si>
    <t>황병구</t>
  </si>
  <si>
    <t>2552015</t>
  </si>
  <si>
    <t>이복선</t>
  </si>
  <si>
    <t>0004719</t>
  </si>
  <si>
    <t>조영옥</t>
  </si>
  <si>
    <t>2650421</t>
  </si>
  <si>
    <t>오인습</t>
  </si>
  <si>
    <t>7228823</t>
  </si>
  <si>
    <t>2474841</t>
  </si>
  <si>
    <t>0714830</t>
  </si>
  <si>
    <t>2651215</t>
  </si>
  <si>
    <t>MYAT THE PHYU</t>
  </si>
  <si>
    <t>0317189</t>
  </si>
  <si>
    <t>최미순</t>
  </si>
  <si>
    <t>2651082</t>
  </si>
  <si>
    <t>최대식</t>
  </si>
  <si>
    <t>2651166</t>
  </si>
  <si>
    <t>정원철</t>
  </si>
  <si>
    <t>2647677</t>
  </si>
  <si>
    <t>고혜란</t>
  </si>
  <si>
    <t>2641503</t>
  </si>
  <si>
    <t>최상현</t>
  </si>
  <si>
    <t>1722263</t>
  </si>
  <si>
    <t>2129853</t>
  </si>
  <si>
    <t>2650945</t>
  </si>
  <si>
    <t>장지형</t>
  </si>
  <si>
    <t>1797030</t>
  </si>
  <si>
    <t>이부희</t>
  </si>
  <si>
    <t>2369524</t>
  </si>
  <si>
    <t>1731475</t>
  </si>
  <si>
    <t>김서화</t>
  </si>
  <si>
    <t>1697335</t>
  </si>
  <si>
    <t>한원희</t>
  </si>
  <si>
    <t>2289336</t>
  </si>
  <si>
    <t>박건수</t>
  </si>
  <si>
    <t>2651400</t>
  </si>
  <si>
    <t>주윤자</t>
  </si>
  <si>
    <t>1832612</t>
  </si>
  <si>
    <t>2632910</t>
  </si>
  <si>
    <t>7058444</t>
  </si>
  <si>
    <t>이후선</t>
  </si>
  <si>
    <t>2112280</t>
  </si>
  <si>
    <t>김학민</t>
  </si>
  <si>
    <t>1333370</t>
  </si>
  <si>
    <t>1661033</t>
  </si>
  <si>
    <t>2410104</t>
  </si>
  <si>
    <t>2651941</t>
  </si>
  <si>
    <t>이행식</t>
  </si>
  <si>
    <t>1805518</t>
  </si>
  <si>
    <t>7056708</t>
  </si>
  <si>
    <t>신동배</t>
  </si>
  <si>
    <t>7051402</t>
  </si>
  <si>
    <t>김창준</t>
  </si>
  <si>
    <t>2138242</t>
  </si>
  <si>
    <t>유배열</t>
  </si>
  <si>
    <t>1353718</t>
  </si>
  <si>
    <t>최병구</t>
  </si>
  <si>
    <t>0955506</t>
  </si>
  <si>
    <t>이해숙</t>
  </si>
  <si>
    <t>1150954</t>
  </si>
  <si>
    <t>최미선</t>
  </si>
  <si>
    <t>0240369</t>
  </si>
  <si>
    <t>김유웅</t>
  </si>
  <si>
    <t>0984021</t>
  </si>
  <si>
    <t>1785401</t>
  </si>
  <si>
    <t>최예서</t>
  </si>
  <si>
    <t>2652142</t>
  </si>
  <si>
    <t>2569626</t>
  </si>
  <si>
    <t>7181337</t>
  </si>
  <si>
    <t>2579280</t>
  </si>
  <si>
    <t>강미애</t>
  </si>
  <si>
    <t>1239370</t>
  </si>
  <si>
    <t>0960651</t>
  </si>
  <si>
    <t>1708280</t>
  </si>
  <si>
    <t>1572918</t>
  </si>
  <si>
    <t>2654059</t>
  </si>
  <si>
    <t>윤수광</t>
  </si>
  <si>
    <t>1232766</t>
  </si>
  <si>
    <t>2306253</t>
  </si>
  <si>
    <t>2653893</t>
  </si>
  <si>
    <t>2065258</t>
  </si>
  <si>
    <t>1786449</t>
  </si>
  <si>
    <t>조행희</t>
  </si>
  <si>
    <t>1735777</t>
  </si>
  <si>
    <t>0047292</t>
  </si>
  <si>
    <t>1293350</t>
  </si>
  <si>
    <t>2654536</t>
  </si>
  <si>
    <t>손현진</t>
  </si>
  <si>
    <t>1791002</t>
  </si>
  <si>
    <t>0036970</t>
  </si>
  <si>
    <t>김상현</t>
  </si>
  <si>
    <t>1980917</t>
  </si>
  <si>
    <t>2582601</t>
  </si>
  <si>
    <t>0131927</t>
  </si>
  <si>
    <t>2110435</t>
  </si>
  <si>
    <t>7056016</t>
  </si>
  <si>
    <t>천숙희</t>
  </si>
  <si>
    <t>2654763</t>
  </si>
  <si>
    <t>전명숙</t>
  </si>
  <si>
    <t>2138695</t>
  </si>
  <si>
    <t>송양순</t>
  </si>
  <si>
    <t>2635245</t>
  </si>
  <si>
    <t>2050478</t>
  </si>
  <si>
    <t>2573546</t>
  </si>
  <si>
    <t>2655917</t>
  </si>
  <si>
    <t>김영배2</t>
  </si>
  <si>
    <t>2378182</t>
  </si>
  <si>
    <t>안수애</t>
  </si>
  <si>
    <t>2652869</t>
  </si>
  <si>
    <t>2577180</t>
  </si>
  <si>
    <t>한수</t>
  </si>
  <si>
    <t>1947734</t>
  </si>
  <si>
    <t>김송연</t>
  </si>
  <si>
    <t>2535316</t>
  </si>
  <si>
    <t>이경옥</t>
  </si>
  <si>
    <t>2096462</t>
  </si>
  <si>
    <t>LIN RENSHU</t>
  </si>
  <si>
    <t>2656059</t>
  </si>
  <si>
    <t>변병우</t>
  </si>
  <si>
    <t>2539854</t>
  </si>
  <si>
    <t>2653570</t>
  </si>
  <si>
    <t>7025101</t>
  </si>
  <si>
    <t>권명희</t>
  </si>
  <si>
    <t>2381501</t>
  </si>
  <si>
    <t>장세부</t>
  </si>
  <si>
    <t>1432564</t>
  </si>
  <si>
    <t>1400870</t>
  </si>
  <si>
    <t>0099328</t>
  </si>
  <si>
    <t>2653784</t>
  </si>
  <si>
    <t>임미경2</t>
  </si>
  <si>
    <t>2484284</t>
  </si>
  <si>
    <t>전홍신</t>
  </si>
  <si>
    <t>2654467</t>
  </si>
  <si>
    <t>윤근철</t>
  </si>
  <si>
    <t>0410826</t>
  </si>
  <si>
    <t>류근무</t>
  </si>
  <si>
    <t>2655621</t>
  </si>
  <si>
    <t>2655141</t>
  </si>
  <si>
    <t>최호선</t>
  </si>
  <si>
    <t>~20s</t>
    <phoneticPr fontId="1" type="noConversion"/>
  </si>
  <si>
    <t>0570362</t>
  </si>
  <si>
    <t>정봉숙</t>
  </si>
  <si>
    <t>1416390</t>
  </si>
  <si>
    <t>김기춘</t>
  </si>
  <si>
    <t>2115560</t>
  </si>
  <si>
    <t>2656793</t>
  </si>
  <si>
    <t>1212671</t>
  </si>
  <si>
    <t>2657625</t>
    <phoneticPr fontId="1" type="noConversion"/>
  </si>
  <si>
    <t>지영수</t>
  </si>
  <si>
    <t>7259647</t>
  </si>
  <si>
    <t>2643754</t>
  </si>
  <si>
    <t>김진수</t>
  </si>
  <si>
    <t>0074062</t>
  </si>
  <si>
    <t>2431473</t>
  </si>
  <si>
    <t>1588638</t>
  </si>
  <si>
    <t>2658857</t>
  </si>
  <si>
    <t>권은란</t>
  </si>
  <si>
    <t>2657171</t>
  </si>
  <si>
    <t>이재술</t>
  </si>
  <si>
    <t>0276499</t>
  </si>
  <si>
    <t>2657819</t>
  </si>
  <si>
    <t>이봉철</t>
  </si>
  <si>
    <t>0640882</t>
  </si>
  <si>
    <t>2487234</t>
  </si>
  <si>
    <t>오옥심</t>
  </si>
  <si>
    <t>7117180</t>
  </si>
  <si>
    <t>정문수</t>
  </si>
  <si>
    <t>2656887</t>
  </si>
  <si>
    <t>황윤숙</t>
  </si>
  <si>
    <t>2658061</t>
  </si>
  <si>
    <t>유장옥</t>
  </si>
  <si>
    <t>1965027</t>
  </si>
  <si>
    <t>2321312</t>
  </si>
  <si>
    <t>최성교</t>
  </si>
  <si>
    <t>2658622</t>
  </si>
  <si>
    <t>2562569</t>
  </si>
  <si>
    <t>7286778</t>
  </si>
  <si>
    <t>1199870</t>
  </si>
  <si>
    <t>0255133</t>
  </si>
  <si>
    <t>김봉례</t>
  </si>
  <si>
    <t>2604928</t>
  </si>
  <si>
    <t>장옥희</t>
  </si>
  <si>
    <t>2657158</t>
  </si>
  <si>
    <t>0471381</t>
  </si>
  <si>
    <t>김봉애</t>
  </si>
  <si>
    <t>2654055</t>
  </si>
  <si>
    <t>김복녀</t>
  </si>
  <si>
    <t>2036730</t>
  </si>
  <si>
    <t>박문섭</t>
  </si>
  <si>
    <t>1279623</t>
  </si>
  <si>
    <t>차상태</t>
  </si>
  <si>
    <t>2646183</t>
  </si>
  <si>
    <t>0040797</t>
  </si>
  <si>
    <t>주영숙</t>
  </si>
  <si>
    <t>2255022</t>
  </si>
  <si>
    <t>0434222</t>
  </si>
  <si>
    <t>0922574</t>
  </si>
  <si>
    <t>2632759</t>
  </si>
  <si>
    <t>최미향</t>
  </si>
  <si>
    <t>2225857</t>
  </si>
  <si>
    <t>이원의</t>
  </si>
  <si>
    <t>1254902</t>
  </si>
  <si>
    <t>김귀숙</t>
  </si>
  <si>
    <t>0214596</t>
  </si>
  <si>
    <t>홍완표</t>
  </si>
  <si>
    <t>2660076</t>
  </si>
  <si>
    <t>신현봉</t>
  </si>
  <si>
    <t>0959216</t>
  </si>
  <si>
    <t>이정식</t>
  </si>
  <si>
    <t>2659146</t>
  </si>
  <si>
    <t>이희남</t>
  </si>
  <si>
    <t>1735747</t>
  </si>
  <si>
    <t>2660614</t>
  </si>
  <si>
    <t>조진연</t>
  </si>
  <si>
    <t>1986116</t>
  </si>
  <si>
    <t>2660594</t>
  </si>
  <si>
    <t>주정애</t>
  </si>
  <si>
    <t>7176993</t>
  </si>
  <si>
    <t>2659653</t>
  </si>
  <si>
    <t>홍성원</t>
  </si>
  <si>
    <t>1773424</t>
  </si>
  <si>
    <t>2642357</t>
  </si>
  <si>
    <t>차정국</t>
  </si>
  <si>
    <t>0026858</t>
  </si>
  <si>
    <t>배용석</t>
  </si>
  <si>
    <t>0864530</t>
  </si>
  <si>
    <t>어옥자</t>
  </si>
  <si>
    <t>2660000</t>
  </si>
  <si>
    <t>포우델</t>
  </si>
  <si>
    <t>1172014</t>
  </si>
  <si>
    <t>7055671</t>
  </si>
  <si>
    <t>이원애</t>
  </si>
  <si>
    <t>2027405</t>
  </si>
  <si>
    <t>김경하</t>
  </si>
  <si>
    <t>2358149</t>
  </si>
  <si>
    <t>권정웅</t>
  </si>
  <si>
    <t>2660825</t>
  </si>
  <si>
    <t>2565471</t>
  </si>
  <si>
    <t>한정애</t>
  </si>
  <si>
    <t>2660563</t>
  </si>
  <si>
    <t>김희태</t>
  </si>
  <si>
    <t>2540863</t>
  </si>
  <si>
    <t>심덕규</t>
  </si>
  <si>
    <t>2631372</t>
  </si>
  <si>
    <t>2660948</t>
  </si>
  <si>
    <t>2661515</t>
  </si>
  <si>
    <t>이두영</t>
  </si>
  <si>
    <t>1300775</t>
  </si>
  <si>
    <t>유갑동</t>
  </si>
  <si>
    <t>2658489</t>
  </si>
  <si>
    <t>가재숙</t>
  </si>
  <si>
    <t>0542934</t>
  </si>
  <si>
    <t>2659960</t>
  </si>
  <si>
    <t>정승협</t>
  </si>
  <si>
    <t>2652754</t>
  </si>
  <si>
    <t>김길용</t>
  </si>
  <si>
    <t>2658043</t>
  </si>
  <si>
    <t>1704577</t>
  </si>
  <si>
    <t>송제옥</t>
  </si>
  <si>
    <t>2164660</t>
  </si>
  <si>
    <t>2123937</t>
  </si>
  <si>
    <t>장미령</t>
  </si>
  <si>
    <t>2663150</t>
  </si>
  <si>
    <t>정민수</t>
  </si>
  <si>
    <t>0388532</t>
  </si>
  <si>
    <t>0230960</t>
  </si>
  <si>
    <t>2644016</t>
  </si>
  <si>
    <t>2025273</t>
  </si>
  <si>
    <t>민정순</t>
  </si>
  <si>
    <t>0133925</t>
  </si>
  <si>
    <t>홍이선</t>
  </si>
  <si>
    <t>0259385</t>
  </si>
  <si>
    <t>0632475</t>
  </si>
  <si>
    <t>0034637</t>
  </si>
  <si>
    <t>손옥순</t>
  </si>
  <si>
    <t>1771403</t>
  </si>
  <si>
    <t>김학분</t>
  </si>
  <si>
    <t>2028830</t>
  </si>
  <si>
    <t>1044031</t>
  </si>
  <si>
    <t>1818561</t>
  </si>
  <si>
    <t>현영산</t>
  </si>
  <si>
    <t>2623175</t>
  </si>
  <si>
    <t>2017497</t>
  </si>
  <si>
    <t>2659175</t>
  </si>
  <si>
    <t>조장호</t>
  </si>
  <si>
    <t>2512055</t>
  </si>
  <si>
    <t>이호철</t>
  </si>
  <si>
    <t>2663551</t>
  </si>
  <si>
    <t>노연복</t>
  </si>
  <si>
    <t>2387668</t>
  </si>
  <si>
    <t>1504447</t>
  </si>
  <si>
    <t>1316637</t>
  </si>
  <si>
    <t>1760278</t>
  </si>
  <si>
    <t>1843455</t>
  </si>
  <si>
    <t>2305511</t>
  </si>
  <si>
    <t>1179124</t>
  </si>
  <si>
    <t>0510713</t>
  </si>
  <si>
    <t>2420599</t>
  </si>
  <si>
    <t>2655259</t>
  </si>
  <si>
    <t>2664201</t>
  </si>
  <si>
    <t>0078846</t>
  </si>
  <si>
    <t>7278167</t>
  </si>
  <si>
    <t>김귀용</t>
  </si>
  <si>
    <t>2585540</t>
  </si>
  <si>
    <t>1140061</t>
  </si>
  <si>
    <t>이준2</t>
  </si>
  <si>
    <t>1879713</t>
  </si>
  <si>
    <t>하대청</t>
  </si>
  <si>
    <t>1117602</t>
  </si>
  <si>
    <t>송미혜</t>
  </si>
  <si>
    <t>2663942</t>
  </si>
  <si>
    <t>남성진</t>
  </si>
  <si>
    <t>2305227</t>
  </si>
  <si>
    <t>0013558</t>
  </si>
  <si>
    <t>윤진우</t>
  </si>
  <si>
    <t>2665833</t>
  </si>
  <si>
    <t>1635523</t>
  </si>
  <si>
    <t>2665185</t>
  </si>
  <si>
    <t>심재환</t>
  </si>
  <si>
    <t>2651027</t>
  </si>
  <si>
    <t>박익준</t>
  </si>
  <si>
    <t>1827941</t>
  </si>
  <si>
    <t>1030639</t>
  </si>
  <si>
    <t>박시현</t>
  </si>
  <si>
    <t>2656726</t>
  </si>
  <si>
    <t>강래연</t>
  </si>
  <si>
    <t>0323558</t>
  </si>
  <si>
    <t>김노수</t>
  </si>
  <si>
    <t>0814348</t>
  </si>
  <si>
    <t>2654756</t>
  </si>
  <si>
    <t>최운영</t>
  </si>
  <si>
    <t>2290026</t>
  </si>
  <si>
    <t>차재후</t>
  </si>
  <si>
    <t>2167681</t>
  </si>
  <si>
    <t>1639552</t>
  </si>
  <si>
    <t>2658078</t>
  </si>
  <si>
    <t>하상덕</t>
  </si>
  <si>
    <t>1769913</t>
  </si>
  <si>
    <t>차희복</t>
  </si>
  <si>
    <t>0822089</t>
  </si>
  <si>
    <t>한웅수</t>
  </si>
  <si>
    <t>0069051</t>
  </si>
  <si>
    <t>0176489</t>
  </si>
  <si>
    <t>1264949</t>
  </si>
  <si>
    <t>0103686</t>
  </si>
  <si>
    <t>1346574</t>
  </si>
  <si>
    <t>1763472</t>
  </si>
  <si>
    <t>0727647</t>
  </si>
  <si>
    <t>류영장</t>
  </si>
  <si>
    <t>2656523</t>
  </si>
  <si>
    <t>임인하</t>
  </si>
  <si>
    <t>0455567</t>
  </si>
  <si>
    <t>1067489</t>
  </si>
  <si>
    <t>2659133</t>
  </si>
  <si>
    <t>1378502</t>
  </si>
  <si>
    <t>김희례</t>
  </si>
  <si>
    <t>0372758</t>
  </si>
  <si>
    <t>김춘대</t>
  </si>
  <si>
    <t>2633898</t>
  </si>
  <si>
    <t>노정희</t>
  </si>
  <si>
    <t>2659949</t>
  </si>
  <si>
    <t>전홍기</t>
  </si>
  <si>
    <t>2660622</t>
  </si>
  <si>
    <t>김원식</t>
  </si>
  <si>
    <t>1206332</t>
  </si>
  <si>
    <t>1928749</t>
  </si>
  <si>
    <t>2258575</t>
  </si>
  <si>
    <t>서정수</t>
  </si>
  <si>
    <t>0784515</t>
  </si>
  <si>
    <t>1944776</t>
  </si>
  <si>
    <t>1115376</t>
  </si>
  <si>
    <t>2660624</t>
  </si>
  <si>
    <t>2661486</t>
  </si>
  <si>
    <t>신상남</t>
  </si>
  <si>
    <t>0069044</t>
  </si>
  <si>
    <t>김금희</t>
  </si>
  <si>
    <t>0088541</t>
  </si>
  <si>
    <t>unmeasurable</t>
  </si>
  <si>
    <t>2661625</t>
  </si>
  <si>
    <t>김지훈</t>
  </si>
  <si>
    <t>0571111</t>
  </si>
  <si>
    <t>2658975</t>
  </si>
  <si>
    <t>강석봉</t>
  </si>
  <si>
    <t>2660137</t>
  </si>
  <si>
    <t>장리리</t>
  </si>
  <si>
    <t>2662708</t>
  </si>
  <si>
    <t>윤영란</t>
  </si>
  <si>
    <t>1406301</t>
  </si>
  <si>
    <t>김혜정2</t>
  </si>
  <si>
    <t>2466219</t>
  </si>
  <si>
    <t>2016115</t>
  </si>
  <si>
    <t>신수영</t>
  </si>
  <si>
    <t>1288135</t>
  </si>
  <si>
    <t>정호순</t>
  </si>
  <si>
    <t>0075750</t>
  </si>
  <si>
    <t>강옥순</t>
  </si>
  <si>
    <t>0273058</t>
  </si>
  <si>
    <t>1719933</t>
  </si>
  <si>
    <t>1633732</t>
  </si>
  <si>
    <t>2663718</t>
  </si>
  <si>
    <t>김대석</t>
  </si>
  <si>
    <t>0011799</t>
  </si>
  <si>
    <t>1505339</t>
  </si>
  <si>
    <t>허광필</t>
  </si>
  <si>
    <t>2657297</t>
  </si>
  <si>
    <t>정헌재</t>
  </si>
  <si>
    <t>0514965</t>
  </si>
  <si>
    <t>임경애</t>
  </si>
  <si>
    <t>2200474</t>
  </si>
  <si>
    <t>배미경</t>
  </si>
  <si>
    <t>2634958</t>
  </si>
  <si>
    <t>김동한</t>
  </si>
  <si>
    <t>0629644</t>
  </si>
  <si>
    <t>2662806</t>
  </si>
  <si>
    <t>현계영</t>
  </si>
  <si>
    <t>2665049</t>
  </si>
  <si>
    <t>박병성</t>
  </si>
  <si>
    <t>2664342</t>
  </si>
  <si>
    <t>교병해</t>
  </si>
  <si>
    <t>2665343</t>
  </si>
  <si>
    <t>남기인</t>
  </si>
  <si>
    <t>1050658</t>
  </si>
  <si>
    <t>2665182</t>
  </si>
  <si>
    <t>2655324</t>
    <phoneticPr fontId="1" type="noConversion"/>
  </si>
  <si>
    <t>고기남</t>
  </si>
  <si>
    <t>0953915</t>
  </si>
  <si>
    <t>2579871</t>
  </si>
  <si>
    <t>2657635</t>
  </si>
  <si>
    <t>0254934</t>
  </si>
  <si>
    <t>2594700</t>
  </si>
  <si>
    <t>신계희</t>
  </si>
  <si>
    <t>1250422</t>
  </si>
  <si>
    <t>한영국</t>
  </si>
  <si>
    <t>2392983</t>
  </si>
  <si>
    <t>신정식</t>
  </si>
  <si>
    <t>7111931</t>
  </si>
  <si>
    <t>2217568</t>
  </si>
  <si>
    <t>1750517</t>
  </si>
  <si>
    <t>1296427</t>
  </si>
  <si>
    <t>이종림</t>
  </si>
  <si>
    <t>2654719</t>
  </si>
  <si>
    <t>유부덕</t>
  </si>
  <si>
    <t>2179902</t>
  </si>
  <si>
    <t>0045060</t>
  </si>
  <si>
    <t>0770792</t>
  </si>
  <si>
    <t>황재석</t>
  </si>
  <si>
    <t>2658057</t>
  </si>
  <si>
    <t>0452080</t>
  </si>
  <si>
    <t>장성옥</t>
  </si>
  <si>
    <t>2657960</t>
  </si>
  <si>
    <t>김봉식</t>
  </si>
  <si>
    <t>0955753</t>
  </si>
  <si>
    <t>2264576</t>
  </si>
  <si>
    <t>1837568</t>
  </si>
  <si>
    <t>1167070</t>
  </si>
  <si>
    <t>이부월</t>
  </si>
  <si>
    <t>1720196</t>
  </si>
  <si>
    <t>이화숙</t>
  </si>
  <si>
    <t>2658028</t>
  </si>
  <si>
    <t>2658577</t>
  </si>
  <si>
    <t>윤태란</t>
  </si>
  <si>
    <t>1170853</t>
  </si>
  <si>
    <t>1982571</t>
  </si>
  <si>
    <t>엄인성</t>
  </si>
  <si>
    <t>2659578</t>
  </si>
  <si>
    <t>2274082</t>
  </si>
  <si>
    <t>1825976</t>
  </si>
  <si>
    <t>이현우2</t>
  </si>
  <si>
    <t>2658624</t>
  </si>
  <si>
    <t>윤근영</t>
  </si>
  <si>
    <t>임주하</t>
  </si>
  <si>
    <t>2069599</t>
  </si>
  <si>
    <t>최지혜</t>
  </si>
  <si>
    <t>2651490</t>
  </si>
  <si>
    <t>임학래</t>
  </si>
  <si>
    <t>2067538</t>
  </si>
  <si>
    <t>박봉하</t>
  </si>
  <si>
    <t>1312980</t>
  </si>
  <si>
    <t>0481800</t>
  </si>
  <si>
    <t>0792187</t>
  </si>
  <si>
    <t>0174325</t>
  </si>
  <si>
    <t>고은숙</t>
  </si>
  <si>
    <t>0091667</t>
  </si>
  <si>
    <t>박창대</t>
  </si>
  <si>
    <t>1749641</t>
  </si>
  <si>
    <t>0275493</t>
  </si>
  <si>
    <t>박종배</t>
  </si>
  <si>
    <t>2651092</t>
  </si>
  <si>
    <t>나재인</t>
  </si>
  <si>
    <t>2645558</t>
  </si>
  <si>
    <t>나덕민</t>
  </si>
  <si>
    <t>0020961</t>
  </si>
  <si>
    <t>2643889</t>
  </si>
  <si>
    <t>정정미</t>
  </si>
  <si>
    <t>2655167</t>
  </si>
  <si>
    <t>최봉성</t>
  </si>
  <si>
    <t>0937749</t>
  </si>
  <si>
    <t>2484308</t>
  </si>
  <si>
    <t>이금남</t>
  </si>
  <si>
    <t>2544480</t>
  </si>
  <si>
    <t>2657744</t>
  </si>
  <si>
    <t>전우택</t>
  </si>
  <si>
    <t>1811017</t>
  </si>
  <si>
    <t>정태성</t>
  </si>
  <si>
    <t>1071597</t>
  </si>
  <si>
    <t>전인규</t>
  </si>
  <si>
    <t>0195046</t>
  </si>
  <si>
    <t>0858091</t>
  </si>
  <si>
    <t>2653369</t>
  </si>
  <si>
    <t>김선희4</t>
  </si>
  <si>
    <t>2442231</t>
  </si>
  <si>
    <t>정경인</t>
  </si>
  <si>
    <t>2662402</t>
  </si>
  <si>
    <t>장성희</t>
    <phoneticPr fontId="1" type="noConversion"/>
  </si>
  <si>
    <t>2255988</t>
  </si>
  <si>
    <t>0812773</t>
  </si>
  <si>
    <t>변성기</t>
  </si>
  <si>
    <t>1403107</t>
  </si>
  <si>
    <t>0170789</t>
  </si>
  <si>
    <t>정성옥</t>
  </si>
  <si>
    <t>0245791</t>
  </si>
  <si>
    <t>1815729</t>
  </si>
  <si>
    <t>0839691</t>
  </si>
  <si>
    <t>2662302</t>
  </si>
  <si>
    <t>박영훈</t>
  </si>
  <si>
    <t>2512127</t>
  </si>
  <si>
    <t>이윤선</t>
  </si>
  <si>
    <t>2516160</t>
  </si>
  <si>
    <t>김숙희</t>
  </si>
  <si>
    <t>1301809</t>
  </si>
  <si>
    <t>1157075</t>
  </si>
  <si>
    <t>2663326</t>
  </si>
  <si>
    <t>이황재</t>
  </si>
  <si>
    <t>2663254</t>
  </si>
  <si>
    <t>백수정</t>
  </si>
  <si>
    <t>2657138</t>
  </si>
  <si>
    <t>김영산</t>
  </si>
  <si>
    <t>2663367</t>
  </si>
  <si>
    <t>현일</t>
  </si>
  <si>
    <t>1284794</t>
  </si>
  <si>
    <t>1933526</t>
  </si>
  <si>
    <t>1846116</t>
  </si>
  <si>
    <t>2655324</t>
  </si>
  <si>
    <t>2607716</t>
  </si>
  <si>
    <t>전광희</t>
  </si>
  <si>
    <t>0794698</t>
  </si>
  <si>
    <t>0086417</t>
  </si>
  <si>
    <t>남호윤</t>
  </si>
  <si>
    <t>2156248</t>
  </si>
  <si>
    <t>김석준</t>
  </si>
  <si>
    <t>2663487</t>
  </si>
  <si>
    <t>오근순</t>
  </si>
  <si>
    <t>0262832</t>
  </si>
  <si>
    <t>홍해영</t>
  </si>
  <si>
    <t>1675676</t>
  </si>
  <si>
    <t>2661881</t>
  </si>
  <si>
    <t>김두봉</t>
  </si>
  <si>
    <t>1295028</t>
  </si>
  <si>
    <t>2662809</t>
  </si>
  <si>
    <t>1751235</t>
  </si>
  <si>
    <t>7109463</t>
  </si>
  <si>
    <t>1936151</t>
  </si>
  <si>
    <t>김주찬</t>
  </si>
  <si>
    <t>7161482</t>
  </si>
  <si>
    <t>홍운선</t>
  </si>
  <si>
    <t>2661198</t>
  </si>
  <si>
    <t>0071385</t>
  </si>
  <si>
    <t>1177579</t>
  </si>
  <si>
    <t>송제현</t>
  </si>
  <si>
    <t>1957459</t>
  </si>
  <si>
    <t>1942970</t>
  </si>
  <si>
    <t>2492213</t>
  </si>
  <si>
    <t>2523699</t>
  </si>
  <si>
    <t>김병학</t>
  </si>
  <si>
    <t>2664590</t>
  </si>
  <si>
    <t>김지권</t>
  </si>
  <si>
    <t>2370766</t>
  </si>
  <si>
    <t>이계숙</t>
  </si>
  <si>
    <t>2264470</t>
  </si>
  <si>
    <t>김련옥</t>
  </si>
  <si>
    <t>2662310</t>
  </si>
  <si>
    <t>심우섭</t>
  </si>
  <si>
    <t>2655017</t>
  </si>
  <si>
    <t>2452528</t>
  </si>
  <si>
    <t>남기우</t>
  </si>
  <si>
    <t>2526781</t>
  </si>
  <si>
    <t>오경자</t>
  </si>
  <si>
    <t>2205980</t>
  </si>
  <si>
    <t>2665774</t>
  </si>
  <si>
    <t>양은태</t>
  </si>
  <si>
    <t>2665628</t>
  </si>
  <si>
    <t>2664285</t>
  </si>
  <si>
    <t>1417303</t>
  </si>
  <si>
    <t>1722918</t>
  </si>
  <si>
    <t>0702881</t>
  </si>
  <si>
    <t>0047296</t>
  </si>
  <si>
    <t>장윤영</t>
  </si>
  <si>
    <t>2469105</t>
  </si>
  <si>
    <t>백영만</t>
  </si>
  <si>
    <t>1155027</t>
  </si>
  <si>
    <t>허남훈</t>
  </si>
  <si>
    <t>2499248</t>
  </si>
  <si>
    <t>최정범</t>
  </si>
  <si>
    <t>2653273</t>
  </si>
  <si>
    <t>이경녀</t>
  </si>
  <si>
    <t>2413387</t>
  </si>
  <si>
    <t>1943272</t>
  </si>
  <si>
    <t>2644357</t>
  </si>
  <si>
    <t>최진영</t>
  </si>
  <si>
    <t>1855480</t>
  </si>
  <si>
    <t>이종화</t>
  </si>
  <si>
    <t>0282762</t>
  </si>
  <si>
    <t>0480372</t>
  </si>
  <si>
    <t>송현택</t>
  </si>
  <si>
    <t>2650626</t>
  </si>
  <si>
    <t>이병관</t>
  </si>
  <si>
    <t>1841025</t>
  </si>
  <si>
    <t>2657006</t>
  </si>
  <si>
    <t>2148169</t>
  </si>
  <si>
    <t>2649017</t>
  </si>
  <si>
    <t>강광현</t>
  </si>
  <si>
    <t>2152298</t>
  </si>
  <si>
    <t>1815903</t>
  </si>
  <si>
    <t>0636493</t>
  </si>
  <si>
    <t>이기웅</t>
  </si>
  <si>
    <t>0282717</t>
  </si>
  <si>
    <t>0315717</t>
  </si>
  <si>
    <t>정인자</t>
  </si>
  <si>
    <t>2658602</t>
  </si>
  <si>
    <t>권오래</t>
  </si>
  <si>
    <t>0109462</t>
  </si>
  <si>
    <t>2658059</t>
  </si>
  <si>
    <t>2659842</t>
  </si>
  <si>
    <t>2253619</t>
  </si>
  <si>
    <t>강거진</t>
  </si>
  <si>
    <t>2656682</t>
  </si>
  <si>
    <t>함은자</t>
  </si>
  <si>
    <t>0430796</t>
  </si>
  <si>
    <t>이은애</t>
  </si>
  <si>
    <t>2659673</t>
  </si>
  <si>
    <t>임성호</t>
  </si>
  <si>
    <t>2245597</t>
  </si>
  <si>
    <t>고승수</t>
  </si>
  <si>
    <t>1962318</t>
  </si>
  <si>
    <t>김영두</t>
  </si>
  <si>
    <t>2429491</t>
  </si>
  <si>
    <t>7103454</t>
  </si>
  <si>
    <t>김기태</t>
  </si>
  <si>
    <t>0507804</t>
  </si>
  <si>
    <t>2653428</t>
  </si>
  <si>
    <t>이풍자</t>
  </si>
  <si>
    <t>2655911</t>
  </si>
  <si>
    <t>이혜숙</t>
  </si>
  <si>
    <t>2404104</t>
  </si>
  <si>
    <t>0576732</t>
  </si>
  <si>
    <t>0142263</t>
  </si>
  <si>
    <t>0566887</t>
  </si>
  <si>
    <t>0274179</t>
  </si>
  <si>
    <t>1755035</t>
  </si>
  <si>
    <t>장유진</t>
  </si>
  <si>
    <t>2291197</t>
  </si>
  <si>
    <t>박형숙</t>
  </si>
  <si>
    <t>1978685</t>
  </si>
  <si>
    <t>2495387</t>
  </si>
  <si>
    <t>2660946</t>
  </si>
  <si>
    <t>김용준</t>
  </si>
  <si>
    <t>0314198</t>
  </si>
  <si>
    <t>한상형</t>
  </si>
  <si>
    <t>1746103</t>
  </si>
  <si>
    <t>정기선</t>
  </si>
  <si>
    <t>0459443</t>
  </si>
  <si>
    <t>1429905</t>
  </si>
  <si>
    <t>0250190</t>
  </si>
  <si>
    <t>0307660</t>
  </si>
  <si>
    <t>2661919</t>
  </si>
  <si>
    <t>2144219</t>
  </si>
  <si>
    <t>0910422</t>
  </si>
  <si>
    <t>원제순</t>
  </si>
  <si>
    <t>0439014</t>
  </si>
  <si>
    <t>2661363</t>
  </si>
  <si>
    <t>이시훈</t>
  </si>
  <si>
    <t>2656145</t>
  </si>
  <si>
    <t>방원영</t>
  </si>
  <si>
    <t>0038049</t>
  </si>
  <si>
    <t>2662205</t>
  </si>
  <si>
    <t>박희규</t>
  </si>
  <si>
    <t>0862434</t>
  </si>
  <si>
    <t>심수탁</t>
  </si>
  <si>
    <t>0368269</t>
  </si>
  <si>
    <t>전은주</t>
  </si>
  <si>
    <t>2628544</t>
  </si>
  <si>
    <t>강성민</t>
  </si>
  <si>
    <t>1105048</t>
  </si>
  <si>
    <t>2653367</t>
  </si>
  <si>
    <t>박금오</t>
  </si>
  <si>
    <t>2265934</t>
  </si>
  <si>
    <t>1183629</t>
  </si>
  <si>
    <t>안회원</t>
  </si>
  <si>
    <t>0038615</t>
  </si>
  <si>
    <t>한경자</t>
  </si>
  <si>
    <t>0910515</t>
  </si>
  <si>
    <t>1791785</t>
  </si>
  <si>
    <t>2662553</t>
  </si>
  <si>
    <t>황호철</t>
  </si>
  <si>
    <t>0682961</t>
  </si>
  <si>
    <t>강갑희</t>
  </si>
  <si>
    <t>2487061</t>
  </si>
  <si>
    <t>7265575</t>
  </si>
  <si>
    <t>황태영</t>
  </si>
  <si>
    <t>2663364</t>
  </si>
  <si>
    <t>박종기</t>
  </si>
  <si>
    <t>2057263</t>
  </si>
  <si>
    <t>김성아</t>
  </si>
  <si>
    <t>2655147</t>
  </si>
  <si>
    <t>김진현</t>
  </si>
  <si>
    <t>0078487</t>
  </si>
  <si>
    <t>0307552</t>
  </si>
  <si>
    <t>1551795</t>
  </si>
  <si>
    <t>오경진</t>
  </si>
  <si>
    <t>2569423</t>
  </si>
  <si>
    <t>1721500</t>
  </si>
  <si>
    <t>2525810</t>
  </si>
  <si>
    <t>2270966</t>
  </si>
  <si>
    <t>최용해</t>
  </si>
  <si>
    <t>2041205</t>
  </si>
  <si>
    <t>심의식</t>
  </si>
  <si>
    <t>0675983</t>
  </si>
  <si>
    <t>2663412</t>
  </si>
  <si>
    <t>어기</t>
  </si>
  <si>
    <t>2644097</t>
  </si>
  <si>
    <t>김을수</t>
  </si>
  <si>
    <t>2310078</t>
  </si>
  <si>
    <t>안선수</t>
  </si>
  <si>
    <t>2663778</t>
  </si>
  <si>
    <t>유영훈</t>
  </si>
  <si>
    <t>1679976</t>
  </si>
  <si>
    <t>고명순</t>
  </si>
  <si>
    <t>0898089</t>
  </si>
  <si>
    <t>1376379</t>
  </si>
  <si>
    <t>7245098</t>
  </si>
  <si>
    <t>김광현</t>
  </si>
  <si>
    <t>2348034</t>
  </si>
  <si>
    <t>강군석</t>
  </si>
  <si>
    <t>1721639</t>
  </si>
  <si>
    <t>2663742</t>
  </si>
  <si>
    <t>조승혁</t>
  </si>
  <si>
    <t>1875884</t>
  </si>
  <si>
    <t>2547754</t>
  </si>
  <si>
    <t>백정숙</t>
  </si>
  <si>
    <t>2593855</t>
  </si>
  <si>
    <t>0499932</t>
  </si>
  <si>
    <t>2663848</t>
  </si>
  <si>
    <t>주상명</t>
  </si>
  <si>
    <t>0147183</t>
  </si>
  <si>
    <t>고재명</t>
  </si>
  <si>
    <t>2660977</t>
  </si>
  <si>
    <t>김종호</t>
  </si>
  <si>
    <t>0717669</t>
  </si>
  <si>
    <t>0124889</t>
  </si>
  <si>
    <t>김복식</t>
  </si>
  <si>
    <t>2664599</t>
  </si>
  <si>
    <t>조병호</t>
  </si>
  <si>
    <t>7240370</t>
  </si>
  <si>
    <t>최은성</t>
  </si>
  <si>
    <t>0487606</t>
  </si>
  <si>
    <t>김난향</t>
  </si>
  <si>
    <t>1753465</t>
  </si>
  <si>
    <t>2665307</t>
  </si>
  <si>
    <t>조진호</t>
  </si>
  <si>
    <t>2664938</t>
  </si>
  <si>
    <t>2463910</t>
  </si>
  <si>
    <t>유세종</t>
  </si>
  <si>
    <t>2665511</t>
  </si>
  <si>
    <t>고순애</t>
  </si>
  <si>
    <t>2563546</t>
  </si>
  <si>
    <t>이항희</t>
  </si>
  <si>
    <t>0806746</t>
  </si>
  <si>
    <t>백은진</t>
  </si>
  <si>
    <t>2428272</t>
  </si>
  <si>
    <t>Category</t>
    <phoneticPr fontId="1" type="noConversion"/>
  </si>
  <si>
    <t>Category(n,s,h)</t>
    <phoneticPr fontId="1" type="noConversion"/>
  </si>
  <si>
    <t>n</t>
    <phoneticPr fontId="1" type="noConversion"/>
  </si>
  <si>
    <t>s</t>
    <phoneticPr fontId="1" type="noConversion"/>
  </si>
  <si>
    <t>h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</si>
  <si>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</si>
  <si>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</si>
  <si>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</si>
  <si>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</si>
  <si>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</si>
  <si>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</si>
  <si>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0602491</t>
    <phoneticPr fontId="1" type="noConversion"/>
  </si>
  <si>
    <t>1957518</t>
    <phoneticPr fontId="1" type="noConversion"/>
  </si>
  <si>
    <t>s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</si>
  <si>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</si>
  <si>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</si>
  <si>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</si>
  <si>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</si>
  <si>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</si>
  <si>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2281265</t>
    <phoneticPr fontId="1" type="noConversion"/>
  </si>
  <si>
    <t>2419513</t>
    <phoneticPr fontId="1" type="noConversion"/>
  </si>
  <si>
    <t>s</t>
    <phoneticPr fontId="1" type="noConversion"/>
  </si>
  <si>
    <t>h</t>
    <phoneticPr fontId="1" type="noConversion"/>
  </si>
  <si>
    <t>n</t>
    <phoneticPr fontId="1" type="noConversion"/>
  </si>
  <si>
    <t>2188902</t>
    <phoneticPr fontId="1" type="noConversion"/>
  </si>
  <si>
    <t>n</t>
    <phoneticPr fontId="1" type="noConversion"/>
  </si>
  <si>
    <t>0617374</t>
    <phoneticPr fontId="1" type="noConversion"/>
  </si>
  <si>
    <t>h</t>
    <phoneticPr fontId="1" type="noConversion"/>
  </si>
  <si>
    <t>s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</si>
  <si>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</si>
  <si>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</si>
  <si>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</si>
  <si>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2259620</t>
    <phoneticPr fontId="1" type="noConversion"/>
  </si>
  <si>
    <t>n</t>
    <phoneticPr fontId="1" type="noConversion"/>
  </si>
  <si>
    <t>h</t>
    <phoneticPr fontId="1" type="noConversion"/>
  </si>
  <si>
    <t>s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</si>
  <si>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</si>
  <si>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</si>
  <si>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</si>
  <si>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1872586</t>
    <phoneticPr fontId="1" type="noConversion"/>
  </si>
  <si>
    <t>2379521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</si>
  <si>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</si>
  <si>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</si>
  <si>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</si>
  <si>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</si>
  <si>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</si>
  <si>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</si>
  <si>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</si>
  <si>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</si>
  <si>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h</t>
    <phoneticPr fontId="1" type="noConversion"/>
  </si>
  <si>
    <t>n</t>
    <phoneticPr fontId="1" type="noConversion"/>
  </si>
  <si>
    <t>h</t>
    <phoneticPr fontId="1" type="noConversion"/>
  </si>
  <si>
    <t>s</t>
    <phoneticPr fontId="1" type="noConversion"/>
  </si>
  <si>
    <t>2635567</t>
    <phoneticPr fontId="1" type="noConversion"/>
  </si>
  <si>
    <t>n</t>
    <phoneticPr fontId="1" type="noConversion"/>
  </si>
  <si>
    <t>h</t>
    <phoneticPr fontId="1" type="noConversion"/>
  </si>
  <si>
    <t>s</t>
    <phoneticPr fontId="1" type="noConversion"/>
  </si>
  <si>
    <t>s</t>
    <phoneticPr fontId="1" type="noConversion"/>
  </si>
  <si>
    <t>n</t>
    <phoneticPr fontId="1" type="noConversion"/>
  </si>
  <si>
    <t>ex</t>
    <phoneticPr fontId="1" type="noConversion"/>
  </si>
  <si>
    <t>h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</si>
  <si>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</si>
  <si>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</si>
  <si>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</si>
  <si>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</si>
  <si>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</si>
  <si>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s</t>
    <phoneticPr fontId="1" type="noConversion"/>
  </si>
  <si>
    <t>n</t>
    <phoneticPr fontId="1" type="noConversion"/>
  </si>
  <si>
    <t>s</t>
    <phoneticPr fontId="1" type="noConversion"/>
  </si>
  <si>
    <t>h</t>
    <phoneticPr fontId="1" type="noConversion"/>
  </si>
  <si>
    <t>n+s</t>
    <phoneticPr fontId="1" type="noConversion"/>
  </si>
  <si>
    <t>M</t>
    <phoneticPr fontId="1" type="noConversion"/>
  </si>
  <si>
    <t>F</t>
    <phoneticPr fontId="1" type="noConversion"/>
  </si>
  <si>
    <t>mean_age</t>
    <phoneticPr fontId="1" type="noConversion"/>
  </si>
  <si>
    <t>std_age</t>
    <phoneticPr fontId="1" type="noConversion"/>
  </si>
  <si>
    <t>mean_time</t>
    <phoneticPr fontId="1" type="noConversion"/>
  </si>
  <si>
    <t>std_time</t>
    <phoneticPr fontId="1" type="noConversion"/>
  </si>
  <si>
    <t>~30s</t>
    <phoneticPr fontId="1" type="noConversion"/>
  </si>
  <si>
    <t>70s~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</si>
</sst>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000000"/>
    <numFmt numFmtId="177" formatCode="0.000"/>
    <numFmt numFmtId="178" formatCode="0.0000"/>
    <numFmt numFmtId="179" formatCode="h:mm;@"/>
    <numFmt numFmtId="180" formatCode="0.000%"/>
    <numFmt numFmtId="181" formatCode="0.000_ "/>
    <numFmt numFmtId="182" formatCode="0.000_);[Red]\(0.000\)"/>
    <numFmt numFmtId="183" formatCode="0_);[Red]\(0\)"/>
    <numFmt numFmtId="184" formatCode="0.0000_);[Red]\(0.0000\)"/>
    <numFmt numFmtId="185" formatCode="0.0_);[Red]\(0.0\)"/>
    <numFmt numFmtId="192" formatCode="0.0000000000_);[Red]\(0.0000000000\)"/>
  </numFmts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2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medium">
        <color indexed="8"/>
      </right>
      <top style="medium">
        <color auto="1"/>
      </top>
      <bottom/>
      <diagonal/>
    </border>
    <border>
      <left style="medium">
        <color indexed="8"/>
      </left>
      <right/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auto="1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8"/>
      </right>
      <top style="medium">
        <color indexed="64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40"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14" fontId="0" fillId="0" borderId="0" xfId="0" applyNumberFormat="1" applyBorder="1">
      <alignment vertical="center"/>
    </xf>
    <xf numFmtId="22" fontId="0" fillId="0" borderId="0" xfId="0" applyNumberFormat="1" applyBorder="1">
      <alignment vertical="center"/>
    </xf>
    <xf numFmtId="177" fontId="0" fillId="0" borderId="0" xfId="0" applyNumberFormat="1" applyBorder="1">
      <alignment vertical="center"/>
    </xf>
    <xf numFmtId="178" fontId="0" fillId="0" borderId="0" xfId="0" applyNumberFormat="1" applyBorder="1">
      <alignment vertical="center"/>
    </xf>
    <xf numFmtId="0" fontId="0" fillId="0" borderId="9" xfId="0" applyBorder="1">
      <alignment vertical="center"/>
    </xf>
    <xf numFmtId="177" fontId="0" fillId="0" borderId="1" xfId="0" applyNumberFormat="1" applyBorder="1">
      <alignment vertical="center"/>
    </xf>
    <xf numFmtId="0" fontId="2" fillId="2" borderId="0" xfId="1" applyBorder="1">
      <alignment vertical="center"/>
    </xf>
    <xf numFmtId="14" fontId="2" fillId="2" borderId="0" xfId="1" applyNumberFormat="1" applyBorder="1">
      <alignment vertical="center"/>
    </xf>
    <xf numFmtId="22" fontId="2" fillId="2" borderId="0" xfId="1" applyNumberFormat="1" applyBorder="1">
      <alignment vertical="center"/>
    </xf>
    <xf numFmtId="177" fontId="2" fillId="2" borderId="0" xfId="1" applyNumberFormat="1" applyBorder="1">
      <alignment vertical="center"/>
    </xf>
    <xf numFmtId="178" fontId="0" fillId="0" borderId="9" xfId="0" applyNumberFormat="1" applyBorder="1">
      <alignment vertical="center"/>
    </xf>
    <xf numFmtId="178" fontId="0" fillId="0" borderId="8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1" xfId="0" applyBorder="1">
      <alignment vertical="center"/>
    </xf>
    <xf numFmtId="0" fontId="0" fillId="0" borderId="15" xfId="0" applyBorder="1">
      <alignment vertical="center"/>
    </xf>
    <xf numFmtId="0" fontId="0" fillId="0" borderId="0" xfId="0" applyFill="1" applyBorder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77" fontId="0" fillId="0" borderId="13" xfId="0" applyNumberFormat="1" applyBorder="1">
      <alignment vertical="center"/>
    </xf>
    <xf numFmtId="1" fontId="0" fillId="0" borderId="0" xfId="0" applyNumberFormat="1" applyBorder="1">
      <alignment vertical="center"/>
    </xf>
    <xf numFmtId="177" fontId="0" fillId="0" borderId="12" xfId="0" applyNumberFormat="1" applyBorder="1">
      <alignment vertical="center"/>
    </xf>
    <xf numFmtId="177" fontId="5" fillId="0" borderId="11" xfId="0" applyNumberFormat="1" applyFont="1" applyBorder="1">
      <alignment vertical="center"/>
    </xf>
    <xf numFmtId="179" fontId="0" fillId="0" borderId="0" xfId="0" applyNumberFormat="1">
      <alignment vertical="center"/>
    </xf>
    <xf numFmtId="179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9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20" fontId="0" fillId="0" borderId="0" xfId="0" applyNumberFormat="1" applyBorder="1">
      <alignment vertical="center"/>
    </xf>
    <xf numFmtId="176" fontId="0" fillId="0" borderId="13" xfId="0" applyNumberFormat="1" applyBorder="1">
      <alignment vertical="center"/>
    </xf>
    <xf numFmtId="176" fontId="2" fillId="2" borderId="0" xfId="1" applyNumberFormat="1" applyBorder="1">
      <alignment vertical="center"/>
    </xf>
    <xf numFmtId="1" fontId="0" fillId="0" borderId="5" xfId="0" applyNumberFormat="1" applyBorder="1">
      <alignment vertical="center"/>
    </xf>
    <xf numFmtId="1" fontId="0" fillId="0" borderId="4" xfId="0" applyNumberFormat="1" applyBorder="1">
      <alignment vertical="center"/>
    </xf>
    <xf numFmtId="20" fontId="0" fillId="0" borderId="0" xfId="0" applyNumberFormat="1">
      <alignment vertical="center"/>
    </xf>
    <xf numFmtId="14" fontId="0" fillId="0" borderId="13" xfId="0" applyNumberFormat="1" applyBorder="1">
      <alignment vertical="center"/>
    </xf>
    <xf numFmtId="22" fontId="0" fillId="0" borderId="9" xfId="0" applyNumberFormat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NumberFormat="1" applyFill="1">
      <alignment vertical="center"/>
    </xf>
    <xf numFmtId="49" fontId="0" fillId="0" borderId="5" xfId="0" applyNumberFormat="1" applyBorder="1">
      <alignment vertical="center"/>
    </xf>
    <xf numFmtId="49" fontId="0" fillId="0" borderId="13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0" xfId="0" applyNumberFormat="1">
      <alignment vertical="center"/>
    </xf>
    <xf numFmtId="178" fontId="0" fillId="0" borderId="5" xfId="0" applyNumberFormat="1" applyBorder="1">
      <alignment vertical="center"/>
    </xf>
    <xf numFmtId="0" fontId="0" fillId="0" borderId="11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80" fontId="0" fillId="0" borderId="0" xfId="2" applyNumberFormat="1" applyFont="1" applyBorder="1">
      <alignment vertical="center"/>
    </xf>
    <xf numFmtId="180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0" fillId="0" borderId="17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14" fontId="0" fillId="0" borderId="26" xfId="0" applyNumberFormat="1" applyBorder="1">
      <alignment vertical="center"/>
    </xf>
    <xf numFmtId="22" fontId="0" fillId="0" borderId="26" xfId="0" applyNumberFormat="1" applyBorder="1">
      <alignment vertical="center"/>
    </xf>
    <xf numFmtId="0" fontId="0" fillId="0" borderId="27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30" xfId="0" applyBorder="1">
      <alignment vertical="center"/>
    </xf>
    <xf numFmtId="20" fontId="0" fillId="0" borderId="30" xfId="0" applyNumberFormat="1" applyBorder="1">
      <alignment vertical="center"/>
    </xf>
    <xf numFmtId="0" fontId="0" fillId="0" borderId="31" xfId="0" applyBorder="1">
      <alignment vertical="center"/>
    </xf>
    <xf numFmtId="14" fontId="0" fillId="0" borderId="23" xfId="0" applyNumberFormat="1" applyBorder="1">
      <alignment vertical="center"/>
    </xf>
    <xf numFmtId="22" fontId="0" fillId="0" borderId="24" xfId="0" applyNumberFormat="1" applyBorder="1">
      <alignment vertical="center"/>
    </xf>
    <xf numFmtId="179" fontId="0" fillId="0" borderId="23" xfId="0" applyNumberFormat="1" applyBorder="1">
      <alignment vertical="center"/>
    </xf>
    <xf numFmtId="179" fontId="0" fillId="0" borderId="24" xfId="0" applyNumberFormat="1" applyBorder="1">
      <alignment vertical="center"/>
    </xf>
    <xf numFmtId="20" fontId="0" fillId="0" borderId="23" xfId="0" applyNumberFormat="1" applyBorder="1">
      <alignment vertical="center"/>
    </xf>
    <xf numFmtId="20" fontId="0" fillId="0" borderId="24" xfId="0" applyNumberFormat="1" applyBorder="1">
      <alignment vertical="center"/>
    </xf>
    <xf numFmtId="179" fontId="0" fillId="0" borderId="30" xfId="0" applyNumberFormat="1" applyBorder="1">
      <alignment vertical="center"/>
    </xf>
    <xf numFmtId="177" fontId="0" fillId="0" borderId="30" xfId="0" applyNumberFormat="1" applyBorder="1">
      <alignment vertical="center"/>
    </xf>
    <xf numFmtId="181" fontId="0" fillId="0" borderId="0" xfId="0" applyNumberFormat="1">
      <alignment vertical="center"/>
    </xf>
    <xf numFmtId="0" fontId="0" fillId="3" borderId="0" xfId="0" applyFill="1">
      <alignment vertical="center"/>
    </xf>
    <xf numFmtId="181" fontId="0" fillId="0" borderId="0" xfId="0" applyNumberFormat="1" applyBorder="1">
      <alignment vertical="center"/>
    </xf>
    <xf numFmtId="0" fontId="0" fillId="0" borderId="0" xfId="0" applyFill="1">
      <alignment vertical="center"/>
    </xf>
    <xf numFmtId="182" fontId="0" fillId="0" borderId="0" xfId="0" applyNumberFormat="1">
      <alignment vertical="center"/>
    </xf>
    <xf numFmtId="182" fontId="0" fillId="0" borderId="0" xfId="0" applyNumberFormat="1" applyBorder="1">
      <alignment vertical="center"/>
    </xf>
    <xf numFmtId="177" fontId="0" fillId="0" borderId="0" xfId="0" applyNumberFormat="1" applyFill="1">
      <alignment vertical="center"/>
    </xf>
    <xf numFmtId="0" fontId="0" fillId="0" borderId="23" xfId="0" applyFill="1" applyBorder="1">
      <alignment vertical="center"/>
    </xf>
    <xf numFmtId="177" fontId="0" fillId="0" borderId="0" xfId="0" applyNumberFormat="1" applyFill="1" applyBorder="1">
      <alignment vertical="center"/>
    </xf>
    <xf numFmtId="0" fontId="0" fillId="0" borderId="24" xfId="0" applyFill="1" applyBorder="1">
      <alignment vertical="center"/>
    </xf>
    <xf numFmtId="20" fontId="0" fillId="0" borderId="23" xfId="0" applyNumberFormat="1" applyFont="1" applyBorder="1">
      <alignment vertical="center"/>
    </xf>
    <xf numFmtId="20" fontId="12" fillId="0" borderId="24" xfId="0" applyNumberFormat="1" applyFont="1" applyBorder="1">
      <alignment vertical="center"/>
    </xf>
    <xf numFmtId="0" fontId="0" fillId="4" borderId="0" xfId="0" applyFill="1">
      <alignment vertical="center"/>
    </xf>
    <xf numFmtId="0" fontId="0" fillId="3" borderId="0" xfId="0" applyFill="1" applyAlignment="1">
      <alignment vertical="center" wrapText="1"/>
    </xf>
    <xf numFmtId="182" fontId="0" fillId="0" borderId="1" xfId="0" applyNumberFormat="1" applyBorder="1">
      <alignment vertical="center"/>
    </xf>
    <xf numFmtId="182" fontId="0" fillId="0" borderId="26" xfId="0" applyNumberFormat="1" applyBorder="1">
      <alignment vertical="center"/>
    </xf>
    <xf numFmtId="180" fontId="0" fillId="0" borderId="0" xfId="0" applyNumberFormat="1">
      <alignment vertical="center"/>
    </xf>
    <xf numFmtId="182" fontId="0" fillId="0" borderId="0" xfId="0" applyNumberFormat="1" applyFill="1">
      <alignment vertical="center"/>
    </xf>
    <xf numFmtId="182" fontId="0" fillId="0" borderId="0" xfId="0" applyNumberFormat="1" applyFill="1" applyBorder="1">
      <alignment vertical="center"/>
    </xf>
    <xf numFmtId="0" fontId="0" fillId="0" borderId="3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4" xfId="0" applyBorder="1">
      <alignment vertical="center"/>
    </xf>
    <xf numFmtId="178" fontId="0" fillId="0" borderId="12" xfId="0" applyNumberFormat="1" applyBorder="1">
      <alignment vertical="center"/>
    </xf>
    <xf numFmtId="179" fontId="0" fillId="0" borderId="7" xfId="0" applyNumberFormat="1" applyBorder="1">
      <alignment vertical="center"/>
    </xf>
    <xf numFmtId="179" fontId="0" fillId="0" borderId="9" xfId="0" applyNumberFormat="1" applyBorder="1">
      <alignment vertical="center"/>
    </xf>
    <xf numFmtId="179" fontId="0" fillId="0" borderId="8" xfId="0" applyNumberFormat="1" applyBorder="1">
      <alignment vertical="center"/>
    </xf>
    <xf numFmtId="0" fontId="0" fillId="0" borderId="33" xfId="0" applyBorder="1">
      <alignment vertical="center"/>
    </xf>
    <xf numFmtId="178" fontId="0" fillId="0" borderId="34" xfId="0" applyNumberFormat="1" applyBorder="1">
      <alignment vertical="center"/>
    </xf>
    <xf numFmtId="178" fontId="0" fillId="0" borderId="35" xfId="0" applyNumberFormat="1" applyBorder="1">
      <alignment vertical="center"/>
    </xf>
    <xf numFmtId="179" fontId="0" fillId="0" borderId="34" xfId="0" applyNumberFormat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179" fontId="0" fillId="0" borderId="36" xfId="0" applyNumberFormat="1" applyBorder="1">
      <alignment vertical="center"/>
    </xf>
    <xf numFmtId="14" fontId="0" fillId="0" borderId="1" xfId="0" applyNumberFormat="1" applyBorder="1">
      <alignment vertical="center"/>
    </xf>
    <xf numFmtId="22" fontId="0" fillId="0" borderId="1" xfId="0" applyNumberFormat="1" applyBorder="1">
      <alignment vertical="center"/>
    </xf>
    <xf numFmtId="0" fontId="0" fillId="0" borderId="11" xfId="0" applyFont="1" applyBorder="1">
      <alignment vertical="center"/>
    </xf>
    <xf numFmtId="178" fontId="12" fillId="0" borderId="35" xfId="0" applyNumberFormat="1" applyFont="1" applyBorder="1">
      <alignment vertical="center"/>
    </xf>
    <xf numFmtId="183" fontId="0" fillId="0" borderId="0" xfId="0" applyNumberFormat="1">
      <alignment vertical="center"/>
    </xf>
    <xf numFmtId="178" fontId="0" fillId="0" borderId="9" xfId="0" applyNumberFormat="1" applyFont="1" applyBorder="1">
      <alignment vertical="center"/>
    </xf>
    <xf numFmtId="0" fontId="0" fillId="0" borderId="38" xfId="0" applyBorder="1">
      <alignment vertical="center"/>
    </xf>
    <xf numFmtId="0" fontId="0" fillId="0" borderId="38" xfId="0" applyFill="1" applyBorder="1">
      <alignment vertical="center"/>
    </xf>
    <xf numFmtId="178" fontId="0" fillId="0" borderId="15" xfId="0" applyNumberFormat="1" applyBorder="1">
      <alignment vertical="center"/>
    </xf>
    <xf numFmtId="0" fontId="0" fillId="0" borderId="39" xfId="0" applyBorder="1">
      <alignment vertical="center"/>
    </xf>
    <xf numFmtId="178" fontId="0" fillId="0" borderId="2" xfId="0" applyNumberFormat="1" applyBorder="1">
      <alignment vertical="center"/>
    </xf>
    <xf numFmtId="178" fontId="0" fillId="0" borderId="39" xfId="0" applyNumberFormat="1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178" fontId="0" fillId="0" borderId="42" xfId="0" applyNumberFormat="1" applyBorder="1">
      <alignment vertical="center"/>
    </xf>
    <xf numFmtId="178" fontId="0" fillId="0" borderId="41" xfId="0" applyNumberFormat="1" applyBorder="1">
      <alignment vertical="center"/>
    </xf>
    <xf numFmtId="178" fontId="0" fillId="0" borderId="10" xfId="0" applyNumberFormat="1" applyBorder="1">
      <alignment vertical="center"/>
    </xf>
    <xf numFmtId="178" fontId="0" fillId="0" borderId="40" xfId="0" applyNumberFormat="1" applyBorder="1">
      <alignment vertical="center"/>
    </xf>
    <xf numFmtId="0" fontId="0" fillId="0" borderId="40" xfId="0" applyFont="1" applyBorder="1">
      <alignment vertical="center"/>
    </xf>
    <xf numFmtId="0" fontId="12" fillId="0" borderId="41" xfId="0" applyFont="1" applyBorder="1">
      <alignment vertical="center"/>
    </xf>
    <xf numFmtId="178" fontId="12" fillId="0" borderId="40" xfId="0" applyNumberFormat="1" applyFont="1" applyBorder="1">
      <alignment vertical="center"/>
    </xf>
    <xf numFmtId="178" fontId="12" fillId="0" borderId="41" xfId="0" applyNumberFormat="1" applyFont="1" applyBorder="1">
      <alignment vertical="center"/>
    </xf>
    <xf numFmtId="0" fontId="0" fillId="0" borderId="16" xfId="0" applyBorder="1">
      <alignment vertical="center"/>
    </xf>
    <xf numFmtId="180" fontId="0" fillId="0" borderId="15" xfId="2" applyNumberFormat="1" applyFont="1" applyBorder="1">
      <alignment vertical="center"/>
    </xf>
    <xf numFmtId="177" fontId="0" fillId="0" borderId="3" xfId="0" applyNumberFormat="1" applyBorder="1">
      <alignment vertical="center"/>
    </xf>
    <xf numFmtId="177" fontId="0" fillId="0" borderId="11" xfId="0" applyNumberFormat="1" applyBorder="1">
      <alignment vertical="center"/>
    </xf>
    <xf numFmtId="177" fontId="0" fillId="0" borderId="7" xfId="0" applyNumberFormat="1" applyBorder="1">
      <alignment vertical="center"/>
    </xf>
    <xf numFmtId="177" fontId="0" fillId="0" borderId="9" xfId="0" applyNumberFormat="1" applyBorder="1">
      <alignment vertical="center"/>
    </xf>
    <xf numFmtId="177" fontId="0" fillId="0" borderId="8" xfId="0" applyNumberFormat="1" applyBorder="1">
      <alignment vertical="center"/>
    </xf>
    <xf numFmtId="177" fontId="0" fillId="0" borderId="38" xfId="0" applyNumberFormat="1" applyBorder="1">
      <alignment vertical="center"/>
    </xf>
    <xf numFmtId="180" fontId="0" fillId="0" borderId="13" xfId="2" applyNumberFormat="1" applyFont="1" applyBorder="1">
      <alignment vertical="center"/>
    </xf>
    <xf numFmtId="1" fontId="0" fillId="0" borderId="33" xfId="0" applyNumberFormat="1" applyBorder="1">
      <alignment vertical="center"/>
    </xf>
    <xf numFmtId="177" fontId="0" fillId="0" borderId="32" xfId="0" applyNumberFormat="1" applyBorder="1">
      <alignment vertical="center"/>
    </xf>
    <xf numFmtId="177" fontId="8" fillId="0" borderId="6" xfId="0" applyNumberFormat="1" applyFont="1" applyBorder="1" applyAlignment="1">
      <alignment vertical="center"/>
    </xf>
    <xf numFmtId="177" fontId="5" fillId="0" borderId="17" xfId="0" applyNumberFormat="1" applyFont="1" applyBorder="1">
      <alignment vertical="center"/>
    </xf>
    <xf numFmtId="180" fontId="0" fillId="0" borderId="14" xfId="2" applyNumberFormat="1" applyFont="1" applyBorder="1">
      <alignment vertical="center"/>
    </xf>
    <xf numFmtId="179" fontId="0" fillId="0" borderId="14" xfId="0" applyNumberFormat="1" applyBorder="1">
      <alignment vertical="center"/>
    </xf>
    <xf numFmtId="1" fontId="0" fillId="0" borderId="3" xfId="0" applyNumberFormat="1" applyBorder="1">
      <alignment vertical="center"/>
    </xf>
    <xf numFmtId="1" fontId="0" fillId="0" borderId="32" xfId="0" applyNumberFormat="1" applyBorder="1">
      <alignment vertical="center"/>
    </xf>
    <xf numFmtId="177" fontId="5" fillId="0" borderId="16" xfId="0" applyNumberFormat="1" applyFont="1" applyBorder="1">
      <alignment vertical="center"/>
    </xf>
    <xf numFmtId="177" fontId="5" fillId="0" borderId="3" xfId="0" applyNumberFormat="1" applyFont="1" applyBorder="1">
      <alignment vertical="center"/>
    </xf>
    <xf numFmtId="177" fontId="5" fillId="0" borderId="16" xfId="0" applyNumberFormat="1" applyFont="1" applyBorder="1" applyAlignment="1">
      <alignment horizontal="center" vertical="center"/>
    </xf>
    <xf numFmtId="177" fontId="8" fillId="0" borderId="16" xfId="0" applyNumberFormat="1" applyFont="1" applyBorder="1" applyAlignment="1">
      <alignment vertical="center"/>
    </xf>
    <xf numFmtId="177" fontId="5" fillId="0" borderId="6" xfId="0" applyNumberFormat="1" applyFont="1" applyBorder="1" applyAlignment="1">
      <alignment vertical="center"/>
    </xf>
    <xf numFmtId="177" fontId="5" fillId="0" borderId="15" xfId="0" applyNumberFormat="1" applyFont="1" applyBorder="1" applyAlignment="1">
      <alignment vertical="center"/>
    </xf>
    <xf numFmtId="177" fontId="0" fillId="0" borderId="43" xfId="0" applyNumberFormat="1" applyBorder="1" applyAlignment="1">
      <alignment horizontal="center" vertical="center"/>
    </xf>
    <xf numFmtId="1" fontId="0" fillId="0" borderId="43" xfId="0" applyNumberFormat="1" applyBorder="1" applyAlignment="1">
      <alignment horizontal="center" vertical="center"/>
    </xf>
    <xf numFmtId="177" fontId="0" fillId="0" borderId="44" xfId="0" applyNumberFormat="1" applyBorder="1" applyAlignment="1">
      <alignment horizontal="center" vertical="center"/>
    </xf>
    <xf numFmtId="177" fontId="0" fillId="0" borderId="45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4" fillId="0" borderId="5" xfId="0" applyFont="1" applyBorder="1" applyAlignment="1">
      <alignment vertical="center"/>
    </xf>
    <xf numFmtId="178" fontId="0" fillId="0" borderId="13" xfId="0" applyNumberFormat="1" applyBorder="1">
      <alignment vertical="center"/>
    </xf>
    <xf numFmtId="0" fontId="4" fillId="0" borderId="9" xfId="0" applyFont="1" applyBorder="1" applyAlignment="1">
      <alignment vertical="center"/>
    </xf>
    <xf numFmtId="182" fontId="0" fillId="0" borderId="9" xfId="0" applyNumberFormat="1" applyBorder="1">
      <alignment vertical="center"/>
    </xf>
    <xf numFmtId="20" fontId="0" fillId="0" borderId="13" xfId="0" applyNumberFormat="1" applyBorder="1">
      <alignment vertical="center"/>
    </xf>
    <xf numFmtId="20" fontId="0" fillId="0" borderId="9" xfId="0" applyNumberFormat="1" applyBorder="1">
      <alignment vertical="center"/>
    </xf>
    <xf numFmtId="20" fontId="0" fillId="0" borderId="5" xfId="0" applyNumberFormat="1" applyBorder="1">
      <alignment vertical="center"/>
    </xf>
    <xf numFmtId="49" fontId="0" fillId="0" borderId="4" xfId="0" applyNumberFormat="1" applyBorder="1">
      <alignment vertical="center"/>
    </xf>
    <xf numFmtId="184" fontId="0" fillId="0" borderId="0" xfId="0" applyNumberFormat="1">
      <alignment vertical="center"/>
    </xf>
    <xf numFmtId="178" fontId="0" fillId="0" borderId="30" xfId="0" applyNumberFormat="1" applyBorder="1">
      <alignment vertical="center"/>
    </xf>
    <xf numFmtId="184" fontId="0" fillId="0" borderId="30" xfId="0" applyNumberFormat="1" applyBorder="1">
      <alignment vertical="center"/>
    </xf>
    <xf numFmtId="49" fontId="0" fillId="0" borderId="9" xfId="0" applyNumberFormat="1" applyBorder="1">
      <alignment vertical="center"/>
    </xf>
    <xf numFmtId="0" fontId="0" fillId="0" borderId="46" xfId="0" applyBorder="1">
      <alignment vertical="center"/>
    </xf>
    <xf numFmtId="184" fontId="0" fillId="0" borderId="5" xfId="0" applyNumberFormat="1" applyBorder="1">
      <alignment vertical="center"/>
    </xf>
    <xf numFmtId="0" fontId="4" fillId="0" borderId="23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178" fontId="0" fillId="0" borderId="24" xfId="0" applyNumberFormat="1" applyBorder="1">
      <alignment vertical="center"/>
    </xf>
    <xf numFmtId="183" fontId="0" fillId="0" borderId="24" xfId="0" applyNumberFormat="1" applyBorder="1">
      <alignment vertical="center"/>
    </xf>
    <xf numFmtId="178" fontId="0" fillId="0" borderId="23" xfId="0" applyNumberFormat="1" applyBorder="1">
      <alignment vertical="center"/>
    </xf>
    <xf numFmtId="182" fontId="0" fillId="0" borderId="30" xfId="0" applyNumberFormat="1" applyBorder="1">
      <alignment vertical="center"/>
    </xf>
    <xf numFmtId="182" fontId="0" fillId="0" borderId="29" xfId="0" applyNumberFormat="1" applyBorder="1">
      <alignment vertical="center"/>
    </xf>
    <xf numFmtId="0" fontId="4" fillId="0" borderId="30" xfId="0" applyFont="1" applyBorder="1" applyAlignment="1">
      <alignment vertical="center"/>
    </xf>
    <xf numFmtId="0" fontId="0" fillId="0" borderId="29" xfId="0" applyBorder="1">
      <alignment vertical="center"/>
    </xf>
    <xf numFmtId="0" fontId="0" fillId="0" borderId="47" xfId="0" applyBorder="1">
      <alignment vertical="center"/>
    </xf>
    <xf numFmtId="0" fontId="0" fillId="0" borderId="48" xfId="0" applyBorder="1">
      <alignment vertical="center"/>
    </xf>
    <xf numFmtId="184" fontId="0" fillId="0" borderId="49" xfId="0" applyNumberFormat="1" applyBorder="1">
      <alignment vertical="center"/>
    </xf>
    <xf numFmtId="179" fontId="0" fillId="0" borderId="49" xfId="0" applyNumberFormat="1" applyBorder="1">
      <alignment vertical="center"/>
    </xf>
    <xf numFmtId="49" fontId="0" fillId="0" borderId="0" xfId="0" applyNumberFormat="1" applyFont="1">
      <alignment vertical="center"/>
    </xf>
    <xf numFmtId="14" fontId="0" fillId="0" borderId="38" xfId="0" applyNumberFormat="1" applyBorder="1">
      <alignment vertical="center"/>
    </xf>
    <xf numFmtId="22" fontId="0" fillId="0" borderId="38" xfId="0" applyNumberFormat="1" applyBorder="1">
      <alignment vertical="center"/>
    </xf>
    <xf numFmtId="0" fontId="0" fillId="0" borderId="53" xfId="0" applyBorder="1">
      <alignment vertical="center"/>
    </xf>
    <xf numFmtId="177" fontId="0" fillId="0" borderId="54" xfId="0" applyNumberFormat="1" applyBorder="1">
      <alignment vertical="center"/>
    </xf>
    <xf numFmtId="0" fontId="0" fillId="0" borderId="54" xfId="0" applyBorder="1">
      <alignment vertical="center"/>
    </xf>
    <xf numFmtId="0" fontId="0" fillId="0" borderId="55" xfId="0" applyBorder="1">
      <alignment vertical="center"/>
    </xf>
    <xf numFmtId="0" fontId="0" fillId="0" borderId="57" xfId="0" applyBorder="1">
      <alignment vertical="center"/>
    </xf>
    <xf numFmtId="179" fontId="0" fillId="0" borderId="57" xfId="0" applyNumberFormat="1" applyBorder="1">
      <alignment vertical="center"/>
    </xf>
    <xf numFmtId="184" fontId="0" fillId="0" borderId="7" xfId="2" applyNumberFormat="1" applyFont="1" applyBorder="1">
      <alignment vertical="center"/>
    </xf>
    <xf numFmtId="184" fontId="0" fillId="0" borderId="9" xfId="2" applyNumberFormat="1" applyFont="1" applyBorder="1">
      <alignment vertical="center"/>
    </xf>
    <xf numFmtId="184" fontId="0" fillId="0" borderId="8" xfId="2" applyNumberFormat="1" applyFont="1" applyBorder="1">
      <alignment vertical="center"/>
    </xf>
    <xf numFmtId="179" fontId="0" fillId="0" borderId="0" xfId="2" applyNumberFormat="1" applyFont="1" applyBorder="1">
      <alignment vertical="center"/>
    </xf>
    <xf numFmtId="179" fontId="0" fillId="0" borderId="1" xfId="2" applyNumberFormat="1" applyFont="1" applyBorder="1">
      <alignment vertical="center"/>
    </xf>
    <xf numFmtId="179" fontId="0" fillId="0" borderId="48" xfId="0" applyNumberFormat="1" applyBorder="1">
      <alignment vertical="center"/>
    </xf>
    <xf numFmtId="179" fontId="0" fillId="0" borderId="47" xfId="0" applyNumberFormat="1" applyBorder="1">
      <alignment vertical="center"/>
    </xf>
    <xf numFmtId="49" fontId="0" fillId="0" borderId="0" xfId="0" applyNumberFormat="1" applyFill="1">
      <alignment vertical="center"/>
    </xf>
    <xf numFmtId="179" fontId="0" fillId="0" borderId="21" xfId="0" applyNumberFormat="1" applyBorder="1">
      <alignment vertical="center"/>
    </xf>
    <xf numFmtId="179" fontId="0" fillId="0" borderId="22" xfId="0" applyNumberFormat="1" applyBorder="1">
      <alignment vertical="center"/>
    </xf>
    <xf numFmtId="179" fontId="0" fillId="0" borderId="29" xfId="0" applyNumberFormat="1" applyBorder="1">
      <alignment vertical="center"/>
    </xf>
    <xf numFmtId="22" fontId="0" fillId="0" borderId="0" xfId="0" applyNumberFormat="1" applyFill="1" applyBorder="1">
      <alignment vertical="center"/>
    </xf>
    <xf numFmtId="0" fontId="0" fillId="0" borderId="24" xfId="0" applyNumberFormat="1" applyBorder="1">
      <alignment vertical="center"/>
    </xf>
    <xf numFmtId="179" fontId="0" fillId="0" borderId="27" xfId="0" applyNumberFormat="1" applyBorder="1">
      <alignment vertical="center"/>
    </xf>
    <xf numFmtId="49" fontId="0" fillId="0" borderId="58" xfId="0" applyNumberFormat="1" applyBorder="1">
      <alignment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179" fontId="0" fillId="0" borderId="58" xfId="0" applyNumberFormat="1" applyBorder="1">
      <alignment vertical="center"/>
    </xf>
    <xf numFmtId="179" fontId="0" fillId="0" borderId="59" xfId="0" applyNumberFormat="1" applyBorder="1">
      <alignment vertical="center"/>
    </xf>
    <xf numFmtId="0" fontId="0" fillId="0" borderId="60" xfId="0" applyBorder="1">
      <alignment vertical="center"/>
    </xf>
    <xf numFmtId="0" fontId="4" fillId="0" borderId="60" xfId="0" applyFont="1" applyBorder="1" applyAlignment="1">
      <alignment vertical="center"/>
    </xf>
    <xf numFmtId="20" fontId="0" fillId="0" borderId="0" xfId="0" applyNumberFormat="1" applyFont="1" applyBorder="1">
      <alignment vertical="center"/>
    </xf>
    <xf numFmtId="179" fontId="0" fillId="0" borderId="26" xfId="0" applyNumberFormat="1" applyBorder="1">
      <alignment vertical="center"/>
    </xf>
    <xf numFmtId="0" fontId="0" fillId="0" borderId="60" xfId="0" applyFill="1" applyBorder="1">
      <alignment vertical="center"/>
    </xf>
    <xf numFmtId="0" fontId="0" fillId="5" borderId="60" xfId="0" applyFill="1" applyBorder="1">
      <alignment vertical="center"/>
    </xf>
    <xf numFmtId="0" fontId="17" fillId="0" borderId="60" xfId="0" applyFont="1" applyFill="1" applyBorder="1">
      <alignment vertical="center"/>
    </xf>
    <xf numFmtId="0" fontId="0" fillId="6" borderId="60" xfId="0" applyFill="1" applyBorder="1">
      <alignment vertical="center"/>
    </xf>
    <xf numFmtId="0" fontId="0" fillId="0" borderId="60" xfId="0" applyFont="1" applyFill="1" applyBorder="1">
      <alignment vertical="center"/>
    </xf>
    <xf numFmtId="0" fontId="0" fillId="0" borderId="0" xfId="0" applyAlignment="1">
      <alignment vertical="center"/>
    </xf>
    <xf numFmtId="49" fontId="0" fillId="0" borderId="1" xfId="0" applyNumberFormat="1" applyBorder="1">
      <alignment vertical="center"/>
    </xf>
    <xf numFmtId="20" fontId="0" fillId="0" borderId="21" xfId="0" applyNumberFormat="1" applyBorder="1">
      <alignment vertical="center"/>
    </xf>
    <xf numFmtId="20" fontId="0" fillId="0" borderId="22" xfId="0" applyNumberFormat="1" applyBorder="1">
      <alignment vertical="center"/>
    </xf>
    <xf numFmtId="20" fontId="0" fillId="0" borderId="29" xfId="0" applyNumberFormat="1" applyBorder="1">
      <alignment vertical="center"/>
    </xf>
    <xf numFmtId="0" fontId="0" fillId="0" borderId="61" xfId="0" applyBorder="1">
      <alignment vertical="center"/>
    </xf>
    <xf numFmtId="182" fontId="0" fillId="0" borderId="11" xfId="0" applyNumberFormat="1" applyFont="1" applyBorder="1">
      <alignment vertical="center"/>
    </xf>
    <xf numFmtId="182" fontId="12" fillId="0" borderId="35" xfId="0" applyNumberFormat="1" applyFont="1" applyBorder="1">
      <alignment vertical="center"/>
    </xf>
    <xf numFmtId="182" fontId="0" fillId="0" borderId="37" xfId="0" applyNumberFormat="1" applyBorder="1">
      <alignment vertical="center"/>
    </xf>
    <xf numFmtId="182" fontId="0" fillId="0" borderId="35" xfId="0" applyNumberFormat="1" applyBorder="1">
      <alignment vertical="center"/>
    </xf>
    <xf numFmtId="182" fontId="0" fillId="0" borderId="62" xfId="0" applyNumberFormat="1" applyBorder="1">
      <alignment vertical="center"/>
    </xf>
    <xf numFmtId="182" fontId="0" fillId="0" borderId="12" xfId="0" applyNumberFormat="1" applyBorder="1">
      <alignment vertical="center"/>
    </xf>
    <xf numFmtId="0" fontId="0" fillId="0" borderId="32" xfId="0" applyFill="1" applyBorder="1">
      <alignment vertical="center"/>
    </xf>
    <xf numFmtId="0" fontId="0" fillId="0" borderId="32" xfId="0" applyBorder="1">
      <alignment vertical="center"/>
    </xf>
    <xf numFmtId="182" fontId="0" fillId="0" borderId="3" xfId="0" applyNumberFormat="1" applyFont="1" applyBorder="1">
      <alignment vertical="center"/>
    </xf>
    <xf numFmtId="182" fontId="12" fillId="0" borderId="33" xfId="0" applyNumberFormat="1" applyFont="1" applyBorder="1">
      <alignment vertical="center"/>
    </xf>
    <xf numFmtId="182" fontId="0" fillId="0" borderId="32" xfId="0" applyNumberFormat="1" applyBorder="1">
      <alignment vertical="center"/>
    </xf>
    <xf numFmtId="182" fontId="0" fillId="0" borderId="33" xfId="0" applyNumberFormat="1" applyBorder="1">
      <alignment vertical="center"/>
    </xf>
    <xf numFmtId="182" fontId="0" fillId="0" borderId="61" xfId="0" applyNumberFormat="1" applyBorder="1">
      <alignment vertical="center"/>
    </xf>
    <xf numFmtId="182" fontId="0" fillId="0" borderId="4" xfId="0" applyNumberFormat="1" applyBorder="1">
      <alignment vertical="center"/>
    </xf>
    <xf numFmtId="0" fontId="0" fillId="0" borderId="0" xfId="0" applyFont="1" applyBorder="1">
      <alignment vertical="center"/>
    </xf>
    <xf numFmtId="0" fontId="12" fillId="0" borderId="0" xfId="0" applyFont="1" applyBorder="1">
      <alignment vertical="center"/>
    </xf>
    <xf numFmtId="178" fontId="12" fillId="0" borderId="0" xfId="0" applyNumberFormat="1" applyFont="1" applyBorder="1">
      <alignment vertical="center"/>
    </xf>
    <xf numFmtId="182" fontId="0" fillId="0" borderId="39" xfId="0" applyNumberFormat="1" applyBorder="1">
      <alignment vertical="center"/>
    </xf>
    <xf numFmtId="182" fontId="0" fillId="0" borderId="41" xfId="0" applyNumberFormat="1" applyBorder="1">
      <alignment vertical="center"/>
    </xf>
    <xf numFmtId="182" fontId="0" fillId="0" borderId="2" xfId="0" applyNumberFormat="1" applyBorder="1">
      <alignment vertical="center"/>
    </xf>
    <xf numFmtId="182" fontId="0" fillId="0" borderId="42" xfId="0" applyNumberFormat="1" applyFont="1" applyBorder="1">
      <alignment vertical="center"/>
    </xf>
    <xf numFmtId="182" fontId="0" fillId="0" borderId="42" xfId="0" applyNumberFormat="1" applyBorder="1">
      <alignment vertical="center"/>
    </xf>
    <xf numFmtId="0" fontId="0" fillId="3" borderId="5" xfId="0" applyFill="1" applyBorder="1">
      <alignment vertical="center"/>
    </xf>
    <xf numFmtId="0" fontId="0" fillId="0" borderId="14" xfId="0" applyFill="1" applyBorder="1">
      <alignment vertical="center"/>
    </xf>
    <xf numFmtId="49" fontId="0" fillId="0" borderId="38" xfId="0" applyNumberFormat="1" applyBorder="1">
      <alignment vertical="center"/>
    </xf>
    <xf numFmtId="182" fontId="0" fillId="0" borderId="38" xfId="0" applyNumberFormat="1" applyBorder="1">
      <alignment vertical="center"/>
    </xf>
    <xf numFmtId="183" fontId="0" fillId="0" borderId="47" xfId="0" applyNumberFormat="1" applyBorder="1">
      <alignment vertical="center"/>
    </xf>
    <xf numFmtId="182" fontId="0" fillId="0" borderId="57" xfId="0" applyNumberFormat="1" applyBorder="1">
      <alignment vertical="center"/>
    </xf>
    <xf numFmtId="0" fontId="0" fillId="4" borderId="57" xfId="0" applyFill="1" applyBorder="1">
      <alignment vertical="center"/>
    </xf>
    <xf numFmtId="20" fontId="0" fillId="0" borderId="38" xfId="0" applyNumberFormat="1" applyBorder="1">
      <alignment vertical="center"/>
    </xf>
    <xf numFmtId="20" fontId="0" fillId="0" borderId="47" xfId="0" applyNumberFormat="1" applyBorder="1">
      <alignment vertical="center"/>
    </xf>
    <xf numFmtId="20" fontId="0" fillId="0" borderId="57" xfId="0" applyNumberFormat="1" applyBorder="1">
      <alignment vertical="center"/>
    </xf>
    <xf numFmtId="0" fontId="0" fillId="0" borderId="38" xfId="0" applyNumberFormat="1" applyFill="1" applyBorder="1">
      <alignment vertical="center"/>
    </xf>
    <xf numFmtId="0" fontId="0" fillId="0" borderId="62" xfId="0" applyBorder="1">
      <alignment vertical="center"/>
    </xf>
    <xf numFmtId="0" fontId="0" fillId="0" borderId="61" xfId="0" applyFill="1" applyBorder="1">
      <alignment vertical="center"/>
    </xf>
    <xf numFmtId="185" fontId="0" fillId="0" borderId="0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8" xfId="0" applyBorder="1">
      <alignment vertical="center"/>
    </xf>
    <xf numFmtId="179" fontId="0" fillId="0" borderId="1" xfId="0" applyNumberForma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84" fontId="0" fillId="0" borderId="56" xfId="0" applyNumberFormat="1" applyBorder="1" applyAlignment="1">
      <alignment horizontal="center" vertical="center"/>
    </xf>
    <xf numFmtId="184" fontId="0" fillId="0" borderId="2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80" fontId="0" fillId="0" borderId="38" xfId="2" applyNumberFormat="1" applyFont="1" applyBorder="1" applyAlignment="1">
      <alignment horizontal="center" vertical="center"/>
    </xf>
    <xf numFmtId="180" fontId="0" fillId="0" borderId="0" xfId="2" applyNumberFormat="1" applyFont="1" applyBorder="1" applyAlignment="1">
      <alignment horizontal="center" vertical="center"/>
    </xf>
    <xf numFmtId="180" fontId="0" fillId="0" borderId="1" xfId="2" applyNumberFormat="1" applyFont="1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80" fontId="0" fillId="0" borderId="3" xfId="2" applyNumberFormat="1" applyFont="1" applyBorder="1" applyAlignment="1">
      <alignment horizontal="center" vertical="center"/>
    </xf>
    <xf numFmtId="180" fontId="0" fillId="0" borderId="5" xfId="2" applyNumberFormat="1" applyFont="1" applyBorder="1" applyAlignment="1">
      <alignment horizontal="center" vertical="center"/>
    </xf>
    <xf numFmtId="180" fontId="0" fillId="0" borderId="4" xfId="2" applyNumberFormat="1" applyFont="1" applyBorder="1" applyAlignment="1">
      <alignment horizontal="center" vertical="center"/>
    </xf>
    <xf numFmtId="177" fontId="0" fillId="0" borderId="38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8" fillId="0" borderId="14" xfId="0" applyNumberFormat="1" applyFont="1" applyBorder="1" applyAlignment="1">
      <alignment horizontal="center" vertical="center"/>
    </xf>
    <xf numFmtId="177" fontId="8" fillId="0" borderId="15" xfId="0" applyNumberFormat="1" applyFont="1" applyBorder="1" applyAlignment="1">
      <alignment horizontal="center" vertical="center"/>
    </xf>
    <xf numFmtId="177" fontId="7" fillId="0" borderId="17" xfId="0" applyNumberFormat="1" applyFont="1" applyBorder="1" applyAlignment="1">
      <alignment horizontal="center" vertical="center"/>
    </xf>
    <xf numFmtId="177" fontId="7" fillId="0" borderId="14" xfId="0" applyNumberFormat="1" applyFont="1" applyBorder="1" applyAlignment="1">
      <alignment horizontal="center" vertical="center"/>
    </xf>
    <xf numFmtId="177" fontId="7" fillId="0" borderId="7" xfId="0" applyNumberFormat="1" applyFon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15" xfId="0" applyNumberFormat="1" applyBorder="1" applyAlignment="1">
      <alignment horizontal="center" vertical="center"/>
    </xf>
    <xf numFmtId="177" fontId="5" fillId="0" borderId="14" xfId="0" applyNumberFormat="1" applyFont="1" applyBorder="1" applyAlignment="1">
      <alignment horizontal="center" vertical="center"/>
    </xf>
    <xf numFmtId="177" fontId="5" fillId="0" borderId="15" xfId="0" applyNumberFormat="1" applyFont="1" applyBorder="1" applyAlignment="1">
      <alignment horizontal="center" vertical="center"/>
    </xf>
    <xf numFmtId="177" fontId="9" fillId="0" borderId="38" xfId="0" applyNumberFormat="1" applyFont="1" applyBorder="1" applyAlignment="1">
      <alignment horizontal="center" vertical="center"/>
    </xf>
    <xf numFmtId="177" fontId="7" fillId="0" borderId="15" xfId="0" applyNumberFormat="1" applyFont="1" applyBorder="1" applyAlignment="1">
      <alignment horizontal="center" vertical="center"/>
    </xf>
    <xf numFmtId="177" fontId="5" fillId="0" borderId="38" xfId="0" applyNumberFormat="1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7" fontId="5" fillId="0" borderId="11" xfId="0" applyNumberFormat="1" applyFont="1" applyBorder="1" applyAlignment="1">
      <alignment horizontal="center" vertical="center"/>
    </xf>
    <xf numFmtId="177" fontId="6" fillId="0" borderId="14" xfId="0" applyNumberFormat="1" applyFont="1" applyBorder="1" applyAlignment="1">
      <alignment horizontal="center" vertical="center"/>
    </xf>
    <xf numFmtId="177" fontId="6" fillId="0" borderId="15" xfId="0" applyNumberFormat="1" applyFont="1" applyBorder="1" applyAlignment="1">
      <alignment horizontal="center" vertical="center"/>
    </xf>
    <xf numFmtId="177" fontId="10" fillId="0" borderId="38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92" fontId="0" fillId="0" borderId="2" xfId="0" applyNumberFormat="1" applyBorder="1">
      <alignment vertical="center"/>
    </xf>
  </cellXfs>
  <cellStyles count="3">
    <cellStyle name="나쁨" xfId="1" builtinId="27"/>
    <cellStyle name="백분율" xfId="2" builtinId="5"/>
    <cellStyle name="표준" xfId="0" builtinId="0"/>
  </cellStyles>
  <dxfs count="367"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Age'!$C$56</c:f>
              <c:strCache>
                <c:ptCount val="1"/>
                <c:pt idx="0">
                  <c:v>Infi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Age'!$D$58:$D$65</c:f>
                <c:numCache>
                  <c:formatCode>General</c:formatCode>
                  <c:ptCount val="8"/>
                  <c:pt idx="0">
                    <c:v>2.480081848039545</c:v>
                  </c:pt>
                  <c:pt idx="1">
                    <c:v>0.64520486620610096</c:v>
                  </c:pt>
                  <c:pt idx="2">
                    <c:v>0.83113424240523703</c:v>
                  </c:pt>
                  <c:pt idx="3">
                    <c:v>1.1007066338343827</c:v>
                  </c:pt>
                  <c:pt idx="4">
                    <c:v>1.4308314933805037</c:v>
                  </c:pt>
                  <c:pt idx="5">
                    <c:v>1.6341906709409553</c:v>
                  </c:pt>
                  <c:pt idx="6">
                    <c:v>1.0345960474244711</c:v>
                  </c:pt>
                  <c:pt idx="7">
                    <c:v>0.74994982410344313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Age'!$C$58:$C$65</c:f>
              <c:numCache>
                <c:formatCode>0.000</c:formatCode>
                <c:ptCount val="8"/>
                <c:pt idx="0">
                  <c:v>4.7522311885666788</c:v>
                </c:pt>
                <c:pt idx="1">
                  <c:v>2.7075087063580043</c:v>
                </c:pt>
                <c:pt idx="2">
                  <c:v>3.2817678928863021</c:v>
                </c:pt>
                <c:pt idx="3">
                  <c:v>3.8201276134330984</c:v>
                </c:pt>
                <c:pt idx="4">
                  <c:v>4.3459064434867578</c:v>
                </c:pt>
                <c:pt idx="5">
                  <c:v>4.0008722856988879</c:v>
                </c:pt>
                <c:pt idx="6">
                  <c:v>3.270831016244689</c:v>
                </c:pt>
                <c:pt idx="7">
                  <c:v>2.8743473548667433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A-4DD6-8F9F-57DF25CBC4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4456"/>
        <c:axId val="486764848"/>
      </c:barChart>
      <c:catAx>
        <c:axId val="486764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4848"/>
        <c:crosses val="autoZero"/>
        <c:auto val="1"/>
        <c:lblAlgn val="ctr"/>
        <c:lblOffset val="100"/>
        <c:noMultiLvlLbl val="0"/>
      </c:catAx>
      <c:valAx>
        <c:axId val="4867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Age'!$E$56</c:f>
              <c:strCache>
                <c:ptCount val="1"/>
                <c:pt idx="0">
                  <c:v>NMCT670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Age'!$F$58:$F$65</c:f>
                <c:numCache>
                  <c:formatCode>General</c:formatCode>
                  <c:ptCount val="8"/>
                  <c:pt idx="0">
                    <c:v>2.2065524408949249</c:v>
                  </c:pt>
                  <c:pt idx="1">
                    <c:v>0.85199392756286707</c:v>
                  </c:pt>
                  <c:pt idx="2">
                    <c:v>0.92499374483002783</c:v>
                  </c:pt>
                  <c:pt idx="3">
                    <c:v>1.0288318276535315</c:v>
                  </c:pt>
                  <c:pt idx="4">
                    <c:v>1.2982752219763807</c:v>
                  </c:pt>
                  <c:pt idx="5">
                    <c:v>1.3424231636154633</c:v>
                  </c:pt>
                  <c:pt idx="6">
                    <c:v>1.0478647476520331</c:v>
                  </c:pt>
                  <c:pt idx="7">
                    <c:v>0.82377672454516593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Age'!$E$58:$E$65</c:f>
              <c:numCache>
                <c:formatCode>0.000</c:formatCode>
                <c:ptCount val="8"/>
                <c:pt idx="0">
                  <c:v>4.7107924329224655</c:v>
                </c:pt>
                <c:pt idx="1">
                  <c:v>3.0153933914938795</c:v>
                </c:pt>
                <c:pt idx="2">
                  <c:v>3.5168150289307767</c:v>
                </c:pt>
                <c:pt idx="3">
                  <c:v>3.9525855985685903</c:v>
                </c:pt>
                <c:pt idx="4">
                  <c:v>4.3159409864470319</c:v>
                </c:pt>
                <c:pt idx="5">
                  <c:v>4.1204067232830175</c:v>
                </c:pt>
                <c:pt idx="6">
                  <c:v>3.2611985021927095</c:v>
                </c:pt>
                <c:pt idx="7">
                  <c:v>2.689579419591039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C-4EE0-B82C-D8E8605D008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5632"/>
        <c:axId val="486766024"/>
      </c:barChart>
      <c:catAx>
        <c:axId val="48676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6024"/>
        <c:crosses val="autoZero"/>
        <c:auto val="1"/>
        <c:lblAlgn val="ctr"/>
        <c:lblOffset val="100"/>
        <c:noMultiLvlLbl val="0"/>
      </c:catAx>
      <c:valAx>
        <c:axId val="48676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Age'!$G$56</c:f>
              <c:strCache>
                <c:ptCount val="1"/>
                <c:pt idx="0">
                  <c:v>Sym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Age'!$H$58:$H$65</c:f>
                <c:numCache>
                  <c:formatCode>General</c:formatCode>
                  <c:ptCount val="8"/>
                  <c:pt idx="0">
                    <c:v>2.7157498596416838</c:v>
                  </c:pt>
                  <c:pt idx="1">
                    <c:v>0.82579857753341612</c:v>
                  </c:pt>
                  <c:pt idx="2">
                    <c:v>1.1704615996948862</c:v>
                  </c:pt>
                  <c:pt idx="3">
                    <c:v>1.2392113978642221</c:v>
                  </c:pt>
                  <c:pt idx="4">
                    <c:v>1.4623958499087384</c:v>
                  </c:pt>
                  <c:pt idx="5">
                    <c:v>1.414711911293792</c:v>
                  </c:pt>
                  <c:pt idx="6">
                    <c:v>1.150270969304569</c:v>
                  </c:pt>
                  <c:pt idx="7">
                    <c:v>1.2124845917165121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Age'!$G$58:$G$65</c:f>
              <c:numCache>
                <c:formatCode>0.000</c:formatCode>
                <c:ptCount val="8"/>
                <c:pt idx="0">
                  <c:v>6.1349040086510449</c:v>
                </c:pt>
                <c:pt idx="1">
                  <c:v>2.954130861995226</c:v>
                </c:pt>
                <c:pt idx="2">
                  <c:v>3.7158826801258438</c:v>
                </c:pt>
                <c:pt idx="3">
                  <c:v>4.2570424727992799</c:v>
                </c:pt>
                <c:pt idx="4">
                  <c:v>4.6151989132026099</c:v>
                </c:pt>
                <c:pt idx="5">
                  <c:v>4.3144046148980584</c:v>
                </c:pt>
                <c:pt idx="6">
                  <c:v>3.442282131013104</c:v>
                </c:pt>
                <c:pt idx="7">
                  <c:v>3.2169599275629519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D-440F-A430-447A7FF003E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6808"/>
        <c:axId val="486767200"/>
      </c:barChart>
      <c:catAx>
        <c:axId val="4867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7200"/>
        <c:crosses val="autoZero"/>
        <c:auto val="1"/>
        <c:lblAlgn val="ctr"/>
        <c:lblOffset val="100"/>
        <c:noMultiLvlLbl val="0"/>
      </c:catAx>
      <c:valAx>
        <c:axId val="4867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Age'!$I$56</c:f>
              <c:strCache>
                <c:ptCount val="1"/>
                <c:pt idx="0">
                  <c:v>NM830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Age'!$J$58:$J$65</c:f>
                <c:numCache>
                  <c:formatCode>General</c:formatCode>
                  <c:ptCount val="8"/>
                  <c:pt idx="0">
                    <c:v>2.145402465702916</c:v>
                  </c:pt>
                  <c:pt idx="1">
                    <c:v>0.75365633243595676</c:v>
                  </c:pt>
                  <c:pt idx="2">
                    <c:v>0.9574465619170005</c:v>
                  </c:pt>
                  <c:pt idx="3">
                    <c:v>1.0815139420551005</c:v>
                  </c:pt>
                  <c:pt idx="4">
                    <c:v>1.3928065623628569</c:v>
                  </c:pt>
                  <c:pt idx="5">
                    <c:v>1.2283276033147603</c:v>
                  </c:pt>
                  <c:pt idx="6">
                    <c:v>1.0770463197191011</c:v>
                  </c:pt>
                  <c:pt idx="7">
                    <c:v>0.82056677125759203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Age'!$I$58:$I$65</c:f>
              <c:numCache>
                <c:formatCode>0.000</c:formatCode>
                <c:ptCount val="8"/>
                <c:pt idx="0">
                  <c:v>4.0825218618510153</c:v>
                </c:pt>
                <c:pt idx="1">
                  <c:v>2.8432046530917328</c:v>
                </c:pt>
                <c:pt idx="2">
                  <c:v>3.4339763921380104</c:v>
                </c:pt>
                <c:pt idx="3">
                  <c:v>4.0271686388392745</c:v>
                </c:pt>
                <c:pt idx="4">
                  <c:v>4.3194394660329678</c:v>
                </c:pt>
                <c:pt idx="5">
                  <c:v>3.9931711578047318</c:v>
                </c:pt>
                <c:pt idx="6">
                  <c:v>3.3723589414591055</c:v>
                </c:pt>
                <c:pt idx="7">
                  <c:v>2.7375144007013383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B-45D6-A0EE-15E34C807A9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7984"/>
        <c:axId val="486768376"/>
      </c:barChart>
      <c:catAx>
        <c:axId val="48676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8376"/>
        <c:crosses val="autoZero"/>
        <c:auto val="1"/>
        <c:lblAlgn val="ctr"/>
        <c:lblOffset val="100"/>
        <c:noMultiLvlLbl val="0"/>
      </c:catAx>
      <c:valAx>
        <c:axId val="48676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669948</xdr:colOff>
      <xdr:row>65</xdr:row>
      <xdr:rowOff>177691</xdr:rowOff>
    </xdr:from>
    <xdr:to>
      <xdr:col>6</xdr:col>
      <xdr:colOff>996521</xdr:colOff>
      <xdr:row>82</xdr:row>
      <xdr:rowOff>30414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1074962</xdr:colOff>
      <xdr:row>65</xdr:row>
      <xdr:rowOff>163285</xdr:rowOff>
    </xdr:from>
    <xdr:to>
      <xdr:col>13</xdr:col>
      <xdr:colOff>585106</xdr:colOff>
      <xdr:row>82</xdr:row>
      <xdr:rowOff>16008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666746</xdr:colOff>
      <xdr:row>82</xdr:row>
      <xdr:rowOff>95250</xdr:rowOff>
    </xdr:from>
    <xdr:to>
      <xdr:col>6</xdr:col>
      <xdr:colOff>993319</xdr:colOff>
      <xdr:row>98</xdr:row>
      <xdr:rowOff>152080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1074962</xdr:colOff>
      <xdr:row>82</xdr:row>
      <xdr:rowOff>95250</xdr:rowOff>
    </xdr:from>
    <xdr:to>
      <xdr:col>13</xdr:col>
      <xdr:colOff>585106</xdr:colOff>
      <xdr:row>100</xdr:row>
      <xdr:rowOff>2401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3362"/>
  <sheetViews>
    <sheetView zoomScaleNormal="100" workbookViewId="0">
      <pane xSplit="1" ySplit="2" topLeftCell="Y2673" activePane="bottomRight" state="frozen"/>
      <selection pane="topRight" activeCell="B1" sqref="B1"/>
      <selection pane="bottomLeft" activeCell="A3" sqref="A3"/>
      <selection pane="bottomRight" activeCell="AE2723" sqref="AE2723"/>
    </sheetView>
  </sheetViews>
  <sheetFormatPr defaultRowHeight="16.5" x14ac:dyDescent="0.3"/>
  <cols>
    <col min="1" max="1" width="9.625" style="4" bestFit="1" customWidth="1"/>
    <col min="2" max="2" width="10.75" style="68" customWidth="1"/>
    <col min="3" max="3" width="5.25" style="2" bestFit="1" customWidth="1"/>
    <col min="4" max="4" width="7.375" style="2" bestFit="1" customWidth="1"/>
    <col min="5" max="5" width="12.25" style="2" bestFit="1" customWidth="1"/>
    <col min="6" max="6" width="18.375" style="2" bestFit="1" customWidth="1"/>
    <col min="7" max="7" width="23.625" style="69" bestFit="1" customWidth="1"/>
    <col min="8" max="8" width="11.125" style="68" bestFit="1" customWidth="1"/>
    <col min="9" max="9" width="17.625" style="2" bestFit="1" customWidth="1"/>
    <col min="10" max="10" width="19.875" style="2" bestFit="1" customWidth="1"/>
    <col min="11" max="11" width="9.25" style="69" bestFit="1" customWidth="1"/>
    <col min="12" max="12" width="11.125" style="68" bestFit="1" customWidth="1"/>
    <col min="13" max="13" width="17.125" style="2" bestFit="1" customWidth="1"/>
    <col min="14" max="14" width="17.25" style="2" bestFit="1" customWidth="1"/>
    <col min="15" max="15" width="9.25" style="69" bestFit="1" customWidth="1"/>
    <col min="16" max="16" width="12.5" style="77" bestFit="1" customWidth="1"/>
    <col min="17" max="17" width="13.5" style="77" bestFit="1" customWidth="1"/>
    <col min="18" max="18" width="8.75" style="68" bestFit="1" customWidth="1"/>
    <col min="19" max="20" width="9.375" style="2" bestFit="1" customWidth="1"/>
    <col min="21" max="21" width="13" style="227" customWidth="1"/>
    <col min="22" max="22" width="9" style="68"/>
    <col min="23" max="23" width="9" style="69"/>
    <col min="24" max="24" width="14.875" style="77" bestFit="1" customWidth="1"/>
    <col min="26" max="26" width="8.875" customWidth="1"/>
    <col min="27" max="27" width="10.5" customWidth="1"/>
    <col min="28" max="28" width="16.25" customWidth="1"/>
    <col min="29" max="29" width="19.25" customWidth="1"/>
    <col min="30" max="30" width="18.375" bestFit="1" customWidth="1"/>
    <col min="31" max="31" width="17.25" customWidth="1"/>
    <col min="32" max="32" width="14.75" customWidth="1"/>
    <col min="33" max="33" width="13.875" customWidth="1"/>
    <col min="34" max="34" width="11.75" customWidth="1"/>
  </cols>
  <sheetData>
    <row r="1" spans="1:34" s="2" customFormat="1" x14ac:dyDescent="0.3">
      <c r="A1" s="281" t="s">
        <v>663</v>
      </c>
      <c r="B1" s="283" t="s">
        <v>664</v>
      </c>
      <c r="C1" s="285" t="s">
        <v>665</v>
      </c>
      <c r="D1" s="285" t="s">
        <v>666</v>
      </c>
      <c r="E1" s="285" t="s">
        <v>667</v>
      </c>
      <c r="F1" s="285" t="s">
        <v>668</v>
      </c>
      <c r="G1" s="289" t="s">
        <v>669</v>
      </c>
      <c r="H1" s="283" t="s">
        <v>673</v>
      </c>
      <c r="I1" s="285"/>
      <c r="J1" s="285"/>
      <c r="K1" s="289"/>
      <c r="L1" s="283" t="s">
        <v>674</v>
      </c>
      <c r="M1" s="285"/>
      <c r="N1" s="285"/>
      <c r="O1" s="289"/>
      <c r="P1" s="287" t="s">
        <v>684</v>
      </c>
      <c r="Q1" s="287" t="s">
        <v>715</v>
      </c>
      <c r="R1" s="283" t="s">
        <v>675</v>
      </c>
      <c r="S1" s="285"/>
      <c r="T1" s="285"/>
      <c r="U1" s="287" t="s">
        <v>17348</v>
      </c>
      <c r="V1" s="283" t="s">
        <v>922</v>
      </c>
      <c r="W1" s="289" t="s">
        <v>923</v>
      </c>
      <c r="X1" s="287" t="s">
        <v>1349</v>
      </c>
    </row>
    <row r="2" spans="1:34" s="2" customFormat="1" ht="17.25" thickBot="1" x14ac:dyDescent="0.35">
      <c r="A2" s="282"/>
      <c r="B2" s="284"/>
      <c r="C2" s="286"/>
      <c r="D2" s="286"/>
      <c r="E2" s="286"/>
      <c r="F2" s="286"/>
      <c r="G2" s="290"/>
      <c r="H2" s="75" t="s">
        <v>670</v>
      </c>
      <c r="I2" s="3" t="s">
        <v>671</v>
      </c>
      <c r="J2" s="3" t="s">
        <v>694</v>
      </c>
      <c r="K2" s="76" t="s">
        <v>672</v>
      </c>
      <c r="L2" s="75" t="s">
        <v>670</v>
      </c>
      <c r="M2" s="3" t="s">
        <v>671</v>
      </c>
      <c r="N2" s="3" t="s">
        <v>694</v>
      </c>
      <c r="O2" s="76" t="s">
        <v>672</v>
      </c>
      <c r="P2" s="291"/>
      <c r="Q2" s="291"/>
      <c r="R2" s="284"/>
      <c r="S2" s="286"/>
      <c r="T2" s="286"/>
      <c r="U2" s="291"/>
      <c r="V2" s="284"/>
      <c r="W2" s="290"/>
      <c r="X2" s="288"/>
      <c r="Z2" s="21"/>
    </row>
    <row r="3" spans="1:34" ht="15.75" customHeight="1" x14ac:dyDescent="0.3">
      <c r="A3" s="44" t="s">
        <v>2524</v>
      </c>
      <c r="B3" s="196" t="s">
        <v>1078</v>
      </c>
      <c r="C3" s="127" t="s">
        <v>1</v>
      </c>
      <c r="D3" s="127">
        <v>77</v>
      </c>
      <c r="E3" s="200">
        <v>15318</v>
      </c>
      <c r="F3" s="201">
        <v>43710.52138888889</v>
      </c>
      <c r="G3" s="195" t="s">
        <v>4</v>
      </c>
      <c r="H3" s="202">
        <v>2089</v>
      </c>
      <c r="I3" s="203">
        <f t="shared" ref="I3:I66" si="0">H3/K3</f>
        <v>18.165217391304349</v>
      </c>
      <c r="J3" s="204">
        <v>4.056</v>
      </c>
      <c r="K3" s="205">
        <v>115</v>
      </c>
      <c r="L3" s="68">
        <v>749</v>
      </c>
      <c r="M3" s="8">
        <f t="shared" ref="M3:M66" si="1">L3/O3</f>
        <v>6.5130434782608697</v>
      </c>
      <c r="N3" s="2">
        <v>3.0329999999999999</v>
      </c>
      <c r="O3" s="69">
        <f t="shared" ref="O3:O66" si="2">K3</f>
        <v>115</v>
      </c>
      <c r="P3" s="181">
        <f t="shared" ref="P3:P66" si="3">I3/M3</f>
        <v>2.7890520694259013</v>
      </c>
      <c r="Q3" s="77" t="s">
        <v>1079</v>
      </c>
      <c r="V3" s="82">
        <v>0.375</v>
      </c>
      <c r="W3" s="83">
        <v>0.52083333333333337</v>
      </c>
      <c r="X3" s="86">
        <f t="shared" ref="X3:X66" si="4">IF(AND(W3&lt;&gt;0,V3&lt;&gt;0),W3-V3,"No_data")</f>
        <v>0.14583333333333337</v>
      </c>
      <c r="AA3" s="107" t="s">
        <v>712</v>
      </c>
      <c r="AB3" s="19" t="s">
        <v>687</v>
      </c>
      <c r="AC3" s="5" t="s">
        <v>689</v>
      </c>
      <c r="AD3" s="19" t="s">
        <v>688</v>
      </c>
      <c r="AE3" s="5" t="s">
        <v>690</v>
      </c>
      <c r="AF3" s="123" t="s">
        <v>685</v>
      </c>
      <c r="AG3" s="111" t="s">
        <v>1350</v>
      </c>
      <c r="AH3" s="42"/>
    </row>
    <row r="4" spans="1:34" x14ac:dyDescent="0.3">
      <c r="A4" s="44" t="s">
        <v>2525</v>
      </c>
      <c r="B4" s="68" t="s">
        <v>1080</v>
      </c>
      <c r="C4" s="2" t="s">
        <v>6</v>
      </c>
      <c r="D4" s="2">
        <v>28</v>
      </c>
      <c r="E4" s="6">
        <v>33424</v>
      </c>
      <c r="F4" s="7">
        <v>43710.536469907405</v>
      </c>
      <c r="G4" s="69" t="s">
        <v>4</v>
      </c>
      <c r="H4" s="68">
        <v>899</v>
      </c>
      <c r="I4" s="8">
        <f t="shared" si="0"/>
        <v>7.8173913043478258</v>
      </c>
      <c r="J4" s="2">
        <v>3.18</v>
      </c>
      <c r="K4" s="69">
        <v>115</v>
      </c>
      <c r="L4" s="68">
        <v>376</v>
      </c>
      <c r="M4" s="8">
        <f t="shared" si="1"/>
        <v>3.2695652173913046</v>
      </c>
      <c r="N4" s="2">
        <v>1.9119999999999999</v>
      </c>
      <c r="O4" s="69">
        <f t="shared" si="2"/>
        <v>115</v>
      </c>
      <c r="P4" s="181">
        <f t="shared" si="3"/>
        <v>2.3909574468085104</v>
      </c>
      <c r="Q4" s="77" t="s">
        <v>1079</v>
      </c>
      <c r="V4" s="82">
        <v>0.38541666666666669</v>
      </c>
      <c r="W4" s="83">
        <v>0.53472222222222221</v>
      </c>
      <c r="X4" s="86">
        <f t="shared" si="4"/>
        <v>0.14930555555555552</v>
      </c>
      <c r="AA4" s="114">
        <f ca="1">COUNTIF(OFFSET(C3,0,0,COUNTA(C:C)),"M")</f>
        <v>843</v>
      </c>
      <c r="AB4" s="116">
        <f ca="1">AVERAGE(OFFSET(I3,0,0,COUNTA(I:I)))</f>
        <v>15.657220255904305</v>
      </c>
      <c r="AC4" s="115">
        <f ca="1">AVERAGE(OFFSET(J3,0,0,COUNTA(J:J)))</f>
        <v>4.1116659663865605</v>
      </c>
      <c r="AD4" s="116">
        <f ca="1">AVERAGE(OFFSET(M3,0,0,COUNTA(M:M)))</f>
        <v>4.2830125577387106</v>
      </c>
      <c r="AE4" s="115">
        <f ca="1">AVERAGE(OFFSET(N3,0,0,COUNTA(N:N)))</f>
        <v>2.0725276110444169</v>
      </c>
      <c r="AF4" s="124">
        <f ca="1">AVERAGE(OFFSET(P3,0,0,COUNTA(P:P)))</f>
        <v>3.8711902582745785</v>
      </c>
      <c r="AG4" s="117">
        <f ca="1">AVERAGE(OFFSET(X3,0,0,COUNTA(X:X)))</f>
        <v>0.15433402527677764</v>
      </c>
      <c r="AH4" s="42"/>
    </row>
    <row r="5" spans="1:34" x14ac:dyDescent="0.3">
      <c r="A5" s="44" t="s">
        <v>2526</v>
      </c>
      <c r="B5" s="68" t="s">
        <v>1081</v>
      </c>
      <c r="C5" s="2" t="s">
        <v>1</v>
      </c>
      <c r="D5" s="2">
        <v>51</v>
      </c>
      <c r="E5" s="6">
        <v>24777</v>
      </c>
      <c r="F5" s="7">
        <v>43710.551030092596</v>
      </c>
      <c r="G5" s="69" t="s">
        <v>4</v>
      </c>
      <c r="H5" s="68">
        <v>2721</v>
      </c>
      <c r="I5" s="8">
        <f t="shared" si="0"/>
        <v>15.116666666666667</v>
      </c>
      <c r="J5" s="2">
        <v>4.0529999999999999</v>
      </c>
      <c r="K5" s="69">
        <v>180</v>
      </c>
      <c r="L5" s="68">
        <v>630</v>
      </c>
      <c r="M5" s="8">
        <f t="shared" si="1"/>
        <v>3.5</v>
      </c>
      <c r="N5" s="2">
        <v>1.996</v>
      </c>
      <c r="O5" s="69">
        <f t="shared" si="2"/>
        <v>180</v>
      </c>
      <c r="P5" s="181">
        <f t="shared" si="3"/>
        <v>4.3190476190476188</v>
      </c>
      <c r="Q5" s="77" t="s">
        <v>1079</v>
      </c>
      <c r="V5" s="82">
        <v>0.40347222222222223</v>
      </c>
      <c r="W5" s="83">
        <v>0.55555555555555558</v>
      </c>
      <c r="X5" s="86">
        <f t="shared" si="4"/>
        <v>0.15208333333333335</v>
      </c>
      <c r="AA5" s="108" t="s">
        <v>713</v>
      </c>
      <c r="AB5" s="119" t="s">
        <v>695</v>
      </c>
      <c r="AC5" s="118" t="s">
        <v>704</v>
      </c>
      <c r="AD5" s="119" t="s">
        <v>700</v>
      </c>
      <c r="AE5" s="118" t="s">
        <v>708</v>
      </c>
      <c r="AF5" s="119" t="s">
        <v>693</v>
      </c>
      <c r="AG5" s="120" t="s">
        <v>1351</v>
      </c>
      <c r="AH5" s="42"/>
    </row>
    <row r="6" spans="1:34" x14ac:dyDescent="0.3">
      <c r="A6" s="44" t="s">
        <v>2527</v>
      </c>
      <c r="B6" s="68" t="s">
        <v>1082</v>
      </c>
      <c r="C6" s="2" t="s">
        <v>1</v>
      </c>
      <c r="D6" s="2">
        <v>53</v>
      </c>
      <c r="E6" s="6">
        <v>24219</v>
      </c>
      <c r="F6" s="7">
        <v>43710.570520833331</v>
      </c>
      <c r="G6" s="69" t="s">
        <v>4</v>
      </c>
      <c r="H6" s="68">
        <v>2487</v>
      </c>
      <c r="I6" s="8">
        <f t="shared" si="0"/>
        <v>19.896000000000001</v>
      </c>
      <c r="J6" s="2">
        <v>4.1769999999999996</v>
      </c>
      <c r="K6" s="69">
        <v>125</v>
      </c>
      <c r="L6" s="68">
        <v>1025</v>
      </c>
      <c r="M6" s="8">
        <f t="shared" si="1"/>
        <v>8.1999999999999993</v>
      </c>
      <c r="N6" s="2">
        <v>2.91</v>
      </c>
      <c r="O6" s="69">
        <f t="shared" si="2"/>
        <v>125</v>
      </c>
      <c r="P6" s="181">
        <f t="shared" si="3"/>
        <v>2.4263414634146345</v>
      </c>
      <c r="Q6" s="77" t="s">
        <v>1079</v>
      </c>
      <c r="V6" s="82">
        <v>0.41666666666666669</v>
      </c>
      <c r="W6" s="83">
        <v>0.56944444444444442</v>
      </c>
      <c r="X6" s="86">
        <f t="shared" si="4"/>
        <v>0.15277777777777773</v>
      </c>
      <c r="AA6" s="114">
        <f ca="1">COUNTIF(OFFSET(C3,0,0,COUNTA(C:C)),"F")</f>
        <v>2489</v>
      </c>
      <c r="AB6" s="116">
        <f ca="1">_xlfn.STDEV.S(OFFSET(I3,0,0,COUNTA(I:I)))</f>
        <v>5.4467719488100359</v>
      </c>
      <c r="AC6" s="115">
        <f ca="1">_xlfn.STDEV.S(OFFSET(J3,0,0,COUNTA(J:J)))</f>
        <v>0.90296980331134846</v>
      </c>
      <c r="AD6" s="116">
        <f ca="1">_xlfn.STDEV.S(OFFSET(M3,0,0,COUNTA(M:M)))</f>
        <v>1.6626881167388095</v>
      </c>
      <c r="AE6" s="115">
        <f ca="1">_xlfn.STDEV.S(OFFSET(N3,0,0,COUNTA(N:N)))</f>
        <v>0.46589055489925496</v>
      </c>
      <c r="AF6" s="116">
        <f ca="1">_xlfn.STDEV.S(OFFSET(P3,0,0,COUNTA(P:P)))</f>
        <v>1.3975827765202899</v>
      </c>
      <c r="AG6" s="117">
        <f ca="1">_xlfn.STDEV.S(OFFSET(X3,0,0,COUNTA(X:X)))</f>
        <v>1.3993358351045641E-2</v>
      </c>
      <c r="AH6" s="42"/>
    </row>
    <row r="7" spans="1:34" x14ac:dyDescent="0.3">
      <c r="A7" s="44" t="s">
        <v>2528</v>
      </c>
      <c r="B7" s="68" t="s">
        <v>1083</v>
      </c>
      <c r="C7" s="2" t="s">
        <v>1</v>
      </c>
      <c r="D7" s="2">
        <v>58</v>
      </c>
      <c r="E7" s="6">
        <v>22433</v>
      </c>
      <c r="F7" s="7">
        <v>43710.584166666667</v>
      </c>
      <c r="G7" s="69" t="s">
        <v>553</v>
      </c>
      <c r="H7" s="68">
        <v>2470</v>
      </c>
      <c r="I7" s="8">
        <f t="shared" si="0"/>
        <v>17.642857142857142</v>
      </c>
      <c r="J7" s="2">
        <v>4.2169999999999996</v>
      </c>
      <c r="K7" s="69">
        <v>140</v>
      </c>
      <c r="L7" s="68">
        <v>466</v>
      </c>
      <c r="M7" s="8">
        <f t="shared" si="1"/>
        <v>3.3285714285714287</v>
      </c>
      <c r="N7" s="2">
        <v>1.7969999999999999</v>
      </c>
      <c r="O7" s="69">
        <f t="shared" si="2"/>
        <v>140</v>
      </c>
      <c r="P7" s="181">
        <f t="shared" si="3"/>
        <v>5.3004291845493556</v>
      </c>
      <c r="Q7" s="77" t="s">
        <v>1079</v>
      </c>
      <c r="V7" s="82">
        <v>0.42777777777777781</v>
      </c>
      <c r="W7" s="83">
        <v>0.58680555555555558</v>
      </c>
      <c r="X7" s="86">
        <f t="shared" si="4"/>
        <v>0.15902777777777777</v>
      </c>
      <c r="AA7" s="4" t="s">
        <v>1341</v>
      </c>
      <c r="AB7" s="119" t="s">
        <v>696</v>
      </c>
      <c r="AC7" s="118" t="s">
        <v>705</v>
      </c>
      <c r="AD7" s="119" t="s">
        <v>701</v>
      </c>
      <c r="AE7" s="118" t="s">
        <v>709</v>
      </c>
      <c r="AF7" s="119" t="s">
        <v>691</v>
      </c>
      <c r="AG7" s="118" t="s">
        <v>1352</v>
      </c>
      <c r="AH7" s="42"/>
    </row>
    <row r="8" spans="1:34" x14ac:dyDescent="0.3">
      <c r="A8" s="44" t="s">
        <v>2529</v>
      </c>
      <c r="B8" s="68" t="s">
        <v>1084</v>
      </c>
      <c r="C8" s="2" t="s">
        <v>1</v>
      </c>
      <c r="D8" s="2">
        <v>60</v>
      </c>
      <c r="E8" s="6">
        <v>21720</v>
      </c>
      <c r="F8" s="7">
        <v>43710.603726851848</v>
      </c>
      <c r="G8" s="69" t="s">
        <v>4</v>
      </c>
      <c r="H8" s="68">
        <v>1622</v>
      </c>
      <c r="I8" s="8">
        <f t="shared" si="0"/>
        <v>11.263888888888889</v>
      </c>
      <c r="J8" s="2">
        <v>3.6509999999999998</v>
      </c>
      <c r="K8" s="69">
        <v>144</v>
      </c>
      <c r="L8" s="68">
        <v>421</v>
      </c>
      <c r="M8" s="8">
        <f t="shared" si="1"/>
        <v>2.9236111111111112</v>
      </c>
      <c r="N8" s="2">
        <v>1.583</v>
      </c>
      <c r="O8" s="69">
        <f t="shared" si="2"/>
        <v>144</v>
      </c>
      <c r="P8" s="181">
        <f t="shared" si="3"/>
        <v>3.8527315914489311</v>
      </c>
      <c r="Q8" s="77" t="s">
        <v>1079</v>
      </c>
      <c r="V8" s="82">
        <v>0.45833333333333331</v>
      </c>
      <c r="W8" s="83">
        <v>0.59722222222222221</v>
      </c>
      <c r="X8" s="86">
        <f t="shared" si="4"/>
        <v>0.1388888888888889</v>
      </c>
      <c r="AA8" s="114">
        <f ca="1">IF(COUNTA(OFFSET(C3,0,0,COUNTA(C:C)))=AA4+AA6,AA4+AA6,"MISTAKE!")</f>
        <v>3332</v>
      </c>
      <c r="AB8" s="116">
        <f ca="1">MAX(OFFSET(I3,0,0,COUNTA(I:I)))</f>
        <v>67.510000000000005</v>
      </c>
      <c r="AC8" s="115">
        <f ca="1">MAX(OFFSET(J3,0,0,COUNTA(J:J)))</f>
        <v>11.647</v>
      </c>
      <c r="AD8" s="116">
        <f ca="1">MAX(OFFSET(M3,0,0,COUNTA(M:M)))</f>
        <v>19.08080808080808</v>
      </c>
      <c r="AE8" s="115">
        <f ca="1">MAX(OFFSET(N3,0,0,COUNTA(N:N)))</f>
        <v>12.930999999999999</v>
      </c>
      <c r="AF8" s="116">
        <f ca="1">MAX(OFFSET(P3,0,0,COUNTA(P:P)))</f>
        <v>28.871345029239766</v>
      </c>
      <c r="AG8" s="117">
        <f ca="1">MAX(OFFSET(X3,0,0,COUNTA(X:X)))</f>
        <v>0.40486111111111101</v>
      </c>
      <c r="AH8" s="42"/>
    </row>
    <row r="9" spans="1:34" x14ac:dyDescent="0.3">
      <c r="A9" s="44" t="s">
        <v>2530</v>
      </c>
      <c r="B9" s="68" t="s">
        <v>1085</v>
      </c>
      <c r="C9" s="2" t="s">
        <v>6</v>
      </c>
      <c r="D9" s="2">
        <v>43</v>
      </c>
      <c r="E9" s="6">
        <v>27703</v>
      </c>
      <c r="F9" s="7">
        <v>43710.618877314817</v>
      </c>
      <c r="G9" s="69" t="s">
        <v>4</v>
      </c>
      <c r="H9" s="68">
        <v>1476</v>
      </c>
      <c r="I9" s="8">
        <f t="shared" si="0"/>
        <v>10.25</v>
      </c>
      <c r="J9" s="2">
        <v>3.1659999999999999</v>
      </c>
      <c r="K9" s="69">
        <v>144</v>
      </c>
      <c r="L9" s="68">
        <v>464</v>
      </c>
      <c r="M9" s="8">
        <f t="shared" si="1"/>
        <v>3.2222222222222223</v>
      </c>
      <c r="N9" s="2">
        <v>1.86</v>
      </c>
      <c r="O9" s="69">
        <f t="shared" si="2"/>
        <v>144</v>
      </c>
      <c r="P9" s="181">
        <f t="shared" si="3"/>
        <v>3.1810344827586206</v>
      </c>
      <c r="Q9" s="77" t="s">
        <v>1079</v>
      </c>
      <c r="V9" s="82">
        <v>0.4604166666666667</v>
      </c>
      <c r="W9" s="83">
        <v>0.61805555555555558</v>
      </c>
      <c r="X9" s="86">
        <f t="shared" si="4"/>
        <v>0.15763888888888888</v>
      </c>
      <c r="AA9" s="4"/>
      <c r="AB9" s="119" t="s">
        <v>697</v>
      </c>
      <c r="AC9" s="118" t="s">
        <v>706</v>
      </c>
      <c r="AD9" s="119" t="s">
        <v>702</v>
      </c>
      <c r="AE9" s="118" t="s">
        <v>710</v>
      </c>
      <c r="AF9" s="119" t="s">
        <v>698</v>
      </c>
      <c r="AG9" s="118" t="s">
        <v>1353</v>
      </c>
      <c r="AH9" s="42"/>
    </row>
    <row r="10" spans="1:34" x14ac:dyDescent="0.3">
      <c r="A10" s="44" t="s">
        <v>2531</v>
      </c>
      <c r="B10" s="68" t="s">
        <v>1086</v>
      </c>
      <c r="C10" s="2" t="s">
        <v>6</v>
      </c>
      <c r="D10" s="2">
        <v>49</v>
      </c>
      <c r="E10" s="6">
        <v>25615</v>
      </c>
      <c r="F10" s="7">
        <v>43710.635300925926</v>
      </c>
      <c r="G10" s="69" t="s">
        <v>4</v>
      </c>
      <c r="H10" s="68">
        <v>2076</v>
      </c>
      <c r="I10" s="8">
        <f t="shared" si="0"/>
        <v>13.480519480519481</v>
      </c>
      <c r="J10" s="2">
        <v>3.7839999999999998</v>
      </c>
      <c r="K10" s="69">
        <v>154</v>
      </c>
      <c r="L10" s="68">
        <v>896</v>
      </c>
      <c r="M10" s="8">
        <f t="shared" si="1"/>
        <v>5.8181818181818183</v>
      </c>
      <c r="N10" s="2">
        <v>2.6819999999999999</v>
      </c>
      <c r="O10" s="69">
        <f t="shared" si="2"/>
        <v>154</v>
      </c>
      <c r="P10" s="181">
        <f t="shared" si="3"/>
        <v>2.3169642857142856</v>
      </c>
      <c r="Q10" s="77" t="s">
        <v>1087</v>
      </c>
      <c r="V10" s="82">
        <v>0.48055555555555557</v>
      </c>
      <c r="W10" s="83">
        <v>0.63194444444444442</v>
      </c>
      <c r="X10" s="86">
        <f t="shared" si="4"/>
        <v>0.15138888888888885</v>
      </c>
      <c r="AA10" s="4"/>
      <c r="AB10" s="116">
        <f ca="1">MEDIAN(OFFSET(I3,0,0,COUNTA(I:I)))</f>
        <v>15.075353535353536</v>
      </c>
      <c r="AC10" s="115">
        <f ca="1">MEDIAN(OFFSET(J3,0,0,COUNTA(J:J)))</f>
        <v>4.0519999999999996</v>
      </c>
      <c r="AD10" s="116">
        <f ca="1">MEDIAN(OFFSET(M3,0,0,COUNTA(M:M)))</f>
        <v>3.9289321789321789</v>
      </c>
      <c r="AE10" s="115">
        <f ca="1">MEDIAN(OFFSET(N3,0,0,COUNTA(N:N)))</f>
        <v>2.0019999999999998</v>
      </c>
      <c r="AF10" s="116">
        <f ca="1">MEDIAN(OFFSET(P3,0,0,COUNTA(P:P)))</f>
        <v>3.7006751449013819</v>
      </c>
      <c r="AG10" s="117">
        <f ca="1">MEDIAN(OFFSET(X3,0,0,COUNTA(X:X)))</f>
        <v>0.15347222222222223</v>
      </c>
      <c r="AH10" s="42"/>
    </row>
    <row r="11" spans="1:34" x14ac:dyDescent="0.3">
      <c r="A11" s="44" t="s">
        <v>2532</v>
      </c>
      <c r="B11" s="68" t="s">
        <v>1088</v>
      </c>
      <c r="C11" s="2" t="s">
        <v>6</v>
      </c>
      <c r="D11" s="2">
        <v>33</v>
      </c>
      <c r="E11" s="6">
        <v>31330</v>
      </c>
      <c r="F11" s="7">
        <v>43710.648981481485</v>
      </c>
      <c r="G11" s="69" t="s">
        <v>553</v>
      </c>
      <c r="H11" s="68">
        <v>1009</v>
      </c>
      <c r="I11" s="8">
        <f t="shared" si="0"/>
        <v>9.0089285714285712</v>
      </c>
      <c r="J11" s="2">
        <v>3.3919999999999999</v>
      </c>
      <c r="K11" s="69">
        <v>112</v>
      </c>
      <c r="L11" s="68">
        <v>281</v>
      </c>
      <c r="M11" s="8">
        <f t="shared" si="1"/>
        <v>2.5089285714285716</v>
      </c>
      <c r="N11" s="2">
        <v>1.5129999999999999</v>
      </c>
      <c r="O11" s="69">
        <f t="shared" si="2"/>
        <v>112</v>
      </c>
      <c r="P11" s="181">
        <f t="shared" si="3"/>
        <v>3.5907473309608537</v>
      </c>
      <c r="Q11" s="77" t="s">
        <v>1079</v>
      </c>
      <c r="V11" s="82">
        <v>0.48541666666666666</v>
      </c>
      <c r="W11" s="83">
        <v>0.64583333333333337</v>
      </c>
      <c r="X11" s="86">
        <f t="shared" si="4"/>
        <v>0.16041666666666671</v>
      </c>
      <c r="AA11" s="4"/>
      <c r="AB11" s="18" t="s">
        <v>699</v>
      </c>
      <c r="AC11" s="10" t="s">
        <v>707</v>
      </c>
      <c r="AD11" s="18" t="s">
        <v>703</v>
      </c>
      <c r="AE11" s="10" t="s">
        <v>711</v>
      </c>
      <c r="AF11" s="18" t="s">
        <v>692</v>
      </c>
      <c r="AG11" s="10" t="s">
        <v>1354</v>
      </c>
      <c r="AH11" s="42"/>
    </row>
    <row r="12" spans="1:34" ht="17.25" thickBot="1" x14ac:dyDescent="0.35">
      <c r="A12" s="44" t="s">
        <v>2533</v>
      </c>
      <c r="B12" s="68" t="s">
        <v>1089</v>
      </c>
      <c r="C12" s="2" t="s">
        <v>6</v>
      </c>
      <c r="D12" s="2">
        <v>38</v>
      </c>
      <c r="E12" s="6">
        <v>29542</v>
      </c>
      <c r="F12" s="7">
        <v>43710.677719907406</v>
      </c>
      <c r="G12" s="69" t="s">
        <v>4</v>
      </c>
      <c r="H12" s="68">
        <v>1489</v>
      </c>
      <c r="I12" s="8">
        <f t="shared" si="0"/>
        <v>13.06140350877193</v>
      </c>
      <c r="J12" s="2">
        <v>3.8220000000000001</v>
      </c>
      <c r="K12" s="69">
        <v>114</v>
      </c>
      <c r="L12" s="68">
        <v>428</v>
      </c>
      <c r="M12" s="8">
        <f t="shared" si="1"/>
        <v>3.7543859649122808</v>
      </c>
      <c r="N12" s="2">
        <v>1.893</v>
      </c>
      <c r="O12" s="69">
        <f t="shared" si="2"/>
        <v>114</v>
      </c>
      <c r="P12" s="181">
        <f t="shared" si="3"/>
        <v>3.4789719626168223</v>
      </c>
      <c r="Q12" s="77" t="s">
        <v>1079</v>
      </c>
      <c r="V12" s="82">
        <v>0.50763888888888886</v>
      </c>
      <c r="W12" s="83">
        <v>0.68055555555555547</v>
      </c>
      <c r="X12" s="86">
        <f t="shared" si="4"/>
        <v>0.17291666666666661</v>
      </c>
      <c r="AA12" s="109"/>
      <c r="AB12" s="110">
        <f ca="1">MIN(OFFSET(I3,0,0,COUNTA(I:I)))</f>
        <v>0.16050505050505051</v>
      </c>
      <c r="AC12" s="17">
        <f ca="1">MIN(OFFSET(J3,0,0,COUNTA(J:J)))</f>
        <v>0.77200000000000002</v>
      </c>
      <c r="AD12" s="110">
        <f ca="1">MIN(OFFSET(M3,0,0,COUNTA(M:M)))</f>
        <v>1.0909090909090908</v>
      </c>
      <c r="AE12" s="17">
        <f ca="1">MIN(OFFSET(N3,0,0,COUNTA(N:N)))</f>
        <v>0.59099999999999997</v>
      </c>
      <c r="AF12" s="110">
        <f ca="1">MIN(OFFSET(P3,0,0,COUNTA(P:P)))</f>
        <v>4.7861445783132534E-2</v>
      </c>
      <c r="AG12" s="113">
        <f ca="1">MIN(OFFSET(X3,0,0,COUNTA(X:X)))</f>
        <v>7.6388888888888895E-2</v>
      </c>
      <c r="AH12" s="42"/>
    </row>
    <row r="13" spans="1:34" ht="17.25" thickBot="1" x14ac:dyDescent="0.35">
      <c r="A13" s="44" t="s">
        <v>2534</v>
      </c>
      <c r="B13" s="68" t="s">
        <v>1090</v>
      </c>
      <c r="C13" s="2" t="s">
        <v>6</v>
      </c>
      <c r="D13" s="2">
        <v>56</v>
      </c>
      <c r="E13" s="6">
        <v>22945</v>
      </c>
      <c r="F13" s="7">
        <v>43710.691932870373</v>
      </c>
      <c r="G13" s="69" t="s">
        <v>4</v>
      </c>
      <c r="H13" s="68">
        <v>2004</v>
      </c>
      <c r="I13" s="8">
        <f t="shared" si="0"/>
        <v>11.928571428571429</v>
      </c>
      <c r="J13" s="2">
        <v>0.99399999999999999</v>
      </c>
      <c r="K13" s="69">
        <v>168</v>
      </c>
      <c r="L13" s="68">
        <v>631</v>
      </c>
      <c r="M13" s="8">
        <f t="shared" si="1"/>
        <v>3.7559523809523809</v>
      </c>
      <c r="N13" s="2">
        <v>0.64300000000000002</v>
      </c>
      <c r="O13" s="69">
        <f t="shared" si="2"/>
        <v>168</v>
      </c>
      <c r="P13" s="181">
        <f t="shared" si="3"/>
        <v>3.1759112519809825</v>
      </c>
      <c r="Q13" s="77" t="s">
        <v>1079</v>
      </c>
      <c r="V13" s="82">
        <v>0.49305555555555558</v>
      </c>
      <c r="W13" s="83">
        <v>0.70138888888888884</v>
      </c>
      <c r="X13" s="86">
        <f t="shared" si="4"/>
        <v>0.20833333333333326</v>
      </c>
      <c r="AA13" s="2"/>
      <c r="AB13" s="2"/>
      <c r="AC13" s="2"/>
      <c r="AD13" s="2"/>
      <c r="AE13" s="2"/>
      <c r="AF13" s="2"/>
      <c r="AG13" s="2"/>
      <c r="AH13" s="2"/>
    </row>
    <row r="14" spans="1:34" ht="17.25" thickBot="1" x14ac:dyDescent="0.35">
      <c r="A14" s="44" t="s">
        <v>2535</v>
      </c>
      <c r="B14" s="68" t="s">
        <v>1091</v>
      </c>
      <c r="C14" s="2" t="s">
        <v>1</v>
      </c>
      <c r="D14" s="2">
        <v>44</v>
      </c>
      <c r="E14" s="6">
        <v>27510</v>
      </c>
      <c r="F14" s="7">
        <v>43710.706446759257</v>
      </c>
      <c r="G14" s="69" t="s">
        <v>4</v>
      </c>
      <c r="H14" s="68">
        <v>3376</v>
      </c>
      <c r="I14" s="8">
        <f t="shared" si="0"/>
        <v>18.755555555555556</v>
      </c>
      <c r="J14" s="2">
        <v>4.2930000000000001</v>
      </c>
      <c r="K14" s="69">
        <v>180</v>
      </c>
      <c r="L14" s="68">
        <v>947</v>
      </c>
      <c r="M14" s="8">
        <f t="shared" si="1"/>
        <v>5.2611111111111111</v>
      </c>
      <c r="N14" s="2">
        <v>2.5</v>
      </c>
      <c r="O14" s="69">
        <f t="shared" si="2"/>
        <v>180</v>
      </c>
      <c r="P14" s="181">
        <f t="shared" si="3"/>
        <v>3.5649419218585008</v>
      </c>
      <c r="Q14" s="77" t="s">
        <v>1079</v>
      </c>
      <c r="V14" s="82">
        <v>0.52083333333333337</v>
      </c>
      <c r="W14" s="83">
        <v>0.70833333333333337</v>
      </c>
      <c r="X14" s="86">
        <f t="shared" si="4"/>
        <v>0.1875</v>
      </c>
      <c r="AA14" s="67" t="s">
        <v>5303</v>
      </c>
      <c r="AB14" s="143" t="s">
        <v>686</v>
      </c>
      <c r="AC14" s="133" t="s">
        <v>687</v>
      </c>
      <c r="AD14" s="134" t="s">
        <v>695</v>
      </c>
      <c r="AE14" s="139" t="s">
        <v>688</v>
      </c>
      <c r="AF14" s="140" t="s">
        <v>714</v>
      </c>
      <c r="AG14" s="130" t="s">
        <v>5305</v>
      </c>
      <c r="AH14" s="20" t="s">
        <v>5306</v>
      </c>
    </row>
    <row r="15" spans="1:34" x14ac:dyDescent="0.3">
      <c r="A15" s="44" t="s">
        <v>2536</v>
      </c>
      <c r="B15" s="68" t="s">
        <v>1092</v>
      </c>
      <c r="C15" s="2" t="s">
        <v>6</v>
      </c>
      <c r="D15" s="2">
        <v>80</v>
      </c>
      <c r="E15" s="6">
        <v>14204</v>
      </c>
      <c r="F15" s="7">
        <v>43710.721122685187</v>
      </c>
      <c r="G15" s="69" t="s">
        <v>4</v>
      </c>
      <c r="H15" s="68">
        <v>3030</v>
      </c>
      <c r="I15" s="8">
        <f t="shared" si="0"/>
        <v>14.926108374384237</v>
      </c>
      <c r="J15" s="2">
        <v>3.8980000000000001</v>
      </c>
      <c r="K15" s="69">
        <v>203</v>
      </c>
      <c r="L15" s="68">
        <v>1068</v>
      </c>
      <c r="M15" s="8">
        <f t="shared" si="1"/>
        <v>5.2610837438423648</v>
      </c>
      <c r="N15" s="2">
        <v>2.3140000000000001</v>
      </c>
      <c r="O15" s="69">
        <f t="shared" si="2"/>
        <v>203</v>
      </c>
      <c r="P15" s="181">
        <f t="shared" si="3"/>
        <v>2.8370786516853932</v>
      </c>
      <c r="Q15" s="77" t="s">
        <v>1079</v>
      </c>
      <c r="V15" s="82">
        <v>0.53263888888888888</v>
      </c>
      <c r="W15" s="83">
        <v>0.72222222222222221</v>
      </c>
      <c r="X15" s="86">
        <f t="shared" si="4"/>
        <v>0.18958333333333333</v>
      </c>
      <c r="AA15" s="18" t="s">
        <v>16707</v>
      </c>
      <c r="AB15" s="4">
        <f ca="1">COUNTIFS(OFFSET(D3,0,0,COUNTA(D:D)),"&lt;20")</f>
        <v>38</v>
      </c>
      <c r="AC15" s="137">
        <f ca="1">AVERAGEIFS(OFFSET(I3,0,0,COUNTA(I:I)),OFFSET(D3,0,0,COUNTA(D:D)),"&lt;20")</f>
        <v>10.172358579529634</v>
      </c>
      <c r="AD15" s="135">
        <f t="array" aca="1" ref="AD15" ca="1">_xlfn.STDEV.S(IF(OFFSET(D3,0,0,IMSUB(COUNTA(D:D),1))&lt;20,OFFSET(I3,0,0,IMSUB(COUNTA(I:I),1))))</f>
        <v>4.601206343658677</v>
      </c>
      <c r="AE15" s="137">
        <f ca="1">AVERAGEIFS(OFFSET(M3,0,0,COUNTA(M:M)),OFFSET(D3,0,0,COUNTA(D:D)),"&lt;20")</f>
        <v>2.3247247371485598</v>
      </c>
      <c r="AF15" s="135">
        <f t="array" aca="1" ref="AF15" ca="1">_xlfn.STDEV.S(IF(OFFSET(D3,0,0,IMSUB(COUNTA(D:D),1))&lt;20,OFFSET(M3,0,0,IMSUB(COUNTA(M:M),1))))</f>
        <v>0.64579445639779809</v>
      </c>
      <c r="AG15" s="131">
        <f ca="1">AVERAGEIFS(OFFSET(P3,0,0,COUNTA(P:P)),OFFSET(D3,0,0,COUNTA(D:D)),"&lt;20")</f>
        <v>4.7522311885666788</v>
      </c>
      <c r="AH15" s="126">
        <f t="array" aca="1" ref="AH15" ca="1">_xlfn.STDEV.S(IF(OFFSET(D3,0,0,IMSUB(COUNTA(D:D),1))&lt;20,OFFSET(P3,0,0,IMSUB(COUNTA(P:P),1))))</f>
        <v>2.480081848039545</v>
      </c>
    </row>
    <row r="16" spans="1:34" x14ac:dyDescent="0.3">
      <c r="A16" s="44" t="s">
        <v>2537</v>
      </c>
      <c r="B16" s="68" t="s">
        <v>1093</v>
      </c>
      <c r="C16" s="2" t="s">
        <v>6</v>
      </c>
      <c r="D16" s="2">
        <v>84</v>
      </c>
      <c r="E16" s="6">
        <v>12876</v>
      </c>
      <c r="F16" s="7">
        <v>43711.523101851853</v>
      </c>
      <c r="G16" s="69" t="s">
        <v>4</v>
      </c>
      <c r="H16" s="68">
        <v>2287</v>
      </c>
      <c r="I16" s="8">
        <f t="shared" si="0"/>
        <v>18.150793650793652</v>
      </c>
      <c r="J16" s="2">
        <v>4.5869999999999997</v>
      </c>
      <c r="K16" s="69">
        <v>126</v>
      </c>
      <c r="L16" s="68">
        <v>939</v>
      </c>
      <c r="M16" s="8">
        <f t="shared" si="1"/>
        <v>7.4523809523809526</v>
      </c>
      <c r="N16" s="2">
        <v>2.927</v>
      </c>
      <c r="O16" s="69">
        <f t="shared" si="2"/>
        <v>126</v>
      </c>
      <c r="P16" s="181">
        <f t="shared" si="3"/>
        <v>2.4355697550585731</v>
      </c>
      <c r="Q16" s="77" t="s">
        <v>1079</v>
      </c>
      <c r="V16" s="82">
        <v>0.37986111111111115</v>
      </c>
      <c r="W16" s="83">
        <v>0.52083333333333337</v>
      </c>
      <c r="X16" s="86">
        <f t="shared" si="4"/>
        <v>0.14097222222222222</v>
      </c>
      <c r="AA16" s="18" t="s">
        <v>677</v>
      </c>
      <c r="AB16" s="4">
        <f ca="1">COUNTIFS(OFFSET(D3,0,0,COUNTA(D:D)),"&gt;=20",OFFSET(D3,0,0,COUNTA(D:D)),"&lt;30")</f>
        <v>89</v>
      </c>
      <c r="AC16" s="137">
        <f ca="1">AVERAGEIFS(OFFSET(I3,0,0,COUNTA(I:I)),OFFSET(D3,0,0,COUNTA(D:D)),"&gt;=20",OFFSET(D3,0,0,COUNTA(D:D)),"&lt;30")</f>
        <v>8.3378137405295671</v>
      </c>
      <c r="AD16" s="135">
        <f t="array" aca="1" ref="AD16" ca="1">_xlfn.STDEV.S(IF(OFFSET(D3,0,0,IMSUB(COUNTA(D:D),1))&gt;=20,IF(OFFSET(D3,0,0,IMSUB(COUNTA(D:D),1))&lt;30,OFFSET(I3,0,0,IMSUB(COUNTA(I:I),1)))))</f>
        <v>3.1337776195718381</v>
      </c>
      <c r="AE16" s="137">
        <f ca="1">AVERAGEIFS(OFFSET(M3,0,0,COUNTA(M:M)),OFFSET($D3,0,0,COUNTA($D:$D)),"&gt;=20",OFFSET($D3,0,0,COUNTA($D:$D)),"&lt;30")</f>
        <v>3.1760481821296986</v>
      </c>
      <c r="AF16" s="135">
        <f t="array" aca="1" ref="AF16" ca="1">_xlfn.STDEV.S(IF(OFFSET(D3,0,0,IMSUB(COUNTA(D:D),1))&gt;=20,IF(OFFSET(D3,0,0,IMSUB(COUNTA(D:D),1))&lt;30,OFFSET(M3,0,0,IMSUB(COUNTA(M:M),1)))))</f>
        <v>1.2577488493706461</v>
      </c>
      <c r="AG16" s="131">
        <f ca="1">AVERAGEIFS(OFFSET(P3,0,0,COUNTA(P:P)),OFFSET($D3,0,0,COUNTA($D:$D)),"&gt;=20",OFFSET($D3,0,0,COUNTA($D:$D)),"&lt;30")</f>
        <v>2.7075087063580043</v>
      </c>
      <c r="AH16" s="16">
        <f t="array" aca="1" ref="AH16" ca="1">_xlfn.STDEV.S(IF(OFFSET(D3,0,0,IMSUB(COUNTA(D:D),1))&gt;=20,IF(OFFSET(D3,0,0,IMSUB(COUNTA(D:D),1))&lt;30,OFFSET(P3,0,0,IMSUB(COUNTA(P:P),1)))))</f>
        <v>0.64520486620610096</v>
      </c>
    </row>
    <row r="17" spans="1:34" x14ac:dyDescent="0.3">
      <c r="A17" s="44" t="s">
        <v>2538</v>
      </c>
      <c r="B17" s="68" t="s">
        <v>1094</v>
      </c>
      <c r="C17" s="2" t="s">
        <v>6</v>
      </c>
      <c r="D17" s="2">
        <v>65</v>
      </c>
      <c r="E17" s="6">
        <v>19884</v>
      </c>
      <c r="F17" s="7">
        <v>43711.536261574074</v>
      </c>
      <c r="G17" s="69" t="s">
        <v>4</v>
      </c>
      <c r="H17" s="68">
        <v>2513</v>
      </c>
      <c r="I17" s="8">
        <f t="shared" si="0"/>
        <v>13.807692307692308</v>
      </c>
      <c r="J17" s="2">
        <v>3.6819999999999999</v>
      </c>
      <c r="K17" s="69">
        <v>182</v>
      </c>
      <c r="L17" s="68">
        <v>706</v>
      </c>
      <c r="M17" s="8">
        <f t="shared" si="1"/>
        <v>3.8791208791208791</v>
      </c>
      <c r="N17" s="2">
        <v>2.0179999999999998</v>
      </c>
      <c r="O17" s="69">
        <f t="shared" si="2"/>
        <v>182</v>
      </c>
      <c r="P17" s="181">
        <f t="shared" si="3"/>
        <v>3.559490084985836</v>
      </c>
      <c r="Q17" s="77" t="s">
        <v>1079</v>
      </c>
      <c r="V17" s="82">
        <v>0.38541666666666669</v>
      </c>
      <c r="W17" s="83">
        <v>0.53472222222222221</v>
      </c>
      <c r="X17" s="86">
        <f t="shared" si="4"/>
        <v>0.14930555555555552</v>
      </c>
      <c r="AA17" s="18" t="s">
        <v>678</v>
      </c>
      <c r="AB17" s="4">
        <f ca="1">COUNTIFS(OFFSET(D3,0,0,COUNTA(D:D)),"&gt;=30",OFFSET(D3,0,0,COUNTA(D:D)),"&lt;40")</f>
        <v>230</v>
      </c>
      <c r="AC17" s="137">
        <f ca="1">AVERAGEIFS(OFFSET(I3,0,0,COUNTA(I:I)),OFFSET(D3,0,0,COUNTA(D:D)),"&gt;=30",OFFSET(D3,0,0,COUNTA(D:D)),"&lt;40")</f>
        <v>10.518387774073757</v>
      </c>
      <c r="AD17" s="135">
        <f t="array" aca="1" ref="AD17" ca="1">_xlfn.STDEV.S(IF(OFFSET(D3,0,0,IMSUB(COUNTA(D:D),1))&gt;=30,IF(OFFSET(D3,0,0,IMSUB(COUNTA(D:D),1))&lt;40,OFFSET(I3,0,0,IMSUB(COUNTA(I:I),1)))))</f>
        <v>2.8919693797812167</v>
      </c>
      <c r="AE17" s="137">
        <f ca="1">AVERAGEIFS(OFFSET(M3,0,0,COUNTA(M:M)),OFFSET(D3,0,0,COUNTA(D:D)),"&gt;=30",OFFSET(D3,0,0,COUNTA(D:D)),"&lt;40")</f>
        <v>3.3054863594699793</v>
      </c>
      <c r="AF17" s="135">
        <f t="array" aca="1" ref="AF17" ca="1">_xlfn.STDEV.S(IF(OFFSET(D3,0,0,IMSUB(COUNTA(D:D),1))&gt;=30,IF(OFFSET(D3,0,0,IMSUB(COUNTA(D:D),1))&lt;40,OFFSET(M3,0,0,IMSUB(COUNTA(M:M),1)))))</f>
        <v>0.93835142576767261</v>
      </c>
      <c r="AG17" s="131">
        <f ca="1">AVERAGEIFS(OFFSET(P3,0,0,COUNTA(P:P)),OFFSET($D3,0,0,COUNTA($D:$D)),"&gt;=30",OFFSET($D3,0,0,COUNTA($D:$D)),"&lt;40")</f>
        <v>3.2817678928863021</v>
      </c>
      <c r="AH17" s="16">
        <f t="array" aca="1" ref="AH17" ca="1">_xlfn.STDEV.S(IF(OFFSET(D3,0,0,IMSUB(COUNTA(D:D),1))&gt;=30,IF(OFFSET(D3,0,0,IMSUB(COUNTA(D:D),1))&lt;40,OFFSET(P3,0,0,IMSUB(COUNTA(P:P),1)))))</f>
        <v>0.83113424240523703</v>
      </c>
    </row>
    <row r="18" spans="1:34" x14ac:dyDescent="0.3">
      <c r="A18" s="44" t="s">
        <v>2539</v>
      </c>
      <c r="B18" s="68" t="s">
        <v>1095</v>
      </c>
      <c r="C18" s="2" t="s">
        <v>1</v>
      </c>
      <c r="D18" s="2">
        <v>80</v>
      </c>
      <c r="E18" s="6">
        <v>14384</v>
      </c>
      <c r="F18" s="7">
        <v>43711.548171296294</v>
      </c>
      <c r="G18" s="69" t="s">
        <v>4</v>
      </c>
      <c r="H18" s="68">
        <v>1294</v>
      </c>
      <c r="I18" s="8">
        <f t="shared" si="0"/>
        <v>17.972222222222221</v>
      </c>
      <c r="J18" s="2">
        <v>4.6269999999999998</v>
      </c>
      <c r="K18" s="69">
        <v>72</v>
      </c>
      <c r="L18" s="68">
        <v>338</v>
      </c>
      <c r="M18" s="8">
        <f t="shared" si="1"/>
        <v>4.6944444444444446</v>
      </c>
      <c r="N18" s="2">
        <v>2.56</v>
      </c>
      <c r="O18" s="69">
        <f t="shared" si="2"/>
        <v>72</v>
      </c>
      <c r="P18" s="181">
        <f t="shared" si="3"/>
        <v>3.8284023668639051</v>
      </c>
      <c r="Q18" s="77" t="s">
        <v>1079</v>
      </c>
      <c r="V18" s="82">
        <v>0.3833333333333333</v>
      </c>
      <c r="W18" s="83">
        <v>0.54861111111111105</v>
      </c>
      <c r="X18" s="86">
        <f t="shared" si="4"/>
        <v>0.16527777777777775</v>
      </c>
      <c r="AA18" s="18" t="s">
        <v>679</v>
      </c>
      <c r="AB18" s="4">
        <f ca="1">COUNTIFS(OFFSET(D3,0,0,COUNTA(D:D)),"&gt;=40",OFFSET(D3,0,0,COUNTA(D:D)),"&lt;50")</f>
        <v>746</v>
      </c>
      <c r="AC18" s="137">
        <f ca="1">AVERAGEIFS(OFFSET(I3,0,0,COUNTA(I:I)),OFFSET(D3,0,0,COUNTA(D:D)),"&gt;=40",OFFSET(D3,0,0,COUNTA(D:D)),"&lt;50")</f>
        <v>13.622894670954594</v>
      </c>
      <c r="AD18" s="135">
        <f t="array" aca="1" ref="AD18" ca="1">_xlfn.STDEV.S(IF(OFFSET(D3,0,0,IMSUB(COUNTA(D:D),1))&gt;=40,IF(OFFSET(D3,0,0,IMSUB(COUNTA(D:D),1))&lt;50,OFFSET(I3,0,0,IMSUB(COUNTA(I:I),1)))))</f>
        <v>4.3450865537701819</v>
      </c>
      <c r="AE18" s="137">
        <f ca="1">AVERAGEIFS(OFFSET(M3,0,0,COUNTA(M:M)),OFFSET(D3,0,0,COUNTA(D:D)),"&gt;=40",OFFSET(D3,0,0,COUNTA(D:D)),"&lt;50")</f>
        <v>3.7109561483583327</v>
      </c>
      <c r="AF18" s="135">
        <f t="array" aca="1" ref="AF18" ca="1">_xlfn.STDEV.S(IF(OFFSET(D3,0,0,IMSUB(COUNTA(D:D),1))&gt;=40,IF(OFFSET(D3,0,0,IMSUB(COUNTA(D:D),1))&lt;50,OFFSET(M3,0,0,IMSUB(COUNTA(M:M),1)))))</f>
        <v>1.24581054976893</v>
      </c>
      <c r="AG18" s="131">
        <f ca="1">AVERAGEIFS(OFFSET(P3,0,0,COUNTA(P:P)),OFFSET($D3,0,0,COUNTA($D:$D)),"&gt;=40",OFFSET($D3,0,0,COUNTA($D:$D)),"&lt;50")</f>
        <v>3.8201276134330984</v>
      </c>
      <c r="AH18" s="16">
        <f t="array" aca="1" ref="AH18" ca="1">_xlfn.STDEV.S(IF(OFFSET(D3,0,0,IMSUB(COUNTA(D:D),1))&gt;=40,IF(OFFSET(D3,0,0,IMSUB(COUNTA(D:D),1))&lt;50,OFFSET(P3,0,0,IMSUB(COUNTA(P:P),1)))))</f>
        <v>1.1007066338343827</v>
      </c>
    </row>
    <row r="19" spans="1:34" x14ac:dyDescent="0.3">
      <c r="A19" s="44" t="s">
        <v>2540</v>
      </c>
      <c r="B19" s="68" t="s">
        <v>1096</v>
      </c>
      <c r="C19" s="2" t="s">
        <v>1</v>
      </c>
      <c r="D19" s="2">
        <v>62</v>
      </c>
      <c r="E19" s="6">
        <v>20928</v>
      </c>
      <c r="F19" s="7">
        <v>43711.57136574074</v>
      </c>
      <c r="G19" s="69" t="s">
        <v>4</v>
      </c>
      <c r="H19" s="68">
        <v>863</v>
      </c>
      <c r="I19" s="8">
        <f t="shared" si="0"/>
        <v>13.484375</v>
      </c>
      <c r="J19" s="2">
        <v>3.528</v>
      </c>
      <c r="K19" s="69">
        <v>64</v>
      </c>
      <c r="L19" s="68">
        <v>240</v>
      </c>
      <c r="M19" s="8">
        <f t="shared" si="1"/>
        <v>3.75</v>
      </c>
      <c r="N19" s="2">
        <v>2.16</v>
      </c>
      <c r="O19" s="69">
        <f t="shared" si="2"/>
        <v>64</v>
      </c>
      <c r="P19" s="181">
        <f t="shared" si="3"/>
        <v>3.5958333333333332</v>
      </c>
      <c r="Q19" s="77" t="s">
        <v>1079</v>
      </c>
      <c r="V19" s="82">
        <v>0.41666666666666669</v>
      </c>
      <c r="W19" s="83">
        <v>0.56944444444444442</v>
      </c>
      <c r="X19" s="86">
        <f t="shared" si="4"/>
        <v>0.15277777777777773</v>
      </c>
      <c r="AA19" s="18" t="s">
        <v>680</v>
      </c>
      <c r="AB19" s="4">
        <f ca="1">COUNTIFS(OFFSET(D3,0,0,COUNTA(D:D)),"&gt;=50",OFFSET(D3,0,0,COUNTA(D:D)),"&lt;60")</f>
        <v>1042</v>
      </c>
      <c r="AC19" s="137">
        <f ca="1">AVERAGEIFS(OFFSET(I3,0,0,COUNTA(I:I)),OFFSET(D3,0,0,COUNTA(D:D)),"&gt;=50",OFFSET(D3,0,0,COUNTA(D:D)),"&lt;60")</f>
        <v>16.603683619971527</v>
      </c>
      <c r="AD19" s="135">
        <f t="array" aca="1" ref="AD19" ca="1">_xlfn.STDEV.S(IF(OFFSET(D3,0,0,IMSUB(COUNTA(D:D),1))&gt;=50,IF(OFFSET(D3,0,0,IMSUB(COUNTA(D:D),1))&lt;60,OFFSET(I3,0,0,IMSUB(COUNTA(I:I),1)))))</f>
        <v>5.002613407329827</v>
      </c>
      <c r="AE19" s="137">
        <f ca="1">AVERAGEIFS(OFFSET(M3,0,0,COUNTA(M:M)),OFFSET(D3,0,0,COUNTA(D:D)),"&gt;=50",OFFSET(D3,0,0,COUNTA(D:D)),"&lt;60")</f>
        <v>3.9806675791679149</v>
      </c>
      <c r="AF19" s="135">
        <f t="array" aca="1" ref="AF19" ca="1">_xlfn.STDEV.S(IF(OFFSET(D3,0,0,IMSUB(COUNTA(D:D),1))&gt;=50,IF(OFFSET(D3,0,0,IMSUB(COUNTA(D:D),1))&lt;60,OFFSET(M3,0,0,IMSUB(COUNTA(M:M),1)))))</f>
        <v>1.1321857758836271</v>
      </c>
      <c r="AG19" s="131">
        <f ca="1">AVERAGEIFS(OFFSET(P3,0,0,COUNTA(P:P)),OFFSET($D3,0,0,COUNTA($D:$D)),"&gt;=50",OFFSET($D3,0,0,COUNTA($D:$D)),"&lt;60")</f>
        <v>4.3459064434867578</v>
      </c>
      <c r="AH19" s="16">
        <f t="array" aca="1" ref="AH19" ca="1">_xlfn.STDEV.S(IF(OFFSET(D3,0,0,IMSUB(COUNTA(D:D),1))&gt;=50,IF(OFFSET(D3,0,0,IMSUB(COUNTA(D:D),1))&lt;60,OFFSET(P3,0,0,IMSUB(COUNTA(P:P),1)))))</f>
        <v>1.4308314933805037</v>
      </c>
    </row>
    <row r="20" spans="1:34" x14ac:dyDescent="0.3">
      <c r="A20" s="44" t="s">
        <v>2541</v>
      </c>
      <c r="B20" s="68" t="s">
        <v>1097</v>
      </c>
      <c r="C20" s="2" t="s">
        <v>1</v>
      </c>
      <c r="D20" s="2">
        <v>40</v>
      </c>
      <c r="E20" s="6">
        <v>29086</v>
      </c>
      <c r="F20" s="7">
        <v>43711.584872685184</v>
      </c>
      <c r="G20" s="69" t="s">
        <v>4</v>
      </c>
      <c r="H20" s="68">
        <v>1569</v>
      </c>
      <c r="I20" s="8">
        <f t="shared" si="0"/>
        <v>10.46</v>
      </c>
      <c r="J20" s="2">
        <v>3.4089999999999998</v>
      </c>
      <c r="K20" s="69">
        <v>150</v>
      </c>
      <c r="L20" s="68">
        <v>355</v>
      </c>
      <c r="M20" s="8">
        <f t="shared" si="1"/>
        <v>2.3666666666666667</v>
      </c>
      <c r="N20" s="2">
        <v>1.5169999999999999</v>
      </c>
      <c r="O20" s="69">
        <f t="shared" si="2"/>
        <v>150</v>
      </c>
      <c r="P20" s="181">
        <f t="shared" si="3"/>
        <v>4.4197183098591548</v>
      </c>
      <c r="Q20" s="77" t="s">
        <v>1079</v>
      </c>
      <c r="V20" s="82">
        <v>0.4201388888888889</v>
      </c>
      <c r="W20" s="83">
        <v>0.58333333333333337</v>
      </c>
      <c r="X20" s="86">
        <f t="shared" si="4"/>
        <v>0.16319444444444448</v>
      </c>
      <c r="AA20" s="18" t="s">
        <v>681</v>
      </c>
      <c r="AB20" s="4">
        <f ca="1">COUNTIFS(OFFSET(D3,0,0,COUNTA(D:D)),"&gt;=60",OFFSET(D3,0,0,COUNTA(D:D)),"&lt;70")</f>
        <v>696</v>
      </c>
      <c r="AC20" s="137">
        <f ca="1">AVERAGEIFS(OFFSET(I3,0,0,COUNTA(I:I)),OFFSET(D3,0,0,COUNTA(D:D)),"&gt;=60",OFFSET(D3,0,0,COUNTA(D:D)),"&lt;70")</f>
        <v>17.525120861593358</v>
      </c>
      <c r="AD20" s="135">
        <f t="array" aca="1" ref="AD20" ca="1">_xlfn.STDEV.S(IF(OFFSET(D3,0,0,IMSUB(COUNTA(D:D),1))&gt;=60,IF(OFFSET(D3,0,0,IMSUB(COUNTA(D:D),1))&lt;70,OFFSET(I3,0,0,IMSUB(COUNTA(I:I),1)))))</f>
        <v>5.5066300026627415</v>
      </c>
      <c r="AE20" s="137">
        <f ca="1">AVERAGEIFS(OFFSET(M3,0,0,COUNTA(M:M)),OFFSET(D3,0,0,COUNTA(D:D)),"&gt;=60",OFFSET(D3,0,0,COUNTA(D:D)),"&lt;70")</f>
        <v>4.6444109018500539</v>
      </c>
      <c r="AF20" s="135">
        <f t="array" aca="1" ref="AF20" ca="1">_xlfn.STDEV.S(IF(OFFSET(D3,0,0,IMSUB(COUNTA(D:D),1))&gt;=60,IF(OFFSET(D3,0,0,IMSUB(COUNTA(D:D),1))&lt;70,OFFSET(M3,0,0,IMSUB(COUNTA(M:M),1)))))</f>
        <v>1.6192951867225345</v>
      </c>
      <c r="AG20" s="131">
        <f ca="1">AVERAGEIFS(OFFSET(P3,0,0,COUNTA(P:P)),OFFSET($D3,0,0,COUNTA($D:$D)),"&gt;=60",OFFSET($D3,0,0,COUNTA($D:$D)),"&lt;70")</f>
        <v>4.0008722856988879</v>
      </c>
      <c r="AH20" s="16">
        <f t="array" aca="1" ref="AH20" ca="1">_xlfn.STDEV.S(IF(OFFSET(D3,0,0,IMSUB(COUNTA(D:D),1))&gt;=60,IF(OFFSET(D3,0,0,IMSUB(COUNTA(D:D),1))&lt;70,OFFSET(P3,0,0,IMSUB(COUNTA(P:P),1)))))</f>
        <v>1.6341906709409553</v>
      </c>
    </row>
    <row r="21" spans="1:34" x14ac:dyDescent="0.3">
      <c r="A21" s="44" t="s">
        <v>2542</v>
      </c>
      <c r="B21" s="68" t="s">
        <v>1098</v>
      </c>
      <c r="C21" s="2" t="s">
        <v>1</v>
      </c>
      <c r="D21" s="2">
        <v>47</v>
      </c>
      <c r="E21" s="6">
        <v>26397</v>
      </c>
      <c r="F21" s="7">
        <v>43711.596250000002</v>
      </c>
      <c r="G21" s="69" t="s">
        <v>4</v>
      </c>
      <c r="H21" s="68">
        <v>2144</v>
      </c>
      <c r="I21" s="8">
        <f t="shared" si="0"/>
        <v>13.922077922077921</v>
      </c>
      <c r="J21" s="2">
        <v>3.94</v>
      </c>
      <c r="K21" s="69">
        <v>154</v>
      </c>
      <c r="L21" s="68">
        <v>575</v>
      </c>
      <c r="M21" s="8">
        <f t="shared" si="1"/>
        <v>3.7337662337662336</v>
      </c>
      <c r="N21" s="2">
        <v>1.92</v>
      </c>
      <c r="O21" s="69">
        <f t="shared" si="2"/>
        <v>154</v>
      </c>
      <c r="P21" s="181">
        <f t="shared" si="3"/>
        <v>3.7286956521739132</v>
      </c>
      <c r="Q21" s="77" t="s">
        <v>1079</v>
      </c>
      <c r="V21" s="82">
        <v>0.43541666666666662</v>
      </c>
      <c r="W21" s="83">
        <v>0.59722222222222221</v>
      </c>
      <c r="X21" s="86">
        <f t="shared" si="4"/>
        <v>0.16180555555555559</v>
      </c>
      <c r="AA21" s="18" t="s">
        <v>682</v>
      </c>
      <c r="AB21" s="4">
        <f ca="1">COUNTIFS(OFFSET(D3,0,0,COUNTA(D:D)),"&gt;=70",OFFSET(D3,0,0,COUNTA(D:D)),"&lt;80")</f>
        <v>374</v>
      </c>
      <c r="AC21" s="137">
        <f ca="1">AVERAGEIFS(OFFSET(I3,0,0,COUNTA(I:I)),OFFSET(D3,0,0,COUNTA(D:D)),"&gt;=70",OFFSET(D3,0,0,COUNTA(D:D)),"&lt;80")</f>
        <v>17.770940735730239</v>
      </c>
      <c r="AD21" s="135">
        <f t="array" aca="1" ref="AD21" ca="1">_xlfn.STDEV.S(IF(OFFSET(D3,0,0,IMSUB(COUNTA(D:D),1))&gt;=70,IF(OFFSET(D3,0,0,IMSUB(COUNTA(D:D),1))&lt;80,OFFSET(I3,0,0,IMSUB(COUNTA(I:I),1)))))</f>
        <v>4.7639707977840295</v>
      </c>
      <c r="AE21" s="137">
        <f ca="1">AVERAGEIFS(OFFSET(M3,0,0,COUNTA(M:M)),OFFSET(D3,0,0,COUNTA(D:D)),"&gt;=70",OFFSET(D3,0,0,COUNTA(D:D)),"&lt;80")</f>
        <v>5.7614692867946546</v>
      </c>
      <c r="AF21" s="135">
        <f t="array" aca="1" ref="AF21" ca="1">_xlfn.STDEV.S(IF(OFFSET(D3,0,0,IMSUB(COUNTA(D:D),1))&gt;=70,IF(OFFSET(D3,0,0,IMSUB(COUNTA(D:D),1))&lt;80,OFFSET(M3,0,0,IMSUB(COUNTA(M:M),1)))))</f>
        <v>1.8978186843001805</v>
      </c>
      <c r="AG21" s="131">
        <f ca="1">AVERAGEIFS(OFFSET(P3,0,0,COUNTA(P:P)),OFFSET($D3,0,0,COUNTA($D:$D)),"&gt;=70",OFFSET($D3,0,0,COUNTA($D:$D)),"&lt;80")</f>
        <v>3.270831016244689</v>
      </c>
      <c r="AH21" s="16">
        <f t="array" aca="1" ref="AH21" ca="1">_xlfn.STDEV.S(IF(OFFSET(D3,0,0,IMSUB(COUNTA(D:D),1))&gt;=70,IF(OFFSET(D3,0,0,IMSUB(COUNTA(D:D),1))&lt;80,OFFSET(P3,0,0,IMSUB(COUNTA(P:P),1)))))</f>
        <v>1.0345960474244711</v>
      </c>
    </row>
    <row r="22" spans="1:34" ht="17.25" thickBot="1" x14ac:dyDescent="0.35">
      <c r="A22" s="44" t="s">
        <v>2543</v>
      </c>
      <c r="B22" s="68" t="s">
        <v>1099</v>
      </c>
      <c r="C22" s="2" t="s">
        <v>1</v>
      </c>
      <c r="D22" s="2">
        <v>59</v>
      </c>
      <c r="E22" s="6">
        <v>21935</v>
      </c>
      <c r="F22" s="7">
        <v>43711.613333333335</v>
      </c>
      <c r="G22" s="69" t="s">
        <v>4</v>
      </c>
      <c r="H22" s="68">
        <v>2177</v>
      </c>
      <c r="I22" s="8">
        <f t="shared" si="0"/>
        <v>22.214285714285715</v>
      </c>
      <c r="J22" s="2">
        <v>4.8150000000000004</v>
      </c>
      <c r="K22" s="69">
        <v>98</v>
      </c>
      <c r="L22" s="68">
        <v>417</v>
      </c>
      <c r="M22" s="8">
        <f t="shared" si="1"/>
        <v>4.2551020408163263</v>
      </c>
      <c r="N22" s="2">
        <v>2.226</v>
      </c>
      <c r="O22" s="69">
        <f t="shared" si="2"/>
        <v>98</v>
      </c>
      <c r="P22" s="181">
        <f t="shared" si="3"/>
        <v>5.2206235011990412</v>
      </c>
      <c r="Q22" s="77" t="s">
        <v>1079</v>
      </c>
      <c r="V22" s="82">
        <v>0.4458333333333333</v>
      </c>
      <c r="W22" s="83">
        <v>0.61805555555555558</v>
      </c>
      <c r="X22" s="86">
        <f t="shared" si="4"/>
        <v>0.17222222222222228</v>
      </c>
      <c r="AA22" s="18" t="s">
        <v>5304</v>
      </c>
      <c r="AB22" s="4">
        <f ca="1">COUNTIFS(OFFSET(D3,0,0,COUNTA(D:D)),"&gt;=80")</f>
        <v>117</v>
      </c>
      <c r="AC22" s="137">
        <f ca="1">AVERAGEIFS(OFFSET(I3,0,0,COUNTA(I:I)),OFFSET(D3,0,0,COUNTA(D:D)),"&gt;=80")</f>
        <v>19.781879866087284</v>
      </c>
      <c r="AD22" s="135">
        <f t="array" aca="1" ref="AD22" ca="1">_xlfn.STDEV.S(IF(OFFSET(D3,0,0,IMSUB(COUNTA(D:D),1))&gt;=80,OFFSET(I3,0,0,IMSUB(COUNTA(I:I),1))))</f>
        <v>5.4976647227484872</v>
      </c>
      <c r="AE22" s="137">
        <f ca="1">AVERAGEIFS(OFFSET(M3,0,0,COUNTA(M:M)),OFFSET(D3,0,0,COUNTA(D:D)),"&gt;=80")</f>
        <v>7.1470063792226135</v>
      </c>
      <c r="AF22" s="135">
        <f t="array" aca="1" ref="AF22" ca="1">_xlfn.STDEV.S(IF(OFFSET(D3,0,0,IMSUB(COUNTA(D:D),1))&gt;=80,OFFSET(M3,0,0,IMSUB(COUNTA(M:M),1))))</f>
        <v>2.1047157430951753</v>
      </c>
      <c r="AG22" s="131">
        <f ca="1">AVERAGEIFS(OFFSET(P3,0,0,COUNTA(P:P)),OFFSET(D3,0,0,COUNTA(D:D)),"&gt;=80")</f>
        <v>2.8743473548667433</v>
      </c>
      <c r="AH22" s="16">
        <f t="array" aca="1" ref="AH22" ca="1">_xlfn.STDEV.S(IF(OFFSET(D3,0,0,IMSUB(COUNTA(D:D),1))&gt;=80,OFFSET(P3,0,0,IMSUB(COUNTA(P:P),1))))</f>
        <v>0.74994982410344313</v>
      </c>
    </row>
    <row r="23" spans="1:34" ht="17.25" thickBot="1" x14ac:dyDescent="0.35">
      <c r="A23" s="44" t="s">
        <v>2544</v>
      </c>
      <c r="B23" s="68" t="s">
        <v>1100</v>
      </c>
      <c r="C23" s="2" t="s">
        <v>6</v>
      </c>
      <c r="D23" s="2">
        <v>63</v>
      </c>
      <c r="E23" s="6">
        <v>20522</v>
      </c>
      <c r="F23" s="7">
        <v>43711.632314814815</v>
      </c>
      <c r="G23" s="69" t="s">
        <v>4</v>
      </c>
      <c r="H23" s="68">
        <v>2577</v>
      </c>
      <c r="I23" s="8">
        <f t="shared" si="0"/>
        <v>14.810344827586206</v>
      </c>
      <c r="J23" s="2">
        <v>4.2839999999999998</v>
      </c>
      <c r="K23" s="69">
        <v>174</v>
      </c>
      <c r="L23" s="68">
        <v>745</v>
      </c>
      <c r="M23" s="8">
        <f t="shared" si="1"/>
        <v>4.2816091954022992</v>
      </c>
      <c r="N23" s="2">
        <v>2.1890000000000001</v>
      </c>
      <c r="O23" s="69">
        <f t="shared" si="2"/>
        <v>174</v>
      </c>
      <c r="P23" s="181">
        <f t="shared" si="3"/>
        <v>3.4590604026845635</v>
      </c>
      <c r="Q23" s="77" t="s">
        <v>1079</v>
      </c>
      <c r="V23" s="82">
        <v>0.45347222222222222</v>
      </c>
      <c r="W23" s="83">
        <v>0.63194444444444442</v>
      </c>
      <c r="X23" s="86">
        <f t="shared" si="4"/>
        <v>0.1784722222222222</v>
      </c>
      <c r="AA23" s="67" t="s">
        <v>676</v>
      </c>
      <c r="AB23" s="143">
        <f ca="1">SUM(AB15:AB22)</f>
        <v>3332</v>
      </c>
      <c r="AC23" s="138">
        <f ca="1">AVERAGE(OFFSET(I3,0,0,COUNTA(I:I)))</f>
        <v>15.657220255904305</v>
      </c>
      <c r="AD23" s="136">
        <f ca="1">_xlfn.STDEV.S(OFFSET(I3,0,0,COUNTA(I:I)))</f>
        <v>5.4467719488100359</v>
      </c>
      <c r="AE23" s="141">
        <f ca="1">AVERAGE(OFFSET(J3,0,0,COUNTA(J:J)))</f>
        <v>4.1116659663865605</v>
      </c>
      <c r="AF23" s="142">
        <f ca="1">_xlfn.STDEV.S(OFFSET(M3,0,0,COUNTA(M:M)))</f>
        <v>1.6626881167388095</v>
      </c>
      <c r="AG23" s="132">
        <f ca="1">AVERAGE(OFFSET(P3,0,0,COUNTA(P:P)))</f>
        <v>3.8711902582745785</v>
      </c>
      <c r="AH23" s="129">
        <f ca="1">_xlfn.STDEV.S(OFFSET(P3,0,0,COUNTA(P:P)))</f>
        <v>1.3975827765202899</v>
      </c>
    </row>
    <row r="24" spans="1:34" x14ac:dyDescent="0.3">
      <c r="A24" s="44" t="s">
        <v>2545</v>
      </c>
      <c r="B24" s="68" t="s">
        <v>1101</v>
      </c>
      <c r="C24" s="2" t="s">
        <v>1</v>
      </c>
      <c r="D24" s="2">
        <v>71</v>
      </c>
      <c r="E24" s="6">
        <v>17546</v>
      </c>
      <c r="F24" s="7">
        <v>43711.647615740738</v>
      </c>
      <c r="G24" s="69" t="s">
        <v>4</v>
      </c>
      <c r="H24" s="68">
        <v>2583</v>
      </c>
      <c r="I24" s="8">
        <f t="shared" si="0"/>
        <v>14.192307692307692</v>
      </c>
      <c r="J24" s="2">
        <v>4.1879999999999997</v>
      </c>
      <c r="K24" s="69">
        <v>182</v>
      </c>
      <c r="L24" s="68">
        <v>1094</v>
      </c>
      <c r="M24" s="8">
        <f t="shared" si="1"/>
        <v>6.0109890109890109</v>
      </c>
      <c r="N24" s="2">
        <v>2.9940000000000002</v>
      </c>
      <c r="O24" s="69">
        <f t="shared" si="2"/>
        <v>182</v>
      </c>
      <c r="P24" s="181">
        <f t="shared" si="3"/>
        <v>2.3610603290676417</v>
      </c>
      <c r="Q24" s="77" t="s">
        <v>1079</v>
      </c>
      <c r="V24" s="82">
        <v>0.48125000000000001</v>
      </c>
      <c r="W24" s="83">
        <v>0.64583333333333337</v>
      </c>
      <c r="X24" s="86">
        <f t="shared" si="4"/>
        <v>0.16458333333333336</v>
      </c>
      <c r="AC24" s="22"/>
      <c r="AD24" s="23"/>
    </row>
    <row r="25" spans="1:34" x14ac:dyDescent="0.3">
      <c r="A25" s="44" t="s">
        <v>2546</v>
      </c>
      <c r="B25" s="68" t="s">
        <v>47</v>
      </c>
      <c r="C25" s="2" t="s">
        <v>1</v>
      </c>
      <c r="D25" s="2">
        <v>50</v>
      </c>
      <c r="E25" s="6">
        <v>25431</v>
      </c>
      <c r="F25" s="7">
        <v>43711.667812500003</v>
      </c>
      <c r="G25" s="69" t="s">
        <v>4</v>
      </c>
      <c r="H25" s="68">
        <v>2264</v>
      </c>
      <c r="I25" s="8">
        <f t="shared" si="0"/>
        <v>13.476190476190476</v>
      </c>
      <c r="J25" s="2">
        <v>4.2439999999999998</v>
      </c>
      <c r="K25" s="69">
        <v>168</v>
      </c>
      <c r="L25" s="68">
        <v>606</v>
      </c>
      <c r="M25" s="8">
        <f t="shared" si="1"/>
        <v>3.6071428571428572</v>
      </c>
      <c r="N25" s="2">
        <v>2.012</v>
      </c>
      <c r="O25" s="69">
        <f t="shared" si="2"/>
        <v>168</v>
      </c>
      <c r="P25" s="181">
        <f t="shared" si="3"/>
        <v>3.7359735973597359</v>
      </c>
      <c r="Q25" s="77" t="s">
        <v>1079</v>
      </c>
      <c r="V25" s="82">
        <v>0.5</v>
      </c>
      <c r="W25" s="83">
        <v>0.66666666666666663</v>
      </c>
      <c r="X25" s="86">
        <f t="shared" si="4"/>
        <v>0.16666666666666663</v>
      </c>
      <c r="AC25" s="22"/>
      <c r="AD25" s="23"/>
    </row>
    <row r="26" spans="1:34" x14ac:dyDescent="0.3">
      <c r="A26" s="44" t="s">
        <v>2547</v>
      </c>
      <c r="B26" s="68" t="s">
        <v>1102</v>
      </c>
      <c r="C26" s="2" t="s">
        <v>6</v>
      </c>
      <c r="D26" s="2">
        <v>30</v>
      </c>
      <c r="E26" s="6">
        <v>32623</v>
      </c>
      <c r="F26" s="7">
        <v>43711.682581018518</v>
      </c>
      <c r="G26" s="69" t="s">
        <v>4</v>
      </c>
      <c r="H26" s="68">
        <v>698</v>
      </c>
      <c r="I26" s="8">
        <f t="shared" si="0"/>
        <v>4.9857142857142858</v>
      </c>
      <c r="J26" s="2">
        <v>2.2210000000000001</v>
      </c>
      <c r="K26" s="69">
        <v>140</v>
      </c>
      <c r="L26" s="68">
        <v>251</v>
      </c>
      <c r="M26" s="8">
        <f t="shared" si="1"/>
        <v>1.7928571428571429</v>
      </c>
      <c r="N26" s="2">
        <v>1.51</v>
      </c>
      <c r="O26" s="69">
        <f t="shared" si="2"/>
        <v>140</v>
      </c>
      <c r="P26" s="181">
        <f t="shared" si="3"/>
        <v>2.7808764940239041</v>
      </c>
      <c r="Q26" s="77" t="s">
        <v>1079</v>
      </c>
      <c r="V26" s="82">
        <v>0.4826388888888889</v>
      </c>
      <c r="W26" s="83">
        <v>0.68055555555555547</v>
      </c>
      <c r="X26" s="86">
        <f t="shared" si="4"/>
        <v>0.19791666666666657</v>
      </c>
      <c r="AC26" s="22"/>
      <c r="AD26" s="23"/>
    </row>
    <row r="27" spans="1:34" x14ac:dyDescent="0.3">
      <c r="A27" s="44" t="s">
        <v>2548</v>
      </c>
      <c r="B27" s="68" t="s">
        <v>1103</v>
      </c>
      <c r="C27" s="2" t="s">
        <v>6</v>
      </c>
      <c r="D27" s="2">
        <v>48</v>
      </c>
      <c r="E27" s="6">
        <v>26056</v>
      </c>
      <c r="F27" s="7">
        <v>43712.385682870372</v>
      </c>
      <c r="G27" s="69" t="s">
        <v>71</v>
      </c>
      <c r="H27" s="68">
        <v>2436</v>
      </c>
      <c r="I27" s="8">
        <f t="shared" si="0"/>
        <v>13.026737967914439</v>
      </c>
      <c r="J27" s="2">
        <v>3.9340000000000002</v>
      </c>
      <c r="K27" s="69">
        <v>187</v>
      </c>
      <c r="L27" s="68">
        <v>591</v>
      </c>
      <c r="M27" s="8">
        <f t="shared" si="1"/>
        <v>3.1604278074866312</v>
      </c>
      <c r="N27" s="2">
        <v>1.9770000000000001</v>
      </c>
      <c r="O27" s="69">
        <f t="shared" si="2"/>
        <v>187</v>
      </c>
      <c r="P27" s="181">
        <f t="shared" si="3"/>
        <v>4.1218274111675122</v>
      </c>
      <c r="Q27" s="77" t="s">
        <v>1079</v>
      </c>
      <c r="V27" s="82">
        <v>0.38541666666666669</v>
      </c>
      <c r="W27" s="83">
        <v>0.53472222222222221</v>
      </c>
      <c r="X27" s="86">
        <f t="shared" si="4"/>
        <v>0.14930555555555552</v>
      </c>
      <c r="AC27" s="22"/>
      <c r="AD27" s="23"/>
    </row>
    <row r="28" spans="1:34" x14ac:dyDescent="0.3">
      <c r="A28" s="44" t="s">
        <v>2549</v>
      </c>
      <c r="B28" s="68" t="s">
        <v>1104</v>
      </c>
      <c r="C28" s="2" t="s">
        <v>1</v>
      </c>
      <c r="D28" s="2">
        <v>53</v>
      </c>
      <c r="E28" s="6">
        <v>24175</v>
      </c>
      <c r="F28" s="7">
        <v>43712.519745370373</v>
      </c>
      <c r="G28" s="69" t="s">
        <v>4</v>
      </c>
      <c r="H28" s="68">
        <v>2462</v>
      </c>
      <c r="I28" s="8">
        <f t="shared" si="0"/>
        <v>15.197530864197532</v>
      </c>
      <c r="J28" s="2">
        <v>4.1280000000000001</v>
      </c>
      <c r="K28" s="69">
        <v>162</v>
      </c>
      <c r="L28" s="68">
        <v>526</v>
      </c>
      <c r="M28" s="8">
        <f t="shared" si="1"/>
        <v>3.2469135802469138</v>
      </c>
      <c r="N28" s="2">
        <v>1.8180000000000001</v>
      </c>
      <c r="O28" s="69">
        <f t="shared" si="2"/>
        <v>162</v>
      </c>
      <c r="P28" s="181">
        <f t="shared" si="3"/>
        <v>4.6806083650190118</v>
      </c>
      <c r="Q28" s="77" t="s">
        <v>1079</v>
      </c>
      <c r="V28" s="82">
        <v>0.37708333333333338</v>
      </c>
      <c r="W28" s="83">
        <v>0.52083333333333337</v>
      </c>
      <c r="X28" s="86">
        <f t="shared" si="4"/>
        <v>0.14374999999999999</v>
      </c>
      <c r="AC28" s="22"/>
      <c r="AD28" s="23"/>
    </row>
    <row r="29" spans="1:34" x14ac:dyDescent="0.3">
      <c r="A29" s="44" t="s">
        <v>2550</v>
      </c>
      <c r="B29" s="68" t="s">
        <v>1105</v>
      </c>
      <c r="C29" s="2" t="s">
        <v>1</v>
      </c>
      <c r="D29" s="2">
        <v>64</v>
      </c>
      <c r="E29" s="6">
        <v>20125</v>
      </c>
      <c r="F29" s="7">
        <v>43712.552141203705</v>
      </c>
      <c r="G29" s="69" t="s">
        <v>4</v>
      </c>
      <c r="H29" s="68">
        <v>2621</v>
      </c>
      <c r="I29" s="8">
        <f t="shared" si="0"/>
        <v>16.179012345679013</v>
      </c>
      <c r="J29" s="2">
        <v>4.4400000000000004</v>
      </c>
      <c r="K29" s="69">
        <v>162</v>
      </c>
      <c r="L29" s="68">
        <v>921</v>
      </c>
      <c r="M29" s="8">
        <f t="shared" si="1"/>
        <v>5.6851851851851851</v>
      </c>
      <c r="N29" s="2">
        <v>2.4830000000000001</v>
      </c>
      <c r="O29" s="69">
        <f t="shared" si="2"/>
        <v>162</v>
      </c>
      <c r="P29" s="181">
        <f t="shared" si="3"/>
        <v>2.8458197611292073</v>
      </c>
      <c r="Q29" s="77" t="s">
        <v>1079</v>
      </c>
      <c r="V29" s="82">
        <v>0.40972222222222227</v>
      </c>
      <c r="W29" s="83">
        <v>0.55555555555555558</v>
      </c>
      <c r="X29" s="86">
        <f t="shared" si="4"/>
        <v>0.14583333333333331</v>
      </c>
      <c r="AC29" s="125"/>
      <c r="AD29" s="23"/>
    </row>
    <row r="30" spans="1:34" x14ac:dyDescent="0.3">
      <c r="A30" s="44" t="s">
        <v>2551</v>
      </c>
      <c r="B30" s="68" t="s">
        <v>1106</v>
      </c>
      <c r="C30" s="2" t="s">
        <v>1</v>
      </c>
      <c r="D30" s="2">
        <v>70</v>
      </c>
      <c r="E30" s="6">
        <v>17796</v>
      </c>
      <c r="F30" s="7">
        <v>43712.571238425924</v>
      </c>
      <c r="G30" s="69" t="s">
        <v>4</v>
      </c>
      <c r="H30" s="68">
        <v>1492</v>
      </c>
      <c r="I30" s="8">
        <f t="shared" si="0"/>
        <v>15.070707070707071</v>
      </c>
      <c r="J30" s="2">
        <v>4.7320000000000002</v>
      </c>
      <c r="K30" s="69">
        <v>99</v>
      </c>
      <c r="L30" s="68">
        <v>306</v>
      </c>
      <c r="M30" s="8">
        <f t="shared" si="1"/>
        <v>3.0909090909090908</v>
      </c>
      <c r="N30" s="2">
        <v>1.863</v>
      </c>
      <c r="O30" s="69">
        <f t="shared" si="2"/>
        <v>99</v>
      </c>
      <c r="P30" s="181">
        <f t="shared" si="3"/>
        <v>4.8758169934640527</v>
      </c>
      <c r="Q30" s="77" t="s">
        <v>1079</v>
      </c>
      <c r="V30" s="82">
        <v>0.40486111111111112</v>
      </c>
      <c r="W30" s="83">
        <v>0.56944444444444442</v>
      </c>
      <c r="X30" s="86">
        <f t="shared" si="4"/>
        <v>0.1645833333333333</v>
      </c>
      <c r="AC30" s="22"/>
      <c r="AD30" s="23"/>
    </row>
    <row r="31" spans="1:34" x14ac:dyDescent="0.3">
      <c r="A31" s="44" t="s">
        <v>2552</v>
      </c>
      <c r="B31" s="68" t="s">
        <v>1107</v>
      </c>
      <c r="C31" s="2" t="s">
        <v>1</v>
      </c>
      <c r="D31" s="2">
        <v>59</v>
      </c>
      <c r="E31" s="6">
        <v>21961</v>
      </c>
      <c r="F31" s="7">
        <v>43712.589247685188</v>
      </c>
      <c r="G31" s="69" t="s">
        <v>4</v>
      </c>
      <c r="H31" s="68">
        <v>3554</v>
      </c>
      <c r="I31" s="8">
        <f t="shared" si="0"/>
        <v>27.338461538461537</v>
      </c>
      <c r="J31" s="2">
        <v>5.7050000000000001</v>
      </c>
      <c r="K31" s="69">
        <v>130</v>
      </c>
      <c r="L31" s="68">
        <v>505</v>
      </c>
      <c r="M31" s="8">
        <f t="shared" si="1"/>
        <v>3.8846153846153846</v>
      </c>
      <c r="N31" s="2">
        <v>1.9630000000000001</v>
      </c>
      <c r="O31" s="69">
        <f t="shared" si="2"/>
        <v>130</v>
      </c>
      <c r="P31" s="181">
        <f t="shared" si="3"/>
        <v>7.0376237623762377</v>
      </c>
      <c r="Q31" s="77" t="s">
        <v>1079</v>
      </c>
      <c r="V31" s="82">
        <v>0.4236111111111111</v>
      </c>
      <c r="W31" s="83">
        <v>0.59027777777777779</v>
      </c>
      <c r="X31" s="86">
        <f t="shared" si="4"/>
        <v>0.16666666666666669</v>
      </c>
      <c r="AC31" s="22"/>
      <c r="AD31" s="23"/>
    </row>
    <row r="32" spans="1:34" x14ac:dyDescent="0.3">
      <c r="A32" s="44" t="s">
        <v>2553</v>
      </c>
      <c r="B32" s="68" t="s">
        <v>1108</v>
      </c>
      <c r="C32" s="2" t="s">
        <v>1</v>
      </c>
      <c r="D32" s="2">
        <v>70</v>
      </c>
      <c r="E32" s="6">
        <v>18028</v>
      </c>
      <c r="F32" s="7">
        <v>43712.607175925928</v>
      </c>
      <c r="G32" s="69" t="s">
        <v>4</v>
      </c>
      <c r="H32" s="68">
        <v>1602</v>
      </c>
      <c r="I32" s="8">
        <f t="shared" si="0"/>
        <v>10.26923076923077</v>
      </c>
      <c r="J32" s="2">
        <v>3.3740000000000001</v>
      </c>
      <c r="K32" s="69">
        <v>156</v>
      </c>
      <c r="L32" s="68">
        <v>481</v>
      </c>
      <c r="M32" s="8">
        <f t="shared" si="1"/>
        <v>3.0833333333333335</v>
      </c>
      <c r="N32" s="2">
        <v>1.7450000000000001</v>
      </c>
      <c r="O32" s="69">
        <f t="shared" si="2"/>
        <v>156</v>
      </c>
      <c r="P32" s="181">
        <f t="shared" si="3"/>
        <v>3.3305613305613306</v>
      </c>
      <c r="Q32" s="77" t="s">
        <v>1079</v>
      </c>
      <c r="V32" s="82">
        <v>0.40972222222222227</v>
      </c>
      <c r="W32" s="83">
        <v>0.60416666666666663</v>
      </c>
      <c r="X32" s="86">
        <f t="shared" si="4"/>
        <v>0.19444444444444436</v>
      </c>
      <c r="AC32" s="22"/>
      <c r="AD32" s="23"/>
    </row>
    <row r="33" spans="1:30" x14ac:dyDescent="0.3">
      <c r="A33" s="44" t="s">
        <v>2554</v>
      </c>
      <c r="B33" s="68" t="s">
        <v>977</v>
      </c>
      <c r="C33" s="2" t="s">
        <v>1</v>
      </c>
      <c r="D33" s="2">
        <v>57</v>
      </c>
      <c r="E33" s="6">
        <v>22688</v>
      </c>
      <c r="F33" s="7">
        <v>43712.62767361111</v>
      </c>
      <c r="G33" s="69" t="s">
        <v>4</v>
      </c>
      <c r="H33" s="68">
        <v>3714</v>
      </c>
      <c r="I33" s="8">
        <f t="shared" si="0"/>
        <v>25.094594594594593</v>
      </c>
      <c r="J33" s="2">
        <v>4.7279999999999998</v>
      </c>
      <c r="K33" s="69">
        <v>148</v>
      </c>
      <c r="L33" s="68">
        <v>519</v>
      </c>
      <c r="M33" s="8">
        <f t="shared" si="1"/>
        <v>3.5067567567567566</v>
      </c>
      <c r="N33" s="2">
        <v>2.0489999999999999</v>
      </c>
      <c r="O33" s="69">
        <f t="shared" si="2"/>
        <v>148</v>
      </c>
      <c r="P33" s="181">
        <f t="shared" si="3"/>
        <v>7.1560693641618496</v>
      </c>
      <c r="Q33" s="77" t="s">
        <v>1079</v>
      </c>
      <c r="V33" s="82">
        <v>0.4548611111111111</v>
      </c>
      <c r="W33" s="83">
        <v>0.625</v>
      </c>
      <c r="X33" s="86">
        <f t="shared" si="4"/>
        <v>0.1701388888888889</v>
      </c>
      <c r="AC33" s="22"/>
      <c r="AD33" s="23"/>
    </row>
    <row r="34" spans="1:30" x14ac:dyDescent="0.3">
      <c r="A34" s="44" t="s">
        <v>2555</v>
      </c>
      <c r="B34" s="68" t="s">
        <v>1109</v>
      </c>
      <c r="C34" s="2" t="s">
        <v>6</v>
      </c>
      <c r="D34" s="2">
        <v>88</v>
      </c>
      <c r="E34" s="6">
        <v>11276</v>
      </c>
      <c r="F34" s="7">
        <v>43712.640046296299</v>
      </c>
      <c r="G34" s="69" t="s">
        <v>4</v>
      </c>
      <c r="H34" s="68">
        <v>3554</v>
      </c>
      <c r="I34" s="8">
        <f t="shared" si="0"/>
        <v>23.693333333333332</v>
      </c>
      <c r="J34" s="2">
        <v>5.556</v>
      </c>
      <c r="K34" s="69">
        <v>150</v>
      </c>
      <c r="L34" s="68">
        <v>1218</v>
      </c>
      <c r="M34" s="8">
        <f t="shared" si="1"/>
        <v>8.1199999999999992</v>
      </c>
      <c r="N34" s="2">
        <v>2.9350000000000001</v>
      </c>
      <c r="O34" s="69">
        <f t="shared" si="2"/>
        <v>150</v>
      </c>
      <c r="P34" s="181">
        <f t="shared" si="3"/>
        <v>2.9178981937602626</v>
      </c>
      <c r="Q34" s="77" t="s">
        <v>1079</v>
      </c>
      <c r="V34" s="82">
        <v>0.46249999999999997</v>
      </c>
      <c r="W34" s="83">
        <v>0.63888888888888895</v>
      </c>
      <c r="X34" s="86">
        <f t="shared" si="4"/>
        <v>0.17638888888888898</v>
      </c>
      <c r="AC34" s="22"/>
      <c r="AD34" s="23"/>
    </row>
    <row r="35" spans="1:30" x14ac:dyDescent="0.3">
      <c r="A35" s="44" t="s">
        <v>2556</v>
      </c>
      <c r="B35" s="68" t="s">
        <v>1110</v>
      </c>
      <c r="C35" s="2" t="s">
        <v>1</v>
      </c>
      <c r="D35" s="2">
        <v>44</v>
      </c>
      <c r="E35" s="6">
        <v>27347</v>
      </c>
      <c r="F35" s="7">
        <v>43712.665706018517</v>
      </c>
      <c r="G35" s="69" t="s">
        <v>4</v>
      </c>
      <c r="H35" s="68">
        <v>3125</v>
      </c>
      <c r="I35" s="8">
        <f t="shared" si="0"/>
        <v>11.574074074074074</v>
      </c>
      <c r="J35" s="2">
        <v>3.6949999999999998</v>
      </c>
      <c r="K35" s="69">
        <v>270</v>
      </c>
      <c r="L35" s="68">
        <v>814</v>
      </c>
      <c r="M35" s="8">
        <f t="shared" si="1"/>
        <v>3.0148148148148146</v>
      </c>
      <c r="N35" s="2">
        <v>1.67</v>
      </c>
      <c r="O35" s="69">
        <f t="shared" si="2"/>
        <v>270</v>
      </c>
      <c r="P35" s="181">
        <f t="shared" si="3"/>
        <v>3.8390663390663393</v>
      </c>
      <c r="Q35" s="77" t="s">
        <v>1079</v>
      </c>
      <c r="V35" s="82">
        <v>0.49861111111111112</v>
      </c>
      <c r="W35" s="83">
        <v>0.66666666666666663</v>
      </c>
      <c r="X35" s="86">
        <f t="shared" si="4"/>
        <v>0.16805555555555551</v>
      </c>
      <c r="AC35" s="22"/>
      <c r="AD35" s="23"/>
    </row>
    <row r="36" spans="1:30" x14ac:dyDescent="0.3">
      <c r="A36" s="44" t="s">
        <v>2557</v>
      </c>
      <c r="B36" s="68" t="s">
        <v>1111</v>
      </c>
      <c r="C36" s="2" t="s">
        <v>1</v>
      </c>
      <c r="D36" s="2">
        <v>37</v>
      </c>
      <c r="E36" s="6">
        <v>30061</v>
      </c>
      <c r="F36" s="7">
        <v>43712.67759259259</v>
      </c>
      <c r="G36" s="69" t="s">
        <v>4</v>
      </c>
      <c r="H36" s="68">
        <v>1445</v>
      </c>
      <c r="I36" s="8">
        <f t="shared" si="0"/>
        <v>10.703703703703704</v>
      </c>
      <c r="J36" s="2">
        <v>3.1949999999999998</v>
      </c>
      <c r="K36" s="69">
        <v>135</v>
      </c>
      <c r="L36" s="68">
        <v>469</v>
      </c>
      <c r="M36" s="8">
        <f t="shared" si="1"/>
        <v>3.4740740740740739</v>
      </c>
      <c r="N36" s="2">
        <v>1.7649999999999999</v>
      </c>
      <c r="O36" s="69">
        <f t="shared" si="2"/>
        <v>135</v>
      </c>
      <c r="P36" s="181">
        <f t="shared" si="3"/>
        <v>3.081023454157783</v>
      </c>
      <c r="Q36" s="77" t="s">
        <v>1079</v>
      </c>
      <c r="V36" s="82">
        <v>0.50902777777777775</v>
      </c>
      <c r="W36" s="83">
        <v>0.68055555555555547</v>
      </c>
      <c r="X36" s="86">
        <f t="shared" si="4"/>
        <v>0.17152777777777772</v>
      </c>
      <c r="AC36" s="22"/>
      <c r="AD36" s="23"/>
    </row>
    <row r="37" spans="1:30" x14ac:dyDescent="0.3">
      <c r="A37" s="44" t="s">
        <v>2558</v>
      </c>
      <c r="B37" s="68" t="s">
        <v>1112</v>
      </c>
      <c r="C37" s="2" t="s">
        <v>6</v>
      </c>
      <c r="D37" s="2">
        <v>59</v>
      </c>
      <c r="E37" s="6">
        <v>21842</v>
      </c>
      <c r="F37" s="7">
        <v>43712.705752314818</v>
      </c>
      <c r="G37" s="69" t="s">
        <v>4</v>
      </c>
      <c r="H37" s="68">
        <v>2672</v>
      </c>
      <c r="I37" s="8">
        <f t="shared" si="0"/>
        <v>14.137566137566138</v>
      </c>
      <c r="J37" s="2">
        <v>4.0860000000000003</v>
      </c>
      <c r="K37" s="69">
        <v>189</v>
      </c>
      <c r="L37" s="68">
        <v>512</v>
      </c>
      <c r="M37" s="8">
        <f t="shared" si="1"/>
        <v>2.7089947089947088</v>
      </c>
      <c r="N37" s="2">
        <v>1.6990000000000001</v>
      </c>
      <c r="O37" s="69">
        <f t="shared" si="2"/>
        <v>189</v>
      </c>
      <c r="P37" s="181">
        <f t="shared" si="3"/>
        <v>5.21875</v>
      </c>
      <c r="Q37" s="77" t="s">
        <v>1079</v>
      </c>
      <c r="V37" s="82">
        <v>0.52430555555555558</v>
      </c>
      <c r="W37" s="83">
        <v>0.7055555555555556</v>
      </c>
      <c r="X37" s="86">
        <f t="shared" si="4"/>
        <v>0.18125000000000002</v>
      </c>
      <c r="AC37" s="22"/>
      <c r="AD37" s="23"/>
    </row>
    <row r="38" spans="1:30" x14ac:dyDescent="0.3">
      <c r="A38" s="44" t="s">
        <v>2559</v>
      </c>
      <c r="B38" s="68" t="s">
        <v>1113</v>
      </c>
      <c r="C38" s="2" t="s">
        <v>1</v>
      </c>
      <c r="D38" s="2">
        <v>68</v>
      </c>
      <c r="E38" s="6">
        <v>18756</v>
      </c>
      <c r="F38" s="7">
        <v>43712.716331018521</v>
      </c>
      <c r="G38" s="69" t="s">
        <v>4</v>
      </c>
      <c r="H38" s="68">
        <v>2721</v>
      </c>
      <c r="I38" s="8">
        <f t="shared" si="0"/>
        <v>20.155555555555555</v>
      </c>
      <c r="J38" s="2">
        <v>4.8869999999999996</v>
      </c>
      <c r="K38" s="69">
        <v>135</v>
      </c>
      <c r="L38" s="68">
        <v>624</v>
      </c>
      <c r="M38" s="8">
        <f t="shared" si="1"/>
        <v>4.6222222222222218</v>
      </c>
      <c r="N38" s="2">
        <v>2.2690000000000001</v>
      </c>
      <c r="O38" s="69">
        <f t="shared" si="2"/>
        <v>135</v>
      </c>
      <c r="P38" s="181">
        <f t="shared" si="3"/>
        <v>4.3605769230769234</v>
      </c>
      <c r="Q38" s="77" t="s">
        <v>1079</v>
      </c>
      <c r="V38" s="82">
        <v>0.53055555555555556</v>
      </c>
      <c r="W38" s="83">
        <v>0.71527777777777779</v>
      </c>
      <c r="X38" s="86">
        <f t="shared" si="4"/>
        <v>0.18472222222222223</v>
      </c>
      <c r="AC38" s="22"/>
      <c r="AD38" s="23"/>
    </row>
    <row r="39" spans="1:30" x14ac:dyDescent="0.3">
      <c r="A39" s="44" t="s">
        <v>2560</v>
      </c>
      <c r="B39" s="68" t="s">
        <v>1114</v>
      </c>
      <c r="C39" s="2" t="s">
        <v>1</v>
      </c>
      <c r="D39" s="2">
        <v>64</v>
      </c>
      <c r="E39" s="6">
        <v>20136</v>
      </c>
      <c r="F39" s="7">
        <v>43713.524305555555</v>
      </c>
      <c r="G39" s="69" t="s">
        <v>4</v>
      </c>
      <c r="H39" s="68">
        <v>2148</v>
      </c>
      <c r="I39" s="8">
        <f t="shared" si="0"/>
        <v>15.911111111111111</v>
      </c>
      <c r="J39" s="2">
        <v>3.9969999999999999</v>
      </c>
      <c r="K39" s="69">
        <v>135</v>
      </c>
      <c r="L39" s="68">
        <v>449</v>
      </c>
      <c r="M39" s="8">
        <f t="shared" si="1"/>
        <v>3.325925925925926</v>
      </c>
      <c r="N39" s="2">
        <v>1.8640000000000001</v>
      </c>
      <c r="O39" s="69">
        <f t="shared" si="2"/>
        <v>135</v>
      </c>
      <c r="P39" s="181">
        <f t="shared" si="3"/>
        <v>4.783964365256125</v>
      </c>
      <c r="Q39" s="77" t="s">
        <v>1079</v>
      </c>
      <c r="V39" s="82">
        <v>0.375</v>
      </c>
      <c r="W39" s="83">
        <v>0.52083333333333337</v>
      </c>
      <c r="X39" s="86">
        <f t="shared" si="4"/>
        <v>0.14583333333333337</v>
      </c>
      <c r="AC39" s="22"/>
      <c r="AD39" s="23"/>
    </row>
    <row r="40" spans="1:30" x14ac:dyDescent="0.3">
      <c r="A40" s="44" t="s">
        <v>2561</v>
      </c>
      <c r="B40" s="68" t="s">
        <v>1115</v>
      </c>
      <c r="C40" s="2" t="s">
        <v>1</v>
      </c>
      <c r="D40" s="2">
        <v>51</v>
      </c>
      <c r="E40" s="6">
        <v>24722</v>
      </c>
      <c r="F40" s="7">
        <v>43713.536192129628</v>
      </c>
      <c r="G40" s="69" t="s">
        <v>4</v>
      </c>
      <c r="H40" s="68">
        <v>2471</v>
      </c>
      <c r="I40" s="8">
        <f t="shared" si="0"/>
        <v>18.303703703703704</v>
      </c>
      <c r="J40" s="2">
        <v>4.3129999999999997</v>
      </c>
      <c r="K40" s="69">
        <v>135</v>
      </c>
      <c r="L40" s="68">
        <v>809</v>
      </c>
      <c r="M40" s="8">
        <f t="shared" si="1"/>
        <v>5.9925925925925929</v>
      </c>
      <c r="N40" s="2">
        <v>2.7080000000000002</v>
      </c>
      <c r="O40" s="69">
        <f t="shared" si="2"/>
        <v>135</v>
      </c>
      <c r="P40" s="181">
        <f t="shared" si="3"/>
        <v>3.0543881334981458</v>
      </c>
      <c r="Q40" s="77" t="s">
        <v>1079</v>
      </c>
      <c r="V40" s="82">
        <v>0.37777777777777777</v>
      </c>
      <c r="W40" s="83">
        <v>0.53472222222222221</v>
      </c>
      <c r="X40" s="86">
        <f t="shared" si="4"/>
        <v>0.15694444444444444</v>
      </c>
      <c r="AC40" s="22"/>
      <c r="AD40" s="23"/>
    </row>
    <row r="41" spans="1:30" x14ac:dyDescent="0.3">
      <c r="A41" s="44" t="s">
        <v>2562</v>
      </c>
      <c r="B41" s="68" t="s">
        <v>1116</v>
      </c>
      <c r="C41" s="2" t="s">
        <v>6</v>
      </c>
      <c r="D41" s="2">
        <v>83</v>
      </c>
      <c r="E41" s="6">
        <v>13096</v>
      </c>
      <c r="F41" s="7">
        <v>43713.556527777779</v>
      </c>
      <c r="G41" s="69" t="s">
        <v>4</v>
      </c>
      <c r="H41" s="68">
        <v>1378</v>
      </c>
      <c r="I41" s="8">
        <f t="shared" si="0"/>
        <v>14.978260869565217</v>
      </c>
      <c r="J41" s="2">
        <v>4.5810000000000004</v>
      </c>
      <c r="K41" s="69">
        <v>92</v>
      </c>
      <c r="L41" s="68">
        <v>383</v>
      </c>
      <c r="M41" s="8">
        <f t="shared" si="1"/>
        <v>4.1630434782608692</v>
      </c>
      <c r="N41" s="2">
        <v>2.2200000000000002</v>
      </c>
      <c r="O41" s="69">
        <f t="shared" si="2"/>
        <v>92</v>
      </c>
      <c r="P41" s="181">
        <f t="shared" si="3"/>
        <v>3.597911227154047</v>
      </c>
      <c r="Q41" s="77" t="s">
        <v>1079</v>
      </c>
      <c r="V41" s="82">
        <v>0.37916666666666665</v>
      </c>
      <c r="W41" s="83">
        <v>0.54861111111111105</v>
      </c>
      <c r="X41" s="86">
        <f t="shared" si="4"/>
        <v>0.1694444444444444</v>
      </c>
      <c r="AC41" s="22"/>
      <c r="AD41" s="23"/>
    </row>
    <row r="42" spans="1:30" x14ac:dyDescent="0.3">
      <c r="A42" s="44" t="s">
        <v>2563</v>
      </c>
      <c r="B42" s="68" t="s">
        <v>1117</v>
      </c>
      <c r="C42" s="2" t="s">
        <v>1</v>
      </c>
      <c r="D42" s="2">
        <v>57</v>
      </c>
      <c r="E42" s="6">
        <v>22755</v>
      </c>
      <c r="F42" s="7">
        <v>43713.570937500001</v>
      </c>
      <c r="G42" s="69" t="s">
        <v>4</v>
      </c>
      <c r="H42" s="68">
        <v>2045</v>
      </c>
      <c r="I42" s="8">
        <f t="shared" si="0"/>
        <v>17.041666666666668</v>
      </c>
      <c r="J42" s="2">
        <v>4.0679999999999996</v>
      </c>
      <c r="K42" s="69">
        <v>120</v>
      </c>
      <c r="L42" s="68">
        <v>375</v>
      </c>
      <c r="M42" s="8">
        <f t="shared" si="1"/>
        <v>3.125</v>
      </c>
      <c r="N42" s="2">
        <v>1.7030000000000001</v>
      </c>
      <c r="O42" s="69">
        <f t="shared" si="2"/>
        <v>120</v>
      </c>
      <c r="P42" s="181">
        <f t="shared" si="3"/>
        <v>5.453333333333334</v>
      </c>
      <c r="Q42" s="77" t="s">
        <v>1079</v>
      </c>
      <c r="V42" s="82">
        <v>0.40972222222222227</v>
      </c>
      <c r="W42" s="83">
        <v>0.57291666666666663</v>
      </c>
      <c r="X42" s="86">
        <f t="shared" si="4"/>
        <v>0.16319444444444436</v>
      </c>
      <c r="AC42" s="22"/>
      <c r="AD42" s="23"/>
    </row>
    <row r="43" spans="1:30" x14ac:dyDescent="0.3">
      <c r="A43" s="44" t="s">
        <v>2564</v>
      </c>
      <c r="B43" s="68" t="s">
        <v>1118</v>
      </c>
      <c r="C43" s="2" t="s">
        <v>6</v>
      </c>
      <c r="D43" s="2">
        <v>78</v>
      </c>
      <c r="E43" s="6">
        <v>15174</v>
      </c>
      <c r="F43" s="7">
        <v>43713.589722222219</v>
      </c>
      <c r="G43" s="69" t="s">
        <v>4</v>
      </c>
      <c r="H43" s="68">
        <v>2839</v>
      </c>
      <c r="I43" s="8">
        <f t="shared" si="0"/>
        <v>13.916666666666666</v>
      </c>
      <c r="J43" s="2">
        <v>3.9249999999999998</v>
      </c>
      <c r="K43" s="69">
        <v>204</v>
      </c>
      <c r="L43" s="68">
        <v>1046</v>
      </c>
      <c r="M43" s="8">
        <f t="shared" si="1"/>
        <v>5.1274509803921573</v>
      </c>
      <c r="N43" s="2">
        <v>2.3889999999999998</v>
      </c>
      <c r="O43" s="69">
        <f t="shared" si="2"/>
        <v>204</v>
      </c>
      <c r="P43" s="181">
        <f t="shared" si="3"/>
        <v>2.7141491395793498</v>
      </c>
      <c r="Q43" s="77" t="s">
        <v>1079</v>
      </c>
      <c r="V43" s="82">
        <v>0.41875000000000001</v>
      </c>
      <c r="W43" s="83">
        <v>0.58333333333333337</v>
      </c>
      <c r="X43" s="86">
        <f t="shared" si="4"/>
        <v>0.16458333333333336</v>
      </c>
      <c r="AC43" s="22"/>
      <c r="AD43" s="23"/>
    </row>
    <row r="44" spans="1:30" x14ac:dyDescent="0.3">
      <c r="A44" s="44" t="s">
        <v>2565</v>
      </c>
      <c r="B44" s="68" t="s">
        <v>1119</v>
      </c>
      <c r="C44" s="2" t="s">
        <v>1</v>
      </c>
      <c r="D44" s="2">
        <v>59</v>
      </c>
      <c r="E44" s="6">
        <v>22072</v>
      </c>
      <c r="F44" s="7">
        <v>43713.604212962964</v>
      </c>
      <c r="G44" s="69" t="s">
        <v>4</v>
      </c>
      <c r="H44" s="68">
        <v>2349</v>
      </c>
      <c r="I44" s="8">
        <f t="shared" si="0"/>
        <v>13.982142857142858</v>
      </c>
      <c r="J44" s="2">
        <v>4.1820000000000004</v>
      </c>
      <c r="K44" s="69">
        <v>168</v>
      </c>
      <c r="L44" s="68">
        <v>648</v>
      </c>
      <c r="M44" s="8">
        <f t="shared" si="1"/>
        <v>3.8571428571428572</v>
      </c>
      <c r="N44" s="2">
        <v>1.9770000000000001</v>
      </c>
      <c r="O44" s="69">
        <f t="shared" si="2"/>
        <v>168</v>
      </c>
      <c r="P44" s="181">
        <f t="shared" si="3"/>
        <v>3.625</v>
      </c>
      <c r="Q44" s="77" t="s">
        <v>1079</v>
      </c>
      <c r="V44" s="82">
        <v>0.43333333333333335</v>
      </c>
      <c r="W44" s="83">
        <v>0.59722222222222221</v>
      </c>
      <c r="X44" s="86">
        <f t="shared" si="4"/>
        <v>0.16388888888888886</v>
      </c>
      <c r="AC44" s="22"/>
      <c r="AD44" s="23"/>
    </row>
    <row r="45" spans="1:30" x14ac:dyDescent="0.3">
      <c r="A45" s="44" t="s">
        <v>2566</v>
      </c>
      <c r="B45" s="68" t="s">
        <v>1120</v>
      </c>
      <c r="C45" s="2" t="s">
        <v>1</v>
      </c>
      <c r="D45" s="2">
        <v>45</v>
      </c>
      <c r="E45" s="6">
        <v>26969</v>
      </c>
      <c r="F45" s="7">
        <v>43713.616875</v>
      </c>
      <c r="G45" s="69" t="s">
        <v>4</v>
      </c>
      <c r="H45" s="68">
        <v>2228</v>
      </c>
      <c r="I45" s="8">
        <f t="shared" si="0"/>
        <v>13.105882352941176</v>
      </c>
      <c r="J45" s="2">
        <v>3.7040000000000002</v>
      </c>
      <c r="K45" s="69">
        <v>170</v>
      </c>
      <c r="L45" s="68">
        <v>423</v>
      </c>
      <c r="M45" s="8">
        <f t="shared" si="1"/>
        <v>2.4882352941176471</v>
      </c>
      <c r="N45" s="2">
        <v>1.665</v>
      </c>
      <c r="O45" s="69">
        <f t="shared" si="2"/>
        <v>170</v>
      </c>
      <c r="P45" s="181">
        <f t="shared" si="3"/>
        <v>5.2671394799054374</v>
      </c>
      <c r="Q45" s="77" t="s">
        <v>1079</v>
      </c>
      <c r="V45" s="82">
        <v>0.4548611111111111</v>
      </c>
      <c r="W45" s="83">
        <v>0.61805555555555558</v>
      </c>
      <c r="X45" s="86">
        <f t="shared" si="4"/>
        <v>0.16319444444444448</v>
      </c>
      <c r="AC45" s="22"/>
      <c r="AD45" s="23"/>
    </row>
    <row r="46" spans="1:30" x14ac:dyDescent="0.3">
      <c r="A46" s="44" t="s">
        <v>2567</v>
      </c>
      <c r="B46" s="68" t="s">
        <v>1121</v>
      </c>
      <c r="C46" s="2" t="s">
        <v>1</v>
      </c>
      <c r="D46" s="2">
        <v>67</v>
      </c>
      <c r="E46" s="6">
        <v>19079</v>
      </c>
      <c r="F46" s="7">
        <v>43713.629953703705</v>
      </c>
      <c r="G46" s="69" t="s">
        <v>4</v>
      </c>
      <c r="H46" s="68">
        <v>2930</v>
      </c>
      <c r="I46" s="8">
        <f t="shared" si="0"/>
        <v>22.196969696969695</v>
      </c>
      <c r="J46" s="2">
        <v>4.5789999999999997</v>
      </c>
      <c r="K46" s="69">
        <v>132</v>
      </c>
      <c r="L46" s="68">
        <v>458</v>
      </c>
      <c r="M46" s="8">
        <f t="shared" si="1"/>
        <v>3.4696969696969697</v>
      </c>
      <c r="N46" s="2">
        <v>1.851</v>
      </c>
      <c r="O46" s="69">
        <f t="shared" si="2"/>
        <v>132</v>
      </c>
      <c r="P46" s="181">
        <f t="shared" si="3"/>
        <v>6.3973799126637552</v>
      </c>
      <c r="Q46" s="77" t="s">
        <v>1079</v>
      </c>
      <c r="V46" s="82">
        <v>0.46736111111111112</v>
      </c>
      <c r="W46" s="83">
        <v>0.63194444444444442</v>
      </c>
      <c r="X46" s="86">
        <f t="shared" si="4"/>
        <v>0.1645833333333333</v>
      </c>
      <c r="AC46" s="22"/>
      <c r="AD46" s="23"/>
    </row>
    <row r="47" spans="1:30" x14ac:dyDescent="0.3">
      <c r="A47" s="44" t="s">
        <v>2568</v>
      </c>
      <c r="B47" s="68" t="s">
        <v>1122</v>
      </c>
      <c r="C47" s="2" t="s">
        <v>1</v>
      </c>
      <c r="D47" s="2">
        <v>69</v>
      </c>
      <c r="E47" s="6">
        <v>18245</v>
      </c>
      <c r="F47" s="7">
        <v>43713.642592592594</v>
      </c>
      <c r="G47" s="69" t="s">
        <v>4</v>
      </c>
      <c r="H47" s="68">
        <v>5642</v>
      </c>
      <c r="I47" s="8">
        <f t="shared" si="0"/>
        <v>26</v>
      </c>
      <c r="J47" s="2">
        <v>5.26</v>
      </c>
      <c r="K47" s="69">
        <v>217</v>
      </c>
      <c r="L47" s="68">
        <v>898</v>
      </c>
      <c r="M47" s="8">
        <f t="shared" si="1"/>
        <v>4.1382488479262669</v>
      </c>
      <c r="N47" s="2">
        <v>2.1040000000000001</v>
      </c>
      <c r="O47" s="69">
        <f t="shared" si="2"/>
        <v>217</v>
      </c>
      <c r="P47" s="181">
        <f t="shared" si="3"/>
        <v>6.2828507795100226</v>
      </c>
      <c r="Q47" s="77" t="s">
        <v>1079</v>
      </c>
      <c r="V47" s="82">
        <v>0.47361111111111115</v>
      </c>
      <c r="W47" s="83">
        <v>0.64583333333333337</v>
      </c>
      <c r="X47" s="86">
        <f t="shared" si="4"/>
        <v>0.17222222222222222</v>
      </c>
      <c r="AC47" s="22"/>
      <c r="AD47" s="23"/>
    </row>
    <row r="48" spans="1:30" x14ac:dyDescent="0.3">
      <c r="A48" s="44" t="s">
        <v>2569</v>
      </c>
      <c r="B48" s="68" t="s">
        <v>1123</v>
      </c>
      <c r="C48" s="2" t="s">
        <v>1</v>
      </c>
      <c r="D48" s="2">
        <v>50</v>
      </c>
      <c r="E48" s="6">
        <v>25223</v>
      </c>
      <c r="F48" s="7">
        <v>43713.653194444443</v>
      </c>
      <c r="G48" s="69" t="s">
        <v>4</v>
      </c>
      <c r="H48" s="68">
        <v>1640</v>
      </c>
      <c r="I48" s="8">
        <f t="shared" si="0"/>
        <v>15.185185185185185</v>
      </c>
      <c r="J48" s="2">
        <v>4.0350000000000001</v>
      </c>
      <c r="K48" s="69">
        <v>108</v>
      </c>
      <c r="L48" s="68">
        <v>281</v>
      </c>
      <c r="M48" s="8">
        <f t="shared" si="1"/>
        <v>2.6018518518518516</v>
      </c>
      <c r="N48" s="2">
        <v>1.528</v>
      </c>
      <c r="O48" s="69">
        <f t="shared" si="2"/>
        <v>108</v>
      </c>
      <c r="P48" s="181">
        <f t="shared" si="3"/>
        <v>5.8362989323843424</v>
      </c>
      <c r="Q48" s="77" t="s">
        <v>1079</v>
      </c>
      <c r="V48" s="82">
        <v>0.47222222222222227</v>
      </c>
      <c r="W48" s="83">
        <v>0.66666666666666663</v>
      </c>
      <c r="X48" s="86">
        <f t="shared" si="4"/>
        <v>0.19444444444444436</v>
      </c>
      <c r="AC48" s="22"/>
      <c r="AD48" s="23"/>
    </row>
    <row r="49" spans="1:30" x14ac:dyDescent="0.3">
      <c r="A49" s="44" t="s">
        <v>2570</v>
      </c>
      <c r="B49" s="68" t="s">
        <v>1124</v>
      </c>
      <c r="C49" s="2" t="s">
        <v>1</v>
      </c>
      <c r="D49" s="2">
        <v>46</v>
      </c>
      <c r="E49" s="6">
        <v>26665</v>
      </c>
      <c r="F49" s="7">
        <v>43713.683831018519</v>
      </c>
      <c r="G49" s="69" t="s">
        <v>4</v>
      </c>
      <c r="H49" s="68">
        <v>1953</v>
      </c>
      <c r="I49" s="8">
        <f t="shared" si="0"/>
        <v>13.02</v>
      </c>
      <c r="J49" s="2">
        <v>4.0439999999999996</v>
      </c>
      <c r="K49" s="69">
        <v>150</v>
      </c>
      <c r="L49" s="68">
        <v>482</v>
      </c>
      <c r="M49" s="8">
        <f t="shared" si="1"/>
        <v>3.2133333333333334</v>
      </c>
      <c r="N49" s="2">
        <v>1.7929999999999999</v>
      </c>
      <c r="O49" s="69">
        <f t="shared" si="2"/>
        <v>150</v>
      </c>
      <c r="P49" s="181">
        <f t="shared" si="3"/>
        <v>4.0518672199170123</v>
      </c>
      <c r="Q49" s="77" t="s">
        <v>1079</v>
      </c>
      <c r="V49" s="82">
        <v>0.51111111111111118</v>
      </c>
      <c r="W49" s="83">
        <v>0.6875</v>
      </c>
      <c r="X49" s="86">
        <f t="shared" si="4"/>
        <v>0.17638888888888882</v>
      </c>
      <c r="AC49" s="22"/>
      <c r="AD49" s="23"/>
    </row>
    <row r="50" spans="1:30" x14ac:dyDescent="0.3">
      <c r="A50" s="44" t="s">
        <v>2571</v>
      </c>
      <c r="B50" s="68" t="s">
        <v>1125</v>
      </c>
      <c r="C50" s="2" t="s">
        <v>6</v>
      </c>
      <c r="D50" s="2">
        <v>71</v>
      </c>
      <c r="E50" s="6">
        <v>17546</v>
      </c>
      <c r="F50" s="7">
        <v>43713.705983796295</v>
      </c>
      <c r="G50" s="69" t="s">
        <v>4</v>
      </c>
      <c r="H50" s="68">
        <v>3218</v>
      </c>
      <c r="I50" s="8">
        <f t="shared" si="0"/>
        <v>18.388571428571428</v>
      </c>
      <c r="J50" s="2">
        <v>4.5469999999999997</v>
      </c>
      <c r="K50" s="69">
        <v>175</v>
      </c>
      <c r="L50" s="68">
        <v>962</v>
      </c>
      <c r="M50" s="8">
        <f t="shared" si="1"/>
        <v>5.4971428571428573</v>
      </c>
      <c r="N50" s="2">
        <v>2.383</v>
      </c>
      <c r="O50" s="69">
        <f t="shared" si="2"/>
        <v>175</v>
      </c>
      <c r="P50" s="181">
        <f t="shared" si="3"/>
        <v>3.3451143451143448</v>
      </c>
      <c r="Q50" s="78" t="s">
        <v>1079</v>
      </c>
      <c r="V50" s="82">
        <v>0.51874999999999993</v>
      </c>
      <c r="W50" s="83">
        <v>0.70833333333333337</v>
      </c>
      <c r="X50" s="86">
        <f t="shared" si="4"/>
        <v>0.18958333333333344</v>
      </c>
      <c r="AC50" s="22"/>
      <c r="AD50" s="23"/>
    </row>
    <row r="51" spans="1:30" x14ac:dyDescent="0.3">
      <c r="A51" s="44" t="s">
        <v>2572</v>
      </c>
      <c r="B51" s="68" t="s">
        <v>1126</v>
      </c>
      <c r="C51" s="2" t="s">
        <v>1</v>
      </c>
      <c r="D51" s="2">
        <v>61</v>
      </c>
      <c r="E51" s="6">
        <v>21157</v>
      </c>
      <c r="F51" s="7">
        <v>43714.520833333336</v>
      </c>
      <c r="G51" s="69" t="s">
        <v>4</v>
      </c>
      <c r="H51" s="68">
        <v>3930</v>
      </c>
      <c r="I51" s="8">
        <f t="shared" si="0"/>
        <v>16.939655172413794</v>
      </c>
      <c r="J51" s="2">
        <v>3.96</v>
      </c>
      <c r="K51" s="69">
        <v>232</v>
      </c>
      <c r="L51" s="68">
        <v>1737</v>
      </c>
      <c r="M51" s="8">
        <f t="shared" si="1"/>
        <v>7.4870689655172411</v>
      </c>
      <c r="N51" s="2">
        <v>2.944</v>
      </c>
      <c r="O51" s="69">
        <f t="shared" si="2"/>
        <v>232</v>
      </c>
      <c r="P51" s="181">
        <f t="shared" si="3"/>
        <v>2.2625215889464596</v>
      </c>
      <c r="Q51" s="77" t="s">
        <v>1079</v>
      </c>
      <c r="V51" s="82">
        <v>0.3756944444444445</v>
      </c>
      <c r="W51" s="83">
        <v>0.52083333333333337</v>
      </c>
      <c r="X51" s="86">
        <f t="shared" si="4"/>
        <v>0.14513888888888887</v>
      </c>
      <c r="AC51" s="22"/>
      <c r="AD51" s="23"/>
    </row>
    <row r="52" spans="1:30" x14ac:dyDescent="0.3">
      <c r="A52" s="44" t="s">
        <v>2573</v>
      </c>
      <c r="B52" s="68" t="s">
        <v>1127</v>
      </c>
      <c r="C52" s="2" t="s">
        <v>1</v>
      </c>
      <c r="D52" s="2">
        <v>43</v>
      </c>
      <c r="E52" s="6">
        <v>27927</v>
      </c>
      <c r="F52" s="7">
        <v>43714.536111111112</v>
      </c>
      <c r="G52" s="69" t="s">
        <v>4</v>
      </c>
      <c r="H52" s="68">
        <v>1162</v>
      </c>
      <c r="I52" s="8">
        <f t="shared" si="0"/>
        <v>12.104166666666666</v>
      </c>
      <c r="J52" s="2">
        <v>3.6139999999999999</v>
      </c>
      <c r="K52" s="69">
        <v>96</v>
      </c>
      <c r="L52" s="68">
        <v>343</v>
      </c>
      <c r="M52" s="8">
        <f t="shared" si="1"/>
        <v>3.5729166666666665</v>
      </c>
      <c r="N52" s="2">
        <v>2.0089999999999999</v>
      </c>
      <c r="O52" s="69">
        <f t="shared" si="2"/>
        <v>96</v>
      </c>
      <c r="P52" s="181">
        <f t="shared" si="3"/>
        <v>3.3877551020408161</v>
      </c>
      <c r="Q52" s="77" t="s">
        <v>1079</v>
      </c>
      <c r="V52" s="82">
        <v>0.39374999999999999</v>
      </c>
      <c r="W52" s="83">
        <v>0.53472222222222221</v>
      </c>
      <c r="X52" s="86">
        <f t="shared" si="4"/>
        <v>0.14097222222222222</v>
      </c>
      <c r="AC52" s="22"/>
      <c r="AD52" s="23"/>
    </row>
    <row r="53" spans="1:30" x14ac:dyDescent="0.3">
      <c r="A53" s="44" t="s">
        <v>2574</v>
      </c>
      <c r="B53" s="68" t="s">
        <v>1128</v>
      </c>
      <c r="C53" s="2" t="s">
        <v>1</v>
      </c>
      <c r="D53" s="2">
        <v>27</v>
      </c>
      <c r="E53" s="6">
        <v>33794</v>
      </c>
      <c r="F53" s="7">
        <v>43714.548611111109</v>
      </c>
      <c r="G53" s="69" t="s">
        <v>4</v>
      </c>
      <c r="H53" s="68">
        <v>961</v>
      </c>
      <c r="I53" s="8">
        <f t="shared" si="0"/>
        <v>5.4914285714285711</v>
      </c>
      <c r="J53" s="2">
        <v>2.4609999999999999</v>
      </c>
      <c r="K53" s="69">
        <v>175</v>
      </c>
      <c r="L53" s="68">
        <v>447</v>
      </c>
      <c r="M53" s="8">
        <f t="shared" si="1"/>
        <v>2.5542857142857143</v>
      </c>
      <c r="N53" s="2">
        <v>1.621</v>
      </c>
      <c r="O53" s="69">
        <f t="shared" si="2"/>
        <v>175</v>
      </c>
      <c r="P53" s="181">
        <f t="shared" si="3"/>
        <v>2.1498881431767338</v>
      </c>
      <c r="Q53" s="77" t="s">
        <v>1079</v>
      </c>
      <c r="V53" s="82">
        <v>0.37222222222222223</v>
      </c>
      <c r="W53" s="83">
        <v>0.54861111111111105</v>
      </c>
      <c r="X53" s="86">
        <f t="shared" si="4"/>
        <v>0.17638888888888882</v>
      </c>
      <c r="AC53" s="22"/>
      <c r="AD53" s="23"/>
    </row>
    <row r="54" spans="1:30" x14ac:dyDescent="0.3">
      <c r="A54" s="44" t="s">
        <v>2575</v>
      </c>
      <c r="B54" s="68" t="s">
        <v>1129</v>
      </c>
      <c r="C54" s="2" t="s">
        <v>1</v>
      </c>
      <c r="D54" s="2">
        <v>70</v>
      </c>
      <c r="E54" s="6">
        <v>17910</v>
      </c>
      <c r="F54" s="7">
        <v>43714.571527777778</v>
      </c>
      <c r="G54" s="69" t="s">
        <v>4</v>
      </c>
      <c r="H54" s="68">
        <v>3600</v>
      </c>
      <c r="I54" s="8">
        <f t="shared" si="0"/>
        <v>15.126050420168067</v>
      </c>
      <c r="J54" s="2">
        <v>3.9470000000000001</v>
      </c>
      <c r="K54" s="69">
        <v>238</v>
      </c>
      <c r="L54" s="68">
        <v>678</v>
      </c>
      <c r="M54" s="8">
        <f t="shared" si="1"/>
        <v>2.8487394957983194</v>
      </c>
      <c r="N54" s="2">
        <v>1.714</v>
      </c>
      <c r="O54" s="69">
        <f t="shared" si="2"/>
        <v>238</v>
      </c>
      <c r="P54" s="181">
        <f t="shared" si="3"/>
        <v>5.3097345132743357</v>
      </c>
      <c r="Q54" s="77" t="s">
        <v>1079</v>
      </c>
      <c r="V54" s="82">
        <v>0.40416666666666662</v>
      </c>
      <c r="W54" s="83">
        <v>0.56944444444444442</v>
      </c>
      <c r="X54" s="86">
        <f t="shared" si="4"/>
        <v>0.1652777777777778</v>
      </c>
      <c r="AC54" s="22"/>
      <c r="AD54" s="23"/>
    </row>
    <row r="55" spans="1:30" x14ac:dyDescent="0.3">
      <c r="A55" s="44" t="s">
        <v>2576</v>
      </c>
      <c r="B55" s="68" t="s">
        <v>318</v>
      </c>
      <c r="C55" s="2" t="s">
        <v>1</v>
      </c>
      <c r="D55" s="2">
        <v>65</v>
      </c>
      <c r="E55" s="6">
        <v>19616</v>
      </c>
      <c r="F55" s="7">
        <v>43714.584722222222</v>
      </c>
      <c r="G55" s="69" t="s">
        <v>4</v>
      </c>
      <c r="H55" s="68">
        <v>2556</v>
      </c>
      <c r="I55" s="8">
        <f t="shared" si="0"/>
        <v>19.363636363636363</v>
      </c>
      <c r="J55" s="2">
        <v>4.2210000000000001</v>
      </c>
      <c r="K55" s="69">
        <v>132</v>
      </c>
      <c r="L55" s="68">
        <v>409</v>
      </c>
      <c r="M55" s="8">
        <f t="shared" si="1"/>
        <v>3.0984848484848486</v>
      </c>
      <c r="N55" s="2">
        <v>1.62</v>
      </c>
      <c r="O55" s="69">
        <f t="shared" si="2"/>
        <v>132</v>
      </c>
      <c r="P55" s="181">
        <f t="shared" si="3"/>
        <v>6.249388753056234</v>
      </c>
      <c r="Q55" s="77" t="s">
        <v>1079</v>
      </c>
      <c r="V55" s="82">
        <v>0.42708333333333331</v>
      </c>
      <c r="W55" s="83">
        <v>0.58333333333333337</v>
      </c>
      <c r="X55" s="86">
        <f t="shared" si="4"/>
        <v>0.15625000000000006</v>
      </c>
      <c r="AC55" s="22"/>
      <c r="AD55" s="23"/>
    </row>
    <row r="56" spans="1:30" x14ac:dyDescent="0.3">
      <c r="A56" s="44" t="s">
        <v>2577</v>
      </c>
      <c r="B56" s="68" t="s">
        <v>1130</v>
      </c>
      <c r="C56" s="2" t="s">
        <v>1</v>
      </c>
      <c r="D56" s="2">
        <v>56</v>
      </c>
      <c r="E56" s="6">
        <v>23002</v>
      </c>
      <c r="F56" s="7">
        <v>43714.601388888892</v>
      </c>
      <c r="G56" s="69" t="s">
        <v>4</v>
      </c>
      <c r="H56" s="68">
        <v>1875</v>
      </c>
      <c r="I56" s="8">
        <f t="shared" si="0"/>
        <v>13.020833333333334</v>
      </c>
      <c r="J56" s="2">
        <v>4.0149999999999997</v>
      </c>
      <c r="K56" s="69">
        <v>144</v>
      </c>
      <c r="L56" s="68">
        <v>664</v>
      </c>
      <c r="M56" s="8">
        <f t="shared" si="1"/>
        <v>4.6111111111111107</v>
      </c>
      <c r="N56" s="2">
        <v>2.2290000000000001</v>
      </c>
      <c r="O56" s="69">
        <f t="shared" si="2"/>
        <v>144</v>
      </c>
      <c r="P56" s="181">
        <f t="shared" si="3"/>
        <v>2.8237951807228918</v>
      </c>
      <c r="Q56" s="77" t="s">
        <v>1079</v>
      </c>
      <c r="V56" s="82">
        <v>0.43402777777777773</v>
      </c>
      <c r="W56" s="83">
        <v>0.60416666666666663</v>
      </c>
      <c r="X56" s="86">
        <f t="shared" si="4"/>
        <v>0.1701388888888889</v>
      </c>
      <c r="AC56" s="22"/>
      <c r="AD56" s="23"/>
    </row>
    <row r="57" spans="1:30" x14ac:dyDescent="0.3">
      <c r="A57" s="44" t="s">
        <v>2578</v>
      </c>
      <c r="B57" s="68" t="s">
        <v>1131</v>
      </c>
      <c r="C57" s="2" t="s">
        <v>1</v>
      </c>
      <c r="D57" s="2">
        <v>40</v>
      </c>
      <c r="E57" s="6">
        <v>28988</v>
      </c>
      <c r="F57" s="7">
        <v>43714.616666666669</v>
      </c>
      <c r="G57" s="69" t="s">
        <v>4</v>
      </c>
      <c r="H57" s="68">
        <v>1345</v>
      </c>
      <c r="I57" s="8">
        <f t="shared" si="0"/>
        <v>10.346153846153847</v>
      </c>
      <c r="J57" s="2">
        <v>3.3519999999999999</v>
      </c>
      <c r="K57" s="69">
        <v>130</v>
      </c>
      <c r="L57" s="68">
        <v>342</v>
      </c>
      <c r="M57" s="8">
        <f t="shared" si="1"/>
        <v>2.6307692307692307</v>
      </c>
      <c r="N57" s="2">
        <v>1.556</v>
      </c>
      <c r="O57" s="69">
        <f t="shared" si="2"/>
        <v>130</v>
      </c>
      <c r="P57" s="181">
        <f t="shared" si="3"/>
        <v>3.9327485380116962</v>
      </c>
      <c r="Q57" s="77" t="s">
        <v>1079</v>
      </c>
      <c r="V57" s="82">
        <v>0.45069444444444445</v>
      </c>
      <c r="W57" s="83">
        <v>0.61805555555555558</v>
      </c>
      <c r="X57" s="86">
        <f t="shared" si="4"/>
        <v>0.16736111111111113</v>
      </c>
      <c r="AC57" s="22"/>
      <c r="AD57" s="23"/>
    </row>
    <row r="58" spans="1:30" x14ac:dyDescent="0.3">
      <c r="A58" s="44" t="s">
        <v>2579</v>
      </c>
      <c r="B58" s="68" t="s">
        <v>1132</v>
      </c>
      <c r="C58" s="2" t="s">
        <v>6</v>
      </c>
      <c r="D58" s="2">
        <v>49</v>
      </c>
      <c r="E58" s="6">
        <v>25690</v>
      </c>
      <c r="F58" s="7">
        <v>43714.634027777778</v>
      </c>
      <c r="G58" s="69" t="s">
        <v>4</v>
      </c>
      <c r="H58" s="68">
        <v>1252</v>
      </c>
      <c r="I58" s="8">
        <f t="shared" si="0"/>
        <v>7.195402298850575</v>
      </c>
      <c r="J58" s="2">
        <v>2.8940000000000001</v>
      </c>
      <c r="K58" s="69">
        <v>174</v>
      </c>
      <c r="L58" s="68">
        <v>523</v>
      </c>
      <c r="M58" s="8">
        <f t="shared" si="1"/>
        <v>3.0057471264367814</v>
      </c>
      <c r="N58" s="2">
        <v>1.768</v>
      </c>
      <c r="O58" s="69">
        <f t="shared" si="2"/>
        <v>174</v>
      </c>
      <c r="P58" s="181">
        <f t="shared" si="3"/>
        <v>2.3938814531548758</v>
      </c>
      <c r="Q58" s="77" t="s">
        <v>1079</v>
      </c>
      <c r="V58" s="82">
        <v>0.45624999999999999</v>
      </c>
      <c r="W58" s="83">
        <v>0.63194444444444442</v>
      </c>
      <c r="X58" s="86">
        <f t="shared" si="4"/>
        <v>0.17569444444444443</v>
      </c>
      <c r="AC58" s="22"/>
      <c r="AD58" s="23"/>
    </row>
    <row r="59" spans="1:30" x14ac:dyDescent="0.3">
      <c r="A59" s="44" t="s">
        <v>2580</v>
      </c>
      <c r="B59" s="68" t="s">
        <v>1133</v>
      </c>
      <c r="C59" s="2" t="s">
        <v>1</v>
      </c>
      <c r="D59" s="2">
        <v>32</v>
      </c>
      <c r="E59" s="6">
        <v>31950</v>
      </c>
      <c r="F59" s="7">
        <v>43714.65</v>
      </c>
      <c r="G59" s="69" t="s">
        <v>4</v>
      </c>
      <c r="H59" s="68">
        <v>1404</v>
      </c>
      <c r="I59" s="8">
        <f t="shared" si="0"/>
        <v>9.36</v>
      </c>
      <c r="J59" s="2">
        <v>3.165</v>
      </c>
      <c r="K59" s="69">
        <v>150</v>
      </c>
      <c r="L59" s="68">
        <v>448</v>
      </c>
      <c r="M59" s="8">
        <f t="shared" si="1"/>
        <v>2.9866666666666668</v>
      </c>
      <c r="N59" s="2">
        <v>1.6379999999999999</v>
      </c>
      <c r="O59" s="69">
        <f t="shared" si="2"/>
        <v>150</v>
      </c>
      <c r="P59" s="181">
        <f t="shared" si="3"/>
        <v>3.1339285714285712</v>
      </c>
      <c r="Q59" s="77" t="s">
        <v>1079</v>
      </c>
      <c r="V59" s="82">
        <v>0.48402777777777778</v>
      </c>
      <c r="W59" s="83">
        <v>0.64583333333333337</v>
      </c>
      <c r="X59" s="86">
        <f t="shared" si="4"/>
        <v>0.16180555555555559</v>
      </c>
      <c r="AC59" s="22"/>
      <c r="AD59" s="23"/>
    </row>
    <row r="60" spans="1:30" x14ac:dyDescent="0.3">
      <c r="A60" s="44" t="s">
        <v>2581</v>
      </c>
      <c r="B60" s="68" t="s">
        <v>1134</v>
      </c>
      <c r="C60" s="2" t="s">
        <v>6</v>
      </c>
      <c r="D60" s="2">
        <v>52</v>
      </c>
      <c r="E60" s="6">
        <v>24711</v>
      </c>
      <c r="F60" s="7">
        <v>43714.665972222225</v>
      </c>
      <c r="G60" s="69" t="s">
        <v>4</v>
      </c>
      <c r="H60" s="68">
        <v>2306</v>
      </c>
      <c r="I60" s="8">
        <f t="shared" si="0"/>
        <v>14.782051282051283</v>
      </c>
      <c r="J60" s="2">
        <v>4.5259999999999998</v>
      </c>
      <c r="K60" s="69">
        <v>156</v>
      </c>
      <c r="L60" s="68">
        <v>733</v>
      </c>
      <c r="M60" s="8">
        <f t="shared" si="1"/>
        <v>4.6987179487179489</v>
      </c>
      <c r="N60" s="2">
        <v>2.1419999999999999</v>
      </c>
      <c r="O60" s="69">
        <f t="shared" si="2"/>
        <v>156</v>
      </c>
      <c r="P60" s="181">
        <f t="shared" si="3"/>
        <v>3.1459754433833562</v>
      </c>
      <c r="Q60" s="77" t="s">
        <v>1079</v>
      </c>
      <c r="V60" s="82">
        <v>0.50486111111111109</v>
      </c>
      <c r="W60" s="83">
        <v>0.66666666666666663</v>
      </c>
      <c r="X60" s="86">
        <f t="shared" si="4"/>
        <v>0.16180555555555554</v>
      </c>
      <c r="AC60" s="22"/>
      <c r="AD60" s="23"/>
    </row>
    <row r="61" spans="1:30" x14ac:dyDescent="0.3">
      <c r="A61" s="44" t="s">
        <v>2582</v>
      </c>
      <c r="B61" s="68" t="s">
        <v>1135</v>
      </c>
      <c r="C61" s="2" t="s">
        <v>6</v>
      </c>
      <c r="D61" s="2">
        <v>16</v>
      </c>
      <c r="E61" s="6">
        <v>37523</v>
      </c>
      <c r="F61" s="7">
        <v>43714.681944444441</v>
      </c>
      <c r="G61" s="69" t="s">
        <v>4</v>
      </c>
      <c r="H61" s="68">
        <v>1264</v>
      </c>
      <c r="I61" s="8">
        <f t="shared" si="0"/>
        <v>9.3629629629629623</v>
      </c>
      <c r="J61" s="2">
        <v>3.2010000000000001</v>
      </c>
      <c r="K61" s="69">
        <v>135</v>
      </c>
      <c r="L61" s="68">
        <v>223</v>
      </c>
      <c r="M61" s="8">
        <f t="shared" si="1"/>
        <v>1.6518518518518519</v>
      </c>
      <c r="N61" s="2">
        <v>1.2709999999999999</v>
      </c>
      <c r="O61" s="69">
        <f t="shared" si="2"/>
        <v>135</v>
      </c>
      <c r="P61" s="181">
        <f t="shared" si="3"/>
        <v>5.668161434977578</v>
      </c>
      <c r="Q61" s="77" t="s">
        <v>1079</v>
      </c>
      <c r="V61" s="82">
        <v>0.50624999999999998</v>
      </c>
      <c r="W61" s="83">
        <v>0.68055555555555547</v>
      </c>
      <c r="X61" s="86">
        <f t="shared" si="4"/>
        <v>0.17430555555555549</v>
      </c>
      <c r="AC61" s="22"/>
      <c r="AD61" s="23"/>
    </row>
    <row r="62" spans="1:30" x14ac:dyDescent="0.3">
      <c r="A62" s="44" t="s">
        <v>2583</v>
      </c>
      <c r="B62" s="68" t="s">
        <v>1136</v>
      </c>
      <c r="C62" s="2" t="s">
        <v>6</v>
      </c>
      <c r="D62" s="2">
        <v>65</v>
      </c>
      <c r="E62" s="6">
        <v>19751</v>
      </c>
      <c r="F62" s="7">
        <v>43717.420543981483</v>
      </c>
      <c r="G62" s="69" t="s">
        <v>71</v>
      </c>
      <c r="H62" s="68">
        <v>1578</v>
      </c>
      <c r="I62" s="8">
        <f t="shared" si="0"/>
        <v>12.725806451612904</v>
      </c>
      <c r="J62" s="2">
        <v>3.6680000000000001</v>
      </c>
      <c r="K62" s="69">
        <v>124</v>
      </c>
      <c r="L62" s="68">
        <v>448</v>
      </c>
      <c r="M62" s="8">
        <f t="shared" si="1"/>
        <v>3.6129032258064515</v>
      </c>
      <c r="N62" s="2">
        <v>1.752</v>
      </c>
      <c r="O62" s="69">
        <f t="shared" si="2"/>
        <v>124</v>
      </c>
      <c r="P62" s="181">
        <f t="shared" si="3"/>
        <v>3.5223214285714288</v>
      </c>
      <c r="Q62" s="77" t="s">
        <v>1079</v>
      </c>
      <c r="V62" s="82">
        <v>0.4201388888888889</v>
      </c>
      <c r="W62" s="83">
        <v>0.59722222222222221</v>
      </c>
      <c r="X62" s="86">
        <f t="shared" si="4"/>
        <v>0.17708333333333331</v>
      </c>
      <c r="AC62" s="22"/>
      <c r="AD62" s="23"/>
    </row>
    <row r="63" spans="1:30" x14ac:dyDescent="0.3">
      <c r="A63" s="44" t="s">
        <v>2584</v>
      </c>
      <c r="B63" s="68" t="s">
        <v>1137</v>
      </c>
      <c r="C63" s="2" t="s">
        <v>6</v>
      </c>
      <c r="D63" s="2">
        <v>60</v>
      </c>
      <c r="E63" s="6">
        <v>21786</v>
      </c>
      <c r="F63" s="7">
        <v>43717.520520833335</v>
      </c>
      <c r="G63" s="69" t="s">
        <v>4</v>
      </c>
      <c r="H63" s="68">
        <v>2526</v>
      </c>
      <c r="I63" s="8">
        <f t="shared" si="0"/>
        <v>20.370967741935484</v>
      </c>
      <c r="J63" s="2">
        <v>4.3079999999999998</v>
      </c>
      <c r="K63" s="69">
        <v>124</v>
      </c>
      <c r="L63" s="68">
        <v>1842</v>
      </c>
      <c r="M63" s="8">
        <f t="shared" si="1"/>
        <v>14.85483870967742</v>
      </c>
      <c r="N63" s="2">
        <v>3.7989999999999999</v>
      </c>
      <c r="O63" s="69">
        <f t="shared" si="2"/>
        <v>124</v>
      </c>
      <c r="P63" s="181">
        <f t="shared" si="3"/>
        <v>1.3713355048859934</v>
      </c>
      <c r="Q63" s="77" t="s">
        <v>1079</v>
      </c>
      <c r="V63" s="82">
        <v>0.38750000000000001</v>
      </c>
      <c r="W63" s="83">
        <v>0.52083333333333337</v>
      </c>
      <c r="X63" s="86">
        <f t="shared" si="4"/>
        <v>0.13333333333333336</v>
      </c>
      <c r="AC63" s="22"/>
      <c r="AD63" s="23"/>
    </row>
    <row r="64" spans="1:30" x14ac:dyDescent="0.3">
      <c r="A64" s="44" t="s">
        <v>2585</v>
      </c>
      <c r="B64" s="68" t="s">
        <v>1138</v>
      </c>
      <c r="C64" s="2" t="s">
        <v>1</v>
      </c>
      <c r="D64" s="2">
        <v>45</v>
      </c>
      <c r="E64" s="6">
        <v>26979</v>
      </c>
      <c r="F64" s="7">
        <v>43717.532476851855</v>
      </c>
      <c r="G64" s="69" t="s">
        <v>4</v>
      </c>
      <c r="H64" s="68">
        <v>2187</v>
      </c>
      <c r="I64" s="8">
        <f t="shared" si="0"/>
        <v>11.045454545454545</v>
      </c>
      <c r="J64" s="2">
        <v>3.8940000000000001</v>
      </c>
      <c r="K64" s="69">
        <v>198</v>
      </c>
      <c r="L64" s="68">
        <v>765</v>
      </c>
      <c r="M64" s="8">
        <f t="shared" si="1"/>
        <v>3.8636363636363638</v>
      </c>
      <c r="N64" s="2">
        <v>2.1440000000000001</v>
      </c>
      <c r="O64" s="69">
        <f t="shared" si="2"/>
        <v>198</v>
      </c>
      <c r="P64" s="181">
        <f t="shared" si="3"/>
        <v>2.8588235294117643</v>
      </c>
      <c r="Q64" s="77" t="s">
        <v>1079</v>
      </c>
      <c r="V64" s="82">
        <v>0.37777777777777777</v>
      </c>
      <c r="W64" s="83">
        <v>0.53472222222222221</v>
      </c>
      <c r="X64" s="86">
        <f t="shared" si="4"/>
        <v>0.15694444444444444</v>
      </c>
      <c r="AC64" s="22"/>
      <c r="AD64" s="23"/>
    </row>
    <row r="65" spans="1:30" x14ac:dyDescent="0.3">
      <c r="A65" s="44" t="s">
        <v>2586</v>
      </c>
      <c r="B65" s="68" t="s">
        <v>1139</v>
      </c>
      <c r="C65" s="2" t="s">
        <v>6</v>
      </c>
      <c r="D65" s="2">
        <v>51</v>
      </c>
      <c r="E65" s="6">
        <v>24754</v>
      </c>
      <c r="F65" s="7">
        <v>43717.550104166665</v>
      </c>
      <c r="G65" s="69" t="s">
        <v>4</v>
      </c>
      <c r="H65" s="68">
        <v>1162</v>
      </c>
      <c r="I65" s="8">
        <f t="shared" si="0"/>
        <v>10.75925925925926</v>
      </c>
      <c r="J65" s="2">
        <v>3.8809999999999998</v>
      </c>
      <c r="K65" s="69">
        <v>108</v>
      </c>
      <c r="L65" s="68">
        <v>406</v>
      </c>
      <c r="M65" s="8">
        <f t="shared" si="1"/>
        <v>3.7592592592592591</v>
      </c>
      <c r="N65" s="2">
        <v>1.8340000000000001</v>
      </c>
      <c r="O65" s="69">
        <f t="shared" si="2"/>
        <v>108</v>
      </c>
      <c r="P65" s="181">
        <f t="shared" si="3"/>
        <v>2.8620689655172415</v>
      </c>
      <c r="Q65" s="77" t="s">
        <v>1079</v>
      </c>
      <c r="V65" s="82">
        <v>0.37013888888888885</v>
      </c>
      <c r="W65" s="83">
        <v>0.54861111111111105</v>
      </c>
      <c r="X65" s="86">
        <f t="shared" si="4"/>
        <v>0.1784722222222222</v>
      </c>
      <c r="AC65" s="22"/>
      <c r="AD65" s="23"/>
    </row>
    <row r="66" spans="1:30" x14ac:dyDescent="0.3">
      <c r="A66" s="44" t="s">
        <v>2587</v>
      </c>
      <c r="B66" s="68" t="s">
        <v>1140</v>
      </c>
      <c r="C66" s="2" t="s">
        <v>1</v>
      </c>
      <c r="D66" s="2">
        <v>41</v>
      </c>
      <c r="E66" s="6">
        <v>28493</v>
      </c>
      <c r="F66" s="7">
        <v>43717.563796296294</v>
      </c>
      <c r="G66" s="69" t="s">
        <v>4</v>
      </c>
      <c r="H66" s="68">
        <v>1189</v>
      </c>
      <c r="I66" s="8">
        <f t="shared" si="0"/>
        <v>9.9083333333333332</v>
      </c>
      <c r="J66" s="2">
        <v>3.5739999999999998</v>
      </c>
      <c r="K66" s="69">
        <v>120</v>
      </c>
      <c r="L66" s="68">
        <v>286</v>
      </c>
      <c r="M66" s="8">
        <f t="shared" si="1"/>
        <v>2.3833333333333333</v>
      </c>
      <c r="N66" s="2">
        <v>1.5289999999999999</v>
      </c>
      <c r="O66" s="69">
        <f t="shared" si="2"/>
        <v>120</v>
      </c>
      <c r="P66" s="181">
        <f t="shared" si="3"/>
        <v>4.1573426573426575</v>
      </c>
      <c r="Q66" s="77" t="s">
        <v>1079</v>
      </c>
      <c r="V66" s="82">
        <v>0.41597222222222219</v>
      </c>
      <c r="W66" s="83">
        <v>0.56944444444444442</v>
      </c>
      <c r="X66" s="86">
        <f t="shared" si="4"/>
        <v>0.15347222222222223</v>
      </c>
      <c r="AC66" s="22"/>
      <c r="AD66" s="23"/>
    </row>
    <row r="67" spans="1:30" x14ac:dyDescent="0.3">
      <c r="A67" s="44" t="s">
        <v>2588</v>
      </c>
      <c r="B67" s="68" t="s">
        <v>1141</v>
      </c>
      <c r="C67" s="2" t="s">
        <v>1</v>
      </c>
      <c r="D67" s="2">
        <v>51</v>
      </c>
      <c r="E67" s="6">
        <v>24857</v>
      </c>
      <c r="F67" s="7">
        <v>43717.581284722219</v>
      </c>
      <c r="G67" s="69" t="s">
        <v>4</v>
      </c>
      <c r="H67" s="68">
        <v>2816</v>
      </c>
      <c r="I67" s="8">
        <f t="shared" ref="I67:I130" si="5">H67/K67</f>
        <v>15.644444444444444</v>
      </c>
      <c r="J67" s="2">
        <v>4.5350000000000001</v>
      </c>
      <c r="K67" s="69">
        <v>180</v>
      </c>
      <c r="L67" s="68">
        <v>669</v>
      </c>
      <c r="M67" s="8">
        <f t="shared" ref="M67:M130" si="6">L67/O67</f>
        <v>3.7166666666666668</v>
      </c>
      <c r="N67" s="2">
        <v>2.117</v>
      </c>
      <c r="O67" s="69">
        <f t="shared" ref="O67:O130" si="7">K67</f>
        <v>180</v>
      </c>
      <c r="P67" s="181">
        <f t="shared" ref="P67:P130" si="8">I67/M67</f>
        <v>4.2092675635276526</v>
      </c>
      <c r="Q67" s="77" t="s">
        <v>1079</v>
      </c>
      <c r="V67" s="82">
        <v>0.43124999999999997</v>
      </c>
      <c r="W67" s="83">
        <v>0.58333333333333337</v>
      </c>
      <c r="X67" s="86">
        <f t="shared" ref="X67:X130" si="9">IF(AND(W67&lt;&gt;0,V67&lt;&gt;0),W67-V67,"No_data")</f>
        <v>0.1520833333333334</v>
      </c>
      <c r="AC67" s="22"/>
      <c r="AD67" s="23"/>
    </row>
    <row r="68" spans="1:30" x14ac:dyDescent="0.3">
      <c r="A68" s="44" t="s">
        <v>2589</v>
      </c>
      <c r="B68" s="68" t="s">
        <v>1142</v>
      </c>
      <c r="C68" s="2" t="s">
        <v>1</v>
      </c>
      <c r="D68" s="2">
        <v>62</v>
      </c>
      <c r="E68" s="6">
        <v>20890</v>
      </c>
      <c r="F68" s="7">
        <v>43717.616712962961</v>
      </c>
      <c r="G68" s="69" t="s">
        <v>4</v>
      </c>
      <c r="H68" s="68">
        <v>1800</v>
      </c>
      <c r="I68" s="8">
        <f t="shared" si="5"/>
        <v>15</v>
      </c>
      <c r="J68" s="2">
        <v>4.274</v>
      </c>
      <c r="K68" s="69">
        <v>120</v>
      </c>
      <c r="L68" s="68">
        <v>577</v>
      </c>
      <c r="M68" s="8">
        <f t="shared" si="6"/>
        <v>4.8083333333333336</v>
      </c>
      <c r="N68" s="2">
        <v>2.0470000000000002</v>
      </c>
      <c r="O68" s="69">
        <f t="shared" si="7"/>
        <v>120</v>
      </c>
      <c r="P68" s="181">
        <f t="shared" si="8"/>
        <v>3.119584055459272</v>
      </c>
      <c r="Q68" s="77" t="s">
        <v>1079</v>
      </c>
      <c r="V68" s="82">
        <v>0.45</v>
      </c>
      <c r="W68" s="83">
        <v>0.61805555555555558</v>
      </c>
      <c r="X68" s="86">
        <f t="shared" si="9"/>
        <v>0.16805555555555557</v>
      </c>
      <c r="AC68" s="22"/>
      <c r="AD68" s="23"/>
    </row>
    <row r="69" spans="1:30" x14ac:dyDescent="0.3">
      <c r="A69" s="44" t="s">
        <v>2590</v>
      </c>
      <c r="B69" s="68" t="s">
        <v>1143</v>
      </c>
      <c r="C69" s="2" t="s">
        <v>1</v>
      </c>
      <c r="D69" s="2">
        <v>51</v>
      </c>
      <c r="E69" s="6">
        <v>24826</v>
      </c>
      <c r="F69" s="7">
        <v>43717.638414351852</v>
      </c>
      <c r="G69" s="69" t="s">
        <v>4</v>
      </c>
      <c r="H69" s="68">
        <v>1713</v>
      </c>
      <c r="I69" s="8">
        <f t="shared" si="5"/>
        <v>10.574074074074074</v>
      </c>
      <c r="J69" s="2">
        <v>3.625</v>
      </c>
      <c r="K69" s="69">
        <v>162</v>
      </c>
      <c r="L69" s="68">
        <v>489</v>
      </c>
      <c r="M69" s="8">
        <f t="shared" si="6"/>
        <v>3.0185185185185186</v>
      </c>
      <c r="N69" s="2">
        <v>1.7250000000000001</v>
      </c>
      <c r="O69" s="69">
        <f t="shared" si="7"/>
        <v>162</v>
      </c>
      <c r="P69" s="181">
        <f t="shared" si="8"/>
        <v>3.5030674846625769</v>
      </c>
      <c r="Q69" s="77" t="s">
        <v>1079</v>
      </c>
      <c r="V69" s="82">
        <v>0.46875</v>
      </c>
      <c r="W69" s="83">
        <v>0.63888888888888895</v>
      </c>
      <c r="X69" s="86">
        <f t="shared" si="9"/>
        <v>0.17013888888888895</v>
      </c>
      <c r="AC69" s="22"/>
      <c r="AD69" s="23"/>
    </row>
    <row r="70" spans="1:30" x14ac:dyDescent="0.3">
      <c r="A70" s="44" t="s">
        <v>2591</v>
      </c>
      <c r="B70" s="68" t="s">
        <v>1144</v>
      </c>
      <c r="C70" s="2" t="s">
        <v>1</v>
      </c>
      <c r="D70" s="2">
        <v>43</v>
      </c>
      <c r="E70" s="6">
        <v>27945</v>
      </c>
      <c r="F70" s="7">
        <v>43717.656597222223</v>
      </c>
      <c r="G70" s="69" t="s">
        <v>4</v>
      </c>
      <c r="H70" s="68">
        <v>1183</v>
      </c>
      <c r="I70" s="8">
        <f t="shared" si="5"/>
        <v>8.5724637681159415</v>
      </c>
      <c r="J70" s="2">
        <v>3.3420000000000001</v>
      </c>
      <c r="K70" s="69">
        <v>138</v>
      </c>
      <c r="L70" s="68">
        <v>407</v>
      </c>
      <c r="M70" s="8">
        <f t="shared" si="6"/>
        <v>2.9492753623188408</v>
      </c>
      <c r="N70" s="2">
        <v>1.6970000000000001</v>
      </c>
      <c r="O70" s="69">
        <f t="shared" si="7"/>
        <v>138</v>
      </c>
      <c r="P70" s="181">
        <f t="shared" si="8"/>
        <v>2.9066339066339064</v>
      </c>
      <c r="Q70" s="77" t="s">
        <v>1079</v>
      </c>
      <c r="V70" s="82">
        <v>0.49236111111111108</v>
      </c>
      <c r="W70" s="83">
        <v>0.65277777777777779</v>
      </c>
      <c r="X70" s="86">
        <f t="shared" si="9"/>
        <v>0.16041666666666671</v>
      </c>
      <c r="AC70" s="22"/>
      <c r="AD70" s="23"/>
    </row>
    <row r="71" spans="1:30" x14ac:dyDescent="0.3">
      <c r="A71" s="44" t="s">
        <v>2592</v>
      </c>
      <c r="B71" s="68" t="s">
        <v>1145</v>
      </c>
      <c r="C71" s="2" t="s">
        <v>1</v>
      </c>
      <c r="D71" s="2">
        <v>48</v>
      </c>
      <c r="E71" s="6">
        <v>25955</v>
      </c>
      <c r="F71" s="7">
        <v>43717.668506944443</v>
      </c>
      <c r="G71" s="69" t="s">
        <v>4</v>
      </c>
      <c r="H71" s="68">
        <v>1186</v>
      </c>
      <c r="I71" s="8">
        <f t="shared" si="5"/>
        <v>8.7851851851851848</v>
      </c>
      <c r="J71" s="2">
        <v>3.24</v>
      </c>
      <c r="K71" s="69">
        <v>135</v>
      </c>
      <c r="L71" s="68">
        <v>447</v>
      </c>
      <c r="M71" s="8">
        <f t="shared" si="6"/>
        <v>3.3111111111111109</v>
      </c>
      <c r="N71" s="2">
        <v>1.93</v>
      </c>
      <c r="O71" s="69">
        <f t="shared" si="7"/>
        <v>135</v>
      </c>
      <c r="P71" s="181">
        <f t="shared" si="8"/>
        <v>2.6532438478747205</v>
      </c>
      <c r="Q71" s="77" t="s">
        <v>1079</v>
      </c>
      <c r="V71" s="82">
        <v>0.49513888888888885</v>
      </c>
      <c r="W71" s="83">
        <v>0.66666666666666663</v>
      </c>
      <c r="X71" s="86">
        <f t="shared" si="9"/>
        <v>0.17152777777777778</v>
      </c>
      <c r="AC71" s="22"/>
      <c r="AD71" s="23"/>
    </row>
    <row r="72" spans="1:30" x14ac:dyDescent="0.3">
      <c r="A72" s="44" t="s">
        <v>2593</v>
      </c>
      <c r="B72" s="68" t="s">
        <v>1146</v>
      </c>
      <c r="C72" s="2" t="s">
        <v>1</v>
      </c>
      <c r="D72" s="2">
        <v>63</v>
      </c>
      <c r="E72" s="6">
        <v>20484</v>
      </c>
      <c r="F72" s="7">
        <v>43717.679386574076</v>
      </c>
      <c r="G72" s="69" t="s">
        <v>4</v>
      </c>
      <c r="H72" s="68">
        <v>2777</v>
      </c>
      <c r="I72" s="8">
        <f t="shared" si="5"/>
        <v>19.284722222222221</v>
      </c>
      <c r="J72" s="2">
        <v>4.7080000000000002</v>
      </c>
      <c r="K72" s="69">
        <v>144</v>
      </c>
      <c r="L72" s="68">
        <v>650</v>
      </c>
      <c r="M72" s="8">
        <f t="shared" si="6"/>
        <v>4.5138888888888893</v>
      </c>
      <c r="N72" s="2">
        <v>2.3740000000000001</v>
      </c>
      <c r="O72" s="69">
        <f t="shared" si="7"/>
        <v>144</v>
      </c>
      <c r="P72" s="181">
        <f t="shared" si="8"/>
        <v>4.2723076923076917</v>
      </c>
      <c r="Q72" s="77" t="s">
        <v>1079</v>
      </c>
      <c r="V72" s="82">
        <v>0.50277777777777777</v>
      </c>
      <c r="W72" s="83">
        <v>0.68055555555555547</v>
      </c>
      <c r="X72" s="86">
        <f t="shared" si="9"/>
        <v>0.1777777777777777</v>
      </c>
      <c r="AC72" s="22"/>
      <c r="AD72" s="23"/>
    </row>
    <row r="73" spans="1:30" x14ac:dyDescent="0.3">
      <c r="A73" s="44" t="s">
        <v>2594</v>
      </c>
      <c r="B73" s="68" t="s">
        <v>1147</v>
      </c>
      <c r="C73" s="2" t="s">
        <v>1</v>
      </c>
      <c r="D73" s="2">
        <v>62</v>
      </c>
      <c r="E73" s="6">
        <v>20879</v>
      </c>
      <c r="F73" s="7">
        <v>43717.707731481481</v>
      </c>
      <c r="G73" s="69" t="s">
        <v>4</v>
      </c>
      <c r="H73" s="68">
        <v>1981</v>
      </c>
      <c r="I73" s="8">
        <f t="shared" si="5"/>
        <v>15.238461538461538</v>
      </c>
      <c r="J73" s="2">
        <v>3.7080000000000002</v>
      </c>
      <c r="K73" s="69">
        <v>130</v>
      </c>
      <c r="L73" s="68">
        <v>487</v>
      </c>
      <c r="M73" s="8">
        <f t="shared" si="6"/>
        <v>3.7461538461538462</v>
      </c>
      <c r="N73" s="2">
        <v>2.04</v>
      </c>
      <c r="O73" s="69">
        <f t="shared" si="7"/>
        <v>130</v>
      </c>
      <c r="P73" s="181">
        <f t="shared" si="8"/>
        <v>4.0677618069815189</v>
      </c>
      <c r="Q73" s="77" t="s">
        <v>1079</v>
      </c>
      <c r="V73" s="82">
        <v>0.53611111111111109</v>
      </c>
      <c r="W73" s="83">
        <v>0.70833333333333337</v>
      </c>
      <c r="X73" s="86">
        <f t="shared" si="9"/>
        <v>0.17222222222222228</v>
      </c>
      <c r="AC73" s="22"/>
      <c r="AD73" s="23"/>
    </row>
    <row r="74" spans="1:30" x14ac:dyDescent="0.3">
      <c r="A74" s="44" t="s">
        <v>2595</v>
      </c>
      <c r="B74" s="68" t="s">
        <v>1148</v>
      </c>
      <c r="C74" s="2" t="s">
        <v>1</v>
      </c>
      <c r="D74" s="2">
        <v>67</v>
      </c>
      <c r="E74" s="6">
        <v>19015</v>
      </c>
      <c r="F74" s="7">
        <v>43717.721886574072</v>
      </c>
      <c r="G74" s="69" t="s">
        <v>4</v>
      </c>
      <c r="H74" s="68">
        <v>2561</v>
      </c>
      <c r="I74" s="8">
        <f t="shared" si="5"/>
        <v>15.521212121212121</v>
      </c>
      <c r="J74" s="2">
        <v>4.1050000000000004</v>
      </c>
      <c r="K74" s="69">
        <v>165</v>
      </c>
      <c r="L74" s="68">
        <v>1052</v>
      </c>
      <c r="M74" s="8">
        <f t="shared" si="6"/>
        <v>6.375757575757576</v>
      </c>
      <c r="N74" s="2">
        <v>2.8359999999999999</v>
      </c>
      <c r="O74" s="69">
        <f t="shared" si="7"/>
        <v>165</v>
      </c>
      <c r="P74" s="181">
        <f t="shared" si="8"/>
        <v>2.4344106463878328</v>
      </c>
      <c r="Q74" s="77" t="s">
        <v>1079</v>
      </c>
      <c r="V74" s="82">
        <v>0.5395833333333333</v>
      </c>
      <c r="W74" s="83">
        <v>0.72222222222222221</v>
      </c>
      <c r="X74" s="86">
        <f t="shared" si="9"/>
        <v>0.18263888888888891</v>
      </c>
      <c r="AC74" s="22"/>
      <c r="AD74" s="23"/>
    </row>
    <row r="75" spans="1:30" x14ac:dyDescent="0.3">
      <c r="A75" s="44" t="s">
        <v>2596</v>
      </c>
      <c r="B75" s="68" t="s">
        <v>1149</v>
      </c>
      <c r="C75" s="2" t="s">
        <v>6</v>
      </c>
      <c r="D75" s="2">
        <v>85</v>
      </c>
      <c r="E75" s="6">
        <v>12620</v>
      </c>
      <c r="F75" s="7">
        <v>43718.520879629628</v>
      </c>
      <c r="G75" s="69" t="s">
        <v>4</v>
      </c>
      <c r="H75" s="68">
        <v>4637</v>
      </c>
      <c r="I75" s="8">
        <f t="shared" si="5"/>
        <v>21.467592592592592</v>
      </c>
      <c r="J75" s="2">
        <v>4.6289999999999996</v>
      </c>
      <c r="K75" s="69">
        <v>216</v>
      </c>
      <c r="L75" s="68">
        <v>1883</v>
      </c>
      <c r="M75" s="8">
        <f t="shared" si="6"/>
        <v>8.7175925925925934</v>
      </c>
      <c r="N75" s="2">
        <v>3.238</v>
      </c>
      <c r="O75" s="69">
        <f t="shared" si="7"/>
        <v>216</v>
      </c>
      <c r="P75" s="181">
        <f t="shared" si="8"/>
        <v>2.462559745087626</v>
      </c>
      <c r="Q75" s="77" t="s">
        <v>1079</v>
      </c>
      <c r="V75" s="82">
        <v>0.38055555555555554</v>
      </c>
      <c r="W75" s="83">
        <v>0.52083333333333337</v>
      </c>
      <c r="X75" s="86">
        <f t="shared" si="9"/>
        <v>0.14027777777777783</v>
      </c>
      <c r="AC75" s="22"/>
      <c r="AD75" s="23"/>
    </row>
    <row r="76" spans="1:30" x14ac:dyDescent="0.3">
      <c r="A76" s="44" t="s">
        <v>2359</v>
      </c>
      <c r="B76" s="68" t="s">
        <v>238</v>
      </c>
      <c r="C76" s="2" t="s">
        <v>1</v>
      </c>
      <c r="D76" s="2">
        <v>47</v>
      </c>
      <c r="E76" s="6">
        <v>26331</v>
      </c>
      <c r="F76" s="7">
        <v>43718.534780092596</v>
      </c>
      <c r="G76" s="69" t="s">
        <v>4</v>
      </c>
      <c r="H76" s="68">
        <v>1876</v>
      </c>
      <c r="I76" s="8">
        <f t="shared" si="5"/>
        <v>15.633333333333333</v>
      </c>
      <c r="J76" s="2">
        <v>4.3250000000000002</v>
      </c>
      <c r="K76" s="69">
        <v>120</v>
      </c>
      <c r="L76" s="68">
        <v>515</v>
      </c>
      <c r="M76" s="8">
        <f t="shared" si="6"/>
        <v>4.291666666666667</v>
      </c>
      <c r="N76" s="2">
        <v>2.2389999999999999</v>
      </c>
      <c r="O76" s="69">
        <f t="shared" si="7"/>
        <v>120</v>
      </c>
      <c r="P76" s="181">
        <f t="shared" si="8"/>
        <v>3.6427184466019416</v>
      </c>
      <c r="Q76" s="77" t="s">
        <v>1079</v>
      </c>
      <c r="V76" s="82">
        <v>0.3840277777777778</v>
      </c>
      <c r="W76" s="83">
        <v>0.53472222222222221</v>
      </c>
      <c r="X76" s="86">
        <f t="shared" si="9"/>
        <v>0.15069444444444441</v>
      </c>
      <c r="AC76" s="22"/>
      <c r="AD76" s="23"/>
    </row>
    <row r="77" spans="1:30" x14ac:dyDescent="0.3">
      <c r="A77" s="44" t="s">
        <v>2597</v>
      </c>
      <c r="B77" s="68" t="s">
        <v>1150</v>
      </c>
      <c r="C77" s="2" t="s">
        <v>1</v>
      </c>
      <c r="D77" s="2">
        <v>34</v>
      </c>
      <c r="E77" s="6">
        <v>31223</v>
      </c>
      <c r="F77" s="7">
        <v>43718.547314814816</v>
      </c>
      <c r="G77" s="69" t="s">
        <v>4</v>
      </c>
      <c r="H77" s="68">
        <v>1831</v>
      </c>
      <c r="I77" s="8">
        <f t="shared" si="5"/>
        <v>10.898809523809524</v>
      </c>
      <c r="J77" s="2">
        <v>3.508</v>
      </c>
      <c r="K77" s="69">
        <v>168</v>
      </c>
      <c r="L77" s="68">
        <v>660</v>
      </c>
      <c r="M77" s="8">
        <f t="shared" si="6"/>
        <v>3.9285714285714284</v>
      </c>
      <c r="N77" s="2">
        <v>1.9750000000000001</v>
      </c>
      <c r="O77" s="69">
        <f t="shared" si="7"/>
        <v>168</v>
      </c>
      <c r="P77" s="181">
        <f t="shared" si="8"/>
        <v>2.7742424242424244</v>
      </c>
      <c r="Q77" s="77" t="s">
        <v>1079</v>
      </c>
      <c r="V77" s="82">
        <v>0.39583333333333331</v>
      </c>
      <c r="W77" s="83">
        <v>0.54861111111111105</v>
      </c>
      <c r="X77" s="86">
        <f t="shared" si="9"/>
        <v>0.15277777777777773</v>
      </c>
      <c r="AC77" s="22"/>
      <c r="AD77" s="23"/>
    </row>
    <row r="78" spans="1:30" x14ac:dyDescent="0.3">
      <c r="A78" s="44" t="s">
        <v>2598</v>
      </c>
      <c r="B78" s="68" t="s">
        <v>1151</v>
      </c>
      <c r="C78" s="2" t="s">
        <v>6</v>
      </c>
      <c r="D78" s="2">
        <v>41</v>
      </c>
      <c r="E78" s="6">
        <v>28528</v>
      </c>
      <c r="F78" s="7">
        <v>43718.56627314815</v>
      </c>
      <c r="G78" s="69" t="s">
        <v>4</v>
      </c>
      <c r="H78" s="68">
        <v>1604</v>
      </c>
      <c r="I78" s="8">
        <f t="shared" si="5"/>
        <v>10.025</v>
      </c>
      <c r="J78" s="2">
        <v>3.6269999999999998</v>
      </c>
      <c r="K78" s="69">
        <v>160</v>
      </c>
      <c r="L78" s="68">
        <v>526</v>
      </c>
      <c r="M78" s="8">
        <f t="shared" si="6"/>
        <v>3.2875000000000001</v>
      </c>
      <c r="N78" s="2">
        <v>1.728</v>
      </c>
      <c r="O78" s="69">
        <f t="shared" si="7"/>
        <v>160</v>
      </c>
      <c r="P78" s="181">
        <f t="shared" si="8"/>
        <v>3.0494296577946769</v>
      </c>
      <c r="Q78" s="77" t="s">
        <v>1079</v>
      </c>
      <c r="V78" s="82">
        <v>0.40347222222222223</v>
      </c>
      <c r="W78" s="83">
        <v>0.56944444444444442</v>
      </c>
      <c r="X78" s="86">
        <f t="shared" si="9"/>
        <v>0.16597222222222219</v>
      </c>
      <c r="AC78" s="22"/>
      <c r="AD78" s="23"/>
    </row>
    <row r="79" spans="1:30" x14ac:dyDescent="0.3">
      <c r="A79" s="44" t="s">
        <v>2599</v>
      </c>
      <c r="B79" s="68" t="s">
        <v>276</v>
      </c>
      <c r="C79" s="2" t="s">
        <v>6</v>
      </c>
      <c r="D79" s="2">
        <v>61</v>
      </c>
      <c r="E79" s="6">
        <v>21121</v>
      </c>
      <c r="F79" s="7">
        <v>43718.577974537038</v>
      </c>
      <c r="G79" s="69" t="s">
        <v>4</v>
      </c>
      <c r="H79" s="68">
        <v>1085</v>
      </c>
      <c r="I79" s="8">
        <f t="shared" si="5"/>
        <v>10.333333333333334</v>
      </c>
      <c r="J79" s="2">
        <v>3.347</v>
      </c>
      <c r="K79" s="69">
        <v>105</v>
      </c>
      <c r="L79" s="68">
        <v>403</v>
      </c>
      <c r="M79" s="8">
        <f t="shared" si="6"/>
        <v>3.8380952380952382</v>
      </c>
      <c r="N79" s="2">
        <v>2.153</v>
      </c>
      <c r="O79" s="69">
        <f t="shared" si="7"/>
        <v>105</v>
      </c>
      <c r="P79" s="181">
        <f t="shared" si="8"/>
        <v>2.6923076923076925</v>
      </c>
      <c r="Q79" s="77" t="s">
        <v>1079</v>
      </c>
      <c r="V79" s="82">
        <v>0.40972222222222227</v>
      </c>
      <c r="W79" s="83">
        <v>0.58333333333333337</v>
      </c>
      <c r="X79" s="86">
        <f t="shared" si="9"/>
        <v>0.1736111111111111</v>
      </c>
      <c r="AC79" s="22"/>
      <c r="AD79" s="23"/>
    </row>
    <row r="80" spans="1:30" x14ac:dyDescent="0.3">
      <c r="A80" s="44" t="s">
        <v>2600</v>
      </c>
      <c r="B80" s="68" t="s">
        <v>1152</v>
      </c>
      <c r="C80" s="2" t="s">
        <v>1</v>
      </c>
      <c r="D80" s="2">
        <v>36</v>
      </c>
      <c r="E80" s="6">
        <v>30258</v>
      </c>
      <c r="F80" s="7">
        <v>43718.602372685185</v>
      </c>
      <c r="G80" s="69" t="s">
        <v>4</v>
      </c>
      <c r="H80" s="68">
        <v>2435</v>
      </c>
      <c r="I80" s="8">
        <f t="shared" si="5"/>
        <v>16.233333333333334</v>
      </c>
      <c r="J80" s="2">
        <v>4.2619999999999996</v>
      </c>
      <c r="K80" s="69">
        <v>150</v>
      </c>
      <c r="L80" s="68">
        <v>971</v>
      </c>
      <c r="M80" s="8">
        <f t="shared" si="6"/>
        <v>6.4733333333333336</v>
      </c>
      <c r="N80" s="2">
        <v>2.7109999999999999</v>
      </c>
      <c r="O80" s="69">
        <f t="shared" si="7"/>
        <v>150</v>
      </c>
      <c r="P80" s="181">
        <f t="shared" si="8"/>
        <v>2.5077239958805357</v>
      </c>
      <c r="Q80" s="77" t="s">
        <v>1079</v>
      </c>
      <c r="V80" s="82">
        <v>0.44166666666666665</v>
      </c>
      <c r="W80" s="83">
        <v>0.60416666666666663</v>
      </c>
      <c r="X80" s="86">
        <f t="shared" si="9"/>
        <v>0.16249999999999998</v>
      </c>
      <c r="AC80" s="22"/>
      <c r="AD80" s="23"/>
    </row>
    <row r="81" spans="1:30" x14ac:dyDescent="0.3">
      <c r="A81" s="44" t="s">
        <v>2601</v>
      </c>
      <c r="B81" s="68" t="s">
        <v>1153</v>
      </c>
      <c r="C81" s="2" t="s">
        <v>1</v>
      </c>
      <c r="D81" s="2">
        <v>48</v>
      </c>
      <c r="E81" s="6">
        <v>26080</v>
      </c>
      <c r="F81" s="7">
        <v>43718.615601851852</v>
      </c>
      <c r="G81" s="69" t="s">
        <v>4</v>
      </c>
      <c r="H81" s="68">
        <v>2397</v>
      </c>
      <c r="I81" s="8">
        <f t="shared" si="5"/>
        <v>15.365384615384615</v>
      </c>
      <c r="J81" s="2">
        <v>3.7930000000000001</v>
      </c>
      <c r="K81" s="69">
        <v>156</v>
      </c>
      <c r="L81" s="68">
        <v>773</v>
      </c>
      <c r="M81" s="8">
        <f t="shared" si="6"/>
        <v>4.9551282051282053</v>
      </c>
      <c r="N81" s="2">
        <v>2.548</v>
      </c>
      <c r="O81" s="69">
        <f t="shared" si="7"/>
        <v>156</v>
      </c>
      <c r="P81" s="181">
        <f t="shared" si="8"/>
        <v>3.1009055627425615</v>
      </c>
      <c r="Q81" s="77" t="s">
        <v>1079</v>
      </c>
      <c r="V81" s="82">
        <v>0.45624999999999999</v>
      </c>
      <c r="W81" s="83">
        <v>0.61805555555555558</v>
      </c>
      <c r="X81" s="86">
        <f t="shared" si="9"/>
        <v>0.16180555555555559</v>
      </c>
      <c r="AC81" s="22"/>
      <c r="AD81" s="23"/>
    </row>
    <row r="82" spans="1:30" x14ac:dyDescent="0.3">
      <c r="A82" s="44" t="s">
        <v>2602</v>
      </c>
      <c r="B82" s="68" t="s">
        <v>366</v>
      </c>
      <c r="C82" s="2" t="s">
        <v>1</v>
      </c>
      <c r="D82" s="2">
        <v>47</v>
      </c>
      <c r="E82" s="6">
        <v>26396</v>
      </c>
      <c r="F82" s="7">
        <v>43718.630324074074</v>
      </c>
      <c r="G82" s="69" t="s">
        <v>4</v>
      </c>
      <c r="H82" s="68">
        <v>1565</v>
      </c>
      <c r="I82" s="8">
        <f t="shared" si="5"/>
        <v>12.038461538461538</v>
      </c>
      <c r="J82" s="2">
        <v>3.5449999999999999</v>
      </c>
      <c r="K82" s="69">
        <v>130</v>
      </c>
      <c r="L82" s="68">
        <v>552</v>
      </c>
      <c r="M82" s="8">
        <f t="shared" si="6"/>
        <v>4.2461538461538462</v>
      </c>
      <c r="N82" s="2">
        <v>2.1389999999999998</v>
      </c>
      <c r="O82" s="69">
        <f t="shared" si="7"/>
        <v>130</v>
      </c>
      <c r="P82" s="181">
        <f t="shared" si="8"/>
        <v>2.8351449275362319</v>
      </c>
      <c r="Q82" s="77" t="s">
        <v>1079</v>
      </c>
      <c r="V82" s="82">
        <v>0.46736111111111112</v>
      </c>
      <c r="W82" s="83">
        <v>0.63194444444444442</v>
      </c>
      <c r="X82" s="86">
        <f t="shared" si="9"/>
        <v>0.1645833333333333</v>
      </c>
      <c r="AC82" s="22"/>
      <c r="AD82" s="23"/>
    </row>
    <row r="83" spans="1:30" x14ac:dyDescent="0.3">
      <c r="A83" s="44" t="s">
        <v>2603</v>
      </c>
      <c r="B83" s="68" t="s">
        <v>1154</v>
      </c>
      <c r="C83" s="2" t="s">
        <v>1</v>
      </c>
      <c r="D83" s="2">
        <v>45</v>
      </c>
      <c r="E83" s="6">
        <v>27022</v>
      </c>
      <c r="F83" s="7">
        <v>43718.649085648147</v>
      </c>
      <c r="G83" s="69" t="s">
        <v>4</v>
      </c>
      <c r="H83" s="68">
        <v>1657</v>
      </c>
      <c r="I83" s="8">
        <f t="shared" si="5"/>
        <v>12.9453125</v>
      </c>
      <c r="J83" s="2">
        <v>3.9649999999999999</v>
      </c>
      <c r="K83" s="69">
        <v>128</v>
      </c>
      <c r="L83" s="68">
        <v>373</v>
      </c>
      <c r="M83" s="8">
        <f t="shared" si="6"/>
        <v>2.9140625</v>
      </c>
      <c r="N83" s="2">
        <v>1.702</v>
      </c>
      <c r="O83" s="69">
        <f t="shared" si="7"/>
        <v>128</v>
      </c>
      <c r="P83" s="181">
        <f t="shared" si="8"/>
        <v>4.4423592493297583</v>
      </c>
      <c r="Q83" s="77" t="s">
        <v>1079</v>
      </c>
      <c r="V83" s="82">
        <v>0.4777777777777778</v>
      </c>
      <c r="W83" s="83">
        <v>0.65277777777777779</v>
      </c>
      <c r="X83" s="86">
        <f t="shared" si="9"/>
        <v>0.17499999999999999</v>
      </c>
      <c r="AC83" s="22"/>
      <c r="AD83" s="23"/>
    </row>
    <row r="84" spans="1:30" x14ac:dyDescent="0.3">
      <c r="A84" s="44" t="s">
        <v>2604</v>
      </c>
      <c r="B84" s="68" t="s">
        <v>207</v>
      </c>
      <c r="C84" s="2" t="s">
        <v>1</v>
      </c>
      <c r="D84" s="2">
        <v>51</v>
      </c>
      <c r="E84" s="6">
        <v>25039</v>
      </c>
      <c r="F84" s="7">
        <v>43718.668703703705</v>
      </c>
      <c r="G84" s="69" t="s">
        <v>4</v>
      </c>
      <c r="H84" s="68">
        <v>1934</v>
      </c>
      <c r="I84" s="8">
        <f t="shared" si="5"/>
        <v>16.116666666666667</v>
      </c>
      <c r="J84" s="2">
        <v>4.4329999999999998</v>
      </c>
      <c r="K84" s="69">
        <v>120</v>
      </c>
      <c r="L84" s="68">
        <v>429</v>
      </c>
      <c r="M84" s="8">
        <f t="shared" si="6"/>
        <v>3.5750000000000002</v>
      </c>
      <c r="N84" s="2">
        <v>1.6739999999999999</v>
      </c>
      <c r="O84" s="69">
        <f t="shared" si="7"/>
        <v>120</v>
      </c>
      <c r="P84" s="181">
        <f t="shared" si="8"/>
        <v>4.508158508158508</v>
      </c>
      <c r="Q84" s="77" t="s">
        <v>1079</v>
      </c>
      <c r="V84" s="82">
        <v>0.5</v>
      </c>
      <c r="W84" s="83">
        <v>0.66666666666666663</v>
      </c>
      <c r="X84" s="86">
        <f t="shared" si="9"/>
        <v>0.16666666666666663</v>
      </c>
      <c r="AC84" s="22"/>
      <c r="AD84" s="23"/>
    </row>
    <row r="85" spans="1:30" x14ac:dyDescent="0.3">
      <c r="A85" s="44" t="s">
        <v>2605</v>
      </c>
      <c r="B85" s="68" t="s">
        <v>1155</v>
      </c>
      <c r="C85" s="2" t="s">
        <v>1</v>
      </c>
      <c r="D85" s="2">
        <v>55</v>
      </c>
      <c r="E85" s="6">
        <v>23588</v>
      </c>
      <c r="F85" s="7">
        <v>43718.682488425926</v>
      </c>
      <c r="G85" s="69" t="s">
        <v>4</v>
      </c>
      <c r="H85" s="68">
        <v>1966</v>
      </c>
      <c r="I85" s="8">
        <f t="shared" si="5"/>
        <v>14.893939393939394</v>
      </c>
      <c r="J85" s="2">
        <v>4.0990000000000002</v>
      </c>
      <c r="K85" s="69">
        <v>132</v>
      </c>
      <c r="L85" s="68">
        <v>364</v>
      </c>
      <c r="M85" s="8">
        <f t="shared" si="6"/>
        <v>2.7575757575757578</v>
      </c>
      <c r="N85" s="2">
        <v>1.681</v>
      </c>
      <c r="O85" s="69">
        <f t="shared" si="7"/>
        <v>132</v>
      </c>
      <c r="P85" s="181">
        <f t="shared" si="8"/>
        <v>5.4010989010989006</v>
      </c>
      <c r="Q85" s="77" t="s">
        <v>1079</v>
      </c>
      <c r="V85" s="82">
        <v>0.50972222222222219</v>
      </c>
      <c r="W85" s="83">
        <v>0.68055555555555547</v>
      </c>
      <c r="X85" s="86">
        <f t="shared" si="9"/>
        <v>0.17083333333333328</v>
      </c>
      <c r="AC85" s="22"/>
      <c r="AD85" s="23"/>
    </row>
    <row r="86" spans="1:30" x14ac:dyDescent="0.3">
      <c r="A86" s="44" t="s">
        <v>2606</v>
      </c>
      <c r="B86" s="68" t="s">
        <v>530</v>
      </c>
      <c r="C86" s="2" t="s">
        <v>1</v>
      </c>
      <c r="D86" s="2">
        <v>38</v>
      </c>
      <c r="E86" s="6">
        <v>29617</v>
      </c>
      <c r="F86" s="7">
        <v>43719.521493055552</v>
      </c>
      <c r="G86" s="69" t="s">
        <v>4</v>
      </c>
      <c r="H86" s="68">
        <v>897</v>
      </c>
      <c r="I86" s="8">
        <f t="shared" si="5"/>
        <v>11.802631578947368</v>
      </c>
      <c r="J86" s="2">
        <v>3.6219999999999999</v>
      </c>
      <c r="K86" s="69">
        <v>76</v>
      </c>
      <c r="L86" s="68">
        <v>266</v>
      </c>
      <c r="M86" s="8">
        <f t="shared" si="6"/>
        <v>3.5</v>
      </c>
      <c r="N86" s="2">
        <v>2.1629999999999998</v>
      </c>
      <c r="O86" s="69">
        <f t="shared" si="7"/>
        <v>76</v>
      </c>
      <c r="P86" s="181">
        <f t="shared" si="8"/>
        <v>3.3721804511278193</v>
      </c>
      <c r="Q86" s="77" t="s">
        <v>1079</v>
      </c>
      <c r="V86" s="82">
        <v>0.37361111111111112</v>
      </c>
      <c r="W86" s="83">
        <v>0.52083333333333337</v>
      </c>
      <c r="X86" s="86">
        <f t="shared" si="9"/>
        <v>0.14722222222222225</v>
      </c>
      <c r="AC86" s="22"/>
      <c r="AD86" s="23"/>
    </row>
    <row r="87" spans="1:30" x14ac:dyDescent="0.3">
      <c r="A87" s="44" t="s">
        <v>2607</v>
      </c>
      <c r="B87" s="68" t="s">
        <v>1156</v>
      </c>
      <c r="C87" s="2" t="s">
        <v>6</v>
      </c>
      <c r="D87" s="2">
        <v>47</v>
      </c>
      <c r="E87" s="6">
        <v>26225</v>
      </c>
      <c r="F87" s="7">
        <v>43719.532361111109</v>
      </c>
      <c r="G87" s="69" t="s">
        <v>4</v>
      </c>
      <c r="H87" s="68">
        <v>783</v>
      </c>
      <c r="I87" s="8">
        <f t="shared" si="5"/>
        <v>6.2640000000000002</v>
      </c>
      <c r="J87" s="2">
        <v>2.6890000000000001</v>
      </c>
      <c r="K87" s="69">
        <v>125</v>
      </c>
      <c r="L87" s="68">
        <v>523</v>
      </c>
      <c r="M87" s="8">
        <f t="shared" si="6"/>
        <v>4.1840000000000002</v>
      </c>
      <c r="N87" s="2">
        <v>1.829</v>
      </c>
      <c r="O87" s="69">
        <f t="shared" si="7"/>
        <v>125</v>
      </c>
      <c r="P87" s="181">
        <f t="shared" si="8"/>
        <v>1.497131931166348</v>
      </c>
      <c r="Q87" s="77" t="s">
        <v>1079</v>
      </c>
      <c r="V87" s="82">
        <v>0.37222222222222223</v>
      </c>
      <c r="W87" s="83">
        <v>0.53472222222222221</v>
      </c>
      <c r="X87" s="86">
        <f t="shared" si="9"/>
        <v>0.16249999999999998</v>
      </c>
      <c r="AC87" s="22"/>
      <c r="AD87" s="23"/>
    </row>
    <row r="88" spans="1:30" x14ac:dyDescent="0.3">
      <c r="A88" s="44" t="s">
        <v>2608</v>
      </c>
      <c r="B88" s="68" t="s">
        <v>1157</v>
      </c>
      <c r="C88" s="2" t="s">
        <v>1</v>
      </c>
      <c r="D88" s="2">
        <v>54</v>
      </c>
      <c r="E88" s="6">
        <v>23731</v>
      </c>
      <c r="F88" s="7">
        <v>43719.557858796295</v>
      </c>
      <c r="G88" s="69" t="s">
        <v>4</v>
      </c>
      <c r="H88" s="68">
        <v>1827</v>
      </c>
      <c r="I88" s="8">
        <f t="shared" si="5"/>
        <v>15.225</v>
      </c>
      <c r="J88" s="2">
        <v>4.1760000000000002</v>
      </c>
      <c r="K88" s="69">
        <v>120</v>
      </c>
      <c r="L88" s="68">
        <v>415</v>
      </c>
      <c r="M88" s="8">
        <f t="shared" si="6"/>
        <v>3.4583333333333335</v>
      </c>
      <c r="N88" s="2">
        <v>1.9</v>
      </c>
      <c r="O88" s="69">
        <f t="shared" si="7"/>
        <v>120</v>
      </c>
      <c r="P88" s="181">
        <f t="shared" si="8"/>
        <v>4.4024096385542162</v>
      </c>
      <c r="Q88" s="77" t="s">
        <v>1079</v>
      </c>
      <c r="V88" s="82">
        <v>0.3972222222222222</v>
      </c>
      <c r="W88" s="83">
        <v>0.55555555555555558</v>
      </c>
      <c r="X88" s="86">
        <f t="shared" si="9"/>
        <v>0.15833333333333338</v>
      </c>
      <c r="AC88" s="22"/>
      <c r="AD88" s="23"/>
    </row>
    <row r="89" spans="1:30" x14ac:dyDescent="0.3">
      <c r="A89" s="44" t="s">
        <v>2609</v>
      </c>
      <c r="B89" s="68" t="s">
        <v>1158</v>
      </c>
      <c r="C89" s="2" t="s">
        <v>1</v>
      </c>
      <c r="D89" s="2">
        <v>48</v>
      </c>
      <c r="E89" s="6">
        <v>26106</v>
      </c>
      <c r="F89" s="7">
        <v>43719.570324074077</v>
      </c>
      <c r="G89" s="69" t="s">
        <v>4</v>
      </c>
      <c r="H89" s="68">
        <v>1675</v>
      </c>
      <c r="I89" s="8">
        <f t="shared" si="5"/>
        <v>9.5714285714285712</v>
      </c>
      <c r="J89" s="2">
        <v>3.1850000000000001</v>
      </c>
      <c r="K89" s="69">
        <v>175</v>
      </c>
      <c r="L89" s="68">
        <v>471</v>
      </c>
      <c r="M89" s="8">
        <f t="shared" si="6"/>
        <v>2.6914285714285713</v>
      </c>
      <c r="N89" s="2">
        <v>1.504</v>
      </c>
      <c r="O89" s="69">
        <f t="shared" si="7"/>
        <v>175</v>
      </c>
      <c r="P89" s="181">
        <f t="shared" si="8"/>
        <v>3.5562632696390661</v>
      </c>
      <c r="Q89" s="77" t="s">
        <v>1079</v>
      </c>
      <c r="V89" s="82">
        <v>0.40069444444444446</v>
      </c>
      <c r="W89" s="83">
        <v>0.56944444444444442</v>
      </c>
      <c r="X89" s="86">
        <f t="shared" si="9"/>
        <v>0.16874999999999996</v>
      </c>
      <c r="AC89" s="22"/>
      <c r="AD89" s="23"/>
    </row>
    <row r="90" spans="1:30" x14ac:dyDescent="0.3">
      <c r="A90" s="44" t="s">
        <v>2610</v>
      </c>
      <c r="B90" s="68" t="s">
        <v>1159</v>
      </c>
      <c r="C90" s="2" t="s">
        <v>6</v>
      </c>
      <c r="D90" s="2">
        <v>79</v>
      </c>
      <c r="E90" s="6">
        <v>14842</v>
      </c>
      <c r="F90" s="7">
        <v>43719.584398148145</v>
      </c>
      <c r="G90" s="69" t="s">
        <v>4</v>
      </c>
      <c r="H90" s="68">
        <v>1632</v>
      </c>
      <c r="I90" s="8">
        <f t="shared" si="5"/>
        <v>15.542857142857143</v>
      </c>
      <c r="J90" s="2">
        <v>4.6820000000000004</v>
      </c>
      <c r="K90" s="69">
        <v>105</v>
      </c>
      <c r="L90" s="68">
        <v>306</v>
      </c>
      <c r="M90" s="8">
        <f t="shared" si="6"/>
        <v>2.9142857142857141</v>
      </c>
      <c r="N90" s="2">
        <v>1.722</v>
      </c>
      <c r="O90" s="69">
        <f t="shared" si="7"/>
        <v>105</v>
      </c>
      <c r="P90" s="181">
        <f t="shared" si="8"/>
        <v>5.3333333333333339</v>
      </c>
      <c r="Q90" s="77" t="s">
        <v>1079</v>
      </c>
      <c r="V90" s="82">
        <v>0.4152777777777778</v>
      </c>
      <c r="W90" s="83">
        <v>0.58333333333333337</v>
      </c>
      <c r="X90" s="86">
        <f t="shared" si="9"/>
        <v>0.16805555555555557</v>
      </c>
      <c r="AC90" s="22"/>
      <c r="AD90" s="23"/>
    </row>
    <row r="91" spans="1:30" x14ac:dyDescent="0.3">
      <c r="A91" s="44" t="s">
        <v>2611</v>
      </c>
      <c r="B91" s="68" t="s">
        <v>1160</v>
      </c>
      <c r="C91" s="2" t="s">
        <v>1</v>
      </c>
      <c r="D91" s="2">
        <v>52</v>
      </c>
      <c r="E91" s="6">
        <v>24421</v>
      </c>
      <c r="F91" s="7">
        <v>43719.597210648149</v>
      </c>
      <c r="G91" s="69" t="s">
        <v>4</v>
      </c>
      <c r="H91" s="68">
        <v>1445</v>
      </c>
      <c r="I91" s="8">
        <f t="shared" si="5"/>
        <v>10.703703703703704</v>
      </c>
      <c r="J91" s="2">
        <v>3.7</v>
      </c>
      <c r="K91" s="69">
        <v>135</v>
      </c>
      <c r="L91" s="68">
        <v>334</v>
      </c>
      <c r="M91" s="8">
        <f t="shared" si="6"/>
        <v>2.4740740740740739</v>
      </c>
      <c r="N91" s="2">
        <v>1.8480000000000001</v>
      </c>
      <c r="O91" s="69">
        <f t="shared" si="7"/>
        <v>135</v>
      </c>
      <c r="P91" s="181">
        <f t="shared" si="8"/>
        <v>4.3263473053892225</v>
      </c>
      <c r="Q91" s="77" t="s">
        <v>1079</v>
      </c>
      <c r="V91" s="82">
        <v>0.4368055555555555</v>
      </c>
      <c r="W91" s="83">
        <v>0.59722222222222221</v>
      </c>
      <c r="X91" s="86">
        <f t="shared" si="9"/>
        <v>0.16041666666666671</v>
      </c>
      <c r="AC91" s="22"/>
      <c r="AD91" s="23"/>
    </row>
    <row r="92" spans="1:30" x14ac:dyDescent="0.3">
      <c r="A92" s="44" t="s">
        <v>2612</v>
      </c>
      <c r="B92" s="68" t="s">
        <v>1161</v>
      </c>
      <c r="C92" s="2" t="s">
        <v>1</v>
      </c>
      <c r="D92" s="2">
        <v>35</v>
      </c>
      <c r="E92" s="6">
        <v>30690</v>
      </c>
      <c r="F92" s="7">
        <v>43719.617083333331</v>
      </c>
      <c r="G92" s="69" t="s">
        <v>4</v>
      </c>
      <c r="H92" s="68">
        <v>731</v>
      </c>
      <c r="I92" s="8">
        <f t="shared" si="5"/>
        <v>8.7023809523809526</v>
      </c>
      <c r="J92" s="2">
        <v>3.1080000000000001</v>
      </c>
      <c r="K92" s="69">
        <v>84</v>
      </c>
      <c r="L92" s="68">
        <v>138</v>
      </c>
      <c r="M92" s="8">
        <f t="shared" si="6"/>
        <v>1.6428571428571428</v>
      </c>
      <c r="N92" s="2">
        <v>1.3939999999999999</v>
      </c>
      <c r="O92" s="69">
        <f t="shared" si="7"/>
        <v>84</v>
      </c>
      <c r="P92" s="181">
        <f t="shared" si="8"/>
        <v>5.2971014492753623</v>
      </c>
      <c r="Q92" s="77" t="s">
        <v>1079</v>
      </c>
      <c r="V92" s="82">
        <v>0.4465277777777778</v>
      </c>
      <c r="W92" s="83">
        <v>0.61805555555555558</v>
      </c>
      <c r="X92" s="86">
        <f t="shared" si="9"/>
        <v>0.17152777777777778</v>
      </c>
      <c r="AC92" s="22"/>
      <c r="AD92" s="23"/>
    </row>
    <row r="93" spans="1:30" x14ac:dyDescent="0.3">
      <c r="A93" s="44" t="s">
        <v>2613</v>
      </c>
      <c r="B93" s="68" t="s">
        <v>1162</v>
      </c>
      <c r="C93" s="2" t="s">
        <v>6</v>
      </c>
      <c r="D93" s="2">
        <v>41</v>
      </c>
      <c r="E93" s="6">
        <v>28657</v>
      </c>
      <c r="F93" s="7">
        <v>43719.632881944446</v>
      </c>
      <c r="G93" s="69" t="s">
        <v>4</v>
      </c>
      <c r="H93" s="68">
        <v>637</v>
      </c>
      <c r="I93" s="8">
        <f t="shared" si="5"/>
        <v>5.398305084745763</v>
      </c>
      <c r="J93" s="2">
        <v>2.4500000000000002</v>
      </c>
      <c r="K93" s="69">
        <v>118</v>
      </c>
      <c r="L93" s="68">
        <v>317</v>
      </c>
      <c r="M93" s="8">
        <f t="shared" si="6"/>
        <v>2.6864406779661016</v>
      </c>
      <c r="N93" s="2">
        <v>1.657</v>
      </c>
      <c r="O93" s="69">
        <f t="shared" si="7"/>
        <v>118</v>
      </c>
      <c r="P93" s="181">
        <f t="shared" si="8"/>
        <v>2.0094637223974763</v>
      </c>
      <c r="Q93" s="77" t="s">
        <v>1079</v>
      </c>
      <c r="V93" s="82">
        <v>0.45624999999999999</v>
      </c>
      <c r="W93" s="83">
        <v>0.63194444444444442</v>
      </c>
      <c r="X93" s="86">
        <f t="shared" si="9"/>
        <v>0.17569444444444443</v>
      </c>
      <c r="AC93" s="22"/>
      <c r="AD93" s="23"/>
    </row>
    <row r="94" spans="1:30" x14ac:dyDescent="0.3">
      <c r="A94" s="44" t="s">
        <v>2614</v>
      </c>
      <c r="B94" s="68" t="s">
        <v>1163</v>
      </c>
      <c r="C94" s="2" t="s">
        <v>1</v>
      </c>
      <c r="D94" s="2">
        <v>49</v>
      </c>
      <c r="E94" s="6">
        <v>25820</v>
      </c>
      <c r="F94" s="7">
        <v>43719.648472222223</v>
      </c>
      <c r="G94" s="69" t="s">
        <v>4</v>
      </c>
      <c r="H94" s="68">
        <v>1772</v>
      </c>
      <c r="I94" s="8">
        <f t="shared" si="5"/>
        <v>13.63076923076923</v>
      </c>
      <c r="J94" s="2">
        <v>3.669</v>
      </c>
      <c r="K94" s="69">
        <v>130</v>
      </c>
      <c r="L94" s="68">
        <v>484</v>
      </c>
      <c r="M94" s="8">
        <f t="shared" si="6"/>
        <v>3.7230769230769232</v>
      </c>
      <c r="N94" s="2">
        <v>2.0310000000000001</v>
      </c>
      <c r="O94" s="69">
        <f t="shared" si="7"/>
        <v>130</v>
      </c>
      <c r="P94" s="181">
        <f t="shared" si="8"/>
        <v>3.661157024793388</v>
      </c>
      <c r="Q94" s="77" t="s">
        <v>1079</v>
      </c>
      <c r="V94" s="82">
        <v>0.47986111111111113</v>
      </c>
      <c r="W94" s="83">
        <v>0.64583333333333337</v>
      </c>
      <c r="X94" s="86">
        <f t="shared" si="9"/>
        <v>0.16597222222222224</v>
      </c>
      <c r="AC94" s="22"/>
      <c r="AD94" s="23"/>
    </row>
    <row r="95" spans="1:30" x14ac:dyDescent="0.3">
      <c r="A95" s="44" t="s">
        <v>2615</v>
      </c>
      <c r="B95" s="68" t="s">
        <v>1164</v>
      </c>
      <c r="C95" s="2" t="s">
        <v>1</v>
      </c>
      <c r="D95" s="2">
        <v>37</v>
      </c>
      <c r="E95" s="6">
        <v>29976</v>
      </c>
      <c r="F95" s="7">
        <v>43719.663784722223</v>
      </c>
      <c r="G95" s="69" t="s">
        <v>4</v>
      </c>
      <c r="H95" s="68">
        <v>1432</v>
      </c>
      <c r="I95" s="8">
        <f t="shared" si="5"/>
        <v>9.9444444444444446</v>
      </c>
      <c r="J95" s="2">
        <v>3.3149999999999999</v>
      </c>
      <c r="K95" s="69">
        <v>144</v>
      </c>
      <c r="L95" s="68">
        <v>448</v>
      </c>
      <c r="M95" s="8">
        <f t="shared" si="6"/>
        <v>3.1111111111111112</v>
      </c>
      <c r="N95" s="2">
        <v>1.583</v>
      </c>
      <c r="O95" s="69">
        <f t="shared" si="7"/>
        <v>144</v>
      </c>
      <c r="P95" s="181">
        <f t="shared" si="8"/>
        <v>3.1964285714285716</v>
      </c>
      <c r="Q95" s="77" t="s">
        <v>1079</v>
      </c>
      <c r="V95" s="82">
        <v>0.5</v>
      </c>
      <c r="W95" s="83">
        <v>0.68055555555555547</v>
      </c>
      <c r="X95" s="86">
        <f t="shared" si="9"/>
        <v>0.18055555555555547</v>
      </c>
      <c r="AC95" s="22"/>
      <c r="AD95" s="23"/>
    </row>
    <row r="96" spans="1:30" x14ac:dyDescent="0.3">
      <c r="A96" s="44" t="s">
        <v>2616</v>
      </c>
      <c r="B96" s="68" t="s">
        <v>1165</v>
      </c>
      <c r="C96" s="2" t="s">
        <v>6</v>
      </c>
      <c r="D96" s="2">
        <v>56</v>
      </c>
      <c r="E96" s="6">
        <v>23176</v>
      </c>
      <c r="F96" s="7">
        <v>43719.675983796296</v>
      </c>
      <c r="G96" s="69" t="s">
        <v>4</v>
      </c>
      <c r="H96" s="68">
        <v>1366</v>
      </c>
      <c r="I96" s="8">
        <f t="shared" si="5"/>
        <v>7.2275132275132279</v>
      </c>
      <c r="J96" s="2">
        <v>2.887</v>
      </c>
      <c r="K96" s="69">
        <v>189</v>
      </c>
      <c r="L96" s="68">
        <v>480</v>
      </c>
      <c r="M96" s="8">
        <f t="shared" si="6"/>
        <v>2.5396825396825395</v>
      </c>
      <c r="N96" s="2">
        <v>1.649</v>
      </c>
      <c r="O96" s="69">
        <f t="shared" si="7"/>
        <v>189</v>
      </c>
      <c r="P96" s="181">
        <f t="shared" si="8"/>
        <v>2.8458333333333337</v>
      </c>
      <c r="Q96" s="77" t="s">
        <v>1087</v>
      </c>
      <c r="V96" s="82">
        <v>0.48194444444444445</v>
      </c>
      <c r="W96" s="83">
        <v>0.68055555555555547</v>
      </c>
      <c r="X96" s="86">
        <f t="shared" si="9"/>
        <v>0.19861111111111102</v>
      </c>
      <c r="AC96" s="22"/>
      <c r="AD96" s="23"/>
    </row>
    <row r="97" spans="1:30" x14ac:dyDescent="0.3">
      <c r="A97" s="44" t="s">
        <v>2617</v>
      </c>
      <c r="B97" s="68" t="s">
        <v>1166</v>
      </c>
      <c r="C97" s="2" t="s">
        <v>1</v>
      </c>
      <c r="D97" s="2">
        <v>56</v>
      </c>
      <c r="E97" s="6">
        <v>23081</v>
      </c>
      <c r="F97" s="7">
        <v>43724.520949074074</v>
      </c>
      <c r="G97" s="69" t="s">
        <v>4</v>
      </c>
      <c r="H97" s="68">
        <v>2429</v>
      </c>
      <c r="I97" s="8">
        <f t="shared" si="5"/>
        <v>18.401515151515152</v>
      </c>
      <c r="J97" s="2">
        <v>5.141</v>
      </c>
      <c r="K97" s="69">
        <v>132</v>
      </c>
      <c r="L97" s="68">
        <v>473</v>
      </c>
      <c r="M97" s="8">
        <f t="shared" si="6"/>
        <v>3.5833333333333335</v>
      </c>
      <c r="N97" s="2">
        <v>1.82</v>
      </c>
      <c r="O97" s="69">
        <f t="shared" si="7"/>
        <v>132</v>
      </c>
      <c r="P97" s="181">
        <f t="shared" si="8"/>
        <v>5.1353065539112048</v>
      </c>
      <c r="Q97" s="77" t="s">
        <v>1079</v>
      </c>
      <c r="V97" s="82">
        <v>0.37777777777777777</v>
      </c>
      <c r="W97" s="83">
        <v>0.52083333333333337</v>
      </c>
      <c r="X97" s="86">
        <f t="shared" si="9"/>
        <v>0.1430555555555556</v>
      </c>
      <c r="AC97" s="22"/>
      <c r="AD97" s="23"/>
    </row>
    <row r="98" spans="1:30" x14ac:dyDescent="0.3">
      <c r="A98" s="44" t="s">
        <v>2618</v>
      </c>
      <c r="B98" s="68" t="s">
        <v>1167</v>
      </c>
      <c r="C98" s="2" t="s">
        <v>1</v>
      </c>
      <c r="D98" s="2">
        <v>76</v>
      </c>
      <c r="E98" s="6">
        <v>15856</v>
      </c>
      <c r="F98" s="7">
        <v>43724.532858796294</v>
      </c>
      <c r="G98" s="69" t="s">
        <v>4</v>
      </c>
      <c r="H98" s="68">
        <v>1830</v>
      </c>
      <c r="I98" s="8">
        <f t="shared" si="5"/>
        <v>12.448979591836734</v>
      </c>
      <c r="J98" s="2">
        <v>4.0330000000000004</v>
      </c>
      <c r="K98" s="69">
        <v>147</v>
      </c>
      <c r="L98" s="68">
        <v>758</v>
      </c>
      <c r="M98" s="8">
        <f t="shared" si="6"/>
        <v>5.1564625850340136</v>
      </c>
      <c r="N98" s="2">
        <v>2.198</v>
      </c>
      <c r="O98" s="69">
        <f t="shared" si="7"/>
        <v>147</v>
      </c>
      <c r="P98" s="181">
        <f t="shared" si="8"/>
        <v>2.4142480211081794</v>
      </c>
      <c r="Q98" s="77" t="s">
        <v>1079</v>
      </c>
      <c r="V98" s="82">
        <v>0.3840277777777778</v>
      </c>
      <c r="W98" s="83">
        <v>0.53472222222222221</v>
      </c>
      <c r="X98" s="86">
        <f t="shared" si="9"/>
        <v>0.15069444444444441</v>
      </c>
      <c r="AC98" s="22"/>
      <c r="AD98" s="23"/>
    </row>
    <row r="99" spans="1:30" x14ac:dyDescent="0.3">
      <c r="A99" s="44" t="s">
        <v>2619</v>
      </c>
      <c r="B99" s="68" t="s">
        <v>1168</v>
      </c>
      <c r="C99" s="2" t="s">
        <v>6</v>
      </c>
      <c r="D99" s="2">
        <v>63</v>
      </c>
      <c r="E99" s="6">
        <v>20709</v>
      </c>
      <c r="F99" s="7">
        <v>43724.547395833331</v>
      </c>
      <c r="G99" s="69" t="s">
        <v>4</v>
      </c>
      <c r="H99" s="68">
        <v>1334</v>
      </c>
      <c r="I99" s="8">
        <f t="shared" si="5"/>
        <v>7.3296703296703294</v>
      </c>
      <c r="J99" s="2">
        <v>2.8029999999999999</v>
      </c>
      <c r="K99" s="69">
        <v>182</v>
      </c>
      <c r="L99" s="68">
        <v>554</v>
      </c>
      <c r="M99" s="8">
        <f t="shared" si="6"/>
        <v>3.0439560439560438</v>
      </c>
      <c r="N99" s="2">
        <v>1.671</v>
      </c>
      <c r="O99" s="69">
        <f t="shared" si="7"/>
        <v>182</v>
      </c>
      <c r="P99" s="181">
        <f t="shared" si="8"/>
        <v>2.407942238267148</v>
      </c>
      <c r="Q99" s="77" t="s">
        <v>1079</v>
      </c>
      <c r="V99" s="82">
        <v>0.39583333333333331</v>
      </c>
      <c r="W99" s="83">
        <v>0.54861111111111105</v>
      </c>
      <c r="X99" s="86">
        <f t="shared" si="9"/>
        <v>0.15277777777777773</v>
      </c>
      <c r="AC99" s="22"/>
      <c r="AD99" s="23"/>
    </row>
    <row r="100" spans="1:30" x14ac:dyDescent="0.3">
      <c r="A100" s="44" t="s">
        <v>2620</v>
      </c>
      <c r="B100" s="68" t="s">
        <v>1169</v>
      </c>
      <c r="C100" s="2" t="s">
        <v>1</v>
      </c>
      <c r="D100" s="2">
        <v>54</v>
      </c>
      <c r="E100" s="6">
        <v>23971</v>
      </c>
      <c r="F100" s="7">
        <v>43724.566388888888</v>
      </c>
      <c r="G100" s="69" t="s">
        <v>4</v>
      </c>
      <c r="H100" s="68">
        <v>2128</v>
      </c>
      <c r="I100" s="8">
        <f t="shared" si="5"/>
        <v>17.024000000000001</v>
      </c>
      <c r="J100" s="2">
        <v>4.3209999999999997</v>
      </c>
      <c r="K100" s="69">
        <v>125</v>
      </c>
      <c r="L100" s="68">
        <v>286</v>
      </c>
      <c r="M100" s="8">
        <f t="shared" si="6"/>
        <v>2.2879999999999998</v>
      </c>
      <c r="N100" s="2">
        <v>1.6060000000000001</v>
      </c>
      <c r="O100" s="69">
        <f t="shared" si="7"/>
        <v>125</v>
      </c>
      <c r="P100" s="181">
        <f t="shared" si="8"/>
        <v>7.4405594405594417</v>
      </c>
      <c r="Q100" s="77" t="s">
        <v>1079</v>
      </c>
      <c r="V100" s="82">
        <v>0.40208333333333335</v>
      </c>
      <c r="W100" s="83">
        <v>0.56944444444444442</v>
      </c>
      <c r="X100" s="86">
        <f t="shared" si="9"/>
        <v>0.16736111111111107</v>
      </c>
      <c r="AC100" s="22"/>
      <c r="AD100" s="23"/>
    </row>
    <row r="101" spans="1:30" x14ac:dyDescent="0.3">
      <c r="A101" s="44" t="s">
        <v>2621</v>
      </c>
      <c r="B101" s="68" t="s">
        <v>1170</v>
      </c>
      <c r="C101" s="2" t="s">
        <v>1</v>
      </c>
      <c r="D101" s="2">
        <v>45</v>
      </c>
      <c r="E101" s="6">
        <v>27026</v>
      </c>
      <c r="F101" s="7">
        <v>43724.582870370374</v>
      </c>
      <c r="G101" s="69" t="s">
        <v>4</v>
      </c>
      <c r="H101" s="68">
        <v>1351</v>
      </c>
      <c r="I101" s="8">
        <f t="shared" si="5"/>
        <v>10.007407407407408</v>
      </c>
      <c r="J101" s="2">
        <v>3.5880000000000001</v>
      </c>
      <c r="K101" s="69">
        <v>135</v>
      </c>
      <c r="L101" s="68">
        <v>417</v>
      </c>
      <c r="M101" s="8">
        <f t="shared" si="6"/>
        <v>3.088888888888889</v>
      </c>
      <c r="N101" s="2">
        <v>1.7170000000000001</v>
      </c>
      <c r="O101" s="69">
        <f t="shared" si="7"/>
        <v>135</v>
      </c>
      <c r="P101" s="181">
        <f t="shared" si="8"/>
        <v>3.2398081534772181</v>
      </c>
      <c r="Q101" s="77" t="s">
        <v>1079</v>
      </c>
      <c r="V101" s="82">
        <v>0.41875000000000001</v>
      </c>
      <c r="W101" s="83">
        <v>0.58333333333333337</v>
      </c>
      <c r="X101" s="86">
        <f t="shared" si="9"/>
        <v>0.16458333333333336</v>
      </c>
      <c r="AC101" s="22"/>
      <c r="AD101" s="23"/>
    </row>
    <row r="102" spans="1:30" x14ac:dyDescent="0.3">
      <c r="A102" s="44" t="s">
        <v>2622</v>
      </c>
      <c r="B102" s="68" t="s">
        <v>1171</v>
      </c>
      <c r="C102" s="2" t="s">
        <v>1</v>
      </c>
      <c r="D102" s="2">
        <v>78</v>
      </c>
      <c r="E102" s="6">
        <v>14930</v>
      </c>
      <c r="F102" s="7">
        <v>43724.599282407406</v>
      </c>
      <c r="G102" s="69" t="s">
        <v>4</v>
      </c>
      <c r="H102" s="68">
        <v>1065</v>
      </c>
      <c r="I102" s="8">
        <f t="shared" si="5"/>
        <v>10.65</v>
      </c>
      <c r="J102" s="2">
        <v>3.8780000000000001</v>
      </c>
      <c r="K102" s="69">
        <v>100</v>
      </c>
      <c r="L102" s="68">
        <v>523</v>
      </c>
      <c r="M102" s="8">
        <f t="shared" si="6"/>
        <v>5.23</v>
      </c>
      <c r="N102" s="2">
        <v>2.1070000000000002</v>
      </c>
      <c r="O102" s="69">
        <f t="shared" si="7"/>
        <v>100</v>
      </c>
      <c r="P102" s="181">
        <f t="shared" si="8"/>
        <v>2.0363288718929256</v>
      </c>
      <c r="Q102" s="77" t="s">
        <v>1079</v>
      </c>
      <c r="V102" s="82">
        <v>0.41666666666666669</v>
      </c>
      <c r="W102" s="83">
        <v>0.59722222222222221</v>
      </c>
      <c r="X102" s="86">
        <f t="shared" si="9"/>
        <v>0.18055555555555552</v>
      </c>
      <c r="AC102" s="22"/>
      <c r="AD102" s="23"/>
    </row>
    <row r="103" spans="1:30" x14ac:dyDescent="0.3">
      <c r="A103" s="44" t="s">
        <v>2623</v>
      </c>
      <c r="B103" s="68" t="s">
        <v>1172</v>
      </c>
      <c r="C103" s="2" t="s">
        <v>6</v>
      </c>
      <c r="D103" s="2">
        <v>81</v>
      </c>
      <c r="E103" s="6">
        <v>13812</v>
      </c>
      <c r="F103" s="7">
        <v>43724.617881944447</v>
      </c>
      <c r="G103" s="69" t="s">
        <v>4</v>
      </c>
      <c r="H103" s="68">
        <v>3389</v>
      </c>
      <c r="I103" s="8">
        <f t="shared" si="5"/>
        <v>22.593333333333334</v>
      </c>
      <c r="J103" s="2">
        <v>4.8940000000000001</v>
      </c>
      <c r="K103" s="69">
        <v>150</v>
      </c>
      <c r="L103" s="68">
        <v>1003</v>
      </c>
      <c r="M103" s="8">
        <f t="shared" si="6"/>
        <v>6.6866666666666665</v>
      </c>
      <c r="N103" s="2">
        <v>2.8410000000000002</v>
      </c>
      <c r="O103" s="69">
        <f t="shared" si="7"/>
        <v>150</v>
      </c>
      <c r="P103" s="181">
        <f t="shared" si="8"/>
        <v>3.378863409770688</v>
      </c>
      <c r="Q103" s="77" t="s">
        <v>1079</v>
      </c>
      <c r="V103" s="82">
        <v>0.46180555555555558</v>
      </c>
      <c r="W103" s="83">
        <v>0.61805555555555558</v>
      </c>
      <c r="X103" s="86">
        <f t="shared" si="9"/>
        <v>0.15625</v>
      </c>
      <c r="AC103" s="22"/>
      <c r="AD103" s="23"/>
    </row>
    <row r="104" spans="1:30" x14ac:dyDescent="0.3">
      <c r="A104" s="44" t="s">
        <v>2624</v>
      </c>
      <c r="B104" s="68" t="s">
        <v>1173</v>
      </c>
      <c r="C104" s="2" t="s">
        <v>1</v>
      </c>
      <c r="D104" s="2">
        <v>6</v>
      </c>
      <c r="E104" s="6">
        <v>41281</v>
      </c>
      <c r="F104" s="7">
        <v>43724.632002314815</v>
      </c>
      <c r="G104" s="69" t="s">
        <v>4</v>
      </c>
      <c r="H104" s="68">
        <v>917</v>
      </c>
      <c r="I104" s="8">
        <f t="shared" si="5"/>
        <v>12.226666666666667</v>
      </c>
      <c r="J104" s="2">
        <v>3.9609999999999999</v>
      </c>
      <c r="K104" s="69">
        <v>75</v>
      </c>
      <c r="L104" s="68">
        <v>170</v>
      </c>
      <c r="M104" s="8">
        <f t="shared" si="6"/>
        <v>2.2666666666666666</v>
      </c>
      <c r="N104" s="2">
        <v>1.427</v>
      </c>
      <c r="O104" s="69">
        <f t="shared" si="7"/>
        <v>75</v>
      </c>
      <c r="P104" s="181">
        <f t="shared" si="8"/>
        <v>5.3941176470588239</v>
      </c>
      <c r="Q104" s="77" t="s">
        <v>1079</v>
      </c>
      <c r="V104" s="82">
        <v>0.46875</v>
      </c>
      <c r="W104" s="83">
        <v>0.63194444444444442</v>
      </c>
      <c r="X104" s="86">
        <f t="shared" si="9"/>
        <v>0.16319444444444442</v>
      </c>
      <c r="AC104" s="22"/>
      <c r="AD104" s="23"/>
    </row>
    <row r="105" spans="1:30" x14ac:dyDescent="0.3">
      <c r="A105" s="44" t="s">
        <v>2625</v>
      </c>
      <c r="B105" s="68" t="s">
        <v>318</v>
      </c>
      <c r="C105" s="2" t="s">
        <v>6</v>
      </c>
      <c r="D105" s="2">
        <v>73</v>
      </c>
      <c r="E105" s="6">
        <v>16966</v>
      </c>
      <c r="F105" s="7">
        <v>43724.648877314816</v>
      </c>
      <c r="G105" s="69" t="s">
        <v>4</v>
      </c>
      <c r="H105" s="68">
        <v>1666</v>
      </c>
      <c r="I105" s="8">
        <f t="shared" si="5"/>
        <v>10.096969696969698</v>
      </c>
      <c r="J105" s="2">
        <v>3.6829999999999998</v>
      </c>
      <c r="K105" s="69">
        <v>165</v>
      </c>
      <c r="L105" s="68">
        <v>537</v>
      </c>
      <c r="M105" s="8">
        <f t="shared" si="6"/>
        <v>3.2545454545454544</v>
      </c>
      <c r="N105" s="2">
        <v>1.8759999999999999</v>
      </c>
      <c r="O105" s="69">
        <f t="shared" si="7"/>
        <v>165</v>
      </c>
      <c r="P105" s="181">
        <f t="shared" si="8"/>
        <v>3.1024208566108009</v>
      </c>
      <c r="Q105" s="77" t="s">
        <v>1079</v>
      </c>
      <c r="V105" s="82">
        <v>0.4777777777777778</v>
      </c>
      <c r="W105" s="83">
        <v>0.64930555555555558</v>
      </c>
      <c r="X105" s="86">
        <f t="shared" si="9"/>
        <v>0.17152777777777778</v>
      </c>
      <c r="AC105" s="22"/>
      <c r="AD105" s="23"/>
    </row>
    <row r="106" spans="1:30" x14ac:dyDescent="0.3">
      <c r="A106" s="44" t="s">
        <v>2626</v>
      </c>
      <c r="B106" s="68" t="s">
        <v>1174</v>
      </c>
      <c r="C106" s="2" t="s">
        <v>6</v>
      </c>
      <c r="D106" s="2">
        <v>61</v>
      </c>
      <c r="E106" s="6">
        <v>21362</v>
      </c>
      <c r="F106" s="7">
        <v>43724.664537037039</v>
      </c>
      <c r="G106" s="69" t="s">
        <v>4</v>
      </c>
      <c r="H106" s="68">
        <v>2344</v>
      </c>
      <c r="I106" s="8">
        <f t="shared" si="5"/>
        <v>11.161904761904761</v>
      </c>
      <c r="J106" s="2">
        <v>3.5920000000000001</v>
      </c>
      <c r="K106" s="69">
        <v>210</v>
      </c>
      <c r="L106" s="68">
        <v>904</v>
      </c>
      <c r="M106" s="8">
        <f t="shared" si="6"/>
        <v>4.3047619047619046</v>
      </c>
      <c r="N106" s="2">
        <v>2.1749999999999998</v>
      </c>
      <c r="O106" s="69">
        <f t="shared" si="7"/>
        <v>210</v>
      </c>
      <c r="P106" s="181">
        <f t="shared" si="8"/>
        <v>2.5929203539823007</v>
      </c>
      <c r="Q106" s="77" t="s">
        <v>1079</v>
      </c>
      <c r="V106" s="82">
        <v>0.47569444444444442</v>
      </c>
      <c r="W106" s="83">
        <v>0.66666666666666663</v>
      </c>
      <c r="X106" s="86">
        <f t="shared" si="9"/>
        <v>0.19097222222222221</v>
      </c>
      <c r="AC106" s="22"/>
      <c r="AD106" s="23"/>
    </row>
    <row r="107" spans="1:30" x14ac:dyDescent="0.3">
      <c r="A107" s="44" t="s">
        <v>2627</v>
      </c>
      <c r="B107" s="68" t="s">
        <v>1175</v>
      </c>
      <c r="C107" s="2" t="s">
        <v>6</v>
      </c>
      <c r="D107" s="2">
        <v>67</v>
      </c>
      <c r="E107" s="6">
        <v>19151</v>
      </c>
      <c r="F107" s="7">
        <v>43724.68377314815</v>
      </c>
      <c r="G107" s="69" t="s">
        <v>4</v>
      </c>
      <c r="H107" s="68">
        <v>4358</v>
      </c>
      <c r="I107" s="8">
        <f t="shared" si="5"/>
        <v>13.206060606060607</v>
      </c>
      <c r="J107" s="2">
        <v>4.0659999999999998</v>
      </c>
      <c r="K107" s="69">
        <v>330</v>
      </c>
      <c r="L107" s="68">
        <v>1521</v>
      </c>
      <c r="M107" s="8">
        <f t="shared" si="6"/>
        <v>4.6090909090909093</v>
      </c>
      <c r="N107" s="2">
        <v>2.2210000000000001</v>
      </c>
      <c r="O107" s="69">
        <f t="shared" si="7"/>
        <v>330</v>
      </c>
      <c r="P107" s="181">
        <f t="shared" si="8"/>
        <v>2.8652202498356343</v>
      </c>
      <c r="Q107" s="77" t="s">
        <v>1079</v>
      </c>
      <c r="V107" s="82">
        <v>0.50694444444444442</v>
      </c>
      <c r="W107" s="83">
        <v>0.68055555555555547</v>
      </c>
      <c r="X107" s="86">
        <f t="shared" si="9"/>
        <v>0.17361111111111105</v>
      </c>
      <c r="AC107" s="22"/>
      <c r="AD107" s="23"/>
    </row>
    <row r="108" spans="1:30" x14ac:dyDescent="0.3">
      <c r="A108" s="44" t="s">
        <v>2628</v>
      </c>
      <c r="B108" s="68" t="s">
        <v>1176</v>
      </c>
      <c r="C108" s="2" t="s">
        <v>1</v>
      </c>
      <c r="D108" s="2">
        <v>43</v>
      </c>
      <c r="E108" s="6">
        <v>27733</v>
      </c>
      <c r="F108" s="7">
        <v>43724.7109375</v>
      </c>
      <c r="G108" s="69" t="s">
        <v>4</v>
      </c>
      <c r="H108" s="68">
        <v>1096</v>
      </c>
      <c r="I108" s="8">
        <f t="shared" si="5"/>
        <v>7.8285714285714283</v>
      </c>
      <c r="J108" s="2">
        <v>3.1280000000000001</v>
      </c>
      <c r="K108" s="69">
        <v>140</v>
      </c>
      <c r="L108" s="68">
        <v>314</v>
      </c>
      <c r="M108" s="8">
        <f t="shared" si="6"/>
        <v>2.2428571428571429</v>
      </c>
      <c r="N108" s="2">
        <v>1.377</v>
      </c>
      <c r="O108" s="69">
        <f t="shared" si="7"/>
        <v>140</v>
      </c>
      <c r="P108" s="181">
        <f t="shared" si="8"/>
        <v>3.4904458598726111</v>
      </c>
      <c r="Q108" s="77" t="s">
        <v>1079</v>
      </c>
      <c r="V108" s="82">
        <v>0.53888888888888886</v>
      </c>
      <c r="W108" s="83">
        <v>0.70833333333333337</v>
      </c>
      <c r="X108" s="86">
        <f t="shared" si="9"/>
        <v>0.16944444444444451</v>
      </c>
      <c r="AC108" s="22"/>
      <c r="AD108" s="23"/>
    </row>
    <row r="109" spans="1:30" x14ac:dyDescent="0.3">
      <c r="A109" s="44" t="s">
        <v>2629</v>
      </c>
      <c r="B109" s="68" t="s">
        <v>1177</v>
      </c>
      <c r="C109" s="2" t="s">
        <v>6</v>
      </c>
      <c r="D109" s="2">
        <v>59</v>
      </c>
      <c r="E109" s="6">
        <v>22145</v>
      </c>
      <c r="F109" s="7">
        <v>43725.522303240738</v>
      </c>
      <c r="G109" s="69" t="s">
        <v>4</v>
      </c>
      <c r="H109" s="68">
        <v>3172</v>
      </c>
      <c r="I109" s="8">
        <f t="shared" si="5"/>
        <v>17.622222222222224</v>
      </c>
      <c r="J109" s="2">
        <v>4.2220000000000004</v>
      </c>
      <c r="K109" s="69">
        <v>180</v>
      </c>
      <c r="L109" s="68">
        <v>1173</v>
      </c>
      <c r="M109" s="8">
        <f t="shared" si="6"/>
        <v>6.5166666666666666</v>
      </c>
      <c r="N109" s="2">
        <v>2.7490000000000001</v>
      </c>
      <c r="O109" s="69">
        <f t="shared" si="7"/>
        <v>180</v>
      </c>
      <c r="P109" s="181">
        <f t="shared" si="8"/>
        <v>2.7041773231031545</v>
      </c>
      <c r="Q109" s="77" t="s">
        <v>1079</v>
      </c>
      <c r="V109" s="82">
        <v>0.37986111111111115</v>
      </c>
      <c r="W109" s="83">
        <v>0.52083333333333337</v>
      </c>
      <c r="X109" s="86">
        <f t="shared" si="9"/>
        <v>0.14097222222222222</v>
      </c>
      <c r="AC109" s="22"/>
      <c r="AD109" s="23"/>
    </row>
    <row r="110" spans="1:30" x14ac:dyDescent="0.3">
      <c r="A110" s="44" t="s">
        <v>2630</v>
      </c>
      <c r="B110" s="68" t="s">
        <v>1178</v>
      </c>
      <c r="C110" s="2" t="s">
        <v>1</v>
      </c>
      <c r="D110" s="2">
        <v>45</v>
      </c>
      <c r="E110" s="6">
        <v>27159</v>
      </c>
      <c r="F110" s="7">
        <v>43725.536319444444</v>
      </c>
      <c r="G110" s="69" t="s">
        <v>4</v>
      </c>
      <c r="H110" s="68">
        <v>2814</v>
      </c>
      <c r="I110" s="8">
        <f t="shared" si="5"/>
        <v>11.166666666666666</v>
      </c>
      <c r="J110" s="2">
        <v>3.6419999999999999</v>
      </c>
      <c r="K110" s="69">
        <v>252</v>
      </c>
      <c r="L110" s="68">
        <v>1118</v>
      </c>
      <c r="M110" s="8">
        <f t="shared" si="6"/>
        <v>4.4365079365079367</v>
      </c>
      <c r="N110" s="2">
        <v>2.2029999999999998</v>
      </c>
      <c r="O110" s="69">
        <f t="shared" si="7"/>
        <v>252</v>
      </c>
      <c r="P110" s="181">
        <f t="shared" si="8"/>
        <v>2.5169946332737028</v>
      </c>
      <c r="Q110" s="77" t="s">
        <v>1079</v>
      </c>
      <c r="V110" s="82">
        <v>0.39305555555555555</v>
      </c>
      <c r="W110" s="83">
        <v>0.53472222222222221</v>
      </c>
      <c r="X110" s="86">
        <f t="shared" si="9"/>
        <v>0.14166666666666666</v>
      </c>
      <c r="AC110" s="22"/>
      <c r="AD110" s="23"/>
    </row>
    <row r="111" spans="1:30" x14ac:dyDescent="0.3">
      <c r="A111" s="44" t="s">
        <v>2631</v>
      </c>
      <c r="B111" s="68" t="s">
        <v>1179</v>
      </c>
      <c r="C111" s="2" t="s">
        <v>1</v>
      </c>
      <c r="D111" s="2">
        <v>54</v>
      </c>
      <c r="E111" s="6">
        <v>23694</v>
      </c>
      <c r="F111" s="7">
        <v>43725.550104166665</v>
      </c>
      <c r="G111" s="69" t="s">
        <v>4</v>
      </c>
      <c r="H111" s="68">
        <v>2480</v>
      </c>
      <c r="I111" s="8">
        <f t="shared" si="5"/>
        <v>15.5</v>
      </c>
      <c r="J111" s="2">
        <v>4.407</v>
      </c>
      <c r="K111" s="69">
        <v>160</v>
      </c>
      <c r="L111" s="68">
        <v>495</v>
      </c>
      <c r="M111" s="8">
        <f t="shared" si="6"/>
        <v>3.09375</v>
      </c>
      <c r="N111" s="2">
        <v>1.825</v>
      </c>
      <c r="O111" s="69">
        <f t="shared" si="7"/>
        <v>160</v>
      </c>
      <c r="P111" s="181">
        <f t="shared" si="8"/>
        <v>5.0101010101010104</v>
      </c>
      <c r="Q111" s="77" t="s">
        <v>1079</v>
      </c>
      <c r="V111" s="82">
        <v>0.39930555555555558</v>
      </c>
      <c r="W111" s="83">
        <v>0.55208333333333337</v>
      </c>
      <c r="X111" s="86">
        <f t="shared" si="9"/>
        <v>0.15277777777777779</v>
      </c>
      <c r="AC111" s="22"/>
      <c r="AD111" s="23"/>
    </row>
    <row r="112" spans="1:30" x14ac:dyDescent="0.3">
      <c r="A112" s="44" t="s">
        <v>2632</v>
      </c>
      <c r="B112" s="68" t="s">
        <v>1180</v>
      </c>
      <c r="C112" s="2" t="s">
        <v>6</v>
      </c>
      <c r="D112" s="2">
        <v>70</v>
      </c>
      <c r="E112" s="6">
        <v>17888</v>
      </c>
      <c r="F112" s="7">
        <v>43725.573564814818</v>
      </c>
      <c r="G112" s="69" t="s">
        <v>4</v>
      </c>
      <c r="H112" s="68">
        <v>1328</v>
      </c>
      <c r="I112" s="8">
        <f t="shared" si="5"/>
        <v>14.434782608695652</v>
      </c>
      <c r="J112" s="2">
        <v>3.1739999999999999</v>
      </c>
      <c r="K112" s="69">
        <v>92</v>
      </c>
      <c r="L112" s="68">
        <v>419</v>
      </c>
      <c r="M112" s="8">
        <f t="shared" si="6"/>
        <v>4.5543478260869561</v>
      </c>
      <c r="N112" s="2">
        <v>1.98</v>
      </c>
      <c r="O112" s="69">
        <f t="shared" si="7"/>
        <v>92</v>
      </c>
      <c r="P112" s="181">
        <f t="shared" si="8"/>
        <v>3.1694510739856807</v>
      </c>
      <c r="Q112" s="77" t="s">
        <v>1079</v>
      </c>
      <c r="V112" s="82">
        <v>0.40833333333333338</v>
      </c>
      <c r="W112" s="83">
        <v>0.57291666666666663</v>
      </c>
      <c r="X112" s="86">
        <f t="shared" si="9"/>
        <v>0.16458333333333325</v>
      </c>
      <c r="AC112" s="22"/>
      <c r="AD112" s="23"/>
    </row>
    <row r="113" spans="1:30" x14ac:dyDescent="0.3">
      <c r="A113" s="44" t="s">
        <v>2633</v>
      </c>
      <c r="B113" s="68" t="s">
        <v>289</v>
      </c>
      <c r="C113" s="2" t="s">
        <v>1</v>
      </c>
      <c r="D113" s="2">
        <v>53</v>
      </c>
      <c r="E113" s="6">
        <v>24302</v>
      </c>
      <c r="F113" s="7">
        <v>43725.585335648146</v>
      </c>
      <c r="G113" s="69" t="s">
        <v>4</v>
      </c>
      <c r="H113" s="68">
        <v>2056</v>
      </c>
      <c r="I113" s="8">
        <f t="shared" si="5"/>
        <v>12.691358024691358</v>
      </c>
      <c r="J113" s="2">
        <v>4.1109999999999998</v>
      </c>
      <c r="K113" s="69">
        <v>162</v>
      </c>
      <c r="L113" s="68">
        <v>542</v>
      </c>
      <c r="M113" s="8">
        <f t="shared" si="6"/>
        <v>3.3456790123456792</v>
      </c>
      <c r="N113" s="2">
        <v>1.9219999999999999</v>
      </c>
      <c r="O113" s="69">
        <f t="shared" si="7"/>
        <v>162</v>
      </c>
      <c r="P113" s="181">
        <f t="shared" si="8"/>
        <v>3.7933579335793355</v>
      </c>
      <c r="Q113" s="77" t="s">
        <v>1079</v>
      </c>
      <c r="V113" s="82">
        <v>0.4236111111111111</v>
      </c>
      <c r="W113" s="83">
        <v>0.58333333333333337</v>
      </c>
      <c r="X113" s="86">
        <f t="shared" si="9"/>
        <v>0.15972222222222227</v>
      </c>
      <c r="AC113" s="22"/>
      <c r="AD113" s="23"/>
    </row>
    <row r="114" spans="1:30" x14ac:dyDescent="0.3">
      <c r="A114" s="44" t="s">
        <v>2634</v>
      </c>
      <c r="B114" s="68" t="s">
        <v>1182</v>
      </c>
      <c r="C114" s="2" t="s">
        <v>6</v>
      </c>
      <c r="D114" s="2">
        <v>53</v>
      </c>
      <c r="E114" s="6">
        <v>24047</v>
      </c>
      <c r="F114" s="7">
        <v>43725.598391203705</v>
      </c>
      <c r="G114" s="69" t="s">
        <v>4</v>
      </c>
      <c r="H114" s="68">
        <v>1480</v>
      </c>
      <c r="I114" s="8">
        <f t="shared" si="5"/>
        <v>11.5625</v>
      </c>
      <c r="J114" s="2">
        <v>3.6749999999999998</v>
      </c>
      <c r="K114" s="69">
        <v>128</v>
      </c>
      <c r="L114" s="68">
        <v>771</v>
      </c>
      <c r="M114" s="8">
        <f t="shared" si="6"/>
        <v>6.0234375</v>
      </c>
      <c r="N114" s="2">
        <v>2.5110000000000001</v>
      </c>
      <c r="O114" s="69">
        <f t="shared" si="7"/>
        <v>128</v>
      </c>
      <c r="P114" s="181">
        <f t="shared" si="8"/>
        <v>1.9195849546044099</v>
      </c>
      <c r="Q114" s="77" t="s">
        <v>1079</v>
      </c>
      <c r="V114" s="82">
        <v>0.44305555555555554</v>
      </c>
      <c r="W114" s="83">
        <v>0.59722222222222221</v>
      </c>
      <c r="X114" s="86">
        <f t="shared" si="9"/>
        <v>0.15416666666666667</v>
      </c>
      <c r="AC114" s="22"/>
      <c r="AD114" s="23"/>
    </row>
    <row r="115" spans="1:30" x14ac:dyDescent="0.3">
      <c r="A115" s="44" t="s">
        <v>2635</v>
      </c>
      <c r="B115" s="68" t="s">
        <v>1183</v>
      </c>
      <c r="C115" s="2" t="s">
        <v>6</v>
      </c>
      <c r="D115" s="2">
        <v>64</v>
      </c>
      <c r="E115" s="6">
        <v>20098</v>
      </c>
      <c r="F115" s="7">
        <v>43725.616296296299</v>
      </c>
      <c r="G115" s="69" t="s">
        <v>4</v>
      </c>
      <c r="H115" s="68">
        <v>2132</v>
      </c>
      <c r="I115" s="8">
        <f t="shared" si="5"/>
        <v>12.182857142857143</v>
      </c>
      <c r="J115" s="2">
        <v>3.8969999999999998</v>
      </c>
      <c r="K115" s="69">
        <v>175</v>
      </c>
      <c r="L115" s="68">
        <v>860</v>
      </c>
      <c r="M115" s="8">
        <f t="shared" si="6"/>
        <v>4.9142857142857146</v>
      </c>
      <c r="N115" s="2">
        <v>2.2970000000000002</v>
      </c>
      <c r="O115" s="69">
        <f t="shared" si="7"/>
        <v>175</v>
      </c>
      <c r="P115" s="181">
        <f t="shared" si="8"/>
        <v>2.4790697674418603</v>
      </c>
      <c r="Q115" s="77" t="s">
        <v>1079</v>
      </c>
      <c r="V115" s="82">
        <v>0.46875</v>
      </c>
      <c r="W115" s="83">
        <v>0.61805555555555558</v>
      </c>
      <c r="X115" s="86">
        <f t="shared" si="9"/>
        <v>0.14930555555555558</v>
      </c>
      <c r="AC115" s="22"/>
      <c r="AD115" s="23"/>
    </row>
    <row r="116" spans="1:30" x14ac:dyDescent="0.3">
      <c r="A116" s="44" t="s">
        <v>2636</v>
      </c>
      <c r="B116" s="68" t="s">
        <v>1184</v>
      </c>
      <c r="C116" s="2" t="s">
        <v>1</v>
      </c>
      <c r="D116" s="2">
        <v>55</v>
      </c>
      <c r="E116" s="6">
        <v>23377</v>
      </c>
      <c r="F116" s="7">
        <v>43725.633518518516</v>
      </c>
      <c r="G116" s="69" t="s">
        <v>4</v>
      </c>
      <c r="H116" s="68">
        <v>992</v>
      </c>
      <c r="I116" s="8">
        <f t="shared" si="5"/>
        <v>7.9359999999999999</v>
      </c>
      <c r="J116" s="2">
        <v>3.177</v>
      </c>
      <c r="K116" s="69">
        <v>125</v>
      </c>
      <c r="L116" s="68">
        <v>165</v>
      </c>
      <c r="M116" s="8">
        <f t="shared" si="6"/>
        <v>1.32</v>
      </c>
      <c r="N116" s="2">
        <v>1.242</v>
      </c>
      <c r="O116" s="69">
        <f t="shared" si="7"/>
        <v>125</v>
      </c>
      <c r="P116" s="181">
        <f t="shared" si="8"/>
        <v>6.0121212121212118</v>
      </c>
      <c r="Q116" s="77" t="s">
        <v>1079</v>
      </c>
      <c r="V116" s="82">
        <v>0.46666666666666662</v>
      </c>
      <c r="W116" s="83">
        <v>0.63194444444444442</v>
      </c>
      <c r="X116" s="86">
        <f t="shared" si="9"/>
        <v>0.1652777777777778</v>
      </c>
      <c r="AC116" s="22"/>
      <c r="AD116" s="23"/>
    </row>
    <row r="117" spans="1:30" x14ac:dyDescent="0.3">
      <c r="A117" s="44" t="s">
        <v>2637</v>
      </c>
      <c r="B117" s="68" t="s">
        <v>1185</v>
      </c>
      <c r="C117" s="2" t="s">
        <v>1</v>
      </c>
      <c r="D117" s="2">
        <v>52</v>
      </c>
      <c r="E117" s="6">
        <v>24632</v>
      </c>
      <c r="F117" s="7">
        <v>43725.647592592592</v>
      </c>
      <c r="G117" s="69" t="s">
        <v>4</v>
      </c>
      <c r="H117" s="68">
        <v>3199</v>
      </c>
      <c r="I117" s="8">
        <f t="shared" si="5"/>
        <v>16.661458333333332</v>
      </c>
      <c r="J117" s="2">
        <v>4.8070000000000004</v>
      </c>
      <c r="K117" s="69">
        <v>192</v>
      </c>
      <c r="L117" s="68">
        <v>700</v>
      </c>
      <c r="M117" s="8">
        <f t="shared" si="6"/>
        <v>3.6458333333333335</v>
      </c>
      <c r="N117" s="2">
        <v>2.0129999999999999</v>
      </c>
      <c r="O117" s="69">
        <f t="shared" si="7"/>
        <v>192</v>
      </c>
      <c r="P117" s="181">
        <f t="shared" si="8"/>
        <v>4.5699999999999994</v>
      </c>
      <c r="Q117" s="77" t="s">
        <v>1079</v>
      </c>
      <c r="V117" s="82">
        <v>0.50555555555555554</v>
      </c>
      <c r="W117" s="83">
        <v>0.65277777777777779</v>
      </c>
      <c r="X117" s="86">
        <f t="shared" si="9"/>
        <v>0.14722222222222225</v>
      </c>
      <c r="AC117" s="22"/>
      <c r="AD117" s="23"/>
    </row>
    <row r="118" spans="1:30" x14ac:dyDescent="0.3">
      <c r="A118" s="44" t="s">
        <v>2638</v>
      </c>
      <c r="B118" s="68" t="s">
        <v>1186</v>
      </c>
      <c r="C118" s="2" t="s">
        <v>6</v>
      </c>
      <c r="D118" s="2">
        <v>54</v>
      </c>
      <c r="E118" s="6">
        <v>23761</v>
      </c>
      <c r="F118" s="7">
        <v>43725.663993055554</v>
      </c>
      <c r="G118" s="69" t="s">
        <v>4</v>
      </c>
      <c r="H118" s="68">
        <v>2101</v>
      </c>
      <c r="I118" s="8">
        <f t="shared" si="5"/>
        <v>12.005714285714285</v>
      </c>
      <c r="J118" s="2">
        <v>3.8330000000000002</v>
      </c>
      <c r="K118" s="69">
        <v>175</v>
      </c>
      <c r="L118" s="68">
        <v>568</v>
      </c>
      <c r="M118" s="8">
        <f t="shared" si="6"/>
        <v>3.2457142857142856</v>
      </c>
      <c r="N118" s="2">
        <v>1.919</v>
      </c>
      <c r="O118" s="69">
        <f t="shared" si="7"/>
        <v>175</v>
      </c>
      <c r="P118" s="181">
        <f t="shared" si="8"/>
        <v>3.698943661971831</v>
      </c>
      <c r="Q118" s="77" t="s">
        <v>1087</v>
      </c>
      <c r="V118" s="82">
        <v>0.51736111111111105</v>
      </c>
      <c r="W118" s="83">
        <v>0.66666666666666663</v>
      </c>
      <c r="X118" s="86">
        <f t="shared" si="9"/>
        <v>0.14930555555555558</v>
      </c>
      <c r="AC118" s="22"/>
      <c r="AD118" s="23"/>
    </row>
    <row r="119" spans="1:30" x14ac:dyDescent="0.3">
      <c r="A119" s="44" t="s">
        <v>2639</v>
      </c>
      <c r="B119" s="68" t="s">
        <v>1187</v>
      </c>
      <c r="C119" s="2" t="s">
        <v>6</v>
      </c>
      <c r="D119" s="2">
        <v>45</v>
      </c>
      <c r="E119" s="6">
        <v>27066</v>
      </c>
      <c r="F119" s="7">
        <v>43725.700729166667</v>
      </c>
      <c r="G119" s="69" t="s">
        <v>4</v>
      </c>
      <c r="H119" s="68">
        <v>1485</v>
      </c>
      <c r="I119" s="8">
        <f t="shared" si="5"/>
        <v>9.5192307692307701</v>
      </c>
      <c r="J119" s="2">
        <v>3.4239999999999999</v>
      </c>
      <c r="K119" s="69">
        <v>156</v>
      </c>
      <c r="L119" s="68">
        <v>417</v>
      </c>
      <c r="M119" s="8">
        <f t="shared" si="6"/>
        <v>2.6730769230769229</v>
      </c>
      <c r="N119" s="2">
        <v>1.587</v>
      </c>
      <c r="O119" s="69">
        <f t="shared" si="7"/>
        <v>156</v>
      </c>
      <c r="P119" s="181">
        <f t="shared" si="8"/>
        <v>3.5611510791366912</v>
      </c>
      <c r="Q119" s="77" t="s">
        <v>1087</v>
      </c>
      <c r="V119" s="82">
        <v>0.5083333333333333</v>
      </c>
      <c r="W119" s="83">
        <v>0.68055555555555547</v>
      </c>
      <c r="X119" s="86">
        <f t="shared" si="9"/>
        <v>0.17222222222222217</v>
      </c>
      <c r="AC119" s="22"/>
      <c r="AD119" s="23"/>
    </row>
    <row r="120" spans="1:30" x14ac:dyDescent="0.3">
      <c r="A120" s="44" t="s">
        <v>2640</v>
      </c>
      <c r="B120" s="68" t="s">
        <v>1188</v>
      </c>
      <c r="C120" s="2" t="s">
        <v>1</v>
      </c>
      <c r="D120" s="2">
        <v>51</v>
      </c>
      <c r="E120" s="6">
        <v>25070</v>
      </c>
      <c r="F120" s="7">
        <v>43726.524409722224</v>
      </c>
      <c r="G120" s="69" t="s">
        <v>4</v>
      </c>
      <c r="H120" s="68">
        <v>2488</v>
      </c>
      <c r="I120" s="8">
        <f t="shared" si="5"/>
        <v>16.586666666666666</v>
      </c>
      <c r="J120" s="2">
        <v>4.8010000000000002</v>
      </c>
      <c r="K120" s="69">
        <v>150</v>
      </c>
      <c r="L120" s="68">
        <v>741</v>
      </c>
      <c r="M120" s="8">
        <f t="shared" si="6"/>
        <v>4.9400000000000004</v>
      </c>
      <c r="N120" s="2">
        <v>2.306</v>
      </c>
      <c r="O120" s="69">
        <f t="shared" si="7"/>
        <v>150</v>
      </c>
      <c r="P120" s="181">
        <f t="shared" si="8"/>
        <v>3.3576248313090415</v>
      </c>
      <c r="Q120" s="77" t="s">
        <v>1189</v>
      </c>
      <c r="V120" s="82">
        <v>0.38750000000000001</v>
      </c>
      <c r="W120" s="83">
        <v>0.52083333333333337</v>
      </c>
      <c r="X120" s="86">
        <f t="shared" si="9"/>
        <v>0.13333333333333336</v>
      </c>
      <c r="AC120" s="22"/>
      <c r="AD120" s="23"/>
    </row>
    <row r="121" spans="1:30" x14ac:dyDescent="0.3">
      <c r="A121" s="44" t="s">
        <v>2641</v>
      </c>
      <c r="B121" s="68" t="s">
        <v>1190</v>
      </c>
      <c r="C121" s="2" t="s">
        <v>1</v>
      </c>
      <c r="D121" s="2">
        <v>58</v>
      </c>
      <c r="E121" s="6">
        <v>22459</v>
      </c>
      <c r="F121" s="7">
        <v>43726.537222222221</v>
      </c>
      <c r="G121" s="69" t="s">
        <v>4</v>
      </c>
      <c r="H121" s="68">
        <v>3349</v>
      </c>
      <c r="I121" s="8">
        <f t="shared" si="5"/>
        <v>22.326666666666668</v>
      </c>
      <c r="J121" s="2">
        <v>5.0229999999999997</v>
      </c>
      <c r="K121" s="69">
        <v>150</v>
      </c>
      <c r="L121" s="68">
        <v>528</v>
      </c>
      <c r="M121" s="8">
        <f t="shared" si="6"/>
        <v>3.52</v>
      </c>
      <c r="N121" s="2">
        <v>1.71</v>
      </c>
      <c r="O121" s="69">
        <f t="shared" si="7"/>
        <v>150</v>
      </c>
      <c r="P121" s="181">
        <f t="shared" si="8"/>
        <v>6.3428030303030303</v>
      </c>
      <c r="Q121" s="77" t="s">
        <v>1191</v>
      </c>
      <c r="V121" s="82">
        <v>0.37847222222222227</v>
      </c>
      <c r="W121" s="83">
        <v>0.53472222222222221</v>
      </c>
      <c r="X121" s="86">
        <f t="shared" si="9"/>
        <v>0.15624999999999994</v>
      </c>
      <c r="AC121" s="22"/>
      <c r="AD121" s="23"/>
    </row>
    <row r="122" spans="1:30" x14ac:dyDescent="0.3">
      <c r="A122" s="44" t="s">
        <v>2642</v>
      </c>
      <c r="B122" s="68" t="s">
        <v>1192</v>
      </c>
      <c r="C122" s="2" t="s">
        <v>6</v>
      </c>
      <c r="D122" s="2">
        <v>66</v>
      </c>
      <c r="E122" s="6">
        <v>19351</v>
      </c>
      <c r="F122" s="7">
        <v>43726.55127314815</v>
      </c>
      <c r="G122" s="69" t="s">
        <v>4</v>
      </c>
      <c r="H122" s="68">
        <v>1172</v>
      </c>
      <c r="I122" s="8">
        <f t="shared" si="5"/>
        <v>11.72</v>
      </c>
      <c r="J122" s="2">
        <v>3.613</v>
      </c>
      <c r="K122" s="69">
        <v>100</v>
      </c>
      <c r="L122" s="68">
        <v>871</v>
      </c>
      <c r="M122" s="8">
        <f t="shared" si="6"/>
        <v>8.7100000000000009</v>
      </c>
      <c r="N122" s="2">
        <v>3.367</v>
      </c>
      <c r="O122" s="69">
        <f t="shared" si="7"/>
        <v>100</v>
      </c>
      <c r="P122" s="181">
        <f t="shared" si="8"/>
        <v>1.3455797933409872</v>
      </c>
      <c r="Q122" s="77" t="s">
        <v>1193</v>
      </c>
      <c r="V122" s="82">
        <v>0.375</v>
      </c>
      <c r="W122" s="83">
        <v>0.54861111111111105</v>
      </c>
      <c r="X122" s="86">
        <f t="shared" si="9"/>
        <v>0.17361111111111105</v>
      </c>
      <c r="AC122" s="22"/>
      <c r="AD122" s="23"/>
    </row>
    <row r="123" spans="1:30" x14ac:dyDescent="0.3">
      <c r="A123" s="44" t="s">
        <v>2643</v>
      </c>
      <c r="B123" s="68" t="s">
        <v>1194</v>
      </c>
      <c r="C123" s="2" t="s">
        <v>1</v>
      </c>
      <c r="D123" s="2">
        <v>43</v>
      </c>
      <c r="E123" s="6">
        <v>27970</v>
      </c>
      <c r="F123" s="7">
        <v>43726.571446759262</v>
      </c>
      <c r="G123" s="69" t="s">
        <v>4</v>
      </c>
      <c r="H123" s="68">
        <v>2827</v>
      </c>
      <c r="I123" s="8">
        <f t="shared" si="5"/>
        <v>17.450617283950617</v>
      </c>
      <c r="J123" s="2">
        <v>4.1779999999999999</v>
      </c>
      <c r="K123" s="69">
        <v>162</v>
      </c>
      <c r="L123" s="68">
        <v>571</v>
      </c>
      <c r="M123" s="8">
        <f t="shared" si="6"/>
        <v>3.5246913580246915</v>
      </c>
      <c r="N123" s="2">
        <v>1.8759999999999999</v>
      </c>
      <c r="O123" s="69">
        <f t="shared" si="7"/>
        <v>162</v>
      </c>
      <c r="P123" s="181">
        <f t="shared" si="8"/>
        <v>4.9509632224168127</v>
      </c>
      <c r="Q123" s="77" t="s">
        <v>1195</v>
      </c>
      <c r="V123" s="82">
        <v>0.42708333333333331</v>
      </c>
      <c r="W123" s="83">
        <v>0.56944444444444442</v>
      </c>
      <c r="X123" s="86">
        <f t="shared" si="9"/>
        <v>0.1423611111111111</v>
      </c>
      <c r="AC123" s="22"/>
      <c r="AD123" s="23"/>
    </row>
    <row r="124" spans="1:30" x14ac:dyDescent="0.3">
      <c r="A124" s="44" t="s">
        <v>2644</v>
      </c>
      <c r="B124" s="68" t="s">
        <v>1196</v>
      </c>
      <c r="C124" s="2" t="s">
        <v>1</v>
      </c>
      <c r="D124" s="2">
        <v>49</v>
      </c>
      <c r="E124" s="6">
        <v>25559</v>
      </c>
      <c r="F124" s="7">
        <v>43726.586354166669</v>
      </c>
      <c r="G124" s="69" t="s">
        <v>4</v>
      </c>
      <c r="H124" s="68">
        <v>2376</v>
      </c>
      <c r="I124" s="8">
        <f t="shared" si="5"/>
        <v>17.600000000000001</v>
      </c>
      <c r="J124" s="2">
        <v>4.8380000000000001</v>
      </c>
      <c r="K124" s="69">
        <v>135</v>
      </c>
      <c r="L124" s="68">
        <v>591</v>
      </c>
      <c r="M124" s="8">
        <f t="shared" si="6"/>
        <v>4.3777777777777782</v>
      </c>
      <c r="N124" s="2">
        <v>1.9430000000000001</v>
      </c>
      <c r="O124" s="69">
        <f t="shared" si="7"/>
        <v>135</v>
      </c>
      <c r="P124" s="181">
        <f t="shared" si="8"/>
        <v>4.0203045685279184</v>
      </c>
      <c r="Q124" s="77" t="s">
        <v>1197</v>
      </c>
      <c r="V124" s="82">
        <v>0.43055555555555558</v>
      </c>
      <c r="W124" s="83">
        <v>0.58333333333333337</v>
      </c>
      <c r="X124" s="86">
        <f t="shared" si="9"/>
        <v>0.15277777777777779</v>
      </c>
      <c r="AC124" s="22"/>
      <c r="AD124" s="23"/>
    </row>
    <row r="125" spans="1:30" x14ac:dyDescent="0.3">
      <c r="A125" s="44" t="s">
        <v>2645</v>
      </c>
      <c r="B125" s="68" t="s">
        <v>1198</v>
      </c>
      <c r="C125" s="2" t="s">
        <v>1</v>
      </c>
      <c r="D125" s="2">
        <v>69</v>
      </c>
      <c r="E125" s="6">
        <v>18495</v>
      </c>
      <c r="F125" s="7">
        <v>43726.599282407406</v>
      </c>
      <c r="G125" s="69" t="s">
        <v>4</v>
      </c>
      <c r="H125" s="68">
        <v>2218</v>
      </c>
      <c r="I125" s="8">
        <f t="shared" si="5"/>
        <v>19.120689655172413</v>
      </c>
      <c r="J125" s="2">
        <v>4.2699999999999996</v>
      </c>
      <c r="K125" s="69">
        <v>116</v>
      </c>
      <c r="L125" s="68">
        <v>572</v>
      </c>
      <c r="M125" s="8">
        <f t="shared" si="6"/>
        <v>4.931034482758621</v>
      </c>
      <c r="N125" s="2">
        <v>2.1779999999999999</v>
      </c>
      <c r="O125" s="69">
        <f t="shared" si="7"/>
        <v>116</v>
      </c>
      <c r="P125" s="181">
        <f t="shared" si="8"/>
        <v>3.877622377622377</v>
      </c>
      <c r="Q125" s="77" t="s">
        <v>1199</v>
      </c>
      <c r="V125" s="82">
        <v>0.44236111111111115</v>
      </c>
      <c r="W125" s="83">
        <v>0.60069444444444442</v>
      </c>
      <c r="X125" s="86">
        <f t="shared" si="9"/>
        <v>0.15833333333333327</v>
      </c>
      <c r="AC125" s="22"/>
      <c r="AD125" s="23"/>
    </row>
    <row r="126" spans="1:30" x14ac:dyDescent="0.3">
      <c r="A126" s="44" t="s">
        <v>2646</v>
      </c>
      <c r="B126" s="68" t="s">
        <v>1200</v>
      </c>
      <c r="C126" s="2" t="s">
        <v>1</v>
      </c>
      <c r="D126" s="2">
        <v>80</v>
      </c>
      <c r="E126" s="6">
        <v>14244</v>
      </c>
      <c r="F126" s="7">
        <v>43726.615439814814</v>
      </c>
      <c r="G126" s="69" t="s">
        <v>4</v>
      </c>
      <c r="H126" s="68">
        <v>3246</v>
      </c>
      <c r="I126" s="8">
        <f t="shared" si="5"/>
        <v>24.59090909090909</v>
      </c>
      <c r="J126" s="2">
        <v>5.0049999999999999</v>
      </c>
      <c r="K126" s="69">
        <v>132</v>
      </c>
      <c r="L126" s="68">
        <v>1213</v>
      </c>
      <c r="M126" s="8">
        <f t="shared" si="6"/>
        <v>9.1893939393939394</v>
      </c>
      <c r="N126" s="2">
        <v>3.343</v>
      </c>
      <c r="O126" s="69">
        <f t="shared" si="7"/>
        <v>132</v>
      </c>
      <c r="P126" s="181">
        <f t="shared" si="8"/>
        <v>2.6760098928276999</v>
      </c>
      <c r="Q126" s="77" t="s">
        <v>1201</v>
      </c>
      <c r="V126" s="82">
        <v>0.46527777777777773</v>
      </c>
      <c r="W126" s="83">
        <v>0.61805555555555558</v>
      </c>
      <c r="X126" s="86">
        <f t="shared" si="9"/>
        <v>0.15277777777777785</v>
      </c>
      <c r="AC126" s="22"/>
      <c r="AD126" s="23"/>
    </row>
    <row r="127" spans="1:30" x14ac:dyDescent="0.3">
      <c r="A127" s="44" t="s">
        <v>2647</v>
      </c>
      <c r="B127" s="68" t="s">
        <v>729</v>
      </c>
      <c r="C127" s="2" t="s">
        <v>1</v>
      </c>
      <c r="D127" s="2">
        <v>58</v>
      </c>
      <c r="E127" s="6">
        <v>22529</v>
      </c>
      <c r="F127" s="7">
        <v>43726.627824074072</v>
      </c>
      <c r="G127" s="69" t="s">
        <v>4</v>
      </c>
      <c r="H127" s="68">
        <v>3915</v>
      </c>
      <c r="I127" s="8">
        <f t="shared" si="5"/>
        <v>27.1875</v>
      </c>
      <c r="J127" s="2">
        <v>5.7969999999999997</v>
      </c>
      <c r="K127" s="69">
        <v>144</v>
      </c>
      <c r="L127" s="68">
        <v>535</v>
      </c>
      <c r="M127" s="8">
        <f t="shared" si="6"/>
        <v>3.7152777777777777</v>
      </c>
      <c r="N127" s="2">
        <v>2.0710000000000002</v>
      </c>
      <c r="O127" s="69">
        <f t="shared" si="7"/>
        <v>144</v>
      </c>
      <c r="P127" s="181">
        <f t="shared" si="8"/>
        <v>7.3177570093457946</v>
      </c>
      <c r="Q127" s="77" t="s">
        <v>1202</v>
      </c>
      <c r="V127" s="82">
        <v>0.47430555555555554</v>
      </c>
      <c r="W127" s="83">
        <v>0.63194444444444442</v>
      </c>
      <c r="X127" s="86">
        <f t="shared" si="9"/>
        <v>0.15763888888888888</v>
      </c>
      <c r="AC127" s="22"/>
      <c r="AD127" s="23"/>
    </row>
    <row r="128" spans="1:30" x14ac:dyDescent="0.3">
      <c r="A128" s="44" t="s">
        <v>2648</v>
      </c>
      <c r="B128" s="68" t="s">
        <v>1203</v>
      </c>
      <c r="C128" s="2" t="s">
        <v>1</v>
      </c>
      <c r="D128" s="2">
        <v>62</v>
      </c>
      <c r="E128" s="6">
        <v>20924</v>
      </c>
      <c r="F128" s="7">
        <v>43726.646215277775</v>
      </c>
      <c r="G128" s="69" t="s">
        <v>4</v>
      </c>
      <c r="H128" s="68">
        <v>2450</v>
      </c>
      <c r="I128" s="8">
        <f t="shared" si="5"/>
        <v>20.416666666666668</v>
      </c>
      <c r="J128" s="2">
        <v>4.6459999999999999</v>
      </c>
      <c r="K128" s="69">
        <v>120</v>
      </c>
      <c r="L128" s="68">
        <v>719</v>
      </c>
      <c r="M128" s="8">
        <f t="shared" si="6"/>
        <v>5.9916666666666663</v>
      </c>
      <c r="N128" s="2">
        <v>2.1869999999999998</v>
      </c>
      <c r="O128" s="69">
        <f t="shared" si="7"/>
        <v>120</v>
      </c>
      <c r="P128" s="181">
        <f t="shared" si="8"/>
        <v>3.4075104311543813</v>
      </c>
      <c r="Q128" s="77" t="s">
        <v>1204</v>
      </c>
      <c r="V128" s="82">
        <v>0.5</v>
      </c>
      <c r="W128" s="83">
        <v>0.64583333333333337</v>
      </c>
      <c r="X128" s="86">
        <f t="shared" si="9"/>
        <v>0.14583333333333337</v>
      </c>
      <c r="AC128" s="22"/>
      <c r="AD128" s="23"/>
    </row>
    <row r="129" spans="1:30" x14ac:dyDescent="0.3">
      <c r="A129" s="44" t="s">
        <v>2649</v>
      </c>
      <c r="B129" s="68" t="s">
        <v>1205</v>
      </c>
      <c r="C129" s="2" t="s">
        <v>6</v>
      </c>
      <c r="D129" s="2">
        <v>59</v>
      </c>
      <c r="E129" s="6">
        <v>21956</v>
      </c>
      <c r="F129" s="7">
        <v>43726.670729166668</v>
      </c>
      <c r="G129" s="69" t="s">
        <v>4</v>
      </c>
      <c r="H129" s="68">
        <v>1909</v>
      </c>
      <c r="I129" s="8">
        <f t="shared" si="5"/>
        <v>13.256944444444445</v>
      </c>
      <c r="J129" s="2">
        <v>3.7429999999999999</v>
      </c>
      <c r="K129" s="69">
        <v>144</v>
      </c>
      <c r="L129" s="68">
        <v>846</v>
      </c>
      <c r="M129" s="8">
        <f t="shared" si="6"/>
        <v>5.875</v>
      </c>
      <c r="N129" s="2">
        <v>2.585</v>
      </c>
      <c r="O129" s="69">
        <f t="shared" si="7"/>
        <v>144</v>
      </c>
      <c r="P129" s="181">
        <f t="shared" si="8"/>
        <v>2.2565011820330971</v>
      </c>
      <c r="Q129" s="77" t="s">
        <v>1087</v>
      </c>
      <c r="V129" s="82">
        <v>0.50694444444444442</v>
      </c>
      <c r="W129" s="83">
        <v>0.66666666666666663</v>
      </c>
      <c r="X129" s="86">
        <f t="shared" si="9"/>
        <v>0.15972222222222221</v>
      </c>
      <c r="AC129" s="22"/>
      <c r="AD129" s="23"/>
    </row>
    <row r="130" spans="1:30" x14ac:dyDescent="0.3">
      <c r="A130" s="44" t="s">
        <v>2650</v>
      </c>
      <c r="B130" s="68" t="s">
        <v>1206</v>
      </c>
      <c r="C130" s="2" t="s">
        <v>6</v>
      </c>
      <c r="D130" s="2">
        <v>60</v>
      </c>
      <c r="E130" s="6">
        <v>21484</v>
      </c>
      <c r="F130" s="7">
        <v>43727.421168981484</v>
      </c>
      <c r="G130" s="69" t="s">
        <v>71</v>
      </c>
      <c r="H130" s="68">
        <v>2532</v>
      </c>
      <c r="I130" s="8">
        <f t="shared" si="5"/>
        <v>16.441558441558442</v>
      </c>
      <c r="J130" s="2">
        <v>4.2409999999999997</v>
      </c>
      <c r="K130" s="69">
        <v>154</v>
      </c>
      <c r="L130" s="68">
        <v>508</v>
      </c>
      <c r="M130" s="8">
        <f t="shared" si="6"/>
        <v>3.2987012987012987</v>
      </c>
      <c r="N130" s="2">
        <v>1.9410000000000001</v>
      </c>
      <c r="O130" s="69">
        <f t="shared" si="7"/>
        <v>154</v>
      </c>
      <c r="P130" s="181">
        <f t="shared" si="8"/>
        <v>4.984251968503937</v>
      </c>
      <c r="Q130" s="77" t="s">
        <v>1207</v>
      </c>
      <c r="V130" s="82">
        <v>0.4201388888888889</v>
      </c>
      <c r="W130" s="83">
        <v>0.56944444444444442</v>
      </c>
      <c r="X130" s="86">
        <f t="shared" si="9"/>
        <v>0.14930555555555552</v>
      </c>
      <c r="AC130" s="22"/>
      <c r="AD130" s="23"/>
    </row>
    <row r="131" spans="1:30" x14ac:dyDescent="0.3">
      <c r="A131" s="44" t="s">
        <v>2651</v>
      </c>
      <c r="B131" s="68" t="s">
        <v>1208</v>
      </c>
      <c r="C131" s="2" t="s">
        <v>6</v>
      </c>
      <c r="D131" s="2">
        <v>87</v>
      </c>
      <c r="E131" s="6">
        <v>11597</v>
      </c>
      <c r="F131" s="7">
        <v>43727.523055555554</v>
      </c>
      <c r="G131" s="69" t="s">
        <v>4</v>
      </c>
      <c r="H131" s="68">
        <v>3692</v>
      </c>
      <c r="I131" s="8">
        <f t="shared" ref="I131:I194" si="10">H131/K131</f>
        <v>20.065217391304348</v>
      </c>
      <c r="J131" s="2">
        <v>4.0780000000000003</v>
      </c>
      <c r="K131" s="69">
        <v>184</v>
      </c>
      <c r="L131" s="68">
        <v>1734</v>
      </c>
      <c r="M131" s="8">
        <f t="shared" ref="M131:M194" si="11">L131/O131</f>
        <v>9.4239130434782616</v>
      </c>
      <c r="N131" s="2">
        <v>3.484</v>
      </c>
      <c r="O131" s="69">
        <f t="shared" ref="O131:O194" si="12">K131</f>
        <v>184</v>
      </c>
      <c r="P131" s="181">
        <f t="shared" ref="P131:P194" si="13">I131/M131</f>
        <v>2.1291810841983851</v>
      </c>
      <c r="Q131" s="77" t="s">
        <v>1207</v>
      </c>
      <c r="V131" s="82">
        <v>0.37847222222222227</v>
      </c>
      <c r="W131" s="83">
        <v>0.52083333333333337</v>
      </c>
      <c r="X131" s="86">
        <f t="shared" ref="X131:X194" si="14">IF(AND(W131&lt;&gt;0,V131&lt;&gt;0),W131-V131,"No_data")</f>
        <v>0.1423611111111111</v>
      </c>
      <c r="AC131" s="22"/>
      <c r="AD131" s="23"/>
    </row>
    <row r="132" spans="1:30" x14ac:dyDescent="0.3">
      <c r="A132" s="44" t="s">
        <v>2652</v>
      </c>
      <c r="B132" s="68" t="s">
        <v>1209</v>
      </c>
      <c r="C132" s="2" t="s">
        <v>6</v>
      </c>
      <c r="D132" s="2">
        <v>42</v>
      </c>
      <c r="E132" s="6">
        <v>28216</v>
      </c>
      <c r="F132" s="7">
        <v>43727.537534722222</v>
      </c>
      <c r="G132" s="69" t="s">
        <v>4</v>
      </c>
      <c r="H132" s="68">
        <v>2541</v>
      </c>
      <c r="I132" s="8">
        <f t="shared" si="10"/>
        <v>13.234375</v>
      </c>
      <c r="J132" s="2">
        <v>3.6930000000000001</v>
      </c>
      <c r="K132" s="69">
        <v>192</v>
      </c>
      <c r="L132" s="68">
        <v>762</v>
      </c>
      <c r="M132" s="8">
        <f t="shared" si="11"/>
        <v>3.96875</v>
      </c>
      <c r="N132" s="2">
        <v>1.9790000000000001</v>
      </c>
      <c r="O132" s="69">
        <f t="shared" si="12"/>
        <v>192</v>
      </c>
      <c r="P132" s="181">
        <f t="shared" si="13"/>
        <v>3.3346456692913384</v>
      </c>
      <c r="Q132" s="77" t="s">
        <v>1207</v>
      </c>
      <c r="V132" s="82">
        <v>0.40277777777777773</v>
      </c>
      <c r="W132" s="83">
        <v>0.54166666666666663</v>
      </c>
      <c r="X132" s="86">
        <f t="shared" si="14"/>
        <v>0.1388888888888889</v>
      </c>
      <c r="AC132" s="22"/>
      <c r="AD132" s="23"/>
    </row>
    <row r="133" spans="1:30" x14ac:dyDescent="0.3">
      <c r="A133" s="44" t="s">
        <v>2653</v>
      </c>
      <c r="B133" s="68" t="s">
        <v>1210</v>
      </c>
      <c r="C133" s="2" t="s">
        <v>1</v>
      </c>
      <c r="D133" s="2">
        <v>67</v>
      </c>
      <c r="E133" s="6">
        <v>18916</v>
      </c>
      <c r="F133" s="7">
        <v>43727.583854166667</v>
      </c>
      <c r="G133" s="69" t="s">
        <v>4</v>
      </c>
      <c r="H133" s="68">
        <v>2223</v>
      </c>
      <c r="I133" s="8">
        <f t="shared" si="10"/>
        <v>15.4375</v>
      </c>
      <c r="J133" s="2">
        <v>4.2190000000000003</v>
      </c>
      <c r="K133" s="69">
        <v>144</v>
      </c>
      <c r="L133" s="68">
        <v>809</v>
      </c>
      <c r="M133" s="8">
        <f t="shared" si="11"/>
        <v>5.6180555555555554</v>
      </c>
      <c r="N133" s="2">
        <v>2.266</v>
      </c>
      <c r="O133" s="69">
        <f t="shared" si="12"/>
        <v>144</v>
      </c>
      <c r="P133" s="181">
        <f t="shared" si="13"/>
        <v>2.7478368355995055</v>
      </c>
      <c r="Q133" s="77" t="s">
        <v>1207</v>
      </c>
      <c r="V133" s="82">
        <v>0.43055555555555558</v>
      </c>
      <c r="W133" s="83">
        <v>0.58333333333333337</v>
      </c>
      <c r="X133" s="86">
        <f t="shared" si="14"/>
        <v>0.15277777777777779</v>
      </c>
      <c r="AC133" s="22"/>
      <c r="AD133" s="23"/>
    </row>
    <row r="134" spans="1:30" x14ac:dyDescent="0.3">
      <c r="A134" s="44" t="s">
        <v>2654</v>
      </c>
      <c r="B134" s="68" t="s">
        <v>1211</v>
      </c>
      <c r="C134" s="2" t="s">
        <v>1</v>
      </c>
      <c r="D134" s="2">
        <v>57</v>
      </c>
      <c r="E134" s="6">
        <v>22790</v>
      </c>
      <c r="F134" s="7">
        <v>43727.597754629627</v>
      </c>
      <c r="G134" s="69" t="s">
        <v>4</v>
      </c>
      <c r="H134" s="68">
        <v>2525</v>
      </c>
      <c r="I134" s="8">
        <f t="shared" si="10"/>
        <v>14.511494252873563</v>
      </c>
      <c r="J134" s="2">
        <v>3.9180000000000001</v>
      </c>
      <c r="K134" s="69">
        <v>174</v>
      </c>
      <c r="L134" s="68">
        <v>491</v>
      </c>
      <c r="M134" s="8">
        <f t="shared" si="11"/>
        <v>2.8218390804597702</v>
      </c>
      <c r="N134" s="2">
        <v>1.6819999999999999</v>
      </c>
      <c r="O134" s="69">
        <f t="shared" si="12"/>
        <v>174</v>
      </c>
      <c r="P134" s="181">
        <f t="shared" si="13"/>
        <v>5.1425661914460283</v>
      </c>
      <c r="Q134" s="77" t="s">
        <v>1207</v>
      </c>
      <c r="V134" s="82">
        <v>0.45694444444444443</v>
      </c>
      <c r="W134" s="83">
        <v>0.59722222222222221</v>
      </c>
      <c r="X134" s="86">
        <f t="shared" si="14"/>
        <v>0.14027777777777778</v>
      </c>
      <c r="AC134" s="22"/>
      <c r="AD134" s="23"/>
    </row>
    <row r="135" spans="1:30" x14ac:dyDescent="0.3">
      <c r="A135" s="44" t="s">
        <v>2655</v>
      </c>
      <c r="B135" s="68" t="s">
        <v>1212</v>
      </c>
      <c r="C135" s="2" t="s">
        <v>6</v>
      </c>
      <c r="D135" s="2">
        <v>64</v>
      </c>
      <c r="E135" s="6">
        <v>20053</v>
      </c>
      <c r="F135" s="7">
        <v>43727.626562500001</v>
      </c>
      <c r="G135" s="69" t="s">
        <v>4</v>
      </c>
      <c r="H135" s="68">
        <v>3867</v>
      </c>
      <c r="I135" s="8">
        <f t="shared" si="10"/>
        <v>24.168749999999999</v>
      </c>
      <c r="J135" s="2">
        <v>5.2279999999999998</v>
      </c>
      <c r="K135" s="69">
        <v>160</v>
      </c>
      <c r="L135" s="68">
        <v>902</v>
      </c>
      <c r="M135" s="8">
        <f t="shared" si="11"/>
        <v>5.6375000000000002</v>
      </c>
      <c r="N135" s="2">
        <v>2.5139999999999998</v>
      </c>
      <c r="O135" s="69">
        <f t="shared" si="12"/>
        <v>160</v>
      </c>
      <c r="P135" s="181">
        <f t="shared" si="13"/>
        <v>4.2871396895787139</v>
      </c>
      <c r="Q135" s="77" t="s">
        <v>1207</v>
      </c>
      <c r="V135" s="82">
        <v>0.47222222222222227</v>
      </c>
      <c r="W135" s="83">
        <v>0.625</v>
      </c>
      <c r="X135" s="86">
        <f t="shared" si="14"/>
        <v>0.15277777777777773</v>
      </c>
      <c r="AC135" s="22"/>
      <c r="AD135" s="23"/>
    </row>
    <row r="136" spans="1:30" x14ac:dyDescent="0.3">
      <c r="A136" s="44" t="s">
        <v>2656</v>
      </c>
      <c r="B136" s="68" t="s">
        <v>1213</v>
      </c>
      <c r="C136" s="2" t="s">
        <v>1</v>
      </c>
      <c r="D136" s="2">
        <v>46</v>
      </c>
      <c r="E136" s="6">
        <v>26737</v>
      </c>
      <c r="F136" s="7">
        <v>43727.649293981478</v>
      </c>
      <c r="G136" s="69" t="s">
        <v>4</v>
      </c>
      <c r="H136" s="68">
        <v>1870</v>
      </c>
      <c r="I136" s="8">
        <f t="shared" si="10"/>
        <v>13.851851851851851</v>
      </c>
      <c r="J136" s="2">
        <v>3.5230000000000001</v>
      </c>
      <c r="K136" s="69">
        <v>135</v>
      </c>
      <c r="L136" s="68">
        <v>440</v>
      </c>
      <c r="M136" s="8">
        <f t="shared" si="11"/>
        <v>3.2592592592592591</v>
      </c>
      <c r="N136" s="2">
        <v>1.7829999999999999</v>
      </c>
      <c r="O136" s="69">
        <f t="shared" si="12"/>
        <v>135</v>
      </c>
      <c r="P136" s="181">
        <f t="shared" si="13"/>
        <v>4.25</v>
      </c>
      <c r="Q136" s="77" t="s">
        <v>1207</v>
      </c>
      <c r="V136" s="82">
        <v>0.49652777777777773</v>
      </c>
      <c r="W136" s="83">
        <v>0.64583333333333337</v>
      </c>
      <c r="X136" s="86">
        <f t="shared" si="14"/>
        <v>0.14930555555555564</v>
      </c>
      <c r="AC136" s="22"/>
      <c r="AD136" s="23"/>
    </row>
    <row r="137" spans="1:30" x14ac:dyDescent="0.3">
      <c r="A137" s="44" t="s">
        <v>2657</v>
      </c>
      <c r="B137" s="68" t="s">
        <v>1214</v>
      </c>
      <c r="C137" s="2" t="s">
        <v>6</v>
      </c>
      <c r="D137" s="2">
        <v>61</v>
      </c>
      <c r="E137" s="6">
        <v>21315</v>
      </c>
      <c r="F137" s="7">
        <v>43727.665451388886</v>
      </c>
      <c r="G137" s="69" t="s">
        <v>4</v>
      </c>
      <c r="H137" s="68">
        <v>3501</v>
      </c>
      <c r="I137" s="8">
        <f t="shared" si="10"/>
        <v>19.236263736263737</v>
      </c>
      <c r="J137" s="2">
        <v>4.5670000000000002</v>
      </c>
      <c r="K137" s="69">
        <v>182</v>
      </c>
      <c r="L137" s="68">
        <v>1655</v>
      </c>
      <c r="M137" s="8">
        <f t="shared" si="11"/>
        <v>9.0934065934065931</v>
      </c>
      <c r="N137" s="2">
        <v>3.2730000000000001</v>
      </c>
      <c r="O137" s="69">
        <f t="shared" si="12"/>
        <v>182</v>
      </c>
      <c r="P137" s="181">
        <f t="shared" si="13"/>
        <v>2.1154078549848943</v>
      </c>
      <c r="Q137" s="77" t="s">
        <v>1207</v>
      </c>
      <c r="V137" s="82">
        <v>0.50555555555555554</v>
      </c>
      <c r="W137" s="83">
        <v>0.66666666666666663</v>
      </c>
      <c r="X137" s="86">
        <f t="shared" si="14"/>
        <v>0.16111111111111109</v>
      </c>
      <c r="AC137" s="22"/>
      <c r="AD137" s="23"/>
    </row>
    <row r="138" spans="1:30" x14ac:dyDescent="0.3">
      <c r="A138" s="44" t="s">
        <v>2658</v>
      </c>
      <c r="B138" s="68" t="s">
        <v>1215</v>
      </c>
      <c r="C138" s="2" t="s">
        <v>1</v>
      </c>
      <c r="D138" s="2">
        <v>68</v>
      </c>
      <c r="E138" s="6">
        <v>18546</v>
      </c>
      <c r="F138" s="7">
        <v>43728.529236111113</v>
      </c>
      <c r="G138" s="69" t="s">
        <v>4</v>
      </c>
      <c r="H138" s="68">
        <v>4184</v>
      </c>
      <c r="I138" s="8">
        <f t="shared" si="10"/>
        <v>18.678571428571427</v>
      </c>
      <c r="J138" s="2">
        <v>4.3940000000000001</v>
      </c>
      <c r="K138" s="69">
        <v>224</v>
      </c>
      <c r="L138" s="68">
        <v>1275</v>
      </c>
      <c r="M138" s="8">
        <f t="shared" si="11"/>
        <v>5.6919642857142856</v>
      </c>
      <c r="N138" s="2">
        <v>2.4140000000000001</v>
      </c>
      <c r="O138" s="69">
        <f t="shared" si="12"/>
        <v>224</v>
      </c>
      <c r="P138" s="181">
        <f t="shared" si="13"/>
        <v>3.2815686274509801</v>
      </c>
      <c r="Q138" s="77" t="s">
        <v>1087</v>
      </c>
      <c r="V138" s="82">
        <v>0.37708333333333338</v>
      </c>
      <c r="W138" s="83">
        <v>0.53472222222222221</v>
      </c>
      <c r="X138" s="86">
        <f t="shared" si="14"/>
        <v>0.15763888888888883</v>
      </c>
      <c r="AC138" s="22"/>
      <c r="AD138" s="23"/>
    </row>
    <row r="139" spans="1:30" x14ac:dyDescent="0.3">
      <c r="A139" s="44" t="s">
        <v>2659</v>
      </c>
      <c r="B139" s="68" t="s">
        <v>1216</v>
      </c>
      <c r="C139" s="2" t="s">
        <v>1</v>
      </c>
      <c r="D139" s="2">
        <v>55</v>
      </c>
      <c r="E139" s="6">
        <v>23449</v>
      </c>
      <c r="F139" s="7">
        <v>43728.559756944444</v>
      </c>
      <c r="G139" s="69" t="s">
        <v>4</v>
      </c>
      <c r="H139" s="68">
        <v>3101</v>
      </c>
      <c r="I139" s="8">
        <f t="shared" si="10"/>
        <v>18.458333333333332</v>
      </c>
      <c r="J139" s="2">
        <v>4.8529999999999998</v>
      </c>
      <c r="K139" s="69">
        <v>168</v>
      </c>
      <c r="L139" s="68">
        <v>630</v>
      </c>
      <c r="M139" s="8">
        <f t="shared" si="11"/>
        <v>3.75</v>
      </c>
      <c r="N139" s="2">
        <v>1.853</v>
      </c>
      <c r="O139" s="69">
        <f t="shared" si="12"/>
        <v>168</v>
      </c>
      <c r="P139" s="181">
        <f t="shared" si="13"/>
        <v>4.9222222222222216</v>
      </c>
      <c r="Q139" s="77" t="s">
        <v>1207</v>
      </c>
      <c r="V139" s="82">
        <v>0.4236111111111111</v>
      </c>
      <c r="W139" s="83">
        <v>0.5625</v>
      </c>
      <c r="X139" s="86">
        <f t="shared" si="14"/>
        <v>0.1388888888888889</v>
      </c>
      <c r="AC139" s="22"/>
      <c r="AD139" s="23"/>
    </row>
    <row r="140" spans="1:30" x14ac:dyDescent="0.3">
      <c r="A140" s="44" t="s">
        <v>2660</v>
      </c>
      <c r="B140" s="68" t="s">
        <v>1217</v>
      </c>
      <c r="C140" s="2" t="s">
        <v>6</v>
      </c>
      <c r="D140" s="2">
        <v>60</v>
      </c>
      <c r="E140" s="6">
        <v>21759</v>
      </c>
      <c r="F140" s="7">
        <v>43728.570069444446</v>
      </c>
      <c r="G140" s="69" t="s">
        <v>4</v>
      </c>
      <c r="H140" s="68">
        <v>2316</v>
      </c>
      <c r="I140" s="8">
        <f t="shared" si="10"/>
        <v>15.972413793103449</v>
      </c>
      <c r="J140" s="2">
        <v>4.492</v>
      </c>
      <c r="K140" s="69">
        <v>145</v>
      </c>
      <c r="L140" s="68">
        <v>730</v>
      </c>
      <c r="M140" s="8">
        <f t="shared" si="11"/>
        <v>5.0344827586206895</v>
      </c>
      <c r="N140" s="2">
        <v>2.3260000000000001</v>
      </c>
      <c r="O140" s="69">
        <f t="shared" si="12"/>
        <v>145</v>
      </c>
      <c r="P140" s="181">
        <f t="shared" si="13"/>
        <v>3.1726027397260275</v>
      </c>
      <c r="Q140" s="77" t="s">
        <v>1207</v>
      </c>
      <c r="V140" s="82">
        <v>0.43263888888888885</v>
      </c>
      <c r="W140" s="83">
        <v>0.58333333333333337</v>
      </c>
      <c r="X140" s="86">
        <f t="shared" si="14"/>
        <v>0.15069444444444452</v>
      </c>
      <c r="AC140" s="22"/>
      <c r="AD140" s="23"/>
    </row>
    <row r="141" spans="1:30" x14ac:dyDescent="0.3">
      <c r="A141" s="44" t="s">
        <v>2661</v>
      </c>
      <c r="B141" s="68" t="s">
        <v>1218</v>
      </c>
      <c r="C141" s="2" t="s">
        <v>6</v>
      </c>
      <c r="D141" s="2">
        <v>43</v>
      </c>
      <c r="E141" s="6">
        <v>27966</v>
      </c>
      <c r="F141" s="7">
        <v>43728.585787037038</v>
      </c>
      <c r="G141" s="69" t="s">
        <v>4</v>
      </c>
      <c r="H141" s="68">
        <v>1535</v>
      </c>
      <c r="I141" s="8">
        <f t="shared" si="10"/>
        <v>6.9144144144144146</v>
      </c>
      <c r="J141" s="2">
        <v>2.8530000000000002</v>
      </c>
      <c r="K141" s="69">
        <v>222</v>
      </c>
      <c r="L141" s="68">
        <v>615</v>
      </c>
      <c r="M141" s="8">
        <f t="shared" si="11"/>
        <v>2.7702702702702702</v>
      </c>
      <c r="N141" s="2">
        <v>1.7889999999999999</v>
      </c>
      <c r="O141" s="69">
        <f t="shared" si="12"/>
        <v>222</v>
      </c>
      <c r="P141" s="181">
        <f t="shared" si="13"/>
        <v>2.4959349593495936</v>
      </c>
      <c r="Q141" s="77" t="s">
        <v>1207</v>
      </c>
      <c r="V141" s="82">
        <v>0.45416666666666666</v>
      </c>
      <c r="W141" s="83">
        <v>0.59722222222222221</v>
      </c>
      <c r="X141" s="86">
        <f t="shared" si="14"/>
        <v>0.14305555555555555</v>
      </c>
      <c r="AC141" s="22"/>
      <c r="AD141" s="23"/>
    </row>
    <row r="142" spans="1:30" x14ac:dyDescent="0.3">
      <c r="A142" s="44" t="s">
        <v>2662</v>
      </c>
      <c r="B142" s="68" t="s">
        <v>1219</v>
      </c>
      <c r="C142" s="2" t="s">
        <v>1</v>
      </c>
      <c r="D142" s="2">
        <v>52</v>
      </c>
      <c r="E142" s="6">
        <v>24421</v>
      </c>
      <c r="F142" s="7">
        <v>43728.600474537037</v>
      </c>
      <c r="G142" s="69" t="s">
        <v>4</v>
      </c>
      <c r="H142" s="68">
        <v>2203</v>
      </c>
      <c r="I142" s="8">
        <f t="shared" si="10"/>
        <v>18.358333333333334</v>
      </c>
      <c r="J142" s="2">
        <v>4.6829999999999998</v>
      </c>
      <c r="K142" s="69">
        <v>120</v>
      </c>
      <c r="L142" s="68">
        <v>560</v>
      </c>
      <c r="M142" s="8">
        <f t="shared" si="11"/>
        <v>4.666666666666667</v>
      </c>
      <c r="N142" s="2">
        <v>2.4510000000000001</v>
      </c>
      <c r="O142" s="69">
        <f t="shared" si="12"/>
        <v>120</v>
      </c>
      <c r="P142" s="181">
        <f t="shared" si="13"/>
        <v>3.9339285714285714</v>
      </c>
      <c r="Q142" s="77" t="s">
        <v>1207</v>
      </c>
      <c r="V142" s="82">
        <v>0.4597222222222222</v>
      </c>
      <c r="W142" s="83">
        <v>0.61111111111111105</v>
      </c>
      <c r="X142" s="86">
        <f t="shared" si="14"/>
        <v>0.15138888888888885</v>
      </c>
      <c r="AC142" s="22"/>
      <c r="AD142" s="23"/>
    </row>
    <row r="143" spans="1:30" x14ac:dyDescent="0.3">
      <c r="A143" s="44" t="s">
        <v>2663</v>
      </c>
      <c r="B143" s="68" t="s">
        <v>1220</v>
      </c>
      <c r="C143" s="2" t="s">
        <v>1</v>
      </c>
      <c r="D143" s="2">
        <v>41</v>
      </c>
      <c r="E143" s="6">
        <v>28484</v>
      </c>
      <c r="F143" s="7">
        <v>43728.614976851852</v>
      </c>
      <c r="G143" s="69" t="s">
        <v>4</v>
      </c>
      <c r="H143" s="68">
        <v>909</v>
      </c>
      <c r="I143" s="8">
        <f t="shared" si="10"/>
        <v>6.9923076923076923</v>
      </c>
      <c r="J143" s="2">
        <v>2.6840000000000002</v>
      </c>
      <c r="K143" s="69">
        <v>130</v>
      </c>
      <c r="L143" s="68">
        <v>550</v>
      </c>
      <c r="M143" s="8">
        <f t="shared" si="11"/>
        <v>4.2307692307692308</v>
      </c>
      <c r="N143" s="2">
        <v>2.1150000000000002</v>
      </c>
      <c r="O143" s="69">
        <f t="shared" si="12"/>
        <v>130</v>
      </c>
      <c r="P143" s="181">
        <f t="shared" si="13"/>
        <v>1.6527272727272726</v>
      </c>
      <c r="Q143" s="77" t="s">
        <v>1207</v>
      </c>
      <c r="V143" s="82">
        <v>0.4909722222222222</v>
      </c>
      <c r="W143" s="83">
        <v>0.625</v>
      </c>
      <c r="X143" s="86">
        <f t="shared" si="14"/>
        <v>0.1340277777777778</v>
      </c>
      <c r="AC143" s="22"/>
      <c r="AD143" s="23"/>
    </row>
    <row r="144" spans="1:30" x14ac:dyDescent="0.3">
      <c r="A144" s="44" t="s">
        <v>2664</v>
      </c>
      <c r="B144" s="68" t="s">
        <v>1221</v>
      </c>
      <c r="C144" s="2" t="s">
        <v>1</v>
      </c>
      <c r="D144" s="2">
        <v>29</v>
      </c>
      <c r="E144" s="6">
        <v>32842</v>
      </c>
      <c r="F144" s="7">
        <v>43728.631979166668</v>
      </c>
      <c r="G144" s="69" t="s">
        <v>4</v>
      </c>
      <c r="H144" s="68">
        <v>1458</v>
      </c>
      <c r="I144" s="8">
        <f t="shared" si="10"/>
        <v>10.414285714285715</v>
      </c>
      <c r="J144" s="2">
        <v>3.302</v>
      </c>
      <c r="K144" s="69">
        <v>140</v>
      </c>
      <c r="L144" s="68">
        <v>468</v>
      </c>
      <c r="M144" s="8">
        <f t="shared" si="11"/>
        <v>3.342857142857143</v>
      </c>
      <c r="N144" s="2">
        <v>1.861</v>
      </c>
      <c r="O144" s="69">
        <f t="shared" si="12"/>
        <v>140</v>
      </c>
      <c r="P144" s="181">
        <f t="shared" si="13"/>
        <v>3.1153846153846154</v>
      </c>
      <c r="Q144" s="77" t="s">
        <v>1207</v>
      </c>
      <c r="V144" s="82">
        <v>0.49305555555555558</v>
      </c>
      <c r="W144" s="83">
        <v>0.64583333333333337</v>
      </c>
      <c r="X144" s="86">
        <f t="shared" si="14"/>
        <v>0.15277777777777779</v>
      </c>
      <c r="AC144" s="22"/>
      <c r="AD144" s="23"/>
    </row>
    <row r="145" spans="1:30" x14ac:dyDescent="0.3">
      <c r="A145" s="44" t="s">
        <v>2665</v>
      </c>
      <c r="B145" s="68" t="s">
        <v>1222</v>
      </c>
      <c r="C145" s="2" t="s">
        <v>6</v>
      </c>
      <c r="D145" s="2">
        <v>62</v>
      </c>
      <c r="E145" s="6">
        <v>20842</v>
      </c>
      <c r="F145" s="7">
        <v>43728.652638888889</v>
      </c>
      <c r="G145" s="69" t="s">
        <v>4</v>
      </c>
      <c r="H145" s="68">
        <v>1920</v>
      </c>
      <c r="I145" s="8">
        <f t="shared" si="10"/>
        <v>6.881720430107527</v>
      </c>
      <c r="J145" s="2">
        <v>2.5379999999999998</v>
      </c>
      <c r="K145" s="69">
        <v>279</v>
      </c>
      <c r="L145" s="68">
        <v>958</v>
      </c>
      <c r="M145" s="8">
        <f t="shared" si="11"/>
        <v>3.4336917562724016</v>
      </c>
      <c r="N145" s="2">
        <v>1.897</v>
      </c>
      <c r="O145" s="69">
        <f t="shared" si="12"/>
        <v>279</v>
      </c>
      <c r="P145" s="181">
        <f t="shared" si="13"/>
        <v>2.0041753653444676</v>
      </c>
      <c r="Q145" s="77" t="s">
        <v>1207</v>
      </c>
      <c r="V145" s="82">
        <v>0.51041666666666663</v>
      </c>
      <c r="W145" s="83">
        <v>0.66666666666666663</v>
      </c>
      <c r="X145" s="86">
        <f t="shared" si="14"/>
        <v>0.15625</v>
      </c>
      <c r="AC145" s="22"/>
      <c r="AD145" s="23"/>
    </row>
    <row r="146" spans="1:30" x14ac:dyDescent="0.3">
      <c r="A146" s="44" t="s">
        <v>2666</v>
      </c>
      <c r="B146" s="68" t="s">
        <v>1223</v>
      </c>
      <c r="C146" s="2" t="s">
        <v>6</v>
      </c>
      <c r="D146" s="2">
        <v>69</v>
      </c>
      <c r="E146" s="6">
        <v>18252</v>
      </c>
      <c r="F146" s="7">
        <v>43731.541956018518</v>
      </c>
      <c r="G146" s="69" t="s">
        <v>4</v>
      </c>
      <c r="H146" s="68">
        <v>3234</v>
      </c>
      <c r="I146" s="8">
        <f t="shared" si="10"/>
        <v>17.111111111111111</v>
      </c>
      <c r="J146" s="2">
        <v>4.3460000000000001</v>
      </c>
      <c r="K146" s="69">
        <v>189</v>
      </c>
      <c r="L146" s="68">
        <v>640</v>
      </c>
      <c r="M146" s="8">
        <f t="shared" si="11"/>
        <v>3.3862433862433861</v>
      </c>
      <c r="N146" s="2">
        <v>1.8580000000000001</v>
      </c>
      <c r="O146" s="69">
        <f t="shared" si="12"/>
        <v>189</v>
      </c>
      <c r="P146" s="181">
        <f t="shared" si="13"/>
        <v>5.0531250000000005</v>
      </c>
      <c r="Q146" s="77" t="s">
        <v>1207</v>
      </c>
      <c r="V146" s="82">
        <v>0.37847222222222227</v>
      </c>
      <c r="W146" s="83">
        <v>0.54166666666666663</v>
      </c>
      <c r="X146" s="86">
        <f t="shared" si="14"/>
        <v>0.16319444444444436</v>
      </c>
      <c r="AC146" s="22"/>
      <c r="AD146" s="23"/>
    </row>
    <row r="147" spans="1:30" x14ac:dyDescent="0.3">
      <c r="A147" s="44" t="s">
        <v>2667</v>
      </c>
      <c r="B147" s="68" t="s">
        <v>1224</v>
      </c>
      <c r="C147" s="2" t="s">
        <v>1</v>
      </c>
      <c r="D147" s="2">
        <v>51</v>
      </c>
      <c r="E147" s="6">
        <v>24791</v>
      </c>
      <c r="F147" s="7">
        <v>43731.55574074074</v>
      </c>
      <c r="G147" s="69" t="s">
        <v>4</v>
      </c>
      <c r="H147" s="68">
        <v>2396</v>
      </c>
      <c r="I147" s="8">
        <f t="shared" si="10"/>
        <v>16.524137931034481</v>
      </c>
      <c r="J147" s="2">
        <v>4.3840000000000003</v>
      </c>
      <c r="K147" s="69">
        <v>145</v>
      </c>
      <c r="L147" s="68">
        <v>501</v>
      </c>
      <c r="M147" s="8">
        <f t="shared" si="11"/>
        <v>3.4551724137931035</v>
      </c>
      <c r="N147" s="2">
        <v>1.915</v>
      </c>
      <c r="O147" s="69">
        <f t="shared" si="12"/>
        <v>145</v>
      </c>
      <c r="P147" s="181">
        <f t="shared" si="13"/>
        <v>4.7824351297405183</v>
      </c>
      <c r="Q147" s="77" t="s">
        <v>1199</v>
      </c>
      <c r="V147" s="82">
        <v>0.40138888888888885</v>
      </c>
      <c r="W147" s="83">
        <v>0.55555555555555558</v>
      </c>
      <c r="X147" s="86">
        <f t="shared" si="14"/>
        <v>0.15416666666666673</v>
      </c>
      <c r="AC147" s="22"/>
      <c r="AD147" s="23"/>
    </row>
    <row r="148" spans="1:30" x14ac:dyDescent="0.3">
      <c r="A148" s="44" t="s">
        <v>2668</v>
      </c>
      <c r="B148" s="68" t="s">
        <v>1225</v>
      </c>
      <c r="C148" s="2" t="s">
        <v>1</v>
      </c>
      <c r="D148" s="2">
        <v>48</v>
      </c>
      <c r="E148" s="6">
        <v>25908</v>
      </c>
      <c r="F148" s="7">
        <v>43731.584513888891</v>
      </c>
      <c r="G148" s="69" t="s">
        <v>4</v>
      </c>
      <c r="H148" s="68">
        <v>2641</v>
      </c>
      <c r="I148" s="8">
        <f t="shared" si="10"/>
        <v>20.007575757575758</v>
      </c>
      <c r="J148" s="2">
        <v>4.9800000000000004</v>
      </c>
      <c r="K148" s="69">
        <v>132</v>
      </c>
      <c r="L148" s="68">
        <v>427</v>
      </c>
      <c r="M148" s="8">
        <f t="shared" si="11"/>
        <v>3.2348484848484849</v>
      </c>
      <c r="N148" s="2">
        <v>2.0369999999999999</v>
      </c>
      <c r="O148" s="69">
        <f t="shared" si="12"/>
        <v>132</v>
      </c>
      <c r="P148" s="181">
        <f t="shared" si="13"/>
        <v>6.1850117096018735</v>
      </c>
      <c r="Q148" s="77" t="s">
        <v>1226</v>
      </c>
      <c r="V148" s="82">
        <v>0.42638888888888887</v>
      </c>
      <c r="W148" s="83">
        <v>0.59027777777777779</v>
      </c>
      <c r="X148" s="86">
        <f t="shared" si="14"/>
        <v>0.16388888888888892</v>
      </c>
      <c r="AC148" s="22"/>
      <c r="AD148" s="23"/>
    </row>
    <row r="149" spans="1:30" x14ac:dyDescent="0.3">
      <c r="A149" s="44" t="s">
        <v>2669</v>
      </c>
      <c r="B149" s="68" t="s">
        <v>545</v>
      </c>
      <c r="C149" s="2" t="s">
        <v>6</v>
      </c>
      <c r="D149" s="2">
        <v>72</v>
      </c>
      <c r="E149" s="6">
        <v>17311</v>
      </c>
      <c r="F149" s="7">
        <v>43731.613877314812</v>
      </c>
      <c r="G149" s="69" t="s">
        <v>4</v>
      </c>
      <c r="H149" s="68">
        <v>1309</v>
      </c>
      <c r="I149" s="8">
        <f t="shared" si="10"/>
        <v>8.0802469135802468</v>
      </c>
      <c r="J149" s="2">
        <v>2.7770000000000001</v>
      </c>
      <c r="K149" s="69">
        <v>162</v>
      </c>
      <c r="L149" s="68">
        <v>924</v>
      </c>
      <c r="M149" s="8">
        <f t="shared" si="11"/>
        <v>5.7037037037037033</v>
      </c>
      <c r="N149" s="2">
        <v>2.7480000000000002</v>
      </c>
      <c r="O149" s="69">
        <f t="shared" si="12"/>
        <v>162</v>
      </c>
      <c r="P149" s="181">
        <f t="shared" si="13"/>
        <v>1.4166666666666667</v>
      </c>
      <c r="Q149" s="77" t="s">
        <v>1087</v>
      </c>
      <c r="V149" s="82">
        <v>0.43055555555555558</v>
      </c>
      <c r="W149" s="83">
        <v>0.61458333333333337</v>
      </c>
      <c r="X149" s="86">
        <f t="shared" si="14"/>
        <v>0.18402777777777779</v>
      </c>
      <c r="AC149" s="22"/>
      <c r="AD149" s="23"/>
    </row>
    <row r="150" spans="1:30" x14ac:dyDescent="0.3">
      <c r="A150" s="44" t="s">
        <v>2670</v>
      </c>
      <c r="B150" s="68" t="s">
        <v>1227</v>
      </c>
      <c r="C150" s="2" t="s">
        <v>1</v>
      </c>
      <c r="D150" s="2">
        <v>76</v>
      </c>
      <c r="E150" s="6">
        <v>15963</v>
      </c>
      <c r="F150" s="7">
        <v>43731.626331018517</v>
      </c>
      <c r="G150" s="69" t="s">
        <v>4</v>
      </c>
      <c r="H150" s="68">
        <v>3573</v>
      </c>
      <c r="I150" s="8">
        <f t="shared" si="10"/>
        <v>29.774999999999999</v>
      </c>
      <c r="J150" s="2">
        <v>6.7290000000000001</v>
      </c>
      <c r="K150" s="69">
        <v>120</v>
      </c>
      <c r="L150" s="68">
        <v>915</v>
      </c>
      <c r="M150" s="8">
        <f t="shared" si="11"/>
        <v>7.625</v>
      </c>
      <c r="N150" s="2">
        <v>2.976</v>
      </c>
      <c r="O150" s="69">
        <f t="shared" si="12"/>
        <v>120</v>
      </c>
      <c r="P150" s="181">
        <f t="shared" si="13"/>
        <v>3.9049180327868851</v>
      </c>
      <c r="Q150" s="77" t="s">
        <v>1226</v>
      </c>
      <c r="V150" s="82">
        <v>0.46388888888888885</v>
      </c>
      <c r="W150" s="83">
        <v>0.625</v>
      </c>
      <c r="X150" s="86">
        <f t="shared" si="14"/>
        <v>0.16111111111111115</v>
      </c>
      <c r="AC150" s="22"/>
      <c r="AD150" s="23"/>
    </row>
    <row r="151" spans="1:30" x14ac:dyDescent="0.3">
      <c r="A151" s="44" t="s">
        <v>2671</v>
      </c>
      <c r="B151" s="68" t="s">
        <v>1228</v>
      </c>
      <c r="C151" s="2" t="s">
        <v>1</v>
      </c>
      <c r="D151" s="2">
        <v>61</v>
      </c>
      <c r="E151" s="6">
        <v>21410</v>
      </c>
      <c r="F151" s="7">
        <v>43731.641365740739</v>
      </c>
      <c r="G151" s="69" t="s">
        <v>4</v>
      </c>
      <c r="H151" s="68">
        <v>1898</v>
      </c>
      <c r="I151" s="8">
        <f t="shared" si="10"/>
        <v>13.557142857142857</v>
      </c>
      <c r="J151" s="2">
        <v>3.7919999999999998</v>
      </c>
      <c r="K151" s="69">
        <v>140</v>
      </c>
      <c r="L151" s="68">
        <v>457</v>
      </c>
      <c r="M151" s="8">
        <f t="shared" si="11"/>
        <v>3.2642857142857142</v>
      </c>
      <c r="N151" s="2">
        <v>1.8140000000000001</v>
      </c>
      <c r="O151" s="69">
        <f t="shared" si="12"/>
        <v>140</v>
      </c>
      <c r="P151" s="181">
        <f t="shared" si="13"/>
        <v>4.1531728665207881</v>
      </c>
      <c r="Q151" s="77" t="s">
        <v>1195</v>
      </c>
      <c r="V151" s="82">
        <v>0.4694444444444445</v>
      </c>
      <c r="W151" s="83">
        <v>0.63194444444444442</v>
      </c>
      <c r="X151" s="86">
        <f t="shared" si="14"/>
        <v>0.16249999999999992</v>
      </c>
      <c r="AC151" s="22"/>
      <c r="AD151" s="23"/>
    </row>
    <row r="152" spans="1:30" x14ac:dyDescent="0.3">
      <c r="A152" s="44" t="s">
        <v>2672</v>
      </c>
      <c r="B152" s="68" t="s">
        <v>1229</v>
      </c>
      <c r="C152" s="2" t="s">
        <v>1</v>
      </c>
      <c r="D152" s="2">
        <v>52</v>
      </c>
      <c r="E152" s="6">
        <v>24629</v>
      </c>
      <c r="F152" s="7">
        <v>43731.653657407405</v>
      </c>
      <c r="G152" s="69" t="s">
        <v>4</v>
      </c>
      <c r="H152" s="68">
        <v>1505</v>
      </c>
      <c r="I152" s="8">
        <f t="shared" si="10"/>
        <v>13.086956521739131</v>
      </c>
      <c r="J152" s="2">
        <v>3.7919999999999998</v>
      </c>
      <c r="K152" s="69">
        <v>115</v>
      </c>
      <c r="L152" s="68">
        <v>455</v>
      </c>
      <c r="M152" s="8">
        <f t="shared" si="11"/>
        <v>3.9565217391304346</v>
      </c>
      <c r="N152" s="2">
        <v>1.9890000000000001</v>
      </c>
      <c r="O152" s="69">
        <f t="shared" si="12"/>
        <v>115</v>
      </c>
      <c r="P152" s="181">
        <f t="shared" si="13"/>
        <v>3.3076923076923079</v>
      </c>
      <c r="Q152" s="77" t="s">
        <v>1230</v>
      </c>
      <c r="V152" s="82">
        <v>0.4861111111111111</v>
      </c>
      <c r="W152" s="83">
        <v>0.65625</v>
      </c>
      <c r="X152" s="86">
        <f t="shared" si="14"/>
        <v>0.1701388888888889</v>
      </c>
      <c r="AC152" s="22"/>
      <c r="AD152" s="23"/>
    </row>
    <row r="153" spans="1:30" x14ac:dyDescent="0.3">
      <c r="A153" s="44" t="s">
        <v>2673</v>
      </c>
      <c r="B153" s="68" t="s">
        <v>1231</v>
      </c>
      <c r="C153" s="2" t="s">
        <v>1</v>
      </c>
      <c r="D153" s="2">
        <v>46</v>
      </c>
      <c r="E153" s="6">
        <v>26709</v>
      </c>
      <c r="F153" s="7">
        <v>43731.666261574072</v>
      </c>
      <c r="G153" s="69" t="s">
        <v>4</v>
      </c>
      <c r="H153" s="68">
        <v>2792</v>
      </c>
      <c r="I153" s="8">
        <f t="shared" si="10"/>
        <v>19.524475524475523</v>
      </c>
      <c r="J153" s="2">
        <v>5.5789999999999997</v>
      </c>
      <c r="K153" s="69">
        <v>143</v>
      </c>
      <c r="L153" s="68">
        <v>564</v>
      </c>
      <c r="M153" s="8">
        <f t="shared" si="11"/>
        <v>3.9440559440559442</v>
      </c>
      <c r="N153" s="2">
        <v>1.9850000000000001</v>
      </c>
      <c r="O153" s="69">
        <f t="shared" si="12"/>
        <v>143</v>
      </c>
      <c r="P153" s="181">
        <f t="shared" si="13"/>
        <v>4.9503546099290778</v>
      </c>
      <c r="Q153" s="77" t="s">
        <v>1232</v>
      </c>
      <c r="V153" s="82">
        <v>0.49305555555555558</v>
      </c>
      <c r="W153" s="83">
        <v>0.66666666666666663</v>
      </c>
      <c r="X153" s="86">
        <f t="shared" si="14"/>
        <v>0.17361111111111105</v>
      </c>
      <c r="AC153" s="22"/>
      <c r="AD153" s="23"/>
    </row>
    <row r="154" spans="1:30" x14ac:dyDescent="0.3">
      <c r="A154" s="44" t="s">
        <v>2674</v>
      </c>
      <c r="B154" s="68" t="s">
        <v>1233</v>
      </c>
      <c r="C154" s="2" t="s">
        <v>6</v>
      </c>
      <c r="D154" s="2">
        <v>30</v>
      </c>
      <c r="E154" s="6">
        <v>32727</v>
      </c>
      <c r="F154" s="7">
        <v>43731.679282407407</v>
      </c>
      <c r="G154" s="69" t="s">
        <v>4</v>
      </c>
      <c r="H154" s="68">
        <v>1260</v>
      </c>
      <c r="I154" s="8">
        <f t="shared" si="10"/>
        <v>6.2068965517241379</v>
      </c>
      <c r="J154" s="2">
        <v>2.6320000000000001</v>
      </c>
      <c r="K154" s="69">
        <v>203</v>
      </c>
      <c r="L154" s="68">
        <v>328</v>
      </c>
      <c r="M154" s="8">
        <f t="shared" si="11"/>
        <v>1.6157635467980296</v>
      </c>
      <c r="N154" s="2">
        <v>1.202</v>
      </c>
      <c r="O154" s="69">
        <f t="shared" si="12"/>
        <v>203</v>
      </c>
      <c r="P154" s="181">
        <f t="shared" si="13"/>
        <v>3.8414634146341462</v>
      </c>
      <c r="Q154" s="77" t="s">
        <v>1087</v>
      </c>
      <c r="V154" s="82">
        <v>0.49722222222222223</v>
      </c>
      <c r="W154" s="83">
        <v>0.6875</v>
      </c>
      <c r="X154" s="86">
        <f t="shared" si="14"/>
        <v>0.19027777777777777</v>
      </c>
      <c r="AC154" s="22"/>
      <c r="AD154" s="23"/>
    </row>
    <row r="155" spans="1:30" x14ac:dyDescent="0.3">
      <c r="A155" s="44" t="s">
        <v>2675</v>
      </c>
      <c r="B155" s="68" t="s">
        <v>1237</v>
      </c>
      <c r="C155" s="2" t="s">
        <v>1</v>
      </c>
      <c r="D155" s="2">
        <v>67</v>
      </c>
      <c r="E155" s="6">
        <v>19186</v>
      </c>
      <c r="F155" s="7">
        <v>43732.521886574075</v>
      </c>
      <c r="G155" s="69" t="s">
        <v>4</v>
      </c>
      <c r="H155" s="68">
        <v>3310</v>
      </c>
      <c r="I155" s="8">
        <f t="shared" si="10"/>
        <v>22.827586206896552</v>
      </c>
      <c r="J155" s="2">
        <v>4.8369999999999997</v>
      </c>
      <c r="K155" s="69">
        <v>145</v>
      </c>
      <c r="L155" s="68">
        <v>753</v>
      </c>
      <c r="M155" s="8">
        <f t="shared" si="11"/>
        <v>5.1931034482758625</v>
      </c>
      <c r="N155" s="2">
        <v>2.2559999999999998</v>
      </c>
      <c r="O155" s="69">
        <f t="shared" si="12"/>
        <v>145</v>
      </c>
      <c r="P155" s="181">
        <f t="shared" si="13"/>
        <v>4.3957503320053117</v>
      </c>
      <c r="Q155" s="77" t="s">
        <v>1238</v>
      </c>
      <c r="V155" s="82">
        <v>0.37986111111111115</v>
      </c>
      <c r="W155" s="83">
        <v>0.52083333333333337</v>
      </c>
      <c r="X155" s="86">
        <f t="shared" si="14"/>
        <v>0.14097222222222222</v>
      </c>
      <c r="AC155" s="22"/>
      <c r="AD155" s="23"/>
    </row>
    <row r="156" spans="1:30" x14ac:dyDescent="0.3">
      <c r="A156" s="44" t="s">
        <v>2676</v>
      </c>
      <c r="B156" s="68" t="s">
        <v>1239</v>
      </c>
      <c r="C156" s="2" t="s">
        <v>1</v>
      </c>
      <c r="D156" s="2">
        <v>42</v>
      </c>
      <c r="E156" s="6">
        <v>28139</v>
      </c>
      <c r="F156" s="7">
        <v>43732.535879629628</v>
      </c>
      <c r="G156" s="69" t="s">
        <v>4</v>
      </c>
      <c r="H156" s="68">
        <v>1712</v>
      </c>
      <c r="I156" s="8">
        <f t="shared" si="10"/>
        <v>15.285714285714286</v>
      </c>
      <c r="J156" s="2">
        <v>3.9079999999999999</v>
      </c>
      <c r="K156" s="69">
        <v>112</v>
      </c>
      <c r="L156" s="68">
        <v>518</v>
      </c>
      <c r="M156" s="8">
        <f t="shared" si="11"/>
        <v>4.625</v>
      </c>
      <c r="N156" s="2">
        <v>2.08</v>
      </c>
      <c r="O156" s="69">
        <f t="shared" si="12"/>
        <v>112</v>
      </c>
      <c r="P156" s="181">
        <f t="shared" si="13"/>
        <v>3.3050193050193051</v>
      </c>
      <c r="Q156" s="77" t="s">
        <v>1087</v>
      </c>
      <c r="V156" s="82">
        <v>0.38750000000000001</v>
      </c>
      <c r="W156" s="83">
        <v>0.53472222222222221</v>
      </c>
      <c r="X156" s="86">
        <f t="shared" si="14"/>
        <v>0.1472222222222222</v>
      </c>
      <c r="AC156" s="22"/>
      <c r="AD156" s="23"/>
    </row>
    <row r="157" spans="1:30" x14ac:dyDescent="0.3">
      <c r="A157" s="44" t="s">
        <v>2677</v>
      </c>
      <c r="B157" s="68" t="s">
        <v>612</v>
      </c>
      <c r="C157" s="2" t="s">
        <v>6</v>
      </c>
      <c r="D157" s="2">
        <v>82</v>
      </c>
      <c r="E157" s="6">
        <v>13764</v>
      </c>
      <c r="F157" s="7">
        <v>43732.547465277778</v>
      </c>
      <c r="G157" s="69" t="s">
        <v>4</v>
      </c>
      <c r="H157" s="68">
        <v>2927</v>
      </c>
      <c r="I157" s="8">
        <f t="shared" si="10"/>
        <v>18.067901234567902</v>
      </c>
      <c r="J157" s="2">
        <v>4.3129999999999997</v>
      </c>
      <c r="K157" s="69">
        <v>162</v>
      </c>
      <c r="L157" s="68">
        <v>1230</v>
      </c>
      <c r="M157" s="8">
        <f t="shared" si="11"/>
        <v>7.5925925925925926</v>
      </c>
      <c r="N157" s="2">
        <v>2.9769999999999999</v>
      </c>
      <c r="O157" s="69">
        <f t="shared" si="12"/>
        <v>162</v>
      </c>
      <c r="P157" s="181">
        <f t="shared" si="13"/>
        <v>2.3796747967479677</v>
      </c>
      <c r="Q157" s="77" t="s">
        <v>1087</v>
      </c>
      <c r="V157" s="82">
        <v>0.39305555555555555</v>
      </c>
      <c r="W157" s="83">
        <v>0.54861111111111105</v>
      </c>
      <c r="X157" s="86">
        <f t="shared" si="14"/>
        <v>0.1555555555555555</v>
      </c>
      <c r="AC157" s="22"/>
      <c r="AD157" s="23"/>
    </row>
    <row r="158" spans="1:30" x14ac:dyDescent="0.3">
      <c r="A158" s="44" t="s">
        <v>2678</v>
      </c>
      <c r="B158" s="68" t="s">
        <v>1240</v>
      </c>
      <c r="C158" s="2" t="s">
        <v>1</v>
      </c>
      <c r="D158" s="2">
        <v>48</v>
      </c>
      <c r="E158" s="6">
        <v>25840</v>
      </c>
      <c r="F158" s="7">
        <v>43732.582731481481</v>
      </c>
      <c r="G158" s="69" t="s">
        <v>4</v>
      </c>
      <c r="H158" s="68">
        <v>1950</v>
      </c>
      <c r="I158" s="8">
        <f t="shared" si="10"/>
        <v>15.983606557377049</v>
      </c>
      <c r="J158" s="2">
        <v>4.4630000000000001</v>
      </c>
      <c r="K158" s="69">
        <v>122</v>
      </c>
      <c r="L158" s="68">
        <v>372</v>
      </c>
      <c r="M158" s="8">
        <f t="shared" si="11"/>
        <v>3.0491803278688523</v>
      </c>
      <c r="N158" s="2">
        <v>1.748</v>
      </c>
      <c r="O158" s="69">
        <f t="shared" si="12"/>
        <v>122</v>
      </c>
      <c r="P158" s="181">
        <f t="shared" si="13"/>
        <v>5.241935483870968</v>
      </c>
      <c r="Q158" s="77" t="s">
        <v>1207</v>
      </c>
      <c r="V158" s="82">
        <v>0.43611111111111112</v>
      </c>
      <c r="W158" s="83">
        <v>0.58333333333333337</v>
      </c>
      <c r="X158" s="86">
        <f t="shared" si="14"/>
        <v>0.14722222222222225</v>
      </c>
      <c r="AC158" s="22"/>
      <c r="AD158" s="23"/>
    </row>
    <row r="159" spans="1:30" x14ac:dyDescent="0.3">
      <c r="A159" s="44" t="s">
        <v>2679</v>
      </c>
      <c r="B159" s="68" t="s">
        <v>1241</v>
      </c>
      <c r="C159" s="2" t="s">
        <v>1</v>
      </c>
      <c r="D159" s="2">
        <v>80</v>
      </c>
      <c r="E159" s="6">
        <v>14332</v>
      </c>
      <c r="F159" s="7">
        <v>43732.596932870372</v>
      </c>
      <c r="G159" s="69" t="s">
        <v>4</v>
      </c>
      <c r="H159" s="68">
        <v>2868</v>
      </c>
      <c r="I159" s="8">
        <f t="shared" si="10"/>
        <v>17.813664596273291</v>
      </c>
      <c r="J159" s="2">
        <v>4.1849999999999996</v>
      </c>
      <c r="K159" s="69">
        <v>161</v>
      </c>
      <c r="L159" s="68">
        <v>1848</v>
      </c>
      <c r="M159" s="8">
        <f t="shared" si="11"/>
        <v>11.478260869565217</v>
      </c>
      <c r="N159" s="2">
        <v>3.1579999999999999</v>
      </c>
      <c r="O159" s="69">
        <f t="shared" si="12"/>
        <v>161</v>
      </c>
      <c r="P159" s="181">
        <f t="shared" si="13"/>
        <v>1.551948051948052</v>
      </c>
      <c r="Q159" s="77" t="s">
        <v>1207</v>
      </c>
      <c r="V159" s="82">
        <v>0.43402777777777773</v>
      </c>
      <c r="W159" s="83">
        <v>0.59722222222222221</v>
      </c>
      <c r="X159" s="86">
        <f t="shared" si="14"/>
        <v>0.16319444444444448</v>
      </c>
      <c r="AC159" s="22"/>
      <c r="AD159" s="23"/>
    </row>
    <row r="160" spans="1:30" x14ac:dyDescent="0.3">
      <c r="A160" s="44" t="s">
        <v>2680</v>
      </c>
      <c r="B160" s="68" t="s">
        <v>1242</v>
      </c>
      <c r="C160" s="2" t="s">
        <v>1</v>
      </c>
      <c r="D160" s="2">
        <v>50</v>
      </c>
      <c r="E160" s="6">
        <v>25425</v>
      </c>
      <c r="F160" s="7">
        <v>43732.615949074076</v>
      </c>
      <c r="G160" s="69" t="s">
        <v>4</v>
      </c>
      <c r="H160" s="68">
        <v>2485</v>
      </c>
      <c r="I160" s="8">
        <f t="shared" si="10"/>
        <v>19.4140625</v>
      </c>
      <c r="J160" s="2">
        <v>4.5060000000000002</v>
      </c>
      <c r="K160" s="69">
        <v>128</v>
      </c>
      <c r="L160" s="68">
        <v>496</v>
      </c>
      <c r="M160" s="8">
        <f t="shared" si="11"/>
        <v>3.875</v>
      </c>
      <c r="N160" s="2">
        <v>1.9359999999999999</v>
      </c>
      <c r="O160" s="69">
        <f t="shared" si="12"/>
        <v>128</v>
      </c>
      <c r="P160" s="181">
        <f t="shared" si="13"/>
        <v>5.01008064516129</v>
      </c>
      <c r="Q160" s="77" t="s">
        <v>1232</v>
      </c>
      <c r="V160" s="82">
        <v>0.4513888888888889</v>
      </c>
      <c r="W160" s="83">
        <v>0.61805555555555558</v>
      </c>
      <c r="X160" s="86">
        <f t="shared" si="14"/>
        <v>0.16666666666666669</v>
      </c>
      <c r="AC160" s="22"/>
      <c r="AD160" s="23"/>
    </row>
    <row r="161" spans="1:30" x14ac:dyDescent="0.3">
      <c r="A161" s="44" t="s">
        <v>2681</v>
      </c>
      <c r="B161" s="68" t="s">
        <v>1243</v>
      </c>
      <c r="C161" s="2" t="s">
        <v>1</v>
      </c>
      <c r="D161" s="2">
        <v>64</v>
      </c>
      <c r="E161" s="6">
        <v>20071</v>
      </c>
      <c r="F161" s="7">
        <v>43732.628298611111</v>
      </c>
      <c r="G161" s="69" t="s">
        <v>4</v>
      </c>
      <c r="H161" s="68">
        <v>2199</v>
      </c>
      <c r="I161" s="8">
        <f t="shared" si="10"/>
        <v>17.591999999999999</v>
      </c>
      <c r="J161" s="2">
        <v>4.75</v>
      </c>
      <c r="K161" s="69">
        <v>125</v>
      </c>
      <c r="L161" s="68">
        <v>539</v>
      </c>
      <c r="M161" s="8">
        <f t="shared" si="11"/>
        <v>4.3120000000000003</v>
      </c>
      <c r="N161" s="2">
        <v>2.1680000000000001</v>
      </c>
      <c r="O161" s="69">
        <f t="shared" si="12"/>
        <v>125</v>
      </c>
      <c r="P161" s="181">
        <f t="shared" si="13"/>
        <v>4.0797773654916503</v>
      </c>
      <c r="Q161" s="77" t="s">
        <v>1087</v>
      </c>
      <c r="V161" s="82">
        <v>0.46319444444444446</v>
      </c>
      <c r="W161" s="83">
        <v>0.63194444444444442</v>
      </c>
      <c r="X161" s="86">
        <f t="shared" si="14"/>
        <v>0.16874999999999996</v>
      </c>
      <c r="AC161" s="22"/>
      <c r="AD161" s="23"/>
    </row>
    <row r="162" spans="1:30" x14ac:dyDescent="0.3">
      <c r="A162" s="44" t="s">
        <v>2682</v>
      </c>
      <c r="B162" s="68" t="s">
        <v>1244</v>
      </c>
      <c r="C162" s="2" t="s">
        <v>1</v>
      </c>
      <c r="D162" s="2">
        <v>59</v>
      </c>
      <c r="E162" s="6">
        <v>21872</v>
      </c>
      <c r="F162" s="7">
        <v>43732.648113425923</v>
      </c>
      <c r="G162" s="69" t="s">
        <v>4</v>
      </c>
      <c r="H162" s="68">
        <v>3397</v>
      </c>
      <c r="I162" s="8">
        <f t="shared" si="10"/>
        <v>21.099378881987576</v>
      </c>
      <c r="J162" s="2">
        <v>5.1769999999999996</v>
      </c>
      <c r="K162" s="69">
        <v>161</v>
      </c>
      <c r="L162" s="68">
        <v>843</v>
      </c>
      <c r="M162" s="8">
        <f t="shared" si="11"/>
        <v>5.2360248447204967</v>
      </c>
      <c r="N162" s="2">
        <v>2.5339999999999998</v>
      </c>
      <c r="O162" s="69">
        <f t="shared" si="12"/>
        <v>161</v>
      </c>
      <c r="P162" s="181">
        <f t="shared" si="13"/>
        <v>4.0296559905100828</v>
      </c>
      <c r="Q162" s="77" t="s">
        <v>1202</v>
      </c>
      <c r="V162" s="82">
        <v>0.48749999999999999</v>
      </c>
      <c r="W162" s="83">
        <v>0.65277777777777779</v>
      </c>
      <c r="X162" s="86">
        <f t="shared" si="14"/>
        <v>0.1652777777777778</v>
      </c>
      <c r="AC162" s="22"/>
      <c r="AD162" s="23"/>
    </row>
    <row r="163" spans="1:30" x14ac:dyDescent="0.3">
      <c r="A163" s="44" t="s">
        <v>2683</v>
      </c>
      <c r="B163" s="68" t="s">
        <v>1245</v>
      </c>
      <c r="C163" s="2" t="s">
        <v>1</v>
      </c>
      <c r="D163" s="2">
        <v>62</v>
      </c>
      <c r="E163" s="6">
        <v>21068</v>
      </c>
      <c r="F163" s="7">
        <v>43732.664386574077</v>
      </c>
      <c r="G163" s="69" t="s">
        <v>4</v>
      </c>
      <c r="H163" s="68">
        <v>2113</v>
      </c>
      <c r="I163" s="8">
        <f t="shared" si="10"/>
        <v>17.608333333333334</v>
      </c>
      <c r="J163" s="2">
        <v>3.8069999999999999</v>
      </c>
      <c r="K163" s="69">
        <v>120</v>
      </c>
      <c r="L163" s="68">
        <v>729</v>
      </c>
      <c r="M163" s="8">
        <f t="shared" si="11"/>
        <v>6.0750000000000002</v>
      </c>
      <c r="N163" s="2">
        <v>2.9710000000000001</v>
      </c>
      <c r="O163" s="69">
        <f t="shared" si="12"/>
        <v>120</v>
      </c>
      <c r="P163" s="181">
        <f t="shared" si="13"/>
        <v>2.898491083676269</v>
      </c>
      <c r="Q163" s="77" t="s">
        <v>1204</v>
      </c>
      <c r="V163" s="82">
        <v>0.50138888888888888</v>
      </c>
      <c r="W163" s="83">
        <v>0.66666666666666663</v>
      </c>
      <c r="X163" s="86">
        <f t="shared" si="14"/>
        <v>0.16527777777777775</v>
      </c>
      <c r="AC163" s="22"/>
      <c r="AD163" s="23"/>
    </row>
    <row r="164" spans="1:30" x14ac:dyDescent="0.3">
      <c r="A164" s="44" t="s">
        <v>2684</v>
      </c>
      <c r="B164" s="68" t="s">
        <v>1246</v>
      </c>
      <c r="C164" s="2" t="s">
        <v>6</v>
      </c>
      <c r="D164" s="2">
        <v>85</v>
      </c>
      <c r="E164" s="6">
        <v>12465</v>
      </c>
      <c r="F164" s="7">
        <v>43732.680347222224</v>
      </c>
      <c r="G164" s="69" t="s">
        <v>4</v>
      </c>
      <c r="H164" s="68">
        <v>1391</v>
      </c>
      <c r="I164" s="8">
        <f t="shared" si="10"/>
        <v>12.095652173913043</v>
      </c>
      <c r="J164" s="2">
        <v>3.472</v>
      </c>
      <c r="K164" s="69">
        <v>115</v>
      </c>
      <c r="L164" s="68">
        <v>638</v>
      </c>
      <c r="M164" s="8">
        <f t="shared" si="11"/>
        <v>5.5478260869565217</v>
      </c>
      <c r="N164" s="2">
        <v>2.573</v>
      </c>
      <c r="O164" s="69">
        <f t="shared" si="12"/>
        <v>115</v>
      </c>
      <c r="P164" s="181">
        <f t="shared" si="13"/>
        <v>2.1802507836990594</v>
      </c>
      <c r="Q164" s="77" t="s">
        <v>1247</v>
      </c>
      <c r="V164" s="82">
        <v>0.52777777777777779</v>
      </c>
      <c r="W164" s="83">
        <v>0.68055555555555547</v>
      </c>
      <c r="X164" s="86">
        <f t="shared" si="14"/>
        <v>0.15277777777777768</v>
      </c>
      <c r="AC164" s="22"/>
      <c r="AD164" s="23"/>
    </row>
    <row r="165" spans="1:30" x14ac:dyDescent="0.3">
      <c r="A165" s="44" t="s">
        <v>2685</v>
      </c>
      <c r="B165" s="68" t="s">
        <v>289</v>
      </c>
      <c r="C165" s="2" t="s">
        <v>1</v>
      </c>
      <c r="D165" s="2">
        <v>55</v>
      </c>
      <c r="E165" s="6">
        <v>23313</v>
      </c>
      <c r="F165" s="7">
        <v>43732.704398148147</v>
      </c>
      <c r="G165" s="69" t="s">
        <v>4</v>
      </c>
      <c r="H165" s="68">
        <v>2664</v>
      </c>
      <c r="I165" s="8">
        <f t="shared" si="10"/>
        <v>19.304347826086957</v>
      </c>
      <c r="J165" s="2">
        <v>4.6760000000000002</v>
      </c>
      <c r="K165" s="69">
        <v>138</v>
      </c>
      <c r="L165" s="68">
        <v>519</v>
      </c>
      <c r="M165" s="8">
        <f t="shared" si="11"/>
        <v>3.7608695652173911</v>
      </c>
      <c r="N165" s="2">
        <v>1.786</v>
      </c>
      <c r="O165" s="69">
        <f t="shared" si="12"/>
        <v>138</v>
      </c>
      <c r="P165" s="181">
        <f t="shared" si="13"/>
        <v>5.1329479768786133</v>
      </c>
      <c r="Q165" s="77" t="s">
        <v>1087</v>
      </c>
      <c r="V165" s="82">
        <v>0.53402777777777777</v>
      </c>
      <c r="W165" s="83">
        <v>0.70486111111111116</v>
      </c>
      <c r="X165" s="86">
        <f t="shared" si="14"/>
        <v>0.17083333333333339</v>
      </c>
      <c r="AC165" s="22"/>
      <c r="AD165" s="23"/>
    </row>
    <row r="166" spans="1:30" x14ac:dyDescent="0.3">
      <c r="A166" s="44" t="s">
        <v>2686</v>
      </c>
      <c r="B166" s="68" t="s">
        <v>1248</v>
      </c>
      <c r="C166" s="2" t="s">
        <v>1</v>
      </c>
      <c r="D166" s="2">
        <v>44</v>
      </c>
      <c r="E166" s="6">
        <v>27614</v>
      </c>
      <c r="F166" s="7">
        <v>43732.71534722222</v>
      </c>
      <c r="G166" s="69" t="s">
        <v>4</v>
      </c>
      <c r="H166" s="68">
        <v>2048</v>
      </c>
      <c r="I166" s="8">
        <f t="shared" si="10"/>
        <v>14.628571428571428</v>
      </c>
      <c r="J166" s="2">
        <v>4.1210000000000004</v>
      </c>
      <c r="K166" s="69">
        <v>140</v>
      </c>
      <c r="L166" s="68">
        <v>519</v>
      </c>
      <c r="M166" s="8">
        <f t="shared" si="11"/>
        <v>3.7071428571428573</v>
      </c>
      <c r="N166" s="2">
        <v>1.91</v>
      </c>
      <c r="O166" s="69">
        <f t="shared" si="12"/>
        <v>140</v>
      </c>
      <c r="P166" s="181">
        <f t="shared" si="13"/>
        <v>3.9460500963391132</v>
      </c>
      <c r="Q166" s="77" t="s">
        <v>1087</v>
      </c>
      <c r="V166" s="82">
        <v>0.5444444444444444</v>
      </c>
      <c r="W166" s="83">
        <v>0.71527777777777779</v>
      </c>
      <c r="X166" s="86">
        <f t="shared" si="14"/>
        <v>0.17083333333333339</v>
      </c>
      <c r="AC166" s="22"/>
      <c r="AD166" s="23"/>
    </row>
    <row r="167" spans="1:30" x14ac:dyDescent="0.3">
      <c r="A167" s="44" t="s">
        <v>2687</v>
      </c>
      <c r="B167" s="68" t="s">
        <v>1249</v>
      </c>
      <c r="C167" s="2" t="s">
        <v>6</v>
      </c>
      <c r="D167" s="2">
        <v>60</v>
      </c>
      <c r="E167" s="6">
        <v>21703</v>
      </c>
      <c r="F167" s="7">
        <v>43732.737060185187</v>
      </c>
      <c r="G167" s="69" t="s">
        <v>4</v>
      </c>
      <c r="H167" s="68">
        <v>1936</v>
      </c>
      <c r="I167" s="8">
        <f t="shared" si="10"/>
        <v>10.755555555555556</v>
      </c>
      <c r="J167" s="2">
        <v>3.766</v>
      </c>
      <c r="K167" s="69">
        <v>180</v>
      </c>
      <c r="L167" s="68">
        <v>481</v>
      </c>
      <c r="M167" s="8">
        <f t="shared" si="11"/>
        <v>2.6722222222222221</v>
      </c>
      <c r="N167" s="2">
        <v>1.806</v>
      </c>
      <c r="O167" s="69">
        <f t="shared" si="12"/>
        <v>180</v>
      </c>
      <c r="P167" s="181">
        <f t="shared" si="13"/>
        <v>4.0249480249480252</v>
      </c>
      <c r="Q167" s="77" t="s">
        <v>1087</v>
      </c>
      <c r="V167" s="82">
        <v>0.52083333333333337</v>
      </c>
      <c r="W167" s="83">
        <v>0.73611111111111116</v>
      </c>
      <c r="X167" s="86">
        <f t="shared" si="14"/>
        <v>0.21527777777777779</v>
      </c>
      <c r="AC167" s="22"/>
      <c r="AD167" s="23"/>
    </row>
    <row r="168" spans="1:30" x14ac:dyDescent="0.3">
      <c r="A168" s="44" t="s">
        <v>2688</v>
      </c>
      <c r="B168" s="68" t="s">
        <v>639</v>
      </c>
      <c r="C168" s="2" t="s">
        <v>1</v>
      </c>
      <c r="D168" s="2">
        <v>53</v>
      </c>
      <c r="E168" s="6">
        <v>24183</v>
      </c>
      <c r="F168" s="7">
        <v>43733.519583333335</v>
      </c>
      <c r="G168" s="69" t="s">
        <v>4</v>
      </c>
      <c r="H168" s="68">
        <v>2085</v>
      </c>
      <c r="I168" s="8">
        <f t="shared" si="10"/>
        <v>14.479166666666666</v>
      </c>
      <c r="J168" s="2">
        <v>4.0999999999999996</v>
      </c>
      <c r="K168" s="69">
        <v>144</v>
      </c>
      <c r="L168" s="68">
        <v>687</v>
      </c>
      <c r="M168" s="8">
        <f t="shared" si="11"/>
        <v>4.770833333333333</v>
      </c>
      <c r="N168" s="2">
        <v>2.2709999999999999</v>
      </c>
      <c r="O168" s="69">
        <f t="shared" si="12"/>
        <v>144</v>
      </c>
      <c r="P168" s="181">
        <f t="shared" si="13"/>
        <v>3.034934497816594</v>
      </c>
      <c r="Q168" s="77" t="s">
        <v>1087</v>
      </c>
      <c r="V168" s="82">
        <v>0.37847222222222227</v>
      </c>
      <c r="W168" s="83">
        <v>0.52083333333333337</v>
      </c>
      <c r="X168" s="86">
        <f t="shared" si="14"/>
        <v>0.1423611111111111</v>
      </c>
      <c r="AC168" s="22"/>
      <c r="AD168" s="23"/>
    </row>
    <row r="169" spans="1:30" x14ac:dyDescent="0.3">
      <c r="A169" s="44" t="s">
        <v>2689</v>
      </c>
      <c r="B169" s="68" t="s">
        <v>1250</v>
      </c>
      <c r="C169" s="2" t="s">
        <v>6</v>
      </c>
      <c r="D169" s="2">
        <v>54</v>
      </c>
      <c r="E169" s="6">
        <v>24003</v>
      </c>
      <c r="F169" s="7">
        <v>43733.536932870367</v>
      </c>
      <c r="G169" s="69" t="s">
        <v>4</v>
      </c>
      <c r="H169" s="68">
        <v>2102</v>
      </c>
      <c r="I169" s="8">
        <f t="shared" si="10"/>
        <v>11.301075268817204</v>
      </c>
      <c r="J169" s="2">
        <v>3.7029999999999998</v>
      </c>
      <c r="K169" s="69">
        <v>186</v>
      </c>
      <c r="L169" s="68">
        <v>825</v>
      </c>
      <c r="M169" s="8">
        <f t="shared" si="11"/>
        <v>4.435483870967742</v>
      </c>
      <c r="N169" s="2">
        <v>2.0499999999999998</v>
      </c>
      <c r="O169" s="69">
        <f t="shared" si="12"/>
        <v>186</v>
      </c>
      <c r="P169" s="181">
        <f t="shared" si="13"/>
        <v>2.5478787878787879</v>
      </c>
      <c r="Q169" s="77" t="s">
        <v>1207</v>
      </c>
      <c r="V169" s="82">
        <v>0.38194444444444442</v>
      </c>
      <c r="W169" s="83">
        <v>0.53472222222222221</v>
      </c>
      <c r="X169" s="86">
        <f t="shared" si="14"/>
        <v>0.15277777777777779</v>
      </c>
      <c r="AC169" s="22"/>
      <c r="AD169" s="23"/>
    </row>
    <row r="170" spans="1:30" x14ac:dyDescent="0.3">
      <c r="A170" s="44" t="s">
        <v>2690</v>
      </c>
      <c r="B170" s="68" t="s">
        <v>1251</v>
      </c>
      <c r="C170" s="2" t="s">
        <v>6</v>
      </c>
      <c r="D170" s="2">
        <v>29</v>
      </c>
      <c r="E170" s="6">
        <v>33125</v>
      </c>
      <c r="F170" s="7">
        <v>43733.557395833333</v>
      </c>
      <c r="G170" s="69" t="s">
        <v>4</v>
      </c>
      <c r="H170" s="68">
        <v>707</v>
      </c>
      <c r="I170" s="8">
        <f t="shared" si="10"/>
        <v>3.4827586206896552</v>
      </c>
      <c r="J170" s="2">
        <v>1.8839999999999999</v>
      </c>
      <c r="K170" s="69">
        <v>203</v>
      </c>
      <c r="L170" s="68">
        <v>304</v>
      </c>
      <c r="M170" s="8">
        <f t="shared" si="11"/>
        <v>1.4975369458128078</v>
      </c>
      <c r="N170" s="2">
        <v>1.208</v>
      </c>
      <c r="O170" s="69">
        <f t="shared" si="12"/>
        <v>203</v>
      </c>
      <c r="P170" s="181">
        <f t="shared" si="13"/>
        <v>2.325657894736842</v>
      </c>
      <c r="Q170" s="77" t="s">
        <v>1207</v>
      </c>
      <c r="V170" s="82">
        <v>0.375</v>
      </c>
      <c r="W170" s="83">
        <v>0.54861111111111105</v>
      </c>
      <c r="X170" s="86">
        <f t="shared" si="14"/>
        <v>0.17361111111111105</v>
      </c>
      <c r="AC170" s="22"/>
      <c r="AD170" s="23"/>
    </row>
    <row r="171" spans="1:30" x14ac:dyDescent="0.3">
      <c r="A171" s="44" t="s">
        <v>2691</v>
      </c>
      <c r="B171" s="68" t="s">
        <v>1252</v>
      </c>
      <c r="C171" s="2" t="s">
        <v>1</v>
      </c>
      <c r="D171" s="2">
        <v>45</v>
      </c>
      <c r="E171" s="6">
        <v>27075</v>
      </c>
      <c r="F171" s="7">
        <v>43733.570509259262</v>
      </c>
      <c r="G171" s="69" t="s">
        <v>4</v>
      </c>
      <c r="H171" s="68">
        <v>1987</v>
      </c>
      <c r="I171" s="8">
        <f t="shared" si="10"/>
        <v>12.418749999999999</v>
      </c>
      <c r="J171" s="2">
        <v>3.6970000000000001</v>
      </c>
      <c r="K171" s="69">
        <v>160</v>
      </c>
      <c r="L171" s="68">
        <v>430</v>
      </c>
      <c r="M171" s="8">
        <f t="shared" si="11"/>
        <v>2.6875</v>
      </c>
      <c r="N171" s="2">
        <v>1.716</v>
      </c>
      <c r="O171" s="69">
        <f t="shared" si="12"/>
        <v>160</v>
      </c>
      <c r="P171" s="181">
        <f t="shared" si="13"/>
        <v>4.6209302325581394</v>
      </c>
      <c r="Q171" s="77" t="s">
        <v>1207</v>
      </c>
      <c r="V171" s="82">
        <v>0.39444444444444443</v>
      </c>
      <c r="W171" s="83">
        <v>0.56944444444444442</v>
      </c>
      <c r="X171" s="86">
        <f t="shared" si="14"/>
        <v>0.17499999999999999</v>
      </c>
      <c r="AC171" s="22"/>
      <c r="AD171" s="23"/>
    </row>
    <row r="172" spans="1:30" x14ac:dyDescent="0.3">
      <c r="A172" s="44" t="s">
        <v>2692</v>
      </c>
      <c r="B172" s="68" t="s">
        <v>1253</v>
      </c>
      <c r="C172" s="2" t="s">
        <v>1</v>
      </c>
      <c r="D172" s="2">
        <v>66</v>
      </c>
      <c r="E172" s="6">
        <v>19404</v>
      </c>
      <c r="F172" s="7">
        <v>43733.585486111115</v>
      </c>
      <c r="G172" s="69" t="s">
        <v>4</v>
      </c>
      <c r="H172" s="68">
        <v>2183</v>
      </c>
      <c r="I172" s="8">
        <f t="shared" si="10"/>
        <v>17.60483870967742</v>
      </c>
      <c r="J172" s="2">
        <v>4.3330000000000002</v>
      </c>
      <c r="K172" s="69">
        <v>124</v>
      </c>
      <c r="L172" s="68">
        <v>471</v>
      </c>
      <c r="M172" s="8">
        <f t="shared" si="11"/>
        <v>3.7983870967741935</v>
      </c>
      <c r="N172" s="2">
        <v>1.9750000000000001</v>
      </c>
      <c r="O172" s="69">
        <f t="shared" si="12"/>
        <v>124</v>
      </c>
      <c r="P172" s="181">
        <f t="shared" si="13"/>
        <v>4.634819532908705</v>
      </c>
      <c r="Q172" s="77" t="s">
        <v>1207</v>
      </c>
      <c r="V172" s="82">
        <v>0.40972222222222227</v>
      </c>
      <c r="W172" s="83">
        <v>0.58333333333333337</v>
      </c>
      <c r="X172" s="86">
        <f t="shared" si="14"/>
        <v>0.1736111111111111</v>
      </c>
      <c r="AC172" s="22"/>
      <c r="AD172" s="23"/>
    </row>
    <row r="173" spans="1:30" x14ac:dyDescent="0.3">
      <c r="A173" s="44" t="s">
        <v>2693</v>
      </c>
      <c r="B173" s="68" t="s">
        <v>1254</v>
      </c>
      <c r="C173" s="2" t="s">
        <v>1</v>
      </c>
      <c r="D173" s="2">
        <v>42</v>
      </c>
      <c r="E173" s="6">
        <v>28337</v>
      </c>
      <c r="F173" s="7">
        <v>43733.597974537035</v>
      </c>
      <c r="G173" s="69" t="s">
        <v>4</v>
      </c>
      <c r="H173" s="68">
        <v>1349</v>
      </c>
      <c r="I173" s="8">
        <f t="shared" si="10"/>
        <v>12.044642857142858</v>
      </c>
      <c r="J173" s="2">
        <v>3.1549999999999998</v>
      </c>
      <c r="K173" s="69">
        <v>112</v>
      </c>
      <c r="L173" s="68">
        <v>332</v>
      </c>
      <c r="M173" s="8">
        <f t="shared" si="11"/>
        <v>2.9642857142857144</v>
      </c>
      <c r="N173" s="2">
        <v>1.76</v>
      </c>
      <c r="O173" s="69">
        <f t="shared" si="12"/>
        <v>112</v>
      </c>
      <c r="P173" s="181">
        <f t="shared" si="13"/>
        <v>4.0632530120481931</v>
      </c>
      <c r="Q173" s="77" t="s">
        <v>1207</v>
      </c>
      <c r="V173" s="82">
        <v>0.4291666666666667</v>
      </c>
      <c r="W173" s="83">
        <v>0.59722222222222221</v>
      </c>
      <c r="X173" s="86">
        <f t="shared" si="14"/>
        <v>0.16805555555555551</v>
      </c>
      <c r="AC173" s="22"/>
      <c r="AD173" s="23"/>
    </row>
    <row r="174" spans="1:30" x14ac:dyDescent="0.3">
      <c r="A174" s="44" t="s">
        <v>2694</v>
      </c>
      <c r="B174" s="68" t="s">
        <v>1255</v>
      </c>
      <c r="C174" s="2" t="s">
        <v>1</v>
      </c>
      <c r="D174" s="2">
        <v>59</v>
      </c>
      <c r="E174" s="6">
        <v>22011</v>
      </c>
      <c r="F174" s="7">
        <v>43733.621342592596</v>
      </c>
      <c r="G174" s="69" t="s">
        <v>4</v>
      </c>
      <c r="H174" s="68">
        <v>2068</v>
      </c>
      <c r="I174" s="8">
        <f t="shared" si="10"/>
        <v>15.907692307692308</v>
      </c>
      <c r="J174" s="2">
        <v>4.3140000000000001</v>
      </c>
      <c r="K174" s="69">
        <v>130</v>
      </c>
      <c r="L174" s="68">
        <v>411</v>
      </c>
      <c r="M174" s="8">
        <f t="shared" si="11"/>
        <v>3.1615384615384614</v>
      </c>
      <c r="N174" s="2">
        <v>1.956</v>
      </c>
      <c r="O174" s="69">
        <f t="shared" si="12"/>
        <v>130</v>
      </c>
      <c r="P174" s="181">
        <f t="shared" si="13"/>
        <v>5.0316301703163022</v>
      </c>
      <c r="Q174" s="77" t="s">
        <v>1207</v>
      </c>
      <c r="V174" s="82">
        <v>0.46458333333333335</v>
      </c>
      <c r="W174" s="83">
        <v>0.63194444444444442</v>
      </c>
      <c r="X174" s="86">
        <f t="shared" si="14"/>
        <v>0.16736111111111107</v>
      </c>
      <c r="AC174" s="22"/>
      <c r="AD174" s="23"/>
    </row>
    <row r="175" spans="1:30" x14ac:dyDescent="0.3">
      <c r="A175" s="44" t="s">
        <v>2695</v>
      </c>
      <c r="B175" s="68" t="s">
        <v>1256</v>
      </c>
      <c r="C175" s="2" t="s">
        <v>1</v>
      </c>
      <c r="D175" s="2">
        <v>50</v>
      </c>
      <c r="E175" s="6">
        <v>25313</v>
      </c>
      <c r="F175" s="7">
        <v>43733.634687500002</v>
      </c>
      <c r="G175" s="69" t="s">
        <v>4</v>
      </c>
      <c r="H175" s="68">
        <v>1862</v>
      </c>
      <c r="I175" s="8">
        <f t="shared" si="10"/>
        <v>9.5</v>
      </c>
      <c r="J175" s="2">
        <v>3.3460000000000001</v>
      </c>
      <c r="K175" s="69">
        <v>196</v>
      </c>
      <c r="L175" s="68">
        <v>655</v>
      </c>
      <c r="M175" s="8">
        <f t="shared" si="11"/>
        <v>3.3418367346938775</v>
      </c>
      <c r="N175" s="2">
        <v>1.806</v>
      </c>
      <c r="O175" s="69">
        <f t="shared" si="12"/>
        <v>196</v>
      </c>
      <c r="P175" s="181">
        <f t="shared" si="13"/>
        <v>2.8427480916030534</v>
      </c>
      <c r="Q175" s="77" t="s">
        <v>1207</v>
      </c>
      <c r="V175" s="82">
        <v>0.45833333333333331</v>
      </c>
      <c r="W175" s="83">
        <v>0.61805555555555558</v>
      </c>
      <c r="X175" s="86">
        <f t="shared" si="14"/>
        <v>0.15972222222222227</v>
      </c>
      <c r="AC175" s="22"/>
      <c r="AD175" s="23"/>
    </row>
    <row r="176" spans="1:30" x14ac:dyDescent="0.3">
      <c r="A176" s="44" t="s">
        <v>2696</v>
      </c>
      <c r="B176" s="68" t="s">
        <v>1257</v>
      </c>
      <c r="C176" s="2" t="s">
        <v>1</v>
      </c>
      <c r="D176" s="2">
        <v>51</v>
      </c>
      <c r="E176" s="6">
        <v>24832</v>
      </c>
      <c r="F176" s="7">
        <v>43733.65357638889</v>
      </c>
      <c r="G176" s="69" t="s">
        <v>4</v>
      </c>
      <c r="H176" s="68">
        <v>2112</v>
      </c>
      <c r="I176" s="8">
        <f t="shared" si="10"/>
        <v>18.206896551724139</v>
      </c>
      <c r="J176" s="2">
        <v>4.4669999999999996</v>
      </c>
      <c r="K176" s="69">
        <v>116</v>
      </c>
      <c r="L176" s="68">
        <v>432</v>
      </c>
      <c r="M176" s="8">
        <f t="shared" si="11"/>
        <v>3.7241379310344827</v>
      </c>
      <c r="N176" s="2">
        <v>2.153</v>
      </c>
      <c r="O176" s="69">
        <f t="shared" si="12"/>
        <v>116</v>
      </c>
      <c r="P176" s="181">
        <f t="shared" si="13"/>
        <v>4.8888888888888893</v>
      </c>
      <c r="Q176" s="77" t="s">
        <v>1207</v>
      </c>
      <c r="V176" s="82">
        <v>0.47916666666666669</v>
      </c>
      <c r="W176" s="83">
        <v>0.64583333333333337</v>
      </c>
      <c r="X176" s="86">
        <f t="shared" si="14"/>
        <v>0.16666666666666669</v>
      </c>
      <c r="AC176" s="22"/>
      <c r="AD176" s="23"/>
    </row>
    <row r="177" spans="1:30" x14ac:dyDescent="0.3">
      <c r="A177" s="44" t="s">
        <v>2697</v>
      </c>
      <c r="B177" s="68" t="s">
        <v>1258</v>
      </c>
      <c r="C177" s="2" t="s">
        <v>1</v>
      </c>
      <c r="D177" s="2">
        <v>53</v>
      </c>
      <c r="E177" s="6">
        <v>24279</v>
      </c>
      <c r="F177" s="7">
        <v>43733.667349537034</v>
      </c>
      <c r="G177" s="69" t="s">
        <v>4</v>
      </c>
      <c r="H177" s="68">
        <v>1766</v>
      </c>
      <c r="I177" s="8">
        <f t="shared" si="10"/>
        <v>13.584615384615384</v>
      </c>
      <c r="J177" s="2">
        <v>3.9980000000000002</v>
      </c>
      <c r="K177" s="69">
        <v>130</v>
      </c>
      <c r="L177" s="68">
        <v>499</v>
      </c>
      <c r="M177" s="8">
        <f t="shared" si="11"/>
        <v>3.8384615384615386</v>
      </c>
      <c r="N177" s="2">
        <v>2.0259999999999998</v>
      </c>
      <c r="O177" s="69">
        <f t="shared" si="12"/>
        <v>130</v>
      </c>
      <c r="P177" s="181">
        <f t="shared" si="13"/>
        <v>3.539078156312625</v>
      </c>
      <c r="Q177" s="77" t="s">
        <v>1087</v>
      </c>
      <c r="V177" s="82">
        <v>0.48958333333333331</v>
      </c>
      <c r="W177" s="83">
        <v>0.66666666666666663</v>
      </c>
      <c r="X177" s="86">
        <f t="shared" si="14"/>
        <v>0.17708333333333331</v>
      </c>
      <c r="AC177" s="22"/>
      <c r="AD177" s="23"/>
    </row>
    <row r="178" spans="1:30" x14ac:dyDescent="0.3">
      <c r="A178" s="44" t="s">
        <v>2698</v>
      </c>
      <c r="B178" s="68" t="s">
        <v>1259</v>
      </c>
      <c r="C178" s="2" t="s">
        <v>1</v>
      </c>
      <c r="D178" s="2">
        <v>58</v>
      </c>
      <c r="E178" s="6">
        <v>22199</v>
      </c>
      <c r="F178" s="7">
        <v>43733.684652777774</v>
      </c>
      <c r="G178" s="69" t="s">
        <v>4</v>
      </c>
      <c r="H178" s="68">
        <v>4334</v>
      </c>
      <c r="I178" s="8">
        <f t="shared" si="10"/>
        <v>28.893333333333334</v>
      </c>
      <c r="J178" s="2">
        <v>5.8789999999999996</v>
      </c>
      <c r="K178" s="69">
        <v>150</v>
      </c>
      <c r="L178" s="68">
        <v>772</v>
      </c>
      <c r="M178" s="8">
        <f t="shared" si="11"/>
        <v>5.1466666666666665</v>
      </c>
      <c r="N178" s="2">
        <v>1.9259999999999999</v>
      </c>
      <c r="O178" s="69">
        <f t="shared" si="12"/>
        <v>150</v>
      </c>
      <c r="P178" s="181">
        <f t="shared" si="13"/>
        <v>5.6139896373056999</v>
      </c>
      <c r="Q178" s="77" t="s">
        <v>1207</v>
      </c>
      <c r="V178" s="82">
        <v>0.51388888888888895</v>
      </c>
      <c r="W178" s="83">
        <v>0.68055555555555547</v>
      </c>
      <c r="X178" s="86">
        <f t="shared" si="14"/>
        <v>0.16666666666666652</v>
      </c>
      <c r="AC178" s="22"/>
      <c r="AD178" s="23"/>
    </row>
    <row r="179" spans="1:30" x14ac:dyDescent="0.3">
      <c r="A179" s="44" t="s">
        <v>2699</v>
      </c>
      <c r="B179" s="68" t="s">
        <v>1260</v>
      </c>
      <c r="C179" s="2" t="s">
        <v>1</v>
      </c>
      <c r="D179" s="2">
        <v>53</v>
      </c>
      <c r="E179" s="6">
        <v>24354</v>
      </c>
      <c r="F179" s="7">
        <v>43733.704606481479</v>
      </c>
      <c r="G179" s="69" t="s">
        <v>4</v>
      </c>
      <c r="H179" s="68">
        <v>2485</v>
      </c>
      <c r="I179" s="8">
        <f t="shared" si="10"/>
        <v>15.53125</v>
      </c>
      <c r="J179" s="2">
        <v>4.0609999999999999</v>
      </c>
      <c r="K179" s="69">
        <v>160</v>
      </c>
      <c r="L179" s="68">
        <v>408</v>
      </c>
      <c r="M179" s="8">
        <f t="shared" si="11"/>
        <v>2.5499999999999998</v>
      </c>
      <c r="N179" s="2">
        <v>1.667</v>
      </c>
      <c r="O179" s="69">
        <f t="shared" si="12"/>
        <v>160</v>
      </c>
      <c r="P179" s="181">
        <f t="shared" si="13"/>
        <v>6.090686274509804</v>
      </c>
      <c r="Q179" s="77" t="s">
        <v>1207</v>
      </c>
      <c r="V179" s="82">
        <v>0.53263888888888888</v>
      </c>
      <c r="W179" s="83">
        <v>0.70138888888888884</v>
      </c>
      <c r="X179" s="86">
        <f t="shared" si="14"/>
        <v>0.16874999999999996</v>
      </c>
      <c r="AC179" s="22"/>
      <c r="AD179" s="23"/>
    </row>
    <row r="180" spans="1:30" x14ac:dyDescent="0.3">
      <c r="A180" s="44" t="s">
        <v>2700</v>
      </c>
      <c r="B180" s="68" t="s">
        <v>1261</v>
      </c>
      <c r="C180" s="2" t="s">
        <v>1</v>
      </c>
      <c r="D180" s="2">
        <v>44</v>
      </c>
      <c r="E180" s="6">
        <v>27480</v>
      </c>
      <c r="F180" s="7">
        <v>43733.718333333331</v>
      </c>
      <c r="G180" s="69" t="s">
        <v>4</v>
      </c>
      <c r="H180" s="68">
        <v>904</v>
      </c>
      <c r="I180" s="8">
        <f t="shared" si="10"/>
        <v>8.3703703703703702</v>
      </c>
      <c r="J180" s="2">
        <v>3.2890000000000001</v>
      </c>
      <c r="K180" s="69">
        <v>108</v>
      </c>
      <c r="L180" s="68">
        <v>301</v>
      </c>
      <c r="M180" s="8">
        <f t="shared" si="11"/>
        <v>2.7870370370370372</v>
      </c>
      <c r="N180" s="2">
        <v>1.589</v>
      </c>
      <c r="O180" s="69">
        <f t="shared" si="12"/>
        <v>108</v>
      </c>
      <c r="P180" s="181">
        <f t="shared" si="13"/>
        <v>3.0033222591362123</v>
      </c>
      <c r="Q180" s="77" t="s">
        <v>1207</v>
      </c>
      <c r="V180" s="82">
        <v>0.53472222222222221</v>
      </c>
      <c r="W180" s="83">
        <v>0.71527777777777779</v>
      </c>
      <c r="X180" s="86">
        <f t="shared" si="14"/>
        <v>0.18055555555555558</v>
      </c>
      <c r="AC180" s="22"/>
      <c r="AD180" s="23"/>
    </row>
    <row r="181" spans="1:30" x14ac:dyDescent="0.3">
      <c r="A181" s="44" t="s">
        <v>2701</v>
      </c>
      <c r="B181" s="68" t="s">
        <v>1262</v>
      </c>
      <c r="C181" s="2" t="s">
        <v>1</v>
      </c>
      <c r="D181" s="2">
        <v>59</v>
      </c>
      <c r="E181" s="6">
        <v>22080</v>
      </c>
      <c r="F181" s="7">
        <v>43734.522696759261</v>
      </c>
      <c r="G181" s="69" t="s">
        <v>4</v>
      </c>
      <c r="H181" s="68">
        <v>2867</v>
      </c>
      <c r="I181" s="8">
        <f t="shared" si="10"/>
        <v>18.616883116883116</v>
      </c>
      <c r="J181" s="2">
        <v>4.5279999999999996</v>
      </c>
      <c r="K181" s="69">
        <v>154</v>
      </c>
      <c r="L181" s="68">
        <v>694</v>
      </c>
      <c r="M181" s="8">
        <f t="shared" si="11"/>
        <v>4.5064935064935066</v>
      </c>
      <c r="N181" s="2">
        <v>2.0590000000000002</v>
      </c>
      <c r="O181" s="69">
        <f t="shared" si="12"/>
        <v>154</v>
      </c>
      <c r="P181" s="181">
        <f t="shared" si="13"/>
        <v>4.1311239193083571</v>
      </c>
      <c r="Q181" s="77" t="s">
        <v>1207</v>
      </c>
      <c r="V181" s="82">
        <v>0.37847222222222227</v>
      </c>
      <c r="W181" s="83">
        <v>0.52083333333333337</v>
      </c>
      <c r="X181" s="86">
        <f t="shared" si="14"/>
        <v>0.1423611111111111</v>
      </c>
      <c r="AC181" s="22"/>
      <c r="AD181" s="23"/>
    </row>
    <row r="182" spans="1:30" x14ac:dyDescent="0.3">
      <c r="A182" s="44" t="s">
        <v>2702</v>
      </c>
      <c r="B182" s="68" t="s">
        <v>1263</v>
      </c>
      <c r="C182" s="2" t="s">
        <v>1</v>
      </c>
      <c r="D182" s="2">
        <v>52</v>
      </c>
      <c r="E182" s="6">
        <v>24577</v>
      </c>
      <c r="F182" s="7">
        <v>43734.538275462961</v>
      </c>
      <c r="G182" s="69" t="s">
        <v>4</v>
      </c>
      <c r="H182" s="68">
        <v>2345</v>
      </c>
      <c r="I182" s="8">
        <f t="shared" si="10"/>
        <v>15.738255033557047</v>
      </c>
      <c r="J182" s="2">
        <v>4.4580000000000002</v>
      </c>
      <c r="K182" s="69">
        <v>149</v>
      </c>
      <c r="L182" s="68">
        <v>525</v>
      </c>
      <c r="M182" s="8">
        <f t="shared" si="11"/>
        <v>3.523489932885906</v>
      </c>
      <c r="N182" s="2">
        <v>1.9470000000000001</v>
      </c>
      <c r="O182" s="69">
        <f t="shared" si="12"/>
        <v>149</v>
      </c>
      <c r="P182" s="181">
        <f t="shared" si="13"/>
        <v>4.4666666666666668</v>
      </c>
      <c r="Q182" s="77" t="s">
        <v>1207</v>
      </c>
      <c r="V182" s="82">
        <v>0.38125000000000003</v>
      </c>
      <c r="W182" s="83">
        <v>0.53472222222222221</v>
      </c>
      <c r="X182" s="86">
        <f t="shared" si="14"/>
        <v>0.15347222222222218</v>
      </c>
      <c r="AC182" s="22"/>
      <c r="AD182" s="23"/>
    </row>
    <row r="183" spans="1:30" x14ac:dyDescent="0.3">
      <c r="A183" s="44" t="s">
        <v>2703</v>
      </c>
      <c r="B183" s="68" t="s">
        <v>1264</v>
      </c>
      <c r="C183" s="2" t="s">
        <v>6</v>
      </c>
      <c r="D183" s="2">
        <v>54</v>
      </c>
      <c r="E183" s="6">
        <v>23740</v>
      </c>
      <c r="F183" s="7">
        <v>43734.554513888892</v>
      </c>
      <c r="G183" s="69" t="s">
        <v>4</v>
      </c>
      <c r="H183" s="68">
        <v>1433</v>
      </c>
      <c r="I183" s="8">
        <f t="shared" si="10"/>
        <v>8.2356321839080469</v>
      </c>
      <c r="J183" s="2">
        <v>2.8679999999999999</v>
      </c>
      <c r="K183" s="69">
        <v>174</v>
      </c>
      <c r="L183" s="68">
        <v>453</v>
      </c>
      <c r="M183" s="8">
        <f t="shared" si="11"/>
        <v>2.603448275862069</v>
      </c>
      <c r="N183" s="2">
        <v>1.706</v>
      </c>
      <c r="O183" s="69">
        <f t="shared" si="12"/>
        <v>174</v>
      </c>
      <c r="P183" s="181">
        <f t="shared" si="13"/>
        <v>3.1633554083885214</v>
      </c>
      <c r="Q183" s="77" t="s">
        <v>1207</v>
      </c>
      <c r="V183" s="82">
        <v>0.3888888888888889</v>
      </c>
      <c r="W183" s="83">
        <v>0.55555555555555558</v>
      </c>
      <c r="X183" s="86">
        <f t="shared" si="14"/>
        <v>0.16666666666666669</v>
      </c>
      <c r="AC183" s="22"/>
      <c r="AD183" s="23"/>
    </row>
    <row r="184" spans="1:30" x14ac:dyDescent="0.3">
      <c r="A184" s="44" t="s">
        <v>2704</v>
      </c>
      <c r="B184" s="68" t="s">
        <v>1265</v>
      </c>
      <c r="C184" s="2" t="s">
        <v>1</v>
      </c>
      <c r="D184" s="2">
        <v>43</v>
      </c>
      <c r="E184" s="6">
        <v>27815</v>
      </c>
      <c r="F184" s="7">
        <v>43734.572476851848</v>
      </c>
      <c r="G184" s="69" t="s">
        <v>4</v>
      </c>
      <c r="H184" s="68">
        <v>1351</v>
      </c>
      <c r="I184" s="8">
        <f t="shared" si="10"/>
        <v>12.990384615384615</v>
      </c>
      <c r="J184" s="2">
        <v>3.766</v>
      </c>
      <c r="K184" s="69">
        <v>104</v>
      </c>
      <c r="L184" s="68">
        <v>334</v>
      </c>
      <c r="M184" s="8">
        <f t="shared" si="11"/>
        <v>3.2115384615384617</v>
      </c>
      <c r="N184" s="2">
        <v>1.831</v>
      </c>
      <c r="O184" s="69">
        <f t="shared" si="12"/>
        <v>104</v>
      </c>
      <c r="P184" s="181">
        <f t="shared" si="13"/>
        <v>4.0449101796407181</v>
      </c>
      <c r="Q184" s="77" t="s">
        <v>1207</v>
      </c>
      <c r="V184" s="82">
        <v>0.40277777777777773</v>
      </c>
      <c r="W184" s="83">
        <v>0.56944444444444442</v>
      </c>
      <c r="X184" s="86">
        <f t="shared" si="14"/>
        <v>0.16666666666666669</v>
      </c>
      <c r="AC184" s="22"/>
      <c r="AD184" s="23"/>
    </row>
    <row r="185" spans="1:30" x14ac:dyDescent="0.3">
      <c r="A185" s="44" t="s">
        <v>2705</v>
      </c>
      <c r="B185" s="68" t="s">
        <v>1266</v>
      </c>
      <c r="C185" s="2" t="s">
        <v>1</v>
      </c>
      <c r="D185" s="2">
        <v>54</v>
      </c>
      <c r="E185" s="6">
        <v>23984</v>
      </c>
      <c r="F185" s="7">
        <v>43734.584490740737</v>
      </c>
      <c r="G185" s="69" t="s">
        <v>4</v>
      </c>
      <c r="H185" s="68">
        <v>1406</v>
      </c>
      <c r="I185" s="8">
        <f t="shared" si="10"/>
        <v>11.716666666666667</v>
      </c>
      <c r="J185" s="2">
        <v>3.7290000000000001</v>
      </c>
      <c r="K185" s="69">
        <v>120</v>
      </c>
      <c r="L185" s="68">
        <v>418</v>
      </c>
      <c r="M185" s="8">
        <f t="shared" si="11"/>
        <v>3.4833333333333334</v>
      </c>
      <c r="N185" s="2">
        <v>1.8740000000000001</v>
      </c>
      <c r="O185" s="69">
        <f t="shared" si="12"/>
        <v>120</v>
      </c>
      <c r="P185" s="181">
        <f t="shared" si="13"/>
        <v>3.3636363636363638</v>
      </c>
      <c r="Q185" s="77" t="s">
        <v>1207</v>
      </c>
      <c r="V185" s="82">
        <v>0.43541666666666662</v>
      </c>
      <c r="W185" s="83">
        <v>0.58680555555555558</v>
      </c>
      <c r="X185" s="86">
        <f t="shared" si="14"/>
        <v>0.15138888888888896</v>
      </c>
      <c r="AC185" s="22"/>
      <c r="AD185" s="23"/>
    </row>
    <row r="186" spans="1:30" x14ac:dyDescent="0.3">
      <c r="A186" s="44" t="s">
        <v>2706</v>
      </c>
      <c r="B186" s="68" t="s">
        <v>1267</v>
      </c>
      <c r="C186" s="2" t="s">
        <v>1</v>
      </c>
      <c r="D186" s="2">
        <v>49</v>
      </c>
      <c r="E186" s="6">
        <v>25539</v>
      </c>
      <c r="F186" s="7">
        <v>43734.60015046296</v>
      </c>
      <c r="G186" s="69" t="s">
        <v>4</v>
      </c>
      <c r="H186" s="68">
        <v>1988</v>
      </c>
      <c r="I186" s="8">
        <f t="shared" si="10"/>
        <v>12.743589743589743</v>
      </c>
      <c r="J186" s="2">
        <v>3.8820000000000001</v>
      </c>
      <c r="K186" s="69">
        <v>156</v>
      </c>
      <c r="L186" s="68">
        <v>768</v>
      </c>
      <c r="M186" s="8">
        <f t="shared" si="11"/>
        <v>4.9230769230769234</v>
      </c>
      <c r="N186" s="2">
        <v>2.181</v>
      </c>
      <c r="O186" s="69">
        <f t="shared" si="12"/>
        <v>156</v>
      </c>
      <c r="P186" s="181">
        <f t="shared" si="13"/>
        <v>2.5885416666666665</v>
      </c>
      <c r="Q186" s="77" t="s">
        <v>1087</v>
      </c>
      <c r="V186" s="82">
        <v>0.44791666666666669</v>
      </c>
      <c r="W186" s="83">
        <v>0.60069444444444442</v>
      </c>
      <c r="X186" s="86">
        <f t="shared" si="14"/>
        <v>0.15277777777777773</v>
      </c>
      <c r="AC186" s="22"/>
      <c r="AD186" s="23"/>
    </row>
    <row r="187" spans="1:30" x14ac:dyDescent="0.3">
      <c r="A187" s="44" t="s">
        <v>2707</v>
      </c>
      <c r="B187" s="68" t="s">
        <v>1268</v>
      </c>
      <c r="C187" s="2" t="s">
        <v>1</v>
      </c>
      <c r="D187" s="2">
        <v>43</v>
      </c>
      <c r="E187" s="6">
        <v>27782</v>
      </c>
      <c r="F187" s="7">
        <v>43734.613356481481</v>
      </c>
      <c r="G187" s="69" t="s">
        <v>4</v>
      </c>
      <c r="H187" s="68">
        <v>1810</v>
      </c>
      <c r="I187" s="8">
        <f t="shared" si="10"/>
        <v>15.083333333333334</v>
      </c>
      <c r="J187" s="2">
        <v>4.492</v>
      </c>
      <c r="K187" s="69">
        <v>120</v>
      </c>
      <c r="L187" s="68">
        <v>472</v>
      </c>
      <c r="M187" s="8">
        <f t="shared" si="11"/>
        <v>3.9333333333333331</v>
      </c>
      <c r="N187" s="2">
        <v>2.121</v>
      </c>
      <c r="O187" s="69">
        <f t="shared" si="12"/>
        <v>120</v>
      </c>
      <c r="P187" s="181">
        <f t="shared" si="13"/>
        <v>3.8347457627118646</v>
      </c>
      <c r="Q187" s="77" t="s">
        <v>1087</v>
      </c>
      <c r="V187" s="82">
        <v>0.4604166666666667</v>
      </c>
      <c r="W187" s="83">
        <v>0.61805555555555558</v>
      </c>
      <c r="X187" s="86">
        <f t="shared" si="14"/>
        <v>0.15763888888888888</v>
      </c>
      <c r="AC187" s="22"/>
      <c r="AD187" s="23"/>
    </row>
    <row r="188" spans="1:30" x14ac:dyDescent="0.3">
      <c r="A188" s="44" t="s">
        <v>2708</v>
      </c>
      <c r="B188" s="68" t="s">
        <v>1269</v>
      </c>
      <c r="C188" s="2" t="s">
        <v>1</v>
      </c>
      <c r="D188" s="2">
        <v>61</v>
      </c>
      <c r="E188" s="6">
        <v>21148</v>
      </c>
      <c r="F188" s="7">
        <v>43734.625381944446</v>
      </c>
      <c r="G188" s="69" t="s">
        <v>4</v>
      </c>
      <c r="H188" s="68">
        <v>2258</v>
      </c>
      <c r="I188" s="8">
        <f t="shared" si="10"/>
        <v>20.527272727272727</v>
      </c>
      <c r="J188" s="2">
        <v>4.8120000000000003</v>
      </c>
      <c r="K188" s="69">
        <v>110</v>
      </c>
      <c r="L188" s="68">
        <v>643</v>
      </c>
      <c r="M188" s="8">
        <f t="shared" si="11"/>
        <v>5.8454545454545457</v>
      </c>
      <c r="N188" s="2">
        <v>2.4500000000000002</v>
      </c>
      <c r="O188" s="69">
        <f t="shared" si="12"/>
        <v>110</v>
      </c>
      <c r="P188" s="181">
        <f t="shared" si="13"/>
        <v>3.5116640746500778</v>
      </c>
      <c r="Q188" s="77" t="s">
        <v>1087</v>
      </c>
      <c r="V188" s="82">
        <v>0.47430555555555554</v>
      </c>
      <c r="W188" s="83">
        <v>0.63194444444444442</v>
      </c>
      <c r="X188" s="86">
        <f t="shared" si="14"/>
        <v>0.15763888888888888</v>
      </c>
      <c r="AC188" s="22"/>
      <c r="AD188" s="23"/>
    </row>
    <row r="189" spans="1:30" x14ac:dyDescent="0.3">
      <c r="A189" s="44" t="s">
        <v>2709</v>
      </c>
      <c r="B189" s="68" t="s">
        <v>1270</v>
      </c>
      <c r="C189" s="2" t="s">
        <v>1</v>
      </c>
      <c r="D189" s="2">
        <v>61</v>
      </c>
      <c r="E189" s="6">
        <v>21254</v>
      </c>
      <c r="F189" s="7">
        <v>43734.645115740743</v>
      </c>
      <c r="G189" s="69" t="s">
        <v>4</v>
      </c>
      <c r="H189" s="68">
        <v>2389</v>
      </c>
      <c r="I189" s="8">
        <f t="shared" si="10"/>
        <v>17.696296296296296</v>
      </c>
      <c r="J189" s="2">
        <v>4.2969999999999997</v>
      </c>
      <c r="K189" s="69">
        <v>135</v>
      </c>
      <c r="L189" s="68">
        <v>519</v>
      </c>
      <c r="M189" s="8">
        <f t="shared" si="11"/>
        <v>3.8444444444444446</v>
      </c>
      <c r="N189" s="2">
        <v>1.9430000000000001</v>
      </c>
      <c r="O189" s="69">
        <f t="shared" si="12"/>
        <v>135</v>
      </c>
      <c r="P189" s="181">
        <f t="shared" si="13"/>
        <v>4.6030828516377644</v>
      </c>
      <c r="Q189" s="77" t="s">
        <v>1087</v>
      </c>
      <c r="V189" s="82">
        <v>0.48541666666666666</v>
      </c>
      <c r="W189" s="83">
        <v>0.64583333333333337</v>
      </c>
      <c r="X189" s="86">
        <f t="shared" si="14"/>
        <v>0.16041666666666671</v>
      </c>
      <c r="AC189" s="22"/>
      <c r="AD189" s="23"/>
    </row>
    <row r="190" spans="1:30" x14ac:dyDescent="0.3">
      <c r="A190" s="44" t="s">
        <v>2710</v>
      </c>
      <c r="B190" s="68" t="s">
        <v>1271</v>
      </c>
      <c r="C190" s="2" t="s">
        <v>6</v>
      </c>
      <c r="D190" s="2">
        <v>57</v>
      </c>
      <c r="E190" s="6">
        <v>22620</v>
      </c>
      <c r="F190" s="7">
        <v>43734.65797453704</v>
      </c>
      <c r="G190" s="69" t="s">
        <v>4</v>
      </c>
      <c r="H190" s="68">
        <v>1475</v>
      </c>
      <c r="I190" s="8">
        <f t="shared" si="10"/>
        <v>10.243055555555555</v>
      </c>
      <c r="J190" s="2">
        <v>3.4420000000000002</v>
      </c>
      <c r="K190" s="69">
        <v>144</v>
      </c>
      <c r="L190" s="68">
        <v>367</v>
      </c>
      <c r="M190" s="8">
        <f t="shared" si="11"/>
        <v>2.5486111111111112</v>
      </c>
      <c r="N190" s="2">
        <v>1.6160000000000001</v>
      </c>
      <c r="O190" s="69">
        <f t="shared" si="12"/>
        <v>144</v>
      </c>
      <c r="P190" s="181">
        <f t="shared" si="13"/>
        <v>4.0190735694822886</v>
      </c>
      <c r="Q190" s="77" t="s">
        <v>1272</v>
      </c>
      <c r="V190" s="82">
        <v>0.4826388888888889</v>
      </c>
      <c r="W190" s="83">
        <v>0.66666666666666663</v>
      </c>
      <c r="X190" s="86">
        <f t="shared" si="14"/>
        <v>0.18402777777777773</v>
      </c>
      <c r="AC190" s="22"/>
      <c r="AD190" s="23"/>
    </row>
    <row r="191" spans="1:30" x14ac:dyDescent="0.3">
      <c r="A191" s="44" t="s">
        <v>2711</v>
      </c>
      <c r="B191" s="68" t="s">
        <v>1273</v>
      </c>
      <c r="C191" s="2" t="s">
        <v>1</v>
      </c>
      <c r="D191" s="2">
        <v>59</v>
      </c>
      <c r="E191" s="6">
        <v>22061</v>
      </c>
      <c r="F191" s="7">
        <v>43734.677488425928</v>
      </c>
      <c r="G191" s="69" t="s">
        <v>4</v>
      </c>
      <c r="H191" s="68">
        <v>1828</v>
      </c>
      <c r="I191" s="8">
        <f t="shared" si="10"/>
        <v>11.793548387096774</v>
      </c>
      <c r="J191" s="2">
        <v>3.8959999999999999</v>
      </c>
      <c r="K191" s="69">
        <v>155</v>
      </c>
      <c r="L191" s="68">
        <v>371</v>
      </c>
      <c r="M191" s="8">
        <f t="shared" si="11"/>
        <v>2.3935483870967742</v>
      </c>
      <c r="N191" s="2">
        <v>1.597</v>
      </c>
      <c r="O191" s="69">
        <f t="shared" si="12"/>
        <v>155</v>
      </c>
      <c r="P191" s="181">
        <f t="shared" si="13"/>
        <v>4.92722371967655</v>
      </c>
      <c r="Q191" s="77" t="s">
        <v>1274</v>
      </c>
      <c r="V191" s="82">
        <v>0.50347222222222221</v>
      </c>
      <c r="W191" s="83">
        <v>0.68055555555555547</v>
      </c>
      <c r="X191" s="86">
        <f t="shared" si="14"/>
        <v>0.17708333333333326</v>
      </c>
      <c r="AC191" s="22"/>
      <c r="AD191" s="23"/>
    </row>
    <row r="192" spans="1:30" x14ac:dyDescent="0.3">
      <c r="A192" s="44" t="s">
        <v>2712</v>
      </c>
      <c r="B192" s="68" t="s">
        <v>1275</v>
      </c>
      <c r="C192" s="2" t="s">
        <v>1</v>
      </c>
      <c r="D192" s="2">
        <v>58</v>
      </c>
      <c r="E192" s="6">
        <v>22413</v>
      </c>
      <c r="F192" s="7">
        <v>43734.705138888887</v>
      </c>
      <c r="G192" s="69" t="s">
        <v>4</v>
      </c>
      <c r="H192" s="68">
        <v>2439</v>
      </c>
      <c r="I192" s="8">
        <f t="shared" si="10"/>
        <v>18.761538461538461</v>
      </c>
      <c r="J192" s="2">
        <v>4.5350000000000001</v>
      </c>
      <c r="K192" s="69">
        <v>130</v>
      </c>
      <c r="L192" s="68">
        <v>396</v>
      </c>
      <c r="M192" s="8">
        <f t="shared" si="11"/>
        <v>3.046153846153846</v>
      </c>
      <c r="N192" s="2">
        <v>1.7729999999999999</v>
      </c>
      <c r="O192" s="69">
        <f t="shared" si="12"/>
        <v>130</v>
      </c>
      <c r="P192" s="181">
        <f t="shared" si="13"/>
        <v>6.1590909090909092</v>
      </c>
      <c r="Q192" s="77" t="s">
        <v>1201</v>
      </c>
      <c r="V192" s="82">
        <v>0.53333333333333333</v>
      </c>
      <c r="W192" s="83">
        <v>0.70833333333333337</v>
      </c>
      <c r="X192" s="86">
        <f t="shared" si="14"/>
        <v>0.17500000000000004</v>
      </c>
      <c r="AC192" s="22"/>
      <c r="AD192" s="23"/>
    </row>
    <row r="193" spans="1:30" x14ac:dyDescent="0.3">
      <c r="A193" s="44" t="s">
        <v>2713</v>
      </c>
      <c r="B193" s="68" t="s">
        <v>1276</v>
      </c>
      <c r="C193" s="2" t="s">
        <v>1</v>
      </c>
      <c r="D193" s="2">
        <v>52</v>
      </c>
      <c r="E193" s="6">
        <v>24482</v>
      </c>
      <c r="F193" s="7">
        <v>43734.716481481482</v>
      </c>
      <c r="G193" s="69" t="s">
        <v>4</v>
      </c>
      <c r="H193" s="68">
        <v>1907</v>
      </c>
      <c r="I193" s="8">
        <f t="shared" si="10"/>
        <v>15.256</v>
      </c>
      <c r="J193" s="2">
        <v>4.5039999999999996</v>
      </c>
      <c r="K193" s="69">
        <v>125</v>
      </c>
      <c r="L193" s="68">
        <v>309</v>
      </c>
      <c r="M193" s="8">
        <f t="shared" si="11"/>
        <v>2.472</v>
      </c>
      <c r="N193" s="2">
        <v>1.599</v>
      </c>
      <c r="O193" s="69">
        <f t="shared" si="12"/>
        <v>125</v>
      </c>
      <c r="P193" s="181">
        <f t="shared" si="13"/>
        <v>6.1715210355987056</v>
      </c>
      <c r="Q193" s="77" t="s">
        <v>1277</v>
      </c>
      <c r="V193" s="82">
        <v>0.53680555555555554</v>
      </c>
      <c r="W193" s="83">
        <v>0.72222222222222221</v>
      </c>
      <c r="X193" s="86">
        <f t="shared" si="14"/>
        <v>0.18541666666666667</v>
      </c>
      <c r="AC193" s="22"/>
      <c r="AD193" s="23"/>
    </row>
    <row r="194" spans="1:30" x14ac:dyDescent="0.3">
      <c r="A194" s="44" t="s">
        <v>2714</v>
      </c>
      <c r="B194" s="68" t="s">
        <v>1278</v>
      </c>
      <c r="C194" s="2" t="s">
        <v>6</v>
      </c>
      <c r="D194" s="2">
        <v>40</v>
      </c>
      <c r="E194" s="6">
        <v>29095</v>
      </c>
      <c r="F194" s="7">
        <v>43735.412708333337</v>
      </c>
      <c r="G194" s="69" t="s">
        <v>71</v>
      </c>
      <c r="H194" s="68">
        <v>1964</v>
      </c>
      <c r="I194" s="8">
        <f t="shared" si="10"/>
        <v>11.287356321839081</v>
      </c>
      <c r="J194" s="2">
        <v>3.798</v>
      </c>
      <c r="K194" s="69">
        <v>174</v>
      </c>
      <c r="L194" s="68">
        <v>468</v>
      </c>
      <c r="M194" s="8">
        <f t="shared" si="11"/>
        <v>2.6896551724137931</v>
      </c>
      <c r="N194" s="2">
        <v>1.538</v>
      </c>
      <c r="O194" s="69">
        <f t="shared" si="12"/>
        <v>174</v>
      </c>
      <c r="P194" s="181">
        <f t="shared" si="13"/>
        <v>4.1965811965811968</v>
      </c>
      <c r="Q194" s="77" t="s">
        <v>716</v>
      </c>
      <c r="V194" s="82">
        <v>0.41666666666666669</v>
      </c>
      <c r="W194" s="83">
        <v>0.56944444444444442</v>
      </c>
      <c r="X194" s="86">
        <f t="shared" si="14"/>
        <v>0.15277777777777773</v>
      </c>
      <c r="AC194" s="22"/>
      <c r="AD194" s="23"/>
    </row>
    <row r="195" spans="1:30" x14ac:dyDescent="0.3">
      <c r="A195" s="44" t="s">
        <v>2715</v>
      </c>
      <c r="B195" s="68" t="s">
        <v>1280</v>
      </c>
      <c r="C195" s="2" t="s">
        <v>6</v>
      </c>
      <c r="D195" s="2">
        <v>55</v>
      </c>
      <c r="E195" s="6">
        <v>23355</v>
      </c>
      <c r="F195" s="7">
        <v>43735.525543981479</v>
      </c>
      <c r="G195" s="69" t="s">
        <v>4</v>
      </c>
      <c r="H195" s="68">
        <v>2074</v>
      </c>
      <c r="I195" s="8">
        <f t="shared" ref="I195:I258" si="15">H195/K195</f>
        <v>10.91578947368421</v>
      </c>
      <c r="J195" s="2">
        <v>3.3540000000000001</v>
      </c>
      <c r="K195" s="69">
        <v>190</v>
      </c>
      <c r="L195" s="68">
        <v>693</v>
      </c>
      <c r="M195" s="8">
        <f t="shared" ref="M195:M258" si="16">L195/O195</f>
        <v>3.6473684210526316</v>
      </c>
      <c r="N195" s="2">
        <v>1.899</v>
      </c>
      <c r="O195" s="69">
        <f t="shared" ref="O195:O258" si="17">K195</f>
        <v>190</v>
      </c>
      <c r="P195" s="181">
        <f t="shared" ref="P195:P258" si="18">I195/M195</f>
        <v>2.9927849927849928</v>
      </c>
      <c r="Q195" s="77" t="s">
        <v>716</v>
      </c>
      <c r="V195" s="82">
        <v>0.3743055555555555</v>
      </c>
      <c r="W195" s="83">
        <v>0.52083333333333337</v>
      </c>
      <c r="X195" s="86">
        <f t="shared" ref="X195:X258" si="19">IF(AND(W195&lt;&gt;0,V195&lt;&gt;0),W195-V195,"No_data")</f>
        <v>0.14652777777777787</v>
      </c>
      <c r="AC195" s="22"/>
      <c r="AD195" s="23"/>
    </row>
    <row r="196" spans="1:30" x14ac:dyDescent="0.3">
      <c r="A196" s="44" t="s">
        <v>2716</v>
      </c>
      <c r="B196" s="68" t="s">
        <v>1282</v>
      </c>
      <c r="C196" s="2" t="s">
        <v>1</v>
      </c>
      <c r="D196" s="2">
        <v>56</v>
      </c>
      <c r="E196" s="6">
        <v>23153</v>
      </c>
      <c r="F196" s="7">
        <v>43735.538437499999</v>
      </c>
      <c r="G196" s="69" t="s">
        <v>4</v>
      </c>
      <c r="H196" s="68">
        <v>1634</v>
      </c>
      <c r="I196" s="8">
        <f t="shared" si="15"/>
        <v>13.071999999999999</v>
      </c>
      <c r="J196" s="2">
        <v>3.6659999999999999</v>
      </c>
      <c r="K196" s="69">
        <v>125</v>
      </c>
      <c r="L196" s="68">
        <v>417</v>
      </c>
      <c r="M196" s="8">
        <f t="shared" si="16"/>
        <v>3.3359999999999999</v>
      </c>
      <c r="N196" s="2">
        <v>1.6890000000000001</v>
      </c>
      <c r="O196" s="69">
        <f t="shared" si="17"/>
        <v>125</v>
      </c>
      <c r="P196" s="181">
        <f t="shared" si="18"/>
        <v>3.9184652278177459</v>
      </c>
      <c r="Q196" s="77" t="s">
        <v>716</v>
      </c>
      <c r="V196" s="82">
        <v>0.40277777777777773</v>
      </c>
      <c r="W196" s="83">
        <v>0.53472222222222221</v>
      </c>
      <c r="X196" s="86">
        <f t="shared" si="19"/>
        <v>0.13194444444444448</v>
      </c>
      <c r="AC196" s="22"/>
      <c r="AD196" s="23"/>
    </row>
    <row r="197" spans="1:30" x14ac:dyDescent="0.3">
      <c r="A197" s="44" t="s">
        <v>2717</v>
      </c>
      <c r="B197" s="68" t="s">
        <v>1283</v>
      </c>
      <c r="C197" s="2" t="s">
        <v>6</v>
      </c>
      <c r="D197" s="2">
        <v>46</v>
      </c>
      <c r="E197" s="6">
        <v>26924</v>
      </c>
      <c r="F197" s="7">
        <v>43735.549120370371</v>
      </c>
      <c r="G197" s="69" t="s">
        <v>4</v>
      </c>
      <c r="H197" s="68">
        <v>1551</v>
      </c>
      <c r="I197" s="8">
        <f t="shared" si="15"/>
        <v>8.6166666666666671</v>
      </c>
      <c r="J197" s="2">
        <v>3.282</v>
      </c>
      <c r="K197" s="69">
        <v>180</v>
      </c>
      <c r="L197" s="68">
        <v>551</v>
      </c>
      <c r="M197" s="8">
        <f t="shared" si="16"/>
        <v>3.0611111111111109</v>
      </c>
      <c r="N197" s="2">
        <v>1.8879999999999999</v>
      </c>
      <c r="O197" s="69">
        <f t="shared" si="17"/>
        <v>180</v>
      </c>
      <c r="P197" s="181">
        <f t="shared" si="18"/>
        <v>2.8148820326678767</v>
      </c>
      <c r="Q197" s="77" t="s">
        <v>716</v>
      </c>
      <c r="V197" s="82">
        <v>0.40486111111111112</v>
      </c>
      <c r="W197" s="83">
        <v>0.54861111111111105</v>
      </c>
      <c r="X197" s="86">
        <f t="shared" si="19"/>
        <v>0.14374999999999993</v>
      </c>
      <c r="AC197" s="22"/>
      <c r="AD197" s="23"/>
    </row>
    <row r="198" spans="1:30" x14ac:dyDescent="0.3">
      <c r="A198" s="44" t="s">
        <v>2718</v>
      </c>
      <c r="B198" s="68" t="s">
        <v>1285</v>
      </c>
      <c r="C198" s="2" t="s">
        <v>1</v>
      </c>
      <c r="D198" s="2">
        <v>54</v>
      </c>
      <c r="E198" s="6">
        <v>23884</v>
      </c>
      <c r="F198" s="7">
        <v>43735.576493055552</v>
      </c>
      <c r="G198" s="69" t="s">
        <v>4</v>
      </c>
      <c r="H198" s="68">
        <v>2601</v>
      </c>
      <c r="I198" s="8">
        <f t="shared" si="15"/>
        <v>14.45</v>
      </c>
      <c r="J198" s="2">
        <v>3.8410000000000002</v>
      </c>
      <c r="K198" s="69">
        <v>180</v>
      </c>
      <c r="L198" s="68">
        <v>703</v>
      </c>
      <c r="M198" s="8">
        <f t="shared" si="16"/>
        <v>3.9055555555555554</v>
      </c>
      <c r="N198" s="2">
        <v>2.0350000000000001</v>
      </c>
      <c r="O198" s="69">
        <f t="shared" si="17"/>
        <v>180</v>
      </c>
      <c r="P198" s="181">
        <f t="shared" si="18"/>
        <v>3.6998577524893315</v>
      </c>
      <c r="Q198" s="77" t="s">
        <v>716</v>
      </c>
      <c r="V198" s="82">
        <v>0.43958333333333338</v>
      </c>
      <c r="W198" s="83">
        <v>0.58333333333333337</v>
      </c>
      <c r="X198" s="86">
        <f t="shared" si="19"/>
        <v>0.14374999999999999</v>
      </c>
      <c r="AC198" s="22"/>
      <c r="AD198" s="23"/>
    </row>
    <row r="199" spans="1:30" x14ac:dyDescent="0.3">
      <c r="A199" s="44" t="s">
        <v>2719</v>
      </c>
      <c r="B199" s="68" t="s">
        <v>1288</v>
      </c>
      <c r="C199" s="2" t="s">
        <v>1</v>
      </c>
      <c r="D199" s="2">
        <v>50</v>
      </c>
      <c r="E199" s="6">
        <v>25183</v>
      </c>
      <c r="F199" s="7">
        <v>43735.591203703705</v>
      </c>
      <c r="G199" s="69" t="s">
        <v>4</v>
      </c>
      <c r="H199" s="68">
        <v>2041</v>
      </c>
      <c r="I199" s="8">
        <f t="shared" si="15"/>
        <v>12.005882352941176</v>
      </c>
      <c r="J199" s="2">
        <v>3.75</v>
      </c>
      <c r="K199" s="69">
        <v>170</v>
      </c>
      <c r="L199" s="68">
        <v>644</v>
      </c>
      <c r="M199" s="8">
        <f t="shared" si="16"/>
        <v>3.7882352941176469</v>
      </c>
      <c r="N199" s="2">
        <v>1.7609999999999999</v>
      </c>
      <c r="O199" s="69">
        <f t="shared" si="17"/>
        <v>170</v>
      </c>
      <c r="P199" s="181">
        <f t="shared" si="18"/>
        <v>3.1692546583850931</v>
      </c>
      <c r="Q199" s="77" t="s">
        <v>716</v>
      </c>
      <c r="V199" s="82">
        <v>0.44722222222222219</v>
      </c>
      <c r="W199" s="83">
        <v>0.59722222222222221</v>
      </c>
      <c r="X199" s="86">
        <f t="shared" si="19"/>
        <v>0.15000000000000002</v>
      </c>
      <c r="AC199" s="22"/>
      <c r="AD199" s="23"/>
    </row>
    <row r="200" spans="1:30" x14ac:dyDescent="0.3">
      <c r="A200" s="44" t="s">
        <v>2720</v>
      </c>
      <c r="B200" s="68" t="s">
        <v>1290</v>
      </c>
      <c r="C200" s="2" t="s">
        <v>1</v>
      </c>
      <c r="D200" s="2">
        <v>40</v>
      </c>
      <c r="E200" s="6">
        <v>28923</v>
      </c>
      <c r="F200" s="7">
        <v>43735.611226851855</v>
      </c>
      <c r="G200" s="69" t="s">
        <v>4</v>
      </c>
      <c r="H200" s="68">
        <v>2078</v>
      </c>
      <c r="I200" s="8">
        <f t="shared" si="15"/>
        <v>11.942528735632184</v>
      </c>
      <c r="J200" s="2">
        <v>3.5350000000000001</v>
      </c>
      <c r="K200" s="69">
        <v>174</v>
      </c>
      <c r="L200" s="68">
        <v>712</v>
      </c>
      <c r="M200" s="8">
        <f t="shared" si="16"/>
        <v>4.0919540229885056</v>
      </c>
      <c r="N200" s="2">
        <v>1.9450000000000001</v>
      </c>
      <c r="O200" s="69">
        <f t="shared" si="17"/>
        <v>174</v>
      </c>
      <c r="P200" s="181">
        <f t="shared" si="18"/>
        <v>2.9185393258426968</v>
      </c>
      <c r="Q200" s="77" t="s">
        <v>716</v>
      </c>
      <c r="V200" s="82">
        <v>0.46111111111111108</v>
      </c>
      <c r="W200" s="83">
        <v>0.61805555555555558</v>
      </c>
      <c r="X200" s="86">
        <f t="shared" si="19"/>
        <v>0.1569444444444445</v>
      </c>
      <c r="AC200" s="22"/>
      <c r="AD200" s="23"/>
    </row>
    <row r="201" spans="1:30" x14ac:dyDescent="0.3">
      <c r="A201" s="44" t="s">
        <v>2721</v>
      </c>
      <c r="B201" s="68" t="s">
        <v>1293</v>
      </c>
      <c r="C201" s="2" t="s">
        <v>1</v>
      </c>
      <c r="D201" s="2">
        <v>66</v>
      </c>
      <c r="E201" s="6">
        <v>19572</v>
      </c>
      <c r="F201" s="7">
        <v>43735.628113425926</v>
      </c>
      <c r="G201" s="69" t="s">
        <v>4</v>
      </c>
      <c r="H201" s="68">
        <v>2668</v>
      </c>
      <c r="I201" s="8">
        <f t="shared" si="15"/>
        <v>20.84375</v>
      </c>
      <c r="J201" s="2">
        <v>4.2560000000000002</v>
      </c>
      <c r="K201" s="69">
        <v>128</v>
      </c>
      <c r="L201" s="68">
        <v>614</v>
      </c>
      <c r="M201" s="8">
        <f t="shared" si="16"/>
        <v>4.796875</v>
      </c>
      <c r="N201" s="2">
        <v>2.1890000000000001</v>
      </c>
      <c r="O201" s="69">
        <f t="shared" si="17"/>
        <v>128</v>
      </c>
      <c r="P201" s="181">
        <f t="shared" si="18"/>
        <v>4.3452768729641695</v>
      </c>
      <c r="Q201" s="77" t="s">
        <v>716</v>
      </c>
      <c r="V201" s="82">
        <v>0.4680555555555555</v>
      </c>
      <c r="W201" s="83">
        <v>0.63194444444444442</v>
      </c>
      <c r="X201" s="86">
        <f t="shared" si="19"/>
        <v>0.16388888888888892</v>
      </c>
      <c r="AC201" s="22"/>
      <c r="AD201" s="23"/>
    </row>
    <row r="202" spans="1:30" x14ac:dyDescent="0.3">
      <c r="A202" s="44" t="s">
        <v>2722</v>
      </c>
      <c r="B202" s="68" t="s">
        <v>1296</v>
      </c>
      <c r="C202" s="2" t="s">
        <v>1</v>
      </c>
      <c r="D202" s="2">
        <v>46</v>
      </c>
      <c r="E202" s="6">
        <v>26857</v>
      </c>
      <c r="F202" s="7">
        <v>43735.639490740738</v>
      </c>
      <c r="G202" s="69" t="s">
        <v>4</v>
      </c>
      <c r="H202" s="68">
        <v>1853</v>
      </c>
      <c r="I202" s="8">
        <f t="shared" si="15"/>
        <v>12.779310344827586</v>
      </c>
      <c r="J202" s="2">
        <v>3.6179999999999999</v>
      </c>
      <c r="K202" s="69">
        <v>145</v>
      </c>
      <c r="L202" s="68">
        <v>328</v>
      </c>
      <c r="M202" s="8">
        <f t="shared" si="16"/>
        <v>2.2620689655172415</v>
      </c>
      <c r="N202" s="2">
        <v>1.607</v>
      </c>
      <c r="O202" s="69">
        <f t="shared" si="17"/>
        <v>145</v>
      </c>
      <c r="P202" s="181">
        <f t="shared" si="18"/>
        <v>5.649390243902439</v>
      </c>
      <c r="Q202" s="77" t="s">
        <v>716</v>
      </c>
      <c r="V202" s="82">
        <v>0.48333333333333334</v>
      </c>
      <c r="W202" s="83">
        <v>0.64583333333333337</v>
      </c>
      <c r="X202" s="86">
        <f t="shared" si="19"/>
        <v>0.16250000000000003</v>
      </c>
      <c r="AC202" s="22"/>
      <c r="AD202" s="23"/>
    </row>
    <row r="203" spans="1:30" x14ac:dyDescent="0.3">
      <c r="A203" s="44" t="s">
        <v>2723</v>
      </c>
      <c r="B203" s="68" t="s">
        <v>1300</v>
      </c>
      <c r="C203" s="2" t="s">
        <v>6</v>
      </c>
      <c r="D203" s="2">
        <v>51</v>
      </c>
      <c r="E203" s="6">
        <v>25085</v>
      </c>
      <c r="F203" s="7">
        <v>43735.655613425923</v>
      </c>
      <c r="G203" s="69" t="s">
        <v>4</v>
      </c>
      <c r="H203" s="68">
        <v>3423</v>
      </c>
      <c r="I203" s="8">
        <f t="shared" si="15"/>
        <v>17.287878787878789</v>
      </c>
      <c r="J203" s="2">
        <v>4.63</v>
      </c>
      <c r="K203" s="69">
        <v>198</v>
      </c>
      <c r="L203" s="68">
        <v>744</v>
      </c>
      <c r="M203" s="8">
        <f t="shared" si="16"/>
        <v>3.7575757575757578</v>
      </c>
      <c r="N203" s="2">
        <v>1.972</v>
      </c>
      <c r="O203" s="69">
        <f t="shared" si="17"/>
        <v>198</v>
      </c>
      <c r="P203" s="181">
        <f t="shared" si="18"/>
        <v>4.600806451612903</v>
      </c>
      <c r="Q203" s="77" t="s">
        <v>716</v>
      </c>
      <c r="V203" s="82">
        <v>0.48888888888888887</v>
      </c>
      <c r="W203" s="83">
        <v>0.65972222222222221</v>
      </c>
      <c r="X203" s="86">
        <f t="shared" si="19"/>
        <v>0.17083333333333334</v>
      </c>
      <c r="AC203" s="22"/>
      <c r="AD203" s="23"/>
    </row>
    <row r="204" spans="1:30" x14ac:dyDescent="0.3">
      <c r="A204" s="44" t="s">
        <v>2724</v>
      </c>
      <c r="B204" s="68" t="s">
        <v>1301</v>
      </c>
      <c r="C204" s="2" t="s">
        <v>1</v>
      </c>
      <c r="D204" s="2">
        <v>69</v>
      </c>
      <c r="E204" s="6">
        <v>18391</v>
      </c>
      <c r="F204" s="7">
        <v>43735.67050925926</v>
      </c>
      <c r="G204" s="69" t="s">
        <v>4</v>
      </c>
      <c r="H204" s="68">
        <v>3416</v>
      </c>
      <c r="I204" s="8">
        <f t="shared" si="15"/>
        <v>28.705882352941178</v>
      </c>
      <c r="J204" s="2">
        <v>5.7750000000000004</v>
      </c>
      <c r="K204" s="69">
        <v>119</v>
      </c>
      <c r="L204" s="68">
        <v>703</v>
      </c>
      <c r="M204" s="8">
        <f t="shared" si="16"/>
        <v>5.9075630252100844</v>
      </c>
      <c r="N204" s="2">
        <v>2.722</v>
      </c>
      <c r="O204" s="69">
        <f t="shared" si="17"/>
        <v>119</v>
      </c>
      <c r="P204" s="181">
        <f t="shared" si="18"/>
        <v>4.8591749644381226</v>
      </c>
      <c r="Q204" s="77" t="s">
        <v>716</v>
      </c>
      <c r="V204" s="82">
        <v>0.5</v>
      </c>
      <c r="W204" s="83">
        <v>0.68055555555555547</v>
      </c>
      <c r="X204" s="86">
        <f t="shared" si="19"/>
        <v>0.18055555555555547</v>
      </c>
      <c r="AC204" s="22"/>
      <c r="AD204" s="23"/>
    </row>
    <row r="205" spans="1:30" x14ac:dyDescent="0.3">
      <c r="A205" s="44" t="s">
        <v>2725</v>
      </c>
      <c r="B205" s="68" t="s">
        <v>1303</v>
      </c>
      <c r="C205" s="2" t="s">
        <v>1</v>
      </c>
      <c r="D205" s="2">
        <v>42</v>
      </c>
      <c r="E205" s="6">
        <v>28064</v>
      </c>
      <c r="F205" s="7">
        <v>43735.694872685184</v>
      </c>
      <c r="G205" s="69" t="s">
        <v>4</v>
      </c>
      <c r="H205" s="68">
        <v>2459</v>
      </c>
      <c r="I205" s="8">
        <f t="shared" si="15"/>
        <v>11.599056603773585</v>
      </c>
      <c r="J205" s="2">
        <v>3.762</v>
      </c>
      <c r="K205" s="69">
        <v>212</v>
      </c>
      <c r="L205" s="68">
        <v>769</v>
      </c>
      <c r="M205" s="8">
        <f t="shared" si="16"/>
        <v>3.6273584905660377</v>
      </c>
      <c r="N205" s="2">
        <v>2.0139999999999998</v>
      </c>
      <c r="O205" s="69">
        <f t="shared" si="17"/>
        <v>212</v>
      </c>
      <c r="P205" s="181">
        <f t="shared" si="18"/>
        <v>3.197659297789337</v>
      </c>
      <c r="Q205" s="77" t="s">
        <v>716</v>
      </c>
      <c r="V205" s="82">
        <v>0.53611111111111109</v>
      </c>
      <c r="W205" s="83">
        <v>0.69791666666666663</v>
      </c>
      <c r="X205" s="86">
        <f t="shared" si="19"/>
        <v>0.16180555555555554</v>
      </c>
      <c r="AC205" s="22"/>
      <c r="AD205" s="23"/>
    </row>
    <row r="206" spans="1:30" x14ac:dyDescent="0.3">
      <c r="A206" s="44" t="s">
        <v>2726</v>
      </c>
      <c r="B206" s="68" t="s">
        <v>1306</v>
      </c>
      <c r="C206" s="2" t="s">
        <v>1</v>
      </c>
      <c r="D206" s="2">
        <v>61</v>
      </c>
      <c r="E206" s="6">
        <v>21189</v>
      </c>
      <c r="F206" s="7">
        <v>43735.717719907407</v>
      </c>
      <c r="G206" s="69" t="s">
        <v>4</v>
      </c>
      <c r="H206" s="68">
        <v>2575</v>
      </c>
      <c r="I206" s="8">
        <f t="shared" si="15"/>
        <v>14.148351648351648</v>
      </c>
      <c r="J206" s="2">
        <v>4.2249999999999996</v>
      </c>
      <c r="K206" s="69">
        <v>182</v>
      </c>
      <c r="L206" s="68">
        <v>786</v>
      </c>
      <c r="M206" s="8">
        <f t="shared" si="16"/>
        <v>4.3186813186813184</v>
      </c>
      <c r="N206" s="2">
        <v>2.2320000000000002</v>
      </c>
      <c r="O206" s="69">
        <f t="shared" si="17"/>
        <v>182</v>
      </c>
      <c r="P206" s="181">
        <f t="shared" si="18"/>
        <v>3.276081424936387</v>
      </c>
      <c r="Q206" s="77" t="s">
        <v>716</v>
      </c>
      <c r="V206" s="82">
        <v>0.54027777777777775</v>
      </c>
      <c r="W206" s="83">
        <v>0.71875</v>
      </c>
      <c r="X206" s="86">
        <f t="shared" si="19"/>
        <v>0.17847222222222225</v>
      </c>
      <c r="AC206" s="22"/>
      <c r="AD206" s="23"/>
    </row>
    <row r="207" spans="1:30" x14ac:dyDescent="0.3">
      <c r="A207" s="44" t="s">
        <v>2727</v>
      </c>
      <c r="B207" s="68" t="s">
        <v>1315</v>
      </c>
      <c r="C207" s="2" t="s">
        <v>6</v>
      </c>
      <c r="D207" s="2">
        <v>81</v>
      </c>
      <c r="E207" s="6">
        <v>13851</v>
      </c>
      <c r="F207" s="7">
        <v>43738.541574074072</v>
      </c>
      <c r="G207" s="69" t="s">
        <v>4</v>
      </c>
      <c r="H207" s="68">
        <v>2187</v>
      </c>
      <c r="I207" s="8">
        <f t="shared" si="15"/>
        <v>15.082758620689654</v>
      </c>
      <c r="J207" s="2">
        <v>3.77</v>
      </c>
      <c r="K207" s="69">
        <v>145</v>
      </c>
      <c r="L207" s="68">
        <v>735</v>
      </c>
      <c r="M207" s="8">
        <f t="shared" si="16"/>
        <v>5.068965517241379</v>
      </c>
      <c r="N207" s="2">
        <v>2.2869999999999999</v>
      </c>
      <c r="O207" s="69">
        <f t="shared" si="17"/>
        <v>145</v>
      </c>
      <c r="P207" s="181">
        <f t="shared" si="18"/>
        <v>2.9755102040816328</v>
      </c>
      <c r="Q207" s="77" t="s">
        <v>716</v>
      </c>
      <c r="V207" s="82">
        <v>0.38958333333333334</v>
      </c>
      <c r="W207" s="83">
        <v>0.54166666666666663</v>
      </c>
      <c r="X207" s="86">
        <f t="shared" si="19"/>
        <v>0.15208333333333329</v>
      </c>
      <c r="AC207" s="22"/>
      <c r="AD207" s="23"/>
    </row>
    <row r="208" spans="1:30" x14ac:dyDescent="0.3">
      <c r="A208" s="44" t="s">
        <v>2728</v>
      </c>
      <c r="B208" s="68" t="s">
        <v>1318</v>
      </c>
      <c r="C208" s="2" t="s">
        <v>6</v>
      </c>
      <c r="D208" s="2">
        <v>80</v>
      </c>
      <c r="E208" s="6">
        <v>14338</v>
      </c>
      <c r="F208" s="7">
        <v>43738.556446759256</v>
      </c>
      <c r="G208" s="69" t="s">
        <v>4</v>
      </c>
      <c r="H208" s="68">
        <v>2339</v>
      </c>
      <c r="I208" s="8">
        <f t="shared" si="15"/>
        <v>18.712</v>
      </c>
      <c r="J208" s="2">
        <v>3.9159999999999999</v>
      </c>
      <c r="K208" s="69">
        <v>125</v>
      </c>
      <c r="L208" s="68">
        <v>642</v>
      </c>
      <c r="M208" s="8">
        <f t="shared" si="16"/>
        <v>5.1360000000000001</v>
      </c>
      <c r="N208" s="2">
        <v>2.4700000000000002</v>
      </c>
      <c r="O208" s="69">
        <f t="shared" si="17"/>
        <v>125</v>
      </c>
      <c r="P208" s="181">
        <f t="shared" si="18"/>
        <v>3.643302180685358</v>
      </c>
      <c r="Q208" s="77" t="s">
        <v>716</v>
      </c>
      <c r="V208" s="82">
        <v>0.39583333333333331</v>
      </c>
      <c r="W208" s="83">
        <v>0.55555555555555558</v>
      </c>
      <c r="X208" s="86">
        <f t="shared" si="19"/>
        <v>0.15972222222222227</v>
      </c>
      <c r="AC208" s="22"/>
      <c r="AD208" s="23"/>
    </row>
    <row r="209" spans="1:30" x14ac:dyDescent="0.3">
      <c r="A209" s="44" t="s">
        <v>2729</v>
      </c>
      <c r="B209" s="68" t="s">
        <v>1322</v>
      </c>
      <c r="C209" s="2" t="s">
        <v>6</v>
      </c>
      <c r="D209" s="2">
        <v>43</v>
      </c>
      <c r="E209" s="6">
        <v>27746</v>
      </c>
      <c r="F209" s="7">
        <v>43738.578229166669</v>
      </c>
      <c r="G209" s="69" t="s">
        <v>4</v>
      </c>
      <c r="H209" s="68">
        <v>1254</v>
      </c>
      <c r="I209" s="8">
        <f t="shared" si="15"/>
        <v>7.8375000000000004</v>
      </c>
      <c r="J209" s="2">
        <v>2.9420000000000002</v>
      </c>
      <c r="K209" s="69">
        <v>160</v>
      </c>
      <c r="L209" s="68">
        <v>222</v>
      </c>
      <c r="M209" s="8">
        <f t="shared" si="16"/>
        <v>1.3875</v>
      </c>
      <c r="N209" s="2">
        <v>1.105</v>
      </c>
      <c r="O209" s="69">
        <f t="shared" si="17"/>
        <v>160</v>
      </c>
      <c r="P209" s="181">
        <f t="shared" si="18"/>
        <v>5.6486486486486491</v>
      </c>
      <c r="Q209" s="77" t="s">
        <v>716</v>
      </c>
      <c r="V209" s="82">
        <v>0.39583333333333331</v>
      </c>
      <c r="W209" s="83">
        <v>0.57638888888888895</v>
      </c>
      <c r="X209" s="86">
        <f t="shared" si="19"/>
        <v>0.18055555555555564</v>
      </c>
      <c r="AC209" s="22"/>
      <c r="AD209" s="23"/>
    </row>
    <row r="210" spans="1:30" x14ac:dyDescent="0.3">
      <c r="A210" s="44" t="s">
        <v>2730</v>
      </c>
      <c r="B210" s="68" t="s">
        <v>1324</v>
      </c>
      <c r="C210" s="2" t="s">
        <v>1</v>
      </c>
      <c r="D210" s="2">
        <v>51</v>
      </c>
      <c r="E210" s="6">
        <v>24909</v>
      </c>
      <c r="F210" s="7">
        <v>43738.591585648152</v>
      </c>
      <c r="G210" s="69" t="s">
        <v>4</v>
      </c>
      <c r="H210" s="68">
        <v>3085</v>
      </c>
      <c r="I210" s="8">
        <f t="shared" si="15"/>
        <v>16.586021505376344</v>
      </c>
      <c r="J210" s="2">
        <v>4.3920000000000003</v>
      </c>
      <c r="K210" s="69">
        <v>186</v>
      </c>
      <c r="L210" s="68">
        <v>562</v>
      </c>
      <c r="M210" s="8">
        <f t="shared" si="16"/>
        <v>3.021505376344086</v>
      </c>
      <c r="N210" s="2">
        <v>1.9450000000000001</v>
      </c>
      <c r="O210" s="69">
        <f t="shared" si="17"/>
        <v>186</v>
      </c>
      <c r="P210" s="181">
        <f t="shared" si="18"/>
        <v>5.4893238434163703</v>
      </c>
      <c r="Q210" s="77" t="s">
        <v>716</v>
      </c>
      <c r="V210" s="82">
        <v>0.42638888888888887</v>
      </c>
      <c r="W210" s="83">
        <v>0.60416666666666663</v>
      </c>
      <c r="X210" s="86">
        <f t="shared" si="19"/>
        <v>0.17777777777777776</v>
      </c>
      <c r="AC210" s="22"/>
      <c r="AD210" s="23"/>
    </row>
    <row r="211" spans="1:30" x14ac:dyDescent="0.3">
      <c r="A211" s="44" t="s">
        <v>2731</v>
      </c>
      <c r="B211" s="68" t="s">
        <v>1326</v>
      </c>
      <c r="C211" s="2" t="s">
        <v>1</v>
      </c>
      <c r="D211" s="2">
        <v>61</v>
      </c>
      <c r="E211" s="6">
        <v>21233</v>
      </c>
      <c r="F211" s="7">
        <v>43738.60738425926</v>
      </c>
      <c r="G211" s="69" t="s">
        <v>4</v>
      </c>
      <c r="H211" s="68">
        <v>1585</v>
      </c>
      <c r="I211" s="8">
        <f t="shared" si="15"/>
        <v>11.321428571428571</v>
      </c>
      <c r="J211" s="2">
        <v>3.6509999999999998</v>
      </c>
      <c r="K211" s="69">
        <v>140</v>
      </c>
      <c r="L211" s="68">
        <v>504</v>
      </c>
      <c r="M211" s="8">
        <f t="shared" si="16"/>
        <v>3.6</v>
      </c>
      <c r="N211" s="2">
        <v>2.1480000000000001</v>
      </c>
      <c r="O211" s="69">
        <f t="shared" si="17"/>
        <v>140</v>
      </c>
      <c r="P211" s="181">
        <f t="shared" si="18"/>
        <v>3.1448412698412698</v>
      </c>
      <c r="Q211" s="77" t="s">
        <v>716</v>
      </c>
      <c r="V211" s="82">
        <v>0.43888888888888888</v>
      </c>
      <c r="W211" s="83">
        <v>0.59027777777777779</v>
      </c>
      <c r="X211" s="86">
        <f t="shared" si="19"/>
        <v>0.15138888888888891</v>
      </c>
      <c r="AC211" s="22"/>
      <c r="AD211" s="23"/>
    </row>
    <row r="212" spans="1:30" x14ac:dyDescent="0.3">
      <c r="A212" s="44" t="s">
        <v>2732</v>
      </c>
      <c r="B212" s="68" t="s">
        <v>1329</v>
      </c>
      <c r="C212" s="2" t="s">
        <v>1</v>
      </c>
      <c r="D212" s="2">
        <v>60</v>
      </c>
      <c r="E212" s="6">
        <v>21773</v>
      </c>
      <c r="F212" s="7">
        <v>43738.623703703706</v>
      </c>
      <c r="G212" s="69" t="s">
        <v>4</v>
      </c>
      <c r="H212" s="68">
        <v>2732</v>
      </c>
      <c r="I212" s="8">
        <f t="shared" si="15"/>
        <v>19.514285714285716</v>
      </c>
      <c r="J212" s="2">
        <v>4.7640000000000002</v>
      </c>
      <c r="K212" s="69">
        <v>140</v>
      </c>
      <c r="L212" s="68">
        <v>497</v>
      </c>
      <c r="M212" s="8">
        <f t="shared" si="16"/>
        <v>3.55</v>
      </c>
      <c r="N212" s="2">
        <v>1.95</v>
      </c>
      <c r="O212" s="69">
        <f t="shared" si="17"/>
        <v>140</v>
      </c>
      <c r="P212" s="181">
        <f t="shared" si="18"/>
        <v>5.4969818913480895</v>
      </c>
      <c r="Q212" s="77" t="s">
        <v>716</v>
      </c>
      <c r="V212" s="82">
        <v>0.45347222222222222</v>
      </c>
      <c r="W212" s="83">
        <v>0.61805555555555558</v>
      </c>
      <c r="X212" s="86">
        <f t="shared" si="19"/>
        <v>0.16458333333333336</v>
      </c>
      <c r="AC212" s="22"/>
      <c r="AD212" s="23"/>
    </row>
    <row r="213" spans="1:30" x14ac:dyDescent="0.3">
      <c r="A213" s="44" t="s">
        <v>2733</v>
      </c>
      <c r="B213" s="68" t="s">
        <v>1330</v>
      </c>
      <c r="C213" s="2" t="s">
        <v>1</v>
      </c>
      <c r="D213" s="2">
        <v>52</v>
      </c>
      <c r="E213" s="6">
        <v>24491</v>
      </c>
      <c r="F213" s="7">
        <v>43738.634583333333</v>
      </c>
      <c r="G213" s="69" t="s">
        <v>4</v>
      </c>
      <c r="H213" s="68">
        <v>1526</v>
      </c>
      <c r="I213" s="8">
        <f t="shared" si="15"/>
        <v>8.9764705882352942</v>
      </c>
      <c r="J213" s="2">
        <v>3.3460000000000001</v>
      </c>
      <c r="K213" s="69">
        <v>170</v>
      </c>
      <c r="L213" s="68">
        <v>489</v>
      </c>
      <c r="M213" s="8">
        <f t="shared" si="16"/>
        <v>2.8764705882352941</v>
      </c>
      <c r="N213" s="2">
        <v>1.734</v>
      </c>
      <c r="O213" s="69">
        <f t="shared" si="17"/>
        <v>170</v>
      </c>
      <c r="P213" s="181">
        <f t="shared" si="18"/>
        <v>3.1206543967280163</v>
      </c>
      <c r="Q213" s="77" t="s">
        <v>716</v>
      </c>
      <c r="V213" s="82">
        <v>0.4680555555555555</v>
      </c>
      <c r="W213" s="83">
        <v>0.63194444444444442</v>
      </c>
      <c r="X213" s="86">
        <f t="shared" si="19"/>
        <v>0.16388888888888892</v>
      </c>
      <c r="AC213" s="22"/>
      <c r="AD213" s="23"/>
    </row>
    <row r="214" spans="1:30" x14ac:dyDescent="0.3">
      <c r="A214" s="44" t="s">
        <v>2734</v>
      </c>
      <c r="B214" s="68" t="s">
        <v>1331</v>
      </c>
      <c r="C214" s="2" t="s">
        <v>1</v>
      </c>
      <c r="D214" s="2">
        <v>68</v>
      </c>
      <c r="E214" s="6">
        <v>18603</v>
      </c>
      <c r="F214" s="7">
        <v>43738.65247685185</v>
      </c>
      <c r="G214" s="69" t="s">
        <v>4</v>
      </c>
      <c r="H214" s="68">
        <v>2819</v>
      </c>
      <c r="I214" s="8">
        <f t="shared" si="15"/>
        <v>15.155913978494624</v>
      </c>
      <c r="J214" s="2">
        <v>4.2160000000000002</v>
      </c>
      <c r="K214" s="69">
        <v>186</v>
      </c>
      <c r="L214" s="68">
        <v>664</v>
      </c>
      <c r="M214" s="8">
        <f t="shared" si="16"/>
        <v>3.5698924731182795</v>
      </c>
      <c r="N214" s="2">
        <v>1.956</v>
      </c>
      <c r="O214" s="69">
        <f t="shared" si="17"/>
        <v>186</v>
      </c>
      <c r="P214" s="181">
        <f t="shared" si="18"/>
        <v>4.2454819277108431</v>
      </c>
      <c r="Q214" s="77" t="s">
        <v>716</v>
      </c>
      <c r="V214" s="82">
        <v>0.48541666666666666</v>
      </c>
      <c r="W214" s="83">
        <v>0.65277777777777779</v>
      </c>
      <c r="X214" s="86">
        <f t="shared" si="19"/>
        <v>0.16736111111111113</v>
      </c>
      <c r="AC214" s="22"/>
      <c r="AD214" s="23"/>
    </row>
    <row r="215" spans="1:30" x14ac:dyDescent="0.3">
      <c r="A215" s="44" t="s">
        <v>2735</v>
      </c>
      <c r="B215" s="68" t="s">
        <v>1334</v>
      </c>
      <c r="C215" s="2" t="s">
        <v>1</v>
      </c>
      <c r="D215" s="2">
        <v>53</v>
      </c>
      <c r="E215" s="6">
        <v>24176</v>
      </c>
      <c r="F215" s="7">
        <v>43738.665752314817</v>
      </c>
      <c r="G215" s="69" t="s">
        <v>4</v>
      </c>
      <c r="H215" s="68">
        <v>1459</v>
      </c>
      <c r="I215" s="8">
        <f t="shared" si="15"/>
        <v>11.223076923076922</v>
      </c>
      <c r="J215" s="2">
        <v>3.8260000000000001</v>
      </c>
      <c r="K215" s="69">
        <v>130</v>
      </c>
      <c r="L215" s="68">
        <v>398</v>
      </c>
      <c r="M215" s="8">
        <f t="shared" si="16"/>
        <v>3.0615384615384613</v>
      </c>
      <c r="N215" s="2">
        <v>1.8420000000000001</v>
      </c>
      <c r="O215" s="69">
        <f t="shared" si="17"/>
        <v>130</v>
      </c>
      <c r="P215" s="181">
        <f t="shared" si="18"/>
        <v>3.6658291457286434</v>
      </c>
      <c r="Q215" s="77" t="s">
        <v>716</v>
      </c>
      <c r="V215" s="82">
        <v>0.49513888888888885</v>
      </c>
      <c r="W215" s="83">
        <v>0.66666666666666663</v>
      </c>
      <c r="X215" s="86">
        <f t="shared" si="19"/>
        <v>0.17152777777777778</v>
      </c>
      <c r="AC215" s="22"/>
      <c r="AD215" s="23"/>
    </row>
    <row r="216" spans="1:30" x14ac:dyDescent="0.3">
      <c r="A216" s="44" t="s">
        <v>2736</v>
      </c>
      <c r="B216" s="68" t="s">
        <v>1337</v>
      </c>
      <c r="C216" s="2" t="s">
        <v>1</v>
      </c>
      <c r="D216" s="2">
        <v>36</v>
      </c>
      <c r="E216" s="6">
        <v>30512</v>
      </c>
      <c r="F216" s="7">
        <v>43738.680798611109</v>
      </c>
      <c r="G216" s="69" t="s">
        <v>4</v>
      </c>
      <c r="H216" s="68">
        <v>1100</v>
      </c>
      <c r="I216" s="8">
        <f t="shared" si="15"/>
        <v>6.875</v>
      </c>
      <c r="J216" s="2">
        <v>2.8140000000000001</v>
      </c>
      <c r="K216" s="69">
        <v>160</v>
      </c>
      <c r="L216" s="68">
        <v>469</v>
      </c>
      <c r="M216" s="8">
        <f t="shared" si="16"/>
        <v>2.9312499999999999</v>
      </c>
      <c r="N216" s="2">
        <v>1.6020000000000001</v>
      </c>
      <c r="O216" s="69">
        <f t="shared" si="17"/>
        <v>160</v>
      </c>
      <c r="P216" s="181">
        <f t="shared" si="18"/>
        <v>2.3454157782515992</v>
      </c>
      <c r="Q216" s="77" t="s">
        <v>716</v>
      </c>
      <c r="V216" s="82">
        <v>0.5</v>
      </c>
      <c r="W216" s="83">
        <v>0.68055555555555547</v>
      </c>
      <c r="X216" s="86">
        <f t="shared" si="19"/>
        <v>0.18055555555555547</v>
      </c>
      <c r="AC216" s="22"/>
      <c r="AD216" s="23"/>
    </row>
    <row r="217" spans="1:30" x14ac:dyDescent="0.3">
      <c r="A217" s="44" t="s">
        <v>2737</v>
      </c>
      <c r="B217" s="68" t="s">
        <v>1338</v>
      </c>
      <c r="C217" s="2" t="s">
        <v>1</v>
      </c>
      <c r="D217" s="2">
        <v>66</v>
      </c>
      <c r="E217" s="6">
        <v>19594</v>
      </c>
      <c r="F217" s="7">
        <v>43738.705891203703</v>
      </c>
      <c r="G217" s="69" t="s">
        <v>4</v>
      </c>
      <c r="H217" s="68">
        <v>2641</v>
      </c>
      <c r="I217" s="8">
        <f t="shared" si="15"/>
        <v>18.213793103448275</v>
      </c>
      <c r="J217" s="2">
        <v>5.1559999999999997</v>
      </c>
      <c r="K217" s="69">
        <v>145</v>
      </c>
      <c r="L217" s="68">
        <v>379</v>
      </c>
      <c r="M217" s="8">
        <f t="shared" si="16"/>
        <v>2.613793103448276</v>
      </c>
      <c r="N217" s="2">
        <v>1.6759999999999999</v>
      </c>
      <c r="O217" s="69">
        <f t="shared" si="17"/>
        <v>145</v>
      </c>
      <c r="P217" s="181">
        <f t="shared" si="18"/>
        <v>6.9683377308707115</v>
      </c>
      <c r="Q217" s="77" t="s">
        <v>716</v>
      </c>
      <c r="V217" s="82">
        <v>0.52916666666666667</v>
      </c>
      <c r="W217" s="83">
        <v>0.70833333333333337</v>
      </c>
      <c r="X217" s="86">
        <f t="shared" si="19"/>
        <v>0.1791666666666667</v>
      </c>
      <c r="AC217" s="22"/>
      <c r="AD217" s="23"/>
    </row>
    <row r="218" spans="1:30" x14ac:dyDescent="0.3">
      <c r="A218" s="44" t="s">
        <v>3958</v>
      </c>
      <c r="B218" s="68" t="s">
        <v>3959</v>
      </c>
      <c r="C218" s="2" t="s">
        <v>6</v>
      </c>
      <c r="D218" s="2">
        <v>45</v>
      </c>
      <c r="E218" s="6">
        <v>26957</v>
      </c>
      <c r="F218" s="7">
        <v>43739.422013888892</v>
      </c>
      <c r="G218" s="69" t="s">
        <v>2</v>
      </c>
      <c r="H218" s="68">
        <v>1541</v>
      </c>
      <c r="I218" s="8">
        <f t="shared" si="15"/>
        <v>11.853846153846154</v>
      </c>
      <c r="J218" s="2">
        <v>3.4870000000000001</v>
      </c>
      <c r="K218" s="69">
        <v>130</v>
      </c>
      <c r="L218" s="68">
        <v>468</v>
      </c>
      <c r="M218" s="8">
        <f t="shared" si="16"/>
        <v>3.6</v>
      </c>
      <c r="N218" s="2">
        <v>1.798</v>
      </c>
      <c r="O218" s="69">
        <f t="shared" si="17"/>
        <v>130</v>
      </c>
      <c r="P218" s="181">
        <f t="shared" si="18"/>
        <v>3.2927350427350426</v>
      </c>
      <c r="Q218" s="77" t="s">
        <v>3960</v>
      </c>
      <c r="V218" s="84">
        <v>0.4236111111111111</v>
      </c>
      <c r="W218" s="85">
        <v>0.58333333333333337</v>
      </c>
      <c r="X218" s="86">
        <f t="shared" si="19"/>
        <v>0.15972222222222227</v>
      </c>
      <c r="AC218" s="22"/>
      <c r="AD218" s="23"/>
    </row>
    <row r="219" spans="1:30" x14ac:dyDescent="0.3">
      <c r="A219" s="44" t="s">
        <v>3961</v>
      </c>
      <c r="B219" s="68" t="s">
        <v>3962</v>
      </c>
      <c r="C219" s="2" t="s">
        <v>1</v>
      </c>
      <c r="D219" s="2">
        <v>60</v>
      </c>
      <c r="E219" s="6">
        <v>21586</v>
      </c>
      <c r="F219" s="7">
        <v>43739.520636574074</v>
      </c>
      <c r="G219" s="69" t="s">
        <v>4</v>
      </c>
      <c r="H219" s="68">
        <v>2761</v>
      </c>
      <c r="I219" s="8">
        <f t="shared" si="15"/>
        <v>24.008695652173913</v>
      </c>
      <c r="J219" s="2">
        <v>4.95</v>
      </c>
      <c r="K219" s="69">
        <v>115</v>
      </c>
      <c r="L219" s="68">
        <v>664</v>
      </c>
      <c r="M219" s="8">
        <f t="shared" si="16"/>
        <v>5.7739130434782613</v>
      </c>
      <c r="N219" s="2">
        <v>2.6720000000000002</v>
      </c>
      <c r="O219" s="69">
        <f t="shared" si="17"/>
        <v>115</v>
      </c>
      <c r="P219" s="181">
        <f t="shared" si="18"/>
        <v>4.1581325301204819</v>
      </c>
      <c r="Q219" s="77" t="s">
        <v>3963</v>
      </c>
      <c r="V219" s="84">
        <v>0.37083333333333335</v>
      </c>
      <c r="W219" s="85">
        <v>0.52083333333333337</v>
      </c>
      <c r="X219" s="86">
        <f t="shared" si="19"/>
        <v>0.15000000000000002</v>
      </c>
      <c r="AC219" s="22"/>
      <c r="AD219" s="23"/>
    </row>
    <row r="220" spans="1:30" x14ac:dyDescent="0.3">
      <c r="A220" s="44" t="s">
        <v>3964</v>
      </c>
      <c r="B220" s="68" t="s">
        <v>3965</v>
      </c>
      <c r="C220" s="2" t="s">
        <v>6</v>
      </c>
      <c r="D220" s="2">
        <v>64</v>
      </c>
      <c r="E220" s="6">
        <v>20008</v>
      </c>
      <c r="F220" s="7">
        <v>43739.536770833336</v>
      </c>
      <c r="G220" s="69" t="s">
        <v>4</v>
      </c>
      <c r="H220" s="68">
        <v>2277</v>
      </c>
      <c r="I220" s="8">
        <f t="shared" si="15"/>
        <v>18.66393442622951</v>
      </c>
      <c r="J220" s="2">
        <v>4.4119999999999999</v>
      </c>
      <c r="K220" s="69">
        <v>122</v>
      </c>
      <c r="L220" s="68">
        <v>676</v>
      </c>
      <c r="M220" s="8">
        <f t="shared" si="16"/>
        <v>5.5409836065573774</v>
      </c>
      <c r="N220" s="2">
        <v>2.601</v>
      </c>
      <c r="O220" s="69">
        <f t="shared" si="17"/>
        <v>122</v>
      </c>
      <c r="P220" s="181">
        <f t="shared" si="18"/>
        <v>3.3683431952662723</v>
      </c>
      <c r="Q220" s="77" t="s">
        <v>3966</v>
      </c>
      <c r="V220" s="84">
        <v>0.37986111111111115</v>
      </c>
      <c r="W220" s="85">
        <v>0.53472222222222221</v>
      </c>
      <c r="X220" s="86">
        <f t="shared" si="19"/>
        <v>0.15486111111111106</v>
      </c>
      <c r="AC220" s="22"/>
      <c r="AD220" s="23"/>
    </row>
    <row r="221" spans="1:30" x14ac:dyDescent="0.3">
      <c r="A221" s="44" t="s">
        <v>3967</v>
      </c>
      <c r="B221" s="68" t="s">
        <v>3968</v>
      </c>
      <c r="C221" s="2" t="s">
        <v>6</v>
      </c>
      <c r="D221" s="2">
        <v>68</v>
      </c>
      <c r="E221" s="6">
        <v>18877</v>
      </c>
      <c r="F221" s="7">
        <v>43739.549097222225</v>
      </c>
      <c r="G221" s="69" t="s">
        <v>4</v>
      </c>
      <c r="H221" s="68">
        <v>2667</v>
      </c>
      <c r="I221" s="8">
        <f t="shared" si="15"/>
        <v>14.653846153846153</v>
      </c>
      <c r="J221" s="2">
        <v>4.1020000000000003</v>
      </c>
      <c r="K221" s="69">
        <v>182</v>
      </c>
      <c r="L221" s="68">
        <v>690</v>
      </c>
      <c r="M221" s="8">
        <f t="shared" si="16"/>
        <v>3.7912087912087911</v>
      </c>
      <c r="N221" s="2">
        <v>2.0680000000000001</v>
      </c>
      <c r="O221" s="69">
        <f t="shared" si="17"/>
        <v>182</v>
      </c>
      <c r="P221" s="181">
        <f t="shared" si="18"/>
        <v>3.8652173913043479</v>
      </c>
      <c r="Q221" s="77" t="s">
        <v>3969</v>
      </c>
      <c r="V221" s="84">
        <v>0.39930555555555558</v>
      </c>
      <c r="W221" s="85">
        <v>0.54861111111111105</v>
      </c>
      <c r="X221" s="86">
        <f t="shared" si="19"/>
        <v>0.14930555555555547</v>
      </c>
      <c r="AC221" s="22"/>
      <c r="AD221" s="23"/>
    </row>
    <row r="222" spans="1:30" x14ac:dyDescent="0.3">
      <c r="A222" s="44" t="s">
        <v>3970</v>
      </c>
      <c r="B222" s="68" t="s">
        <v>3971</v>
      </c>
      <c r="C222" s="2" t="s">
        <v>1</v>
      </c>
      <c r="D222" s="2">
        <v>48</v>
      </c>
      <c r="E222" s="6">
        <v>26008</v>
      </c>
      <c r="F222" s="7">
        <v>43739.568055555559</v>
      </c>
      <c r="G222" s="69" t="s">
        <v>4</v>
      </c>
      <c r="H222" s="68">
        <v>2087</v>
      </c>
      <c r="I222" s="8">
        <f t="shared" si="15"/>
        <v>16.696000000000002</v>
      </c>
      <c r="J222" s="2">
        <v>4.1879999999999997</v>
      </c>
      <c r="K222" s="69">
        <v>125</v>
      </c>
      <c r="L222" s="68">
        <v>454</v>
      </c>
      <c r="M222" s="8">
        <f t="shared" si="16"/>
        <v>3.6320000000000001</v>
      </c>
      <c r="N222" s="2">
        <v>1.982</v>
      </c>
      <c r="O222" s="69">
        <f t="shared" si="17"/>
        <v>125</v>
      </c>
      <c r="P222" s="181">
        <f t="shared" si="18"/>
        <v>4.5969162995594717</v>
      </c>
      <c r="Q222" s="77" t="s">
        <v>3966</v>
      </c>
      <c r="V222" s="84">
        <v>0.40625</v>
      </c>
      <c r="W222" s="85">
        <v>0.56944444444444442</v>
      </c>
      <c r="X222" s="86">
        <f t="shared" si="19"/>
        <v>0.16319444444444442</v>
      </c>
      <c r="AC222" s="22"/>
      <c r="AD222" s="23"/>
    </row>
    <row r="223" spans="1:30" x14ac:dyDescent="0.3">
      <c r="A223" s="44" t="s">
        <v>3972</v>
      </c>
      <c r="B223" s="68" t="s">
        <v>3973</v>
      </c>
      <c r="C223" s="2" t="s">
        <v>1</v>
      </c>
      <c r="D223" s="2">
        <v>55</v>
      </c>
      <c r="E223" s="6">
        <v>23518</v>
      </c>
      <c r="F223" s="7">
        <v>43739.594583333332</v>
      </c>
      <c r="G223" s="69" t="s">
        <v>4</v>
      </c>
      <c r="H223" s="68">
        <v>2590</v>
      </c>
      <c r="I223" s="8">
        <f t="shared" si="15"/>
        <v>18.111888111888113</v>
      </c>
      <c r="J223" s="2">
        <v>4.359</v>
      </c>
      <c r="K223" s="69">
        <v>143</v>
      </c>
      <c r="L223" s="68">
        <v>399</v>
      </c>
      <c r="M223" s="8">
        <f t="shared" si="16"/>
        <v>2.7902097902097904</v>
      </c>
      <c r="N223" s="2">
        <v>1.768</v>
      </c>
      <c r="O223" s="69">
        <f t="shared" si="17"/>
        <v>143</v>
      </c>
      <c r="P223" s="181">
        <f t="shared" si="18"/>
        <v>6.4912280701754383</v>
      </c>
      <c r="Q223" s="77" t="s">
        <v>3969</v>
      </c>
      <c r="V223" s="84">
        <v>0.43124999999999997</v>
      </c>
      <c r="W223" s="85">
        <v>0.59722222222222221</v>
      </c>
      <c r="X223" s="86">
        <f t="shared" si="19"/>
        <v>0.16597222222222224</v>
      </c>
      <c r="AC223" s="22"/>
      <c r="AD223" s="23"/>
    </row>
    <row r="224" spans="1:30" x14ac:dyDescent="0.3">
      <c r="A224" s="44" t="s">
        <v>3974</v>
      </c>
      <c r="B224" s="68" t="s">
        <v>3975</v>
      </c>
      <c r="C224" s="2" t="s">
        <v>6</v>
      </c>
      <c r="D224" s="2">
        <v>70</v>
      </c>
      <c r="E224" s="6">
        <v>17933</v>
      </c>
      <c r="F224" s="7">
        <v>43739.615243055552</v>
      </c>
      <c r="G224" s="69" t="s">
        <v>4</v>
      </c>
      <c r="H224" s="68">
        <v>2555</v>
      </c>
      <c r="I224" s="8">
        <f t="shared" si="15"/>
        <v>15.579268292682928</v>
      </c>
      <c r="J224" s="2">
        <v>3.6819999999999999</v>
      </c>
      <c r="K224" s="69">
        <v>164</v>
      </c>
      <c r="L224" s="68">
        <v>874</v>
      </c>
      <c r="M224" s="8">
        <f t="shared" si="16"/>
        <v>5.3292682926829267</v>
      </c>
      <c r="N224" s="2">
        <v>2.35</v>
      </c>
      <c r="O224" s="69">
        <f t="shared" si="17"/>
        <v>164</v>
      </c>
      <c r="P224" s="181">
        <f t="shared" si="18"/>
        <v>2.9233409610983982</v>
      </c>
      <c r="Q224" s="77" t="s">
        <v>3966</v>
      </c>
      <c r="V224" s="84">
        <v>0.4513888888888889</v>
      </c>
      <c r="W224" s="85">
        <v>0.61805555555555558</v>
      </c>
      <c r="X224" s="86">
        <f t="shared" si="19"/>
        <v>0.16666666666666669</v>
      </c>
      <c r="AC224" s="22"/>
      <c r="AD224" s="23"/>
    </row>
    <row r="225" spans="1:30" x14ac:dyDescent="0.3">
      <c r="A225" s="44" t="s">
        <v>3976</v>
      </c>
      <c r="B225" s="68" t="s">
        <v>3977</v>
      </c>
      <c r="C225" s="2" t="s">
        <v>6</v>
      </c>
      <c r="D225" s="2">
        <v>29</v>
      </c>
      <c r="E225" s="6">
        <v>32881</v>
      </c>
      <c r="F225" s="7">
        <v>43739.634942129633</v>
      </c>
      <c r="G225" s="69" t="s">
        <v>4</v>
      </c>
      <c r="H225" s="68">
        <v>1568</v>
      </c>
      <c r="I225" s="8">
        <f t="shared" si="15"/>
        <v>11.969465648854962</v>
      </c>
      <c r="J225" s="2">
        <v>3.8069999999999999</v>
      </c>
      <c r="K225" s="69">
        <v>131</v>
      </c>
      <c r="L225" s="68">
        <v>635</v>
      </c>
      <c r="M225" s="8">
        <f t="shared" si="16"/>
        <v>4.8473282442748094</v>
      </c>
      <c r="N225" s="2">
        <v>2.2309999999999999</v>
      </c>
      <c r="O225" s="69">
        <f t="shared" si="17"/>
        <v>131</v>
      </c>
      <c r="P225" s="181">
        <f t="shared" si="18"/>
        <v>2.4692913385826771</v>
      </c>
      <c r="Q225" s="77" t="s">
        <v>3969</v>
      </c>
      <c r="V225" s="84">
        <v>0.47569444444444442</v>
      </c>
      <c r="W225" s="85">
        <v>0.6333333333333333</v>
      </c>
      <c r="X225" s="86">
        <f t="shared" si="19"/>
        <v>0.15763888888888888</v>
      </c>
      <c r="AC225" s="22"/>
      <c r="AD225" s="23"/>
    </row>
    <row r="226" spans="1:30" x14ac:dyDescent="0.3">
      <c r="A226" s="44" t="s">
        <v>3978</v>
      </c>
      <c r="B226" s="68" t="s">
        <v>3979</v>
      </c>
      <c r="C226" s="2" t="s">
        <v>6</v>
      </c>
      <c r="D226" s="2">
        <v>36</v>
      </c>
      <c r="E226" s="6">
        <v>30340</v>
      </c>
      <c r="F226" s="7">
        <v>43739.648020833331</v>
      </c>
      <c r="G226" s="69" t="s">
        <v>4</v>
      </c>
      <c r="H226" s="68">
        <v>1058</v>
      </c>
      <c r="I226" s="8">
        <f t="shared" si="15"/>
        <v>7.666666666666667</v>
      </c>
      <c r="J226" s="2">
        <v>2.875</v>
      </c>
      <c r="K226" s="69">
        <v>138</v>
      </c>
      <c r="L226" s="68">
        <v>427</v>
      </c>
      <c r="M226" s="8">
        <f t="shared" si="16"/>
        <v>3.0942028985507246</v>
      </c>
      <c r="N226" s="2">
        <v>1.974</v>
      </c>
      <c r="O226" s="69">
        <f t="shared" si="17"/>
        <v>138</v>
      </c>
      <c r="P226" s="181">
        <f t="shared" si="18"/>
        <v>2.4777517564402811</v>
      </c>
      <c r="Q226" s="77" t="s">
        <v>3960</v>
      </c>
      <c r="V226" s="84">
        <v>0.46319444444444446</v>
      </c>
      <c r="W226" s="85">
        <v>0.64583333333333337</v>
      </c>
      <c r="X226" s="86">
        <f t="shared" si="19"/>
        <v>0.18263888888888891</v>
      </c>
      <c r="AC226" s="22"/>
      <c r="AD226" s="23"/>
    </row>
    <row r="227" spans="1:30" x14ac:dyDescent="0.3">
      <c r="A227" s="44" t="s">
        <v>3980</v>
      </c>
      <c r="B227" s="68" t="s">
        <v>3981</v>
      </c>
      <c r="C227" s="2" t="s">
        <v>6</v>
      </c>
      <c r="D227" s="2">
        <v>65</v>
      </c>
      <c r="E227" s="6">
        <v>19733</v>
      </c>
      <c r="F227" s="7">
        <v>43739.665613425925</v>
      </c>
      <c r="G227" s="69" t="s">
        <v>4</v>
      </c>
      <c r="H227" s="68">
        <v>2036</v>
      </c>
      <c r="I227" s="8">
        <f t="shared" si="15"/>
        <v>13.850340136054422</v>
      </c>
      <c r="J227" s="2">
        <v>3.657</v>
      </c>
      <c r="K227" s="69">
        <v>147</v>
      </c>
      <c r="L227" s="68">
        <v>725</v>
      </c>
      <c r="M227" s="8">
        <f t="shared" si="16"/>
        <v>4.9319727891156466</v>
      </c>
      <c r="N227" s="2">
        <v>2.3250000000000002</v>
      </c>
      <c r="O227" s="69">
        <f t="shared" si="17"/>
        <v>147</v>
      </c>
      <c r="P227" s="181">
        <f t="shared" si="18"/>
        <v>2.8082758620689652</v>
      </c>
      <c r="Q227" s="77" t="s">
        <v>717</v>
      </c>
      <c r="V227" s="84">
        <v>0.49791666666666662</v>
      </c>
      <c r="W227" s="85">
        <v>0.66666666666666663</v>
      </c>
      <c r="X227" s="86">
        <f t="shared" si="19"/>
        <v>0.16875000000000001</v>
      </c>
      <c r="AC227" s="22"/>
      <c r="AD227" s="23"/>
    </row>
    <row r="228" spans="1:30" x14ac:dyDescent="0.3">
      <c r="A228" s="44" t="s">
        <v>3982</v>
      </c>
      <c r="B228" s="68" t="s">
        <v>3983</v>
      </c>
      <c r="C228" s="2" t="s">
        <v>6</v>
      </c>
      <c r="D228" s="2">
        <v>42</v>
      </c>
      <c r="E228" s="6">
        <v>28214</v>
      </c>
      <c r="F228" s="7">
        <v>43739.676840277774</v>
      </c>
      <c r="G228" s="69" t="s">
        <v>4</v>
      </c>
      <c r="H228" s="68">
        <v>1893</v>
      </c>
      <c r="I228" s="8">
        <f t="shared" si="15"/>
        <v>12.292207792207792</v>
      </c>
      <c r="J228" s="2">
        <v>3.806</v>
      </c>
      <c r="K228" s="69">
        <v>154</v>
      </c>
      <c r="L228" s="68">
        <v>573</v>
      </c>
      <c r="M228" s="8">
        <f t="shared" si="16"/>
        <v>3.720779220779221</v>
      </c>
      <c r="N228" s="2">
        <v>1.9690000000000001</v>
      </c>
      <c r="O228" s="69">
        <f t="shared" si="17"/>
        <v>154</v>
      </c>
      <c r="P228" s="181">
        <f t="shared" si="18"/>
        <v>3.3036649214659684</v>
      </c>
      <c r="Q228" s="77" t="s">
        <v>3984</v>
      </c>
      <c r="V228" s="84">
        <v>0.52777777777777779</v>
      </c>
      <c r="W228" s="85">
        <v>0.68055555555555547</v>
      </c>
      <c r="X228" s="86">
        <f t="shared" si="19"/>
        <v>0.15277777777777768</v>
      </c>
      <c r="AC228" s="22"/>
      <c r="AD228" s="23"/>
    </row>
    <row r="229" spans="1:30" x14ac:dyDescent="0.3">
      <c r="A229" s="44" t="s">
        <v>3985</v>
      </c>
      <c r="B229" s="68" t="s">
        <v>3986</v>
      </c>
      <c r="C229" s="2" t="s">
        <v>1</v>
      </c>
      <c r="D229" s="2">
        <v>47</v>
      </c>
      <c r="E229" s="6">
        <v>26313</v>
      </c>
      <c r="F229" s="7">
        <v>43740.518946759257</v>
      </c>
      <c r="G229" s="69" t="s">
        <v>4</v>
      </c>
      <c r="H229" s="68">
        <v>1888</v>
      </c>
      <c r="I229" s="8">
        <f t="shared" si="15"/>
        <v>12.25974025974026</v>
      </c>
      <c r="J229" s="2">
        <v>4.1630000000000003</v>
      </c>
      <c r="K229" s="69">
        <v>154</v>
      </c>
      <c r="L229" s="68">
        <v>552</v>
      </c>
      <c r="M229" s="8">
        <f t="shared" si="16"/>
        <v>3.5844155844155843</v>
      </c>
      <c r="N229" s="2">
        <v>1.7589999999999999</v>
      </c>
      <c r="O229" s="69">
        <f t="shared" si="17"/>
        <v>154</v>
      </c>
      <c r="P229" s="181">
        <f t="shared" si="18"/>
        <v>3.4202898550724639</v>
      </c>
      <c r="Q229" s="77" t="s">
        <v>3960</v>
      </c>
      <c r="V229" s="84">
        <v>0.37291666666666662</v>
      </c>
      <c r="W229" s="85">
        <v>0.52083333333333337</v>
      </c>
      <c r="X229" s="86">
        <f t="shared" si="19"/>
        <v>0.14791666666666675</v>
      </c>
      <c r="AC229" s="22"/>
      <c r="AD229" s="23"/>
    </row>
    <row r="230" spans="1:30" x14ac:dyDescent="0.3">
      <c r="A230" s="44" t="s">
        <v>3987</v>
      </c>
      <c r="B230" s="68" t="s">
        <v>3988</v>
      </c>
      <c r="C230" s="2" t="s">
        <v>6</v>
      </c>
      <c r="D230" s="2">
        <v>31</v>
      </c>
      <c r="E230" s="6">
        <v>32075</v>
      </c>
      <c r="F230" s="7">
        <v>43740.538680555554</v>
      </c>
      <c r="G230" s="69" t="s">
        <v>4</v>
      </c>
      <c r="H230" s="68">
        <v>901</v>
      </c>
      <c r="I230" s="8">
        <f t="shared" si="15"/>
        <v>5.5962732919254661</v>
      </c>
      <c r="J230" s="2">
        <v>2.4630000000000001</v>
      </c>
      <c r="K230" s="69">
        <v>161</v>
      </c>
      <c r="L230" s="68">
        <v>422</v>
      </c>
      <c r="M230" s="8">
        <f t="shared" si="16"/>
        <v>2.6211180124223601</v>
      </c>
      <c r="N230" s="2">
        <v>1.7390000000000001</v>
      </c>
      <c r="O230" s="69">
        <f t="shared" si="17"/>
        <v>161</v>
      </c>
      <c r="P230" s="181">
        <f t="shared" si="18"/>
        <v>2.1350710900473935</v>
      </c>
      <c r="Q230" s="77" t="s">
        <v>717</v>
      </c>
      <c r="V230" s="84">
        <v>0.37777777777777777</v>
      </c>
      <c r="W230" s="85">
        <v>0.53472222222222221</v>
      </c>
      <c r="X230" s="86">
        <f t="shared" si="19"/>
        <v>0.15694444444444444</v>
      </c>
      <c r="AC230" s="22"/>
      <c r="AD230" s="23"/>
    </row>
    <row r="231" spans="1:30" x14ac:dyDescent="0.3">
      <c r="A231" s="44" t="s">
        <v>3989</v>
      </c>
      <c r="B231" s="68" t="s">
        <v>3990</v>
      </c>
      <c r="C231" s="2" t="s">
        <v>1</v>
      </c>
      <c r="D231" s="2">
        <v>52</v>
      </c>
      <c r="E231" s="6">
        <v>24546</v>
      </c>
      <c r="F231" s="7">
        <v>43740.557870370372</v>
      </c>
      <c r="G231" s="69" t="s">
        <v>4</v>
      </c>
      <c r="H231" s="68">
        <v>1715</v>
      </c>
      <c r="I231" s="8">
        <f t="shared" si="15"/>
        <v>12.427536231884059</v>
      </c>
      <c r="J231" s="2">
        <v>4.0309999999999997</v>
      </c>
      <c r="K231" s="69">
        <v>138</v>
      </c>
      <c r="L231" s="68">
        <v>372</v>
      </c>
      <c r="M231" s="8">
        <f t="shared" si="16"/>
        <v>2.6956521739130435</v>
      </c>
      <c r="N231" s="2">
        <v>1.478</v>
      </c>
      <c r="O231" s="69">
        <f t="shared" si="17"/>
        <v>138</v>
      </c>
      <c r="P231" s="181">
        <f t="shared" si="18"/>
        <v>4.610215053763441</v>
      </c>
      <c r="Q231" s="77" t="s">
        <v>3969</v>
      </c>
      <c r="V231" s="84">
        <v>0.39097222222222222</v>
      </c>
      <c r="W231" s="85">
        <v>0.55555555555555558</v>
      </c>
      <c r="X231" s="86">
        <f t="shared" si="19"/>
        <v>0.16458333333333336</v>
      </c>
      <c r="AC231" s="22"/>
      <c r="AD231" s="23"/>
    </row>
    <row r="232" spans="1:30" x14ac:dyDescent="0.3">
      <c r="A232" s="44" t="s">
        <v>3991</v>
      </c>
      <c r="B232" s="68" t="s">
        <v>3992</v>
      </c>
      <c r="C232" s="2" t="s">
        <v>1</v>
      </c>
      <c r="D232" s="2">
        <v>49</v>
      </c>
      <c r="E232" s="6">
        <v>25485</v>
      </c>
      <c r="F232" s="7">
        <v>43740.570231481484</v>
      </c>
      <c r="G232" s="69" t="s">
        <v>4</v>
      </c>
      <c r="H232" s="68">
        <v>1188</v>
      </c>
      <c r="I232" s="8">
        <f t="shared" si="15"/>
        <v>10.8</v>
      </c>
      <c r="J232" s="2">
        <v>3.4870000000000001</v>
      </c>
      <c r="K232" s="69">
        <v>110</v>
      </c>
      <c r="L232" s="68">
        <v>303</v>
      </c>
      <c r="M232" s="8">
        <f t="shared" si="16"/>
        <v>2.7545454545454544</v>
      </c>
      <c r="N232" s="2">
        <v>1.677</v>
      </c>
      <c r="O232" s="69">
        <f t="shared" si="17"/>
        <v>110</v>
      </c>
      <c r="P232" s="181">
        <f t="shared" si="18"/>
        <v>3.9207920792079212</v>
      </c>
      <c r="Q232" s="77" t="s">
        <v>3969</v>
      </c>
      <c r="V232" s="84">
        <v>0.40625</v>
      </c>
      <c r="W232" s="85">
        <v>0.56944444444444442</v>
      </c>
      <c r="X232" s="86">
        <f t="shared" si="19"/>
        <v>0.16319444444444442</v>
      </c>
      <c r="AC232" s="22"/>
      <c r="AD232" s="23"/>
    </row>
    <row r="233" spans="1:30" x14ac:dyDescent="0.3">
      <c r="A233" s="44" t="s">
        <v>3993</v>
      </c>
      <c r="B233" s="68" t="s">
        <v>3994</v>
      </c>
      <c r="C233" s="2" t="s">
        <v>1</v>
      </c>
      <c r="D233" s="2">
        <v>70</v>
      </c>
      <c r="E233" s="6">
        <v>18040</v>
      </c>
      <c r="F233" s="7">
        <v>43740.584247685183</v>
      </c>
      <c r="G233" s="69" t="s">
        <v>4</v>
      </c>
      <c r="H233" s="68">
        <v>2331</v>
      </c>
      <c r="I233" s="8">
        <f t="shared" si="15"/>
        <v>20.269565217391303</v>
      </c>
      <c r="J233" s="2">
        <v>4.3780000000000001</v>
      </c>
      <c r="K233" s="69">
        <v>115</v>
      </c>
      <c r="L233" s="68">
        <v>526</v>
      </c>
      <c r="M233" s="8">
        <f t="shared" si="16"/>
        <v>4.5739130434782611</v>
      </c>
      <c r="N233" s="2">
        <v>2.4319999999999999</v>
      </c>
      <c r="O233" s="69">
        <f t="shared" si="17"/>
        <v>115</v>
      </c>
      <c r="P233" s="181">
        <f t="shared" si="18"/>
        <v>4.4315589353612159</v>
      </c>
      <c r="Q233" s="77" t="s">
        <v>3969</v>
      </c>
      <c r="V233" s="84">
        <v>0.41250000000000003</v>
      </c>
      <c r="W233" s="85">
        <v>0.58333333333333337</v>
      </c>
      <c r="X233" s="86">
        <f t="shared" si="19"/>
        <v>0.17083333333333334</v>
      </c>
      <c r="AC233" s="22"/>
      <c r="AD233" s="23"/>
    </row>
    <row r="234" spans="1:30" x14ac:dyDescent="0.3">
      <c r="A234" s="44" t="s">
        <v>3995</v>
      </c>
      <c r="B234" s="68" t="s">
        <v>3996</v>
      </c>
      <c r="C234" s="2" t="s">
        <v>1</v>
      </c>
      <c r="D234" s="2">
        <v>50</v>
      </c>
      <c r="E234" s="6">
        <v>25413</v>
      </c>
      <c r="F234" s="7">
        <v>43740.594444444447</v>
      </c>
      <c r="G234" s="69" t="s">
        <v>4</v>
      </c>
      <c r="H234" s="68">
        <v>1626</v>
      </c>
      <c r="I234" s="8">
        <f t="shared" si="15"/>
        <v>13.007999999999999</v>
      </c>
      <c r="J234" s="2">
        <v>3.7789999999999999</v>
      </c>
      <c r="K234" s="69">
        <v>125</v>
      </c>
      <c r="L234" s="68">
        <v>344</v>
      </c>
      <c r="M234" s="8">
        <f t="shared" si="16"/>
        <v>2.7519999999999998</v>
      </c>
      <c r="N234" s="2">
        <v>1.61</v>
      </c>
      <c r="O234" s="69">
        <f t="shared" si="17"/>
        <v>125</v>
      </c>
      <c r="P234" s="181">
        <f t="shared" si="18"/>
        <v>4.7267441860465116</v>
      </c>
      <c r="Q234" s="77" t="s">
        <v>3969</v>
      </c>
      <c r="V234" s="84">
        <v>0.43124999999999997</v>
      </c>
      <c r="W234" s="85">
        <v>0.59722222222222221</v>
      </c>
      <c r="X234" s="86">
        <f t="shared" si="19"/>
        <v>0.16597222222222224</v>
      </c>
      <c r="AC234" s="22"/>
      <c r="AD234" s="23"/>
    </row>
    <row r="235" spans="1:30" x14ac:dyDescent="0.3">
      <c r="A235" s="44" t="s">
        <v>3997</v>
      </c>
      <c r="B235" s="68" t="s">
        <v>3998</v>
      </c>
      <c r="C235" s="2" t="s">
        <v>1</v>
      </c>
      <c r="D235" s="2">
        <v>44</v>
      </c>
      <c r="E235" s="6">
        <v>27485</v>
      </c>
      <c r="F235" s="7">
        <v>43740.616793981484</v>
      </c>
      <c r="G235" s="69" t="s">
        <v>4</v>
      </c>
      <c r="H235" s="68">
        <v>1431</v>
      </c>
      <c r="I235" s="8">
        <f t="shared" si="15"/>
        <v>9.9375</v>
      </c>
      <c r="J235" s="2">
        <v>3.5270000000000001</v>
      </c>
      <c r="K235" s="69">
        <v>144</v>
      </c>
      <c r="L235" s="68">
        <v>442</v>
      </c>
      <c r="M235" s="8">
        <f t="shared" si="16"/>
        <v>3.0694444444444446</v>
      </c>
      <c r="N235" s="2">
        <v>1.7569999999999999</v>
      </c>
      <c r="O235" s="69">
        <f t="shared" si="17"/>
        <v>144</v>
      </c>
      <c r="P235" s="181">
        <f t="shared" si="18"/>
        <v>3.2375565610859725</v>
      </c>
      <c r="Q235" s="77" t="s">
        <v>3960</v>
      </c>
      <c r="V235" s="84">
        <v>0.43958333333333338</v>
      </c>
      <c r="W235" s="85">
        <v>0.61805555555555558</v>
      </c>
      <c r="X235" s="86">
        <f t="shared" si="19"/>
        <v>0.1784722222222222</v>
      </c>
      <c r="AC235" s="22"/>
      <c r="AD235" s="23"/>
    </row>
    <row r="236" spans="1:30" x14ac:dyDescent="0.3">
      <c r="A236" s="44" t="s">
        <v>3999</v>
      </c>
      <c r="B236" s="68" t="s">
        <v>4000</v>
      </c>
      <c r="C236" s="2" t="s">
        <v>1</v>
      </c>
      <c r="D236" s="2">
        <v>57</v>
      </c>
      <c r="E236" s="6">
        <v>22875</v>
      </c>
      <c r="F236" s="7">
        <v>43740.630706018521</v>
      </c>
      <c r="G236" s="69" t="s">
        <v>4</v>
      </c>
      <c r="H236" s="68">
        <v>1559</v>
      </c>
      <c r="I236" s="8">
        <f t="shared" si="15"/>
        <v>14.172727272727272</v>
      </c>
      <c r="J236" s="2">
        <v>4.234</v>
      </c>
      <c r="K236" s="69">
        <v>110</v>
      </c>
      <c r="L236" s="68">
        <v>329</v>
      </c>
      <c r="M236" s="8">
        <f t="shared" si="16"/>
        <v>2.9909090909090907</v>
      </c>
      <c r="N236" s="2">
        <v>1.6950000000000001</v>
      </c>
      <c r="O236" s="69">
        <f t="shared" si="17"/>
        <v>110</v>
      </c>
      <c r="P236" s="181">
        <f t="shared" si="18"/>
        <v>4.7386018237082066</v>
      </c>
      <c r="Q236" s="77" t="s">
        <v>717</v>
      </c>
      <c r="V236" s="84">
        <v>0.46111111111111108</v>
      </c>
      <c r="W236" s="85">
        <v>0.63194444444444442</v>
      </c>
      <c r="X236" s="86">
        <f t="shared" si="19"/>
        <v>0.17083333333333334</v>
      </c>
      <c r="AC236" s="22"/>
      <c r="AD236" s="23"/>
    </row>
    <row r="237" spans="1:30" x14ac:dyDescent="0.3">
      <c r="A237" s="44" t="s">
        <v>4001</v>
      </c>
      <c r="B237" s="68" t="s">
        <v>4002</v>
      </c>
      <c r="C237" s="2" t="s">
        <v>6</v>
      </c>
      <c r="D237" s="2">
        <v>29</v>
      </c>
      <c r="E237" s="6">
        <v>32928</v>
      </c>
      <c r="F237" s="7">
        <v>43740.645624999997</v>
      </c>
      <c r="G237" s="69" t="s">
        <v>4</v>
      </c>
      <c r="H237" s="68">
        <v>610</v>
      </c>
      <c r="I237" s="8">
        <f t="shared" si="15"/>
        <v>5.5454545454545459</v>
      </c>
      <c r="J237" s="2">
        <v>2.41</v>
      </c>
      <c r="K237" s="69">
        <v>110</v>
      </c>
      <c r="L237" s="68">
        <v>255</v>
      </c>
      <c r="M237" s="8">
        <f t="shared" si="16"/>
        <v>2.3181818181818183</v>
      </c>
      <c r="N237" s="2">
        <v>1.4770000000000001</v>
      </c>
      <c r="O237" s="69">
        <f t="shared" si="17"/>
        <v>110</v>
      </c>
      <c r="P237" s="181">
        <f t="shared" si="18"/>
        <v>2.392156862745098</v>
      </c>
      <c r="Q237" s="77" t="s">
        <v>3984</v>
      </c>
      <c r="V237" s="84">
        <v>0.4694444444444445</v>
      </c>
      <c r="W237" s="85">
        <v>0.64583333333333337</v>
      </c>
      <c r="X237" s="86">
        <f t="shared" si="19"/>
        <v>0.17638888888888887</v>
      </c>
      <c r="AC237" s="22"/>
      <c r="AD237" s="23"/>
    </row>
    <row r="238" spans="1:30" x14ac:dyDescent="0.3">
      <c r="A238" s="44" t="s">
        <v>4003</v>
      </c>
      <c r="B238" s="68" t="s">
        <v>4004</v>
      </c>
      <c r="C238" s="2" t="s">
        <v>1</v>
      </c>
      <c r="D238" s="2">
        <v>66</v>
      </c>
      <c r="E238" s="6">
        <v>19561</v>
      </c>
      <c r="F238" s="7">
        <v>43740.661157407405</v>
      </c>
      <c r="G238" s="69" t="s">
        <v>4</v>
      </c>
      <c r="H238" s="68">
        <v>2190</v>
      </c>
      <c r="I238" s="8">
        <f t="shared" si="15"/>
        <v>16.846153846153847</v>
      </c>
      <c r="J238" s="2">
        <v>4.1639999999999997</v>
      </c>
      <c r="K238" s="69">
        <v>130</v>
      </c>
      <c r="L238" s="68">
        <v>422</v>
      </c>
      <c r="M238" s="8">
        <f t="shared" si="16"/>
        <v>3.2461538461538462</v>
      </c>
      <c r="N238" s="2">
        <v>1.7789999999999999</v>
      </c>
      <c r="O238" s="69">
        <f t="shared" si="17"/>
        <v>130</v>
      </c>
      <c r="P238" s="181">
        <f t="shared" si="18"/>
        <v>5.18957345971564</v>
      </c>
      <c r="Q238" s="77" t="s">
        <v>3960</v>
      </c>
      <c r="V238" s="84">
        <v>0.49374999999999997</v>
      </c>
      <c r="W238" s="85">
        <v>0.66666666666666663</v>
      </c>
      <c r="X238" s="86">
        <f t="shared" si="19"/>
        <v>0.17291666666666666</v>
      </c>
      <c r="AC238" s="22"/>
      <c r="AD238" s="23"/>
    </row>
    <row r="239" spans="1:30" x14ac:dyDescent="0.3">
      <c r="A239" s="44" t="s">
        <v>4005</v>
      </c>
      <c r="B239" s="68" t="s">
        <v>4006</v>
      </c>
      <c r="C239" s="2" t="s">
        <v>6</v>
      </c>
      <c r="D239" s="2">
        <v>62</v>
      </c>
      <c r="E239" s="6">
        <v>20850</v>
      </c>
      <c r="F239" s="7">
        <v>43740.677361111113</v>
      </c>
      <c r="G239" s="69" t="s">
        <v>4</v>
      </c>
      <c r="H239" s="68">
        <v>1341</v>
      </c>
      <c r="I239" s="8">
        <f t="shared" si="15"/>
        <v>9.3125</v>
      </c>
      <c r="J239" s="2">
        <v>3.17</v>
      </c>
      <c r="K239" s="69">
        <v>144</v>
      </c>
      <c r="L239" s="68">
        <v>451</v>
      </c>
      <c r="M239" s="8">
        <f t="shared" si="16"/>
        <v>3.1319444444444446</v>
      </c>
      <c r="N239" s="2">
        <v>1.806</v>
      </c>
      <c r="O239" s="69">
        <f t="shared" si="17"/>
        <v>144</v>
      </c>
      <c r="P239" s="181">
        <f t="shared" si="18"/>
        <v>2.973392461197339</v>
      </c>
      <c r="Q239" s="77" t="s">
        <v>717</v>
      </c>
      <c r="V239" s="84">
        <v>0.50555555555555554</v>
      </c>
      <c r="W239" s="85">
        <v>0.68055555555555547</v>
      </c>
      <c r="X239" s="86">
        <f t="shared" si="19"/>
        <v>0.17499999999999993</v>
      </c>
      <c r="AC239" s="22"/>
      <c r="AD239" s="23"/>
    </row>
    <row r="240" spans="1:30" x14ac:dyDescent="0.3">
      <c r="A240" s="44" t="s">
        <v>3329</v>
      </c>
      <c r="B240" s="68" t="s">
        <v>1831</v>
      </c>
      <c r="C240" s="2" t="s">
        <v>1</v>
      </c>
      <c r="D240" s="2">
        <v>50</v>
      </c>
      <c r="E240" s="6">
        <v>25194</v>
      </c>
      <c r="F240" s="7">
        <v>43742.518055555556</v>
      </c>
      <c r="G240" s="69" t="s">
        <v>4</v>
      </c>
      <c r="H240" s="68">
        <v>2041</v>
      </c>
      <c r="I240" s="8">
        <f t="shared" si="15"/>
        <v>17.747826086956522</v>
      </c>
      <c r="J240" s="2">
        <v>4.4820000000000002</v>
      </c>
      <c r="K240" s="69">
        <v>115</v>
      </c>
      <c r="L240" s="68">
        <v>662</v>
      </c>
      <c r="M240" s="8">
        <f t="shared" si="16"/>
        <v>5.7565217391304344</v>
      </c>
      <c r="N240" s="2">
        <v>2.7069999999999999</v>
      </c>
      <c r="O240" s="69">
        <f t="shared" si="17"/>
        <v>115</v>
      </c>
      <c r="P240" s="181">
        <f t="shared" si="18"/>
        <v>3.083081570996979</v>
      </c>
      <c r="Q240" s="77" t="s">
        <v>3969</v>
      </c>
      <c r="V240" s="84">
        <v>0.3840277777777778</v>
      </c>
      <c r="W240" s="85">
        <v>0.52083333333333337</v>
      </c>
      <c r="X240" s="86">
        <f t="shared" si="19"/>
        <v>0.13680555555555557</v>
      </c>
      <c r="AC240" s="22"/>
      <c r="AD240" s="23"/>
    </row>
    <row r="241" spans="1:30" x14ac:dyDescent="0.3">
      <c r="A241" s="44" t="s">
        <v>4007</v>
      </c>
      <c r="B241" s="68" t="s">
        <v>4008</v>
      </c>
      <c r="C241" s="2" t="s">
        <v>1</v>
      </c>
      <c r="D241" s="2">
        <v>73</v>
      </c>
      <c r="E241" s="6">
        <v>16917</v>
      </c>
      <c r="F241" s="7">
        <v>43742.529317129629</v>
      </c>
      <c r="G241" s="69" t="s">
        <v>4</v>
      </c>
      <c r="H241" s="68">
        <v>2741</v>
      </c>
      <c r="I241" s="8">
        <f t="shared" si="15"/>
        <v>21.753968253968253</v>
      </c>
      <c r="J241" s="2">
        <v>4.8479999999999999</v>
      </c>
      <c r="K241" s="69">
        <v>126</v>
      </c>
      <c r="L241" s="68">
        <v>651</v>
      </c>
      <c r="M241" s="8">
        <f t="shared" si="16"/>
        <v>5.166666666666667</v>
      </c>
      <c r="N241" s="2">
        <v>2.4020000000000001</v>
      </c>
      <c r="O241" s="69">
        <f t="shared" si="17"/>
        <v>126</v>
      </c>
      <c r="P241" s="181">
        <f t="shared" si="18"/>
        <v>4.2104454685099846</v>
      </c>
      <c r="Q241" s="77" t="s">
        <v>3960</v>
      </c>
      <c r="V241" s="84">
        <v>0.38750000000000001</v>
      </c>
      <c r="W241" s="85">
        <v>0.53472222222222221</v>
      </c>
      <c r="X241" s="86">
        <f t="shared" si="19"/>
        <v>0.1472222222222222</v>
      </c>
      <c r="AC241" s="22"/>
      <c r="AD241" s="23"/>
    </row>
    <row r="242" spans="1:30" x14ac:dyDescent="0.3">
      <c r="A242" s="44" t="s">
        <v>4009</v>
      </c>
      <c r="B242" s="68" t="s">
        <v>4010</v>
      </c>
      <c r="C242" s="2" t="s">
        <v>1</v>
      </c>
      <c r="D242" s="2">
        <v>54</v>
      </c>
      <c r="E242" s="6">
        <v>23811</v>
      </c>
      <c r="F242" s="7">
        <v>43742.549143518518</v>
      </c>
      <c r="G242" s="69" t="s">
        <v>4</v>
      </c>
      <c r="H242" s="68">
        <v>2667</v>
      </c>
      <c r="I242" s="8">
        <f t="shared" si="15"/>
        <v>20.204545454545453</v>
      </c>
      <c r="J242" s="2">
        <v>4.5359999999999996</v>
      </c>
      <c r="K242" s="69">
        <v>132</v>
      </c>
      <c r="L242" s="68">
        <v>444</v>
      </c>
      <c r="M242" s="8">
        <f t="shared" si="16"/>
        <v>3.3636363636363638</v>
      </c>
      <c r="N242" s="2">
        <v>1.77</v>
      </c>
      <c r="O242" s="69">
        <f t="shared" si="17"/>
        <v>132</v>
      </c>
      <c r="P242" s="181">
        <f t="shared" si="18"/>
        <v>6.0067567567567561</v>
      </c>
      <c r="Q242" s="77" t="s">
        <v>3963</v>
      </c>
      <c r="V242" s="84">
        <v>0.40277777777777773</v>
      </c>
      <c r="W242" s="85">
        <v>0.54861111111111105</v>
      </c>
      <c r="X242" s="86">
        <f t="shared" si="19"/>
        <v>0.14583333333333331</v>
      </c>
      <c r="AC242" s="22"/>
      <c r="AD242" s="23"/>
    </row>
    <row r="243" spans="1:30" x14ac:dyDescent="0.3">
      <c r="A243" s="44" t="s">
        <v>4011</v>
      </c>
      <c r="B243" s="68" t="s">
        <v>4012</v>
      </c>
      <c r="C243" s="2" t="s">
        <v>1</v>
      </c>
      <c r="D243" s="2">
        <v>49</v>
      </c>
      <c r="E243" s="6">
        <v>25676</v>
      </c>
      <c r="F243" s="7">
        <v>43742.563715277778</v>
      </c>
      <c r="G243" s="69" t="s">
        <v>4</v>
      </c>
      <c r="H243" s="68">
        <v>2514</v>
      </c>
      <c r="I243" s="8">
        <f t="shared" si="15"/>
        <v>18.217391304347824</v>
      </c>
      <c r="J243" s="2">
        <v>4.5030000000000001</v>
      </c>
      <c r="K243" s="69">
        <v>138</v>
      </c>
      <c r="L243" s="68">
        <v>516</v>
      </c>
      <c r="M243" s="8">
        <f t="shared" si="16"/>
        <v>3.7391304347826089</v>
      </c>
      <c r="N243" s="2">
        <v>2.012</v>
      </c>
      <c r="O243" s="69">
        <f t="shared" si="17"/>
        <v>138</v>
      </c>
      <c r="P243" s="181">
        <f t="shared" si="18"/>
        <v>4.8720930232558128</v>
      </c>
      <c r="Q243" s="77" t="s">
        <v>3969</v>
      </c>
      <c r="V243" s="84">
        <v>0.41597222222222219</v>
      </c>
      <c r="W243" s="85">
        <v>0.56944444444444442</v>
      </c>
      <c r="X243" s="86">
        <f t="shared" si="19"/>
        <v>0.15347222222222223</v>
      </c>
      <c r="AC243" s="22"/>
      <c r="AD243" s="23"/>
    </row>
    <row r="244" spans="1:30" x14ac:dyDescent="0.3">
      <c r="A244" s="44" t="s">
        <v>4013</v>
      </c>
      <c r="B244" s="68" t="s">
        <v>4014</v>
      </c>
      <c r="C244" s="2" t="s">
        <v>1</v>
      </c>
      <c r="D244" s="2">
        <v>63</v>
      </c>
      <c r="E244" s="6">
        <v>20594</v>
      </c>
      <c r="F244" s="7">
        <v>43742.584664351853</v>
      </c>
      <c r="G244" s="69" t="s">
        <v>4</v>
      </c>
      <c r="H244" s="68">
        <v>1839</v>
      </c>
      <c r="I244" s="8">
        <f t="shared" si="15"/>
        <v>16.131578947368421</v>
      </c>
      <c r="J244" s="2">
        <v>4.7590000000000003</v>
      </c>
      <c r="K244" s="69">
        <v>114</v>
      </c>
      <c r="L244" s="68">
        <v>349</v>
      </c>
      <c r="M244" s="8">
        <f t="shared" si="16"/>
        <v>3.0614035087719298</v>
      </c>
      <c r="N244" s="2">
        <v>1.786</v>
      </c>
      <c r="O244" s="69">
        <f t="shared" si="17"/>
        <v>114</v>
      </c>
      <c r="P244" s="181">
        <f t="shared" si="18"/>
        <v>5.2693409742120343</v>
      </c>
      <c r="Q244" s="77" t="s">
        <v>3960</v>
      </c>
      <c r="V244" s="84">
        <v>0.40625</v>
      </c>
      <c r="W244" s="85">
        <v>0.58333333333333337</v>
      </c>
      <c r="X244" s="86">
        <f t="shared" si="19"/>
        <v>0.17708333333333337</v>
      </c>
      <c r="AC244" s="22"/>
      <c r="AD244" s="23"/>
    </row>
    <row r="245" spans="1:30" x14ac:dyDescent="0.3">
      <c r="A245" s="44" t="s">
        <v>4015</v>
      </c>
      <c r="B245" s="68" t="s">
        <v>4016</v>
      </c>
      <c r="C245" s="2" t="s">
        <v>1</v>
      </c>
      <c r="D245" s="2">
        <v>43</v>
      </c>
      <c r="E245" s="6">
        <v>27884</v>
      </c>
      <c r="F245" s="7">
        <v>43742.599930555552</v>
      </c>
      <c r="G245" s="69" t="s">
        <v>4</v>
      </c>
      <c r="H245" s="68">
        <v>1494</v>
      </c>
      <c r="I245" s="8">
        <f t="shared" si="15"/>
        <v>12.991304347826087</v>
      </c>
      <c r="J245" s="2">
        <v>4.2930000000000001</v>
      </c>
      <c r="K245" s="69">
        <v>115</v>
      </c>
      <c r="L245" s="68">
        <v>297</v>
      </c>
      <c r="M245" s="8">
        <f t="shared" si="16"/>
        <v>2.5826086956521741</v>
      </c>
      <c r="N245" s="2">
        <v>1.6910000000000001</v>
      </c>
      <c r="O245" s="69">
        <f t="shared" si="17"/>
        <v>115</v>
      </c>
      <c r="P245" s="181">
        <f t="shared" si="18"/>
        <v>5.0303030303030303</v>
      </c>
      <c r="Q245" s="77" t="s">
        <v>3963</v>
      </c>
      <c r="V245" s="84">
        <v>0.43541666666666662</v>
      </c>
      <c r="W245" s="85">
        <v>0.59722222222222221</v>
      </c>
      <c r="X245" s="86">
        <f t="shared" si="19"/>
        <v>0.16180555555555559</v>
      </c>
      <c r="AC245" s="22"/>
      <c r="AD245" s="23"/>
    </row>
    <row r="246" spans="1:30" x14ac:dyDescent="0.3">
      <c r="A246" s="44" t="s">
        <v>4017</v>
      </c>
      <c r="B246" s="68" t="s">
        <v>4018</v>
      </c>
      <c r="C246" s="2" t="s">
        <v>6</v>
      </c>
      <c r="D246" s="2">
        <v>74</v>
      </c>
      <c r="E246" s="6">
        <v>16560</v>
      </c>
      <c r="F246" s="7">
        <v>43742.614201388889</v>
      </c>
      <c r="G246" s="69" t="s">
        <v>4</v>
      </c>
      <c r="H246" s="68">
        <v>3556</v>
      </c>
      <c r="I246" s="8">
        <f t="shared" si="15"/>
        <v>26.939393939393938</v>
      </c>
      <c r="J246" s="2">
        <v>5.7629999999999999</v>
      </c>
      <c r="K246" s="69">
        <v>132</v>
      </c>
      <c r="L246" s="68">
        <v>1203</v>
      </c>
      <c r="M246" s="8">
        <f t="shared" si="16"/>
        <v>9.1136363636363633</v>
      </c>
      <c r="N246" s="2">
        <v>3.1539999999999999</v>
      </c>
      <c r="O246" s="69">
        <f t="shared" si="17"/>
        <v>132</v>
      </c>
      <c r="P246" s="181">
        <f t="shared" si="18"/>
        <v>2.9559434746467166</v>
      </c>
      <c r="Q246" s="77" t="s">
        <v>3960</v>
      </c>
      <c r="V246" s="84">
        <v>0.45347222222222222</v>
      </c>
      <c r="W246" s="85">
        <v>0.61805555555555558</v>
      </c>
      <c r="X246" s="86">
        <f t="shared" si="19"/>
        <v>0.16458333333333336</v>
      </c>
      <c r="AC246" s="22"/>
      <c r="AD246" s="23"/>
    </row>
    <row r="247" spans="1:30" x14ac:dyDescent="0.3">
      <c r="A247" s="44" t="s">
        <v>4019</v>
      </c>
      <c r="B247" s="68" t="s">
        <v>4020</v>
      </c>
      <c r="C247" s="2" t="s">
        <v>1</v>
      </c>
      <c r="D247" s="2">
        <v>35</v>
      </c>
      <c r="E247" s="6">
        <v>30893</v>
      </c>
      <c r="F247" s="7">
        <v>43742.626817129632</v>
      </c>
      <c r="G247" s="69" t="s">
        <v>4</v>
      </c>
      <c r="H247" s="68">
        <v>2017</v>
      </c>
      <c r="I247" s="8">
        <f t="shared" si="15"/>
        <v>16.669421487603305</v>
      </c>
      <c r="J247" s="2">
        <v>3.6909999999999998</v>
      </c>
      <c r="K247" s="69">
        <v>121</v>
      </c>
      <c r="L247" s="68">
        <v>696</v>
      </c>
      <c r="M247" s="8">
        <f t="shared" si="16"/>
        <v>5.7520661157024797</v>
      </c>
      <c r="N247" s="2">
        <v>2.524</v>
      </c>
      <c r="O247" s="69">
        <f t="shared" si="17"/>
        <v>121</v>
      </c>
      <c r="P247" s="181">
        <f t="shared" si="18"/>
        <v>2.8979885057471262</v>
      </c>
      <c r="Q247" s="77" t="s">
        <v>717</v>
      </c>
      <c r="V247" s="84">
        <v>0.48541666666666666</v>
      </c>
      <c r="W247" s="85">
        <v>0.63194444444444442</v>
      </c>
      <c r="X247" s="86">
        <f t="shared" si="19"/>
        <v>0.14652777777777776</v>
      </c>
      <c r="AC247" s="22"/>
      <c r="AD247" s="23"/>
    </row>
    <row r="248" spans="1:30" x14ac:dyDescent="0.3">
      <c r="A248" s="44" t="s">
        <v>4021</v>
      </c>
      <c r="B248" s="68" t="s">
        <v>4022</v>
      </c>
      <c r="C248" s="2" t="s">
        <v>1</v>
      </c>
      <c r="D248" s="2">
        <v>48</v>
      </c>
      <c r="E248" s="6">
        <v>26134</v>
      </c>
      <c r="F248" s="7">
        <v>43742.668599537035</v>
      </c>
      <c r="G248" s="69" t="s">
        <v>4</v>
      </c>
      <c r="H248" s="68">
        <v>1736</v>
      </c>
      <c r="I248" s="8">
        <f t="shared" si="15"/>
        <v>13.151515151515152</v>
      </c>
      <c r="J248" s="2">
        <v>4.1269999999999998</v>
      </c>
      <c r="K248" s="69">
        <v>132</v>
      </c>
      <c r="L248" s="68">
        <v>433</v>
      </c>
      <c r="M248" s="8">
        <f t="shared" si="16"/>
        <v>3.2803030303030303</v>
      </c>
      <c r="N248" s="2">
        <v>1.859</v>
      </c>
      <c r="O248" s="69">
        <f t="shared" si="17"/>
        <v>132</v>
      </c>
      <c r="P248" s="181">
        <f t="shared" si="18"/>
        <v>4.0092378752886839</v>
      </c>
      <c r="Q248" s="77" t="s">
        <v>3984</v>
      </c>
      <c r="V248" s="84">
        <v>0.50763888888888886</v>
      </c>
      <c r="W248" s="85">
        <v>0.66666666666666663</v>
      </c>
      <c r="X248" s="86">
        <f t="shared" si="19"/>
        <v>0.15902777777777777</v>
      </c>
      <c r="AC248" s="22"/>
      <c r="AD248" s="23"/>
    </row>
    <row r="249" spans="1:30" x14ac:dyDescent="0.3">
      <c r="A249" s="44" t="s">
        <v>4023</v>
      </c>
      <c r="B249" s="68" t="s">
        <v>4024</v>
      </c>
      <c r="C249" s="2" t="s">
        <v>1</v>
      </c>
      <c r="D249" s="2">
        <v>49</v>
      </c>
      <c r="E249" s="6">
        <v>25727</v>
      </c>
      <c r="F249" s="7">
        <v>43745.51903935185</v>
      </c>
      <c r="G249" s="69" t="s">
        <v>4</v>
      </c>
      <c r="H249" s="68">
        <v>1229</v>
      </c>
      <c r="I249" s="8">
        <f t="shared" si="15"/>
        <v>11.37962962962963</v>
      </c>
      <c r="J249" s="2">
        <v>3.738</v>
      </c>
      <c r="K249" s="69">
        <v>108</v>
      </c>
      <c r="L249" s="68">
        <v>717</v>
      </c>
      <c r="M249" s="8">
        <f t="shared" si="16"/>
        <v>6.6388888888888893</v>
      </c>
      <c r="N249" s="2">
        <v>2.927</v>
      </c>
      <c r="O249" s="69">
        <f t="shared" si="17"/>
        <v>108</v>
      </c>
      <c r="P249" s="181">
        <f t="shared" si="18"/>
        <v>1.714086471408647</v>
      </c>
      <c r="Q249" s="77" t="s">
        <v>3969</v>
      </c>
      <c r="V249" s="84">
        <v>0.37986111111111115</v>
      </c>
      <c r="W249" s="85">
        <v>0.52083333333333337</v>
      </c>
      <c r="X249" s="86">
        <f t="shared" si="19"/>
        <v>0.14097222222222222</v>
      </c>
    </row>
    <row r="250" spans="1:30" x14ac:dyDescent="0.3">
      <c r="A250" s="44" t="s">
        <v>4025</v>
      </c>
      <c r="B250" s="68" t="s">
        <v>289</v>
      </c>
      <c r="C250" s="2" t="s">
        <v>1</v>
      </c>
      <c r="D250" s="2">
        <v>59</v>
      </c>
      <c r="E250" s="6">
        <v>22143</v>
      </c>
      <c r="F250" s="7">
        <v>43745.539004629631</v>
      </c>
      <c r="G250" s="69" t="s">
        <v>4</v>
      </c>
      <c r="H250" s="68">
        <v>1327</v>
      </c>
      <c r="I250" s="8">
        <f t="shared" si="15"/>
        <v>13.009803921568627</v>
      </c>
      <c r="J250" s="2">
        <v>3.714</v>
      </c>
      <c r="K250" s="69">
        <v>102</v>
      </c>
      <c r="L250" s="68">
        <v>634</v>
      </c>
      <c r="M250" s="8">
        <f t="shared" si="16"/>
        <v>6.215686274509804</v>
      </c>
      <c r="N250" s="2">
        <v>2.5310000000000001</v>
      </c>
      <c r="O250" s="69">
        <f t="shared" si="17"/>
        <v>102</v>
      </c>
      <c r="P250" s="181">
        <f t="shared" si="18"/>
        <v>2.0930599369085172</v>
      </c>
      <c r="Q250" s="77" t="s">
        <v>3960</v>
      </c>
      <c r="V250" s="84">
        <v>0.39166666666666666</v>
      </c>
      <c r="W250" s="85">
        <v>0.54166666666666663</v>
      </c>
      <c r="X250" s="86">
        <f t="shared" si="19"/>
        <v>0.14999999999999997</v>
      </c>
    </row>
    <row r="251" spans="1:30" x14ac:dyDescent="0.3">
      <c r="A251" s="44" t="s">
        <v>4026</v>
      </c>
      <c r="B251" s="68" t="s">
        <v>4027</v>
      </c>
      <c r="C251" s="2" t="s">
        <v>1</v>
      </c>
      <c r="D251" s="2">
        <v>58</v>
      </c>
      <c r="E251" s="6">
        <v>22226</v>
      </c>
      <c r="F251" s="7">
        <v>43745.550462962965</v>
      </c>
      <c r="G251" s="69" t="s">
        <v>4</v>
      </c>
      <c r="H251" s="68">
        <v>2148</v>
      </c>
      <c r="I251" s="8">
        <f t="shared" si="15"/>
        <v>17.047619047619047</v>
      </c>
      <c r="J251" s="2">
        <v>4.5709999999999997</v>
      </c>
      <c r="K251" s="69">
        <v>126</v>
      </c>
      <c r="L251" s="68">
        <v>532</v>
      </c>
      <c r="M251" s="8">
        <f t="shared" si="16"/>
        <v>4.2222222222222223</v>
      </c>
      <c r="N251" s="2">
        <v>2.0819999999999999</v>
      </c>
      <c r="O251" s="69">
        <f t="shared" si="17"/>
        <v>126</v>
      </c>
      <c r="P251" s="181">
        <f t="shared" si="18"/>
        <v>4.0375939849624061</v>
      </c>
      <c r="Q251" s="77" t="s">
        <v>717</v>
      </c>
      <c r="V251" s="84">
        <v>0.38541666666666669</v>
      </c>
      <c r="W251" s="85">
        <v>0.53472222222222221</v>
      </c>
      <c r="X251" s="86">
        <f t="shared" si="19"/>
        <v>0.14930555555555552</v>
      </c>
    </row>
    <row r="252" spans="1:30" x14ac:dyDescent="0.3">
      <c r="A252" s="44" t="s">
        <v>4028</v>
      </c>
      <c r="B252" s="68" t="s">
        <v>4029</v>
      </c>
      <c r="C252" s="2" t="s">
        <v>1</v>
      </c>
      <c r="D252" s="2">
        <v>59</v>
      </c>
      <c r="E252" s="6">
        <v>22047</v>
      </c>
      <c r="F252" s="7">
        <v>43745.567893518521</v>
      </c>
      <c r="G252" s="69" t="s">
        <v>4</v>
      </c>
      <c r="H252" s="68">
        <v>1697</v>
      </c>
      <c r="I252" s="8">
        <f t="shared" si="15"/>
        <v>13.796747967479675</v>
      </c>
      <c r="J252" s="2">
        <v>4.4790000000000001</v>
      </c>
      <c r="K252" s="69">
        <v>123</v>
      </c>
      <c r="L252" s="68">
        <v>421</v>
      </c>
      <c r="M252" s="8">
        <f t="shared" si="16"/>
        <v>3.4227642276422765</v>
      </c>
      <c r="N252" s="2">
        <v>1.8859999999999999</v>
      </c>
      <c r="O252" s="69">
        <f t="shared" si="17"/>
        <v>123</v>
      </c>
      <c r="P252" s="181">
        <f t="shared" si="18"/>
        <v>4.0308788598574825</v>
      </c>
      <c r="Q252" s="77" t="s">
        <v>3984</v>
      </c>
      <c r="V252" s="84">
        <v>0.40763888888888888</v>
      </c>
      <c r="W252" s="85">
        <v>0.56944444444444442</v>
      </c>
      <c r="X252" s="86">
        <f t="shared" si="19"/>
        <v>0.16180555555555554</v>
      </c>
    </row>
    <row r="253" spans="1:30" x14ac:dyDescent="0.3">
      <c r="A253" s="44" t="s">
        <v>4030</v>
      </c>
      <c r="B253" s="68" t="s">
        <v>4031</v>
      </c>
      <c r="C253" s="2" t="s">
        <v>6</v>
      </c>
      <c r="D253" s="2">
        <v>23</v>
      </c>
      <c r="E253" s="6">
        <v>35096</v>
      </c>
      <c r="F253" s="7">
        <v>43745.586736111109</v>
      </c>
      <c r="G253" s="69" t="s">
        <v>4</v>
      </c>
      <c r="H253" s="68">
        <v>737</v>
      </c>
      <c r="I253" s="8">
        <f t="shared" si="15"/>
        <v>4.9797297297297298</v>
      </c>
      <c r="J253" s="2">
        <v>2.3279999999999998</v>
      </c>
      <c r="K253" s="69">
        <v>148</v>
      </c>
      <c r="L253" s="68">
        <v>305</v>
      </c>
      <c r="M253" s="8">
        <f t="shared" si="16"/>
        <v>2.060810810810811</v>
      </c>
      <c r="N253" s="2">
        <v>1.3959999999999999</v>
      </c>
      <c r="O253" s="69">
        <f t="shared" si="17"/>
        <v>148</v>
      </c>
      <c r="P253" s="181">
        <f t="shared" si="18"/>
        <v>2.4163934426229505</v>
      </c>
      <c r="Q253" s="77" t="s">
        <v>4032</v>
      </c>
      <c r="V253" s="84">
        <v>0.41041666666666665</v>
      </c>
      <c r="W253" s="85">
        <v>0.58333333333333337</v>
      </c>
      <c r="X253" s="86">
        <f t="shared" si="19"/>
        <v>0.17291666666666672</v>
      </c>
    </row>
    <row r="254" spans="1:30" x14ac:dyDescent="0.3">
      <c r="A254" s="44" t="s">
        <v>4033</v>
      </c>
      <c r="B254" s="68" t="s">
        <v>4034</v>
      </c>
      <c r="C254" s="2" t="s">
        <v>6</v>
      </c>
      <c r="D254" s="2">
        <v>81</v>
      </c>
      <c r="E254" s="6">
        <v>13852</v>
      </c>
      <c r="F254" s="7">
        <v>43745.60229166667</v>
      </c>
      <c r="G254" s="69" t="s">
        <v>4</v>
      </c>
      <c r="H254" s="68">
        <v>2308</v>
      </c>
      <c r="I254" s="8">
        <f t="shared" si="15"/>
        <v>17.484848484848484</v>
      </c>
      <c r="J254" s="2">
        <v>3.8889999999999998</v>
      </c>
      <c r="K254" s="69">
        <v>132</v>
      </c>
      <c r="L254" s="68">
        <v>906</v>
      </c>
      <c r="M254" s="8">
        <f t="shared" si="16"/>
        <v>6.8636363636363633</v>
      </c>
      <c r="N254" s="2">
        <v>2.3860000000000001</v>
      </c>
      <c r="O254" s="69">
        <f t="shared" si="17"/>
        <v>132</v>
      </c>
      <c r="P254" s="181">
        <f t="shared" si="18"/>
        <v>2.5474613686534218</v>
      </c>
      <c r="Q254" s="77" t="s">
        <v>3966</v>
      </c>
      <c r="V254" s="84">
        <v>0.4291666666666667</v>
      </c>
      <c r="W254" s="85">
        <v>0.60416666666666663</v>
      </c>
      <c r="X254" s="86">
        <f t="shared" si="19"/>
        <v>0.17499999999999993</v>
      </c>
    </row>
    <row r="255" spans="1:30" x14ac:dyDescent="0.3">
      <c r="A255" s="44" t="s">
        <v>4035</v>
      </c>
      <c r="B255" s="68" t="s">
        <v>4036</v>
      </c>
      <c r="C255" s="2" t="s">
        <v>1</v>
      </c>
      <c r="D255" s="2">
        <v>68</v>
      </c>
      <c r="E255" s="6">
        <v>18880</v>
      </c>
      <c r="F255" s="7">
        <v>43745.617881944447</v>
      </c>
      <c r="G255" s="69" t="s">
        <v>4</v>
      </c>
      <c r="H255" s="68">
        <v>1657</v>
      </c>
      <c r="I255" s="8">
        <f t="shared" si="15"/>
        <v>12.553030303030303</v>
      </c>
      <c r="J255" s="2">
        <v>3.7589999999999999</v>
      </c>
      <c r="K255" s="69">
        <v>132</v>
      </c>
      <c r="L255" s="68">
        <v>356</v>
      </c>
      <c r="M255" s="8">
        <f t="shared" si="16"/>
        <v>2.6969696969696968</v>
      </c>
      <c r="N255" s="2">
        <v>1.5429999999999999</v>
      </c>
      <c r="O255" s="69">
        <f t="shared" si="17"/>
        <v>132</v>
      </c>
      <c r="P255" s="181">
        <f t="shared" si="18"/>
        <v>4.654494382022472</v>
      </c>
      <c r="Q255" s="77" t="s">
        <v>3960</v>
      </c>
      <c r="V255" s="84">
        <v>0.44722222222222219</v>
      </c>
      <c r="W255" s="85">
        <v>0.61805555555555558</v>
      </c>
      <c r="X255" s="86">
        <f t="shared" si="19"/>
        <v>0.17083333333333339</v>
      </c>
    </row>
    <row r="256" spans="1:30" x14ac:dyDescent="0.3">
      <c r="A256" s="44" t="s">
        <v>4037</v>
      </c>
      <c r="B256" s="68" t="s">
        <v>4038</v>
      </c>
      <c r="C256" s="2" t="s">
        <v>1</v>
      </c>
      <c r="D256" s="2">
        <v>47</v>
      </c>
      <c r="E256" s="6">
        <v>26234</v>
      </c>
      <c r="F256" s="7">
        <v>43745.632951388892</v>
      </c>
      <c r="G256" s="69" t="s">
        <v>4</v>
      </c>
      <c r="H256" s="68">
        <v>1432</v>
      </c>
      <c r="I256" s="8">
        <f t="shared" si="15"/>
        <v>13.25925925925926</v>
      </c>
      <c r="J256" s="2">
        <v>3.6720000000000002</v>
      </c>
      <c r="K256" s="69">
        <v>108</v>
      </c>
      <c r="L256" s="68">
        <v>297</v>
      </c>
      <c r="M256" s="8">
        <f t="shared" si="16"/>
        <v>2.75</v>
      </c>
      <c r="N256" s="2">
        <v>1.6859999999999999</v>
      </c>
      <c r="O256" s="69">
        <f t="shared" si="17"/>
        <v>108</v>
      </c>
      <c r="P256" s="181">
        <f t="shared" si="18"/>
        <v>4.8215488215488218</v>
      </c>
      <c r="Q256" s="77" t="s">
        <v>3963</v>
      </c>
      <c r="V256" s="84">
        <v>0.45347222222222222</v>
      </c>
      <c r="W256" s="85">
        <v>0.63194444444444442</v>
      </c>
      <c r="X256" s="86">
        <f t="shared" si="19"/>
        <v>0.1784722222222222</v>
      </c>
    </row>
    <row r="257" spans="1:24" x14ac:dyDescent="0.3">
      <c r="A257" s="44" t="s">
        <v>4039</v>
      </c>
      <c r="B257" s="68" t="s">
        <v>874</v>
      </c>
      <c r="C257" s="2" t="s">
        <v>1</v>
      </c>
      <c r="D257" s="2">
        <v>44</v>
      </c>
      <c r="E257" s="6">
        <v>27333</v>
      </c>
      <c r="F257" s="7">
        <v>43745.645324074074</v>
      </c>
      <c r="G257" s="69" t="s">
        <v>4</v>
      </c>
      <c r="H257" s="68">
        <v>1455</v>
      </c>
      <c r="I257" s="8">
        <f t="shared" si="15"/>
        <v>9.8979591836734695</v>
      </c>
      <c r="J257" s="2">
        <v>3.5419999999999998</v>
      </c>
      <c r="K257" s="69">
        <v>147</v>
      </c>
      <c r="L257" s="68">
        <v>261</v>
      </c>
      <c r="M257" s="8">
        <f t="shared" si="16"/>
        <v>1.7755102040816326</v>
      </c>
      <c r="N257" s="2">
        <v>1.3839999999999999</v>
      </c>
      <c r="O257" s="69">
        <f t="shared" si="17"/>
        <v>147</v>
      </c>
      <c r="P257" s="181">
        <f t="shared" si="18"/>
        <v>5.5747126436781613</v>
      </c>
      <c r="Q257" s="77" t="s">
        <v>717</v>
      </c>
      <c r="V257" s="84">
        <v>0.46736111111111112</v>
      </c>
      <c r="W257" s="85">
        <v>0.64583333333333337</v>
      </c>
      <c r="X257" s="86">
        <f t="shared" si="19"/>
        <v>0.17847222222222225</v>
      </c>
    </row>
    <row r="258" spans="1:24" x14ac:dyDescent="0.3">
      <c r="A258" s="44" t="s">
        <v>4040</v>
      </c>
      <c r="B258" s="68" t="s">
        <v>4041</v>
      </c>
      <c r="C258" s="2" t="s">
        <v>6</v>
      </c>
      <c r="D258" s="2">
        <v>66</v>
      </c>
      <c r="E258" s="6">
        <v>19513</v>
      </c>
      <c r="F258" s="7">
        <v>43745.664710648147</v>
      </c>
      <c r="G258" s="69" t="s">
        <v>4</v>
      </c>
      <c r="H258" s="68">
        <v>1328</v>
      </c>
      <c r="I258" s="8">
        <f t="shared" si="15"/>
        <v>9.352112676056338</v>
      </c>
      <c r="J258" s="2">
        <v>3.0579999999999998</v>
      </c>
      <c r="K258" s="69">
        <v>142</v>
      </c>
      <c r="L258" s="68">
        <v>451</v>
      </c>
      <c r="M258" s="8">
        <f t="shared" si="16"/>
        <v>3.176056338028169</v>
      </c>
      <c r="N258" s="2">
        <v>1.69</v>
      </c>
      <c r="O258" s="69">
        <f t="shared" si="17"/>
        <v>142</v>
      </c>
      <c r="P258" s="181">
        <f t="shared" si="18"/>
        <v>2.9445676274944566</v>
      </c>
      <c r="Q258" s="77" t="s">
        <v>717</v>
      </c>
      <c r="V258" s="84">
        <v>0.49513888888888885</v>
      </c>
      <c r="W258" s="85">
        <v>0.66666666666666663</v>
      </c>
      <c r="X258" s="86">
        <f t="shared" si="19"/>
        <v>0.17152777777777778</v>
      </c>
    </row>
    <row r="259" spans="1:24" x14ac:dyDescent="0.3">
      <c r="A259" s="44" t="s">
        <v>4042</v>
      </c>
      <c r="B259" s="68" t="s">
        <v>4043</v>
      </c>
      <c r="C259" s="2" t="s">
        <v>1</v>
      </c>
      <c r="D259" s="2">
        <v>54</v>
      </c>
      <c r="E259" s="6">
        <v>23831</v>
      </c>
      <c r="F259" s="7">
        <v>43745.679826388892</v>
      </c>
      <c r="G259" s="69" t="s">
        <v>4</v>
      </c>
      <c r="H259" s="68">
        <v>1512</v>
      </c>
      <c r="I259" s="8">
        <f t="shared" ref="I259:I322" si="20">H259/K259</f>
        <v>11.905511811023622</v>
      </c>
      <c r="J259" s="2">
        <v>4.0659999999999998</v>
      </c>
      <c r="K259" s="69">
        <v>127</v>
      </c>
      <c r="L259" s="68">
        <v>400</v>
      </c>
      <c r="M259" s="8">
        <f t="shared" ref="M259:M322" si="21">L259/O259</f>
        <v>3.1496062992125986</v>
      </c>
      <c r="N259" s="2">
        <v>1.7370000000000001</v>
      </c>
      <c r="O259" s="69">
        <f t="shared" ref="O259:O322" si="22">K259</f>
        <v>127</v>
      </c>
      <c r="P259" s="181">
        <f t="shared" ref="P259:P322" si="23">I259/M259</f>
        <v>3.78</v>
      </c>
      <c r="Q259" s="77" t="s">
        <v>4044</v>
      </c>
      <c r="V259" s="84">
        <v>0.50902777777777775</v>
      </c>
      <c r="W259" s="85">
        <v>0.68055555555555547</v>
      </c>
      <c r="X259" s="86">
        <f t="shared" ref="X259:X322" si="24">IF(AND(W259&lt;&gt;0,V259&lt;&gt;0),W259-V259,"No_data")</f>
        <v>0.17152777777777772</v>
      </c>
    </row>
    <row r="260" spans="1:24" x14ac:dyDescent="0.3">
      <c r="A260" s="44" t="s">
        <v>4045</v>
      </c>
      <c r="B260" s="68" t="s">
        <v>4046</v>
      </c>
      <c r="C260" s="2" t="s">
        <v>1</v>
      </c>
      <c r="D260" s="2">
        <v>54</v>
      </c>
      <c r="E260" s="6">
        <v>23788</v>
      </c>
      <c r="F260" s="7">
        <v>43746.534212962964</v>
      </c>
      <c r="G260" s="69" t="s">
        <v>4</v>
      </c>
      <c r="H260" s="68">
        <v>2611</v>
      </c>
      <c r="I260" s="8">
        <f t="shared" si="20"/>
        <v>16.525316455696203</v>
      </c>
      <c r="J260" s="2">
        <v>4.72</v>
      </c>
      <c r="K260" s="69">
        <v>158</v>
      </c>
      <c r="L260" s="68">
        <v>505</v>
      </c>
      <c r="M260" s="8">
        <f t="shared" si="21"/>
        <v>3.1962025316455698</v>
      </c>
      <c r="N260" s="2">
        <v>1.8220000000000001</v>
      </c>
      <c r="O260" s="69">
        <f t="shared" si="22"/>
        <v>158</v>
      </c>
      <c r="P260" s="181">
        <f t="shared" si="23"/>
        <v>5.1702970297029704</v>
      </c>
      <c r="Q260" s="77" t="s">
        <v>717</v>
      </c>
      <c r="V260" s="84">
        <v>0.38541666666666669</v>
      </c>
      <c r="W260" s="85">
        <v>0.53472222222222221</v>
      </c>
      <c r="X260" s="86">
        <f t="shared" si="24"/>
        <v>0.14930555555555552</v>
      </c>
    </row>
    <row r="261" spans="1:24" x14ac:dyDescent="0.3">
      <c r="A261" s="44" t="s">
        <v>4047</v>
      </c>
      <c r="B261" s="68" t="s">
        <v>326</v>
      </c>
      <c r="C261" s="2" t="s">
        <v>1</v>
      </c>
      <c r="D261" s="2">
        <v>56</v>
      </c>
      <c r="E261" s="6">
        <v>23060</v>
      </c>
      <c r="F261" s="7">
        <v>43746.54791666667</v>
      </c>
      <c r="G261" s="69" t="s">
        <v>4</v>
      </c>
      <c r="H261" s="68">
        <v>3548</v>
      </c>
      <c r="I261" s="8">
        <f t="shared" si="20"/>
        <v>23.18954248366013</v>
      </c>
      <c r="J261" s="2">
        <v>5.798</v>
      </c>
      <c r="K261" s="69">
        <v>153</v>
      </c>
      <c r="L261" s="68">
        <v>615</v>
      </c>
      <c r="M261" s="8">
        <f t="shared" si="21"/>
        <v>4.0196078431372548</v>
      </c>
      <c r="N261" s="2">
        <v>1.9179999999999999</v>
      </c>
      <c r="O261" s="69">
        <f t="shared" si="22"/>
        <v>153</v>
      </c>
      <c r="P261" s="181">
        <f t="shared" si="23"/>
        <v>5.7691056910569101</v>
      </c>
      <c r="Q261" s="77" t="s">
        <v>717</v>
      </c>
      <c r="V261" s="84">
        <v>0.39166666666666666</v>
      </c>
      <c r="W261" s="85">
        <v>0.54861111111111105</v>
      </c>
      <c r="X261" s="86">
        <f t="shared" si="24"/>
        <v>0.15694444444444439</v>
      </c>
    </row>
    <row r="262" spans="1:24" ht="16.5" customHeight="1" x14ac:dyDescent="0.3">
      <c r="A262" s="44" t="s">
        <v>4048</v>
      </c>
      <c r="B262" s="68" t="s">
        <v>4049</v>
      </c>
      <c r="C262" s="2" t="s">
        <v>6</v>
      </c>
      <c r="D262" s="2">
        <v>36</v>
      </c>
      <c r="E262" s="6">
        <v>30378</v>
      </c>
      <c r="F262" s="7">
        <v>43746.566678240742</v>
      </c>
      <c r="G262" s="69" t="s">
        <v>4</v>
      </c>
      <c r="H262" s="68">
        <v>1395</v>
      </c>
      <c r="I262" s="8">
        <f t="shared" si="20"/>
        <v>11.625</v>
      </c>
      <c r="J262" s="2">
        <v>3.6230000000000002</v>
      </c>
      <c r="K262" s="69">
        <v>120</v>
      </c>
      <c r="L262" s="68">
        <v>482</v>
      </c>
      <c r="M262" s="8">
        <f t="shared" si="21"/>
        <v>4.0166666666666666</v>
      </c>
      <c r="N262" s="2">
        <v>2.0619999999999998</v>
      </c>
      <c r="O262" s="69">
        <f t="shared" si="22"/>
        <v>120</v>
      </c>
      <c r="P262" s="181">
        <f t="shared" si="23"/>
        <v>2.8941908713692945</v>
      </c>
      <c r="Q262" s="77" t="s">
        <v>717</v>
      </c>
      <c r="V262" s="84">
        <v>0.39444444444444443</v>
      </c>
      <c r="W262" s="85">
        <v>0.5625</v>
      </c>
      <c r="X262" s="86">
        <f t="shared" si="24"/>
        <v>0.16805555555555557</v>
      </c>
    </row>
    <row r="263" spans="1:24" ht="17.25" customHeight="1" x14ac:dyDescent="0.3">
      <c r="A263" s="44" t="s">
        <v>4050</v>
      </c>
      <c r="B263" s="68" t="s">
        <v>4051</v>
      </c>
      <c r="C263" s="2" t="s">
        <v>6</v>
      </c>
      <c r="D263" s="2">
        <v>59</v>
      </c>
      <c r="E263" s="6">
        <v>22045</v>
      </c>
      <c r="F263" s="7">
        <v>43748.521666666667</v>
      </c>
      <c r="G263" s="69" t="s">
        <v>4</v>
      </c>
      <c r="H263" s="68">
        <v>2052</v>
      </c>
      <c r="I263" s="8">
        <f t="shared" si="20"/>
        <v>17.100000000000001</v>
      </c>
      <c r="J263" s="2">
        <v>4.1070000000000002</v>
      </c>
      <c r="K263" s="69">
        <v>120</v>
      </c>
      <c r="L263" s="68">
        <v>622</v>
      </c>
      <c r="M263" s="8">
        <f t="shared" si="21"/>
        <v>5.1833333333333336</v>
      </c>
      <c r="N263" s="2">
        <v>2.3149999999999999</v>
      </c>
      <c r="O263" s="69">
        <f t="shared" si="22"/>
        <v>120</v>
      </c>
      <c r="P263" s="181">
        <f t="shared" si="23"/>
        <v>3.29903536977492</v>
      </c>
      <c r="Q263" s="77" t="s">
        <v>717</v>
      </c>
      <c r="V263" s="84">
        <v>0.38055555555555554</v>
      </c>
      <c r="W263" s="85">
        <v>0.52083333333333337</v>
      </c>
      <c r="X263" s="86">
        <f t="shared" si="24"/>
        <v>0.14027777777777783</v>
      </c>
    </row>
    <row r="264" spans="1:24" x14ac:dyDescent="0.3">
      <c r="A264" s="44" t="s">
        <v>4053</v>
      </c>
      <c r="B264" s="68" t="s">
        <v>4054</v>
      </c>
      <c r="C264" s="2" t="s">
        <v>6</v>
      </c>
      <c r="D264" s="2">
        <v>49</v>
      </c>
      <c r="E264" s="6">
        <v>25500</v>
      </c>
      <c r="F264" s="7">
        <v>43748.549930555557</v>
      </c>
      <c r="G264" s="69" t="s">
        <v>4</v>
      </c>
      <c r="H264" s="68">
        <v>1412</v>
      </c>
      <c r="I264" s="8">
        <f t="shared" si="20"/>
        <v>10.616541353383459</v>
      </c>
      <c r="J264" s="2">
        <v>3.0419999999999998</v>
      </c>
      <c r="K264" s="69">
        <v>133</v>
      </c>
      <c r="L264" s="68">
        <v>494</v>
      </c>
      <c r="M264" s="8">
        <f t="shared" si="21"/>
        <v>3.7142857142857144</v>
      </c>
      <c r="N264" s="2">
        <v>2.036</v>
      </c>
      <c r="O264" s="69">
        <f t="shared" si="22"/>
        <v>133</v>
      </c>
      <c r="P264" s="181">
        <f t="shared" si="23"/>
        <v>2.8582995951417005</v>
      </c>
      <c r="Q264" s="77" t="s">
        <v>717</v>
      </c>
      <c r="V264" s="84">
        <v>0.39027777777777778</v>
      </c>
      <c r="W264" s="85">
        <v>0.54861111111111105</v>
      </c>
      <c r="X264" s="86">
        <f t="shared" si="24"/>
        <v>0.15833333333333327</v>
      </c>
    </row>
    <row r="265" spans="1:24" x14ac:dyDescent="0.3">
      <c r="A265" s="44" t="s">
        <v>4055</v>
      </c>
      <c r="B265" s="68" t="s">
        <v>1148</v>
      </c>
      <c r="C265" s="2" t="s">
        <v>1</v>
      </c>
      <c r="D265" s="2">
        <v>55</v>
      </c>
      <c r="E265" s="6">
        <v>23446</v>
      </c>
      <c r="F265" s="7">
        <v>43748.56659722222</v>
      </c>
      <c r="G265" s="69" t="s">
        <v>4</v>
      </c>
      <c r="H265" s="68">
        <v>2458</v>
      </c>
      <c r="I265" s="8">
        <f t="shared" si="20"/>
        <v>20.483333333333334</v>
      </c>
      <c r="J265" s="2">
        <v>4.444</v>
      </c>
      <c r="K265" s="69">
        <v>120</v>
      </c>
      <c r="L265" s="68">
        <v>487</v>
      </c>
      <c r="M265" s="8">
        <f t="shared" si="21"/>
        <v>4.0583333333333336</v>
      </c>
      <c r="N265" s="2">
        <v>1.9419999999999999</v>
      </c>
      <c r="O265" s="69">
        <f t="shared" si="22"/>
        <v>120</v>
      </c>
      <c r="P265" s="181">
        <f t="shared" si="23"/>
        <v>5.0472279260780288</v>
      </c>
      <c r="Q265" s="77" t="s">
        <v>717</v>
      </c>
      <c r="V265" s="84">
        <v>0.4236111111111111</v>
      </c>
      <c r="W265" s="85">
        <v>0.56944444444444442</v>
      </c>
      <c r="X265" s="86">
        <f t="shared" si="24"/>
        <v>0.14583333333333331</v>
      </c>
    </row>
    <row r="266" spans="1:24" x14ac:dyDescent="0.3">
      <c r="A266" s="44" t="s">
        <v>4056</v>
      </c>
      <c r="B266" s="68" t="s">
        <v>820</v>
      </c>
      <c r="C266" s="2" t="s">
        <v>1</v>
      </c>
      <c r="D266" s="2">
        <v>37</v>
      </c>
      <c r="E266" s="6">
        <v>29959</v>
      </c>
      <c r="F266" s="7">
        <v>43748.580381944441</v>
      </c>
      <c r="G266" s="69" t="s">
        <v>4</v>
      </c>
      <c r="H266" s="68">
        <v>1864</v>
      </c>
      <c r="I266" s="8">
        <f t="shared" si="20"/>
        <v>13.807407407407407</v>
      </c>
      <c r="J266" s="2">
        <v>3.5939999999999999</v>
      </c>
      <c r="K266" s="69">
        <v>135</v>
      </c>
      <c r="L266" s="68">
        <v>505</v>
      </c>
      <c r="M266" s="8">
        <f t="shared" si="21"/>
        <v>3.7407407407407409</v>
      </c>
      <c r="N266" s="2">
        <v>2.0979999999999999</v>
      </c>
      <c r="O266" s="69">
        <f t="shared" si="22"/>
        <v>135</v>
      </c>
      <c r="P266" s="181">
        <f t="shared" si="23"/>
        <v>3.6910891089108908</v>
      </c>
      <c r="Q266" s="77" t="s">
        <v>717</v>
      </c>
      <c r="V266" s="84">
        <v>0.43055555555555558</v>
      </c>
      <c r="W266" s="85">
        <v>0.58333333333333337</v>
      </c>
      <c r="X266" s="86">
        <f t="shared" si="24"/>
        <v>0.15277777777777779</v>
      </c>
    </row>
    <row r="267" spans="1:24" x14ac:dyDescent="0.3">
      <c r="A267" s="44" t="s">
        <v>4057</v>
      </c>
      <c r="B267" s="68" t="s">
        <v>4058</v>
      </c>
      <c r="C267" s="2" t="s">
        <v>6</v>
      </c>
      <c r="D267" s="2">
        <v>18</v>
      </c>
      <c r="E267" s="6">
        <v>37000</v>
      </c>
      <c r="F267" s="7">
        <v>43748.592719907407</v>
      </c>
      <c r="G267" s="69" t="s">
        <v>4</v>
      </c>
      <c r="H267" s="68">
        <v>975</v>
      </c>
      <c r="I267" s="8">
        <f t="shared" si="20"/>
        <v>6.770833333333333</v>
      </c>
      <c r="J267" s="2">
        <v>2.6379999999999999</v>
      </c>
      <c r="K267" s="69">
        <v>144</v>
      </c>
      <c r="L267" s="68">
        <v>366</v>
      </c>
      <c r="M267" s="8">
        <f t="shared" si="21"/>
        <v>2.5416666666666665</v>
      </c>
      <c r="N267" s="2">
        <v>1.55</v>
      </c>
      <c r="O267" s="69">
        <f t="shared" si="22"/>
        <v>144</v>
      </c>
      <c r="P267" s="181">
        <f t="shared" si="23"/>
        <v>2.6639344262295084</v>
      </c>
      <c r="Q267" s="77" t="s">
        <v>717</v>
      </c>
      <c r="V267" s="84">
        <v>0.43194444444444446</v>
      </c>
      <c r="W267" s="85">
        <v>0.59722222222222221</v>
      </c>
      <c r="X267" s="86">
        <f t="shared" si="24"/>
        <v>0.16527777777777775</v>
      </c>
    </row>
    <row r="268" spans="1:24" x14ac:dyDescent="0.3">
      <c r="A268" s="44" t="s">
        <v>4059</v>
      </c>
      <c r="B268" s="68" t="s">
        <v>4060</v>
      </c>
      <c r="C268" s="2" t="s">
        <v>1</v>
      </c>
      <c r="D268" s="2">
        <v>52</v>
      </c>
      <c r="E268" s="6">
        <v>24518</v>
      </c>
      <c r="F268" s="7">
        <v>43748.614699074074</v>
      </c>
      <c r="G268" s="69" t="s">
        <v>4</v>
      </c>
      <c r="H268" s="68">
        <v>1449</v>
      </c>
      <c r="I268" s="8">
        <f t="shared" si="20"/>
        <v>12.710526315789474</v>
      </c>
      <c r="J268" s="2">
        <v>3.4510000000000001</v>
      </c>
      <c r="K268" s="69">
        <v>114</v>
      </c>
      <c r="L268" s="68">
        <v>464</v>
      </c>
      <c r="M268" s="8">
        <f t="shared" si="21"/>
        <v>4.0701754385964914</v>
      </c>
      <c r="N268" s="2">
        <v>1.9990000000000001</v>
      </c>
      <c r="O268" s="69">
        <f t="shared" si="22"/>
        <v>114</v>
      </c>
      <c r="P268" s="181">
        <f t="shared" si="23"/>
        <v>3.1228448275862069</v>
      </c>
      <c r="Q268" s="77" t="s">
        <v>717</v>
      </c>
      <c r="V268" s="84">
        <v>0.46111111111111108</v>
      </c>
      <c r="W268" s="85">
        <v>0.61805555555555558</v>
      </c>
      <c r="X268" s="86">
        <f t="shared" si="24"/>
        <v>0.1569444444444445</v>
      </c>
    </row>
    <row r="269" spans="1:24" x14ac:dyDescent="0.3">
      <c r="A269" s="44" t="s">
        <v>4061</v>
      </c>
      <c r="B269" s="68" t="s">
        <v>4062</v>
      </c>
      <c r="C269" s="2" t="s">
        <v>1</v>
      </c>
      <c r="D269" s="2">
        <v>50</v>
      </c>
      <c r="E269" s="6">
        <v>25409</v>
      </c>
      <c r="F269" s="7">
        <v>43748.627164351848</v>
      </c>
      <c r="G269" s="69" t="s">
        <v>4</v>
      </c>
      <c r="H269" s="68">
        <v>2460</v>
      </c>
      <c r="I269" s="8">
        <f t="shared" si="20"/>
        <v>21.578947368421051</v>
      </c>
      <c r="J269" s="2">
        <v>4.6980000000000004</v>
      </c>
      <c r="K269" s="69">
        <v>114</v>
      </c>
      <c r="L269" s="68">
        <v>738</v>
      </c>
      <c r="M269" s="8">
        <f t="shared" si="21"/>
        <v>6.4736842105263159</v>
      </c>
      <c r="N269" s="2">
        <v>2.73</v>
      </c>
      <c r="O269" s="69">
        <f t="shared" si="22"/>
        <v>114</v>
      </c>
      <c r="P269" s="181">
        <f t="shared" si="23"/>
        <v>3.333333333333333</v>
      </c>
      <c r="Q269" s="77" t="s">
        <v>717</v>
      </c>
      <c r="V269" s="84">
        <v>0.47916666666666669</v>
      </c>
      <c r="W269" s="85">
        <v>0.63194444444444442</v>
      </c>
      <c r="X269" s="86">
        <f t="shared" si="24"/>
        <v>0.15277777777777773</v>
      </c>
    </row>
    <row r="270" spans="1:24" x14ac:dyDescent="0.3">
      <c r="A270" s="44" t="s">
        <v>4063</v>
      </c>
      <c r="B270" s="68" t="s">
        <v>4064</v>
      </c>
      <c r="C270" s="2" t="s">
        <v>1</v>
      </c>
      <c r="D270" s="2">
        <v>45</v>
      </c>
      <c r="E270" s="6">
        <v>27231</v>
      </c>
      <c r="F270" s="7">
        <v>43748.647013888891</v>
      </c>
      <c r="G270" s="69" t="s">
        <v>4</v>
      </c>
      <c r="H270" s="68">
        <v>1633</v>
      </c>
      <c r="I270" s="8">
        <f t="shared" si="20"/>
        <v>17.189473684210526</v>
      </c>
      <c r="J270" s="2">
        <v>4.68</v>
      </c>
      <c r="K270" s="69">
        <v>95</v>
      </c>
      <c r="L270" s="68">
        <v>353</v>
      </c>
      <c r="M270" s="8">
        <f t="shared" si="21"/>
        <v>3.7157894736842105</v>
      </c>
      <c r="N270" s="2">
        <v>2.1520000000000001</v>
      </c>
      <c r="O270" s="69">
        <f t="shared" si="22"/>
        <v>95</v>
      </c>
      <c r="P270" s="181">
        <f t="shared" si="23"/>
        <v>4.6260623229461757</v>
      </c>
      <c r="Q270" s="77" t="s">
        <v>4065</v>
      </c>
      <c r="V270" s="84">
        <v>0.48402777777777778</v>
      </c>
      <c r="W270" s="85">
        <v>0.64583333333333337</v>
      </c>
      <c r="X270" s="86">
        <f t="shared" si="24"/>
        <v>0.16180555555555559</v>
      </c>
    </row>
    <row r="271" spans="1:24" x14ac:dyDescent="0.3">
      <c r="A271" s="44" t="s">
        <v>4066</v>
      </c>
      <c r="B271" s="68" t="s">
        <v>4067</v>
      </c>
      <c r="C271" s="2" t="s">
        <v>1</v>
      </c>
      <c r="D271" s="2">
        <v>61</v>
      </c>
      <c r="E271" s="6">
        <v>21188</v>
      </c>
      <c r="F271" s="7">
        <v>43748.669502314813</v>
      </c>
      <c r="G271" s="69" t="s">
        <v>4</v>
      </c>
      <c r="H271" s="68">
        <v>3362</v>
      </c>
      <c r="I271" s="8">
        <f t="shared" si="20"/>
        <v>29.491228070175438</v>
      </c>
      <c r="J271" s="2">
        <v>6.2030000000000003</v>
      </c>
      <c r="K271" s="69">
        <v>114</v>
      </c>
      <c r="L271" s="68">
        <v>454</v>
      </c>
      <c r="M271" s="8">
        <f t="shared" si="21"/>
        <v>3.9824561403508771</v>
      </c>
      <c r="N271" s="2">
        <v>1.905</v>
      </c>
      <c r="O271" s="69">
        <f t="shared" si="22"/>
        <v>114</v>
      </c>
      <c r="P271" s="181">
        <f t="shared" si="23"/>
        <v>7.4052863436123344</v>
      </c>
      <c r="Q271" s="77" t="s">
        <v>4068</v>
      </c>
      <c r="V271" s="84">
        <v>0.4993055555555555</v>
      </c>
      <c r="W271" s="85">
        <v>0.66666666666666663</v>
      </c>
      <c r="X271" s="86">
        <f t="shared" si="24"/>
        <v>0.16736111111111113</v>
      </c>
    </row>
    <row r="272" spans="1:24" x14ac:dyDescent="0.3">
      <c r="A272" s="44" t="s">
        <v>4069</v>
      </c>
      <c r="B272" s="68" t="s">
        <v>4070</v>
      </c>
      <c r="C272" s="2" t="s">
        <v>6</v>
      </c>
      <c r="D272" s="2">
        <v>25</v>
      </c>
      <c r="E272" s="6">
        <v>34373</v>
      </c>
      <c r="F272" s="7">
        <v>43748.680891203701</v>
      </c>
      <c r="G272" s="69" t="s">
        <v>4</v>
      </c>
      <c r="H272" s="68">
        <v>1430</v>
      </c>
      <c r="I272" s="8">
        <f t="shared" si="20"/>
        <v>11</v>
      </c>
      <c r="J272" s="2">
        <v>3.3530000000000002</v>
      </c>
      <c r="K272" s="69">
        <v>130</v>
      </c>
      <c r="L272" s="68">
        <v>562</v>
      </c>
      <c r="M272" s="8">
        <f t="shared" si="21"/>
        <v>4.3230769230769228</v>
      </c>
      <c r="N272" s="2">
        <v>2.2389999999999999</v>
      </c>
      <c r="O272" s="69">
        <f t="shared" si="22"/>
        <v>130</v>
      </c>
      <c r="P272" s="181">
        <f t="shared" si="23"/>
        <v>2.5444839857651247</v>
      </c>
      <c r="Q272" s="77" t="s">
        <v>717</v>
      </c>
      <c r="V272" s="84">
        <v>0.50694444444444442</v>
      </c>
      <c r="W272" s="85">
        <v>0.68402777777777779</v>
      </c>
      <c r="X272" s="86">
        <f t="shared" si="24"/>
        <v>0.17708333333333337</v>
      </c>
    </row>
    <row r="273" spans="1:24" x14ac:dyDescent="0.3">
      <c r="A273" s="44" t="s">
        <v>4071</v>
      </c>
      <c r="B273" s="68" t="s">
        <v>4072</v>
      </c>
      <c r="C273" s="2" t="s">
        <v>6</v>
      </c>
      <c r="D273" s="2">
        <v>64</v>
      </c>
      <c r="E273" s="6">
        <v>20190</v>
      </c>
      <c r="F273" s="7">
        <v>43748.70521990741</v>
      </c>
      <c r="G273" s="69" t="s">
        <v>4</v>
      </c>
      <c r="H273" s="68">
        <v>1611</v>
      </c>
      <c r="I273" s="8">
        <f t="shared" si="20"/>
        <v>12.204545454545455</v>
      </c>
      <c r="J273" s="2">
        <v>3.2469999999999999</v>
      </c>
      <c r="K273" s="69">
        <v>132</v>
      </c>
      <c r="L273" s="68">
        <v>596</v>
      </c>
      <c r="M273" s="8">
        <f t="shared" si="21"/>
        <v>4.5151515151515156</v>
      </c>
      <c r="N273" s="2">
        <v>2.3359999999999999</v>
      </c>
      <c r="O273" s="69">
        <f t="shared" si="22"/>
        <v>132</v>
      </c>
      <c r="P273" s="181">
        <f t="shared" si="23"/>
        <v>2.7030201342281877</v>
      </c>
      <c r="Q273" s="77" t="s">
        <v>717</v>
      </c>
      <c r="V273" s="84">
        <v>0.53263888888888888</v>
      </c>
      <c r="W273" s="85">
        <v>0.70833333333333337</v>
      </c>
      <c r="X273" s="86">
        <f t="shared" si="24"/>
        <v>0.17569444444444449</v>
      </c>
    </row>
    <row r="274" spans="1:24" x14ac:dyDescent="0.3">
      <c r="A274" s="44" t="s">
        <v>2005</v>
      </c>
      <c r="B274" s="68" t="s">
        <v>1111</v>
      </c>
      <c r="C274" s="2" t="s">
        <v>1</v>
      </c>
      <c r="D274" s="2">
        <v>37</v>
      </c>
      <c r="E274" s="6">
        <v>30061</v>
      </c>
      <c r="F274" s="7">
        <v>43749.524953703702</v>
      </c>
      <c r="G274" s="69" t="s">
        <v>4</v>
      </c>
      <c r="H274" s="68">
        <v>1053</v>
      </c>
      <c r="I274" s="8">
        <f t="shared" si="20"/>
        <v>10.53</v>
      </c>
      <c r="J274" s="2">
        <v>3.1760000000000002</v>
      </c>
      <c r="K274" s="69">
        <v>100</v>
      </c>
      <c r="L274" s="68">
        <v>570</v>
      </c>
      <c r="M274" s="8">
        <f t="shared" si="21"/>
        <v>5.7</v>
      </c>
      <c r="N274" s="2">
        <v>2.714</v>
      </c>
      <c r="O274" s="69">
        <f t="shared" si="22"/>
        <v>100</v>
      </c>
      <c r="P274" s="181">
        <f t="shared" si="23"/>
        <v>1.8473684210526313</v>
      </c>
      <c r="Q274" s="77" t="s">
        <v>717</v>
      </c>
      <c r="V274" s="84">
        <v>0.39166666666666666</v>
      </c>
      <c r="W274" s="85">
        <v>0.53472222222222221</v>
      </c>
      <c r="X274" s="86">
        <f t="shared" si="24"/>
        <v>0.14305555555555555</v>
      </c>
    </row>
    <row r="275" spans="1:24" x14ac:dyDescent="0.3">
      <c r="A275" s="44" t="s">
        <v>4073</v>
      </c>
      <c r="B275" s="68" t="s">
        <v>4074</v>
      </c>
      <c r="C275" s="2" t="s">
        <v>1</v>
      </c>
      <c r="D275" s="2">
        <v>50</v>
      </c>
      <c r="E275" s="6">
        <v>25455</v>
      </c>
      <c r="F275" s="7">
        <v>43749.538101851853</v>
      </c>
      <c r="G275" s="69" t="s">
        <v>4</v>
      </c>
      <c r="H275" s="68">
        <v>1645</v>
      </c>
      <c r="I275" s="8">
        <f t="shared" si="20"/>
        <v>17.315789473684209</v>
      </c>
      <c r="J275" s="2">
        <v>4.444</v>
      </c>
      <c r="K275" s="69">
        <v>95</v>
      </c>
      <c r="L275" s="68">
        <v>659</v>
      </c>
      <c r="M275" s="8">
        <f t="shared" si="21"/>
        <v>6.9368421052631577</v>
      </c>
      <c r="N275" s="2">
        <v>2.625</v>
      </c>
      <c r="O275" s="69">
        <f t="shared" si="22"/>
        <v>95</v>
      </c>
      <c r="P275" s="181">
        <f t="shared" si="23"/>
        <v>2.4962063732928677</v>
      </c>
      <c r="Q275" s="77" t="s">
        <v>717</v>
      </c>
      <c r="V275" s="84">
        <v>0.37847222222222227</v>
      </c>
      <c r="W275" s="85">
        <v>0.53819444444444442</v>
      </c>
      <c r="X275" s="86">
        <f t="shared" si="24"/>
        <v>0.15972222222222215</v>
      </c>
    </row>
    <row r="276" spans="1:24" x14ac:dyDescent="0.3">
      <c r="A276" s="44" t="s">
        <v>4075</v>
      </c>
      <c r="B276" s="68" t="s">
        <v>4076</v>
      </c>
      <c r="C276" s="2" t="s">
        <v>6</v>
      </c>
      <c r="D276" s="2">
        <v>60</v>
      </c>
      <c r="E276" s="6">
        <v>21710</v>
      </c>
      <c r="F276" s="7">
        <v>43749.550937499997</v>
      </c>
      <c r="G276" s="69" t="s">
        <v>4</v>
      </c>
      <c r="H276" s="68">
        <v>1131</v>
      </c>
      <c r="I276" s="8">
        <f t="shared" si="20"/>
        <v>10.281818181818181</v>
      </c>
      <c r="J276" s="2">
        <v>3.234</v>
      </c>
      <c r="K276" s="69">
        <v>110</v>
      </c>
      <c r="L276" s="68">
        <v>353</v>
      </c>
      <c r="M276" s="8">
        <f t="shared" si="21"/>
        <v>3.209090909090909</v>
      </c>
      <c r="N276" s="2">
        <v>1.772</v>
      </c>
      <c r="O276" s="69">
        <f t="shared" si="22"/>
        <v>110</v>
      </c>
      <c r="P276" s="181">
        <f t="shared" si="23"/>
        <v>3.2039660056657224</v>
      </c>
      <c r="Q276" s="77" t="s">
        <v>717</v>
      </c>
      <c r="V276" s="84">
        <v>0.4055555555555555</v>
      </c>
      <c r="W276" s="85">
        <v>0.54861111111111105</v>
      </c>
      <c r="X276" s="86">
        <f t="shared" si="24"/>
        <v>0.14305555555555555</v>
      </c>
    </row>
    <row r="277" spans="1:24" x14ac:dyDescent="0.3">
      <c r="A277" s="44" t="s">
        <v>4077</v>
      </c>
      <c r="B277" s="68" t="s">
        <v>4078</v>
      </c>
      <c r="C277" s="2" t="s">
        <v>1</v>
      </c>
      <c r="D277" s="2">
        <v>70</v>
      </c>
      <c r="E277" s="6">
        <v>18050</v>
      </c>
      <c r="F277" s="7">
        <v>43749.567442129628</v>
      </c>
      <c r="G277" s="69" t="s">
        <v>4</v>
      </c>
      <c r="H277" s="68">
        <v>3128</v>
      </c>
      <c r="I277" s="8">
        <f t="shared" si="20"/>
        <v>23.696969696969695</v>
      </c>
      <c r="J277" s="2">
        <v>5.1509999999999998</v>
      </c>
      <c r="K277" s="69">
        <v>132</v>
      </c>
      <c r="L277" s="68">
        <v>644</v>
      </c>
      <c r="M277" s="8">
        <f t="shared" si="21"/>
        <v>4.8787878787878789</v>
      </c>
      <c r="N277" s="2">
        <v>2.2919999999999998</v>
      </c>
      <c r="O277" s="69">
        <f t="shared" si="22"/>
        <v>132</v>
      </c>
      <c r="P277" s="181">
        <f t="shared" si="23"/>
        <v>4.8571428571428568</v>
      </c>
      <c r="Q277" s="77" t="s">
        <v>717</v>
      </c>
      <c r="V277" s="84">
        <v>0.41250000000000003</v>
      </c>
      <c r="W277" s="85">
        <v>0.56944444444444442</v>
      </c>
      <c r="X277" s="86">
        <f t="shared" si="24"/>
        <v>0.15694444444444439</v>
      </c>
    </row>
    <row r="278" spans="1:24" x14ac:dyDescent="0.3">
      <c r="A278" s="44" t="s">
        <v>4079</v>
      </c>
      <c r="B278" s="68" t="s">
        <v>4080</v>
      </c>
      <c r="C278" s="2" t="s">
        <v>1</v>
      </c>
      <c r="D278" s="2">
        <v>50</v>
      </c>
      <c r="E278" s="6">
        <v>25215</v>
      </c>
      <c r="F278" s="7">
        <v>43749.58357638889</v>
      </c>
      <c r="G278" s="69" t="s">
        <v>4</v>
      </c>
      <c r="H278" s="68">
        <v>1598</v>
      </c>
      <c r="I278" s="8">
        <f t="shared" si="20"/>
        <v>11.837037037037037</v>
      </c>
      <c r="J278" s="2">
        <v>3.2120000000000002</v>
      </c>
      <c r="K278" s="69">
        <v>135</v>
      </c>
      <c r="L278" s="68">
        <v>405</v>
      </c>
      <c r="M278" s="8">
        <f t="shared" si="21"/>
        <v>3</v>
      </c>
      <c r="N278" s="2">
        <v>1.857</v>
      </c>
      <c r="O278" s="69">
        <f t="shared" si="22"/>
        <v>135</v>
      </c>
      <c r="P278" s="181">
        <f t="shared" si="23"/>
        <v>3.9456790123456789</v>
      </c>
      <c r="Q278" s="77" t="s">
        <v>717</v>
      </c>
      <c r="V278" s="84">
        <v>0.41319444444444442</v>
      </c>
      <c r="W278" s="85">
        <v>0.58333333333333337</v>
      </c>
      <c r="X278" s="86">
        <f t="shared" si="24"/>
        <v>0.17013888888888895</v>
      </c>
    </row>
    <row r="279" spans="1:24" x14ac:dyDescent="0.3">
      <c r="A279" s="44" t="s">
        <v>4081</v>
      </c>
      <c r="B279" s="68" t="s">
        <v>4082</v>
      </c>
      <c r="C279" s="2" t="s">
        <v>1</v>
      </c>
      <c r="D279" s="2">
        <v>62</v>
      </c>
      <c r="E279" s="6">
        <v>20942</v>
      </c>
      <c r="F279" s="7">
        <v>43749.597118055557</v>
      </c>
      <c r="G279" s="69" t="s">
        <v>4</v>
      </c>
      <c r="H279" s="68">
        <v>2091</v>
      </c>
      <c r="I279" s="8">
        <f t="shared" si="20"/>
        <v>20.10576923076923</v>
      </c>
      <c r="J279" s="2">
        <v>4.7539999999999996</v>
      </c>
      <c r="K279" s="69">
        <v>104</v>
      </c>
      <c r="L279" s="68">
        <v>456</v>
      </c>
      <c r="M279" s="8">
        <f t="shared" si="21"/>
        <v>4.384615384615385</v>
      </c>
      <c r="N279" s="2">
        <v>2.2090000000000001</v>
      </c>
      <c r="O279" s="69">
        <f t="shared" si="22"/>
        <v>104</v>
      </c>
      <c r="P279" s="181">
        <f t="shared" si="23"/>
        <v>4.5855263157894735</v>
      </c>
      <c r="Q279" s="77" t="s">
        <v>717</v>
      </c>
      <c r="V279" s="84">
        <v>0.43888888888888888</v>
      </c>
      <c r="W279" s="85">
        <v>0.59722222222222221</v>
      </c>
      <c r="X279" s="86">
        <f t="shared" si="24"/>
        <v>0.15833333333333333</v>
      </c>
    </row>
    <row r="280" spans="1:24" x14ac:dyDescent="0.3">
      <c r="A280" s="44" t="s">
        <v>4083</v>
      </c>
      <c r="B280" s="68" t="s">
        <v>4084</v>
      </c>
      <c r="C280" s="2" t="s">
        <v>1</v>
      </c>
      <c r="D280" s="2">
        <v>41</v>
      </c>
      <c r="E280" s="6">
        <v>28424</v>
      </c>
      <c r="F280" s="7">
        <v>43749.626400462963</v>
      </c>
      <c r="G280" s="69" t="s">
        <v>4</v>
      </c>
      <c r="H280" s="68">
        <v>1449</v>
      </c>
      <c r="I280" s="8">
        <f t="shared" si="20"/>
        <v>11.146153846153846</v>
      </c>
      <c r="J280" s="2">
        <v>2.9910000000000001</v>
      </c>
      <c r="K280" s="69">
        <v>130</v>
      </c>
      <c r="L280" s="68">
        <v>586</v>
      </c>
      <c r="M280" s="8">
        <f t="shared" si="21"/>
        <v>4.5076923076923077</v>
      </c>
      <c r="N280" s="2">
        <v>2.129</v>
      </c>
      <c r="O280" s="69">
        <f t="shared" si="22"/>
        <v>130</v>
      </c>
      <c r="P280" s="181">
        <f t="shared" si="23"/>
        <v>2.4726962457337884</v>
      </c>
      <c r="Q280" s="77" t="s">
        <v>4085</v>
      </c>
      <c r="V280" s="84">
        <v>0.47569444444444442</v>
      </c>
      <c r="W280" s="85">
        <v>0.62152777777777779</v>
      </c>
      <c r="X280" s="86">
        <f t="shared" si="24"/>
        <v>0.14583333333333337</v>
      </c>
    </row>
    <row r="281" spans="1:24" x14ac:dyDescent="0.3">
      <c r="A281" s="44" t="s">
        <v>4086</v>
      </c>
      <c r="B281" s="68" t="s">
        <v>4087</v>
      </c>
      <c r="C281" s="2" t="s">
        <v>6</v>
      </c>
      <c r="D281" s="2">
        <v>44</v>
      </c>
      <c r="E281" s="6">
        <v>27464</v>
      </c>
      <c r="F281" s="7">
        <v>43749.639201388891</v>
      </c>
      <c r="G281" s="69" t="s">
        <v>4</v>
      </c>
      <c r="H281" s="68">
        <v>880</v>
      </c>
      <c r="I281" s="8">
        <f t="shared" si="20"/>
        <v>7.6521739130434785</v>
      </c>
      <c r="J281" s="2">
        <v>3.0950000000000002</v>
      </c>
      <c r="K281" s="69">
        <v>115</v>
      </c>
      <c r="L281" s="68">
        <v>408</v>
      </c>
      <c r="M281" s="8">
        <f t="shared" si="21"/>
        <v>3.5478260869565217</v>
      </c>
      <c r="N281" s="2">
        <v>2.0529999999999999</v>
      </c>
      <c r="O281" s="69">
        <f t="shared" si="22"/>
        <v>115</v>
      </c>
      <c r="P281" s="181">
        <f t="shared" si="23"/>
        <v>2.1568627450980391</v>
      </c>
      <c r="Q281" s="77" t="s">
        <v>717</v>
      </c>
      <c r="V281" s="84">
        <v>0.47222222222222227</v>
      </c>
      <c r="W281" s="85">
        <v>0.63541666666666663</v>
      </c>
      <c r="X281" s="86">
        <f t="shared" si="24"/>
        <v>0.16319444444444436</v>
      </c>
    </row>
    <row r="282" spans="1:24" x14ac:dyDescent="0.3">
      <c r="A282" s="44" t="s">
        <v>4088</v>
      </c>
      <c r="B282" s="68" t="s">
        <v>4089</v>
      </c>
      <c r="C282" s="2" t="s">
        <v>1</v>
      </c>
      <c r="D282" s="2">
        <v>64</v>
      </c>
      <c r="E282" s="6">
        <v>20239</v>
      </c>
      <c r="F282" s="7">
        <v>43749.654351851852</v>
      </c>
      <c r="G282" s="69" t="s">
        <v>4</v>
      </c>
      <c r="H282" s="68">
        <v>2480</v>
      </c>
      <c r="I282" s="8">
        <f t="shared" si="20"/>
        <v>19.682539682539684</v>
      </c>
      <c r="J282" s="2">
        <v>4.9370000000000003</v>
      </c>
      <c r="K282" s="69">
        <v>126</v>
      </c>
      <c r="L282" s="68">
        <v>529</v>
      </c>
      <c r="M282" s="8">
        <f t="shared" si="21"/>
        <v>4.1984126984126986</v>
      </c>
      <c r="N282" s="2">
        <v>2.036</v>
      </c>
      <c r="O282" s="69">
        <f t="shared" si="22"/>
        <v>126</v>
      </c>
      <c r="P282" s="181">
        <f t="shared" si="23"/>
        <v>4.688090737240076</v>
      </c>
      <c r="Q282" s="77" t="s">
        <v>717</v>
      </c>
      <c r="V282" s="84">
        <v>0.49513888888888885</v>
      </c>
      <c r="W282" s="85">
        <v>0.65277777777777779</v>
      </c>
      <c r="X282" s="86">
        <f t="shared" si="24"/>
        <v>0.15763888888888894</v>
      </c>
    </row>
    <row r="283" spans="1:24" x14ac:dyDescent="0.3">
      <c r="A283" s="44" t="s">
        <v>4090</v>
      </c>
      <c r="B283" s="68" t="s">
        <v>4091</v>
      </c>
      <c r="C283" s="2" t="s">
        <v>6</v>
      </c>
      <c r="D283" s="2">
        <v>76</v>
      </c>
      <c r="E283" s="6">
        <v>15959</v>
      </c>
      <c r="F283" s="7">
        <v>43749.665231481478</v>
      </c>
      <c r="G283" s="69" t="s">
        <v>4</v>
      </c>
      <c r="H283" s="68">
        <v>2435</v>
      </c>
      <c r="I283" s="8">
        <f t="shared" si="20"/>
        <v>18.037037037037038</v>
      </c>
      <c r="J283" s="2">
        <v>4.1079999999999997</v>
      </c>
      <c r="K283" s="69">
        <v>135</v>
      </c>
      <c r="L283" s="68">
        <v>994</v>
      </c>
      <c r="M283" s="8">
        <f t="shared" si="21"/>
        <v>7.3629629629629632</v>
      </c>
      <c r="N283" s="2">
        <v>2.8090000000000002</v>
      </c>
      <c r="O283" s="69">
        <f t="shared" si="22"/>
        <v>135</v>
      </c>
      <c r="P283" s="181">
        <f t="shared" si="23"/>
        <v>2.4496981891348089</v>
      </c>
      <c r="Q283" s="77" t="s">
        <v>1199</v>
      </c>
      <c r="V283" s="84">
        <v>0.51041666666666663</v>
      </c>
      <c r="W283" s="85">
        <v>0.66666666666666663</v>
      </c>
      <c r="X283" s="86">
        <f t="shared" si="24"/>
        <v>0.15625</v>
      </c>
    </row>
    <row r="284" spans="1:24" x14ac:dyDescent="0.3">
      <c r="A284" s="44" t="s">
        <v>4092</v>
      </c>
      <c r="B284" s="68" t="s">
        <v>4093</v>
      </c>
      <c r="C284" s="2" t="s">
        <v>1</v>
      </c>
      <c r="D284" s="2">
        <v>86</v>
      </c>
      <c r="E284" s="6">
        <v>12284</v>
      </c>
      <c r="F284" s="7">
        <v>43749.678877314815</v>
      </c>
      <c r="G284" s="69" t="s">
        <v>4</v>
      </c>
      <c r="H284" s="68">
        <v>2407</v>
      </c>
      <c r="I284" s="8">
        <f t="shared" si="20"/>
        <v>19.103174603174605</v>
      </c>
      <c r="J284" s="2">
        <v>4.2690000000000001</v>
      </c>
      <c r="K284" s="69">
        <v>126</v>
      </c>
      <c r="L284" s="68">
        <v>1086</v>
      </c>
      <c r="M284" s="8">
        <f t="shared" si="21"/>
        <v>8.6190476190476186</v>
      </c>
      <c r="N284" s="2">
        <v>2.5139999999999998</v>
      </c>
      <c r="O284" s="69">
        <f t="shared" si="22"/>
        <v>126</v>
      </c>
      <c r="P284" s="181">
        <f t="shared" si="23"/>
        <v>2.2163904235727441</v>
      </c>
      <c r="Q284" s="77" t="s">
        <v>3960</v>
      </c>
      <c r="V284" s="84">
        <v>0.50069444444444444</v>
      </c>
      <c r="W284" s="85">
        <v>0.68055555555555547</v>
      </c>
      <c r="X284" s="86">
        <f t="shared" si="24"/>
        <v>0.17986111111111103</v>
      </c>
    </row>
    <row r="285" spans="1:24" x14ac:dyDescent="0.3">
      <c r="A285" s="44" t="s">
        <v>4094</v>
      </c>
      <c r="B285" s="68" t="s">
        <v>4095</v>
      </c>
      <c r="C285" s="2" t="s">
        <v>1</v>
      </c>
      <c r="D285" s="2">
        <v>56</v>
      </c>
      <c r="E285" s="6">
        <v>23069</v>
      </c>
      <c r="F285" s="7">
        <v>43752.518171296295</v>
      </c>
      <c r="G285" s="69" t="s">
        <v>4</v>
      </c>
      <c r="H285" s="68">
        <v>2826</v>
      </c>
      <c r="I285" s="8">
        <f t="shared" si="20"/>
        <v>19.094594594594593</v>
      </c>
      <c r="J285" s="2">
        <v>4.0039999999999996</v>
      </c>
      <c r="K285" s="69">
        <v>148</v>
      </c>
      <c r="L285" s="68">
        <v>786</v>
      </c>
      <c r="M285" s="8">
        <f t="shared" si="21"/>
        <v>5.3108108108108105</v>
      </c>
      <c r="N285" s="2">
        <v>2.2490000000000001</v>
      </c>
      <c r="O285" s="69">
        <f t="shared" si="22"/>
        <v>148</v>
      </c>
      <c r="P285" s="181">
        <f t="shared" si="23"/>
        <v>3.5954198473282442</v>
      </c>
      <c r="Q285" s="77" t="s">
        <v>3960</v>
      </c>
      <c r="V285" s="84">
        <v>0.37152777777777773</v>
      </c>
      <c r="W285" s="85">
        <v>0.52083333333333337</v>
      </c>
      <c r="X285" s="86">
        <f t="shared" si="24"/>
        <v>0.14930555555555564</v>
      </c>
    </row>
    <row r="286" spans="1:24" x14ac:dyDescent="0.3">
      <c r="A286" s="44" t="s">
        <v>4096</v>
      </c>
      <c r="B286" s="68" t="s">
        <v>4097</v>
      </c>
      <c r="C286" s="2" t="s">
        <v>1</v>
      </c>
      <c r="D286" s="2">
        <v>48</v>
      </c>
      <c r="E286" s="6">
        <v>25950</v>
      </c>
      <c r="F286" s="7">
        <v>43752.532824074071</v>
      </c>
      <c r="G286" s="69" t="s">
        <v>4</v>
      </c>
      <c r="H286" s="68">
        <v>1231</v>
      </c>
      <c r="I286" s="8">
        <f t="shared" si="20"/>
        <v>12.822916666666666</v>
      </c>
      <c r="J286" s="2">
        <v>3.9119999999999999</v>
      </c>
      <c r="K286" s="69">
        <v>96</v>
      </c>
      <c r="L286" s="68">
        <v>331</v>
      </c>
      <c r="M286" s="8">
        <f t="shared" si="21"/>
        <v>3.4479166666666665</v>
      </c>
      <c r="N286" s="2">
        <v>1.752</v>
      </c>
      <c r="O286" s="69">
        <f t="shared" si="22"/>
        <v>96</v>
      </c>
      <c r="P286" s="181">
        <f t="shared" si="23"/>
        <v>3.7190332326283988</v>
      </c>
      <c r="Q286" s="77" t="s">
        <v>4098</v>
      </c>
      <c r="V286" s="84">
        <v>0.39097222222222222</v>
      </c>
      <c r="W286" s="85">
        <v>0.53472222222222221</v>
      </c>
      <c r="X286" s="86">
        <f t="shared" si="24"/>
        <v>0.14374999999999999</v>
      </c>
    </row>
    <row r="287" spans="1:24" x14ac:dyDescent="0.3">
      <c r="A287" s="44" t="s">
        <v>4099</v>
      </c>
      <c r="B287" s="68" t="s">
        <v>4100</v>
      </c>
      <c r="C287" s="2" t="s">
        <v>1</v>
      </c>
      <c r="D287" s="2">
        <v>32</v>
      </c>
      <c r="E287" s="6">
        <v>31954</v>
      </c>
      <c r="F287" s="7">
        <v>43752.545127314814</v>
      </c>
      <c r="G287" s="69" t="s">
        <v>4</v>
      </c>
      <c r="H287" s="68">
        <v>958</v>
      </c>
      <c r="I287" s="8">
        <f t="shared" si="20"/>
        <v>8.4035087719298254</v>
      </c>
      <c r="J287" s="2">
        <v>2.7930000000000001</v>
      </c>
      <c r="K287" s="69">
        <v>114</v>
      </c>
      <c r="L287" s="68">
        <v>331</v>
      </c>
      <c r="M287" s="8">
        <f t="shared" si="21"/>
        <v>2.9035087719298245</v>
      </c>
      <c r="N287" s="2">
        <v>1.8340000000000001</v>
      </c>
      <c r="O287" s="69">
        <f t="shared" si="22"/>
        <v>114</v>
      </c>
      <c r="P287" s="181">
        <f t="shared" si="23"/>
        <v>2.8942598187311184</v>
      </c>
      <c r="Q287" s="77" t="s">
        <v>3960</v>
      </c>
      <c r="V287" s="84">
        <v>0.39999999999999997</v>
      </c>
      <c r="W287" s="85">
        <v>0.54861111111111105</v>
      </c>
      <c r="X287" s="86">
        <f t="shared" si="24"/>
        <v>0.14861111111111108</v>
      </c>
    </row>
    <row r="288" spans="1:24" x14ac:dyDescent="0.3">
      <c r="A288" s="44" t="s">
        <v>4101</v>
      </c>
      <c r="B288" s="68" t="s">
        <v>4102</v>
      </c>
      <c r="C288" s="2" t="s">
        <v>1</v>
      </c>
      <c r="D288" s="2">
        <v>52</v>
      </c>
      <c r="E288" s="6">
        <v>24530</v>
      </c>
      <c r="F288" s="7">
        <v>43752.565960648149</v>
      </c>
      <c r="G288" s="69" t="s">
        <v>4</v>
      </c>
      <c r="H288" s="68">
        <v>2006</v>
      </c>
      <c r="I288" s="8">
        <f t="shared" si="20"/>
        <v>16.716666666666665</v>
      </c>
      <c r="J288" s="2">
        <v>4.3970000000000002</v>
      </c>
      <c r="K288" s="69">
        <v>120</v>
      </c>
      <c r="L288" s="68">
        <v>481</v>
      </c>
      <c r="M288" s="8">
        <f t="shared" si="21"/>
        <v>4.0083333333333337</v>
      </c>
      <c r="N288" s="2">
        <v>1.9550000000000001</v>
      </c>
      <c r="O288" s="69">
        <f t="shared" si="22"/>
        <v>120</v>
      </c>
      <c r="P288" s="181">
        <f t="shared" si="23"/>
        <v>4.1704781704781695</v>
      </c>
      <c r="Q288" s="77" t="s">
        <v>3960</v>
      </c>
      <c r="V288" s="84">
        <v>0.42569444444444443</v>
      </c>
      <c r="W288" s="85">
        <v>0.56944444444444442</v>
      </c>
      <c r="X288" s="86">
        <f t="shared" si="24"/>
        <v>0.14374999999999999</v>
      </c>
    </row>
    <row r="289" spans="1:24" x14ac:dyDescent="0.3">
      <c r="A289" s="44" t="s">
        <v>4103</v>
      </c>
      <c r="B289" s="68" t="s">
        <v>4104</v>
      </c>
      <c r="C289" s="2" t="s">
        <v>1</v>
      </c>
      <c r="D289" s="2">
        <v>63</v>
      </c>
      <c r="E289" s="6">
        <v>20476</v>
      </c>
      <c r="F289" s="7">
        <v>43752.591504629629</v>
      </c>
      <c r="G289" s="69" t="s">
        <v>4</v>
      </c>
      <c r="H289" s="68">
        <v>2145</v>
      </c>
      <c r="I289" s="8">
        <f t="shared" si="20"/>
        <v>14.3</v>
      </c>
      <c r="J289" s="2">
        <v>3.698</v>
      </c>
      <c r="K289" s="69">
        <v>150</v>
      </c>
      <c r="L289" s="68">
        <v>555</v>
      </c>
      <c r="M289" s="8">
        <f t="shared" si="21"/>
        <v>3.7</v>
      </c>
      <c r="N289" s="2">
        <v>1.9239999999999999</v>
      </c>
      <c r="O289" s="69">
        <f t="shared" si="22"/>
        <v>150</v>
      </c>
      <c r="P289" s="181">
        <f t="shared" si="23"/>
        <v>3.8648648648648649</v>
      </c>
      <c r="Q289" s="77" t="s">
        <v>3960</v>
      </c>
      <c r="V289" s="84">
        <v>0.46111111111111108</v>
      </c>
      <c r="W289" s="85">
        <v>0.59722222222222221</v>
      </c>
      <c r="X289" s="86">
        <f t="shared" si="24"/>
        <v>0.13611111111111113</v>
      </c>
    </row>
    <row r="290" spans="1:24" x14ac:dyDescent="0.3">
      <c r="A290" s="44" t="s">
        <v>4105</v>
      </c>
      <c r="B290" s="68" t="s">
        <v>4106</v>
      </c>
      <c r="C290" s="2" t="s">
        <v>6</v>
      </c>
      <c r="D290" s="2">
        <v>26</v>
      </c>
      <c r="E290" s="6">
        <v>34011</v>
      </c>
      <c r="F290" s="7">
        <v>43752.602696759262</v>
      </c>
      <c r="G290" s="69" t="s">
        <v>4</v>
      </c>
      <c r="H290" s="68">
        <v>936</v>
      </c>
      <c r="I290" s="8">
        <f t="shared" si="20"/>
        <v>8.5090909090909097</v>
      </c>
      <c r="J290" s="2">
        <v>3.0190000000000001</v>
      </c>
      <c r="K290" s="69">
        <v>110</v>
      </c>
      <c r="L290" s="68">
        <v>484</v>
      </c>
      <c r="M290" s="8">
        <f t="shared" si="21"/>
        <v>4.4000000000000004</v>
      </c>
      <c r="N290" s="2">
        <v>2.0329999999999999</v>
      </c>
      <c r="O290" s="69">
        <f t="shared" si="22"/>
        <v>110</v>
      </c>
      <c r="P290" s="181">
        <f t="shared" si="23"/>
        <v>1.9338842975206612</v>
      </c>
      <c r="Q290" s="77" t="s">
        <v>3960</v>
      </c>
      <c r="V290" s="84">
        <v>0.43402777777777773</v>
      </c>
      <c r="W290" s="85">
        <v>0.60763888888888895</v>
      </c>
      <c r="X290" s="86">
        <f t="shared" si="24"/>
        <v>0.17361111111111122</v>
      </c>
    </row>
    <row r="291" spans="1:24" x14ac:dyDescent="0.3">
      <c r="A291" s="44" t="s">
        <v>4107</v>
      </c>
      <c r="B291" s="68" t="s">
        <v>4108</v>
      </c>
      <c r="C291" s="2" t="s">
        <v>6</v>
      </c>
      <c r="D291" s="2">
        <v>61</v>
      </c>
      <c r="E291" s="6">
        <v>21407</v>
      </c>
      <c r="F291" s="7">
        <v>43752.617314814815</v>
      </c>
      <c r="G291" s="69" t="s">
        <v>4</v>
      </c>
      <c r="H291" s="68">
        <v>1480</v>
      </c>
      <c r="I291" s="8">
        <f t="shared" si="20"/>
        <v>9.8666666666666671</v>
      </c>
      <c r="J291" s="2">
        <v>3.1659999999999999</v>
      </c>
      <c r="K291" s="69">
        <v>150</v>
      </c>
      <c r="L291" s="68">
        <v>422</v>
      </c>
      <c r="M291" s="8">
        <f t="shared" si="21"/>
        <v>2.8133333333333335</v>
      </c>
      <c r="N291" s="2">
        <v>1.599</v>
      </c>
      <c r="O291" s="69">
        <f t="shared" si="22"/>
        <v>150</v>
      </c>
      <c r="P291" s="181">
        <f t="shared" si="23"/>
        <v>3.5071090047393363</v>
      </c>
      <c r="Q291" s="77" t="s">
        <v>4098</v>
      </c>
      <c r="V291" s="84">
        <v>0.45624999999999999</v>
      </c>
      <c r="W291" s="85">
        <v>0.61805555555555558</v>
      </c>
      <c r="X291" s="86">
        <f t="shared" si="24"/>
        <v>0.16180555555555559</v>
      </c>
    </row>
    <row r="292" spans="1:24" x14ac:dyDescent="0.3">
      <c r="A292" s="44" t="s">
        <v>4109</v>
      </c>
      <c r="B292" s="68" t="s">
        <v>428</v>
      </c>
      <c r="C292" s="2" t="s">
        <v>1</v>
      </c>
      <c r="D292" s="2">
        <v>61</v>
      </c>
      <c r="E292" s="6">
        <v>21335</v>
      </c>
      <c r="F292" s="7">
        <v>43752.629699074074</v>
      </c>
      <c r="G292" s="69" t="s">
        <v>4</v>
      </c>
      <c r="H292" s="68">
        <v>2360</v>
      </c>
      <c r="I292" s="8">
        <f t="shared" si="20"/>
        <v>17.481481481481481</v>
      </c>
      <c r="J292" s="2">
        <v>4.5940000000000003</v>
      </c>
      <c r="K292" s="69">
        <v>135</v>
      </c>
      <c r="L292" s="68">
        <v>383</v>
      </c>
      <c r="M292" s="8">
        <f t="shared" si="21"/>
        <v>2.837037037037037</v>
      </c>
      <c r="N292" s="2">
        <v>1.6850000000000001</v>
      </c>
      <c r="O292" s="69">
        <f t="shared" si="22"/>
        <v>135</v>
      </c>
      <c r="P292" s="181">
        <f t="shared" si="23"/>
        <v>6.1618798955613574</v>
      </c>
      <c r="Q292" s="77" t="s">
        <v>4110</v>
      </c>
      <c r="V292" s="84">
        <v>0.43194444444444446</v>
      </c>
      <c r="W292" s="85">
        <v>0.63194444444444442</v>
      </c>
      <c r="X292" s="86">
        <f t="shared" si="24"/>
        <v>0.19999999999999996</v>
      </c>
    </row>
    <row r="293" spans="1:24" x14ac:dyDescent="0.3">
      <c r="A293" s="44" t="s">
        <v>4111</v>
      </c>
      <c r="B293" s="68" t="s">
        <v>517</v>
      </c>
      <c r="C293" s="2" t="s">
        <v>1</v>
      </c>
      <c r="D293" s="2">
        <v>57</v>
      </c>
      <c r="E293" s="6">
        <v>22759</v>
      </c>
      <c r="F293" s="7">
        <v>43752.643807870372</v>
      </c>
      <c r="G293" s="69" t="s">
        <v>4</v>
      </c>
      <c r="H293" s="68">
        <v>1439</v>
      </c>
      <c r="I293" s="8">
        <f t="shared" si="20"/>
        <v>12.513043478260869</v>
      </c>
      <c r="J293" s="2">
        <v>3.528</v>
      </c>
      <c r="K293" s="69">
        <v>115</v>
      </c>
      <c r="L293" s="68">
        <v>320</v>
      </c>
      <c r="M293" s="8">
        <f t="shared" si="21"/>
        <v>2.7826086956521738</v>
      </c>
      <c r="N293" s="2">
        <v>1.68</v>
      </c>
      <c r="O293" s="69">
        <f t="shared" si="22"/>
        <v>115</v>
      </c>
      <c r="P293" s="181">
        <f t="shared" si="23"/>
        <v>4.4968750000000002</v>
      </c>
      <c r="Q293" s="77" t="s">
        <v>4112</v>
      </c>
      <c r="V293" s="84">
        <v>0.47291666666666665</v>
      </c>
      <c r="W293" s="85">
        <v>0.64583333333333337</v>
      </c>
      <c r="X293" s="86">
        <f t="shared" si="24"/>
        <v>0.17291666666666672</v>
      </c>
    </row>
    <row r="294" spans="1:24" x14ac:dyDescent="0.3">
      <c r="A294" s="44" t="s">
        <v>4113</v>
      </c>
      <c r="B294" s="68" t="s">
        <v>289</v>
      </c>
      <c r="C294" s="2" t="s">
        <v>1</v>
      </c>
      <c r="D294" s="2">
        <v>47</v>
      </c>
      <c r="E294" s="6">
        <v>26248</v>
      </c>
      <c r="F294" s="7">
        <v>43752.664351851854</v>
      </c>
      <c r="G294" s="69" t="s">
        <v>4</v>
      </c>
      <c r="H294" s="68">
        <v>1801</v>
      </c>
      <c r="I294" s="8">
        <f t="shared" si="20"/>
        <v>12.506944444444445</v>
      </c>
      <c r="J294" s="2">
        <v>3.8010000000000002</v>
      </c>
      <c r="K294" s="69">
        <v>144</v>
      </c>
      <c r="L294" s="68">
        <v>409</v>
      </c>
      <c r="M294" s="8">
        <f t="shared" si="21"/>
        <v>2.8402777777777777</v>
      </c>
      <c r="N294" s="2">
        <v>1.6919999999999999</v>
      </c>
      <c r="O294" s="69">
        <f t="shared" si="22"/>
        <v>144</v>
      </c>
      <c r="P294" s="181">
        <f t="shared" si="23"/>
        <v>4.4034229828850862</v>
      </c>
      <c r="Q294" s="77" t="s">
        <v>4112</v>
      </c>
      <c r="V294" s="84">
        <v>0.50694444444444442</v>
      </c>
      <c r="W294" s="85">
        <v>0.66666666666666663</v>
      </c>
      <c r="X294" s="86">
        <f t="shared" si="24"/>
        <v>0.15972222222222221</v>
      </c>
    </row>
    <row r="295" spans="1:24" x14ac:dyDescent="0.3">
      <c r="A295" s="44" t="s">
        <v>4114</v>
      </c>
      <c r="B295" s="68" t="s">
        <v>4115</v>
      </c>
      <c r="C295" s="2" t="s">
        <v>1</v>
      </c>
      <c r="D295" s="2">
        <v>55</v>
      </c>
      <c r="E295" s="6">
        <v>23452</v>
      </c>
      <c r="F295" s="7">
        <v>43752.678715277776</v>
      </c>
      <c r="G295" s="69" t="s">
        <v>4</v>
      </c>
      <c r="H295" s="68">
        <v>1606</v>
      </c>
      <c r="I295" s="8">
        <f t="shared" si="20"/>
        <v>12.353846153846154</v>
      </c>
      <c r="J295" s="2">
        <v>4.0570000000000004</v>
      </c>
      <c r="K295" s="69">
        <v>130</v>
      </c>
      <c r="L295" s="68">
        <v>419</v>
      </c>
      <c r="M295" s="8">
        <f t="shared" si="21"/>
        <v>3.2230769230769232</v>
      </c>
      <c r="N295" s="2">
        <v>1.784</v>
      </c>
      <c r="O295" s="69">
        <f t="shared" si="22"/>
        <v>130</v>
      </c>
      <c r="P295" s="181">
        <f t="shared" si="23"/>
        <v>3.8329355608591884</v>
      </c>
      <c r="Q295" s="77" t="s">
        <v>4112</v>
      </c>
      <c r="V295" s="84">
        <v>0.50624999999999998</v>
      </c>
      <c r="W295" s="85">
        <v>0.68055555555555547</v>
      </c>
      <c r="X295" s="86">
        <f t="shared" si="24"/>
        <v>0.17430555555555549</v>
      </c>
    </row>
    <row r="296" spans="1:24" x14ac:dyDescent="0.3">
      <c r="A296" s="44" t="s">
        <v>4116</v>
      </c>
      <c r="B296" s="68" t="s">
        <v>4117</v>
      </c>
      <c r="C296" s="2" t="s">
        <v>1</v>
      </c>
      <c r="D296" s="2">
        <v>62</v>
      </c>
      <c r="E296" s="6">
        <v>20959</v>
      </c>
      <c r="F296" s="7">
        <v>43752.706550925926</v>
      </c>
      <c r="G296" s="69" t="s">
        <v>4</v>
      </c>
      <c r="H296" s="68">
        <v>1954</v>
      </c>
      <c r="I296" s="8">
        <f t="shared" si="20"/>
        <v>13.026666666666667</v>
      </c>
      <c r="J296" s="2">
        <v>4.2759999999999998</v>
      </c>
      <c r="K296" s="69">
        <v>150</v>
      </c>
      <c r="L296" s="68">
        <v>338</v>
      </c>
      <c r="M296" s="8">
        <f t="shared" si="21"/>
        <v>2.2533333333333334</v>
      </c>
      <c r="N296" s="2">
        <v>1.401</v>
      </c>
      <c r="O296" s="69">
        <f t="shared" si="22"/>
        <v>150</v>
      </c>
      <c r="P296" s="181">
        <f t="shared" si="23"/>
        <v>5.7810650887573969</v>
      </c>
      <c r="Q296" s="77" t="s">
        <v>4118</v>
      </c>
      <c r="V296" s="84">
        <v>0.53055555555555556</v>
      </c>
      <c r="W296" s="85">
        <v>0.70833333333333337</v>
      </c>
      <c r="X296" s="86">
        <f t="shared" si="24"/>
        <v>0.17777777777777781</v>
      </c>
    </row>
    <row r="297" spans="1:24" x14ac:dyDescent="0.3">
      <c r="A297" s="44" t="s">
        <v>4119</v>
      </c>
      <c r="B297" s="68" t="s">
        <v>4120</v>
      </c>
      <c r="C297" s="2" t="s">
        <v>1</v>
      </c>
      <c r="D297" s="2">
        <v>77</v>
      </c>
      <c r="E297" s="6">
        <v>15482</v>
      </c>
      <c r="F297" s="7">
        <v>43752.721354166664</v>
      </c>
      <c r="G297" s="69" t="s">
        <v>4</v>
      </c>
      <c r="H297" s="68">
        <v>2915</v>
      </c>
      <c r="I297" s="8">
        <f t="shared" si="20"/>
        <v>29.15</v>
      </c>
      <c r="J297" s="2">
        <v>5.6180000000000003</v>
      </c>
      <c r="K297" s="69">
        <v>100</v>
      </c>
      <c r="L297" s="68">
        <v>1135</v>
      </c>
      <c r="M297" s="8">
        <f t="shared" si="21"/>
        <v>11.35</v>
      </c>
      <c r="N297" s="2">
        <v>4.0140000000000002</v>
      </c>
      <c r="O297" s="69">
        <f t="shared" si="22"/>
        <v>100</v>
      </c>
      <c r="P297" s="181">
        <f t="shared" si="23"/>
        <v>2.5682819383259909</v>
      </c>
      <c r="Q297" s="77" t="s">
        <v>4118</v>
      </c>
      <c r="V297" s="84">
        <v>0.54513888888888895</v>
      </c>
      <c r="W297" s="85">
        <v>0.72222222222222221</v>
      </c>
      <c r="X297" s="86">
        <f t="shared" si="24"/>
        <v>0.17708333333333326</v>
      </c>
    </row>
    <row r="298" spans="1:24" x14ac:dyDescent="0.3">
      <c r="A298" s="44" t="s">
        <v>4121</v>
      </c>
      <c r="B298" s="68" t="s">
        <v>4122</v>
      </c>
      <c r="C298" s="2" t="s">
        <v>1</v>
      </c>
      <c r="D298" s="2">
        <v>68</v>
      </c>
      <c r="E298" s="6">
        <v>18900</v>
      </c>
      <c r="F298" s="7">
        <v>43753.520543981482</v>
      </c>
      <c r="G298" s="69" t="s">
        <v>4</v>
      </c>
      <c r="H298" s="68">
        <v>2943</v>
      </c>
      <c r="I298" s="8">
        <f t="shared" si="20"/>
        <v>23.544</v>
      </c>
      <c r="J298" s="2">
        <v>5.2050000000000001</v>
      </c>
      <c r="K298" s="69">
        <v>125</v>
      </c>
      <c r="L298" s="68">
        <v>726</v>
      </c>
      <c r="M298" s="8">
        <f t="shared" si="21"/>
        <v>5.8079999999999998</v>
      </c>
      <c r="N298" s="2">
        <v>2.4319999999999999</v>
      </c>
      <c r="O298" s="69">
        <f t="shared" si="22"/>
        <v>125</v>
      </c>
      <c r="P298" s="181">
        <f t="shared" si="23"/>
        <v>4.053719008264463</v>
      </c>
      <c r="Q298" s="77" t="s">
        <v>4112</v>
      </c>
      <c r="V298" s="84">
        <v>0.375</v>
      </c>
      <c r="W298" s="85">
        <v>0.52083333333333337</v>
      </c>
      <c r="X298" s="86">
        <f t="shared" si="24"/>
        <v>0.14583333333333337</v>
      </c>
    </row>
    <row r="299" spans="1:24" x14ac:dyDescent="0.3">
      <c r="A299" s="44" t="s">
        <v>4123</v>
      </c>
      <c r="B299" s="68" t="s">
        <v>4124</v>
      </c>
      <c r="C299" s="2" t="s">
        <v>1</v>
      </c>
      <c r="D299" s="2">
        <v>49</v>
      </c>
      <c r="E299" s="6">
        <v>25633</v>
      </c>
      <c r="F299" s="7">
        <v>43753.536168981482</v>
      </c>
      <c r="G299" s="69" t="s">
        <v>4</v>
      </c>
      <c r="H299" s="68">
        <v>1355</v>
      </c>
      <c r="I299" s="8">
        <f t="shared" si="20"/>
        <v>10.84</v>
      </c>
      <c r="J299" s="2">
        <v>3.1040000000000001</v>
      </c>
      <c r="K299" s="69">
        <v>125</v>
      </c>
      <c r="L299" s="68">
        <v>447</v>
      </c>
      <c r="M299" s="8">
        <f t="shared" si="21"/>
        <v>3.5760000000000001</v>
      </c>
      <c r="N299" s="2">
        <v>1.9059999999999999</v>
      </c>
      <c r="O299" s="69">
        <f t="shared" si="22"/>
        <v>125</v>
      </c>
      <c r="P299" s="181">
        <f t="shared" si="23"/>
        <v>3.0313199105145414</v>
      </c>
      <c r="Q299" s="77" t="s">
        <v>4112</v>
      </c>
      <c r="V299" s="84">
        <v>0.39166666666666666</v>
      </c>
      <c r="W299" s="85">
        <v>0.53472222222222221</v>
      </c>
      <c r="X299" s="86">
        <f t="shared" si="24"/>
        <v>0.14305555555555555</v>
      </c>
    </row>
    <row r="300" spans="1:24" x14ac:dyDescent="0.3">
      <c r="A300" s="44" t="s">
        <v>4125</v>
      </c>
      <c r="B300" s="68" t="s">
        <v>4126</v>
      </c>
      <c r="C300" s="2" t="s">
        <v>1</v>
      </c>
      <c r="D300" s="2">
        <v>52</v>
      </c>
      <c r="E300" s="6">
        <v>24636</v>
      </c>
      <c r="F300" s="7">
        <v>43753.551666666666</v>
      </c>
      <c r="G300" s="69" t="s">
        <v>4</v>
      </c>
      <c r="H300" s="68">
        <v>2004</v>
      </c>
      <c r="I300" s="8">
        <f t="shared" si="20"/>
        <v>14.314285714285715</v>
      </c>
      <c r="J300" s="2">
        <v>3.9910000000000001</v>
      </c>
      <c r="K300" s="69">
        <v>140</v>
      </c>
      <c r="L300" s="68">
        <v>418</v>
      </c>
      <c r="M300" s="8">
        <f t="shared" si="21"/>
        <v>2.9857142857142858</v>
      </c>
      <c r="N300" s="2">
        <v>1.85</v>
      </c>
      <c r="O300" s="69">
        <f t="shared" si="22"/>
        <v>140</v>
      </c>
      <c r="P300" s="181">
        <f t="shared" si="23"/>
        <v>4.794258373205742</v>
      </c>
      <c r="Q300" s="77" t="s">
        <v>4127</v>
      </c>
      <c r="V300" s="84">
        <v>0.39999999999999997</v>
      </c>
      <c r="W300" s="85">
        <v>0.54861111111111105</v>
      </c>
      <c r="X300" s="86">
        <f t="shared" si="24"/>
        <v>0.14861111111111108</v>
      </c>
    </row>
    <row r="301" spans="1:24" x14ac:dyDescent="0.3">
      <c r="A301" s="44" t="s">
        <v>4128</v>
      </c>
      <c r="B301" s="68" t="s">
        <v>4129</v>
      </c>
      <c r="C301" s="2" t="s">
        <v>1</v>
      </c>
      <c r="D301" s="2">
        <v>81</v>
      </c>
      <c r="E301" s="6">
        <v>14162</v>
      </c>
      <c r="F301" s="7">
        <v>43753.566736111112</v>
      </c>
      <c r="G301" s="69" t="s">
        <v>4</v>
      </c>
      <c r="H301" s="68">
        <v>3450</v>
      </c>
      <c r="I301" s="8">
        <f t="shared" si="20"/>
        <v>19.827586206896552</v>
      </c>
      <c r="J301" s="2">
        <v>4.5979999999999999</v>
      </c>
      <c r="K301" s="69">
        <v>174</v>
      </c>
      <c r="L301" s="68">
        <v>802</v>
      </c>
      <c r="M301" s="8">
        <f t="shared" si="21"/>
        <v>4.6091954022988508</v>
      </c>
      <c r="N301" s="2">
        <v>2.2389999999999999</v>
      </c>
      <c r="O301" s="69">
        <f t="shared" si="22"/>
        <v>174</v>
      </c>
      <c r="P301" s="181">
        <f t="shared" si="23"/>
        <v>4.3017456359102244</v>
      </c>
      <c r="Q301" s="77" t="s">
        <v>4032</v>
      </c>
      <c r="V301" s="84">
        <v>0.40347222222222223</v>
      </c>
      <c r="W301" s="85">
        <v>0.56944444444444442</v>
      </c>
      <c r="X301" s="86">
        <f t="shared" si="24"/>
        <v>0.16597222222222219</v>
      </c>
    </row>
    <row r="302" spans="1:24" x14ac:dyDescent="0.3">
      <c r="A302" s="44" t="s">
        <v>4130</v>
      </c>
      <c r="B302" s="68" t="s">
        <v>4131</v>
      </c>
      <c r="C302" s="2" t="s">
        <v>1</v>
      </c>
      <c r="D302" s="2">
        <v>57</v>
      </c>
      <c r="E302" s="6">
        <v>22862</v>
      </c>
      <c r="F302" s="7">
        <v>43753.582569444443</v>
      </c>
      <c r="G302" s="69" t="s">
        <v>4</v>
      </c>
      <c r="H302" s="68">
        <v>1602</v>
      </c>
      <c r="I302" s="8">
        <f t="shared" si="20"/>
        <v>12.816000000000001</v>
      </c>
      <c r="J302" s="2">
        <v>3.88</v>
      </c>
      <c r="K302" s="69">
        <v>125</v>
      </c>
      <c r="L302" s="68">
        <v>503</v>
      </c>
      <c r="M302" s="8">
        <f t="shared" si="21"/>
        <v>4.024</v>
      </c>
      <c r="N302" s="2">
        <v>2.073</v>
      </c>
      <c r="O302" s="69">
        <f t="shared" si="22"/>
        <v>125</v>
      </c>
      <c r="P302" s="181">
        <f t="shared" si="23"/>
        <v>3.1848906560636183</v>
      </c>
      <c r="Q302" s="77" t="s">
        <v>717</v>
      </c>
      <c r="V302" s="84">
        <v>0.4284722222222222</v>
      </c>
      <c r="W302" s="85">
        <v>0.58333333333333337</v>
      </c>
      <c r="X302" s="86">
        <f t="shared" si="24"/>
        <v>0.15486111111111117</v>
      </c>
    </row>
    <row r="303" spans="1:24" x14ac:dyDescent="0.3">
      <c r="A303" s="44" t="s">
        <v>4132</v>
      </c>
      <c r="B303" s="68" t="s">
        <v>4133</v>
      </c>
      <c r="C303" s="2" t="s">
        <v>1</v>
      </c>
      <c r="D303" s="2">
        <v>16</v>
      </c>
      <c r="E303" s="6">
        <v>37560</v>
      </c>
      <c r="F303" s="7">
        <v>43753.596759259257</v>
      </c>
      <c r="G303" s="69" t="s">
        <v>4</v>
      </c>
      <c r="H303" s="68">
        <v>636</v>
      </c>
      <c r="I303" s="8">
        <f t="shared" si="20"/>
        <v>6.0571428571428569</v>
      </c>
      <c r="J303" s="2">
        <v>2.0510000000000002</v>
      </c>
      <c r="K303" s="69">
        <v>105</v>
      </c>
      <c r="L303" s="68">
        <v>264</v>
      </c>
      <c r="M303" s="8">
        <f t="shared" si="21"/>
        <v>2.5142857142857142</v>
      </c>
      <c r="N303" s="2">
        <v>1.5820000000000001</v>
      </c>
      <c r="O303" s="69">
        <f t="shared" si="22"/>
        <v>105</v>
      </c>
      <c r="P303" s="181">
        <f t="shared" si="23"/>
        <v>2.4090909090909092</v>
      </c>
      <c r="Q303" s="77" t="s">
        <v>3963</v>
      </c>
      <c r="V303" s="84">
        <v>0.43263888888888885</v>
      </c>
      <c r="W303" s="85">
        <v>0.59722222222222221</v>
      </c>
      <c r="X303" s="86">
        <f t="shared" si="24"/>
        <v>0.16458333333333336</v>
      </c>
    </row>
    <row r="304" spans="1:24" x14ac:dyDescent="0.3">
      <c r="A304" s="44" t="s">
        <v>4134</v>
      </c>
      <c r="B304" s="68" t="s">
        <v>4135</v>
      </c>
      <c r="C304" s="2" t="s">
        <v>1</v>
      </c>
      <c r="D304" s="2">
        <v>51</v>
      </c>
      <c r="E304" s="6">
        <v>24967</v>
      </c>
      <c r="F304" s="7">
        <v>43753.617905092593</v>
      </c>
      <c r="G304" s="69" t="s">
        <v>4</v>
      </c>
      <c r="H304" s="68">
        <v>3738</v>
      </c>
      <c r="I304" s="8">
        <f t="shared" si="20"/>
        <v>24.92</v>
      </c>
      <c r="J304" s="2">
        <v>5.9269999999999996</v>
      </c>
      <c r="K304" s="69">
        <v>150</v>
      </c>
      <c r="L304" s="68">
        <v>686</v>
      </c>
      <c r="M304" s="8">
        <f t="shared" si="21"/>
        <v>4.5733333333333333</v>
      </c>
      <c r="N304" s="2">
        <v>2.5920000000000001</v>
      </c>
      <c r="O304" s="69">
        <f t="shared" si="22"/>
        <v>150</v>
      </c>
      <c r="P304" s="181">
        <f t="shared" si="23"/>
        <v>5.4489795918367347</v>
      </c>
      <c r="Q304" s="77" t="s">
        <v>4136</v>
      </c>
      <c r="V304" s="84">
        <v>0.45833333333333331</v>
      </c>
      <c r="W304" s="85">
        <v>0.61805555555555558</v>
      </c>
      <c r="X304" s="86">
        <f t="shared" si="24"/>
        <v>0.15972222222222227</v>
      </c>
    </row>
    <row r="305" spans="1:24" x14ac:dyDescent="0.3">
      <c r="A305" s="44" t="s">
        <v>4137</v>
      </c>
      <c r="B305" s="68" t="s">
        <v>4138</v>
      </c>
      <c r="C305" s="2" t="s">
        <v>1</v>
      </c>
      <c r="D305" s="2">
        <v>46</v>
      </c>
      <c r="E305" s="6">
        <v>26710</v>
      </c>
      <c r="F305" s="7">
        <v>43753.630879629629</v>
      </c>
      <c r="G305" s="69" t="s">
        <v>4</v>
      </c>
      <c r="H305" s="68">
        <v>2120</v>
      </c>
      <c r="I305" s="8">
        <f t="shared" si="20"/>
        <v>14.228187919463087</v>
      </c>
      <c r="J305" s="2">
        <v>3.819</v>
      </c>
      <c r="K305" s="69">
        <v>149</v>
      </c>
      <c r="L305" s="68">
        <v>591</v>
      </c>
      <c r="M305" s="8">
        <f t="shared" si="21"/>
        <v>3.9664429530201342</v>
      </c>
      <c r="N305" s="2">
        <v>1.829</v>
      </c>
      <c r="O305" s="69">
        <f t="shared" si="22"/>
        <v>149</v>
      </c>
      <c r="P305" s="181">
        <f t="shared" si="23"/>
        <v>3.5871404399323183</v>
      </c>
      <c r="Q305" s="77" t="s">
        <v>4139</v>
      </c>
      <c r="V305" s="84">
        <v>0.46875</v>
      </c>
      <c r="W305" s="85">
        <v>0.63194444444444442</v>
      </c>
      <c r="X305" s="86">
        <f t="shared" si="24"/>
        <v>0.16319444444444442</v>
      </c>
    </row>
    <row r="306" spans="1:24" x14ac:dyDescent="0.3">
      <c r="A306" s="44" t="s">
        <v>4140</v>
      </c>
      <c r="B306" s="68" t="s">
        <v>4141</v>
      </c>
      <c r="C306" s="2" t="s">
        <v>6</v>
      </c>
      <c r="D306" s="2">
        <v>63</v>
      </c>
      <c r="E306" s="6">
        <v>20432</v>
      </c>
      <c r="F306" s="7">
        <v>43753.643414351849</v>
      </c>
      <c r="G306" s="69" t="s">
        <v>4</v>
      </c>
      <c r="H306" s="68">
        <v>1077</v>
      </c>
      <c r="I306" s="8">
        <f t="shared" si="20"/>
        <v>10.35576923076923</v>
      </c>
      <c r="J306" s="2">
        <v>3.3730000000000002</v>
      </c>
      <c r="K306" s="69">
        <v>104</v>
      </c>
      <c r="L306" s="68">
        <v>696</v>
      </c>
      <c r="M306" s="8">
        <f t="shared" si="21"/>
        <v>6.6923076923076925</v>
      </c>
      <c r="N306" s="2">
        <v>2.77</v>
      </c>
      <c r="O306" s="69">
        <f t="shared" si="22"/>
        <v>104</v>
      </c>
      <c r="P306" s="181">
        <f t="shared" si="23"/>
        <v>1.5474137931034482</v>
      </c>
      <c r="Q306" s="77" t="s">
        <v>4142</v>
      </c>
      <c r="V306" s="84">
        <v>0.46180555555555558</v>
      </c>
      <c r="W306" s="85">
        <v>0.64583333333333337</v>
      </c>
      <c r="X306" s="86">
        <f t="shared" si="24"/>
        <v>0.18402777777777779</v>
      </c>
    </row>
    <row r="307" spans="1:24" x14ac:dyDescent="0.3">
      <c r="A307" s="44" t="s">
        <v>4143</v>
      </c>
      <c r="B307" s="68" t="s">
        <v>4144</v>
      </c>
      <c r="C307" s="2" t="s">
        <v>6</v>
      </c>
      <c r="D307" s="2">
        <v>84</v>
      </c>
      <c r="E307" s="6">
        <v>12936</v>
      </c>
      <c r="F307" s="7">
        <v>43753.659282407411</v>
      </c>
      <c r="G307" s="69" t="s">
        <v>4</v>
      </c>
      <c r="H307" s="68">
        <v>3416</v>
      </c>
      <c r="I307" s="8">
        <f t="shared" si="20"/>
        <v>22.773333333333333</v>
      </c>
      <c r="J307" s="2">
        <v>4.7519999999999998</v>
      </c>
      <c r="K307" s="69">
        <v>150</v>
      </c>
      <c r="L307" s="68">
        <v>1225</v>
      </c>
      <c r="M307" s="8">
        <f t="shared" si="21"/>
        <v>8.1666666666666661</v>
      </c>
      <c r="N307" s="2">
        <v>2.7229999999999999</v>
      </c>
      <c r="O307" s="69">
        <f t="shared" si="22"/>
        <v>150</v>
      </c>
      <c r="P307" s="181">
        <f t="shared" si="23"/>
        <v>2.7885714285714287</v>
      </c>
      <c r="Q307" s="77" t="s">
        <v>4139</v>
      </c>
      <c r="V307" s="84">
        <v>0.50208333333333333</v>
      </c>
      <c r="W307" s="85">
        <v>0.66666666666666663</v>
      </c>
      <c r="X307" s="86">
        <f t="shared" si="24"/>
        <v>0.1645833333333333</v>
      </c>
    </row>
    <row r="308" spans="1:24" x14ac:dyDescent="0.3">
      <c r="A308" s="44" t="s">
        <v>4145</v>
      </c>
      <c r="B308" s="68" t="s">
        <v>4146</v>
      </c>
      <c r="C308" s="2" t="s">
        <v>1</v>
      </c>
      <c r="D308" s="2">
        <v>37</v>
      </c>
      <c r="E308" s="6">
        <v>30070</v>
      </c>
      <c r="F308" s="7">
        <v>43753.680162037039</v>
      </c>
      <c r="G308" s="69" t="s">
        <v>4</v>
      </c>
      <c r="H308" s="68">
        <v>2069</v>
      </c>
      <c r="I308" s="8">
        <f t="shared" si="20"/>
        <v>13.793333333333333</v>
      </c>
      <c r="J308" s="2">
        <v>3.7650000000000001</v>
      </c>
      <c r="K308" s="69">
        <v>150</v>
      </c>
      <c r="L308" s="68">
        <v>532</v>
      </c>
      <c r="M308" s="8">
        <f t="shared" si="21"/>
        <v>3.5466666666666669</v>
      </c>
      <c r="N308" s="2">
        <v>1.841</v>
      </c>
      <c r="O308" s="69">
        <f t="shared" si="22"/>
        <v>150</v>
      </c>
      <c r="P308" s="181">
        <f t="shared" si="23"/>
        <v>3.8890977443609018</v>
      </c>
      <c r="Q308" s="77" t="s">
        <v>4110</v>
      </c>
      <c r="V308" s="84">
        <v>0.52013888888888882</v>
      </c>
      <c r="W308" s="85">
        <v>0.68055555555555547</v>
      </c>
      <c r="X308" s="86">
        <f t="shared" si="24"/>
        <v>0.16041666666666665</v>
      </c>
    </row>
    <row r="309" spans="1:24" x14ac:dyDescent="0.3">
      <c r="A309" s="44" t="s">
        <v>4150</v>
      </c>
      <c r="B309" s="68" t="s">
        <v>4151</v>
      </c>
      <c r="C309" s="2" t="s">
        <v>1</v>
      </c>
      <c r="D309" s="2">
        <v>50</v>
      </c>
      <c r="E309" s="6">
        <v>25343</v>
      </c>
      <c r="F309" s="7">
        <v>43754.519895833335</v>
      </c>
      <c r="G309" s="69" t="s">
        <v>4</v>
      </c>
      <c r="H309" s="68">
        <v>1600</v>
      </c>
      <c r="I309" s="8">
        <f t="shared" si="20"/>
        <v>10.666666666666666</v>
      </c>
      <c r="J309" s="2">
        <v>3.04</v>
      </c>
      <c r="K309" s="69">
        <v>150</v>
      </c>
      <c r="L309" s="68">
        <v>588</v>
      </c>
      <c r="M309" s="8">
        <f t="shared" si="21"/>
        <v>3.92</v>
      </c>
      <c r="N309" s="2">
        <v>2.0710000000000002</v>
      </c>
      <c r="O309" s="69">
        <f t="shared" si="22"/>
        <v>150</v>
      </c>
      <c r="P309" s="181">
        <f t="shared" si="23"/>
        <v>2.7210884353741496</v>
      </c>
      <c r="Q309" s="77" t="s">
        <v>4152</v>
      </c>
      <c r="V309" s="84">
        <v>0.36805555555555558</v>
      </c>
      <c r="W309" s="85">
        <v>0.52083333333333337</v>
      </c>
      <c r="X309" s="86">
        <f t="shared" si="24"/>
        <v>0.15277777777777779</v>
      </c>
    </row>
    <row r="310" spans="1:24" x14ac:dyDescent="0.3">
      <c r="A310" s="44" t="s">
        <v>4153</v>
      </c>
      <c r="B310" s="68" t="s">
        <v>4154</v>
      </c>
      <c r="C310" s="2" t="s">
        <v>6</v>
      </c>
      <c r="D310" s="2">
        <v>25</v>
      </c>
      <c r="E310" s="6">
        <v>34618</v>
      </c>
      <c r="F310" s="7">
        <v>43754.533564814818</v>
      </c>
      <c r="G310" s="69" t="s">
        <v>4</v>
      </c>
      <c r="H310" s="68">
        <v>647</v>
      </c>
      <c r="I310" s="8">
        <f t="shared" si="20"/>
        <v>4.7925925925925927</v>
      </c>
      <c r="J310" s="2">
        <v>2.004</v>
      </c>
      <c r="K310" s="69">
        <v>135</v>
      </c>
      <c r="L310" s="68">
        <v>293</v>
      </c>
      <c r="M310" s="8">
        <f t="shared" si="21"/>
        <v>2.1703703703703705</v>
      </c>
      <c r="N310" s="2">
        <v>1.4379999999999999</v>
      </c>
      <c r="O310" s="69">
        <f t="shared" si="22"/>
        <v>135</v>
      </c>
      <c r="P310" s="181">
        <f t="shared" si="23"/>
        <v>2.2081911262798632</v>
      </c>
      <c r="Q310" s="77" t="s">
        <v>717</v>
      </c>
      <c r="V310" s="84">
        <v>0.3833333333333333</v>
      </c>
      <c r="W310" s="85">
        <v>0.53472222222222221</v>
      </c>
      <c r="X310" s="86">
        <f t="shared" si="24"/>
        <v>0.15138888888888891</v>
      </c>
    </row>
    <row r="311" spans="1:24" x14ac:dyDescent="0.3">
      <c r="A311" s="44" t="s">
        <v>4157</v>
      </c>
      <c r="B311" s="68" t="s">
        <v>4158</v>
      </c>
      <c r="C311" s="2" t="s">
        <v>6</v>
      </c>
      <c r="D311" s="2">
        <v>77</v>
      </c>
      <c r="E311" s="6">
        <v>15612</v>
      </c>
      <c r="F311" s="7">
        <v>43754.581956018519</v>
      </c>
      <c r="G311" s="69" t="s">
        <v>4</v>
      </c>
      <c r="H311" s="68">
        <v>1770</v>
      </c>
      <c r="I311" s="8">
        <f t="shared" si="20"/>
        <v>14.75</v>
      </c>
      <c r="J311" s="2">
        <v>4.1689999999999996</v>
      </c>
      <c r="K311" s="69">
        <v>120</v>
      </c>
      <c r="L311" s="68">
        <v>433</v>
      </c>
      <c r="M311" s="8">
        <f t="shared" si="21"/>
        <v>3.6083333333333334</v>
      </c>
      <c r="N311" s="2">
        <v>1.88</v>
      </c>
      <c r="O311" s="69">
        <f t="shared" si="22"/>
        <v>120</v>
      </c>
      <c r="P311" s="181">
        <f t="shared" si="23"/>
        <v>4.0877598152424941</v>
      </c>
      <c r="Q311" s="77" t="s">
        <v>4159</v>
      </c>
      <c r="V311" s="84">
        <v>0.4236111111111111</v>
      </c>
      <c r="W311" s="85">
        <v>0.59027777777777779</v>
      </c>
      <c r="X311" s="86">
        <f t="shared" si="24"/>
        <v>0.16666666666666669</v>
      </c>
    </row>
    <row r="312" spans="1:24" x14ac:dyDescent="0.3">
      <c r="A312" s="44" t="s">
        <v>4160</v>
      </c>
      <c r="B312" s="68" t="s">
        <v>4161</v>
      </c>
      <c r="C312" s="2" t="s">
        <v>6</v>
      </c>
      <c r="D312" s="2">
        <v>76</v>
      </c>
      <c r="E312" s="6">
        <v>15828</v>
      </c>
      <c r="F312" s="7">
        <v>43754.595243055555</v>
      </c>
      <c r="G312" s="69" t="s">
        <v>4</v>
      </c>
      <c r="H312" s="68">
        <v>1770</v>
      </c>
      <c r="I312" s="8">
        <f t="shared" si="20"/>
        <v>12.642857142857142</v>
      </c>
      <c r="J312" s="2">
        <v>3.4950000000000001</v>
      </c>
      <c r="K312" s="69">
        <v>140</v>
      </c>
      <c r="L312" s="68">
        <v>720</v>
      </c>
      <c r="M312" s="8">
        <f t="shared" si="21"/>
        <v>5.1428571428571432</v>
      </c>
      <c r="N312" s="2">
        <v>2.2869999999999999</v>
      </c>
      <c r="O312" s="69">
        <f t="shared" si="22"/>
        <v>140</v>
      </c>
      <c r="P312" s="181">
        <f t="shared" si="23"/>
        <v>2.458333333333333</v>
      </c>
      <c r="Q312" s="77" t="s">
        <v>4162</v>
      </c>
      <c r="V312" s="84">
        <v>0.43194444444444446</v>
      </c>
      <c r="W312" s="85">
        <v>0.60416666666666663</v>
      </c>
      <c r="X312" s="86">
        <f t="shared" si="24"/>
        <v>0.17222222222222217</v>
      </c>
    </row>
    <row r="313" spans="1:24" x14ac:dyDescent="0.3">
      <c r="A313" s="44" t="s">
        <v>4163</v>
      </c>
      <c r="B313" s="68" t="s">
        <v>4164</v>
      </c>
      <c r="C313" s="2" t="s">
        <v>1</v>
      </c>
      <c r="D313" s="2">
        <v>61</v>
      </c>
      <c r="E313" s="6">
        <v>21379</v>
      </c>
      <c r="F313" s="7">
        <v>43754.609456018516</v>
      </c>
      <c r="G313" s="69" t="s">
        <v>4</v>
      </c>
      <c r="H313" s="68">
        <v>2232</v>
      </c>
      <c r="I313" s="8">
        <f t="shared" si="20"/>
        <v>14.307692307692308</v>
      </c>
      <c r="J313" s="2">
        <v>3.4710000000000001</v>
      </c>
      <c r="K313" s="69">
        <v>156</v>
      </c>
      <c r="L313" s="68">
        <v>603</v>
      </c>
      <c r="M313" s="8">
        <f t="shared" si="21"/>
        <v>3.8653846153846154</v>
      </c>
      <c r="N313" s="2">
        <v>1.9810000000000001</v>
      </c>
      <c r="O313" s="69">
        <f t="shared" si="22"/>
        <v>156</v>
      </c>
      <c r="P313" s="181">
        <f t="shared" si="23"/>
        <v>3.7014925373134329</v>
      </c>
      <c r="Q313" s="77" t="s">
        <v>4165</v>
      </c>
      <c r="V313" s="84">
        <v>0.44861111111111113</v>
      </c>
      <c r="W313" s="85">
        <v>0.61805555555555558</v>
      </c>
      <c r="X313" s="86">
        <f t="shared" si="24"/>
        <v>0.16944444444444445</v>
      </c>
    </row>
    <row r="314" spans="1:24" x14ac:dyDescent="0.3">
      <c r="A314" s="44" t="s">
        <v>4166</v>
      </c>
      <c r="B314" s="68" t="s">
        <v>4167</v>
      </c>
      <c r="C314" s="2" t="s">
        <v>1</v>
      </c>
      <c r="D314" s="2">
        <v>51</v>
      </c>
      <c r="E314" s="6">
        <v>24802</v>
      </c>
      <c r="F314" s="7">
        <v>43754.631053240744</v>
      </c>
      <c r="G314" s="69" t="s">
        <v>4</v>
      </c>
      <c r="H314" s="68">
        <v>2259</v>
      </c>
      <c r="I314" s="8">
        <f t="shared" si="20"/>
        <v>18.071999999999999</v>
      </c>
      <c r="J314" s="2">
        <v>4.556</v>
      </c>
      <c r="K314" s="69">
        <v>125</v>
      </c>
      <c r="L314" s="68">
        <v>433</v>
      </c>
      <c r="M314" s="8">
        <f t="shared" si="21"/>
        <v>3.464</v>
      </c>
      <c r="N314" s="2">
        <v>1.8819999999999999</v>
      </c>
      <c r="O314" s="69">
        <f t="shared" si="22"/>
        <v>125</v>
      </c>
      <c r="P314" s="181">
        <f t="shared" si="23"/>
        <v>5.2170900692840645</v>
      </c>
      <c r="Q314" s="77" t="s">
        <v>4162</v>
      </c>
      <c r="V314" s="84">
        <v>0.47222222222222227</v>
      </c>
      <c r="W314" s="85">
        <v>0.63888888888888895</v>
      </c>
      <c r="X314" s="86">
        <f t="shared" si="24"/>
        <v>0.16666666666666669</v>
      </c>
    </row>
    <row r="315" spans="1:24" x14ac:dyDescent="0.3">
      <c r="A315" s="44" t="s">
        <v>4168</v>
      </c>
      <c r="B315" s="68" t="s">
        <v>4169</v>
      </c>
      <c r="C315" s="2" t="s">
        <v>6</v>
      </c>
      <c r="D315" s="2">
        <v>81</v>
      </c>
      <c r="E315" s="6">
        <v>13820</v>
      </c>
      <c r="F315" s="7">
        <v>43754.642245370371</v>
      </c>
      <c r="G315" s="69" t="s">
        <v>4</v>
      </c>
      <c r="H315" s="68">
        <v>2361</v>
      </c>
      <c r="I315" s="8">
        <f t="shared" si="20"/>
        <v>13.568965517241379</v>
      </c>
      <c r="J315" s="2">
        <v>3.774</v>
      </c>
      <c r="K315" s="69">
        <v>174</v>
      </c>
      <c r="L315" s="68">
        <v>777</v>
      </c>
      <c r="M315" s="8">
        <f t="shared" si="21"/>
        <v>4.4655172413793105</v>
      </c>
      <c r="N315" s="2">
        <v>2.254</v>
      </c>
      <c r="O315" s="69">
        <f t="shared" si="22"/>
        <v>174</v>
      </c>
      <c r="P315" s="181">
        <f t="shared" si="23"/>
        <v>3.0386100386100385</v>
      </c>
      <c r="Q315" s="77" t="s">
        <v>4152</v>
      </c>
      <c r="V315" s="84">
        <v>0.46458333333333335</v>
      </c>
      <c r="W315" s="85">
        <v>0.65277777777777779</v>
      </c>
      <c r="X315" s="86">
        <f t="shared" si="24"/>
        <v>0.18819444444444444</v>
      </c>
    </row>
    <row r="316" spans="1:24" x14ac:dyDescent="0.3">
      <c r="A316" s="44" t="s">
        <v>4170</v>
      </c>
      <c r="B316" s="68" t="s">
        <v>4171</v>
      </c>
      <c r="C316" s="2" t="s">
        <v>6</v>
      </c>
      <c r="D316" s="2">
        <v>74</v>
      </c>
      <c r="E316" s="6">
        <v>16459</v>
      </c>
      <c r="F316" s="7">
        <v>43755.521504629629</v>
      </c>
      <c r="G316" s="69" t="s">
        <v>4</v>
      </c>
      <c r="H316" s="68">
        <v>1910</v>
      </c>
      <c r="I316" s="8">
        <f t="shared" si="20"/>
        <v>15.28</v>
      </c>
      <c r="J316" s="2">
        <v>3.6970000000000001</v>
      </c>
      <c r="K316" s="69">
        <v>125</v>
      </c>
      <c r="L316" s="68">
        <v>537</v>
      </c>
      <c r="M316" s="8">
        <f t="shared" si="21"/>
        <v>4.2960000000000003</v>
      </c>
      <c r="N316" s="2">
        <v>1.9550000000000001</v>
      </c>
      <c r="O316" s="69">
        <f t="shared" si="22"/>
        <v>125</v>
      </c>
      <c r="P316" s="181">
        <f t="shared" si="23"/>
        <v>3.5567970204841708</v>
      </c>
      <c r="Q316" s="77" t="s">
        <v>4162</v>
      </c>
      <c r="V316" s="84">
        <v>0.37291666666666662</v>
      </c>
      <c r="W316" s="85">
        <v>0.52083333333333337</v>
      </c>
      <c r="X316" s="86">
        <f t="shared" si="24"/>
        <v>0.14791666666666675</v>
      </c>
    </row>
    <row r="317" spans="1:24" x14ac:dyDescent="0.3">
      <c r="A317" s="44" t="s">
        <v>4172</v>
      </c>
      <c r="B317" s="68" t="s">
        <v>4173</v>
      </c>
      <c r="C317" s="2" t="s">
        <v>1</v>
      </c>
      <c r="D317" s="2">
        <v>58</v>
      </c>
      <c r="E317" s="6">
        <v>22301</v>
      </c>
      <c r="F317" s="7">
        <v>43755.53329861111</v>
      </c>
      <c r="G317" s="69" t="s">
        <v>4</v>
      </c>
      <c r="H317" s="68">
        <v>2462</v>
      </c>
      <c r="I317" s="8">
        <f t="shared" si="20"/>
        <v>14.742514970059879</v>
      </c>
      <c r="J317" s="2">
        <v>3.9329999999999998</v>
      </c>
      <c r="K317" s="69">
        <v>167</v>
      </c>
      <c r="L317" s="68">
        <v>620</v>
      </c>
      <c r="M317" s="8">
        <f t="shared" si="21"/>
        <v>3.7125748502994012</v>
      </c>
      <c r="N317" s="2">
        <v>2.14</v>
      </c>
      <c r="O317" s="69">
        <f t="shared" si="22"/>
        <v>167</v>
      </c>
      <c r="P317" s="181">
        <f t="shared" si="23"/>
        <v>3.9709677419354836</v>
      </c>
      <c r="Q317" s="77" t="s">
        <v>4152</v>
      </c>
      <c r="V317" s="84">
        <v>0.3833333333333333</v>
      </c>
      <c r="W317" s="85">
        <v>0.53472222222222221</v>
      </c>
      <c r="X317" s="86">
        <f t="shared" si="24"/>
        <v>0.15138888888888891</v>
      </c>
    </row>
    <row r="318" spans="1:24" x14ac:dyDescent="0.3">
      <c r="A318" s="44" t="s">
        <v>4174</v>
      </c>
      <c r="B318" s="68" t="s">
        <v>4175</v>
      </c>
      <c r="C318" s="2" t="s">
        <v>1</v>
      </c>
      <c r="D318" s="2">
        <v>51</v>
      </c>
      <c r="E318" s="6">
        <v>24772</v>
      </c>
      <c r="F318" s="7">
        <v>43755.545717592591</v>
      </c>
      <c r="G318" s="69" t="s">
        <v>4</v>
      </c>
      <c r="H318" s="68">
        <v>2148</v>
      </c>
      <c r="I318" s="8">
        <f t="shared" si="20"/>
        <v>17.184000000000001</v>
      </c>
      <c r="J318" s="2">
        <v>4.42</v>
      </c>
      <c r="K318" s="69">
        <v>125</v>
      </c>
      <c r="L318" s="68">
        <v>373</v>
      </c>
      <c r="M318" s="8">
        <f t="shared" si="21"/>
        <v>2.984</v>
      </c>
      <c r="N318" s="2">
        <v>1.8180000000000001</v>
      </c>
      <c r="O318" s="69">
        <f t="shared" si="22"/>
        <v>125</v>
      </c>
      <c r="P318" s="181">
        <f t="shared" si="23"/>
        <v>5.7587131367292228</v>
      </c>
      <c r="Q318" s="77" t="s">
        <v>4136</v>
      </c>
      <c r="V318" s="84">
        <v>0.39444444444444443</v>
      </c>
      <c r="W318" s="85">
        <v>0.54861111111111105</v>
      </c>
      <c r="X318" s="86">
        <f t="shared" si="24"/>
        <v>0.15416666666666662</v>
      </c>
    </row>
    <row r="319" spans="1:24" x14ac:dyDescent="0.3">
      <c r="A319" s="44" t="s">
        <v>4176</v>
      </c>
      <c r="B319" s="68" t="s">
        <v>4177</v>
      </c>
      <c r="C319" s="2" t="s">
        <v>1</v>
      </c>
      <c r="D319" s="2">
        <v>53</v>
      </c>
      <c r="E319" s="6">
        <v>24147</v>
      </c>
      <c r="F319" s="7">
        <v>43755.565312500003</v>
      </c>
      <c r="G319" s="69" t="s">
        <v>4</v>
      </c>
      <c r="H319" s="68">
        <v>1857</v>
      </c>
      <c r="I319" s="8">
        <f t="shared" si="20"/>
        <v>12.806896551724138</v>
      </c>
      <c r="J319" s="2">
        <v>3.823</v>
      </c>
      <c r="K319" s="69">
        <v>145</v>
      </c>
      <c r="L319" s="68">
        <v>422</v>
      </c>
      <c r="M319" s="8">
        <f t="shared" si="21"/>
        <v>2.9103448275862069</v>
      </c>
      <c r="N319" s="2">
        <v>1.6619999999999999</v>
      </c>
      <c r="O319" s="69">
        <f t="shared" si="22"/>
        <v>145</v>
      </c>
      <c r="P319" s="181">
        <f t="shared" si="23"/>
        <v>4.4004739336492893</v>
      </c>
      <c r="Q319" s="77" t="s">
        <v>4162</v>
      </c>
      <c r="V319" s="84">
        <v>0.4145833333333333</v>
      </c>
      <c r="W319" s="85">
        <v>0.56944444444444442</v>
      </c>
      <c r="X319" s="86">
        <f t="shared" si="24"/>
        <v>0.15486111111111112</v>
      </c>
    </row>
    <row r="320" spans="1:24" x14ac:dyDescent="0.3">
      <c r="A320" s="44" t="s">
        <v>4178</v>
      </c>
      <c r="B320" s="68" t="s">
        <v>4179</v>
      </c>
      <c r="C320" s="2" t="s">
        <v>6</v>
      </c>
      <c r="D320" s="2">
        <v>41</v>
      </c>
      <c r="E320" s="6">
        <v>28555</v>
      </c>
      <c r="F320" s="7">
        <v>43755.580023148148</v>
      </c>
      <c r="G320" s="69" t="s">
        <v>4</v>
      </c>
      <c r="H320" s="68">
        <v>1560</v>
      </c>
      <c r="I320" s="8">
        <f t="shared" si="20"/>
        <v>10</v>
      </c>
      <c r="J320" s="2">
        <v>3.7469999999999999</v>
      </c>
      <c r="K320" s="69">
        <v>156</v>
      </c>
      <c r="L320" s="68">
        <v>560</v>
      </c>
      <c r="M320" s="8">
        <f t="shared" si="21"/>
        <v>3.5897435897435899</v>
      </c>
      <c r="N320" s="2">
        <v>1.9139999999999999</v>
      </c>
      <c r="O320" s="69">
        <f t="shared" si="22"/>
        <v>156</v>
      </c>
      <c r="P320" s="181">
        <f t="shared" si="23"/>
        <v>2.7857142857142856</v>
      </c>
      <c r="Q320" s="77" t="s">
        <v>4180</v>
      </c>
      <c r="V320" s="84">
        <v>0.4236111111111111</v>
      </c>
      <c r="W320" s="85">
        <v>0.58333333333333337</v>
      </c>
      <c r="X320" s="86">
        <f t="shared" si="24"/>
        <v>0.15972222222222227</v>
      </c>
    </row>
    <row r="321" spans="1:24" x14ac:dyDescent="0.3">
      <c r="A321" s="44" t="s">
        <v>4181</v>
      </c>
      <c r="B321" s="68" t="s">
        <v>4182</v>
      </c>
      <c r="C321" s="2" t="s">
        <v>1</v>
      </c>
      <c r="D321" s="2">
        <v>37</v>
      </c>
      <c r="E321" s="6">
        <v>30098</v>
      </c>
      <c r="F321" s="7">
        <v>43755.592997685184</v>
      </c>
      <c r="G321" s="69" t="s">
        <v>4</v>
      </c>
      <c r="H321" s="68">
        <v>1376</v>
      </c>
      <c r="I321" s="8">
        <f t="shared" si="20"/>
        <v>10.117647058823529</v>
      </c>
      <c r="J321" s="2">
        <v>3.6680000000000001</v>
      </c>
      <c r="K321" s="69">
        <v>136</v>
      </c>
      <c r="L321" s="68">
        <v>672</v>
      </c>
      <c r="M321" s="8">
        <f t="shared" si="21"/>
        <v>4.9411764705882355</v>
      </c>
      <c r="N321" s="2">
        <v>2.3559999999999999</v>
      </c>
      <c r="O321" s="69">
        <f t="shared" si="22"/>
        <v>136</v>
      </c>
      <c r="P321" s="181">
        <f t="shared" si="23"/>
        <v>2.0476190476190474</v>
      </c>
      <c r="Q321" s="77" t="s">
        <v>4159</v>
      </c>
      <c r="V321" s="84">
        <v>0.4375</v>
      </c>
      <c r="W321" s="85">
        <v>0.59722222222222221</v>
      </c>
      <c r="X321" s="86">
        <f t="shared" si="24"/>
        <v>0.15972222222222221</v>
      </c>
    </row>
    <row r="322" spans="1:24" x14ac:dyDescent="0.3">
      <c r="A322" s="44" t="s">
        <v>4183</v>
      </c>
      <c r="B322" s="68" t="s">
        <v>4184</v>
      </c>
      <c r="C322" s="2" t="s">
        <v>1</v>
      </c>
      <c r="D322" s="2">
        <v>46</v>
      </c>
      <c r="E322" s="6">
        <v>26715</v>
      </c>
      <c r="F322" s="7">
        <v>43755.614062499997</v>
      </c>
      <c r="G322" s="69" t="s">
        <v>4</v>
      </c>
      <c r="H322" s="68">
        <v>1424</v>
      </c>
      <c r="I322" s="8">
        <f t="shared" si="20"/>
        <v>12.275862068965518</v>
      </c>
      <c r="J322" s="2">
        <v>3.7269999999999999</v>
      </c>
      <c r="K322" s="69">
        <v>116</v>
      </c>
      <c r="L322" s="68">
        <v>333</v>
      </c>
      <c r="M322" s="8">
        <f t="shared" si="21"/>
        <v>2.8706896551724137</v>
      </c>
      <c r="N322" s="2">
        <v>1.5469999999999999</v>
      </c>
      <c r="O322" s="69">
        <f t="shared" si="22"/>
        <v>116</v>
      </c>
      <c r="P322" s="181">
        <f t="shared" si="23"/>
        <v>4.2762762762762767</v>
      </c>
      <c r="Q322" s="77" t="s">
        <v>4162</v>
      </c>
      <c r="V322" s="84">
        <v>0.45208333333333334</v>
      </c>
      <c r="W322" s="85">
        <v>0.61805555555555558</v>
      </c>
      <c r="X322" s="86">
        <f t="shared" si="24"/>
        <v>0.16597222222222224</v>
      </c>
    </row>
    <row r="323" spans="1:24" x14ac:dyDescent="0.3">
      <c r="A323" s="44" t="s">
        <v>4185</v>
      </c>
      <c r="B323" s="68" t="s">
        <v>1928</v>
      </c>
      <c r="C323" s="2" t="s">
        <v>1</v>
      </c>
      <c r="D323" s="2">
        <v>42</v>
      </c>
      <c r="E323" s="6">
        <v>28111</v>
      </c>
      <c r="F323" s="7">
        <v>43755.630752314813</v>
      </c>
      <c r="G323" s="69" t="s">
        <v>4</v>
      </c>
      <c r="H323" s="68">
        <v>2047</v>
      </c>
      <c r="I323" s="8">
        <f t="shared" ref="I323:I386" si="25">H323/K323</f>
        <v>10.083743842364532</v>
      </c>
      <c r="J323" s="2">
        <v>3.601</v>
      </c>
      <c r="K323" s="69">
        <v>203</v>
      </c>
      <c r="L323" s="68">
        <v>677</v>
      </c>
      <c r="M323" s="8">
        <f t="shared" ref="M323:M386" si="26">L323/O323</f>
        <v>3.3349753694581281</v>
      </c>
      <c r="N323" s="2">
        <v>1.9179999999999999</v>
      </c>
      <c r="O323" s="69">
        <f t="shared" ref="O323:O386" si="27">K323</f>
        <v>203</v>
      </c>
      <c r="P323" s="181">
        <f t="shared" ref="P323:P386" si="28">I323/M323</f>
        <v>3.0236336779911372</v>
      </c>
      <c r="Q323" s="77" t="s">
        <v>4180</v>
      </c>
      <c r="V323" s="84">
        <v>0.46319444444444446</v>
      </c>
      <c r="W323" s="85">
        <v>0.63194444444444442</v>
      </c>
      <c r="X323" s="86">
        <f t="shared" ref="X323:X386" si="29">IF(AND(W323&lt;&gt;0,V323&lt;&gt;0),W323-V323,"No_data")</f>
        <v>0.16874999999999996</v>
      </c>
    </row>
    <row r="324" spans="1:24" x14ac:dyDescent="0.3">
      <c r="A324" s="44" t="s">
        <v>4186</v>
      </c>
      <c r="B324" s="68" t="s">
        <v>4187</v>
      </c>
      <c r="C324" s="2" t="s">
        <v>1</v>
      </c>
      <c r="D324" s="2">
        <v>58</v>
      </c>
      <c r="E324" s="6">
        <v>22318</v>
      </c>
      <c r="F324" s="7">
        <v>43755.646539351852</v>
      </c>
      <c r="G324" s="69" t="s">
        <v>4</v>
      </c>
      <c r="H324" s="68">
        <v>3198</v>
      </c>
      <c r="I324" s="8">
        <f t="shared" si="25"/>
        <v>24.984375</v>
      </c>
      <c r="J324" s="2">
        <v>5.1660000000000004</v>
      </c>
      <c r="K324" s="69">
        <v>128</v>
      </c>
      <c r="L324" s="68">
        <v>559</v>
      </c>
      <c r="M324" s="8">
        <f t="shared" si="26"/>
        <v>4.3671875</v>
      </c>
      <c r="N324" s="2">
        <v>2.1110000000000002</v>
      </c>
      <c r="O324" s="69">
        <f t="shared" si="27"/>
        <v>128</v>
      </c>
      <c r="P324" s="181">
        <f t="shared" si="28"/>
        <v>5.7209302325581399</v>
      </c>
      <c r="Q324" s="77" t="s">
        <v>4159</v>
      </c>
      <c r="V324" s="84">
        <v>0.48333333333333334</v>
      </c>
      <c r="W324" s="85">
        <v>0.64930555555555558</v>
      </c>
      <c r="X324" s="86">
        <f t="shared" si="29"/>
        <v>0.16597222222222224</v>
      </c>
    </row>
    <row r="325" spans="1:24" x14ac:dyDescent="0.3">
      <c r="A325" s="44" t="s">
        <v>4188</v>
      </c>
      <c r="B325" s="68" t="s">
        <v>4189</v>
      </c>
      <c r="C325" s="2" t="s">
        <v>6</v>
      </c>
      <c r="D325" s="2">
        <v>51</v>
      </c>
      <c r="E325" s="6">
        <v>24811</v>
      </c>
      <c r="F325" s="7">
        <v>43755.662256944444</v>
      </c>
      <c r="G325" s="69" t="s">
        <v>4</v>
      </c>
      <c r="H325" s="68">
        <v>2415</v>
      </c>
      <c r="I325" s="8">
        <f t="shared" si="25"/>
        <v>12.196969696969697</v>
      </c>
      <c r="J325" s="2">
        <v>3.609</v>
      </c>
      <c r="K325" s="69">
        <v>198</v>
      </c>
      <c r="L325" s="68">
        <v>666</v>
      </c>
      <c r="M325" s="8">
        <f t="shared" si="26"/>
        <v>3.3636363636363638</v>
      </c>
      <c r="N325" s="2">
        <v>1.86</v>
      </c>
      <c r="O325" s="69">
        <f t="shared" si="27"/>
        <v>198</v>
      </c>
      <c r="P325" s="181">
        <f t="shared" si="28"/>
        <v>3.6261261261261262</v>
      </c>
      <c r="Q325" s="77" t="s">
        <v>4142</v>
      </c>
      <c r="V325" s="84">
        <v>0.4916666666666667</v>
      </c>
      <c r="W325" s="85">
        <v>0.66666666666666663</v>
      </c>
      <c r="X325" s="86">
        <f t="shared" si="29"/>
        <v>0.17499999999999993</v>
      </c>
    </row>
    <row r="326" spans="1:24" x14ac:dyDescent="0.3">
      <c r="A326" s="44" t="s">
        <v>4190</v>
      </c>
      <c r="B326" s="68" t="s">
        <v>4191</v>
      </c>
      <c r="C326" s="2" t="s">
        <v>1</v>
      </c>
      <c r="D326" s="2">
        <v>39</v>
      </c>
      <c r="E326" s="6">
        <v>29179</v>
      </c>
      <c r="F326" s="7">
        <v>43755.676527777781</v>
      </c>
      <c r="G326" s="69" t="s">
        <v>4</v>
      </c>
      <c r="H326" s="68">
        <v>1209</v>
      </c>
      <c r="I326" s="8">
        <f t="shared" si="25"/>
        <v>8.3958333333333339</v>
      </c>
      <c r="J326" s="2">
        <v>3.0590000000000002</v>
      </c>
      <c r="K326" s="69">
        <v>144</v>
      </c>
      <c r="L326" s="68">
        <v>398</v>
      </c>
      <c r="M326" s="8">
        <f t="shared" si="26"/>
        <v>2.7638888888888888</v>
      </c>
      <c r="N326" s="2">
        <v>1.6559999999999999</v>
      </c>
      <c r="O326" s="69">
        <f t="shared" si="27"/>
        <v>144</v>
      </c>
      <c r="P326" s="181">
        <f t="shared" si="28"/>
        <v>3.0376884422110555</v>
      </c>
      <c r="Q326" s="77" t="s">
        <v>1201</v>
      </c>
      <c r="V326" s="84">
        <v>0.5395833333333333</v>
      </c>
      <c r="W326" s="85">
        <v>0.68055555555555547</v>
      </c>
      <c r="X326" s="86">
        <f t="shared" si="29"/>
        <v>0.14097222222222217</v>
      </c>
    </row>
    <row r="327" spans="1:24" x14ac:dyDescent="0.3">
      <c r="A327" s="44" t="s">
        <v>4192</v>
      </c>
      <c r="B327" s="68" t="s">
        <v>4193</v>
      </c>
      <c r="C327" s="2" t="s">
        <v>1</v>
      </c>
      <c r="D327" s="2">
        <v>36</v>
      </c>
      <c r="E327" s="6">
        <v>30247</v>
      </c>
      <c r="F327" s="7">
        <v>43755.709444444445</v>
      </c>
      <c r="G327" s="69" t="s">
        <v>4</v>
      </c>
      <c r="H327" s="68">
        <v>1764</v>
      </c>
      <c r="I327" s="8">
        <f t="shared" si="25"/>
        <v>14.7</v>
      </c>
      <c r="J327" s="2">
        <v>4.0970000000000004</v>
      </c>
      <c r="K327" s="69">
        <v>120</v>
      </c>
      <c r="L327" s="68">
        <v>519</v>
      </c>
      <c r="M327" s="8">
        <f t="shared" si="26"/>
        <v>4.3250000000000002</v>
      </c>
      <c r="N327" s="2">
        <v>2.2269999999999999</v>
      </c>
      <c r="O327" s="69">
        <f t="shared" si="27"/>
        <v>120</v>
      </c>
      <c r="P327" s="181">
        <f t="shared" si="28"/>
        <v>3.398843930635838</v>
      </c>
      <c r="Q327" s="77" t="s">
        <v>3963</v>
      </c>
      <c r="V327" s="84">
        <v>0.57638888888888895</v>
      </c>
      <c r="W327" s="85">
        <v>0.70833333333333337</v>
      </c>
      <c r="X327" s="86">
        <f t="shared" si="29"/>
        <v>0.13194444444444442</v>
      </c>
    </row>
    <row r="328" spans="1:24" x14ac:dyDescent="0.3">
      <c r="A328" s="44" t="s">
        <v>4194</v>
      </c>
      <c r="B328" s="68" t="s">
        <v>4195</v>
      </c>
      <c r="C328" s="2" t="s">
        <v>1</v>
      </c>
      <c r="D328" s="2">
        <v>54</v>
      </c>
      <c r="E328" s="6">
        <v>23967</v>
      </c>
      <c r="F328" s="7">
        <v>43756.516226851854</v>
      </c>
      <c r="G328" s="69" t="s">
        <v>4</v>
      </c>
      <c r="H328" s="68">
        <v>3932</v>
      </c>
      <c r="I328" s="8">
        <f t="shared" si="25"/>
        <v>32.766666666666666</v>
      </c>
      <c r="J328" s="2">
        <v>6.2140000000000004</v>
      </c>
      <c r="K328" s="69">
        <v>120</v>
      </c>
      <c r="L328" s="68">
        <v>685</v>
      </c>
      <c r="M328" s="8">
        <f t="shared" si="26"/>
        <v>5.708333333333333</v>
      </c>
      <c r="N328" s="2">
        <v>2.444</v>
      </c>
      <c r="O328" s="69">
        <f t="shared" si="27"/>
        <v>120</v>
      </c>
      <c r="P328" s="181">
        <f t="shared" si="28"/>
        <v>5.74014598540146</v>
      </c>
      <c r="Q328" s="77" t="s">
        <v>4136</v>
      </c>
      <c r="V328" s="84">
        <v>0.37986111111111115</v>
      </c>
      <c r="W328" s="85">
        <v>0.51736111111111105</v>
      </c>
      <c r="X328" s="86">
        <f t="shared" si="29"/>
        <v>0.1374999999999999</v>
      </c>
    </row>
    <row r="329" spans="1:24" x14ac:dyDescent="0.3">
      <c r="A329" s="44" t="s">
        <v>4196</v>
      </c>
      <c r="B329" s="68" t="s">
        <v>4197</v>
      </c>
      <c r="C329" s="2" t="s">
        <v>6</v>
      </c>
      <c r="D329" s="2">
        <v>63</v>
      </c>
      <c r="E329" s="6">
        <v>20398</v>
      </c>
      <c r="F329" s="7">
        <v>43756.531030092592</v>
      </c>
      <c r="G329" s="69" t="s">
        <v>4</v>
      </c>
      <c r="H329" s="68">
        <v>1950</v>
      </c>
      <c r="I329" s="8">
        <f t="shared" si="25"/>
        <v>13.448275862068966</v>
      </c>
      <c r="J329" s="2">
        <v>3.452</v>
      </c>
      <c r="K329" s="69">
        <v>145</v>
      </c>
      <c r="L329" s="68">
        <v>768</v>
      </c>
      <c r="M329" s="8">
        <f t="shared" si="26"/>
        <v>5.296551724137931</v>
      </c>
      <c r="N329" s="2">
        <v>2.407</v>
      </c>
      <c r="O329" s="69">
        <f t="shared" si="27"/>
        <v>145</v>
      </c>
      <c r="P329" s="181">
        <f t="shared" si="28"/>
        <v>2.5390625</v>
      </c>
      <c r="Q329" s="77" t="s">
        <v>4198</v>
      </c>
      <c r="V329" s="84">
        <v>0.3923611111111111</v>
      </c>
      <c r="W329" s="85">
        <v>0.53055555555555556</v>
      </c>
      <c r="X329" s="86">
        <f t="shared" si="29"/>
        <v>0.13819444444444445</v>
      </c>
    </row>
    <row r="330" spans="1:24" x14ac:dyDescent="0.3">
      <c r="A330" s="44" t="s">
        <v>4199</v>
      </c>
      <c r="B330" s="68" t="s">
        <v>4200</v>
      </c>
      <c r="C330" s="2" t="s">
        <v>6</v>
      </c>
      <c r="D330" s="2">
        <v>60</v>
      </c>
      <c r="E330" s="6">
        <v>21620</v>
      </c>
      <c r="F330" s="7">
        <v>43756.551122685189</v>
      </c>
      <c r="G330" s="69" t="s">
        <v>4</v>
      </c>
      <c r="H330" s="68">
        <v>1307</v>
      </c>
      <c r="I330" s="8">
        <f t="shared" si="25"/>
        <v>10.053846153846154</v>
      </c>
      <c r="J330" s="2">
        <v>3.1579999999999999</v>
      </c>
      <c r="K330" s="69">
        <v>130</v>
      </c>
      <c r="L330" s="68">
        <v>533</v>
      </c>
      <c r="M330" s="8">
        <f t="shared" si="26"/>
        <v>4.0999999999999996</v>
      </c>
      <c r="N330" s="2">
        <v>1.992</v>
      </c>
      <c r="O330" s="69">
        <f t="shared" si="27"/>
        <v>130</v>
      </c>
      <c r="P330" s="181">
        <f t="shared" si="28"/>
        <v>2.452157598499062</v>
      </c>
      <c r="Q330" s="77" t="s">
        <v>717</v>
      </c>
      <c r="V330" s="84">
        <v>0.3888888888888889</v>
      </c>
      <c r="W330" s="85">
        <v>0.54861111111111105</v>
      </c>
      <c r="X330" s="86">
        <f t="shared" si="29"/>
        <v>0.15972222222222215</v>
      </c>
    </row>
    <row r="331" spans="1:24" x14ac:dyDescent="0.3">
      <c r="A331" s="44" t="s">
        <v>4201</v>
      </c>
      <c r="B331" s="68" t="s">
        <v>4202</v>
      </c>
      <c r="C331" s="2" t="s">
        <v>1</v>
      </c>
      <c r="D331" s="2">
        <v>48</v>
      </c>
      <c r="E331" s="6">
        <v>26053</v>
      </c>
      <c r="F331" s="7">
        <v>43756.566192129627</v>
      </c>
      <c r="G331" s="69" t="s">
        <v>4</v>
      </c>
      <c r="H331" s="68">
        <v>1832</v>
      </c>
      <c r="I331" s="8">
        <f t="shared" si="25"/>
        <v>14.656000000000001</v>
      </c>
      <c r="J331" s="2">
        <v>4.0599999999999996</v>
      </c>
      <c r="K331" s="69">
        <v>125</v>
      </c>
      <c r="L331" s="68">
        <v>341</v>
      </c>
      <c r="M331" s="8">
        <f t="shared" si="26"/>
        <v>2.7280000000000002</v>
      </c>
      <c r="N331" s="2">
        <v>1.7569999999999999</v>
      </c>
      <c r="O331" s="69">
        <f t="shared" si="27"/>
        <v>125</v>
      </c>
      <c r="P331" s="181">
        <f t="shared" si="28"/>
        <v>5.3724340175953076</v>
      </c>
      <c r="Q331" s="77" t="s">
        <v>3969</v>
      </c>
      <c r="V331" s="84">
        <v>0.40416666666666662</v>
      </c>
      <c r="W331" s="85">
        <v>0.5625</v>
      </c>
      <c r="X331" s="86">
        <f t="shared" si="29"/>
        <v>0.15833333333333338</v>
      </c>
    </row>
    <row r="332" spans="1:24" x14ac:dyDescent="0.3">
      <c r="A332" s="44" t="s">
        <v>4203</v>
      </c>
      <c r="B332" s="68" t="s">
        <v>4204</v>
      </c>
      <c r="C332" s="2" t="s">
        <v>1</v>
      </c>
      <c r="D332" s="2">
        <v>55</v>
      </c>
      <c r="E332" s="6">
        <v>23630</v>
      </c>
      <c r="F332" s="7">
        <v>43756.576319444444</v>
      </c>
      <c r="G332" s="69" t="s">
        <v>4</v>
      </c>
      <c r="H332" s="68">
        <v>2163</v>
      </c>
      <c r="I332" s="8">
        <f t="shared" si="25"/>
        <v>18.808695652173913</v>
      </c>
      <c r="J332" s="2">
        <v>4.492</v>
      </c>
      <c r="K332" s="69">
        <v>115</v>
      </c>
      <c r="L332" s="68">
        <v>440</v>
      </c>
      <c r="M332" s="8">
        <f t="shared" si="26"/>
        <v>3.8260869565217392</v>
      </c>
      <c r="N332" s="2">
        <v>1.97</v>
      </c>
      <c r="O332" s="69">
        <f t="shared" si="27"/>
        <v>115</v>
      </c>
      <c r="P332" s="181">
        <f t="shared" si="28"/>
        <v>4.915909090909091</v>
      </c>
      <c r="Q332" s="77" t="s">
        <v>4205</v>
      </c>
      <c r="V332" s="84">
        <v>0.42222222222222222</v>
      </c>
      <c r="W332" s="85">
        <v>0.57638888888888895</v>
      </c>
      <c r="X332" s="86">
        <f t="shared" si="29"/>
        <v>0.15416666666666673</v>
      </c>
    </row>
    <row r="333" spans="1:24" x14ac:dyDescent="0.3">
      <c r="A333" s="44" t="s">
        <v>4206</v>
      </c>
      <c r="B333" s="68" t="s">
        <v>4207</v>
      </c>
      <c r="C333" s="2" t="s">
        <v>1</v>
      </c>
      <c r="D333" s="2">
        <v>50</v>
      </c>
      <c r="E333" s="6">
        <v>25199</v>
      </c>
      <c r="F333" s="7">
        <v>43756.589467592596</v>
      </c>
      <c r="G333" s="69" t="s">
        <v>4</v>
      </c>
      <c r="H333" s="68">
        <v>2068</v>
      </c>
      <c r="I333" s="8">
        <f t="shared" si="25"/>
        <v>13.786666666666667</v>
      </c>
      <c r="J333" s="2">
        <v>3.863</v>
      </c>
      <c r="K333" s="69">
        <v>150</v>
      </c>
      <c r="L333" s="68">
        <v>468</v>
      </c>
      <c r="M333" s="8">
        <f t="shared" si="26"/>
        <v>3.12</v>
      </c>
      <c r="N333" s="2">
        <v>2.0590000000000002</v>
      </c>
      <c r="O333" s="69">
        <f t="shared" si="27"/>
        <v>150</v>
      </c>
      <c r="P333" s="181">
        <f t="shared" si="28"/>
        <v>4.4188034188034191</v>
      </c>
      <c r="Q333" s="77" t="s">
        <v>4110</v>
      </c>
      <c r="V333" s="84">
        <v>0.43194444444444446</v>
      </c>
      <c r="W333" s="85">
        <v>0.59027777777777779</v>
      </c>
      <c r="X333" s="86">
        <f t="shared" si="29"/>
        <v>0.15833333333333333</v>
      </c>
    </row>
    <row r="334" spans="1:24" x14ac:dyDescent="0.3">
      <c r="A334" s="44" t="s">
        <v>4208</v>
      </c>
      <c r="B334" s="68" t="s">
        <v>281</v>
      </c>
      <c r="C334" s="2" t="s">
        <v>1</v>
      </c>
      <c r="D334" s="2">
        <v>52</v>
      </c>
      <c r="E334" s="6">
        <v>24649</v>
      </c>
      <c r="F334" s="7">
        <v>43756.614062499997</v>
      </c>
      <c r="G334" s="69" t="s">
        <v>4</v>
      </c>
      <c r="H334" s="68">
        <v>1455</v>
      </c>
      <c r="I334" s="8">
        <f t="shared" si="25"/>
        <v>10.392857142857142</v>
      </c>
      <c r="J334" s="2">
        <v>3.2709999999999999</v>
      </c>
      <c r="K334" s="69">
        <v>140</v>
      </c>
      <c r="L334" s="68">
        <v>510</v>
      </c>
      <c r="M334" s="8">
        <f t="shared" si="26"/>
        <v>3.6428571428571428</v>
      </c>
      <c r="N334" s="2">
        <v>2.06</v>
      </c>
      <c r="O334" s="69">
        <f t="shared" si="27"/>
        <v>140</v>
      </c>
      <c r="P334" s="181">
        <f t="shared" si="28"/>
        <v>2.8529411764705883</v>
      </c>
      <c r="Q334" s="77" t="s">
        <v>4162</v>
      </c>
      <c r="V334" s="84">
        <v>0.44097222222222227</v>
      </c>
      <c r="W334" s="85">
        <v>0.60625000000000007</v>
      </c>
      <c r="X334" s="86">
        <f t="shared" si="29"/>
        <v>0.1652777777777778</v>
      </c>
    </row>
    <row r="335" spans="1:24" x14ac:dyDescent="0.3">
      <c r="A335" s="44" t="s">
        <v>4209</v>
      </c>
      <c r="B335" s="68" t="s">
        <v>283</v>
      </c>
      <c r="C335" s="2" t="s">
        <v>1</v>
      </c>
      <c r="D335" s="2">
        <v>52</v>
      </c>
      <c r="E335" s="6">
        <v>24444</v>
      </c>
      <c r="F335" s="7">
        <v>43756.625844907408</v>
      </c>
      <c r="G335" s="69" t="s">
        <v>4</v>
      </c>
      <c r="H335" s="68">
        <v>2563</v>
      </c>
      <c r="I335" s="8">
        <f t="shared" si="25"/>
        <v>21.358333333333334</v>
      </c>
      <c r="J335" s="2">
        <v>4.7510000000000003</v>
      </c>
      <c r="K335" s="69">
        <v>120</v>
      </c>
      <c r="L335" s="68">
        <v>347</v>
      </c>
      <c r="M335" s="8">
        <f t="shared" si="26"/>
        <v>2.8916666666666666</v>
      </c>
      <c r="N335" s="2">
        <v>1.694</v>
      </c>
      <c r="O335" s="69">
        <f t="shared" si="27"/>
        <v>120</v>
      </c>
      <c r="P335" s="181">
        <f t="shared" si="28"/>
        <v>7.3861671469740635</v>
      </c>
      <c r="Q335" s="77" t="s">
        <v>717</v>
      </c>
      <c r="V335" s="84">
        <v>0.4597222222222222</v>
      </c>
      <c r="W335" s="85">
        <v>0.625</v>
      </c>
      <c r="X335" s="86">
        <f t="shared" si="29"/>
        <v>0.1652777777777778</v>
      </c>
    </row>
    <row r="336" spans="1:24" x14ac:dyDescent="0.3">
      <c r="A336" s="44" t="s">
        <v>4210</v>
      </c>
      <c r="B336" s="68" t="s">
        <v>647</v>
      </c>
      <c r="C336" s="2" t="s">
        <v>1</v>
      </c>
      <c r="D336" s="2">
        <v>59</v>
      </c>
      <c r="E336" s="6">
        <v>21927</v>
      </c>
      <c r="F336" s="7">
        <v>43756.653553240743</v>
      </c>
      <c r="G336" s="69" t="s">
        <v>4</v>
      </c>
      <c r="H336" s="68">
        <v>1290</v>
      </c>
      <c r="I336" s="8">
        <f t="shared" si="25"/>
        <v>13.4375</v>
      </c>
      <c r="J336" s="2">
        <v>3.488</v>
      </c>
      <c r="K336" s="69">
        <v>96</v>
      </c>
      <c r="L336" s="68">
        <v>253</v>
      </c>
      <c r="M336" s="8">
        <f t="shared" si="26"/>
        <v>2.6354166666666665</v>
      </c>
      <c r="N336" s="2">
        <v>1.5429999999999999</v>
      </c>
      <c r="O336" s="69">
        <f t="shared" si="27"/>
        <v>96</v>
      </c>
      <c r="P336" s="181">
        <f t="shared" si="28"/>
        <v>5.0988142292490117</v>
      </c>
      <c r="Q336" s="77" t="s">
        <v>4180</v>
      </c>
      <c r="V336" s="84">
        <v>0.47916666666666669</v>
      </c>
      <c r="W336" s="85">
        <v>0.63888888888888895</v>
      </c>
      <c r="X336" s="86">
        <f t="shared" si="29"/>
        <v>0.15972222222222227</v>
      </c>
    </row>
    <row r="337" spans="1:24" x14ac:dyDescent="0.3">
      <c r="A337" s="44" t="s">
        <v>4211</v>
      </c>
      <c r="B337" s="68" t="s">
        <v>219</v>
      </c>
      <c r="C337" s="2" t="s">
        <v>1</v>
      </c>
      <c r="D337" s="2">
        <v>63</v>
      </c>
      <c r="E337" s="6">
        <v>20605</v>
      </c>
      <c r="F337" s="7">
        <v>43756.664027777777</v>
      </c>
      <c r="G337" s="69" t="s">
        <v>4</v>
      </c>
      <c r="H337" s="68">
        <v>1983</v>
      </c>
      <c r="I337" s="8">
        <f t="shared" si="25"/>
        <v>15.253846153846155</v>
      </c>
      <c r="J337" s="2">
        <v>4.5529999999999999</v>
      </c>
      <c r="K337" s="69">
        <v>130</v>
      </c>
      <c r="L337" s="68">
        <v>365</v>
      </c>
      <c r="M337" s="8">
        <f t="shared" si="26"/>
        <v>2.8076923076923075</v>
      </c>
      <c r="N337" s="2">
        <v>1.643</v>
      </c>
      <c r="O337" s="69">
        <f t="shared" si="27"/>
        <v>130</v>
      </c>
      <c r="P337" s="181">
        <f t="shared" si="28"/>
        <v>5.4328767123287678</v>
      </c>
      <c r="Q337" s="77" t="s">
        <v>4136</v>
      </c>
      <c r="V337" s="84">
        <v>0.46249999999999997</v>
      </c>
      <c r="W337" s="85">
        <v>0.65972222222222221</v>
      </c>
      <c r="X337" s="86">
        <f t="shared" si="29"/>
        <v>0.19722222222222224</v>
      </c>
    </row>
    <row r="338" spans="1:24" x14ac:dyDescent="0.3">
      <c r="A338" s="44" t="s">
        <v>4212</v>
      </c>
      <c r="B338" s="68" t="s">
        <v>4213</v>
      </c>
      <c r="C338" s="2" t="s">
        <v>1</v>
      </c>
      <c r="D338" s="2">
        <v>48</v>
      </c>
      <c r="E338" s="6">
        <v>26137</v>
      </c>
      <c r="F338" s="7">
        <v>43756.677384259259</v>
      </c>
      <c r="G338" s="69" t="s">
        <v>4</v>
      </c>
      <c r="H338" s="68">
        <v>1393</v>
      </c>
      <c r="I338" s="8">
        <f t="shared" si="25"/>
        <v>10.553030303030303</v>
      </c>
      <c r="J338" s="2">
        <v>2.8319999999999999</v>
      </c>
      <c r="K338" s="69">
        <v>132</v>
      </c>
      <c r="L338" s="68">
        <v>347</v>
      </c>
      <c r="M338" s="8">
        <f t="shared" si="26"/>
        <v>2.6287878787878789</v>
      </c>
      <c r="N338" s="2">
        <v>1.8089999999999999</v>
      </c>
      <c r="O338" s="69">
        <f t="shared" si="27"/>
        <v>132</v>
      </c>
      <c r="P338" s="181">
        <f t="shared" si="28"/>
        <v>4.0144092219020173</v>
      </c>
      <c r="Q338" s="77" t="s">
        <v>4142</v>
      </c>
      <c r="V338" s="84">
        <v>0.51388888888888895</v>
      </c>
      <c r="W338" s="85">
        <v>0.68055555555555547</v>
      </c>
      <c r="X338" s="86">
        <f t="shared" si="29"/>
        <v>0.16666666666666652</v>
      </c>
    </row>
    <row r="339" spans="1:24" x14ac:dyDescent="0.3">
      <c r="A339" s="44" t="s">
        <v>4214</v>
      </c>
      <c r="B339" s="68" t="s">
        <v>4215</v>
      </c>
      <c r="C339" s="2" t="s">
        <v>1</v>
      </c>
      <c r="D339" s="2">
        <v>48</v>
      </c>
      <c r="E339" s="6">
        <v>26160</v>
      </c>
      <c r="F339" s="7">
        <v>43759.520543981482</v>
      </c>
      <c r="G339" s="69" t="s">
        <v>4</v>
      </c>
      <c r="H339" s="68">
        <v>2480</v>
      </c>
      <c r="I339" s="8">
        <f t="shared" si="25"/>
        <v>14.171428571428571</v>
      </c>
      <c r="J339" s="2">
        <v>4.0839999999999996</v>
      </c>
      <c r="K339" s="69">
        <v>175</v>
      </c>
      <c r="L339" s="68">
        <v>546</v>
      </c>
      <c r="M339" s="8">
        <f t="shared" si="26"/>
        <v>3.12</v>
      </c>
      <c r="N339" s="2">
        <v>1.986</v>
      </c>
      <c r="O339" s="69">
        <f t="shared" si="27"/>
        <v>175</v>
      </c>
      <c r="P339" s="181">
        <f t="shared" si="28"/>
        <v>4.542124542124542</v>
      </c>
      <c r="Q339" s="77" t="s">
        <v>4198</v>
      </c>
      <c r="V339" s="84">
        <v>0.37847222222222227</v>
      </c>
      <c r="W339" s="85">
        <v>0.52083333333333337</v>
      </c>
      <c r="X339" s="86">
        <f t="shared" si="29"/>
        <v>0.1423611111111111</v>
      </c>
    </row>
    <row r="340" spans="1:24" x14ac:dyDescent="0.3">
      <c r="A340" s="44" t="s">
        <v>4216</v>
      </c>
      <c r="B340" s="68" t="s">
        <v>4217</v>
      </c>
      <c r="C340" s="2" t="s">
        <v>6</v>
      </c>
      <c r="D340" s="2">
        <v>76</v>
      </c>
      <c r="E340" s="6">
        <v>15907</v>
      </c>
      <c r="F340" s="7">
        <v>43759.532500000001</v>
      </c>
      <c r="G340" s="69" t="s">
        <v>4</v>
      </c>
      <c r="H340" s="68">
        <v>1603</v>
      </c>
      <c r="I340" s="8">
        <f t="shared" si="25"/>
        <v>13.939130434782609</v>
      </c>
      <c r="J340" s="2">
        <v>3.871</v>
      </c>
      <c r="K340" s="69">
        <v>115</v>
      </c>
      <c r="L340" s="68">
        <v>558</v>
      </c>
      <c r="M340" s="8">
        <f t="shared" si="26"/>
        <v>4.8521739130434787</v>
      </c>
      <c r="N340" s="2">
        <v>2.3069999999999999</v>
      </c>
      <c r="O340" s="69">
        <f t="shared" si="27"/>
        <v>115</v>
      </c>
      <c r="P340" s="181">
        <f t="shared" si="28"/>
        <v>2.8727598566308239</v>
      </c>
      <c r="Q340" s="77" t="s">
        <v>4110</v>
      </c>
      <c r="V340" s="84">
        <v>0.37708333333333338</v>
      </c>
      <c r="W340" s="85">
        <v>0.53472222222222221</v>
      </c>
      <c r="X340" s="86">
        <f t="shared" si="29"/>
        <v>0.15763888888888883</v>
      </c>
    </row>
    <row r="341" spans="1:24" x14ac:dyDescent="0.3">
      <c r="A341" s="44" t="s">
        <v>4218</v>
      </c>
      <c r="B341" s="68" t="s">
        <v>4219</v>
      </c>
      <c r="C341" s="2" t="s">
        <v>6</v>
      </c>
      <c r="D341" s="2">
        <v>71</v>
      </c>
      <c r="E341" s="6">
        <v>17754</v>
      </c>
      <c r="F341" s="7">
        <v>43759.549247685187</v>
      </c>
      <c r="G341" s="69" t="s">
        <v>4</v>
      </c>
      <c r="H341" s="68">
        <v>2112</v>
      </c>
      <c r="I341" s="8">
        <f t="shared" si="25"/>
        <v>14.08</v>
      </c>
      <c r="J341" s="2">
        <v>3.6960000000000002</v>
      </c>
      <c r="K341" s="69">
        <v>150</v>
      </c>
      <c r="L341" s="68">
        <v>663</v>
      </c>
      <c r="M341" s="8">
        <f t="shared" si="26"/>
        <v>4.42</v>
      </c>
      <c r="N341" s="2">
        <v>2.2109999999999999</v>
      </c>
      <c r="O341" s="69">
        <f t="shared" si="27"/>
        <v>150</v>
      </c>
      <c r="P341" s="181">
        <f t="shared" si="28"/>
        <v>3.1855203619909505</v>
      </c>
      <c r="Q341" s="77" t="s">
        <v>4162</v>
      </c>
      <c r="V341" s="84">
        <v>0.38472222222222219</v>
      </c>
      <c r="W341" s="85">
        <v>0.54861111111111105</v>
      </c>
      <c r="X341" s="86">
        <f t="shared" si="29"/>
        <v>0.16388888888888886</v>
      </c>
    </row>
    <row r="342" spans="1:24" x14ac:dyDescent="0.3">
      <c r="A342" s="44" t="s">
        <v>4220</v>
      </c>
      <c r="B342" s="68" t="s">
        <v>4221</v>
      </c>
      <c r="C342" s="2" t="s">
        <v>1</v>
      </c>
      <c r="D342" s="2">
        <v>63</v>
      </c>
      <c r="E342" s="6">
        <v>20510</v>
      </c>
      <c r="F342" s="7">
        <v>43759.569768518515</v>
      </c>
      <c r="G342" s="69" t="s">
        <v>4</v>
      </c>
      <c r="H342" s="68">
        <v>2231</v>
      </c>
      <c r="I342" s="8">
        <f t="shared" si="25"/>
        <v>19.068376068376068</v>
      </c>
      <c r="J342" s="2">
        <v>5.2169999999999996</v>
      </c>
      <c r="K342" s="69">
        <v>117</v>
      </c>
      <c r="L342" s="68">
        <v>400</v>
      </c>
      <c r="M342" s="8">
        <f t="shared" si="26"/>
        <v>3.4188034188034186</v>
      </c>
      <c r="N342" s="2">
        <v>1.9790000000000001</v>
      </c>
      <c r="O342" s="69">
        <f t="shared" si="27"/>
        <v>117</v>
      </c>
      <c r="P342" s="181">
        <f t="shared" si="28"/>
        <v>5.5775000000000006</v>
      </c>
      <c r="Q342" s="77" t="s">
        <v>4222</v>
      </c>
      <c r="V342" s="84">
        <v>0.40416666666666662</v>
      </c>
      <c r="W342" s="85">
        <v>0.56944444444444442</v>
      </c>
      <c r="X342" s="86">
        <f t="shared" si="29"/>
        <v>0.1652777777777778</v>
      </c>
    </row>
    <row r="343" spans="1:24" x14ac:dyDescent="0.3">
      <c r="A343" s="44" t="s">
        <v>4223</v>
      </c>
      <c r="B343" s="68" t="s">
        <v>4224</v>
      </c>
      <c r="C343" s="2" t="s">
        <v>1</v>
      </c>
      <c r="D343" s="2">
        <v>56</v>
      </c>
      <c r="E343" s="6">
        <v>23277</v>
      </c>
      <c r="F343" s="7">
        <v>43759.584976851853</v>
      </c>
      <c r="G343" s="69" t="s">
        <v>4</v>
      </c>
      <c r="H343" s="68">
        <v>2589</v>
      </c>
      <c r="I343" s="8">
        <f t="shared" si="25"/>
        <v>14.879310344827585</v>
      </c>
      <c r="J343" s="2">
        <v>3.56</v>
      </c>
      <c r="K343" s="69">
        <v>174</v>
      </c>
      <c r="L343" s="68">
        <v>630</v>
      </c>
      <c r="M343" s="8">
        <f t="shared" si="26"/>
        <v>3.6206896551724137</v>
      </c>
      <c r="N343" s="2">
        <v>2.0750000000000002</v>
      </c>
      <c r="O343" s="69">
        <f t="shared" si="27"/>
        <v>174</v>
      </c>
      <c r="P343" s="181">
        <f t="shared" si="28"/>
        <v>4.1095238095238091</v>
      </c>
      <c r="Q343" s="77" t="s">
        <v>4180</v>
      </c>
      <c r="V343" s="84">
        <v>0.43402777777777773</v>
      </c>
      <c r="W343" s="85">
        <v>0.58333333333333337</v>
      </c>
      <c r="X343" s="86">
        <f t="shared" si="29"/>
        <v>0.14930555555555564</v>
      </c>
    </row>
    <row r="344" spans="1:24" x14ac:dyDescent="0.3">
      <c r="A344" s="44" t="s">
        <v>4225</v>
      </c>
      <c r="B344" s="68" t="s">
        <v>4226</v>
      </c>
      <c r="C344" s="2" t="s">
        <v>1</v>
      </c>
      <c r="D344" s="2">
        <v>43</v>
      </c>
      <c r="E344" s="6">
        <v>27700</v>
      </c>
      <c r="F344" s="7">
        <v>43759.59783564815</v>
      </c>
      <c r="G344" s="69" t="s">
        <v>4</v>
      </c>
      <c r="H344" s="68">
        <v>1628</v>
      </c>
      <c r="I344" s="8">
        <f t="shared" si="25"/>
        <v>9.3028571428571425</v>
      </c>
      <c r="J344" s="2">
        <v>3.052</v>
      </c>
      <c r="K344" s="69">
        <v>175</v>
      </c>
      <c r="L344" s="68">
        <v>605</v>
      </c>
      <c r="M344" s="8">
        <f t="shared" si="26"/>
        <v>3.4571428571428573</v>
      </c>
      <c r="N344" s="2">
        <v>1.837</v>
      </c>
      <c r="O344" s="69">
        <f t="shared" si="27"/>
        <v>175</v>
      </c>
      <c r="P344" s="181">
        <f t="shared" si="28"/>
        <v>2.6909090909090905</v>
      </c>
      <c r="Q344" s="77" t="s">
        <v>717</v>
      </c>
      <c r="V344" s="84">
        <v>0.44236111111111115</v>
      </c>
      <c r="W344" s="85">
        <v>0.59722222222222221</v>
      </c>
      <c r="X344" s="86">
        <f t="shared" si="29"/>
        <v>0.15486111111111106</v>
      </c>
    </row>
    <row r="345" spans="1:24" x14ac:dyDescent="0.3">
      <c r="A345" s="44" t="s">
        <v>4227</v>
      </c>
      <c r="B345" s="68" t="s">
        <v>4228</v>
      </c>
      <c r="C345" s="2" t="s">
        <v>1</v>
      </c>
      <c r="D345" s="2">
        <v>70</v>
      </c>
      <c r="E345" s="6">
        <v>17950</v>
      </c>
      <c r="F345" s="7">
        <v>43759.615613425929</v>
      </c>
      <c r="G345" s="69" t="s">
        <v>4</v>
      </c>
      <c r="H345" s="68">
        <v>2115</v>
      </c>
      <c r="I345" s="8">
        <f t="shared" si="25"/>
        <v>13.557692307692308</v>
      </c>
      <c r="J345" s="2">
        <v>3.8460000000000001</v>
      </c>
      <c r="K345" s="69">
        <v>156</v>
      </c>
      <c r="L345" s="68">
        <v>512</v>
      </c>
      <c r="M345" s="8">
        <f t="shared" si="26"/>
        <v>3.2820512820512819</v>
      </c>
      <c r="N345" s="2">
        <v>1.8129999999999999</v>
      </c>
      <c r="O345" s="69">
        <f t="shared" si="27"/>
        <v>156</v>
      </c>
      <c r="P345" s="181">
        <f t="shared" si="28"/>
        <v>4.130859375</v>
      </c>
      <c r="Q345" s="77" t="s">
        <v>1199</v>
      </c>
      <c r="V345" s="84">
        <v>0.4597222222222222</v>
      </c>
      <c r="W345" s="85">
        <v>0.61805555555555558</v>
      </c>
      <c r="X345" s="86">
        <f t="shared" si="29"/>
        <v>0.15833333333333338</v>
      </c>
    </row>
    <row r="346" spans="1:24" x14ac:dyDescent="0.3">
      <c r="A346" s="44" t="s">
        <v>4229</v>
      </c>
      <c r="B346" s="68" t="s">
        <v>4230</v>
      </c>
      <c r="C346" s="2" t="s">
        <v>1</v>
      </c>
      <c r="D346" s="2">
        <v>65</v>
      </c>
      <c r="E346" s="6">
        <v>19934</v>
      </c>
      <c r="F346" s="7">
        <v>43759.63689814815</v>
      </c>
      <c r="G346" s="69" t="s">
        <v>4</v>
      </c>
      <c r="H346" s="68">
        <v>2385</v>
      </c>
      <c r="I346" s="8">
        <f t="shared" si="25"/>
        <v>18.346153846153847</v>
      </c>
      <c r="J346" s="2">
        <v>4.47</v>
      </c>
      <c r="K346" s="69">
        <v>130</v>
      </c>
      <c r="L346" s="68">
        <v>537</v>
      </c>
      <c r="M346" s="8">
        <f t="shared" si="26"/>
        <v>4.1307692307692312</v>
      </c>
      <c r="N346" s="2">
        <v>2.1720000000000002</v>
      </c>
      <c r="O346" s="69">
        <f t="shared" si="27"/>
        <v>130</v>
      </c>
      <c r="P346" s="181">
        <f t="shared" si="28"/>
        <v>4.4413407821229045</v>
      </c>
      <c r="Q346" s="77" t="s">
        <v>4180</v>
      </c>
      <c r="V346" s="84">
        <v>0.48194444444444445</v>
      </c>
      <c r="W346" s="85">
        <v>0.63888888888888895</v>
      </c>
      <c r="X346" s="86">
        <f t="shared" si="29"/>
        <v>0.1569444444444445</v>
      </c>
    </row>
    <row r="347" spans="1:24" x14ac:dyDescent="0.3">
      <c r="A347" s="44" t="s">
        <v>4231</v>
      </c>
      <c r="B347" s="68" t="s">
        <v>641</v>
      </c>
      <c r="C347" s="2" t="s">
        <v>1</v>
      </c>
      <c r="D347" s="2">
        <v>64</v>
      </c>
      <c r="E347" s="6">
        <v>20210</v>
      </c>
      <c r="F347" s="7">
        <v>43759.650682870371</v>
      </c>
      <c r="G347" s="69" t="s">
        <v>4</v>
      </c>
      <c r="H347" s="68">
        <v>3092</v>
      </c>
      <c r="I347" s="8">
        <f t="shared" si="25"/>
        <v>21.472222222222221</v>
      </c>
      <c r="J347" s="2">
        <v>4.6349999999999998</v>
      </c>
      <c r="K347" s="69">
        <v>144</v>
      </c>
      <c r="L347" s="68">
        <v>1468</v>
      </c>
      <c r="M347" s="8">
        <f t="shared" si="26"/>
        <v>10.194444444444445</v>
      </c>
      <c r="N347" s="2">
        <v>3.1829999999999998</v>
      </c>
      <c r="O347" s="69">
        <f t="shared" si="27"/>
        <v>144</v>
      </c>
      <c r="P347" s="181">
        <f t="shared" si="28"/>
        <v>2.1062670299727517</v>
      </c>
      <c r="Q347" s="77" t="s">
        <v>4159</v>
      </c>
      <c r="V347" s="84">
        <v>0.45763888888888887</v>
      </c>
      <c r="W347" s="85">
        <v>0.64930555555555558</v>
      </c>
      <c r="X347" s="86">
        <f t="shared" si="29"/>
        <v>0.19166666666666671</v>
      </c>
    </row>
    <row r="348" spans="1:24" x14ac:dyDescent="0.3">
      <c r="A348" s="44" t="s">
        <v>4232</v>
      </c>
      <c r="B348" s="68" t="s">
        <v>4233</v>
      </c>
      <c r="C348" s="2" t="s">
        <v>1</v>
      </c>
      <c r="D348" s="2">
        <v>53</v>
      </c>
      <c r="E348" s="6">
        <v>24045</v>
      </c>
      <c r="F348" s="7">
        <v>43759.672673611109</v>
      </c>
      <c r="G348" s="69" t="s">
        <v>4</v>
      </c>
      <c r="H348" s="68">
        <v>2055</v>
      </c>
      <c r="I348" s="8">
        <f t="shared" si="25"/>
        <v>12.685185185185185</v>
      </c>
      <c r="J348" s="2">
        <v>3.6520000000000001</v>
      </c>
      <c r="K348" s="69">
        <v>162</v>
      </c>
      <c r="L348" s="68">
        <v>415</v>
      </c>
      <c r="M348" s="8">
        <f t="shared" si="26"/>
        <v>2.5617283950617282</v>
      </c>
      <c r="N348" s="2">
        <v>1.615</v>
      </c>
      <c r="O348" s="69">
        <f t="shared" si="27"/>
        <v>162</v>
      </c>
      <c r="P348" s="181">
        <f t="shared" si="28"/>
        <v>4.9518072289156629</v>
      </c>
      <c r="Q348" s="77" t="s">
        <v>4136</v>
      </c>
      <c r="V348" s="84">
        <v>0.49374999999999997</v>
      </c>
      <c r="W348" s="85">
        <v>0.66666666666666663</v>
      </c>
      <c r="X348" s="86">
        <f t="shared" si="29"/>
        <v>0.17291666666666666</v>
      </c>
    </row>
    <row r="349" spans="1:24" x14ac:dyDescent="0.3">
      <c r="A349" s="44" t="s">
        <v>4234</v>
      </c>
      <c r="B349" s="68" t="s">
        <v>4235</v>
      </c>
      <c r="C349" s="2" t="s">
        <v>6</v>
      </c>
      <c r="D349" s="2">
        <v>70</v>
      </c>
      <c r="E349" s="6">
        <v>17961</v>
      </c>
      <c r="F349" s="7">
        <v>43759.684571759259</v>
      </c>
      <c r="G349" s="69" t="s">
        <v>4</v>
      </c>
      <c r="H349" s="68">
        <v>2129</v>
      </c>
      <c r="I349" s="8">
        <f t="shared" si="25"/>
        <v>12.672619047619047</v>
      </c>
      <c r="J349" s="2">
        <v>3.8140000000000001</v>
      </c>
      <c r="K349" s="69">
        <v>168</v>
      </c>
      <c r="L349" s="68">
        <v>672</v>
      </c>
      <c r="M349" s="8">
        <f t="shared" si="26"/>
        <v>4</v>
      </c>
      <c r="N349" s="2">
        <v>1.9670000000000001</v>
      </c>
      <c r="O349" s="69">
        <f t="shared" si="27"/>
        <v>168</v>
      </c>
      <c r="P349" s="181">
        <f t="shared" si="28"/>
        <v>3.1681547619047619</v>
      </c>
      <c r="Q349" s="77" t="s">
        <v>4165</v>
      </c>
      <c r="V349" s="84">
        <v>0.51666666666666672</v>
      </c>
      <c r="W349" s="85">
        <v>0.68402777777777779</v>
      </c>
      <c r="X349" s="86">
        <f t="shared" si="29"/>
        <v>0.16736111111111107</v>
      </c>
    </row>
    <row r="350" spans="1:24" x14ac:dyDescent="0.3">
      <c r="A350" s="44" t="s">
        <v>4236</v>
      </c>
      <c r="B350" s="68" t="s">
        <v>4237</v>
      </c>
      <c r="C350" s="2" t="s">
        <v>1</v>
      </c>
      <c r="D350" s="2">
        <v>58</v>
      </c>
      <c r="E350" s="6">
        <v>22422</v>
      </c>
      <c r="F350" s="7">
        <v>43759.704895833333</v>
      </c>
      <c r="G350" s="69" t="s">
        <v>4</v>
      </c>
      <c r="H350" s="68">
        <v>1428</v>
      </c>
      <c r="I350" s="8">
        <f t="shared" si="25"/>
        <v>11.333333333333334</v>
      </c>
      <c r="J350" s="2">
        <v>3.1720000000000002</v>
      </c>
      <c r="K350" s="69">
        <v>126</v>
      </c>
      <c r="L350" s="68">
        <v>316</v>
      </c>
      <c r="M350" s="8">
        <f t="shared" si="26"/>
        <v>2.5079365079365079</v>
      </c>
      <c r="N350" s="2">
        <v>1.6279999999999999</v>
      </c>
      <c r="O350" s="69">
        <f t="shared" si="27"/>
        <v>126</v>
      </c>
      <c r="P350" s="181">
        <f t="shared" si="28"/>
        <v>4.518987341772152</v>
      </c>
      <c r="Q350" s="77" t="s">
        <v>4162</v>
      </c>
      <c r="V350" s="84">
        <v>0.53125</v>
      </c>
      <c r="W350" s="85">
        <v>0.70486111111111116</v>
      </c>
      <c r="X350" s="86">
        <f t="shared" si="29"/>
        <v>0.17361111111111116</v>
      </c>
    </row>
    <row r="351" spans="1:24" x14ac:dyDescent="0.3">
      <c r="A351" s="44" t="s">
        <v>4238</v>
      </c>
      <c r="B351" s="68" t="s">
        <v>4239</v>
      </c>
      <c r="C351" s="2" t="s">
        <v>1</v>
      </c>
      <c r="D351" s="2">
        <v>62</v>
      </c>
      <c r="E351" s="6">
        <v>21101</v>
      </c>
      <c r="F351" s="7">
        <v>43759.731365740743</v>
      </c>
      <c r="G351" s="69" t="s">
        <v>4</v>
      </c>
      <c r="H351" s="68">
        <v>1852</v>
      </c>
      <c r="I351" s="8">
        <f t="shared" si="25"/>
        <v>12.861111111111111</v>
      </c>
      <c r="J351" s="2">
        <v>4.0620000000000003</v>
      </c>
      <c r="K351" s="69">
        <v>144</v>
      </c>
      <c r="L351" s="68">
        <v>505</v>
      </c>
      <c r="M351" s="8">
        <f t="shared" si="26"/>
        <v>3.5069444444444446</v>
      </c>
      <c r="N351" s="2">
        <v>1.7969999999999999</v>
      </c>
      <c r="O351" s="69">
        <f t="shared" si="27"/>
        <v>144</v>
      </c>
      <c r="P351" s="181">
        <f t="shared" si="28"/>
        <v>3.667326732673267</v>
      </c>
      <c r="Q351" s="77" t="s">
        <v>4180</v>
      </c>
      <c r="V351" s="84">
        <v>0.53888888888888886</v>
      </c>
      <c r="W351" s="85">
        <v>0.71527777777777779</v>
      </c>
      <c r="X351" s="86">
        <f t="shared" si="29"/>
        <v>0.17638888888888893</v>
      </c>
    </row>
    <row r="352" spans="1:24" x14ac:dyDescent="0.3">
      <c r="A352" s="44" t="s">
        <v>4240</v>
      </c>
      <c r="B352" s="68" t="s">
        <v>4241</v>
      </c>
      <c r="C352" s="2" t="s">
        <v>6</v>
      </c>
      <c r="D352" s="2">
        <v>61</v>
      </c>
      <c r="E352" s="6">
        <v>21342</v>
      </c>
      <c r="F352" s="7">
        <v>43760.411469907405</v>
      </c>
      <c r="G352" s="69" t="s">
        <v>71</v>
      </c>
      <c r="H352" s="68">
        <v>1670</v>
      </c>
      <c r="I352" s="8">
        <f t="shared" si="25"/>
        <v>12.846153846153847</v>
      </c>
      <c r="J352" s="2">
        <v>3.47</v>
      </c>
      <c r="K352" s="69">
        <v>130</v>
      </c>
      <c r="L352" s="68">
        <v>542</v>
      </c>
      <c r="M352" s="8">
        <f t="shared" si="26"/>
        <v>4.1692307692307695</v>
      </c>
      <c r="N352" s="2">
        <v>2.323</v>
      </c>
      <c r="O352" s="69">
        <f t="shared" si="27"/>
        <v>130</v>
      </c>
      <c r="P352" s="181">
        <f t="shared" si="28"/>
        <v>3.0811808118081179</v>
      </c>
      <c r="Q352" s="77" t="s">
        <v>4162</v>
      </c>
      <c r="V352" s="84">
        <v>0.40972222222222227</v>
      </c>
      <c r="W352" s="85">
        <v>0.56944444444444442</v>
      </c>
      <c r="X352" s="86">
        <f t="shared" si="29"/>
        <v>0.15972222222222215</v>
      </c>
    </row>
    <row r="353" spans="1:24" x14ac:dyDescent="0.3">
      <c r="A353" s="44" t="s">
        <v>4242</v>
      </c>
      <c r="B353" s="68" t="s">
        <v>4243</v>
      </c>
      <c r="C353" s="2" t="s">
        <v>1</v>
      </c>
      <c r="D353" s="2">
        <v>70</v>
      </c>
      <c r="E353" s="6">
        <v>18159</v>
      </c>
      <c r="F353" s="7">
        <v>43760.523645833331</v>
      </c>
      <c r="G353" s="69" t="s">
        <v>4</v>
      </c>
      <c r="H353" s="68">
        <v>2694</v>
      </c>
      <c r="I353" s="8">
        <f t="shared" si="25"/>
        <v>22.45</v>
      </c>
      <c r="J353" s="2">
        <v>5.6120000000000001</v>
      </c>
      <c r="K353" s="69">
        <v>120</v>
      </c>
      <c r="L353" s="68">
        <v>936</v>
      </c>
      <c r="M353" s="8">
        <f t="shared" si="26"/>
        <v>7.8</v>
      </c>
      <c r="N353" s="2">
        <v>2.863</v>
      </c>
      <c r="O353" s="69">
        <f t="shared" si="27"/>
        <v>120</v>
      </c>
      <c r="P353" s="181">
        <f t="shared" si="28"/>
        <v>2.8782051282051282</v>
      </c>
      <c r="Q353" s="77" t="s">
        <v>4180</v>
      </c>
      <c r="V353" s="84">
        <v>0.37708333333333338</v>
      </c>
      <c r="W353" s="85">
        <v>0.52083333333333337</v>
      </c>
      <c r="X353" s="86">
        <f t="shared" si="29"/>
        <v>0.14374999999999999</v>
      </c>
    </row>
    <row r="354" spans="1:24" x14ac:dyDescent="0.3">
      <c r="A354" s="44" t="s">
        <v>4244</v>
      </c>
      <c r="B354" s="68" t="s">
        <v>4245</v>
      </c>
      <c r="C354" s="2" t="s">
        <v>1</v>
      </c>
      <c r="D354" s="2">
        <v>33</v>
      </c>
      <c r="E354" s="6">
        <v>31698</v>
      </c>
      <c r="F354" s="7">
        <v>43760.535833333335</v>
      </c>
      <c r="G354" s="69" t="s">
        <v>4</v>
      </c>
      <c r="H354" s="68">
        <v>1548</v>
      </c>
      <c r="I354" s="8">
        <f t="shared" si="25"/>
        <v>11.382352941176471</v>
      </c>
      <c r="J354" s="2">
        <v>3.234</v>
      </c>
      <c r="K354" s="69">
        <v>136</v>
      </c>
      <c r="L354" s="68">
        <v>514</v>
      </c>
      <c r="M354" s="8">
        <f t="shared" si="26"/>
        <v>3.7794117647058822</v>
      </c>
      <c r="N354" s="2">
        <v>1.958</v>
      </c>
      <c r="O354" s="69">
        <f t="shared" si="27"/>
        <v>136</v>
      </c>
      <c r="P354" s="181">
        <f t="shared" si="28"/>
        <v>3.0116731517509732</v>
      </c>
      <c r="Q354" s="77" t="s">
        <v>4136</v>
      </c>
      <c r="V354" s="84">
        <v>0.39097222222222222</v>
      </c>
      <c r="W354" s="85">
        <v>0.53472222222222221</v>
      </c>
      <c r="X354" s="86">
        <f t="shared" si="29"/>
        <v>0.14374999999999999</v>
      </c>
    </row>
    <row r="355" spans="1:24" x14ac:dyDescent="0.3">
      <c r="A355" s="44" t="s">
        <v>4246</v>
      </c>
      <c r="B355" s="68" t="s">
        <v>4247</v>
      </c>
      <c r="C355" s="2" t="s">
        <v>1</v>
      </c>
      <c r="D355" s="2">
        <v>22</v>
      </c>
      <c r="E355" s="6">
        <v>35518</v>
      </c>
      <c r="F355" s="7">
        <v>43760.549479166664</v>
      </c>
      <c r="G355" s="69" t="s">
        <v>4</v>
      </c>
      <c r="H355" s="68">
        <v>621</v>
      </c>
      <c r="I355" s="8">
        <f t="shared" si="25"/>
        <v>5.6454545454545455</v>
      </c>
      <c r="J355" s="2">
        <v>2.5110000000000001</v>
      </c>
      <c r="K355" s="69">
        <v>110</v>
      </c>
      <c r="L355" s="68">
        <v>309</v>
      </c>
      <c r="M355" s="8">
        <f t="shared" si="26"/>
        <v>2.8090909090909091</v>
      </c>
      <c r="N355" s="2">
        <v>1.583</v>
      </c>
      <c r="O355" s="69">
        <f t="shared" si="27"/>
        <v>110</v>
      </c>
      <c r="P355" s="181">
        <f t="shared" si="28"/>
        <v>2.0097087378640777</v>
      </c>
      <c r="Q355" s="77" t="s">
        <v>4162</v>
      </c>
      <c r="V355" s="84">
        <v>0.39444444444444443</v>
      </c>
      <c r="W355" s="85">
        <v>0.54861111111111105</v>
      </c>
      <c r="X355" s="86">
        <f t="shared" si="29"/>
        <v>0.15416666666666662</v>
      </c>
    </row>
    <row r="356" spans="1:24" x14ac:dyDescent="0.3">
      <c r="A356" s="44" t="s">
        <v>4248</v>
      </c>
      <c r="B356" s="68" t="s">
        <v>4249</v>
      </c>
      <c r="C356" s="2" t="s">
        <v>1</v>
      </c>
      <c r="D356" s="2">
        <v>50</v>
      </c>
      <c r="E356" s="6">
        <v>25436</v>
      </c>
      <c r="F356" s="7">
        <v>43760.584733796299</v>
      </c>
      <c r="G356" s="69" t="s">
        <v>4</v>
      </c>
      <c r="H356" s="68">
        <v>2266</v>
      </c>
      <c r="I356" s="8">
        <f t="shared" si="25"/>
        <v>21.78846153846154</v>
      </c>
      <c r="J356" s="2">
        <v>4.9980000000000002</v>
      </c>
      <c r="K356" s="69">
        <v>104</v>
      </c>
      <c r="L356" s="68">
        <v>784</v>
      </c>
      <c r="M356" s="8">
        <f t="shared" si="26"/>
        <v>7.5384615384615383</v>
      </c>
      <c r="N356" s="2">
        <v>2.855</v>
      </c>
      <c r="O356" s="69">
        <f t="shared" si="27"/>
        <v>104</v>
      </c>
      <c r="P356" s="181">
        <f t="shared" si="28"/>
        <v>2.8903061224489797</v>
      </c>
      <c r="Q356" s="77" t="s">
        <v>4180</v>
      </c>
      <c r="V356" s="84">
        <v>0.44097222222222227</v>
      </c>
      <c r="W356" s="85">
        <v>0.58333333333333337</v>
      </c>
      <c r="X356" s="86">
        <f t="shared" si="29"/>
        <v>0.1423611111111111</v>
      </c>
    </row>
    <row r="357" spans="1:24" x14ac:dyDescent="0.3">
      <c r="A357" s="44" t="s">
        <v>4250</v>
      </c>
      <c r="B357" s="68" t="s">
        <v>4251</v>
      </c>
      <c r="C357" s="2" t="s">
        <v>6</v>
      </c>
      <c r="D357" s="2">
        <v>41</v>
      </c>
      <c r="E357" s="6">
        <v>28745</v>
      </c>
      <c r="F357" s="7">
        <v>43760.598495370374</v>
      </c>
      <c r="G357" s="69" t="s">
        <v>4</v>
      </c>
      <c r="H357" s="68">
        <v>1154</v>
      </c>
      <c r="I357" s="8">
        <f t="shared" si="25"/>
        <v>7.3974358974358978</v>
      </c>
      <c r="J357" s="2">
        <v>2.5870000000000002</v>
      </c>
      <c r="K357" s="69">
        <v>156</v>
      </c>
      <c r="L357" s="68">
        <v>427</v>
      </c>
      <c r="M357" s="8">
        <f t="shared" si="26"/>
        <v>2.7371794871794872</v>
      </c>
      <c r="N357" s="2">
        <v>1.603</v>
      </c>
      <c r="O357" s="69">
        <f t="shared" si="27"/>
        <v>156</v>
      </c>
      <c r="P357" s="181">
        <f t="shared" si="28"/>
        <v>2.7025761124121779</v>
      </c>
      <c r="Q357" s="77" t="s">
        <v>4159</v>
      </c>
      <c r="V357" s="84">
        <v>0.43194444444444446</v>
      </c>
      <c r="W357" s="85">
        <v>0.59722222222222221</v>
      </c>
      <c r="X357" s="86">
        <f t="shared" si="29"/>
        <v>0.16527777777777775</v>
      </c>
    </row>
    <row r="358" spans="1:24" x14ac:dyDescent="0.3">
      <c r="A358" s="44" t="s">
        <v>4252</v>
      </c>
      <c r="B358" s="68" t="s">
        <v>4253</v>
      </c>
      <c r="C358" s="2" t="s">
        <v>1</v>
      </c>
      <c r="D358" s="2">
        <v>47</v>
      </c>
      <c r="E358" s="6">
        <v>26253</v>
      </c>
      <c r="F358" s="7">
        <v>43760.619733796295</v>
      </c>
      <c r="G358" s="69" t="s">
        <v>4</v>
      </c>
      <c r="H358" s="68">
        <v>1530</v>
      </c>
      <c r="I358" s="8">
        <f t="shared" si="25"/>
        <v>11.333333333333334</v>
      </c>
      <c r="J358" s="2">
        <v>3.0249999999999999</v>
      </c>
      <c r="K358" s="69">
        <v>135</v>
      </c>
      <c r="L358" s="68">
        <v>393</v>
      </c>
      <c r="M358" s="8">
        <f t="shared" si="26"/>
        <v>2.911111111111111</v>
      </c>
      <c r="N358" s="2">
        <v>1.7430000000000001</v>
      </c>
      <c r="O358" s="69">
        <f t="shared" si="27"/>
        <v>135</v>
      </c>
      <c r="P358" s="181">
        <f t="shared" si="28"/>
        <v>3.8931297709923669</v>
      </c>
      <c r="Q358" s="77" t="s">
        <v>4068</v>
      </c>
      <c r="V358" s="84">
        <v>0.46875</v>
      </c>
      <c r="W358" s="85">
        <v>0.61805555555555558</v>
      </c>
      <c r="X358" s="86">
        <f t="shared" si="29"/>
        <v>0.14930555555555558</v>
      </c>
    </row>
    <row r="359" spans="1:24" x14ac:dyDescent="0.3">
      <c r="A359" s="44" t="s">
        <v>4254</v>
      </c>
      <c r="B359" s="68" t="s">
        <v>4255</v>
      </c>
      <c r="C359" s="2" t="s">
        <v>1</v>
      </c>
      <c r="D359" s="2">
        <v>26</v>
      </c>
      <c r="E359" s="6">
        <v>33933</v>
      </c>
      <c r="F359" s="7">
        <v>43760.632418981484</v>
      </c>
      <c r="G359" s="69" t="s">
        <v>4</v>
      </c>
      <c r="H359" s="68">
        <v>877</v>
      </c>
      <c r="I359" s="8">
        <f t="shared" si="25"/>
        <v>6.9603174603174605</v>
      </c>
      <c r="J359" s="2">
        <v>2.512</v>
      </c>
      <c r="K359" s="69">
        <v>126</v>
      </c>
      <c r="L359" s="68">
        <v>378</v>
      </c>
      <c r="M359" s="8">
        <f t="shared" si="26"/>
        <v>3</v>
      </c>
      <c r="N359" s="2">
        <v>1.7709999999999999</v>
      </c>
      <c r="O359" s="69">
        <f t="shared" si="27"/>
        <v>126</v>
      </c>
      <c r="P359" s="181">
        <f t="shared" si="28"/>
        <v>2.32010582010582</v>
      </c>
      <c r="Q359" s="77" t="s">
        <v>4180</v>
      </c>
      <c r="V359" s="84">
        <v>0.46111111111111108</v>
      </c>
      <c r="W359" s="85">
        <v>0.63194444444444442</v>
      </c>
      <c r="X359" s="86">
        <f t="shared" si="29"/>
        <v>0.17083333333333334</v>
      </c>
    </row>
    <row r="360" spans="1:24" x14ac:dyDescent="0.3">
      <c r="A360" s="44" t="s">
        <v>4256</v>
      </c>
      <c r="B360" s="68" t="s">
        <v>4257</v>
      </c>
      <c r="C360" s="2" t="s">
        <v>1</v>
      </c>
      <c r="D360" s="2">
        <v>44</v>
      </c>
      <c r="E360" s="6">
        <v>27423</v>
      </c>
      <c r="F360" s="7">
        <v>43760.649895833332</v>
      </c>
      <c r="G360" s="69" t="s">
        <v>4</v>
      </c>
      <c r="H360" s="68">
        <v>1820</v>
      </c>
      <c r="I360" s="8">
        <f t="shared" si="25"/>
        <v>15.826086956521738</v>
      </c>
      <c r="J360" s="2">
        <v>4.734</v>
      </c>
      <c r="K360" s="69">
        <v>115</v>
      </c>
      <c r="L360" s="68">
        <v>351</v>
      </c>
      <c r="M360" s="8">
        <f t="shared" si="26"/>
        <v>3.0521739130434784</v>
      </c>
      <c r="N360" s="2">
        <v>1.6539999999999999</v>
      </c>
      <c r="O360" s="69">
        <f t="shared" si="27"/>
        <v>115</v>
      </c>
      <c r="P360" s="181">
        <f t="shared" si="28"/>
        <v>5.1851851851851851</v>
      </c>
      <c r="Q360" s="77" t="s">
        <v>4159</v>
      </c>
      <c r="V360" s="84">
        <v>0.49305555555555558</v>
      </c>
      <c r="W360" s="85">
        <v>0.64583333333333337</v>
      </c>
      <c r="X360" s="86">
        <f t="shared" si="29"/>
        <v>0.15277777777777779</v>
      </c>
    </row>
    <row r="361" spans="1:24" x14ac:dyDescent="0.3">
      <c r="A361" s="44" t="s">
        <v>4258</v>
      </c>
      <c r="B361" s="68" t="s">
        <v>4259</v>
      </c>
      <c r="C361" s="2" t="s">
        <v>1</v>
      </c>
      <c r="D361" s="2">
        <v>73</v>
      </c>
      <c r="E361" s="6">
        <v>17006</v>
      </c>
      <c r="F361" s="7">
        <v>43760.662465277775</v>
      </c>
      <c r="G361" s="69" t="s">
        <v>4</v>
      </c>
      <c r="H361" s="68">
        <v>3813</v>
      </c>
      <c r="I361" s="8">
        <f t="shared" si="25"/>
        <v>24.442307692307693</v>
      </c>
      <c r="J361" s="2">
        <v>4.9560000000000004</v>
      </c>
      <c r="K361" s="69">
        <v>156</v>
      </c>
      <c r="L361" s="68">
        <v>986</v>
      </c>
      <c r="M361" s="8">
        <f t="shared" si="26"/>
        <v>6.3205128205128203</v>
      </c>
      <c r="N361" s="2">
        <v>2.69</v>
      </c>
      <c r="O361" s="69">
        <f t="shared" si="27"/>
        <v>156</v>
      </c>
      <c r="P361" s="181">
        <f t="shared" si="28"/>
        <v>3.8671399594320488</v>
      </c>
      <c r="Q361" s="77" t="s">
        <v>4127</v>
      </c>
      <c r="V361" s="84">
        <v>0.50972222222222219</v>
      </c>
      <c r="W361" s="85">
        <v>0.66666666666666663</v>
      </c>
      <c r="X361" s="86">
        <f t="shared" si="29"/>
        <v>0.15694444444444444</v>
      </c>
    </row>
    <row r="362" spans="1:24" x14ac:dyDescent="0.3">
      <c r="A362" s="44" t="s">
        <v>4260</v>
      </c>
      <c r="B362" s="68" t="s">
        <v>4261</v>
      </c>
      <c r="C362" s="2" t="s">
        <v>1</v>
      </c>
      <c r="D362" s="2">
        <v>59</v>
      </c>
      <c r="E362" s="6">
        <v>22132</v>
      </c>
      <c r="F362" s="7">
        <v>43760.681168981479</v>
      </c>
      <c r="G362" s="69" t="s">
        <v>4</v>
      </c>
      <c r="H362" s="68">
        <v>1552</v>
      </c>
      <c r="I362" s="8">
        <f t="shared" si="25"/>
        <v>15.676767676767676</v>
      </c>
      <c r="J362" s="2">
        <v>3.653</v>
      </c>
      <c r="K362" s="69">
        <v>99</v>
      </c>
      <c r="L362" s="68">
        <v>412</v>
      </c>
      <c r="M362" s="8">
        <f t="shared" si="26"/>
        <v>4.1616161616161618</v>
      </c>
      <c r="N362" s="2">
        <v>2.024</v>
      </c>
      <c r="O362" s="69">
        <f t="shared" si="27"/>
        <v>99</v>
      </c>
      <c r="P362" s="181">
        <f t="shared" si="28"/>
        <v>3.7669902912621356</v>
      </c>
      <c r="Q362" s="77" t="s">
        <v>4032</v>
      </c>
      <c r="V362" s="84">
        <v>0.5131944444444444</v>
      </c>
      <c r="W362" s="85">
        <v>0.68055555555555547</v>
      </c>
      <c r="X362" s="86">
        <f t="shared" si="29"/>
        <v>0.16736111111111107</v>
      </c>
    </row>
    <row r="363" spans="1:24" x14ac:dyDescent="0.3">
      <c r="A363" s="44" t="s">
        <v>4262</v>
      </c>
      <c r="B363" s="68" t="s">
        <v>240</v>
      </c>
      <c r="C363" s="2" t="s">
        <v>1</v>
      </c>
      <c r="D363" s="2">
        <v>58</v>
      </c>
      <c r="E363" s="6">
        <v>22320</v>
      </c>
      <c r="F363" s="7">
        <v>43761.521053240744</v>
      </c>
      <c r="G363" s="69" t="s">
        <v>4</v>
      </c>
      <c r="H363" s="68">
        <v>2742</v>
      </c>
      <c r="I363" s="8">
        <f t="shared" si="25"/>
        <v>18.28</v>
      </c>
      <c r="J363" s="2">
        <v>4.5570000000000004</v>
      </c>
      <c r="K363" s="69">
        <v>150</v>
      </c>
      <c r="L363" s="68">
        <v>525</v>
      </c>
      <c r="M363" s="8">
        <f t="shared" si="26"/>
        <v>3.5</v>
      </c>
      <c r="N363" s="2">
        <v>1.794</v>
      </c>
      <c r="O363" s="69">
        <f t="shared" si="27"/>
        <v>150</v>
      </c>
      <c r="P363" s="181">
        <f t="shared" si="28"/>
        <v>5.2228571428571433</v>
      </c>
      <c r="Q363" s="77" t="s">
        <v>4127</v>
      </c>
      <c r="V363" s="84">
        <v>0.37361111111111112</v>
      </c>
      <c r="W363" s="85">
        <v>0.52083333333333337</v>
      </c>
      <c r="X363" s="86">
        <f t="shared" si="29"/>
        <v>0.14722222222222225</v>
      </c>
    </row>
    <row r="364" spans="1:24" x14ac:dyDescent="0.3">
      <c r="A364" s="44" t="s">
        <v>4263</v>
      </c>
      <c r="B364" s="68" t="s">
        <v>4264</v>
      </c>
      <c r="C364" s="2" t="s">
        <v>6</v>
      </c>
      <c r="D364" s="2">
        <v>58</v>
      </c>
      <c r="E364" s="6">
        <v>22391</v>
      </c>
      <c r="F364" s="7">
        <v>43761.538784722223</v>
      </c>
      <c r="G364" s="69" t="s">
        <v>4</v>
      </c>
      <c r="H364" s="68">
        <v>1103</v>
      </c>
      <c r="I364" s="8">
        <f t="shared" si="25"/>
        <v>8.4846153846153847</v>
      </c>
      <c r="J364" s="2">
        <v>2.8130000000000002</v>
      </c>
      <c r="K364" s="69">
        <v>130</v>
      </c>
      <c r="L364" s="68">
        <v>390</v>
      </c>
      <c r="M364" s="8">
        <f t="shared" si="26"/>
        <v>3</v>
      </c>
      <c r="N364" s="2">
        <v>1.778</v>
      </c>
      <c r="O364" s="69">
        <f t="shared" si="27"/>
        <v>130</v>
      </c>
      <c r="P364" s="181">
        <f t="shared" si="28"/>
        <v>2.8282051282051284</v>
      </c>
      <c r="Q364" s="77" t="s">
        <v>4110</v>
      </c>
      <c r="V364" s="84">
        <v>0.3840277777777778</v>
      </c>
      <c r="W364" s="85">
        <v>0.53472222222222221</v>
      </c>
      <c r="X364" s="86">
        <f t="shared" si="29"/>
        <v>0.15069444444444441</v>
      </c>
    </row>
    <row r="365" spans="1:24" x14ac:dyDescent="0.3">
      <c r="A365" s="44" t="s">
        <v>4265</v>
      </c>
      <c r="B365" s="68" t="s">
        <v>4266</v>
      </c>
      <c r="C365" s="2" t="s">
        <v>1</v>
      </c>
      <c r="D365" s="2">
        <v>72</v>
      </c>
      <c r="E365" s="6">
        <v>17236</v>
      </c>
      <c r="F365" s="7">
        <v>43761.55400462963</v>
      </c>
      <c r="G365" s="69" t="s">
        <v>4</v>
      </c>
      <c r="H365" s="68">
        <v>2320</v>
      </c>
      <c r="I365" s="8">
        <f t="shared" si="25"/>
        <v>13.647058823529411</v>
      </c>
      <c r="J365" s="2">
        <v>3.5910000000000002</v>
      </c>
      <c r="K365" s="69">
        <v>170</v>
      </c>
      <c r="L365" s="68">
        <v>694</v>
      </c>
      <c r="M365" s="8">
        <f t="shared" si="26"/>
        <v>4.0823529411764703</v>
      </c>
      <c r="N365" s="2">
        <v>2.08</v>
      </c>
      <c r="O365" s="69">
        <f t="shared" si="27"/>
        <v>170</v>
      </c>
      <c r="P365" s="181">
        <f t="shared" si="28"/>
        <v>3.3429394812680115</v>
      </c>
      <c r="Q365" s="77" t="s">
        <v>4127</v>
      </c>
      <c r="V365" s="84">
        <v>0.40277777777777773</v>
      </c>
      <c r="W365" s="85">
        <v>0.56944444444444442</v>
      </c>
      <c r="X365" s="86">
        <f t="shared" si="29"/>
        <v>0.16666666666666669</v>
      </c>
    </row>
    <row r="366" spans="1:24" x14ac:dyDescent="0.3">
      <c r="A366" s="44" t="s">
        <v>4267</v>
      </c>
      <c r="B366" s="68" t="s">
        <v>4268</v>
      </c>
      <c r="C366" s="2" t="s">
        <v>1</v>
      </c>
      <c r="D366" s="2">
        <v>78</v>
      </c>
      <c r="E366" s="6">
        <v>15009</v>
      </c>
      <c r="F366" s="7">
        <v>43761.55400462963</v>
      </c>
      <c r="G366" s="69" t="s">
        <v>4</v>
      </c>
      <c r="H366" s="68">
        <v>1228</v>
      </c>
      <c r="I366" s="8">
        <f t="shared" si="25"/>
        <v>7.9225806451612906</v>
      </c>
      <c r="J366" s="2">
        <v>2.8730000000000002</v>
      </c>
      <c r="K366" s="69">
        <v>155</v>
      </c>
      <c r="L366" s="68">
        <v>505</v>
      </c>
      <c r="M366" s="8">
        <f t="shared" si="26"/>
        <v>3.2580645161290325</v>
      </c>
      <c r="N366" s="2">
        <v>1.6659999999999999</v>
      </c>
      <c r="O366" s="69">
        <f t="shared" si="27"/>
        <v>155</v>
      </c>
      <c r="P366" s="181">
        <f t="shared" si="28"/>
        <v>2.4316831683168316</v>
      </c>
      <c r="Q366" s="77" t="s">
        <v>4110</v>
      </c>
      <c r="V366" s="84">
        <v>0.37083333333333335</v>
      </c>
      <c r="W366" s="85">
        <v>0.54861111111111105</v>
      </c>
      <c r="X366" s="86">
        <f t="shared" si="29"/>
        <v>0.1777777777777777</v>
      </c>
    </row>
    <row r="367" spans="1:24" x14ac:dyDescent="0.3">
      <c r="A367" s="44" t="s">
        <v>4269</v>
      </c>
      <c r="B367" s="68" t="s">
        <v>4270</v>
      </c>
      <c r="C367" s="2" t="s">
        <v>1</v>
      </c>
      <c r="D367" s="2">
        <v>58</v>
      </c>
      <c r="E367" s="6">
        <v>22278</v>
      </c>
      <c r="F367" s="7">
        <v>43761.584224537037</v>
      </c>
      <c r="G367" s="69" t="s">
        <v>4</v>
      </c>
      <c r="H367" s="68">
        <v>3316</v>
      </c>
      <c r="I367" s="8">
        <f t="shared" si="25"/>
        <v>20.469135802469136</v>
      </c>
      <c r="J367" s="2">
        <v>5.1029999999999998</v>
      </c>
      <c r="K367" s="69">
        <v>162</v>
      </c>
      <c r="L367" s="68">
        <v>605</v>
      </c>
      <c r="M367" s="8">
        <f t="shared" si="26"/>
        <v>3.7345679012345681</v>
      </c>
      <c r="N367" s="2">
        <v>1.9390000000000001</v>
      </c>
      <c r="O367" s="69">
        <f t="shared" si="27"/>
        <v>162</v>
      </c>
      <c r="P367" s="181">
        <f t="shared" si="28"/>
        <v>5.4809917355371898</v>
      </c>
      <c r="Q367" s="77" t="s">
        <v>4271</v>
      </c>
      <c r="V367" s="84">
        <v>0.41111111111111115</v>
      </c>
      <c r="W367" s="85">
        <v>0.58333333333333337</v>
      </c>
      <c r="X367" s="86">
        <f t="shared" si="29"/>
        <v>0.17222222222222222</v>
      </c>
    </row>
    <row r="368" spans="1:24" x14ac:dyDescent="0.3">
      <c r="A368" s="44" t="s">
        <v>4272</v>
      </c>
      <c r="B368" s="68" t="s">
        <v>4273</v>
      </c>
      <c r="C368" s="2" t="s">
        <v>1</v>
      </c>
      <c r="D368" s="2">
        <v>48</v>
      </c>
      <c r="E368" s="6">
        <v>26002</v>
      </c>
      <c r="F368" s="7">
        <v>43761.598344907405</v>
      </c>
      <c r="G368" s="69" t="s">
        <v>4</v>
      </c>
      <c r="H368" s="68">
        <v>1894</v>
      </c>
      <c r="I368" s="8">
        <f t="shared" si="25"/>
        <v>14.569230769230769</v>
      </c>
      <c r="J368" s="2">
        <v>4.0750000000000002</v>
      </c>
      <c r="K368" s="69">
        <v>130</v>
      </c>
      <c r="L368" s="68">
        <v>308</v>
      </c>
      <c r="M368" s="8">
        <f t="shared" si="26"/>
        <v>2.3692307692307693</v>
      </c>
      <c r="N368" s="2">
        <v>1.657</v>
      </c>
      <c r="O368" s="69">
        <f t="shared" si="27"/>
        <v>130</v>
      </c>
      <c r="P368" s="181">
        <f t="shared" si="28"/>
        <v>6.1493506493506489</v>
      </c>
      <c r="Q368" s="77" t="s">
        <v>3963</v>
      </c>
      <c r="V368" s="84">
        <v>0.42986111111111108</v>
      </c>
      <c r="W368" s="85">
        <v>0.59722222222222221</v>
      </c>
      <c r="X368" s="86">
        <f t="shared" si="29"/>
        <v>0.16736111111111113</v>
      </c>
    </row>
    <row r="369" spans="1:24" x14ac:dyDescent="0.3">
      <c r="A369" s="44" t="s">
        <v>4274</v>
      </c>
      <c r="B369" s="68" t="s">
        <v>4275</v>
      </c>
      <c r="C369" s="2" t="s">
        <v>1</v>
      </c>
      <c r="D369" s="2">
        <v>45</v>
      </c>
      <c r="E369" s="6">
        <v>27083</v>
      </c>
      <c r="F369" s="7">
        <v>43761.619895833333</v>
      </c>
      <c r="G369" s="69" t="s">
        <v>4</v>
      </c>
      <c r="H369" s="68">
        <v>1333</v>
      </c>
      <c r="I369" s="8">
        <f t="shared" si="25"/>
        <v>11.901785714285714</v>
      </c>
      <c r="J369" s="2">
        <v>3.302</v>
      </c>
      <c r="K369" s="69">
        <v>112</v>
      </c>
      <c r="L369" s="68">
        <v>247</v>
      </c>
      <c r="M369" s="8">
        <f t="shared" si="26"/>
        <v>2.2053571428571428</v>
      </c>
      <c r="N369" s="2">
        <v>1.35</v>
      </c>
      <c r="O369" s="69">
        <f t="shared" si="27"/>
        <v>112</v>
      </c>
      <c r="P369" s="181">
        <f t="shared" si="28"/>
        <v>5.3967611336032384</v>
      </c>
      <c r="Q369" s="77" t="s">
        <v>4276</v>
      </c>
      <c r="V369" s="84">
        <v>0.44930555555555557</v>
      </c>
      <c r="W369" s="85">
        <v>0.61805555555555558</v>
      </c>
      <c r="X369" s="86">
        <f t="shared" si="29"/>
        <v>0.16875000000000001</v>
      </c>
    </row>
    <row r="370" spans="1:24" x14ac:dyDescent="0.3">
      <c r="A370" s="44" t="s">
        <v>4277</v>
      </c>
      <c r="B370" s="68" t="s">
        <v>41</v>
      </c>
      <c r="C370" s="2" t="s">
        <v>1</v>
      </c>
      <c r="D370" s="2">
        <v>57</v>
      </c>
      <c r="E370" s="6">
        <v>22790</v>
      </c>
      <c r="F370" s="7">
        <v>43761.631874999999</v>
      </c>
      <c r="G370" s="69" t="s">
        <v>4</v>
      </c>
      <c r="H370" s="68">
        <v>1787</v>
      </c>
      <c r="I370" s="8">
        <f t="shared" si="25"/>
        <v>11.030864197530864</v>
      </c>
      <c r="J370" s="2">
        <v>3.3460000000000001</v>
      </c>
      <c r="K370" s="69">
        <v>162</v>
      </c>
      <c r="L370" s="68">
        <v>364</v>
      </c>
      <c r="M370" s="8">
        <f t="shared" si="26"/>
        <v>2.2469135802469138</v>
      </c>
      <c r="N370" s="2">
        <v>1.401</v>
      </c>
      <c r="O370" s="69">
        <f t="shared" si="27"/>
        <v>162</v>
      </c>
      <c r="P370" s="181">
        <f t="shared" si="28"/>
        <v>4.9093406593406588</v>
      </c>
      <c r="Q370" s="77" t="s">
        <v>4276</v>
      </c>
      <c r="V370" s="84">
        <v>0.4604166666666667</v>
      </c>
      <c r="W370" s="85">
        <v>0.63194444444444442</v>
      </c>
      <c r="X370" s="86">
        <f t="shared" si="29"/>
        <v>0.17152777777777772</v>
      </c>
    </row>
    <row r="371" spans="1:24" x14ac:dyDescent="0.3">
      <c r="A371" s="44" t="s">
        <v>4278</v>
      </c>
      <c r="B371" s="68" t="s">
        <v>4279</v>
      </c>
      <c r="C371" s="2" t="s">
        <v>1</v>
      </c>
      <c r="D371" s="2">
        <v>45</v>
      </c>
      <c r="E371" s="6">
        <v>27242</v>
      </c>
      <c r="F371" s="7">
        <v>43761.646226851852</v>
      </c>
      <c r="G371" s="69" t="s">
        <v>4</v>
      </c>
      <c r="H371" s="68">
        <v>1780</v>
      </c>
      <c r="I371" s="8">
        <f t="shared" si="25"/>
        <v>12.714285714285714</v>
      </c>
      <c r="J371" s="2">
        <v>3.4940000000000002</v>
      </c>
      <c r="K371" s="69">
        <v>140</v>
      </c>
      <c r="L371" s="68">
        <v>588</v>
      </c>
      <c r="M371" s="8">
        <f t="shared" si="26"/>
        <v>4.2</v>
      </c>
      <c r="N371" s="2">
        <v>2.0539999999999998</v>
      </c>
      <c r="O371" s="69">
        <f t="shared" si="27"/>
        <v>140</v>
      </c>
      <c r="P371" s="181">
        <f t="shared" si="28"/>
        <v>3.0272108843537411</v>
      </c>
      <c r="Q371" s="77" t="s">
        <v>4280</v>
      </c>
      <c r="V371" s="84">
        <v>0.47222222222222227</v>
      </c>
      <c r="W371" s="85">
        <v>0.64583333333333337</v>
      </c>
      <c r="X371" s="86">
        <f t="shared" si="29"/>
        <v>0.1736111111111111</v>
      </c>
    </row>
    <row r="372" spans="1:24" x14ac:dyDescent="0.3">
      <c r="A372" s="44" t="s">
        <v>4281</v>
      </c>
      <c r="B372" s="68" t="s">
        <v>4282</v>
      </c>
      <c r="C372" s="2" t="s">
        <v>6</v>
      </c>
      <c r="D372" s="2">
        <v>64</v>
      </c>
      <c r="E372" s="6">
        <v>20319</v>
      </c>
      <c r="F372" s="7">
        <v>43761.658912037034</v>
      </c>
      <c r="G372" s="69" t="s">
        <v>4</v>
      </c>
      <c r="H372" s="68">
        <v>1799</v>
      </c>
      <c r="I372" s="8">
        <f t="shared" si="25"/>
        <v>9.672043010752688</v>
      </c>
      <c r="J372" s="2">
        <v>2.7440000000000002</v>
      </c>
      <c r="K372" s="69">
        <v>186</v>
      </c>
      <c r="L372" s="68">
        <v>589</v>
      </c>
      <c r="M372" s="8">
        <f t="shared" si="26"/>
        <v>3.1666666666666665</v>
      </c>
      <c r="N372" s="2">
        <v>2.0270000000000001</v>
      </c>
      <c r="O372" s="69">
        <f t="shared" si="27"/>
        <v>186</v>
      </c>
      <c r="P372" s="181">
        <f t="shared" si="28"/>
        <v>3.0543293718166384</v>
      </c>
      <c r="Q372" s="77" t="s">
        <v>4280</v>
      </c>
      <c r="V372" s="84">
        <v>0.4826388888888889</v>
      </c>
      <c r="W372" s="85">
        <v>0.66666666666666663</v>
      </c>
      <c r="X372" s="86">
        <f t="shared" si="29"/>
        <v>0.18402777777777773</v>
      </c>
    </row>
    <row r="373" spans="1:24" x14ac:dyDescent="0.3">
      <c r="A373" s="44" t="s">
        <v>4283</v>
      </c>
      <c r="B373" s="68" t="s">
        <v>4284</v>
      </c>
      <c r="C373" s="2" t="s">
        <v>6</v>
      </c>
      <c r="D373" s="2">
        <v>68</v>
      </c>
      <c r="E373" s="6">
        <v>18845</v>
      </c>
      <c r="F373" s="7">
        <v>43761.680196759262</v>
      </c>
      <c r="G373" s="69" t="s">
        <v>4</v>
      </c>
      <c r="H373" s="68">
        <v>2070</v>
      </c>
      <c r="I373" s="8">
        <f t="shared" si="25"/>
        <v>10.454545454545455</v>
      </c>
      <c r="J373" s="2">
        <v>3.3069999999999999</v>
      </c>
      <c r="K373" s="69">
        <v>198</v>
      </c>
      <c r="L373" s="68">
        <v>634</v>
      </c>
      <c r="M373" s="8">
        <f t="shared" si="26"/>
        <v>3.202020202020202</v>
      </c>
      <c r="N373" s="2">
        <v>1.6619999999999999</v>
      </c>
      <c r="O373" s="69">
        <f t="shared" si="27"/>
        <v>198</v>
      </c>
      <c r="P373" s="181">
        <f t="shared" si="28"/>
        <v>3.2649842271293377</v>
      </c>
      <c r="Q373" s="77" t="s">
        <v>4280</v>
      </c>
      <c r="V373" s="84">
        <v>0.50902777777777775</v>
      </c>
      <c r="W373" s="85">
        <v>0.68055555555555547</v>
      </c>
      <c r="X373" s="86">
        <f t="shared" si="29"/>
        <v>0.17152777777777772</v>
      </c>
    </row>
    <row r="374" spans="1:24" x14ac:dyDescent="0.3">
      <c r="A374" s="44" t="s">
        <v>4285</v>
      </c>
      <c r="B374" s="68" t="s">
        <v>4286</v>
      </c>
      <c r="C374" s="2" t="s">
        <v>1</v>
      </c>
      <c r="D374" s="2">
        <v>58</v>
      </c>
      <c r="E374" s="6">
        <v>22386</v>
      </c>
      <c r="F374" s="7">
        <v>43762.524756944447</v>
      </c>
      <c r="G374" s="69" t="s">
        <v>4</v>
      </c>
      <c r="H374" s="68">
        <v>2485</v>
      </c>
      <c r="I374" s="8">
        <f t="shared" si="25"/>
        <v>20.708333333333332</v>
      </c>
      <c r="J374" s="2">
        <v>3.8580000000000001</v>
      </c>
      <c r="K374" s="69">
        <v>120</v>
      </c>
      <c r="L374" s="68">
        <v>473</v>
      </c>
      <c r="M374" s="8">
        <f t="shared" si="26"/>
        <v>3.9416666666666669</v>
      </c>
      <c r="N374" s="2">
        <v>1.911</v>
      </c>
      <c r="O374" s="69">
        <f t="shared" si="27"/>
        <v>120</v>
      </c>
      <c r="P374" s="181">
        <f t="shared" si="28"/>
        <v>5.2536997885835088</v>
      </c>
      <c r="Q374" s="77" t="s">
        <v>4032</v>
      </c>
      <c r="V374" s="84">
        <v>0.37361111111111112</v>
      </c>
      <c r="W374" s="85">
        <v>0.52083333333333337</v>
      </c>
      <c r="X374" s="86">
        <f t="shared" si="29"/>
        <v>0.14722222222222225</v>
      </c>
    </row>
    <row r="375" spans="1:24" x14ac:dyDescent="0.3">
      <c r="A375" s="44" t="s">
        <v>4287</v>
      </c>
      <c r="B375" s="68" t="s">
        <v>1498</v>
      </c>
      <c r="C375" s="2" t="s">
        <v>6</v>
      </c>
      <c r="D375" s="2">
        <v>50</v>
      </c>
      <c r="E375" s="6">
        <v>25368</v>
      </c>
      <c r="F375" s="7">
        <v>43762.535763888889</v>
      </c>
      <c r="G375" s="69" t="s">
        <v>4</v>
      </c>
      <c r="H375" s="68">
        <v>1814</v>
      </c>
      <c r="I375" s="8">
        <f t="shared" si="25"/>
        <v>10.425287356321839</v>
      </c>
      <c r="J375" s="2">
        <v>3.544</v>
      </c>
      <c r="K375" s="69">
        <v>174</v>
      </c>
      <c r="L375" s="68">
        <v>617</v>
      </c>
      <c r="M375" s="8">
        <f t="shared" si="26"/>
        <v>3.5459770114942528</v>
      </c>
      <c r="N375" s="2">
        <v>2.0609999999999999</v>
      </c>
      <c r="O375" s="69">
        <f t="shared" si="27"/>
        <v>174</v>
      </c>
      <c r="P375" s="181">
        <f t="shared" si="28"/>
        <v>2.940032414910859</v>
      </c>
      <c r="Q375" s="77" t="s">
        <v>3963</v>
      </c>
      <c r="V375" s="84">
        <v>0.37986111111111115</v>
      </c>
      <c r="W375" s="85">
        <v>0.53472222222222221</v>
      </c>
      <c r="X375" s="86">
        <f t="shared" si="29"/>
        <v>0.15486111111111106</v>
      </c>
    </row>
    <row r="376" spans="1:24" x14ac:dyDescent="0.3">
      <c r="A376" s="44" t="s">
        <v>4288</v>
      </c>
      <c r="B376" s="68" t="s">
        <v>4289</v>
      </c>
      <c r="C376" s="2" t="s">
        <v>1</v>
      </c>
      <c r="D376" s="2">
        <v>58</v>
      </c>
      <c r="E376" s="6">
        <v>22233</v>
      </c>
      <c r="F376" s="7">
        <v>43762.55201388889</v>
      </c>
      <c r="G376" s="69" t="s">
        <v>4</v>
      </c>
      <c r="H376" s="68">
        <v>2745</v>
      </c>
      <c r="I376" s="8">
        <f t="shared" si="25"/>
        <v>18.931034482758619</v>
      </c>
      <c r="J376" s="2">
        <v>4.5469999999999997</v>
      </c>
      <c r="K376" s="69">
        <v>145</v>
      </c>
      <c r="L376" s="68">
        <v>633</v>
      </c>
      <c r="M376" s="8">
        <f t="shared" si="26"/>
        <v>4.36551724137931</v>
      </c>
      <c r="N376" s="2">
        <v>2.214</v>
      </c>
      <c r="O376" s="69">
        <f t="shared" si="27"/>
        <v>145</v>
      </c>
      <c r="P376" s="181">
        <f t="shared" si="28"/>
        <v>4.3364928909952605</v>
      </c>
      <c r="Q376" s="77" t="s">
        <v>4280</v>
      </c>
      <c r="V376" s="84">
        <v>0.42499999999999999</v>
      </c>
      <c r="W376" s="85">
        <v>0.54861111111111105</v>
      </c>
      <c r="X376" s="86">
        <f t="shared" si="29"/>
        <v>0.12361111111111106</v>
      </c>
    </row>
    <row r="377" spans="1:24" x14ac:dyDescent="0.3">
      <c r="A377" s="44" t="s">
        <v>4290</v>
      </c>
      <c r="B377" s="68" t="s">
        <v>4291</v>
      </c>
      <c r="C377" s="2" t="s">
        <v>6</v>
      </c>
      <c r="D377" s="2">
        <v>59</v>
      </c>
      <c r="E377" s="6">
        <v>21938</v>
      </c>
      <c r="F377" s="7">
        <v>43762.573923611111</v>
      </c>
      <c r="G377" s="69" t="s">
        <v>4</v>
      </c>
      <c r="H377" s="68">
        <v>1449</v>
      </c>
      <c r="I377" s="8">
        <f t="shared" si="25"/>
        <v>11.146153846153846</v>
      </c>
      <c r="J377" s="2">
        <v>3.387</v>
      </c>
      <c r="K377" s="69">
        <v>130</v>
      </c>
      <c r="L377" s="68">
        <v>422</v>
      </c>
      <c r="M377" s="8">
        <f t="shared" si="26"/>
        <v>3.2461538461538462</v>
      </c>
      <c r="N377" s="2">
        <v>1.8129999999999999</v>
      </c>
      <c r="O377" s="69">
        <f t="shared" si="27"/>
        <v>130</v>
      </c>
      <c r="P377" s="181">
        <f t="shared" si="28"/>
        <v>3.433649289099526</v>
      </c>
      <c r="Q377" s="77" t="s">
        <v>4292</v>
      </c>
      <c r="V377" s="84">
        <v>0.40138888888888885</v>
      </c>
      <c r="W377" s="85">
        <v>0.56944444444444442</v>
      </c>
      <c r="X377" s="86">
        <f t="shared" si="29"/>
        <v>0.16805555555555557</v>
      </c>
    </row>
    <row r="378" spans="1:24" x14ac:dyDescent="0.3">
      <c r="A378" s="44" t="s">
        <v>4293</v>
      </c>
      <c r="B378" s="68" t="s">
        <v>4294</v>
      </c>
      <c r="C378" s="2" t="s">
        <v>1</v>
      </c>
      <c r="D378" s="2">
        <v>54</v>
      </c>
      <c r="E378" s="6">
        <v>24002</v>
      </c>
      <c r="F378" s="7">
        <v>43762.585902777777</v>
      </c>
      <c r="G378" s="69" t="s">
        <v>4</v>
      </c>
      <c r="H378" s="68">
        <v>2679</v>
      </c>
      <c r="I378" s="8">
        <f t="shared" si="25"/>
        <v>16.743749999999999</v>
      </c>
      <c r="J378" s="2">
        <v>4.4400000000000004</v>
      </c>
      <c r="K378" s="69">
        <v>160</v>
      </c>
      <c r="L378" s="68">
        <v>693</v>
      </c>
      <c r="M378" s="8">
        <f t="shared" si="26"/>
        <v>4.3312499999999998</v>
      </c>
      <c r="N378" s="2">
        <v>1.98</v>
      </c>
      <c r="O378" s="69">
        <f t="shared" si="27"/>
        <v>160</v>
      </c>
      <c r="P378" s="181">
        <f t="shared" si="28"/>
        <v>3.8658008658008658</v>
      </c>
      <c r="Q378" s="77" t="s">
        <v>4280</v>
      </c>
      <c r="V378" s="84">
        <v>0.4145833333333333</v>
      </c>
      <c r="W378" s="85">
        <v>0.58333333333333337</v>
      </c>
      <c r="X378" s="86">
        <f t="shared" si="29"/>
        <v>0.16875000000000007</v>
      </c>
    </row>
    <row r="379" spans="1:24" x14ac:dyDescent="0.3">
      <c r="A379" s="44" t="s">
        <v>3705</v>
      </c>
      <c r="B379" s="68" t="s">
        <v>550</v>
      </c>
      <c r="C379" s="2" t="s">
        <v>6</v>
      </c>
      <c r="D379" s="2">
        <v>73</v>
      </c>
      <c r="E379" s="6">
        <v>17032</v>
      </c>
      <c r="F379" s="7">
        <v>43762.597812499997</v>
      </c>
      <c r="G379" s="69" t="s">
        <v>4</v>
      </c>
      <c r="H379" s="68">
        <v>3331</v>
      </c>
      <c r="I379" s="8">
        <f t="shared" si="25"/>
        <v>20.561728395061728</v>
      </c>
      <c r="J379" s="2">
        <v>4.9770000000000003</v>
      </c>
      <c r="K379" s="69">
        <v>162</v>
      </c>
      <c r="L379" s="68">
        <v>684</v>
      </c>
      <c r="M379" s="8">
        <f t="shared" si="26"/>
        <v>4.2222222222222223</v>
      </c>
      <c r="N379" s="2">
        <v>2.0550000000000002</v>
      </c>
      <c r="O379" s="69">
        <f t="shared" si="27"/>
        <v>162</v>
      </c>
      <c r="P379" s="181">
        <f t="shared" si="28"/>
        <v>4.8698830409356724</v>
      </c>
      <c r="Q379" s="77" t="s">
        <v>4292</v>
      </c>
      <c r="V379" s="84">
        <v>0.4284722222222222</v>
      </c>
      <c r="W379" s="85">
        <v>0.59722222222222221</v>
      </c>
      <c r="X379" s="86">
        <f t="shared" si="29"/>
        <v>0.16875000000000001</v>
      </c>
    </row>
    <row r="380" spans="1:24" x14ac:dyDescent="0.3">
      <c r="A380" s="44" t="s">
        <v>4295</v>
      </c>
      <c r="B380" s="68" t="s">
        <v>4296</v>
      </c>
      <c r="C380" s="2" t="s">
        <v>6</v>
      </c>
      <c r="D380" s="2">
        <v>59</v>
      </c>
      <c r="E380" s="6">
        <v>21935</v>
      </c>
      <c r="F380" s="7">
        <v>43762.619629629633</v>
      </c>
      <c r="G380" s="69" t="s">
        <v>4</v>
      </c>
      <c r="H380" s="68">
        <v>1428</v>
      </c>
      <c r="I380" s="8">
        <f t="shared" si="25"/>
        <v>13.222222222222221</v>
      </c>
      <c r="J380" s="2">
        <v>3.6819999999999999</v>
      </c>
      <c r="K380" s="69">
        <v>108</v>
      </c>
      <c r="L380" s="68">
        <v>390</v>
      </c>
      <c r="M380" s="8">
        <f t="shared" si="26"/>
        <v>3.6111111111111112</v>
      </c>
      <c r="N380" s="2">
        <v>1.952</v>
      </c>
      <c r="O380" s="69">
        <f t="shared" si="27"/>
        <v>108</v>
      </c>
      <c r="P380" s="181">
        <f t="shared" si="28"/>
        <v>3.6615384615384614</v>
      </c>
      <c r="Q380" s="77" t="s">
        <v>4280</v>
      </c>
      <c r="V380" s="84">
        <v>0.45069444444444445</v>
      </c>
      <c r="W380" s="85">
        <v>0.61805555555555558</v>
      </c>
      <c r="X380" s="86">
        <f t="shared" si="29"/>
        <v>0.16736111111111113</v>
      </c>
    </row>
    <row r="381" spans="1:24" x14ac:dyDescent="0.3">
      <c r="A381" s="44" t="s">
        <v>4297</v>
      </c>
      <c r="B381" s="68" t="s">
        <v>1468</v>
      </c>
      <c r="C381" s="2" t="s">
        <v>1</v>
      </c>
      <c r="D381" s="2">
        <v>60</v>
      </c>
      <c r="E381" s="6">
        <v>21610</v>
      </c>
      <c r="F381" s="7">
        <v>43762.634687500002</v>
      </c>
      <c r="G381" s="69" t="s">
        <v>4</v>
      </c>
      <c r="H381" s="68">
        <v>2881</v>
      </c>
      <c r="I381" s="8">
        <f t="shared" si="25"/>
        <v>24.008333333333333</v>
      </c>
      <c r="J381" s="2">
        <v>4.8719999999999999</v>
      </c>
      <c r="K381" s="69">
        <v>120</v>
      </c>
      <c r="L381" s="68">
        <v>368</v>
      </c>
      <c r="M381" s="8">
        <f t="shared" si="26"/>
        <v>3.0666666666666669</v>
      </c>
      <c r="N381" s="2">
        <v>1.633</v>
      </c>
      <c r="O381" s="69">
        <f t="shared" si="27"/>
        <v>120</v>
      </c>
      <c r="P381" s="181">
        <f t="shared" si="28"/>
        <v>7.828804347826086</v>
      </c>
      <c r="Q381" s="77" t="s">
        <v>4292</v>
      </c>
      <c r="V381" s="84">
        <v>0.4777777777777778</v>
      </c>
      <c r="W381" s="85">
        <v>0.63194444444444442</v>
      </c>
      <c r="X381" s="86">
        <f t="shared" si="29"/>
        <v>0.15416666666666662</v>
      </c>
    </row>
    <row r="382" spans="1:24" x14ac:dyDescent="0.3">
      <c r="A382" s="44" t="s">
        <v>4298</v>
      </c>
      <c r="B382" s="68" t="s">
        <v>4299</v>
      </c>
      <c r="C382" s="2" t="s">
        <v>1</v>
      </c>
      <c r="D382" s="2">
        <v>67</v>
      </c>
      <c r="E382" s="6">
        <v>19289</v>
      </c>
      <c r="F382" s="7">
        <v>43762.647280092591</v>
      </c>
      <c r="G382" s="69" t="s">
        <v>4</v>
      </c>
      <c r="H382" s="68">
        <v>2269</v>
      </c>
      <c r="I382" s="8">
        <f t="shared" si="25"/>
        <v>18.298387096774192</v>
      </c>
      <c r="J382" s="2">
        <v>4.452</v>
      </c>
      <c r="K382" s="69">
        <v>124</v>
      </c>
      <c r="L382" s="68">
        <v>502</v>
      </c>
      <c r="M382" s="8">
        <f t="shared" si="26"/>
        <v>4.0483870967741939</v>
      </c>
      <c r="N382" s="2">
        <v>2.1749999999999998</v>
      </c>
      <c r="O382" s="69">
        <f t="shared" si="27"/>
        <v>124</v>
      </c>
      <c r="P382" s="181">
        <f t="shared" si="28"/>
        <v>4.5199203187250987</v>
      </c>
      <c r="Q382" s="77" t="s">
        <v>4300</v>
      </c>
      <c r="V382" s="84">
        <v>0.45833333333333331</v>
      </c>
      <c r="W382" s="85">
        <v>0.64583333333333337</v>
      </c>
      <c r="X382" s="86">
        <f t="shared" si="29"/>
        <v>0.18750000000000006</v>
      </c>
    </row>
    <row r="383" spans="1:24" x14ac:dyDescent="0.3">
      <c r="A383" s="44" t="s">
        <v>4301</v>
      </c>
      <c r="B383" s="68" t="s">
        <v>1600</v>
      </c>
      <c r="C383" s="2" t="s">
        <v>1</v>
      </c>
      <c r="D383" s="2">
        <v>70</v>
      </c>
      <c r="E383" s="6">
        <v>18130</v>
      </c>
      <c r="F383" s="7">
        <v>43762.667881944442</v>
      </c>
      <c r="G383" s="69" t="s">
        <v>4</v>
      </c>
      <c r="H383" s="68">
        <v>1628</v>
      </c>
      <c r="I383" s="8">
        <f t="shared" si="25"/>
        <v>16.28</v>
      </c>
      <c r="J383" s="2">
        <v>4.2640000000000002</v>
      </c>
      <c r="K383" s="69">
        <v>100</v>
      </c>
      <c r="L383" s="68">
        <v>574</v>
      </c>
      <c r="M383" s="8">
        <f t="shared" si="26"/>
        <v>5.74</v>
      </c>
      <c r="N383" s="2">
        <v>2.2410000000000001</v>
      </c>
      <c r="O383" s="69">
        <f t="shared" si="27"/>
        <v>100</v>
      </c>
      <c r="P383" s="181">
        <f t="shared" si="28"/>
        <v>2.8362369337979096</v>
      </c>
      <c r="Q383" s="77" t="s">
        <v>4302</v>
      </c>
      <c r="V383" s="84">
        <v>0.50694444444444442</v>
      </c>
      <c r="W383" s="85">
        <v>0.66666666666666663</v>
      </c>
      <c r="X383" s="86">
        <f t="shared" si="29"/>
        <v>0.15972222222222221</v>
      </c>
    </row>
    <row r="384" spans="1:24" x14ac:dyDescent="0.3">
      <c r="A384" s="44" t="s">
        <v>4303</v>
      </c>
      <c r="B384" s="68" t="s">
        <v>4304</v>
      </c>
      <c r="C384" s="2" t="s">
        <v>1</v>
      </c>
      <c r="D384" s="2">
        <v>51</v>
      </c>
      <c r="E384" s="6">
        <v>24906</v>
      </c>
      <c r="F384" s="7">
        <v>43762.682627314818</v>
      </c>
      <c r="G384" s="69" t="s">
        <v>4</v>
      </c>
      <c r="H384" s="68">
        <v>1858</v>
      </c>
      <c r="I384" s="8">
        <f t="shared" si="25"/>
        <v>15.483333333333333</v>
      </c>
      <c r="J384" s="2">
        <v>3.6040000000000001</v>
      </c>
      <c r="K384" s="69">
        <v>120</v>
      </c>
      <c r="L384" s="68">
        <v>404</v>
      </c>
      <c r="M384" s="8">
        <f t="shared" si="26"/>
        <v>3.3666666666666667</v>
      </c>
      <c r="N384" s="2">
        <v>1.865</v>
      </c>
      <c r="O384" s="69">
        <f t="shared" si="27"/>
        <v>120</v>
      </c>
      <c r="P384" s="181">
        <f t="shared" si="28"/>
        <v>4.5990099009900991</v>
      </c>
      <c r="Q384" s="77" t="s">
        <v>4292</v>
      </c>
      <c r="V384" s="84">
        <v>0.51597222222222217</v>
      </c>
      <c r="W384" s="85">
        <v>0.68055555555555547</v>
      </c>
      <c r="X384" s="86">
        <f t="shared" si="29"/>
        <v>0.1645833333333333</v>
      </c>
    </row>
    <row r="385" spans="1:24" x14ac:dyDescent="0.3">
      <c r="A385" s="44" t="s">
        <v>4305</v>
      </c>
      <c r="B385" s="68" t="s">
        <v>4306</v>
      </c>
      <c r="C385" s="2" t="s">
        <v>1</v>
      </c>
      <c r="D385" s="2">
        <v>64</v>
      </c>
      <c r="E385" s="6">
        <v>20073</v>
      </c>
      <c r="F385" s="7">
        <v>43762.706076388888</v>
      </c>
      <c r="G385" s="69" t="s">
        <v>4</v>
      </c>
      <c r="H385" s="68">
        <v>1842</v>
      </c>
      <c r="I385" s="8">
        <f t="shared" si="25"/>
        <v>15.35</v>
      </c>
      <c r="J385" s="2">
        <v>3.6890000000000001</v>
      </c>
      <c r="K385" s="69">
        <v>120</v>
      </c>
      <c r="L385" s="68">
        <v>332</v>
      </c>
      <c r="M385" s="8">
        <f t="shared" si="26"/>
        <v>2.7666666666666666</v>
      </c>
      <c r="N385" s="2">
        <v>1.659</v>
      </c>
      <c r="O385" s="69">
        <f t="shared" si="27"/>
        <v>120</v>
      </c>
      <c r="P385" s="181">
        <f t="shared" si="28"/>
        <v>5.5481927710843371</v>
      </c>
      <c r="Q385" s="77" t="s">
        <v>4032</v>
      </c>
      <c r="V385" s="84">
        <v>0.53680555555555554</v>
      </c>
      <c r="W385" s="85">
        <v>0.70833333333333337</v>
      </c>
      <c r="X385" s="86">
        <f t="shared" si="29"/>
        <v>0.17152777777777783</v>
      </c>
    </row>
    <row r="386" spans="1:24" x14ac:dyDescent="0.3">
      <c r="A386" s="44" t="s">
        <v>4307</v>
      </c>
      <c r="B386" s="68" t="s">
        <v>4308</v>
      </c>
      <c r="C386" s="2" t="s">
        <v>1</v>
      </c>
      <c r="D386" s="2">
        <v>72</v>
      </c>
      <c r="E386" s="6">
        <v>17375</v>
      </c>
      <c r="F386" s="7">
        <v>43762.717280092591</v>
      </c>
      <c r="G386" s="69" t="s">
        <v>4</v>
      </c>
      <c r="H386" s="68">
        <v>2364</v>
      </c>
      <c r="I386" s="8">
        <f t="shared" si="25"/>
        <v>19.7</v>
      </c>
      <c r="J386" s="2">
        <v>5.1310000000000002</v>
      </c>
      <c r="K386" s="69">
        <v>120</v>
      </c>
      <c r="L386" s="68">
        <v>695</v>
      </c>
      <c r="M386" s="8">
        <f t="shared" si="26"/>
        <v>5.791666666666667</v>
      </c>
      <c r="N386" s="2">
        <v>2.3479999999999999</v>
      </c>
      <c r="O386" s="69">
        <f t="shared" si="27"/>
        <v>120</v>
      </c>
      <c r="P386" s="181">
        <f t="shared" si="28"/>
        <v>3.4014388489208631</v>
      </c>
      <c r="Q386" s="77" t="s">
        <v>4280</v>
      </c>
      <c r="V386" s="84">
        <v>0.53680555555555554</v>
      </c>
      <c r="W386" s="85">
        <v>0.72222222222222221</v>
      </c>
      <c r="X386" s="86">
        <f t="shared" si="29"/>
        <v>0.18541666666666667</v>
      </c>
    </row>
    <row r="387" spans="1:24" x14ac:dyDescent="0.3">
      <c r="A387" s="44" t="s">
        <v>4309</v>
      </c>
      <c r="B387" s="68" t="s">
        <v>951</v>
      </c>
      <c r="C387" s="2" t="s">
        <v>6</v>
      </c>
      <c r="D387" s="2">
        <v>69</v>
      </c>
      <c r="E387" s="6">
        <v>18282</v>
      </c>
      <c r="F387" s="7">
        <v>43763.52238425926</v>
      </c>
      <c r="G387" s="69" t="s">
        <v>4</v>
      </c>
      <c r="H387" s="68">
        <v>2768</v>
      </c>
      <c r="I387" s="8">
        <f t="shared" ref="I387:I450" si="30">H387/K387</f>
        <v>18.453333333333333</v>
      </c>
      <c r="J387" s="2">
        <v>4.8</v>
      </c>
      <c r="K387" s="69">
        <v>150</v>
      </c>
      <c r="L387" s="68">
        <v>1276</v>
      </c>
      <c r="M387" s="8">
        <f t="shared" ref="M387:M450" si="31">L387/O387</f>
        <v>8.5066666666666659</v>
      </c>
      <c r="N387" s="2">
        <v>3.1869999999999998</v>
      </c>
      <c r="O387" s="69">
        <f t="shared" ref="O387:O450" si="32">K387</f>
        <v>150</v>
      </c>
      <c r="P387" s="181">
        <f t="shared" ref="P387:P450" si="33">I387/M387</f>
        <v>2.169278996865204</v>
      </c>
      <c r="Q387" s="77" t="s">
        <v>4292</v>
      </c>
      <c r="V387" s="84">
        <v>0.3743055555555555</v>
      </c>
      <c r="W387" s="85">
        <v>0.52083333333333337</v>
      </c>
      <c r="X387" s="86">
        <f t="shared" ref="X387:X450" si="34">IF(AND(W387&lt;&gt;0,V387&lt;&gt;0),W387-V387,"No_data")</f>
        <v>0.14652777777777787</v>
      </c>
    </row>
    <row r="388" spans="1:24" x14ac:dyDescent="0.3">
      <c r="A388" s="44" t="s">
        <v>4310</v>
      </c>
      <c r="B388" s="68" t="s">
        <v>4311</v>
      </c>
      <c r="C388" s="2" t="s">
        <v>6</v>
      </c>
      <c r="D388" s="2">
        <v>76</v>
      </c>
      <c r="E388" s="6">
        <v>15891</v>
      </c>
      <c r="F388" s="7">
        <v>43763.537106481483</v>
      </c>
      <c r="G388" s="69" t="s">
        <v>4</v>
      </c>
      <c r="H388" s="68">
        <v>2210</v>
      </c>
      <c r="I388" s="8">
        <f t="shared" si="30"/>
        <v>22.1</v>
      </c>
      <c r="J388" s="2">
        <v>5.3760000000000003</v>
      </c>
      <c r="K388" s="69">
        <v>100</v>
      </c>
      <c r="L388" s="68">
        <v>589</v>
      </c>
      <c r="M388" s="8">
        <f t="shared" si="31"/>
        <v>5.89</v>
      </c>
      <c r="N388" s="2">
        <v>2.601</v>
      </c>
      <c r="O388" s="69">
        <f t="shared" si="32"/>
        <v>100</v>
      </c>
      <c r="P388" s="181">
        <f t="shared" si="33"/>
        <v>3.752122241086588</v>
      </c>
      <c r="Q388" s="77" t="s">
        <v>4312</v>
      </c>
      <c r="V388" s="84">
        <v>0.38611111111111113</v>
      </c>
      <c r="W388" s="85">
        <v>0.53472222222222221</v>
      </c>
      <c r="X388" s="86">
        <f t="shared" si="34"/>
        <v>0.14861111111111108</v>
      </c>
    </row>
    <row r="389" spans="1:24" x14ac:dyDescent="0.3">
      <c r="A389" s="44" t="s">
        <v>4313</v>
      </c>
      <c r="B389" s="68" t="s">
        <v>4314</v>
      </c>
      <c r="C389" s="2" t="s">
        <v>1</v>
      </c>
      <c r="D389" s="2">
        <v>49</v>
      </c>
      <c r="E389" s="6">
        <v>25671</v>
      </c>
      <c r="F389" s="7">
        <v>43763.549629629626</v>
      </c>
      <c r="G389" s="69" t="s">
        <v>4</v>
      </c>
      <c r="H389" s="68">
        <v>1900</v>
      </c>
      <c r="I389" s="8">
        <f t="shared" si="30"/>
        <v>12.666666666666666</v>
      </c>
      <c r="J389" s="2">
        <v>3.7549999999999999</v>
      </c>
      <c r="K389" s="69">
        <v>150</v>
      </c>
      <c r="L389" s="68">
        <v>513</v>
      </c>
      <c r="M389" s="8">
        <f t="shared" si="31"/>
        <v>3.42</v>
      </c>
      <c r="N389" s="2">
        <v>1.837</v>
      </c>
      <c r="O389" s="69">
        <f t="shared" si="32"/>
        <v>150</v>
      </c>
      <c r="P389" s="181">
        <f t="shared" si="33"/>
        <v>3.7037037037037037</v>
      </c>
      <c r="Q389" s="77" t="s">
        <v>4292</v>
      </c>
      <c r="V389" s="84">
        <v>0.40625</v>
      </c>
      <c r="W389" s="85">
        <v>0.54861111111111105</v>
      </c>
      <c r="X389" s="86">
        <f t="shared" si="34"/>
        <v>0.14236111111111105</v>
      </c>
    </row>
    <row r="390" spans="1:24" x14ac:dyDescent="0.3">
      <c r="A390" s="44" t="s">
        <v>4315</v>
      </c>
      <c r="B390" s="68" t="s">
        <v>4316</v>
      </c>
      <c r="C390" s="2" t="s">
        <v>1</v>
      </c>
      <c r="D390" s="2">
        <v>51</v>
      </c>
      <c r="E390" s="6">
        <v>24865</v>
      </c>
      <c r="F390" s="7">
        <v>43763.563680555555</v>
      </c>
      <c r="G390" s="69" t="s">
        <v>4</v>
      </c>
      <c r="H390" s="68">
        <v>2079</v>
      </c>
      <c r="I390" s="8">
        <f t="shared" si="30"/>
        <v>17.324999999999999</v>
      </c>
      <c r="J390" s="2">
        <v>5.1269999999999998</v>
      </c>
      <c r="K390" s="69">
        <v>120</v>
      </c>
      <c r="L390" s="68">
        <v>670</v>
      </c>
      <c r="M390" s="8">
        <f t="shared" si="31"/>
        <v>5.583333333333333</v>
      </c>
      <c r="N390" s="2">
        <v>2.427</v>
      </c>
      <c r="O390" s="69">
        <f t="shared" si="32"/>
        <v>120</v>
      </c>
      <c r="P390" s="181">
        <f t="shared" si="33"/>
        <v>3.1029850746268659</v>
      </c>
      <c r="Q390" s="77" t="s">
        <v>4276</v>
      </c>
      <c r="V390" s="84">
        <v>0.41597222222222219</v>
      </c>
      <c r="W390" s="85">
        <v>0.56944444444444442</v>
      </c>
      <c r="X390" s="86">
        <f t="shared" si="34"/>
        <v>0.15347222222222223</v>
      </c>
    </row>
    <row r="391" spans="1:24" x14ac:dyDescent="0.3">
      <c r="A391" s="44" t="s">
        <v>4317</v>
      </c>
      <c r="B391" s="68" t="s">
        <v>4318</v>
      </c>
      <c r="C391" s="2" t="s">
        <v>1</v>
      </c>
      <c r="D391" s="2">
        <v>52</v>
      </c>
      <c r="E391" s="6">
        <v>24522</v>
      </c>
      <c r="F391" s="7">
        <v>43763.582395833335</v>
      </c>
      <c r="G391" s="69" t="s">
        <v>4</v>
      </c>
      <c r="H391" s="68">
        <v>2830</v>
      </c>
      <c r="I391" s="8">
        <f t="shared" si="30"/>
        <v>14.894736842105264</v>
      </c>
      <c r="J391" s="2">
        <v>4.0640000000000001</v>
      </c>
      <c r="K391" s="69">
        <v>190</v>
      </c>
      <c r="L391" s="68">
        <v>697</v>
      </c>
      <c r="M391" s="8">
        <f t="shared" si="31"/>
        <v>3.668421052631579</v>
      </c>
      <c r="N391" s="2">
        <v>1.869</v>
      </c>
      <c r="O391" s="69">
        <f t="shared" si="32"/>
        <v>190</v>
      </c>
      <c r="P391" s="181">
        <f t="shared" si="33"/>
        <v>4.0602582496413202</v>
      </c>
      <c r="Q391" s="77" t="s">
        <v>4292</v>
      </c>
      <c r="V391" s="84">
        <v>0.4375</v>
      </c>
      <c r="W391" s="85">
        <v>0.58333333333333337</v>
      </c>
      <c r="X391" s="86">
        <f t="shared" si="34"/>
        <v>0.14583333333333337</v>
      </c>
    </row>
    <row r="392" spans="1:24" x14ac:dyDescent="0.3">
      <c r="A392" s="44" t="s">
        <v>4319</v>
      </c>
      <c r="B392" s="68" t="s">
        <v>4320</v>
      </c>
      <c r="C392" s="2" t="s">
        <v>6</v>
      </c>
      <c r="D392" s="2">
        <v>55</v>
      </c>
      <c r="E392" s="6">
        <v>23581</v>
      </c>
      <c r="F392" s="7">
        <v>43763.598761574074</v>
      </c>
      <c r="G392" s="69" t="s">
        <v>4</v>
      </c>
      <c r="H392" s="68">
        <v>2007</v>
      </c>
      <c r="I392" s="8">
        <f t="shared" si="30"/>
        <v>11.946428571428571</v>
      </c>
      <c r="J392" s="2">
        <v>3.669</v>
      </c>
      <c r="K392" s="69">
        <v>168</v>
      </c>
      <c r="L392" s="68">
        <v>577</v>
      </c>
      <c r="M392" s="8">
        <f t="shared" si="31"/>
        <v>3.4345238095238093</v>
      </c>
      <c r="N392" s="2">
        <v>2.1989999999999998</v>
      </c>
      <c r="O392" s="69">
        <f t="shared" si="32"/>
        <v>168</v>
      </c>
      <c r="P392" s="181">
        <f t="shared" si="33"/>
        <v>3.4783362218370883</v>
      </c>
      <c r="Q392" s="77" t="s">
        <v>4276</v>
      </c>
      <c r="V392" s="84">
        <v>0.41319444444444442</v>
      </c>
      <c r="W392" s="85">
        <v>0.59722222222222221</v>
      </c>
      <c r="X392" s="86">
        <f t="shared" si="34"/>
        <v>0.18402777777777779</v>
      </c>
    </row>
    <row r="393" spans="1:24" x14ac:dyDescent="0.3">
      <c r="A393" s="44" t="s">
        <v>4321</v>
      </c>
      <c r="B393" s="68" t="s">
        <v>4322</v>
      </c>
      <c r="C393" s="2" t="s">
        <v>1</v>
      </c>
      <c r="D393" s="2">
        <v>50</v>
      </c>
      <c r="E393" s="6">
        <v>25287</v>
      </c>
      <c r="F393" s="7">
        <v>43763.611458333333</v>
      </c>
      <c r="G393" s="69" t="s">
        <v>4</v>
      </c>
      <c r="H393" s="68">
        <v>3918</v>
      </c>
      <c r="I393" s="8">
        <f t="shared" si="30"/>
        <v>26.835616438356166</v>
      </c>
      <c r="J393" s="2">
        <v>5.5890000000000004</v>
      </c>
      <c r="K393" s="69">
        <v>146</v>
      </c>
      <c r="L393" s="68">
        <v>1247</v>
      </c>
      <c r="M393" s="8">
        <f t="shared" si="31"/>
        <v>8.5410958904109595</v>
      </c>
      <c r="N393" s="2">
        <v>2.92</v>
      </c>
      <c r="O393" s="69">
        <f t="shared" si="32"/>
        <v>146</v>
      </c>
      <c r="P393" s="181">
        <f t="shared" si="33"/>
        <v>3.1419406575781874</v>
      </c>
      <c r="Q393" s="77" t="s">
        <v>4292</v>
      </c>
      <c r="V393" s="84">
        <v>0.46666666666666662</v>
      </c>
      <c r="W393" s="85">
        <v>0.61805555555555558</v>
      </c>
      <c r="X393" s="86">
        <f t="shared" si="34"/>
        <v>0.15138888888888896</v>
      </c>
    </row>
    <row r="394" spans="1:24" x14ac:dyDescent="0.3">
      <c r="A394" s="44" t="s">
        <v>4323</v>
      </c>
      <c r="B394" s="68" t="s">
        <v>138</v>
      </c>
      <c r="C394" s="2" t="s">
        <v>6</v>
      </c>
      <c r="D394" s="2">
        <v>35</v>
      </c>
      <c r="E394" s="6">
        <v>30752</v>
      </c>
      <c r="F394" s="7">
        <v>43763.654247685183</v>
      </c>
      <c r="G394" s="69" t="s">
        <v>4</v>
      </c>
      <c r="H394" s="68">
        <v>995</v>
      </c>
      <c r="I394" s="8">
        <f t="shared" si="30"/>
        <v>6.9097222222222223</v>
      </c>
      <c r="J394" s="2">
        <v>2.4860000000000002</v>
      </c>
      <c r="K394" s="69">
        <v>144</v>
      </c>
      <c r="L394" s="68">
        <v>364</v>
      </c>
      <c r="M394" s="8">
        <f t="shared" si="31"/>
        <v>2.5277777777777777</v>
      </c>
      <c r="N394" s="2">
        <v>1.5229999999999999</v>
      </c>
      <c r="O394" s="69">
        <f t="shared" si="32"/>
        <v>144</v>
      </c>
      <c r="P394" s="181">
        <f t="shared" si="33"/>
        <v>2.7335164835164836</v>
      </c>
      <c r="Q394" s="77" t="s">
        <v>4032</v>
      </c>
      <c r="V394" s="84">
        <v>0.49513888888888885</v>
      </c>
      <c r="W394" s="85">
        <v>0.64583333333333337</v>
      </c>
      <c r="X394" s="86">
        <f t="shared" si="34"/>
        <v>0.15069444444444452</v>
      </c>
    </row>
    <row r="395" spans="1:24" x14ac:dyDescent="0.3">
      <c r="A395" s="44" t="s">
        <v>4324</v>
      </c>
      <c r="B395" s="68" t="s">
        <v>4325</v>
      </c>
      <c r="C395" s="2" t="s">
        <v>1</v>
      </c>
      <c r="D395" s="2">
        <v>66</v>
      </c>
      <c r="E395" s="6">
        <v>19366</v>
      </c>
      <c r="F395" s="7">
        <v>43763.668310185189</v>
      </c>
      <c r="G395" s="69" t="s">
        <v>4</v>
      </c>
      <c r="H395" s="68">
        <v>4066</v>
      </c>
      <c r="I395" s="8">
        <f t="shared" si="30"/>
        <v>29.042857142857144</v>
      </c>
      <c r="J395" s="2">
        <v>5.73</v>
      </c>
      <c r="K395" s="69">
        <v>140</v>
      </c>
      <c r="L395" s="68">
        <v>1028</v>
      </c>
      <c r="M395" s="8">
        <f t="shared" si="31"/>
        <v>7.3428571428571425</v>
      </c>
      <c r="N395" s="2">
        <v>2.823</v>
      </c>
      <c r="O395" s="69">
        <f t="shared" si="32"/>
        <v>140</v>
      </c>
      <c r="P395" s="181">
        <f t="shared" si="33"/>
        <v>3.9552529182879383</v>
      </c>
      <c r="Q395" s="77" t="s">
        <v>4110</v>
      </c>
      <c r="V395" s="84">
        <v>0.51944444444444449</v>
      </c>
      <c r="W395" s="85">
        <v>0.66666666666666663</v>
      </c>
      <c r="X395" s="86">
        <f t="shared" si="34"/>
        <v>0.14722222222222214</v>
      </c>
    </row>
    <row r="396" spans="1:24" x14ac:dyDescent="0.3">
      <c r="A396" s="44" t="s">
        <v>4326</v>
      </c>
      <c r="B396" s="68" t="s">
        <v>4327</v>
      </c>
      <c r="C396" s="2" t="s">
        <v>6</v>
      </c>
      <c r="D396" s="2">
        <v>59</v>
      </c>
      <c r="E396" s="6">
        <v>22116</v>
      </c>
      <c r="F396" s="7">
        <v>43766.521168981482</v>
      </c>
      <c r="G396" s="69" t="s">
        <v>4</v>
      </c>
      <c r="H396" s="68">
        <v>3285</v>
      </c>
      <c r="I396" s="8">
        <f t="shared" si="30"/>
        <v>29.330357142857142</v>
      </c>
      <c r="J396" s="2">
        <v>6.109</v>
      </c>
      <c r="K396" s="69">
        <v>112</v>
      </c>
      <c r="L396" s="68">
        <v>543</v>
      </c>
      <c r="M396" s="8">
        <f t="shared" si="31"/>
        <v>4.8482142857142856</v>
      </c>
      <c r="N396" s="2">
        <v>2.0139999999999998</v>
      </c>
      <c r="O396" s="69">
        <f t="shared" si="32"/>
        <v>112</v>
      </c>
      <c r="P396" s="181">
        <f t="shared" si="33"/>
        <v>6.0497237569060776</v>
      </c>
      <c r="Q396" s="77" t="s">
        <v>4142</v>
      </c>
      <c r="V396" s="84">
        <v>0.3756944444444445</v>
      </c>
      <c r="W396" s="85">
        <v>0.52083333333333337</v>
      </c>
      <c r="X396" s="86">
        <f t="shared" si="34"/>
        <v>0.14513888888888887</v>
      </c>
    </row>
    <row r="397" spans="1:24" x14ac:dyDescent="0.3">
      <c r="A397" s="44" t="s">
        <v>4328</v>
      </c>
      <c r="B397" s="68" t="s">
        <v>4329</v>
      </c>
      <c r="C397" s="2" t="s">
        <v>6</v>
      </c>
      <c r="D397" s="2">
        <v>73</v>
      </c>
      <c r="E397" s="6">
        <v>16977</v>
      </c>
      <c r="F397" s="7">
        <v>43766.533148148148</v>
      </c>
      <c r="G397" s="69" t="s">
        <v>4</v>
      </c>
      <c r="H397" s="68">
        <v>2255</v>
      </c>
      <c r="I397" s="8">
        <f t="shared" si="30"/>
        <v>13.034682080924856</v>
      </c>
      <c r="J397" s="2">
        <v>3.1659999999999999</v>
      </c>
      <c r="K397" s="69">
        <v>173</v>
      </c>
      <c r="L397" s="68">
        <v>902</v>
      </c>
      <c r="M397" s="8">
        <f t="shared" si="31"/>
        <v>5.2138728323699421</v>
      </c>
      <c r="N397" s="2">
        <v>2.5070000000000001</v>
      </c>
      <c r="O397" s="69">
        <f t="shared" si="32"/>
        <v>173</v>
      </c>
      <c r="P397" s="181">
        <f t="shared" si="33"/>
        <v>2.5</v>
      </c>
      <c r="Q397" s="77" t="s">
        <v>4142</v>
      </c>
      <c r="V397" s="84">
        <v>0.38541666666666669</v>
      </c>
      <c r="W397" s="85">
        <v>0.53472222222222221</v>
      </c>
      <c r="X397" s="86">
        <f t="shared" si="34"/>
        <v>0.14930555555555552</v>
      </c>
    </row>
    <row r="398" spans="1:24" x14ac:dyDescent="0.3">
      <c r="A398" s="44" t="s">
        <v>4330</v>
      </c>
      <c r="B398" s="68" t="s">
        <v>4331</v>
      </c>
      <c r="C398" s="2" t="s">
        <v>1</v>
      </c>
      <c r="D398" s="2">
        <v>53</v>
      </c>
      <c r="E398" s="6">
        <v>24094</v>
      </c>
      <c r="F398" s="7">
        <v>43766.552418981482</v>
      </c>
      <c r="G398" s="69" t="s">
        <v>4</v>
      </c>
      <c r="H398" s="68">
        <v>2648</v>
      </c>
      <c r="I398" s="8">
        <f t="shared" si="30"/>
        <v>16.048484848484847</v>
      </c>
      <c r="J398" s="2">
        <v>3.9260000000000002</v>
      </c>
      <c r="K398" s="69">
        <v>165</v>
      </c>
      <c r="L398" s="68">
        <v>648</v>
      </c>
      <c r="M398" s="8">
        <f t="shared" si="31"/>
        <v>3.9272727272727272</v>
      </c>
      <c r="N398" s="2">
        <v>2.129</v>
      </c>
      <c r="O398" s="69">
        <f t="shared" si="32"/>
        <v>165</v>
      </c>
      <c r="P398" s="181">
        <f t="shared" si="33"/>
        <v>4.0864197530864192</v>
      </c>
      <c r="Q398" s="77" t="s">
        <v>4110</v>
      </c>
      <c r="V398" s="84">
        <v>0.40625</v>
      </c>
      <c r="W398" s="85">
        <v>0.54861111111111105</v>
      </c>
      <c r="X398" s="86">
        <f t="shared" si="34"/>
        <v>0.14236111111111105</v>
      </c>
    </row>
    <row r="399" spans="1:24" x14ac:dyDescent="0.3">
      <c r="A399" s="44" t="s">
        <v>4332</v>
      </c>
      <c r="B399" s="68" t="s">
        <v>4333</v>
      </c>
      <c r="C399" s="2" t="s">
        <v>6</v>
      </c>
      <c r="D399" s="2">
        <v>21</v>
      </c>
      <c r="E399" s="6">
        <v>35794</v>
      </c>
      <c r="F399" s="7">
        <v>43766.568344907406</v>
      </c>
      <c r="G399" s="69" t="s">
        <v>4</v>
      </c>
      <c r="H399" s="68">
        <v>1381</v>
      </c>
      <c r="I399" s="8">
        <f t="shared" si="30"/>
        <v>10.229629629629629</v>
      </c>
      <c r="J399" s="2">
        <v>3.0419999999999998</v>
      </c>
      <c r="K399" s="69">
        <v>135</v>
      </c>
      <c r="L399" s="68">
        <v>362</v>
      </c>
      <c r="M399" s="8">
        <f t="shared" si="31"/>
        <v>2.6814814814814816</v>
      </c>
      <c r="N399" s="2">
        <v>1.6870000000000001</v>
      </c>
      <c r="O399" s="69">
        <f t="shared" si="32"/>
        <v>135</v>
      </c>
      <c r="P399" s="181">
        <f t="shared" si="33"/>
        <v>3.8149171270718232</v>
      </c>
      <c r="Q399" s="77" t="s">
        <v>4334</v>
      </c>
      <c r="V399" s="84">
        <v>0.42499999999999999</v>
      </c>
      <c r="W399" s="85">
        <v>0.56944444444444442</v>
      </c>
      <c r="X399" s="86">
        <f t="shared" si="34"/>
        <v>0.14444444444444443</v>
      </c>
    </row>
    <row r="400" spans="1:24" x14ac:dyDescent="0.3">
      <c r="A400" s="44" t="s">
        <v>4335</v>
      </c>
      <c r="B400" s="68" t="s">
        <v>4336</v>
      </c>
      <c r="C400" s="2" t="s">
        <v>6</v>
      </c>
      <c r="D400" s="2">
        <v>10</v>
      </c>
      <c r="E400" s="6">
        <v>40132</v>
      </c>
      <c r="F400" s="7">
        <v>43766.586157407408</v>
      </c>
      <c r="G400" s="69" t="s">
        <v>4</v>
      </c>
      <c r="H400" s="68">
        <v>2184</v>
      </c>
      <c r="I400" s="8">
        <f t="shared" si="30"/>
        <v>18.2</v>
      </c>
      <c r="J400" s="2">
        <v>4.3970000000000002</v>
      </c>
      <c r="K400" s="69">
        <v>120</v>
      </c>
      <c r="L400" s="68">
        <v>239</v>
      </c>
      <c r="M400" s="8">
        <f t="shared" si="31"/>
        <v>1.9916666666666667</v>
      </c>
      <c r="N400" s="2">
        <v>1.417</v>
      </c>
      <c r="O400" s="69">
        <f t="shared" si="32"/>
        <v>120</v>
      </c>
      <c r="P400" s="181">
        <f t="shared" si="33"/>
        <v>9.1380753138075317</v>
      </c>
      <c r="Q400" s="77" t="s">
        <v>717</v>
      </c>
      <c r="V400" s="84">
        <v>0.43472222222222223</v>
      </c>
      <c r="W400" s="85">
        <v>0.58333333333333337</v>
      </c>
      <c r="X400" s="86">
        <f t="shared" si="34"/>
        <v>0.14861111111111114</v>
      </c>
    </row>
    <row r="401" spans="1:24" x14ac:dyDescent="0.3">
      <c r="A401" s="44" t="s">
        <v>4337</v>
      </c>
      <c r="B401" s="68" t="s">
        <v>4338</v>
      </c>
      <c r="C401" s="2" t="s">
        <v>1</v>
      </c>
      <c r="D401" s="2">
        <v>64</v>
      </c>
      <c r="E401" s="6">
        <v>20222</v>
      </c>
      <c r="F401" s="7">
        <v>43766.598634259259</v>
      </c>
      <c r="G401" s="69" t="s">
        <v>4</v>
      </c>
      <c r="H401" s="68">
        <v>3010</v>
      </c>
      <c r="I401" s="8">
        <f t="shared" si="30"/>
        <v>18.8125</v>
      </c>
      <c r="J401" s="2">
        <v>4.45</v>
      </c>
      <c r="K401" s="69">
        <v>160</v>
      </c>
      <c r="L401" s="68">
        <v>695</v>
      </c>
      <c r="M401" s="8">
        <f t="shared" si="31"/>
        <v>4.34375</v>
      </c>
      <c r="N401" s="2">
        <v>1.9390000000000001</v>
      </c>
      <c r="O401" s="69">
        <f t="shared" si="32"/>
        <v>160</v>
      </c>
      <c r="P401" s="181">
        <f t="shared" si="33"/>
        <v>4.3309352517985609</v>
      </c>
      <c r="Q401" s="77" t="s">
        <v>4032</v>
      </c>
      <c r="V401" s="84">
        <v>0.44166666666666665</v>
      </c>
      <c r="W401" s="85">
        <v>0.59722222222222221</v>
      </c>
      <c r="X401" s="86">
        <f t="shared" si="34"/>
        <v>0.15555555555555556</v>
      </c>
    </row>
    <row r="402" spans="1:24" x14ac:dyDescent="0.3">
      <c r="A402" s="44" t="s">
        <v>4339</v>
      </c>
      <c r="B402" s="68" t="s">
        <v>4340</v>
      </c>
      <c r="C402" s="2" t="s">
        <v>1</v>
      </c>
      <c r="D402" s="2">
        <v>56</v>
      </c>
      <c r="E402" s="6">
        <v>23096</v>
      </c>
      <c r="F402" s="7">
        <v>43766.619027777779</v>
      </c>
      <c r="G402" s="69" t="s">
        <v>4</v>
      </c>
      <c r="H402" s="68">
        <v>2500</v>
      </c>
      <c r="I402" s="8">
        <f t="shared" si="30"/>
        <v>18.518518518518519</v>
      </c>
      <c r="J402" s="2">
        <v>4.8680000000000003</v>
      </c>
      <c r="K402" s="69">
        <v>135</v>
      </c>
      <c r="L402" s="68">
        <v>648</v>
      </c>
      <c r="M402" s="8">
        <f t="shared" si="31"/>
        <v>4.8</v>
      </c>
      <c r="N402" s="2">
        <v>2.4180000000000001</v>
      </c>
      <c r="O402" s="69">
        <f t="shared" si="32"/>
        <v>135</v>
      </c>
      <c r="P402" s="181">
        <f t="shared" si="33"/>
        <v>3.8580246913580249</v>
      </c>
      <c r="Q402" s="77" t="s">
        <v>4334</v>
      </c>
      <c r="V402" s="84">
        <v>0.4604166666666667</v>
      </c>
      <c r="W402" s="85">
        <v>0.61805555555555558</v>
      </c>
      <c r="X402" s="86">
        <f t="shared" si="34"/>
        <v>0.15763888888888888</v>
      </c>
    </row>
    <row r="403" spans="1:24" x14ac:dyDescent="0.3">
      <c r="A403" s="44" t="s">
        <v>4341</v>
      </c>
      <c r="B403" s="68" t="s">
        <v>4342</v>
      </c>
      <c r="C403" s="2" t="s">
        <v>1</v>
      </c>
      <c r="D403" s="2">
        <v>53</v>
      </c>
      <c r="E403" s="6">
        <v>24061</v>
      </c>
      <c r="F403" s="7">
        <v>43766.631643518522</v>
      </c>
      <c r="G403" s="69" t="s">
        <v>4</v>
      </c>
      <c r="H403" s="68">
        <v>1647</v>
      </c>
      <c r="I403" s="8">
        <f t="shared" si="30"/>
        <v>12.968503937007874</v>
      </c>
      <c r="J403" s="2">
        <v>3.3879999999999999</v>
      </c>
      <c r="K403" s="69">
        <v>127</v>
      </c>
      <c r="L403" s="68">
        <v>509</v>
      </c>
      <c r="M403" s="8">
        <f t="shared" si="31"/>
        <v>4.0078740157480315</v>
      </c>
      <c r="N403" s="2">
        <v>2.0640000000000001</v>
      </c>
      <c r="O403" s="69">
        <f t="shared" si="32"/>
        <v>127</v>
      </c>
      <c r="P403" s="181">
        <f t="shared" si="33"/>
        <v>3.2357563850687625</v>
      </c>
      <c r="Q403" s="77" t="s">
        <v>717</v>
      </c>
      <c r="V403" s="84">
        <v>0.47222222222222227</v>
      </c>
      <c r="W403" s="85">
        <v>0.63194444444444442</v>
      </c>
      <c r="X403" s="86">
        <f t="shared" si="34"/>
        <v>0.15972222222222215</v>
      </c>
    </row>
    <row r="404" spans="1:24" x14ac:dyDescent="0.3">
      <c r="A404" s="44" t="s">
        <v>4343</v>
      </c>
      <c r="B404" s="68" t="s">
        <v>4344</v>
      </c>
      <c r="C404" s="2" t="s">
        <v>6</v>
      </c>
      <c r="D404" s="2">
        <v>52</v>
      </c>
      <c r="E404" s="6">
        <v>24481</v>
      </c>
      <c r="F404" s="7">
        <v>43766.648113425923</v>
      </c>
      <c r="G404" s="69" t="s">
        <v>4</v>
      </c>
      <c r="H404" s="68">
        <v>1109</v>
      </c>
      <c r="I404" s="8">
        <f t="shared" si="30"/>
        <v>7.9214285714285717</v>
      </c>
      <c r="J404" s="2">
        <v>2.6930000000000001</v>
      </c>
      <c r="K404" s="69">
        <v>140</v>
      </c>
      <c r="L404" s="68">
        <v>263</v>
      </c>
      <c r="M404" s="8">
        <f t="shared" si="31"/>
        <v>1.8785714285714286</v>
      </c>
      <c r="N404" s="2">
        <v>1.365</v>
      </c>
      <c r="O404" s="69">
        <f t="shared" si="32"/>
        <v>140</v>
      </c>
      <c r="P404" s="181">
        <f t="shared" si="33"/>
        <v>4.2167300380228134</v>
      </c>
      <c r="Q404" s="77" t="s">
        <v>4127</v>
      </c>
      <c r="V404" s="84">
        <v>0.45833333333333331</v>
      </c>
      <c r="W404" s="85">
        <v>0.64583333333333337</v>
      </c>
      <c r="X404" s="86">
        <f t="shared" si="34"/>
        <v>0.18750000000000006</v>
      </c>
    </row>
    <row r="405" spans="1:24" x14ac:dyDescent="0.3">
      <c r="A405" s="44" t="s">
        <v>4345</v>
      </c>
      <c r="B405" s="68" t="s">
        <v>4346</v>
      </c>
      <c r="C405" s="2" t="s">
        <v>1</v>
      </c>
      <c r="D405" s="2">
        <v>72</v>
      </c>
      <c r="E405" s="6">
        <v>17452</v>
      </c>
      <c r="F405" s="7">
        <v>43766.666377314818</v>
      </c>
      <c r="G405" s="69" t="s">
        <v>4</v>
      </c>
      <c r="H405" s="68">
        <v>3129</v>
      </c>
      <c r="I405" s="8">
        <f t="shared" si="30"/>
        <v>20.187096774193549</v>
      </c>
      <c r="J405" s="2">
        <v>4.7380000000000004</v>
      </c>
      <c r="K405" s="69">
        <v>155</v>
      </c>
      <c r="L405" s="68">
        <v>896</v>
      </c>
      <c r="M405" s="8">
        <f t="shared" si="31"/>
        <v>5.7806451612903222</v>
      </c>
      <c r="N405" s="2">
        <v>2.4580000000000002</v>
      </c>
      <c r="O405" s="69">
        <f t="shared" si="32"/>
        <v>155</v>
      </c>
      <c r="P405" s="181">
        <f t="shared" si="33"/>
        <v>3.4921875000000004</v>
      </c>
      <c r="Q405" s="77" t="s">
        <v>4032</v>
      </c>
      <c r="V405" s="84">
        <v>0.50347222222222221</v>
      </c>
      <c r="W405" s="85">
        <v>0.66666666666666663</v>
      </c>
      <c r="X405" s="86">
        <f t="shared" si="34"/>
        <v>0.16319444444444442</v>
      </c>
    </row>
    <row r="406" spans="1:24" x14ac:dyDescent="0.3">
      <c r="A406" s="44" t="s">
        <v>4347</v>
      </c>
      <c r="B406" s="68" t="s">
        <v>4348</v>
      </c>
      <c r="C406" s="2" t="s">
        <v>1</v>
      </c>
      <c r="D406" s="2">
        <v>51</v>
      </c>
      <c r="E406" s="6">
        <v>24915</v>
      </c>
      <c r="F406" s="7">
        <v>43766.677766203706</v>
      </c>
      <c r="G406" s="69" t="s">
        <v>4</v>
      </c>
      <c r="H406" s="68">
        <v>1863</v>
      </c>
      <c r="I406" s="8">
        <f t="shared" si="30"/>
        <v>9.8052631578947373</v>
      </c>
      <c r="J406" s="2">
        <v>2.9580000000000002</v>
      </c>
      <c r="K406" s="69">
        <v>190</v>
      </c>
      <c r="L406" s="68">
        <v>487</v>
      </c>
      <c r="M406" s="8">
        <f t="shared" si="31"/>
        <v>2.5631578947368423</v>
      </c>
      <c r="N406" s="2">
        <v>1.673</v>
      </c>
      <c r="O406" s="69">
        <f t="shared" si="32"/>
        <v>190</v>
      </c>
      <c r="P406" s="181">
        <f t="shared" si="33"/>
        <v>3.8254620123203282</v>
      </c>
      <c r="Q406" s="77" t="s">
        <v>4334</v>
      </c>
      <c r="V406" s="84">
        <v>0.50694444444444442</v>
      </c>
      <c r="W406" s="85">
        <v>0.68055555555555547</v>
      </c>
      <c r="X406" s="86">
        <f t="shared" si="34"/>
        <v>0.17361111111111105</v>
      </c>
    </row>
    <row r="407" spans="1:24" x14ac:dyDescent="0.3">
      <c r="A407" s="44" t="s">
        <v>4349</v>
      </c>
      <c r="B407" s="68" t="s">
        <v>4350</v>
      </c>
      <c r="C407" s="2" t="s">
        <v>1</v>
      </c>
      <c r="D407" s="2">
        <v>59</v>
      </c>
      <c r="E407" s="6">
        <v>21860</v>
      </c>
      <c r="F407" s="7">
        <v>43766.708993055552</v>
      </c>
      <c r="G407" s="69" t="s">
        <v>4</v>
      </c>
      <c r="H407" s="68">
        <v>2315</v>
      </c>
      <c r="I407" s="8">
        <f t="shared" si="30"/>
        <v>16.076388888888889</v>
      </c>
      <c r="J407" s="2">
        <v>4.4249999999999998</v>
      </c>
      <c r="K407" s="69">
        <v>144</v>
      </c>
      <c r="L407" s="68">
        <v>426</v>
      </c>
      <c r="M407" s="8">
        <f t="shared" si="31"/>
        <v>2.9583333333333335</v>
      </c>
      <c r="N407" s="2">
        <v>1.6040000000000001</v>
      </c>
      <c r="O407" s="69">
        <f t="shared" si="32"/>
        <v>144</v>
      </c>
      <c r="P407" s="181">
        <f t="shared" si="33"/>
        <v>5.4342723004694831</v>
      </c>
      <c r="Q407" s="77" t="s">
        <v>3969</v>
      </c>
      <c r="V407" s="84">
        <v>0.53472222222222221</v>
      </c>
      <c r="W407" s="85">
        <v>0.70833333333333337</v>
      </c>
      <c r="X407" s="86">
        <f t="shared" si="34"/>
        <v>0.17361111111111116</v>
      </c>
    </row>
    <row r="408" spans="1:24" x14ac:dyDescent="0.3">
      <c r="A408" s="44" t="s">
        <v>4354</v>
      </c>
      <c r="B408" s="68" t="s">
        <v>4355</v>
      </c>
      <c r="C408" s="2" t="s">
        <v>6</v>
      </c>
      <c r="D408" s="2">
        <v>77</v>
      </c>
      <c r="E408" s="6">
        <v>15345</v>
      </c>
      <c r="F408" s="7">
        <v>43767.536180555559</v>
      </c>
      <c r="G408" s="69" t="s">
        <v>4</v>
      </c>
      <c r="H408" s="68">
        <v>1833</v>
      </c>
      <c r="I408" s="8">
        <f t="shared" si="30"/>
        <v>17.625</v>
      </c>
      <c r="J408" s="2">
        <v>4.2770000000000001</v>
      </c>
      <c r="K408" s="69">
        <v>104</v>
      </c>
      <c r="L408" s="68">
        <v>557</v>
      </c>
      <c r="M408" s="8">
        <f t="shared" si="31"/>
        <v>5.3557692307692308</v>
      </c>
      <c r="N408" s="2">
        <v>2.3479999999999999</v>
      </c>
      <c r="O408" s="69">
        <f t="shared" si="32"/>
        <v>104</v>
      </c>
      <c r="P408" s="181">
        <f t="shared" si="33"/>
        <v>3.2908438061041294</v>
      </c>
      <c r="Q408" s="77" t="s">
        <v>4032</v>
      </c>
      <c r="V408" s="84">
        <v>0.3833333333333333</v>
      </c>
      <c r="W408" s="85">
        <v>0.53472222222222221</v>
      </c>
      <c r="X408" s="86">
        <f t="shared" si="34"/>
        <v>0.15138888888888891</v>
      </c>
    </row>
    <row r="409" spans="1:24" x14ac:dyDescent="0.3">
      <c r="A409" s="44" t="s">
        <v>3377</v>
      </c>
      <c r="B409" s="68" t="s">
        <v>1873</v>
      </c>
      <c r="C409" s="2" t="s">
        <v>1</v>
      </c>
      <c r="D409" s="2">
        <v>69</v>
      </c>
      <c r="E409" s="6">
        <v>18419</v>
      </c>
      <c r="F409" s="7">
        <v>43767.548009259262</v>
      </c>
      <c r="G409" s="69" t="s">
        <v>4</v>
      </c>
      <c r="H409" s="68">
        <v>2321</v>
      </c>
      <c r="I409" s="8">
        <f t="shared" si="30"/>
        <v>16.578571428571429</v>
      </c>
      <c r="J409" s="2">
        <v>4.4160000000000004</v>
      </c>
      <c r="K409" s="69">
        <v>140</v>
      </c>
      <c r="L409" s="68">
        <v>743</v>
      </c>
      <c r="M409" s="8">
        <f t="shared" si="31"/>
        <v>5.3071428571428569</v>
      </c>
      <c r="N409" s="2">
        <v>2.452</v>
      </c>
      <c r="O409" s="69">
        <f t="shared" si="32"/>
        <v>140</v>
      </c>
      <c r="P409" s="181">
        <f t="shared" si="33"/>
        <v>3.1238223418573354</v>
      </c>
      <c r="Q409" s="77" t="s">
        <v>4127</v>
      </c>
      <c r="V409" s="84">
        <v>0.39444444444444443</v>
      </c>
      <c r="W409" s="85">
        <v>0.54861111111111105</v>
      </c>
      <c r="X409" s="86">
        <f t="shared" si="34"/>
        <v>0.15416666666666662</v>
      </c>
    </row>
    <row r="410" spans="1:24" x14ac:dyDescent="0.3">
      <c r="A410" s="44" t="s">
        <v>4356</v>
      </c>
      <c r="B410" s="68" t="s">
        <v>4357</v>
      </c>
      <c r="C410" s="2" t="s">
        <v>1</v>
      </c>
      <c r="D410" s="2">
        <v>50</v>
      </c>
      <c r="E410" s="6">
        <v>25487</v>
      </c>
      <c r="F410" s="7">
        <v>43767.56925925926</v>
      </c>
      <c r="G410" s="69" t="s">
        <v>4</v>
      </c>
      <c r="H410" s="68">
        <v>1975</v>
      </c>
      <c r="I410" s="8">
        <f t="shared" si="30"/>
        <v>13.166666666666666</v>
      </c>
      <c r="J410" s="2">
        <v>3.387</v>
      </c>
      <c r="K410" s="69">
        <v>150</v>
      </c>
      <c r="L410" s="68">
        <v>445</v>
      </c>
      <c r="M410" s="8">
        <f t="shared" si="31"/>
        <v>2.9666666666666668</v>
      </c>
      <c r="N410" s="2">
        <v>1.8260000000000001</v>
      </c>
      <c r="O410" s="69">
        <f t="shared" si="32"/>
        <v>150</v>
      </c>
      <c r="P410" s="181">
        <f t="shared" si="33"/>
        <v>4.4382022471910112</v>
      </c>
      <c r="Q410" s="77" t="s">
        <v>4032</v>
      </c>
      <c r="V410" s="84">
        <v>0.40277777777777773</v>
      </c>
      <c r="W410" s="85">
        <v>0.56944444444444442</v>
      </c>
      <c r="X410" s="86">
        <f t="shared" si="34"/>
        <v>0.16666666666666669</v>
      </c>
    </row>
    <row r="411" spans="1:24" x14ac:dyDescent="0.3">
      <c r="A411" s="44" t="s">
        <v>4358</v>
      </c>
      <c r="B411" s="68" t="s">
        <v>4359</v>
      </c>
      <c r="C411" s="2" t="s">
        <v>6</v>
      </c>
      <c r="D411" s="2">
        <v>69</v>
      </c>
      <c r="E411" s="6">
        <v>18499</v>
      </c>
      <c r="F411" s="7">
        <v>43767.581817129627</v>
      </c>
      <c r="G411" s="69" t="s">
        <v>4</v>
      </c>
      <c r="H411" s="68">
        <v>3257</v>
      </c>
      <c r="I411" s="8">
        <f t="shared" si="30"/>
        <v>22.618055555555557</v>
      </c>
      <c r="J411" s="2">
        <v>4.7329999999999997</v>
      </c>
      <c r="K411" s="69">
        <v>144</v>
      </c>
      <c r="L411" s="68">
        <v>751</v>
      </c>
      <c r="M411" s="8">
        <f t="shared" si="31"/>
        <v>5.2152777777777777</v>
      </c>
      <c r="N411" s="2">
        <v>2.222</v>
      </c>
      <c r="O411" s="69">
        <f t="shared" si="32"/>
        <v>144</v>
      </c>
      <c r="P411" s="181">
        <f t="shared" si="33"/>
        <v>4.3368841544607193</v>
      </c>
      <c r="Q411" s="77" t="s">
        <v>4334</v>
      </c>
      <c r="V411" s="84">
        <v>0.42708333333333331</v>
      </c>
      <c r="W411" s="85">
        <v>0.58333333333333337</v>
      </c>
      <c r="X411" s="86">
        <f t="shared" si="34"/>
        <v>0.15625000000000006</v>
      </c>
    </row>
    <row r="412" spans="1:24" x14ac:dyDescent="0.3">
      <c r="A412" s="44" t="s">
        <v>4360</v>
      </c>
      <c r="B412" s="68" t="s">
        <v>4361</v>
      </c>
      <c r="C412" s="2" t="s">
        <v>1</v>
      </c>
      <c r="D412" s="2">
        <v>41</v>
      </c>
      <c r="E412" s="6">
        <v>28741</v>
      </c>
      <c r="F412" s="7">
        <v>43767.598726851851</v>
      </c>
      <c r="G412" s="69" t="s">
        <v>4</v>
      </c>
      <c r="H412" s="68">
        <v>2120</v>
      </c>
      <c r="I412" s="8">
        <f t="shared" si="30"/>
        <v>11.712707182320441</v>
      </c>
      <c r="J412" s="2">
        <v>3.41</v>
      </c>
      <c r="K412" s="69">
        <v>181</v>
      </c>
      <c r="L412" s="68">
        <v>702</v>
      </c>
      <c r="M412" s="8">
        <f t="shared" si="31"/>
        <v>3.8784530386740332</v>
      </c>
      <c r="N412" s="2">
        <v>2.0270000000000001</v>
      </c>
      <c r="O412" s="69">
        <f t="shared" si="32"/>
        <v>181</v>
      </c>
      <c r="P412" s="181">
        <f t="shared" si="33"/>
        <v>3.0199430199430197</v>
      </c>
      <c r="Q412" s="77" t="s">
        <v>3969</v>
      </c>
      <c r="V412" s="84">
        <v>0.44791666666666669</v>
      </c>
      <c r="W412" s="85">
        <v>0.59722222222222221</v>
      </c>
      <c r="X412" s="86">
        <f t="shared" si="34"/>
        <v>0.14930555555555552</v>
      </c>
    </row>
    <row r="413" spans="1:24" x14ac:dyDescent="0.3">
      <c r="A413" s="44" t="s">
        <v>4362</v>
      </c>
      <c r="B413" s="68" t="s">
        <v>4363</v>
      </c>
      <c r="C413" s="2" t="s">
        <v>1</v>
      </c>
      <c r="D413" s="2">
        <v>53</v>
      </c>
      <c r="E413" s="6">
        <v>24179</v>
      </c>
      <c r="F413" s="7">
        <v>43767.617384259262</v>
      </c>
      <c r="G413" s="69" t="s">
        <v>4</v>
      </c>
      <c r="H413" s="68">
        <v>2200</v>
      </c>
      <c r="I413" s="8">
        <f t="shared" si="30"/>
        <v>20.37037037037037</v>
      </c>
      <c r="J413" s="2">
        <v>4.633</v>
      </c>
      <c r="K413" s="69">
        <v>108</v>
      </c>
      <c r="L413" s="68">
        <v>363</v>
      </c>
      <c r="M413" s="8">
        <f t="shared" si="31"/>
        <v>3.3611111111111112</v>
      </c>
      <c r="N413" s="2">
        <v>1.8260000000000001</v>
      </c>
      <c r="O413" s="69">
        <f t="shared" si="32"/>
        <v>108</v>
      </c>
      <c r="P413" s="181">
        <f t="shared" si="33"/>
        <v>6.0606060606060606</v>
      </c>
      <c r="Q413" s="77" t="s">
        <v>3966</v>
      </c>
      <c r="V413" s="84">
        <v>0.4604166666666667</v>
      </c>
      <c r="W413" s="85">
        <v>0.61805555555555558</v>
      </c>
      <c r="X413" s="86">
        <f t="shared" si="34"/>
        <v>0.15763888888888888</v>
      </c>
    </row>
    <row r="414" spans="1:24" x14ac:dyDescent="0.3">
      <c r="A414" s="44" t="s">
        <v>4364</v>
      </c>
      <c r="B414" s="68" t="s">
        <v>4365</v>
      </c>
      <c r="C414" s="2" t="s">
        <v>6</v>
      </c>
      <c r="D414" s="2">
        <v>78</v>
      </c>
      <c r="E414" s="6">
        <v>15118</v>
      </c>
      <c r="F414" s="7">
        <v>43767.630381944444</v>
      </c>
      <c r="G414" s="69" t="s">
        <v>4</v>
      </c>
      <c r="H414" s="68">
        <v>2192</v>
      </c>
      <c r="I414" s="8">
        <f t="shared" si="30"/>
        <v>14.613333333333333</v>
      </c>
      <c r="J414" s="2">
        <v>3.6389999999999998</v>
      </c>
      <c r="K414" s="69">
        <v>150</v>
      </c>
      <c r="L414" s="68">
        <v>726</v>
      </c>
      <c r="M414" s="8">
        <f t="shared" si="31"/>
        <v>4.84</v>
      </c>
      <c r="N414" s="2">
        <v>2.2530000000000001</v>
      </c>
      <c r="O414" s="69">
        <f t="shared" si="32"/>
        <v>150</v>
      </c>
      <c r="P414" s="181">
        <f t="shared" si="33"/>
        <v>3.0192837465564737</v>
      </c>
      <c r="Q414" s="77" t="s">
        <v>4032</v>
      </c>
      <c r="V414" s="84">
        <v>0.45694444444444443</v>
      </c>
      <c r="W414" s="85">
        <v>0.63194444444444442</v>
      </c>
      <c r="X414" s="86">
        <f t="shared" si="34"/>
        <v>0.17499999999999999</v>
      </c>
    </row>
    <row r="415" spans="1:24" x14ac:dyDescent="0.3">
      <c r="A415" s="44" t="s">
        <v>4366</v>
      </c>
      <c r="B415" s="68" t="s">
        <v>4367</v>
      </c>
      <c r="C415" s="2" t="s">
        <v>1</v>
      </c>
      <c r="D415" s="2">
        <v>36</v>
      </c>
      <c r="E415" s="6">
        <v>30484</v>
      </c>
      <c r="F415" s="7">
        <v>43767.645474537036</v>
      </c>
      <c r="G415" s="69" t="s">
        <v>4</v>
      </c>
      <c r="H415" s="68">
        <v>2431</v>
      </c>
      <c r="I415" s="8">
        <f t="shared" si="30"/>
        <v>18.7</v>
      </c>
      <c r="J415" s="2">
        <v>4.431</v>
      </c>
      <c r="K415" s="69">
        <v>130</v>
      </c>
      <c r="L415" s="68">
        <v>539</v>
      </c>
      <c r="M415" s="8">
        <f t="shared" si="31"/>
        <v>4.1461538461538465</v>
      </c>
      <c r="N415" s="2">
        <v>2.117</v>
      </c>
      <c r="O415" s="69">
        <f t="shared" si="32"/>
        <v>130</v>
      </c>
      <c r="P415" s="181">
        <f t="shared" si="33"/>
        <v>4.5102040816326525</v>
      </c>
      <c r="Q415" s="77" t="s">
        <v>3969</v>
      </c>
      <c r="V415" s="84">
        <v>0.48749999999999999</v>
      </c>
      <c r="W415" s="85">
        <v>0.64583333333333337</v>
      </c>
      <c r="X415" s="86">
        <f t="shared" si="34"/>
        <v>0.15833333333333338</v>
      </c>
    </row>
    <row r="416" spans="1:24" x14ac:dyDescent="0.3">
      <c r="A416" s="44" t="s">
        <v>4368</v>
      </c>
      <c r="B416" s="68" t="s">
        <v>4369</v>
      </c>
      <c r="C416" s="2" t="s">
        <v>1</v>
      </c>
      <c r="D416" s="2">
        <v>71</v>
      </c>
      <c r="E416" s="6">
        <v>17791</v>
      </c>
      <c r="F416" s="7">
        <v>43767.666655092595</v>
      </c>
      <c r="G416" s="69" t="s">
        <v>4</v>
      </c>
      <c r="H416" s="68">
        <v>1747</v>
      </c>
      <c r="I416" s="8">
        <f t="shared" si="30"/>
        <v>15.598214285714286</v>
      </c>
      <c r="J416" s="2">
        <v>4.0119999999999996</v>
      </c>
      <c r="K416" s="69">
        <v>112</v>
      </c>
      <c r="L416" s="68">
        <v>443</v>
      </c>
      <c r="M416" s="8">
        <f t="shared" si="31"/>
        <v>3.9553571428571428</v>
      </c>
      <c r="N416" s="2">
        <v>2.1539999999999999</v>
      </c>
      <c r="O416" s="69">
        <f t="shared" si="32"/>
        <v>112</v>
      </c>
      <c r="P416" s="181">
        <f t="shared" si="33"/>
        <v>3.9435665914221221</v>
      </c>
      <c r="Q416" s="77" t="s">
        <v>3969</v>
      </c>
      <c r="V416" s="84">
        <v>0.4993055555555555</v>
      </c>
      <c r="W416" s="85">
        <v>0.66666666666666663</v>
      </c>
      <c r="X416" s="86">
        <f t="shared" si="34"/>
        <v>0.16736111111111113</v>
      </c>
    </row>
    <row r="417" spans="1:24" x14ac:dyDescent="0.3">
      <c r="A417" s="44" t="s">
        <v>4370</v>
      </c>
      <c r="B417" s="68" t="s">
        <v>4371</v>
      </c>
      <c r="C417" s="2" t="s">
        <v>6</v>
      </c>
      <c r="D417" s="2">
        <v>36</v>
      </c>
      <c r="E417" s="6">
        <v>30583</v>
      </c>
      <c r="F417" s="7">
        <v>43767.689629629633</v>
      </c>
      <c r="G417" s="69" t="s">
        <v>4</v>
      </c>
      <c r="H417" s="68">
        <v>806</v>
      </c>
      <c r="I417" s="8">
        <f t="shared" si="30"/>
        <v>5.8405797101449277</v>
      </c>
      <c r="J417" s="2">
        <v>2.1280000000000001</v>
      </c>
      <c r="K417" s="69">
        <v>138</v>
      </c>
      <c r="L417" s="68">
        <v>230</v>
      </c>
      <c r="M417" s="8">
        <f t="shared" si="31"/>
        <v>1.6666666666666667</v>
      </c>
      <c r="N417" s="2">
        <v>1.3360000000000001</v>
      </c>
      <c r="O417" s="69">
        <f t="shared" si="32"/>
        <v>138</v>
      </c>
      <c r="P417" s="181">
        <f t="shared" si="33"/>
        <v>3.5043478260869563</v>
      </c>
      <c r="Q417" s="77" t="s">
        <v>3963</v>
      </c>
      <c r="V417" s="84">
        <v>0.50416666666666665</v>
      </c>
      <c r="W417" s="85">
        <v>0.68055555555555547</v>
      </c>
      <c r="X417" s="86">
        <f t="shared" si="34"/>
        <v>0.17638888888888882</v>
      </c>
    </row>
    <row r="418" spans="1:24" x14ac:dyDescent="0.3">
      <c r="A418" s="44" t="s">
        <v>4372</v>
      </c>
      <c r="B418" s="68" t="s">
        <v>4373</v>
      </c>
      <c r="C418" s="2" t="s">
        <v>1</v>
      </c>
      <c r="D418" s="2">
        <v>52</v>
      </c>
      <c r="E418" s="6">
        <v>24544</v>
      </c>
      <c r="F418" s="7">
        <v>43768.521180555559</v>
      </c>
      <c r="G418" s="69" t="s">
        <v>4</v>
      </c>
      <c r="H418" s="68">
        <v>1822</v>
      </c>
      <c r="I418" s="8">
        <f t="shared" si="30"/>
        <v>12.565517241379311</v>
      </c>
      <c r="J418" s="2">
        <v>3.9910000000000001</v>
      </c>
      <c r="K418" s="69">
        <v>145</v>
      </c>
      <c r="L418" s="68">
        <v>510</v>
      </c>
      <c r="M418" s="8">
        <f t="shared" si="31"/>
        <v>3.5172413793103448</v>
      </c>
      <c r="N418" s="2">
        <v>1.9370000000000001</v>
      </c>
      <c r="O418" s="69">
        <f t="shared" si="32"/>
        <v>145</v>
      </c>
      <c r="P418" s="181">
        <f t="shared" si="33"/>
        <v>3.5725490196078433</v>
      </c>
      <c r="Q418" s="77" t="s">
        <v>4032</v>
      </c>
      <c r="V418" s="84">
        <v>0.3743055555555555</v>
      </c>
      <c r="W418" s="85">
        <v>0.52083333333333337</v>
      </c>
      <c r="X418" s="86">
        <f t="shared" si="34"/>
        <v>0.14652777777777787</v>
      </c>
    </row>
    <row r="419" spans="1:24" x14ac:dyDescent="0.3">
      <c r="A419" s="44" t="s">
        <v>4374</v>
      </c>
      <c r="B419" s="68" t="s">
        <v>4375</v>
      </c>
      <c r="C419" s="2" t="s">
        <v>1</v>
      </c>
      <c r="D419" s="2">
        <v>61</v>
      </c>
      <c r="E419" s="6">
        <v>21225</v>
      </c>
      <c r="F419" s="7">
        <v>43768.539398148147</v>
      </c>
      <c r="G419" s="69" t="s">
        <v>4</v>
      </c>
      <c r="H419" s="68">
        <v>2539</v>
      </c>
      <c r="I419" s="8">
        <f t="shared" si="30"/>
        <v>21.158333333333335</v>
      </c>
      <c r="J419" s="2">
        <v>4.9089999999999998</v>
      </c>
      <c r="K419" s="69">
        <v>120</v>
      </c>
      <c r="L419" s="68">
        <v>593</v>
      </c>
      <c r="M419" s="8">
        <f t="shared" si="31"/>
        <v>4.9416666666666664</v>
      </c>
      <c r="N419" s="2">
        <v>2.4020000000000001</v>
      </c>
      <c r="O419" s="69">
        <f t="shared" si="32"/>
        <v>120</v>
      </c>
      <c r="P419" s="181">
        <f t="shared" si="33"/>
        <v>4.2816188870151777</v>
      </c>
      <c r="Q419" s="77" t="s">
        <v>3963</v>
      </c>
      <c r="V419" s="84">
        <v>0.39166666666666666</v>
      </c>
      <c r="W419" s="85">
        <v>0.53472222222222221</v>
      </c>
      <c r="X419" s="86">
        <f t="shared" si="34"/>
        <v>0.14305555555555555</v>
      </c>
    </row>
    <row r="420" spans="1:24" x14ac:dyDescent="0.3">
      <c r="A420" s="44" t="s">
        <v>4376</v>
      </c>
      <c r="B420" s="68" t="s">
        <v>4377</v>
      </c>
      <c r="C420" s="2" t="s">
        <v>6</v>
      </c>
      <c r="D420" s="2">
        <v>71</v>
      </c>
      <c r="E420" s="6">
        <v>17824</v>
      </c>
      <c r="F420" s="7">
        <v>43768.554259259261</v>
      </c>
      <c r="G420" s="69" t="s">
        <v>4</v>
      </c>
      <c r="H420" s="68">
        <v>1567</v>
      </c>
      <c r="I420" s="8">
        <f t="shared" si="30"/>
        <v>10.446666666666667</v>
      </c>
      <c r="J420" s="2">
        <v>3.206</v>
      </c>
      <c r="K420" s="69">
        <v>150</v>
      </c>
      <c r="L420" s="68">
        <v>574</v>
      </c>
      <c r="M420" s="8">
        <f t="shared" si="31"/>
        <v>3.8266666666666667</v>
      </c>
      <c r="N420" s="2">
        <v>1.958</v>
      </c>
      <c r="O420" s="69">
        <f t="shared" si="32"/>
        <v>150</v>
      </c>
      <c r="P420" s="181">
        <f t="shared" si="33"/>
        <v>2.7299651567944254</v>
      </c>
      <c r="Q420" s="77" t="s">
        <v>3966</v>
      </c>
      <c r="V420" s="84">
        <v>0.36874999999999997</v>
      </c>
      <c r="W420" s="85">
        <v>0.54861111111111105</v>
      </c>
      <c r="X420" s="86">
        <f t="shared" si="34"/>
        <v>0.17986111111111108</v>
      </c>
    </row>
    <row r="421" spans="1:24" x14ac:dyDescent="0.3">
      <c r="A421" s="44" t="s">
        <v>4378</v>
      </c>
      <c r="B421" s="68" t="s">
        <v>4379</v>
      </c>
      <c r="C421" s="2" t="s">
        <v>1</v>
      </c>
      <c r="D421" s="2">
        <v>57</v>
      </c>
      <c r="E421" s="6">
        <v>22654</v>
      </c>
      <c r="F421" s="7">
        <v>43768.571956018517</v>
      </c>
      <c r="G421" s="69" t="s">
        <v>4</v>
      </c>
      <c r="H421" s="68">
        <v>2633</v>
      </c>
      <c r="I421" s="8">
        <f t="shared" si="30"/>
        <v>17.553333333333335</v>
      </c>
      <c r="J421" s="2">
        <v>4.0389999999999997</v>
      </c>
      <c r="K421" s="69">
        <v>150</v>
      </c>
      <c r="L421" s="68">
        <v>536</v>
      </c>
      <c r="M421" s="8">
        <f t="shared" si="31"/>
        <v>3.5733333333333333</v>
      </c>
      <c r="N421" s="2">
        <v>1.915</v>
      </c>
      <c r="O421" s="69">
        <f t="shared" si="32"/>
        <v>150</v>
      </c>
      <c r="P421" s="181">
        <f t="shared" si="33"/>
        <v>4.9123134328358216</v>
      </c>
      <c r="Q421" s="77" t="s">
        <v>4334</v>
      </c>
      <c r="V421" s="84">
        <v>0.40416666666666662</v>
      </c>
      <c r="W421" s="85">
        <v>0.56944444444444442</v>
      </c>
      <c r="X421" s="86">
        <f t="shared" si="34"/>
        <v>0.1652777777777778</v>
      </c>
    </row>
    <row r="422" spans="1:24" x14ac:dyDescent="0.3">
      <c r="A422" s="44" t="s">
        <v>4380</v>
      </c>
      <c r="B422" s="68" t="s">
        <v>4381</v>
      </c>
      <c r="C422" s="2" t="s">
        <v>1</v>
      </c>
      <c r="D422" s="2">
        <v>67</v>
      </c>
      <c r="E422" s="6">
        <v>19212</v>
      </c>
      <c r="F422" s="7">
        <v>43768.586331018516</v>
      </c>
      <c r="G422" s="69" t="s">
        <v>4</v>
      </c>
      <c r="H422" s="68">
        <v>2514</v>
      </c>
      <c r="I422" s="8">
        <f t="shared" si="30"/>
        <v>15.518518518518519</v>
      </c>
      <c r="J422" s="2">
        <v>4.3129999999999997</v>
      </c>
      <c r="K422" s="69">
        <v>162</v>
      </c>
      <c r="L422" s="68">
        <v>617</v>
      </c>
      <c r="M422" s="8">
        <f t="shared" si="31"/>
        <v>3.808641975308642</v>
      </c>
      <c r="N422" s="2">
        <v>1.9610000000000001</v>
      </c>
      <c r="O422" s="69">
        <f t="shared" si="32"/>
        <v>162</v>
      </c>
      <c r="P422" s="181">
        <f t="shared" si="33"/>
        <v>4.0745542949756892</v>
      </c>
      <c r="Q422" s="77" t="s">
        <v>3963</v>
      </c>
      <c r="V422" s="84">
        <v>0.42222222222222222</v>
      </c>
      <c r="W422" s="85">
        <v>0.58333333333333337</v>
      </c>
      <c r="X422" s="86">
        <f t="shared" si="34"/>
        <v>0.16111111111111115</v>
      </c>
    </row>
    <row r="423" spans="1:24" x14ac:dyDescent="0.3">
      <c r="A423" s="44" t="s">
        <v>4382</v>
      </c>
      <c r="B423" s="68" t="s">
        <v>1144</v>
      </c>
      <c r="C423" s="2" t="s">
        <v>1</v>
      </c>
      <c r="D423" s="2">
        <v>50</v>
      </c>
      <c r="E423" s="6">
        <v>25430</v>
      </c>
      <c r="F423" s="7">
        <v>43768.598668981482</v>
      </c>
      <c r="G423" s="69" t="s">
        <v>4</v>
      </c>
      <c r="H423" s="68">
        <v>2470</v>
      </c>
      <c r="I423" s="8">
        <f t="shared" si="30"/>
        <v>19</v>
      </c>
      <c r="J423" s="2">
        <v>4.859</v>
      </c>
      <c r="K423" s="69">
        <v>130</v>
      </c>
      <c r="L423" s="68">
        <v>438</v>
      </c>
      <c r="M423" s="8">
        <f t="shared" si="31"/>
        <v>3.3692307692307693</v>
      </c>
      <c r="N423" s="2">
        <v>1.653</v>
      </c>
      <c r="O423" s="69">
        <f t="shared" si="32"/>
        <v>130</v>
      </c>
      <c r="P423" s="181">
        <f t="shared" si="33"/>
        <v>5.6392694063926943</v>
      </c>
      <c r="Q423" s="77" t="s">
        <v>3969</v>
      </c>
      <c r="V423" s="84">
        <v>0.43263888888888885</v>
      </c>
      <c r="W423" s="85">
        <v>0.59722222222222221</v>
      </c>
      <c r="X423" s="86">
        <f t="shared" si="34"/>
        <v>0.16458333333333336</v>
      </c>
    </row>
    <row r="424" spans="1:24" x14ac:dyDescent="0.3">
      <c r="A424" s="44" t="s">
        <v>4383</v>
      </c>
      <c r="B424" s="68" t="s">
        <v>4384</v>
      </c>
      <c r="C424" s="2" t="s">
        <v>1</v>
      </c>
      <c r="D424" s="2">
        <v>58</v>
      </c>
      <c r="E424" s="6">
        <v>22250</v>
      </c>
      <c r="F424" s="7">
        <v>43768.621261574073</v>
      </c>
      <c r="G424" s="69" t="s">
        <v>4</v>
      </c>
      <c r="H424" s="68">
        <v>2887</v>
      </c>
      <c r="I424" s="8">
        <f t="shared" si="30"/>
        <v>31.380434782608695</v>
      </c>
      <c r="J424" s="2">
        <v>5.915</v>
      </c>
      <c r="K424" s="69">
        <v>92</v>
      </c>
      <c r="L424" s="68">
        <v>637</v>
      </c>
      <c r="M424" s="8">
        <f t="shared" si="31"/>
        <v>6.9239130434782608</v>
      </c>
      <c r="N424" s="2">
        <v>3.1070000000000002</v>
      </c>
      <c r="O424" s="69">
        <f t="shared" si="32"/>
        <v>92</v>
      </c>
      <c r="P424" s="181">
        <f t="shared" si="33"/>
        <v>4.5321821036106753</v>
      </c>
      <c r="Q424" s="77" t="s">
        <v>3969</v>
      </c>
      <c r="V424" s="84">
        <v>0.4513888888888889</v>
      </c>
      <c r="W424" s="85">
        <v>0.61805555555555558</v>
      </c>
      <c r="X424" s="86">
        <f t="shared" si="34"/>
        <v>0.16666666666666669</v>
      </c>
    </row>
    <row r="425" spans="1:24" x14ac:dyDescent="0.3">
      <c r="A425" s="44" t="s">
        <v>4385</v>
      </c>
      <c r="B425" s="68" t="s">
        <v>4386</v>
      </c>
      <c r="C425" s="2" t="s">
        <v>1</v>
      </c>
      <c r="D425" s="2">
        <v>58</v>
      </c>
      <c r="E425" s="6">
        <v>22452</v>
      </c>
      <c r="F425" s="7">
        <v>43768.633449074077</v>
      </c>
      <c r="G425" s="69" t="s">
        <v>4</v>
      </c>
      <c r="H425" s="68">
        <v>2278</v>
      </c>
      <c r="I425" s="8">
        <f t="shared" si="30"/>
        <v>16.874074074074073</v>
      </c>
      <c r="J425" s="2">
        <v>4.1740000000000004</v>
      </c>
      <c r="K425" s="69">
        <v>135</v>
      </c>
      <c r="L425" s="68">
        <v>547</v>
      </c>
      <c r="M425" s="8">
        <f t="shared" si="31"/>
        <v>4.0518518518518523</v>
      </c>
      <c r="N425" s="2">
        <v>2.0419999999999998</v>
      </c>
      <c r="O425" s="69">
        <f t="shared" si="32"/>
        <v>135</v>
      </c>
      <c r="P425" s="181">
        <f t="shared" si="33"/>
        <v>4.1645338208409504</v>
      </c>
      <c r="Q425" s="77" t="s">
        <v>3969</v>
      </c>
      <c r="V425" s="84">
        <v>0.47291666666666665</v>
      </c>
      <c r="W425" s="85">
        <v>0.63194444444444442</v>
      </c>
      <c r="X425" s="86">
        <f t="shared" si="34"/>
        <v>0.15902777777777777</v>
      </c>
    </row>
    <row r="426" spans="1:24" x14ac:dyDescent="0.3">
      <c r="A426" s="44" t="s">
        <v>4387</v>
      </c>
      <c r="B426" s="68" t="s">
        <v>4388</v>
      </c>
      <c r="C426" s="2" t="s">
        <v>1</v>
      </c>
      <c r="D426" s="2">
        <v>35</v>
      </c>
      <c r="E426" s="6">
        <v>30904</v>
      </c>
      <c r="F426" s="7">
        <v>43768.647280092591</v>
      </c>
      <c r="G426" s="69" t="s">
        <v>4</v>
      </c>
      <c r="H426" s="68">
        <v>1281</v>
      </c>
      <c r="I426" s="8">
        <f t="shared" si="30"/>
        <v>8.5399999999999991</v>
      </c>
      <c r="J426" s="2">
        <v>2.9550000000000001</v>
      </c>
      <c r="K426" s="69">
        <v>150</v>
      </c>
      <c r="L426" s="68">
        <v>516</v>
      </c>
      <c r="M426" s="8">
        <f t="shared" si="31"/>
        <v>3.44</v>
      </c>
      <c r="N426" s="2">
        <v>1.74</v>
      </c>
      <c r="O426" s="69">
        <f t="shared" si="32"/>
        <v>150</v>
      </c>
      <c r="P426" s="181">
        <f t="shared" si="33"/>
        <v>2.4825581395348837</v>
      </c>
      <c r="Q426" s="77" t="s">
        <v>4334</v>
      </c>
      <c r="V426" s="84">
        <v>0.48333333333333334</v>
      </c>
      <c r="W426" s="85">
        <v>0.64583333333333337</v>
      </c>
      <c r="X426" s="86">
        <f t="shared" si="34"/>
        <v>0.16250000000000003</v>
      </c>
    </row>
    <row r="427" spans="1:24" x14ac:dyDescent="0.3">
      <c r="A427" s="44" t="s">
        <v>4389</v>
      </c>
      <c r="B427" s="68" t="s">
        <v>4390</v>
      </c>
      <c r="C427" s="2" t="s">
        <v>6</v>
      </c>
      <c r="D427" s="2">
        <v>74</v>
      </c>
      <c r="E427" s="6">
        <v>16457</v>
      </c>
      <c r="F427" s="7">
        <v>43768.66814814815</v>
      </c>
      <c r="G427" s="69" t="s">
        <v>4</v>
      </c>
      <c r="H427" s="68">
        <v>2064</v>
      </c>
      <c r="I427" s="8">
        <f t="shared" si="30"/>
        <v>13.23076923076923</v>
      </c>
      <c r="J427" s="2">
        <v>3.74</v>
      </c>
      <c r="K427" s="69">
        <v>156</v>
      </c>
      <c r="L427" s="68">
        <v>665</v>
      </c>
      <c r="M427" s="8">
        <f t="shared" si="31"/>
        <v>4.2628205128205128</v>
      </c>
      <c r="N427" s="2">
        <v>1.911</v>
      </c>
      <c r="O427" s="69">
        <f t="shared" si="32"/>
        <v>156</v>
      </c>
      <c r="P427" s="181">
        <f t="shared" si="33"/>
        <v>3.1037593984962406</v>
      </c>
      <c r="Q427" s="77" t="s">
        <v>717</v>
      </c>
      <c r="V427" s="84">
        <v>0.49791666666666662</v>
      </c>
      <c r="W427" s="85">
        <v>0.66666666666666663</v>
      </c>
      <c r="X427" s="86">
        <f t="shared" si="34"/>
        <v>0.16875000000000001</v>
      </c>
    </row>
    <row r="428" spans="1:24" x14ac:dyDescent="0.3">
      <c r="A428" s="44" t="s">
        <v>4391</v>
      </c>
      <c r="B428" s="68" t="s">
        <v>4392</v>
      </c>
      <c r="C428" s="2" t="s">
        <v>1</v>
      </c>
      <c r="D428" s="2">
        <v>51</v>
      </c>
      <c r="E428" s="6">
        <v>25077</v>
      </c>
      <c r="F428" s="7">
        <v>43768.68644675926</v>
      </c>
      <c r="G428" s="69" t="s">
        <v>4</v>
      </c>
      <c r="H428" s="68">
        <v>1707</v>
      </c>
      <c r="I428" s="8">
        <f t="shared" si="30"/>
        <v>18.554347826086957</v>
      </c>
      <c r="J428" s="2">
        <v>4.1989999999999998</v>
      </c>
      <c r="K428" s="69">
        <v>92</v>
      </c>
      <c r="L428" s="68">
        <v>308</v>
      </c>
      <c r="M428" s="8">
        <f t="shared" si="31"/>
        <v>3.347826086956522</v>
      </c>
      <c r="N428" s="2">
        <v>1.913</v>
      </c>
      <c r="O428" s="69">
        <f t="shared" si="32"/>
        <v>92</v>
      </c>
      <c r="P428" s="181">
        <f t="shared" si="33"/>
        <v>5.5422077922077921</v>
      </c>
      <c r="Q428" s="77" t="s">
        <v>717</v>
      </c>
      <c r="V428" s="84">
        <v>0.52777777777777779</v>
      </c>
      <c r="W428" s="85">
        <v>0.68055555555555547</v>
      </c>
      <c r="X428" s="86">
        <f t="shared" si="34"/>
        <v>0.15277777777777768</v>
      </c>
    </row>
    <row r="429" spans="1:24" x14ac:dyDescent="0.3">
      <c r="A429" s="44" t="s">
        <v>4393</v>
      </c>
      <c r="B429" s="68" t="s">
        <v>4394</v>
      </c>
      <c r="C429" s="2" t="s">
        <v>1</v>
      </c>
      <c r="D429" s="2">
        <v>45</v>
      </c>
      <c r="E429" s="6">
        <v>27087</v>
      </c>
      <c r="F429" s="7">
        <v>43769.404618055552</v>
      </c>
      <c r="G429" s="69" t="s">
        <v>71</v>
      </c>
      <c r="H429" s="68">
        <v>1583</v>
      </c>
      <c r="I429" s="8">
        <f t="shared" si="30"/>
        <v>10.553333333333333</v>
      </c>
      <c r="J429" s="2">
        <v>3.5</v>
      </c>
      <c r="K429" s="69">
        <v>150</v>
      </c>
      <c r="L429" s="68">
        <v>548</v>
      </c>
      <c r="M429" s="8">
        <f t="shared" si="31"/>
        <v>3.6533333333333333</v>
      </c>
      <c r="N429" s="2">
        <v>2.0230000000000001</v>
      </c>
      <c r="O429" s="69">
        <f t="shared" si="32"/>
        <v>150</v>
      </c>
      <c r="P429" s="181">
        <f t="shared" si="33"/>
        <v>2.8886861313868613</v>
      </c>
      <c r="Q429" s="77" t="s">
        <v>717</v>
      </c>
      <c r="V429" s="84">
        <v>0.40625</v>
      </c>
      <c r="W429" s="85">
        <v>0.56944444444444442</v>
      </c>
      <c r="X429" s="86">
        <f t="shared" si="34"/>
        <v>0.16319444444444442</v>
      </c>
    </row>
    <row r="430" spans="1:24" x14ac:dyDescent="0.3">
      <c r="A430" s="44" t="s">
        <v>4395</v>
      </c>
      <c r="B430" s="68" t="s">
        <v>4396</v>
      </c>
      <c r="C430" s="2" t="s">
        <v>1</v>
      </c>
      <c r="D430" s="2">
        <v>81</v>
      </c>
      <c r="E430" s="6">
        <v>13840</v>
      </c>
      <c r="F430" s="7">
        <v>43769.52270833333</v>
      </c>
      <c r="G430" s="69" t="s">
        <v>4</v>
      </c>
      <c r="H430" s="68">
        <v>2890</v>
      </c>
      <c r="I430" s="8">
        <f t="shared" si="30"/>
        <v>16.514285714285716</v>
      </c>
      <c r="J430" s="2">
        <v>4.1029999999999998</v>
      </c>
      <c r="K430" s="69">
        <v>175</v>
      </c>
      <c r="L430" s="68">
        <v>988</v>
      </c>
      <c r="M430" s="8">
        <f t="shared" si="31"/>
        <v>5.6457142857142859</v>
      </c>
      <c r="N430" s="2">
        <v>2.5529999999999999</v>
      </c>
      <c r="O430" s="69">
        <f t="shared" si="32"/>
        <v>175</v>
      </c>
      <c r="P430" s="181">
        <f t="shared" si="33"/>
        <v>2.9251012145748989</v>
      </c>
      <c r="Q430" s="77" t="s">
        <v>717</v>
      </c>
      <c r="V430" s="84">
        <v>0.3743055555555555</v>
      </c>
      <c r="W430" s="85">
        <v>0.52083333333333337</v>
      </c>
      <c r="X430" s="86">
        <f t="shared" si="34"/>
        <v>0.14652777777777787</v>
      </c>
    </row>
    <row r="431" spans="1:24" x14ac:dyDescent="0.3">
      <c r="A431" s="44" t="s">
        <v>3919</v>
      </c>
      <c r="B431" s="68" t="s">
        <v>880</v>
      </c>
      <c r="C431" s="2" t="s">
        <v>1</v>
      </c>
      <c r="D431" s="2">
        <v>57</v>
      </c>
      <c r="E431" s="6">
        <v>22863</v>
      </c>
      <c r="F431" s="7">
        <v>43769.536863425928</v>
      </c>
      <c r="G431" s="69" t="s">
        <v>4</v>
      </c>
      <c r="H431" s="68">
        <v>2012</v>
      </c>
      <c r="I431" s="8">
        <f t="shared" si="30"/>
        <v>18.290909090909089</v>
      </c>
      <c r="J431" s="2">
        <v>4.1580000000000004</v>
      </c>
      <c r="K431" s="69">
        <v>110</v>
      </c>
      <c r="L431" s="68">
        <v>437</v>
      </c>
      <c r="M431" s="8">
        <f t="shared" si="31"/>
        <v>3.9727272727272727</v>
      </c>
      <c r="N431" s="2">
        <v>1.85</v>
      </c>
      <c r="O431" s="69">
        <f t="shared" si="32"/>
        <v>110</v>
      </c>
      <c r="P431" s="181">
        <f t="shared" si="33"/>
        <v>4.6041189931350113</v>
      </c>
      <c r="Q431" s="77" t="s">
        <v>4044</v>
      </c>
      <c r="V431" s="84">
        <v>0.38194444444444442</v>
      </c>
      <c r="W431" s="85">
        <v>0.53472222222222221</v>
      </c>
      <c r="X431" s="86">
        <f t="shared" si="34"/>
        <v>0.15277777777777779</v>
      </c>
    </row>
    <row r="432" spans="1:24" x14ac:dyDescent="0.3">
      <c r="A432" s="44" t="s">
        <v>4397</v>
      </c>
      <c r="B432" s="68" t="s">
        <v>270</v>
      </c>
      <c r="C432" s="2" t="s">
        <v>6</v>
      </c>
      <c r="D432" s="2">
        <v>72</v>
      </c>
      <c r="E432" s="6">
        <v>17283</v>
      </c>
      <c r="F432" s="7">
        <v>43769.549837962964</v>
      </c>
      <c r="G432" s="69" t="s">
        <v>4</v>
      </c>
      <c r="H432" s="68">
        <v>2084</v>
      </c>
      <c r="I432" s="8">
        <f t="shared" si="30"/>
        <v>12.404761904761905</v>
      </c>
      <c r="J432" s="2">
        <v>3.9390000000000001</v>
      </c>
      <c r="K432" s="69">
        <v>168</v>
      </c>
      <c r="L432" s="68">
        <v>881</v>
      </c>
      <c r="M432" s="8">
        <f t="shared" si="31"/>
        <v>5.2440476190476186</v>
      </c>
      <c r="N432" s="2">
        <v>2.3359999999999999</v>
      </c>
      <c r="O432" s="69">
        <f t="shared" si="32"/>
        <v>168</v>
      </c>
      <c r="P432" s="181">
        <f t="shared" si="33"/>
        <v>2.3654937570942112</v>
      </c>
      <c r="Q432" s="77" t="s">
        <v>717</v>
      </c>
      <c r="V432" s="84">
        <v>0.39374999999999999</v>
      </c>
      <c r="W432" s="85">
        <v>0.54861111111111105</v>
      </c>
      <c r="X432" s="86">
        <f t="shared" si="34"/>
        <v>0.15486111111111106</v>
      </c>
    </row>
    <row r="433" spans="1:24" x14ac:dyDescent="0.3">
      <c r="A433" s="44" t="s">
        <v>4398</v>
      </c>
      <c r="B433" s="68" t="s">
        <v>4399</v>
      </c>
      <c r="C433" s="2" t="s">
        <v>1</v>
      </c>
      <c r="D433" s="2">
        <v>62</v>
      </c>
      <c r="E433" s="6">
        <v>21040</v>
      </c>
      <c r="F433" s="7">
        <v>43769.583437499998</v>
      </c>
      <c r="G433" s="69" t="s">
        <v>4</v>
      </c>
      <c r="H433" s="68">
        <v>2866</v>
      </c>
      <c r="I433" s="8">
        <f t="shared" si="30"/>
        <v>18.371794871794872</v>
      </c>
      <c r="J433" s="2">
        <v>4.577</v>
      </c>
      <c r="K433" s="69">
        <v>156</v>
      </c>
      <c r="L433" s="68">
        <v>550</v>
      </c>
      <c r="M433" s="8">
        <f t="shared" si="31"/>
        <v>3.5256410256410255</v>
      </c>
      <c r="N433" s="2">
        <v>1.8540000000000001</v>
      </c>
      <c r="O433" s="69">
        <f t="shared" si="32"/>
        <v>156</v>
      </c>
      <c r="P433" s="181">
        <f t="shared" si="33"/>
        <v>5.2109090909090909</v>
      </c>
      <c r="Q433" s="77" t="s">
        <v>717</v>
      </c>
      <c r="V433" s="84">
        <v>0.41666666666666669</v>
      </c>
      <c r="W433" s="85">
        <v>0.58333333333333337</v>
      </c>
      <c r="X433" s="86">
        <f t="shared" si="34"/>
        <v>0.16666666666666669</v>
      </c>
    </row>
    <row r="434" spans="1:24" x14ac:dyDescent="0.3">
      <c r="A434" s="44" t="s">
        <v>4400</v>
      </c>
      <c r="B434" s="68" t="s">
        <v>4401</v>
      </c>
      <c r="C434" s="2" t="s">
        <v>1</v>
      </c>
      <c r="D434" s="2">
        <v>50</v>
      </c>
      <c r="E434" s="6">
        <v>25183</v>
      </c>
      <c r="F434" s="7">
        <v>43769.594988425924</v>
      </c>
      <c r="G434" s="69" t="s">
        <v>4</v>
      </c>
      <c r="H434" s="68">
        <v>1838</v>
      </c>
      <c r="I434" s="8">
        <f t="shared" si="30"/>
        <v>10.94047619047619</v>
      </c>
      <c r="J434" s="2">
        <v>3.532</v>
      </c>
      <c r="K434" s="69">
        <v>168</v>
      </c>
      <c r="L434" s="68">
        <v>421</v>
      </c>
      <c r="M434" s="8">
        <f t="shared" si="31"/>
        <v>2.5059523809523809</v>
      </c>
      <c r="N434" s="2">
        <v>1.667</v>
      </c>
      <c r="O434" s="69">
        <f t="shared" si="32"/>
        <v>168</v>
      </c>
      <c r="P434" s="181">
        <f t="shared" si="33"/>
        <v>4.3657957244655581</v>
      </c>
      <c r="Q434" s="77" t="s">
        <v>717</v>
      </c>
      <c r="V434" s="84">
        <v>0.42291666666666666</v>
      </c>
      <c r="W434" s="85">
        <v>0.59722222222222221</v>
      </c>
      <c r="X434" s="86">
        <f t="shared" si="34"/>
        <v>0.17430555555555555</v>
      </c>
    </row>
    <row r="435" spans="1:24" x14ac:dyDescent="0.3">
      <c r="A435" s="44" t="s">
        <v>4402</v>
      </c>
      <c r="B435" s="68" t="s">
        <v>4403</v>
      </c>
      <c r="C435" s="2" t="s">
        <v>1</v>
      </c>
      <c r="D435" s="2">
        <v>58</v>
      </c>
      <c r="E435" s="6">
        <v>22507</v>
      </c>
      <c r="F435" s="7">
        <v>43769.617708333331</v>
      </c>
      <c r="G435" s="69" t="s">
        <v>4</v>
      </c>
      <c r="H435" s="68">
        <v>2725</v>
      </c>
      <c r="I435" s="8">
        <f t="shared" si="30"/>
        <v>15.138888888888889</v>
      </c>
      <c r="J435" s="2">
        <v>2.0790000000000002</v>
      </c>
      <c r="K435" s="69">
        <v>180</v>
      </c>
      <c r="L435" s="68">
        <v>567</v>
      </c>
      <c r="M435" s="8">
        <f t="shared" si="31"/>
        <v>3.15</v>
      </c>
      <c r="N435" s="2">
        <v>0.60199999999999998</v>
      </c>
      <c r="O435" s="69">
        <f t="shared" si="32"/>
        <v>180</v>
      </c>
      <c r="P435" s="181">
        <f t="shared" si="33"/>
        <v>4.8059964726631392</v>
      </c>
      <c r="Q435" s="77" t="s">
        <v>717</v>
      </c>
      <c r="V435" s="84">
        <v>0.45624999999999999</v>
      </c>
      <c r="W435" s="85">
        <v>0.61805555555555558</v>
      </c>
      <c r="X435" s="86">
        <f t="shared" si="34"/>
        <v>0.16180555555555559</v>
      </c>
    </row>
    <row r="436" spans="1:24" x14ac:dyDescent="0.3">
      <c r="A436" s="44" t="s">
        <v>3137</v>
      </c>
      <c r="B436" s="68" t="s">
        <v>975</v>
      </c>
      <c r="C436" s="2" t="s">
        <v>6</v>
      </c>
      <c r="D436" s="2">
        <v>78</v>
      </c>
      <c r="E436" s="6">
        <v>15107</v>
      </c>
      <c r="F436" s="7">
        <v>43769.632881944446</v>
      </c>
      <c r="G436" s="69" t="s">
        <v>4</v>
      </c>
      <c r="H436" s="68">
        <v>1764</v>
      </c>
      <c r="I436" s="8">
        <f t="shared" si="30"/>
        <v>12.6</v>
      </c>
      <c r="J436" s="2">
        <v>3.3090000000000002</v>
      </c>
      <c r="K436" s="69">
        <v>140</v>
      </c>
      <c r="L436" s="68">
        <v>736</v>
      </c>
      <c r="M436" s="8">
        <f t="shared" si="31"/>
        <v>5.2571428571428571</v>
      </c>
      <c r="N436" s="2">
        <v>2.3210000000000002</v>
      </c>
      <c r="O436" s="69">
        <f t="shared" si="32"/>
        <v>140</v>
      </c>
      <c r="P436" s="181">
        <f t="shared" si="33"/>
        <v>2.3967391304347827</v>
      </c>
      <c r="Q436" s="77" t="s">
        <v>4404</v>
      </c>
      <c r="V436" s="84">
        <v>0.45833333333333331</v>
      </c>
      <c r="W436" s="85">
        <v>0.63194444444444442</v>
      </c>
      <c r="X436" s="86">
        <f t="shared" si="34"/>
        <v>0.1736111111111111</v>
      </c>
    </row>
    <row r="437" spans="1:24" x14ac:dyDescent="0.3">
      <c r="A437" s="44" t="s">
        <v>4405</v>
      </c>
      <c r="B437" s="68" t="s">
        <v>4406</v>
      </c>
      <c r="C437" s="2" t="s">
        <v>6</v>
      </c>
      <c r="D437" s="2">
        <v>63</v>
      </c>
      <c r="E437" s="6">
        <v>20544</v>
      </c>
      <c r="F437" s="7">
        <v>43769.652511574073</v>
      </c>
      <c r="G437" s="69" t="s">
        <v>4</v>
      </c>
      <c r="H437" s="68">
        <v>1571</v>
      </c>
      <c r="I437" s="8">
        <f t="shared" si="30"/>
        <v>10.834482758620689</v>
      </c>
      <c r="J437" s="2">
        <v>3.21</v>
      </c>
      <c r="K437" s="69">
        <v>145</v>
      </c>
      <c r="L437" s="68">
        <v>894</v>
      </c>
      <c r="M437" s="8">
        <f t="shared" si="31"/>
        <v>6.1655172413793107</v>
      </c>
      <c r="N437" s="2">
        <v>2.3420000000000001</v>
      </c>
      <c r="O437" s="69">
        <f t="shared" si="32"/>
        <v>145</v>
      </c>
      <c r="P437" s="181">
        <f t="shared" si="33"/>
        <v>1.7572706935123041</v>
      </c>
      <c r="Q437" s="77" t="s">
        <v>4404</v>
      </c>
      <c r="V437" s="84">
        <v>0.47152777777777777</v>
      </c>
      <c r="W437" s="85">
        <v>0.64583333333333337</v>
      </c>
      <c r="X437" s="86">
        <f t="shared" si="34"/>
        <v>0.1743055555555556</v>
      </c>
    </row>
    <row r="438" spans="1:24" x14ac:dyDescent="0.3">
      <c r="A438" s="44" t="s">
        <v>4407</v>
      </c>
      <c r="B438" s="68" t="s">
        <v>4408</v>
      </c>
      <c r="C438" s="2" t="s">
        <v>1</v>
      </c>
      <c r="D438" s="2">
        <v>46</v>
      </c>
      <c r="E438" s="6">
        <v>26644</v>
      </c>
      <c r="F438" s="7">
        <v>43769.667048611111</v>
      </c>
      <c r="G438" s="69" t="s">
        <v>4</v>
      </c>
      <c r="H438" s="68">
        <v>1987</v>
      </c>
      <c r="I438" s="8">
        <f t="shared" si="30"/>
        <v>16.558333333333334</v>
      </c>
      <c r="J438" s="2">
        <v>4.2039999999999997</v>
      </c>
      <c r="K438" s="69">
        <v>120</v>
      </c>
      <c r="L438" s="68">
        <v>456</v>
      </c>
      <c r="M438" s="8">
        <f t="shared" si="31"/>
        <v>3.8</v>
      </c>
      <c r="N438" s="2">
        <v>1.9690000000000001</v>
      </c>
      <c r="O438" s="69">
        <f t="shared" si="32"/>
        <v>120</v>
      </c>
      <c r="P438" s="181">
        <f t="shared" si="33"/>
        <v>4.3574561403508776</v>
      </c>
      <c r="Q438" s="77" t="s">
        <v>4404</v>
      </c>
      <c r="V438" s="84">
        <v>0.50555555555555554</v>
      </c>
      <c r="W438" s="85">
        <v>0.66666666666666663</v>
      </c>
      <c r="X438" s="86">
        <f t="shared" si="34"/>
        <v>0.16111111111111109</v>
      </c>
    </row>
    <row r="439" spans="1:24" x14ac:dyDescent="0.3">
      <c r="A439" s="44" t="s">
        <v>4409</v>
      </c>
      <c r="B439" s="68" t="s">
        <v>4410</v>
      </c>
      <c r="C439" s="2" t="s">
        <v>6</v>
      </c>
      <c r="D439" s="2">
        <v>32</v>
      </c>
      <c r="E439" s="6">
        <v>31994</v>
      </c>
      <c r="F439" s="7">
        <v>43769.680196759262</v>
      </c>
      <c r="G439" s="69" t="s">
        <v>4</v>
      </c>
      <c r="H439" s="68">
        <v>870</v>
      </c>
      <c r="I439" s="8">
        <f t="shared" si="30"/>
        <v>6</v>
      </c>
      <c r="J439" s="2">
        <v>2.4409999999999998</v>
      </c>
      <c r="K439" s="69">
        <v>145</v>
      </c>
      <c r="L439" s="68">
        <v>227</v>
      </c>
      <c r="M439" s="8">
        <f t="shared" si="31"/>
        <v>1.5655172413793104</v>
      </c>
      <c r="N439" s="2">
        <v>1.1659999999999999</v>
      </c>
      <c r="O439" s="69">
        <f t="shared" si="32"/>
        <v>145</v>
      </c>
      <c r="P439" s="181">
        <f t="shared" si="33"/>
        <v>3.8325991189427313</v>
      </c>
      <c r="Q439" s="77" t="s">
        <v>4404</v>
      </c>
      <c r="V439" s="84">
        <v>0.49861111111111112</v>
      </c>
      <c r="W439" s="85">
        <v>0.68055555555555547</v>
      </c>
      <c r="X439" s="86">
        <f t="shared" si="34"/>
        <v>0.18194444444444435</v>
      </c>
    </row>
    <row r="440" spans="1:24" x14ac:dyDescent="0.3">
      <c r="A440" s="44" t="s">
        <v>4411</v>
      </c>
      <c r="B440" s="68" t="s">
        <v>4412</v>
      </c>
      <c r="C440" s="2" t="s">
        <v>1</v>
      </c>
      <c r="D440" s="2">
        <v>74</v>
      </c>
      <c r="E440" s="6">
        <v>16511</v>
      </c>
      <c r="F440" s="7">
        <v>43769.707094907404</v>
      </c>
      <c r="G440" s="69" t="s">
        <v>4</v>
      </c>
      <c r="H440" s="68">
        <v>2541</v>
      </c>
      <c r="I440" s="8">
        <f t="shared" si="30"/>
        <v>18.822222222222223</v>
      </c>
      <c r="J440" s="2">
        <v>4.5380000000000003</v>
      </c>
      <c r="K440" s="69">
        <v>135</v>
      </c>
      <c r="L440" s="68">
        <v>577</v>
      </c>
      <c r="M440" s="8">
        <f t="shared" si="31"/>
        <v>4.2740740740740737</v>
      </c>
      <c r="N440" s="2">
        <v>1.96</v>
      </c>
      <c r="O440" s="69">
        <f t="shared" si="32"/>
        <v>135</v>
      </c>
      <c r="P440" s="181">
        <f t="shared" si="33"/>
        <v>4.403812824956673</v>
      </c>
      <c r="Q440" s="77" t="s">
        <v>4404</v>
      </c>
      <c r="V440" s="84">
        <v>0.53263888888888888</v>
      </c>
      <c r="W440" s="85">
        <v>0.70833333333333337</v>
      </c>
      <c r="X440" s="86">
        <f t="shared" si="34"/>
        <v>0.17569444444444449</v>
      </c>
    </row>
    <row r="441" spans="1:24" x14ac:dyDescent="0.3">
      <c r="A441" s="44" t="s">
        <v>4413</v>
      </c>
      <c r="B441" s="68" t="s">
        <v>4414</v>
      </c>
      <c r="C441" s="2" t="s">
        <v>1</v>
      </c>
      <c r="D441" s="2">
        <v>64</v>
      </c>
      <c r="E441" s="6">
        <v>20159</v>
      </c>
      <c r="F441" s="7">
        <v>43769.720960648148</v>
      </c>
      <c r="G441" s="69" t="s">
        <v>4</v>
      </c>
      <c r="H441" s="68">
        <v>2322</v>
      </c>
      <c r="I441" s="8">
        <f t="shared" si="30"/>
        <v>16.013793103448275</v>
      </c>
      <c r="J441" s="2">
        <v>4.2699999999999996</v>
      </c>
      <c r="K441" s="69">
        <v>145</v>
      </c>
      <c r="L441" s="68">
        <v>444</v>
      </c>
      <c r="M441" s="8">
        <f t="shared" si="31"/>
        <v>3.0620689655172413</v>
      </c>
      <c r="N441" s="2">
        <v>1.6879999999999999</v>
      </c>
      <c r="O441" s="69">
        <f t="shared" si="32"/>
        <v>145</v>
      </c>
      <c r="P441" s="181">
        <f t="shared" si="33"/>
        <v>5.2297297297297298</v>
      </c>
      <c r="Q441" s="77" t="s">
        <v>4404</v>
      </c>
      <c r="V441" s="84">
        <v>0.53680555555555554</v>
      </c>
      <c r="W441" s="85">
        <v>0.72222222222222221</v>
      </c>
      <c r="X441" s="86">
        <f t="shared" si="34"/>
        <v>0.18541666666666667</v>
      </c>
    </row>
    <row r="442" spans="1:24" x14ac:dyDescent="0.3">
      <c r="A442" s="44" t="s">
        <v>5309</v>
      </c>
      <c r="B442" s="68" t="s">
        <v>5310</v>
      </c>
      <c r="C442" s="2" t="s">
        <v>1</v>
      </c>
      <c r="D442" s="2">
        <v>44</v>
      </c>
      <c r="E442" s="6">
        <v>27609</v>
      </c>
      <c r="F442" s="7">
        <v>43770.522638888891</v>
      </c>
      <c r="G442" s="69" t="s">
        <v>4</v>
      </c>
      <c r="H442" s="68">
        <v>1528</v>
      </c>
      <c r="I442" s="8">
        <f t="shared" si="30"/>
        <v>12.224</v>
      </c>
      <c r="J442" s="8">
        <v>3.7629999999999999</v>
      </c>
      <c r="K442" s="69">
        <v>125</v>
      </c>
      <c r="L442" s="68">
        <v>364</v>
      </c>
      <c r="M442" s="8">
        <f t="shared" si="31"/>
        <v>2.9119999999999999</v>
      </c>
      <c r="N442" s="8">
        <v>1.8879999999999999</v>
      </c>
      <c r="O442" s="69">
        <f t="shared" si="32"/>
        <v>125</v>
      </c>
      <c r="P442" s="181">
        <f t="shared" si="33"/>
        <v>4.197802197802198</v>
      </c>
      <c r="Q442" s="77" t="s">
        <v>716</v>
      </c>
      <c r="V442" s="84">
        <v>0.37013888888888885</v>
      </c>
      <c r="W442" s="85">
        <v>0.52083333333333337</v>
      </c>
      <c r="X442" s="86">
        <f t="shared" si="34"/>
        <v>0.15069444444444452</v>
      </c>
    </row>
    <row r="443" spans="1:24" x14ac:dyDescent="0.3">
      <c r="A443" s="44" t="s">
        <v>5311</v>
      </c>
      <c r="B443" s="68" t="s">
        <v>5312</v>
      </c>
      <c r="C443" s="2" t="s">
        <v>1</v>
      </c>
      <c r="D443" s="2">
        <v>55</v>
      </c>
      <c r="E443" s="6">
        <v>23640</v>
      </c>
      <c r="F443" s="7">
        <v>43770.534409722219</v>
      </c>
      <c r="G443" s="69" t="s">
        <v>4</v>
      </c>
      <c r="H443" s="68">
        <v>2011</v>
      </c>
      <c r="I443" s="8">
        <f t="shared" si="30"/>
        <v>17.640350877192983</v>
      </c>
      <c r="J443" s="8">
        <v>4.0549999999999997</v>
      </c>
      <c r="K443" s="69">
        <v>114</v>
      </c>
      <c r="L443" s="68">
        <v>529</v>
      </c>
      <c r="M443" s="8">
        <f t="shared" si="31"/>
        <v>4.6403508771929829</v>
      </c>
      <c r="N443" s="8">
        <v>1.978</v>
      </c>
      <c r="O443" s="69">
        <f t="shared" si="32"/>
        <v>114</v>
      </c>
      <c r="P443" s="181">
        <f t="shared" si="33"/>
        <v>3.8015122873345932</v>
      </c>
      <c r="Q443" s="77" t="s">
        <v>716</v>
      </c>
      <c r="V443" s="84">
        <v>0.39583333333333331</v>
      </c>
      <c r="W443" s="85">
        <v>0.53472222222222221</v>
      </c>
      <c r="X443" s="86">
        <f t="shared" si="34"/>
        <v>0.1388888888888889</v>
      </c>
    </row>
    <row r="444" spans="1:24" x14ac:dyDescent="0.3">
      <c r="A444" s="44" t="s">
        <v>5313</v>
      </c>
      <c r="B444" s="68" t="s">
        <v>5314</v>
      </c>
      <c r="C444" s="2" t="s">
        <v>1</v>
      </c>
      <c r="D444" s="2">
        <v>56</v>
      </c>
      <c r="E444" s="6">
        <v>23211</v>
      </c>
      <c r="F444" s="7">
        <v>43770.548125000001</v>
      </c>
      <c r="G444" s="69" t="s">
        <v>4</v>
      </c>
      <c r="H444" s="68">
        <v>2743</v>
      </c>
      <c r="I444" s="8">
        <f t="shared" si="30"/>
        <v>19.733812949640289</v>
      </c>
      <c r="J444" s="8">
        <v>5.3070000000000004</v>
      </c>
      <c r="K444" s="69">
        <v>139</v>
      </c>
      <c r="L444" s="68">
        <v>754</v>
      </c>
      <c r="M444" s="8">
        <f t="shared" si="31"/>
        <v>5.4244604316546763</v>
      </c>
      <c r="N444" s="8">
        <v>2.4049999999999998</v>
      </c>
      <c r="O444" s="69">
        <f t="shared" si="32"/>
        <v>139</v>
      </c>
      <c r="P444" s="181">
        <f t="shared" si="33"/>
        <v>3.6379310344827589</v>
      </c>
      <c r="Q444" s="77" t="s">
        <v>716</v>
      </c>
      <c r="V444" s="84">
        <v>0.41875000000000001</v>
      </c>
      <c r="W444" s="85">
        <v>0.54861111111111105</v>
      </c>
      <c r="X444" s="86">
        <f t="shared" si="34"/>
        <v>0.12986111111111104</v>
      </c>
    </row>
    <row r="445" spans="1:24" x14ac:dyDescent="0.3">
      <c r="A445" s="44" t="s">
        <v>5315</v>
      </c>
      <c r="B445" s="68" t="s">
        <v>1148</v>
      </c>
      <c r="C445" s="2" t="s">
        <v>1</v>
      </c>
      <c r="D445" s="2">
        <v>39</v>
      </c>
      <c r="E445" s="6">
        <v>29492</v>
      </c>
      <c r="F445" s="7">
        <v>43770.57099537037</v>
      </c>
      <c r="G445" s="69" t="s">
        <v>4</v>
      </c>
      <c r="H445" s="68">
        <v>965</v>
      </c>
      <c r="I445" s="8">
        <f t="shared" si="30"/>
        <v>8.7727272727272734</v>
      </c>
      <c r="J445" s="8">
        <v>2.8980000000000001</v>
      </c>
      <c r="K445" s="69">
        <v>110</v>
      </c>
      <c r="L445" s="68">
        <v>270</v>
      </c>
      <c r="M445" s="8">
        <f t="shared" si="31"/>
        <v>2.4545454545454546</v>
      </c>
      <c r="N445" s="8">
        <v>1.3520000000000001</v>
      </c>
      <c r="O445" s="69">
        <f t="shared" si="32"/>
        <v>110</v>
      </c>
      <c r="P445" s="181">
        <f t="shared" si="33"/>
        <v>3.5740740740740744</v>
      </c>
      <c r="Q445" s="77" t="s">
        <v>716</v>
      </c>
      <c r="V445" s="84">
        <v>0.42569444444444443</v>
      </c>
      <c r="W445" s="85">
        <v>0.56944444444444442</v>
      </c>
      <c r="X445" s="86">
        <f t="shared" si="34"/>
        <v>0.14374999999999999</v>
      </c>
    </row>
    <row r="446" spans="1:24" x14ac:dyDescent="0.3">
      <c r="A446" s="44" t="s">
        <v>5316</v>
      </c>
      <c r="B446" s="68" t="s">
        <v>5317</v>
      </c>
      <c r="C446" s="2" t="s">
        <v>1</v>
      </c>
      <c r="D446" s="2">
        <v>54</v>
      </c>
      <c r="E446" s="6">
        <v>23736</v>
      </c>
      <c r="F446" s="7">
        <v>43770.582291666666</v>
      </c>
      <c r="G446" s="69" t="s">
        <v>4</v>
      </c>
      <c r="H446" s="68">
        <v>1888</v>
      </c>
      <c r="I446" s="8">
        <f t="shared" si="30"/>
        <v>17.980952380952381</v>
      </c>
      <c r="J446" s="8">
        <v>4.633</v>
      </c>
      <c r="K446" s="69">
        <v>105</v>
      </c>
      <c r="L446" s="68">
        <v>427</v>
      </c>
      <c r="M446" s="8">
        <f t="shared" si="31"/>
        <v>4.0666666666666664</v>
      </c>
      <c r="N446" s="8">
        <v>2.0350000000000001</v>
      </c>
      <c r="O446" s="69">
        <f t="shared" si="32"/>
        <v>105</v>
      </c>
      <c r="P446" s="181">
        <f t="shared" si="33"/>
        <v>4.4215456674473073</v>
      </c>
      <c r="Q446" s="77" t="s">
        <v>716</v>
      </c>
      <c r="V446" s="84">
        <v>0.43541666666666662</v>
      </c>
      <c r="W446" s="85">
        <v>0.58333333333333337</v>
      </c>
      <c r="X446" s="86">
        <f t="shared" si="34"/>
        <v>0.14791666666666675</v>
      </c>
    </row>
    <row r="447" spans="1:24" x14ac:dyDescent="0.3">
      <c r="A447" s="44" t="s">
        <v>5318</v>
      </c>
      <c r="B447" s="68" t="s">
        <v>5319</v>
      </c>
      <c r="C447" s="2" t="s">
        <v>6</v>
      </c>
      <c r="D447" s="2">
        <v>70</v>
      </c>
      <c r="E447" s="6">
        <v>18094</v>
      </c>
      <c r="F447" s="7">
        <v>43770.600648148145</v>
      </c>
      <c r="G447" s="69" t="s">
        <v>4</v>
      </c>
      <c r="H447" s="68">
        <v>1656</v>
      </c>
      <c r="I447" s="8">
        <f t="shared" si="30"/>
        <v>15.771428571428572</v>
      </c>
      <c r="J447" s="8">
        <v>4.5110000000000001</v>
      </c>
      <c r="K447" s="69">
        <v>105</v>
      </c>
      <c r="L447" s="68">
        <v>606</v>
      </c>
      <c r="M447" s="8">
        <f t="shared" si="31"/>
        <v>5.7714285714285714</v>
      </c>
      <c r="N447" s="8">
        <v>2.198</v>
      </c>
      <c r="O447" s="69">
        <f t="shared" si="32"/>
        <v>105</v>
      </c>
      <c r="P447" s="181">
        <f t="shared" si="33"/>
        <v>2.7326732673267329</v>
      </c>
      <c r="Q447" s="77" t="s">
        <v>716</v>
      </c>
      <c r="V447" s="84">
        <v>0.4375</v>
      </c>
      <c r="W447" s="85">
        <v>0.59722222222222221</v>
      </c>
      <c r="X447" s="86">
        <f t="shared" si="34"/>
        <v>0.15972222222222221</v>
      </c>
    </row>
    <row r="448" spans="1:24" x14ac:dyDescent="0.3">
      <c r="A448" s="44" t="s">
        <v>5320</v>
      </c>
      <c r="B448" s="68" t="s">
        <v>5321</v>
      </c>
      <c r="C448" s="2" t="s">
        <v>1</v>
      </c>
      <c r="D448" s="2">
        <v>54</v>
      </c>
      <c r="E448" s="6">
        <v>23830</v>
      </c>
      <c r="F448" s="7">
        <v>43770.61824074074</v>
      </c>
      <c r="G448" s="69" t="s">
        <v>4</v>
      </c>
      <c r="H448" s="68">
        <v>1828</v>
      </c>
      <c r="I448" s="8">
        <f t="shared" si="30"/>
        <v>12.694444444444445</v>
      </c>
      <c r="J448" s="8">
        <v>3.36</v>
      </c>
      <c r="K448" s="69">
        <v>144</v>
      </c>
      <c r="L448" s="68">
        <v>392</v>
      </c>
      <c r="M448" s="8">
        <f t="shared" si="31"/>
        <v>2.7222222222222223</v>
      </c>
      <c r="N448" s="8">
        <v>1.597</v>
      </c>
      <c r="O448" s="69">
        <f t="shared" si="32"/>
        <v>144</v>
      </c>
      <c r="P448" s="181">
        <f t="shared" si="33"/>
        <v>4.6632653061224492</v>
      </c>
      <c r="Q448" s="77" t="s">
        <v>716</v>
      </c>
      <c r="V448" s="84">
        <v>0.46111111111111108</v>
      </c>
      <c r="W448" s="85">
        <v>0.61458333333333337</v>
      </c>
      <c r="X448" s="86">
        <f t="shared" si="34"/>
        <v>0.15347222222222229</v>
      </c>
    </row>
    <row r="449" spans="1:24" x14ac:dyDescent="0.3">
      <c r="A449" s="44" t="s">
        <v>5322</v>
      </c>
      <c r="B449" s="68" t="s">
        <v>5323</v>
      </c>
      <c r="C449" s="2" t="s">
        <v>1</v>
      </c>
      <c r="D449" s="2">
        <v>62</v>
      </c>
      <c r="E449" s="6">
        <v>20989</v>
      </c>
      <c r="F449" s="7">
        <v>43770.63385416667</v>
      </c>
      <c r="G449" s="69" t="s">
        <v>4</v>
      </c>
      <c r="H449" s="68">
        <v>2002</v>
      </c>
      <c r="I449" s="8">
        <f t="shared" si="30"/>
        <v>17.561403508771932</v>
      </c>
      <c r="J449" s="8">
        <v>4.5819999999999999</v>
      </c>
      <c r="K449" s="69">
        <v>114</v>
      </c>
      <c r="L449" s="68">
        <v>418</v>
      </c>
      <c r="M449" s="8">
        <f t="shared" si="31"/>
        <v>3.6666666666666665</v>
      </c>
      <c r="N449" s="8">
        <v>1.8180000000000001</v>
      </c>
      <c r="O449" s="69">
        <f t="shared" si="32"/>
        <v>114</v>
      </c>
      <c r="P449" s="181">
        <f t="shared" si="33"/>
        <v>4.7894736842105265</v>
      </c>
      <c r="Q449" s="77" t="s">
        <v>716</v>
      </c>
      <c r="V449" s="84">
        <v>0.47222222222222227</v>
      </c>
      <c r="W449" s="85">
        <v>0.63194444444444442</v>
      </c>
      <c r="X449" s="86">
        <f t="shared" si="34"/>
        <v>0.15972222222222215</v>
      </c>
    </row>
    <row r="450" spans="1:24" x14ac:dyDescent="0.3">
      <c r="A450" s="44" t="s">
        <v>5324</v>
      </c>
      <c r="B450" s="68" t="s">
        <v>5325</v>
      </c>
      <c r="C450" s="2" t="s">
        <v>6</v>
      </c>
      <c r="D450" s="2">
        <v>38</v>
      </c>
      <c r="E450" s="6">
        <v>29861</v>
      </c>
      <c r="F450" s="7">
        <v>43770.646898148145</v>
      </c>
      <c r="G450" s="69" t="s">
        <v>4</v>
      </c>
      <c r="H450" s="68">
        <v>541</v>
      </c>
      <c r="I450" s="8">
        <f t="shared" si="30"/>
        <v>5.0092592592592595</v>
      </c>
      <c r="J450" s="8">
        <v>2.0350000000000001</v>
      </c>
      <c r="K450" s="69">
        <v>108</v>
      </c>
      <c r="L450" s="68">
        <v>296</v>
      </c>
      <c r="M450" s="8">
        <f t="shared" si="31"/>
        <v>2.7407407407407409</v>
      </c>
      <c r="N450" s="8">
        <v>1.512</v>
      </c>
      <c r="O450" s="69">
        <f t="shared" si="32"/>
        <v>108</v>
      </c>
      <c r="P450" s="181">
        <f t="shared" si="33"/>
        <v>1.8277027027027026</v>
      </c>
      <c r="Q450" s="77" t="s">
        <v>716</v>
      </c>
      <c r="V450" s="84">
        <v>0.46388888888888885</v>
      </c>
      <c r="W450" s="85">
        <v>0.64583333333333337</v>
      </c>
      <c r="X450" s="86">
        <f t="shared" si="34"/>
        <v>0.18194444444444452</v>
      </c>
    </row>
    <row r="451" spans="1:24" x14ac:dyDescent="0.3">
      <c r="A451" s="44" t="s">
        <v>5326</v>
      </c>
      <c r="B451" s="68" t="s">
        <v>760</v>
      </c>
      <c r="C451" s="2" t="s">
        <v>6</v>
      </c>
      <c r="D451" s="2">
        <v>51</v>
      </c>
      <c r="E451" s="6">
        <v>25059</v>
      </c>
      <c r="F451" s="7">
        <v>43770.665659722225</v>
      </c>
      <c r="G451" s="69" t="s">
        <v>4</v>
      </c>
      <c r="H451" s="68">
        <v>1012</v>
      </c>
      <c r="I451" s="8">
        <f t="shared" ref="I451:I514" si="35">H451/K451</f>
        <v>8.8771929824561404</v>
      </c>
      <c r="J451" s="8">
        <v>3.0920000000000001</v>
      </c>
      <c r="K451" s="69">
        <v>114</v>
      </c>
      <c r="L451" s="68">
        <v>315</v>
      </c>
      <c r="M451" s="8">
        <f t="shared" ref="M451:M514" si="36">L451/O451</f>
        <v>2.763157894736842</v>
      </c>
      <c r="N451" s="8">
        <v>1.5649999999999999</v>
      </c>
      <c r="O451" s="69">
        <f t="shared" ref="O451:O514" si="37">K451</f>
        <v>114</v>
      </c>
      <c r="P451" s="181">
        <f t="shared" ref="P451:P514" si="38">I451/M451</f>
        <v>3.2126984126984128</v>
      </c>
      <c r="Q451" s="77" t="s">
        <v>716</v>
      </c>
      <c r="V451" s="84">
        <v>0.52083333333333337</v>
      </c>
      <c r="W451" s="85">
        <v>0.68055555555555547</v>
      </c>
      <c r="X451" s="86">
        <f t="shared" ref="X451:X514" si="39">IF(AND(W451&lt;&gt;0,V451&lt;&gt;0),W451-V451,"No_data")</f>
        <v>0.1597222222222221</v>
      </c>
    </row>
    <row r="452" spans="1:24" x14ac:dyDescent="0.3">
      <c r="A452" s="44" t="s">
        <v>5327</v>
      </c>
      <c r="B452" s="68" t="s">
        <v>5328</v>
      </c>
      <c r="C452" s="2" t="s">
        <v>1</v>
      </c>
      <c r="D452" s="2">
        <v>37</v>
      </c>
      <c r="E452" s="6">
        <v>30169</v>
      </c>
      <c r="F452" s="7">
        <v>43773.523182870369</v>
      </c>
      <c r="G452" s="69" t="s">
        <v>4</v>
      </c>
      <c r="H452" s="68">
        <v>1333</v>
      </c>
      <c r="I452" s="8">
        <f t="shared" si="35"/>
        <v>11.393162393162394</v>
      </c>
      <c r="J452" s="8">
        <v>3.4540000000000002</v>
      </c>
      <c r="K452" s="69">
        <v>117</v>
      </c>
      <c r="L452" s="68">
        <v>495</v>
      </c>
      <c r="M452" s="8">
        <f t="shared" si="36"/>
        <v>4.2307692307692308</v>
      </c>
      <c r="N452" s="8">
        <v>2.1190000000000002</v>
      </c>
      <c r="O452" s="69">
        <f t="shared" si="37"/>
        <v>117</v>
      </c>
      <c r="P452" s="181">
        <f t="shared" si="38"/>
        <v>2.6929292929292932</v>
      </c>
      <c r="Q452" s="77" t="s">
        <v>716</v>
      </c>
      <c r="V452" s="84">
        <v>0.37291666666666662</v>
      </c>
      <c r="W452" s="85">
        <v>0.52083333333333337</v>
      </c>
      <c r="X452" s="86">
        <f t="shared" si="39"/>
        <v>0.14791666666666675</v>
      </c>
    </row>
    <row r="453" spans="1:24" x14ac:dyDescent="0.3">
      <c r="A453" s="44" t="s">
        <v>5329</v>
      </c>
      <c r="B453" s="68" t="s">
        <v>5330</v>
      </c>
      <c r="C453" s="2" t="s">
        <v>6</v>
      </c>
      <c r="D453" s="2">
        <v>34</v>
      </c>
      <c r="E453" s="6">
        <v>31283</v>
      </c>
      <c r="F453" s="7">
        <v>43773.536678240744</v>
      </c>
      <c r="G453" s="69" t="s">
        <v>4</v>
      </c>
      <c r="H453" s="68">
        <v>852</v>
      </c>
      <c r="I453" s="8">
        <f t="shared" si="35"/>
        <v>7.1</v>
      </c>
      <c r="J453" s="8">
        <v>2.6579999999999999</v>
      </c>
      <c r="K453" s="69">
        <v>120</v>
      </c>
      <c r="L453" s="68">
        <v>322</v>
      </c>
      <c r="M453" s="8">
        <f t="shared" si="36"/>
        <v>2.6833333333333331</v>
      </c>
      <c r="N453" s="8">
        <v>1.744</v>
      </c>
      <c r="O453" s="69">
        <f t="shared" si="37"/>
        <v>120</v>
      </c>
      <c r="P453" s="181">
        <f t="shared" si="38"/>
        <v>2.6459627329192545</v>
      </c>
      <c r="Q453" s="77" t="s">
        <v>716</v>
      </c>
      <c r="V453" s="84">
        <v>0.37847222222222227</v>
      </c>
      <c r="W453" s="85">
        <v>0.53472222222222221</v>
      </c>
      <c r="X453" s="86">
        <f t="shared" si="39"/>
        <v>0.15624999999999994</v>
      </c>
    </row>
    <row r="454" spans="1:24" x14ac:dyDescent="0.3">
      <c r="A454" s="44" t="s">
        <v>5331</v>
      </c>
      <c r="B454" s="68" t="s">
        <v>5332</v>
      </c>
      <c r="C454" s="2" t="s">
        <v>6</v>
      </c>
      <c r="D454" s="2">
        <v>35</v>
      </c>
      <c r="E454" s="6">
        <v>30744</v>
      </c>
      <c r="F454" s="7">
        <v>43773.550393518519</v>
      </c>
      <c r="G454" s="69" t="s">
        <v>4</v>
      </c>
      <c r="H454" s="68">
        <v>512</v>
      </c>
      <c r="I454" s="8">
        <f t="shared" si="35"/>
        <v>4.8761904761904766</v>
      </c>
      <c r="J454" s="8">
        <v>2.0459999999999998</v>
      </c>
      <c r="K454" s="69">
        <v>105</v>
      </c>
      <c r="L454" s="68">
        <v>191</v>
      </c>
      <c r="M454" s="8">
        <f t="shared" si="36"/>
        <v>1.819047619047619</v>
      </c>
      <c r="N454" s="8">
        <v>1.4530000000000001</v>
      </c>
      <c r="O454" s="69">
        <f t="shared" si="37"/>
        <v>105</v>
      </c>
      <c r="P454" s="181">
        <f t="shared" si="38"/>
        <v>2.6806282722513091</v>
      </c>
      <c r="Q454" s="77" t="s">
        <v>716</v>
      </c>
      <c r="V454" s="84">
        <v>0.39166666666666666</v>
      </c>
      <c r="W454" s="85">
        <v>0.54861111111111105</v>
      </c>
      <c r="X454" s="86">
        <f t="shared" si="39"/>
        <v>0.15694444444444439</v>
      </c>
    </row>
    <row r="455" spans="1:24" x14ac:dyDescent="0.3">
      <c r="A455" s="44" t="s">
        <v>5333</v>
      </c>
      <c r="B455" s="68" t="s">
        <v>5334</v>
      </c>
      <c r="C455" s="2" t="s">
        <v>1</v>
      </c>
      <c r="D455" s="2">
        <v>52</v>
      </c>
      <c r="E455" s="6">
        <v>24536</v>
      </c>
      <c r="F455" s="7">
        <v>43773.574293981481</v>
      </c>
      <c r="G455" s="69" t="s">
        <v>4</v>
      </c>
      <c r="H455" s="68">
        <v>1688</v>
      </c>
      <c r="I455" s="8">
        <f t="shared" si="35"/>
        <v>16.88</v>
      </c>
      <c r="J455" s="8">
        <v>4.0910000000000002</v>
      </c>
      <c r="K455" s="69">
        <v>100</v>
      </c>
      <c r="L455" s="68">
        <v>538</v>
      </c>
      <c r="M455" s="8">
        <f t="shared" si="36"/>
        <v>5.38</v>
      </c>
      <c r="N455" s="8">
        <v>2.2599999999999998</v>
      </c>
      <c r="O455" s="69">
        <f t="shared" si="37"/>
        <v>100</v>
      </c>
      <c r="P455" s="181">
        <f t="shared" si="38"/>
        <v>3.1375464684014869</v>
      </c>
      <c r="Q455" s="77" t="s">
        <v>716</v>
      </c>
      <c r="V455" s="84">
        <v>0.41597222222222219</v>
      </c>
      <c r="W455" s="85">
        <v>0.56944444444444442</v>
      </c>
      <c r="X455" s="86">
        <f t="shared" si="39"/>
        <v>0.15347222222222223</v>
      </c>
    </row>
    <row r="456" spans="1:24" x14ac:dyDescent="0.3">
      <c r="A456" s="44" t="s">
        <v>5335</v>
      </c>
      <c r="B456" s="68" t="s">
        <v>5336</v>
      </c>
      <c r="C456" s="2" t="s">
        <v>1</v>
      </c>
      <c r="D456" s="2">
        <v>45</v>
      </c>
      <c r="E456" s="6">
        <v>27016</v>
      </c>
      <c r="F456" s="7">
        <v>43773.588553240741</v>
      </c>
      <c r="G456" s="69" t="s">
        <v>4</v>
      </c>
      <c r="H456" s="68">
        <v>1560</v>
      </c>
      <c r="I456" s="8">
        <f t="shared" si="35"/>
        <v>12.48</v>
      </c>
      <c r="J456" s="8">
        <v>3.855</v>
      </c>
      <c r="K456" s="69">
        <v>125</v>
      </c>
      <c r="L456" s="68">
        <v>305</v>
      </c>
      <c r="M456" s="8">
        <f t="shared" si="36"/>
        <v>2.44</v>
      </c>
      <c r="N456" s="8">
        <v>1.494</v>
      </c>
      <c r="O456" s="69">
        <f t="shared" si="37"/>
        <v>125</v>
      </c>
      <c r="P456" s="181">
        <f t="shared" si="38"/>
        <v>5.1147540983606561</v>
      </c>
      <c r="Q456" s="77" t="s">
        <v>716</v>
      </c>
      <c r="V456" s="84">
        <v>0.4284722222222222</v>
      </c>
      <c r="W456" s="85">
        <v>0.58333333333333337</v>
      </c>
      <c r="X456" s="86">
        <f t="shared" si="39"/>
        <v>0.15486111111111117</v>
      </c>
    </row>
    <row r="457" spans="1:24" x14ac:dyDescent="0.3">
      <c r="A457" s="44" t="s">
        <v>5337</v>
      </c>
      <c r="B457" s="68" t="s">
        <v>5338</v>
      </c>
      <c r="C457" s="2" t="s">
        <v>6</v>
      </c>
      <c r="D457" s="2">
        <v>46</v>
      </c>
      <c r="E457" s="6">
        <v>26938</v>
      </c>
      <c r="F457" s="7">
        <v>43773.602476851855</v>
      </c>
      <c r="G457" s="69" t="s">
        <v>4</v>
      </c>
      <c r="H457" s="68">
        <v>699</v>
      </c>
      <c r="I457" s="8">
        <f t="shared" si="35"/>
        <v>5.0652173913043477</v>
      </c>
      <c r="J457" s="8">
        <v>2.4529999999999998</v>
      </c>
      <c r="K457" s="69">
        <v>138</v>
      </c>
      <c r="L457" s="68">
        <v>212</v>
      </c>
      <c r="M457" s="8">
        <f t="shared" si="36"/>
        <v>1.536231884057971</v>
      </c>
      <c r="N457" s="8">
        <v>1.3240000000000001</v>
      </c>
      <c r="O457" s="69">
        <f t="shared" si="37"/>
        <v>138</v>
      </c>
      <c r="P457" s="181">
        <f t="shared" si="38"/>
        <v>3.2971698113207548</v>
      </c>
      <c r="Q457" s="77" t="s">
        <v>716</v>
      </c>
      <c r="V457" s="84">
        <v>0.4201388888888889</v>
      </c>
      <c r="W457" s="85">
        <v>0.59722222222222221</v>
      </c>
      <c r="X457" s="86">
        <f t="shared" si="39"/>
        <v>0.17708333333333331</v>
      </c>
    </row>
    <row r="458" spans="1:24" x14ac:dyDescent="0.3">
      <c r="A458" s="44" t="s">
        <v>5339</v>
      </c>
      <c r="B458" s="68" t="s">
        <v>5340</v>
      </c>
      <c r="C458" s="2" t="s">
        <v>1</v>
      </c>
      <c r="D458" s="2">
        <v>51</v>
      </c>
      <c r="E458" s="6">
        <v>24901</v>
      </c>
      <c r="F458" s="7">
        <v>43773.619479166664</v>
      </c>
      <c r="G458" s="69" t="s">
        <v>4</v>
      </c>
      <c r="H458" s="68">
        <v>1393</v>
      </c>
      <c r="I458" s="8">
        <f t="shared" si="35"/>
        <v>11.055555555555555</v>
      </c>
      <c r="J458" s="8">
        <v>3.1779999999999999</v>
      </c>
      <c r="K458" s="69">
        <v>126</v>
      </c>
      <c r="L458" s="68">
        <v>519</v>
      </c>
      <c r="M458" s="8">
        <f t="shared" si="36"/>
        <v>4.1190476190476186</v>
      </c>
      <c r="N458" s="8">
        <v>2.069</v>
      </c>
      <c r="O458" s="69">
        <f t="shared" si="37"/>
        <v>126</v>
      </c>
      <c r="P458" s="181">
        <f t="shared" si="38"/>
        <v>2.6840077071290946</v>
      </c>
      <c r="Q458" s="77" t="s">
        <v>716</v>
      </c>
      <c r="V458" s="84">
        <v>0.45555555555555555</v>
      </c>
      <c r="W458" s="85">
        <v>0.61805555555555558</v>
      </c>
      <c r="X458" s="86">
        <f t="shared" si="39"/>
        <v>0.16250000000000003</v>
      </c>
    </row>
    <row r="459" spans="1:24" x14ac:dyDescent="0.3">
      <c r="A459" s="44" t="s">
        <v>5341</v>
      </c>
      <c r="B459" s="68" t="s">
        <v>154</v>
      </c>
      <c r="C459" s="2" t="s">
        <v>1</v>
      </c>
      <c r="D459" s="2">
        <v>39</v>
      </c>
      <c r="E459" s="6">
        <v>29192</v>
      </c>
      <c r="F459" s="7">
        <v>43773.634409722225</v>
      </c>
      <c r="G459" s="69" t="s">
        <v>4</v>
      </c>
      <c r="H459" s="68">
        <v>1090</v>
      </c>
      <c r="I459" s="8">
        <f t="shared" si="35"/>
        <v>10.380952380952381</v>
      </c>
      <c r="J459" s="8">
        <v>3.2829999999999999</v>
      </c>
      <c r="K459" s="69">
        <v>105</v>
      </c>
      <c r="L459" s="68">
        <v>311</v>
      </c>
      <c r="M459" s="8">
        <f t="shared" si="36"/>
        <v>2.961904761904762</v>
      </c>
      <c r="N459" s="8">
        <v>1.855</v>
      </c>
      <c r="O459" s="69">
        <f t="shared" si="37"/>
        <v>105</v>
      </c>
      <c r="P459" s="181">
        <f t="shared" si="38"/>
        <v>3.504823151125402</v>
      </c>
      <c r="Q459" s="77" t="s">
        <v>716</v>
      </c>
      <c r="V459" s="84">
        <v>0.46111111111111108</v>
      </c>
      <c r="W459" s="85">
        <v>0.63194444444444442</v>
      </c>
      <c r="X459" s="86">
        <f t="shared" si="39"/>
        <v>0.17083333333333334</v>
      </c>
    </row>
    <row r="460" spans="1:24" x14ac:dyDescent="0.3">
      <c r="A460" s="44" t="s">
        <v>5342</v>
      </c>
      <c r="B460" s="68" t="s">
        <v>5343</v>
      </c>
      <c r="C460" s="2" t="s">
        <v>1</v>
      </c>
      <c r="D460" s="2">
        <v>64</v>
      </c>
      <c r="E460" s="6">
        <v>20091</v>
      </c>
      <c r="F460" s="7">
        <v>43773.646319444444</v>
      </c>
      <c r="G460" s="69" t="s">
        <v>4</v>
      </c>
      <c r="H460" s="68">
        <v>2424</v>
      </c>
      <c r="I460" s="8">
        <f t="shared" si="35"/>
        <v>19.391999999999999</v>
      </c>
      <c r="J460" s="8">
        <v>4.984</v>
      </c>
      <c r="K460" s="69">
        <v>125</v>
      </c>
      <c r="L460" s="68">
        <v>326</v>
      </c>
      <c r="M460" s="8">
        <f t="shared" si="36"/>
        <v>2.6080000000000001</v>
      </c>
      <c r="N460" s="8">
        <v>1.5960000000000001</v>
      </c>
      <c r="O460" s="69">
        <f t="shared" si="37"/>
        <v>125</v>
      </c>
      <c r="P460" s="181">
        <f t="shared" si="38"/>
        <v>7.4355828220858893</v>
      </c>
      <c r="Q460" s="77" t="s">
        <v>716</v>
      </c>
      <c r="V460" s="84">
        <v>0.47430555555555554</v>
      </c>
      <c r="W460" s="85">
        <v>0.64583333333333337</v>
      </c>
      <c r="X460" s="86">
        <f t="shared" si="39"/>
        <v>0.17152777777777783</v>
      </c>
    </row>
    <row r="461" spans="1:24" x14ac:dyDescent="0.3">
      <c r="A461" s="44" t="s">
        <v>5344</v>
      </c>
      <c r="B461" s="68" t="s">
        <v>5345</v>
      </c>
      <c r="C461" s="2" t="s">
        <v>6</v>
      </c>
      <c r="D461" s="2">
        <v>27</v>
      </c>
      <c r="E461" s="6">
        <v>33689</v>
      </c>
      <c r="F461" s="7">
        <v>43773.666747685187</v>
      </c>
      <c r="G461" s="69" t="s">
        <v>553</v>
      </c>
      <c r="H461" s="68">
        <v>1076</v>
      </c>
      <c r="I461" s="8">
        <f t="shared" si="35"/>
        <v>8.5396825396825395</v>
      </c>
      <c r="J461" s="8">
        <v>2.8330000000000002</v>
      </c>
      <c r="K461" s="69">
        <v>126</v>
      </c>
      <c r="L461" s="68">
        <v>336</v>
      </c>
      <c r="M461" s="8">
        <f t="shared" si="36"/>
        <v>2.6666666666666665</v>
      </c>
      <c r="N461" s="8">
        <v>1.59</v>
      </c>
      <c r="O461" s="69">
        <f t="shared" si="37"/>
        <v>126</v>
      </c>
      <c r="P461" s="181">
        <f t="shared" si="38"/>
        <v>3.2023809523809526</v>
      </c>
      <c r="Q461" s="77" t="s">
        <v>716</v>
      </c>
      <c r="V461" s="84">
        <v>0.50763888888888886</v>
      </c>
      <c r="W461" s="85">
        <v>0.66666666666666663</v>
      </c>
      <c r="X461" s="86">
        <f t="shared" si="39"/>
        <v>0.15902777777777777</v>
      </c>
    </row>
    <row r="462" spans="1:24" x14ac:dyDescent="0.3">
      <c r="A462" s="44" t="s">
        <v>5346</v>
      </c>
      <c r="B462" s="68" t="s">
        <v>5347</v>
      </c>
      <c r="C462" s="2" t="s">
        <v>6</v>
      </c>
      <c r="D462" s="2">
        <v>57</v>
      </c>
      <c r="E462" s="6">
        <v>22697</v>
      </c>
      <c r="F462" s="7">
        <v>43773.67869212963</v>
      </c>
      <c r="G462" s="69" t="s">
        <v>4</v>
      </c>
      <c r="H462" s="68">
        <v>1022</v>
      </c>
      <c r="I462" s="8">
        <f t="shared" si="35"/>
        <v>7.4057971014492754</v>
      </c>
      <c r="J462" s="8">
        <v>2.9860000000000002</v>
      </c>
      <c r="K462" s="69">
        <v>138</v>
      </c>
      <c r="L462" s="68">
        <v>211</v>
      </c>
      <c r="M462" s="8">
        <f t="shared" si="36"/>
        <v>1.5289855072463767</v>
      </c>
      <c r="N462" s="8">
        <v>1.325</v>
      </c>
      <c r="O462" s="69">
        <f t="shared" si="37"/>
        <v>138</v>
      </c>
      <c r="P462" s="181">
        <f t="shared" si="38"/>
        <v>4.8436018957345972</v>
      </c>
      <c r="Q462" s="77" t="s">
        <v>716</v>
      </c>
      <c r="V462" s="84">
        <v>0.5</v>
      </c>
      <c r="W462" s="85">
        <v>0.68055555555555547</v>
      </c>
      <c r="X462" s="86">
        <f t="shared" si="39"/>
        <v>0.18055555555555547</v>
      </c>
    </row>
    <row r="463" spans="1:24" x14ac:dyDescent="0.3">
      <c r="A463" s="44" t="s">
        <v>5348</v>
      </c>
      <c r="B463" s="68" t="s">
        <v>5349</v>
      </c>
      <c r="C463" s="2" t="s">
        <v>1</v>
      </c>
      <c r="D463" s="2">
        <v>55</v>
      </c>
      <c r="E463" s="6">
        <v>23636</v>
      </c>
      <c r="F463" s="7">
        <v>43773.709131944444</v>
      </c>
      <c r="G463" s="69" t="s">
        <v>4</v>
      </c>
      <c r="H463" s="68">
        <v>2797</v>
      </c>
      <c r="I463" s="8">
        <f t="shared" si="35"/>
        <v>23.308333333333334</v>
      </c>
      <c r="J463" s="8">
        <v>5.9530000000000003</v>
      </c>
      <c r="K463" s="69">
        <v>120</v>
      </c>
      <c r="L463" s="68">
        <v>735</v>
      </c>
      <c r="M463" s="8">
        <f t="shared" si="36"/>
        <v>6.125</v>
      </c>
      <c r="N463" s="8">
        <v>2.202</v>
      </c>
      <c r="O463" s="69">
        <f t="shared" si="37"/>
        <v>120</v>
      </c>
      <c r="P463" s="181">
        <f t="shared" si="38"/>
        <v>3.8054421768707485</v>
      </c>
      <c r="Q463" s="77" t="s">
        <v>716</v>
      </c>
      <c r="V463" s="84">
        <v>0.56597222222222221</v>
      </c>
      <c r="W463" s="85">
        <v>0.70833333333333337</v>
      </c>
      <c r="X463" s="86">
        <f t="shared" si="39"/>
        <v>0.14236111111111116</v>
      </c>
    </row>
    <row r="464" spans="1:24" x14ac:dyDescent="0.3">
      <c r="A464" s="44" t="s">
        <v>5350</v>
      </c>
      <c r="B464" s="68" t="s">
        <v>5351</v>
      </c>
      <c r="C464" s="2" t="s">
        <v>1</v>
      </c>
      <c r="D464" s="2">
        <v>70</v>
      </c>
      <c r="E464" s="6">
        <v>17987</v>
      </c>
      <c r="F464" s="7">
        <v>43774.411793981482</v>
      </c>
      <c r="G464" s="69" t="s">
        <v>71</v>
      </c>
      <c r="H464" s="68">
        <v>1777</v>
      </c>
      <c r="I464" s="8">
        <f t="shared" si="35"/>
        <v>15.452173913043477</v>
      </c>
      <c r="J464" s="8">
        <v>4.343</v>
      </c>
      <c r="K464" s="69">
        <v>115</v>
      </c>
      <c r="L464" s="68">
        <v>616</v>
      </c>
      <c r="M464" s="8">
        <f t="shared" si="36"/>
        <v>5.3565217391304349</v>
      </c>
      <c r="N464" s="8">
        <v>2.524</v>
      </c>
      <c r="O464" s="69">
        <f t="shared" si="37"/>
        <v>115</v>
      </c>
      <c r="P464" s="181">
        <f t="shared" si="38"/>
        <v>2.8847402597402594</v>
      </c>
      <c r="Q464" s="77" t="s">
        <v>716</v>
      </c>
      <c r="V464" s="84">
        <v>0.40972222222222227</v>
      </c>
      <c r="W464" s="85">
        <v>0.56944444444444442</v>
      </c>
      <c r="X464" s="86">
        <f t="shared" si="39"/>
        <v>0.15972222222222215</v>
      </c>
    </row>
    <row r="465" spans="1:24" x14ac:dyDescent="0.3">
      <c r="A465" s="44" t="s">
        <v>5352</v>
      </c>
      <c r="B465" s="68" t="s">
        <v>5353</v>
      </c>
      <c r="C465" s="2" t="s">
        <v>6</v>
      </c>
      <c r="D465" s="2">
        <v>78</v>
      </c>
      <c r="E465" s="6">
        <v>14925</v>
      </c>
      <c r="F465" s="7">
        <v>43774.52375</v>
      </c>
      <c r="G465" s="69" t="s">
        <v>4</v>
      </c>
      <c r="H465" s="68">
        <v>1837</v>
      </c>
      <c r="I465" s="8">
        <f t="shared" si="35"/>
        <v>14.579365079365079</v>
      </c>
      <c r="J465" s="8">
        <v>4.2489999999999997</v>
      </c>
      <c r="K465" s="69">
        <v>126</v>
      </c>
      <c r="L465" s="68">
        <v>623</v>
      </c>
      <c r="M465" s="8">
        <f t="shared" si="36"/>
        <v>4.9444444444444446</v>
      </c>
      <c r="N465" s="8">
        <v>2.1219999999999999</v>
      </c>
      <c r="O465" s="69">
        <f t="shared" si="37"/>
        <v>126</v>
      </c>
      <c r="P465" s="181">
        <f t="shared" si="38"/>
        <v>2.9486356340288924</v>
      </c>
      <c r="Q465" s="77" t="s">
        <v>716</v>
      </c>
      <c r="V465" s="84">
        <v>0.37638888888888888</v>
      </c>
      <c r="W465" s="85">
        <v>0.52083333333333337</v>
      </c>
      <c r="X465" s="86">
        <f t="shared" si="39"/>
        <v>0.14444444444444449</v>
      </c>
    </row>
    <row r="466" spans="1:24" x14ac:dyDescent="0.3">
      <c r="A466" s="44" t="s">
        <v>5354</v>
      </c>
      <c r="B466" s="68" t="s">
        <v>5355</v>
      </c>
      <c r="C466" s="2" t="s">
        <v>1</v>
      </c>
      <c r="D466" s="2">
        <v>47</v>
      </c>
      <c r="E466" s="6">
        <v>26371</v>
      </c>
      <c r="F466" s="7">
        <v>43774.538263888891</v>
      </c>
      <c r="G466" s="69" t="s">
        <v>4</v>
      </c>
      <c r="H466" s="68">
        <v>1488</v>
      </c>
      <c r="I466" s="8">
        <f t="shared" si="35"/>
        <v>14.88</v>
      </c>
      <c r="J466" s="8">
        <v>4.1790000000000003</v>
      </c>
      <c r="K466" s="69">
        <v>100</v>
      </c>
      <c r="L466" s="68">
        <v>351</v>
      </c>
      <c r="M466" s="8">
        <f t="shared" si="36"/>
        <v>3.51</v>
      </c>
      <c r="N466" s="8">
        <v>2.0470000000000002</v>
      </c>
      <c r="O466" s="69">
        <f t="shared" si="37"/>
        <v>100</v>
      </c>
      <c r="P466" s="181">
        <f t="shared" si="38"/>
        <v>4.2393162393162394</v>
      </c>
      <c r="Q466" s="77" t="s">
        <v>716</v>
      </c>
      <c r="V466" s="84">
        <v>0.38263888888888892</v>
      </c>
      <c r="W466" s="85">
        <v>0.53472222222222221</v>
      </c>
      <c r="X466" s="86">
        <f t="shared" si="39"/>
        <v>0.15208333333333329</v>
      </c>
    </row>
    <row r="467" spans="1:24" x14ac:dyDescent="0.3">
      <c r="A467" s="44" t="s">
        <v>5356</v>
      </c>
      <c r="B467" s="68" t="s">
        <v>5357</v>
      </c>
      <c r="C467" s="2" t="s">
        <v>1</v>
      </c>
      <c r="D467" s="2">
        <v>65</v>
      </c>
      <c r="E467" s="6">
        <v>19768</v>
      </c>
      <c r="F467" s="7">
        <v>43774.553865740738</v>
      </c>
      <c r="G467" s="69" t="s">
        <v>4</v>
      </c>
      <c r="H467" s="68">
        <v>1747</v>
      </c>
      <c r="I467" s="8">
        <f t="shared" si="35"/>
        <v>14.558333333333334</v>
      </c>
      <c r="J467" s="8">
        <v>3.8410000000000002</v>
      </c>
      <c r="K467" s="69">
        <v>120</v>
      </c>
      <c r="L467" s="68">
        <v>469</v>
      </c>
      <c r="M467" s="8">
        <f t="shared" si="36"/>
        <v>3.9083333333333332</v>
      </c>
      <c r="N467" s="8">
        <v>2.11</v>
      </c>
      <c r="O467" s="69">
        <f t="shared" si="37"/>
        <v>120</v>
      </c>
      <c r="P467" s="181">
        <f t="shared" si="38"/>
        <v>3.7249466950959489</v>
      </c>
      <c r="Q467" s="77" t="s">
        <v>716</v>
      </c>
      <c r="V467" s="84">
        <v>0.3972222222222222</v>
      </c>
      <c r="W467" s="85">
        <v>0.54861111111111105</v>
      </c>
      <c r="X467" s="86">
        <f t="shared" si="39"/>
        <v>0.15138888888888885</v>
      </c>
    </row>
    <row r="468" spans="1:24" x14ac:dyDescent="0.3">
      <c r="A468" s="44" t="s">
        <v>5358</v>
      </c>
      <c r="B468" s="68" t="s">
        <v>5359</v>
      </c>
      <c r="C468" s="2" t="s">
        <v>1</v>
      </c>
      <c r="D468" s="2">
        <v>62</v>
      </c>
      <c r="E468" s="6">
        <v>20899</v>
      </c>
      <c r="F468" s="7">
        <v>43774.590914351851</v>
      </c>
      <c r="G468" s="69" t="s">
        <v>4</v>
      </c>
      <c r="H468" s="68">
        <v>1366</v>
      </c>
      <c r="I468" s="8">
        <f t="shared" si="35"/>
        <v>10.841269841269842</v>
      </c>
      <c r="J468" s="8">
        <v>3.4470000000000001</v>
      </c>
      <c r="K468" s="69">
        <v>126</v>
      </c>
      <c r="L468" s="68">
        <v>307</v>
      </c>
      <c r="M468" s="8">
        <f t="shared" si="36"/>
        <v>2.4365079365079363</v>
      </c>
      <c r="N468" s="8">
        <v>1.536</v>
      </c>
      <c r="O468" s="69">
        <f t="shared" si="37"/>
        <v>126</v>
      </c>
      <c r="P468" s="181">
        <f t="shared" si="38"/>
        <v>4.449511400651466</v>
      </c>
      <c r="Q468" s="77" t="s">
        <v>716</v>
      </c>
      <c r="V468" s="84">
        <v>0.4236111111111111</v>
      </c>
      <c r="W468" s="85">
        <v>0.59027777777777779</v>
      </c>
      <c r="X468" s="86">
        <f t="shared" si="39"/>
        <v>0.16666666666666669</v>
      </c>
    </row>
    <row r="469" spans="1:24" x14ac:dyDescent="0.3">
      <c r="A469" s="44" t="s">
        <v>5360</v>
      </c>
      <c r="B469" s="68" t="s">
        <v>770</v>
      </c>
      <c r="C469" s="2" t="s">
        <v>1</v>
      </c>
      <c r="D469" s="2">
        <v>47</v>
      </c>
      <c r="E469" s="6">
        <v>26326</v>
      </c>
      <c r="F469" s="7">
        <v>43774.606504629628</v>
      </c>
      <c r="G469" s="69" t="s">
        <v>4</v>
      </c>
      <c r="H469" s="68">
        <v>954</v>
      </c>
      <c r="I469" s="8">
        <f t="shared" si="35"/>
        <v>8.2956521739130427</v>
      </c>
      <c r="J469" s="8">
        <v>2.6819999999999999</v>
      </c>
      <c r="K469" s="69">
        <v>115</v>
      </c>
      <c r="L469" s="68">
        <v>234</v>
      </c>
      <c r="M469" s="8">
        <f t="shared" si="36"/>
        <v>2.034782608695652</v>
      </c>
      <c r="N469" s="8">
        <v>1.4379999999999999</v>
      </c>
      <c r="O469" s="69">
        <f t="shared" si="37"/>
        <v>115</v>
      </c>
      <c r="P469" s="181">
        <f t="shared" si="38"/>
        <v>4.0769230769230766</v>
      </c>
      <c r="Q469" s="77" t="s">
        <v>716</v>
      </c>
      <c r="V469" s="84">
        <v>0.42708333333333331</v>
      </c>
      <c r="W469" s="85">
        <v>0.59722222222222221</v>
      </c>
      <c r="X469" s="86">
        <f t="shared" si="39"/>
        <v>0.1701388888888889</v>
      </c>
    </row>
    <row r="470" spans="1:24" x14ac:dyDescent="0.3">
      <c r="A470" s="44" t="s">
        <v>2630</v>
      </c>
      <c r="B470" s="68" t="s">
        <v>1178</v>
      </c>
      <c r="C470" s="2" t="s">
        <v>1</v>
      </c>
      <c r="D470" s="2">
        <v>45</v>
      </c>
      <c r="E470" s="6">
        <v>27159</v>
      </c>
      <c r="F470" s="7">
        <v>43774.61986111111</v>
      </c>
      <c r="G470" s="69" t="s">
        <v>4</v>
      </c>
      <c r="H470" s="68">
        <v>741</v>
      </c>
      <c r="I470" s="8">
        <f t="shared" si="35"/>
        <v>7.0571428571428569</v>
      </c>
      <c r="J470" s="8">
        <v>2.5790000000000002</v>
      </c>
      <c r="K470" s="69">
        <v>105</v>
      </c>
      <c r="L470" s="68">
        <v>278</v>
      </c>
      <c r="M470" s="8">
        <f t="shared" si="36"/>
        <v>2.6476190476190475</v>
      </c>
      <c r="N470" s="8">
        <v>1.647</v>
      </c>
      <c r="O470" s="69">
        <f t="shared" si="37"/>
        <v>105</v>
      </c>
      <c r="P470" s="181">
        <f t="shared" si="38"/>
        <v>2.6654676258992804</v>
      </c>
      <c r="Q470" s="77" t="s">
        <v>716</v>
      </c>
      <c r="V470" s="84">
        <v>0.45347222222222222</v>
      </c>
      <c r="W470" s="85">
        <v>0.61805555555555558</v>
      </c>
      <c r="X470" s="86">
        <f t="shared" si="39"/>
        <v>0.16458333333333336</v>
      </c>
    </row>
    <row r="471" spans="1:24" x14ac:dyDescent="0.3">
      <c r="A471" s="44" t="s">
        <v>5361</v>
      </c>
      <c r="B471" s="68" t="s">
        <v>1370</v>
      </c>
      <c r="C471" s="2" t="s">
        <v>1</v>
      </c>
      <c r="D471" s="2">
        <v>52</v>
      </c>
      <c r="E471" s="6">
        <v>24515</v>
      </c>
      <c r="F471" s="7">
        <v>43774.634675925925</v>
      </c>
      <c r="G471" s="69" t="s">
        <v>4</v>
      </c>
      <c r="H471" s="68">
        <v>1458</v>
      </c>
      <c r="I471" s="8">
        <f t="shared" si="35"/>
        <v>12.678260869565218</v>
      </c>
      <c r="J471" s="8">
        <v>3.496</v>
      </c>
      <c r="K471" s="69">
        <v>115</v>
      </c>
      <c r="L471" s="68">
        <v>339</v>
      </c>
      <c r="M471" s="8">
        <f t="shared" si="36"/>
        <v>2.9478260869565216</v>
      </c>
      <c r="N471" s="8">
        <v>1.7410000000000001</v>
      </c>
      <c r="O471" s="69">
        <f t="shared" si="37"/>
        <v>115</v>
      </c>
      <c r="P471" s="181">
        <f t="shared" si="38"/>
        <v>4.3008849557522124</v>
      </c>
      <c r="Q471" s="77" t="s">
        <v>716</v>
      </c>
      <c r="V471" s="84">
        <v>0.46388888888888885</v>
      </c>
      <c r="W471" s="85">
        <v>0.63541666666666663</v>
      </c>
      <c r="X471" s="86">
        <f t="shared" si="39"/>
        <v>0.17152777777777778</v>
      </c>
    </row>
    <row r="472" spans="1:24" x14ac:dyDescent="0.3">
      <c r="A472" s="44" t="s">
        <v>5362</v>
      </c>
      <c r="B472" s="68" t="s">
        <v>988</v>
      </c>
      <c r="C472" s="2" t="s">
        <v>1</v>
      </c>
      <c r="D472" s="2">
        <v>53</v>
      </c>
      <c r="E472" s="6">
        <v>24383</v>
      </c>
      <c r="F472" s="7">
        <v>43774.648981481485</v>
      </c>
      <c r="G472" s="69" t="s">
        <v>4</v>
      </c>
      <c r="H472" s="68">
        <v>1620</v>
      </c>
      <c r="I472" s="8">
        <f t="shared" si="35"/>
        <v>12.272727272727273</v>
      </c>
      <c r="J472" s="8">
        <v>3.7229999999999999</v>
      </c>
      <c r="K472" s="69">
        <v>132</v>
      </c>
      <c r="L472" s="68">
        <v>364</v>
      </c>
      <c r="M472" s="8">
        <f t="shared" si="36"/>
        <v>2.7575757575757578</v>
      </c>
      <c r="N472" s="8">
        <v>1.7350000000000001</v>
      </c>
      <c r="O472" s="69">
        <f t="shared" si="37"/>
        <v>132</v>
      </c>
      <c r="P472" s="181">
        <f t="shared" si="38"/>
        <v>4.4505494505494507</v>
      </c>
      <c r="Q472" s="77" t="s">
        <v>716</v>
      </c>
      <c r="V472" s="84">
        <v>0.48819444444444443</v>
      </c>
      <c r="W472" s="85">
        <v>0.64930555555555558</v>
      </c>
      <c r="X472" s="86">
        <f t="shared" si="39"/>
        <v>0.16111111111111115</v>
      </c>
    </row>
    <row r="473" spans="1:24" x14ac:dyDescent="0.3">
      <c r="A473" s="44" t="s">
        <v>5363</v>
      </c>
      <c r="B473" s="68" t="s">
        <v>5364</v>
      </c>
      <c r="C473" s="2" t="s">
        <v>6</v>
      </c>
      <c r="D473" s="2">
        <v>78</v>
      </c>
      <c r="E473" s="6">
        <v>14986</v>
      </c>
      <c r="F473" s="7">
        <v>43774.663113425922</v>
      </c>
      <c r="G473" s="69" t="s">
        <v>4</v>
      </c>
      <c r="H473" s="68">
        <v>3054</v>
      </c>
      <c r="I473" s="8">
        <f t="shared" si="35"/>
        <v>24.238095238095237</v>
      </c>
      <c r="J473" s="8">
        <v>5.3940000000000001</v>
      </c>
      <c r="K473" s="69">
        <v>126</v>
      </c>
      <c r="L473" s="68">
        <v>468</v>
      </c>
      <c r="M473" s="8">
        <f t="shared" si="36"/>
        <v>3.7142857142857144</v>
      </c>
      <c r="N473" s="8">
        <v>1.7789999999999999</v>
      </c>
      <c r="O473" s="69">
        <f t="shared" si="37"/>
        <v>126</v>
      </c>
      <c r="P473" s="181">
        <f t="shared" si="38"/>
        <v>6.5256410256410255</v>
      </c>
      <c r="Q473" s="77" t="s">
        <v>716</v>
      </c>
      <c r="V473" s="84">
        <v>0.48680555555555555</v>
      </c>
      <c r="W473" s="85">
        <v>0.66666666666666663</v>
      </c>
      <c r="X473" s="86">
        <f t="shared" si="39"/>
        <v>0.17986111111111108</v>
      </c>
    </row>
    <row r="474" spans="1:24" x14ac:dyDescent="0.3">
      <c r="A474" s="44" t="s">
        <v>5365</v>
      </c>
      <c r="B474" s="68" t="s">
        <v>5366</v>
      </c>
      <c r="C474" s="2" t="s">
        <v>6</v>
      </c>
      <c r="D474" s="2">
        <v>83</v>
      </c>
      <c r="E474" s="6">
        <v>13151</v>
      </c>
      <c r="F474" s="7">
        <v>43774.685300925928</v>
      </c>
      <c r="G474" s="69" t="s">
        <v>4</v>
      </c>
      <c r="H474" s="68">
        <v>2104</v>
      </c>
      <c r="I474" s="8">
        <f t="shared" si="35"/>
        <v>18.456140350877192</v>
      </c>
      <c r="J474" s="8">
        <v>4.4820000000000002</v>
      </c>
      <c r="K474" s="69">
        <v>114</v>
      </c>
      <c r="L474" s="68">
        <v>782</v>
      </c>
      <c r="M474" s="8">
        <f t="shared" si="36"/>
        <v>6.8596491228070171</v>
      </c>
      <c r="N474" s="8">
        <v>2.831</v>
      </c>
      <c r="O474" s="69">
        <f t="shared" si="37"/>
        <v>114</v>
      </c>
      <c r="P474" s="181">
        <f t="shared" si="38"/>
        <v>2.6905370843989771</v>
      </c>
      <c r="Q474" s="77" t="s">
        <v>716</v>
      </c>
      <c r="V474" s="84">
        <v>0.50347222222222221</v>
      </c>
      <c r="W474" s="85">
        <v>0.68055555555555547</v>
      </c>
      <c r="X474" s="86">
        <f t="shared" si="39"/>
        <v>0.17708333333333326</v>
      </c>
    </row>
    <row r="475" spans="1:24" x14ac:dyDescent="0.3">
      <c r="A475" s="44" t="s">
        <v>5367</v>
      </c>
      <c r="B475" s="68" t="s">
        <v>5368</v>
      </c>
      <c r="C475" s="2" t="s">
        <v>6</v>
      </c>
      <c r="D475" s="2">
        <v>58</v>
      </c>
      <c r="E475" s="6">
        <v>22508</v>
      </c>
      <c r="F475" s="7">
        <v>43775.381874999999</v>
      </c>
      <c r="G475" s="69" t="s">
        <v>2</v>
      </c>
      <c r="H475" s="68">
        <v>1398</v>
      </c>
      <c r="I475" s="8">
        <f t="shared" si="35"/>
        <v>11.65</v>
      </c>
      <c r="J475" s="8">
        <v>3.36</v>
      </c>
      <c r="K475" s="69">
        <v>120</v>
      </c>
      <c r="L475" s="68">
        <v>534</v>
      </c>
      <c r="M475" s="8">
        <f t="shared" si="36"/>
        <v>4.45</v>
      </c>
      <c r="N475" s="8">
        <v>2.008</v>
      </c>
      <c r="O475" s="69">
        <f t="shared" si="37"/>
        <v>120</v>
      </c>
      <c r="P475" s="181">
        <f t="shared" si="38"/>
        <v>2.6179775280898876</v>
      </c>
      <c r="Q475" s="77" t="s">
        <v>716</v>
      </c>
      <c r="V475" s="84">
        <v>0.38055555555555554</v>
      </c>
      <c r="W475" s="85">
        <v>0.54861111111111105</v>
      </c>
      <c r="X475" s="86">
        <f t="shared" si="39"/>
        <v>0.16805555555555551</v>
      </c>
    </row>
    <row r="476" spans="1:24" ht="17.100000000000001" customHeight="1" x14ac:dyDescent="0.3">
      <c r="A476" s="44" t="s">
        <v>5369</v>
      </c>
      <c r="B476" s="68" t="s">
        <v>237</v>
      </c>
      <c r="C476" s="2" t="s">
        <v>1</v>
      </c>
      <c r="D476" s="2">
        <v>72</v>
      </c>
      <c r="E476" s="6">
        <v>17146</v>
      </c>
      <c r="F476" s="7">
        <v>43775.521053240744</v>
      </c>
      <c r="G476" s="69" t="s">
        <v>4</v>
      </c>
      <c r="H476" s="68">
        <v>2152</v>
      </c>
      <c r="I476" s="8">
        <f t="shared" si="35"/>
        <v>16.303030303030305</v>
      </c>
      <c r="J476" s="8">
        <v>4.782</v>
      </c>
      <c r="K476" s="69">
        <v>132</v>
      </c>
      <c r="L476" s="68">
        <v>644</v>
      </c>
      <c r="M476" s="8">
        <f t="shared" si="36"/>
        <v>4.8787878787878789</v>
      </c>
      <c r="N476" s="8">
        <v>2.1440000000000001</v>
      </c>
      <c r="O476" s="69">
        <f t="shared" si="37"/>
        <v>132</v>
      </c>
      <c r="P476" s="181">
        <f t="shared" si="38"/>
        <v>3.3416149068322984</v>
      </c>
      <c r="Q476" s="77" t="s">
        <v>716</v>
      </c>
      <c r="V476" s="84">
        <v>0.37777777777777777</v>
      </c>
      <c r="W476" s="85">
        <v>0.52083333333333337</v>
      </c>
      <c r="X476" s="86">
        <f t="shared" si="39"/>
        <v>0.1430555555555556</v>
      </c>
    </row>
    <row r="477" spans="1:24" ht="17.45" customHeight="1" x14ac:dyDescent="0.3">
      <c r="A477" s="44" t="s">
        <v>5370</v>
      </c>
      <c r="B477" s="68" t="s">
        <v>5371</v>
      </c>
      <c r="C477" s="2" t="s">
        <v>1</v>
      </c>
      <c r="D477" s="2">
        <v>64</v>
      </c>
      <c r="E477" s="6">
        <v>20145</v>
      </c>
      <c r="F477" s="7">
        <v>43775.535613425927</v>
      </c>
      <c r="G477" s="69" t="s">
        <v>4</v>
      </c>
      <c r="H477" s="68">
        <v>2673</v>
      </c>
      <c r="I477" s="8">
        <f t="shared" si="35"/>
        <v>23.243478260869566</v>
      </c>
      <c r="J477" s="8">
        <v>6.3</v>
      </c>
      <c r="K477" s="69">
        <v>115</v>
      </c>
      <c r="L477" s="68">
        <v>521</v>
      </c>
      <c r="M477" s="8">
        <f t="shared" si="36"/>
        <v>4.5304347826086957</v>
      </c>
      <c r="N477" s="8">
        <v>2.145</v>
      </c>
      <c r="O477" s="69">
        <f t="shared" si="37"/>
        <v>115</v>
      </c>
      <c r="P477" s="181">
        <f t="shared" si="38"/>
        <v>5.1305182341650672</v>
      </c>
      <c r="Q477" s="77" t="s">
        <v>716</v>
      </c>
      <c r="V477" s="84">
        <v>0.38750000000000001</v>
      </c>
      <c r="W477" s="85">
        <v>0.53472222222222221</v>
      </c>
      <c r="X477" s="86">
        <f t="shared" si="39"/>
        <v>0.1472222222222222</v>
      </c>
    </row>
    <row r="478" spans="1:24" x14ac:dyDescent="0.3">
      <c r="A478" s="44" t="s">
        <v>5372</v>
      </c>
      <c r="B478" s="68" t="s">
        <v>5373</v>
      </c>
      <c r="C478" s="2" t="s">
        <v>1</v>
      </c>
      <c r="D478" s="2">
        <v>55</v>
      </c>
      <c r="E478" s="6">
        <v>23607</v>
      </c>
      <c r="F478" s="7">
        <v>43775.570162037038</v>
      </c>
      <c r="G478" s="69" t="s">
        <v>4</v>
      </c>
      <c r="H478" s="68">
        <v>1441</v>
      </c>
      <c r="I478" s="8">
        <f t="shared" si="35"/>
        <v>12.530434782608696</v>
      </c>
      <c r="J478" s="8">
        <v>3.3980000000000001</v>
      </c>
      <c r="K478" s="69">
        <v>115</v>
      </c>
      <c r="L478" s="68">
        <v>421</v>
      </c>
      <c r="M478" s="8">
        <f t="shared" si="36"/>
        <v>3.6608695652173915</v>
      </c>
      <c r="N478" s="8">
        <v>1.9730000000000001</v>
      </c>
      <c r="O478" s="69">
        <f t="shared" si="37"/>
        <v>115</v>
      </c>
      <c r="P478" s="181">
        <f t="shared" si="38"/>
        <v>3.4228028503562942</v>
      </c>
      <c r="Q478" s="77" t="s">
        <v>716</v>
      </c>
      <c r="V478" s="84">
        <v>0.40277777777777773</v>
      </c>
      <c r="W478" s="85">
        <v>0.56944444444444442</v>
      </c>
      <c r="X478" s="86">
        <f t="shared" si="39"/>
        <v>0.16666666666666669</v>
      </c>
    </row>
    <row r="479" spans="1:24" x14ac:dyDescent="0.3">
      <c r="A479" s="44" t="s">
        <v>5374</v>
      </c>
      <c r="B479" s="68" t="s">
        <v>5375</v>
      </c>
      <c r="C479" s="2" t="s">
        <v>1</v>
      </c>
      <c r="D479" s="2">
        <v>53</v>
      </c>
      <c r="E479" s="6">
        <v>24066</v>
      </c>
      <c r="F479" s="7">
        <v>43775.583587962959</v>
      </c>
      <c r="G479" s="69" t="s">
        <v>4</v>
      </c>
      <c r="H479" s="68">
        <v>2749</v>
      </c>
      <c r="I479" s="8">
        <f t="shared" si="35"/>
        <v>24.990909090909092</v>
      </c>
      <c r="J479" s="8">
        <v>5.5789999999999997</v>
      </c>
      <c r="K479" s="69">
        <v>110</v>
      </c>
      <c r="L479" s="68">
        <v>377</v>
      </c>
      <c r="M479" s="8">
        <f t="shared" si="36"/>
        <v>3.4272727272727272</v>
      </c>
      <c r="N479" s="8">
        <v>1.998</v>
      </c>
      <c r="O479" s="69">
        <f t="shared" si="37"/>
        <v>110</v>
      </c>
      <c r="P479" s="181">
        <f t="shared" si="38"/>
        <v>7.2917771883289131</v>
      </c>
      <c r="Q479" s="77" t="s">
        <v>716</v>
      </c>
      <c r="V479" s="84">
        <v>0.40972222222222227</v>
      </c>
      <c r="W479" s="85">
        <v>0.58333333333333337</v>
      </c>
      <c r="X479" s="86">
        <f t="shared" si="39"/>
        <v>0.1736111111111111</v>
      </c>
    </row>
    <row r="480" spans="1:24" x14ac:dyDescent="0.3">
      <c r="A480" s="44" t="s">
        <v>5376</v>
      </c>
      <c r="B480" s="68" t="s">
        <v>5377</v>
      </c>
      <c r="C480" s="2" t="s">
        <v>6</v>
      </c>
      <c r="D480" s="2">
        <v>58</v>
      </c>
      <c r="E480" s="6">
        <v>22571</v>
      </c>
      <c r="F480" s="7">
        <v>43775.595879629633</v>
      </c>
      <c r="G480" s="69" t="s">
        <v>4</v>
      </c>
      <c r="H480" s="68">
        <v>1117</v>
      </c>
      <c r="I480" s="8">
        <f t="shared" si="35"/>
        <v>11.17</v>
      </c>
      <c r="J480" s="8">
        <v>3.101</v>
      </c>
      <c r="K480" s="69">
        <v>100</v>
      </c>
      <c r="L480" s="68">
        <v>503</v>
      </c>
      <c r="M480" s="8">
        <f t="shared" si="36"/>
        <v>5.03</v>
      </c>
      <c r="N480" s="8">
        <v>2.2040000000000002</v>
      </c>
      <c r="O480" s="69">
        <f t="shared" si="37"/>
        <v>100</v>
      </c>
      <c r="P480" s="181">
        <f t="shared" si="38"/>
        <v>2.2206759443339958</v>
      </c>
      <c r="Q480" s="77" t="s">
        <v>716</v>
      </c>
      <c r="V480" s="84">
        <v>0.43541666666666662</v>
      </c>
      <c r="W480" s="85">
        <v>0.59722222222222221</v>
      </c>
      <c r="X480" s="86">
        <f t="shared" si="39"/>
        <v>0.16180555555555559</v>
      </c>
    </row>
    <row r="481" spans="1:24" x14ac:dyDescent="0.3">
      <c r="A481" s="44" t="s">
        <v>5378</v>
      </c>
      <c r="B481" s="68" t="s">
        <v>5379</v>
      </c>
      <c r="C481" s="2" t="s">
        <v>1</v>
      </c>
      <c r="D481" s="2">
        <v>61</v>
      </c>
      <c r="E481" s="6">
        <v>21491</v>
      </c>
      <c r="F481" s="7">
        <v>43775.619467592594</v>
      </c>
      <c r="G481" s="69" t="s">
        <v>4</v>
      </c>
      <c r="H481" s="68">
        <v>1688</v>
      </c>
      <c r="I481" s="8">
        <f t="shared" si="35"/>
        <v>14.807017543859649</v>
      </c>
      <c r="J481" s="8">
        <v>3.7130000000000001</v>
      </c>
      <c r="K481" s="69">
        <v>114</v>
      </c>
      <c r="L481" s="68">
        <v>551</v>
      </c>
      <c r="M481" s="8">
        <f t="shared" si="36"/>
        <v>4.833333333333333</v>
      </c>
      <c r="N481" s="8">
        <v>2.1240000000000001</v>
      </c>
      <c r="O481" s="69">
        <f t="shared" si="37"/>
        <v>114</v>
      </c>
      <c r="P481" s="181">
        <f t="shared" si="38"/>
        <v>3.0635208711433757</v>
      </c>
      <c r="Q481" s="77" t="s">
        <v>716</v>
      </c>
      <c r="V481" s="84">
        <v>0.46249999999999997</v>
      </c>
      <c r="W481" s="85">
        <v>0.62222222222222223</v>
      </c>
      <c r="X481" s="86">
        <f t="shared" si="39"/>
        <v>0.15972222222222227</v>
      </c>
    </row>
    <row r="482" spans="1:24" x14ac:dyDescent="0.3">
      <c r="A482" s="44" t="s">
        <v>5380</v>
      </c>
      <c r="B482" s="68" t="s">
        <v>1120</v>
      </c>
      <c r="C482" s="2" t="s">
        <v>1</v>
      </c>
      <c r="D482" s="2">
        <v>37</v>
      </c>
      <c r="E482" s="6">
        <v>29904</v>
      </c>
      <c r="F482" s="7">
        <v>43775.632939814815</v>
      </c>
      <c r="G482" s="69" t="s">
        <v>4</v>
      </c>
      <c r="H482" s="68">
        <v>911</v>
      </c>
      <c r="I482" s="8">
        <f t="shared" si="35"/>
        <v>8.6761904761904756</v>
      </c>
      <c r="J482" s="8">
        <v>2.9529999999999998</v>
      </c>
      <c r="K482" s="69">
        <v>105</v>
      </c>
      <c r="L482" s="68">
        <v>279</v>
      </c>
      <c r="M482" s="8">
        <f t="shared" si="36"/>
        <v>2.657142857142857</v>
      </c>
      <c r="N482" s="8">
        <v>1.5740000000000001</v>
      </c>
      <c r="O482" s="69">
        <f t="shared" si="37"/>
        <v>105</v>
      </c>
      <c r="P482" s="181">
        <f t="shared" si="38"/>
        <v>3.2652329749103943</v>
      </c>
      <c r="Q482" s="77" t="s">
        <v>716</v>
      </c>
      <c r="V482" s="84">
        <v>0.47361111111111115</v>
      </c>
      <c r="W482" s="85">
        <v>0.63194444444444442</v>
      </c>
      <c r="X482" s="86">
        <f t="shared" si="39"/>
        <v>0.15833333333333327</v>
      </c>
    </row>
    <row r="483" spans="1:24" x14ac:dyDescent="0.3">
      <c r="A483" s="44" t="s">
        <v>5381</v>
      </c>
      <c r="B483" s="68" t="s">
        <v>5382</v>
      </c>
      <c r="C483" s="2" t="s">
        <v>6</v>
      </c>
      <c r="D483" s="2">
        <v>52</v>
      </c>
      <c r="E483" s="6">
        <v>24451</v>
      </c>
      <c r="F483" s="7">
        <v>43775.644479166665</v>
      </c>
      <c r="G483" s="69" t="s">
        <v>4</v>
      </c>
      <c r="H483" s="68">
        <v>1248</v>
      </c>
      <c r="I483" s="8">
        <f t="shared" si="35"/>
        <v>10.947368421052632</v>
      </c>
      <c r="J483" s="8">
        <v>3.6040000000000001</v>
      </c>
      <c r="K483" s="69">
        <v>114</v>
      </c>
      <c r="L483" s="68">
        <v>424</v>
      </c>
      <c r="M483" s="8">
        <f t="shared" si="36"/>
        <v>3.7192982456140351</v>
      </c>
      <c r="N483" s="8">
        <v>1.9159999999999999</v>
      </c>
      <c r="O483" s="69">
        <f t="shared" si="37"/>
        <v>114</v>
      </c>
      <c r="P483" s="181">
        <f t="shared" si="38"/>
        <v>2.9433962264150946</v>
      </c>
      <c r="Q483" s="77" t="s">
        <v>716</v>
      </c>
      <c r="V483" s="84">
        <v>0.47916666666666669</v>
      </c>
      <c r="W483" s="85">
        <v>0.64583333333333337</v>
      </c>
      <c r="X483" s="86">
        <f t="shared" si="39"/>
        <v>0.16666666666666669</v>
      </c>
    </row>
    <row r="484" spans="1:24" x14ac:dyDescent="0.3">
      <c r="A484" s="44" t="s">
        <v>5383</v>
      </c>
      <c r="B484" s="68" t="s">
        <v>5384</v>
      </c>
      <c r="C484" s="2" t="s">
        <v>1</v>
      </c>
      <c r="D484" s="2">
        <v>51</v>
      </c>
      <c r="E484" s="6">
        <v>25141</v>
      </c>
      <c r="F484" s="7">
        <v>43775.668263888889</v>
      </c>
      <c r="G484" s="69" t="s">
        <v>4</v>
      </c>
      <c r="H484" s="68">
        <v>1553</v>
      </c>
      <c r="I484" s="8">
        <f t="shared" si="35"/>
        <v>12.423999999999999</v>
      </c>
      <c r="J484" s="8">
        <v>3.3679999999999999</v>
      </c>
      <c r="K484" s="69">
        <v>125</v>
      </c>
      <c r="L484" s="68">
        <v>495</v>
      </c>
      <c r="M484" s="8">
        <f t="shared" si="36"/>
        <v>3.96</v>
      </c>
      <c r="N484" s="8">
        <v>2.1190000000000002</v>
      </c>
      <c r="O484" s="69">
        <f t="shared" si="37"/>
        <v>125</v>
      </c>
      <c r="P484" s="181">
        <f t="shared" si="38"/>
        <v>3.1373737373737374</v>
      </c>
      <c r="Q484" s="77" t="s">
        <v>716</v>
      </c>
      <c r="V484" s="84">
        <v>0.50624999999999998</v>
      </c>
      <c r="W484" s="85">
        <v>0.66666666666666663</v>
      </c>
      <c r="X484" s="86">
        <f t="shared" si="39"/>
        <v>0.16041666666666665</v>
      </c>
    </row>
    <row r="485" spans="1:24" x14ac:dyDescent="0.3">
      <c r="A485" s="44" t="s">
        <v>5385</v>
      </c>
      <c r="B485" s="68" t="s">
        <v>5386</v>
      </c>
      <c r="C485" s="2" t="s">
        <v>6</v>
      </c>
      <c r="D485" s="2">
        <v>58</v>
      </c>
      <c r="E485" s="6">
        <v>22402</v>
      </c>
      <c r="F485" s="7">
        <v>43775.682569444441</v>
      </c>
      <c r="G485" s="69" t="s">
        <v>4</v>
      </c>
      <c r="H485" s="68">
        <v>1387</v>
      </c>
      <c r="I485" s="8">
        <f t="shared" si="35"/>
        <v>9.6319444444444446</v>
      </c>
      <c r="J485" s="8">
        <v>3.1930000000000001</v>
      </c>
      <c r="K485" s="69">
        <v>144</v>
      </c>
      <c r="L485" s="68">
        <v>619</v>
      </c>
      <c r="M485" s="8">
        <f t="shared" si="36"/>
        <v>4.2986111111111107</v>
      </c>
      <c r="N485" s="8">
        <v>1.99</v>
      </c>
      <c r="O485" s="69">
        <f t="shared" si="37"/>
        <v>144</v>
      </c>
      <c r="P485" s="181">
        <f t="shared" si="38"/>
        <v>2.2407108239095317</v>
      </c>
      <c r="Q485" s="77" t="s">
        <v>716</v>
      </c>
      <c r="V485" s="84">
        <v>0.5</v>
      </c>
      <c r="W485" s="85">
        <v>0.68055555555555547</v>
      </c>
      <c r="X485" s="86">
        <f t="shared" si="39"/>
        <v>0.18055555555555547</v>
      </c>
    </row>
    <row r="486" spans="1:24" x14ac:dyDescent="0.3">
      <c r="A486" s="44" t="s">
        <v>5387</v>
      </c>
      <c r="B486" s="68" t="s">
        <v>5388</v>
      </c>
      <c r="C486" s="2" t="s">
        <v>1</v>
      </c>
      <c r="D486" s="2">
        <v>65</v>
      </c>
      <c r="E486" s="6">
        <v>19801</v>
      </c>
      <c r="F486" s="7">
        <v>43775.71234953704</v>
      </c>
      <c r="G486" s="69" t="s">
        <v>4</v>
      </c>
      <c r="H486" s="68">
        <v>1971</v>
      </c>
      <c r="I486" s="8">
        <f t="shared" si="35"/>
        <v>15.642857142857142</v>
      </c>
      <c r="J486" s="8">
        <v>3.9319999999999999</v>
      </c>
      <c r="K486" s="69">
        <v>126</v>
      </c>
      <c r="L486" s="68">
        <v>386</v>
      </c>
      <c r="M486" s="8">
        <f t="shared" si="36"/>
        <v>3.0634920634920637</v>
      </c>
      <c r="N486" s="8">
        <v>1.619</v>
      </c>
      <c r="O486" s="69">
        <f t="shared" si="37"/>
        <v>126</v>
      </c>
      <c r="P486" s="181">
        <f t="shared" si="38"/>
        <v>5.1062176165803104</v>
      </c>
      <c r="Q486" s="77" t="s">
        <v>716</v>
      </c>
      <c r="V486" s="84">
        <v>0.53472222222222221</v>
      </c>
      <c r="W486" s="85">
        <v>0.70833333333333337</v>
      </c>
      <c r="X486" s="86">
        <f t="shared" si="39"/>
        <v>0.17361111111111116</v>
      </c>
    </row>
    <row r="487" spans="1:24" x14ac:dyDescent="0.3">
      <c r="A487" s="44" t="s">
        <v>5389</v>
      </c>
      <c r="B487" s="68" t="s">
        <v>5390</v>
      </c>
      <c r="C487" s="2" t="s">
        <v>1</v>
      </c>
      <c r="D487" s="2">
        <v>57</v>
      </c>
      <c r="E487" s="6">
        <v>22861</v>
      </c>
      <c r="F487" s="7">
        <v>43775.72246527778</v>
      </c>
      <c r="G487" s="69" t="s">
        <v>4</v>
      </c>
      <c r="H487" s="68">
        <v>1745</v>
      </c>
      <c r="I487" s="8">
        <f t="shared" si="35"/>
        <v>14.541666666666666</v>
      </c>
      <c r="J487" s="8">
        <v>4.4930000000000003</v>
      </c>
      <c r="K487" s="69">
        <v>120</v>
      </c>
      <c r="L487" s="68">
        <v>413</v>
      </c>
      <c r="M487" s="8">
        <f t="shared" si="36"/>
        <v>3.4416666666666669</v>
      </c>
      <c r="N487" s="8">
        <v>1.9390000000000001</v>
      </c>
      <c r="O487" s="69">
        <f t="shared" si="37"/>
        <v>120</v>
      </c>
      <c r="P487" s="181">
        <f t="shared" si="38"/>
        <v>4.2251815980629539</v>
      </c>
      <c r="Q487" s="77" t="s">
        <v>716</v>
      </c>
      <c r="V487" s="84">
        <v>0.54027777777777775</v>
      </c>
      <c r="W487" s="85">
        <v>0.72222222222222221</v>
      </c>
      <c r="X487" s="86">
        <f t="shared" si="39"/>
        <v>0.18194444444444446</v>
      </c>
    </row>
    <row r="488" spans="1:24" x14ac:dyDescent="0.3">
      <c r="A488" s="44" t="s">
        <v>5391</v>
      </c>
      <c r="B488" s="68" t="s">
        <v>5392</v>
      </c>
      <c r="C488" s="2" t="s">
        <v>6</v>
      </c>
      <c r="D488" s="2">
        <v>43</v>
      </c>
      <c r="E488" s="6">
        <v>27771</v>
      </c>
      <c r="F488" s="7">
        <v>43776.413275462961</v>
      </c>
      <c r="G488" s="69" t="s">
        <v>71</v>
      </c>
      <c r="H488" s="68">
        <v>869</v>
      </c>
      <c r="I488" s="8">
        <f t="shared" si="35"/>
        <v>7.6228070175438596</v>
      </c>
      <c r="J488" s="8">
        <v>2.9220000000000002</v>
      </c>
      <c r="K488" s="69">
        <v>114</v>
      </c>
      <c r="L488" s="68">
        <v>309</v>
      </c>
      <c r="M488" s="8">
        <f t="shared" si="36"/>
        <v>2.7105263157894739</v>
      </c>
      <c r="N488" s="8">
        <v>1.7330000000000001</v>
      </c>
      <c r="O488" s="69">
        <f t="shared" si="37"/>
        <v>114</v>
      </c>
      <c r="P488" s="181">
        <f t="shared" si="38"/>
        <v>2.8122977346278315</v>
      </c>
      <c r="Q488" s="77" t="s">
        <v>716</v>
      </c>
      <c r="V488" s="84">
        <v>0.41666666666666669</v>
      </c>
      <c r="W488" s="85">
        <v>0.58333333333333337</v>
      </c>
      <c r="X488" s="86">
        <f t="shared" si="39"/>
        <v>0.16666666666666669</v>
      </c>
    </row>
    <row r="489" spans="1:24" x14ac:dyDescent="0.3">
      <c r="A489" s="44" t="s">
        <v>5393</v>
      </c>
      <c r="B489" s="68" t="s">
        <v>5394</v>
      </c>
      <c r="C489" s="2" t="s">
        <v>1</v>
      </c>
      <c r="D489" s="2">
        <v>73</v>
      </c>
      <c r="E489" s="6">
        <v>16969</v>
      </c>
      <c r="F489" s="7">
        <v>43776.521597222221</v>
      </c>
      <c r="G489" s="69" t="s">
        <v>4</v>
      </c>
      <c r="H489" s="68">
        <v>2113</v>
      </c>
      <c r="I489" s="8">
        <f t="shared" si="35"/>
        <v>21.13</v>
      </c>
      <c r="J489" s="8">
        <v>5.165</v>
      </c>
      <c r="K489" s="69">
        <v>100</v>
      </c>
      <c r="L489" s="68">
        <v>475</v>
      </c>
      <c r="M489" s="8">
        <f t="shared" si="36"/>
        <v>4.75</v>
      </c>
      <c r="N489" s="8">
        <v>1.9610000000000001</v>
      </c>
      <c r="O489" s="69">
        <f t="shared" si="37"/>
        <v>100</v>
      </c>
      <c r="P489" s="181">
        <f t="shared" si="38"/>
        <v>4.4484210526315788</v>
      </c>
      <c r="Q489" s="77" t="s">
        <v>716</v>
      </c>
      <c r="V489" s="84">
        <v>0.36805555555555558</v>
      </c>
      <c r="W489" s="85">
        <v>0.52083333333333337</v>
      </c>
      <c r="X489" s="86">
        <f t="shared" si="39"/>
        <v>0.15277777777777779</v>
      </c>
    </row>
    <row r="490" spans="1:24" x14ac:dyDescent="0.3">
      <c r="A490" s="44" t="s">
        <v>5395</v>
      </c>
      <c r="B490" s="68" t="s">
        <v>5396</v>
      </c>
      <c r="C490" s="2" t="s">
        <v>6</v>
      </c>
      <c r="D490" s="2">
        <v>24</v>
      </c>
      <c r="E490" s="6">
        <v>34761</v>
      </c>
      <c r="F490" s="7">
        <v>43776.541400462964</v>
      </c>
      <c r="G490" s="69" t="s">
        <v>4</v>
      </c>
      <c r="H490" s="68">
        <v>684</v>
      </c>
      <c r="I490" s="8">
        <f t="shared" si="35"/>
        <v>5.947826086956522</v>
      </c>
      <c r="J490" s="8">
        <v>2.7109999999999999</v>
      </c>
      <c r="K490" s="69">
        <v>115</v>
      </c>
      <c r="L490" s="68">
        <v>255</v>
      </c>
      <c r="M490" s="8">
        <f t="shared" si="36"/>
        <v>2.2173913043478262</v>
      </c>
      <c r="N490" s="8">
        <v>1.643</v>
      </c>
      <c r="O490" s="69">
        <f t="shared" si="37"/>
        <v>115</v>
      </c>
      <c r="P490" s="181">
        <f t="shared" si="38"/>
        <v>2.6823529411764708</v>
      </c>
      <c r="Q490" s="77" t="s">
        <v>716</v>
      </c>
      <c r="V490" s="84">
        <v>0.37847222222222227</v>
      </c>
      <c r="W490" s="85">
        <v>0.53819444444444442</v>
      </c>
      <c r="X490" s="86">
        <f t="shared" si="39"/>
        <v>0.15972222222222215</v>
      </c>
    </row>
    <row r="491" spans="1:24" x14ac:dyDescent="0.3">
      <c r="A491" s="44" t="s">
        <v>5397</v>
      </c>
      <c r="B491" s="68" t="s">
        <v>5398</v>
      </c>
      <c r="C491" s="2" t="s">
        <v>1</v>
      </c>
      <c r="D491" s="2">
        <v>57</v>
      </c>
      <c r="E491" s="6">
        <v>22657</v>
      </c>
      <c r="F491" s="7">
        <v>43776.554131944446</v>
      </c>
      <c r="G491" s="69" t="s">
        <v>4</v>
      </c>
      <c r="H491" s="68">
        <v>2336</v>
      </c>
      <c r="I491" s="8">
        <f t="shared" si="35"/>
        <v>18.539682539682541</v>
      </c>
      <c r="J491" s="8">
        <v>4.95</v>
      </c>
      <c r="K491" s="69">
        <v>126</v>
      </c>
      <c r="L491" s="68">
        <v>529</v>
      </c>
      <c r="M491" s="8">
        <f t="shared" si="36"/>
        <v>4.1984126984126986</v>
      </c>
      <c r="N491" s="8">
        <v>2.2130000000000001</v>
      </c>
      <c r="O491" s="69">
        <f t="shared" si="37"/>
        <v>126</v>
      </c>
      <c r="P491" s="181">
        <f t="shared" si="38"/>
        <v>4.4158790170132329</v>
      </c>
      <c r="Q491" s="77" t="s">
        <v>716</v>
      </c>
      <c r="V491" s="84">
        <v>0.39930555555555558</v>
      </c>
      <c r="W491" s="85">
        <v>0.55208333333333337</v>
      </c>
      <c r="X491" s="86">
        <f t="shared" si="39"/>
        <v>0.15277777777777779</v>
      </c>
    </row>
    <row r="492" spans="1:24" x14ac:dyDescent="0.3">
      <c r="A492" s="44" t="s">
        <v>5399</v>
      </c>
      <c r="B492" s="68" t="s">
        <v>5400</v>
      </c>
      <c r="C492" s="2" t="s">
        <v>1</v>
      </c>
      <c r="D492" s="2">
        <v>49</v>
      </c>
      <c r="E492" s="6">
        <v>25851</v>
      </c>
      <c r="F492" s="7">
        <v>43776.571805555555</v>
      </c>
      <c r="G492" s="69" t="s">
        <v>4</v>
      </c>
      <c r="H492" s="68">
        <v>1546</v>
      </c>
      <c r="I492" s="8">
        <f t="shared" si="35"/>
        <v>14.054545454545455</v>
      </c>
      <c r="J492" s="8">
        <v>4.05</v>
      </c>
      <c r="K492" s="69">
        <v>110</v>
      </c>
      <c r="L492" s="68">
        <v>350</v>
      </c>
      <c r="M492" s="8">
        <f t="shared" si="36"/>
        <v>3.1818181818181817</v>
      </c>
      <c r="N492" s="8">
        <v>1.6659999999999999</v>
      </c>
      <c r="O492" s="69">
        <f t="shared" si="37"/>
        <v>110</v>
      </c>
      <c r="P492" s="181">
        <f t="shared" si="38"/>
        <v>4.4171428571428573</v>
      </c>
      <c r="Q492" s="77" t="s">
        <v>716</v>
      </c>
      <c r="V492" s="84">
        <v>0.40347222222222223</v>
      </c>
      <c r="W492" s="85">
        <v>0.56944444444444442</v>
      </c>
      <c r="X492" s="86">
        <f t="shared" si="39"/>
        <v>0.16597222222222219</v>
      </c>
    </row>
    <row r="493" spans="1:24" x14ac:dyDescent="0.3">
      <c r="A493" s="44" t="s">
        <v>5401</v>
      </c>
      <c r="B493" s="68" t="s">
        <v>5402</v>
      </c>
      <c r="C493" s="2" t="s">
        <v>1</v>
      </c>
      <c r="D493" s="2">
        <v>63</v>
      </c>
      <c r="E493" s="6">
        <v>20524</v>
      </c>
      <c r="F493" s="7">
        <v>43776.605405092596</v>
      </c>
      <c r="G493" s="69" t="s">
        <v>4</v>
      </c>
      <c r="H493" s="68">
        <v>1830</v>
      </c>
      <c r="I493" s="8">
        <f t="shared" si="35"/>
        <v>17.941176470588236</v>
      </c>
      <c r="J493" s="8">
        <v>4.0949999999999998</v>
      </c>
      <c r="K493" s="69">
        <v>102</v>
      </c>
      <c r="L493" s="68">
        <v>362</v>
      </c>
      <c r="M493" s="8">
        <f t="shared" si="36"/>
        <v>3.5490196078431371</v>
      </c>
      <c r="N493" s="8">
        <v>2.0369999999999999</v>
      </c>
      <c r="O493" s="69">
        <f t="shared" si="37"/>
        <v>102</v>
      </c>
      <c r="P493" s="181">
        <f t="shared" si="38"/>
        <v>5.0552486187845309</v>
      </c>
      <c r="Q493" s="77" t="s">
        <v>716</v>
      </c>
      <c r="V493" s="84">
        <v>0.4465277777777778</v>
      </c>
      <c r="W493" s="85">
        <v>0.59722222222222221</v>
      </c>
      <c r="X493" s="86">
        <f t="shared" si="39"/>
        <v>0.15069444444444441</v>
      </c>
    </row>
    <row r="494" spans="1:24" x14ac:dyDescent="0.3">
      <c r="A494" s="44" t="s">
        <v>5403</v>
      </c>
      <c r="B494" s="68" t="s">
        <v>115</v>
      </c>
      <c r="C494" s="2" t="s">
        <v>1</v>
      </c>
      <c r="D494" s="2">
        <v>54</v>
      </c>
      <c r="E494" s="6">
        <v>23915</v>
      </c>
      <c r="F494" s="7">
        <v>43776.618773148148</v>
      </c>
      <c r="G494" s="69" t="s">
        <v>4</v>
      </c>
      <c r="H494" s="68">
        <v>2510</v>
      </c>
      <c r="I494" s="8">
        <f t="shared" si="35"/>
        <v>21.826086956521738</v>
      </c>
      <c r="J494" s="8">
        <v>5.6929999999999996</v>
      </c>
      <c r="K494" s="69">
        <v>115</v>
      </c>
      <c r="L494" s="68">
        <v>311</v>
      </c>
      <c r="M494" s="8">
        <f t="shared" si="36"/>
        <v>2.7043478260869565</v>
      </c>
      <c r="N494" s="8">
        <v>1.762</v>
      </c>
      <c r="O494" s="69">
        <f t="shared" si="37"/>
        <v>115</v>
      </c>
      <c r="P494" s="181">
        <f t="shared" si="38"/>
        <v>8.070739549839228</v>
      </c>
      <c r="Q494" s="77" t="s">
        <v>716</v>
      </c>
      <c r="V494" s="84">
        <v>0.44791666666666669</v>
      </c>
      <c r="W494" s="85">
        <v>0.61805555555555558</v>
      </c>
      <c r="X494" s="86">
        <f t="shared" si="39"/>
        <v>0.1701388888888889</v>
      </c>
    </row>
    <row r="495" spans="1:24" x14ac:dyDescent="0.3">
      <c r="A495" s="44" t="s">
        <v>5404</v>
      </c>
      <c r="B495" s="68" t="s">
        <v>86</v>
      </c>
      <c r="C495" s="2" t="s">
        <v>1</v>
      </c>
      <c r="D495" s="2">
        <v>65</v>
      </c>
      <c r="E495" s="6">
        <v>19713</v>
      </c>
      <c r="F495" s="7">
        <v>43776.633993055555</v>
      </c>
      <c r="G495" s="69" t="s">
        <v>4</v>
      </c>
      <c r="H495" s="68">
        <v>1657</v>
      </c>
      <c r="I495" s="8">
        <f t="shared" si="35"/>
        <v>13.808333333333334</v>
      </c>
      <c r="J495" s="8">
        <v>4.04</v>
      </c>
      <c r="K495" s="69">
        <v>120</v>
      </c>
      <c r="L495" s="68">
        <v>438</v>
      </c>
      <c r="M495" s="8">
        <f t="shared" si="36"/>
        <v>3.65</v>
      </c>
      <c r="N495" s="8">
        <v>1.7569999999999999</v>
      </c>
      <c r="O495" s="69">
        <f t="shared" si="37"/>
        <v>120</v>
      </c>
      <c r="P495" s="181">
        <f t="shared" si="38"/>
        <v>3.7831050228310503</v>
      </c>
      <c r="Q495" s="77" t="s">
        <v>716</v>
      </c>
      <c r="V495" s="84">
        <v>0.46666666666666662</v>
      </c>
      <c r="W495" s="85">
        <v>0.63194444444444442</v>
      </c>
      <c r="X495" s="86">
        <f t="shared" si="39"/>
        <v>0.1652777777777778</v>
      </c>
    </row>
    <row r="496" spans="1:24" x14ac:dyDescent="0.3">
      <c r="A496" s="44" t="s">
        <v>5405</v>
      </c>
      <c r="B496" s="68" t="s">
        <v>5406</v>
      </c>
      <c r="C496" s="2" t="s">
        <v>6</v>
      </c>
      <c r="D496" s="2">
        <v>34</v>
      </c>
      <c r="E496" s="6">
        <v>31247</v>
      </c>
      <c r="F496" s="7">
        <v>43776.649571759262</v>
      </c>
      <c r="G496" s="69" t="s">
        <v>4</v>
      </c>
      <c r="H496" s="68">
        <v>821</v>
      </c>
      <c r="I496" s="8">
        <f t="shared" si="35"/>
        <v>6.8416666666666668</v>
      </c>
      <c r="J496" s="8">
        <v>2.887</v>
      </c>
      <c r="K496" s="69">
        <v>120</v>
      </c>
      <c r="L496" s="68">
        <v>290</v>
      </c>
      <c r="M496" s="8">
        <f t="shared" si="36"/>
        <v>2.4166666666666665</v>
      </c>
      <c r="N496" s="8">
        <v>1.601</v>
      </c>
      <c r="O496" s="69">
        <f t="shared" si="37"/>
        <v>120</v>
      </c>
      <c r="P496" s="181">
        <f t="shared" si="38"/>
        <v>2.8310344827586209</v>
      </c>
      <c r="Q496" s="77" t="s">
        <v>716</v>
      </c>
      <c r="V496" s="84">
        <v>0.4777777777777778</v>
      </c>
      <c r="W496" s="85">
        <v>0.64583333333333337</v>
      </c>
      <c r="X496" s="86">
        <f t="shared" si="39"/>
        <v>0.16805555555555557</v>
      </c>
    </row>
    <row r="497" spans="1:24" x14ac:dyDescent="0.3">
      <c r="A497" s="44" t="s">
        <v>5407</v>
      </c>
      <c r="B497" s="68" t="s">
        <v>5408</v>
      </c>
      <c r="C497" s="2" t="s">
        <v>1</v>
      </c>
      <c r="D497" s="2">
        <v>45</v>
      </c>
      <c r="E497" s="6">
        <v>27075</v>
      </c>
      <c r="F497" s="7">
        <v>43776.669421296298</v>
      </c>
      <c r="G497" s="69" t="s">
        <v>4</v>
      </c>
      <c r="H497" s="68">
        <v>1516</v>
      </c>
      <c r="I497" s="8">
        <f t="shared" si="35"/>
        <v>12.633333333333333</v>
      </c>
      <c r="J497" s="8">
        <v>3.4660000000000002</v>
      </c>
      <c r="K497" s="69">
        <v>120</v>
      </c>
      <c r="L497" s="68">
        <v>431</v>
      </c>
      <c r="M497" s="8">
        <f t="shared" si="36"/>
        <v>3.5916666666666668</v>
      </c>
      <c r="N497" s="8">
        <v>1.8540000000000001</v>
      </c>
      <c r="O497" s="69">
        <f t="shared" si="37"/>
        <v>120</v>
      </c>
      <c r="P497" s="181">
        <f t="shared" si="38"/>
        <v>3.5174013921113687</v>
      </c>
      <c r="Q497" s="77" t="s">
        <v>716</v>
      </c>
      <c r="V497" s="84">
        <v>0.51180555555555551</v>
      </c>
      <c r="W497" s="85">
        <v>0.66666666666666663</v>
      </c>
      <c r="X497" s="86">
        <f t="shared" si="39"/>
        <v>0.15486111111111112</v>
      </c>
    </row>
    <row r="498" spans="1:24" x14ac:dyDescent="0.3">
      <c r="A498" s="44" t="s">
        <v>5409</v>
      </c>
      <c r="B498" s="68" t="s">
        <v>1485</v>
      </c>
      <c r="C498" s="2" t="s">
        <v>1</v>
      </c>
      <c r="D498" s="2">
        <v>59</v>
      </c>
      <c r="E498" s="6">
        <v>22061</v>
      </c>
      <c r="F498" s="7">
        <v>43776.682939814818</v>
      </c>
      <c r="G498" s="69" t="s">
        <v>4</v>
      </c>
      <c r="H498" s="68">
        <v>2013</v>
      </c>
      <c r="I498" s="8">
        <f t="shared" si="35"/>
        <v>16.915966386554622</v>
      </c>
      <c r="J498" s="8">
        <v>3.9369999999999998</v>
      </c>
      <c r="K498" s="69">
        <v>119</v>
      </c>
      <c r="L498" s="68">
        <v>587</v>
      </c>
      <c r="M498" s="8">
        <f t="shared" si="36"/>
        <v>4.9327731092436977</v>
      </c>
      <c r="N498" s="8">
        <v>2.3210000000000002</v>
      </c>
      <c r="O498" s="69">
        <f t="shared" si="37"/>
        <v>119</v>
      </c>
      <c r="P498" s="181">
        <f t="shared" si="38"/>
        <v>3.4293015332197614</v>
      </c>
      <c r="Q498" s="77" t="s">
        <v>716</v>
      </c>
      <c r="V498" s="84">
        <v>0.53472222222222221</v>
      </c>
      <c r="W498" s="85">
        <v>0.68055555555555547</v>
      </c>
      <c r="X498" s="86">
        <f t="shared" si="39"/>
        <v>0.14583333333333326</v>
      </c>
    </row>
    <row r="499" spans="1:24" x14ac:dyDescent="0.3">
      <c r="A499" s="44" t="s">
        <v>5410</v>
      </c>
      <c r="B499" s="68" t="s">
        <v>5411</v>
      </c>
      <c r="C499" s="2" t="s">
        <v>1</v>
      </c>
      <c r="D499" s="2">
        <v>50</v>
      </c>
      <c r="E499" s="6">
        <v>25271</v>
      </c>
      <c r="F499" s="7">
        <v>43777.521134259259</v>
      </c>
      <c r="G499" s="69" t="s">
        <v>4</v>
      </c>
      <c r="H499" s="68">
        <v>1655</v>
      </c>
      <c r="I499" s="8">
        <f t="shared" si="35"/>
        <v>16.55</v>
      </c>
      <c r="J499" s="8">
        <v>4.0810000000000004</v>
      </c>
      <c r="K499" s="69">
        <v>100</v>
      </c>
      <c r="L499" s="68">
        <v>449</v>
      </c>
      <c r="M499" s="8">
        <f t="shared" si="36"/>
        <v>4.49</v>
      </c>
      <c r="N499" s="8">
        <v>1.91</v>
      </c>
      <c r="O499" s="69">
        <f t="shared" si="37"/>
        <v>100</v>
      </c>
      <c r="P499" s="181">
        <f t="shared" si="38"/>
        <v>3.6859688195991089</v>
      </c>
      <c r="Q499" s="77" t="s">
        <v>716</v>
      </c>
      <c r="V499" s="84">
        <v>0.37777777777777777</v>
      </c>
      <c r="W499" s="85">
        <v>0.52083333333333337</v>
      </c>
      <c r="X499" s="86">
        <f t="shared" si="39"/>
        <v>0.1430555555555556</v>
      </c>
    </row>
    <row r="500" spans="1:24" x14ac:dyDescent="0.3">
      <c r="A500" s="44" t="s">
        <v>5412</v>
      </c>
      <c r="B500" s="68" t="s">
        <v>1614</v>
      </c>
      <c r="C500" s="2" t="s">
        <v>1</v>
      </c>
      <c r="D500" s="2">
        <v>72</v>
      </c>
      <c r="E500" s="6">
        <v>17355</v>
      </c>
      <c r="F500" s="7">
        <v>43777.521134259259</v>
      </c>
      <c r="G500" s="69" t="s">
        <v>4</v>
      </c>
      <c r="H500" s="68">
        <v>3127</v>
      </c>
      <c r="I500" s="8">
        <f t="shared" si="35"/>
        <v>27.42982456140351</v>
      </c>
      <c r="J500" s="8">
        <v>5.0940000000000003</v>
      </c>
      <c r="K500" s="69">
        <v>114</v>
      </c>
      <c r="L500" s="68">
        <v>768</v>
      </c>
      <c r="M500" s="8">
        <f t="shared" si="36"/>
        <v>6.7368421052631575</v>
      </c>
      <c r="N500" s="8">
        <v>2.8439999999999999</v>
      </c>
      <c r="O500" s="69">
        <f t="shared" si="37"/>
        <v>114</v>
      </c>
      <c r="P500" s="181">
        <f t="shared" si="38"/>
        <v>4.0716145833333339</v>
      </c>
      <c r="Q500" s="77" t="s">
        <v>716</v>
      </c>
      <c r="V500" s="84">
        <v>0.39583333333333331</v>
      </c>
      <c r="W500" s="85">
        <v>0.56944444444444442</v>
      </c>
      <c r="X500" s="86">
        <f t="shared" si="39"/>
        <v>0.1736111111111111</v>
      </c>
    </row>
    <row r="501" spans="1:24" x14ac:dyDescent="0.3">
      <c r="A501" s="44" t="s">
        <v>5413</v>
      </c>
      <c r="B501" s="68" t="s">
        <v>5414</v>
      </c>
      <c r="C501" s="2" t="s">
        <v>1</v>
      </c>
      <c r="D501" s="2">
        <v>65</v>
      </c>
      <c r="E501" s="6">
        <v>19978</v>
      </c>
      <c r="F501" s="7">
        <v>43777.532604166663</v>
      </c>
      <c r="G501" s="69" t="s">
        <v>4</v>
      </c>
      <c r="H501" s="68">
        <v>2359</v>
      </c>
      <c r="I501" s="8">
        <f t="shared" si="35"/>
        <v>22.682692307692307</v>
      </c>
      <c r="J501" s="8">
        <v>5.4779999999999998</v>
      </c>
      <c r="K501" s="69">
        <v>104</v>
      </c>
      <c r="L501" s="68">
        <v>967</v>
      </c>
      <c r="M501" s="8">
        <f t="shared" si="36"/>
        <v>9.2980769230769234</v>
      </c>
      <c r="N501" s="8">
        <v>3.262</v>
      </c>
      <c r="O501" s="69">
        <f t="shared" si="37"/>
        <v>104</v>
      </c>
      <c r="P501" s="181">
        <f t="shared" si="38"/>
        <v>2.4395036194415716</v>
      </c>
      <c r="Q501" s="77" t="s">
        <v>716</v>
      </c>
      <c r="V501" s="84">
        <v>0.38819444444444445</v>
      </c>
      <c r="W501" s="85">
        <v>0.53472222222222221</v>
      </c>
      <c r="X501" s="86">
        <f t="shared" si="39"/>
        <v>0.14652777777777776</v>
      </c>
    </row>
    <row r="502" spans="1:24" x14ac:dyDescent="0.3">
      <c r="A502" s="44" t="s">
        <v>5415</v>
      </c>
      <c r="B502" s="68" t="s">
        <v>623</v>
      </c>
      <c r="C502" s="2" t="s">
        <v>1</v>
      </c>
      <c r="D502" s="2">
        <v>50</v>
      </c>
      <c r="E502" s="6">
        <v>25461</v>
      </c>
      <c r="F502" s="7">
        <v>43777.547615740739</v>
      </c>
      <c r="G502" s="69" t="s">
        <v>4</v>
      </c>
      <c r="H502" s="68">
        <v>2131</v>
      </c>
      <c r="I502" s="8">
        <f t="shared" si="35"/>
        <v>17.758333333333333</v>
      </c>
      <c r="J502" s="8">
        <v>4.2050000000000001</v>
      </c>
      <c r="K502" s="69">
        <v>120</v>
      </c>
      <c r="L502" s="68">
        <v>511</v>
      </c>
      <c r="M502" s="8">
        <f t="shared" si="36"/>
        <v>4.2583333333333337</v>
      </c>
      <c r="N502" s="8">
        <v>2.0150000000000001</v>
      </c>
      <c r="O502" s="69">
        <f t="shared" si="37"/>
        <v>120</v>
      </c>
      <c r="P502" s="181">
        <f t="shared" si="38"/>
        <v>4.1702544031311151</v>
      </c>
      <c r="Q502" s="77" t="s">
        <v>716</v>
      </c>
      <c r="V502" s="84">
        <v>0.40416666666666662</v>
      </c>
      <c r="W502" s="85">
        <v>0.56944444444444442</v>
      </c>
      <c r="X502" s="86">
        <f t="shared" si="39"/>
        <v>0.1652777777777778</v>
      </c>
    </row>
    <row r="503" spans="1:24" x14ac:dyDescent="0.3">
      <c r="A503" s="44" t="s">
        <v>5416</v>
      </c>
      <c r="B503" s="68" t="s">
        <v>5417</v>
      </c>
      <c r="C503" s="2" t="s">
        <v>1</v>
      </c>
      <c r="D503" s="2">
        <v>50</v>
      </c>
      <c r="E503" s="6">
        <v>25327</v>
      </c>
      <c r="F503" s="7">
        <v>43777.557905092595</v>
      </c>
      <c r="G503" s="69" t="s">
        <v>4</v>
      </c>
      <c r="H503" s="68">
        <v>1216</v>
      </c>
      <c r="I503" s="8">
        <f t="shared" si="35"/>
        <v>11.054545454545455</v>
      </c>
      <c r="J503" s="8">
        <v>3.4950000000000001</v>
      </c>
      <c r="K503" s="69">
        <v>110</v>
      </c>
      <c r="L503" s="68">
        <v>511</v>
      </c>
      <c r="M503" s="8">
        <f t="shared" si="36"/>
        <v>4.6454545454545455</v>
      </c>
      <c r="N503" s="8">
        <v>1.998</v>
      </c>
      <c r="O503" s="69">
        <f t="shared" si="37"/>
        <v>110</v>
      </c>
      <c r="P503" s="181">
        <f t="shared" si="38"/>
        <v>2.3796477495107631</v>
      </c>
      <c r="Q503" s="77" t="s">
        <v>716</v>
      </c>
      <c r="V503" s="84">
        <v>0.39444444444444443</v>
      </c>
      <c r="W503" s="85">
        <v>0.54861111111111105</v>
      </c>
      <c r="X503" s="86">
        <f t="shared" si="39"/>
        <v>0.15416666666666662</v>
      </c>
    </row>
    <row r="504" spans="1:24" x14ac:dyDescent="0.3">
      <c r="A504" s="44" t="s">
        <v>5418</v>
      </c>
      <c r="B504" s="68" t="s">
        <v>5419</v>
      </c>
      <c r="C504" s="2" t="s">
        <v>6</v>
      </c>
      <c r="D504" s="2">
        <v>51</v>
      </c>
      <c r="E504" s="6">
        <v>24911</v>
      </c>
      <c r="F504" s="7">
        <v>43777.581967592596</v>
      </c>
      <c r="G504" s="69" t="s">
        <v>4</v>
      </c>
      <c r="H504" s="68">
        <v>942</v>
      </c>
      <c r="I504" s="8">
        <f t="shared" si="35"/>
        <v>8.7222222222222214</v>
      </c>
      <c r="J504" s="8">
        <v>2.9319999999999999</v>
      </c>
      <c r="K504" s="69">
        <v>108</v>
      </c>
      <c r="L504" s="68">
        <v>516</v>
      </c>
      <c r="M504" s="8">
        <f t="shared" si="36"/>
        <v>4.7777777777777777</v>
      </c>
      <c r="N504" s="8">
        <v>2.1850000000000001</v>
      </c>
      <c r="O504" s="69">
        <f t="shared" si="37"/>
        <v>108</v>
      </c>
      <c r="P504" s="181">
        <f t="shared" si="38"/>
        <v>1.8255813953488371</v>
      </c>
      <c r="Q504" s="77" t="s">
        <v>716</v>
      </c>
      <c r="V504" s="84">
        <v>0.41388888888888892</v>
      </c>
      <c r="W504" s="85">
        <v>0.58333333333333337</v>
      </c>
      <c r="X504" s="86">
        <f t="shared" si="39"/>
        <v>0.16944444444444445</v>
      </c>
    </row>
    <row r="505" spans="1:24" x14ac:dyDescent="0.3">
      <c r="A505" s="44" t="s">
        <v>5420</v>
      </c>
      <c r="B505" s="68" t="s">
        <v>5421</v>
      </c>
      <c r="C505" s="2" t="s">
        <v>6</v>
      </c>
      <c r="D505" s="2">
        <v>84</v>
      </c>
      <c r="E505" s="6">
        <v>12825</v>
      </c>
      <c r="F505" s="7">
        <v>43777.595613425925</v>
      </c>
      <c r="G505" s="69" t="s">
        <v>4</v>
      </c>
      <c r="H505" s="68">
        <v>1701</v>
      </c>
      <c r="I505" s="8">
        <f t="shared" si="35"/>
        <v>16.2</v>
      </c>
      <c r="J505" s="8">
        <v>4.056</v>
      </c>
      <c r="K505" s="69">
        <v>105</v>
      </c>
      <c r="L505" s="68">
        <v>617</v>
      </c>
      <c r="M505" s="8">
        <f t="shared" si="36"/>
        <v>5.8761904761904766</v>
      </c>
      <c r="N505" s="8">
        <v>2.6989999999999998</v>
      </c>
      <c r="O505" s="69">
        <f t="shared" si="37"/>
        <v>105</v>
      </c>
      <c r="P505" s="181">
        <f t="shared" si="38"/>
        <v>2.7568881685575359</v>
      </c>
      <c r="Q505" s="77" t="s">
        <v>716</v>
      </c>
      <c r="V505" s="84">
        <v>0.4381944444444445</v>
      </c>
      <c r="W505" s="85">
        <v>0.59722222222222221</v>
      </c>
      <c r="X505" s="86">
        <f t="shared" si="39"/>
        <v>0.15902777777777771</v>
      </c>
    </row>
    <row r="506" spans="1:24" x14ac:dyDescent="0.3">
      <c r="A506" s="44" t="s">
        <v>5422</v>
      </c>
      <c r="B506" s="68" t="s">
        <v>5423</v>
      </c>
      <c r="C506" s="2" t="s">
        <v>1</v>
      </c>
      <c r="D506" s="2">
        <v>62</v>
      </c>
      <c r="E506" s="6">
        <v>21081</v>
      </c>
      <c r="F506" s="7">
        <v>43777.615902777776</v>
      </c>
      <c r="G506" s="69" t="s">
        <v>4</v>
      </c>
      <c r="H506" s="68">
        <v>1979</v>
      </c>
      <c r="I506" s="8">
        <f t="shared" si="35"/>
        <v>17.990909090909092</v>
      </c>
      <c r="J506" s="8">
        <v>4.3170000000000002</v>
      </c>
      <c r="K506" s="69">
        <v>110</v>
      </c>
      <c r="L506" s="68">
        <v>405</v>
      </c>
      <c r="M506" s="8">
        <f t="shared" si="36"/>
        <v>3.6818181818181817</v>
      </c>
      <c r="N506" s="8">
        <v>1.792</v>
      </c>
      <c r="O506" s="69">
        <f t="shared" si="37"/>
        <v>110</v>
      </c>
      <c r="P506" s="181">
        <f t="shared" si="38"/>
        <v>4.88641975308642</v>
      </c>
      <c r="Q506" s="77" t="s">
        <v>716</v>
      </c>
      <c r="V506" s="84">
        <v>0.45833333333333331</v>
      </c>
      <c r="W506" s="85">
        <v>0.61805555555555558</v>
      </c>
      <c r="X506" s="86">
        <f t="shared" si="39"/>
        <v>0.15972222222222227</v>
      </c>
    </row>
    <row r="507" spans="1:24" x14ac:dyDescent="0.3">
      <c r="A507" s="44" t="s">
        <v>5424</v>
      </c>
      <c r="B507" s="68" t="s">
        <v>5425</v>
      </c>
      <c r="C507" s="2" t="s">
        <v>1</v>
      </c>
      <c r="D507" s="2">
        <v>46</v>
      </c>
      <c r="E507" s="6">
        <v>26711</v>
      </c>
      <c r="F507" s="7">
        <v>43777.634143518517</v>
      </c>
      <c r="G507" s="69" t="s">
        <v>4</v>
      </c>
      <c r="H507" s="68">
        <v>1527</v>
      </c>
      <c r="I507" s="8">
        <f t="shared" si="35"/>
        <v>13.394736842105264</v>
      </c>
      <c r="J507" s="8">
        <v>3.6960000000000002</v>
      </c>
      <c r="K507" s="69">
        <v>114</v>
      </c>
      <c r="L507" s="68">
        <v>437</v>
      </c>
      <c r="M507" s="8">
        <f t="shared" si="36"/>
        <v>3.8333333333333335</v>
      </c>
      <c r="N507" s="8">
        <v>2.1120000000000001</v>
      </c>
      <c r="O507" s="69">
        <f t="shared" si="37"/>
        <v>114</v>
      </c>
      <c r="P507" s="181">
        <f t="shared" si="38"/>
        <v>3.4942791762013732</v>
      </c>
      <c r="Q507" s="77" t="s">
        <v>716</v>
      </c>
      <c r="V507" s="84">
        <v>0.47152777777777777</v>
      </c>
      <c r="W507" s="85">
        <v>0.63194444444444442</v>
      </c>
      <c r="X507" s="86">
        <f t="shared" si="39"/>
        <v>0.16041666666666665</v>
      </c>
    </row>
    <row r="508" spans="1:24" x14ac:dyDescent="0.3">
      <c r="A508" s="44" t="s">
        <v>5426</v>
      </c>
      <c r="B508" s="68" t="s">
        <v>5427</v>
      </c>
      <c r="C508" s="2" t="s">
        <v>1</v>
      </c>
      <c r="D508" s="2">
        <v>55</v>
      </c>
      <c r="E508" s="6">
        <v>23440</v>
      </c>
      <c r="F508" s="7">
        <v>43777.6484837963</v>
      </c>
      <c r="G508" s="69" t="s">
        <v>4</v>
      </c>
      <c r="H508" s="68">
        <v>1898</v>
      </c>
      <c r="I508" s="8">
        <f t="shared" si="35"/>
        <v>13.753623188405797</v>
      </c>
      <c r="J508" s="8">
        <v>3.9239999999999999</v>
      </c>
      <c r="K508" s="69">
        <v>138</v>
      </c>
      <c r="L508" s="68">
        <v>577</v>
      </c>
      <c r="M508" s="8">
        <f t="shared" si="36"/>
        <v>4.1811594202898554</v>
      </c>
      <c r="N508" s="8">
        <v>2.1379999999999999</v>
      </c>
      <c r="O508" s="69">
        <f t="shared" si="37"/>
        <v>138</v>
      </c>
      <c r="P508" s="181">
        <f t="shared" si="38"/>
        <v>3.2894280762564989</v>
      </c>
      <c r="Q508" s="77" t="s">
        <v>716</v>
      </c>
      <c r="V508" s="84">
        <v>0.48958333333333331</v>
      </c>
      <c r="W508" s="85">
        <v>0.64583333333333337</v>
      </c>
      <c r="X508" s="86">
        <f t="shared" si="39"/>
        <v>0.15625000000000006</v>
      </c>
    </row>
    <row r="509" spans="1:24" x14ac:dyDescent="0.3">
      <c r="A509" s="44" t="s">
        <v>5428</v>
      </c>
      <c r="B509" s="68" t="s">
        <v>5429</v>
      </c>
      <c r="C509" s="2" t="s">
        <v>1</v>
      </c>
      <c r="D509" s="2">
        <v>43</v>
      </c>
      <c r="E509" s="6">
        <v>27773</v>
      </c>
      <c r="F509" s="7">
        <v>43777.66605324074</v>
      </c>
      <c r="G509" s="69" t="s">
        <v>4</v>
      </c>
      <c r="H509" s="68">
        <v>1617</v>
      </c>
      <c r="I509" s="8">
        <f t="shared" si="35"/>
        <v>16.170000000000002</v>
      </c>
      <c r="J509" s="8">
        <v>3.4929999999999999</v>
      </c>
      <c r="K509" s="69">
        <v>100</v>
      </c>
      <c r="L509" s="68">
        <v>487</v>
      </c>
      <c r="M509" s="8">
        <f t="shared" si="36"/>
        <v>4.87</v>
      </c>
      <c r="N509" s="8">
        <v>2.1110000000000002</v>
      </c>
      <c r="O509" s="69">
        <f t="shared" si="37"/>
        <v>100</v>
      </c>
      <c r="P509" s="181">
        <f t="shared" si="38"/>
        <v>3.3203285420944559</v>
      </c>
      <c r="Q509" s="77" t="s">
        <v>716</v>
      </c>
      <c r="V509" s="84">
        <v>0.51597222222222217</v>
      </c>
      <c r="W509" s="85">
        <v>0.66666666666666663</v>
      </c>
      <c r="X509" s="86">
        <f t="shared" si="39"/>
        <v>0.15069444444444446</v>
      </c>
    </row>
    <row r="510" spans="1:24" x14ac:dyDescent="0.3">
      <c r="A510" s="44" t="s">
        <v>5430</v>
      </c>
      <c r="B510" s="68" t="s">
        <v>5431</v>
      </c>
      <c r="C510" s="2" t="s">
        <v>1</v>
      </c>
      <c r="D510" s="2">
        <v>41</v>
      </c>
      <c r="E510" s="6">
        <v>28641</v>
      </c>
      <c r="F510" s="7">
        <v>43777.679895833331</v>
      </c>
      <c r="G510" s="69" t="s">
        <v>4</v>
      </c>
      <c r="H510" s="68">
        <v>904</v>
      </c>
      <c r="I510" s="8">
        <f t="shared" si="35"/>
        <v>8.6095238095238091</v>
      </c>
      <c r="J510" s="8">
        <v>3.4039999999999999</v>
      </c>
      <c r="K510" s="69">
        <v>105</v>
      </c>
      <c r="L510" s="68">
        <v>241</v>
      </c>
      <c r="M510" s="8">
        <f t="shared" si="36"/>
        <v>2.2952380952380951</v>
      </c>
      <c r="N510" s="8">
        <v>1.581</v>
      </c>
      <c r="O510" s="69">
        <f t="shared" si="37"/>
        <v>105</v>
      </c>
      <c r="P510" s="181">
        <f t="shared" si="38"/>
        <v>3.7510373443983402</v>
      </c>
      <c r="Q510" s="77" t="s">
        <v>716</v>
      </c>
      <c r="V510" s="84">
        <v>0.53263888888888888</v>
      </c>
      <c r="W510" s="85">
        <v>0.68055555555555547</v>
      </c>
      <c r="X510" s="86">
        <f t="shared" si="39"/>
        <v>0.14791666666666659</v>
      </c>
    </row>
    <row r="511" spans="1:24" x14ac:dyDescent="0.3">
      <c r="A511" s="44" t="s">
        <v>5432</v>
      </c>
      <c r="B511" s="68" t="s">
        <v>4920</v>
      </c>
      <c r="C511" s="2" t="s">
        <v>1</v>
      </c>
      <c r="D511" s="2">
        <v>53</v>
      </c>
      <c r="E511" s="6">
        <v>24103</v>
      </c>
      <c r="F511" s="7">
        <v>43780.427025462966</v>
      </c>
      <c r="G511" s="69" t="s">
        <v>71</v>
      </c>
      <c r="H511" s="68">
        <v>2554</v>
      </c>
      <c r="I511" s="8">
        <f t="shared" si="35"/>
        <v>19.348484848484848</v>
      </c>
      <c r="J511" s="8">
        <v>4.7469999999999999</v>
      </c>
      <c r="K511" s="69">
        <v>132</v>
      </c>
      <c r="L511" s="68">
        <v>494</v>
      </c>
      <c r="M511" s="8">
        <f t="shared" si="36"/>
        <v>3.7424242424242422</v>
      </c>
      <c r="N511" s="8">
        <v>1.929</v>
      </c>
      <c r="O511" s="69">
        <f t="shared" si="37"/>
        <v>132</v>
      </c>
      <c r="P511" s="181">
        <f t="shared" si="38"/>
        <v>5.1700404858299596</v>
      </c>
      <c r="Q511" s="77" t="s">
        <v>716</v>
      </c>
      <c r="V511" s="84">
        <v>0.4284722222222222</v>
      </c>
      <c r="W511" s="85">
        <v>0.56944444444444442</v>
      </c>
      <c r="X511" s="86">
        <f t="shared" si="39"/>
        <v>0.14097222222222222</v>
      </c>
    </row>
    <row r="512" spans="1:24" x14ac:dyDescent="0.3">
      <c r="A512" s="44" t="s">
        <v>5434</v>
      </c>
      <c r="B512" s="68" t="s">
        <v>5435</v>
      </c>
      <c r="C512" s="2" t="s">
        <v>6</v>
      </c>
      <c r="D512" s="2">
        <v>44</v>
      </c>
      <c r="E512" s="6">
        <v>27557</v>
      </c>
      <c r="F512" s="7">
        <v>43780.535451388889</v>
      </c>
      <c r="G512" s="69" t="s">
        <v>4</v>
      </c>
      <c r="H512" s="68">
        <v>798</v>
      </c>
      <c r="I512" s="8">
        <f t="shared" si="35"/>
        <v>7.98</v>
      </c>
      <c r="J512" s="8">
        <v>3.2719999999999998</v>
      </c>
      <c r="K512" s="69">
        <v>100</v>
      </c>
      <c r="L512" s="68">
        <v>309</v>
      </c>
      <c r="M512" s="8">
        <f t="shared" si="36"/>
        <v>3.09</v>
      </c>
      <c r="N512" s="8">
        <v>1.621</v>
      </c>
      <c r="O512" s="69">
        <f t="shared" si="37"/>
        <v>100</v>
      </c>
      <c r="P512" s="181">
        <f t="shared" si="38"/>
        <v>2.5825242718446604</v>
      </c>
      <c r="Q512" s="77" t="s">
        <v>716</v>
      </c>
      <c r="V512" s="84">
        <v>0.3923611111111111</v>
      </c>
      <c r="W512" s="85">
        <v>0.53472222222222221</v>
      </c>
      <c r="X512" s="86">
        <f t="shared" si="39"/>
        <v>0.1423611111111111</v>
      </c>
    </row>
    <row r="513" spans="1:24" x14ac:dyDescent="0.3">
      <c r="A513" s="44" t="s">
        <v>5437</v>
      </c>
      <c r="B513" s="68" t="s">
        <v>5438</v>
      </c>
      <c r="C513" s="2" t="s">
        <v>1</v>
      </c>
      <c r="D513" s="2">
        <v>62</v>
      </c>
      <c r="E513" s="6">
        <v>21047</v>
      </c>
      <c r="F513" s="7">
        <v>43780.592974537038</v>
      </c>
      <c r="G513" s="69" t="s">
        <v>4</v>
      </c>
      <c r="H513" s="68">
        <v>2241</v>
      </c>
      <c r="I513" s="8">
        <f t="shared" si="35"/>
        <v>20.75</v>
      </c>
      <c r="J513" s="8">
        <v>4.5510000000000002</v>
      </c>
      <c r="K513" s="69">
        <v>108</v>
      </c>
      <c r="L513" s="68">
        <v>435</v>
      </c>
      <c r="M513" s="8">
        <f t="shared" si="36"/>
        <v>4.0277777777777777</v>
      </c>
      <c r="N513" s="8">
        <v>1.9550000000000001</v>
      </c>
      <c r="O513" s="69">
        <f t="shared" si="37"/>
        <v>108</v>
      </c>
      <c r="P513" s="181">
        <f t="shared" si="38"/>
        <v>5.1517241379310343</v>
      </c>
      <c r="Q513" s="77" t="s">
        <v>716</v>
      </c>
      <c r="V513" s="84">
        <v>0.4381944444444445</v>
      </c>
      <c r="W513" s="85">
        <v>0.59027777777777779</v>
      </c>
      <c r="X513" s="86">
        <f t="shared" si="39"/>
        <v>0.15208333333333329</v>
      </c>
    </row>
    <row r="514" spans="1:24" x14ac:dyDescent="0.3">
      <c r="A514" s="44" t="s">
        <v>5439</v>
      </c>
      <c r="B514" s="68" t="s">
        <v>5440</v>
      </c>
      <c r="C514" s="2" t="s">
        <v>6</v>
      </c>
      <c r="D514" s="2">
        <v>23</v>
      </c>
      <c r="E514" s="6">
        <v>35079</v>
      </c>
      <c r="F514" s="7">
        <v>43780.602835648147</v>
      </c>
      <c r="G514" s="69" t="s">
        <v>553</v>
      </c>
      <c r="H514" s="68">
        <v>881</v>
      </c>
      <c r="I514" s="8">
        <f t="shared" si="35"/>
        <v>6.9920634920634921</v>
      </c>
      <c r="J514" s="8">
        <v>2.5409999999999999</v>
      </c>
      <c r="K514" s="69">
        <v>126</v>
      </c>
      <c r="L514" s="68">
        <v>358</v>
      </c>
      <c r="M514" s="8">
        <f t="shared" si="36"/>
        <v>2.8412698412698414</v>
      </c>
      <c r="N514" s="8">
        <v>1.8520000000000001</v>
      </c>
      <c r="O514" s="69">
        <f t="shared" si="37"/>
        <v>126</v>
      </c>
      <c r="P514" s="181">
        <f t="shared" si="38"/>
        <v>2.4608938547486034</v>
      </c>
      <c r="Q514" s="77" t="s">
        <v>716</v>
      </c>
      <c r="V514" s="84">
        <v>0.43958333333333338</v>
      </c>
      <c r="W514" s="85">
        <v>0.60416666666666663</v>
      </c>
      <c r="X514" s="86">
        <f t="shared" si="39"/>
        <v>0.16458333333333325</v>
      </c>
    </row>
    <row r="515" spans="1:24" x14ac:dyDescent="0.3">
      <c r="A515" s="44" t="s">
        <v>5441</v>
      </c>
      <c r="B515" s="68" t="s">
        <v>5442</v>
      </c>
      <c r="C515" s="2" t="s">
        <v>1</v>
      </c>
      <c r="D515" s="2">
        <v>38</v>
      </c>
      <c r="E515" s="6">
        <v>29747</v>
      </c>
      <c r="F515" s="7">
        <v>43780.617754629631</v>
      </c>
      <c r="G515" s="69" t="s">
        <v>4</v>
      </c>
      <c r="H515" s="68">
        <v>1530</v>
      </c>
      <c r="I515" s="8">
        <f t="shared" ref="I515:I578" si="40">H515/K515</f>
        <v>15.3</v>
      </c>
      <c r="J515" s="8">
        <v>3.8149999999999999</v>
      </c>
      <c r="K515" s="69">
        <v>100</v>
      </c>
      <c r="L515" s="68">
        <v>310</v>
      </c>
      <c r="M515" s="8">
        <f t="shared" ref="M515:M578" si="41">L515/O515</f>
        <v>3.1</v>
      </c>
      <c r="N515" s="8">
        <v>1.8879999999999999</v>
      </c>
      <c r="O515" s="69">
        <f t="shared" ref="O515:O578" si="42">K515</f>
        <v>100</v>
      </c>
      <c r="P515" s="181">
        <f t="shared" ref="P515:P578" si="43">I515/M515</f>
        <v>4.935483870967742</v>
      </c>
      <c r="Q515" s="77" t="s">
        <v>716</v>
      </c>
      <c r="V515" s="84">
        <v>0.45763888888888887</v>
      </c>
      <c r="W515" s="85">
        <v>0.61805555555555558</v>
      </c>
      <c r="X515" s="86">
        <f t="shared" ref="X515:X578" si="44">IF(AND(W515&lt;&gt;0,V515&lt;&gt;0),W515-V515,"No_data")</f>
        <v>0.16041666666666671</v>
      </c>
    </row>
    <row r="516" spans="1:24" x14ac:dyDescent="0.3">
      <c r="A516" s="44" t="s">
        <v>5450</v>
      </c>
      <c r="B516" s="68" t="s">
        <v>5451</v>
      </c>
      <c r="C516" s="2" t="s">
        <v>6</v>
      </c>
      <c r="D516" s="2">
        <v>70</v>
      </c>
      <c r="E516" s="6">
        <v>17893</v>
      </c>
      <c r="F516" s="7">
        <v>43781.417731481481</v>
      </c>
      <c r="G516" s="69" t="s">
        <v>71</v>
      </c>
      <c r="H516" s="68">
        <v>1457</v>
      </c>
      <c r="I516" s="8">
        <f t="shared" si="40"/>
        <v>15.336842105263157</v>
      </c>
      <c r="J516" s="8">
        <v>4.37</v>
      </c>
      <c r="K516" s="69">
        <v>95</v>
      </c>
      <c r="L516" s="68">
        <v>649</v>
      </c>
      <c r="M516" s="8">
        <f t="shared" si="41"/>
        <v>6.8315789473684214</v>
      </c>
      <c r="N516" s="8">
        <v>2.8380000000000001</v>
      </c>
      <c r="O516" s="69">
        <f t="shared" si="42"/>
        <v>95</v>
      </c>
      <c r="P516" s="181">
        <f t="shared" si="43"/>
        <v>2.2449922958397535</v>
      </c>
      <c r="Q516" s="77" t="s">
        <v>716</v>
      </c>
      <c r="V516" s="84">
        <v>0.4201388888888889</v>
      </c>
      <c r="W516" s="85">
        <v>0.59722222222222221</v>
      </c>
      <c r="X516" s="86">
        <f t="shared" si="44"/>
        <v>0.17708333333333331</v>
      </c>
    </row>
    <row r="517" spans="1:24" x14ac:dyDescent="0.3">
      <c r="A517" s="44" t="s">
        <v>5452</v>
      </c>
      <c r="B517" s="68" t="s">
        <v>1342</v>
      </c>
      <c r="C517" s="2" t="s">
        <v>1</v>
      </c>
      <c r="D517" s="2">
        <v>75</v>
      </c>
      <c r="E517" s="6">
        <v>16302</v>
      </c>
      <c r="F517" s="7">
        <v>43781.521516203706</v>
      </c>
      <c r="G517" s="69" t="s">
        <v>4</v>
      </c>
      <c r="H517" s="68">
        <v>2152</v>
      </c>
      <c r="I517" s="8">
        <f t="shared" si="40"/>
        <v>18.237288135593221</v>
      </c>
      <c r="J517" s="8">
        <v>4.57</v>
      </c>
      <c r="K517" s="69">
        <v>118</v>
      </c>
      <c r="L517" s="68">
        <v>739</v>
      </c>
      <c r="M517" s="8">
        <f t="shared" si="41"/>
        <v>6.2627118644067794</v>
      </c>
      <c r="N517" s="8">
        <v>2.274</v>
      </c>
      <c r="O517" s="69">
        <f t="shared" si="42"/>
        <v>118</v>
      </c>
      <c r="P517" s="181">
        <f t="shared" si="43"/>
        <v>2.9120433017591343</v>
      </c>
      <c r="Q517" s="77" t="s">
        <v>716</v>
      </c>
      <c r="V517" s="84">
        <v>0.38194444444444442</v>
      </c>
      <c r="W517" s="85">
        <v>0.52083333333333337</v>
      </c>
      <c r="X517" s="86">
        <f t="shared" si="44"/>
        <v>0.13888888888888895</v>
      </c>
    </row>
    <row r="518" spans="1:24" x14ac:dyDescent="0.3">
      <c r="A518" s="44" t="s">
        <v>5453</v>
      </c>
      <c r="B518" s="68" t="s">
        <v>5454</v>
      </c>
      <c r="C518" s="2" t="s">
        <v>6</v>
      </c>
      <c r="D518" s="2">
        <v>61</v>
      </c>
      <c r="E518" s="6">
        <v>21241</v>
      </c>
      <c r="F518" s="7">
        <v>43781.535138888888</v>
      </c>
      <c r="G518" s="69" t="s">
        <v>4</v>
      </c>
      <c r="H518" s="68">
        <v>1986</v>
      </c>
      <c r="I518" s="8">
        <f t="shared" si="40"/>
        <v>17.421052631578949</v>
      </c>
      <c r="J518" s="8">
        <v>4.5789999999999997</v>
      </c>
      <c r="K518" s="69">
        <v>114</v>
      </c>
      <c r="L518" s="68">
        <v>620</v>
      </c>
      <c r="M518" s="8">
        <f t="shared" si="41"/>
        <v>5.4385964912280702</v>
      </c>
      <c r="N518" s="8">
        <v>2.335</v>
      </c>
      <c r="O518" s="69">
        <f t="shared" si="42"/>
        <v>114</v>
      </c>
      <c r="P518" s="181">
        <f t="shared" si="43"/>
        <v>3.2032258064516133</v>
      </c>
      <c r="Q518" s="77" t="s">
        <v>716</v>
      </c>
      <c r="V518" s="84">
        <v>0.3923611111111111</v>
      </c>
      <c r="W518" s="85">
        <v>0.53472222222222221</v>
      </c>
      <c r="X518" s="86">
        <f t="shared" si="44"/>
        <v>0.1423611111111111</v>
      </c>
    </row>
    <row r="519" spans="1:24" x14ac:dyDescent="0.3">
      <c r="A519" s="44" t="s">
        <v>2423</v>
      </c>
      <c r="B519" s="68" t="s">
        <v>416</v>
      </c>
      <c r="C519" s="2" t="s">
        <v>1</v>
      </c>
      <c r="D519" s="2">
        <v>49</v>
      </c>
      <c r="E519" s="6">
        <v>25697</v>
      </c>
      <c r="F519" s="7">
        <v>43781.550034722219</v>
      </c>
      <c r="G519" s="69" t="s">
        <v>4</v>
      </c>
      <c r="H519" s="68">
        <v>2496</v>
      </c>
      <c r="I519" s="8">
        <f t="shared" si="40"/>
        <v>21.894736842105264</v>
      </c>
      <c r="J519" s="8">
        <v>4.8559999999999999</v>
      </c>
      <c r="K519" s="69">
        <v>114</v>
      </c>
      <c r="L519" s="68">
        <v>490</v>
      </c>
      <c r="M519" s="8">
        <f t="shared" si="41"/>
        <v>4.2982456140350873</v>
      </c>
      <c r="N519" s="8">
        <v>1.9410000000000001</v>
      </c>
      <c r="O519" s="69">
        <f t="shared" si="42"/>
        <v>114</v>
      </c>
      <c r="P519" s="181">
        <f t="shared" si="43"/>
        <v>5.0938775510204088</v>
      </c>
      <c r="Q519" s="77" t="s">
        <v>716</v>
      </c>
      <c r="V519" s="84">
        <v>0.39999999999999997</v>
      </c>
      <c r="W519" s="85">
        <v>0.54861111111111105</v>
      </c>
      <c r="X519" s="86">
        <f t="shared" si="44"/>
        <v>0.14861111111111108</v>
      </c>
    </row>
    <row r="520" spans="1:24" x14ac:dyDescent="0.3">
      <c r="A520" s="44" t="s">
        <v>5455</v>
      </c>
      <c r="B520" s="68" t="s">
        <v>240</v>
      </c>
      <c r="C520" s="2" t="s">
        <v>1</v>
      </c>
      <c r="D520" s="2">
        <v>47</v>
      </c>
      <c r="E520" s="6">
        <v>26291</v>
      </c>
      <c r="F520" s="7">
        <v>43781.573425925926</v>
      </c>
      <c r="G520" s="69" t="s">
        <v>4</v>
      </c>
      <c r="H520" s="68">
        <v>1182</v>
      </c>
      <c r="I520" s="8">
        <f t="shared" si="40"/>
        <v>9.85</v>
      </c>
      <c r="J520" s="8">
        <v>3.0089999999999999</v>
      </c>
      <c r="K520" s="69">
        <v>120</v>
      </c>
      <c r="L520" s="68">
        <v>461</v>
      </c>
      <c r="M520" s="8">
        <f t="shared" si="41"/>
        <v>3.8416666666666668</v>
      </c>
      <c r="N520" s="8">
        <v>2.1579999999999999</v>
      </c>
      <c r="O520" s="69">
        <f t="shared" si="42"/>
        <v>120</v>
      </c>
      <c r="P520" s="181">
        <f t="shared" si="43"/>
        <v>2.5639913232104119</v>
      </c>
      <c r="Q520" s="77" t="s">
        <v>716</v>
      </c>
      <c r="V520" s="84">
        <v>0.41597222222222219</v>
      </c>
      <c r="W520" s="85">
        <v>0.56944444444444442</v>
      </c>
      <c r="X520" s="86">
        <f t="shared" si="44"/>
        <v>0.15347222222222223</v>
      </c>
    </row>
    <row r="521" spans="1:24" x14ac:dyDescent="0.3">
      <c r="A521" s="44" t="s">
        <v>5456</v>
      </c>
      <c r="B521" s="68" t="s">
        <v>5457</v>
      </c>
      <c r="C521" s="2" t="s">
        <v>1</v>
      </c>
      <c r="D521" s="2">
        <v>63</v>
      </c>
      <c r="E521" s="6">
        <v>20751</v>
      </c>
      <c r="F521" s="7">
        <v>43781.585115740738</v>
      </c>
      <c r="G521" s="69" t="s">
        <v>4</v>
      </c>
      <c r="H521" s="68">
        <v>2535</v>
      </c>
      <c r="I521" s="8">
        <f t="shared" si="40"/>
        <v>19.204545454545453</v>
      </c>
      <c r="J521" s="8">
        <v>4.4850000000000003</v>
      </c>
      <c r="K521" s="69">
        <v>132</v>
      </c>
      <c r="L521" s="68">
        <v>497</v>
      </c>
      <c r="M521" s="8">
        <f t="shared" si="41"/>
        <v>3.7651515151515151</v>
      </c>
      <c r="N521" s="8">
        <v>1.865</v>
      </c>
      <c r="O521" s="69">
        <f t="shared" si="42"/>
        <v>132</v>
      </c>
      <c r="P521" s="181">
        <f t="shared" si="43"/>
        <v>5.1006036217303823</v>
      </c>
      <c r="Q521" s="77" t="s">
        <v>716</v>
      </c>
      <c r="V521" s="84">
        <v>0.42222222222222222</v>
      </c>
      <c r="W521" s="85">
        <v>0.58333333333333337</v>
      </c>
      <c r="X521" s="86">
        <f t="shared" si="44"/>
        <v>0.16111111111111115</v>
      </c>
    </row>
    <row r="522" spans="1:24" x14ac:dyDescent="0.3">
      <c r="A522" s="44" t="s">
        <v>5458</v>
      </c>
      <c r="B522" s="68" t="s">
        <v>5459</v>
      </c>
      <c r="C522" s="2" t="s">
        <v>1</v>
      </c>
      <c r="D522" s="2">
        <v>38</v>
      </c>
      <c r="E522" s="6">
        <v>29836</v>
      </c>
      <c r="F522" s="7">
        <v>43781.619456018518</v>
      </c>
      <c r="G522" s="69" t="s">
        <v>4</v>
      </c>
      <c r="H522" s="68">
        <v>1126</v>
      </c>
      <c r="I522" s="8">
        <f t="shared" si="40"/>
        <v>10.723809523809523</v>
      </c>
      <c r="J522" s="8">
        <v>3.1120000000000001</v>
      </c>
      <c r="K522" s="69">
        <v>105</v>
      </c>
      <c r="L522" s="68">
        <v>273</v>
      </c>
      <c r="M522" s="8">
        <f t="shared" si="41"/>
        <v>2.6</v>
      </c>
      <c r="N522" s="8">
        <v>1.615</v>
      </c>
      <c r="O522" s="69">
        <f t="shared" si="42"/>
        <v>105</v>
      </c>
      <c r="P522" s="181">
        <f t="shared" si="43"/>
        <v>4.1245421245421241</v>
      </c>
      <c r="Q522" s="77" t="s">
        <v>716</v>
      </c>
      <c r="V522" s="84">
        <v>0.45694444444444443</v>
      </c>
      <c r="W522" s="85">
        <v>0.61805555555555558</v>
      </c>
      <c r="X522" s="86">
        <f t="shared" si="44"/>
        <v>0.16111111111111115</v>
      </c>
    </row>
    <row r="523" spans="1:24" x14ac:dyDescent="0.3">
      <c r="A523" s="44" t="s">
        <v>5460</v>
      </c>
      <c r="B523" s="68" t="s">
        <v>5461</v>
      </c>
      <c r="C523" s="2" t="s">
        <v>1</v>
      </c>
      <c r="D523" s="2">
        <v>60</v>
      </c>
      <c r="E523" s="6">
        <v>21530</v>
      </c>
      <c r="F523" s="7">
        <v>43781.6328125</v>
      </c>
      <c r="G523" s="69" t="s">
        <v>4</v>
      </c>
      <c r="H523" s="68">
        <v>2670</v>
      </c>
      <c r="I523" s="8">
        <f t="shared" si="40"/>
        <v>25.428571428571427</v>
      </c>
      <c r="J523" s="8">
        <v>6.0640000000000001</v>
      </c>
      <c r="K523" s="69">
        <v>105</v>
      </c>
      <c r="L523" s="68">
        <v>376</v>
      </c>
      <c r="M523" s="8">
        <f t="shared" si="41"/>
        <v>3.5809523809523811</v>
      </c>
      <c r="N523" s="8">
        <v>1.6739999999999999</v>
      </c>
      <c r="O523" s="69">
        <f t="shared" si="42"/>
        <v>105</v>
      </c>
      <c r="P523" s="181">
        <f t="shared" si="43"/>
        <v>7.1010638297872335</v>
      </c>
      <c r="Q523" s="77" t="s">
        <v>716</v>
      </c>
      <c r="V523" s="84">
        <v>0.47222222222222227</v>
      </c>
      <c r="W523" s="85">
        <v>0.63194444444444442</v>
      </c>
      <c r="X523" s="86">
        <f t="shared" si="44"/>
        <v>0.15972222222222215</v>
      </c>
    </row>
    <row r="524" spans="1:24" x14ac:dyDescent="0.3">
      <c r="A524" s="44" t="s">
        <v>5462</v>
      </c>
      <c r="B524" s="68" t="s">
        <v>5463</v>
      </c>
      <c r="C524" s="2" t="s">
        <v>1</v>
      </c>
      <c r="D524" s="2">
        <v>70</v>
      </c>
      <c r="E524" s="6">
        <v>18111</v>
      </c>
      <c r="F524" s="7">
        <v>43781.646689814814</v>
      </c>
      <c r="G524" s="69" t="s">
        <v>4</v>
      </c>
      <c r="H524" s="68">
        <v>3591</v>
      </c>
      <c r="I524" s="8">
        <f t="shared" si="40"/>
        <v>29.925000000000001</v>
      </c>
      <c r="J524" s="8">
        <v>5.49</v>
      </c>
      <c r="K524" s="69">
        <v>120</v>
      </c>
      <c r="L524" s="68">
        <v>908</v>
      </c>
      <c r="M524" s="8">
        <f t="shared" si="41"/>
        <v>7.5666666666666664</v>
      </c>
      <c r="N524" s="8">
        <v>2.8690000000000002</v>
      </c>
      <c r="O524" s="69">
        <f t="shared" si="42"/>
        <v>120</v>
      </c>
      <c r="P524" s="181">
        <f t="shared" si="43"/>
        <v>3.9548458149779737</v>
      </c>
      <c r="Q524" s="77" t="s">
        <v>716</v>
      </c>
      <c r="V524" s="84">
        <v>0.48888888888888887</v>
      </c>
      <c r="W524" s="85">
        <v>0.64583333333333337</v>
      </c>
      <c r="X524" s="86">
        <f t="shared" si="44"/>
        <v>0.1569444444444445</v>
      </c>
    </row>
    <row r="525" spans="1:24" x14ac:dyDescent="0.3">
      <c r="A525" s="44" t="s">
        <v>5464</v>
      </c>
      <c r="B525" s="68" t="s">
        <v>5465</v>
      </c>
      <c r="C525" s="2" t="s">
        <v>1</v>
      </c>
      <c r="D525" s="2">
        <v>47</v>
      </c>
      <c r="E525" s="6">
        <v>26424</v>
      </c>
      <c r="F525" s="7">
        <v>43781.667187500003</v>
      </c>
      <c r="G525" s="69" t="s">
        <v>4</v>
      </c>
      <c r="H525" s="68">
        <v>1703</v>
      </c>
      <c r="I525" s="8">
        <f t="shared" si="40"/>
        <v>16.219047619047618</v>
      </c>
      <c r="J525" s="8">
        <v>5.1920000000000002</v>
      </c>
      <c r="K525" s="69">
        <v>105</v>
      </c>
      <c r="L525" s="68">
        <v>451</v>
      </c>
      <c r="M525" s="8">
        <f t="shared" si="41"/>
        <v>4.2952380952380951</v>
      </c>
      <c r="N525" s="8">
        <v>2.161</v>
      </c>
      <c r="O525" s="69">
        <f t="shared" si="42"/>
        <v>105</v>
      </c>
      <c r="P525" s="181">
        <f t="shared" si="43"/>
        <v>3.7760532150776052</v>
      </c>
      <c r="Q525" s="77" t="s">
        <v>716</v>
      </c>
      <c r="V525" s="84">
        <v>0.52569444444444446</v>
      </c>
      <c r="W525" s="85">
        <v>0.66666666666666663</v>
      </c>
      <c r="X525" s="86">
        <f t="shared" si="44"/>
        <v>0.14097222222222217</v>
      </c>
    </row>
    <row r="526" spans="1:24" x14ac:dyDescent="0.3">
      <c r="A526" s="44" t="s">
        <v>5466</v>
      </c>
      <c r="B526" s="68" t="s">
        <v>632</v>
      </c>
      <c r="C526" s="2" t="s">
        <v>1</v>
      </c>
      <c r="D526" s="2">
        <v>40</v>
      </c>
      <c r="E526" s="6">
        <v>29052</v>
      </c>
      <c r="F526" s="7">
        <v>43781.682650462964</v>
      </c>
      <c r="G526" s="69" t="s">
        <v>4</v>
      </c>
      <c r="H526" s="68">
        <v>1828</v>
      </c>
      <c r="I526" s="8">
        <f t="shared" si="40"/>
        <v>15.233333333333333</v>
      </c>
      <c r="J526" s="8">
        <v>3.468</v>
      </c>
      <c r="K526" s="69">
        <v>120</v>
      </c>
      <c r="L526" s="68">
        <v>439</v>
      </c>
      <c r="M526" s="8">
        <f t="shared" si="41"/>
        <v>3.6583333333333332</v>
      </c>
      <c r="N526" s="8">
        <v>1.845</v>
      </c>
      <c r="O526" s="69">
        <f t="shared" si="42"/>
        <v>120</v>
      </c>
      <c r="P526" s="181">
        <f t="shared" si="43"/>
        <v>4.1640091116173119</v>
      </c>
      <c r="Q526" s="77" t="s">
        <v>716</v>
      </c>
      <c r="V526" s="84">
        <v>0.52916666666666667</v>
      </c>
      <c r="W526" s="85">
        <v>0.68055555555555547</v>
      </c>
      <c r="X526" s="86">
        <f t="shared" si="44"/>
        <v>0.1513888888888888</v>
      </c>
    </row>
    <row r="527" spans="1:24" x14ac:dyDescent="0.3">
      <c r="A527" s="44" t="s">
        <v>5467</v>
      </c>
      <c r="B527" s="68" t="s">
        <v>5468</v>
      </c>
      <c r="C527" s="2" t="s">
        <v>1</v>
      </c>
      <c r="D527" s="2">
        <v>39</v>
      </c>
      <c r="E527" s="6">
        <v>29278</v>
      </c>
      <c r="F527" s="7">
        <v>43782.522604166668</v>
      </c>
      <c r="G527" s="69" t="s">
        <v>4</v>
      </c>
      <c r="H527" s="68">
        <v>1358</v>
      </c>
      <c r="I527" s="8">
        <f t="shared" si="40"/>
        <v>13.58</v>
      </c>
      <c r="J527" s="8">
        <v>3.89</v>
      </c>
      <c r="K527" s="69">
        <v>100</v>
      </c>
      <c r="L527" s="68">
        <v>241</v>
      </c>
      <c r="M527" s="8">
        <f t="shared" si="41"/>
        <v>2.41</v>
      </c>
      <c r="N527" s="8">
        <v>1.5640000000000001</v>
      </c>
      <c r="O527" s="69">
        <f t="shared" si="42"/>
        <v>100</v>
      </c>
      <c r="P527" s="181">
        <f t="shared" si="43"/>
        <v>5.6348547717842319</v>
      </c>
      <c r="Q527" s="77" t="s">
        <v>716</v>
      </c>
      <c r="V527" s="84">
        <v>0.37847222222222227</v>
      </c>
      <c r="W527" s="85">
        <v>0.52083333333333337</v>
      </c>
      <c r="X527" s="86">
        <f t="shared" si="44"/>
        <v>0.1423611111111111</v>
      </c>
    </row>
    <row r="528" spans="1:24" x14ac:dyDescent="0.3">
      <c r="A528" s="44" t="s">
        <v>5469</v>
      </c>
      <c r="B528" s="68" t="s">
        <v>5470</v>
      </c>
      <c r="C528" s="2" t="s">
        <v>1</v>
      </c>
      <c r="D528" s="2">
        <v>64</v>
      </c>
      <c r="E528" s="6">
        <v>20337</v>
      </c>
      <c r="F528" s="7">
        <v>43782.539421296293</v>
      </c>
      <c r="G528" s="69" t="s">
        <v>4</v>
      </c>
      <c r="H528" s="68">
        <v>3534</v>
      </c>
      <c r="I528" s="8">
        <f t="shared" si="40"/>
        <v>28.047619047619047</v>
      </c>
      <c r="J528" s="8">
        <v>5.4020000000000001</v>
      </c>
      <c r="K528" s="69">
        <v>126</v>
      </c>
      <c r="L528" s="68">
        <v>775</v>
      </c>
      <c r="M528" s="8">
        <f t="shared" si="41"/>
        <v>6.1507936507936511</v>
      </c>
      <c r="N528" s="8">
        <v>2.3220000000000001</v>
      </c>
      <c r="O528" s="69">
        <f t="shared" si="42"/>
        <v>126</v>
      </c>
      <c r="P528" s="181">
        <f t="shared" si="43"/>
        <v>4.5599999999999996</v>
      </c>
      <c r="Q528" s="77" t="s">
        <v>716</v>
      </c>
      <c r="V528" s="84">
        <v>0.40972222222222227</v>
      </c>
      <c r="W528" s="85">
        <v>0.53472222222222221</v>
      </c>
      <c r="X528" s="86">
        <f t="shared" si="44"/>
        <v>0.12499999999999994</v>
      </c>
    </row>
    <row r="529" spans="1:24" x14ac:dyDescent="0.3">
      <c r="A529" s="44" t="s">
        <v>5471</v>
      </c>
      <c r="B529" s="68" t="s">
        <v>5472</v>
      </c>
      <c r="C529" s="2" t="s">
        <v>1</v>
      </c>
      <c r="D529" s="2">
        <v>62</v>
      </c>
      <c r="E529" s="6">
        <v>21125</v>
      </c>
      <c r="F529" s="7">
        <v>43782.55064814815</v>
      </c>
      <c r="G529" s="69" t="s">
        <v>4</v>
      </c>
      <c r="H529" s="68">
        <v>3171</v>
      </c>
      <c r="I529" s="8">
        <f t="shared" si="40"/>
        <v>25.166666666666668</v>
      </c>
      <c r="J529" s="8">
        <v>4.6929999999999996</v>
      </c>
      <c r="K529" s="69">
        <v>126</v>
      </c>
      <c r="L529" s="68">
        <v>610</v>
      </c>
      <c r="M529" s="8">
        <f t="shared" si="41"/>
        <v>4.8412698412698409</v>
      </c>
      <c r="N529" s="8">
        <v>2.3679999999999999</v>
      </c>
      <c r="O529" s="69">
        <f t="shared" si="42"/>
        <v>126</v>
      </c>
      <c r="P529" s="181">
        <f t="shared" si="43"/>
        <v>5.1983606557377051</v>
      </c>
      <c r="Q529" s="77" t="s">
        <v>716</v>
      </c>
      <c r="V529" s="84">
        <v>0.42291666666666666</v>
      </c>
      <c r="W529" s="85">
        <v>0.55208333333333337</v>
      </c>
      <c r="X529" s="86">
        <f t="shared" si="44"/>
        <v>0.12916666666666671</v>
      </c>
    </row>
    <row r="530" spans="1:24" x14ac:dyDescent="0.3">
      <c r="A530" s="44" t="s">
        <v>5473</v>
      </c>
      <c r="B530" s="68" t="s">
        <v>5474</v>
      </c>
      <c r="C530" s="2" t="s">
        <v>1</v>
      </c>
      <c r="D530" s="2">
        <v>47</v>
      </c>
      <c r="E530" s="6">
        <v>26378</v>
      </c>
      <c r="F530" s="7">
        <v>43782.576122685183</v>
      </c>
      <c r="G530" s="69" t="s">
        <v>4</v>
      </c>
      <c r="H530" s="68">
        <v>1814</v>
      </c>
      <c r="I530" s="8">
        <f t="shared" si="40"/>
        <v>15.116666666666667</v>
      </c>
      <c r="J530" s="8">
        <v>3.8370000000000002</v>
      </c>
      <c r="K530" s="69">
        <v>120</v>
      </c>
      <c r="L530" s="68">
        <v>399</v>
      </c>
      <c r="M530" s="8">
        <f t="shared" si="41"/>
        <v>3.3250000000000002</v>
      </c>
      <c r="N530" s="8">
        <v>1.984</v>
      </c>
      <c r="O530" s="69">
        <f t="shared" si="42"/>
        <v>120</v>
      </c>
      <c r="P530" s="181">
        <f t="shared" si="43"/>
        <v>4.5463659147869677</v>
      </c>
      <c r="Q530" s="77" t="s">
        <v>716</v>
      </c>
      <c r="V530" s="84">
        <v>0.4375</v>
      </c>
      <c r="W530" s="85">
        <v>0.57986111111111105</v>
      </c>
      <c r="X530" s="86">
        <f t="shared" si="44"/>
        <v>0.14236111111111105</v>
      </c>
    </row>
    <row r="531" spans="1:24" x14ac:dyDescent="0.3">
      <c r="A531" s="44" t="s">
        <v>5475</v>
      </c>
      <c r="B531" s="68" t="s">
        <v>5476</v>
      </c>
      <c r="C531" s="2" t="s">
        <v>6</v>
      </c>
      <c r="D531" s="2">
        <v>43</v>
      </c>
      <c r="E531" s="6">
        <v>27912</v>
      </c>
      <c r="F531" s="7">
        <v>43782.587361111109</v>
      </c>
      <c r="G531" s="69" t="s">
        <v>4</v>
      </c>
      <c r="H531" s="68">
        <v>961</v>
      </c>
      <c r="I531" s="8">
        <f t="shared" si="40"/>
        <v>9.4215686274509807</v>
      </c>
      <c r="J531" s="8">
        <v>3.173</v>
      </c>
      <c r="K531" s="69">
        <v>102</v>
      </c>
      <c r="L531" s="68">
        <v>232</v>
      </c>
      <c r="M531" s="8">
        <f t="shared" si="41"/>
        <v>2.2745098039215685</v>
      </c>
      <c r="N531" s="8">
        <v>1.599</v>
      </c>
      <c r="O531" s="69">
        <f t="shared" si="42"/>
        <v>102</v>
      </c>
      <c r="P531" s="181">
        <f t="shared" si="43"/>
        <v>4.1422413793103452</v>
      </c>
      <c r="Q531" s="77" t="s">
        <v>716</v>
      </c>
      <c r="V531" s="84">
        <v>0.40138888888888885</v>
      </c>
      <c r="W531" s="85">
        <v>0.59027777777777779</v>
      </c>
      <c r="X531" s="86">
        <f t="shared" si="44"/>
        <v>0.18888888888888894</v>
      </c>
    </row>
    <row r="532" spans="1:24" x14ac:dyDescent="0.3">
      <c r="A532" s="44" t="s">
        <v>5477</v>
      </c>
      <c r="B532" s="68" t="s">
        <v>5478</v>
      </c>
      <c r="C532" s="2" t="s">
        <v>1</v>
      </c>
      <c r="D532" s="2">
        <v>80</v>
      </c>
      <c r="E532" s="6">
        <v>14482</v>
      </c>
      <c r="F532" s="7">
        <v>43782.603668981479</v>
      </c>
      <c r="G532" s="69" t="s">
        <v>4</v>
      </c>
      <c r="H532" s="68">
        <v>2779</v>
      </c>
      <c r="I532" s="8">
        <f t="shared" si="40"/>
        <v>24.37719298245614</v>
      </c>
      <c r="J532" s="8">
        <v>4.6840000000000002</v>
      </c>
      <c r="K532" s="69">
        <v>114</v>
      </c>
      <c r="L532" s="68">
        <v>690</v>
      </c>
      <c r="M532" s="8">
        <f t="shared" si="41"/>
        <v>6.0526315789473681</v>
      </c>
      <c r="N532" s="8">
        <v>2.431</v>
      </c>
      <c r="O532" s="69">
        <f t="shared" si="42"/>
        <v>114</v>
      </c>
      <c r="P532" s="181">
        <f t="shared" si="43"/>
        <v>4.0275362318840582</v>
      </c>
      <c r="Q532" s="77" t="s">
        <v>716</v>
      </c>
      <c r="V532" s="84">
        <v>0.44930555555555557</v>
      </c>
      <c r="W532" s="85">
        <v>0.60763888888888895</v>
      </c>
      <c r="X532" s="86">
        <f t="shared" si="44"/>
        <v>0.15833333333333338</v>
      </c>
    </row>
    <row r="533" spans="1:24" x14ac:dyDescent="0.3">
      <c r="A533" s="44" t="s">
        <v>5479</v>
      </c>
      <c r="B533" s="68" t="s">
        <v>5480</v>
      </c>
      <c r="C533" s="2" t="s">
        <v>1</v>
      </c>
      <c r="D533" s="2">
        <v>80</v>
      </c>
      <c r="E533" s="6">
        <v>14301</v>
      </c>
      <c r="F533" s="7">
        <v>43782.626886574071</v>
      </c>
      <c r="G533" s="69" t="s">
        <v>4</v>
      </c>
      <c r="H533" s="68">
        <v>5167</v>
      </c>
      <c r="I533" s="8">
        <f t="shared" si="40"/>
        <v>41.007936507936506</v>
      </c>
      <c r="J533" s="8">
        <v>5.8540000000000001</v>
      </c>
      <c r="K533" s="69">
        <v>126</v>
      </c>
      <c r="L533" s="68">
        <v>1050</v>
      </c>
      <c r="M533" s="8">
        <f t="shared" si="41"/>
        <v>8.3333333333333339</v>
      </c>
      <c r="N533" s="8">
        <v>3.3559999999999999</v>
      </c>
      <c r="O533" s="69">
        <f t="shared" si="42"/>
        <v>126</v>
      </c>
      <c r="P533" s="181">
        <f t="shared" si="43"/>
        <v>4.9209523809523805</v>
      </c>
      <c r="Q533" s="77" t="s">
        <v>716</v>
      </c>
      <c r="V533" s="84">
        <v>0.48472222222222222</v>
      </c>
      <c r="W533" s="85">
        <v>0.62847222222222221</v>
      </c>
      <c r="X533" s="86">
        <f t="shared" si="44"/>
        <v>0.14374999999999999</v>
      </c>
    </row>
    <row r="534" spans="1:24" x14ac:dyDescent="0.3">
      <c r="A534" s="44" t="s">
        <v>5481</v>
      </c>
      <c r="B534" s="68" t="s">
        <v>1700</v>
      </c>
      <c r="C534" s="2" t="s">
        <v>1</v>
      </c>
      <c r="D534" s="2">
        <v>55</v>
      </c>
      <c r="E534" s="6">
        <v>23664</v>
      </c>
      <c r="F534" s="7">
        <v>43782.64261574074</v>
      </c>
      <c r="G534" s="69" t="s">
        <v>4</v>
      </c>
      <c r="H534" s="68">
        <v>2881</v>
      </c>
      <c r="I534" s="8">
        <f t="shared" si="40"/>
        <v>22.865079365079364</v>
      </c>
      <c r="J534" s="8">
        <v>5.4560000000000004</v>
      </c>
      <c r="K534" s="69">
        <v>126</v>
      </c>
      <c r="L534" s="68">
        <v>372</v>
      </c>
      <c r="M534" s="8">
        <f t="shared" si="41"/>
        <v>2.9523809523809526</v>
      </c>
      <c r="N534" s="8">
        <v>1.7749999999999999</v>
      </c>
      <c r="O534" s="69">
        <f t="shared" si="42"/>
        <v>126</v>
      </c>
      <c r="P534" s="181">
        <f t="shared" si="43"/>
        <v>7.7446236559139781</v>
      </c>
      <c r="Q534" s="77" t="s">
        <v>716</v>
      </c>
      <c r="V534" s="84">
        <v>0.49722222222222223</v>
      </c>
      <c r="W534" s="85">
        <v>0.64236111111111105</v>
      </c>
      <c r="X534" s="86">
        <f t="shared" si="44"/>
        <v>0.14513888888888882</v>
      </c>
    </row>
    <row r="535" spans="1:24" x14ac:dyDescent="0.3">
      <c r="A535" s="44" t="s">
        <v>5482</v>
      </c>
      <c r="B535" s="68" t="s">
        <v>5483</v>
      </c>
      <c r="C535" s="2" t="s">
        <v>1</v>
      </c>
      <c r="D535" s="2">
        <v>47</v>
      </c>
      <c r="E535" s="6">
        <v>26347</v>
      </c>
      <c r="F535" s="7">
        <v>43782.658472222225</v>
      </c>
      <c r="G535" s="69" t="s">
        <v>4</v>
      </c>
      <c r="H535" s="68">
        <v>1474</v>
      </c>
      <c r="I535" s="8">
        <f t="shared" si="40"/>
        <v>10.236111111111111</v>
      </c>
      <c r="J535" s="8">
        <v>3.48</v>
      </c>
      <c r="K535" s="69">
        <v>144</v>
      </c>
      <c r="L535" s="68">
        <v>251</v>
      </c>
      <c r="M535" s="8">
        <f t="shared" si="41"/>
        <v>1.7430555555555556</v>
      </c>
      <c r="N535" s="8">
        <v>1.393</v>
      </c>
      <c r="O535" s="69">
        <f t="shared" si="42"/>
        <v>144</v>
      </c>
      <c r="P535" s="181">
        <f t="shared" si="43"/>
        <v>5.8725099601593627</v>
      </c>
      <c r="Q535" s="77" t="s">
        <v>716</v>
      </c>
      <c r="V535" s="84">
        <v>0.47083333333333338</v>
      </c>
      <c r="W535" s="85">
        <v>0.61805555555555558</v>
      </c>
      <c r="X535" s="86">
        <f t="shared" si="44"/>
        <v>0.1472222222222222</v>
      </c>
    </row>
    <row r="536" spans="1:24" x14ac:dyDescent="0.3">
      <c r="A536" s="44" t="s">
        <v>5484</v>
      </c>
      <c r="B536" s="68" t="s">
        <v>5485</v>
      </c>
      <c r="C536" s="2" t="s">
        <v>1</v>
      </c>
      <c r="D536" s="2">
        <v>41</v>
      </c>
      <c r="E536" s="6">
        <v>28787</v>
      </c>
      <c r="F536" s="7">
        <v>43782.673032407409</v>
      </c>
      <c r="G536" s="69" t="s">
        <v>4</v>
      </c>
      <c r="H536" s="68">
        <v>1399</v>
      </c>
      <c r="I536" s="8">
        <f t="shared" si="40"/>
        <v>10.137681159420289</v>
      </c>
      <c r="J536" s="8">
        <v>3.4689999999999999</v>
      </c>
      <c r="K536" s="69">
        <v>138</v>
      </c>
      <c r="L536" s="68">
        <v>355</v>
      </c>
      <c r="M536" s="8">
        <f t="shared" si="41"/>
        <v>2.5724637681159419</v>
      </c>
      <c r="N536" s="8">
        <v>1.575</v>
      </c>
      <c r="O536" s="69">
        <f t="shared" si="42"/>
        <v>138</v>
      </c>
      <c r="P536" s="181">
        <f t="shared" si="43"/>
        <v>3.9408450704225353</v>
      </c>
      <c r="Q536" s="77" t="s">
        <v>716</v>
      </c>
      <c r="V536" s="84">
        <v>0.52777777777777779</v>
      </c>
      <c r="W536" s="85">
        <v>0.67361111111111116</v>
      </c>
      <c r="X536" s="86">
        <f t="shared" si="44"/>
        <v>0.14583333333333337</v>
      </c>
    </row>
    <row r="537" spans="1:24" x14ac:dyDescent="0.3">
      <c r="A537" s="44" t="s">
        <v>5486</v>
      </c>
      <c r="B537" s="68" t="s">
        <v>5487</v>
      </c>
      <c r="C537" s="2" t="s">
        <v>6</v>
      </c>
      <c r="D537" s="2">
        <v>58</v>
      </c>
      <c r="E537" s="6">
        <v>22397</v>
      </c>
      <c r="F537" s="7">
        <v>43783.38208333333</v>
      </c>
      <c r="G537" s="69" t="s">
        <v>71</v>
      </c>
      <c r="H537" s="68">
        <v>1442</v>
      </c>
      <c r="I537" s="8">
        <f t="shared" si="40"/>
        <v>10.44927536231884</v>
      </c>
      <c r="J537" s="8">
        <v>3.298</v>
      </c>
      <c r="K537" s="69">
        <v>138</v>
      </c>
      <c r="L537" s="68">
        <v>631</v>
      </c>
      <c r="M537" s="8">
        <f t="shared" si="41"/>
        <v>4.5724637681159424</v>
      </c>
      <c r="N537" s="8">
        <v>2.38</v>
      </c>
      <c r="O537" s="69">
        <f t="shared" si="42"/>
        <v>138</v>
      </c>
      <c r="P537" s="181">
        <f t="shared" si="43"/>
        <v>2.2852614896988905</v>
      </c>
      <c r="Q537" s="77" t="s">
        <v>716</v>
      </c>
      <c r="V537" s="84">
        <v>0.38194444444444442</v>
      </c>
      <c r="W537" s="85">
        <v>0.52083333333333337</v>
      </c>
      <c r="X537" s="86">
        <f t="shared" si="44"/>
        <v>0.13888888888888895</v>
      </c>
    </row>
    <row r="538" spans="1:24" x14ac:dyDescent="0.3">
      <c r="A538" s="44" t="s">
        <v>5488</v>
      </c>
      <c r="B538" s="68" t="s">
        <v>5489</v>
      </c>
      <c r="C538" s="2" t="s">
        <v>1</v>
      </c>
      <c r="D538" s="2">
        <v>45</v>
      </c>
      <c r="E538" s="6">
        <v>27322</v>
      </c>
      <c r="F538" s="7">
        <v>43783.541770833333</v>
      </c>
      <c r="G538" s="69" t="s">
        <v>4</v>
      </c>
      <c r="H538" s="68">
        <v>3839</v>
      </c>
      <c r="I538" s="8">
        <f t="shared" si="40"/>
        <v>30.468253968253968</v>
      </c>
      <c r="J538" s="8">
        <v>6.125</v>
      </c>
      <c r="K538" s="69">
        <v>126</v>
      </c>
      <c r="L538" s="68">
        <v>1555</v>
      </c>
      <c r="M538" s="8">
        <f t="shared" si="41"/>
        <v>12.341269841269842</v>
      </c>
      <c r="N538" s="8">
        <v>3.78</v>
      </c>
      <c r="O538" s="69">
        <f t="shared" si="42"/>
        <v>126</v>
      </c>
      <c r="P538" s="181">
        <f t="shared" si="43"/>
        <v>2.4688102893890673</v>
      </c>
      <c r="Q538" s="77" t="s">
        <v>716</v>
      </c>
      <c r="V538" s="84">
        <v>0.37777777777777777</v>
      </c>
      <c r="W538" s="85">
        <v>0.53819444444444442</v>
      </c>
      <c r="X538" s="86">
        <f t="shared" si="44"/>
        <v>0.16041666666666665</v>
      </c>
    </row>
    <row r="539" spans="1:24" x14ac:dyDescent="0.3">
      <c r="A539" s="44" t="s">
        <v>5490</v>
      </c>
      <c r="B539" s="68" t="s">
        <v>5491</v>
      </c>
      <c r="C539" s="2" t="s">
        <v>6</v>
      </c>
      <c r="D539" s="2">
        <v>59</v>
      </c>
      <c r="E539" s="6">
        <v>21986</v>
      </c>
      <c r="F539" s="7">
        <v>43783.555613425924</v>
      </c>
      <c r="G539" s="69" t="s">
        <v>4</v>
      </c>
      <c r="H539" s="68">
        <v>1261</v>
      </c>
      <c r="I539" s="8">
        <f t="shared" si="40"/>
        <v>12.61</v>
      </c>
      <c r="J539" s="8">
        <v>3.29</v>
      </c>
      <c r="K539" s="69">
        <v>100</v>
      </c>
      <c r="L539" s="68">
        <v>519</v>
      </c>
      <c r="M539" s="8">
        <f t="shared" si="41"/>
        <v>5.19</v>
      </c>
      <c r="N539" s="8">
        <v>2.6659999999999999</v>
      </c>
      <c r="O539" s="69">
        <f t="shared" si="42"/>
        <v>100</v>
      </c>
      <c r="P539" s="181">
        <f t="shared" si="43"/>
        <v>2.4296724470134872</v>
      </c>
      <c r="Q539" s="77" t="s">
        <v>716</v>
      </c>
      <c r="V539" s="84">
        <v>0.3972222222222222</v>
      </c>
      <c r="W539" s="85">
        <v>0.55208333333333337</v>
      </c>
      <c r="X539" s="86">
        <f t="shared" si="44"/>
        <v>0.15486111111111117</v>
      </c>
    </row>
    <row r="540" spans="1:24" x14ac:dyDescent="0.3">
      <c r="A540" s="44" t="s">
        <v>5492</v>
      </c>
      <c r="B540" s="68" t="s">
        <v>5493</v>
      </c>
      <c r="C540" s="2" t="s">
        <v>1</v>
      </c>
      <c r="D540" s="2">
        <v>8.0833333333333339</v>
      </c>
      <c r="E540" s="6">
        <v>40838</v>
      </c>
      <c r="F540" s="7">
        <v>43783.572268518517</v>
      </c>
      <c r="G540" s="69" t="s">
        <v>4</v>
      </c>
      <c r="H540" s="68">
        <v>2375</v>
      </c>
      <c r="I540" s="8">
        <f t="shared" si="40"/>
        <v>20.833333333333332</v>
      </c>
      <c r="J540" s="8">
        <v>5.1230000000000002</v>
      </c>
      <c r="K540" s="69">
        <v>114</v>
      </c>
      <c r="L540" s="68">
        <v>306</v>
      </c>
      <c r="M540" s="8">
        <f t="shared" si="41"/>
        <v>2.6842105263157894</v>
      </c>
      <c r="N540" s="8">
        <v>1.7</v>
      </c>
      <c r="O540" s="69">
        <f t="shared" si="42"/>
        <v>114</v>
      </c>
      <c r="P540" s="181">
        <f t="shared" si="43"/>
        <v>7.761437908496732</v>
      </c>
      <c r="Q540" s="77" t="s">
        <v>716</v>
      </c>
      <c r="V540" s="84">
        <v>0.4152777777777778</v>
      </c>
      <c r="W540" s="85">
        <v>0.57291666666666663</v>
      </c>
      <c r="X540" s="86">
        <f t="shared" si="44"/>
        <v>0.15763888888888883</v>
      </c>
    </row>
    <row r="541" spans="1:24" x14ac:dyDescent="0.3">
      <c r="A541" s="44" t="s">
        <v>5494</v>
      </c>
      <c r="B541" s="68" t="s">
        <v>28</v>
      </c>
      <c r="C541" s="2" t="s">
        <v>1</v>
      </c>
      <c r="D541" s="2">
        <v>46</v>
      </c>
      <c r="E541" s="6">
        <v>26766</v>
      </c>
      <c r="F541" s="7">
        <v>43783.584745370368</v>
      </c>
      <c r="G541" s="69" t="s">
        <v>4</v>
      </c>
      <c r="H541" s="68">
        <v>1525</v>
      </c>
      <c r="I541" s="8">
        <f t="shared" si="40"/>
        <v>12.708333333333334</v>
      </c>
      <c r="J541" s="8">
        <v>3.6589999999999998</v>
      </c>
      <c r="K541" s="69">
        <v>120</v>
      </c>
      <c r="L541" s="68">
        <v>375</v>
      </c>
      <c r="M541" s="8">
        <f t="shared" si="41"/>
        <v>3.125</v>
      </c>
      <c r="N541" s="8">
        <v>1.8720000000000001</v>
      </c>
      <c r="O541" s="69">
        <f t="shared" si="42"/>
        <v>120</v>
      </c>
      <c r="P541" s="181">
        <f t="shared" si="43"/>
        <v>4.0666666666666664</v>
      </c>
      <c r="Q541" s="77" t="s">
        <v>716</v>
      </c>
      <c r="V541" s="84">
        <v>0.42152777777777778</v>
      </c>
      <c r="W541" s="85">
        <v>0.58333333333333337</v>
      </c>
      <c r="X541" s="86">
        <f t="shared" si="44"/>
        <v>0.16180555555555559</v>
      </c>
    </row>
    <row r="542" spans="1:24" x14ac:dyDescent="0.3">
      <c r="A542" s="44" t="s">
        <v>5495</v>
      </c>
      <c r="B542" s="68" t="s">
        <v>5496</v>
      </c>
      <c r="C542" s="2" t="s">
        <v>1</v>
      </c>
      <c r="D542" s="2">
        <v>46</v>
      </c>
      <c r="E542" s="6">
        <v>26779</v>
      </c>
      <c r="F542" s="7">
        <v>43783.598495370374</v>
      </c>
      <c r="G542" s="69" t="s">
        <v>4</v>
      </c>
      <c r="H542" s="68">
        <v>1273</v>
      </c>
      <c r="I542" s="8">
        <f t="shared" si="40"/>
        <v>12.73</v>
      </c>
      <c r="J542" s="8">
        <v>3.484</v>
      </c>
      <c r="K542" s="69">
        <v>100</v>
      </c>
      <c r="L542" s="68">
        <v>213</v>
      </c>
      <c r="M542" s="8">
        <f t="shared" si="41"/>
        <v>2.13</v>
      </c>
      <c r="N542" s="8">
        <v>1.353</v>
      </c>
      <c r="O542" s="69">
        <f t="shared" si="42"/>
        <v>100</v>
      </c>
      <c r="P542" s="181">
        <f t="shared" si="43"/>
        <v>5.9765258215962449</v>
      </c>
      <c r="Q542" s="77" t="s">
        <v>716</v>
      </c>
      <c r="V542" s="84">
        <v>0.44166666666666665</v>
      </c>
      <c r="W542" s="85">
        <v>0.59722222222222221</v>
      </c>
      <c r="X542" s="86">
        <f t="shared" si="44"/>
        <v>0.15555555555555556</v>
      </c>
    </row>
    <row r="543" spans="1:24" x14ac:dyDescent="0.3">
      <c r="A543" s="44" t="s">
        <v>5497</v>
      </c>
      <c r="B543" s="68" t="s">
        <v>5498</v>
      </c>
      <c r="C543" s="2" t="s">
        <v>1</v>
      </c>
      <c r="D543" s="2">
        <v>50</v>
      </c>
      <c r="E543" s="6">
        <v>25432</v>
      </c>
      <c r="F543" s="7">
        <v>43783.615324074075</v>
      </c>
      <c r="G543" s="69" t="s">
        <v>4</v>
      </c>
      <c r="H543" s="68">
        <v>2204</v>
      </c>
      <c r="I543" s="8">
        <f t="shared" si="40"/>
        <v>19.165217391304349</v>
      </c>
      <c r="J543" s="8">
        <v>4.617</v>
      </c>
      <c r="K543" s="69">
        <v>115</v>
      </c>
      <c r="L543" s="68">
        <v>456</v>
      </c>
      <c r="M543" s="8">
        <f t="shared" si="41"/>
        <v>3.965217391304348</v>
      </c>
      <c r="N543" s="8">
        <v>2.0129999999999999</v>
      </c>
      <c r="O543" s="69">
        <f t="shared" si="42"/>
        <v>115</v>
      </c>
      <c r="P543" s="181">
        <f t="shared" si="43"/>
        <v>4.833333333333333</v>
      </c>
      <c r="Q543" s="77" t="s">
        <v>716</v>
      </c>
      <c r="V543" s="84">
        <v>0.45277777777777778</v>
      </c>
      <c r="W543" s="85">
        <v>0.61805555555555558</v>
      </c>
      <c r="X543" s="86">
        <f t="shared" si="44"/>
        <v>0.1652777777777778</v>
      </c>
    </row>
    <row r="544" spans="1:24" x14ac:dyDescent="0.3">
      <c r="A544" s="44" t="s">
        <v>5499</v>
      </c>
      <c r="B544" s="68" t="s">
        <v>8</v>
      </c>
      <c r="C544" s="2" t="s">
        <v>1</v>
      </c>
      <c r="D544" s="2">
        <v>45</v>
      </c>
      <c r="E544" s="6">
        <v>27085</v>
      </c>
      <c r="F544" s="7">
        <v>43783.630243055559</v>
      </c>
      <c r="G544" s="69" t="s">
        <v>4</v>
      </c>
      <c r="H544" s="68">
        <v>1288</v>
      </c>
      <c r="I544" s="8">
        <f t="shared" si="40"/>
        <v>11.709090909090909</v>
      </c>
      <c r="J544" s="8">
        <v>3.1840000000000002</v>
      </c>
      <c r="K544" s="69">
        <v>110</v>
      </c>
      <c r="L544" s="68">
        <v>278</v>
      </c>
      <c r="M544" s="8">
        <f t="shared" si="41"/>
        <v>2.5272727272727273</v>
      </c>
      <c r="N544" s="8">
        <v>1.89</v>
      </c>
      <c r="O544" s="69">
        <f t="shared" si="42"/>
        <v>110</v>
      </c>
      <c r="P544" s="181">
        <f t="shared" si="43"/>
        <v>4.6330935251798557</v>
      </c>
      <c r="Q544" s="77" t="s">
        <v>716</v>
      </c>
      <c r="V544" s="84">
        <v>0.46875</v>
      </c>
      <c r="W544" s="85">
        <v>0.63194444444444442</v>
      </c>
      <c r="X544" s="86">
        <f t="shared" si="44"/>
        <v>0.16319444444444442</v>
      </c>
    </row>
    <row r="545" spans="1:24" x14ac:dyDescent="0.3">
      <c r="A545" s="44" t="s">
        <v>5500</v>
      </c>
      <c r="B545" s="68" t="s">
        <v>5501</v>
      </c>
      <c r="C545" s="2" t="s">
        <v>6</v>
      </c>
      <c r="D545" s="2">
        <v>17</v>
      </c>
      <c r="E545" s="6">
        <v>37211</v>
      </c>
      <c r="F545" s="7">
        <v>43783.645428240743</v>
      </c>
      <c r="G545" s="69" t="s">
        <v>4</v>
      </c>
      <c r="H545" s="68">
        <v>908</v>
      </c>
      <c r="I545" s="8">
        <f t="shared" si="40"/>
        <v>8.254545454545454</v>
      </c>
      <c r="J545" s="8">
        <v>2.5470000000000002</v>
      </c>
      <c r="K545" s="69">
        <v>110</v>
      </c>
      <c r="L545" s="68">
        <v>211</v>
      </c>
      <c r="M545" s="8">
        <f t="shared" si="41"/>
        <v>1.9181818181818182</v>
      </c>
      <c r="N545" s="8">
        <v>1.3420000000000001</v>
      </c>
      <c r="O545" s="69">
        <f t="shared" si="42"/>
        <v>110</v>
      </c>
      <c r="P545" s="181">
        <f t="shared" si="43"/>
        <v>4.3033175355450233</v>
      </c>
      <c r="Q545" s="77" t="s">
        <v>716</v>
      </c>
      <c r="V545" s="84">
        <v>0.46458333333333335</v>
      </c>
      <c r="W545" s="85">
        <v>0.64583333333333337</v>
      </c>
      <c r="X545" s="86">
        <f t="shared" si="44"/>
        <v>0.18125000000000002</v>
      </c>
    </row>
    <row r="546" spans="1:24" x14ac:dyDescent="0.3">
      <c r="A546" s="44" t="s">
        <v>5502</v>
      </c>
      <c r="B546" s="68" t="s">
        <v>5503</v>
      </c>
      <c r="C546" s="2" t="s">
        <v>1</v>
      </c>
      <c r="D546" s="2">
        <v>53</v>
      </c>
      <c r="E546" s="6">
        <v>24185</v>
      </c>
      <c r="F546" s="7">
        <v>43783.673310185186</v>
      </c>
      <c r="G546" s="69" t="s">
        <v>4</v>
      </c>
      <c r="H546" s="68">
        <v>1792</v>
      </c>
      <c r="I546" s="8">
        <f t="shared" si="40"/>
        <v>16.290909090909089</v>
      </c>
      <c r="J546" s="8">
        <v>4.3460000000000001</v>
      </c>
      <c r="K546" s="69">
        <v>110</v>
      </c>
      <c r="L546" s="68">
        <v>250</v>
      </c>
      <c r="M546" s="8">
        <f t="shared" si="41"/>
        <v>2.2727272727272729</v>
      </c>
      <c r="N546" s="8">
        <v>1.532</v>
      </c>
      <c r="O546" s="69">
        <f t="shared" si="42"/>
        <v>110</v>
      </c>
      <c r="P546" s="181">
        <f t="shared" si="43"/>
        <v>7.1679999999999984</v>
      </c>
      <c r="Q546" s="77" t="s">
        <v>716</v>
      </c>
      <c r="V546" s="84">
        <v>0.48958333333333331</v>
      </c>
      <c r="W546" s="85">
        <v>0.67708333333333337</v>
      </c>
      <c r="X546" s="86">
        <f t="shared" si="44"/>
        <v>0.18750000000000006</v>
      </c>
    </row>
    <row r="547" spans="1:24" x14ac:dyDescent="0.3">
      <c r="A547" s="44" t="s">
        <v>5504</v>
      </c>
      <c r="B547" s="68" t="s">
        <v>5505</v>
      </c>
      <c r="C547" s="2" t="s">
        <v>1</v>
      </c>
      <c r="D547" s="2">
        <v>50</v>
      </c>
      <c r="E547" s="6">
        <v>25310</v>
      </c>
      <c r="F547" s="7">
        <v>43783.684976851851</v>
      </c>
      <c r="G547" s="69" t="s">
        <v>4</v>
      </c>
      <c r="H547" s="68">
        <v>1469</v>
      </c>
      <c r="I547" s="8">
        <f t="shared" si="40"/>
        <v>14.69</v>
      </c>
      <c r="J547" s="8">
        <v>3.9790000000000001</v>
      </c>
      <c r="K547" s="69">
        <v>100</v>
      </c>
      <c r="L547" s="68">
        <v>197</v>
      </c>
      <c r="M547" s="8">
        <f t="shared" si="41"/>
        <v>1.97</v>
      </c>
      <c r="N547" s="8">
        <v>1.2509999999999999</v>
      </c>
      <c r="O547" s="69">
        <f t="shared" si="42"/>
        <v>100</v>
      </c>
      <c r="P547" s="181">
        <f t="shared" si="43"/>
        <v>7.4568527918781724</v>
      </c>
      <c r="Q547" s="77" t="s">
        <v>716</v>
      </c>
      <c r="V547" s="84">
        <v>0.50208333333333333</v>
      </c>
      <c r="W547" s="85">
        <v>0.6875</v>
      </c>
      <c r="X547" s="86">
        <f t="shared" si="44"/>
        <v>0.18541666666666667</v>
      </c>
    </row>
    <row r="548" spans="1:24" x14ac:dyDescent="0.3">
      <c r="A548" s="44" t="s">
        <v>5506</v>
      </c>
      <c r="B548" s="68" t="s">
        <v>1333</v>
      </c>
      <c r="C548" s="2" t="s">
        <v>1</v>
      </c>
      <c r="D548" s="2">
        <v>58</v>
      </c>
      <c r="E548" s="6">
        <v>22355</v>
      </c>
      <c r="F548" s="7">
        <v>43784.523240740738</v>
      </c>
      <c r="G548" s="69" t="s">
        <v>4</v>
      </c>
      <c r="H548" s="68">
        <v>2327</v>
      </c>
      <c r="I548" s="8">
        <f t="shared" si="40"/>
        <v>21.154545454545456</v>
      </c>
      <c r="J548" s="8">
        <v>5.3570000000000002</v>
      </c>
      <c r="K548" s="69">
        <v>110</v>
      </c>
      <c r="L548" s="68">
        <v>394</v>
      </c>
      <c r="M548" s="8">
        <f t="shared" si="41"/>
        <v>3.581818181818182</v>
      </c>
      <c r="N548" s="8">
        <v>2.0739999999999998</v>
      </c>
      <c r="O548" s="69">
        <f t="shared" si="42"/>
        <v>110</v>
      </c>
      <c r="P548" s="181">
        <f t="shared" si="43"/>
        <v>5.906091370558376</v>
      </c>
      <c r="Q548" s="77" t="s">
        <v>716</v>
      </c>
      <c r="V548" s="84">
        <v>0.38055555555555554</v>
      </c>
      <c r="W548" s="85">
        <v>0.52083333333333337</v>
      </c>
      <c r="X548" s="86">
        <f t="shared" si="44"/>
        <v>0.14027777777777783</v>
      </c>
    </row>
    <row r="549" spans="1:24" x14ac:dyDescent="0.3">
      <c r="A549" s="44" t="s">
        <v>5507</v>
      </c>
      <c r="B549" s="68" t="s">
        <v>5508</v>
      </c>
      <c r="C549" s="2" t="s">
        <v>1</v>
      </c>
      <c r="D549" s="2">
        <v>58</v>
      </c>
      <c r="E549" s="6">
        <v>22472</v>
      </c>
      <c r="F549" s="7">
        <v>43784.53765046296</v>
      </c>
      <c r="G549" s="69" t="s">
        <v>4</v>
      </c>
      <c r="H549" s="68">
        <v>2306</v>
      </c>
      <c r="I549" s="8">
        <f t="shared" si="40"/>
        <v>21.155963302752294</v>
      </c>
      <c r="J549" s="8">
        <v>4.2539999999999996</v>
      </c>
      <c r="K549" s="69">
        <v>109</v>
      </c>
      <c r="L549" s="68">
        <v>512</v>
      </c>
      <c r="M549" s="8">
        <f t="shared" si="41"/>
        <v>4.6972477064220186</v>
      </c>
      <c r="N549" s="8">
        <v>2.1749999999999998</v>
      </c>
      <c r="O549" s="69">
        <f t="shared" si="42"/>
        <v>109</v>
      </c>
      <c r="P549" s="181">
        <f t="shared" si="43"/>
        <v>4.50390625</v>
      </c>
      <c r="Q549" s="77" t="s">
        <v>716</v>
      </c>
      <c r="V549" s="84">
        <v>0.39097222222222222</v>
      </c>
      <c r="W549" s="85">
        <v>0.53472222222222221</v>
      </c>
      <c r="X549" s="86">
        <f t="shared" si="44"/>
        <v>0.14374999999999999</v>
      </c>
    </row>
    <row r="550" spans="1:24" x14ac:dyDescent="0.3">
      <c r="A550" s="44" t="s">
        <v>5509</v>
      </c>
      <c r="B550" s="68" t="s">
        <v>5510</v>
      </c>
      <c r="C550" s="2" t="s">
        <v>6</v>
      </c>
      <c r="D550" s="2">
        <v>59</v>
      </c>
      <c r="E550" s="6">
        <v>22217</v>
      </c>
      <c r="F550" s="7">
        <v>43784.550462962965</v>
      </c>
      <c r="G550" s="69" t="s">
        <v>4</v>
      </c>
      <c r="H550" s="68">
        <v>991</v>
      </c>
      <c r="I550" s="8">
        <f t="shared" si="40"/>
        <v>8.692982456140351</v>
      </c>
      <c r="J550" s="8">
        <v>3.218</v>
      </c>
      <c r="K550" s="69">
        <v>114</v>
      </c>
      <c r="L550" s="68">
        <v>330</v>
      </c>
      <c r="M550" s="8">
        <f t="shared" si="41"/>
        <v>2.8947368421052633</v>
      </c>
      <c r="N550" s="8">
        <v>1.8360000000000001</v>
      </c>
      <c r="O550" s="69">
        <f t="shared" si="42"/>
        <v>114</v>
      </c>
      <c r="P550" s="181">
        <f t="shared" si="43"/>
        <v>3.0030303030303029</v>
      </c>
      <c r="Q550" s="77" t="s">
        <v>716</v>
      </c>
      <c r="V550" s="84">
        <v>0.3972222222222222</v>
      </c>
      <c r="W550" s="85">
        <v>0.54861111111111105</v>
      </c>
      <c r="X550" s="86">
        <f t="shared" si="44"/>
        <v>0.15138888888888885</v>
      </c>
    </row>
    <row r="551" spans="1:24" x14ac:dyDescent="0.3">
      <c r="A551" s="44" t="s">
        <v>5511</v>
      </c>
      <c r="B551" s="68" t="s">
        <v>1053</v>
      </c>
      <c r="C551" s="2" t="s">
        <v>1</v>
      </c>
      <c r="D551" s="2">
        <v>67</v>
      </c>
      <c r="E551" s="6">
        <v>19008</v>
      </c>
      <c r="F551" s="7">
        <v>43784.569143518522</v>
      </c>
      <c r="G551" s="69" t="s">
        <v>4</v>
      </c>
      <c r="H551" s="68">
        <v>2073</v>
      </c>
      <c r="I551" s="8">
        <f t="shared" si="40"/>
        <v>20.73</v>
      </c>
      <c r="J551" s="8">
        <v>4.6139999999999999</v>
      </c>
      <c r="K551" s="69">
        <v>100</v>
      </c>
      <c r="L551" s="68">
        <v>439</v>
      </c>
      <c r="M551" s="8">
        <f t="shared" si="41"/>
        <v>4.3899999999999997</v>
      </c>
      <c r="N551" s="8">
        <v>2.0590000000000002</v>
      </c>
      <c r="O551" s="69">
        <f t="shared" si="42"/>
        <v>100</v>
      </c>
      <c r="P551" s="181">
        <f t="shared" si="43"/>
        <v>4.7220956719817773</v>
      </c>
      <c r="Q551" s="77" t="s">
        <v>716</v>
      </c>
      <c r="V551" s="84">
        <v>0.41180555555555554</v>
      </c>
      <c r="W551" s="85">
        <v>0.56944444444444442</v>
      </c>
      <c r="X551" s="86">
        <f t="shared" si="44"/>
        <v>0.15763888888888888</v>
      </c>
    </row>
    <row r="552" spans="1:24" x14ac:dyDescent="0.3">
      <c r="A552" s="44" t="s">
        <v>5512</v>
      </c>
      <c r="B552" s="68" t="s">
        <v>392</v>
      </c>
      <c r="C552" s="2" t="s">
        <v>1</v>
      </c>
      <c r="D552" s="2">
        <v>51</v>
      </c>
      <c r="E552" s="6">
        <v>25054</v>
      </c>
      <c r="F552" s="7">
        <v>43784.581828703704</v>
      </c>
      <c r="G552" s="69" t="s">
        <v>4</v>
      </c>
      <c r="H552" s="68">
        <v>1579</v>
      </c>
      <c r="I552" s="8">
        <f t="shared" si="40"/>
        <v>13.158333333333333</v>
      </c>
      <c r="J552" s="8">
        <v>3.4180000000000001</v>
      </c>
      <c r="K552" s="69">
        <v>120</v>
      </c>
      <c r="L552" s="68">
        <v>484</v>
      </c>
      <c r="M552" s="8">
        <f t="shared" si="41"/>
        <v>4.0333333333333332</v>
      </c>
      <c r="N552" s="8">
        <v>2.3330000000000002</v>
      </c>
      <c r="O552" s="69">
        <f t="shared" si="42"/>
        <v>120</v>
      </c>
      <c r="P552" s="181">
        <f t="shared" si="43"/>
        <v>3.2623966942148761</v>
      </c>
      <c r="Q552" s="77" t="s">
        <v>716</v>
      </c>
      <c r="V552" s="84">
        <v>0.4284722222222222</v>
      </c>
      <c r="W552" s="85">
        <v>0.58333333333333337</v>
      </c>
      <c r="X552" s="86">
        <f t="shared" si="44"/>
        <v>0.15486111111111117</v>
      </c>
    </row>
    <row r="553" spans="1:24" x14ac:dyDescent="0.3">
      <c r="A553" s="44" t="s">
        <v>5513</v>
      </c>
      <c r="B553" s="68" t="s">
        <v>5514</v>
      </c>
      <c r="C553" s="2" t="s">
        <v>1</v>
      </c>
      <c r="D553" s="2">
        <v>67</v>
      </c>
      <c r="E553" s="6">
        <v>19111</v>
      </c>
      <c r="F553" s="7">
        <v>43784.59915509259</v>
      </c>
      <c r="G553" s="69" t="s">
        <v>4</v>
      </c>
      <c r="H553" s="68">
        <v>2458</v>
      </c>
      <c r="I553" s="8">
        <f t="shared" si="40"/>
        <v>21.561403508771932</v>
      </c>
      <c r="J553" s="8">
        <v>4.6070000000000002</v>
      </c>
      <c r="K553" s="69">
        <v>114</v>
      </c>
      <c r="L553" s="68">
        <v>599</v>
      </c>
      <c r="M553" s="8">
        <f t="shared" si="41"/>
        <v>5.2543859649122808</v>
      </c>
      <c r="N553" s="8">
        <v>2.3069999999999999</v>
      </c>
      <c r="O553" s="69">
        <f t="shared" si="42"/>
        <v>114</v>
      </c>
      <c r="P553" s="181">
        <f t="shared" si="43"/>
        <v>4.1035058430717868</v>
      </c>
      <c r="Q553" s="77" t="s">
        <v>716</v>
      </c>
      <c r="V553" s="84">
        <v>0.44305555555555554</v>
      </c>
      <c r="W553" s="85">
        <v>0.59722222222222221</v>
      </c>
      <c r="X553" s="86">
        <f t="shared" si="44"/>
        <v>0.15416666666666667</v>
      </c>
    </row>
    <row r="554" spans="1:24" x14ac:dyDescent="0.3">
      <c r="A554" s="44" t="s">
        <v>5515</v>
      </c>
      <c r="B554" s="68" t="s">
        <v>5225</v>
      </c>
      <c r="C554" s="2" t="s">
        <v>1</v>
      </c>
      <c r="D554" s="2">
        <v>49</v>
      </c>
      <c r="E554" s="6">
        <v>25752</v>
      </c>
      <c r="F554" s="7">
        <v>43784.622604166667</v>
      </c>
      <c r="G554" s="69" t="s">
        <v>4</v>
      </c>
      <c r="H554" s="68">
        <v>1285</v>
      </c>
      <c r="I554" s="8">
        <f t="shared" si="40"/>
        <v>12.85</v>
      </c>
      <c r="J554" s="8">
        <v>3.78</v>
      </c>
      <c r="K554" s="69">
        <v>100</v>
      </c>
      <c r="L554" s="68">
        <v>227</v>
      </c>
      <c r="M554" s="8">
        <f t="shared" si="41"/>
        <v>2.27</v>
      </c>
      <c r="N554" s="8">
        <v>1.6319999999999999</v>
      </c>
      <c r="O554" s="69">
        <f t="shared" si="42"/>
        <v>100</v>
      </c>
      <c r="P554" s="181">
        <f t="shared" si="43"/>
        <v>5.6607929515418496</v>
      </c>
      <c r="Q554" s="77" t="s">
        <v>716</v>
      </c>
      <c r="V554" s="84">
        <v>0.46249999999999997</v>
      </c>
      <c r="W554" s="85">
        <v>0.61805555555555558</v>
      </c>
      <c r="X554" s="86">
        <f t="shared" si="44"/>
        <v>0.15555555555555561</v>
      </c>
    </row>
    <row r="555" spans="1:24" x14ac:dyDescent="0.3">
      <c r="A555" s="44" t="s">
        <v>5516</v>
      </c>
      <c r="B555" s="68" t="s">
        <v>5517</v>
      </c>
      <c r="C555" s="2" t="s">
        <v>6</v>
      </c>
      <c r="D555" s="2">
        <v>70</v>
      </c>
      <c r="E555" s="6">
        <v>17935</v>
      </c>
      <c r="F555" s="7">
        <v>43784.639826388891</v>
      </c>
      <c r="G555" s="69" t="s">
        <v>4</v>
      </c>
      <c r="H555" s="68">
        <v>2327</v>
      </c>
      <c r="I555" s="8">
        <f t="shared" si="40"/>
        <v>21.154545454545456</v>
      </c>
      <c r="J555" s="8">
        <v>4.8159999999999998</v>
      </c>
      <c r="K555" s="69">
        <v>110</v>
      </c>
      <c r="L555" s="68">
        <v>620</v>
      </c>
      <c r="M555" s="8">
        <f t="shared" si="41"/>
        <v>5.6363636363636367</v>
      </c>
      <c r="N555" s="8">
        <v>2.4820000000000002</v>
      </c>
      <c r="O555" s="69">
        <f t="shared" si="42"/>
        <v>110</v>
      </c>
      <c r="P555" s="181">
        <f t="shared" si="43"/>
        <v>3.7532258064516131</v>
      </c>
      <c r="Q555" s="77" t="s">
        <v>716</v>
      </c>
      <c r="V555" s="84">
        <v>0.48055555555555557</v>
      </c>
      <c r="W555" s="85">
        <v>0.63541666666666663</v>
      </c>
      <c r="X555" s="86">
        <f t="shared" si="44"/>
        <v>0.15486111111111106</v>
      </c>
    </row>
    <row r="556" spans="1:24" x14ac:dyDescent="0.3">
      <c r="A556" s="44" t="s">
        <v>5518</v>
      </c>
      <c r="B556" s="68" t="s">
        <v>5519</v>
      </c>
      <c r="C556" s="2" t="s">
        <v>1</v>
      </c>
      <c r="D556" s="2">
        <v>50</v>
      </c>
      <c r="E556" s="6">
        <v>25330</v>
      </c>
      <c r="F556" s="7">
        <v>43787.521157407406</v>
      </c>
      <c r="G556" s="69" t="s">
        <v>4</v>
      </c>
      <c r="H556" s="68">
        <v>1348</v>
      </c>
      <c r="I556" s="8">
        <f t="shared" si="40"/>
        <v>12.838095238095239</v>
      </c>
      <c r="J556" s="8">
        <v>3.9590000000000001</v>
      </c>
      <c r="K556" s="69">
        <v>105</v>
      </c>
      <c r="L556" s="68">
        <v>470</v>
      </c>
      <c r="M556" s="8">
        <f t="shared" si="41"/>
        <v>4.4761904761904763</v>
      </c>
      <c r="N556" s="8">
        <v>2.2189999999999999</v>
      </c>
      <c r="O556" s="69">
        <f t="shared" si="42"/>
        <v>105</v>
      </c>
      <c r="P556" s="181">
        <f t="shared" si="43"/>
        <v>2.8680851063829786</v>
      </c>
      <c r="Q556" s="77" t="s">
        <v>716</v>
      </c>
      <c r="V556" s="84">
        <v>0.37777777777777777</v>
      </c>
      <c r="W556" s="85">
        <v>0.52083333333333337</v>
      </c>
      <c r="X556" s="86">
        <f t="shared" si="44"/>
        <v>0.1430555555555556</v>
      </c>
    </row>
    <row r="557" spans="1:24" x14ac:dyDescent="0.3">
      <c r="A557" s="44" t="s">
        <v>5520</v>
      </c>
      <c r="B557" s="68" t="s">
        <v>4078</v>
      </c>
      <c r="C557" s="2" t="s">
        <v>1</v>
      </c>
      <c r="D557" s="2">
        <v>70</v>
      </c>
      <c r="E557" s="6">
        <v>18050</v>
      </c>
      <c r="F557" s="7">
        <v>43787.534537037034</v>
      </c>
      <c r="G557" s="69" t="s">
        <v>4</v>
      </c>
      <c r="H557" s="68">
        <v>2645</v>
      </c>
      <c r="I557" s="8">
        <f t="shared" si="40"/>
        <v>22.041666666666668</v>
      </c>
      <c r="J557" s="8">
        <v>5.524</v>
      </c>
      <c r="K557" s="69">
        <v>120</v>
      </c>
      <c r="L557" s="68">
        <v>678</v>
      </c>
      <c r="M557" s="8">
        <f t="shared" si="41"/>
        <v>5.65</v>
      </c>
      <c r="N557" s="8">
        <v>2.4409999999999998</v>
      </c>
      <c r="O557" s="69">
        <f t="shared" si="42"/>
        <v>120</v>
      </c>
      <c r="P557" s="181">
        <f t="shared" si="43"/>
        <v>3.9011799410029497</v>
      </c>
      <c r="Q557" s="77" t="s">
        <v>716</v>
      </c>
      <c r="V557" s="84">
        <v>0.38680555555555557</v>
      </c>
      <c r="W557" s="85">
        <v>0.51388888888888895</v>
      </c>
      <c r="X557" s="86">
        <f t="shared" si="44"/>
        <v>0.12708333333333338</v>
      </c>
    </row>
    <row r="558" spans="1:24" x14ac:dyDescent="0.3">
      <c r="A558" s="44" t="s">
        <v>5521</v>
      </c>
      <c r="B558" s="68" t="s">
        <v>5522</v>
      </c>
      <c r="C558" s="2" t="s">
        <v>6</v>
      </c>
      <c r="D558" s="2">
        <v>78</v>
      </c>
      <c r="E558" s="6">
        <v>14998</v>
      </c>
      <c r="F558" s="7">
        <v>43787.548194444447</v>
      </c>
      <c r="G558" s="69" t="s">
        <v>4</v>
      </c>
      <c r="H558" s="68">
        <v>2145</v>
      </c>
      <c r="I558" s="8">
        <f t="shared" si="40"/>
        <v>17.875</v>
      </c>
      <c r="J558" s="8">
        <v>3.9670000000000001</v>
      </c>
      <c r="K558" s="69">
        <v>120</v>
      </c>
      <c r="L558" s="68">
        <v>889</v>
      </c>
      <c r="M558" s="8">
        <f t="shared" si="41"/>
        <v>7.4083333333333332</v>
      </c>
      <c r="N558" s="8">
        <v>3.0310000000000001</v>
      </c>
      <c r="O558" s="69">
        <f t="shared" si="42"/>
        <v>120</v>
      </c>
      <c r="P558" s="181">
        <f t="shared" si="43"/>
        <v>2.4128233970753654</v>
      </c>
      <c r="Q558" s="77" t="s">
        <v>716</v>
      </c>
      <c r="V558" s="84">
        <v>0.39097222222222222</v>
      </c>
      <c r="W558" s="85">
        <v>0.54861111111111105</v>
      </c>
      <c r="X558" s="86">
        <f t="shared" si="44"/>
        <v>0.15763888888888883</v>
      </c>
    </row>
    <row r="559" spans="1:24" x14ac:dyDescent="0.3">
      <c r="A559" s="44" t="s">
        <v>5523</v>
      </c>
      <c r="B559" s="68" t="s">
        <v>5524</v>
      </c>
      <c r="C559" s="2" t="s">
        <v>1</v>
      </c>
      <c r="D559" s="2">
        <v>51</v>
      </c>
      <c r="E559" s="6">
        <v>24857</v>
      </c>
      <c r="F559" s="7">
        <v>43787.568842592591</v>
      </c>
      <c r="G559" s="69" t="s">
        <v>4</v>
      </c>
      <c r="H559" s="68">
        <v>1959</v>
      </c>
      <c r="I559" s="8">
        <f t="shared" si="40"/>
        <v>19.59</v>
      </c>
      <c r="J559" s="8">
        <v>5.49</v>
      </c>
      <c r="K559" s="69">
        <v>100</v>
      </c>
      <c r="L559" s="68">
        <v>424</v>
      </c>
      <c r="M559" s="8">
        <f t="shared" si="41"/>
        <v>4.24</v>
      </c>
      <c r="N559" s="8">
        <v>1.881</v>
      </c>
      <c r="O559" s="69">
        <f t="shared" si="42"/>
        <v>100</v>
      </c>
      <c r="P559" s="181">
        <f t="shared" si="43"/>
        <v>4.6202830188679247</v>
      </c>
      <c r="Q559" s="77" t="s">
        <v>716</v>
      </c>
      <c r="V559" s="84">
        <v>0.40972222222222227</v>
      </c>
      <c r="W559" s="85">
        <v>0.56944444444444442</v>
      </c>
      <c r="X559" s="86">
        <f t="shared" si="44"/>
        <v>0.15972222222222215</v>
      </c>
    </row>
    <row r="560" spans="1:24" x14ac:dyDescent="0.3">
      <c r="A560" s="44" t="s">
        <v>5525</v>
      </c>
      <c r="B560" s="68" t="s">
        <v>5526</v>
      </c>
      <c r="C560" s="2" t="s">
        <v>6</v>
      </c>
      <c r="D560" s="2">
        <v>30</v>
      </c>
      <c r="E560" s="6">
        <v>32674</v>
      </c>
      <c r="F560" s="7">
        <v>43787.582395833335</v>
      </c>
      <c r="G560" s="69" t="s">
        <v>4</v>
      </c>
      <c r="H560" s="68">
        <v>1057</v>
      </c>
      <c r="I560" s="8">
        <f t="shared" si="40"/>
        <v>8.0075757575757578</v>
      </c>
      <c r="J560" s="8">
        <v>3.0950000000000002</v>
      </c>
      <c r="K560" s="69">
        <v>132</v>
      </c>
      <c r="L560" s="68">
        <v>419</v>
      </c>
      <c r="M560" s="8">
        <f t="shared" si="41"/>
        <v>3.1742424242424243</v>
      </c>
      <c r="N560" s="8">
        <v>2.073</v>
      </c>
      <c r="O560" s="69">
        <f t="shared" si="42"/>
        <v>132</v>
      </c>
      <c r="P560" s="181">
        <f t="shared" si="43"/>
        <v>2.5226730310262528</v>
      </c>
      <c r="Q560" s="77" t="s">
        <v>716</v>
      </c>
      <c r="V560" s="84">
        <v>0.43055555555555558</v>
      </c>
      <c r="W560" s="85">
        <v>0.58333333333333337</v>
      </c>
      <c r="X560" s="86">
        <f t="shared" si="44"/>
        <v>0.15277777777777779</v>
      </c>
    </row>
    <row r="561" spans="1:24" x14ac:dyDescent="0.3">
      <c r="A561" s="44" t="s">
        <v>5527</v>
      </c>
      <c r="B561" s="68" t="s">
        <v>5528</v>
      </c>
      <c r="C561" s="2" t="s">
        <v>1</v>
      </c>
      <c r="D561" s="2">
        <v>53</v>
      </c>
      <c r="E561" s="6">
        <v>24374</v>
      </c>
      <c r="F561" s="7">
        <v>43787.59646990741</v>
      </c>
      <c r="G561" s="69" t="s">
        <v>4</v>
      </c>
      <c r="H561" s="68">
        <v>1462</v>
      </c>
      <c r="I561" s="8">
        <f t="shared" si="40"/>
        <v>12.183333333333334</v>
      </c>
      <c r="J561" s="8">
        <v>3.59</v>
      </c>
      <c r="K561" s="69">
        <v>120</v>
      </c>
      <c r="L561" s="68">
        <v>334</v>
      </c>
      <c r="M561" s="8">
        <f t="shared" si="41"/>
        <v>2.7833333333333332</v>
      </c>
      <c r="N561" s="8">
        <v>1.6359999999999999</v>
      </c>
      <c r="O561" s="69">
        <f t="shared" si="42"/>
        <v>120</v>
      </c>
      <c r="P561" s="181">
        <f t="shared" si="43"/>
        <v>4.3772455089820363</v>
      </c>
      <c r="Q561" s="77" t="s">
        <v>716</v>
      </c>
      <c r="V561" s="84">
        <v>0.4375</v>
      </c>
      <c r="W561" s="85">
        <v>0.59722222222222221</v>
      </c>
      <c r="X561" s="86">
        <f t="shared" si="44"/>
        <v>0.15972222222222221</v>
      </c>
    </row>
    <row r="562" spans="1:24" x14ac:dyDescent="0.3">
      <c r="A562" s="44" t="s">
        <v>5529</v>
      </c>
      <c r="B562" s="68" t="s">
        <v>5530</v>
      </c>
      <c r="C562" s="2" t="s">
        <v>1</v>
      </c>
      <c r="D562" s="2">
        <v>49</v>
      </c>
      <c r="E562" s="6">
        <v>25545</v>
      </c>
      <c r="F562" s="7">
        <v>43787.616226851853</v>
      </c>
      <c r="G562" s="69" t="s">
        <v>4</v>
      </c>
      <c r="H562" s="68">
        <v>2185</v>
      </c>
      <c r="I562" s="8">
        <f t="shared" si="40"/>
        <v>18.208333333333332</v>
      </c>
      <c r="J562" s="8">
        <v>4.7210000000000001</v>
      </c>
      <c r="K562" s="69">
        <v>120</v>
      </c>
      <c r="L562" s="68">
        <v>478</v>
      </c>
      <c r="M562" s="8">
        <f t="shared" si="41"/>
        <v>3.9833333333333334</v>
      </c>
      <c r="N562" s="8">
        <v>2.3149999999999999</v>
      </c>
      <c r="O562" s="69">
        <f t="shared" si="42"/>
        <v>120</v>
      </c>
      <c r="P562" s="181">
        <f t="shared" si="43"/>
        <v>4.57112970711297</v>
      </c>
      <c r="Q562" s="77" t="s">
        <v>716</v>
      </c>
      <c r="V562" s="84">
        <v>0.45833333333333331</v>
      </c>
      <c r="W562" s="85">
        <v>0.61805555555555558</v>
      </c>
      <c r="X562" s="86">
        <f t="shared" si="44"/>
        <v>0.15972222222222227</v>
      </c>
    </row>
    <row r="563" spans="1:24" x14ac:dyDescent="0.3">
      <c r="A563" s="44" t="s">
        <v>5531</v>
      </c>
      <c r="B563" s="68" t="s">
        <v>5532</v>
      </c>
      <c r="C563" s="2" t="s">
        <v>1</v>
      </c>
      <c r="D563" s="2">
        <v>77</v>
      </c>
      <c r="E563" s="6">
        <v>15631</v>
      </c>
      <c r="F563" s="7">
        <v>43787.629016203704</v>
      </c>
      <c r="G563" s="69" t="s">
        <v>4</v>
      </c>
      <c r="H563" s="68">
        <v>2278</v>
      </c>
      <c r="I563" s="8">
        <f t="shared" si="40"/>
        <v>18.079365079365079</v>
      </c>
      <c r="J563" s="8">
        <v>4.2309999999999999</v>
      </c>
      <c r="K563" s="69">
        <v>126</v>
      </c>
      <c r="L563" s="68">
        <v>555</v>
      </c>
      <c r="M563" s="8">
        <f t="shared" si="41"/>
        <v>4.4047619047619051</v>
      </c>
      <c r="N563" s="8">
        <v>1.9730000000000001</v>
      </c>
      <c r="O563" s="69">
        <f t="shared" si="42"/>
        <v>126</v>
      </c>
      <c r="P563" s="181">
        <f t="shared" si="43"/>
        <v>4.1045045045045043</v>
      </c>
      <c r="Q563" s="77" t="s">
        <v>716</v>
      </c>
      <c r="V563" s="84">
        <v>0.47152777777777777</v>
      </c>
      <c r="W563" s="85">
        <v>0.63194444444444442</v>
      </c>
      <c r="X563" s="86">
        <f t="shared" si="44"/>
        <v>0.16041666666666665</v>
      </c>
    </row>
    <row r="564" spans="1:24" x14ac:dyDescent="0.3">
      <c r="A564" s="44" t="s">
        <v>5533</v>
      </c>
      <c r="B564" s="68" t="s">
        <v>5534</v>
      </c>
      <c r="C564" s="2" t="s">
        <v>6</v>
      </c>
      <c r="D564" s="2">
        <v>79</v>
      </c>
      <c r="E564" s="6">
        <v>14625</v>
      </c>
      <c r="F564" s="7">
        <v>43787.641435185185</v>
      </c>
      <c r="G564" s="69" t="s">
        <v>4</v>
      </c>
      <c r="H564" s="68">
        <v>1531</v>
      </c>
      <c r="I564" s="8">
        <f t="shared" si="40"/>
        <v>14.175925925925926</v>
      </c>
      <c r="J564" s="8">
        <v>4.0229999999999997</v>
      </c>
      <c r="K564" s="69">
        <v>108</v>
      </c>
      <c r="L564" s="68">
        <v>810</v>
      </c>
      <c r="M564" s="8">
        <f t="shared" si="41"/>
        <v>7.5</v>
      </c>
      <c r="N564" s="8">
        <v>2.7290000000000001</v>
      </c>
      <c r="O564" s="69">
        <f t="shared" si="42"/>
        <v>108</v>
      </c>
      <c r="P564" s="181">
        <f t="shared" si="43"/>
        <v>1.8901234567901235</v>
      </c>
      <c r="Q564" s="77" t="s">
        <v>716</v>
      </c>
      <c r="V564" s="84">
        <v>0.47916666666666669</v>
      </c>
      <c r="W564" s="85">
        <v>0.64583333333333337</v>
      </c>
      <c r="X564" s="86">
        <f t="shared" si="44"/>
        <v>0.16666666666666669</v>
      </c>
    </row>
    <row r="565" spans="1:24" x14ac:dyDescent="0.3">
      <c r="A565" s="44" t="s">
        <v>5535</v>
      </c>
      <c r="B565" s="68" t="s">
        <v>5536</v>
      </c>
      <c r="C565" s="2" t="s">
        <v>6</v>
      </c>
      <c r="D565" s="2">
        <v>28</v>
      </c>
      <c r="E565" s="6">
        <v>33421</v>
      </c>
      <c r="F565" s="7">
        <v>43787.665231481478</v>
      </c>
      <c r="G565" s="69" t="s">
        <v>4</v>
      </c>
      <c r="H565" s="68">
        <v>1148</v>
      </c>
      <c r="I565" s="8">
        <f t="shared" si="40"/>
        <v>8.6969696969696972</v>
      </c>
      <c r="J565" s="8">
        <v>2.8580000000000001</v>
      </c>
      <c r="K565" s="69">
        <v>132</v>
      </c>
      <c r="L565" s="68">
        <v>326</v>
      </c>
      <c r="M565" s="8">
        <f t="shared" si="41"/>
        <v>2.4696969696969697</v>
      </c>
      <c r="N565" s="8">
        <v>1.6870000000000001</v>
      </c>
      <c r="O565" s="69">
        <f t="shared" si="42"/>
        <v>132</v>
      </c>
      <c r="P565" s="181">
        <f t="shared" si="43"/>
        <v>3.5214723926380369</v>
      </c>
      <c r="Q565" s="77" t="s">
        <v>716</v>
      </c>
      <c r="V565" s="84">
        <v>0.49791666666666662</v>
      </c>
      <c r="W565" s="85">
        <v>0.66666666666666663</v>
      </c>
      <c r="X565" s="86">
        <f t="shared" si="44"/>
        <v>0.16875000000000001</v>
      </c>
    </row>
    <row r="566" spans="1:24" x14ac:dyDescent="0.3">
      <c r="A566" s="44" t="s">
        <v>5537</v>
      </c>
      <c r="B566" s="68" t="s">
        <v>1009</v>
      </c>
      <c r="C566" s="2" t="s">
        <v>1</v>
      </c>
      <c r="D566" s="2">
        <v>42</v>
      </c>
      <c r="E566" s="6">
        <v>28436</v>
      </c>
      <c r="F566" s="7">
        <v>43787.678530092591</v>
      </c>
      <c r="G566" s="69" t="s">
        <v>4</v>
      </c>
      <c r="H566" s="68">
        <v>967</v>
      </c>
      <c r="I566" s="8">
        <f t="shared" si="40"/>
        <v>8.4086956521739129</v>
      </c>
      <c r="J566" s="8">
        <v>3.0289999999999999</v>
      </c>
      <c r="K566" s="69">
        <v>115</v>
      </c>
      <c r="L566" s="68">
        <v>341</v>
      </c>
      <c r="M566" s="8">
        <f t="shared" si="41"/>
        <v>2.965217391304348</v>
      </c>
      <c r="N566" s="8">
        <v>1.611</v>
      </c>
      <c r="O566" s="69">
        <f t="shared" si="42"/>
        <v>115</v>
      </c>
      <c r="P566" s="181">
        <f t="shared" si="43"/>
        <v>2.8357771260997064</v>
      </c>
      <c r="Q566" s="77" t="s">
        <v>716</v>
      </c>
      <c r="V566" s="84">
        <v>0.51250000000000007</v>
      </c>
      <c r="W566" s="85">
        <v>0.68055555555555547</v>
      </c>
      <c r="X566" s="86">
        <f t="shared" si="44"/>
        <v>0.1680555555555554</v>
      </c>
    </row>
    <row r="567" spans="1:24" x14ac:dyDescent="0.3">
      <c r="A567" s="44" t="s">
        <v>5538</v>
      </c>
      <c r="B567" s="68" t="s">
        <v>4863</v>
      </c>
      <c r="C567" s="2" t="s">
        <v>1</v>
      </c>
      <c r="D567" s="2">
        <v>71</v>
      </c>
      <c r="E567" s="6">
        <v>17509</v>
      </c>
      <c r="F567" s="7">
        <v>43788.45034722222</v>
      </c>
      <c r="G567" s="69" t="s">
        <v>71</v>
      </c>
      <c r="H567" s="68">
        <v>1957</v>
      </c>
      <c r="I567" s="8">
        <f t="shared" si="40"/>
        <v>18.638095238095239</v>
      </c>
      <c r="J567" s="8">
        <v>4.8719999999999999</v>
      </c>
      <c r="K567" s="69">
        <v>105</v>
      </c>
      <c r="L567" s="68">
        <v>392</v>
      </c>
      <c r="M567" s="8">
        <f t="shared" si="41"/>
        <v>3.7333333333333334</v>
      </c>
      <c r="N567" s="8">
        <v>1.958</v>
      </c>
      <c r="O567" s="69">
        <f t="shared" si="42"/>
        <v>105</v>
      </c>
      <c r="P567" s="181">
        <f t="shared" si="43"/>
        <v>4.9923469387755102</v>
      </c>
      <c r="Q567" s="77" t="s">
        <v>716</v>
      </c>
      <c r="V567" s="84">
        <v>0.4513888888888889</v>
      </c>
      <c r="W567" s="85">
        <v>0.60416666666666663</v>
      </c>
      <c r="X567" s="86">
        <f t="shared" si="44"/>
        <v>0.15277777777777773</v>
      </c>
    </row>
    <row r="568" spans="1:24" x14ac:dyDescent="0.3">
      <c r="A568" s="44" t="s">
        <v>5539</v>
      </c>
      <c r="B568" s="68" t="s">
        <v>5540</v>
      </c>
      <c r="C568" s="2" t="s">
        <v>6</v>
      </c>
      <c r="D568" s="2">
        <v>79</v>
      </c>
      <c r="E568" s="6">
        <v>14857</v>
      </c>
      <c r="F568" s="7">
        <v>43788.522152777776</v>
      </c>
      <c r="G568" s="69" t="s">
        <v>4</v>
      </c>
      <c r="H568" s="68">
        <v>1198</v>
      </c>
      <c r="I568" s="8">
        <f t="shared" si="40"/>
        <v>10.890909090909091</v>
      </c>
      <c r="J568" s="8">
        <v>3.395</v>
      </c>
      <c r="K568" s="69">
        <v>110</v>
      </c>
      <c r="L568" s="68">
        <v>491</v>
      </c>
      <c r="M568" s="8">
        <f t="shared" si="41"/>
        <v>4.4636363636363638</v>
      </c>
      <c r="N568" s="8">
        <v>2.0209999999999999</v>
      </c>
      <c r="O568" s="69">
        <f t="shared" si="42"/>
        <v>110</v>
      </c>
      <c r="P568" s="181">
        <f t="shared" si="43"/>
        <v>2.4399185336048879</v>
      </c>
      <c r="Q568" s="77" t="s">
        <v>716</v>
      </c>
      <c r="V568" s="84">
        <v>0.36944444444444446</v>
      </c>
      <c r="W568" s="85">
        <v>0.52083333333333337</v>
      </c>
      <c r="X568" s="86">
        <f t="shared" si="44"/>
        <v>0.15138888888888891</v>
      </c>
    </row>
    <row r="569" spans="1:24" x14ac:dyDescent="0.3">
      <c r="A569" s="44" t="s">
        <v>5541</v>
      </c>
      <c r="B569" s="68" t="s">
        <v>5542</v>
      </c>
      <c r="C569" s="2" t="s">
        <v>1</v>
      </c>
      <c r="D569" s="2">
        <v>68</v>
      </c>
      <c r="E569" s="6">
        <v>18733</v>
      </c>
      <c r="F569" s="7">
        <v>43788.534108796295</v>
      </c>
      <c r="G569" s="69" t="s">
        <v>4</v>
      </c>
      <c r="H569" s="68">
        <v>1802</v>
      </c>
      <c r="I569" s="8">
        <f t="shared" si="40"/>
        <v>15.016666666666667</v>
      </c>
      <c r="J569" s="8">
        <v>3.9239999999999999</v>
      </c>
      <c r="K569" s="69">
        <v>120</v>
      </c>
      <c r="L569" s="68">
        <v>732</v>
      </c>
      <c r="M569" s="8">
        <f t="shared" si="41"/>
        <v>6.1</v>
      </c>
      <c r="N569" s="8">
        <v>2.4849999999999999</v>
      </c>
      <c r="O569" s="69">
        <f t="shared" si="42"/>
        <v>120</v>
      </c>
      <c r="P569" s="181">
        <f t="shared" si="43"/>
        <v>2.4617486338797816</v>
      </c>
      <c r="Q569" s="77" t="s">
        <v>716</v>
      </c>
      <c r="V569" s="84">
        <v>0.38819444444444445</v>
      </c>
      <c r="W569" s="85">
        <v>0.52083333333333337</v>
      </c>
      <c r="X569" s="86">
        <f t="shared" si="44"/>
        <v>0.13263888888888892</v>
      </c>
    </row>
    <row r="570" spans="1:24" x14ac:dyDescent="0.3">
      <c r="A570" s="44" t="s">
        <v>5543</v>
      </c>
      <c r="B570" s="68" t="s">
        <v>5544</v>
      </c>
      <c r="C570" s="2" t="s">
        <v>1</v>
      </c>
      <c r="D570" s="2">
        <v>56</v>
      </c>
      <c r="E570" s="6">
        <v>23085</v>
      </c>
      <c r="F570" s="7">
        <v>43788.545439814814</v>
      </c>
      <c r="G570" s="69" t="s">
        <v>4</v>
      </c>
      <c r="H570" s="68">
        <v>1947</v>
      </c>
      <c r="I570" s="8">
        <f t="shared" si="40"/>
        <v>16.930434782608696</v>
      </c>
      <c r="J570" s="8">
        <v>4.7030000000000003</v>
      </c>
      <c r="K570" s="69">
        <v>115</v>
      </c>
      <c r="L570" s="68">
        <v>380</v>
      </c>
      <c r="M570" s="8">
        <f t="shared" si="41"/>
        <v>3.3043478260869565</v>
      </c>
      <c r="N570" s="8">
        <v>1.59</v>
      </c>
      <c r="O570" s="69">
        <f t="shared" si="42"/>
        <v>115</v>
      </c>
      <c r="P570" s="181">
        <f t="shared" si="43"/>
        <v>5.1236842105263163</v>
      </c>
      <c r="Q570" s="77" t="s">
        <v>716</v>
      </c>
      <c r="V570" s="84">
        <v>0.39652777777777781</v>
      </c>
      <c r="W570" s="85">
        <v>0.54861111111111105</v>
      </c>
      <c r="X570" s="86">
        <f t="shared" si="44"/>
        <v>0.15208333333333324</v>
      </c>
    </row>
    <row r="571" spans="1:24" x14ac:dyDescent="0.3">
      <c r="A571" s="44" t="s">
        <v>5545</v>
      </c>
      <c r="B571" s="68" t="s">
        <v>5546</v>
      </c>
      <c r="C571" s="2" t="s">
        <v>6</v>
      </c>
      <c r="D571" s="2">
        <v>73</v>
      </c>
      <c r="E571" s="6">
        <v>17104</v>
      </c>
      <c r="F571" s="7">
        <v>43788.570462962962</v>
      </c>
      <c r="G571" s="69" t="s">
        <v>4</v>
      </c>
      <c r="H571" s="68">
        <v>2620</v>
      </c>
      <c r="I571" s="8">
        <f t="shared" si="40"/>
        <v>24.25925925925926</v>
      </c>
      <c r="J571" s="8">
        <v>5.4420000000000002</v>
      </c>
      <c r="K571" s="69">
        <v>108</v>
      </c>
      <c r="L571" s="68">
        <v>1014</v>
      </c>
      <c r="M571" s="8">
        <f t="shared" si="41"/>
        <v>9.3888888888888893</v>
      </c>
      <c r="N571" s="8">
        <v>3.2919999999999998</v>
      </c>
      <c r="O571" s="69">
        <f t="shared" si="42"/>
        <v>108</v>
      </c>
      <c r="P571" s="181">
        <f t="shared" si="43"/>
        <v>2.583826429980276</v>
      </c>
      <c r="Q571" s="77" t="s">
        <v>716</v>
      </c>
      <c r="V571" s="84">
        <v>0.39930555555555558</v>
      </c>
      <c r="W571" s="85">
        <v>0.56944444444444442</v>
      </c>
      <c r="X571" s="86">
        <f t="shared" si="44"/>
        <v>0.17013888888888884</v>
      </c>
    </row>
    <row r="572" spans="1:24" x14ac:dyDescent="0.3">
      <c r="A572" s="44" t="s">
        <v>5547</v>
      </c>
      <c r="B572" s="68" t="s">
        <v>5548</v>
      </c>
      <c r="C572" s="2" t="s">
        <v>1</v>
      </c>
      <c r="D572" s="2">
        <v>29</v>
      </c>
      <c r="E572" s="6">
        <v>32997</v>
      </c>
      <c r="F572" s="7">
        <v>43788.583287037036</v>
      </c>
      <c r="G572" s="69" t="s">
        <v>4</v>
      </c>
      <c r="H572" s="68">
        <v>990</v>
      </c>
      <c r="I572" s="8">
        <f t="shared" si="40"/>
        <v>8.25</v>
      </c>
      <c r="J572" s="8">
        <v>2.968</v>
      </c>
      <c r="K572" s="69">
        <v>120</v>
      </c>
      <c r="L572" s="68">
        <v>328</v>
      </c>
      <c r="M572" s="8">
        <f t="shared" si="41"/>
        <v>2.7333333333333334</v>
      </c>
      <c r="N572" s="8">
        <v>1.7569999999999999</v>
      </c>
      <c r="O572" s="69">
        <f t="shared" si="42"/>
        <v>120</v>
      </c>
      <c r="P572" s="181">
        <f t="shared" si="43"/>
        <v>3.0182926829268291</v>
      </c>
      <c r="Q572" s="77" t="s">
        <v>716</v>
      </c>
      <c r="V572" s="84">
        <v>0.40277777777777773</v>
      </c>
      <c r="W572" s="85">
        <v>0.58333333333333337</v>
      </c>
      <c r="X572" s="86">
        <f t="shared" si="44"/>
        <v>0.18055555555555564</v>
      </c>
    </row>
    <row r="573" spans="1:24" x14ac:dyDescent="0.3">
      <c r="A573" s="44" t="s">
        <v>5549</v>
      </c>
      <c r="B573" s="68" t="s">
        <v>5550</v>
      </c>
      <c r="C573" s="2" t="s">
        <v>1</v>
      </c>
      <c r="D573" s="2">
        <v>55</v>
      </c>
      <c r="E573" s="6">
        <v>23386</v>
      </c>
      <c r="F573" s="7">
        <v>43788.617719907408</v>
      </c>
      <c r="G573" s="69" t="s">
        <v>4</v>
      </c>
      <c r="H573" s="68">
        <v>1569</v>
      </c>
      <c r="I573" s="8">
        <f t="shared" si="40"/>
        <v>13.763157894736842</v>
      </c>
      <c r="J573" s="8">
        <v>3.875</v>
      </c>
      <c r="K573" s="69">
        <v>114</v>
      </c>
      <c r="L573" s="68">
        <v>450</v>
      </c>
      <c r="M573" s="8">
        <f t="shared" si="41"/>
        <v>3.9473684210526314</v>
      </c>
      <c r="N573" s="8">
        <v>1.833</v>
      </c>
      <c r="O573" s="69">
        <f t="shared" si="42"/>
        <v>114</v>
      </c>
      <c r="P573" s="181">
        <f t="shared" si="43"/>
        <v>3.4866666666666668</v>
      </c>
      <c r="Q573" s="77" t="s">
        <v>716</v>
      </c>
      <c r="V573" s="84">
        <v>0.44791666666666669</v>
      </c>
      <c r="W573" s="85">
        <v>0.61805555555555558</v>
      </c>
      <c r="X573" s="86">
        <f t="shared" si="44"/>
        <v>0.1701388888888889</v>
      </c>
    </row>
    <row r="574" spans="1:24" x14ac:dyDescent="0.3">
      <c r="A574" s="44" t="s">
        <v>5551</v>
      </c>
      <c r="B574" s="68" t="s">
        <v>5552</v>
      </c>
      <c r="C574" s="2" t="s">
        <v>1</v>
      </c>
      <c r="D574" s="2">
        <v>58</v>
      </c>
      <c r="E574" s="6">
        <v>22240</v>
      </c>
      <c r="F574" s="7">
        <v>43788.632152777776</v>
      </c>
      <c r="G574" s="69" t="s">
        <v>4</v>
      </c>
      <c r="H574" s="68">
        <v>1897</v>
      </c>
      <c r="I574" s="8">
        <f t="shared" si="40"/>
        <v>18.97</v>
      </c>
      <c r="J574" s="8">
        <v>4.4530000000000003</v>
      </c>
      <c r="K574" s="69">
        <v>100</v>
      </c>
      <c r="L574" s="68">
        <v>515</v>
      </c>
      <c r="M574" s="8">
        <f t="shared" si="41"/>
        <v>5.15</v>
      </c>
      <c r="N574" s="8">
        <v>2.298</v>
      </c>
      <c r="O574" s="69">
        <f t="shared" si="42"/>
        <v>100</v>
      </c>
      <c r="P574" s="181">
        <f t="shared" si="43"/>
        <v>3.6834951456310674</v>
      </c>
      <c r="Q574" s="77" t="s">
        <v>716</v>
      </c>
      <c r="V574" s="84">
        <v>0.46388888888888885</v>
      </c>
      <c r="W574" s="85">
        <v>0.63194444444444442</v>
      </c>
      <c r="X574" s="86">
        <f t="shared" si="44"/>
        <v>0.16805555555555557</v>
      </c>
    </row>
    <row r="575" spans="1:24" x14ac:dyDescent="0.3">
      <c r="A575" s="44" t="s">
        <v>5553</v>
      </c>
      <c r="B575" s="68" t="s">
        <v>5554</v>
      </c>
      <c r="C575" s="2" t="s">
        <v>1</v>
      </c>
      <c r="D575" s="2">
        <v>58</v>
      </c>
      <c r="E575" s="6">
        <v>22322</v>
      </c>
      <c r="F575" s="7">
        <v>43788.647604166668</v>
      </c>
      <c r="G575" s="69" t="s">
        <v>4</v>
      </c>
      <c r="H575" s="68">
        <v>1719</v>
      </c>
      <c r="I575" s="8">
        <f t="shared" si="40"/>
        <v>14.947826086956521</v>
      </c>
      <c r="J575" s="8">
        <v>4.234</v>
      </c>
      <c r="K575" s="69">
        <v>115</v>
      </c>
      <c r="L575" s="68">
        <v>329</v>
      </c>
      <c r="M575" s="8">
        <f t="shared" si="41"/>
        <v>2.8608695652173912</v>
      </c>
      <c r="N575" s="8">
        <v>1.675</v>
      </c>
      <c r="O575" s="69">
        <f t="shared" si="42"/>
        <v>115</v>
      </c>
      <c r="P575" s="181">
        <f t="shared" si="43"/>
        <v>5.2249240121580547</v>
      </c>
      <c r="Q575" s="77" t="s">
        <v>716</v>
      </c>
      <c r="V575" s="84">
        <v>0.47500000000000003</v>
      </c>
      <c r="W575" s="85">
        <v>0.64583333333333337</v>
      </c>
      <c r="X575" s="86">
        <f t="shared" si="44"/>
        <v>0.17083333333333334</v>
      </c>
    </row>
    <row r="576" spans="1:24" x14ac:dyDescent="0.3">
      <c r="A576" s="44" t="s">
        <v>5555</v>
      </c>
      <c r="B576" s="68" t="s">
        <v>5556</v>
      </c>
      <c r="C576" s="2" t="s">
        <v>1</v>
      </c>
      <c r="D576" s="2">
        <v>57</v>
      </c>
      <c r="E576" s="6">
        <v>22876</v>
      </c>
      <c r="F576" s="7">
        <v>43788.669918981483</v>
      </c>
      <c r="G576" s="69" t="s">
        <v>4</v>
      </c>
      <c r="H576" s="68">
        <v>1490</v>
      </c>
      <c r="I576" s="8">
        <f t="shared" si="40"/>
        <v>14.9</v>
      </c>
      <c r="J576" s="8">
        <v>3.9889999999999999</v>
      </c>
      <c r="K576" s="69">
        <v>100</v>
      </c>
      <c r="L576" s="68">
        <v>278</v>
      </c>
      <c r="M576" s="8">
        <f t="shared" si="41"/>
        <v>2.78</v>
      </c>
      <c r="N576" s="8">
        <v>1.58</v>
      </c>
      <c r="O576" s="69">
        <f t="shared" si="42"/>
        <v>100</v>
      </c>
      <c r="P576" s="181">
        <f t="shared" si="43"/>
        <v>5.3597122302158278</v>
      </c>
      <c r="Q576" s="77" t="s">
        <v>716</v>
      </c>
      <c r="V576" s="84">
        <v>0.49444444444444446</v>
      </c>
      <c r="W576" s="85">
        <v>0.66666666666666663</v>
      </c>
      <c r="X576" s="86">
        <f t="shared" si="44"/>
        <v>0.17222222222222217</v>
      </c>
    </row>
    <row r="577" spans="1:24" x14ac:dyDescent="0.3">
      <c r="A577" s="44" t="s">
        <v>5557</v>
      </c>
      <c r="B577" s="68" t="s">
        <v>5558</v>
      </c>
      <c r="C577" s="2" t="s">
        <v>6</v>
      </c>
      <c r="D577" s="2">
        <v>52</v>
      </c>
      <c r="E577" s="6">
        <v>24514</v>
      </c>
      <c r="F577" s="7">
        <v>43788.681111111109</v>
      </c>
      <c r="G577" s="69" t="s">
        <v>4</v>
      </c>
      <c r="H577" s="68">
        <v>1349</v>
      </c>
      <c r="I577" s="8">
        <f t="shared" si="40"/>
        <v>11.241666666666667</v>
      </c>
      <c r="J577" s="8">
        <v>3.6179999999999999</v>
      </c>
      <c r="K577" s="69">
        <v>120</v>
      </c>
      <c r="L577" s="68">
        <v>295</v>
      </c>
      <c r="M577" s="8">
        <f t="shared" si="41"/>
        <v>2.4583333333333335</v>
      </c>
      <c r="N577" s="8">
        <v>1.6439999999999999</v>
      </c>
      <c r="O577" s="69">
        <f t="shared" si="42"/>
        <v>120</v>
      </c>
      <c r="P577" s="181">
        <f t="shared" si="43"/>
        <v>4.5728813559322035</v>
      </c>
      <c r="Q577" s="77" t="s">
        <v>716</v>
      </c>
      <c r="V577" s="84">
        <v>0.50694444444444442</v>
      </c>
      <c r="W577" s="85">
        <v>0.68055555555555547</v>
      </c>
      <c r="X577" s="86">
        <f t="shared" si="44"/>
        <v>0.17361111111111105</v>
      </c>
    </row>
    <row r="578" spans="1:24" x14ac:dyDescent="0.3">
      <c r="A578" s="44" t="s">
        <v>5559</v>
      </c>
      <c r="B578" s="68" t="s">
        <v>5560</v>
      </c>
      <c r="C578" s="2" t="s">
        <v>1</v>
      </c>
      <c r="D578" s="2">
        <v>41</v>
      </c>
      <c r="E578" s="6">
        <v>28691</v>
      </c>
      <c r="F578" s="7">
        <v>43789.522881944446</v>
      </c>
      <c r="G578" s="69" t="s">
        <v>4</v>
      </c>
      <c r="H578" s="68">
        <v>1395</v>
      </c>
      <c r="I578" s="8">
        <f t="shared" si="40"/>
        <v>13.95</v>
      </c>
      <c r="J578" s="8">
        <v>3.71</v>
      </c>
      <c r="K578" s="69">
        <v>100</v>
      </c>
      <c r="L578" s="68">
        <v>304</v>
      </c>
      <c r="M578" s="8">
        <f t="shared" si="41"/>
        <v>3.04</v>
      </c>
      <c r="N578" s="8">
        <v>1.9279999999999999</v>
      </c>
      <c r="O578" s="69">
        <f t="shared" si="42"/>
        <v>100</v>
      </c>
      <c r="P578" s="181">
        <f t="shared" si="43"/>
        <v>4.5888157894736841</v>
      </c>
      <c r="Q578" s="77" t="s">
        <v>716</v>
      </c>
      <c r="V578" s="84">
        <v>0.38194444444444442</v>
      </c>
      <c r="W578" s="85">
        <v>0.52083333333333337</v>
      </c>
      <c r="X578" s="86">
        <f t="shared" si="44"/>
        <v>0.13888888888888895</v>
      </c>
    </row>
    <row r="579" spans="1:24" x14ac:dyDescent="0.3">
      <c r="A579" s="44" t="s">
        <v>5561</v>
      </c>
      <c r="B579" s="68" t="s">
        <v>5562</v>
      </c>
      <c r="C579" s="2" t="s">
        <v>1</v>
      </c>
      <c r="D579" s="2">
        <v>49</v>
      </c>
      <c r="E579" s="6">
        <v>25694</v>
      </c>
      <c r="F579" s="7">
        <v>43789.53398148148</v>
      </c>
      <c r="G579" s="69" t="s">
        <v>4</v>
      </c>
      <c r="H579" s="68">
        <v>1746</v>
      </c>
      <c r="I579" s="8">
        <f t="shared" ref="I579:I642" si="45">H579/K579</f>
        <v>14.55</v>
      </c>
      <c r="J579" s="8">
        <v>4.1639999999999997</v>
      </c>
      <c r="K579" s="69">
        <v>120</v>
      </c>
      <c r="L579" s="68">
        <v>437</v>
      </c>
      <c r="M579" s="8">
        <f t="shared" ref="M579:M642" si="46">L579/O579</f>
        <v>3.6416666666666666</v>
      </c>
      <c r="N579" s="8">
        <v>1.982</v>
      </c>
      <c r="O579" s="69">
        <f t="shared" ref="O579:O642" si="47">K579</f>
        <v>120</v>
      </c>
      <c r="P579" s="181">
        <f t="shared" ref="P579:P642" si="48">I579/M579</f>
        <v>3.9954233409610986</v>
      </c>
      <c r="Q579" s="77" t="s">
        <v>716</v>
      </c>
      <c r="V579" s="84">
        <v>0.4055555555555555</v>
      </c>
      <c r="W579" s="85">
        <v>0.53472222222222221</v>
      </c>
      <c r="X579" s="86">
        <f t="shared" ref="X579:X642" si="49">IF(AND(W579&lt;&gt;0,V579&lt;&gt;0),W579-V579,"No_data")</f>
        <v>0.12916666666666671</v>
      </c>
    </row>
    <row r="580" spans="1:24" x14ac:dyDescent="0.3">
      <c r="A580" s="44" t="s">
        <v>5563</v>
      </c>
      <c r="B580" s="68" t="s">
        <v>5564</v>
      </c>
      <c r="C580" s="2" t="s">
        <v>6</v>
      </c>
      <c r="D580" s="2">
        <v>47</v>
      </c>
      <c r="E580" s="6">
        <v>26415</v>
      </c>
      <c r="F580" s="7">
        <v>43789.550370370373</v>
      </c>
      <c r="G580" s="69" t="s">
        <v>4</v>
      </c>
      <c r="H580" s="68">
        <v>775</v>
      </c>
      <c r="I580" s="8">
        <f t="shared" si="45"/>
        <v>5.201342281879195</v>
      </c>
      <c r="J580" s="8">
        <v>2.2090000000000001</v>
      </c>
      <c r="K580" s="69">
        <v>149</v>
      </c>
      <c r="L580" s="68">
        <v>269</v>
      </c>
      <c r="M580" s="8">
        <f t="shared" si="46"/>
        <v>1.8053691275167785</v>
      </c>
      <c r="N580" s="8">
        <v>1.359</v>
      </c>
      <c r="O580" s="69">
        <f t="shared" si="47"/>
        <v>149</v>
      </c>
      <c r="P580" s="181">
        <f t="shared" si="48"/>
        <v>2.8810408921933091</v>
      </c>
      <c r="Q580" s="77" t="s">
        <v>716</v>
      </c>
      <c r="V580" s="84">
        <v>0.3833333333333333</v>
      </c>
      <c r="W580" s="85">
        <v>0.54861111111111105</v>
      </c>
      <c r="X580" s="86">
        <f t="shared" si="49"/>
        <v>0.16527777777777775</v>
      </c>
    </row>
    <row r="581" spans="1:24" x14ac:dyDescent="0.3">
      <c r="A581" s="44" t="s">
        <v>5565</v>
      </c>
      <c r="B581" s="68" t="s">
        <v>5566</v>
      </c>
      <c r="C581" s="2" t="s">
        <v>1</v>
      </c>
      <c r="D581" s="2">
        <v>70</v>
      </c>
      <c r="E581" s="6">
        <v>18130</v>
      </c>
      <c r="F581" s="7">
        <v>43789.571828703702</v>
      </c>
      <c r="G581" s="69" t="s">
        <v>4</v>
      </c>
      <c r="H581" s="68">
        <v>2025</v>
      </c>
      <c r="I581" s="8">
        <f t="shared" si="45"/>
        <v>19.285714285714285</v>
      </c>
      <c r="J581" s="8">
        <v>4.827</v>
      </c>
      <c r="K581" s="69">
        <v>105</v>
      </c>
      <c r="L581" s="68">
        <v>346</v>
      </c>
      <c r="M581" s="8">
        <f t="shared" si="46"/>
        <v>3.2952380952380951</v>
      </c>
      <c r="N581" s="8">
        <v>1.865</v>
      </c>
      <c r="O581" s="69">
        <f t="shared" si="47"/>
        <v>105</v>
      </c>
      <c r="P581" s="181">
        <f t="shared" si="48"/>
        <v>5.8526011560693645</v>
      </c>
      <c r="Q581" s="77" t="s">
        <v>716</v>
      </c>
      <c r="V581" s="84">
        <v>0.41319444444444442</v>
      </c>
      <c r="W581" s="85">
        <v>0.56944444444444442</v>
      </c>
      <c r="X581" s="86">
        <f t="shared" si="49"/>
        <v>0.15625</v>
      </c>
    </row>
    <row r="582" spans="1:24" x14ac:dyDescent="0.3">
      <c r="A582" s="44" t="s">
        <v>5567</v>
      </c>
      <c r="B582" s="68" t="s">
        <v>5568</v>
      </c>
      <c r="C582" s="2" t="s">
        <v>1</v>
      </c>
      <c r="D582" s="2">
        <v>57</v>
      </c>
      <c r="E582" s="6">
        <v>22842</v>
      </c>
      <c r="F582" s="7">
        <v>43789.587638888886</v>
      </c>
      <c r="G582" s="69" t="s">
        <v>4</v>
      </c>
      <c r="H582" s="68">
        <v>2183</v>
      </c>
      <c r="I582" s="8">
        <f t="shared" si="45"/>
        <v>18.191666666666666</v>
      </c>
      <c r="J582" s="8">
        <v>4.6589999999999998</v>
      </c>
      <c r="K582" s="69">
        <v>120</v>
      </c>
      <c r="L582" s="68">
        <v>346</v>
      </c>
      <c r="M582" s="8">
        <f t="shared" si="46"/>
        <v>2.8833333333333333</v>
      </c>
      <c r="N582" s="8">
        <v>1.671</v>
      </c>
      <c r="O582" s="69">
        <f t="shared" si="47"/>
        <v>120</v>
      </c>
      <c r="P582" s="181">
        <f t="shared" si="48"/>
        <v>6.3092485549132951</v>
      </c>
      <c r="Q582" s="77" t="s">
        <v>716</v>
      </c>
      <c r="V582" s="84">
        <v>0.42083333333333334</v>
      </c>
      <c r="W582" s="85">
        <v>0.58333333333333337</v>
      </c>
      <c r="X582" s="86">
        <f t="shared" si="49"/>
        <v>0.16250000000000003</v>
      </c>
    </row>
    <row r="583" spans="1:24" x14ac:dyDescent="0.3">
      <c r="A583" s="44" t="s">
        <v>5569</v>
      </c>
      <c r="B583" s="68" t="s">
        <v>5570</v>
      </c>
      <c r="C583" s="2" t="s">
        <v>1</v>
      </c>
      <c r="D583" s="2">
        <v>72</v>
      </c>
      <c r="E583" s="6">
        <v>17214</v>
      </c>
      <c r="F583" s="7">
        <v>43789.602349537039</v>
      </c>
      <c r="G583" s="69" t="s">
        <v>4</v>
      </c>
      <c r="H583" s="68">
        <v>1681</v>
      </c>
      <c r="I583" s="8">
        <f t="shared" si="45"/>
        <v>15.281818181818181</v>
      </c>
      <c r="J583" s="8">
        <v>4.0529999999999999</v>
      </c>
      <c r="K583" s="69">
        <v>110</v>
      </c>
      <c r="L583" s="68">
        <v>556</v>
      </c>
      <c r="M583" s="8">
        <f t="shared" si="46"/>
        <v>5.0545454545454547</v>
      </c>
      <c r="N583" s="8">
        <v>2.4929999999999999</v>
      </c>
      <c r="O583" s="69">
        <f t="shared" si="47"/>
        <v>110</v>
      </c>
      <c r="P583" s="181">
        <f t="shared" si="48"/>
        <v>3.0233812949640284</v>
      </c>
      <c r="Q583" s="77" t="s">
        <v>716</v>
      </c>
      <c r="V583" s="84">
        <v>0.44097222222222227</v>
      </c>
      <c r="W583" s="85">
        <v>0.59722222222222221</v>
      </c>
      <c r="X583" s="86">
        <f t="shared" si="49"/>
        <v>0.15624999999999994</v>
      </c>
    </row>
    <row r="584" spans="1:24" x14ac:dyDescent="0.3">
      <c r="A584" s="44" t="s">
        <v>5571</v>
      </c>
      <c r="B584" s="68" t="s">
        <v>5572</v>
      </c>
      <c r="C584" s="2" t="s">
        <v>1</v>
      </c>
      <c r="D584" s="2">
        <v>49</v>
      </c>
      <c r="E584" s="6">
        <v>25696</v>
      </c>
      <c r="F584" s="7">
        <v>43789.621122685188</v>
      </c>
      <c r="G584" s="69" t="s">
        <v>4</v>
      </c>
      <c r="H584" s="68">
        <v>1709</v>
      </c>
      <c r="I584" s="8">
        <f t="shared" si="45"/>
        <v>13.563492063492063</v>
      </c>
      <c r="J584" s="8">
        <v>3.1840000000000002</v>
      </c>
      <c r="K584" s="69">
        <v>126</v>
      </c>
      <c r="L584" s="68">
        <v>478</v>
      </c>
      <c r="M584" s="8">
        <f t="shared" si="46"/>
        <v>3.7936507936507935</v>
      </c>
      <c r="N584" s="8">
        <v>1.8080000000000001</v>
      </c>
      <c r="O584" s="69">
        <f t="shared" si="47"/>
        <v>126</v>
      </c>
      <c r="P584" s="181">
        <f t="shared" si="48"/>
        <v>3.5753138075313808</v>
      </c>
      <c r="Q584" s="77" t="s">
        <v>716</v>
      </c>
      <c r="V584" s="84">
        <v>0.4770833333333333</v>
      </c>
      <c r="W584" s="85">
        <v>0.62152777777777779</v>
      </c>
      <c r="X584" s="86">
        <f t="shared" si="49"/>
        <v>0.14444444444444449</v>
      </c>
    </row>
    <row r="585" spans="1:24" x14ac:dyDescent="0.3">
      <c r="A585" s="44" t="s">
        <v>5573</v>
      </c>
      <c r="B585" s="68" t="s">
        <v>5574</v>
      </c>
      <c r="C585" s="2" t="s">
        <v>6</v>
      </c>
      <c r="D585" s="2">
        <v>87</v>
      </c>
      <c r="E585" s="6">
        <v>11820</v>
      </c>
      <c r="F585" s="7">
        <v>43789.63521990741</v>
      </c>
      <c r="G585" s="69" t="s">
        <v>4</v>
      </c>
      <c r="H585" s="68">
        <v>3477</v>
      </c>
      <c r="I585" s="8">
        <f t="shared" si="45"/>
        <v>27.595238095238095</v>
      </c>
      <c r="J585" s="8">
        <v>5.0140000000000002</v>
      </c>
      <c r="K585" s="69">
        <v>126</v>
      </c>
      <c r="L585" s="68">
        <v>1363</v>
      </c>
      <c r="M585" s="8">
        <f t="shared" si="46"/>
        <v>10.817460317460318</v>
      </c>
      <c r="N585" s="8">
        <v>3.226</v>
      </c>
      <c r="O585" s="69">
        <f t="shared" si="47"/>
        <v>126</v>
      </c>
      <c r="P585" s="181">
        <f t="shared" si="48"/>
        <v>2.5509904622157005</v>
      </c>
      <c r="Q585" s="77" t="s">
        <v>716</v>
      </c>
      <c r="V585" s="84">
        <v>0.47361111111111115</v>
      </c>
      <c r="W585" s="85">
        <v>0.63541666666666663</v>
      </c>
      <c r="X585" s="86">
        <f t="shared" si="49"/>
        <v>0.16180555555555548</v>
      </c>
    </row>
    <row r="586" spans="1:24" x14ac:dyDescent="0.3">
      <c r="A586" s="44" t="s">
        <v>5575</v>
      </c>
      <c r="B586" s="68" t="s">
        <v>5576</v>
      </c>
      <c r="C586" s="2" t="s">
        <v>1</v>
      </c>
      <c r="D586" s="2">
        <v>52</v>
      </c>
      <c r="E586" s="6">
        <v>24628</v>
      </c>
      <c r="F586" s="7">
        <v>43789.649675925924</v>
      </c>
      <c r="G586" s="69" t="s">
        <v>4</v>
      </c>
      <c r="H586" s="68">
        <v>1723</v>
      </c>
      <c r="I586" s="8">
        <f t="shared" si="45"/>
        <v>15.663636363636364</v>
      </c>
      <c r="J586" s="8">
        <v>3.9449999999999998</v>
      </c>
      <c r="K586" s="69">
        <v>110</v>
      </c>
      <c r="L586" s="68">
        <v>329</v>
      </c>
      <c r="M586" s="8">
        <f t="shared" si="46"/>
        <v>2.9909090909090907</v>
      </c>
      <c r="N586" s="8">
        <v>1.6890000000000001</v>
      </c>
      <c r="O586" s="69">
        <f t="shared" si="47"/>
        <v>110</v>
      </c>
      <c r="P586" s="181">
        <f t="shared" si="48"/>
        <v>5.2370820668693012</v>
      </c>
      <c r="Q586" s="77" t="s">
        <v>716</v>
      </c>
      <c r="V586" s="84">
        <v>0.46319444444444446</v>
      </c>
      <c r="W586" s="85">
        <v>0.61805555555555558</v>
      </c>
      <c r="X586" s="86">
        <f t="shared" si="49"/>
        <v>0.15486111111111112</v>
      </c>
    </row>
    <row r="587" spans="1:24" x14ac:dyDescent="0.3">
      <c r="A587" s="44" t="s">
        <v>5577</v>
      </c>
      <c r="B587" s="68" t="s">
        <v>5578</v>
      </c>
      <c r="C587" s="2" t="s">
        <v>1</v>
      </c>
      <c r="D587" s="2">
        <v>55</v>
      </c>
      <c r="E587" s="6">
        <v>23433</v>
      </c>
      <c r="F587" s="7">
        <v>43789.666215277779</v>
      </c>
      <c r="G587" s="69" t="s">
        <v>4</v>
      </c>
      <c r="H587" s="68">
        <v>2007</v>
      </c>
      <c r="I587" s="8">
        <f t="shared" si="45"/>
        <v>17.605263157894736</v>
      </c>
      <c r="J587" s="8">
        <v>4.8</v>
      </c>
      <c r="K587" s="69">
        <v>114</v>
      </c>
      <c r="L587" s="68">
        <v>686</v>
      </c>
      <c r="M587" s="8">
        <f t="shared" si="46"/>
        <v>6.0175438596491224</v>
      </c>
      <c r="N587" s="8">
        <v>2.4420000000000002</v>
      </c>
      <c r="O587" s="69">
        <f t="shared" si="47"/>
        <v>114</v>
      </c>
      <c r="P587" s="181">
        <f t="shared" si="48"/>
        <v>2.925655976676385</v>
      </c>
      <c r="Q587" s="77" t="s">
        <v>716</v>
      </c>
      <c r="V587" s="84">
        <v>0.50138888888888888</v>
      </c>
      <c r="W587" s="85">
        <v>0.66666666666666663</v>
      </c>
      <c r="X587" s="86">
        <f t="shared" si="49"/>
        <v>0.16527777777777775</v>
      </c>
    </row>
    <row r="588" spans="1:24" x14ac:dyDescent="0.3">
      <c r="A588" s="44" t="s">
        <v>5579</v>
      </c>
      <c r="B588" s="68" t="s">
        <v>5580</v>
      </c>
      <c r="C588" s="2" t="s">
        <v>1</v>
      </c>
      <c r="D588" s="2">
        <v>80</v>
      </c>
      <c r="E588" s="6">
        <v>14304</v>
      </c>
      <c r="F588" s="7">
        <v>43790.407002314816</v>
      </c>
      <c r="G588" s="69" t="s">
        <v>71</v>
      </c>
      <c r="H588" s="68">
        <v>2609</v>
      </c>
      <c r="I588" s="8">
        <f t="shared" si="45"/>
        <v>24.847619047619048</v>
      </c>
      <c r="J588" s="8">
        <v>4.8029999999999999</v>
      </c>
      <c r="K588" s="69">
        <v>105</v>
      </c>
      <c r="L588" s="68">
        <v>631</v>
      </c>
      <c r="M588" s="8">
        <f t="shared" si="46"/>
        <v>6.0095238095238095</v>
      </c>
      <c r="N588" s="8">
        <v>2.4119999999999999</v>
      </c>
      <c r="O588" s="69">
        <f t="shared" si="47"/>
        <v>105</v>
      </c>
      <c r="P588" s="181">
        <f t="shared" si="48"/>
        <v>4.1347068145800314</v>
      </c>
      <c r="Q588" s="77" t="s">
        <v>716</v>
      </c>
      <c r="V588" s="84">
        <v>0.40625</v>
      </c>
      <c r="W588" s="85">
        <v>0.58333333333333337</v>
      </c>
      <c r="X588" s="86">
        <f t="shared" si="49"/>
        <v>0.17708333333333337</v>
      </c>
    </row>
    <row r="589" spans="1:24" x14ac:dyDescent="0.3">
      <c r="A589" s="44" t="s">
        <v>5581</v>
      </c>
      <c r="B589" s="68" t="s">
        <v>5582</v>
      </c>
      <c r="C589" s="2" t="s">
        <v>6</v>
      </c>
      <c r="D589" s="2">
        <v>38</v>
      </c>
      <c r="E589" s="6">
        <v>29692</v>
      </c>
      <c r="F589" s="7">
        <v>43790.523217592592</v>
      </c>
      <c r="G589" s="69" t="s">
        <v>553</v>
      </c>
      <c r="H589" s="68">
        <v>1144</v>
      </c>
      <c r="I589" s="8">
        <f t="shared" si="45"/>
        <v>9.1519999999999992</v>
      </c>
      <c r="J589" s="8">
        <v>2.907</v>
      </c>
      <c r="K589" s="69">
        <v>125</v>
      </c>
      <c r="L589" s="68">
        <v>304</v>
      </c>
      <c r="M589" s="8">
        <f t="shared" si="46"/>
        <v>2.4319999999999999</v>
      </c>
      <c r="N589" s="8">
        <v>1.4390000000000001</v>
      </c>
      <c r="O589" s="69">
        <f t="shared" si="47"/>
        <v>125</v>
      </c>
      <c r="P589" s="181">
        <f t="shared" si="48"/>
        <v>3.763157894736842</v>
      </c>
      <c r="Q589" s="77" t="s">
        <v>716</v>
      </c>
      <c r="V589" s="84">
        <v>0.3743055555555555</v>
      </c>
      <c r="W589" s="85">
        <v>0.52083333333333337</v>
      </c>
      <c r="X589" s="86">
        <f t="shared" si="49"/>
        <v>0.14652777777777787</v>
      </c>
    </row>
    <row r="590" spans="1:24" x14ac:dyDescent="0.3">
      <c r="A590" s="44" t="s">
        <v>2311</v>
      </c>
      <c r="B590" s="68" t="s">
        <v>88</v>
      </c>
      <c r="C590" s="2" t="s">
        <v>1</v>
      </c>
      <c r="D590" s="2">
        <v>61</v>
      </c>
      <c r="E590" s="6">
        <v>21240</v>
      </c>
      <c r="F590" s="7">
        <v>43790.539942129632</v>
      </c>
      <c r="G590" s="69" t="s">
        <v>4</v>
      </c>
      <c r="H590" s="68">
        <v>2313</v>
      </c>
      <c r="I590" s="8">
        <f t="shared" si="45"/>
        <v>18.357142857142858</v>
      </c>
      <c r="J590" s="8">
        <v>4.8319999999999999</v>
      </c>
      <c r="K590" s="69">
        <v>126</v>
      </c>
      <c r="L590" s="68">
        <v>492</v>
      </c>
      <c r="M590" s="8">
        <f t="shared" si="46"/>
        <v>3.9047619047619047</v>
      </c>
      <c r="N590" s="8">
        <v>1.9330000000000001</v>
      </c>
      <c r="O590" s="69">
        <f t="shared" si="47"/>
        <v>126</v>
      </c>
      <c r="P590" s="181">
        <f t="shared" si="48"/>
        <v>4.7012195121951219</v>
      </c>
      <c r="Q590" s="77" t="s">
        <v>716</v>
      </c>
      <c r="V590" s="84">
        <v>0.39374999999999999</v>
      </c>
      <c r="W590" s="85">
        <v>0.53472222222222221</v>
      </c>
      <c r="X590" s="86">
        <f t="shared" si="49"/>
        <v>0.14097222222222222</v>
      </c>
    </row>
    <row r="591" spans="1:24" x14ac:dyDescent="0.3">
      <c r="A591" s="44" t="s">
        <v>5583</v>
      </c>
      <c r="B591" s="68" t="s">
        <v>5584</v>
      </c>
      <c r="C591" s="2" t="s">
        <v>1</v>
      </c>
      <c r="D591" s="2">
        <v>56</v>
      </c>
      <c r="E591" s="6">
        <v>23296</v>
      </c>
      <c r="F591" s="7">
        <v>43790.55431712963</v>
      </c>
      <c r="G591" s="69" t="s">
        <v>4</v>
      </c>
      <c r="H591" s="68">
        <v>1077</v>
      </c>
      <c r="I591" s="8">
        <f t="shared" si="45"/>
        <v>10.77</v>
      </c>
      <c r="J591" s="8">
        <v>3.57</v>
      </c>
      <c r="K591" s="69">
        <v>100</v>
      </c>
      <c r="L591" s="68">
        <v>202</v>
      </c>
      <c r="M591" s="8">
        <f t="shared" si="46"/>
        <v>2.02</v>
      </c>
      <c r="N591" s="8">
        <v>1.407</v>
      </c>
      <c r="O591" s="69">
        <f t="shared" si="47"/>
        <v>100</v>
      </c>
      <c r="P591" s="181">
        <f t="shared" si="48"/>
        <v>5.3316831683168315</v>
      </c>
      <c r="Q591" s="77" t="s">
        <v>716</v>
      </c>
      <c r="V591" s="84">
        <v>0.39027777777777778</v>
      </c>
      <c r="W591" s="85">
        <v>0.55208333333333337</v>
      </c>
      <c r="X591" s="86">
        <f t="shared" si="49"/>
        <v>0.16180555555555559</v>
      </c>
    </row>
    <row r="592" spans="1:24" x14ac:dyDescent="0.3">
      <c r="A592" s="44" t="s">
        <v>5585</v>
      </c>
      <c r="B592" s="68" t="s">
        <v>5586</v>
      </c>
      <c r="C592" s="2" t="s">
        <v>1</v>
      </c>
      <c r="D592" s="2">
        <v>40</v>
      </c>
      <c r="E592" s="6">
        <v>29089</v>
      </c>
      <c r="F592" s="7">
        <v>43790.575995370367</v>
      </c>
      <c r="G592" s="69" t="s">
        <v>4</v>
      </c>
      <c r="H592" s="68">
        <v>1172</v>
      </c>
      <c r="I592" s="8">
        <f t="shared" si="45"/>
        <v>11.161904761904761</v>
      </c>
      <c r="J592" s="8">
        <v>3.69</v>
      </c>
      <c r="K592" s="69">
        <v>105</v>
      </c>
      <c r="L592" s="68">
        <v>279</v>
      </c>
      <c r="M592" s="8">
        <f t="shared" si="46"/>
        <v>2.657142857142857</v>
      </c>
      <c r="N592" s="8">
        <v>1.427</v>
      </c>
      <c r="O592" s="69">
        <f t="shared" si="47"/>
        <v>105</v>
      </c>
      <c r="P592" s="181">
        <f t="shared" si="48"/>
        <v>4.2007168458781363</v>
      </c>
      <c r="Q592" s="77" t="s">
        <v>716</v>
      </c>
      <c r="V592" s="84">
        <v>0.40208333333333335</v>
      </c>
      <c r="W592" s="85">
        <v>0.56944444444444442</v>
      </c>
      <c r="X592" s="86">
        <f t="shared" si="49"/>
        <v>0.16736111111111107</v>
      </c>
    </row>
    <row r="593" spans="1:24" x14ac:dyDescent="0.3">
      <c r="A593" s="44" t="s">
        <v>5587</v>
      </c>
      <c r="B593" s="68" t="s">
        <v>219</v>
      </c>
      <c r="C593" s="2" t="s">
        <v>1</v>
      </c>
      <c r="D593" s="2">
        <v>56</v>
      </c>
      <c r="E593" s="6">
        <v>23201</v>
      </c>
      <c r="F593" s="7">
        <v>43790.607719907406</v>
      </c>
      <c r="G593" s="69" t="s">
        <v>4</v>
      </c>
      <c r="H593" s="68">
        <v>1818</v>
      </c>
      <c r="I593" s="8">
        <f t="shared" si="45"/>
        <v>16.833333333333332</v>
      </c>
      <c r="J593" s="8">
        <v>3.9329999999999998</v>
      </c>
      <c r="K593" s="69">
        <v>108</v>
      </c>
      <c r="L593" s="68">
        <v>456</v>
      </c>
      <c r="M593" s="8">
        <f t="shared" si="46"/>
        <v>4.2222222222222223</v>
      </c>
      <c r="N593" s="8">
        <v>2.0790000000000002</v>
      </c>
      <c r="O593" s="69">
        <f t="shared" si="47"/>
        <v>108</v>
      </c>
      <c r="P593" s="181">
        <f t="shared" si="48"/>
        <v>3.9868421052631575</v>
      </c>
      <c r="Q593" s="77" t="s">
        <v>716</v>
      </c>
      <c r="V593" s="84">
        <v>0.4513888888888889</v>
      </c>
      <c r="W593" s="85">
        <v>0.60416666666666663</v>
      </c>
      <c r="X593" s="86">
        <f t="shared" si="49"/>
        <v>0.15277777777777773</v>
      </c>
    </row>
    <row r="594" spans="1:24" x14ac:dyDescent="0.3">
      <c r="A594" s="44" t="s">
        <v>5588</v>
      </c>
      <c r="B594" s="68" t="s">
        <v>5589</v>
      </c>
      <c r="C594" s="2" t="s">
        <v>1</v>
      </c>
      <c r="D594" s="2">
        <v>42</v>
      </c>
      <c r="E594" s="6">
        <v>28099</v>
      </c>
      <c r="F594" s="7">
        <v>43790.619351851848</v>
      </c>
      <c r="G594" s="69" t="s">
        <v>4</v>
      </c>
      <c r="H594" s="68">
        <v>1499</v>
      </c>
      <c r="I594" s="8">
        <f t="shared" si="45"/>
        <v>13.149122807017545</v>
      </c>
      <c r="J594" s="8">
        <v>3.9489999999999998</v>
      </c>
      <c r="K594" s="69">
        <v>114</v>
      </c>
      <c r="L594" s="68">
        <v>416</v>
      </c>
      <c r="M594" s="8">
        <f t="shared" si="46"/>
        <v>3.6491228070175437</v>
      </c>
      <c r="N594" s="8">
        <v>1.78</v>
      </c>
      <c r="O594" s="69">
        <f t="shared" si="47"/>
        <v>114</v>
      </c>
      <c r="P594" s="181">
        <f t="shared" si="48"/>
        <v>3.603365384615385</v>
      </c>
      <c r="Q594" s="77" t="s">
        <v>716</v>
      </c>
      <c r="V594" s="84">
        <v>0.47291666666666665</v>
      </c>
      <c r="W594" s="85">
        <v>0.62152777777777779</v>
      </c>
      <c r="X594" s="86">
        <f t="shared" si="49"/>
        <v>0.14861111111111114</v>
      </c>
    </row>
    <row r="595" spans="1:24" x14ac:dyDescent="0.3">
      <c r="A595" s="44" t="s">
        <v>5590</v>
      </c>
      <c r="B595" s="68" t="s">
        <v>641</v>
      </c>
      <c r="C595" s="2" t="s">
        <v>1</v>
      </c>
      <c r="D595" s="2">
        <v>54</v>
      </c>
      <c r="E595" s="6">
        <v>23849</v>
      </c>
      <c r="F595" s="7">
        <v>43790.630335648151</v>
      </c>
      <c r="G595" s="69" t="s">
        <v>4</v>
      </c>
      <c r="H595" s="68">
        <v>1814</v>
      </c>
      <c r="I595" s="8">
        <f t="shared" si="45"/>
        <v>15.912280701754385</v>
      </c>
      <c r="J595" s="8">
        <v>4.181</v>
      </c>
      <c r="K595" s="69">
        <v>114</v>
      </c>
      <c r="L595" s="68">
        <v>308</v>
      </c>
      <c r="M595" s="8">
        <f t="shared" si="46"/>
        <v>2.7017543859649122</v>
      </c>
      <c r="N595" s="8">
        <v>1.54</v>
      </c>
      <c r="O595" s="69">
        <f t="shared" si="47"/>
        <v>114</v>
      </c>
      <c r="P595" s="181">
        <f t="shared" si="48"/>
        <v>5.8896103896103895</v>
      </c>
      <c r="Q595" s="77" t="s">
        <v>716</v>
      </c>
      <c r="V595" s="84">
        <v>0.47430555555555554</v>
      </c>
      <c r="W595" s="85">
        <v>0.63194444444444442</v>
      </c>
      <c r="X595" s="86">
        <f t="shared" si="49"/>
        <v>0.15763888888888888</v>
      </c>
    </row>
    <row r="596" spans="1:24" x14ac:dyDescent="0.3">
      <c r="A596" s="44" t="s">
        <v>5591</v>
      </c>
      <c r="B596" s="68" t="s">
        <v>5592</v>
      </c>
      <c r="C596" s="2" t="s">
        <v>6</v>
      </c>
      <c r="D596" s="2">
        <v>77</v>
      </c>
      <c r="E596" s="6">
        <v>15384</v>
      </c>
      <c r="F596" s="7">
        <v>43790.649918981479</v>
      </c>
      <c r="G596" s="69" t="s">
        <v>4</v>
      </c>
      <c r="H596" s="68">
        <v>1987</v>
      </c>
      <c r="I596" s="8">
        <f t="shared" si="45"/>
        <v>16.558333333333334</v>
      </c>
      <c r="J596" s="8">
        <v>4.3769999999999998</v>
      </c>
      <c r="K596" s="69">
        <v>120</v>
      </c>
      <c r="L596" s="68">
        <v>585</v>
      </c>
      <c r="M596" s="8">
        <f t="shared" si="46"/>
        <v>4.875</v>
      </c>
      <c r="N596" s="8">
        <v>2.266</v>
      </c>
      <c r="O596" s="69">
        <f t="shared" si="47"/>
        <v>120</v>
      </c>
      <c r="P596" s="181">
        <f t="shared" si="48"/>
        <v>3.3965811965811965</v>
      </c>
      <c r="Q596" s="77" t="s">
        <v>716</v>
      </c>
      <c r="V596" s="84">
        <v>0.4826388888888889</v>
      </c>
      <c r="W596" s="85">
        <v>0.65277777777777779</v>
      </c>
      <c r="X596" s="86">
        <f t="shared" si="49"/>
        <v>0.1701388888888889</v>
      </c>
    </row>
    <row r="597" spans="1:24" x14ac:dyDescent="0.3">
      <c r="A597" s="44" t="s">
        <v>5593</v>
      </c>
      <c r="B597" s="68" t="s">
        <v>5594</v>
      </c>
      <c r="C597" s="2" t="s">
        <v>1</v>
      </c>
      <c r="D597" s="2">
        <v>77</v>
      </c>
      <c r="E597" s="6">
        <v>15399</v>
      </c>
      <c r="F597" s="7">
        <v>43790.668344907404</v>
      </c>
      <c r="G597" s="69" t="s">
        <v>4</v>
      </c>
      <c r="H597" s="68">
        <v>1306</v>
      </c>
      <c r="I597" s="8">
        <f t="shared" si="45"/>
        <v>13.06</v>
      </c>
      <c r="J597" s="8">
        <v>3.9609999999999999</v>
      </c>
      <c r="K597" s="69">
        <v>100</v>
      </c>
      <c r="L597" s="68">
        <v>288</v>
      </c>
      <c r="M597" s="8">
        <f t="shared" si="46"/>
        <v>2.88</v>
      </c>
      <c r="N597" s="8">
        <v>1.7769999999999999</v>
      </c>
      <c r="O597" s="69">
        <f t="shared" si="47"/>
        <v>100</v>
      </c>
      <c r="P597" s="181">
        <f t="shared" si="48"/>
        <v>4.5347222222222223</v>
      </c>
      <c r="Q597" s="77" t="s">
        <v>716</v>
      </c>
      <c r="V597" s="84">
        <v>0.4826388888888889</v>
      </c>
      <c r="W597" s="85">
        <v>0.67361111111111116</v>
      </c>
      <c r="X597" s="86">
        <f t="shared" si="49"/>
        <v>0.19097222222222227</v>
      </c>
    </row>
    <row r="598" spans="1:24" x14ac:dyDescent="0.3">
      <c r="A598" s="44" t="s">
        <v>5595</v>
      </c>
      <c r="B598" s="68" t="s">
        <v>5596</v>
      </c>
      <c r="C598" s="2" t="s">
        <v>1</v>
      </c>
      <c r="D598" s="2">
        <v>50</v>
      </c>
      <c r="E598" s="6">
        <v>25496</v>
      </c>
      <c r="F598" s="7">
        <v>43791.520543981482</v>
      </c>
      <c r="G598" s="69" t="s">
        <v>4</v>
      </c>
      <c r="H598" s="68">
        <v>923</v>
      </c>
      <c r="I598" s="8">
        <f t="shared" si="45"/>
        <v>8.7904761904761912</v>
      </c>
      <c r="J598" s="8">
        <v>2.7690000000000001</v>
      </c>
      <c r="K598" s="69">
        <v>105</v>
      </c>
      <c r="L598" s="68">
        <v>399</v>
      </c>
      <c r="M598" s="8">
        <f t="shared" si="46"/>
        <v>3.8</v>
      </c>
      <c r="N598" s="8">
        <v>2.016</v>
      </c>
      <c r="O598" s="69">
        <f t="shared" si="47"/>
        <v>105</v>
      </c>
      <c r="P598" s="181">
        <f t="shared" si="48"/>
        <v>2.3132832080200503</v>
      </c>
      <c r="Q598" s="77" t="s">
        <v>716</v>
      </c>
      <c r="V598" s="84">
        <v>0.37152777777777773</v>
      </c>
      <c r="W598" s="85">
        <v>0.52083333333333337</v>
      </c>
      <c r="X598" s="86">
        <f t="shared" si="49"/>
        <v>0.14930555555555564</v>
      </c>
    </row>
    <row r="599" spans="1:24" x14ac:dyDescent="0.3">
      <c r="A599" s="44" t="s">
        <v>5597</v>
      </c>
      <c r="B599" s="68" t="s">
        <v>5598</v>
      </c>
      <c r="C599" s="2" t="s">
        <v>1</v>
      </c>
      <c r="D599" s="2">
        <v>58</v>
      </c>
      <c r="E599" s="6">
        <v>22410</v>
      </c>
      <c r="F599" s="7">
        <v>43791.537916666668</v>
      </c>
      <c r="G599" s="69" t="s">
        <v>4</v>
      </c>
      <c r="H599" s="68">
        <v>2313</v>
      </c>
      <c r="I599" s="8">
        <f t="shared" si="45"/>
        <v>20.11304347826087</v>
      </c>
      <c r="J599" s="8">
        <v>4.532</v>
      </c>
      <c r="K599" s="69">
        <v>115</v>
      </c>
      <c r="L599" s="68">
        <v>435</v>
      </c>
      <c r="M599" s="8">
        <f t="shared" si="46"/>
        <v>3.7826086956521738</v>
      </c>
      <c r="N599" s="8">
        <v>2.1509999999999998</v>
      </c>
      <c r="O599" s="69">
        <f t="shared" si="47"/>
        <v>115</v>
      </c>
      <c r="P599" s="181">
        <f t="shared" si="48"/>
        <v>5.317241379310345</v>
      </c>
      <c r="Q599" s="77" t="s">
        <v>716</v>
      </c>
      <c r="V599" s="84">
        <v>0.37847222222222227</v>
      </c>
      <c r="W599" s="85">
        <v>0.53472222222222221</v>
      </c>
      <c r="X599" s="86">
        <f t="shared" si="49"/>
        <v>0.15624999999999994</v>
      </c>
    </row>
    <row r="600" spans="1:24" x14ac:dyDescent="0.3">
      <c r="A600" s="44" t="s">
        <v>5599</v>
      </c>
      <c r="B600" s="68" t="s">
        <v>5600</v>
      </c>
      <c r="C600" s="2" t="s">
        <v>1</v>
      </c>
      <c r="D600" s="2">
        <v>36</v>
      </c>
      <c r="E600" s="6">
        <v>30313</v>
      </c>
      <c r="F600" s="7">
        <v>43791.553738425922</v>
      </c>
      <c r="G600" s="69" t="s">
        <v>4</v>
      </c>
      <c r="H600" s="68">
        <v>956</v>
      </c>
      <c r="I600" s="8">
        <f t="shared" si="45"/>
        <v>8.6909090909090914</v>
      </c>
      <c r="J600" s="8">
        <v>3.1320000000000001</v>
      </c>
      <c r="K600" s="69">
        <v>110</v>
      </c>
      <c r="L600" s="68">
        <v>379</v>
      </c>
      <c r="M600" s="8">
        <f t="shared" si="46"/>
        <v>3.4454545454545453</v>
      </c>
      <c r="N600" s="8">
        <v>1.7589999999999999</v>
      </c>
      <c r="O600" s="69">
        <f t="shared" si="47"/>
        <v>110</v>
      </c>
      <c r="P600" s="181">
        <f t="shared" si="48"/>
        <v>2.5224274406332454</v>
      </c>
      <c r="Q600" s="77" t="s">
        <v>716</v>
      </c>
      <c r="V600" s="84">
        <v>0.3923611111111111</v>
      </c>
      <c r="W600" s="85">
        <v>0.54861111111111105</v>
      </c>
      <c r="X600" s="86">
        <f t="shared" si="49"/>
        <v>0.15624999999999994</v>
      </c>
    </row>
    <row r="601" spans="1:24" x14ac:dyDescent="0.3">
      <c r="A601" s="44" t="s">
        <v>5601</v>
      </c>
      <c r="B601" s="68" t="s">
        <v>5602</v>
      </c>
      <c r="C601" s="2" t="s">
        <v>1</v>
      </c>
      <c r="D601" s="2">
        <v>62</v>
      </c>
      <c r="E601" s="6">
        <v>21048</v>
      </c>
      <c r="F601" s="7">
        <v>43791.569837962961</v>
      </c>
      <c r="G601" s="69" t="s">
        <v>4</v>
      </c>
      <c r="H601" s="68">
        <v>1947</v>
      </c>
      <c r="I601" s="8">
        <f t="shared" si="45"/>
        <v>17.078947368421051</v>
      </c>
      <c r="J601" s="8">
        <v>4.6829999999999998</v>
      </c>
      <c r="K601" s="69">
        <v>114</v>
      </c>
      <c r="L601" s="68">
        <v>400</v>
      </c>
      <c r="M601" s="8">
        <f t="shared" si="46"/>
        <v>3.5087719298245612</v>
      </c>
      <c r="N601" s="8">
        <v>1.835</v>
      </c>
      <c r="O601" s="69">
        <f t="shared" si="47"/>
        <v>114</v>
      </c>
      <c r="P601" s="181">
        <f t="shared" si="48"/>
        <v>4.8674999999999997</v>
      </c>
      <c r="Q601" s="77" t="s">
        <v>716</v>
      </c>
      <c r="V601" s="84">
        <v>0.40763888888888888</v>
      </c>
      <c r="W601" s="85">
        <v>0.56944444444444442</v>
      </c>
      <c r="X601" s="86">
        <f t="shared" si="49"/>
        <v>0.16180555555555554</v>
      </c>
    </row>
    <row r="602" spans="1:24" x14ac:dyDescent="0.3">
      <c r="A602" s="44" t="s">
        <v>5603</v>
      </c>
      <c r="B602" s="68" t="s">
        <v>5604</v>
      </c>
      <c r="C602" s="2" t="s">
        <v>6</v>
      </c>
      <c r="D602" s="2">
        <v>59</v>
      </c>
      <c r="E602" s="6">
        <v>22046</v>
      </c>
      <c r="F602" s="7">
        <v>43791.584618055553</v>
      </c>
      <c r="G602" s="69" t="s">
        <v>4</v>
      </c>
      <c r="H602" s="68">
        <v>2342</v>
      </c>
      <c r="I602" s="8">
        <f t="shared" si="45"/>
        <v>20.543859649122808</v>
      </c>
      <c r="J602" s="8">
        <v>4.5259999999999998</v>
      </c>
      <c r="K602" s="69">
        <v>114</v>
      </c>
      <c r="L602" s="68">
        <v>763</v>
      </c>
      <c r="M602" s="8">
        <f t="shared" si="46"/>
        <v>6.692982456140351</v>
      </c>
      <c r="N602" s="8">
        <v>2.4319999999999999</v>
      </c>
      <c r="O602" s="69">
        <f t="shared" si="47"/>
        <v>114</v>
      </c>
      <c r="P602" s="181">
        <f t="shared" si="48"/>
        <v>3.0694626474442988</v>
      </c>
      <c r="Q602" s="77" t="s">
        <v>716</v>
      </c>
      <c r="V602" s="84">
        <v>0.41180555555555554</v>
      </c>
      <c r="W602" s="85">
        <v>0.58333333333333337</v>
      </c>
      <c r="X602" s="86">
        <f t="shared" si="49"/>
        <v>0.17152777777777783</v>
      </c>
    </row>
    <row r="603" spans="1:24" x14ac:dyDescent="0.3">
      <c r="A603" s="44" t="s">
        <v>5605</v>
      </c>
      <c r="B603" s="68" t="s">
        <v>5606</v>
      </c>
      <c r="C603" s="2" t="s">
        <v>1</v>
      </c>
      <c r="D603" s="2">
        <v>54</v>
      </c>
      <c r="E603" s="6">
        <v>23889</v>
      </c>
      <c r="F603" s="7">
        <v>43791.598726851851</v>
      </c>
      <c r="G603" s="69" t="s">
        <v>4</v>
      </c>
      <c r="H603" s="68">
        <v>1572</v>
      </c>
      <c r="I603" s="8">
        <f t="shared" si="45"/>
        <v>14.971428571428572</v>
      </c>
      <c r="J603" s="8">
        <v>4.49</v>
      </c>
      <c r="K603" s="69">
        <v>105</v>
      </c>
      <c r="L603" s="68">
        <v>382</v>
      </c>
      <c r="M603" s="8">
        <f t="shared" si="46"/>
        <v>3.638095238095238</v>
      </c>
      <c r="N603" s="8">
        <v>1.8460000000000001</v>
      </c>
      <c r="O603" s="69">
        <f t="shared" si="47"/>
        <v>105</v>
      </c>
      <c r="P603" s="181">
        <f t="shared" si="48"/>
        <v>4.1151832460732987</v>
      </c>
      <c r="Q603" s="77" t="s">
        <v>716</v>
      </c>
      <c r="V603" s="84">
        <v>0.4291666666666667</v>
      </c>
      <c r="W603" s="85">
        <v>0.59722222222222221</v>
      </c>
      <c r="X603" s="86">
        <f t="shared" si="49"/>
        <v>0.16805555555555551</v>
      </c>
    </row>
    <row r="604" spans="1:24" x14ac:dyDescent="0.3">
      <c r="A604" s="44" t="s">
        <v>5607</v>
      </c>
      <c r="B604" s="68" t="s">
        <v>5608</v>
      </c>
      <c r="C604" s="2" t="s">
        <v>1</v>
      </c>
      <c r="D604" s="2">
        <v>47</v>
      </c>
      <c r="E604" s="6">
        <v>26545</v>
      </c>
      <c r="F604" s="7">
        <v>43791.61959490741</v>
      </c>
      <c r="G604" s="69" t="s">
        <v>4</v>
      </c>
      <c r="H604" s="68">
        <v>1249</v>
      </c>
      <c r="I604" s="8">
        <f t="shared" si="45"/>
        <v>11.564814814814815</v>
      </c>
      <c r="J604" s="8">
        <v>3.7890000000000001</v>
      </c>
      <c r="K604" s="69">
        <v>108</v>
      </c>
      <c r="L604" s="68">
        <v>388</v>
      </c>
      <c r="M604" s="8">
        <f t="shared" si="46"/>
        <v>3.5925925925925926</v>
      </c>
      <c r="N604" s="8">
        <v>1.702</v>
      </c>
      <c r="O604" s="69">
        <f t="shared" si="47"/>
        <v>108</v>
      </c>
      <c r="P604" s="181">
        <f t="shared" si="48"/>
        <v>3.2190721649484537</v>
      </c>
      <c r="Q604" s="77" t="s">
        <v>716</v>
      </c>
      <c r="V604" s="84">
        <v>0.44513888888888892</v>
      </c>
      <c r="W604" s="85">
        <v>0.61805555555555558</v>
      </c>
      <c r="X604" s="86">
        <f t="shared" si="49"/>
        <v>0.17291666666666666</v>
      </c>
    </row>
    <row r="605" spans="1:24" x14ac:dyDescent="0.3">
      <c r="A605" s="44" t="s">
        <v>5609</v>
      </c>
      <c r="B605" s="68" t="s">
        <v>5610</v>
      </c>
      <c r="C605" s="2" t="s">
        <v>1</v>
      </c>
      <c r="D605" s="2">
        <v>58</v>
      </c>
      <c r="E605" s="6">
        <v>22392</v>
      </c>
      <c r="F605" s="7">
        <v>43791.635509259257</v>
      </c>
      <c r="G605" s="69" t="s">
        <v>4</v>
      </c>
      <c r="H605" s="68">
        <v>1747</v>
      </c>
      <c r="I605" s="8">
        <f t="shared" si="45"/>
        <v>13.865079365079366</v>
      </c>
      <c r="J605" s="8">
        <v>3.6709999999999998</v>
      </c>
      <c r="K605" s="69">
        <v>126</v>
      </c>
      <c r="L605" s="68">
        <v>336</v>
      </c>
      <c r="M605" s="8">
        <f t="shared" si="46"/>
        <v>2.6666666666666665</v>
      </c>
      <c r="N605" s="8">
        <v>1.6970000000000001</v>
      </c>
      <c r="O605" s="69">
        <f t="shared" si="47"/>
        <v>126</v>
      </c>
      <c r="P605" s="181">
        <f t="shared" si="48"/>
        <v>5.1994047619047628</v>
      </c>
      <c r="Q605" s="77" t="s">
        <v>716</v>
      </c>
      <c r="V605" s="84">
        <v>0.46736111111111112</v>
      </c>
      <c r="W605" s="85">
        <v>0.63194444444444442</v>
      </c>
      <c r="X605" s="86">
        <f t="shared" si="49"/>
        <v>0.1645833333333333</v>
      </c>
    </row>
    <row r="606" spans="1:24" x14ac:dyDescent="0.3">
      <c r="A606" s="44" t="s">
        <v>5611</v>
      </c>
      <c r="B606" s="68" t="s">
        <v>240</v>
      </c>
      <c r="C606" s="2" t="s">
        <v>1</v>
      </c>
      <c r="D606" s="2">
        <v>50</v>
      </c>
      <c r="E606" s="6">
        <v>25277</v>
      </c>
      <c r="F606" s="7">
        <v>43791.650254629632</v>
      </c>
      <c r="G606" s="69" t="s">
        <v>4</v>
      </c>
      <c r="H606" s="68">
        <v>1745</v>
      </c>
      <c r="I606" s="8">
        <f t="shared" si="45"/>
        <v>14.541666666666666</v>
      </c>
      <c r="J606" s="8">
        <v>3.7989999999999999</v>
      </c>
      <c r="K606" s="69">
        <v>120</v>
      </c>
      <c r="L606" s="68">
        <v>378</v>
      </c>
      <c r="M606" s="8">
        <f t="shared" si="46"/>
        <v>3.15</v>
      </c>
      <c r="N606" s="8">
        <v>1.7809999999999999</v>
      </c>
      <c r="O606" s="69">
        <f t="shared" si="47"/>
        <v>120</v>
      </c>
      <c r="P606" s="181">
        <f t="shared" si="48"/>
        <v>4.6164021164021163</v>
      </c>
      <c r="Q606" s="77" t="s">
        <v>716</v>
      </c>
      <c r="V606" s="84">
        <v>0.4861111111111111</v>
      </c>
      <c r="W606" s="85">
        <v>0.64583333333333337</v>
      </c>
      <c r="X606" s="86">
        <f t="shared" si="49"/>
        <v>0.15972222222222227</v>
      </c>
    </row>
    <row r="607" spans="1:24" x14ac:dyDescent="0.3">
      <c r="A607" s="44" t="s">
        <v>5612</v>
      </c>
      <c r="B607" s="68" t="s">
        <v>5613</v>
      </c>
      <c r="C607" s="2" t="s">
        <v>1</v>
      </c>
      <c r="D607" s="2">
        <v>51</v>
      </c>
      <c r="E607" s="6">
        <v>24899</v>
      </c>
      <c r="F607" s="7">
        <v>43791.663599537038</v>
      </c>
      <c r="G607" s="69" t="s">
        <v>4</v>
      </c>
      <c r="H607" s="68">
        <v>2517</v>
      </c>
      <c r="I607" s="8">
        <f t="shared" si="45"/>
        <v>22.078947368421051</v>
      </c>
      <c r="J607" s="8">
        <v>5.0449999999999999</v>
      </c>
      <c r="K607" s="69">
        <v>114</v>
      </c>
      <c r="L607" s="68">
        <v>869</v>
      </c>
      <c r="M607" s="8">
        <f t="shared" si="46"/>
        <v>7.6228070175438596</v>
      </c>
      <c r="N607" s="8">
        <v>2.8820000000000001</v>
      </c>
      <c r="O607" s="69">
        <f t="shared" si="47"/>
        <v>114</v>
      </c>
      <c r="P607" s="181">
        <f t="shared" si="48"/>
        <v>2.8964326812428078</v>
      </c>
      <c r="Q607" s="77" t="s">
        <v>716</v>
      </c>
      <c r="V607" s="84">
        <v>0.49722222222222223</v>
      </c>
      <c r="W607" s="85">
        <v>0.66666666666666663</v>
      </c>
      <c r="X607" s="86">
        <f t="shared" si="49"/>
        <v>0.1694444444444444</v>
      </c>
    </row>
    <row r="608" spans="1:24" x14ac:dyDescent="0.3">
      <c r="A608" s="44" t="s">
        <v>5614</v>
      </c>
      <c r="B608" s="68" t="s">
        <v>5615</v>
      </c>
      <c r="C608" s="2" t="s">
        <v>1</v>
      </c>
      <c r="D608" s="2">
        <v>73</v>
      </c>
      <c r="E608" s="6">
        <v>17090</v>
      </c>
      <c r="F608" s="7">
        <v>43791.673437500001</v>
      </c>
      <c r="G608" s="69" t="s">
        <v>4</v>
      </c>
      <c r="H608" s="68">
        <v>1943</v>
      </c>
      <c r="I608" s="8">
        <f t="shared" si="45"/>
        <v>17.663636363636364</v>
      </c>
      <c r="J608" s="8">
        <v>4.2729999999999997</v>
      </c>
      <c r="K608" s="69">
        <v>110</v>
      </c>
      <c r="L608" s="68">
        <v>378</v>
      </c>
      <c r="M608" s="8">
        <f t="shared" si="46"/>
        <v>3.4363636363636365</v>
      </c>
      <c r="N608" s="8">
        <v>1.85</v>
      </c>
      <c r="O608" s="69">
        <f t="shared" si="47"/>
        <v>110</v>
      </c>
      <c r="P608" s="181">
        <f t="shared" si="48"/>
        <v>5.14021164021164</v>
      </c>
      <c r="Q608" s="77" t="s">
        <v>716</v>
      </c>
      <c r="V608" s="84">
        <v>0.50208333333333333</v>
      </c>
      <c r="W608" s="85">
        <v>0.68055555555555547</v>
      </c>
      <c r="X608" s="86">
        <f t="shared" si="49"/>
        <v>0.17847222222222214</v>
      </c>
    </row>
    <row r="609" spans="1:24" x14ac:dyDescent="0.3">
      <c r="A609" s="44" t="s">
        <v>5616</v>
      </c>
      <c r="B609" s="68" t="s">
        <v>5617</v>
      </c>
      <c r="C609" s="2" t="s">
        <v>1</v>
      </c>
      <c r="D609" s="2">
        <v>63</v>
      </c>
      <c r="E609" s="6">
        <v>20491</v>
      </c>
      <c r="F609" s="7">
        <v>43794.521574074075</v>
      </c>
      <c r="G609" s="69" t="s">
        <v>4</v>
      </c>
      <c r="H609" s="68">
        <v>1899</v>
      </c>
      <c r="I609" s="8">
        <f t="shared" si="45"/>
        <v>16.513043478260869</v>
      </c>
      <c r="J609" s="8">
        <v>4.8040000000000003</v>
      </c>
      <c r="K609" s="69">
        <v>115</v>
      </c>
      <c r="L609" s="68">
        <v>641</v>
      </c>
      <c r="M609" s="8">
        <f t="shared" si="46"/>
        <v>5.5739130434782611</v>
      </c>
      <c r="N609" s="8">
        <v>2.37</v>
      </c>
      <c r="O609" s="69">
        <f t="shared" si="47"/>
        <v>115</v>
      </c>
      <c r="P609" s="181">
        <f t="shared" si="48"/>
        <v>2.9625585023400935</v>
      </c>
      <c r="Q609" s="77" t="s">
        <v>716</v>
      </c>
      <c r="V609" s="84">
        <v>0.38194444444444442</v>
      </c>
      <c r="W609" s="85">
        <v>0.52083333333333337</v>
      </c>
      <c r="X609" s="86">
        <f t="shared" si="49"/>
        <v>0.13888888888888895</v>
      </c>
    </row>
    <row r="610" spans="1:24" x14ac:dyDescent="0.3">
      <c r="A610" s="44" t="s">
        <v>5620</v>
      </c>
      <c r="B610" s="68" t="s">
        <v>5621</v>
      </c>
      <c r="C610" s="2" t="s">
        <v>1</v>
      </c>
      <c r="D610" s="2">
        <v>43</v>
      </c>
      <c r="E610" s="6">
        <v>27910</v>
      </c>
      <c r="F610" s="7">
        <v>43794.582407407404</v>
      </c>
      <c r="G610" s="69" t="s">
        <v>4</v>
      </c>
      <c r="H610" s="68">
        <v>1432</v>
      </c>
      <c r="I610" s="8">
        <f t="shared" si="45"/>
        <v>11.933333333333334</v>
      </c>
      <c r="J610" s="8">
        <v>3.7480000000000002</v>
      </c>
      <c r="K610" s="69">
        <v>120</v>
      </c>
      <c r="L610" s="68">
        <v>411</v>
      </c>
      <c r="M610" s="8">
        <f t="shared" si="46"/>
        <v>3.4249999999999998</v>
      </c>
      <c r="N610" s="8">
        <v>2.036</v>
      </c>
      <c r="O610" s="69">
        <f t="shared" si="47"/>
        <v>120</v>
      </c>
      <c r="P610" s="181">
        <f t="shared" si="48"/>
        <v>3.4841849148418493</v>
      </c>
      <c r="Q610" s="77" t="s">
        <v>716</v>
      </c>
      <c r="V610" s="84">
        <v>0.41666666666666669</v>
      </c>
      <c r="W610" s="85">
        <v>0.5756944444444444</v>
      </c>
      <c r="X610" s="86">
        <f t="shared" si="49"/>
        <v>0.15902777777777771</v>
      </c>
    </row>
    <row r="611" spans="1:24" x14ac:dyDescent="0.3">
      <c r="A611" s="44" t="s">
        <v>5622</v>
      </c>
      <c r="B611" s="68" t="s">
        <v>86</v>
      </c>
      <c r="C611" s="2" t="s">
        <v>1</v>
      </c>
      <c r="D611" s="2">
        <v>59</v>
      </c>
      <c r="E611" s="6">
        <v>22034</v>
      </c>
      <c r="F611" s="7">
        <v>43794.597141203703</v>
      </c>
      <c r="G611" s="69" t="s">
        <v>4</v>
      </c>
      <c r="H611" s="68">
        <v>2045</v>
      </c>
      <c r="I611" s="8">
        <f t="shared" si="45"/>
        <v>17.041666666666668</v>
      </c>
      <c r="J611" s="8">
        <v>3.7269999999999999</v>
      </c>
      <c r="K611" s="69">
        <v>120</v>
      </c>
      <c r="L611" s="68">
        <v>397</v>
      </c>
      <c r="M611" s="8">
        <f t="shared" si="46"/>
        <v>3.3083333333333331</v>
      </c>
      <c r="N611" s="8">
        <v>1.9219999999999999</v>
      </c>
      <c r="O611" s="69">
        <f t="shared" si="47"/>
        <v>120</v>
      </c>
      <c r="P611" s="181">
        <f t="shared" si="48"/>
        <v>5.1511335012594461</v>
      </c>
      <c r="Q611" s="77" t="s">
        <v>716</v>
      </c>
      <c r="V611" s="84">
        <v>0.4201388888888889</v>
      </c>
      <c r="W611" s="85">
        <v>0.59375</v>
      </c>
      <c r="X611" s="86">
        <f t="shared" si="49"/>
        <v>0.1736111111111111</v>
      </c>
    </row>
    <row r="612" spans="1:24" x14ac:dyDescent="0.3">
      <c r="A612" s="44" t="s">
        <v>5623</v>
      </c>
      <c r="B612" s="68" t="s">
        <v>5624</v>
      </c>
      <c r="C612" s="2" t="s">
        <v>6</v>
      </c>
      <c r="D612" s="2">
        <v>51</v>
      </c>
      <c r="E612" s="6">
        <v>25032</v>
      </c>
      <c r="F612" s="7">
        <v>43794.610138888886</v>
      </c>
      <c r="G612" s="69" t="s">
        <v>4</v>
      </c>
      <c r="H612" s="68">
        <v>2251</v>
      </c>
      <c r="I612" s="8">
        <f t="shared" si="45"/>
        <v>18.758333333333333</v>
      </c>
      <c r="J612" s="8">
        <v>4.1219999999999999</v>
      </c>
      <c r="K612" s="69">
        <v>120</v>
      </c>
      <c r="L612" s="68">
        <v>370</v>
      </c>
      <c r="M612" s="8">
        <f t="shared" si="46"/>
        <v>3.0833333333333335</v>
      </c>
      <c r="N612" s="8">
        <v>1.7849999999999999</v>
      </c>
      <c r="O612" s="69">
        <f t="shared" si="47"/>
        <v>120</v>
      </c>
      <c r="P612" s="181">
        <f t="shared" si="48"/>
        <v>6.0837837837837832</v>
      </c>
      <c r="Q612" s="77" t="s">
        <v>716</v>
      </c>
      <c r="V612" s="84">
        <v>0.42708333333333331</v>
      </c>
      <c r="W612" s="85">
        <v>0.61111111111111105</v>
      </c>
      <c r="X612" s="86">
        <f t="shared" si="49"/>
        <v>0.18402777777777773</v>
      </c>
    </row>
    <row r="613" spans="1:24" x14ac:dyDescent="0.3">
      <c r="A613" s="44" t="s">
        <v>5625</v>
      </c>
      <c r="B613" s="68" t="s">
        <v>1616</v>
      </c>
      <c r="C613" s="2" t="s">
        <v>6</v>
      </c>
      <c r="D613" s="2">
        <v>24</v>
      </c>
      <c r="E613" s="6">
        <v>34881</v>
      </c>
      <c r="F613" s="7">
        <v>43794.624421296299</v>
      </c>
      <c r="G613" s="69" t="s">
        <v>4</v>
      </c>
      <c r="H613" s="68">
        <v>717</v>
      </c>
      <c r="I613" s="8">
        <f t="shared" si="45"/>
        <v>5.9749999999999996</v>
      </c>
      <c r="J613" s="8">
        <v>2.61</v>
      </c>
      <c r="K613" s="69">
        <v>120</v>
      </c>
      <c r="L613" s="68">
        <v>289</v>
      </c>
      <c r="M613" s="8">
        <f t="shared" si="46"/>
        <v>2.4083333333333332</v>
      </c>
      <c r="N613" s="8">
        <v>1.5740000000000001</v>
      </c>
      <c r="O613" s="69">
        <f t="shared" si="47"/>
        <v>120</v>
      </c>
      <c r="P613" s="181">
        <f t="shared" si="48"/>
        <v>2.4809688581314879</v>
      </c>
      <c r="Q613" s="77" t="s">
        <v>716</v>
      </c>
      <c r="V613" s="84">
        <v>0.45416666666666666</v>
      </c>
      <c r="W613" s="85">
        <v>0.625</v>
      </c>
      <c r="X613" s="86">
        <f t="shared" si="49"/>
        <v>0.17083333333333334</v>
      </c>
    </row>
    <row r="614" spans="1:24" x14ac:dyDescent="0.3">
      <c r="A614" s="44" t="s">
        <v>5626</v>
      </c>
      <c r="B614" s="68" t="s">
        <v>5627</v>
      </c>
      <c r="C614" s="2" t="s">
        <v>1</v>
      </c>
      <c r="D614" s="2">
        <v>44</v>
      </c>
      <c r="E614" s="6">
        <v>27472</v>
      </c>
      <c r="F614" s="7">
        <v>43794.638449074075</v>
      </c>
      <c r="G614" s="69" t="s">
        <v>4</v>
      </c>
      <c r="H614" s="68">
        <v>1315</v>
      </c>
      <c r="I614" s="8">
        <f t="shared" si="45"/>
        <v>13.282828282828282</v>
      </c>
      <c r="J614" s="8">
        <v>4.0149999999999997</v>
      </c>
      <c r="K614" s="69">
        <v>99</v>
      </c>
      <c r="L614" s="68">
        <v>294</v>
      </c>
      <c r="M614" s="8">
        <f t="shared" si="46"/>
        <v>2.9696969696969697</v>
      </c>
      <c r="N614" s="8">
        <v>1.7170000000000001</v>
      </c>
      <c r="O614" s="69">
        <f t="shared" si="47"/>
        <v>99</v>
      </c>
      <c r="P614" s="181">
        <f t="shared" si="48"/>
        <v>4.4727891156462585</v>
      </c>
      <c r="Q614" s="77" t="s">
        <v>716</v>
      </c>
      <c r="V614" s="84">
        <v>0.46319444444444446</v>
      </c>
      <c r="W614" s="85">
        <v>0.63541666666666663</v>
      </c>
      <c r="X614" s="86">
        <f t="shared" si="49"/>
        <v>0.17222222222222217</v>
      </c>
    </row>
    <row r="615" spans="1:24" x14ac:dyDescent="0.3">
      <c r="A615" s="44" t="s">
        <v>5628</v>
      </c>
      <c r="B615" s="68" t="s">
        <v>1988</v>
      </c>
      <c r="C615" s="2" t="s">
        <v>1</v>
      </c>
      <c r="D615" s="2">
        <v>57</v>
      </c>
      <c r="E615" s="6">
        <v>22900</v>
      </c>
      <c r="F615" s="7">
        <v>43794.650833333333</v>
      </c>
      <c r="G615" s="69" t="s">
        <v>4</v>
      </c>
      <c r="H615" s="68">
        <v>2104</v>
      </c>
      <c r="I615" s="8">
        <f t="shared" si="45"/>
        <v>16.698412698412699</v>
      </c>
      <c r="J615" s="8">
        <v>4.3490000000000002</v>
      </c>
      <c r="K615" s="69">
        <v>126</v>
      </c>
      <c r="L615" s="68">
        <v>446</v>
      </c>
      <c r="M615" s="8">
        <f t="shared" si="46"/>
        <v>3.5396825396825395</v>
      </c>
      <c r="N615" s="8">
        <v>1.883</v>
      </c>
      <c r="O615" s="69">
        <f t="shared" si="47"/>
        <v>126</v>
      </c>
      <c r="P615" s="181">
        <f t="shared" si="48"/>
        <v>4.7174887892376685</v>
      </c>
      <c r="Q615" s="77" t="s">
        <v>716</v>
      </c>
      <c r="V615" s="84">
        <v>0.47569444444444442</v>
      </c>
      <c r="W615" s="85">
        <v>0.64583333333333337</v>
      </c>
      <c r="X615" s="86">
        <f t="shared" si="49"/>
        <v>0.17013888888888895</v>
      </c>
    </row>
    <row r="616" spans="1:24" x14ac:dyDescent="0.3">
      <c r="A616" s="44" t="s">
        <v>5629</v>
      </c>
      <c r="B616" s="68" t="s">
        <v>641</v>
      </c>
      <c r="C616" s="2" t="s">
        <v>1</v>
      </c>
      <c r="D616" s="2">
        <v>58</v>
      </c>
      <c r="E616" s="6">
        <v>22443</v>
      </c>
      <c r="F616" s="7">
        <v>43794.66679398148</v>
      </c>
      <c r="G616" s="69" t="s">
        <v>4</v>
      </c>
      <c r="H616" s="68">
        <v>1668</v>
      </c>
      <c r="I616" s="8">
        <f t="shared" si="45"/>
        <v>15.163636363636364</v>
      </c>
      <c r="J616" s="8">
        <v>4.3230000000000004</v>
      </c>
      <c r="K616" s="69">
        <v>110</v>
      </c>
      <c r="L616" s="68">
        <v>272</v>
      </c>
      <c r="M616" s="8">
        <f t="shared" si="46"/>
        <v>2.4727272727272727</v>
      </c>
      <c r="N616" s="8">
        <v>1.5720000000000001</v>
      </c>
      <c r="O616" s="69">
        <f t="shared" si="47"/>
        <v>110</v>
      </c>
      <c r="P616" s="181">
        <f t="shared" si="48"/>
        <v>6.132352941176471</v>
      </c>
      <c r="Q616" s="77" t="s">
        <v>716</v>
      </c>
      <c r="V616" s="84">
        <v>0.49861111111111112</v>
      </c>
      <c r="W616" s="85">
        <v>0.66666666666666663</v>
      </c>
      <c r="X616" s="86">
        <f t="shared" si="49"/>
        <v>0.16805555555555551</v>
      </c>
    </row>
    <row r="617" spans="1:24" x14ac:dyDescent="0.3">
      <c r="A617" s="44" t="s">
        <v>5630</v>
      </c>
      <c r="B617" s="68" t="s">
        <v>5631</v>
      </c>
      <c r="C617" s="2" t="s">
        <v>1</v>
      </c>
      <c r="D617" s="2">
        <v>52</v>
      </c>
      <c r="E617" s="6">
        <v>24725</v>
      </c>
      <c r="F617" s="7">
        <v>43794.678599537037</v>
      </c>
      <c r="G617" s="69" t="s">
        <v>4</v>
      </c>
      <c r="H617" s="68">
        <v>1203</v>
      </c>
      <c r="I617" s="8">
        <f t="shared" si="45"/>
        <v>9.6240000000000006</v>
      </c>
      <c r="J617" s="8">
        <v>2.9580000000000002</v>
      </c>
      <c r="K617" s="69">
        <v>125</v>
      </c>
      <c r="L617" s="68">
        <v>317</v>
      </c>
      <c r="M617" s="8">
        <f t="shared" si="46"/>
        <v>2.536</v>
      </c>
      <c r="N617" s="8">
        <v>1.619</v>
      </c>
      <c r="O617" s="69">
        <f t="shared" si="47"/>
        <v>125</v>
      </c>
      <c r="P617" s="181">
        <f t="shared" si="48"/>
        <v>3.794952681388013</v>
      </c>
      <c r="Q617" s="77" t="s">
        <v>716</v>
      </c>
      <c r="V617" s="84">
        <v>0.51666666666666672</v>
      </c>
      <c r="W617" s="85">
        <v>0.68055555555555547</v>
      </c>
      <c r="X617" s="86">
        <f t="shared" si="49"/>
        <v>0.16388888888888875</v>
      </c>
    </row>
    <row r="618" spans="1:24" x14ac:dyDescent="0.3">
      <c r="A618" s="44" t="s">
        <v>5632</v>
      </c>
      <c r="B618" s="68" t="s">
        <v>5633</v>
      </c>
      <c r="C618" s="2" t="s">
        <v>6</v>
      </c>
      <c r="D618" s="2">
        <v>49</v>
      </c>
      <c r="E618" s="6">
        <v>25889</v>
      </c>
      <c r="F618" s="7">
        <v>43795.371736111112</v>
      </c>
      <c r="G618" s="69" t="s">
        <v>71</v>
      </c>
      <c r="H618" s="68">
        <v>2301</v>
      </c>
      <c r="I618" s="8">
        <f t="shared" si="45"/>
        <v>19.175000000000001</v>
      </c>
      <c r="J618" s="8">
        <v>4.7130000000000001</v>
      </c>
      <c r="K618" s="69">
        <v>120</v>
      </c>
      <c r="L618" s="68">
        <v>804</v>
      </c>
      <c r="M618" s="8">
        <f t="shared" si="46"/>
        <v>6.7</v>
      </c>
      <c r="N618" s="8">
        <v>2.782</v>
      </c>
      <c r="O618" s="69">
        <f t="shared" si="47"/>
        <v>120</v>
      </c>
      <c r="P618" s="181">
        <f t="shared" si="48"/>
        <v>2.8619402985074629</v>
      </c>
      <c r="Q618" s="77" t="s">
        <v>716</v>
      </c>
      <c r="V618" s="84">
        <v>0.37152777777777773</v>
      </c>
      <c r="W618" s="85">
        <v>0.53472222222222221</v>
      </c>
      <c r="X618" s="86">
        <f t="shared" si="49"/>
        <v>0.16319444444444448</v>
      </c>
    </row>
    <row r="619" spans="1:24" x14ac:dyDescent="0.3">
      <c r="A619" s="44" t="s">
        <v>5634</v>
      </c>
      <c r="B619" s="68" t="s">
        <v>5635</v>
      </c>
      <c r="C619" s="2" t="s">
        <v>6</v>
      </c>
      <c r="D619" s="2">
        <v>66</v>
      </c>
      <c r="E619" s="6">
        <v>19683</v>
      </c>
      <c r="F619" s="7">
        <v>43795.520462962966</v>
      </c>
      <c r="G619" s="69" t="s">
        <v>4</v>
      </c>
      <c r="H619" s="68">
        <v>2048</v>
      </c>
      <c r="I619" s="8">
        <f t="shared" si="45"/>
        <v>17.066666666666666</v>
      </c>
      <c r="J619" s="8">
        <v>4.2619999999999996</v>
      </c>
      <c r="K619" s="69">
        <v>120</v>
      </c>
      <c r="L619" s="68">
        <v>664</v>
      </c>
      <c r="M619" s="8">
        <f t="shared" si="46"/>
        <v>5.5333333333333332</v>
      </c>
      <c r="N619" s="8">
        <v>2.2789999999999999</v>
      </c>
      <c r="O619" s="69">
        <f t="shared" si="47"/>
        <v>120</v>
      </c>
      <c r="P619" s="181">
        <f t="shared" si="48"/>
        <v>3.0843373493975905</v>
      </c>
      <c r="Q619" s="77" t="s">
        <v>716</v>
      </c>
      <c r="V619" s="84">
        <v>0.36944444444444446</v>
      </c>
      <c r="W619" s="85">
        <v>0.52083333333333337</v>
      </c>
      <c r="X619" s="86">
        <f t="shared" si="49"/>
        <v>0.15138888888888891</v>
      </c>
    </row>
    <row r="620" spans="1:24" x14ac:dyDescent="0.3">
      <c r="A620" s="44" t="s">
        <v>5636</v>
      </c>
      <c r="B620" s="68" t="s">
        <v>5637</v>
      </c>
      <c r="C620" s="2" t="s">
        <v>1</v>
      </c>
      <c r="D620" s="2">
        <v>42</v>
      </c>
      <c r="E620" s="6">
        <v>28454</v>
      </c>
      <c r="F620" s="7">
        <v>43795.553391203706</v>
      </c>
      <c r="G620" s="69" t="s">
        <v>4</v>
      </c>
      <c r="H620" s="68">
        <v>1237</v>
      </c>
      <c r="I620" s="8">
        <f t="shared" si="45"/>
        <v>10.394957983193278</v>
      </c>
      <c r="J620" s="8">
        <v>3.07</v>
      </c>
      <c r="K620" s="69">
        <v>119</v>
      </c>
      <c r="L620" s="68">
        <v>513</v>
      </c>
      <c r="M620" s="8">
        <f t="shared" si="46"/>
        <v>4.3109243697478989</v>
      </c>
      <c r="N620" s="8">
        <v>1.845</v>
      </c>
      <c r="O620" s="69">
        <f t="shared" si="47"/>
        <v>119</v>
      </c>
      <c r="P620" s="181">
        <f t="shared" si="48"/>
        <v>2.4113060428849904</v>
      </c>
      <c r="Q620" s="77" t="s">
        <v>716</v>
      </c>
      <c r="V620" s="84">
        <v>0.39999999999999997</v>
      </c>
      <c r="W620" s="85">
        <v>0.54861111111111105</v>
      </c>
      <c r="X620" s="86">
        <f t="shared" si="49"/>
        <v>0.14861111111111108</v>
      </c>
    </row>
    <row r="621" spans="1:24" x14ac:dyDescent="0.3">
      <c r="A621" s="44" t="s">
        <v>5638</v>
      </c>
      <c r="B621" s="68" t="s">
        <v>5639</v>
      </c>
      <c r="C621" s="2" t="s">
        <v>1</v>
      </c>
      <c r="D621" s="2">
        <v>41</v>
      </c>
      <c r="E621" s="6">
        <v>28637</v>
      </c>
      <c r="F621" s="7">
        <v>43795.571145833332</v>
      </c>
      <c r="G621" s="69" t="s">
        <v>4</v>
      </c>
      <c r="H621" s="68">
        <v>1353</v>
      </c>
      <c r="I621" s="8">
        <f t="shared" si="45"/>
        <v>11.868421052631579</v>
      </c>
      <c r="J621" s="8">
        <v>3.4009999999999998</v>
      </c>
      <c r="K621" s="69">
        <v>114</v>
      </c>
      <c r="L621" s="68">
        <v>327</v>
      </c>
      <c r="M621" s="8">
        <f t="shared" si="46"/>
        <v>2.8684210526315788</v>
      </c>
      <c r="N621" s="8">
        <v>1.508</v>
      </c>
      <c r="O621" s="69">
        <f t="shared" si="47"/>
        <v>114</v>
      </c>
      <c r="P621" s="181">
        <f t="shared" si="48"/>
        <v>4.1376146788990829</v>
      </c>
      <c r="Q621" s="77" t="s">
        <v>716</v>
      </c>
      <c r="V621" s="84">
        <v>0.41805555555555557</v>
      </c>
      <c r="W621" s="85">
        <v>0.56944444444444442</v>
      </c>
      <c r="X621" s="86">
        <f t="shared" si="49"/>
        <v>0.15138888888888885</v>
      </c>
    </row>
    <row r="622" spans="1:24" x14ac:dyDescent="0.3">
      <c r="A622" s="44" t="s">
        <v>5640</v>
      </c>
      <c r="B622" s="68" t="s">
        <v>5641</v>
      </c>
      <c r="C622" s="2" t="s">
        <v>1</v>
      </c>
      <c r="D622" s="2">
        <v>58</v>
      </c>
      <c r="E622" s="6">
        <v>22355</v>
      </c>
      <c r="F622" s="7">
        <v>43795.584780092591</v>
      </c>
      <c r="G622" s="69" t="s">
        <v>4</v>
      </c>
      <c r="H622" s="68">
        <v>1655</v>
      </c>
      <c r="I622" s="8">
        <f t="shared" si="45"/>
        <v>16.225490196078432</v>
      </c>
      <c r="J622" s="8">
        <v>4.3940000000000001</v>
      </c>
      <c r="K622" s="69">
        <v>102</v>
      </c>
      <c r="L622" s="68">
        <v>395</v>
      </c>
      <c r="M622" s="8">
        <f t="shared" si="46"/>
        <v>3.8725490196078431</v>
      </c>
      <c r="N622" s="8">
        <v>1.9119999999999999</v>
      </c>
      <c r="O622" s="69">
        <f t="shared" si="47"/>
        <v>102</v>
      </c>
      <c r="P622" s="181">
        <f t="shared" si="48"/>
        <v>4.1898734177215191</v>
      </c>
      <c r="Q622" s="77" t="s">
        <v>716</v>
      </c>
      <c r="V622" s="84">
        <v>0.42986111111111108</v>
      </c>
      <c r="W622" s="85">
        <v>0.58333333333333337</v>
      </c>
      <c r="X622" s="86">
        <f t="shared" si="49"/>
        <v>0.15347222222222229</v>
      </c>
    </row>
    <row r="623" spans="1:24" x14ac:dyDescent="0.3">
      <c r="A623" s="44" t="s">
        <v>5642</v>
      </c>
      <c r="B623" s="68" t="s">
        <v>5643</v>
      </c>
      <c r="C623" s="2" t="s">
        <v>1</v>
      </c>
      <c r="D623" s="2">
        <v>61</v>
      </c>
      <c r="E623" s="6">
        <v>21237</v>
      </c>
      <c r="F623" s="7">
        <v>43795.59878472222</v>
      </c>
      <c r="G623" s="69" t="s">
        <v>4</v>
      </c>
      <c r="H623" s="68">
        <v>1996</v>
      </c>
      <c r="I623" s="8">
        <f t="shared" si="45"/>
        <v>18.145454545454545</v>
      </c>
      <c r="J623" s="8">
        <v>4.1989999999999998</v>
      </c>
      <c r="K623" s="69">
        <v>110</v>
      </c>
      <c r="L623" s="68">
        <v>437</v>
      </c>
      <c r="M623" s="8">
        <f t="shared" si="46"/>
        <v>3.9727272727272727</v>
      </c>
      <c r="N623" s="8">
        <v>1.889</v>
      </c>
      <c r="O623" s="69">
        <f t="shared" si="47"/>
        <v>110</v>
      </c>
      <c r="P623" s="181">
        <f t="shared" si="48"/>
        <v>4.5675057208237986</v>
      </c>
      <c r="Q623" s="77" t="s">
        <v>716</v>
      </c>
      <c r="V623" s="84">
        <v>0.44305555555555554</v>
      </c>
      <c r="W623" s="85">
        <v>0.60069444444444442</v>
      </c>
      <c r="X623" s="86">
        <f t="shared" si="49"/>
        <v>0.15763888888888888</v>
      </c>
    </row>
    <row r="624" spans="1:24" x14ac:dyDescent="0.3">
      <c r="A624" s="44" t="s">
        <v>5644</v>
      </c>
      <c r="B624" s="68" t="s">
        <v>5645</v>
      </c>
      <c r="C624" s="2" t="s">
        <v>6</v>
      </c>
      <c r="D624" s="2">
        <v>23</v>
      </c>
      <c r="E624" s="6">
        <v>35361</v>
      </c>
      <c r="F624" s="7">
        <v>43795.611250000002</v>
      </c>
      <c r="G624" s="69" t="s">
        <v>553</v>
      </c>
      <c r="H624" s="68">
        <v>688</v>
      </c>
      <c r="I624" s="8">
        <f t="shared" si="45"/>
        <v>5.7333333333333334</v>
      </c>
      <c r="J624" s="8">
        <v>2.5459999999999998</v>
      </c>
      <c r="K624" s="69">
        <v>120</v>
      </c>
      <c r="L624" s="68">
        <v>220</v>
      </c>
      <c r="M624" s="8">
        <f t="shared" si="46"/>
        <v>1.8333333333333333</v>
      </c>
      <c r="N624" s="8">
        <v>1.4339999999999999</v>
      </c>
      <c r="O624" s="69">
        <f t="shared" si="47"/>
        <v>120</v>
      </c>
      <c r="P624" s="181">
        <f t="shared" si="48"/>
        <v>3.1272727272727274</v>
      </c>
      <c r="Q624" s="77" t="s">
        <v>716</v>
      </c>
      <c r="V624" s="84">
        <v>0.4458333333333333</v>
      </c>
      <c r="W624" s="85">
        <v>0.61805555555555558</v>
      </c>
      <c r="X624" s="86">
        <f t="shared" si="49"/>
        <v>0.17222222222222228</v>
      </c>
    </row>
    <row r="625" spans="1:24" x14ac:dyDescent="0.3">
      <c r="A625" s="44" t="s">
        <v>5646</v>
      </c>
      <c r="B625" s="68" t="s">
        <v>5647</v>
      </c>
      <c r="C625" s="2" t="s">
        <v>1</v>
      </c>
      <c r="D625" s="2">
        <v>70</v>
      </c>
      <c r="E625" s="6">
        <v>17976</v>
      </c>
      <c r="F625" s="7">
        <v>43795.626828703702</v>
      </c>
      <c r="G625" s="69" t="s">
        <v>4</v>
      </c>
      <c r="H625" s="68">
        <v>1352</v>
      </c>
      <c r="I625" s="8">
        <f t="shared" si="45"/>
        <v>12.290909090909091</v>
      </c>
      <c r="J625" s="8">
        <v>3.4140000000000001</v>
      </c>
      <c r="K625" s="69">
        <v>110</v>
      </c>
      <c r="L625" s="68">
        <v>374</v>
      </c>
      <c r="M625" s="8">
        <f t="shared" si="46"/>
        <v>3.4</v>
      </c>
      <c r="N625" s="8">
        <v>2.0819999999999999</v>
      </c>
      <c r="O625" s="69">
        <f t="shared" si="47"/>
        <v>110</v>
      </c>
      <c r="P625" s="181">
        <f t="shared" si="48"/>
        <v>3.6149732620320858</v>
      </c>
      <c r="Q625" s="77" t="s">
        <v>716</v>
      </c>
      <c r="V625" s="84">
        <v>0.46527777777777773</v>
      </c>
      <c r="W625" s="85">
        <v>0.63194444444444442</v>
      </c>
      <c r="X625" s="86">
        <f t="shared" si="49"/>
        <v>0.16666666666666669</v>
      </c>
    </row>
    <row r="626" spans="1:24" x14ac:dyDescent="0.3">
      <c r="A626" s="44" t="s">
        <v>5648</v>
      </c>
      <c r="B626" s="68" t="s">
        <v>632</v>
      </c>
      <c r="C626" s="2" t="s">
        <v>1</v>
      </c>
      <c r="D626" s="2">
        <v>54</v>
      </c>
      <c r="E626" s="6">
        <v>24019</v>
      </c>
      <c r="F626" s="7">
        <v>43795.642627314817</v>
      </c>
      <c r="G626" s="69" t="s">
        <v>4</v>
      </c>
      <c r="H626" s="68">
        <v>1648</v>
      </c>
      <c r="I626" s="8">
        <f t="shared" si="45"/>
        <v>13.733333333333333</v>
      </c>
      <c r="J626" s="8">
        <v>3.7160000000000002</v>
      </c>
      <c r="K626" s="69">
        <v>120</v>
      </c>
      <c r="L626" s="68">
        <v>563</v>
      </c>
      <c r="M626" s="8">
        <f t="shared" si="46"/>
        <v>4.6916666666666664</v>
      </c>
      <c r="N626" s="8">
        <v>2.2850000000000001</v>
      </c>
      <c r="O626" s="69">
        <f t="shared" si="47"/>
        <v>120</v>
      </c>
      <c r="P626" s="181">
        <f t="shared" si="48"/>
        <v>2.9271758436944939</v>
      </c>
      <c r="Q626" s="77" t="s">
        <v>716</v>
      </c>
      <c r="V626" s="84">
        <v>0.4777777777777778</v>
      </c>
      <c r="W626" s="85">
        <v>0.64583333333333337</v>
      </c>
      <c r="X626" s="86">
        <f t="shared" si="49"/>
        <v>0.16805555555555557</v>
      </c>
    </row>
    <row r="627" spans="1:24" x14ac:dyDescent="0.3">
      <c r="A627" s="44" t="s">
        <v>5649</v>
      </c>
      <c r="B627" s="68" t="s">
        <v>5650</v>
      </c>
      <c r="C627" s="2" t="s">
        <v>6</v>
      </c>
      <c r="D627" s="2">
        <v>50</v>
      </c>
      <c r="E627" s="6">
        <v>25479</v>
      </c>
      <c r="F627" s="7">
        <v>43795.65697916667</v>
      </c>
      <c r="G627" s="69" t="s">
        <v>4</v>
      </c>
      <c r="H627" s="68">
        <v>1671</v>
      </c>
      <c r="I627" s="8">
        <f t="shared" si="45"/>
        <v>13.368</v>
      </c>
      <c r="J627" s="8">
        <v>4.0229999999999997</v>
      </c>
      <c r="K627" s="69">
        <v>125</v>
      </c>
      <c r="L627" s="68">
        <v>604</v>
      </c>
      <c r="M627" s="8">
        <f t="shared" si="46"/>
        <v>4.8319999999999999</v>
      </c>
      <c r="N627" s="8">
        <v>2.4020000000000001</v>
      </c>
      <c r="O627" s="69">
        <f t="shared" si="47"/>
        <v>125</v>
      </c>
      <c r="P627" s="181">
        <f t="shared" si="48"/>
        <v>2.7665562913907285</v>
      </c>
      <c r="Q627" s="77" t="s">
        <v>716</v>
      </c>
      <c r="V627" s="84">
        <v>0.48472222222222222</v>
      </c>
      <c r="W627" s="85">
        <v>0.66666666666666663</v>
      </c>
      <c r="X627" s="86">
        <f t="shared" si="49"/>
        <v>0.18194444444444441</v>
      </c>
    </row>
    <row r="628" spans="1:24" x14ac:dyDescent="0.3">
      <c r="A628" s="44" t="s">
        <v>5651</v>
      </c>
      <c r="B628" s="68" t="s">
        <v>5652</v>
      </c>
      <c r="C628" s="2" t="s">
        <v>1</v>
      </c>
      <c r="D628" s="2">
        <v>60</v>
      </c>
      <c r="E628" s="6">
        <v>21817</v>
      </c>
      <c r="F628" s="7">
        <v>43795.681967592594</v>
      </c>
      <c r="G628" s="69" t="s">
        <v>4</v>
      </c>
      <c r="H628" s="68">
        <v>1692</v>
      </c>
      <c r="I628" s="8">
        <f t="shared" si="45"/>
        <v>13.428571428571429</v>
      </c>
      <c r="J628" s="8">
        <v>3.7250000000000001</v>
      </c>
      <c r="K628" s="69">
        <v>126</v>
      </c>
      <c r="L628" s="68">
        <v>434</v>
      </c>
      <c r="M628" s="8">
        <f t="shared" si="46"/>
        <v>3.4444444444444446</v>
      </c>
      <c r="N628" s="8">
        <v>1.778</v>
      </c>
      <c r="O628" s="69">
        <f t="shared" si="47"/>
        <v>126</v>
      </c>
      <c r="P628" s="181">
        <f t="shared" si="48"/>
        <v>3.8986175115207371</v>
      </c>
      <c r="Q628" s="77" t="s">
        <v>716</v>
      </c>
      <c r="V628" s="84">
        <v>0.51458333333333328</v>
      </c>
      <c r="W628" s="85">
        <v>0.6875</v>
      </c>
      <c r="X628" s="86">
        <f t="shared" si="49"/>
        <v>0.17291666666666672</v>
      </c>
    </row>
    <row r="629" spans="1:24" x14ac:dyDescent="0.3">
      <c r="A629" s="44" t="s">
        <v>5653</v>
      </c>
      <c r="B629" s="68" t="s">
        <v>5654</v>
      </c>
      <c r="C629" s="2" t="s">
        <v>6</v>
      </c>
      <c r="D629" s="2">
        <v>38</v>
      </c>
      <c r="E629" s="6">
        <v>29618</v>
      </c>
      <c r="F629" s="7">
        <v>43796.371493055558</v>
      </c>
      <c r="G629" s="69" t="s">
        <v>71</v>
      </c>
      <c r="H629" s="68">
        <v>981</v>
      </c>
      <c r="I629" s="8">
        <f t="shared" si="45"/>
        <v>8.5304347826086957</v>
      </c>
      <c r="J629" s="8">
        <v>3.2450000000000001</v>
      </c>
      <c r="K629" s="69">
        <v>115</v>
      </c>
      <c r="L629" s="68">
        <v>331</v>
      </c>
      <c r="M629" s="8">
        <f t="shared" si="46"/>
        <v>2.8782608695652172</v>
      </c>
      <c r="N629" s="8">
        <v>1.758</v>
      </c>
      <c r="O629" s="69">
        <f t="shared" si="47"/>
        <v>115</v>
      </c>
      <c r="P629" s="181">
        <f t="shared" si="48"/>
        <v>2.963746223564955</v>
      </c>
      <c r="Q629" s="77" t="s">
        <v>716</v>
      </c>
      <c r="V629" s="84">
        <v>0.37152777777777773</v>
      </c>
      <c r="W629" s="85">
        <v>0.52083333333333337</v>
      </c>
      <c r="X629" s="86">
        <f t="shared" si="49"/>
        <v>0.14930555555555564</v>
      </c>
    </row>
    <row r="630" spans="1:24" x14ac:dyDescent="0.3">
      <c r="A630" s="44" t="s">
        <v>5655</v>
      </c>
      <c r="B630" s="68" t="s">
        <v>5656</v>
      </c>
      <c r="C630" s="2" t="s">
        <v>6</v>
      </c>
      <c r="D630" s="2">
        <v>46</v>
      </c>
      <c r="E630" s="6">
        <v>26721</v>
      </c>
      <c r="F630" s="7">
        <v>43796.5390162037</v>
      </c>
      <c r="G630" s="69" t="s">
        <v>4</v>
      </c>
      <c r="H630" s="68">
        <v>1329</v>
      </c>
      <c r="I630" s="8">
        <f t="shared" si="45"/>
        <v>10.547619047619047</v>
      </c>
      <c r="J630" s="8">
        <v>3.1739999999999999</v>
      </c>
      <c r="K630" s="69">
        <v>126</v>
      </c>
      <c r="L630" s="68">
        <v>456</v>
      </c>
      <c r="M630" s="8">
        <f t="shared" si="46"/>
        <v>3.6190476190476191</v>
      </c>
      <c r="N630" s="8">
        <v>1.9430000000000001</v>
      </c>
      <c r="O630" s="69">
        <f t="shared" si="47"/>
        <v>126</v>
      </c>
      <c r="P630" s="181">
        <f t="shared" si="48"/>
        <v>2.9144736842105261</v>
      </c>
      <c r="Q630" s="77" t="s">
        <v>716</v>
      </c>
      <c r="V630" s="84">
        <v>0.38611111111111113</v>
      </c>
      <c r="W630" s="85">
        <v>0.53472222222222221</v>
      </c>
      <c r="X630" s="86">
        <f t="shared" si="49"/>
        <v>0.14861111111111108</v>
      </c>
    </row>
    <row r="631" spans="1:24" x14ac:dyDescent="0.3">
      <c r="A631" s="44" t="s">
        <v>5657</v>
      </c>
      <c r="B631" s="68" t="s">
        <v>5658</v>
      </c>
      <c r="C631" s="2" t="s">
        <v>6</v>
      </c>
      <c r="D631" s="2">
        <v>37</v>
      </c>
      <c r="E631" s="6">
        <v>30098</v>
      </c>
      <c r="F631" s="7">
        <v>43796.551493055558</v>
      </c>
      <c r="G631" s="69" t="s">
        <v>4</v>
      </c>
      <c r="H631" s="68">
        <v>778</v>
      </c>
      <c r="I631" s="8">
        <f t="shared" si="45"/>
        <v>6.7652173913043478</v>
      </c>
      <c r="J631" s="8">
        <v>3.133</v>
      </c>
      <c r="K631" s="69">
        <v>115</v>
      </c>
      <c r="L631" s="68">
        <v>288</v>
      </c>
      <c r="M631" s="8">
        <f t="shared" si="46"/>
        <v>2.5043478260869567</v>
      </c>
      <c r="N631" s="8">
        <v>1.6719999999999999</v>
      </c>
      <c r="O631" s="69">
        <f t="shared" si="47"/>
        <v>115</v>
      </c>
      <c r="P631" s="181">
        <f t="shared" si="48"/>
        <v>2.7013888888888888</v>
      </c>
      <c r="Q631" s="77" t="s">
        <v>716</v>
      </c>
      <c r="V631" s="84">
        <v>0.39583333333333331</v>
      </c>
      <c r="W631" s="85">
        <v>0.55208333333333337</v>
      </c>
      <c r="X631" s="86">
        <f t="shared" si="49"/>
        <v>0.15625000000000006</v>
      </c>
    </row>
    <row r="632" spans="1:24" x14ac:dyDescent="0.3">
      <c r="A632" s="44" t="s">
        <v>5659</v>
      </c>
      <c r="B632" s="68" t="s">
        <v>5660</v>
      </c>
      <c r="C632" s="2" t="s">
        <v>1</v>
      </c>
      <c r="D632" s="2">
        <v>65</v>
      </c>
      <c r="E632" s="6">
        <v>20006</v>
      </c>
      <c r="F632" s="7">
        <v>43796.567430555559</v>
      </c>
      <c r="G632" s="69" t="s">
        <v>4</v>
      </c>
      <c r="H632" s="68">
        <v>1977</v>
      </c>
      <c r="I632" s="8">
        <f t="shared" si="45"/>
        <v>17.342105263157894</v>
      </c>
      <c r="J632" s="8">
        <v>4.07</v>
      </c>
      <c r="K632" s="69">
        <v>114</v>
      </c>
      <c r="L632" s="68">
        <v>348</v>
      </c>
      <c r="M632" s="8">
        <f t="shared" si="46"/>
        <v>3.0526315789473686</v>
      </c>
      <c r="N632" s="8">
        <v>1.7390000000000001</v>
      </c>
      <c r="O632" s="69">
        <f t="shared" si="47"/>
        <v>114</v>
      </c>
      <c r="P632" s="181">
        <f t="shared" si="48"/>
        <v>5.6810344827586201</v>
      </c>
      <c r="Q632" s="77" t="s">
        <v>716</v>
      </c>
      <c r="V632" s="84">
        <v>0.41666666666666669</v>
      </c>
      <c r="W632" s="85">
        <v>0.56944444444444442</v>
      </c>
      <c r="X632" s="86">
        <f t="shared" si="49"/>
        <v>0.15277777777777773</v>
      </c>
    </row>
    <row r="633" spans="1:24" x14ac:dyDescent="0.3">
      <c r="A633" s="44" t="s">
        <v>5661</v>
      </c>
      <c r="B633" s="68" t="s">
        <v>5662</v>
      </c>
      <c r="C633" s="2" t="s">
        <v>6</v>
      </c>
      <c r="D633" s="2">
        <v>48</v>
      </c>
      <c r="E633" s="6">
        <v>26076</v>
      </c>
      <c r="F633" s="7">
        <v>43796.582615740743</v>
      </c>
      <c r="G633" s="69" t="s">
        <v>4</v>
      </c>
      <c r="H633" s="68">
        <v>1334</v>
      </c>
      <c r="I633" s="8">
        <f t="shared" si="45"/>
        <v>11.116666666666667</v>
      </c>
      <c r="J633" s="8">
        <v>3.2570000000000001</v>
      </c>
      <c r="K633" s="69">
        <v>120</v>
      </c>
      <c r="L633" s="68">
        <v>355</v>
      </c>
      <c r="M633" s="8">
        <f t="shared" si="46"/>
        <v>2.9583333333333335</v>
      </c>
      <c r="N633" s="8">
        <v>1.6619999999999999</v>
      </c>
      <c r="O633" s="69">
        <f t="shared" si="47"/>
        <v>120</v>
      </c>
      <c r="P633" s="181">
        <f t="shared" si="48"/>
        <v>3.7577464788732393</v>
      </c>
      <c r="Q633" s="77" t="s">
        <v>716</v>
      </c>
      <c r="V633" s="84">
        <v>0.4291666666666667</v>
      </c>
      <c r="W633" s="85">
        <v>0.58333333333333337</v>
      </c>
      <c r="X633" s="86">
        <f t="shared" si="49"/>
        <v>0.15416666666666667</v>
      </c>
    </row>
    <row r="634" spans="1:24" x14ac:dyDescent="0.3">
      <c r="A634" s="44" t="s">
        <v>5663</v>
      </c>
      <c r="B634" s="68" t="s">
        <v>234</v>
      </c>
      <c r="C634" s="2" t="s">
        <v>1</v>
      </c>
      <c r="D634" s="2">
        <v>64</v>
      </c>
      <c r="E634" s="6">
        <v>20146</v>
      </c>
      <c r="F634" s="7">
        <v>43796.596041666664</v>
      </c>
      <c r="G634" s="69" t="s">
        <v>4</v>
      </c>
      <c r="H634" s="68">
        <v>2453</v>
      </c>
      <c r="I634" s="8">
        <f t="shared" si="45"/>
        <v>19.468253968253968</v>
      </c>
      <c r="J634" s="8">
        <v>4.5430000000000001</v>
      </c>
      <c r="K634" s="69">
        <v>126</v>
      </c>
      <c r="L634" s="68">
        <v>458</v>
      </c>
      <c r="M634" s="8">
        <f t="shared" si="46"/>
        <v>3.6349206349206349</v>
      </c>
      <c r="N634" s="8">
        <v>2.0609999999999999</v>
      </c>
      <c r="O634" s="69">
        <f t="shared" si="47"/>
        <v>126</v>
      </c>
      <c r="P634" s="181">
        <f t="shared" si="48"/>
        <v>5.35589519650655</v>
      </c>
      <c r="Q634" s="77" t="s">
        <v>716</v>
      </c>
      <c r="V634" s="84">
        <v>0.43611111111111112</v>
      </c>
      <c r="W634" s="85">
        <v>0.59722222222222221</v>
      </c>
      <c r="X634" s="86">
        <f t="shared" si="49"/>
        <v>0.16111111111111109</v>
      </c>
    </row>
    <row r="635" spans="1:24" x14ac:dyDescent="0.3">
      <c r="A635" s="44" t="s">
        <v>5664</v>
      </c>
      <c r="B635" s="68" t="s">
        <v>1395</v>
      </c>
      <c r="C635" s="2" t="s">
        <v>1</v>
      </c>
      <c r="D635" s="2">
        <v>48</v>
      </c>
      <c r="E635" s="6">
        <v>26002</v>
      </c>
      <c r="F635" s="7">
        <v>43796.61445601852</v>
      </c>
      <c r="G635" s="69" t="s">
        <v>4</v>
      </c>
      <c r="H635" s="68">
        <v>1637</v>
      </c>
      <c r="I635" s="8">
        <f t="shared" si="45"/>
        <v>12.992063492063492</v>
      </c>
      <c r="J635" s="8">
        <v>3.8079999999999998</v>
      </c>
      <c r="K635" s="69">
        <v>126</v>
      </c>
      <c r="L635" s="68">
        <v>408</v>
      </c>
      <c r="M635" s="8">
        <f t="shared" si="46"/>
        <v>3.2380952380952381</v>
      </c>
      <c r="N635" s="8">
        <v>1.9370000000000001</v>
      </c>
      <c r="O635" s="69">
        <f t="shared" si="47"/>
        <v>126</v>
      </c>
      <c r="P635" s="181">
        <f t="shared" si="48"/>
        <v>4.0122549019607838</v>
      </c>
      <c r="Q635" s="77" t="s">
        <v>716</v>
      </c>
      <c r="V635" s="84">
        <v>0.45624999999999999</v>
      </c>
      <c r="W635" s="85">
        <v>0.61805555555555558</v>
      </c>
      <c r="X635" s="86">
        <f t="shared" si="49"/>
        <v>0.16180555555555559</v>
      </c>
    </row>
    <row r="636" spans="1:24" x14ac:dyDescent="0.3">
      <c r="A636" s="44" t="s">
        <v>5665</v>
      </c>
      <c r="B636" s="68" t="s">
        <v>1342</v>
      </c>
      <c r="C636" s="2" t="s">
        <v>1</v>
      </c>
      <c r="D636" s="2">
        <v>57</v>
      </c>
      <c r="E636" s="6">
        <v>22670</v>
      </c>
      <c r="F636" s="7">
        <v>43796.633356481485</v>
      </c>
      <c r="G636" s="69" t="s">
        <v>4</v>
      </c>
      <c r="H636" s="68">
        <v>2553</v>
      </c>
      <c r="I636" s="8">
        <f t="shared" si="45"/>
        <v>23.209090909090911</v>
      </c>
      <c r="J636" s="8">
        <v>4.8499999999999996</v>
      </c>
      <c r="K636" s="69">
        <v>110</v>
      </c>
      <c r="L636" s="68">
        <v>303</v>
      </c>
      <c r="M636" s="8">
        <f t="shared" si="46"/>
        <v>2.7545454545454544</v>
      </c>
      <c r="N636" s="8">
        <v>1.587</v>
      </c>
      <c r="O636" s="69">
        <f t="shared" si="47"/>
        <v>110</v>
      </c>
      <c r="P636" s="181">
        <f t="shared" si="48"/>
        <v>8.425742574257427</v>
      </c>
      <c r="Q636" s="77" t="s">
        <v>716</v>
      </c>
      <c r="V636" s="84">
        <v>0.47013888888888888</v>
      </c>
      <c r="W636" s="85">
        <v>0.63194444444444442</v>
      </c>
      <c r="X636" s="86">
        <f t="shared" si="49"/>
        <v>0.16180555555555554</v>
      </c>
    </row>
    <row r="637" spans="1:24" x14ac:dyDescent="0.3">
      <c r="A637" s="44" t="s">
        <v>5666</v>
      </c>
      <c r="B637" s="68" t="s">
        <v>1879</v>
      </c>
      <c r="C637" s="2" t="s">
        <v>1</v>
      </c>
      <c r="D637" s="2">
        <v>45</v>
      </c>
      <c r="E637" s="6">
        <v>27254</v>
      </c>
      <c r="F637" s="7">
        <v>43796.647673611114</v>
      </c>
      <c r="G637" s="69" t="s">
        <v>4</v>
      </c>
      <c r="H637" s="68">
        <v>1252</v>
      </c>
      <c r="I637" s="8">
        <f t="shared" si="45"/>
        <v>10.982456140350877</v>
      </c>
      <c r="J637" s="8">
        <v>3.331</v>
      </c>
      <c r="K637" s="69">
        <v>114</v>
      </c>
      <c r="L637" s="68">
        <v>360</v>
      </c>
      <c r="M637" s="8">
        <f t="shared" si="46"/>
        <v>3.1578947368421053</v>
      </c>
      <c r="N637" s="8">
        <v>1.748</v>
      </c>
      <c r="O637" s="69">
        <f t="shared" si="47"/>
        <v>114</v>
      </c>
      <c r="P637" s="181">
        <f t="shared" si="48"/>
        <v>3.4777777777777774</v>
      </c>
      <c r="Q637" s="77" t="s">
        <v>716</v>
      </c>
      <c r="V637" s="84">
        <v>0.47222222222222227</v>
      </c>
      <c r="W637" s="85">
        <v>0.64583333333333337</v>
      </c>
      <c r="X637" s="86">
        <f t="shared" si="49"/>
        <v>0.1736111111111111</v>
      </c>
    </row>
    <row r="638" spans="1:24" x14ac:dyDescent="0.3">
      <c r="A638" s="44" t="s">
        <v>5667</v>
      </c>
      <c r="B638" s="68" t="s">
        <v>5668</v>
      </c>
      <c r="C638" s="2" t="s">
        <v>1</v>
      </c>
      <c r="D638" s="2">
        <v>36</v>
      </c>
      <c r="E638" s="6">
        <v>30489</v>
      </c>
      <c r="F638" s="7">
        <v>43796.666620370372</v>
      </c>
      <c r="G638" s="69" t="s">
        <v>4</v>
      </c>
      <c r="H638" s="68">
        <v>1230</v>
      </c>
      <c r="I638" s="8">
        <f t="shared" si="45"/>
        <v>11.714285714285714</v>
      </c>
      <c r="J638" s="8">
        <v>3.7669999999999999</v>
      </c>
      <c r="K638" s="69">
        <v>105</v>
      </c>
      <c r="L638" s="68">
        <v>306</v>
      </c>
      <c r="M638" s="8">
        <f t="shared" si="46"/>
        <v>2.9142857142857141</v>
      </c>
      <c r="N638" s="8">
        <v>1.9119999999999999</v>
      </c>
      <c r="O638" s="69">
        <f t="shared" si="47"/>
        <v>105</v>
      </c>
      <c r="P638" s="181">
        <f t="shared" si="48"/>
        <v>4.0196078431372548</v>
      </c>
      <c r="Q638" s="77" t="s">
        <v>716</v>
      </c>
      <c r="V638" s="84">
        <v>0.5</v>
      </c>
      <c r="W638" s="85">
        <v>0.66666666666666663</v>
      </c>
      <c r="X638" s="86">
        <f t="shared" si="49"/>
        <v>0.16666666666666663</v>
      </c>
    </row>
    <row r="639" spans="1:24" x14ac:dyDescent="0.3">
      <c r="A639" s="44" t="s">
        <v>5669</v>
      </c>
      <c r="B639" s="68" t="s">
        <v>5670</v>
      </c>
      <c r="C639" s="2" t="s">
        <v>1</v>
      </c>
      <c r="D639" s="2">
        <v>67</v>
      </c>
      <c r="E639" s="6">
        <v>19058</v>
      </c>
      <c r="F639" s="7">
        <v>43796.687256944446</v>
      </c>
      <c r="G639" s="69" t="s">
        <v>4</v>
      </c>
      <c r="H639" s="68">
        <v>1702</v>
      </c>
      <c r="I639" s="8">
        <f t="shared" si="45"/>
        <v>13.092307692307692</v>
      </c>
      <c r="J639" s="8">
        <v>3.9740000000000002</v>
      </c>
      <c r="K639" s="69">
        <v>130</v>
      </c>
      <c r="L639" s="68">
        <v>418</v>
      </c>
      <c r="M639" s="8">
        <f t="shared" si="46"/>
        <v>3.2153846153846155</v>
      </c>
      <c r="N639" s="8">
        <v>1.88</v>
      </c>
      <c r="O639" s="69">
        <f t="shared" si="47"/>
        <v>130</v>
      </c>
      <c r="P639" s="181">
        <f t="shared" si="48"/>
        <v>4.071770334928229</v>
      </c>
      <c r="Q639" s="77" t="s">
        <v>716</v>
      </c>
      <c r="V639" s="84">
        <v>0.4770833333333333</v>
      </c>
      <c r="W639" s="85">
        <v>0.68055555555555547</v>
      </c>
      <c r="X639" s="86">
        <f t="shared" si="49"/>
        <v>0.20347222222222217</v>
      </c>
    </row>
    <row r="640" spans="1:24" x14ac:dyDescent="0.3">
      <c r="A640" s="44" t="s">
        <v>5671</v>
      </c>
      <c r="B640" s="68" t="s">
        <v>160</v>
      </c>
      <c r="C640" s="2" t="s">
        <v>1</v>
      </c>
      <c r="D640" s="2">
        <v>45</v>
      </c>
      <c r="E640" s="6">
        <v>27222</v>
      </c>
      <c r="F640" s="7">
        <v>43797.521134259259</v>
      </c>
      <c r="G640" s="69" t="s">
        <v>4</v>
      </c>
      <c r="H640" s="68">
        <v>933</v>
      </c>
      <c r="I640" s="8">
        <f t="shared" si="45"/>
        <v>8.6388888888888893</v>
      </c>
      <c r="J640" s="8">
        <v>3.1219999999999999</v>
      </c>
      <c r="K640" s="69">
        <v>108</v>
      </c>
      <c r="L640" s="68">
        <v>354</v>
      </c>
      <c r="M640" s="8">
        <f t="shared" si="46"/>
        <v>3.2777777777777777</v>
      </c>
      <c r="N640" s="8">
        <v>2.1219999999999999</v>
      </c>
      <c r="O640" s="69">
        <f t="shared" si="47"/>
        <v>108</v>
      </c>
      <c r="P640" s="181">
        <f t="shared" si="48"/>
        <v>2.6355932203389831</v>
      </c>
      <c r="Q640" s="77" t="s">
        <v>716</v>
      </c>
      <c r="V640" s="84">
        <v>0.38611111111111113</v>
      </c>
      <c r="W640" s="85">
        <v>0.52083333333333337</v>
      </c>
      <c r="X640" s="86">
        <f t="shared" si="49"/>
        <v>0.13472222222222224</v>
      </c>
    </row>
    <row r="641" spans="1:24" x14ac:dyDescent="0.3">
      <c r="A641" s="44" t="s">
        <v>5672</v>
      </c>
      <c r="B641" s="68" t="s">
        <v>5673</v>
      </c>
      <c r="C641" s="2" t="s">
        <v>1</v>
      </c>
      <c r="D641" s="2">
        <v>70</v>
      </c>
      <c r="E641" s="6">
        <v>18132</v>
      </c>
      <c r="F641" s="7">
        <v>43797.533078703702</v>
      </c>
      <c r="G641" s="69" t="s">
        <v>4</v>
      </c>
      <c r="H641" s="68">
        <v>1770</v>
      </c>
      <c r="I641" s="8">
        <f t="shared" si="45"/>
        <v>14.16</v>
      </c>
      <c r="J641" s="8">
        <v>4.1260000000000003</v>
      </c>
      <c r="K641" s="69">
        <v>125</v>
      </c>
      <c r="L641" s="68">
        <v>569</v>
      </c>
      <c r="M641" s="8">
        <f t="shared" si="46"/>
        <v>4.5519999999999996</v>
      </c>
      <c r="N641" s="8">
        <v>2.1379999999999999</v>
      </c>
      <c r="O641" s="69">
        <f t="shared" si="47"/>
        <v>125</v>
      </c>
      <c r="P641" s="181">
        <f t="shared" si="48"/>
        <v>3.1107205623901586</v>
      </c>
      <c r="Q641" s="77" t="s">
        <v>716</v>
      </c>
      <c r="V641" s="84">
        <v>0.39861111111111108</v>
      </c>
      <c r="W641" s="85">
        <v>0.53472222222222221</v>
      </c>
      <c r="X641" s="86">
        <f t="shared" si="49"/>
        <v>0.13611111111111113</v>
      </c>
    </row>
    <row r="642" spans="1:24" x14ac:dyDescent="0.3">
      <c r="A642" s="44" t="s">
        <v>5674</v>
      </c>
      <c r="B642" s="68" t="s">
        <v>5675</v>
      </c>
      <c r="C642" s="2" t="s">
        <v>1</v>
      </c>
      <c r="D642" s="2">
        <v>63</v>
      </c>
      <c r="E642" s="6">
        <v>20529</v>
      </c>
      <c r="F642" s="7">
        <v>43797.546678240738</v>
      </c>
      <c r="G642" s="69" t="s">
        <v>4</v>
      </c>
      <c r="H642" s="68">
        <v>1310</v>
      </c>
      <c r="I642" s="8">
        <f t="shared" si="45"/>
        <v>11.391304347826088</v>
      </c>
      <c r="J642" s="8">
        <v>4.0389999999999997</v>
      </c>
      <c r="K642" s="69">
        <v>115</v>
      </c>
      <c r="L642" s="68">
        <v>407</v>
      </c>
      <c r="M642" s="8">
        <f t="shared" si="46"/>
        <v>3.5391304347826087</v>
      </c>
      <c r="N642" s="8">
        <v>2.0569999999999999</v>
      </c>
      <c r="O642" s="69">
        <f t="shared" si="47"/>
        <v>115</v>
      </c>
      <c r="P642" s="181">
        <f t="shared" si="48"/>
        <v>3.218673218673219</v>
      </c>
      <c r="Q642" s="77" t="s">
        <v>716</v>
      </c>
      <c r="V642" s="84">
        <v>0.40416666666666662</v>
      </c>
      <c r="W642" s="85">
        <v>0.54861111111111105</v>
      </c>
      <c r="X642" s="86">
        <f t="shared" si="49"/>
        <v>0.14444444444444443</v>
      </c>
    </row>
    <row r="643" spans="1:24" x14ac:dyDescent="0.3">
      <c r="A643" s="44" t="s">
        <v>5676</v>
      </c>
      <c r="B643" s="68" t="s">
        <v>5677</v>
      </c>
      <c r="C643" s="2" t="s">
        <v>1</v>
      </c>
      <c r="D643" s="2">
        <v>41</v>
      </c>
      <c r="E643" s="6">
        <v>28564</v>
      </c>
      <c r="F643" s="7">
        <v>43797.582777777781</v>
      </c>
      <c r="G643" s="69" t="s">
        <v>4</v>
      </c>
      <c r="H643" s="68">
        <v>1619</v>
      </c>
      <c r="I643" s="8">
        <f t="shared" ref="I643:I706" si="50">H643/K643</f>
        <v>14.078260869565218</v>
      </c>
      <c r="J643" s="8">
        <v>3.5960000000000001</v>
      </c>
      <c r="K643" s="69">
        <v>115</v>
      </c>
      <c r="L643" s="68">
        <v>385</v>
      </c>
      <c r="M643" s="8">
        <f t="shared" ref="M643:M706" si="51">L643/O643</f>
        <v>3.347826086956522</v>
      </c>
      <c r="N643" s="8">
        <v>1.7370000000000001</v>
      </c>
      <c r="O643" s="69">
        <f t="shared" ref="O643:O677" si="52">K643</f>
        <v>115</v>
      </c>
      <c r="P643" s="181">
        <f t="shared" ref="P643:P706" si="53">I643/M643</f>
        <v>4.2051948051948056</v>
      </c>
      <c r="Q643" s="77" t="s">
        <v>716</v>
      </c>
      <c r="V643" s="84">
        <v>0.4236111111111111</v>
      </c>
      <c r="W643" s="85">
        <v>0.58333333333333337</v>
      </c>
      <c r="X643" s="86">
        <f t="shared" ref="X643:X706" si="54">IF(AND(W643&lt;&gt;0,V643&lt;&gt;0),W643-V643,"No_data")</f>
        <v>0.15972222222222227</v>
      </c>
    </row>
    <row r="644" spans="1:24" x14ac:dyDescent="0.3">
      <c r="A644" s="44" t="s">
        <v>5678</v>
      </c>
      <c r="B644" s="68" t="s">
        <v>5679</v>
      </c>
      <c r="C644" s="2" t="s">
        <v>6</v>
      </c>
      <c r="D644" s="2">
        <v>60</v>
      </c>
      <c r="E644" s="6">
        <v>21690</v>
      </c>
      <c r="F644" s="7">
        <v>43797.598263888889</v>
      </c>
      <c r="G644" s="69" t="s">
        <v>4</v>
      </c>
      <c r="H644" s="68">
        <v>1041</v>
      </c>
      <c r="I644" s="8">
        <f t="shared" si="50"/>
        <v>8.6750000000000007</v>
      </c>
      <c r="J644" s="8">
        <v>3.101</v>
      </c>
      <c r="K644" s="69">
        <v>120</v>
      </c>
      <c r="L644" s="68">
        <v>208</v>
      </c>
      <c r="M644" s="8">
        <f t="shared" si="51"/>
        <v>1.7333333333333334</v>
      </c>
      <c r="N644" s="8">
        <v>1.1930000000000001</v>
      </c>
      <c r="O644" s="69">
        <f t="shared" si="52"/>
        <v>120</v>
      </c>
      <c r="P644" s="181">
        <f t="shared" si="53"/>
        <v>5.0048076923076925</v>
      </c>
      <c r="Q644" s="77" t="s">
        <v>716</v>
      </c>
      <c r="V644" s="84">
        <v>0.41319444444444442</v>
      </c>
      <c r="W644" s="85">
        <v>0.59722222222222221</v>
      </c>
      <c r="X644" s="86">
        <f t="shared" si="54"/>
        <v>0.18402777777777779</v>
      </c>
    </row>
    <row r="645" spans="1:24" x14ac:dyDescent="0.3">
      <c r="A645" s="44" t="s">
        <v>5680</v>
      </c>
      <c r="B645" s="68" t="s">
        <v>5681</v>
      </c>
      <c r="C645" s="2" t="s">
        <v>1</v>
      </c>
      <c r="D645" s="2">
        <v>70</v>
      </c>
      <c r="E645" s="6">
        <v>17939</v>
      </c>
      <c r="F645" s="7">
        <v>43797.617743055554</v>
      </c>
      <c r="G645" s="69" t="s">
        <v>4</v>
      </c>
      <c r="H645" s="68">
        <v>1774</v>
      </c>
      <c r="I645" s="8">
        <f t="shared" si="50"/>
        <v>14.783333333333333</v>
      </c>
      <c r="J645" s="8">
        <v>3.782</v>
      </c>
      <c r="K645" s="69">
        <v>120</v>
      </c>
      <c r="L645" s="68">
        <v>294</v>
      </c>
      <c r="M645" s="8">
        <f t="shared" si="51"/>
        <v>2.4500000000000002</v>
      </c>
      <c r="N645" s="8">
        <v>1.68</v>
      </c>
      <c r="O645" s="69">
        <f t="shared" si="52"/>
        <v>120</v>
      </c>
      <c r="P645" s="181">
        <f t="shared" si="53"/>
        <v>6.0340136054421762</v>
      </c>
      <c r="Q645" s="77" t="s">
        <v>716</v>
      </c>
      <c r="V645" s="84">
        <v>0.44722222222222219</v>
      </c>
      <c r="W645" s="85">
        <v>0.61805555555555558</v>
      </c>
      <c r="X645" s="86">
        <f t="shared" si="54"/>
        <v>0.17083333333333339</v>
      </c>
    </row>
    <row r="646" spans="1:24" x14ac:dyDescent="0.3">
      <c r="A646" s="44" t="s">
        <v>5682</v>
      </c>
      <c r="B646" s="68" t="s">
        <v>5683</v>
      </c>
      <c r="C646" s="2" t="s">
        <v>1</v>
      </c>
      <c r="D646" s="2">
        <v>45</v>
      </c>
      <c r="E646" s="6">
        <v>27208</v>
      </c>
      <c r="F646" s="7">
        <v>43797.630879629629</v>
      </c>
      <c r="G646" s="69" t="s">
        <v>4</v>
      </c>
      <c r="H646" s="68">
        <v>1338</v>
      </c>
      <c r="I646" s="8">
        <f t="shared" si="50"/>
        <v>10.619047619047619</v>
      </c>
      <c r="J646" s="8">
        <v>3.5619999999999998</v>
      </c>
      <c r="K646" s="69">
        <v>126</v>
      </c>
      <c r="L646" s="68">
        <v>386</v>
      </c>
      <c r="M646" s="8">
        <f t="shared" si="51"/>
        <v>3.0634920634920637</v>
      </c>
      <c r="N646" s="8">
        <v>1.7649999999999999</v>
      </c>
      <c r="O646" s="69">
        <f t="shared" si="52"/>
        <v>126</v>
      </c>
      <c r="P646" s="181">
        <f t="shared" si="53"/>
        <v>3.4663212435233155</v>
      </c>
      <c r="Q646" s="77" t="s">
        <v>716</v>
      </c>
      <c r="V646" s="84">
        <v>0.4680555555555555</v>
      </c>
      <c r="W646" s="85">
        <v>0.63194444444444442</v>
      </c>
      <c r="X646" s="86">
        <f t="shared" si="54"/>
        <v>0.16388888888888892</v>
      </c>
    </row>
    <row r="647" spans="1:24" x14ac:dyDescent="0.3">
      <c r="A647" s="44" t="s">
        <v>5684</v>
      </c>
      <c r="B647" s="68" t="s">
        <v>5685</v>
      </c>
      <c r="C647" s="2" t="s">
        <v>6</v>
      </c>
      <c r="D647" s="2">
        <v>57</v>
      </c>
      <c r="E647" s="6">
        <v>22723</v>
      </c>
      <c r="F647" s="7">
        <v>43797.642256944448</v>
      </c>
      <c r="G647" s="69" t="s">
        <v>4</v>
      </c>
      <c r="H647" s="68">
        <v>1329</v>
      </c>
      <c r="I647" s="8">
        <f t="shared" si="50"/>
        <v>10.547619047619047</v>
      </c>
      <c r="J647" s="8">
        <v>3.8090000000000002</v>
      </c>
      <c r="K647" s="69">
        <v>126</v>
      </c>
      <c r="L647" s="68">
        <v>438</v>
      </c>
      <c r="M647" s="8">
        <f t="shared" si="51"/>
        <v>3.4761904761904763</v>
      </c>
      <c r="N647" s="8">
        <v>1.9830000000000001</v>
      </c>
      <c r="O647" s="69">
        <f t="shared" si="52"/>
        <v>126</v>
      </c>
      <c r="P647" s="181">
        <f t="shared" si="53"/>
        <v>3.0342465753424657</v>
      </c>
      <c r="Q647" s="77" t="s">
        <v>716</v>
      </c>
      <c r="V647" s="84">
        <v>0.50138888888888888</v>
      </c>
      <c r="W647" s="85">
        <v>0.64583333333333337</v>
      </c>
      <c r="X647" s="86">
        <f t="shared" si="54"/>
        <v>0.14444444444444449</v>
      </c>
    </row>
    <row r="648" spans="1:24" x14ac:dyDescent="0.3">
      <c r="A648" s="44" t="s">
        <v>5686</v>
      </c>
      <c r="B648" s="68" t="s">
        <v>5687</v>
      </c>
      <c r="C648" s="2" t="s">
        <v>1</v>
      </c>
      <c r="D648" s="2">
        <v>45</v>
      </c>
      <c r="E648" s="6">
        <v>27301</v>
      </c>
      <c r="F648" s="7">
        <v>43797.669560185182</v>
      </c>
      <c r="G648" s="69" t="s">
        <v>4</v>
      </c>
      <c r="H648" s="68">
        <v>1602</v>
      </c>
      <c r="I648" s="8">
        <f t="shared" si="50"/>
        <v>13.35</v>
      </c>
      <c r="J648" s="8">
        <v>4.1559999999999997</v>
      </c>
      <c r="K648" s="69">
        <v>120</v>
      </c>
      <c r="L648" s="68">
        <v>462</v>
      </c>
      <c r="M648" s="8">
        <f t="shared" si="51"/>
        <v>3.85</v>
      </c>
      <c r="N648" s="8">
        <v>2.0649999999999999</v>
      </c>
      <c r="O648" s="69">
        <f t="shared" si="52"/>
        <v>120</v>
      </c>
      <c r="P648" s="181">
        <f t="shared" si="53"/>
        <v>3.4675324675324672</v>
      </c>
      <c r="Q648" s="77" t="s">
        <v>716</v>
      </c>
      <c r="V648" s="84">
        <v>0.53125</v>
      </c>
      <c r="W648" s="85">
        <v>0.6875</v>
      </c>
      <c r="X648" s="86">
        <f t="shared" si="54"/>
        <v>0.15625</v>
      </c>
    </row>
    <row r="649" spans="1:24" x14ac:dyDescent="0.3">
      <c r="A649" s="44" t="s">
        <v>5688</v>
      </c>
      <c r="B649" s="68" t="s">
        <v>5689</v>
      </c>
      <c r="C649" s="2" t="s">
        <v>1</v>
      </c>
      <c r="D649" s="2">
        <v>75</v>
      </c>
      <c r="E649" s="6">
        <v>16156</v>
      </c>
      <c r="F649" s="7">
        <v>43797.681689814817</v>
      </c>
      <c r="G649" s="69" t="s">
        <v>4</v>
      </c>
      <c r="H649" s="68">
        <v>2937</v>
      </c>
      <c r="I649" s="8">
        <f t="shared" si="50"/>
        <v>24.475000000000001</v>
      </c>
      <c r="J649" s="8">
        <v>5.0659999999999998</v>
      </c>
      <c r="K649" s="69">
        <v>120</v>
      </c>
      <c r="L649" s="68">
        <v>591</v>
      </c>
      <c r="M649" s="8">
        <f t="shared" si="51"/>
        <v>4.9249999999999998</v>
      </c>
      <c r="N649" s="8">
        <v>2.395</v>
      </c>
      <c r="O649" s="69">
        <f t="shared" si="52"/>
        <v>120</v>
      </c>
      <c r="P649" s="181">
        <f t="shared" si="53"/>
        <v>4.969543147208122</v>
      </c>
      <c r="Q649" s="77" t="s">
        <v>716</v>
      </c>
      <c r="V649" s="84">
        <v>0.5131944444444444</v>
      </c>
      <c r="W649" s="85">
        <v>0.67361111111111116</v>
      </c>
      <c r="X649" s="86">
        <f t="shared" si="54"/>
        <v>0.16041666666666676</v>
      </c>
    </row>
    <row r="650" spans="1:24" x14ac:dyDescent="0.3">
      <c r="A650" s="44" t="s">
        <v>5692</v>
      </c>
      <c r="B650" s="68" t="s">
        <v>5693</v>
      </c>
      <c r="C650" s="2" t="s">
        <v>1</v>
      </c>
      <c r="D650" s="2">
        <v>49</v>
      </c>
      <c r="E650" s="6">
        <v>25620</v>
      </c>
      <c r="F650" s="7">
        <v>43798.520416666666</v>
      </c>
      <c r="G650" s="69" t="s">
        <v>4</v>
      </c>
      <c r="H650" s="68">
        <v>1498</v>
      </c>
      <c r="I650" s="8">
        <f t="shared" si="50"/>
        <v>14.266666666666667</v>
      </c>
      <c r="J650" s="8">
        <v>3.5630000000000002</v>
      </c>
      <c r="K650" s="69">
        <v>105</v>
      </c>
      <c r="L650" s="68">
        <v>433</v>
      </c>
      <c r="M650" s="8">
        <f t="shared" si="51"/>
        <v>4.1238095238095234</v>
      </c>
      <c r="N650" s="8">
        <v>1.79</v>
      </c>
      <c r="O650" s="69">
        <f t="shared" si="52"/>
        <v>105</v>
      </c>
      <c r="P650" s="181">
        <f t="shared" si="53"/>
        <v>3.45958429561201</v>
      </c>
      <c r="Q650" s="77" t="s">
        <v>716</v>
      </c>
      <c r="V650" s="84">
        <v>0.38472222222222219</v>
      </c>
      <c r="W650" s="85">
        <v>0.52083333333333337</v>
      </c>
      <c r="X650" s="86">
        <f t="shared" si="54"/>
        <v>0.13611111111111118</v>
      </c>
    </row>
    <row r="651" spans="1:24" x14ac:dyDescent="0.3">
      <c r="A651" s="44" t="s">
        <v>5694</v>
      </c>
      <c r="B651" s="68" t="s">
        <v>5695</v>
      </c>
      <c r="C651" s="2" t="s">
        <v>1</v>
      </c>
      <c r="D651" s="2">
        <v>52</v>
      </c>
      <c r="E651" s="6">
        <v>24575</v>
      </c>
      <c r="F651" s="7">
        <v>43798.542175925926</v>
      </c>
      <c r="G651" s="69" t="s">
        <v>4</v>
      </c>
      <c r="H651" s="68">
        <v>1482</v>
      </c>
      <c r="I651" s="8">
        <f t="shared" si="50"/>
        <v>12.88695652173913</v>
      </c>
      <c r="J651" s="8">
        <v>3.6360000000000001</v>
      </c>
      <c r="K651" s="69">
        <v>115</v>
      </c>
      <c r="L651" s="68">
        <v>436</v>
      </c>
      <c r="M651" s="8">
        <f t="shared" si="51"/>
        <v>3.7913043478260868</v>
      </c>
      <c r="N651" s="8">
        <v>1.7789999999999999</v>
      </c>
      <c r="O651" s="69">
        <f t="shared" si="52"/>
        <v>115</v>
      </c>
      <c r="P651" s="181">
        <f t="shared" si="53"/>
        <v>3.3990825688073394</v>
      </c>
      <c r="Q651" s="77" t="s">
        <v>716</v>
      </c>
      <c r="V651" s="84">
        <v>0.39444444444444443</v>
      </c>
      <c r="W651" s="85">
        <v>0.54166666666666663</v>
      </c>
      <c r="X651" s="86">
        <f t="shared" si="54"/>
        <v>0.1472222222222222</v>
      </c>
    </row>
    <row r="652" spans="1:24" x14ac:dyDescent="0.3">
      <c r="A652" s="44" t="s">
        <v>5696</v>
      </c>
      <c r="B652" s="68" t="s">
        <v>1051</v>
      </c>
      <c r="C652" s="2" t="s">
        <v>1</v>
      </c>
      <c r="D652" s="2">
        <v>46</v>
      </c>
      <c r="E652" s="6">
        <v>26660</v>
      </c>
      <c r="F652" s="7">
        <v>43798.578935185185</v>
      </c>
      <c r="G652" s="69" t="s">
        <v>4</v>
      </c>
      <c r="H652" s="68">
        <v>1554</v>
      </c>
      <c r="I652" s="8">
        <f t="shared" si="50"/>
        <v>13.513043478260869</v>
      </c>
      <c r="J652" s="8">
        <v>3.7050000000000001</v>
      </c>
      <c r="K652" s="69">
        <v>115</v>
      </c>
      <c r="L652" s="68">
        <v>302</v>
      </c>
      <c r="M652" s="8">
        <f t="shared" si="51"/>
        <v>2.6260869565217391</v>
      </c>
      <c r="N652" s="8">
        <v>1.804</v>
      </c>
      <c r="O652" s="69">
        <f t="shared" si="52"/>
        <v>115</v>
      </c>
      <c r="P652" s="181">
        <f t="shared" si="53"/>
        <v>5.14569536423841</v>
      </c>
      <c r="Q652" s="77" t="s">
        <v>716</v>
      </c>
      <c r="V652" s="84">
        <v>0.41319444444444442</v>
      </c>
      <c r="W652" s="85">
        <v>0.57638888888888895</v>
      </c>
      <c r="X652" s="86">
        <f t="shared" si="54"/>
        <v>0.16319444444444453</v>
      </c>
    </row>
    <row r="653" spans="1:24" x14ac:dyDescent="0.3">
      <c r="A653" s="44" t="s">
        <v>5697</v>
      </c>
      <c r="B653" s="68" t="s">
        <v>632</v>
      </c>
      <c r="C653" s="2" t="s">
        <v>1</v>
      </c>
      <c r="D653" s="2">
        <v>49</v>
      </c>
      <c r="E653" s="6">
        <v>25867</v>
      </c>
      <c r="F653" s="7">
        <v>43798.593900462962</v>
      </c>
      <c r="G653" s="69" t="s">
        <v>4</v>
      </c>
      <c r="H653" s="68">
        <v>2125</v>
      </c>
      <c r="I653" s="8">
        <f t="shared" si="50"/>
        <v>18.478260869565219</v>
      </c>
      <c r="J653" s="8">
        <v>4.9950000000000001</v>
      </c>
      <c r="K653" s="69">
        <v>115</v>
      </c>
      <c r="L653" s="68">
        <v>253</v>
      </c>
      <c r="M653" s="8">
        <f t="shared" si="51"/>
        <v>2.2000000000000002</v>
      </c>
      <c r="N653" s="8">
        <v>1.4339999999999999</v>
      </c>
      <c r="O653" s="69">
        <f t="shared" si="52"/>
        <v>115</v>
      </c>
      <c r="P653" s="181">
        <f t="shared" si="53"/>
        <v>8.3992094861660078</v>
      </c>
      <c r="Q653" s="77" t="s">
        <v>716</v>
      </c>
      <c r="V653" s="84">
        <v>0.43194444444444446</v>
      </c>
      <c r="W653" s="85">
        <v>0.59027777777777779</v>
      </c>
      <c r="X653" s="86">
        <f t="shared" si="54"/>
        <v>0.15833333333333333</v>
      </c>
    </row>
    <row r="654" spans="1:24" x14ac:dyDescent="0.3">
      <c r="A654" s="44" t="s">
        <v>5698</v>
      </c>
      <c r="B654" s="68" t="s">
        <v>5699</v>
      </c>
      <c r="C654" s="2" t="s">
        <v>1</v>
      </c>
      <c r="D654" s="2">
        <v>68</v>
      </c>
      <c r="E654" s="6">
        <v>18916</v>
      </c>
      <c r="F654" s="7">
        <v>43798.606793981482</v>
      </c>
      <c r="G654" s="69" t="s">
        <v>4</v>
      </c>
      <c r="H654" s="68">
        <v>1333</v>
      </c>
      <c r="I654" s="8">
        <f t="shared" si="50"/>
        <v>12.817307692307692</v>
      </c>
      <c r="J654" s="8">
        <v>3.18</v>
      </c>
      <c r="K654" s="69">
        <v>104</v>
      </c>
      <c r="L654" s="68">
        <v>367</v>
      </c>
      <c r="M654" s="8">
        <f t="shared" si="51"/>
        <v>3.5288461538461537</v>
      </c>
      <c r="N654" s="8">
        <v>1.784</v>
      </c>
      <c r="O654" s="69">
        <f t="shared" si="52"/>
        <v>104</v>
      </c>
      <c r="P654" s="181">
        <f t="shared" si="53"/>
        <v>3.6321525885558583</v>
      </c>
      <c r="Q654" s="77" t="s">
        <v>716</v>
      </c>
      <c r="V654" s="84">
        <v>0.43472222222222223</v>
      </c>
      <c r="W654" s="85">
        <v>0.61111111111111105</v>
      </c>
      <c r="X654" s="86">
        <f t="shared" si="54"/>
        <v>0.17638888888888882</v>
      </c>
    </row>
    <row r="655" spans="1:24" x14ac:dyDescent="0.3">
      <c r="A655" s="44" t="s">
        <v>5700</v>
      </c>
      <c r="B655" s="68" t="s">
        <v>5701</v>
      </c>
      <c r="C655" s="2" t="s">
        <v>1</v>
      </c>
      <c r="D655" s="2">
        <v>62</v>
      </c>
      <c r="E655" s="6">
        <v>21143</v>
      </c>
      <c r="F655" s="7">
        <v>43798.632048611114</v>
      </c>
      <c r="G655" s="69" t="s">
        <v>4</v>
      </c>
      <c r="H655" s="68">
        <v>2695</v>
      </c>
      <c r="I655" s="8">
        <f t="shared" si="50"/>
        <v>21.388888888888889</v>
      </c>
      <c r="J655" s="8">
        <v>5.0359999999999996</v>
      </c>
      <c r="K655" s="69">
        <v>126</v>
      </c>
      <c r="L655" s="68">
        <v>580</v>
      </c>
      <c r="M655" s="8">
        <f t="shared" si="51"/>
        <v>4.6031746031746028</v>
      </c>
      <c r="N655" s="8">
        <v>1.98</v>
      </c>
      <c r="O655" s="69">
        <f t="shared" si="52"/>
        <v>126</v>
      </c>
      <c r="P655" s="181">
        <f t="shared" si="53"/>
        <v>4.6465517241379315</v>
      </c>
      <c r="Q655" s="77" t="s">
        <v>716</v>
      </c>
      <c r="V655" s="84">
        <v>0.4604166666666667</v>
      </c>
      <c r="W655" s="85">
        <v>0.63194444444444442</v>
      </c>
      <c r="X655" s="86">
        <f t="shared" si="54"/>
        <v>0.17152777777777772</v>
      </c>
    </row>
    <row r="656" spans="1:24" x14ac:dyDescent="0.3">
      <c r="A656" s="44" t="s">
        <v>5702</v>
      </c>
      <c r="B656" s="68" t="s">
        <v>5703</v>
      </c>
      <c r="C656" s="2" t="s">
        <v>1</v>
      </c>
      <c r="D656" s="2">
        <v>49</v>
      </c>
      <c r="E656" s="6">
        <v>25734</v>
      </c>
      <c r="F656" s="7">
        <v>43798.645914351851</v>
      </c>
      <c r="G656" s="69" t="s">
        <v>4</v>
      </c>
      <c r="H656" s="68">
        <v>1926</v>
      </c>
      <c r="I656" s="8">
        <f t="shared" si="50"/>
        <v>17.509090909090908</v>
      </c>
      <c r="J656" s="8">
        <v>4.0810000000000004</v>
      </c>
      <c r="K656" s="69">
        <v>110</v>
      </c>
      <c r="L656" s="68">
        <v>321</v>
      </c>
      <c r="M656" s="8">
        <f t="shared" si="51"/>
        <v>2.918181818181818</v>
      </c>
      <c r="N656" s="8">
        <v>1.4339999999999999</v>
      </c>
      <c r="O656" s="69">
        <f t="shared" si="52"/>
        <v>110</v>
      </c>
      <c r="P656" s="181">
        <f t="shared" si="53"/>
        <v>6</v>
      </c>
      <c r="Q656" s="77" t="s">
        <v>716</v>
      </c>
      <c r="V656" s="84">
        <v>0.48958333333333331</v>
      </c>
      <c r="W656" s="85">
        <v>0.64583333333333337</v>
      </c>
      <c r="X656" s="86">
        <f t="shared" si="54"/>
        <v>0.15625000000000006</v>
      </c>
    </row>
    <row r="657" spans="1:24" x14ac:dyDescent="0.3">
      <c r="A657" s="44" t="s">
        <v>5704</v>
      </c>
      <c r="B657" s="68" t="s">
        <v>530</v>
      </c>
      <c r="C657" s="2" t="s">
        <v>1</v>
      </c>
      <c r="D657" s="2">
        <v>65</v>
      </c>
      <c r="E657" s="6">
        <v>19896</v>
      </c>
      <c r="F657" s="7">
        <v>43798.664363425924</v>
      </c>
      <c r="G657" s="69" t="s">
        <v>4</v>
      </c>
      <c r="H657" s="68">
        <v>2038</v>
      </c>
      <c r="I657" s="8">
        <f t="shared" si="50"/>
        <v>16.174603174603174</v>
      </c>
      <c r="J657" s="8">
        <v>4.0890000000000004</v>
      </c>
      <c r="K657" s="69">
        <v>126</v>
      </c>
      <c r="L657" s="68">
        <v>543</v>
      </c>
      <c r="M657" s="8">
        <f t="shared" si="51"/>
        <v>4.3095238095238093</v>
      </c>
      <c r="N657" s="8">
        <v>2.069</v>
      </c>
      <c r="O657" s="69">
        <f t="shared" si="52"/>
        <v>126</v>
      </c>
      <c r="P657" s="181">
        <f t="shared" si="53"/>
        <v>3.7532228360957642</v>
      </c>
      <c r="Q657" s="77" t="s">
        <v>716</v>
      </c>
      <c r="V657" s="84">
        <v>0.50624999999999998</v>
      </c>
      <c r="W657" s="85">
        <v>0.66666666666666663</v>
      </c>
      <c r="X657" s="86">
        <f t="shared" si="54"/>
        <v>0.16041666666666665</v>
      </c>
    </row>
    <row r="658" spans="1:24" x14ac:dyDescent="0.3">
      <c r="A658" s="44" t="s">
        <v>5705</v>
      </c>
      <c r="B658" s="68" t="s">
        <v>5706</v>
      </c>
      <c r="C658" s="2" t="s">
        <v>6</v>
      </c>
      <c r="D658" s="2">
        <v>37</v>
      </c>
      <c r="E658" s="6">
        <v>29937</v>
      </c>
      <c r="F658" s="7">
        <v>43798.676539351851</v>
      </c>
      <c r="G658" s="69" t="s">
        <v>4</v>
      </c>
      <c r="H658" s="68">
        <v>652</v>
      </c>
      <c r="I658" s="8">
        <f t="shared" si="50"/>
        <v>5.1746031746031749</v>
      </c>
      <c r="J658" s="8">
        <v>2.524</v>
      </c>
      <c r="K658" s="69">
        <v>126</v>
      </c>
      <c r="L658" s="68">
        <v>152</v>
      </c>
      <c r="M658" s="8">
        <f t="shared" si="51"/>
        <v>1.2063492063492063</v>
      </c>
      <c r="N658" s="8">
        <v>0.99</v>
      </c>
      <c r="O658" s="69">
        <f t="shared" si="52"/>
        <v>126</v>
      </c>
      <c r="P658" s="181">
        <f t="shared" si="53"/>
        <v>4.2894736842105265</v>
      </c>
      <c r="Q658" s="77" t="s">
        <v>716</v>
      </c>
      <c r="V658" s="84">
        <v>0.51597222222222217</v>
      </c>
      <c r="W658" s="85">
        <v>0.68055555555555547</v>
      </c>
      <c r="X658" s="86">
        <f t="shared" si="54"/>
        <v>0.1645833333333333</v>
      </c>
    </row>
    <row r="659" spans="1:24" x14ac:dyDescent="0.3">
      <c r="A659" s="44" t="s">
        <v>6528</v>
      </c>
      <c r="B659" s="68" t="s">
        <v>6529</v>
      </c>
      <c r="C659" s="2" t="s">
        <v>1</v>
      </c>
      <c r="D659" s="2">
        <v>45</v>
      </c>
      <c r="E659" s="6">
        <v>27101</v>
      </c>
      <c r="F659" s="7">
        <v>43801.5387962963</v>
      </c>
      <c r="G659" s="69" t="s">
        <v>4</v>
      </c>
      <c r="H659" s="68">
        <v>2372</v>
      </c>
      <c r="I659" s="8">
        <f t="shared" si="50"/>
        <v>18.975999999999999</v>
      </c>
      <c r="J659" s="90">
        <v>4.375</v>
      </c>
      <c r="K659" s="69">
        <v>125</v>
      </c>
      <c r="L659" s="68">
        <v>427</v>
      </c>
      <c r="M659" s="8">
        <f t="shared" si="51"/>
        <v>3.4159999999999999</v>
      </c>
      <c r="N659" s="90">
        <v>1.867</v>
      </c>
      <c r="O659" s="69">
        <f t="shared" si="52"/>
        <v>125</v>
      </c>
      <c r="P659" s="181">
        <f t="shared" si="53"/>
        <v>5.5550351288056206</v>
      </c>
      <c r="Q659" s="77" t="s">
        <v>716</v>
      </c>
      <c r="V659" s="84">
        <v>0.38472222222222219</v>
      </c>
      <c r="W659" s="85">
        <v>0.53472222222222221</v>
      </c>
      <c r="X659" s="86">
        <f t="shared" si="54"/>
        <v>0.15000000000000002</v>
      </c>
    </row>
    <row r="660" spans="1:24" x14ac:dyDescent="0.3">
      <c r="A660" s="44" t="s">
        <v>6530</v>
      </c>
      <c r="B660" s="68" t="s">
        <v>6531</v>
      </c>
      <c r="C660" s="2" t="s">
        <v>1</v>
      </c>
      <c r="D660" s="2">
        <v>68</v>
      </c>
      <c r="E660" s="6">
        <v>18886</v>
      </c>
      <c r="F660" s="7">
        <v>43801.550717592596</v>
      </c>
      <c r="G660" s="69" t="s">
        <v>4</v>
      </c>
      <c r="H660" s="68">
        <v>2596</v>
      </c>
      <c r="I660" s="8">
        <f t="shared" si="50"/>
        <v>24.723809523809525</v>
      </c>
      <c r="J660" s="90">
        <v>4.9210000000000003</v>
      </c>
      <c r="K660" s="69">
        <v>105</v>
      </c>
      <c r="L660" s="68">
        <v>786</v>
      </c>
      <c r="M660" s="8">
        <f t="shared" si="51"/>
        <v>7.4857142857142858</v>
      </c>
      <c r="N660" s="90">
        <v>3.032</v>
      </c>
      <c r="O660" s="69">
        <f t="shared" si="52"/>
        <v>105</v>
      </c>
      <c r="P660" s="181">
        <f t="shared" si="53"/>
        <v>3.3027989821882953</v>
      </c>
      <c r="Q660" s="77" t="s">
        <v>716</v>
      </c>
      <c r="V660" s="84">
        <v>0.41180555555555554</v>
      </c>
      <c r="W660" s="85">
        <v>0.54861111111111105</v>
      </c>
      <c r="X660" s="86">
        <f t="shared" si="54"/>
        <v>0.13680555555555551</v>
      </c>
    </row>
    <row r="661" spans="1:24" x14ac:dyDescent="0.3">
      <c r="A661" s="44" t="s">
        <v>6532</v>
      </c>
      <c r="B661" s="68" t="s">
        <v>1134</v>
      </c>
      <c r="C661" s="2" t="s">
        <v>6</v>
      </c>
      <c r="D661" s="2">
        <v>52</v>
      </c>
      <c r="E661" s="6">
        <v>24711</v>
      </c>
      <c r="F661" s="7">
        <v>43801.56349537037</v>
      </c>
      <c r="G661" s="69" t="s">
        <v>4</v>
      </c>
      <c r="H661" s="68">
        <v>1483</v>
      </c>
      <c r="I661" s="8">
        <f t="shared" si="50"/>
        <v>13.481818181818182</v>
      </c>
      <c r="J661" s="90">
        <v>4.0449999999999999</v>
      </c>
      <c r="K661" s="69">
        <v>110</v>
      </c>
      <c r="L661" s="68">
        <v>556</v>
      </c>
      <c r="M661" s="8">
        <f t="shared" si="51"/>
        <v>5.0545454545454547</v>
      </c>
      <c r="N661" s="90">
        <v>2.3570000000000002</v>
      </c>
      <c r="O661" s="69">
        <f t="shared" si="52"/>
        <v>110</v>
      </c>
      <c r="P661" s="181">
        <f t="shared" si="53"/>
        <v>2.6672661870503598</v>
      </c>
      <c r="Q661" s="77" t="s">
        <v>716</v>
      </c>
      <c r="V661" s="84">
        <v>0.41805555555555557</v>
      </c>
      <c r="W661" s="85">
        <v>0.56944444444444442</v>
      </c>
      <c r="X661" s="86">
        <f t="shared" si="54"/>
        <v>0.15138888888888885</v>
      </c>
    </row>
    <row r="662" spans="1:24" x14ac:dyDescent="0.3">
      <c r="A662" s="44" t="s">
        <v>6533</v>
      </c>
      <c r="B662" s="68" t="s">
        <v>6534</v>
      </c>
      <c r="C662" s="2" t="s">
        <v>1</v>
      </c>
      <c r="D662" s="2">
        <v>68</v>
      </c>
      <c r="E662" s="6">
        <v>18814</v>
      </c>
      <c r="F662" s="7">
        <v>43801.577824074076</v>
      </c>
      <c r="G662" s="69" t="s">
        <v>4</v>
      </c>
      <c r="H662" s="68">
        <v>1510</v>
      </c>
      <c r="I662" s="8">
        <f t="shared" si="50"/>
        <v>18.875</v>
      </c>
      <c r="J662" s="90">
        <v>4.8220000000000001</v>
      </c>
      <c r="K662" s="69">
        <v>80</v>
      </c>
      <c r="L662" s="68">
        <v>306</v>
      </c>
      <c r="M662" s="8">
        <f t="shared" si="51"/>
        <v>3.8250000000000002</v>
      </c>
      <c r="N662" s="90">
        <v>1.9730000000000001</v>
      </c>
      <c r="O662" s="69">
        <f t="shared" si="52"/>
        <v>80</v>
      </c>
      <c r="P662" s="181">
        <f t="shared" si="53"/>
        <v>4.9346405228758163</v>
      </c>
      <c r="Q662" s="77" t="s">
        <v>716</v>
      </c>
      <c r="V662" s="84">
        <v>0.42291666666666666</v>
      </c>
      <c r="W662" s="85">
        <v>0.58333333333333337</v>
      </c>
      <c r="X662" s="86">
        <f t="shared" si="54"/>
        <v>0.16041666666666671</v>
      </c>
    </row>
    <row r="663" spans="1:24" x14ac:dyDescent="0.3">
      <c r="A663" s="44" t="s">
        <v>6535</v>
      </c>
      <c r="B663" s="68" t="s">
        <v>6536</v>
      </c>
      <c r="C663" s="2" t="s">
        <v>1</v>
      </c>
      <c r="D663" s="2">
        <v>59</v>
      </c>
      <c r="E663" s="6">
        <v>22134</v>
      </c>
      <c r="F663" s="7">
        <v>43801.589918981481</v>
      </c>
      <c r="G663" s="69" t="s">
        <v>4</v>
      </c>
      <c r="H663" s="68">
        <v>1814</v>
      </c>
      <c r="I663" s="8">
        <f t="shared" si="50"/>
        <v>16.490909090909092</v>
      </c>
      <c r="J663" s="90">
        <v>4.6029999999999998</v>
      </c>
      <c r="K663" s="69">
        <v>110</v>
      </c>
      <c r="L663" s="68">
        <v>515</v>
      </c>
      <c r="M663" s="8">
        <f t="shared" si="51"/>
        <v>4.6818181818181817</v>
      </c>
      <c r="N663" s="90">
        <v>2.35</v>
      </c>
      <c r="O663" s="69">
        <f t="shared" si="52"/>
        <v>110</v>
      </c>
      <c r="P663" s="181">
        <f t="shared" si="53"/>
        <v>3.5223300970873792</v>
      </c>
      <c r="Q663" s="77" t="s">
        <v>716</v>
      </c>
      <c r="V663" s="84">
        <v>0.43124999999999997</v>
      </c>
      <c r="W663" s="85">
        <v>0.59722222222222221</v>
      </c>
      <c r="X663" s="86">
        <f t="shared" si="54"/>
        <v>0.16597222222222224</v>
      </c>
    </row>
    <row r="664" spans="1:24" x14ac:dyDescent="0.3">
      <c r="A664" s="44" t="s">
        <v>6537</v>
      </c>
      <c r="B664" s="68" t="s">
        <v>6538</v>
      </c>
      <c r="C664" s="2" t="s">
        <v>1</v>
      </c>
      <c r="D664" s="2">
        <v>56</v>
      </c>
      <c r="E664" s="6">
        <v>23099</v>
      </c>
      <c r="F664" s="7">
        <v>43801.614224537036</v>
      </c>
      <c r="G664" s="69" t="s">
        <v>4</v>
      </c>
      <c r="H664" s="68">
        <v>1680</v>
      </c>
      <c r="I664" s="8">
        <f t="shared" si="50"/>
        <v>14.608695652173912</v>
      </c>
      <c r="J664" s="90">
        <v>3.6509999999999998</v>
      </c>
      <c r="K664" s="69">
        <v>115</v>
      </c>
      <c r="L664" s="68">
        <v>288</v>
      </c>
      <c r="M664" s="8">
        <f t="shared" si="51"/>
        <v>2.5043478260869567</v>
      </c>
      <c r="N664" s="90">
        <v>1.5580000000000001</v>
      </c>
      <c r="O664" s="69">
        <f t="shared" si="52"/>
        <v>115</v>
      </c>
      <c r="P664" s="181">
        <f t="shared" si="53"/>
        <v>5.8333333333333321</v>
      </c>
      <c r="Q664" s="77" t="s">
        <v>716</v>
      </c>
      <c r="V664" s="84">
        <v>0.4465277777777778</v>
      </c>
      <c r="W664" s="85">
        <v>0.61805555555555558</v>
      </c>
      <c r="X664" s="86">
        <f t="shared" si="54"/>
        <v>0.17152777777777778</v>
      </c>
    </row>
    <row r="665" spans="1:24" x14ac:dyDescent="0.3">
      <c r="A665" s="44" t="s">
        <v>6539</v>
      </c>
      <c r="B665" s="68" t="s">
        <v>6540</v>
      </c>
      <c r="C665" s="2" t="s">
        <v>1</v>
      </c>
      <c r="D665" s="2">
        <v>59</v>
      </c>
      <c r="E665" s="6">
        <v>22048</v>
      </c>
      <c r="F665" s="7">
        <v>43801.630925925929</v>
      </c>
      <c r="G665" s="69" t="s">
        <v>4</v>
      </c>
      <c r="H665" s="68">
        <v>1168</v>
      </c>
      <c r="I665" s="8">
        <f t="shared" si="50"/>
        <v>10.618181818181819</v>
      </c>
      <c r="J665" s="90">
        <v>3.464</v>
      </c>
      <c r="K665" s="69">
        <v>110</v>
      </c>
      <c r="L665" s="68">
        <v>285</v>
      </c>
      <c r="M665" s="8">
        <f t="shared" si="51"/>
        <v>2.5909090909090908</v>
      </c>
      <c r="N665" s="90">
        <v>1.403</v>
      </c>
      <c r="O665" s="69">
        <f t="shared" si="52"/>
        <v>110</v>
      </c>
      <c r="P665" s="181">
        <f t="shared" si="53"/>
        <v>4.098245614035088</v>
      </c>
      <c r="Q665" s="77" t="s">
        <v>716</v>
      </c>
      <c r="V665" s="84">
        <v>0.46319444444444446</v>
      </c>
      <c r="W665" s="85">
        <v>0.63194444444444442</v>
      </c>
      <c r="X665" s="86">
        <f t="shared" si="54"/>
        <v>0.16874999999999996</v>
      </c>
    </row>
    <row r="666" spans="1:24" x14ac:dyDescent="0.3">
      <c r="A666" s="44" t="s">
        <v>6541</v>
      </c>
      <c r="B666" s="68" t="s">
        <v>4348</v>
      </c>
      <c r="C666" s="2" t="s">
        <v>1</v>
      </c>
      <c r="D666" s="2">
        <v>35</v>
      </c>
      <c r="E666" s="6">
        <v>30661</v>
      </c>
      <c r="F666" s="7">
        <v>43801.64644675926</v>
      </c>
      <c r="G666" s="69" t="s">
        <v>4</v>
      </c>
      <c r="H666" s="68">
        <v>1099</v>
      </c>
      <c r="I666" s="8">
        <f t="shared" si="50"/>
        <v>9.9909090909090903</v>
      </c>
      <c r="J666" s="90">
        <v>3.5179999999999998</v>
      </c>
      <c r="K666" s="69">
        <v>110</v>
      </c>
      <c r="L666" s="68">
        <v>365</v>
      </c>
      <c r="M666" s="8">
        <f t="shared" si="51"/>
        <v>3.3181818181818183</v>
      </c>
      <c r="N666" s="90">
        <v>1.653</v>
      </c>
      <c r="O666" s="69">
        <f t="shared" si="52"/>
        <v>110</v>
      </c>
      <c r="P666" s="181">
        <f t="shared" si="53"/>
        <v>3.0109589041095886</v>
      </c>
      <c r="Q666" s="77" t="s">
        <v>716</v>
      </c>
      <c r="V666" s="84">
        <v>0.4861111111111111</v>
      </c>
      <c r="W666" s="85">
        <v>0.64583333333333337</v>
      </c>
      <c r="X666" s="86">
        <f t="shared" si="54"/>
        <v>0.15972222222222227</v>
      </c>
    </row>
    <row r="667" spans="1:24" x14ac:dyDescent="0.3">
      <c r="A667" s="44" t="s">
        <v>6542</v>
      </c>
      <c r="B667" s="68" t="s">
        <v>6543</v>
      </c>
      <c r="C667" s="2" t="s">
        <v>1</v>
      </c>
      <c r="D667" s="2">
        <v>59</v>
      </c>
      <c r="E667" s="6">
        <v>21917</v>
      </c>
      <c r="F667" s="7">
        <v>43801.661446759259</v>
      </c>
      <c r="G667" s="69" t="s">
        <v>4</v>
      </c>
      <c r="H667" s="68">
        <v>1312</v>
      </c>
      <c r="I667" s="8">
        <f t="shared" si="50"/>
        <v>13.12</v>
      </c>
      <c r="J667" s="90">
        <v>3.98</v>
      </c>
      <c r="K667" s="69">
        <v>100</v>
      </c>
      <c r="L667" s="68">
        <v>224</v>
      </c>
      <c r="M667" s="8">
        <f t="shared" si="51"/>
        <v>2.2400000000000002</v>
      </c>
      <c r="N667" s="90">
        <v>1.5049999999999999</v>
      </c>
      <c r="O667" s="69">
        <f t="shared" si="52"/>
        <v>100</v>
      </c>
      <c r="P667" s="181">
        <f t="shared" si="53"/>
        <v>5.8571428571428559</v>
      </c>
      <c r="Q667" s="77" t="s">
        <v>716</v>
      </c>
      <c r="V667" s="84">
        <v>0.49444444444444446</v>
      </c>
      <c r="W667" s="85">
        <v>0.66666666666666663</v>
      </c>
      <c r="X667" s="86">
        <f t="shared" si="54"/>
        <v>0.17222222222222217</v>
      </c>
    </row>
    <row r="668" spans="1:24" x14ac:dyDescent="0.3">
      <c r="A668" s="44" t="s">
        <v>6544</v>
      </c>
      <c r="B668" s="68" t="s">
        <v>6545</v>
      </c>
      <c r="C668" s="2" t="s">
        <v>6</v>
      </c>
      <c r="D668" s="2">
        <v>45</v>
      </c>
      <c r="E668" s="6">
        <v>27138</v>
      </c>
      <c r="F668" s="7">
        <v>43801.673935185187</v>
      </c>
      <c r="G668" s="69" t="s">
        <v>4</v>
      </c>
      <c r="H668" s="68">
        <v>609</v>
      </c>
      <c r="I668" s="8">
        <f t="shared" si="50"/>
        <v>5.5363636363636362</v>
      </c>
      <c r="J668" s="90">
        <v>2.395</v>
      </c>
      <c r="K668" s="69">
        <v>110</v>
      </c>
      <c r="L668" s="68">
        <v>217</v>
      </c>
      <c r="M668" s="8">
        <f t="shared" si="51"/>
        <v>1.9727272727272727</v>
      </c>
      <c r="N668" s="90">
        <v>1.468</v>
      </c>
      <c r="O668" s="69">
        <f t="shared" si="52"/>
        <v>110</v>
      </c>
      <c r="P668" s="181">
        <f t="shared" si="53"/>
        <v>2.806451612903226</v>
      </c>
      <c r="Q668" s="77" t="s">
        <v>716</v>
      </c>
      <c r="V668" s="84">
        <v>0.49861111111111112</v>
      </c>
      <c r="W668" s="85">
        <v>0.68055555555555547</v>
      </c>
      <c r="X668" s="86">
        <f t="shared" si="54"/>
        <v>0.18194444444444435</v>
      </c>
    </row>
    <row r="669" spans="1:24" x14ac:dyDescent="0.3">
      <c r="A669" s="44" t="s">
        <v>6546</v>
      </c>
      <c r="B669" s="68" t="s">
        <v>6547</v>
      </c>
      <c r="C669" s="2" t="s">
        <v>1</v>
      </c>
      <c r="D669" s="2">
        <v>23</v>
      </c>
      <c r="E669" s="6">
        <v>35144</v>
      </c>
      <c r="F669" s="7">
        <v>43802.395543981482</v>
      </c>
      <c r="G669" s="69" t="s">
        <v>71</v>
      </c>
      <c r="H669" s="68">
        <v>1294</v>
      </c>
      <c r="I669" s="8">
        <f t="shared" si="50"/>
        <v>12.323809523809524</v>
      </c>
      <c r="J669" s="90">
        <v>3.37</v>
      </c>
      <c r="K669" s="69">
        <v>105</v>
      </c>
      <c r="L669" s="68">
        <v>501</v>
      </c>
      <c r="M669" s="8">
        <f t="shared" si="51"/>
        <v>4.7714285714285714</v>
      </c>
      <c r="N669" s="90">
        <v>2.2799999999999998</v>
      </c>
      <c r="O669" s="69">
        <f t="shared" si="52"/>
        <v>105</v>
      </c>
      <c r="P669" s="181">
        <f t="shared" si="53"/>
        <v>2.5828343313373257</v>
      </c>
      <c r="Q669" s="77" t="s">
        <v>716</v>
      </c>
      <c r="V669" s="84">
        <v>0.3923611111111111</v>
      </c>
      <c r="W669" s="85">
        <v>0.54166666666666663</v>
      </c>
      <c r="X669" s="86">
        <f t="shared" si="54"/>
        <v>0.14930555555555552</v>
      </c>
    </row>
    <row r="670" spans="1:24" x14ac:dyDescent="0.3">
      <c r="A670" s="44" t="s">
        <v>6548</v>
      </c>
      <c r="B670" s="68" t="s">
        <v>140</v>
      </c>
      <c r="C670" s="2" t="s">
        <v>1</v>
      </c>
      <c r="D670" s="2">
        <v>51</v>
      </c>
      <c r="E670" s="6">
        <v>25100</v>
      </c>
      <c r="F670" s="7">
        <v>43802.521608796298</v>
      </c>
      <c r="G670" s="69" t="s">
        <v>4</v>
      </c>
      <c r="H670" s="68">
        <v>1532</v>
      </c>
      <c r="I670" s="8">
        <f t="shared" si="50"/>
        <v>14.59047619047619</v>
      </c>
      <c r="J670" s="90">
        <v>3.613</v>
      </c>
      <c r="K670" s="69">
        <v>105</v>
      </c>
      <c r="L670" s="68">
        <v>457</v>
      </c>
      <c r="M670" s="8">
        <f t="shared" si="51"/>
        <v>4.352380952380952</v>
      </c>
      <c r="N670" s="90">
        <v>2.4180000000000001</v>
      </c>
      <c r="O670" s="69">
        <f t="shared" si="52"/>
        <v>105</v>
      </c>
      <c r="P670" s="181">
        <f t="shared" si="53"/>
        <v>3.3522975929978118</v>
      </c>
      <c r="Q670" s="77" t="s">
        <v>716</v>
      </c>
      <c r="V670" s="84">
        <v>0.39583333333333331</v>
      </c>
      <c r="W670" s="85">
        <v>0.52083333333333337</v>
      </c>
      <c r="X670" s="86">
        <f t="shared" si="54"/>
        <v>0.12500000000000006</v>
      </c>
    </row>
    <row r="671" spans="1:24" x14ac:dyDescent="0.3">
      <c r="A671" s="44" t="s">
        <v>6549</v>
      </c>
      <c r="B671" s="68" t="s">
        <v>6550</v>
      </c>
      <c r="C671" s="2" t="s">
        <v>6</v>
      </c>
      <c r="D671" s="2">
        <v>56</v>
      </c>
      <c r="E671" s="6">
        <v>23289</v>
      </c>
      <c r="F671" s="7">
        <v>43802.557627314818</v>
      </c>
      <c r="G671" s="69" t="s">
        <v>4</v>
      </c>
      <c r="H671" s="68">
        <v>1320</v>
      </c>
      <c r="I671" s="8">
        <f t="shared" si="50"/>
        <v>11.578947368421053</v>
      </c>
      <c r="J671" s="90">
        <v>3.5019999999999998</v>
      </c>
      <c r="K671" s="69">
        <v>114</v>
      </c>
      <c r="L671" s="68">
        <v>330</v>
      </c>
      <c r="M671" s="8">
        <f t="shared" si="51"/>
        <v>2.8947368421052633</v>
      </c>
      <c r="N671" s="90">
        <v>1.736</v>
      </c>
      <c r="O671" s="69">
        <f t="shared" si="52"/>
        <v>114</v>
      </c>
      <c r="P671" s="181">
        <f t="shared" si="53"/>
        <v>4</v>
      </c>
      <c r="Q671" s="77" t="s">
        <v>716</v>
      </c>
      <c r="V671" s="84">
        <v>0.38958333333333334</v>
      </c>
      <c r="W671" s="85">
        <v>0.5625</v>
      </c>
      <c r="X671" s="86">
        <f t="shared" si="54"/>
        <v>0.17291666666666666</v>
      </c>
    </row>
    <row r="672" spans="1:24" x14ac:dyDescent="0.3">
      <c r="A672" s="44" t="s">
        <v>6551</v>
      </c>
      <c r="B672" s="68" t="s">
        <v>6552</v>
      </c>
      <c r="C672" s="2" t="s">
        <v>6</v>
      </c>
      <c r="D672" s="2">
        <v>60</v>
      </c>
      <c r="E672" s="6">
        <v>21721</v>
      </c>
      <c r="F672" s="7">
        <v>43803.395636574074</v>
      </c>
      <c r="G672" s="69" t="s">
        <v>71</v>
      </c>
      <c r="H672" s="68">
        <v>1541</v>
      </c>
      <c r="I672" s="8">
        <f t="shared" si="50"/>
        <v>13.4</v>
      </c>
      <c r="J672" s="90">
        <v>3.8359999999999999</v>
      </c>
      <c r="K672" s="69">
        <v>115</v>
      </c>
      <c r="L672" s="68">
        <v>490</v>
      </c>
      <c r="M672" s="8">
        <f t="shared" si="51"/>
        <v>4.2608695652173916</v>
      </c>
      <c r="N672" s="90">
        <v>1.8260000000000001</v>
      </c>
      <c r="O672" s="69">
        <f t="shared" si="52"/>
        <v>115</v>
      </c>
      <c r="P672" s="181">
        <f t="shared" si="53"/>
        <v>3.1448979591836732</v>
      </c>
      <c r="Q672" s="77" t="s">
        <v>716</v>
      </c>
      <c r="V672" s="84">
        <v>0.39583333333333331</v>
      </c>
      <c r="W672" s="85">
        <v>0.52777777777777779</v>
      </c>
      <c r="X672" s="86">
        <f t="shared" si="54"/>
        <v>0.13194444444444448</v>
      </c>
    </row>
    <row r="673" spans="1:24" x14ac:dyDescent="0.3">
      <c r="A673" s="44" t="s">
        <v>6553</v>
      </c>
      <c r="B673" s="68" t="s">
        <v>6554</v>
      </c>
      <c r="C673" s="2" t="s">
        <v>6</v>
      </c>
      <c r="D673" s="2">
        <v>70</v>
      </c>
      <c r="E673" s="6">
        <v>18150</v>
      </c>
      <c r="F673" s="7">
        <v>43803.547256944446</v>
      </c>
      <c r="G673" s="69" t="s">
        <v>4</v>
      </c>
      <c r="H673" s="68">
        <v>1096</v>
      </c>
      <c r="I673" s="8">
        <f t="shared" si="50"/>
        <v>10.438095238095238</v>
      </c>
      <c r="J673" s="90">
        <v>3.069</v>
      </c>
      <c r="K673" s="69">
        <v>105</v>
      </c>
      <c r="L673" s="68">
        <v>421</v>
      </c>
      <c r="M673" s="8">
        <f t="shared" si="51"/>
        <v>4.0095238095238095</v>
      </c>
      <c r="N673" s="90">
        <v>2.234</v>
      </c>
      <c r="O673" s="69">
        <f t="shared" si="52"/>
        <v>105</v>
      </c>
      <c r="P673" s="181">
        <f t="shared" si="53"/>
        <v>2.6033254156769599</v>
      </c>
      <c r="Q673" s="77" t="s">
        <v>716</v>
      </c>
      <c r="V673" s="84">
        <v>0.3979166666666667</v>
      </c>
      <c r="W673" s="85">
        <v>0.54861111111111105</v>
      </c>
      <c r="X673" s="86">
        <f t="shared" si="54"/>
        <v>0.15069444444444435</v>
      </c>
    </row>
    <row r="674" spans="1:24" x14ac:dyDescent="0.3">
      <c r="A674" s="44" t="s">
        <v>6555</v>
      </c>
      <c r="B674" s="68" t="s">
        <v>38</v>
      </c>
      <c r="C674" s="2" t="s">
        <v>1</v>
      </c>
      <c r="D674" s="2">
        <v>51</v>
      </c>
      <c r="E674" s="6">
        <v>25161</v>
      </c>
      <c r="F674" s="7">
        <v>43803.560856481483</v>
      </c>
      <c r="G674" s="69" t="s">
        <v>4</v>
      </c>
      <c r="H674" s="68">
        <v>1507</v>
      </c>
      <c r="I674" s="8">
        <f t="shared" si="50"/>
        <v>13.7</v>
      </c>
      <c r="J674" s="90">
        <v>3.593</v>
      </c>
      <c r="K674" s="69">
        <v>110</v>
      </c>
      <c r="L674" s="68">
        <v>453</v>
      </c>
      <c r="M674" s="8">
        <f t="shared" si="51"/>
        <v>4.1181818181818182</v>
      </c>
      <c r="N674" s="90">
        <v>2.0750000000000002</v>
      </c>
      <c r="O674" s="69">
        <f t="shared" si="52"/>
        <v>110</v>
      </c>
      <c r="P674" s="181">
        <f t="shared" si="53"/>
        <v>3.3267108167770418</v>
      </c>
      <c r="Q674" s="77" t="s">
        <v>716</v>
      </c>
      <c r="V674" s="84">
        <v>0.4069444444444445</v>
      </c>
      <c r="W674" s="85">
        <v>0.5625</v>
      </c>
      <c r="X674" s="86">
        <f t="shared" si="54"/>
        <v>0.1555555555555555</v>
      </c>
    </row>
    <row r="675" spans="1:24" x14ac:dyDescent="0.3">
      <c r="A675" s="44" t="s">
        <v>6556</v>
      </c>
      <c r="B675" s="68" t="s">
        <v>6557</v>
      </c>
      <c r="C675" s="2" t="s">
        <v>1</v>
      </c>
      <c r="D675" s="2">
        <v>63</v>
      </c>
      <c r="E675" s="6">
        <v>20474</v>
      </c>
      <c r="F675" s="7">
        <v>43803.575740740744</v>
      </c>
      <c r="G675" s="69" t="s">
        <v>4</v>
      </c>
      <c r="H675" s="68">
        <v>1068</v>
      </c>
      <c r="I675" s="8">
        <f t="shared" si="50"/>
        <v>9.709090909090909</v>
      </c>
      <c r="J675" s="90">
        <v>3.226</v>
      </c>
      <c r="K675" s="69">
        <v>110</v>
      </c>
      <c r="L675" s="68">
        <v>324</v>
      </c>
      <c r="M675" s="8">
        <f t="shared" si="51"/>
        <v>2.9454545454545453</v>
      </c>
      <c r="N675" s="90">
        <v>1.7649999999999999</v>
      </c>
      <c r="O675" s="69">
        <f t="shared" si="52"/>
        <v>110</v>
      </c>
      <c r="P675" s="181">
        <f t="shared" si="53"/>
        <v>3.2962962962962963</v>
      </c>
      <c r="Q675" s="77" t="s">
        <v>716</v>
      </c>
      <c r="V675" s="84">
        <v>0.4145833333333333</v>
      </c>
      <c r="W675" s="85">
        <v>0.53472222222222221</v>
      </c>
      <c r="X675" s="86">
        <f t="shared" si="54"/>
        <v>0.12013888888888891</v>
      </c>
    </row>
    <row r="676" spans="1:24" x14ac:dyDescent="0.3">
      <c r="A676" s="44" t="s">
        <v>6558</v>
      </c>
      <c r="B676" s="68" t="s">
        <v>6559</v>
      </c>
      <c r="C676" s="2" t="s">
        <v>1</v>
      </c>
      <c r="D676" s="2">
        <v>61</v>
      </c>
      <c r="E676" s="6">
        <v>21453</v>
      </c>
      <c r="F676" s="7">
        <v>43803.596435185187</v>
      </c>
      <c r="G676" s="69" t="s">
        <v>4</v>
      </c>
      <c r="H676" s="68">
        <v>2185</v>
      </c>
      <c r="I676" s="8">
        <f t="shared" si="50"/>
        <v>21.421568627450981</v>
      </c>
      <c r="J676" s="90">
        <v>4.74</v>
      </c>
      <c r="K676" s="69">
        <v>102</v>
      </c>
      <c r="L676" s="68">
        <v>251</v>
      </c>
      <c r="M676" s="8">
        <f t="shared" si="51"/>
        <v>2.4607843137254903</v>
      </c>
      <c r="N676" s="90">
        <v>1.546</v>
      </c>
      <c r="O676" s="69">
        <f t="shared" si="52"/>
        <v>102</v>
      </c>
      <c r="P676" s="181">
        <f t="shared" si="53"/>
        <v>8.7051792828685262</v>
      </c>
      <c r="Q676" s="77" t="s">
        <v>716</v>
      </c>
      <c r="V676" s="84">
        <v>0.4375</v>
      </c>
      <c r="W676" s="85">
        <v>0.59722222222222221</v>
      </c>
      <c r="X676" s="86">
        <f t="shared" si="54"/>
        <v>0.15972222222222221</v>
      </c>
    </row>
    <row r="677" spans="1:24" x14ac:dyDescent="0.3">
      <c r="A677" s="44" t="s">
        <v>6560</v>
      </c>
      <c r="B677" s="68" t="s">
        <v>6561</v>
      </c>
      <c r="C677" s="2" t="s">
        <v>1</v>
      </c>
      <c r="D677" s="2">
        <v>50</v>
      </c>
      <c r="E677" s="6">
        <v>25283</v>
      </c>
      <c r="F677" s="7">
        <v>43803.610925925925</v>
      </c>
      <c r="G677" s="69" t="s">
        <v>4</v>
      </c>
      <c r="H677" s="68">
        <v>1886</v>
      </c>
      <c r="I677" s="8">
        <f t="shared" si="50"/>
        <v>16.119658119658119</v>
      </c>
      <c r="J677" s="90">
        <v>3.8380000000000001</v>
      </c>
      <c r="K677" s="69">
        <v>117</v>
      </c>
      <c r="L677" s="68">
        <v>335</v>
      </c>
      <c r="M677" s="8">
        <f t="shared" si="51"/>
        <v>2.8632478632478633</v>
      </c>
      <c r="N677" s="90">
        <v>1.857</v>
      </c>
      <c r="O677" s="69">
        <f t="shared" si="52"/>
        <v>117</v>
      </c>
      <c r="P677" s="181">
        <f t="shared" si="53"/>
        <v>5.6298507462686569</v>
      </c>
      <c r="Q677" s="77" t="s">
        <v>716</v>
      </c>
      <c r="V677" s="84">
        <v>0.44444444444444442</v>
      </c>
      <c r="W677" s="85">
        <v>0.61111111111111105</v>
      </c>
      <c r="X677" s="86">
        <f t="shared" si="54"/>
        <v>0.16666666666666663</v>
      </c>
    </row>
    <row r="678" spans="1:24" x14ac:dyDescent="0.3">
      <c r="A678" s="44" t="s">
        <v>6562</v>
      </c>
      <c r="B678" s="68" t="s">
        <v>6563</v>
      </c>
      <c r="C678" s="2" t="s">
        <v>1</v>
      </c>
      <c r="D678" s="2">
        <v>70</v>
      </c>
      <c r="E678" s="6">
        <v>17935</v>
      </c>
      <c r="F678" s="7">
        <v>43803.625324074077</v>
      </c>
      <c r="G678" s="69" t="s">
        <v>4</v>
      </c>
      <c r="H678" s="68">
        <v>2147</v>
      </c>
      <c r="I678" s="8">
        <f t="shared" si="50"/>
        <v>20.254716981132077</v>
      </c>
      <c r="J678" s="90">
        <v>4.7069999999999999</v>
      </c>
      <c r="K678" s="69">
        <v>106</v>
      </c>
      <c r="L678" s="68">
        <v>373</v>
      </c>
      <c r="M678" s="8">
        <f t="shared" si="51"/>
        <v>3.5523809523809522</v>
      </c>
      <c r="N678" s="90">
        <v>1.8859999999999999</v>
      </c>
      <c r="O678" s="69">
        <v>105</v>
      </c>
      <c r="P678" s="181">
        <f t="shared" si="53"/>
        <v>5.7017299812838287</v>
      </c>
      <c r="Q678" s="77" t="s">
        <v>716</v>
      </c>
      <c r="V678" s="84">
        <v>0.4465277777777778</v>
      </c>
      <c r="W678" s="85">
        <v>0.625</v>
      </c>
      <c r="X678" s="86">
        <f t="shared" si="54"/>
        <v>0.1784722222222222</v>
      </c>
    </row>
    <row r="679" spans="1:24" x14ac:dyDescent="0.3">
      <c r="A679" s="44" t="s">
        <v>6564</v>
      </c>
      <c r="B679" s="68" t="s">
        <v>6565</v>
      </c>
      <c r="C679" s="2" t="s">
        <v>1</v>
      </c>
      <c r="D679" s="2">
        <v>49</v>
      </c>
      <c r="E679" s="6">
        <v>25554</v>
      </c>
      <c r="F679" s="7">
        <v>43803.644201388888</v>
      </c>
      <c r="G679" s="69" t="s">
        <v>4</v>
      </c>
      <c r="H679" s="68">
        <v>1193</v>
      </c>
      <c r="I679" s="8">
        <f t="shared" si="50"/>
        <v>11.811881188118813</v>
      </c>
      <c r="J679" s="90">
        <v>3.37</v>
      </c>
      <c r="K679" s="69">
        <v>101</v>
      </c>
      <c r="L679" s="68">
        <v>299</v>
      </c>
      <c r="M679" s="8">
        <f t="shared" si="51"/>
        <v>2.9029126213592233</v>
      </c>
      <c r="N679" s="90">
        <v>1.85</v>
      </c>
      <c r="O679" s="69">
        <v>103</v>
      </c>
      <c r="P679" s="181">
        <f t="shared" si="53"/>
        <v>4.06897579390046</v>
      </c>
      <c r="Q679" s="77" t="s">
        <v>716</v>
      </c>
      <c r="V679" s="84">
        <v>0.46388888888888885</v>
      </c>
      <c r="W679" s="85">
        <v>0.64583333333333337</v>
      </c>
      <c r="X679" s="86">
        <f t="shared" si="54"/>
        <v>0.18194444444444452</v>
      </c>
    </row>
    <row r="680" spans="1:24" x14ac:dyDescent="0.3">
      <c r="A680" s="44" t="s">
        <v>6566</v>
      </c>
      <c r="B680" s="68" t="s">
        <v>6567</v>
      </c>
      <c r="C680" s="2" t="s">
        <v>1</v>
      </c>
      <c r="D680" s="2">
        <v>46</v>
      </c>
      <c r="E680" s="6">
        <v>26845</v>
      </c>
      <c r="F680" s="7">
        <v>43803.660613425927</v>
      </c>
      <c r="G680" s="69" t="s">
        <v>4</v>
      </c>
      <c r="H680" s="68">
        <v>837</v>
      </c>
      <c r="I680" s="8">
        <f t="shared" si="50"/>
        <v>8.71875</v>
      </c>
      <c r="J680" s="90">
        <v>2.4649999999999999</v>
      </c>
      <c r="K680" s="69">
        <v>96</v>
      </c>
      <c r="L680" s="68">
        <v>291</v>
      </c>
      <c r="M680" s="8">
        <f t="shared" si="51"/>
        <v>2.5752212389380529</v>
      </c>
      <c r="N680" s="90">
        <v>1.663</v>
      </c>
      <c r="O680" s="69">
        <v>113</v>
      </c>
      <c r="P680" s="181">
        <f t="shared" si="53"/>
        <v>3.3856314432989691</v>
      </c>
      <c r="Q680" s="77" t="s">
        <v>716</v>
      </c>
      <c r="V680" s="84">
        <v>0.47916666666666669</v>
      </c>
      <c r="W680" s="85">
        <v>0.65972222222222221</v>
      </c>
      <c r="X680" s="86">
        <f t="shared" si="54"/>
        <v>0.18055555555555552</v>
      </c>
    </row>
    <row r="681" spans="1:24" x14ac:dyDescent="0.3">
      <c r="A681" s="44" t="s">
        <v>6568</v>
      </c>
      <c r="B681" s="68" t="s">
        <v>6569</v>
      </c>
      <c r="C681" s="2" t="s">
        <v>6</v>
      </c>
      <c r="D681" s="2">
        <v>83</v>
      </c>
      <c r="E681" s="6">
        <v>13394</v>
      </c>
      <c r="F681" s="7">
        <v>43803.673321759263</v>
      </c>
      <c r="G681" s="69" t="s">
        <v>4</v>
      </c>
      <c r="H681" s="68">
        <v>1515</v>
      </c>
      <c r="I681" s="8">
        <f t="shared" si="50"/>
        <v>14.158878504672897</v>
      </c>
      <c r="J681" s="90">
        <v>3.895</v>
      </c>
      <c r="K681" s="69">
        <v>107</v>
      </c>
      <c r="L681" s="68">
        <v>699</v>
      </c>
      <c r="M681" s="8">
        <f t="shared" si="51"/>
        <v>6.7211538461538458</v>
      </c>
      <c r="N681" s="90">
        <v>2.5750000000000002</v>
      </c>
      <c r="O681" s="69">
        <v>104</v>
      </c>
      <c r="P681" s="181">
        <f t="shared" si="53"/>
        <v>2.1066142553447516</v>
      </c>
      <c r="Q681" s="77" t="s">
        <v>716</v>
      </c>
      <c r="V681" s="84">
        <v>0.50416666666666665</v>
      </c>
      <c r="W681" s="85">
        <v>0.67361111111111116</v>
      </c>
      <c r="X681" s="86">
        <f t="shared" si="54"/>
        <v>0.16944444444444451</v>
      </c>
    </row>
    <row r="682" spans="1:24" x14ac:dyDescent="0.3">
      <c r="A682" s="44" t="s">
        <v>6570</v>
      </c>
      <c r="B682" s="68" t="s">
        <v>6571</v>
      </c>
      <c r="C682" s="2" t="s">
        <v>1</v>
      </c>
      <c r="D682" s="2">
        <v>49</v>
      </c>
      <c r="E682" s="6">
        <v>25557</v>
      </c>
      <c r="F682" s="7">
        <v>43804.521921296298</v>
      </c>
      <c r="G682" s="69" t="s">
        <v>4</v>
      </c>
      <c r="H682" s="68">
        <v>1461</v>
      </c>
      <c r="I682" s="8">
        <f t="shared" si="50"/>
        <v>13.527777777777779</v>
      </c>
      <c r="J682" s="90">
        <v>4.1769999999999996</v>
      </c>
      <c r="K682" s="69">
        <v>108</v>
      </c>
      <c r="L682" s="68">
        <v>484</v>
      </c>
      <c r="M682" s="8">
        <f t="shared" si="51"/>
        <v>4.4814814814814818</v>
      </c>
      <c r="N682" s="90">
        <v>1.821</v>
      </c>
      <c r="O682" s="69">
        <v>108</v>
      </c>
      <c r="P682" s="181">
        <f t="shared" si="53"/>
        <v>3.0185950413223139</v>
      </c>
      <c r="Q682" s="77" t="s">
        <v>716</v>
      </c>
      <c r="V682" s="84">
        <v>0.38194444444444442</v>
      </c>
      <c r="W682" s="85">
        <v>0.52083333333333337</v>
      </c>
      <c r="X682" s="86">
        <f t="shared" si="54"/>
        <v>0.13888888888888895</v>
      </c>
    </row>
    <row r="683" spans="1:24" x14ac:dyDescent="0.3">
      <c r="A683" s="44" t="s">
        <v>6572</v>
      </c>
      <c r="B683" s="68" t="s">
        <v>6573</v>
      </c>
      <c r="C683" s="2" t="s">
        <v>1</v>
      </c>
      <c r="D683" s="2">
        <v>52</v>
      </c>
      <c r="E683" s="6">
        <v>24723</v>
      </c>
      <c r="F683" s="7">
        <v>43804.533182870371</v>
      </c>
      <c r="G683" s="69" t="s">
        <v>4</v>
      </c>
      <c r="H683" s="68">
        <v>1577</v>
      </c>
      <c r="I683" s="8">
        <f t="shared" si="50"/>
        <v>15.019047619047619</v>
      </c>
      <c r="J683" s="90">
        <v>3.9660000000000002</v>
      </c>
      <c r="K683" s="69">
        <v>105</v>
      </c>
      <c r="L683" s="68">
        <v>340</v>
      </c>
      <c r="M683" s="8">
        <f t="shared" si="51"/>
        <v>3.2075471698113209</v>
      </c>
      <c r="N683" s="90">
        <v>1.744</v>
      </c>
      <c r="O683" s="69">
        <v>106</v>
      </c>
      <c r="P683" s="181">
        <f t="shared" si="53"/>
        <v>4.6824089635854342</v>
      </c>
      <c r="Q683" s="77" t="s">
        <v>716</v>
      </c>
      <c r="V683" s="84">
        <v>0.39097222222222222</v>
      </c>
      <c r="W683" s="85">
        <v>0.53472222222222221</v>
      </c>
      <c r="X683" s="86">
        <f t="shared" si="54"/>
        <v>0.14374999999999999</v>
      </c>
    </row>
    <row r="684" spans="1:24" x14ac:dyDescent="0.3">
      <c r="A684" s="44" t="s">
        <v>6574</v>
      </c>
      <c r="B684" s="68" t="s">
        <v>6575</v>
      </c>
      <c r="C684" s="2" t="s">
        <v>6</v>
      </c>
      <c r="D684" s="2">
        <v>76</v>
      </c>
      <c r="E684" s="6">
        <v>15708</v>
      </c>
      <c r="F684" s="7">
        <v>43804.546481481484</v>
      </c>
      <c r="G684" s="69" t="s">
        <v>4</v>
      </c>
      <c r="H684" s="68">
        <v>1103</v>
      </c>
      <c r="I684" s="8">
        <f t="shared" si="50"/>
        <v>11.03</v>
      </c>
      <c r="J684" s="90">
        <v>3.2240000000000002</v>
      </c>
      <c r="K684" s="69">
        <v>100</v>
      </c>
      <c r="L684" s="68">
        <v>475</v>
      </c>
      <c r="M684" s="8">
        <f t="shared" si="51"/>
        <v>4.75</v>
      </c>
      <c r="N684" s="90">
        <v>2.1240000000000001</v>
      </c>
      <c r="O684" s="69">
        <f>K684</f>
        <v>100</v>
      </c>
      <c r="P684" s="181">
        <f t="shared" si="53"/>
        <v>2.3221052631578947</v>
      </c>
      <c r="Q684" s="77" t="s">
        <v>716</v>
      </c>
      <c r="V684" s="84">
        <v>0.37083333333333335</v>
      </c>
      <c r="W684" s="85">
        <v>0.54861111111111105</v>
      </c>
      <c r="X684" s="86">
        <f t="shared" si="54"/>
        <v>0.1777777777777777</v>
      </c>
    </row>
    <row r="685" spans="1:24" x14ac:dyDescent="0.3">
      <c r="A685" s="44" t="s">
        <v>6576</v>
      </c>
      <c r="B685" s="68" t="s">
        <v>5008</v>
      </c>
      <c r="C685" s="2" t="s">
        <v>1</v>
      </c>
      <c r="D685" s="2">
        <v>39</v>
      </c>
      <c r="E685" s="6">
        <v>29246</v>
      </c>
      <c r="F685" s="7">
        <v>43804.567685185182</v>
      </c>
      <c r="G685" s="69" t="s">
        <v>4</v>
      </c>
      <c r="H685" s="68">
        <v>1322</v>
      </c>
      <c r="I685" s="8">
        <f t="shared" si="50"/>
        <v>12.711538461538462</v>
      </c>
      <c r="J685" s="90">
        <v>3.4409999999999998</v>
      </c>
      <c r="K685" s="69">
        <v>104</v>
      </c>
      <c r="L685" s="68">
        <v>348</v>
      </c>
      <c r="M685" s="8">
        <f t="shared" si="51"/>
        <v>3.3461538461538463</v>
      </c>
      <c r="N685" s="90">
        <v>1.8740000000000001</v>
      </c>
      <c r="O685" s="69">
        <f>K685</f>
        <v>104</v>
      </c>
      <c r="P685" s="181">
        <f t="shared" si="53"/>
        <v>3.7988505747126435</v>
      </c>
      <c r="Q685" s="77" t="s">
        <v>716</v>
      </c>
      <c r="V685" s="84">
        <v>0.41944444444444445</v>
      </c>
      <c r="W685" s="85">
        <v>0.56944444444444442</v>
      </c>
      <c r="X685" s="86">
        <f t="shared" si="54"/>
        <v>0.14999999999999997</v>
      </c>
    </row>
    <row r="686" spans="1:24" x14ac:dyDescent="0.3">
      <c r="A686" s="44" t="s">
        <v>6577</v>
      </c>
      <c r="B686" s="68" t="s">
        <v>6578</v>
      </c>
      <c r="C686" s="2" t="s">
        <v>1</v>
      </c>
      <c r="D686" s="2">
        <v>43</v>
      </c>
      <c r="E686" s="6">
        <v>27876</v>
      </c>
      <c r="F686" s="7">
        <v>43804.582685185182</v>
      </c>
      <c r="G686" s="69" t="s">
        <v>4</v>
      </c>
      <c r="H686" s="68">
        <v>1108</v>
      </c>
      <c r="I686" s="8">
        <f t="shared" si="50"/>
        <v>10.552380952380952</v>
      </c>
      <c r="J686" s="90">
        <v>3.5459999999999998</v>
      </c>
      <c r="K686" s="69">
        <v>105</v>
      </c>
      <c r="L686" s="68">
        <v>449</v>
      </c>
      <c r="M686" s="8">
        <f t="shared" si="51"/>
        <v>4.2761904761904761</v>
      </c>
      <c r="N686" s="90">
        <v>1.944</v>
      </c>
      <c r="O686" s="69">
        <f>K686</f>
        <v>105</v>
      </c>
      <c r="P686" s="181">
        <f t="shared" si="53"/>
        <v>2.4677060133630291</v>
      </c>
      <c r="Q686" s="77" t="s">
        <v>716</v>
      </c>
      <c r="V686" s="84">
        <v>0.42291666666666666</v>
      </c>
      <c r="W686" s="85">
        <v>0.58333333333333337</v>
      </c>
      <c r="X686" s="86">
        <f t="shared" si="54"/>
        <v>0.16041666666666671</v>
      </c>
    </row>
    <row r="687" spans="1:24" x14ac:dyDescent="0.3">
      <c r="A687" s="44" t="s">
        <v>6579</v>
      </c>
      <c r="B687" s="68" t="s">
        <v>428</v>
      </c>
      <c r="C687" s="2" t="s">
        <v>1</v>
      </c>
      <c r="D687" s="2">
        <v>36</v>
      </c>
      <c r="E687" s="6">
        <v>30367</v>
      </c>
      <c r="F687" s="7">
        <v>43804.595277777778</v>
      </c>
      <c r="G687" s="69" t="s">
        <v>4</v>
      </c>
      <c r="H687" s="68">
        <v>1550</v>
      </c>
      <c r="I687" s="8">
        <f t="shared" si="50"/>
        <v>14.485981308411215</v>
      </c>
      <c r="J687" s="90">
        <v>4.1900000000000004</v>
      </c>
      <c r="K687" s="69">
        <v>107</v>
      </c>
      <c r="L687" s="68">
        <v>283</v>
      </c>
      <c r="M687" s="8">
        <f t="shared" si="51"/>
        <v>2.6448598130841123</v>
      </c>
      <c r="N687" s="90">
        <v>1.58</v>
      </c>
      <c r="O687" s="69">
        <f>K687</f>
        <v>107</v>
      </c>
      <c r="P687" s="181">
        <f t="shared" si="53"/>
        <v>5.4770318021201412</v>
      </c>
      <c r="Q687" s="77" t="s">
        <v>716</v>
      </c>
      <c r="V687" s="84">
        <v>0.43611111111111112</v>
      </c>
      <c r="W687" s="85">
        <v>0.59722222222222221</v>
      </c>
      <c r="X687" s="86">
        <f t="shared" si="54"/>
        <v>0.16111111111111109</v>
      </c>
    </row>
    <row r="688" spans="1:24" x14ac:dyDescent="0.3">
      <c r="A688" s="44" t="s">
        <v>6580</v>
      </c>
      <c r="B688" s="68" t="s">
        <v>6581</v>
      </c>
      <c r="C688" s="2" t="s">
        <v>6</v>
      </c>
      <c r="D688" s="2">
        <v>22</v>
      </c>
      <c r="E688" s="6">
        <v>35658</v>
      </c>
      <c r="F688" s="7">
        <v>43804.616400462961</v>
      </c>
      <c r="G688" s="69" t="s">
        <v>4</v>
      </c>
      <c r="H688" s="68">
        <v>768</v>
      </c>
      <c r="I688" s="8">
        <f t="shared" si="50"/>
        <v>7.4563106796116507</v>
      </c>
      <c r="J688" s="90">
        <v>2.95</v>
      </c>
      <c r="K688" s="69">
        <v>103</v>
      </c>
      <c r="L688" s="68">
        <v>298</v>
      </c>
      <c r="M688" s="8">
        <f t="shared" si="51"/>
        <v>2.8380952380952382</v>
      </c>
      <c r="N688" s="90">
        <v>1.7050000000000001</v>
      </c>
      <c r="O688" s="69">
        <v>105</v>
      </c>
      <c r="P688" s="181">
        <f t="shared" si="53"/>
        <v>2.6272235616081319</v>
      </c>
      <c r="Q688" s="77" t="s">
        <v>716</v>
      </c>
      <c r="V688" s="84">
        <v>0.45833333333333331</v>
      </c>
      <c r="W688" s="85">
        <v>0.61805555555555558</v>
      </c>
      <c r="X688" s="86">
        <f t="shared" si="54"/>
        <v>0.15972222222222227</v>
      </c>
    </row>
    <row r="689" spans="1:24" x14ac:dyDescent="0.3">
      <c r="A689" s="44" t="s">
        <v>6582</v>
      </c>
      <c r="B689" s="68" t="s">
        <v>6583</v>
      </c>
      <c r="C689" s="2" t="s">
        <v>1</v>
      </c>
      <c r="D689" s="2">
        <v>63</v>
      </c>
      <c r="E689" s="6">
        <v>20588</v>
      </c>
      <c r="F689" s="7">
        <v>43804.629953703705</v>
      </c>
      <c r="G689" s="69" t="s">
        <v>4</v>
      </c>
      <c r="H689" s="68">
        <v>1267</v>
      </c>
      <c r="I689" s="8">
        <f t="shared" si="50"/>
        <v>13.197916666666666</v>
      </c>
      <c r="J689" s="90">
        <v>4.1769999999999996</v>
      </c>
      <c r="K689" s="69">
        <v>96</v>
      </c>
      <c r="L689" s="68">
        <v>313</v>
      </c>
      <c r="M689" s="8">
        <f t="shared" si="51"/>
        <v>3.2604166666666665</v>
      </c>
      <c r="N689" s="90">
        <v>1.796</v>
      </c>
      <c r="O689" s="69">
        <f>K689</f>
        <v>96</v>
      </c>
      <c r="P689" s="181">
        <f t="shared" si="53"/>
        <v>4.0479233226837064</v>
      </c>
      <c r="Q689" s="77" t="s">
        <v>716</v>
      </c>
      <c r="V689" s="84">
        <v>0.46597222222222223</v>
      </c>
      <c r="W689" s="85">
        <v>0.63194444444444442</v>
      </c>
      <c r="X689" s="86">
        <f t="shared" si="54"/>
        <v>0.16597222222222219</v>
      </c>
    </row>
    <row r="690" spans="1:24" x14ac:dyDescent="0.3">
      <c r="A690" s="44" t="s">
        <v>6584</v>
      </c>
      <c r="B690" s="68" t="s">
        <v>6585</v>
      </c>
      <c r="C690" s="2" t="s">
        <v>1</v>
      </c>
      <c r="D690" s="2">
        <v>43</v>
      </c>
      <c r="E690" s="6">
        <v>28049</v>
      </c>
      <c r="F690" s="7">
        <v>43804.64340277778</v>
      </c>
      <c r="G690" s="69" t="s">
        <v>4</v>
      </c>
      <c r="H690" s="68">
        <v>1676</v>
      </c>
      <c r="I690" s="8">
        <f t="shared" si="50"/>
        <v>16.760000000000002</v>
      </c>
      <c r="J690" s="90">
        <v>4.0380000000000003</v>
      </c>
      <c r="K690" s="69">
        <v>100</v>
      </c>
      <c r="L690" s="68">
        <v>344</v>
      </c>
      <c r="M690" s="8">
        <f t="shared" si="51"/>
        <v>3.44</v>
      </c>
      <c r="N690" s="90">
        <v>1.7430000000000001</v>
      </c>
      <c r="O690" s="69">
        <f>K690</f>
        <v>100</v>
      </c>
      <c r="P690" s="181">
        <f t="shared" si="53"/>
        <v>4.8720930232558146</v>
      </c>
      <c r="Q690" s="77" t="s">
        <v>716</v>
      </c>
      <c r="V690" s="84">
        <v>0.4826388888888889</v>
      </c>
      <c r="W690" s="85">
        <v>0.64583333333333337</v>
      </c>
      <c r="X690" s="86">
        <f t="shared" si="54"/>
        <v>0.16319444444444448</v>
      </c>
    </row>
    <row r="691" spans="1:24" x14ac:dyDescent="0.3">
      <c r="A691" s="44" t="s">
        <v>6586</v>
      </c>
      <c r="B691" s="68" t="s">
        <v>4941</v>
      </c>
      <c r="C691" s="2" t="s">
        <v>1</v>
      </c>
      <c r="D691" s="2">
        <v>47</v>
      </c>
      <c r="E691" s="6">
        <v>26315</v>
      </c>
      <c r="F691" s="7">
        <v>43804.670069444444</v>
      </c>
      <c r="G691" s="69" t="s">
        <v>4</v>
      </c>
      <c r="H691" s="68">
        <v>1503</v>
      </c>
      <c r="I691" s="8">
        <f t="shared" si="50"/>
        <v>15.03</v>
      </c>
      <c r="J691" s="90">
        <v>4.1029999999999998</v>
      </c>
      <c r="K691" s="69">
        <v>100</v>
      </c>
      <c r="L691" s="68">
        <v>516</v>
      </c>
      <c r="M691" s="8">
        <f t="shared" si="51"/>
        <v>5.16</v>
      </c>
      <c r="N691" s="90">
        <v>2.5299999999999998</v>
      </c>
      <c r="O691" s="69">
        <f>K691</f>
        <v>100</v>
      </c>
      <c r="P691" s="181">
        <f t="shared" si="53"/>
        <v>2.9127906976744184</v>
      </c>
      <c r="Q691" s="77" t="s">
        <v>716</v>
      </c>
      <c r="V691" s="84">
        <v>0.5</v>
      </c>
      <c r="W691" s="85">
        <v>0.66666666666666663</v>
      </c>
      <c r="X691" s="86">
        <f t="shared" si="54"/>
        <v>0.16666666666666663</v>
      </c>
    </row>
    <row r="692" spans="1:24" x14ac:dyDescent="0.3">
      <c r="A692" s="44" t="s">
        <v>6587</v>
      </c>
      <c r="B692" s="68" t="s">
        <v>6588</v>
      </c>
      <c r="C692" s="2" t="s">
        <v>1</v>
      </c>
      <c r="D692" s="2">
        <v>64</v>
      </c>
      <c r="E692" s="6">
        <v>20256</v>
      </c>
      <c r="F692" s="7">
        <v>43805.51939814815</v>
      </c>
      <c r="G692" s="69" t="s">
        <v>4</v>
      </c>
      <c r="H692" s="68">
        <v>2485</v>
      </c>
      <c r="I692" s="8">
        <f t="shared" si="50"/>
        <v>24.603960396039604</v>
      </c>
      <c r="J692" s="90">
        <v>6.2359999999999998</v>
      </c>
      <c r="K692" s="69">
        <v>101</v>
      </c>
      <c r="L692" s="68">
        <v>862</v>
      </c>
      <c r="M692" s="8">
        <f t="shared" si="51"/>
        <v>8.8865979381443303</v>
      </c>
      <c r="N692" s="90">
        <v>3.0270000000000001</v>
      </c>
      <c r="O692" s="69">
        <v>97</v>
      </c>
      <c r="P692" s="181">
        <f t="shared" si="53"/>
        <v>2.7686591164916954</v>
      </c>
      <c r="Q692" s="77" t="s">
        <v>716</v>
      </c>
      <c r="V692" s="84">
        <v>0.37847222222222227</v>
      </c>
      <c r="W692" s="85">
        <v>0.52083333333333337</v>
      </c>
      <c r="X692" s="86">
        <f t="shared" si="54"/>
        <v>0.1423611111111111</v>
      </c>
    </row>
    <row r="693" spans="1:24" x14ac:dyDescent="0.3">
      <c r="A693" s="44" t="s">
        <v>6589</v>
      </c>
      <c r="B693" s="68" t="s">
        <v>6590</v>
      </c>
      <c r="C693" s="2" t="s">
        <v>1</v>
      </c>
      <c r="D693" s="2">
        <v>61</v>
      </c>
      <c r="E693" s="6">
        <v>21346</v>
      </c>
      <c r="F693" s="7">
        <v>43805.533680555556</v>
      </c>
      <c r="G693" s="69" t="s">
        <v>4</v>
      </c>
      <c r="H693" s="68">
        <v>1601</v>
      </c>
      <c r="I693" s="8">
        <f t="shared" si="50"/>
        <v>16.171717171717173</v>
      </c>
      <c r="J693" s="90">
        <v>4.7530000000000001</v>
      </c>
      <c r="K693" s="69">
        <v>99</v>
      </c>
      <c r="L693" s="68">
        <v>436</v>
      </c>
      <c r="M693" s="8">
        <f t="shared" si="51"/>
        <v>4.404040404040404</v>
      </c>
      <c r="N693" s="90">
        <v>2.0049999999999999</v>
      </c>
      <c r="O693" s="69">
        <f>K693</f>
        <v>99</v>
      </c>
      <c r="P693" s="181">
        <f t="shared" si="53"/>
        <v>3.6720183486238533</v>
      </c>
      <c r="Q693" s="77" t="s">
        <v>716</v>
      </c>
      <c r="V693" s="84">
        <v>0.39999999999999997</v>
      </c>
      <c r="W693" s="85">
        <v>0.53472222222222221</v>
      </c>
      <c r="X693" s="86">
        <f t="shared" si="54"/>
        <v>0.13472222222222224</v>
      </c>
    </row>
    <row r="694" spans="1:24" x14ac:dyDescent="0.3">
      <c r="A694" s="44" t="s">
        <v>6591</v>
      </c>
      <c r="B694" s="68" t="s">
        <v>6592</v>
      </c>
      <c r="C694" s="2" t="s">
        <v>1</v>
      </c>
      <c r="D694" s="2">
        <v>52</v>
      </c>
      <c r="E694" s="6">
        <v>24518</v>
      </c>
      <c r="F694" s="7">
        <v>43805.548657407409</v>
      </c>
      <c r="G694" s="69" t="s">
        <v>4</v>
      </c>
      <c r="H694" s="68">
        <v>2120</v>
      </c>
      <c r="I694" s="8">
        <f t="shared" si="50"/>
        <v>20.19047619047619</v>
      </c>
      <c r="J694" s="90">
        <v>4.7249999999999996</v>
      </c>
      <c r="K694" s="69">
        <v>105</v>
      </c>
      <c r="L694" s="68">
        <v>479</v>
      </c>
      <c r="M694" s="8">
        <f t="shared" si="51"/>
        <v>4.5619047619047617</v>
      </c>
      <c r="N694" s="90">
        <v>2.3159999999999998</v>
      </c>
      <c r="O694" s="69">
        <f>K694</f>
        <v>105</v>
      </c>
      <c r="P694" s="181">
        <f t="shared" si="53"/>
        <v>4.4258872651356995</v>
      </c>
      <c r="Q694" s="77" t="s">
        <v>716</v>
      </c>
      <c r="V694" s="84">
        <v>0.40763888888888888</v>
      </c>
      <c r="W694" s="85">
        <v>0.54861111111111105</v>
      </c>
      <c r="X694" s="86">
        <f t="shared" si="54"/>
        <v>0.14097222222222217</v>
      </c>
    </row>
    <row r="695" spans="1:24" x14ac:dyDescent="0.3">
      <c r="A695" s="44" t="s">
        <v>6593</v>
      </c>
      <c r="B695" s="68" t="s">
        <v>6594</v>
      </c>
      <c r="C695" s="2" t="s">
        <v>1</v>
      </c>
      <c r="D695" s="2">
        <v>54</v>
      </c>
      <c r="E695" s="6">
        <v>24059</v>
      </c>
      <c r="F695" s="7">
        <v>43805.569120370368</v>
      </c>
      <c r="G695" s="69" t="s">
        <v>4</v>
      </c>
      <c r="H695" s="68">
        <v>2054</v>
      </c>
      <c r="I695" s="8">
        <f t="shared" si="50"/>
        <v>20.959183673469386</v>
      </c>
      <c r="J695" s="90">
        <v>5.1950000000000003</v>
      </c>
      <c r="K695" s="69">
        <v>98</v>
      </c>
      <c r="L695" s="68">
        <v>380</v>
      </c>
      <c r="M695" s="8">
        <f t="shared" si="51"/>
        <v>3.8775510204081631</v>
      </c>
      <c r="N695" s="90">
        <v>2.0190000000000001</v>
      </c>
      <c r="O695" s="69">
        <f>K695</f>
        <v>98</v>
      </c>
      <c r="P695" s="181">
        <f t="shared" si="53"/>
        <v>5.405263157894737</v>
      </c>
      <c r="Q695" s="77" t="s">
        <v>716</v>
      </c>
      <c r="V695" s="84">
        <v>0.4201388888888889</v>
      </c>
      <c r="W695" s="85">
        <v>0.56944444444444442</v>
      </c>
      <c r="X695" s="86">
        <f t="shared" si="54"/>
        <v>0.14930555555555552</v>
      </c>
    </row>
    <row r="696" spans="1:24" x14ac:dyDescent="0.3">
      <c r="A696" s="44" t="s">
        <v>6595</v>
      </c>
      <c r="B696" s="68" t="s">
        <v>6596</v>
      </c>
      <c r="C696" s="2" t="s">
        <v>1</v>
      </c>
      <c r="D696" s="2">
        <v>41</v>
      </c>
      <c r="E696" s="6">
        <v>28716</v>
      </c>
      <c r="F696" s="7">
        <v>43805.587291666663</v>
      </c>
      <c r="G696" s="69" t="s">
        <v>4</v>
      </c>
      <c r="H696" s="68">
        <v>1487</v>
      </c>
      <c r="I696" s="8">
        <f t="shared" si="50"/>
        <v>15.173469387755102</v>
      </c>
      <c r="J696" s="90">
        <v>3.7170000000000001</v>
      </c>
      <c r="K696" s="69">
        <v>98</v>
      </c>
      <c r="L696" s="68">
        <v>400</v>
      </c>
      <c r="M696" s="8">
        <f t="shared" si="51"/>
        <v>4.0816326530612246</v>
      </c>
      <c r="N696" s="90">
        <v>2.1949999999999998</v>
      </c>
      <c r="O696" s="69">
        <f>K696</f>
        <v>98</v>
      </c>
      <c r="P696" s="181">
        <f t="shared" si="53"/>
        <v>3.7174999999999998</v>
      </c>
      <c r="Q696" s="77" t="s">
        <v>716</v>
      </c>
      <c r="V696" s="84">
        <v>0.43611111111111112</v>
      </c>
      <c r="W696" s="85">
        <v>0.58333333333333337</v>
      </c>
      <c r="X696" s="86">
        <f t="shared" si="54"/>
        <v>0.14722222222222225</v>
      </c>
    </row>
    <row r="697" spans="1:24" x14ac:dyDescent="0.3">
      <c r="A697" s="44" t="s">
        <v>6597</v>
      </c>
      <c r="B697" s="68" t="s">
        <v>6598</v>
      </c>
      <c r="C697" s="2" t="s">
        <v>6</v>
      </c>
      <c r="D697" s="2">
        <v>78</v>
      </c>
      <c r="E697" s="6">
        <v>14979</v>
      </c>
      <c r="F697" s="7">
        <v>43805.600844907407</v>
      </c>
      <c r="G697" s="69" t="s">
        <v>4</v>
      </c>
      <c r="H697" s="68">
        <v>1667</v>
      </c>
      <c r="I697" s="8">
        <f t="shared" si="50"/>
        <v>17.547368421052632</v>
      </c>
      <c r="J697" s="90">
        <v>3.9910000000000001</v>
      </c>
      <c r="K697" s="69">
        <v>95</v>
      </c>
      <c r="L697" s="68">
        <v>519</v>
      </c>
      <c r="M697" s="8">
        <f t="shared" si="51"/>
        <v>5.40625</v>
      </c>
      <c r="N697" s="90">
        <v>2.13</v>
      </c>
      <c r="O697" s="69">
        <v>96</v>
      </c>
      <c r="P697" s="181">
        <f t="shared" si="53"/>
        <v>3.2457560085184056</v>
      </c>
      <c r="Q697" s="77" t="s">
        <v>716</v>
      </c>
      <c r="V697" s="84">
        <v>0.41666666666666669</v>
      </c>
      <c r="W697" s="85">
        <v>0.59722222222222221</v>
      </c>
      <c r="X697" s="86">
        <f t="shared" si="54"/>
        <v>0.18055555555555552</v>
      </c>
    </row>
    <row r="698" spans="1:24" x14ac:dyDescent="0.3">
      <c r="A698" s="44" t="s">
        <v>6599</v>
      </c>
      <c r="B698" s="68" t="s">
        <v>6600</v>
      </c>
      <c r="C698" s="2" t="s">
        <v>1</v>
      </c>
      <c r="D698" s="2">
        <v>70</v>
      </c>
      <c r="E698" s="6">
        <v>18120</v>
      </c>
      <c r="F698" s="7">
        <v>43805.617442129631</v>
      </c>
      <c r="G698" s="69" t="s">
        <v>4</v>
      </c>
      <c r="H698" s="68">
        <v>2547</v>
      </c>
      <c r="I698" s="8">
        <f t="shared" si="50"/>
        <v>24.970588235294116</v>
      </c>
      <c r="J698" s="90">
        <v>4.7670000000000003</v>
      </c>
      <c r="K698" s="69">
        <v>102</v>
      </c>
      <c r="L698" s="68">
        <v>703</v>
      </c>
      <c r="M698" s="8">
        <f t="shared" si="51"/>
        <v>6.8921568627450984</v>
      </c>
      <c r="N698" s="90">
        <v>2.5249999999999999</v>
      </c>
      <c r="O698" s="69">
        <f>K698</f>
        <v>102</v>
      </c>
      <c r="P698" s="181">
        <f t="shared" si="53"/>
        <v>3.6230440967283069</v>
      </c>
      <c r="Q698" s="77" t="s">
        <v>716</v>
      </c>
      <c r="V698" s="84">
        <v>0.47013888888888888</v>
      </c>
      <c r="W698" s="85">
        <v>0.61805555555555558</v>
      </c>
      <c r="X698" s="86">
        <f t="shared" si="54"/>
        <v>0.1479166666666667</v>
      </c>
    </row>
    <row r="699" spans="1:24" x14ac:dyDescent="0.3">
      <c r="A699" s="44" t="s">
        <v>6601</v>
      </c>
      <c r="B699" s="68" t="s">
        <v>6602</v>
      </c>
      <c r="C699" s="2" t="s">
        <v>1</v>
      </c>
      <c r="D699" s="2">
        <v>51</v>
      </c>
      <c r="E699" s="6">
        <v>24886</v>
      </c>
      <c r="F699" s="7">
        <v>43805.631539351853</v>
      </c>
      <c r="G699" s="69" t="s">
        <v>4</v>
      </c>
      <c r="H699" s="68">
        <v>2099</v>
      </c>
      <c r="I699" s="8">
        <f t="shared" si="50"/>
        <v>20.99</v>
      </c>
      <c r="J699" s="90">
        <v>4.46</v>
      </c>
      <c r="K699" s="69">
        <v>100</v>
      </c>
      <c r="L699" s="68">
        <v>357</v>
      </c>
      <c r="M699" s="8">
        <f t="shared" si="51"/>
        <v>3.57</v>
      </c>
      <c r="N699" s="90">
        <v>1.95</v>
      </c>
      <c r="O699" s="69">
        <f>K699</f>
        <v>100</v>
      </c>
      <c r="P699" s="181">
        <f t="shared" si="53"/>
        <v>5.8795518207282909</v>
      </c>
      <c r="Q699" s="77" t="s">
        <v>716</v>
      </c>
      <c r="V699" s="84">
        <v>0.48472222222222222</v>
      </c>
      <c r="W699" s="85">
        <v>0.63194444444444442</v>
      </c>
      <c r="X699" s="86">
        <f t="shared" si="54"/>
        <v>0.1472222222222222</v>
      </c>
    </row>
    <row r="700" spans="1:24" x14ac:dyDescent="0.3">
      <c r="A700" s="44" t="s">
        <v>6603</v>
      </c>
      <c r="B700" s="68" t="s">
        <v>6604</v>
      </c>
      <c r="C700" s="2" t="s">
        <v>6</v>
      </c>
      <c r="D700" s="2">
        <v>52</v>
      </c>
      <c r="E700" s="6">
        <v>24669</v>
      </c>
      <c r="F700" s="7">
        <v>43805.643680555557</v>
      </c>
      <c r="G700" s="69" t="s">
        <v>4</v>
      </c>
      <c r="H700" s="68">
        <v>2010</v>
      </c>
      <c r="I700" s="8">
        <f t="shared" si="50"/>
        <v>19.514563106796118</v>
      </c>
      <c r="J700" s="90">
        <v>4.8929999999999998</v>
      </c>
      <c r="K700" s="69">
        <v>103</v>
      </c>
      <c r="L700" s="68">
        <v>451</v>
      </c>
      <c r="M700" s="8">
        <f t="shared" si="51"/>
        <v>4.3786407766990294</v>
      </c>
      <c r="N700" s="90">
        <v>2.0630000000000002</v>
      </c>
      <c r="O700" s="69">
        <f>K700</f>
        <v>103</v>
      </c>
      <c r="P700" s="181">
        <f t="shared" si="53"/>
        <v>4.4567627494456765</v>
      </c>
      <c r="Q700" s="77" t="s">
        <v>716</v>
      </c>
      <c r="V700" s="84">
        <v>0.48888888888888887</v>
      </c>
      <c r="W700" s="85">
        <v>0.64583333333333337</v>
      </c>
      <c r="X700" s="86">
        <f t="shared" si="54"/>
        <v>0.1569444444444445</v>
      </c>
    </row>
    <row r="701" spans="1:24" x14ac:dyDescent="0.3">
      <c r="A701" s="44" t="s">
        <v>2383</v>
      </c>
      <c r="B701" s="68" t="s">
        <v>303</v>
      </c>
      <c r="C701" s="2" t="s">
        <v>6</v>
      </c>
      <c r="D701" s="2">
        <v>51</v>
      </c>
      <c r="E701" s="6">
        <v>25099</v>
      </c>
      <c r="F701" s="7">
        <v>43808.520057870373</v>
      </c>
      <c r="G701" s="69" t="s">
        <v>4</v>
      </c>
      <c r="H701" s="68">
        <v>1158</v>
      </c>
      <c r="I701" s="8">
        <f t="shared" si="50"/>
        <v>11.134615384615385</v>
      </c>
      <c r="J701" s="90">
        <v>3.4049999999999998</v>
      </c>
      <c r="K701" s="69">
        <v>104</v>
      </c>
      <c r="L701" s="68">
        <v>458</v>
      </c>
      <c r="M701" s="8">
        <f t="shared" si="51"/>
        <v>4.3619047619047615</v>
      </c>
      <c r="N701" s="90">
        <v>2.1760000000000002</v>
      </c>
      <c r="O701" s="69">
        <v>105</v>
      </c>
      <c r="P701" s="181">
        <f t="shared" si="53"/>
        <v>2.5526956667786367</v>
      </c>
      <c r="Q701" s="77" t="s">
        <v>716</v>
      </c>
      <c r="V701" s="84">
        <v>0.37152777777777773</v>
      </c>
      <c r="W701" s="85">
        <v>0.52083333333333337</v>
      </c>
      <c r="X701" s="86">
        <f t="shared" si="54"/>
        <v>0.14930555555555564</v>
      </c>
    </row>
    <row r="702" spans="1:24" x14ac:dyDescent="0.3">
      <c r="A702" s="44" t="s">
        <v>6605</v>
      </c>
      <c r="B702" s="68" t="s">
        <v>6606</v>
      </c>
      <c r="C702" s="2" t="s">
        <v>6</v>
      </c>
      <c r="D702" s="2">
        <v>61</v>
      </c>
      <c r="E702" s="6">
        <v>21294</v>
      </c>
      <c r="F702" s="7">
        <v>43808.531261574077</v>
      </c>
      <c r="G702" s="69" t="s">
        <v>4</v>
      </c>
      <c r="H702" s="68">
        <v>1151</v>
      </c>
      <c r="I702" s="8">
        <f t="shared" si="50"/>
        <v>11.396039603960396</v>
      </c>
      <c r="J702" s="90">
        <v>3.3980000000000001</v>
      </c>
      <c r="K702" s="69">
        <v>101</v>
      </c>
      <c r="L702" s="68">
        <v>266</v>
      </c>
      <c r="M702" s="8">
        <f t="shared" si="51"/>
        <v>2.6336633663366338</v>
      </c>
      <c r="N702" s="90">
        <v>1.508</v>
      </c>
      <c r="O702" s="69">
        <f>K702</f>
        <v>101</v>
      </c>
      <c r="P702" s="181">
        <f t="shared" si="53"/>
        <v>4.3270676691729326</v>
      </c>
      <c r="Q702" s="77" t="s">
        <v>716</v>
      </c>
      <c r="V702" s="84">
        <v>0.38680555555555557</v>
      </c>
      <c r="W702" s="85">
        <v>0.53472222222222221</v>
      </c>
      <c r="X702" s="86">
        <f t="shared" si="54"/>
        <v>0.14791666666666664</v>
      </c>
    </row>
    <row r="703" spans="1:24" x14ac:dyDescent="0.3">
      <c r="A703" s="44" t="s">
        <v>6607</v>
      </c>
      <c r="B703" s="68" t="s">
        <v>6608</v>
      </c>
      <c r="C703" s="2" t="s">
        <v>6</v>
      </c>
      <c r="D703" s="2">
        <v>51</v>
      </c>
      <c r="E703" s="6">
        <v>25060</v>
      </c>
      <c r="F703" s="7">
        <v>43808.54886574074</v>
      </c>
      <c r="G703" s="69" t="s">
        <v>4</v>
      </c>
      <c r="H703" s="68">
        <v>1067</v>
      </c>
      <c r="I703" s="8">
        <f t="shared" si="50"/>
        <v>10.67</v>
      </c>
      <c r="J703" s="90">
        <v>3.4529999999999998</v>
      </c>
      <c r="K703" s="69">
        <v>100</v>
      </c>
      <c r="L703" s="68">
        <v>424</v>
      </c>
      <c r="M703" s="8">
        <f t="shared" si="51"/>
        <v>4.1980198019801982</v>
      </c>
      <c r="N703" s="90">
        <v>1.99</v>
      </c>
      <c r="O703" s="69">
        <v>101</v>
      </c>
      <c r="P703" s="181">
        <f t="shared" si="53"/>
        <v>2.5416745283018867</v>
      </c>
      <c r="Q703" s="77" t="s">
        <v>716</v>
      </c>
      <c r="V703" s="84">
        <v>0.3888888888888889</v>
      </c>
      <c r="W703" s="85">
        <v>0.54861111111111105</v>
      </c>
      <c r="X703" s="86">
        <f t="shared" si="54"/>
        <v>0.15972222222222215</v>
      </c>
    </row>
    <row r="704" spans="1:24" x14ac:dyDescent="0.3">
      <c r="A704" s="44" t="s">
        <v>6609</v>
      </c>
      <c r="B704" s="68" t="s">
        <v>6610</v>
      </c>
      <c r="C704" s="2" t="s">
        <v>1</v>
      </c>
      <c r="D704" s="2">
        <v>48</v>
      </c>
      <c r="E704" s="6">
        <v>26094</v>
      </c>
      <c r="F704" s="7">
        <v>43808.565416666665</v>
      </c>
      <c r="G704" s="69" t="s">
        <v>4</v>
      </c>
      <c r="H704" s="68">
        <v>1024</v>
      </c>
      <c r="I704" s="8">
        <f t="shared" si="50"/>
        <v>9.7523809523809533</v>
      </c>
      <c r="J704" s="90">
        <v>3.125</v>
      </c>
      <c r="K704" s="69">
        <v>105</v>
      </c>
      <c r="L704" s="68">
        <v>352</v>
      </c>
      <c r="M704" s="8">
        <f t="shared" si="51"/>
        <v>3.3523809523809525</v>
      </c>
      <c r="N704" s="90">
        <v>1.7589999999999999</v>
      </c>
      <c r="O704" s="69">
        <f>K704</f>
        <v>105</v>
      </c>
      <c r="P704" s="181">
        <f t="shared" si="53"/>
        <v>2.9090909090909092</v>
      </c>
      <c r="Q704" s="77" t="s">
        <v>716</v>
      </c>
      <c r="V704" s="84">
        <v>0.4055555555555555</v>
      </c>
      <c r="W704" s="85">
        <v>0.56944444444444442</v>
      </c>
      <c r="X704" s="86">
        <f t="shared" si="54"/>
        <v>0.16388888888888892</v>
      </c>
    </row>
    <row r="705" spans="1:24" x14ac:dyDescent="0.3">
      <c r="A705" s="44" t="s">
        <v>6611</v>
      </c>
      <c r="B705" s="68" t="s">
        <v>6612</v>
      </c>
      <c r="C705" s="2" t="s">
        <v>1</v>
      </c>
      <c r="D705" s="2">
        <v>57</v>
      </c>
      <c r="E705" s="6">
        <v>22682</v>
      </c>
      <c r="F705" s="7">
        <v>43808.575983796298</v>
      </c>
      <c r="G705" s="69" t="s">
        <v>4</v>
      </c>
      <c r="H705" s="68">
        <v>2521</v>
      </c>
      <c r="I705" s="8">
        <f t="shared" si="50"/>
        <v>24.715686274509803</v>
      </c>
      <c r="J705" s="90">
        <v>5.4690000000000003</v>
      </c>
      <c r="K705" s="69">
        <v>102</v>
      </c>
      <c r="L705" s="68">
        <v>411</v>
      </c>
      <c r="M705" s="8">
        <f t="shared" si="51"/>
        <v>4.0294117647058822</v>
      </c>
      <c r="N705" s="90">
        <v>2.3519999999999999</v>
      </c>
      <c r="O705" s="69">
        <f>K705</f>
        <v>102</v>
      </c>
      <c r="P705" s="181">
        <f t="shared" si="53"/>
        <v>6.1338199513381992</v>
      </c>
      <c r="Q705" s="77" t="s">
        <v>716</v>
      </c>
      <c r="V705" s="84">
        <v>0.4236111111111111</v>
      </c>
      <c r="W705" s="85">
        <v>0.58333333333333337</v>
      </c>
      <c r="X705" s="86">
        <f t="shared" si="54"/>
        <v>0.15972222222222227</v>
      </c>
    </row>
    <row r="706" spans="1:24" x14ac:dyDescent="0.3">
      <c r="A706" s="44" t="s">
        <v>6613</v>
      </c>
      <c r="B706" s="68" t="s">
        <v>4472</v>
      </c>
      <c r="C706" s="2" t="s">
        <v>1</v>
      </c>
      <c r="D706" s="2">
        <v>63</v>
      </c>
      <c r="E706" s="6">
        <v>20735</v>
      </c>
      <c r="F706" s="7">
        <v>43808.588333333333</v>
      </c>
      <c r="G706" s="69" t="s">
        <v>4</v>
      </c>
      <c r="H706" s="68">
        <v>2177</v>
      </c>
      <c r="I706" s="8">
        <f t="shared" si="50"/>
        <v>23.408602150537636</v>
      </c>
      <c r="J706" s="90">
        <v>4.7350000000000003</v>
      </c>
      <c r="K706" s="69">
        <v>93</v>
      </c>
      <c r="L706" s="68">
        <v>492</v>
      </c>
      <c r="M706" s="8">
        <f t="shared" si="51"/>
        <v>5.290322580645161</v>
      </c>
      <c r="N706" s="90">
        <v>2.14</v>
      </c>
      <c r="O706" s="69">
        <f>K706</f>
        <v>93</v>
      </c>
      <c r="P706" s="181">
        <f t="shared" si="53"/>
        <v>4.4247967479674806</v>
      </c>
      <c r="Q706" s="77" t="s">
        <v>716</v>
      </c>
      <c r="V706" s="84">
        <v>0.43333333333333335</v>
      </c>
      <c r="W706" s="85">
        <v>0.59722222222222221</v>
      </c>
      <c r="X706" s="86">
        <f t="shared" si="54"/>
        <v>0.16388888888888886</v>
      </c>
    </row>
    <row r="707" spans="1:24" x14ac:dyDescent="0.3">
      <c r="A707" s="44" t="s">
        <v>6614</v>
      </c>
      <c r="B707" s="68" t="s">
        <v>6615</v>
      </c>
      <c r="C707" s="2" t="s">
        <v>1</v>
      </c>
      <c r="D707" s="2">
        <v>34</v>
      </c>
      <c r="E707" s="6">
        <v>31310</v>
      </c>
      <c r="F707" s="7">
        <v>43808.611203703702</v>
      </c>
      <c r="G707" s="69" t="s">
        <v>4</v>
      </c>
      <c r="H707" s="68">
        <v>1601</v>
      </c>
      <c r="I707" s="8">
        <f t="shared" ref="I707:I770" si="55">H707/K707</f>
        <v>15.851485148514852</v>
      </c>
      <c r="J707" s="90">
        <v>4.1020000000000003</v>
      </c>
      <c r="K707" s="69">
        <v>101</v>
      </c>
      <c r="L707" s="68">
        <v>407</v>
      </c>
      <c r="M707" s="8">
        <f t="shared" ref="M707:M770" si="56">L707/O707</f>
        <v>3.9901960784313726</v>
      </c>
      <c r="N707" s="90">
        <v>2.2000000000000002</v>
      </c>
      <c r="O707" s="69">
        <v>102</v>
      </c>
      <c r="P707" s="181">
        <f t="shared" ref="P707:P770" si="57">I707/M707</f>
        <v>3.9726080716179726</v>
      </c>
      <c r="Q707" s="77" t="s">
        <v>716</v>
      </c>
      <c r="V707" s="84">
        <v>0.4548611111111111</v>
      </c>
      <c r="W707" s="85">
        <v>0.61805555555555558</v>
      </c>
      <c r="X707" s="86">
        <f t="shared" ref="X707:X770" si="58">IF(AND(W707&lt;&gt;0,V707&lt;&gt;0),W707-V707,"No_data")</f>
        <v>0.16319444444444448</v>
      </c>
    </row>
    <row r="708" spans="1:24" x14ac:dyDescent="0.3">
      <c r="A708" s="44" t="s">
        <v>6616</v>
      </c>
      <c r="B708" s="68" t="s">
        <v>165</v>
      </c>
      <c r="C708" s="2" t="s">
        <v>1</v>
      </c>
      <c r="D708" s="2">
        <v>61</v>
      </c>
      <c r="E708" s="6">
        <v>21370</v>
      </c>
      <c r="F708" s="7">
        <v>43808.629016203704</v>
      </c>
      <c r="G708" s="69" t="s">
        <v>4</v>
      </c>
      <c r="H708" s="68">
        <v>2036</v>
      </c>
      <c r="I708" s="8">
        <f t="shared" si="55"/>
        <v>19.96078431372549</v>
      </c>
      <c r="J708" s="90">
        <v>4.5880000000000001</v>
      </c>
      <c r="K708" s="69">
        <v>102</v>
      </c>
      <c r="L708" s="68">
        <v>505</v>
      </c>
      <c r="M708" s="8">
        <f t="shared" si="56"/>
        <v>4.9509803921568629</v>
      </c>
      <c r="N708" s="90">
        <v>2.4710000000000001</v>
      </c>
      <c r="O708" s="69">
        <f>K708</f>
        <v>102</v>
      </c>
      <c r="P708" s="181">
        <f t="shared" si="57"/>
        <v>4.0316831683168317</v>
      </c>
      <c r="Q708" s="77" t="s">
        <v>716</v>
      </c>
      <c r="V708" s="84">
        <v>0.46180555555555558</v>
      </c>
      <c r="W708" s="85">
        <v>0.63194444444444442</v>
      </c>
      <c r="X708" s="86">
        <f t="shared" si="58"/>
        <v>0.17013888888888884</v>
      </c>
    </row>
    <row r="709" spans="1:24" x14ac:dyDescent="0.3">
      <c r="A709" s="44" t="s">
        <v>6617</v>
      </c>
      <c r="B709" s="68" t="s">
        <v>6618</v>
      </c>
      <c r="C709" s="2" t="s">
        <v>6</v>
      </c>
      <c r="D709" s="2">
        <v>31</v>
      </c>
      <c r="E709" s="6">
        <v>32470</v>
      </c>
      <c r="F709" s="7">
        <v>43808.640162037038</v>
      </c>
      <c r="G709" s="69" t="s">
        <v>4</v>
      </c>
      <c r="H709" s="68">
        <v>679</v>
      </c>
      <c r="I709" s="8">
        <f t="shared" si="55"/>
        <v>6.6568627450980395</v>
      </c>
      <c r="J709" s="90">
        <v>2.427</v>
      </c>
      <c r="K709" s="69">
        <v>102</v>
      </c>
      <c r="L709" s="68">
        <v>254</v>
      </c>
      <c r="M709" s="8">
        <f t="shared" si="56"/>
        <v>2.4901960784313726</v>
      </c>
      <c r="N709" s="90">
        <v>1.5529999999999999</v>
      </c>
      <c r="O709" s="69">
        <f>K709</f>
        <v>102</v>
      </c>
      <c r="P709" s="181">
        <f t="shared" si="57"/>
        <v>2.673228346456693</v>
      </c>
      <c r="Q709" s="77" t="s">
        <v>716</v>
      </c>
      <c r="V709" s="84">
        <v>0.47569444444444442</v>
      </c>
      <c r="W709" s="85">
        <v>0.64583333333333337</v>
      </c>
      <c r="X709" s="86">
        <f t="shared" si="58"/>
        <v>0.17013888888888895</v>
      </c>
    </row>
    <row r="710" spans="1:24" x14ac:dyDescent="0.3">
      <c r="A710" s="44" t="s">
        <v>6619</v>
      </c>
      <c r="B710" s="68" t="s">
        <v>1873</v>
      </c>
      <c r="C710" s="2" t="s">
        <v>1</v>
      </c>
      <c r="D710" s="2">
        <v>53</v>
      </c>
      <c r="E710" s="6">
        <v>24406</v>
      </c>
      <c r="F710" s="7">
        <v>43809.523020833331</v>
      </c>
      <c r="G710" s="69" t="s">
        <v>4</v>
      </c>
      <c r="H710" s="68">
        <v>1864</v>
      </c>
      <c r="I710" s="8">
        <f t="shared" si="55"/>
        <v>17.923076923076923</v>
      </c>
      <c r="J710" s="90">
        <v>4.5229999999999997</v>
      </c>
      <c r="K710" s="69">
        <v>104</v>
      </c>
      <c r="L710" s="68">
        <v>435</v>
      </c>
      <c r="M710" s="8">
        <f t="shared" si="56"/>
        <v>4.3499999999999996</v>
      </c>
      <c r="N710" s="90">
        <v>2.0569999999999999</v>
      </c>
      <c r="O710" s="69">
        <v>100</v>
      </c>
      <c r="P710" s="181">
        <f t="shared" si="57"/>
        <v>4.120247568523431</v>
      </c>
      <c r="Q710" s="77" t="s">
        <v>716</v>
      </c>
      <c r="V710" s="84">
        <v>0.37638888888888888</v>
      </c>
      <c r="W710" s="85">
        <v>0.52083333333333337</v>
      </c>
      <c r="X710" s="86">
        <f t="shared" si="58"/>
        <v>0.14444444444444449</v>
      </c>
    </row>
    <row r="711" spans="1:24" x14ac:dyDescent="0.3">
      <c r="A711" s="44" t="s">
        <v>6620</v>
      </c>
      <c r="B711" s="68" t="s">
        <v>91</v>
      </c>
      <c r="C711" s="2" t="s">
        <v>1</v>
      </c>
      <c r="D711" s="2">
        <v>72</v>
      </c>
      <c r="E711" s="6">
        <v>17488</v>
      </c>
      <c r="F711" s="7">
        <v>43809.534756944442</v>
      </c>
      <c r="G711" s="69" t="s">
        <v>4</v>
      </c>
      <c r="H711" s="68">
        <v>2589</v>
      </c>
      <c r="I711" s="8">
        <f t="shared" si="55"/>
        <v>24.89423076923077</v>
      </c>
      <c r="J711" s="90">
        <v>5.3970000000000002</v>
      </c>
      <c r="K711" s="69">
        <v>104</v>
      </c>
      <c r="L711" s="68">
        <v>945</v>
      </c>
      <c r="M711" s="8">
        <f t="shared" si="56"/>
        <v>9.0865384615384617</v>
      </c>
      <c r="N711" s="90">
        <v>3.4390000000000001</v>
      </c>
      <c r="O711" s="69">
        <f>K711</f>
        <v>104</v>
      </c>
      <c r="P711" s="181">
        <f t="shared" si="57"/>
        <v>2.7396825396825397</v>
      </c>
      <c r="Q711" s="77" t="s">
        <v>716</v>
      </c>
      <c r="V711" s="84">
        <v>0.3888888888888889</v>
      </c>
      <c r="W711" s="85">
        <v>0.53472222222222221</v>
      </c>
      <c r="X711" s="86">
        <f t="shared" si="58"/>
        <v>0.14583333333333331</v>
      </c>
    </row>
    <row r="712" spans="1:24" x14ac:dyDescent="0.3">
      <c r="A712" s="44" t="s">
        <v>6621</v>
      </c>
      <c r="B712" s="68" t="s">
        <v>464</v>
      </c>
      <c r="C712" s="2" t="s">
        <v>1</v>
      </c>
      <c r="D712" s="2">
        <v>46</v>
      </c>
      <c r="E712" s="6">
        <v>26767</v>
      </c>
      <c r="F712" s="7">
        <v>43809.547210648147</v>
      </c>
      <c r="G712" s="69" t="s">
        <v>4</v>
      </c>
      <c r="H712" s="68">
        <v>1124</v>
      </c>
      <c r="I712" s="8">
        <f t="shared" si="55"/>
        <v>11.24</v>
      </c>
      <c r="J712" s="90">
        <v>3.4169999999999998</v>
      </c>
      <c r="K712" s="69">
        <v>100</v>
      </c>
      <c r="L712" s="68">
        <v>465</v>
      </c>
      <c r="M712" s="8">
        <f t="shared" si="56"/>
        <v>4.6500000000000004</v>
      </c>
      <c r="N712" s="90">
        <v>2.4049999999999998</v>
      </c>
      <c r="O712" s="69">
        <f>K712</f>
        <v>100</v>
      </c>
      <c r="P712" s="181">
        <f t="shared" si="57"/>
        <v>2.4172043010752686</v>
      </c>
      <c r="Q712" s="77" t="s">
        <v>716</v>
      </c>
      <c r="V712" s="84">
        <v>0.40416666666666662</v>
      </c>
      <c r="W712" s="85">
        <v>0.54861111111111105</v>
      </c>
      <c r="X712" s="86">
        <f t="shared" si="58"/>
        <v>0.14444444444444443</v>
      </c>
    </row>
    <row r="713" spans="1:24" x14ac:dyDescent="0.3">
      <c r="A713" s="44" t="s">
        <v>6622</v>
      </c>
      <c r="B713" s="68" t="s">
        <v>1480</v>
      </c>
      <c r="C713" s="2" t="s">
        <v>1</v>
      </c>
      <c r="D713" s="2">
        <v>72</v>
      </c>
      <c r="E713" s="6">
        <v>17489</v>
      </c>
      <c r="F713" s="7">
        <v>43809.574629629627</v>
      </c>
      <c r="G713" s="69" t="s">
        <v>4</v>
      </c>
      <c r="H713" s="68">
        <v>2252</v>
      </c>
      <c r="I713" s="8">
        <f t="shared" si="55"/>
        <v>22.078431372549019</v>
      </c>
      <c r="J713" s="90">
        <v>4.9729999999999999</v>
      </c>
      <c r="K713" s="69">
        <v>102</v>
      </c>
      <c r="L713" s="68">
        <v>582</v>
      </c>
      <c r="M713" s="8">
        <f t="shared" si="56"/>
        <v>5.7058823529411766</v>
      </c>
      <c r="N713" s="90">
        <v>2.7949999999999999</v>
      </c>
      <c r="O713" s="69">
        <f>K713</f>
        <v>102</v>
      </c>
      <c r="P713" s="181">
        <f t="shared" si="57"/>
        <v>3.8694158075601375</v>
      </c>
      <c r="Q713" s="77" t="s">
        <v>716</v>
      </c>
      <c r="V713" s="84">
        <v>0.42499999999999999</v>
      </c>
      <c r="W713" s="85">
        <v>0.56944444444444442</v>
      </c>
      <c r="X713" s="86">
        <f t="shared" si="58"/>
        <v>0.14444444444444443</v>
      </c>
    </row>
    <row r="714" spans="1:24" x14ac:dyDescent="0.3">
      <c r="A714" s="44" t="s">
        <v>6623</v>
      </c>
      <c r="B714" s="68" t="s">
        <v>6624</v>
      </c>
      <c r="C714" s="2" t="s">
        <v>6</v>
      </c>
      <c r="D714" s="2">
        <v>38</v>
      </c>
      <c r="E714" s="6">
        <v>29600</v>
      </c>
      <c r="F714" s="7">
        <v>43809.587881944448</v>
      </c>
      <c r="G714" s="69" t="s">
        <v>4</v>
      </c>
      <c r="H714" s="68">
        <v>566</v>
      </c>
      <c r="I714" s="8">
        <f t="shared" si="55"/>
        <v>5.66</v>
      </c>
      <c r="J714" s="90">
        <v>2.2029999999999998</v>
      </c>
      <c r="K714" s="69">
        <v>100</v>
      </c>
      <c r="L714" s="68">
        <v>145</v>
      </c>
      <c r="M714" s="8">
        <f t="shared" si="56"/>
        <v>1.45</v>
      </c>
      <c r="N714" s="90">
        <v>1.212</v>
      </c>
      <c r="O714" s="69">
        <f>K714</f>
        <v>100</v>
      </c>
      <c r="P714" s="181">
        <f t="shared" si="57"/>
        <v>3.9034482758620692</v>
      </c>
      <c r="Q714" s="77" t="s">
        <v>716</v>
      </c>
      <c r="V714" s="84">
        <v>0.40625</v>
      </c>
      <c r="W714" s="85">
        <v>0.58333333333333337</v>
      </c>
      <c r="X714" s="86">
        <f t="shared" si="58"/>
        <v>0.17708333333333337</v>
      </c>
    </row>
    <row r="715" spans="1:24" x14ac:dyDescent="0.3">
      <c r="A715" s="44" t="s">
        <v>6625</v>
      </c>
      <c r="B715" s="68" t="s">
        <v>4722</v>
      </c>
      <c r="C715" s="2" t="s">
        <v>1</v>
      </c>
      <c r="D715" s="2">
        <v>50</v>
      </c>
      <c r="E715" s="6">
        <v>25339</v>
      </c>
      <c r="F715" s="7">
        <v>43809.605347222219</v>
      </c>
      <c r="G715" s="69" t="s">
        <v>4</v>
      </c>
      <c r="H715" s="68">
        <v>1197</v>
      </c>
      <c r="I715" s="8">
        <f t="shared" si="55"/>
        <v>12.214285714285714</v>
      </c>
      <c r="J715" s="90">
        <v>4.0110000000000001</v>
      </c>
      <c r="K715" s="69">
        <v>98</v>
      </c>
      <c r="L715" s="68">
        <v>311</v>
      </c>
      <c r="M715" s="8">
        <f t="shared" si="56"/>
        <v>3.11</v>
      </c>
      <c r="N715" s="90">
        <v>1.9119999999999999</v>
      </c>
      <c r="O715" s="69">
        <v>100</v>
      </c>
      <c r="P715" s="181">
        <f t="shared" si="57"/>
        <v>3.9274230592558568</v>
      </c>
      <c r="Q715" s="77" t="s">
        <v>716</v>
      </c>
      <c r="V715" s="84">
        <v>0.4375</v>
      </c>
      <c r="W715" s="85">
        <v>0.60416666666666663</v>
      </c>
      <c r="X715" s="86">
        <f t="shared" si="58"/>
        <v>0.16666666666666663</v>
      </c>
    </row>
    <row r="716" spans="1:24" x14ac:dyDescent="0.3">
      <c r="A716" s="44" t="s">
        <v>6626</v>
      </c>
      <c r="B716" s="68" t="s">
        <v>6627</v>
      </c>
      <c r="C716" s="2" t="s">
        <v>1</v>
      </c>
      <c r="D716" s="2">
        <v>50</v>
      </c>
      <c r="E716" s="6">
        <v>25308</v>
      </c>
      <c r="F716" s="7">
        <v>43809.617129629631</v>
      </c>
      <c r="G716" s="69" t="s">
        <v>4</v>
      </c>
      <c r="H716" s="68">
        <v>2031</v>
      </c>
      <c r="I716" s="8">
        <f t="shared" si="55"/>
        <v>19.718446601941746</v>
      </c>
      <c r="J716" s="90">
        <v>4.2249999999999996</v>
      </c>
      <c r="K716" s="69">
        <v>103</v>
      </c>
      <c r="L716" s="68">
        <v>429</v>
      </c>
      <c r="M716" s="8">
        <f t="shared" si="56"/>
        <v>4.0471698113207548</v>
      </c>
      <c r="N716" s="90">
        <v>1.9590000000000001</v>
      </c>
      <c r="O716" s="69">
        <v>106</v>
      </c>
      <c r="P716" s="181">
        <f t="shared" si="57"/>
        <v>4.8721569692443474</v>
      </c>
      <c r="Q716" s="77" t="s">
        <v>716</v>
      </c>
      <c r="V716" s="84">
        <v>0.4465277777777778</v>
      </c>
      <c r="W716" s="85">
        <v>0.61805555555555558</v>
      </c>
      <c r="X716" s="86">
        <f t="shared" si="58"/>
        <v>0.17152777777777778</v>
      </c>
    </row>
    <row r="717" spans="1:24" x14ac:dyDescent="0.3">
      <c r="A717" s="44" t="s">
        <v>6628</v>
      </c>
      <c r="B717" s="68" t="s">
        <v>6629</v>
      </c>
      <c r="C717" s="2" t="s">
        <v>1</v>
      </c>
      <c r="D717" s="2">
        <v>57</v>
      </c>
      <c r="E717" s="6">
        <v>22854</v>
      </c>
      <c r="F717" s="7">
        <v>43809.636388888888</v>
      </c>
      <c r="G717" s="69" t="s">
        <v>4</v>
      </c>
      <c r="H717" s="68">
        <v>2668</v>
      </c>
      <c r="I717" s="8">
        <f t="shared" si="55"/>
        <v>26.156862745098039</v>
      </c>
      <c r="J717" s="90">
        <v>5.0599999999999996</v>
      </c>
      <c r="K717" s="69">
        <v>102</v>
      </c>
      <c r="L717" s="68">
        <v>336</v>
      </c>
      <c r="M717" s="8">
        <f t="shared" si="56"/>
        <v>3.3267326732673266</v>
      </c>
      <c r="N717" s="90">
        <v>1.6859999999999999</v>
      </c>
      <c r="O717" s="69">
        <v>101</v>
      </c>
      <c r="P717" s="181">
        <f t="shared" si="57"/>
        <v>7.8626283846872083</v>
      </c>
      <c r="Q717" s="77" t="s">
        <v>716</v>
      </c>
      <c r="V717" s="84">
        <v>0.46527777777777773</v>
      </c>
      <c r="W717" s="85">
        <v>0.63194444444444442</v>
      </c>
      <c r="X717" s="86">
        <f t="shared" si="58"/>
        <v>0.16666666666666669</v>
      </c>
    </row>
    <row r="718" spans="1:24" x14ac:dyDescent="0.3">
      <c r="A718" s="44" t="s">
        <v>6630</v>
      </c>
      <c r="B718" s="68" t="s">
        <v>6631</v>
      </c>
      <c r="C718" s="2" t="s">
        <v>1</v>
      </c>
      <c r="D718" s="2">
        <v>37</v>
      </c>
      <c r="E718" s="6">
        <v>30141</v>
      </c>
      <c r="F718" s="7">
        <v>43809.649131944447</v>
      </c>
      <c r="G718" s="69" t="s">
        <v>4</v>
      </c>
      <c r="H718" s="68">
        <v>1217</v>
      </c>
      <c r="I718" s="8">
        <f t="shared" si="55"/>
        <v>12.049504950495049</v>
      </c>
      <c r="J718" s="90">
        <v>3.52</v>
      </c>
      <c r="K718" s="69">
        <v>101</v>
      </c>
      <c r="L718" s="68">
        <v>300</v>
      </c>
      <c r="M718" s="8">
        <f t="shared" si="56"/>
        <v>2.9702970297029703</v>
      </c>
      <c r="N718" s="90">
        <v>1.615</v>
      </c>
      <c r="O718" s="69">
        <f>K718</f>
        <v>101</v>
      </c>
      <c r="P718" s="181">
        <f t="shared" si="57"/>
        <v>4.0566666666666666</v>
      </c>
      <c r="Q718" s="77" t="s">
        <v>716</v>
      </c>
      <c r="V718" s="84">
        <v>0.48472222222222222</v>
      </c>
      <c r="W718" s="85">
        <v>0.65277777777777779</v>
      </c>
      <c r="X718" s="86">
        <f t="shared" si="58"/>
        <v>0.16805555555555557</v>
      </c>
    </row>
    <row r="719" spans="1:24" x14ac:dyDescent="0.3">
      <c r="A719" s="44" t="s">
        <v>6632</v>
      </c>
      <c r="B719" s="68" t="s">
        <v>6633</v>
      </c>
      <c r="C719" s="2" t="s">
        <v>6</v>
      </c>
      <c r="D719" s="2">
        <v>82</v>
      </c>
      <c r="E719" s="6">
        <v>13604</v>
      </c>
      <c r="F719" s="7">
        <v>43809.660405092596</v>
      </c>
      <c r="G719" s="69" t="s">
        <v>4</v>
      </c>
      <c r="H719" s="68">
        <v>2031</v>
      </c>
      <c r="I719" s="8">
        <f t="shared" si="55"/>
        <v>20.515151515151516</v>
      </c>
      <c r="J719" s="90">
        <v>4.5229999999999997</v>
      </c>
      <c r="K719" s="69">
        <v>99</v>
      </c>
      <c r="L719" s="68">
        <v>697</v>
      </c>
      <c r="M719" s="8">
        <f t="shared" si="56"/>
        <v>6.766990291262136</v>
      </c>
      <c r="N719" s="90">
        <v>2.298</v>
      </c>
      <c r="O719" s="69">
        <v>103</v>
      </c>
      <c r="P719" s="181">
        <f t="shared" si="57"/>
        <v>3.0316507977914005</v>
      </c>
      <c r="Q719" s="77" t="s">
        <v>716</v>
      </c>
      <c r="V719" s="84">
        <v>0.48888888888888887</v>
      </c>
      <c r="W719" s="85">
        <v>0.66319444444444442</v>
      </c>
      <c r="X719" s="86">
        <f t="shared" si="58"/>
        <v>0.17430555555555555</v>
      </c>
    </row>
    <row r="720" spans="1:24" x14ac:dyDescent="0.3">
      <c r="A720" s="44" t="s">
        <v>6634</v>
      </c>
      <c r="B720" s="68" t="s">
        <v>6635</v>
      </c>
      <c r="C720" s="2" t="s">
        <v>1</v>
      </c>
      <c r="D720" s="2">
        <v>77</v>
      </c>
      <c r="E720" s="6">
        <v>15373</v>
      </c>
      <c r="F720" s="7">
        <v>43809.671493055554</v>
      </c>
      <c r="G720" s="69" t="s">
        <v>4</v>
      </c>
      <c r="H720" s="68">
        <v>2529</v>
      </c>
      <c r="I720" s="8">
        <f t="shared" si="55"/>
        <v>25.806122448979593</v>
      </c>
      <c r="J720" s="90">
        <v>5.3120000000000003</v>
      </c>
      <c r="K720" s="69">
        <v>98</v>
      </c>
      <c r="L720" s="68">
        <v>556</v>
      </c>
      <c r="M720" s="8">
        <f t="shared" si="56"/>
        <v>5.6734693877551017</v>
      </c>
      <c r="N720" s="90">
        <v>2.4609999999999999</v>
      </c>
      <c r="O720" s="69">
        <f>K720</f>
        <v>98</v>
      </c>
      <c r="P720" s="181">
        <f t="shared" si="57"/>
        <v>4.5485611510791371</v>
      </c>
      <c r="Q720" s="77" t="s">
        <v>716</v>
      </c>
      <c r="V720" s="84">
        <v>0.51111111111111118</v>
      </c>
      <c r="W720" s="85">
        <v>0.67361111111111116</v>
      </c>
      <c r="X720" s="86">
        <f t="shared" si="58"/>
        <v>0.16249999999999998</v>
      </c>
    </row>
    <row r="721" spans="1:24" x14ac:dyDescent="0.3">
      <c r="A721" s="44" t="s">
        <v>6636</v>
      </c>
      <c r="B721" s="68" t="s">
        <v>4460</v>
      </c>
      <c r="C721" s="2" t="s">
        <v>1</v>
      </c>
      <c r="D721" s="2">
        <v>52</v>
      </c>
      <c r="E721" s="6">
        <v>24656</v>
      </c>
      <c r="F721" s="7">
        <v>43810.519814814812</v>
      </c>
      <c r="G721" s="69" t="s">
        <v>4</v>
      </c>
      <c r="H721" s="68">
        <v>1521</v>
      </c>
      <c r="I721" s="8">
        <f t="shared" si="55"/>
        <v>15.059405940594059</v>
      </c>
      <c r="J721" s="90">
        <v>4.0590000000000002</v>
      </c>
      <c r="K721" s="69">
        <v>101</v>
      </c>
      <c r="L721" s="68">
        <v>400</v>
      </c>
      <c r="M721" s="8">
        <f t="shared" si="56"/>
        <v>3.9603960396039604</v>
      </c>
      <c r="N721" s="90">
        <v>1.913</v>
      </c>
      <c r="O721" s="69">
        <f>K721</f>
        <v>101</v>
      </c>
      <c r="P721" s="181">
        <f t="shared" si="57"/>
        <v>3.8025000000000002</v>
      </c>
      <c r="Q721" s="77" t="s">
        <v>716</v>
      </c>
      <c r="V721" s="84">
        <v>0.36736111111111108</v>
      </c>
      <c r="W721" s="85">
        <v>0.52083333333333337</v>
      </c>
      <c r="X721" s="86">
        <f t="shared" si="58"/>
        <v>0.15347222222222229</v>
      </c>
    </row>
    <row r="722" spans="1:24" x14ac:dyDescent="0.3">
      <c r="A722" s="44" t="s">
        <v>6637</v>
      </c>
      <c r="B722" s="68" t="s">
        <v>6638</v>
      </c>
      <c r="C722" s="2" t="s">
        <v>6</v>
      </c>
      <c r="D722" s="2">
        <v>21</v>
      </c>
      <c r="E722" s="6">
        <v>35893</v>
      </c>
      <c r="F722" s="7">
        <v>43810.535069444442</v>
      </c>
      <c r="G722" s="69" t="s">
        <v>4</v>
      </c>
      <c r="H722" s="68">
        <v>900</v>
      </c>
      <c r="I722" s="8">
        <f t="shared" si="55"/>
        <v>9</v>
      </c>
      <c r="J722" s="90">
        <v>2.843</v>
      </c>
      <c r="K722" s="69">
        <v>100</v>
      </c>
      <c r="L722" s="68">
        <v>185</v>
      </c>
      <c r="M722" s="8">
        <f t="shared" si="56"/>
        <v>1.9270833333333333</v>
      </c>
      <c r="N722" s="90">
        <v>1.3320000000000001</v>
      </c>
      <c r="O722" s="69">
        <v>96</v>
      </c>
      <c r="P722" s="181">
        <f t="shared" si="57"/>
        <v>4.6702702702702705</v>
      </c>
      <c r="Q722" s="77" t="s">
        <v>716</v>
      </c>
      <c r="V722" s="84">
        <v>0.37361111111111112</v>
      </c>
      <c r="W722" s="85">
        <v>0.53472222222222221</v>
      </c>
      <c r="X722" s="86">
        <f t="shared" si="58"/>
        <v>0.16111111111111109</v>
      </c>
    </row>
    <row r="723" spans="1:24" x14ac:dyDescent="0.3">
      <c r="A723" s="44" t="s">
        <v>6639</v>
      </c>
      <c r="B723" s="68" t="s">
        <v>1370</v>
      </c>
      <c r="C723" s="2" t="s">
        <v>1</v>
      </c>
      <c r="D723" s="2">
        <v>56</v>
      </c>
      <c r="E723" s="6">
        <v>23182</v>
      </c>
      <c r="F723" s="7">
        <v>43810.556990740741</v>
      </c>
      <c r="G723" s="69" t="s">
        <v>4</v>
      </c>
      <c r="H723" s="68">
        <v>1599</v>
      </c>
      <c r="I723" s="8">
        <f t="shared" si="55"/>
        <v>15.831683168316832</v>
      </c>
      <c r="J723" s="90">
        <v>4.7519999999999998</v>
      </c>
      <c r="K723" s="69">
        <v>101</v>
      </c>
      <c r="L723" s="68">
        <v>436</v>
      </c>
      <c r="M723" s="8">
        <f t="shared" si="56"/>
        <v>4.3168316831683171</v>
      </c>
      <c r="N723" s="90">
        <v>1.99</v>
      </c>
      <c r="O723" s="69">
        <f>K723</f>
        <v>101</v>
      </c>
      <c r="P723" s="181">
        <f t="shared" si="57"/>
        <v>3.6674311926605503</v>
      </c>
      <c r="Q723" s="77" t="s">
        <v>716</v>
      </c>
      <c r="V723" s="84">
        <v>0.39861111111111108</v>
      </c>
      <c r="W723" s="85">
        <v>0.5625</v>
      </c>
      <c r="X723" s="86">
        <f t="shared" si="58"/>
        <v>0.16388888888888892</v>
      </c>
    </row>
    <row r="724" spans="1:24" x14ac:dyDescent="0.3">
      <c r="A724" s="44" t="s">
        <v>6640</v>
      </c>
      <c r="B724" s="68" t="s">
        <v>1281</v>
      </c>
      <c r="C724" s="2" t="s">
        <v>1</v>
      </c>
      <c r="D724" s="2">
        <v>58</v>
      </c>
      <c r="E724" s="6">
        <v>22434</v>
      </c>
      <c r="F724" s="7">
        <v>43810.576597222222</v>
      </c>
      <c r="G724" s="69" t="s">
        <v>4</v>
      </c>
      <c r="H724" s="68">
        <v>1570</v>
      </c>
      <c r="I724" s="8">
        <f t="shared" si="55"/>
        <v>15.544554455445544</v>
      </c>
      <c r="J724" s="90">
        <v>3.5510000000000002</v>
      </c>
      <c r="K724" s="69">
        <v>101</v>
      </c>
      <c r="L724" s="68">
        <v>401</v>
      </c>
      <c r="M724" s="8">
        <f t="shared" si="56"/>
        <v>3.8557692307692308</v>
      </c>
      <c r="N724" s="90">
        <v>2.097</v>
      </c>
      <c r="O724" s="69">
        <v>104</v>
      </c>
      <c r="P724" s="181">
        <f t="shared" si="57"/>
        <v>4.0315053949285202</v>
      </c>
      <c r="Q724" s="77" t="s">
        <v>716</v>
      </c>
      <c r="V724" s="84">
        <v>0.41180555555555554</v>
      </c>
      <c r="W724" s="85">
        <v>0.57638888888888895</v>
      </c>
      <c r="X724" s="86">
        <f t="shared" si="58"/>
        <v>0.16458333333333341</v>
      </c>
    </row>
    <row r="725" spans="1:24" x14ac:dyDescent="0.3">
      <c r="A725" s="44" t="s">
        <v>6641</v>
      </c>
      <c r="B725" s="68" t="s">
        <v>6642</v>
      </c>
      <c r="C725" s="2" t="s">
        <v>1</v>
      </c>
      <c r="D725" s="2">
        <v>66</v>
      </c>
      <c r="E725" s="6">
        <v>19464</v>
      </c>
      <c r="F725" s="7">
        <v>43810.59134259259</v>
      </c>
      <c r="G725" s="69" t="s">
        <v>4</v>
      </c>
      <c r="H725" s="68">
        <v>1901</v>
      </c>
      <c r="I725" s="8">
        <f t="shared" si="55"/>
        <v>19.397959183673468</v>
      </c>
      <c r="J725" s="90">
        <v>4.5149999999999997</v>
      </c>
      <c r="K725" s="69">
        <v>98</v>
      </c>
      <c r="L725" s="68">
        <v>568</v>
      </c>
      <c r="M725" s="8">
        <f t="shared" si="56"/>
        <v>5.8556701030927831</v>
      </c>
      <c r="N725" s="90">
        <v>2.657</v>
      </c>
      <c r="O725" s="69">
        <v>97</v>
      </c>
      <c r="P725" s="181">
        <f t="shared" si="57"/>
        <v>3.3126796493245183</v>
      </c>
      <c r="Q725" s="77" t="s">
        <v>716</v>
      </c>
      <c r="V725" s="84">
        <v>0.4145833333333333</v>
      </c>
      <c r="W725" s="85">
        <v>0.59027777777777779</v>
      </c>
      <c r="X725" s="86">
        <f t="shared" si="58"/>
        <v>0.17569444444444449</v>
      </c>
    </row>
    <row r="726" spans="1:24" x14ac:dyDescent="0.3">
      <c r="A726" s="44" t="s">
        <v>6643</v>
      </c>
      <c r="B726" s="68" t="s">
        <v>6644</v>
      </c>
      <c r="C726" s="2" t="s">
        <v>6</v>
      </c>
      <c r="D726" s="2">
        <v>67</v>
      </c>
      <c r="E726" s="6">
        <v>19124</v>
      </c>
      <c r="F726" s="7">
        <v>43810.602719907409</v>
      </c>
      <c r="G726" s="69" t="s">
        <v>4</v>
      </c>
      <c r="H726" s="68">
        <v>1266</v>
      </c>
      <c r="I726" s="8">
        <f t="shared" si="55"/>
        <v>12.534653465346535</v>
      </c>
      <c r="J726" s="90">
        <v>3.4740000000000002</v>
      </c>
      <c r="K726" s="69">
        <v>101</v>
      </c>
      <c r="L726" s="68">
        <v>417</v>
      </c>
      <c r="M726" s="8">
        <f t="shared" si="56"/>
        <v>4.1287128712871288</v>
      </c>
      <c r="N726" s="90">
        <v>2.048</v>
      </c>
      <c r="O726" s="69">
        <f>K726</f>
        <v>101</v>
      </c>
      <c r="P726" s="181">
        <f t="shared" si="57"/>
        <v>3.035971223021583</v>
      </c>
      <c r="Q726" s="77" t="s">
        <v>716</v>
      </c>
      <c r="V726" s="84">
        <v>0.42708333333333331</v>
      </c>
      <c r="W726" s="85">
        <v>0.60416666666666663</v>
      </c>
      <c r="X726" s="86">
        <f t="shared" si="58"/>
        <v>0.17708333333333331</v>
      </c>
    </row>
    <row r="727" spans="1:24" x14ac:dyDescent="0.3">
      <c r="A727" s="44" t="s">
        <v>6645</v>
      </c>
      <c r="B727" s="68" t="s">
        <v>6646</v>
      </c>
      <c r="C727" s="2" t="s">
        <v>1</v>
      </c>
      <c r="D727" s="2">
        <v>43</v>
      </c>
      <c r="E727" s="6">
        <v>27825</v>
      </c>
      <c r="F727" s="7">
        <v>43810.625578703701</v>
      </c>
      <c r="G727" s="69" t="s">
        <v>4</v>
      </c>
      <c r="H727" s="68">
        <v>1091</v>
      </c>
      <c r="I727" s="8">
        <f t="shared" si="55"/>
        <v>10.801980198019802</v>
      </c>
      <c r="J727" s="90">
        <v>3.2</v>
      </c>
      <c r="K727" s="69">
        <v>101</v>
      </c>
      <c r="L727" s="68">
        <v>326</v>
      </c>
      <c r="M727" s="8">
        <f t="shared" si="56"/>
        <v>3.2277227722772279</v>
      </c>
      <c r="N727" s="90">
        <v>1.9279999999999999</v>
      </c>
      <c r="O727" s="69">
        <f>K727</f>
        <v>101</v>
      </c>
      <c r="P727" s="181">
        <f t="shared" si="57"/>
        <v>3.3466257668711652</v>
      </c>
      <c r="Q727" s="77" t="s">
        <v>716</v>
      </c>
      <c r="V727" s="84">
        <v>0.4513888888888889</v>
      </c>
      <c r="W727" s="85">
        <v>0.625</v>
      </c>
      <c r="X727" s="86">
        <f t="shared" si="58"/>
        <v>0.1736111111111111</v>
      </c>
    </row>
    <row r="728" spans="1:24" x14ac:dyDescent="0.3">
      <c r="A728" s="44" t="s">
        <v>6647</v>
      </c>
      <c r="B728" s="68" t="s">
        <v>6648</v>
      </c>
      <c r="C728" s="2" t="s">
        <v>1</v>
      </c>
      <c r="D728" s="2">
        <v>60</v>
      </c>
      <c r="E728" s="6">
        <v>21851</v>
      </c>
      <c r="F728" s="7">
        <v>43810.64162037037</v>
      </c>
      <c r="G728" s="69" t="s">
        <v>4</v>
      </c>
      <c r="H728" s="68">
        <v>1752</v>
      </c>
      <c r="I728" s="8">
        <f t="shared" si="55"/>
        <v>16.846153846153847</v>
      </c>
      <c r="J728" s="90">
        <v>4.2830000000000004</v>
      </c>
      <c r="K728" s="69">
        <v>104</v>
      </c>
      <c r="L728" s="68">
        <v>383</v>
      </c>
      <c r="M728" s="8">
        <f t="shared" si="56"/>
        <v>3.6826923076923075</v>
      </c>
      <c r="N728" s="90">
        <v>2.08</v>
      </c>
      <c r="O728" s="69">
        <f>K728</f>
        <v>104</v>
      </c>
      <c r="P728" s="181">
        <f t="shared" si="57"/>
        <v>4.5744125326370764</v>
      </c>
      <c r="Q728" s="77" t="s">
        <v>716</v>
      </c>
      <c r="V728" s="84">
        <v>0.48125000000000001</v>
      </c>
      <c r="W728" s="85">
        <v>0.63888888888888895</v>
      </c>
      <c r="X728" s="86">
        <f t="shared" si="58"/>
        <v>0.15763888888888894</v>
      </c>
    </row>
    <row r="729" spans="1:24" x14ac:dyDescent="0.3">
      <c r="A729" s="44" t="s">
        <v>6649</v>
      </c>
      <c r="B729" s="68" t="s">
        <v>6650</v>
      </c>
      <c r="C729" s="2" t="s">
        <v>1</v>
      </c>
      <c r="D729" s="2">
        <v>52</v>
      </c>
      <c r="E729" s="6">
        <v>24506</v>
      </c>
      <c r="F729" s="7">
        <v>43810.654814814814</v>
      </c>
      <c r="G729" s="69" t="s">
        <v>4</v>
      </c>
      <c r="H729" s="68">
        <v>1925</v>
      </c>
      <c r="I729" s="8">
        <f t="shared" si="55"/>
        <v>18.509615384615383</v>
      </c>
      <c r="J729" s="90">
        <v>5.0780000000000003</v>
      </c>
      <c r="K729" s="69">
        <v>104</v>
      </c>
      <c r="L729" s="68">
        <v>594</v>
      </c>
      <c r="M729" s="8">
        <f t="shared" si="56"/>
        <v>5.7115384615384617</v>
      </c>
      <c r="N729" s="90">
        <v>2.472</v>
      </c>
      <c r="O729" s="69">
        <f>K729</f>
        <v>104</v>
      </c>
      <c r="P729" s="181">
        <f t="shared" si="57"/>
        <v>3.2407407407407405</v>
      </c>
      <c r="Q729" s="77" t="s">
        <v>716</v>
      </c>
      <c r="V729" s="84">
        <v>0.4861111111111111</v>
      </c>
      <c r="W729" s="85">
        <v>0.65277777777777779</v>
      </c>
      <c r="X729" s="86">
        <f t="shared" si="58"/>
        <v>0.16666666666666669</v>
      </c>
    </row>
    <row r="730" spans="1:24" x14ac:dyDescent="0.3">
      <c r="A730" s="44" t="s">
        <v>6651</v>
      </c>
      <c r="B730" s="68" t="s">
        <v>4641</v>
      </c>
      <c r="C730" s="2" t="s">
        <v>1</v>
      </c>
      <c r="D730" s="2">
        <v>48</v>
      </c>
      <c r="E730" s="6">
        <v>26089</v>
      </c>
      <c r="F730" s="7">
        <v>43810.671423611115</v>
      </c>
      <c r="G730" s="69" t="s">
        <v>4</v>
      </c>
      <c r="H730" s="68">
        <v>1428</v>
      </c>
      <c r="I730" s="8">
        <f t="shared" si="55"/>
        <v>14.138613861386139</v>
      </c>
      <c r="J730" s="90">
        <v>3.7389999999999999</v>
      </c>
      <c r="K730" s="69">
        <v>101</v>
      </c>
      <c r="L730" s="68">
        <v>273</v>
      </c>
      <c r="M730" s="8">
        <f t="shared" si="56"/>
        <v>2.7029702970297032</v>
      </c>
      <c r="N730" s="90">
        <v>1.5720000000000001</v>
      </c>
      <c r="O730" s="69">
        <f>K730</f>
        <v>101</v>
      </c>
      <c r="P730" s="181">
        <f t="shared" si="57"/>
        <v>5.2307692307692308</v>
      </c>
      <c r="Q730" s="77" t="s">
        <v>716</v>
      </c>
      <c r="V730" s="84">
        <v>0.4916666666666667</v>
      </c>
      <c r="W730" s="85">
        <v>0.66666666666666663</v>
      </c>
      <c r="X730" s="86">
        <f t="shared" si="58"/>
        <v>0.17499999999999993</v>
      </c>
    </row>
    <row r="731" spans="1:24" x14ac:dyDescent="0.3">
      <c r="A731" s="44" t="s">
        <v>6652</v>
      </c>
      <c r="B731" s="68" t="s">
        <v>627</v>
      </c>
      <c r="C731" s="2" t="s">
        <v>1</v>
      </c>
      <c r="D731" s="2">
        <v>52</v>
      </c>
      <c r="E731" s="6">
        <v>24461</v>
      </c>
      <c r="F731" s="7">
        <v>43811.379027777781</v>
      </c>
      <c r="G731" s="69" t="s">
        <v>71</v>
      </c>
      <c r="H731" s="68">
        <v>1837</v>
      </c>
      <c r="I731" s="8">
        <f t="shared" si="55"/>
        <v>17.66346153846154</v>
      </c>
      <c r="J731" s="90">
        <v>4.9729999999999999</v>
      </c>
      <c r="K731" s="69">
        <v>104</v>
      </c>
      <c r="L731" s="68">
        <v>298</v>
      </c>
      <c r="M731" s="8">
        <f t="shared" si="56"/>
        <v>2.9504950495049505</v>
      </c>
      <c r="N731" s="90">
        <v>1.486</v>
      </c>
      <c r="O731" s="69">
        <v>101</v>
      </c>
      <c r="P731" s="181">
        <f t="shared" si="57"/>
        <v>5.9866094475993812</v>
      </c>
      <c r="Q731" s="77" t="s">
        <v>716</v>
      </c>
      <c r="V731" s="84">
        <v>0.38541666666666669</v>
      </c>
      <c r="W731" s="85">
        <v>0.53472222222222221</v>
      </c>
      <c r="X731" s="86">
        <f t="shared" si="58"/>
        <v>0.14930555555555552</v>
      </c>
    </row>
    <row r="732" spans="1:24" x14ac:dyDescent="0.3">
      <c r="A732" s="44" t="s">
        <v>6653</v>
      </c>
      <c r="B732" s="68" t="s">
        <v>6654</v>
      </c>
      <c r="C732" s="2" t="s">
        <v>1</v>
      </c>
      <c r="D732" s="2">
        <v>58</v>
      </c>
      <c r="E732" s="6">
        <v>22527</v>
      </c>
      <c r="F732" s="7">
        <v>43811.520937499998</v>
      </c>
      <c r="G732" s="69" t="s">
        <v>4</v>
      </c>
      <c r="H732" s="68">
        <v>1890</v>
      </c>
      <c r="I732" s="8">
        <f t="shared" si="55"/>
        <v>18.712871287128714</v>
      </c>
      <c r="J732" s="90">
        <v>4.2809999999999997</v>
      </c>
      <c r="K732" s="69">
        <v>101</v>
      </c>
      <c r="L732" s="68">
        <v>440</v>
      </c>
      <c r="M732" s="8">
        <f t="shared" si="56"/>
        <v>4.3564356435643568</v>
      </c>
      <c r="N732" s="90">
        <v>2.2210000000000001</v>
      </c>
      <c r="O732" s="69">
        <f>K732</f>
        <v>101</v>
      </c>
      <c r="P732" s="181">
        <f t="shared" si="57"/>
        <v>4.295454545454545</v>
      </c>
      <c r="Q732" s="77" t="s">
        <v>716</v>
      </c>
      <c r="V732" s="84">
        <v>0.37708333333333338</v>
      </c>
      <c r="W732" s="85">
        <v>0.52083333333333337</v>
      </c>
      <c r="X732" s="86">
        <f t="shared" si="58"/>
        <v>0.14374999999999999</v>
      </c>
    </row>
    <row r="733" spans="1:24" x14ac:dyDescent="0.3">
      <c r="A733" s="44" t="s">
        <v>6657</v>
      </c>
      <c r="B733" s="68" t="s">
        <v>6658</v>
      </c>
      <c r="C733" s="2" t="s">
        <v>6</v>
      </c>
      <c r="D733" s="2">
        <v>63</v>
      </c>
      <c r="E733" s="6">
        <v>20755</v>
      </c>
      <c r="F733" s="7">
        <v>43811.554201388892</v>
      </c>
      <c r="G733" s="69" t="s">
        <v>4</v>
      </c>
      <c r="H733" s="68">
        <v>864</v>
      </c>
      <c r="I733" s="8">
        <f t="shared" si="55"/>
        <v>8.64</v>
      </c>
      <c r="J733" s="90">
        <v>2.7839999999999998</v>
      </c>
      <c r="K733" s="69">
        <v>100</v>
      </c>
      <c r="L733" s="68">
        <v>289</v>
      </c>
      <c r="M733" s="8">
        <f t="shared" si="56"/>
        <v>2.89</v>
      </c>
      <c r="N733" s="90">
        <v>1.5820000000000001</v>
      </c>
      <c r="O733" s="69">
        <f>K733</f>
        <v>100</v>
      </c>
      <c r="P733" s="181">
        <f t="shared" si="57"/>
        <v>2.9896193771626298</v>
      </c>
      <c r="Q733" s="77" t="s">
        <v>716</v>
      </c>
      <c r="V733" s="84">
        <v>0.38194444444444442</v>
      </c>
      <c r="W733" s="85">
        <v>0.55208333333333337</v>
      </c>
      <c r="X733" s="86">
        <f t="shared" si="58"/>
        <v>0.17013888888888895</v>
      </c>
    </row>
    <row r="734" spans="1:24" x14ac:dyDescent="0.3">
      <c r="A734" s="44" t="s">
        <v>6659</v>
      </c>
      <c r="B734" s="68" t="s">
        <v>6660</v>
      </c>
      <c r="C734" s="2" t="s">
        <v>1</v>
      </c>
      <c r="D734" s="2">
        <v>41</v>
      </c>
      <c r="E734" s="6">
        <v>28490</v>
      </c>
      <c r="F734" s="7">
        <v>43811.589317129627</v>
      </c>
      <c r="G734" s="69" t="s">
        <v>4</v>
      </c>
      <c r="H734" s="68">
        <v>1324</v>
      </c>
      <c r="I734" s="8">
        <f t="shared" si="55"/>
        <v>13.108910891089108</v>
      </c>
      <c r="J734" s="90">
        <v>3.7970000000000002</v>
      </c>
      <c r="K734" s="69">
        <v>101</v>
      </c>
      <c r="L734" s="68">
        <v>394</v>
      </c>
      <c r="M734" s="8">
        <f t="shared" si="56"/>
        <v>3.8627450980392157</v>
      </c>
      <c r="N734" s="90">
        <v>3.863</v>
      </c>
      <c r="O734" s="69">
        <v>102</v>
      </c>
      <c r="P734" s="181">
        <f t="shared" si="57"/>
        <v>3.3936774388098705</v>
      </c>
      <c r="Q734" s="77" t="s">
        <v>716</v>
      </c>
      <c r="V734" s="84">
        <v>0.44791666666666669</v>
      </c>
      <c r="W734" s="85">
        <v>0.59027777777777779</v>
      </c>
      <c r="X734" s="86">
        <f t="shared" si="58"/>
        <v>0.1423611111111111</v>
      </c>
    </row>
    <row r="735" spans="1:24" x14ac:dyDescent="0.3">
      <c r="A735" s="44" t="s">
        <v>6661</v>
      </c>
      <c r="B735" s="68" t="s">
        <v>6662</v>
      </c>
      <c r="C735" s="2" t="s">
        <v>1</v>
      </c>
      <c r="D735" s="2">
        <v>53</v>
      </c>
      <c r="E735" s="6">
        <v>24233</v>
      </c>
      <c r="F735" s="7">
        <v>43811.600659722222</v>
      </c>
      <c r="G735" s="69" t="s">
        <v>4</v>
      </c>
      <c r="H735" s="68">
        <v>1479</v>
      </c>
      <c r="I735" s="8">
        <f t="shared" si="55"/>
        <v>14.643564356435643</v>
      </c>
      <c r="J735" s="90">
        <v>3.9660000000000002</v>
      </c>
      <c r="K735" s="69">
        <v>101</v>
      </c>
      <c r="L735" s="68">
        <v>351</v>
      </c>
      <c r="M735" s="8">
        <f t="shared" si="56"/>
        <v>3.4752475247524752</v>
      </c>
      <c r="N735" s="90">
        <v>1.7010000000000001</v>
      </c>
      <c r="O735" s="69">
        <f>K735</f>
        <v>101</v>
      </c>
      <c r="P735" s="181">
        <f t="shared" si="57"/>
        <v>4.2136752136752138</v>
      </c>
      <c r="Q735" s="77" t="s">
        <v>716</v>
      </c>
      <c r="V735" s="84">
        <v>0.4375</v>
      </c>
      <c r="W735" s="85">
        <v>0.60069444444444442</v>
      </c>
      <c r="X735" s="86">
        <f t="shared" si="58"/>
        <v>0.16319444444444442</v>
      </c>
    </row>
    <row r="736" spans="1:24" x14ac:dyDescent="0.3">
      <c r="A736" s="44" t="s">
        <v>6663</v>
      </c>
      <c r="B736" s="68" t="s">
        <v>6664</v>
      </c>
      <c r="C736" s="2" t="s">
        <v>1</v>
      </c>
      <c r="D736" s="2">
        <v>55</v>
      </c>
      <c r="E736" s="6">
        <v>23432</v>
      </c>
      <c r="F736" s="7">
        <v>43811.615069444444</v>
      </c>
      <c r="G736" s="69" t="s">
        <v>4</v>
      </c>
      <c r="H736" s="68">
        <v>2502</v>
      </c>
      <c r="I736" s="8">
        <f t="shared" si="55"/>
        <v>24.772277227722771</v>
      </c>
      <c r="J736" s="90">
        <v>5.7110000000000003</v>
      </c>
      <c r="K736" s="69">
        <v>101</v>
      </c>
      <c r="L736" s="68">
        <v>400</v>
      </c>
      <c r="M736" s="8">
        <f t="shared" si="56"/>
        <v>3.9603960396039604</v>
      </c>
      <c r="N736" s="90">
        <v>1.9490000000000001</v>
      </c>
      <c r="O736" s="69">
        <f>K736</f>
        <v>101</v>
      </c>
      <c r="P736" s="181">
        <f t="shared" si="57"/>
        <v>6.2549999999999999</v>
      </c>
      <c r="Q736" s="77" t="s">
        <v>716</v>
      </c>
      <c r="V736" s="84">
        <v>0.45555555555555555</v>
      </c>
      <c r="W736" s="85">
        <v>0.61805555555555558</v>
      </c>
      <c r="X736" s="86">
        <f t="shared" si="58"/>
        <v>0.16250000000000003</v>
      </c>
    </row>
    <row r="737" spans="1:24" x14ac:dyDescent="0.3">
      <c r="A737" s="44" t="s">
        <v>6665</v>
      </c>
      <c r="B737" s="68" t="s">
        <v>4982</v>
      </c>
      <c r="C737" s="2" t="s">
        <v>6</v>
      </c>
      <c r="D737" s="2">
        <v>50</v>
      </c>
      <c r="E737" s="6">
        <v>25308</v>
      </c>
      <c r="F737" s="7">
        <v>43811.634571759256</v>
      </c>
      <c r="G737" s="69" t="s">
        <v>4</v>
      </c>
      <c r="H737" s="68">
        <v>937</v>
      </c>
      <c r="I737" s="8">
        <f t="shared" si="55"/>
        <v>9.3699999999999992</v>
      </c>
      <c r="J737" s="90">
        <v>3.3679999999999999</v>
      </c>
      <c r="K737" s="69">
        <v>100</v>
      </c>
      <c r="L737" s="68">
        <v>247</v>
      </c>
      <c r="M737" s="8">
        <f t="shared" si="56"/>
        <v>2.5463917525773194</v>
      </c>
      <c r="N737" s="90">
        <v>1.514</v>
      </c>
      <c r="O737" s="69">
        <v>97</v>
      </c>
      <c r="P737" s="181">
        <f t="shared" si="57"/>
        <v>3.6797165991902832</v>
      </c>
      <c r="Q737" s="77" t="s">
        <v>716</v>
      </c>
      <c r="V737" s="84">
        <v>0.46180555555555558</v>
      </c>
      <c r="W737" s="85">
        <v>0.63194444444444442</v>
      </c>
      <c r="X737" s="86">
        <f t="shared" si="58"/>
        <v>0.17013888888888884</v>
      </c>
    </row>
    <row r="738" spans="1:24" x14ac:dyDescent="0.3">
      <c r="A738" s="44" t="s">
        <v>6666</v>
      </c>
      <c r="B738" s="68" t="s">
        <v>6667</v>
      </c>
      <c r="C738" s="2" t="s">
        <v>6</v>
      </c>
      <c r="D738" s="2">
        <v>71</v>
      </c>
      <c r="E738" s="6">
        <v>17516</v>
      </c>
      <c r="F738" s="7">
        <v>43811.648935185185</v>
      </c>
      <c r="G738" s="69" t="s">
        <v>4</v>
      </c>
      <c r="H738" s="68">
        <v>1437</v>
      </c>
      <c r="I738" s="8">
        <f t="shared" si="55"/>
        <v>14.515151515151516</v>
      </c>
      <c r="J738" s="90">
        <v>3.48</v>
      </c>
      <c r="K738" s="69">
        <v>99</v>
      </c>
      <c r="L738" s="68">
        <v>465</v>
      </c>
      <c r="M738" s="8">
        <f t="shared" si="56"/>
        <v>4.6039603960396036</v>
      </c>
      <c r="N738" s="90">
        <v>2.2810000000000001</v>
      </c>
      <c r="O738" s="69">
        <v>101</v>
      </c>
      <c r="P738" s="181">
        <f t="shared" si="57"/>
        <v>3.1527533398501144</v>
      </c>
      <c r="Q738" s="77" t="s">
        <v>716</v>
      </c>
      <c r="V738" s="84">
        <v>0.47013888888888888</v>
      </c>
      <c r="W738" s="85">
        <v>0.64583333333333337</v>
      </c>
      <c r="X738" s="86">
        <f t="shared" si="58"/>
        <v>0.17569444444444449</v>
      </c>
    </row>
    <row r="739" spans="1:24" x14ac:dyDescent="0.3">
      <c r="A739" s="44" t="s">
        <v>6668</v>
      </c>
      <c r="B739" s="68" t="s">
        <v>6669</v>
      </c>
      <c r="C739" s="2" t="s">
        <v>6</v>
      </c>
      <c r="D739" s="2">
        <v>67</v>
      </c>
      <c r="E739" s="6">
        <v>19241</v>
      </c>
      <c r="F739" s="7">
        <v>43811.663240740738</v>
      </c>
      <c r="G739" s="69" t="s">
        <v>4</v>
      </c>
      <c r="H739" s="68">
        <v>1980</v>
      </c>
      <c r="I739" s="8">
        <f t="shared" si="55"/>
        <v>19.603960396039604</v>
      </c>
      <c r="J739" s="90">
        <v>4.7539999999999996</v>
      </c>
      <c r="K739" s="69">
        <v>101</v>
      </c>
      <c r="L739" s="68">
        <v>788</v>
      </c>
      <c r="M739" s="8">
        <f t="shared" si="56"/>
        <v>7.8019801980198018</v>
      </c>
      <c r="N739" s="90">
        <v>2.8809999999999998</v>
      </c>
      <c r="O739" s="69">
        <f t="shared" ref="O739:O749" si="59">K739</f>
        <v>101</v>
      </c>
      <c r="P739" s="181">
        <f t="shared" si="57"/>
        <v>2.5126903553299491</v>
      </c>
      <c r="Q739" s="77" t="s">
        <v>716</v>
      </c>
      <c r="V739" s="84">
        <v>0.50694444444444442</v>
      </c>
      <c r="W739" s="85">
        <v>0.66666666666666663</v>
      </c>
      <c r="X739" s="86">
        <f t="shared" si="58"/>
        <v>0.15972222222222221</v>
      </c>
    </row>
    <row r="740" spans="1:24" x14ac:dyDescent="0.3">
      <c r="A740" s="44" t="s">
        <v>6670</v>
      </c>
      <c r="B740" s="68" t="s">
        <v>6671</v>
      </c>
      <c r="C740" s="2" t="s">
        <v>6</v>
      </c>
      <c r="D740" s="2">
        <v>61</v>
      </c>
      <c r="E740" s="6">
        <v>21171</v>
      </c>
      <c r="F740" s="7">
        <v>43811.6799537037</v>
      </c>
      <c r="G740" s="69" t="s">
        <v>4</v>
      </c>
      <c r="H740" s="68">
        <v>2532</v>
      </c>
      <c r="I740" s="8">
        <f t="shared" si="55"/>
        <v>25.06930693069307</v>
      </c>
      <c r="J740" s="90">
        <v>5.0090000000000003</v>
      </c>
      <c r="K740" s="69">
        <v>101</v>
      </c>
      <c r="L740" s="68">
        <v>601</v>
      </c>
      <c r="M740" s="8">
        <f t="shared" si="56"/>
        <v>5.9504950495049505</v>
      </c>
      <c r="N740" s="90">
        <v>2.5070000000000001</v>
      </c>
      <c r="O740" s="69">
        <f t="shared" si="59"/>
        <v>101</v>
      </c>
      <c r="P740" s="181">
        <f t="shared" si="57"/>
        <v>4.2129783693843592</v>
      </c>
      <c r="Q740" s="77" t="s">
        <v>716</v>
      </c>
      <c r="V740" s="84">
        <v>0.51388888888888895</v>
      </c>
      <c r="W740" s="85">
        <v>0.68055555555555547</v>
      </c>
      <c r="X740" s="86">
        <f t="shared" si="58"/>
        <v>0.16666666666666652</v>
      </c>
    </row>
    <row r="741" spans="1:24" x14ac:dyDescent="0.3">
      <c r="A741" s="44" t="s">
        <v>6672</v>
      </c>
      <c r="B741" s="68" t="s">
        <v>6673</v>
      </c>
      <c r="C741" s="2" t="s">
        <v>1</v>
      </c>
      <c r="D741" s="2">
        <v>90</v>
      </c>
      <c r="E741" s="6">
        <v>10937</v>
      </c>
      <c r="F741" s="7">
        <v>43812.412291666667</v>
      </c>
      <c r="G741" s="69" t="s">
        <v>71</v>
      </c>
      <c r="H741" s="68">
        <v>2044</v>
      </c>
      <c r="I741" s="8">
        <f t="shared" si="55"/>
        <v>20.237623762376238</v>
      </c>
      <c r="J741" s="90">
        <v>4.665</v>
      </c>
      <c r="K741" s="69">
        <v>101</v>
      </c>
      <c r="L741" s="68">
        <v>638</v>
      </c>
      <c r="M741" s="8">
        <f t="shared" si="56"/>
        <v>6.3168316831683171</v>
      </c>
      <c r="N741" s="90">
        <v>2.8210000000000002</v>
      </c>
      <c r="O741" s="69">
        <f t="shared" si="59"/>
        <v>101</v>
      </c>
      <c r="P741" s="181">
        <f t="shared" si="57"/>
        <v>3.2037617554858935</v>
      </c>
      <c r="Q741" s="77" t="s">
        <v>716</v>
      </c>
      <c r="V741" s="84">
        <v>0.41319444444444442</v>
      </c>
      <c r="W741" s="85">
        <v>0.56944444444444442</v>
      </c>
      <c r="X741" s="86">
        <f t="shared" si="58"/>
        <v>0.15625</v>
      </c>
    </row>
    <row r="742" spans="1:24" x14ac:dyDescent="0.3">
      <c r="A742" s="44" t="s">
        <v>6674</v>
      </c>
      <c r="B742" s="68" t="s">
        <v>515</v>
      </c>
      <c r="C742" s="2" t="s">
        <v>1</v>
      </c>
      <c r="D742" s="2">
        <v>50</v>
      </c>
      <c r="E742" s="6">
        <v>25287</v>
      </c>
      <c r="F742" s="7">
        <v>43812.519201388888</v>
      </c>
      <c r="G742" s="69" t="s">
        <v>4</v>
      </c>
      <c r="H742" s="68">
        <v>1087</v>
      </c>
      <c r="I742" s="8">
        <f t="shared" si="55"/>
        <v>10.762376237623762</v>
      </c>
      <c r="J742" s="90">
        <v>3.45</v>
      </c>
      <c r="K742" s="69">
        <v>101</v>
      </c>
      <c r="L742" s="68">
        <v>378</v>
      </c>
      <c r="M742" s="8">
        <f t="shared" si="56"/>
        <v>3.7425742574257428</v>
      </c>
      <c r="N742" s="90">
        <v>1.9530000000000001</v>
      </c>
      <c r="O742" s="69">
        <f t="shared" si="59"/>
        <v>101</v>
      </c>
      <c r="P742" s="181">
        <f t="shared" si="57"/>
        <v>2.8756613756613754</v>
      </c>
      <c r="Q742" s="77" t="s">
        <v>716</v>
      </c>
      <c r="V742" s="84">
        <v>0.37083333333333335</v>
      </c>
      <c r="W742" s="85">
        <v>0.52083333333333337</v>
      </c>
      <c r="X742" s="86">
        <f t="shared" si="58"/>
        <v>0.15000000000000002</v>
      </c>
    </row>
    <row r="743" spans="1:24" x14ac:dyDescent="0.3">
      <c r="A743" s="44" t="s">
        <v>6675</v>
      </c>
      <c r="B743" s="68" t="s">
        <v>6676</v>
      </c>
      <c r="C743" s="2" t="s">
        <v>1</v>
      </c>
      <c r="D743" s="2">
        <v>70</v>
      </c>
      <c r="E743" s="6">
        <v>17905</v>
      </c>
      <c r="F743" s="7">
        <v>43812.532557870371</v>
      </c>
      <c r="G743" s="69" t="s">
        <v>4</v>
      </c>
      <c r="H743" s="68">
        <v>1886</v>
      </c>
      <c r="I743" s="8">
        <f t="shared" si="55"/>
        <v>18.673267326732674</v>
      </c>
      <c r="J743" s="90">
        <v>4.4000000000000004</v>
      </c>
      <c r="K743" s="69">
        <v>101</v>
      </c>
      <c r="L743" s="68">
        <v>549</v>
      </c>
      <c r="M743" s="8">
        <f t="shared" si="56"/>
        <v>5.435643564356436</v>
      </c>
      <c r="N743" s="90">
        <v>2.36</v>
      </c>
      <c r="O743" s="69">
        <f t="shared" si="59"/>
        <v>101</v>
      </c>
      <c r="P743" s="181">
        <f t="shared" si="57"/>
        <v>3.4353369763205825</v>
      </c>
      <c r="Q743" s="77" t="s">
        <v>716</v>
      </c>
      <c r="V743" s="84">
        <v>0.3923611111111111</v>
      </c>
      <c r="W743" s="85">
        <v>0.53472222222222221</v>
      </c>
      <c r="X743" s="86">
        <f t="shared" si="58"/>
        <v>0.1423611111111111</v>
      </c>
    </row>
    <row r="744" spans="1:24" x14ac:dyDescent="0.3">
      <c r="A744" s="44" t="s">
        <v>6677</v>
      </c>
      <c r="B744" s="68" t="s">
        <v>6678</v>
      </c>
      <c r="C744" s="2" t="s">
        <v>1</v>
      </c>
      <c r="D744" s="2">
        <v>61</v>
      </c>
      <c r="E744" s="6">
        <v>21238</v>
      </c>
      <c r="F744" s="7">
        <v>43812.547905092593</v>
      </c>
      <c r="G744" s="69" t="s">
        <v>4</v>
      </c>
      <c r="H744" s="68">
        <v>1274</v>
      </c>
      <c r="I744" s="8">
        <f t="shared" si="55"/>
        <v>12.613861386138614</v>
      </c>
      <c r="J744" s="90">
        <v>1.3109999999999999</v>
      </c>
      <c r="K744" s="69">
        <v>101</v>
      </c>
      <c r="L744" s="68">
        <v>432</v>
      </c>
      <c r="M744" s="8">
        <f t="shared" si="56"/>
        <v>4.2772277227722775</v>
      </c>
      <c r="N744" s="90">
        <v>0.69499999999999995</v>
      </c>
      <c r="O744" s="69">
        <f t="shared" si="59"/>
        <v>101</v>
      </c>
      <c r="P744" s="181">
        <f t="shared" si="57"/>
        <v>2.949074074074074</v>
      </c>
      <c r="Q744" s="77" t="s">
        <v>716</v>
      </c>
      <c r="V744" s="84">
        <v>0.39999999999999997</v>
      </c>
      <c r="W744" s="85">
        <v>0.54861111111111105</v>
      </c>
      <c r="X744" s="86">
        <f t="shared" si="58"/>
        <v>0.14861111111111108</v>
      </c>
    </row>
    <row r="745" spans="1:24" x14ac:dyDescent="0.3">
      <c r="A745" s="44" t="s">
        <v>6679</v>
      </c>
      <c r="B745" s="68" t="s">
        <v>6680</v>
      </c>
      <c r="C745" s="2" t="s">
        <v>1</v>
      </c>
      <c r="D745" s="2">
        <v>57</v>
      </c>
      <c r="E745" s="6">
        <v>22790</v>
      </c>
      <c r="F745" s="7">
        <v>43812.587210648147</v>
      </c>
      <c r="G745" s="69" t="s">
        <v>4</v>
      </c>
      <c r="H745" s="68">
        <v>3033</v>
      </c>
      <c r="I745" s="8">
        <f t="shared" si="55"/>
        <v>30.029702970297031</v>
      </c>
      <c r="J745" s="90">
        <v>6.673</v>
      </c>
      <c r="K745" s="69">
        <v>101</v>
      </c>
      <c r="L745" s="68">
        <v>438</v>
      </c>
      <c r="M745" s="8">
        <f t="shared" si="56"/>
        <v>4.3366336633663369</v>
      </c>
      <c r="N745" s="90">
        <v>2.0209999999999999</v>
      </c>
      <c r="O745" s="69">
        <f t="shared" si="59"/>
        <v>101</v>
      </c>
      <c r="P745" s="181">
        <f t="shared" si="57"/>
        <v>6.9246575342465748</v>
      </c>
      <c r="Q745" s="77" t="s">
        <v>716</v>
      </c>
      <c r="V745" s="84">
        <v>0.44097222222222227</v>
      </c>
      <c r="W745" s="85">
        <v>0.58333333333333337</v>
      </c>
      <c r="X745" s="86">
        <f t="shared" si="58"/>
        <v>0.1423611111111111</v>
      </c>
    </row>
    <row r="746" spans="1:24" x14ac:dyDescent="0.3">
      <c r="A746" s="44" t="s">
        <v>6681</v>
      </c>
      <c r="B746" s="68" t="s">
        <v>6682</v>
      </c>
      <c r="C746" s="2" t="s">
        <v>1</v>
      </c>
      <c r="D746" s="2">
        <v>61</v>
      </c>
      <c r="E746" s="6">
        <v>21189</v>
      </c>
      <c r="F746" s="7">
        <v>43812.599050925928</v>
      </c>
      <c r="G746" s="69" t="s">
        <v>4</v>
      </c>
      <c r="H746" s="68">
        <v>2066</v>
      </c>
      <c r="I746" s="8">
        <f t="shared" si="55"/>
        <v>20.455445544554454</v>
      </c>
      <c r="J746" s="90">
        <v>4.5019999999999998</v>
      </c>
      <c r="K746" s="69">
        <v>101</v>
      </c>
      <c r="L746" s="68">
        <v>466</v>
      </c>
      <c r="M746" s="8">
        <f t="shared" si="56"/>
        <v>4.6138613861386135</v>
      </c>
      <c r="N746" s="90">
        <v>2.1160000000000001</v>
      </c>
      <c r="O746" s="69">
        <f t="shared" si="59"/>
        <v>101</v>
      </c>
      <c r="P746" s="181">
        <f t="shared" si="57"/>
        <v>4.4334763948497855</v>
      </c>
      <c r="Q746" s="77" t="s">
        <v>716</v>
      </c>
      <c r="V746" s="84">
        <v>0.45208333333333334</v>
      </c>
      <c r="W746" s="85">
        <v>0.59722222222222221</v>
      </c>
      <c r="X746" s="86">
        <f t="shared" si="58"/>
        <v>0.14513888888888887</v>
      </c>
    </row>
    <row r="747" spans="1:24" x14ac:dyDescent="0.3">
      <c r="A747" s="44" t="s">
        <v>6683</v>
      </c>
      <c r="B747" s="68" t="s">
        <v>6684</v>
      </c>
      <c r="C747" s="2" t="s">
        <v>6</v>
      </c>
      <c r="D747" s="2">
        <v>35</v>
      </c>
      <c r="E747" s="6">
        <v>30826</v>
      </c>
      <c r="F747" s="7">
        <v>43812.613738425927</v>
      </c>
      <c r="G747" s="69" t="s">
        <v>4</v>
      </c>
      <c r="H747" s="68">
        <v>1222</v>
      </c>
      <c r="I747" s="8">
        <f t="shared" si="55"/>
        <v>12.22</v>
      </c>
      <c r="J747" s="90">
        <v>3.2770000000000001</v>
      </c>
      <c r="K747" s="69">
        <v>100</v>
      </c>
      <c r="L747" s="68">
        <v>495</v>
      </c>
      <c r="M747" s="8">
        <f t="shared" si="56"/>
        <v>4.95</v>
      </c>
      <c r="N747" s="90">
        <v>2.032</v>
      </c>
      <c r="O747" s="69">
        <f t="shared" si="59"/>
        <v>100</v>
      </c>
      <c r="P747" s="181">
        <f t="shared" si="57"/>
        <v>2.4686868686868686</v>
      </c>
      <c r="Q747" s="77" t="s">
        <v>716</v>
      </c>
      <c r="V747" s="84">
        <v>0.47152777777777777</v>
      </c>
      <c r="W747" s="85">
        <v>0.61805555555555558</v>
      </c>
      <c r="X747" s="86">
        <f t="shared" si="58"/>
        <v>0.14652777777777781</v>
      </c>
    </row>
    <row r="748" spans="1:24" x14ac:dyDescent="0.3">
      <c r="A748" s="44" t="s">
        <v>6685</v>
      </c>
      <c r="B748" s="68" t="s">
        <v>632</v>
      </c>
      <c r="C748" s="2" t="s">
        <v>1</v>
      </c>
      <c r="D748" s="2">
        <v>52</v>
      </c>
      <c r="E748" s="6">
        <v>24526</v>
      </c>
      <c r="F748" s="7">
        <v>43812.65388888889</v>
      </c>
      <c r="G748" s="69" t="s">
        <v>4</v>
      </c>
      <c r="H748" s="68">
        <v>1125</v>
      </c>
      <c r="I748" s="8">
        <f t="shared" si="55"/>
        <v>11.25</v>
      </c>
      <c r="J748" s="90">
        <v>3.4969999999999999</v>
      </c>
      <c r="K748" s="69">
        <v>100</v>
      </c>
      <c r="L748" s="68">
        <v>375</v>
      </c>
      <c r="M748" s="8">
        <f t="shared" si="56"/>
        <v>3.75</v>
      </c>
      <c r="N748" s="90">
        <v>2.12</v>
      </c>
      <c r="O748" s="69">
        <f t="shared" si="59"/>
        <v>100</v>
      </c>
      <c r="P748" s="181">
        <f t="shared" si="57"/>
        <v>3</v>
      </c>
      <c r="Q748" s="77" t="s">
        <v>716</v>
      </c>
      <c r="V748" s="84">
        <v>0.5180555555555556</v>
      </c>
      <c r="W748" s="85">
        <v>0.65277777777777779</v>
      </c>
      <c r="X748" s="86">
        <f t="shared" si="58"/>
        <v>0.13472222222222219</v>
      </c>
    </row>
    <row r="749" spans="1:24" x14ac:dyDescent="0.3">
      <c r="A749" s="44" t="s">
        <v>6686</v>
      </c>
      <c r="B749" s="68" t="s">
        <v>6687</v>
      </c>
      <c r="C749" s="2" t="s">
        <v>6</v>
      </c>
      <c r="D749" s="2">
        <v>28</v>
      </c>
      <c r="E749" s="6">
        <v>33495</v>
      </c>
      <c r="F749" s="7">
        <v>43815.522094907406</v>
      </c>
      <c r="G749" s="69" t="s">
        <v>4</v>
      </c>
      <c r="H749" s="68">
        <v>689</v>
      </c>
      <c r="I749" s="8">
        <f t="shared" si="55"/>
        <v>6.89</v>
      </c>
      <c r="J749" s="90">
        <v>2.7959999999999998</v>
      </c>
      <c r="K749" s="69">
        <v>100</v>
      </c>
      <c r="L749" s="68">
        <v>274</v>
      </c>
      <c r="M749" s="8">
        <f t="shared" si="56"/>
        <v>2.74</v>
      </c>
      <c r="N749" s="90">
        <v>1.6240000000000001</v>
      </c>
      <c r="O749" s="69">
        <f t="shared" si="59"/>
        <v>100</v>
      </c>
      <c r="P749" s="181">
        <f t="shared" si="57"/>
        <v>2.5145985401459852</v>
      </c>
      <c r="Q749" s="77" t="s">
        <v>716</v>
      </c>
      <c r="V749" s="84">
        <v>0.37152777777777773</v>
      </c>
      <c r="W749" s="85">
        <v>0.52083333333333337</v>
      </c>
      <c r="X749" s="86">
        <f t="shared" si="58"/>
        <v>0.14930555555555564</v>
      </c>
    </row>
    <row r="750" spans="1:24" x14ac:dyDescent="0.3">
      <c r="A750" s="44" t="s">
        <v>6688</v>
      </c>
      <c r="B750" s="68" t="s">
        <v>6689</v>
      </c>
      <c r="C750" s="2" t="s">
        <v>1</v>
      </c>
      <c r="D750" s="2">
        <v>21</v>
      </c>
      <c r="E750" s="6">
        <v>35939</v>
      </c>
      <c r="F750" s="7">
        <v>43815.534907407404</v>
      </c>
      <c r="G750" s="69" t="s">
        <v>4</v>
      </c>
      <c r="H750" s="68">
        <v>2334</v>
      </c>
      <c r="I750" s="8">
        <f t="shared" si="55"/>
        <v>23.575757575757574</v>
      </c>
      <c r="J750" s="90">
        <v>5.1829999999999998</v>
      </c>
      <c r="K750" s="69">
        <v>99</v>
      </c>
      <c r="L750" s="68">
        <v>804</v>
      </c>
      <c r="M750" s="8">
        <f t="shared" si="56"/>
        <v>8.0399999999999991</v>
      </c>
      <c r="N750" s="90">
        <v>3.14</v>
      </c>
      <c r="O750" s="69">
        <v>100</v>
      </c>
      <c r="P750" s="181">
        <f t="shared" si="57"/>
        <v>2.9323081561887534</v>
      </c>
      <c r="Q750" s="77" t="s">
        <v>716</v>
      </c>
      <c r="V750" s="84">
        <v>0.3833333333333333</v>
      </c>
      <c r="W750" s="85">
        <v>0.53472222222222221</v>
      </c>
      <c r="X750" s="86">
        <f t="shared" si="58"/>
        <v>0.15138888888888891</v>
      </c>
    </row>
    <row r="751" spans="1:24" x14ac:dyDescent="0.3">
      <c r="A751" s="44" t="s">
        <v>6690</v>
      </c>
      <c r="B751" s="68" t="s">
        <v>6691</v>
      </c>
      <c r="C751" s="2" t="s">
        <v>6</v>
      </c>
      <c r="D751" s="2">
        <v>47</v>
      </c>
      <c r="E751" s="6">
        <v>26336</v>
      </c>
      <c r="F751" s="7">
        <v>43815.547569444447</v>
      </c>
      <c r="G751" s="69" t="s">
        <v>4</v>
      </c>
      <c r="H751" s="68">
        <v>1867</v>
      </c>
      <c r="I751" s="8">
        <f t="shared" si="55"/>
        <v>18.670000000000002</v>
      </c>
      <c r="J751" s="90">
        <v>4.548</v>
      </c>
      <c r="K751" s="69">
        <v>100</v>
      </c>
      <c r="L751" s="68">
        <v>374</v>
      </c>
      <c r="M751" s="8">
        <f t="shared" si="56"/>
        <v>3.74</v>
      </c>
      <c r="N751" s="90">
        <v>1.8009999999999999</v>
      </c>
      <c r="O751" s="69">
        <f t="shared" ref="O751:O765" si="60">K751</f>
        <v>100</v>
      </c>
      <c r="P751" s="181">
        <f t="shared" si="57"/>
        <v>4.9919786096256686</v>
      </c>
      <c r="Q751" s="77" t="s">
        <v>716</v>
      </c>
      <c r="V751" s="84">
        <v>0.38750000000000001</v>
      </c>
      <c r="W751" s="85">
        <v>0.54861111111111105</v>
      </c>
      <c r="X751" s="86">
        <f t="shared" si="58"/>
        <v>0.16111111111111104</v>
      </c>
    </row>
    <row r="752" spans="1:24" x14ac:dyDescent="0.3">
      <c r="A752" s="44" t="s">
        <v>6692</v>
      </c>
      <c r="B752" s="68" t="s">
        <v>6693</v>
      </c>
      <c r="C752" s="2" t="s">
        <v>1</v>
      </c>
      <c r="D752" s="2">
        <v>41</v>
      </c>
      <c r="E752" s="6">
        <v>28677</v>
      </c>
      <c r="F752" s="7">
        <v>43815.569988425923</v>
      </c>
      <c r="G752" s="69" t="s">
        <v>4</v>
      </c>
      <c r="H752" s="68">
        <v>1410</v>
      </c>
      <c r="I752" s="8">
        <f t="shared" si="55"/>
        <v>14.1</v>
      </c>
      <c r="J752" s="90">
        <v>3.9769999999999999</v>
      </c>
      <c r="K752" s="69">
        <v>100</v>
      </c>
      <c r="L752" s="68">
        <v>267</v>
      </c>
      <c r="M752" s="8">
        <f t="shared" si="56"/>
        <v>2.67</v>
      </c>
      <c r="N752" s="90">
        <v>1.6930000000000001</v>
      </c>
      <c r="O752" s="69">
        <f t="shared" si="60"/>
        <v>100</v>
      </c>
      <c r="P752" s="181">
        <f t="shared" si="57"/>
        <v>5.2808988764044944</v>
      </c>
      <c r="Q752" s="77" t="s">
        <v>716</v>
      </c>
      <c r="V752" s="84">
        <v>0.39930555555555558</v>
      </c>
      <c r="W752" s="85">
        <v>0.56944444444444442</v>
      </c>
      <c r="X752" s="86">
        <f t="shared" si="58"/>
        <v>0.17013888888888884</v>
      </c>
    </row>
    <row r="753" spans="1:24" x14ac:dyDescent="0.3">
      <c r="A753" s="44" t="s">
        <v>6694</v>
      </c>
      <c r="B753" s="68" t="s">
        <v>6695</v>
      </c>
      <c r="C753" s="2" t="s">
        <v>1</v>
      </c>
      <c r="D753" s="2">
        <v>62</v>
      </c>
      <c r="E753" s="6">
        <v>20885</v>
      </c>
      <c r="F753" s="7">
        <v>43815.582407407404</v>
      </c>
      <c r="G753" s="69" t="s">
        <v>4</v>
      </c>
      <c r="H753" s="68">
        <v>1074</v>
      </c>
      <c r="I753" s="8">
        <f t="shared" si="55"/>
        <v>10.848484848484848</v>
      </c>
      <c r="J753" s="90">
        <v>3.3610000000000002</v>
      </c>
      <c r="K753" s="69">
        <v>99</v>
      </c>
      <c r="L753" s="68">
        <v>333</v>
      </c>
      <c r="M753" s="8">
        <f t="shared" si="56"/>
        <v>3.3636363636363638</v>
      </c>
      <c r="N753" s="90">
        <v>1.93</v>
      </c>
      <c r="O753" s="69">
        <f t="shared" si="60"/>
        <v>99</v>
      </c>
      <c r="P753" s="181">
        <f t="shared" si="57"/>
        <v>3.2252252252252247</v>
      </c>
      <c r="Q753" s="77" t="s">
        <v>716</v>
      </c>
      <c r="V753" s="84">
        <v>0.41944444444444445</v>
      </c>
      <c r="W753" s="85">
        <v>0.58333333333333337</v>
      </c>
      <c r="X753" s="86">
        <f t="shared" si="58"/>
        <v>0.16388888888888892</v>
      </c>
    </row>
    <row r="754" spans="1:24" x14ac:dyDescent="0.3">
      <c r="A754" s="44" t="s">
        <v>6696</v>
      </c>
      <c r="B754" s="68" t="s">
        <v>6697</v>
      </c>
      <c r="C754" s="2" t="s">
        <v>6</v>
      </c>
      <c r="D754" s="2">
        <v>61</v>
      </c>
      <c r="E754" s="6">
        <v>21346</v>
      </c>
      <c r="F754" s="7">
        <v>43815.595520833333</v>
      </c>
      <c r="G754" s="69" t="s">
        <v>4</v>
      </c>
      <c r="H754" s="68">
        <v>949</v>
      </c>
      <c r="I754" s="8">
        <f t="shared" si="55"/>
        <v>9.49</v>
      </c>
      <c r="J754" s="90">
        <v>3.0859999999999999</v>
      </c>
      <c r="K754" s="69">
        <v>100</v>
      </c>
      <c r="L754" s="68">
        <v>283</v>
      </c>
      <c r="M754" s="8">
        <f t="shared" si="56"/>
        <v>2.83</v>
      </c>
      <c r="N754" s="90">
        <v>1.538</v>
      </c>
      <c r="O754" s="69">
        <f t="shared" si="60"/>
        <v>100</v>
      </c>
      <c r="P754" s="181">
        <f t="shared" si="57"/>
        <v>3.3533568904593638</v>
      </c>
      <c r="Q754" s="77" t="s">
        <v>716</v>
      </c>
      <c r="V754" s="84">
        <v>0.41388888888888892</v>
      </c>
      <c r="W754" s="85">
        <v>0.59722222222222221</v>
      </c>
      <c r="X754" s="86">
        <f t="shared" si="58"/>
        <v>0.18333333333333329</v>
      </c>
    </row>
    <row r="755" spans="1:24" x14ac:dyDescent="0.3">
      <c r="A755" s="44" t="s">
        <v>6698</v>
      </c>
      <c r="B755" s="68" t="s">
        <v>6699</v>
      </c>
      <c r="C755" s="2" t="s">
        <v>1</v>
      </c>
      <c r="D755" s="2">
        <v>64</v>
      </c>
      <c r="E755" s="6">
        <v>20187</v>
      </c>
      <c r="F755" s="7">
        <v>43815.616099537037</v>
      </c>
      <c r="G755" s="69" t="s">
        <v>4</v>
      </c>
      <c r="H755" s="68">
        <v>1983</v>
      </c>
      <c r="I755" s="8">
        <f t="shared" si="55"/>
        <v>19.829999999999998</v>
      </c>
      <c r="J755" s="90">
        <v>4.7309999999999999</v>
      </c>
      <c r="K755" s="69">
        <v>100</v>
      </c>
      <c r="L755" s="68">
        <v>439</v>
      </c>
      <c r="M755" s="8">
        <f t="shared" si="56"/>
        <v>4.3899999999999997</v>
      </c>
      <c r="N755" s="90">
        <v>2.169</v>
      </c>
      <c r="O755" s="69">
        <f t="shared" si="60"/>
        <v>100</v>
      </c>
      <c r="P755" s="181">
        <f t="shared" si="57"/>
        <v>4.5170842824601367</v>
      </c>
      <c r="Q755" s="77" t="s">
        <v>716</v>
      </c>
      <c r="V755" s="84">
        <v>0.44027777777777777</v>
      </c>
      <c r="W755" s="85">
        <v>0.61805555555555558</v>
      </c>
      <c r="X755" s="86">
        <f t="shared" si="58"/>
        <v>0.17777777777777781</v>
      </c>
    </row>
    <row r="756" spans="1:24" x14ac:dyDescent="0.3">
      <c r="A756" s="44" t="s">
        <v>6700</v>
      </c>
      <c r="B756" s="68" t="s">
        <v>6701</v>
      </c>
      <c r="C756" s="2" t="s">
        <v>1</v>
      </c>
      <c r="D756" s="2">
        <v>65</v>
      </c>
      <c r="E756" s="6">
        <v>19717</v>
      </c>
      <c r="F756" s="7">
        <v>43815.633009259262</v>
      </c>
      <c r="G756" s="69" t="s">
        <v>4</v>
      </c>
      <c r="H756" s="68">
        <v>1176</v>
      </c>
      <c r="I756" s="8">
        <f t="shared" si="55"/>
        <v>11.878787878787879</v>
      </c>
      <c r="J756" s="90">
        <v>3.28</v>
      </c>
      <c r="K756" s="69">
        <v>99</v>
      </c>
      <c r="L756" s="68">
        <v>300</v>
      </c>
      <c r="M756" s="8">
        <f t="shared" si="56"/>
        <v>3.0303030303030303</v>
      </c>
      <c r="N756" s="90">
        <v>1.7749999999999999</v>
      </c>
      <c r="O756" s="69">
        <f t="shared" si="60"/>
        <v>99</v>
      </c>
      <c r="P756" s="181">
        <f t="shared" si="57"/>
        <v>3.92</v>
      </c>
      <c r="Q756" s="77" t="s">
        <v>716</v>
      </c>
      <c r="V756" s="84">
        <v>0.45833333333333331</v>
      </c>
      <c r="W756" s="85">
        <v>0.63194444444444442</v>
      </c>
      <c r="X756" s="86">
        <f t="shared" si="58"/>
        <v>0.1736111111111111</v>
      </c>
    </row>
    <row r="757" spans="1:24" x14ac:dyDescent="0.3">
      <c r="A757" s="44" t="s">
        <v>6702</v>
      </c>
      <c r="B757" s="68" t="s">
        <v>6703</v>
      </c>
      <c r="C757" s="2" t="s">
        <v>1</v>
      </c>
      <c r="D757" s="2">
        <v>56</v>
      </c>
      <c r="E757" s="6">
        <v>23014</v>
      </c>
      <c r="F757" s="7">
        <v>43815.663090277776</v>
      </c>
      <c r="G757" s="69" t="s">
        <v>4</v>
      </c>
      <c r="H757" s="68">
        <v>1860</v>
      </c>
      <c r="I757" s="8">
        <f t="shared" si="55"/>
        <v>18.600000000000001</v>
      </c>
      <c r="J757" s="90">
        <v>4.1219999999999999</v>
      </c>
      <c r="K757" s="69">
        <v>100</v>
      </c>
      <c r="L757" s="68">
        <v>335</v>
      </c>
      <c r="M757" s="8">
        <f t="shared" si="56"/>
        <v>3.35</v>
      </c>
      <c r="N757" s="90">
        <v>1.7310000000000001</v>
      </c>
      <c r="O757" s="69">
        <f t="shared" si="60"/>
        <v>100</v>
      </c>
      <c r="P757" s="181">
        <f t="shared" si="57"/>
        <v>5.5522388059701493</v>
      </c>
      <c r="Q757" s="77" t="s">
        <v>716</v>
      </c>
      <c r="V757" s="84">
        <v>0.49444444444444446</v>
      </c>
      <c r="W757" s="85">
        <v>0.66666666666666663</v>
      </c>
      <c r="X757" s="86">
        <f t="shared" si="58"/>
        <v>0.17222222222222217</v>
      </c>
    </row>
    <row r="758" spans="1:24" x14ac:dyDescent="0.3">
      <c r="A758" s="44" t="s">
        <v>6704</v>
      </c>
      <c r="B758" s="68" t="s">
        <v>4432</v>
      </c>
      <c r="C758" s="2" t="s">
        <v>1</v>
      </c>
      <c r="D758" s="2">
        <v>36</v>
      </c>
      <c r="E758" s="6">
        <v>30341</v>
      </c>
      <c r="F758" s="7">
        <v>43815.676134259258</v>
      </c>
      <c r="G758" s="69" t="s">
        <v>4</v>
      </c>
      <c r="H758" s="68">
        <v>909</v>
      </c>
      <c r="I758" s="8">
        <f t="shared" si="55"/>
        <v>9.1818181818181817</v>
      </c>
      <c r="J758" s="90">
        <v>2.8730000000000002</v>
      </c>
      <c r="K758" s="69">
        <v>99</v>
      </c>
      <c r="L758" s="68">
        <v>287</v>
      </c>
      <c r="M758" s="8">
        <f t="shared" si="56"/>
        <v>2.8989898989898988</v>
      </c>
      <c r="N758" s="90">
        <v>1.663</v>
      </c>
      <c r="O758" s="69">
        <f t="shared" si="60"/>
        <v>99</v>
      </c>
      <c r="P758" s="181">
        <f t="shared" si="57"/>
        <v>3.1672473867595818</v>
      </c>
      <c r="Q758" s="77" t="s">
        <v>716</v>
      </c>
      <c r="V758" s="84">
        <v>0.51597222222222217</v>
      </c>
      <c r="W758" s="85">
        <v>0.68055555555555547</v>
      </c>
      <c r="X758" s="86">
        <f t="shared" si="58"/>
        <v>0.1645833333333333</v>
      </c>
    </row>
    <row r="759" spans="1:24" x14ac:dyDescent="0.3">
      <c r="A759" s="44" t="s">
        <v>6705</v>
      </c>
      <c r="B759" s="68" t="s">
        <v>6132</v>
      </c>
      <c r="C759" s="2" t="s">
        <v>1</v>
      </c>
      <c r="D759" s="2">
        <v>60</v>
      </c>
      <c r="E759" s="6">
        <v>21857</v>
      </c>
      <c r="F759" s="7">
        <v>43816.521319444444</v>
      </c>
      <c r="G759" s="69" t="s">
        <v>4</v>
      </c>
      <c r="H759" s="68">
        <v>2283</v>
      </c>
      <c r="I759" s="8">
        <f t="shared" si="55"/>
        <v>23.060606060606062</v>
      </c>
      <c r="J759" s="90">
        <v>5.4210000000000003</v>
      </c>
      <c r="K759" s="69">
        <v>99</v>
      </c>
      <c r="L759" s="68">
        <v>463</v>
      </c>
      <c r="M759" s="8">
        <f t="shared" si="56"/>
        <v>4.6767676767676765</v>
      </c>
      <c r="N759" s="90">
        <v>2.2629999999999999</v>
      </c>
      <c r="O759" s="69">
        <f t="shared" si="60"/>
        <v>99</v>
      </c>
      <c r="P759" s="181">
        <f t="shared" si="57"/>
        <v>4.9308855291576679</v>
      </c>
      <c r="Q759" s="77" t="s">
        <v>716</v>
      </c>
      <c r="V759" s="84">
        <v>0.37916666666666665</v>
      </c>
      <c r="W759" s="85">
        <v>0.52083333333333337</v>
      </c>
      <c r="X759" s="86">
        <f t="shared" si="58"/>
        <v>0.14166666666666672</v>
      </c>
    </row>
    <row r="760" spans="1:24" x14ac:dyDescent="0.3">
      <c r="A760" s="44" t="s">
        <v>6706</v>
      </c>
      <c r="B760" s="68" t="s">
        <v>6707</v>
      </c>
      <c r="C760" s="2" t="s">
        <v>1</v>
      </c>
      <c r="D760" s="2">
        <v>48</v>
      </c>
      <c r="E760" s="6">
        <v>26119</v>
      </c>
      <c r="F760" s="7">
        <v>43816.533101851855</v>
      </c>
      <c r="G760" s="69" t="s">
        <v>4</v>
      </c>
      <c r="H760" s="68">
        <v>1533</v>
      </c>
      <c r="I760" s="8">
        <f t="shared" si="55"/>
        <v>15.484848484848484</v>
      </c>
      <c r="J760" s="90">
        <v>3.9129999999999998</v>
      </c>
      <c r="K760" s="69">
        <v>99</v>
      </c>
      <c r="L760" s="68">
        <v>288</v>
      </c>
      <c r="M760" s="8">
        <f t="shared" si="56"/>
        <v>2.9090909090909092</v>
      </c>
      <c r="N760" s="90">
        <v>1.673</v>
      </c>
      <c r="O760" s="69">
        <f t="shared" si="60"/>
        <v>99</v>
      </c>
      <c r="P760" s="181">
        <f t="shared" si="57"/>
        <v>5.3229166666666661</v>
      </c>
      <c r="Q760" s="77" t="s">
        <v>716</v>
      </c>
      <c r="V760" s="84">
        <v>0.39374999999999999</v>
      </c>
      <c r="W760" s="85">
        <v>0.53472222222222221</v>
      </c>
      <c r="X760" s="86">
        <f t="shared" si="58"/>
        <v>0.14097222222222222</v>
      </c>
    </row>
    <row r="761" spans="1:24" x14ac:dyDescent="0.3">
      <c r="A761" s="44" t="s">
        <v>6708</v>
      </c>
      <c r="B761" s="68" t="s">
        <v>6709</v>
      </c>
      <c r="C761" s="2" t="s">
        <v>6</v>
      </c>
      <c r="D761" s="2">
        <v>63</v>
      </c>
      <c r="E761" s="6">
        <v>20581</v>
      </c>
      <c r="F761" s="7">
        <v>43816.558553240742</v>
      </c>
      <c r="G761" s="69" t="s">
        <v>4</v>
      </c>
      <c r="H761" s="68">
        <v>1295</v>
      </c>
      <c r="I761" s="8">
        <f t="shared" si="55"/>
        <v>12.95</v>
      </c>
      <c r="J761" s="90">
        <v>3.8519999999999999</v>
      </c>
      <c r="K761" s="69">
        <v>100</v>
      </c>
      <c r="L761" s="68">
        <v>703</v>
      </c>
      <c r="M761" s="8">
        <f t="shared" si="56"/>
        <v>7.03</v>
      </c>
      <c r="N761" s="90">
        <v>2.548</v>
      </c>
      <c r="O761" s="69">
        <f t="shared" si="60"/>
        <v>100</v>
      </c>
      <c r="P761" s="181">
        <f t="shared" si="57"/>
        <v>1.8421052631578945</v>
      </c>
      <c r="Q761" s="77" t="s">
        <v>716</v>
      </c>
      <c r="V761" s="84">
        <v>0.3888888888888889</v>
      </c>
      <c r="W761" s="85">
        <v>0.54861111111111105</v>
      </c>
      <c r="X761" s="86">
        <f t="shared" si="58"/>
        <v>0.15972222222222215</v>
      </c>
    </row>
    <row r="762" spans="1:24" x14ac:dyDescent="0.3">
      <c r="A762" s="44" t="s">
        <v>6710</v>
      </c>
      <c r="B762" s="68" t="s">
        <v>6711</v>
      </c>
      <c r="C762" s="2" t="s">
        <v>1</v>
      </c>
      <c r="D762" s="2">
        <v>55</v>
      </c>
      <c r="E762" s="6">
        <v>23575</v>
      </c>
      <c r="F762" s="7">
        <v>43816.573564814818</v>
      </c>
      <c r="G762" s="69" t="s">
        <v>4</v>
      </c>
      <c r="H762" s="68">
        <v>2157</v>
      </c>
      <c r="I762" s="8">
        <f t="shared" si="55"/>
        <v>21.787878787878789</v>
      </c>
      <c r="J762" s="90">
        <v>4.9269999999999996</v>
      </c>
      <c r="K762" s="69">
        <v>99</v>
      </c>
      <c r="L762" s="68">
        <v>341</v>
      </c>
      <c r="M762" s="8">
        <f t="shared" si="56"/>
        <v>3.4444444444444446</v>
      </c>
      <c r="N762" s="90">
        <v>2.1819999999999999</v>
      </c>
      <c r="O762" s="69">
        <f t="shared" si="60"/>
        <v>99</v>
      </c>
      <c r="P762" s="181">
        <f t="shared" si="57"/>
        <v>6.3255131964809381</v>
      </c>
      <c r="Q762" s="77" t="s">
        <v>716</v>
      </c>
      <c r="V762" s="84">
        <v>0.42222222222222222</v>
      </c>
      <c r="W762" s="85">
        <v>0.56944444444444442</v>
      </c>
      <c r="X762" s="86">
        <f t="shared" si="58"/>
        <v>0.1472222222222222</v>
      </c>
    </row>
    <row r="763" spans="1:24" x14ac:dyDescent="0.3">
      <c r="A763" s="44" t="s">
        <v>6712</v>
      </c>
      <c r="B763" s="68" t="s">
        <v>6713</v>
      </c>
      <c r="C763" s="2" t="s">
        <v>6</v>
      </c>
      <c r="D763" s="2">
        <v>73</v>
      </c>
      <c r="E763" s="6">
        <v>17086</v>
      </c>
      <c r="F763" s="7">
        <v>43816.588958333334</v>
      </c>
      <c r="G763" s="69" t="s">
        <v>4</v>
      </c>
      <c r="H763" s="68">
        <v>1317</v>
      </c>
      <c r="I763" s="8">
        <f t="shared" si="55"/>
        <v>13.17</v>
      </c>
      <c r="J763" s="90">
        <v>3.8010000000000002</v>
      </c>
      <c r="K763" s="69">
        <v>100</v>
      </c>
      <c r="L763" s="68">
        <v>558</v>
      </c>
      <c r="M763" s="8">
        <f t="shared" si="56"/>
        <v>5.58</v>
      </c>
      <c r="N763" s="90">
        <v>2.3490000000000002</v>
      </c>
      <c r="O763" s="69">
        <f t="shared" si="60"/>
        <v>100</v>
      </c>
      <c r="P763" s="181">
        <f t="shared" si="57"/>
        <v>2.360215053763441</v>
      </c>
      <c r="Q763" s="77" t="s">
        <v>716</v>
      </c>
      <c r="V763" s="84">
        <v>0.42569444444444443</v>
      </c>
      <c r="W763" s="85">
        <v>0.58333333333333337</v>
      </c>
      <c r="X763" s="86">
        <f t="shared" si="58"/>
        <v>0.15763888888888894</v>
      </c>
    </row>
    <row r="764" spans="1:24" x14ac:dyDescent="0.3">
      <c r="A764" s="44" t="s">
        <v>6714</v>
      </c>
      <c r="B764" s="68" t="s">
        <v>1055</v>
      </c>
      <c r="C764" s="2" t="s">
        <v>1</v>
      </c>
      <c r="D764" s="2">
        <v>48</v>
      </c>
      <c r="E764" s="6">
        <v>26181</v>
      </c>
      <c r="F764" s="7">
        <v>43816.601620370369</v>
      </c>
      <c r="G764" s="69" t="s">
        <v>4</v>
      </c>
      <c r="H764" s="68">
        <v>1082</v>
      </c>
      <c r="I764" s="8">
        <f t="shared" si="55"/>
        <v>10.82</v>
      </c>
      <c r="J764" s="90">
        <v>3.1920000000000002</v>
      </c>
      <c r="K764" s="69">
        <v>100</v>
      </c>
      <c r="L764" s="68">
        <v>244</v>
      </c>
      <c r="M764" s="8">
        <f t="shared" si="56"/>
        <v>2.44</v>
      </c>
      <c r="N764" s="90">
        <v>1.623</v>
      </c>
      <c r="O764" s="69">
        <f t="shared" si="60"/>
        <v>100</v>
      </c>
      <c r="P764" s="181">
        <f t="shared" si="57"/>
        <v>4.4344262295081966</v>
      </c>
      <c r="Q764" s="77" t="s">
        <v>716</v>
      </c>
      <c r="V764" s="84">
        <v>0.43888888888888888</v>
      </c>
      <c r="W764" s="85">
        <v>0.60069444444444442</v>
      </c>
      <c r="X764" s="86">
        <f t="shared" si="58"/>
        <v>0.16180555555555554</v>
      </c>
    </row>
    <row r="765" spans="1:24" x14ac:dyDescent="0.3">
      <c r="A765" s="44" t="s">
        <v>6715</v>
      </c>
      <c r="B765" s="68" t="s">
        <v>6716</v>
      </c>
      <c r="C765" s="2" t="s">
        <v>1</v>
      </c>
      <c r="D765" s="2">
        <v>56</v>
      </c>
      <c r="E765" s="6">
        <v>23062</v>
      </c>
      <c r="F765" s="7">
        <v>43816.613182870373</v>
      </c>
      <c r="G765" s="69" t="s">
        <v>4</v>
      </c>
      <c r="H765" s="68">
        <v>2002</v>
      </c>
      <c r="I765" s="8">
        <f t="shared" si="55"/>
        <v>20.222222222222221</v>
      </c>
      <c r="J765" s="90">
        <v>5.1539999999999999</v>
      </c>
      <c r="K765" s="69">
        <v>99</v>
      </c>
      <c r="L765" s="68">
        <v>488</v>
      </c>
      <c r="M765" s="8">
        <f t="shared" si="56"/>
        <v>4.9292929292929291</v>
      </c>
      <c r="N765" s="90">
        <v>2.2730000000000001</v>
      </c>
      <c r="O765" s="69">
        <f t="shared" si="60"/>
        <v>99</v>
      </c>
      <c r="P765" s="181">
        <f t="shared" si="57"/>
        <v>4.1024590163934427</v>
      </c>
      <c r="Q765" s="77" t="s">
        <v>716</v>
      </c>
      <c r="V765" s="84">
        <v>0.4597222222222222</v>
      </c>
      <c r="W765" s="85">
        <v>0.61805555555555558</v>
      </c>
      <c r="X765" s="86">
        <f t="shared" si="58"/>
        <v>0.15833333333333338</v>
      </c>
    </row>
    <row r="766" spans="1:24" x14ac:dyDescent="0.3">
      <c r="A766" s="44" t="s">
        <v>6717</v>
      </c>
      <c r="B766" s="68" t="s">
        <v>6718</v>
      </c>
      <c r="C766" s="2" t="s">
        <v>6</v>
      </c>
      <c r="D766" s="2">
        <v>26</v>
      </c>
      <c r="E766" s="6">
        <v>34239</v>
      </c>
      <c r="F766" s="7">
        <v>43816.626620370371</v>
      </c>
      <c r="G766" s="69" t="s">
        <v>4</v>
      </c>
      <c r="H766" s="68">
        <v>715</v>
      </c>
      <c r="I766" s="8">
        <f t="shared" si="55"/>
        <v>7.15</v>
      </c>
      <c r="J766" s="90">
        <v>3.0329999999999999</v>
      </c>
      <c r="K766" s="69">
        <v>100</v>
      </c>
      <c r="L766" s="68">
        <v>277</v>
      </c>
      <c r="M766" s="8">
        <f t="shared" si="56"/>
        <v>2.797979797979798</v>
      </c>
      <c r="N766" s="90">
        <v>1.538</v>
      </c>
      <c r="O766" s="69">
        <v>99</v>
      </c>
      <c r="P766" s="181">
        <f t="shared" si="57"/>
        <v>2.5554151624548735</v>
      </c>
      <c r="Q766" s="77" t="s">
        <v>716</v>
      </c>
      <c r="V766" s="84">
        <v>0.46319444444444446</v>
      </c>
      <c r="W766" s="85">
        <v>0.63194444444444442</v>
      </c>
      <c r="X766" s="86">
        <f t="shared" si="58"/>
        <v>0.16874999999999996</v>
      </c>
    </row>
    <row r="767" spans="1:24" x14ac:dyDescent="0.3">
      <c r="A767" s="44" t="s">
        <v>6719</v>
      </c>
      <c r="B767" s="68" t="s">
        <v>4038</v>
      </c>
      <c r="C767" s="2" t="s">
        <v>1</v>
      </c>
      <c r="D767" s="2">
        <v>83</v>
      </c>
      <c r="E767" s="6">
        <v>13153</v>
      </c>
      <c r="F767" s="7">
        <v>43816.645231481481</v>
      </c>
      <c r="G767" s="69" t="s">
        <v>4</v>
      </c>
      <c r="H767" s="68">
        <v>3144</v>
      </c>
      <c r="I767" s="8">
        <f t="shared" si="55"/>
        <v>31.757575757575758</v>
      </c>
      <c r="J767" s="90">
        <v>6.0359999999999996</v>
      </c>
      <c r="K767" s="69">
        <v>99</v>
      </c>
      <c r="L767" s="68">
        <v>705</v>
      </c>
      <c r="M767" s="8">
        <f t="shared" si="56"/>
        <v>7.1212121212121211</v>
      </c>
      <c r="N767" s="90">
        <v>3.246</v>
      </c>
      <c r="O767" s="69">
        <f t="shared" ref="O767:O787" si="61">K767</f>
        <v>99</v>
      </c>
      <c r="P767" s="181">
        <f t="shared" si="57"/>
        <v>4.4595744680851066</v>
      </c>
      <c r="Q767" s="77" t="s">
        <v>716</v>
      </c>
      <c r="V767" s="84">
        <v>0.4916666666666667</v>
      </c>
      <c r="W767" s="85">
        <v>0.64583333333333337</v>
      </c>
      <c r="X767" s="86">
        <f t="shared" si="58"/>
        <v>0.15416666666666667</v>
      </c>
    </row>
    <row r="768" spans="1:24" x14ac:dyDescent="0.3">
      <c r="A768" s="44" t="s">
        <v>6720</v>
      </c>
      <c r="B768" s="68" t="s">
        <v>1385</v>
      </c>
      <c r="C768" s="2" t="s">
        <v>1</v>
      </c>
      <c r="D768" s="2">
        <v>61</v>
      </c>
      <c r="E768" s="6">
        <v>21348</v>
      </c>
      <c r="F768" s="7">
        <v>43816.662754629629</v>
      </c>
      <c r="G768" s="69" t="s">
        <v>4</v>
      </c>
      <c r="H768" s="68">
        <v>2032</v>
      </c>
      <c r="I768" s="8">
        <f t="shared" si="55"/>
        <v>20.32</v>
      </c>
      <c r="J768" s="90">
        <v>5.0030000000000001</v>
      </c>
      <c r="K768" s="69">
        <v>100</v>
      </c>
      <c r="L768" s="68">
        <v>453</v>
      </c>
      <c r="M768" s="8">
        <f t="shared" si="56"/>
        <v>4.53</v>
      </c>
      <c r="N768" s="90">
        <v>2.1480000000000001</v>
      </c>
      <c r="O768" s="69">
        <f t="shared" si="61"/>
        <v>100</v>
      </c>
      <c r="P768" s="181">
        <f t="shared" si="57"/>
        <v>4.4856512141280351</v>
      </c>
      <c r="Q768" s="77" t="s">
        <v>716</v>
      </c>
      <c r="V768" s="84">
        <v>0.51944444444444449</v>
      </c>
      <c r="W768" s="85">
        <v>0.66666666666666663</v>
      </c>
      <c r="X768" s="86">
        <f t="shared" si="58"/>
        <v>0.14722222222222214</v>
      </c>
    </row>
    <row r="769" spans="1:24" x14ac:dyDescent="0.3">
      <c r="A769" s="44" t="s">
        <v>2188</v>
      </c>
      <c r="B769" s="68" t="s">
        <v>1519</v>
      </c>
      <c r="C769" s="2" t="s">
        <v>6</v>
      </c>
      <c r="D769" s="2">
        <v>60</v>
      </c>
      <c r="E769" s="6">
        <v>21777</v>
      </c>
      <c r="F769" s="7">
        <v>43817.521458333336</v>
      </c>
      <c r="G769" s="69" t="s">
        <v>4</v>
      </c>
      <c r="H769" s="68">
        <v>1210</v>
      </c>
      <c r="I769" s="8">
        <f t="shared" si="55"/>
        <v>12.222222222222221</v>
      </c>
      <c r="J769" s="90">
        <v>3.8290000000000002</v>
      </c>
      <c r="K769" s="69">
        <v>99</v>
      </c>
      <c r="L769" s="68">
        <v>311</v>
      </c>
      <c r="M769" s="8">
        <f t="shared" si="56"/>
        <v>3.1414141414141414</v>
      </c>
      <c r="N769" s="90">
        <v>1.8680000000000001</v>
      </c>
      <c r="O769" s="69">
        <f t="shared" si="61"/>
        <v>99</v>
      </c>
      <c r="P769" s="181">
        <f t="shared" si="57"/>
        <v>3.890675241157556</v>
      </c>
      <c r="Q769" s="77" t="s">
        <v>716</v>
      </c>
      <c r="V769" s="84">
        <v>0.37013888888888885</v>
      </c>
      <c r="W769" s="85">
        <v>0.52083333333333337</v>
      </c>
      <c r="X769" s="86">
        <f t="shared" si="58"/>
        <v>0.15069444444444452</v>
      </c>
    </row>
    <row r="770" spans="1:24" x14ac:dyDescent="0.3">
      <c r="A770" s="44" t="s">
        <v>6721</v>
      </c>
      <c r="B770" s="68" t="s">
        <v>6722</v>
      </c>
      <c r="C770" s="2" t="s">
        <v>1</v>
      </c>
      <c r="D770" s="2">
        <v>38</v>
      </c>
      <c r="E770" s="6">
        <v>29626</v>
      </c>
      <c r="F770" s="7">
        <v>43817.536504629628</v>
      </c>
      <c r="G770" s="69" t="s">
        <v>4</v>
      </c>
      <c r="H770" s="68">
        <v>916</v>
      </c>
      <c r="I770" s="8">
        <f t="shared" si="55"/>
        <v>9.2525252525252526</v>
      </c>
      <c r="J770" s="90">
        <v>3.0880000000000001</v>
      </c>
      <c r="K770" s="69">
        <v>99</v>
      </c>
      <c r="L770" s="68">
        <v>343</v>
      </c>
      <c r="M770" s="8">
        <f t="shared" si="56"/>
        <v>3.4646464646464645</v>
      </c>
      <c r="N770" s="90">
        <v>2.274</v>
      </c>
      <c r="O770" s="69">
        <f t="shared" si="61"/>
        <v>99</v>
      </c>
      <c r="P770" s="181">
        <f t="shared" si="57"/>
        <v>2.6705539358600583</v>
      </c>
      <c r="Q770" s="77" t="s">
        <v>716</v>
      </c>
      <c r="V770" s="84">
        <v>0.39097222222222222</v>
      </c>
      <c r="W770" s="85">
        <v>0.53819444444444442</v>
      </c>
      <c r="X770" s="86">
        <f t="shared" si="58"/>
        <v>0.1472222222222222</v>
      </c>
    </row>
    <row r="771" spans="1:24" x14ac:dyDescent="0.3">
      <c r="A771" s="44" t="s">
        <v>6723</v>
      </c>
      <c r="B771" s="68" t="s">
        <v>6724</v>
      </c>
      <c r="C771" s="2" t="s">
        <v>6</v>
      </c>
      <c r="D771" s="2">
        <v>62</v>
      </c>
      <c r="E771" s="6">
        <v>20853</v>
      </c>
      <c r="F771" s="7">
        <v>43817.548645833333</v>
      </c>
      <c r="G771" s="69" t="s">
        <v>4</v>
      </c>
      <c r="H771" s="68">
        <v>2068</v>
      </c>
      <c r="I771" s="8">
        <f t="shared" ref="I771:I834" si="62">H771/K771</f>
        <v>20.68</v>
      </c>
      <c r="J771" s="90">
        <v>4.7460000000000004</v>
      </c>
      <c r="K771" s="69">
        <v>100</v>
      </c>
      <c r="L771" s="68">
        <v>573</v>
      </c>
      <c r="M771" s="8">
        <f t="shared" ref="M771:M834" si="63">L771/O771</f>
        <v>5.73</v>
      </c>
      <c r="N771" s="90">
        <v>2.278</v>
      </c>
      <c r="O771" s="69">
        <f t="shared" si="61"/>
        <v>100</v>
      </c>
      <c r="P771" s="181">
        <f t="shared" ref="P771:P834" si="64">I771/M771</f>
        <v>3.6090750436300172</v>
      </c>
      <c r="Q771" s="77" t="s">
        <v>716</v>
      </c>
      <c r="V771" s="84">
        <v>0.39444444444444443</v>
      </c>
      <c r="W771" s="85">
        <v>0.54861111111111105</v>
      </c>
      <c r="X771" s="86">
        <f t="shared" ref="X771:X834" si="65">IF(AND(W771&lt;&gt;0,V771&lt;&gt;0),W771-V771,"No_data")</f>
        <v>0.15416666666666662</v>
      </c>
    </row>
    <row r="772" spans="1:24" x14ac:dyDescent="0.3">
      <c r="A772" s="44" t="s">
        <v>6725</v>
      </c>
      <c r="B772" s="68" t="s">
        <v>6726</v>
      </c>
      <c r="C772" s="2" t="s">
        <v>1</v>
      </c>
      <c r="D772" s="2">
        <v>45</v>
      </c>
      <c r="E772" s="6">
        <v>27050</v>
      </c>
      <c r="F772" s="7">
        <v>43817.572592592594</v>
      </c>
      <c r="G772" s="69" t="s">
        <v>4</v>
      </c>
      <c r="H772" s="68">
        <v>1315</v>
      </c>
      <c r="I772" s="8">
        <f t="shared" si="62"/>
        <v>13.282828282828282</v>
      </c>
      <c r="J772" s="90">
        <v>3.9020000000000001</v>
      </c>
      <c r="K772" s="69">
        <v>99</v>
      </c>
      <c r="L772" s="68">
        <v>290</v>
      </c>
      <c r="M772" s="8">
        <f t="shared" si="63"/>
        <v>2.9292929292929295</v>
      </c>
      <c r="N772" s="90">
        <v>1.9650000000000001</v>
      </c>
      <c r="O772" s="69">
        <f t="shared" si="61"/>
        <v>99</v>
      </c>
      <c r="P772" s="181">
        <f t="shared" si="64"/>
        <v>4.5344827586206886</v>
      </c>
      <c r="Q772" s="77" t="s">
        <v>716</v>
      </c>
      <c r="V772" s="84">
        <v>0.40625</v>
      </c>
      <c r="W772" s="85">
        <v>0.56944444444444442</v>
      </c>
      <c r="X772" s="86">
        <f t="shared" si="65"/>
        <v>0.16319444444444442</v>
      </c>
    </row>
    <row r="773" spans="1:24" x14ac:dyDescent="0.3">
      <c r="A773" s="44" t="s">
        <v>6727</v>
      </c>
      <c r="B773" s="68" t="s">
        <v>1905</v>
      </c>
      <c r="C773" s="2" t="s">
        <v>6</v>
      </c>
      <c r="D773" s="2">
        <v>69</v>
      </c>
      <c r="E773" s="6">
        <v>18561</v>
      </c>
      <c r="F773" s="7">
        <v>43817.584641203706</v>
      </c>
      <c r="G773" s="69" t="s">
        <v>4</v>
      </c>
      <c r="H773" s="68">
        <v>1158</v>
      </c>
      <c r="I773" s="8">
        <f t="shared" si="62"/>
        <v>11.696969696969697</v>
      </c>
      <c r="J773" s="90">
        <v>3.262</v>
      </c>
      <c r="K773" s="69">
        <v>99</v>
      </c>
      <c r="L773" s="68">
        <v>399</v>
      </c>
      <c r="M773" s="8">
        <f t="shared" si="63"/>
        <v>4.0303030303030303</v>
      </c>
      <c r="N773" s="90">
        <v>2.0070000000000001</v>
      </c>
      <c r="O773" s="69">
        <f t="shared" si="61"/>
        <v>99</v>
      </c>
      <c r="P773" s="181">
        <f t="shared" si="64"/>
        <v>2.9022556390977443</v>
      </c>
      <c r="Q773" s="77" t="s">
        <v>716</v>
      </c>
      <c r="V773" s="84">
        <v>0.42083333333333334</v>
      </c>
      <c r="W773" s="85">
        <v>0.58333333333333337</v>
      </c>
      <c r="X773" s="86">
        <f t="shared" si="65"/>
        <v>0.16250000000000003</v>
      </c>
    </row>
    <row r="774" spans="1:24" x14ac:dyDescent="0.3">
      <c r="A774" s="44" t="s">
        <v>6728</v>
      </c>
      <c r="B774" s="68" t="s">
        <v>6729</v>
      </c>
      <c r="C774" s="2" t="s">
        <v>6</v>
      </c>
      <c r="D774" s="2">
        <v>66</v>
      </c>
      <c r="E774" s="6">
        <v>19398</v>
      </c>
      <c r="F774" s="7">
        <v>43817.596666666665</v>
      </c>
      <c r="G774" s="69" t="s">
        <v>4</v>
      </c>
      <c r="H774" s="68">
        <v>1476</v>
      </c>
      <c r="I774" s="8">
        <f t="shared" si="62"/>
        <v>14.909090909090908</v>
      </c>
      <c r="J774" s="90">
        <v>3.9750000000000001</v>
      </c>
      <c r="K774" s="69">
        <v>99</v>
      </c>
      <c r="L774" s="68">
        <v>406</v>
      </c>
      <c r="M774" s="8">
        <f t="shared" si="63"/>
        <v>4.1010101010101012</v>
      </c>
      <c r="N774" s="90">
        <v>1.6930000000000001</v>
      </c>
      <c r="O774" s="69">
        <f t="shared" si="61"/>
        <v>99</v>
      </c>
      <c r="P774" s="181">
        <f t="shared" si="64"/>
        <v>3.6354679802955663</v>
      </c>
      <c r="Q774" s="77" t="s">
        <v>716</v>
      </c>
      <c r="V774" s="84">
        <v>0.42638888888888887</v>
      </c>
      <c r="W774" s="85">
        <v>0.59722222222222221</v>
      </c>
      <c r="X774" s="86">
        <f t="shared" si="65"/>
        <v>0.17083333333333334</v>
      </c>
    </row>
    <row r="775" spans="1:24" x14ac:dyDescent="0.3">
      <c r="A775" s="44" t="s">
        <v>6730</v>
      </c>
      <c r="B775" s="68" t="s">
        <v>4401</v>
      </c>
      <c r="C775" s="2" t="s">
        <v>1</v>
      </c>
      <c r="D775" s="2">
        <v>56</v>
      </c>
      <c r="E775" s="6">
        <v>23052</v>
      </c>
      <c r="F775" s="7">
        <v>43817.615474537037</v>
      </c>
      <c r="G775" s="69" t="s">
        <v>4</v>
      </c>
      <c r="H775" s="68">
        <v>1100</v>
      </c>
      <c r="I775" s="8">
        <f t="shared" si="62"/>
        <v>11</v>
      </c>
      <c r="J775" s="90">
        <v>3.484</v>
      </c>
      <c r="K775" s="69">
        <v>100</v>
      </c>
      <c r="L775" s="68">
        <v>339</v>
      </c>
      <c r="M775" s="8">
        <f t="shared" si="63"/>
        <v>3.39</v>
      </c>
      <c r="N775" s="90">
        <v>1.917</v>
      </c>
      <c r="O775" s="69">
        <f t="shared" si="61"/>
        <v>100</v>
      </c>
      <c r="P775" s="181">
        <f t="shared" si="64"/>
        <v>3.2448377581120944</v>
      </c>
      <c r="Q775" s="77" t="s">
        <v>716</v>
      </c>
      <c r="V775" s="84">
        <v>0.45555555555555555</v>
      </c>
      <c r="W775" s="85">
        <v>0.61805555555555558</v>
      </c>
      <c r="X775" s="86">
        <f t="shared" si="65"/>
        <v>0.16250000000000003</v>
      </c>
    </row>
    <row r="776" spans="1:24" x14ac:dyDescent="0.3">
      <c r="A776" s="44" t="s">
        <v>6731</v>
      </c>
      <c r="B776" s="68" t="s">
        <v>6732</v>
      </c>
      <c r="C776" s="2" t="s">
        <v>1</v>
      </c>
      <c r="D776" s="2">
        <v>63</v>
      </c>
      <c r="E776" s="6">
        <v>20674</v>
      </c>
      <c r="F776" s="7">
        <v>43817.633553240739</v>
      </c>
      <c r="G776" s="69" t="s">
        <v>4</v>
      </c>
      <c r="H776" s="68">
        <v>1636</v>
      </c>
      <c r="I776" s="8">
        <f t="shared" si="62"/>
        <v>16.525252525252526</v>
      </c>
      <c r="J776" s="90">
        <v>4.2169999999999996</v>
      </c>
      <c r="K776" s="69">
        <v>99</v>
      </c>
      <c r="L776" s="68">
        <v>313</v>
      </c>
      <c r="M776" s="8">
        <f t="shared" si="63"/>
        <v>3.1616161616161618</v>
      </c>
      <c r="N776" s="90">
        <v>1.85</v>
      </c>
      <c r="O776" s="69">
        <f t="shared" si="61"/>
        <v>99</v>
      </c>
      <c r="P776" s="181">
        <f t="shared" si="64"/>
        <v>5.2268370607028753</v>
      </c>
      <c r="Q776" s="77" t="s">
        <v>716</v>
      </c>
      <c r="V776" s="84">
        <v>0.49027777777777781</v>
      </c>
      <c r="W776" s="85">
        <v>0.63194444444444442</v>
      </c>
      <c r="X776" s="86">
        <f t="shared" si="65"/>
        <v>0.14166666666666661</v>
      </c>
    </row>
    <row r="777" spans="1:24" x14ac:dyDescent="0.3">
      <c r="A777" s="44" t="s">
        <v>6733</v>
      </c>
      <c r="B777" s="68" t="s">
        <v>4175</v>
      </c>
      <c r="C777" s="2" t="s">
        <v>1</v>
      </c>
      <c r="D777" s="2">
        <v>75</v>
      </c>
      <c r="E777" s="6">
        <v>16120</v>
      </c>
      <c r="F777" s="7">
        <v>43817.648182870369</v>
      </c>
      <c r="G777" s="69" t="s">
        <v>4</v>
      </c>
      <c r="H777" s="68">
        <v>1558</v>
      </c>
      <c r="I777" s="8">
        <f t="shared" si="62"/>
        <v>15.737373737373737</v>
      </c>
      <c r="J777" s="90">
        <v>3.9529999999999998</v>
      </c>
      <c r="K777" s="69">
        <v>99</v>
      </c>
      <c r="L777" s="68">
        <v>570</v>
      </c>
      <c r="M777" s="8">
        <f t="shared" si="63"/>
        <v>5.7575757575757578</v>
      </c>
      <c r="N777" s="90">
        <v>2.2090000000000001</v>
      </c>
      <c r="O777" s="69">
        <f t="shared" si="61"/>
        <v>99</v>
      </c>
      <c r="P777" s="181">
        <f t="shared" si="64"/>
        <v>2.7333333333333329</v>
      </c>
      <c r="Q777" s="77" t="s">
        <v>716</v>
      </c>
      <c r="V777" s="84">
        <v>0.49652777777777773</v>
      </c>
      <c r="W777" s="85">
        <v>0.64930555555555558</v>
      </c>
      <c r="X777" s="86">
        <f t="shared" si="65"/>
        <v>0.15277777777777785</v>
      </c>
    </row>
    <row r="778" spans="1:24" x14ac:dyDescent="0.3">
      <c r="A778" s="44" t="s">
        <v>6734</v>
      </c>
      <c r="B778" s="68" t="s">
        <v>6735</v>
      </c>
      <c r="C778" s="2" t="s">
        <v>1</v>
      </c>
      <c r="D778" s="2">
        <v>41</v>
      </c>
      <c r="E778" s="6">
        <v>28834</v>
      </c>
      <c r="F778" s="7">
        <v>43818.519861111112</v>
      </c>
      <c r="G778" s="69" t="s">
        <v>4</v>
      </c>
      <c r="H778" s="68">
        <v>1566</v>
      </c>
      <c r="I778" s="8">
        <f t="shared" si="62"/>
        <v>15.818181818181818</v>
      </c>
      <c r="J778" s="90">
        <v>4.8140000000000001</v>
      </c>
      <c r="K778" s="69">
        <v>99</v>
      </c>
      <c r="L778" s="68">
        <v>375</v>
      </c>
      <c r="M778" s="8">
        <f t="shared" si="63"/>
        <v>3.7878787878787881</v>
      </c>
      <c r="N778" s="90">
        <v>1.786</v>
      </c>
      <c r="O778" s="69">
        <f t="shared" si="61"/>
        <v>99</v>
      </c>
      <c r="P778" s="181">
        <f t="shared" si="64"/>
        <v>4.1760000000000002</v>
      </c>
      <c r="Q778" s="77" t="s">
        <v>716</v>
      </c>
      <c r="V778" s="84">
        <v>0.37777777777777777</v>
      </c>
      <c r="W778" s="85">
        <v>0.52083333333333337</v>
      </c>
      <c r="X778" s="86">
        <f t="shared" si="65"/>
        <v>0.1430555555555556</v>
      </c>
    </row>
    <row r="779" spans="1:24" x14ac:dyDescent="0.3">
      <c r="A779" s="44" t="s">
        <v>6736</v>
      </c>
      <c r="B779" s="68" t="s">
        <v>6737</v>
      </c>
      <c r="C779" s="2" t="s">
        <v>6</v>
      </c>
      <c r="D779" s="2">
        <v>80</v>
      </c>
      <c r="E779" s="6">
        <v>14365</v>
      </c>
      <c r="F779" s="7">
        <v>43818.531018518515</v>
      </c>
      <c r="G779" s="69" t="s">
        <v>4</v>
      </c>
      <c r="H779" s="68">
        <v>2085</v>
      </c>
      <c r="I779" s="8">
        <f t="shared" si="62"/>
        <v>21.060606060606062</v>
      </c>
      <c r="J779" s="90">
        <v>5.3120000000000003</v>
      </c>
      <c r="K779" s="69">
        <v>99</v>
      </c>
      <c r="L779" s="68">
        <v>664</v>
      </c>
      <c r="M779" s="8">
        <f t="shared" si="63"/>
        <v>6.7070707070707067</v>
      </c>
      <c r="N779" s="90">
        <v>3.1309999999999998</v>
      </c>
      <c r="O779" s="69">
        <f t="shared" si="61"/>
        <v>99</v>
      </c>
      <c r="P779" s="181">
        <f t="shared" si="64"/>
        <v>3.1400602409638561</v>
      </c>
      <c r="Q779" s="77" t="s">
        <v>716</v>
      </c>
      <c r="V779" s="84">
        <v>0.3972222222222222</v>
      </c>
      <c r="W779" s="85">
        <v>0.53472222222222221</v>
      </c>
      <c r="X779" s="86">
        <f t="shared" si="65"/>
        <v>0.13750000000000001</v>
      </c>
    </row>
    <row r="780" spans="1:24" x14ac:dyDescent="0.3">
      <c r="A780" s="44" t="s">
        <v>6738</v>
      </c>
      <c r="B780" s="68" t="s">
        <v>6739</v>
      </c>
      <c r="C780" s="2" t="s">
        <v>1</v>
      </c>
      <c r="D780" s="2">
        <v>60</v>
      </c>
      <c r="E780" s="6">
        <v>21683</v>
      </c>
      <c r="F780" s="7">
        <v>43818.549687500003</v>
      </c>
      <c r="G780" s="69" t="s">
        <v>4</v>
      </c>
      <c r="H780" s="68">
        <v>1310</v>
      </c>
      <c r="I780" s="8">
        <f t="shared" si="62"/>
        <v>13.232323232323232</v>
      </c>
      <c r="J780" s="90">
        <v>3.21</v>
      </c>
      <c r="K780" s="69">
        <v>99</v>
      </c>
      <c r="L780" s="68">
        <v>540</v>
      </c>
      <c r="M780" s="8">
        <f t="shared" si="63"/>
        <v>5.4545454545454541</v>
      </c>
      <c r="N780" s="90">
        <v>2.4209999999999998</v>
      </c>
      <c r="O780" s="69">
        <f t="shared" si="61"/>
        <v>99</v>
      </c>
      <c r="P780" s="181">
        <f t="shared" si="64"/>
        <v>2.425925925925926</v>
      </c>
      <c r="Q780" s="77" t="s">
        <v>716</v>
      </c>
      <c r="V780" s="84">
        <v>0.41666666666666669</v>
      </c>
      <c r="W780" s="85">
        <v>0.54861111111111105</v>
      </c>
      <c r="X780" s="86">
        <f t="shared" si="65"/>
        <v>0.13194444444444436</v>
      </c>
    </row>
    <row r="781" spans="1:24" x14ac:dyDescent="0.3">
      <c r="A781" s="44" t="s">
        <v>6740</v>
      </c>
      <c r="B781" s="68" t="s">
        <v>6741</v>
      </c>
      <c r="C781" s="2" t="s">
        <v>1</v>
      </c>
      <c r="D781" s="2">
        <v>72</v>
      </c>
      <c r="E781" s="6">
        <v>17285</v>
      </c>
      <c r="F781" s="7">
        <v>43818.566793981481</v>
      </c>
      <c r="G781" s="69" t="s">
        <v>4</v>
      </c>
      <c r="H781" s="68">
        <v>1820</v>
      </c>
      <c r="I781" s="8">
        <f t="shared" si="62"/>
        <v>18.2</v>
      </c>
      <c r="J781" s="90">
        <v>4.0279999999999996</v>
      </c>
      <c r="K781" s="69">
        <v>100</v>
      </c>
      <c r="L781" s="68">
        <v>557</v>
      </c>
      <c r="M781" s="8">
        <f t="shared" si="63"/>
        <v>5.57</v>
      </c>
      <c r="N781" s="90">
        <v>2.1520000000000001</v>
      </c>
      <c r="O781" s="69">
        <f t="shared" si="61"/>
        <v>100</v>
      </c>
      <c r="P781" s="181">
        <f t="shared" si="64"/>
        <v>3.2675044883303408</v>
      </c>
      <c r="Q781" s="77" t="s">
        <v>716</v>
      </c>
      <c r="V781" s="84">
        <v>0.4375</v>
      </c>
      <c r="W781" s="85">
        <v>0.56944444444444442</v>
      </c>
      <c r="X781" s="86">
        <f t="shared" si="65"/>
        <v>0.13194444444444442</v>
      </c>
    </row>
    <row r="782" spans="1:24" x14ac:dyDescent="0.3">
      <c r="A782" s="44" t="s">
        <v>6742</v>
      </c>
      <c r="B782" s="68" t="s">
        <v>6743</v>
      </c>
      <c r="C782" s="2" t="s">
        <v>6</v>
      </c>
      <c r="D782" s="2">
        <v>59</v>
      </c>
      <c r="E782" s="6">
        <v>21973</v>
      </c>
      <c r="F782" s="7">
        <v>43818.581180555557</v>
      </c>
      <c r="G782" s="69" t="s">
        <v>4</v>
      </c>
      <c r="H782" s="68">
        <v>1104</v>
      </c>
      <c r="I782" s="8">
        <f t="shared" si="62"/>
        <v>11.151515151515152</v>
      </c>
      <c r="J782" s="90">
        <v>3.2679999999999998</v>
      </c>
      <c r="K782" s="69">
        <v>99</v>
      </c>
      <c r="L782" s="68">
        <v>423</v>
      </c>
      <c r="M782" s="8">
        <f t="shared" si="63"/>
        <v>4.2727272727272725</v>
      </c>
      <c r="N782" s="90">
        <v>2.024</v>
      </c>
      <c r="O782" s="69">
        <f t="shared" si="61"/>
        <v>99</v>
      </c>
      <c r="P782" s="181">
        <f t="shared" si="64"/>
        <v>2.6099290780141846</v>
      </c>
      <c r="Q782" s="77" t="s">
        <v>716</v>
      </c>
      <c r="V782" s="84">
        <v>0.43194444444444446</v>
      </c>
      <c r="W782" s="85">
        <v>0.58333333333333337</v>
      </c>
      <c r="X782" s="86">
        <f t="shared" si="65"/>
        <v>0.15138888888888891</v>
      </c>
    </row>
    <row r="783" spans="1:24" x14ac:dyDescent="0.3">
      <c r="A783" s="44" t="s">
        <v>6744</v>
      </c>
      <c r="B783" s="68" t="s">
        <v>6745</v>
      </c>
      <c r="C783" s="2" t="s">
        <v>6</v>
      </c>
      <c r="D783" s="2">
        <v>54</v>
      </c>
      <c r="E783" s="6">
        <v>23984</v>
      </c>
      <c r="F783" s="7">
        <v>43818.595416666663</v>
      </c>
      <c r="G783" s="69" t="s">
        <v>4</v>
      </c>
      <c r="H783" s="68">
        <v>1052</v>
      </c>
      <c r="I783" s="8">
        <f t="shared" si="62"/>
        <v>10.415841584158416</v>
      </c>
      <c r="J783" s="90">
        <v>3.4449999999999998</v>
      </c>
      <c r="K783" s="69">
        <v>101</v>
      </c>
      <c r="L783" s="68">
        <v>601</v>
      </c>
      <c r="M783" s="8">
        <f t="shared" si="63"/>
        <v>5.9504950495049505</v>
      </c>
      <c r="N783" s="90">
        <v>2.83</v>
      </c>
      <c r="O783" s="69">
        <f t="shared" si="61"/>
        <v>101</v>
      </c>
      <c r="P783" s="181">
        <f t="shared" si="64"/>
        <v>1.7504159733777038</v>
      </c>
      <c r="Q783" s="77" t="s">
        <v>716</v>
      </c>
      <c r="V783" s="84">
        <v>0.43263888888888885</v>
      </c>
      <c r="W783" s="85">
        <v>0.59722222222222221</v>
      </c>
      <c r="X783" s="86">
        <f t="shared" si="65"/>
        <v>0.16458333333333336</v>
      </c>
    </row>
    <row r="784" spans="1:24" x14ac:dyDescent="0.3">
      <c r="A784" s="44" t="s">
        <v>6746</v>
      </c>
      <c r="B784" s="68" t="s">
        <v>6747</v>
      </c>
      <c r="C784" s="2" t="s">
        <v>1</v>
      </c>
      <c r="D784" s="2">
        <v>69</v>
      </c>
      <c r="E784" s="6">
        <v>18280</v>
      </c>
      <c r="F784" s="7">
        <v>43818.616215277776</v>
      </c>
      <c r="G784" s="69" t="s">
        <v>4</v>
      </c>
      <c r="H784" s="68">
        <v>2528</v>
      </c>
      <c r="I784" s="8">
        <f t="shared" si="62"/>
        <v>25.535353535353536</v>
      </c>
      <c r="J784" s="90">
        <v>4.7210000000000001</v>
      </c>
      <c r="K784" s="69">
        <v>99</v>
      </c>
      <c r="L784" s="68">
        <v>600</v>
      </c>
      <c r="M784" s="8">
        <f t="shared" si="63"/>
        <v>6.0606060606060606</v>
      </c>
      <c r="N784" s="90">
        <v>2.6869999999999998</v>
      </c>
      <c r="O784" s="69">
        <f t="shared" si="61"/>
        <v>99</v>
      </c>
      <c r="P784" s="181">
        <f t="shared" si="64"/>
        <v>4.2133333333333338</v>
      </c>
      <c r="Q784" s="77" t="s">
        <v>716</v>
      </c>
      <c r="V784" s="84">
        <v>0.46527777777777773</v>
      </c>
      <c r="W784" s="85">
        <v>0.61805555555555558</v>
      </c>
      <c r="X784" s="86">
        <f t="shared" si="65"/>
        <v>0.15277777777777785</v>
      </c>
    </row>
    <row r="785" spans="1:24" x14ac:dyDescent="0.3">
      <c r="A785" s="44" t="s">
        <v>6748</v>
      </c>
      <c r="B785" s="68" t="s">
        <v>6749</v>
      </c>
      <c r="C785" s="2" t="s">
        <v>1</v>
      </c>
      <c r="D785" s="2">
        <v>50</v>
      </c>
      <c r="E785" s="6">
        <v>25356</v>
      </c>
      <c r="F785" s="7">
        <v>43818.627997685187</v>
      </c>
      <c r="G785" s="69" t="s">
        <v>4</v>
      </c>
      <c r="H785" s="68">
        <v>1798</v>
      </c>
      <c r="I785" s="8">
        <f t="shared" si="62"/>
        <v>17.98</v>
      </c>
      <c r="J785" s="90">
        <v>4.5679999999999996</v>
      </c>
      <c r="K785" s="69">
        <v>100</v>
      </c>
      <c r="L785" s="68">
        <v>259</v>
      </c>
      <c r="M785" s="8">
        <f t="shared" si="63"/>
        <v>2.59</v>
      </c>
      <c r="N785" s="90">
        <v>1.7</v>
      </c>
      <c r="O785" s="69">
        <f t="shared" si="61"/>
        <v>100</v>
      </c>
      <c r="P785" s="181">
        <f t="shared" si="64"/>
        <v>6.9420849420849429</v>
      </c>
      <c r="Q785" s="77" t="s">
        <v>716</v>
      </c>
      <c r="V785" s="84">
        <v>0.46875</v>
      </c>
      <c r="W785" s="85">
        <v>0.63194444444444442</v>
      </c>
      <c r="X785" s="86">
        <f t="shared" si="65"/>
        <v>0.16319444444444442</v>
      </c>
    </row>
    <row r="786" spans="1:24" x14ac:dyDescent="0.3">
      <c r="A786" s="44" t="s">
        <v>6750</v>
      </c>
      <c r="B786" s="68" t="s">
        <v>106</v>
      </c>
      <c r="C786" s="2" t="s">
        <v>1</v>
      </c>
      <c r="D786" s="2">
        <v>59</v>
      </c>
      <c r="E786" s="6">
        <v>22241</v>
      </c>
      <c r="F786" s="7">
        <v>43818.641932870371</v>
      </c>
      <c r="G786" s="69" t="s">
        <v>4</v>
      </c>
      <c r="H786" s="68">
        <v>1307</v>
      </c>
      <c r="I786" s="8">
        <f t="shared" si="62"/>
        <v>13.202020202020202</v>
      </c>
      <c r="J786" s="90">
        <v>3.7440000000000002</v>
      </c>
      <c r="K786" s="69">
        <v>99</v>
      </c>
      <c r="L786" s="68">
        <v>490</v>
      </c>
      <c r="M786" s="8">
        <f t="shared" si="63"/>
        <v>4.9494949494949498</v>
      </c>
      <c r="N786" s="90">
        <v>2.6320000000000001</v>
      </c>
      <c r="O786" s="69">
        <f t="shared" si="61"/>
        <v>99</v>
      </c>
      <c r="P786" s="181">
        <f t="shared" si="64"/>
        <v>2.66734693877551</v>
      </c>
      <c r="Q786" s="77" t="s">
        <v>716</v>
      </c>
      <c r="V786" s="84">
        <v>0.51388888888888895</v>
      </c>
      <c r="W786" s="85">
        <v>0.64583333333333337</v>
      </c>
      <c r="X786" s="86">
        <f t="shared" si="65"/>
        <v>0.13194444444444442</v>
      </c>
    </row>
    <row r="787" spans="1:24" x14ac:dyDescent="0.3">
      <c r="A787" s="44" t="s">
        <v>6751</v>
      </c>
      <c r="B787" s="68" t="s">
        <v>6752</v>
      </c>
      <c r="C787" s="2" t="s">
        <v>6</v>
      </c>
      <c r="D787" s="2">
        <v>78</v>
      </c>
      <c r="E787" s="6">
        <v>15193</v>
      </c>
      <c r="F787" s="7">
        <v>43818.662083333336</v>
      </c>
      <c r="G787" s="69" t="s">
        <v>4</v>
      </c>
      <c r="H787" s="68">
        <v>1893</v>
      </c>
      <c r="I787" s="8">
        <f t="shared" si="62"/>
        <v>19.121212121212121</v>
      </c>
      <c r="J787" s="90">
        <v>4.3920000000000003</v>
      </c>
      <c r="K787" s="69">
        <v>99</v>
      </c>
      <c r="L787" s="68">
        <v>880</v>
      </c>
      <c r="M787" s="8">
        <f t="shared" si="63"/>
        <v>8.8888888888888893</v>
      </c>
      <c r="N787" s="90">
        <v>3.1680000000000001</v>
      </c>
      <c r="O787" s="69">
        <f t="shared" si="61"/>
        <v>99</v>
      </c>
      <c r="P787" s="181">
        <f t="shared" si="64"/>
        <v>2.1511363636363634</v>
      </c>
      <c r="Q787" s="77" t="s">
        <v>716</v>
      </c>
      <c r="V787" s="84">
        <v>0.51666666666666672</v>
      </c>
      <c r="W787" s="85">
        <v>0.66666666666666663</v>
      </c>
      <c r="X787" s="86">
        <f t="shared" si="65"/>
        <v>0.14999999999999991</v>
      </c>
    </row>
    <row r="788" spans="1:24" x14ac:dyDescent="0.3">
      <c r="A788" s="44" t="s">
        <v>6753</v>
      </c>
      <c r="B788" s="68" t="s">
        <v>6754</v>
      </c>
      <c r="C788" s="2" t="s">
        <v>1</v>
      </c>
      <c r="D788" s="2">
        <v>72</v>
      </c>
      <c r="E788" s="6">
        <v>17401</v>
      </c>
      <c r="F788" s="7">
        <v>43818.67863425926</v>
      </c>
      <c r="G788" s="69" t="s">
        <v>4</v>
      </c>
      <c r="H788" s="68">
        <v>1296</v>
      </c>
      <c r="I788" s="8">
        <f t="shared" si="62"/>
        <v>13.224489795918368</v>
      </c>
      <c r="J788" s="90">
        <v>3.6739999999999999</v>
      </c>
      <c r="K788" s="69">
        <v>98</v>
      </c>
      <c r="L788" s="68">
        <v>340</v>
      </c>
      <c r="M788" s="8">
        <f t="shared" si="63"/>
        <v>3.4</v>
      </c>
      <c r="N788" s="90">
        <v>1.9590000000000001</v>
      </c>
      <c r="O788" s="69">
        <v>100</v>
      </c>
      <c r="P788" s="181">
        <f t="shared" si="64"/>
        <v>3.8895558223289317</v>
      </c>
      <c r="Q788" s="77" t="s">
        <v>716</v>
      </c>
      <c r="V788" s="84">
        <v>0.51041666666666663</v>
      </c>
      <c r="W788" s="85">
        <v>0.68055555555555547</v>
      </c>
      <c r="X788" s="86">
        <f t="shared" si="65"/>
        <v>0.17013888888888884</v>
      </c>
    </row>
    <row r="789" spans="1:24" x14ac:dyDescent="0.3">
      <c r="A789" s="44" t="s">
        <v>6755</v>
      </c>
      <c r="B789" s="68" t="s">
        <v>6756</v>
      </c>
      <c r="C789" s="2" t="s">
        <v>1</v>
      </c>
      <c r="D789" s="2">
        <v>47</v>
      </c>
      <c r="E789" s="6">
        <v>26443</v>
      </c>
      <c r="F789" s="7">
        <v>43819.521574074075</v>
      </c>
      <c r="G789" s="69" t="s">
        <v>4</v>
      </c>
      <c r="H789" s="68">
        <v>994</v>
      </c>
      <c r="I789" s="8">
        <f t="shared" si="62"/>
        <v>10.04040404040404</v>
      </c>
      <c r="J789" s="90">
        <v>2.972</v>
      </c>
      <c r="K789" s="69">
        <v>99</v>
      </c>
      <c r="L789" s="68">
        <v>343</v>
      </c>
      <c r="M789" s="8">
        <f t="shared" si="63"/>
        <v>3.4646464646464645</v>
      </c>
      <c r="N789" s="90">
        <v>2.0070000000000001</v>
      </c>
      <c r="O789" s="69">
        <f t="shared" ref="O789:O811" si="66">K789</f>
        <v>99</v>
      </c>
      <c r="P789" s="181">
        <f t="shared" si="64"/>
        <v>2.8979591836734695</v>
      </c>
      <c r="Q789" s="77" t="s">
        <v>716</v>
      </c>
      <c r="V789" s="84">
        <v>0.37777777777777777</v>
      </c>
      <c r="W789" s="85">
        <v>0.52083333333333337</v>
      </c>
      <c r="X789" s="86">
        <f t="shared" si="65"/>
        <v>0.1430555555555556</v>
      </c>
    </row>
    <row r="790" spans="1:24" x14ac:dyDescent="0.3">
      <c r="A790" s="44" t="s">
        <v>2099</v>
      </c>
      <c r="B790" s="68" t="s">
        <v>1437</v>
      </c>
      <c r="C790" s="2" t="s">
        <v>1</v>
      </c>
      <c r="D790" s="2">
        <v>51</v>
      </c>
      <c r="E790" s="6">
        <v>24848</v>
      </c>
      <c r="F790" s="7">
        <v>43819.534097222226</v>
      </c>
      <c r="G790" s="69" t="s">
        <v>4</v>
      </c>
      <c r="H790" s="68">
        <v>1294</v>
      </c>
      <c r="I790" s="8">
        <f t="shared" si="62"/>
        <v>13.070707070707071</v>
      </c>
      <c r="J790" s="90">
        <v>3.2210000000000001</v>
      </c>
      <c r="K790" s="69">
        <v>99</v>
      </c>
      <c r="L790" s="68">
        <v>467</v>
      </c>
      <c r="M790" s="8">
        <f t="shared" si="63"/>
        <v>4.7171717171717171</v>
      </c>
      <c r="N790" s="90">
        <v>2.0699999999999998</v>
      </c>
      <c r="O790" s="69">
        <f t="shared" si="66"/>
        <v>99</v>
      </c>
      <c r="P790" s="181">
        <f t="shared" si="64"/>
        <v>2.7708779443254818</v>
      </c>
      <c r="Q790" s="77" t="s">
        <v>716</v>
      </c>
      <c r="V790" s="84">
        <v>0.38680555555555557</v>
      </c>
      <c r="W790" s="85">
        <v>0.53472222222222221</v>
      </c>
      <c r="X790" s="86">
        <f t="shared" si="65"/>
        <v>0.14791666666666664</v>
      </c>
    </row>
    <row r="791" spans="1:24" x14ac:dyDescent="0.3">
      <c r="A791" s="44" t="s">
        <v>6757</v>
      </c>
      <c r="B791" s="68" t="s">
        <v>327</v>
      </c>
      <c r="C791" s="2" t="s">
        <v>1</v>
      </c>
      <c r="D791" s="2">
        <v>49</v>
      </c>
      <c r="E791" s="6">
        <v>25665</v>
      </c>
      <c r="F791" s="7">
        <v>43819.545891203707</v>
      </c>
      <c r="G791" s="69" t="s">
        <v>4</v>
      </c>
      <c r="H791" s="68">
        <v>1579</v>
      </c>
      <c r="I791" s="8">
        <f t="shared" si="62"/>
        <v>15.79</v>
      </c>
      <c r="J791" s="90">
        <v>3.9929999999999999</v>
      </c>
      <c r="K791" s="69">
        <v>100</v>
      </c>
      <c r="L791" s="68">
        <v>503</v>
      </c>
      <c r="M791" s="8">
        <f t="shared" si="63"/>
        <v>5.03</v>
      </c>
      <c r="N791" s="90">
        <v>2.3069999999999999</v>
      </c>
      <c r="O791" s="69">
        <f t="shared" si="66"/>
        <v>100</v>
      </c>
      <c r="P791" s="181">
        <f t="shared" si="64"/>
        <v>3.1391650099403576</v>
      </c>
      <c r="Q791" s="77" t="s">
        <v>716</v>
      </c>
      <c r="V791" s="84">
        <v>0.41666666666666669</v>
      </c>
      <c r="W791" s="85">
        <v>0.54861111111111105</v>
      </c>
      <c r="X791" s="86">
        <f t="shared" si="65"/>
        <v>0.13194444444444436</v>
      </c>
    </row>
    <row r="792" spans="1:24" x14ac:dyDescent="0.3">
      <c r="A792" s="44" t="s">
        <v>6758</v>
      </c>
      <c r="B792" s="68" t="s">
        <v>282</v>
      </c>
      <c r="C792" s="2" t="s">
        <v>1</v>
      </c>
      <c r="D792" s="2">
        <v>14.5</v>
      </c>
      <c r="E792" s="6">
        <v>38528</v>
      </c>
      <c r="F792" s="7">
        <v>43819.56590277778</v>
      </c>
      <c r="G792" s="69" t="s">
        <v>4</v>
      </c>
      <c r="H792" s="68">
        <v>1078</v>
      </c>
      <c r="I792" s="8">
        <f t="shared" si="62"/>
        <v>10.888888888888889</v>
      </c>
      <c r="J792" s="90">
        <v>2.996</v>
      </c>
      <c r="K792" s="69">
        <v>99</v>
      </c>
      <c r="L792" s="68">
        <v>408</v>
      </c>
      <c r="M792" s="8">
        <f t="shared" si="63"/>
        <v>4.1212121212121211</v>
      </c>
      <c r="N792" s="90">
        <v>2.0419999999999998</v>
      </c>
      <c r="O792" s="69">
        <f t="shared" si="66"/>
        <v>99</v>
      </c>
      <c r="P792" s="181">
        <f t="shared" si="64"/>
        <v>2.6421568627450984</v>
      </c>
      <c r="Q792" s="77" t="s">
        <v>716</v>
      </c>
      <c r="V792" s="84">
        <v>0.40902777777777777</v>
      </c>
      <c r="W792" s="85">
        <v>0.5625</v>
      </c>
      <c r="X792" s="86">
        <f t="shared" si="65"/>
        <v>0.15347222222222223</v>
      </c>
    </row>
    <row r="793" spans="1:24" x14ac:dyDescent="0.3">
      <c r="A793" s="44" t="s">
        <v>6759</v>
      </c>
      <c r="B793" s="68" t="s">
        <v>6760</v>
      </c>
      <c r="C793" s="2" t="s">
        <v>1</v>
      </c>
      <c r="D793" s="2">
        <v>43</v>
      </c>
      <c r="E793" s="6">
        <v>28110</v>
      </c>
      <c r="F793" s="7">
        <v>43819.580694444441</v>
      </c>
      <c r="G793" s="69" t="s">
        <v>4</v>
      </c>
      <c r="H793" s="68">
        <v>2060</v>
      </c>
      <c r="I793" s="8">
        <f t="shared" si="62"/>
        <v>20.6</v>
      </c>
      <c r="J793" s="90">
        <v>4.75</v>
      </c>
      <c r="K793" s="69">
        <v>100</v>
      </c>
      <c r="L793" s="68">
        <v>421</v>
      </c>
      <c r="M793" s="8">
        <f t="shared" si="63"/>
        <v>4.21</v>
      </c>
      <c r="N793" s="90">
        <v>2.1890000000000001</v>
      </c>
      <c r="O793" s="69">
        <f t="shared" si="66"/>
        <v>100</v>
      </c>
      <c r="P793" s="181">
        <f t="shared" si="64"/>
        <v>4.8931116389548697</v>
      </c>
      <c r="Q793" s="77" t="s">
        <v>716</v>
      </c>
      <c r="V793" s="84">
        <v>0.43055555555555558</v>
      </c>
      <c r="W793" s="85">
        <v>0.58333333333333337</v>
      </c>
      <c r="X793" s="86">
        <f t="shared" si="65"/>
        <v>0.15277777777777779</v>
      </c>
    </row>
    <row r="794" spans="1:24" x14ac:dyDescent="0.3">
      <c r="A794" s="44" t="s">
        <v>6761</v>
      </c>
      <c r="B794" s="68" t="s">
        <v>6762</v>
      </c>
      <c r="C794" s="2" t="s">
        <v>1</v>
      </c>
      <c r="D794" s="2">
        <v>72</v>
      </c>
      <c r="E794" s="6">
        <v>17236</v>
      </c>
      <c r="F794" s="7">
        <v>43819.604502314818</v>
      </c>
      <c r="G794" s="69" t="s">
        <v>4</v>
      </c>
      <c r="H794" s="68">
        <v>2205</v>
      </c>
      <c r="I794" s="8">
        <f t="shared" si="62"/>
        <v>22.05</v>
      </c>
      <c r="J794" s="90">
        <v>4.9020000000000001</v>
      </c>
      <c r="K794" s="69">
        <v>100</v>
      </c>
      <c r="L794" s="68">
        <v>428</v>
      </c>
      <c r="M794" s="8">
        <f t="shared" si="63"/>
        <v>4.28</v>
      </c>
      <c r="N794" s="90">
        <v>2.2250000000000001</v>
      </c>
      <c r="O794" s="69">
        <f t="shared" si="66"/>
        <v>100</v>
      </c>
      <c r="P794" s="181">
        <f t="shared" si="64"/>
        <v>5.1518691588785046</v>
      </c>
      <c r="Q794" s="77" t="s">
        <v>716</v>
      </c>
      <c r="V794" s="84">
        <v>0.44375000000000003</v>
      </c>
      <c r="W794" s="85">
        <v>0.60416666666666663</v>
      </c>
      <c r="X794" s="86">
        <f t="shared" si="65"/>
        <v>0.1604166666666666</v>
      </c>
    </row>
    <row r="795" spans="1:24" x14ac:dyDescent="0.3">
      <c r="A795" s="44" t="s">
        <v>6763</v>
      </c>
      <c r="B795" s="68" t="s">
        <v>1370</v>
      </c>
      <c r="C795" s="2" t="s">
        <v>1</v>
      </c>
      <c r="D795" s="2">
        <v>47</v>
      </c>
      <c r="E795" s="6">
        <v>26341</v>
      </c>
      <c r="F795" s="7">
        <v>43819.620567129627</v>
      </c>
      <c r="G795" s="69" t="s">
        <v>4</v>
      </c>
      <c r="H795" s="68">
        <v>1251</v>
      </c>
      <c r="I795" s="8">
        <f t="shared" si="62"/>
        <v>12.51</v>
      </c>
      <c r="J795" s="90">
        <v>3.5920000000000001</v>
      </c>
      <c r="K795" s="69">
        <v>100</v>
      </c>
      <c r="L795" s="68">
        <v>277</v>
      </c>
      <c r="M795" s="8">
        <f t="shared" si="63"/>
        <v>2.77</v>
      </c>
      <c r="N795" s="90">
        <v>1.556</v>
      </c>
      <c r="O795" s="69">
        <f t="shared" si="66"/>
        <v>100</v>
      </c>
      <c r="P795" s="181">
        <f t="shared" si="64"/>
        <v>4.5162454873646212</v>
      </c>
      <c r="Q795" s="77" t="s">
        <v>716</v>
      </c>
      <c r="V795" s="84">
        <v>0.45833333333333331</v>
      </c>
      <c r="W795" s="85">
        <v>0.61805555555555558</v>
      </c>
      <c r="X795" s="86">
        <f t="shared" si="65"/>
        <v>0.15972222222222227</v>
      </c>
    </row>
    <row r="796" spans="1:24" x14ac:dyDescent="0.3">
      <c r="A796" s="44" t="s">
        <v>6764</v>
      </c>
      <c r="B796" s="68" t="s">
        <v>314</v>
      </c>
      <c r="C796" s="2" t="s">
        <v>1</v>
      </c>
      <c r="D796" s="2">
        <v>45</v>
      </c>
      <c r="E796" s="6">
        <v>27164</v>
      </c>
      <c r="F796" s="7">
        <v>43819.633171296293</v>
      </c>
      <c r="G796" s="69" t="s">
        <v>4</v>
      </c>
      <c r="H796" s="68">
        <v>1839</v>
      </c>
      <c r="I796" s="8">
        <f t="shared" si="62"/>
        <v>18.39</v>
      </c>
      <c r="J796" s="90">
        <v>4.6230000000000002</v>
      </c>
      <c r="K796" s="69">
        <v>100</v>
      </c>
      <c r="L796" s="68">
        <v>369</v>
      </c>
      <c r="M796" s="8">
        <f t="shared" si="63"/>
        <v>3.69</v>
      </c>
      <c r="N796" s="90">
        <v>1.764</v>
      </c>
      <c r="O796" s="69">
        <f t="shared" si="66"/>
        <v>100</v>
      </c>
      <c r="P796" s="181">
        <f t="shared" si="64"/>
        <v>4.9837398373983746</v>
      </c>
      <c r="Q796" s="77" t="s">
        <v>716</v>
      </c>
      <c r="V796" s="84">
        <v>0.46666666666666662</v>
      </c>
      <c r="W796" s="85">
        <v>0.63194444444444442</v>
      </c>
      <c r="X796" s="86">
        <f t="shared" si="65"/>
        <v>0.1652777777777778</v>
      </c>
    </row>
    <row r="797" spans="1:24" x14ac:dyDescent="0.3">
      <c r="A797" s="44" t="s">
        <v>6765</v>
      </c>
      <c r="B797" s="68" t="s">
        <v>6766</v>
      </c>
      <c r="C797" s="2" t="s">
        <v>1</v>
      </c>
      <c r="D797" s="2">
        <v>53</v>
      </c>
      <c r="E797" s="6">
        <v>24125</v>
      </c>
      <c r="F797" s="7">
        <v>43819.65053240741</v>
      </c>
      <c r="G797" s="69" t="s">
        <v>4</v>
      </c>
      <c r="H797" s="68">
        <v>1813</v>
      </c>
      <c r="I797" s="8">
        <f t="shared" si="62"/>
        <v>18.313131313131311</v>
      </c>
      <c r="J797" s="90">
        <v>4.3019999999999996</v>
      </c>
      <c r="K797" s="69">
        <v>99</v>
      </c>
      <c r="L797" s="68">
        <v>336</v>
      </c>
      <c r="M797" s="8">
        <f t="shared" si="63"/>
        <v>3.393939393939394</v>
      </c>
      <c r="N797" s="90">
        <v>1.9610000000000001</v>
      </c>
      <c r="O797" s="69">
        <f t="shared" si="66"/>
        <v>99</v>
      </c>
      <c r="P797" s="181">
        <f t="shared" si="64"/>
        <v>5.395833333333333</v>
      </c>
      <c r="Q797" s="77" t="s">
        <v>716</v>
      </c>
      <c r="V797" s="84">
        <v>0.49791666666666662</v>
      </c>
      <c r="W797" s="85">
        <v>0.65277777777777779</v>
      </c>
      <c r="X797" s="86">
        <f t="shared" si="65"/>
        <v>0.15486111111111117</v>
      </c>
    </row>
    <row r="798" spans="1:24" x14ac:dyDescent="0.3">
      <c r="A798" s="44" t="s">
        <v>6767</v>
      </c>
      <c r="B798" s="68" t="s">
        <v>6768</v>
      </c>
      <c r="C798" s="2" t="s">
        <v>6</v>
      </c>
      <c r="D798" s="2">
        <v>58</v>
      </c>
      <c r="E798" s="6">
        <v>22294</v>
      </c>
      <c r="F798" s="7">
        <v>43819.667511574073</v>
      </c>
      <c r="G798" s="69" t="s">
        <v>4</v>
      </c>
      <c r="H798" s="68">
        <v>1334</v>
      </c>
      <c r="I798" s="8">
        <f t="shared" si="62"/>
        <v>13.474747474747474</v>
      </c>
      <c r="J798" s="90">
        <v>3.69</v>
      </c>
      <c r="K798" s="69">
        <v>99</v>
      </c>
      <c r="L798" s="68">
        <v>403</v>
      </c>
      <c r="M798" s="8">
        <f t="shared" si="63"/>
        <v>4.0707070707070709</v>
      </c>
      <c r="N798" s="90">
        <v>2.1579999999999999</v>
      </c>
      <c r="O798" s="69">
        <f t="shared" si="66"/>
        <v>99</v>
      </c>
      <c r="P798" s="181">
        <f t="shared" si="64"/>
        <v>3.3101736972704709</v>
      </c>
      <c r="Q798" s="77" t="s">
        <v>716</v>
      </c>
      <c r="V798" s="84">
        <v>0.50208333333333333</v>
      </c>
      <c r="W798" s="85">
        <v>0.66666666666666663</v>
      </c>
      <c r="X798" s="86">
        <f t="shared" si="65"/>
        <v>0.1645833333333333</v>
      </c>
    </row>
    <row r="799" spans="1:24" x14ac:dyDescent="0.3">
      <c r="A799" s="44" t="s">
        <v>6769</v>
      </c>
      <c r="B799" s="68" t="s">
        <v>6770</v>
      </c>
      <c r="C799" s="2" t="s">
        <v>1</v>
      </c>
      <c r="D799" s="2">
        <v>50</v>
      </c>
      <c r="E799" s="6">
        <v>25393</v>
      </c>
      <c r="F799" s="7">
        <v>43819.679340277777</v>
      </c>
      <c r="G799" s="69" t="s">
        <v>4</v>
      </c>
      <c r="H799" s="68">
        <v>1839</v>
      </c>
      <c r="I799" s="8">
        <f t="shared" si="62"/>
        <v>18.575757575757574</v>
      </c>
      <c r="J799" s="90">
        <v>4.7249999999999996</v>
      </c>
      <c r="K799" s="69">
        <v>99</v>
      </c>
      <c r="L799" s="68">
        <v>382</v>
      </c>
      <c r="M799" s="8">
        <f t="shared" si="63"/>
        <v>3.8585858585858586</v>
      </c>
      <c r="N799" s="90">
        <v>1.9950000000000001</v>
      </c>
      <c r="O799" s="69">
        <f t="shared" si="66"/>
        <v>99</v>
      </c>
      <c r="P799" s="181">
        <f t="shared" si="64"/>
        <v>4.8141361256544499</v>
      </c>
      <c r="Q799" s="77" t="s">
        <v>716</v>
      </c>
      <c r="V799" s="84">
        <v>0.51250000000000007</v>
      </c>
      <c r="W799" s="85">
        <v>0.68055555555555547</v>
      </c>
      <c r="X799" s="86">
        <f t="shared" si="65"/>
        <v>0.1680555555555554</v>
      </c>
    </row>
    <row r="800" spans="1:24" x14ac:dyDescent="0.3">
      <c r="A800" s="44" t="s">
        <v>6771</v>
      </c>
      <c r="B800" s="68" t="s">
        <v>6772</v>
      </c>
      <c r="C800" s="2" t="s">
        <v>6</v>
      </c>
      <c r="D800" s="2">
        <v>59</v>
      </c>
      <c r="E800" s="6">
        <v>22133</v>
      </c>
      <c r="F800" s="7">
        <v>43822.52003472222</v>
      </c>
      <c r="G800" s="69" t="s">
        <v>4</v>
      </c>
      <c r="H800" s="68">
        <v>1446</v>
      </c>
      <c r="I800" s="8">
        <f t="shared" si="62"/>
        <v>14.606060606060606</v>
      </c>
      <c r="J800" s="90">
        <v>3.9220000000000002</v>
      </c>
      <c r="K800" s="69">
        <v>99</v>
      </c>
      <c r="L800" s="68">
        <v>413</v>
      </c>
      <c r="M800" s="8">
        <f t="shared" si="63"/>
        <v>4.1717171717171722</v>
      </c>
      <c r="N800" s="90">
        <v>2.1339999999999999</v>
      </c>
      <c r="O800" s="69">
        <f t="shared" si="66"/>
        <v>99</v>
      </c>
      <c r="P800" s="181">
        <f t="shared" si="64"/>
        <v>3.5012106537530263</v>
      </c>
      <c r="Q800" s="77" t="s">
        <v>716</v>
      </c>
      <c r="V800" s="84">
        <v>0.3833333333333333</v>
      </c>
      <c r="W800" s="85">
        <v>0.52083333333333337</v>
      </c>
      <c r="X800" s="86">
        <f t="shared" si="65"/>
        <v>0.13750000000000007</v>
      </c>
    </row>
    <row r="801" spans="1:24" x14ac:dyDescent="0.3">
      <c r="A801" s="44" t="s">
        <v>6774</v>
      </c>
      <c r="B801" s="68" t="s">
        <v>115</v>
      </c>
      <c r="C801" s="2" t="s">
        <v>1</v>
      </c>
      <c r="D801" s="2">
        <v>57</v>
      </c>
      <c r="E801" s="6">
        <v>22802</v>
      </c>
      <c r="F801" s="7">
        <v>43822.545046296298</v>
      </c>
      <c r="G801" s="69" t="s">
        <v>4</v>
      </c>
      <c r="H801" s="68">
        <v>1627</v>
      </c>
      <c r="I801" s="8">
        <f t="shared" si="62"/>
        <v>16.27</v>
      </c>
      <c r="J801" s="90">
        <v>4.8470000000000004</v>
      </c>
      <c r="K801" s="69">
        <v>100</v>
      </c>
      <c r="L801" s="68">
        <v>474</v>
      </c>
      <c r="M801" s="8">
        <f t="shared" si="63"/>
        <v>4.74</v>
      </c>
      <c r="N801" s="90">
        <v>2.468</v>
      </c>
      <c r="O801" s="69">
        <f t="shared" si="66"/>
        <v>100</v>
      </c>
      <c r="P801" s="181">
        <f t="shared" si="64"/>
        <v>3.4324894514767932</v>
      </c>
      <c r="Q801" s="77" t="s">
        <v>716</v>
      </c>
      <c r="V801" s="84">
        <v>0.40416666666666662</v>
      </c>
      <c r="W801" s="85">
        <v>0.54861111111111105</v>
      </c>
      <c r="X801" s="86">
        <f t="shared" si="65"/>
        <v>0.14444444444444443</v>
      </c>
    </row>
    <row r="802" spans="1:24" x14ac:dyDescent="0.3">
      <c r="A802" s="44" t="s">
        <v>6775</v>
      </c>
      <c r="B802" s="68" t="s">
        <v>6776</v>
      </c>
      <c r="C802" s="2" t="s">
        <v>1</v>
      </c>
      <c r="D802" s="2">
        <v>56</v>
      </c>
      <c r="E802" s="6">
        <v>23044</v>
      </c>
      <c r="F802" s="7">
        <v>43822.567673611113</v>
      </c>
      <c r="G802" s="69" t="s">
        <v>4</v>
      </c>
      <c r="H802" s="68">
        <v>2412</v>
      </c>
      <c r="I802" s="8">
        <f t="shared" si="62"/>
        <v>24.12</v>
      </c>
      <c r="J802" s="90">
        <v>4.7229999999999999</v>
      </c>
      <c r="K802" s="69">
        <v>100</v>
      </c>
      <c r="L802" s="68">
        <v>515</v>
      </c>
      <c r="M802" s="8">
        <f t="shared" si="63"/>
        <v>5.15</v>
      </c>
      <c r="N802" s="90">
        <v>2.3109999999999999</v>
      </c>
      <c r="O802" s="69">
        <f t="shared" si="66"/>
        <v>100</v>
      </c>
      <c r="P802" s="181">
        <f t="shared" si="64"/>
        <v>4.6834951456310678</v>
      </c>
      <c r="Q802" s="77" t="s">
        <v>716</v>
      </c>
      <c r="V802" s="84">
        <v>0.42499999999999999</v>
      </c>
      <c r="W802" s="85">
        <v>0.56944444444444442</v>
      </c>
      <c r="X802" s="86">
        <f t="shared" si="65"/>
        <v>0.14444444444444443</v>
      </c>
    </row>
    <row r="803" spans="1:24" x14ac:dyDescent="0.3">
      <c r="A803" s="44" t="s">
        <v>6777</v>
      </c>
      <c r="B803" s="68" t="s">
        <v>6778</v>
      </c>
      <c r="C803" s="2" t="s">
        <v>1</v>
      </c>
      <c r="D803" s="2">
        <v>48</v>
      </c>
      <c r="E803" s="6">
        <v>26047</v>
      </c>
      <c r="F803" s="7">
        <v>43822.582800925928</v>
      </c>
      <c r="G803" s="69" t="s">
        <v>4</v>
      </c>
      <c r="H803" s="68">
        <v>2155</v>
      </c>
      <c r="I803" s="8">
        <f t="shared" si="62"/>
        <v>21.767676767676768</v>
      </c>
      <c r="J803" s="90">
        <v>4.7359999999999998</v>
      </c>
      <c r="K803" s="69">
        <v>99</v>
      </c>
      <c r="L803" s="68">
        <v>491</v>
      </c>
      <c r="M803" s="8">
        <f t="shared" si="63"/>
        <v>4.9595959595959593</v>
      </c>
      <c r="N803" s="90">
        <v>2.157</v>
      </c>
      <c r="O803" s="69">
        <f t="shared" si="66"/>
        <v>99</v>
      </c>
      <c r="P803" s="181">
        <f t="shared" si="64"/>
        <v>4.3890020366598783</v>
      </c>
      <c r="Q803" s="77" t="s">
        <v>716</v>
      </c>
      <c r="V803" s="84">
        <v>0.44375000000000003</v>
      </c>
      <c r="W803" s="85">
        <v>0.58333333333333337</v>
      </c>
      <c r="X803" s="86">
        <f t="shared" si="65"/>
        <v>0.13958333333333334</v>
      </c>
    </row>
    <row r="804" spans="1:24" x14ac:dyDescent="0.3">
      <c r="A804" s="44" t="s">
        <v>6779</v>
      </c>
      <c r="B804" s="68" t="s">
        <v>6780</v>
      </c>
      <c r="C804" s="2" t="s">
        <v>6</v>
      </c>
      <c r="D804" s="2">
        <v>51</v>
      </c>
      <c r="E804" s="6">
        <v>25028</v>
      </c>
      <c r="F804" s="7">
        <v>43822.597696759258</v>
      </c>
      <c r="G804" s="69" t="s">
        <v>4</v>
      </c>
      <c r="H804" s="68">
        <v>895</v>
      </c>
      <c r="I804" s="8">
        <f t="shared" si="62"/>
        <v>9.0404040404040398</v>
      </c>
      <c r="J804" s="90">
        <v>2.6030000000000002</v>
      </c>
      <c r="K804" s="69">
        <v>99</v>
      </c>
      <c r="L804" s="68">
        <v>543</v>
      </c>
      <c r="M804" s="8">
        <f t="shared" si="63"/>
        <v>5.4848484848484844</v>
      </c>
      <c r="N804" s="90">
        <v>2.7120000000000002</v>
      </c>
      <c r="O804" s="69">
        <f t="shared" si="66"/>
        <v>99</v>
      </c>
      <c r="P804" s="181">
        <f t="shared" si="64"/>
        <v>1.6482504604051567</v>
      </c>
      <c r="Q804" s="77" t="s">
        <v>716</v>
      </c>
      <c r="V804" s="84">
        <v>0.4284722222222222</v>
      </c>
      <c r="W804" s="85">
        <v>0.59722222222222221</v>
      </c>
      <c r="X804" s="86">
        <f t="shared" si="65"/>
        <v>0.16875000000000001</v>
      </c>
    </row>
    <row r="805" spans="1:24" x14ac:dyDescent="0.3">
      <c r="A805" s="44" t="s">
        <v>6781</v>
      </c>
      <c r="B805" s="68" t="s">
        <v>6782</v>
      </c>
      <c r="C805" s="2" t="s">
        <v>6</v>
      </c>
      <c r="D805" s="2">
        <v>88</v>
      </c>
      <c r="E805" s="6">
        <v>11574</v>
      </c>
      <c r="F805" s="7">
        <v>43822.616041666668</v>
      </c>
      <c r="G805" s="69" t="s">
        <v>4</v>
      </c>
      <c r="H805" s="68">
        <v>2321</v>
      </c>
      <c r="I805" s="8">
        <f t="shared" si="62"/>
        <v>23.444444444444443</v>
      </c>
      <c r="J805" s="90">
        <v>4.8789999999999996</v>
      </c>
      <c r="K805" s="69">
        <v>99</v>
      </c>
      <c r="L805" s="68">
        <v>709</v>
      </c>
      <c r="M805" s="8">
        <f t="shared" si="63"/>
        <v>7.1616161616161618</v>
      </c>
      <c r="N805" s="90">
        <v>2.44</v>
      </c>
      <c r="O805" s="69">
        <f t="shared" si="66"/>
        <v>99</v>
      </c>
      <c r="P805" s="181">
        <f t="shared" si="64"/>
        <v>3.2736248236953451</v>
      </c>
      <c r="Q805" s="77" t="s">
        <v>716</v>
      </c>
      <c r="V805" s="84">
        <v>0.45833333333333331</v>
      </c>
      <c r="W805" s="85">
        <v>0.53472222222222221</v>
      </c>
      <c r="X805" s="86">
        <f t="shared" si="65"/>
        <v>7.6388888888888895E-2</v>
      </c>
    </row>
    <row r="806" spans="1:24" x14ac:dyDescent="0.3">
      <c r="A806" s="44" t="s">
        <v>6783</v>
      </c>
      <c r="B806" s="68" t="s">
        <v>6784</v>
      </c>
      <c r="C806" s="2" t="s">
        <v>1</v>
      </c>
      <c r="D806" s="2">
        <v>38</v>
      </c>
      <c r="E806" s="6">
        <v>29691</v>
      </c>
      <c r="F806" s="7">
        <v>43822.631539351853</v>
      </c>
      <c r="G806" s="69" t="s">
        <v>4</v>
      </c>
      <c r="H806" s="68">
        <v>1270</v>
      </c>
      <c r="I806" s="8">
        <f t="shared" si="62"/>
        <v>12.828282828282829</v>
      </c>
      <c r="J806" s="90">
        <v>3.6589999999999998</v>
      </c>
      <c r="K806" s="69">
        <v>99</v>
      </c>
      <c r="L806" s="68">
        <v>330</v>
      </c>
      <c r="M806" s="8">
        <f t="shared" si="63"/>
        <v>3.3333333333333335</v>
      </c>
      <c r="N806" s="90">
        <v>1.7789999999999999</v>
      </c>
      <c r="O806" s="69">
        <f t="shared" si="66"/>
        <v>99</v>
      </c>
      <c r="P806" s="181">
        <f t="shared" si="64"/>
        <v>3.8484848484848486</v>
      </c>
      <c r="Q806" s="77" t="s">
        <v>716</v>
      </c>
      <c r="V806" s="84">
        <v>0.47986111111111113</v>
      </c>
      <c r="W806" s="85">
        <v>0.63194444444444442</v>
      </c>
      <c r="X806" s="86">
        <f t="shared" si="65"/>
        <v>0.15208333333333329</v>
      </c>
    </row>
    <row r="807" spans="1:24" x14ac:dyDescent="0.3">
      <c r="A807" s="44" t="s">
        <v>2149</v>
      </c>
      <c r="B807" s="68" t="s">
        <v>1484</v>
      </c>
      <c r="C807" s="2" t="s">
        <v>1</v>
      </c>
      <c r="D807" s="2">
        <v>76</v>
      </c>
      <c r="E807" s="6">
        <v>15912</v>
      </c>
      <c r="F807" s="7">
        <v>43822.645509259259</v>
      </c>
      <c r="G807" s="69" t="s">
        <v>4</v>
      </c>
      <c r="H807" s="68">
        <v>1831</v>
      </c>
      <c r="I807" s="8">
        <f t="shared" si="62"/>
        <v>18.494949494949495</v>
      </c>
      <c r="J807" s="90">
        <v>4.3620000000000001</v>
      </c>
      <c r="K807" s="69">
        <v>99</v>
      </c>
      <c r="L807" s="68">
        <v>549</v>
      </c>
      <c r="M807" s="8">
        <f t="shared" si="63"/>
        <v>5.5454545454545459</v>
      </c>
      <c r="N807" s="90">
        <v>2.4710000000000001</v>
      </c>
      <c r="O807" s="69">
        <f t="shared" si="66"/>
        <v>99</v>
      </c>
      <c r="P807" s="181">
        <f t="shared" si="64"/>
        <v>3.3351548269581053</v>
      </c>
      <c r="Q807" s="77" t="s">
        <v>716</v>
      </c>
      <c r="V807" s="84">
        <v>0.49513888888888885</v>
      </c>
      <c r="W807" s="85">
        <v>0.64583333333333337</v>
      </c>
      <c r="X807" s="86">
        <f t="shared" si="65"/>
        <v>0.15069444444444452</v>
      </c>
    </row>
    <row r="808" spans="1:24" x14ac:dyDescent="0.3">
      <c r="A808" s="44" t="s">
        <v>6785</v>
      </c>
      <c r="B808" s="68" t="s">
        <v>6786</v>
      </c>
      <c r="C808" s="2" t="s">
        <v>1</v>
      </c>
      <c r="D808" s="2">
        <v>61</v>
      </c>
      <c r="E808" s="6">
        <v>21539</v>
      </c>
      <c r="F808" s="7">
        <v>43822.666701388887</v>
      </c>
      <c r="G808" s="69" t="s">
        <v>4</v>
      </c>
      <c r="H808" s="68">
        <v>1607</v>
      </c>
      <c r="I808" s="8">
        <f t="shared" si="62"/>
        <v>16.07</v>
      </c>
      <c r="J808" s="90">
        <v>4.3159999999999998</v>
      </c>
      <c r="K808" s="69">
        <v>100</v>
      </c>
      <c r="L808" s="68">
        <v>397</v>
      </c>
      <c r="M808" s="8">
        <f t="shared" si="63"/>
        <v>3.97</v>
      </c>
      <c r="N808" s="90">
        <v>2.0569999999999999</v>
      </c>
      <c r="O808" s="69">
        <f t="shared" si="66"/>
        <v>100</v>
      </c>
      <c r="P808" s="181">
        <f t="shared" si="64"/>
        <v>4.0478589420654911</v>
      </c>
      <c r="Q808" s="77" t="s">
        <v>716</v>
      </c>
      <c r="V808" s="84">
        <v>0.50416666666666665</v>
      </c>
      <c r="W808" s="85">
        <v>0.66666666666666663</v>
      </c>
      <c r="X808" s="86">
        <f t="shared" si="65"/>
        <v>0.16249999999999998</v>
      </c>
    </row>
    <row r="809" spans="1:24" x14ac:dyDescent="0.3">
      <c r="A809" s="44" t="s">
        <v>6787</v>
      </c>
      <c r="B809" s="68" t="s">
        <v>6788</v>
      </c>
      <c r="C809" s="2" t="s">
        <v>6</v>
      </c>
      <c r="D809" s="2">
        <v>74</v>
      </c>
      <c r="E809" s="6">
        <v>16656</v>
      </c>
      <c r="F809" s="7">
        <v>43822.679918981485</v>
      </c>
      <c r="G809" s="69" t="s">
        <v>4</v>
      </c>
      <c r="H809" s="68">
        <v>1269</v>
      </c>
      <c r="I809" s="8">
        <f t="shared" si="62"/>
        <v>12.818181818181818</v>
      </c>
      <c r="J809" s="90">
        <v>3.6960000000000002</v>
      </c>
      <c r="K809" s="69">
        <v>99</v>
      </c>
      <c r="L809" s="68">
        <v>599</v>
      </c>
      <c r="M809" s="8">
        <f t="shared" si="63"/>
        <v>6.0505050505050502</v>
      </c>
      <c r="N809" s="90">
        <v>2.5449999999999999</v>
      </c>
      <c r="O809" s="69">
        <f t="shared" si="66"/>
        <v>99</v>
      </c>
      <c r="P809" s="181">
        <f t="shared" si="64"/>
        <v>2.1185308848080133</v>
      </c>
      <c r="Q809" s="77" t="s">
        <v>716</v>
      </c>
      <c r="V809" s="84">
        <v>0.50486111111111109</v>
      </c>
      <c r="W809" s="85">
        <v>0.68055555555555547</v>
      </c>
      <c r="X809" s="86">
        <f t="shared" si="65"/>
        <v>0.17569444444444438</v>
      </c>
    </row>
    <row r="810" spans="1:24" x14ac:dyDescent="0.3">
      <c r="A810" s="44" t="s">
        <v>6789</v>
      </c>
      <c r="B810" s="68" t="s">
        <v>6790</v>
      </c>
      <c r="C810" s="2" t="s">
        <v>1</v>
      </c>
      <c r="D810" s="2">
        <v>64</v>
      </c>
      <c r="E810" s="6">
        <v>20437</v>
      </c>
      <c r="F810" s="7">
        <v>43823.381620370368</v>
      </c>
      <c r="G810" s="69" t="s">
        <v>71</v>
      </c>
      <c r="H810" s="68">
        <v>943</v>
      </c>
      <c r="I810" s="8">
        <f t="shared" si="62"/>
        <v>9.525252525252526</v>
      </c>
      <c r="J810" s="90">
        <v>1.2070000000000001</v>
      </c>
      <c r="K810" s="69">
        <v>99</v>
      </c>
      <c r="L810" s="68">
        <v>428</v>
      </c>
      <c r="M810" s="8">
        <f t="shared" si="63"/>
        <v>4.3232323232323235</v>
      </c>
      <c r="N810" s="90">
        <v>0.76700000000000002</v>
      </c>
      <c r="O810" s="69">
        <f t="shared" si="66"/>
        <v>99</v>
      </c>
      <c r="P810" s="181">
        <f t="shared" si="64"/>
        <v>2.2032710280373831</v>
      </c>
      <c r="Q810" s="77" t="s">
        <v>716</v>
      </c>
      <c r="V810" s="84">
        <v>0.38194444444444442</v>
      </c>
      <c r="W810" s="85">
        <v>0.52083333333333337</v>
      </c>
      <c r="X810" s="86">
        <f t="shared" si="65"/>
        <v>0.13888888888888895</v>
      </c>
    </row>
    <row r="811" spans="1:24" x14ac:dyDescent="0.3">
      <c r="A811" s="44" t="s">
        <v>6793</v>
      </c>
      <c r="B811" s="68" t="s">
        <v>6794</v>
      </c>
      <c r="C811" s="2" t="s">
        <v>1</v>
      </c>
      <c r="D811" s="2">
        <v>49</v>
      </c>
      <c r="E811" s="6">
        <v>25631</v>
      </c>
      <c r="F811" s="7">
        <v>43823.548703703702</v>
      </c>
      <c r="G811" s="69" t="s">
        <v>4</v>
      </c>
      <c r="H811" s="68">
        <v>1018</v>
      </c>
      <c r="I811" s="8">
        <f t="shared" si="62"/>
        <v>10.282828282828282</v>
      </c>
      <c r="J811" s="90">
        <v>3.11</v>
      </c>
      <c r="K811" s="69">
        <v>99</v>
      </c>
      <c r="L811" s="68">
        <v>382</v>
      </c>
      <c r="M811" s="8">
        <f t="shared" si="63"/>
        <v>3.8585858585858586</v>
      </c>
      <c r="N811" s="90">
        <v>1.98</v>
      </c>
      <c r="O811" s="69">
        <f t="shared" si="66"/>
        <v>99</v>
      </c>
      <c r="P811" s="181">
        <f t="shared" si="64"/>
        <v>2.664921465968586</v>
      </c>
      <c r="Q811" s="77" t="s">
        <v>716</v>
      </c>
      <c r="V811" s="84">
        <v>0.39930555555555558</v>
      </c>
      <c r="W811" s="85">
        <v>0.54861111111111105</v>
      </c>
      <c r="X811" s="86">
        <f t="shared" si="65"/>
        <v>0.14930555555555547</v>
      </c>
    </row>
    <row r="812" spans="1:24" x14ac:dyDescent="0.3">
      <c r="A812" s="44" t="s">
        <v>6795</v>
      </c>
      <c r="B812" s="68" t="s">
        <v>1120</v>
      </c>
      <c r="C812" s="2" t="s">
        <v>1</v>
      </c>
      <c r="D812" s="2">
        <v>49</v>
      </c>
      <c r="E812" s="6">
        <v>25653</v>
      </c>
      <c r="F812" s="7">
        <v>43823.562997685185</v>
      </c>
      <c r="G812" s="69" t="s">
        <v>4</v>
      </c>
      <c r="H812" s="68">
        <v>1175</v>
      </c>
      <c r="I812" s="8">
        <f t="shared" si="62"/>
        <v>11.75</v>
      </c>
      <c r="J812" s="90">
        <v>3.94</v>
      </c>
      <c r="K812" s="69">
        <v>100</v>
      </c>
      <c r="L812" s="68">
        <v>288</v>
      </c>
      <c r="M812" s="8">
        <f t="shared" si="63"/>
        <v>2.9090909090909092</v>
      </c>
      <c r="N812" s="90">
        <v>1.738</v>
      </c>
      <c r="O812" s="69">
        <v>99</v>
      </c>
      <c r="P812" s="181">
        <f t="shared" si="64"/>
        <v>4.0390625</v>
      </c>
      <c r="Q812" s="77" t="s">
        <v>716</v>
      </c>
      <c r="V812" s="84">
        <v>0.4152777777777778</v>
      </c>
      <c r="W812" s="85">
        <v>0.56944444444444442</v>
      </c>
      <c r="X812" s="86">
        <f t="shared" si="65"/>
        <v>0.15416666666666662</v>
      </c>
    </row>
    <row r="813" spans="1:24" x14ac:dyDescent="0.3">
      <c r="A813" s="44" t="s">
        <v>6796</v>
      </c>
      <c r="B813" s="68" t="s">
        <v>6797</v>
      </c>
      <c r="C813" s="2" t="s">
        <v>6</v>
      </c>
      <c r="D813" s="2">
        <v>60</v>
      </c>
      <c r="E813" s="6">
        <v>21828</v>
      </c>
      <c r="F813" s="7">
        <v>43823.580057870371</v>
      </c>
      <c r="G813" s="69" t="s">
        <v>4</v>
      </c>
      <c r="H813" s="68">
        <v>1599</v>
      </c>
      <c r="I813" s="8">
        <f t="shared" si="62"/>
        <v>16.151515151515152</v>
      </c>
      <c r="J813" s="90">
        <v>3.786</v>
      </c>
      <c r="K813" s="69">
        <v>99</v>
      </c>
      <c r="L813" s="68">
        <v>436</v>
      </c>
      <c r="M813" s="8">
        <f t="shared" si="63"/>
        <v>4.404040404040404</v>
      </c>
      <c r="N813" s="90">
        <v>1.8460000000000001</v>
      </c>
      <c r="O813" s="69">
        <f t="shared" ref="O813:O823" si="67">K813</f>
        <v>99</v>
      </c>
      <c r="P813" s="181">
        <f t="shared" si="64"/>
        <v>3.6674311926605507</v>
      </c>
      <c r="Q813" s="77" t="s">
        <v>716</v>
      </c>
      <c r="V813" s="84">
        <v>0.4236111111111111</v>
      </c>
      <c r="W813" s="85">
        <v>0.58333333333333337</v>
      </c>
      <c r="X813" s="86">
        <f t="shared" si="65"/>
        <v>0.15972222222222227</v>
      </c>
    </row>
    <row r="814" spans="1:24" x14ac:dyDescent="0.3">
      <c r="A814" s="44" t="s">
        <v>6798</v>
      </c>
      <c r="B814" s="68" t="s">
        <v>6799</v>
      </c>
      <c r="C814" s="2" t="s">
        <v>1</v>
      </c>
      <c r="D814" s="2">
        <v>36</v>
      </c>
      <c r="E814" s="6">
        <v>30327</v>
      </c>
      <c r="F814" s="7">
        <v>43823.593159722222</v>
      </c>
      <c r="G814" s="69" t="s">
        <v>4</v>
      </c>
      <c r="H814" s="68">
        <v>841</v>
      </c>
      <c r="I814" s="8">
        <f t="shared" si="62"/>
        <v>8.4949494949494948</v>
      </c>
      <c r="J814" s="90">
        <v>3.0590000000000002</v>
      </c>
      <c r="K814" s="69">
        <v>99</v>
      </c>
      <c r="L814" s="68">
        <v>292</v>
      </c>
      <c r="M814" s="8">
        <f t="shared" si="63"/>
        <v>2.9494949494949494</v>
      </c>
      <c r="N814" s="90">
        <v>1.7809999999999999</v>
      </c>
      <c r="O814" s="69">
        <f t="shared" si="67"/>
        <v>99</v>
      </c>
      <c r="P814" s="181">
        <f t="shared" si="64"/>
        <v>2.8801369863013697</v>
      </c>
      <c r="Q814" s="77" t="s">
        <v>716</v>
      </c>
      <c r="V814" s="84">
        <v>0.4375</v>
      </c>
      <c r="W814" s="85">
        <v>0.59722222222222221</v>
      </c>
      <c r="X814" s="86">
        <f t="shared" si="65"/>
        <v>0.15972222222222221</v>
      </c>
    </row>
    <row r="815" spans="1:24" x14ac:dyDescent="0.3">
      <c r="A815" s="44" t="s">
        <v>6800</v>
      </c>
      <c r="B815" s="68" t="s">
        <v>4903</v>
      </c>
      <c r="C815" s="2" t="s">
        <v>1</v>
      </c>
      <c r="D815" s="2">
        <v>61</v>
      </c>
      <c r="E815" s="6">
        <v>21279</v>
      </c>
      <c r="F815" s="7">
        <v>43823.615532407406</v>
      </c>
      <c r="G815" s="69" t="s">
        <v>4</v>
      </c>
      <c r="H815" s="68">
        <v>1348</v>
      </c>
      <c r="I815" s="8">
        <f t="shared" si="62"/>
        <v>13.616161616161616</v>
      </c>
      <c r="J815" s="90">
        <v>3.5880000000000001</v>
      </c>
      <c r="K815" s="69">
        <v>99</v>
      </c>
      <c r="L815" s="68">
        <v>449</v>
      </c>
      <c r="M815" s="8">
        <f t="shared" si="63"/>
        <v>4.5353535353535355</v>
      </c>
      <c r="N815" s="90">
        <v>1.9239999999999999</v>
      </c>
      <c r="O815" s="69">
        <f t="shared" si="67"/>
        <v>99</v>
      </c>
      <c r="P815" s="181">
        <f t="shared" si="64"/>
        <v>3.0022271714922049</v>
      </c>
      <c r="Q815" s="77" t="s">
        <v>716</v>
      </c>
      <c r="V815" s="84">
        <v>0.4604166666666667</v>
      </c>
      <c r="W815" s="85">
        <v>0.61805555555555558</v>
      </c>
      <c r="X815" s="86">
        <f t="shared" si="65"/>
        <v>0.15763888888888888</v>
      </c>
    </row>
    <row r="816" spans="1:24" x14ac:dyDescent="0.3">
      <c r="A816" s="44" t="s">
        <v>6801</v>
      </c>
      <c r="B816" s="68" t="s">
        <v>6802</v>
      </c>
      <c r="C816" s="2" t="s">
        <v>6</v>
      </c>
      <c r="D816" s="2">
        <v>29</v>
      </c>
      <c r="E816" s="6">
        <v>33114</v>
      </c>
      <c r="F816" s="7">
        <v>43823.62773148148</v>
      </c>
      <c r="G816" s="69" t="s">
        <v>4</v>
      </c>
      <c r="H816" s="68">
        <v>670</v>
      </c>
      <c r="I816" s="8">
        <f t="shared" si="62"/>
        <v>6.7</v>
      </c>
      <c r="J816" s="90">
        <v>2.5760000000000001</v>
      </c>
      <c r="K816" s="69">
        <v>100</v>
      </c>
      <c r="L816" s="68">
        <v>271</v>
      </c>
      <c r="M816" s="8">
        <f t="shared" si="63"/>
        <v>2.71</v>
      </c>
      <c r="N816" s="90">
        <v>1.585</v>
      </c>
      <c r="O816" s="69">
        <f t="shared" si="67"/>
        <v>100</v>
      </c>
      <c r="P816" s="181">
        <f t="shared" si="64"/>
        <v>2.4723247232472327</v>
      </c>
      <c r="Q816" s="77" t="s">
        <v>716</v>
      </c>
      <c r="V816" s="84">
        <v>0.45833333333333331</v>
      </c>
      <c r="W816" s="85">
        <v>0.63194444444444442</v>
      </c>
      <c r="X816" s="86">
        <f t="shared" si="65"/>
        <v>0.1736111111111111</v>
      </c>
    </row>
    <row r="817" spans="1:24" x14ac:dyDescent="0.3">
      <c r="A817" s="44" t="s">
        <v>6803</v>
      </c>
      <c r="B817" s="68" t="s">
        <v>6804</v>
      </c>
      <c r="C817" s="2" t="s">
        <v>1</v>
      </c>
      <c r="D817" s="2">
        <v>54</v>
      </c>
      <c r="E817" s="6">
        <v>23771</v>
      </c>
      <c r="F817" s="7">
        <v>43823.643136574072</v>
      </c>
      <c r="G817" s="69" t="s">
        <v>4</v>
      </c>
      <c r="H817" s="68">
        <v>2256</v>
      </c>
      <c r="I817" s="8">
        <f t="shared" si="62"/>
        <v>22.787878787878789</v>
      </c>
      <c r="J817" s="90">
        <v>5.3040000000000003</v>
      </c>
      <c r="K817" s="69">
        <v>99</v>
      </c>
      <c r="L817" s="68">
        <v>373</v>
      </c>
      <c r="M817" s="8">
        <f t="shared" si="63"/>
        <v>3.7676767676767677</v>
      </c>
      <c r="N817" s="90">
        <v>1.9259999999999999</v>
      </c>
      <c r="O817" s="69">
        <f t="shared" si="67"/>
        <v>99</v>
      </c>
      <c r="P817" s="181">
        <f t="shared" si="64"/>
        <v>6.048257372654156</v>
      </c>
      <c r="Q817" s="77" t="s">
        <v>716</v>
      </c>
      <c r="V817" s="84">
        <v>0.49513888888888885</v>
      </c>
      <c r="W817" s="85">
        <v>0.64583333333333337</v>
      </c>
      <c r="X817" s="86">
        <f t="shared" si="65"/>
        <v>0.15069444444444452</v>
      </c>
    </row>
    <row r="818" spans="1:24" x14ac:dyDescent="0.3">
      <c r="A818" s="44" t="s">
        <v>6805</v>
      </c>
      <c r="B818" s="68" t="s">
        <v>6806</v>
      </c>
      <c r="C818" s="2" t="s">
        <v>6</v>
      </c>
      <c r="D818" s="2">
        <v>60</v>
      </c>
      <c r="E818" s="6">
        <v>21665</v>
      </c>
      <c r="F818" s="7">
        <v>43823.664317129631</v>
      </c>
      <c r="G818" s="69" t="s">
        <v>4</v>
      </c>
      <c r="H818" s="68">
        <v>2558</v>
      </c>
      <c r="I818" s="8">
        <f t="shared" si="62"/>
        <v>25.838383838383837</v>
      </c>
      <c r="J818" s="90">
        <v>4.8440000000000003</v>
      </c>
      <c r="K818" s="69">
        <v>99</v>
      </c>
      <c r="L818" s="68">
        <v>836</v>
      </c>
      <c r="M818" s="8">
        <f t="shared" si="63"/>
        <v>8.4444444444444446</v>
      </c>
      <c r="N818" s="90">
        <v>3.0779999999999998</v>
      </c>
      <c r="O818" s="69">
        <f t="shared" si="67"/>
        <v>99</v>
      </c>
      <c r="P818" s="181">
        <f t="shared" si="64"/>
        <v>3.0598086124401913</v>
      </c>
      <c r="Q818" s="77" t="s">
        <v>716</v>
      </c>
      <c r="V818" s="84">
        <v>0.53819444444444442</v>
      </c>
      <c r="W818" s="85">
        <v>0.66666666666666663</v>
      </c>
      <c r="X818" s="86">
        <f t="shared" si="65"/>
        <v>0.12847222222222221</v>
      </c>
    </row>
    <row r="819" spans="1:24" x14ac:dyDescent="0.3">
      <c r="A819" s="44" t="s">
        <v>6807</v>
      </c>
      <c r="B819" s="68" t="s">
        <v>6808</v>
      </c>
      <c r="C819" s="2" t="s">
        <v>6</v>
      </c>
      <c r="D819" s="2">
        <v>61</v>
      </c>
      <c r="E819" s="6">
        <v>21398</v>
      </c>
      <c r="F819" s="7">
        <v>43823.679895833331</v>
      </c>
      <c r="G819" s="69" t="s">
        <v>4</v>
      </c>
      <c r="H819" s="68">
        <v>1304</v>
      </c>
      <c r="I819" s="8">
        <f t="shared" si="62"/>
        <v>13.171717171717171</v>
      </c>
      <c r="J819" s="90">
        <v>3.7549999999999999</v>
      </c>
      <c r="K819" s="69">
        <v>99</v>
      </c>
      <c r="L819" s="68">
        <v>400</v>
      </c>
      <c r="M819" s="8">
        <f t="shared" si="63"/>
        <v>4.0404040404040407</v>
      </c>
      <c r="N819" s="90">
        <v>1.8009999999999999</v>
      </c>
      <c r="O819" s="69">
        <f t="shared" si="67"/>
        <v>99</v>
      </c>
      <c r="P819" s="181">
        <f t="shared" si="64"/>
        <v>3.26</v>
      </c>
      <c r="Q819" s="77" t="s">
        <v>716</v>
      </c>
      <c r="V819" s="84">
        <v>0.54166666666666663</v>
      </c>
      <c r="W819" s="85">
        <v>0.68055555555555547</v>
      </c>
      <c r="X819" s="86">
        <f t="shared" si="65"/>
        <v>0.13888888888888884</v>
      </c>
    </row>
    <row r="820" spans="1:24" x14ac:dyDescent="0.3">
      <c r="A820" s="44" t="s">
        <v>6809</v>
      </c>
      <c r="B820" s="68" t="s">
        <v>6810</v>
      </c>
      <c r="C820" s="2" t="s">
        <v>1</v>
      </c>
      <c r="D820" s="2">
        <v>53</v>
      </c>
      <c r="E820" s="6">
        <v>24166</v>
      </c>
      <c r="F820" s="7">
        <v>43825.528969907406</v>
      </c>
      <c r="G820" s="69" t="s">
        <v>4</v>
      </c>
      <c r="H820" s="68">
        <v>2055</v>
      </c>
      <c r="I820" s="8">
        <f t="shared" si="62"/>
        <v>20.757575757575758</v>
      </c>
      <c r="J820" s="90">
        <v>4.1849999999999996</v>
      </c>
      <c r="K820" s="69">
        <v>99</v>
      </c>
      <c r="L820" s="68">
        <v>477</v>
      </c>
      <c r="M820" s="8">
        <f t="shared" si="63"/>
        <v>4.8181818181818183</v>
      </c>
      <c r="N820" s="90">
        <v>2.4009999999999998</v>
      </c>
      <c r="O820" s="69">
        <f t="shared" si="67"/>
        <v>99</v>
      </c>
      <c r="P820" s="181">
        <f t="shared" si="64"/>
        <v>4.3081761006289305</v>
      </c>
      <c r="Q820" s="77" t="s">
        <v>716</v>
      </c>
      <c r="V820" s="84">
        <v>0.39583333333333331</v>
      </c>
      <c r="W820" s="85">
        <v>0.52777777777777779</v>
      </c>
      <c r="X820" s="86">
        <f t="shared" si="65"/>
        <v>0.13194444444444448</v>
      </c>
    </row>
    <row r="821" spans="1:24" x14ac:dyDescent="0.3">
      <c r="A821" s="44" t="s">
        <v>6811</v>
      </c>
      <c r="B821" s="68" t="s">
        <v>1698</v>
      </c>
      <c r="C821" s="2" t="s">
        <v>6</v>
      </c>
      <c r="D821" s="2">
        <v>91</v>
      </c>
      <c r="E821" s="6">
        <v>10503</v>
      </c>
      <c r="F821" s="7">
        <v>43825.539305555554</v>
      </c>
      <c r="G821" s="69" t="s">
        <v>4</v>
      </c>
      <c r="H821" s="68">
        <v>1803</v>
      </c>
      <c r="I821" s="8">
        <f t="shared" si="62"/>
        <v>18.212121212121211</v>
      </c>
      <c r="J821" s="90">
        <v>4.5990000000000002</v>
      </c>
      <c r="K821" s="69">
        <v>99</v>
      </c>
      <c r="L821" s="68">
        <v>758</v>
      </c>
      <c r="M821" s="8">
        <f t="shared" si="63"/>
        <v>7.6565656565656566</v>
      </c>
      <c r="N821" s="90">
        <v>3.1659999999999999</v>
      </c>
      <c r="O821" s="69">
        <f t="shared" si="67"/>
        <v>99</v>
      </c>
      <c r="P821" s="181">
        <f t="shared" si="64"/>
        <v>2.3786279683377307</v>
      </c>
      <c r="Q821" s="77" t="s">
        <v>716</v>
      </c>
      <c r="V821" s="84">
        <v>0.38194444444444442</v>
      </c>
      <c r="W821" s="85">
        <v>0.53819444444444442</v>
      </c>
      <c r="X821" s="86">
        <f t="shared" si="65"/>
        <v>0.15625</v>
      </c>
    </row>
    <row r="822" spans="1:24" x14ac:dyDescent="0.3">
      <c r="A822" s="44" t="s">
        <v>6812</v>
      </c>
      <c r="B822" s="68" t="s">
        <v>6813</v>
      </c>
      <c r="C822" s="2" t="s">
        <v>1</v>
      </c>
      <c r="D822" s="2">
        <v>51</v>
      </c>
      <c r="E822" s="6">
        <v>24843</v>
      </c>
      <c r="F822" s="7">
        <v>43825.55364583333</v>
      </c>
      <c r="G822" s="69" t="s">
        <v>4</v>
      </c>
      <c r="H822" s="68">
        <v>1629</v>
      </c>
      <c r="I822" s="8">
        <f t="shared" si="62"/>
        <v>16.454545454545453</v>
      </c>
      <c r="J822" s="90">
        <v>4.1159999999999997</v>
      </c>
      <c r="K822" s="69">
        <v>99</v>
      </c>
      <c r="L822" s="68">
        <v>422</v>
      </c>
      <c r="M822" s="8">
        <f t="shared" si="63"/>
        <v>4.262626262626263</v>
      </c>
      <c r="N822" s="90">
        <v>2.35</v>
      </c>
      <c r="O822" s="69">
        <f t="shared" si="67"/>
        <v>99</v>
      </c>
      <c r="P822" s="181">
        <f t="shared" si="64"/>
        <v>3.8601895734597149</v>
      </c>
      <c r="Q822" s="77" t="s">
        <v>716</v>
      </c>
      <c r="V822" s="84">
        <v>0.40277777777777773</v>
      </c>
      <c r="W822" s="85">
        <v>0.55555555555555558</v>
      </c>
      <c r="X822" s="86">
        <f t="shared" si="65"/>
        <v>0.15277777777777785</v>
      </c>
    </row>
    <row r="823" spans="1:24" x14ac:dyDescent="0.3">
      <c r="A823" s="44" t="s">
        <v>6814</v>
      </c>
      <c r="B823" s="68" t="s">
        <v>6815</v>
      </c>
      <c r="C823" s="2" t="s">
        <v>1</v>
      </c>
      <c r="D823" s="2">
        <v>78</v>
      </c>
      <c r="E823" s="6">
        <v>15271</v>
      </c>
      <c r="F823" s="7">
        <v>43825.576284722221</v>
      </c>
      <c r="G823" s="69" t="s">
        <v>4</v>
      </c>
      <c r="H823" s="68">
        <v>1733</v>
      </c>
      <c r="I823" s="8">
        <f t="shared" si="62"/>
        <v>17.505050505050505</v>
      </c>
      <c r="J823" s="90">
        <v>3.988</v>
      </c>
      <c r="K823" s="69">
        <v>99</v>
      </c>
      <c r="L823" s="68">
        <v>608</v>
      </c>
      <c r="M823" s="8">
        <f t="shared" si="63"/>
        <v>6.141414141414141</v>
      </c>
      <c r="N823" s="90">
        <v>2.718</v>
      </c>
      <c r="O823" s="69">
        <f t="shared" si="67"/>
        <v>99</v>
      </c>
      <c r="P823" s="181">
        <f t="shared" si="64"/>
        <v>2.8503289473684212</v>
      </c>
      <c r="Q823" s="77" t="s">
        <v>716</v>
      </c>
      <c r="V823" s="84">
        <v>0.41666666666666669</v>
      </c>
      <c r="W823" s="85">
        <v>0.57638888888888895</v>
      </c>
      <c r="X823" s="86">
        <f t="shared" si="65"/>
        <v>0.15972222222222227</v>
      </c>
    </row>
    <row r="824" spans="1:24" x14ac:dyDescent="0.3">
      <c r="A824" s="44" t="s">
        <v>6816</v>
      </c>
      <c r="B824" s="68" t="s">
        <v>6817</v>
      </c>
      <c r="C824" s="2" t="s">
        <v>1</v>
      </c>
      <c r="D824" s="2">
        <v>48</v>
      </c>
      <c r="E824" s="6">
        <v>26135</v>
      </c>
      <c r="F824" s="7">
        <v>43825.589317129627</v>
      </c>
      <c r="G824" s="69" t="s">
        <v>4</v>
      </c>
      <c r="H824" s="68">
        <v>1331</v>
      </c>
      <c r="I824" s="8">
        <f t="shared" si="62"/>
        <v>13.31</v>
      </c>
      <c r="J824" s="90">
        <v>4.1210000000000004</v>
      </c>
      <c r="K824" s="69">
        <v>100</v>
      </c>
      <c r="L824" s="68">
        <v>440</v>
      </c>
      <c r="M824" s="8">
        <f t="shared" si="63"/>
        <v>4.4444444444444446</v>
      </c>
      <c r="N824" s="90">
        <v>2.246</v>
      </c>
      <c r="O824" s="69">
        <v>99</v>
      </c>
      <c r="P824" s="181">
        <f t="shared" si="64"/>
        <v>2.9947499999999998</v>
      </c>
      <c r="Q824" s="77" t="s">
        <v>716</v>
      </c>
      <c r="V824" s="84">
        <v>0.43194444444444446</v>
      </c>
      <c r="W824" s="85">
        <v>0.59027777777777779</v>
      </c>
      <c r="X824" s="86">
        <f t="shared" si="65"/>
        <v>0.15833333333333333</v>
      </c>
    </row>
    <row r="825" spans="1:24" x14ac:dyDescent="0.3">
      <c r="A825" s="44" t="s">
        <v>6818</v>
      </c>
      <c r="B825" s="68" t="s">
        <v>6819</v>
      </c>
      <c r="C825" s="2" t="s">
        <v>1</v>
      </c>
      <c r="D825" s="2">
        <v>51</v>
      </c>
      <c r="E825" s="6">
        <v>25022</v>
      </c>
      <c r="F825" s="7">
        <v>43825.602534722224</v>
      </c>
      <c r="G825" s="69" t="s">
        <v>4</v>
      </c>
      <c r="H825" s="68">
        <v>997</v>
      </c>
      <c r="I825" s="8">
        <f t="shared" si="62"/>
        <v>10.070707070707071</v>
      </c>
      <c r="J825" s="90">
        <v>3.5</v>
      </c>
      <c r="K825" s="69">
        <v>99</v>
      </c>
      <c r="L825" s="68">
        <v>304</v>
      </c>
      <c r="M825" s="8">
        <f t="shared" si="63"/>
        <v>3.0707070707070705</v>
      </c>
      <c r="N825" s="90">
        <v>1.722</v>
      </c>
      <c r="O825" s="69">
        <f>K825</f>
        <v>99</v>
      </c>
      <c r="P825" s="181">
        <f t="shared" si="64"/>
        <v>3.2796052631578951</v>
      </c>
      <c r="Q825" s="77" t="s">
        <v>716</v>
      </c>
      <c r="V825" s="84">
        <v>0.4513888888888889</v>
      </c>
      <c r="W825" s="85">
        <v>0.60416666666666663</v>
      </c>
      <c r="X825" s="86">
        <f t="shared" si="65"/>
        <v>0.15277777777777773</v>
      </c>
    </row>
    <row r="826" spans="1:24" x14ac:dyDescent="0.3">
      <c r="A826" s="44" t="s">
        <v>6820</v>
      </c>
      <c r="B826" s="68" t="s">
        <v>6821</v>
      </c>
      <c r="C826" s="2" t="s">
        <v>1</v>
      </c>
      <c r="D826" s="2">
        <v>49</v>
      </c>
      <c r="E826" s="6">
        <v>25712</v>
      </c>
      <c r="F826" s="7">
        <v>43825.617118055554</v>
      </c>
      <c r="G826" s="69" t="s">
        <v>4</v>
      </c>
      <c r="H826" s="68">
        <v>2152</v>
      </c>
      <c r="I826" s="8">
        <f t="shared" si="62"/>
        <v>21.737373737373737</v>
      </c>
      <c r="J826" s="90">
        <v>4.8710000000000004</v>
      </c>
      <c r="K826" s="69">
        <v>99</v>
      </c>
      <c r="L826" s="68">
        <v>440</v>
      </c>
      <c r="M826" s="8">
        <f t="shared" si="63"/>
        <v>4.4444444444444446</v>
      </c>
      <c r="N826" s="90">
        <v>2.101</v>
      </c>
      <c r="O826" s="69">
        <f>K826</f>
        <v>99</v>
      </c>
      <c r="P826" s="181">
        <f t="shared" si="64"/>
        <v>4.8909090909090907</v>
      </c>
      <c r="Q826" s="77" t="s">
        <v>716</v>
      </c>
      <c r="V826" s="84">
        <v>0.46875</v>
      </c>
      <c r="W826" s="85">
        <v>0.61805555555555558</v>
      </c>
      <c r="X826" s="86">
        <f t="shared" si="65"/>
        <v>0.14930555555555558</v>
      </c>
    </row>
    <row r="827" spans="1:24" x14ac:dyDescent="0.3">
      <c r="A827" s="44" t="s">
        <v>6822</v>
      </c>
      <c r="B827" s="68" t="s">
        <v>6823</v>
      </c>
      <c r="C827" s="2" t="s">
        <v>1</v>
      </c>
      <c r="D827" s="2">
        <v>54</v>
      </c>
      <c r="E827" s="6">
        <v>24040</v>
      </c>
      <c r="F827" s="7">
        <v>43825.629444444443</v>
      </c>
      <c r="G827" s="69" t="s">
        <v>4</v>
      </c>
      <c r="H827" s="68">
        <v>1477</v>
      </c>
      <c r="I827" s="8">
        <f t="shared" si="62"/>
        <v>14.77</v>
      </c>
      <c r="J827" s="90">
        <v>3.6339999999999999</v>
      </c>
      <c r="K827" s="69">
        <v>100</v>
      </c>
      <c r="L827" s="68">
        <v>485</v>
      </c>
      <c r="M827" s="8">
        <f t="shared" si="63"/>
        <v>4.8499999999999996</v>
      </c>
      <c r="N827" s="90">
        <v>2.3879999999999999</v>
      </c>
      <c r="O827" s="69">
        <f>K827</f>
        <v>100</v>
      </c>
      <c r="P827" s="181">
        <f t="shared" si="64"/>
        <v>3.0453608247422683</v>
      </c>
      <c r="Q827" s="77" t="s">
        <v>716</v>
      </c>
      <c r="V827" s="84">
        <v>0.47500000000000003</v>
      </c>
      <c r="W827" s="85">
        <v>0.63194444444444442</v>
      </c>
      <c r="X827" s="86">
        <f t="shared" si="65"/>
        <v>0.15694444444444439</v>
      </c>
    </row>
    <row r="828" spans="1:24" x14ac:dyDescent="0.3">
      <c r="A828" s="44" t="s">
        <v>6824</v>
      </c>
      <c r="B828" s="68" t="s">
        <v>6825</v>
      </c>
      <c r="C828" s="2" t="s">
        <v>1</v>
      </c>
      <c r="D828" s="2">
        <v>61</v>
      </c>
      <c r="E828" s="6">
        <v>21264</v>
      </c>
      <c r="F828" s="7">
        <v>43825.641944444447</v>
      </c>
      <c r="G828" s="69" t="s">
        <v>4</v>
      </c>
      <c r="H828" s="68">
        <v>2893</v>
      </c>
      <c r="I828" s="8">
        <f t="shared" si="62"/>
        <v>29.222222222222221</v>
      </c>
      <c r="J828" s="90">
        <v>5.6070000000000002</v>
      </c>
      <c r="K828" s="69">
        <v>99</v>
      </c>
      <c r="L828" s="68">
        <v>746</v>
      </c>
      <c r="M828" s="8">
        <f t="shared" si="63"/>
        <v>7.46</v>
      </c>
      <c r="N828" s="90">
        <v>2.8370000000000002</v>
      </c>
      <c r="O828" s="69">
        <v>100</v>
      </c>
      <c r="P828" s="181">
        <f t="shared" si="64"/>
        <v>3.9171879654453381</v>
      </c>
      <c r="Q828" s="77" t="s">
        <v>716</v>
      </c>
      <c r="V828" s="84">
        <v>0.48888888888888887</v>
      </c>
      <c r="W828" s="85">
        <v>0.64583333333333337</v>
      </c>
      <c r="X828" s="86">
        <f t="shared" si="65"/>
        <v>0.1569444444444445</v>
      </c>
    </row>
    <row r="829" spans="1:24" x14ac:dyDescent="0.3">
      <c r="A829" s="44" t="s">
        <v>6826</v>
      </c>
      <c r="B829" s="68" t="s">
        <v>6827</v>
      </c>
      <c r="C829" s="2" t="s">
        <v>6</v>
      </c>
      <c r="D829" s="2">
        <v>53</v>
      </c>
      <c r="E829" s="6">
        <v>24252</v>
      </c>
      <c r="F829" s="7">
        <v>43825.658067129632</v>
      </c>
      <c r="G829" s="69" t="s">
        <v>4</v>
      </c>
      <c r="H829" s="68">
        <v>1115</v>
      </c>
      <c r="I829" s="8">
        <f t="shared" si="62"/>
        <v>11.15</v>
      </c>
      <c r="J829" s="90">
        <v>3.331</v>
      </c>
      <c r="K829" s="69">
        <v>100</v>
      </c>
      <c r="L829" s="68">
        <v>287</v>
      </c>
      <c r="M829" s="8">
        <f t="shared" si="63"/>
        <v>2.8415841584158414</v>
      </c>
      <c r="N829" s="90">
        <v>1.468</v>
      </c>
      <c r="O829" s="69">
        <v>101</v>
      </c>
      <c r="P829" s="181">
        <f t="shared" si="64"/>
        <v>3.9238675958188156</v>
      </c>
      <c r="Q829" s="77" t="s">
        <v>716</v>
      </c>
      <c r="V829" s="84">
        <v>0.49305555555555558</v>
      </c>
      <c r="W829" s="85">
        <v>0.65972222222222221</v>
      </c>
      <c r="X829" s="86">
        <f t="shared" si="65"/>
        <v>0.16666666666666663</v>
      </c>
    </row>
    <row r="830" spans="1:24" x14ac:dyDescent="0.3">
      <c r="A830" s="44" t="s">
        <v>6828</v>
      </c>
      <c r="B830" s="68" t="s">
        <v>6829</v>
      </c>
      <c r="C830" s="2" t="s">
        <v>1</v>
      </c>
      <c r="D830" s="2">
        <v>72</v>
      </c>
      <c r="E830" s="6">
        <v>17419</v>
      </c>
      <c r="F830" s="7">
        <v>43825.674328703702</v>
      </c>
      <c r="G830" s="69" t="s">
        <v>4</v>
      </c>
      <c r="H830" s="68">
        <v>1881</v>
      </c>
      <c r="I830" s="8">
        <f t="shared" si="62"/>
        <v>18.809999999999999</v>
      </c>
      <c r="J830" s="90">
        <v>3.9820000000000002</v>
      </c>
      <c r="K830" s="69">
        <v>100</v>
      </c>
      <c r="L830" s="68">
        <v>459</v>
      </c>
      <c r="M830" s="8">
        <f t="shared" si="63"/>
        <v>4.59</v>
      </c>
      <c r="N830" s="90">
        <v>2.37</v>
      </c>
      <c r="O830" s="69">
        <f t="shared" ref="O830:O861" si="68">K830</f>
        <v>100</v>
      </c>
      <c r="P830" s="181">
        <f t="shared" si="64"/>
        <v>4.0980392156862742</v>
      </c>
      <c r="Q830" s="77" t="s">
        <v>716</v>
      </c>
      <c r="V830" s="84">
        <v>0.52083333333333337</v>
      </c>
      <c r="W830" s="85">
        <v>0.68055555555555547</v>
      </c>
      <c r="X830" s="86">
        <f t="shared" si="65"/>
        <v>0.1597222222222221</v>
      </c>
    </row>
    <row r="831" spans="1:24" x14ac:dyDescent="0.3">
      <c r="A831" s="44" t="s">
        <v>6830</v>
      </c>
      <c r="B831" s="68" t="s">
        <v>6831</v>
      </c>
      <c r="C831" s="2" t="s">
        <v>6</v>
      </c>
      <c r="D831" s="2">
        <v>58</v>
      </c>
      <c r="E831" s="6">
        <v>22613</v>
      </c>
      <c r="F831" s="7">
        <v>43826.520648148151</v>
      </c>
      <c r="G831" s="69" t="s">
        <v>4</v>
      </c>
      <c r="H831" s="68">
        <v>1179</v>
      </c>
      <c r="I831" s="8">
        <f t="shared" si="62"/>
        <v>11.909090909090908</v>
      </c>
      <c r="J831" s="90">
        <v>3.7639999999999998</v>
      </c>
      <c r="K831" s="69">
        <v>99</v>
      </c>
      <c r="L831" s="68">
        <v>264</v>
      </c>
      <c r="M831" s="8">
        <f t="shared" si="63"/>
        <v>2.6666666666666665</v>
      </c>
      <c r="N831" s="90">
        <v>1.9430000000000001</v>
      </c>
      <c r="O831" s="69">
        <f t="shared" si="68"/>
        <v>99</v>
      </c>
      <c r="P831" s="181">
        <f t="shared" si="64"/>
        <v>4.4659090909090908</v>
      </c>
      <c r="Q831" s="77" t="s">
        <v>716</v>
      </c>
      <c r="V831" s="84">
        <v>0.38194444444444442</v>
      </c>
      <c r="W831" s="85">
        <v>0.52083333333333337</v>
      </c>
      <c r="X831" s="86">
        <f t="shared" si="65"/>
        <v>0.13888888888888895</v>
      </c>
    </row>
    <row r="832" spans="1:24" x14ac:dyDescent="0.3">
      <c r="A832" s="44" t="s">
        <v>6832</v>
      </c>
      <c r="B832" s="68" t="s">
        <v>77</v>
      </c>
      <c r="C832" s="2" t="s">
        <v>1</v>
      </c>
      <c r="D832" s="2">
        <v>46</v>
      </c>
      <c r="E832" s="6">
        <v>26812</v>
      </c>
      <c r="F832" s="7">
        <v>43826.532847222225</v>
      </c>
      <c r="G832" s="69" t="s">
        <v>4</v>
      </c>
      <c r="H832" s="68">
        <v>1247</v>
      </c>
      <c r="I832" s="8">
        <f t="shared" si="62"/>
        <v>12.595959595959595</v>
      </c>
      <c r="J832" s="90">
        <v>3.5680000000000001</v>
      </c>
      <c r="K832" s="69">
        <v>99</v>
      </c>
      <c r="L832" s="68">
        <v>317</v>
      </c>
      <c r="M832" s="8">
        <f t="shared" si="63"/>
        <v>3.202020202020202</v>
      </c>
      <c r="N832" s="90">
        <v>1.69</v>
      </c>
      <c r="O832" s="69">
        <f t="shared" si="68"/>
        <v>99</v>
      </c>
      <c r="P832" s="181">
        <f t="shared" si="64"/>
        <v>3.9337539432176656</v>
      </c>
      <c r="Q832" s="77" t="s">
        <v>716</v>
      </c>
      <c r="V832" s="84">
        <v>0.39583333333333331</v>
      </c>
      <c r="W832" s="85">
        <v>0.53472222222222221</v>
      </c>
      <c r="X832" s="86">
        <f t="shared" si="65"/>
        <v>0.1388888888888889</v>
      </c>
    </row>
    <row r="833" spans="1:24" x14ac:dyDescent="0.3">
      <c r="A833" s="44" t="s">
        <v>6833</v>
      </c>
      <c r="B833" s="68" t="s">
        <v>647</v>
      </c>
      <c r="C833" s="2" t="s">
        <v>1</v>
      </c>
      <c r="D833" s="2">
        <v>52</v>
      </c>
      <c r="E833" s="6">
        <v>24738</v>
      </c>
      <c r="F833" s="7">
        <v>43826.545601851853</v>
      </c>
      <c r="G833" s="69" t="s">
        <v>4</v>
      </c>
      <c r="H833" s="68">
        <v>1992</v>
      </c>
      <c r="I833" s="8">
        <f t="shared" si="62"/>
        <v>20.121212121212121</v>
      </c>
      <c r="J833" s="90">
        <v>4.76</v>
      </c>
      <c r="K833" s="69">
        <v>99</v>
      </c>
      <c r="L833" s="68">
        <v>702</v>
      </c>
      <c r="M833" s="8">
        <f t="shared" si="63"/>
        <v>7.0909090909090908</v>
      </c>
      <c r="N833" s="90">
        <v>2.6150000000000002</v>
      </c>
      <c r="O833" s="69">
        <f t="shared" si="68"/>
        <v>99</v>
      </c>
      <c r="P833" s="181">
        <f t="shared" si="64"/>
        <v>2.8376068376068377</v>
      </c>
      <c r="Q833" s="77" t="s">
        <v>716</v>
      </c>
      <c r="V833" s="84">
        <v>0.41111111111111115</v>
      </c>
      <c r="W833" s="85">
        <v>0.54861111111111105</v>
      </c>
      <c r="X833" s="86">
        <f t="shared" si="65"/>
        <v>0.1374999999999999</v>
      </c>
    </row>
    <row r="834" spans="1:24" x14ac:dyDescent="0.3">
      <c r="A834" s="44" t="s">
        <v>6834</v>
      </c>
      <c r="B834" s="68" t="s">
        <v>6835</v>
      </c>
      <c r="C834" s="2" t="s">
        <v>1</v>
      </c>
      <c r="D834" s="2">
        <v>60</v>
      </c>
      <c r="E834" s="6">
        <v>21726</v>
      </c>
      <c r="F834" s="7">
        <v>43826.570844907408</v>
      </c>
      <c r="G834" s="69" t="s">
        <v>4</v>
      </c>
      <c r="H834" s="68">
        <v>1870</v>
      </c>
      <c r="I834" s="8">
        <f t="shared" si="62"/>
        <v>18.888888888888889</v>
      </c>
      <c r="J834" s="90">
        <v>4.8380000000000001</v>
      </c>
      <c r="K834" s="69">
        <v>99</v>
      </c>
      <c r="L834" s="68">
        <v>411</v>
      </c>
      <c r="M834" s="8">
        <f t="shared" si="63"/>
        <v>4.1515151515151514</v>
      </c>
      <c r="N834" s="90">
        <v>2.375</v>
      </c>
      <c r="O834" s="69">
        <f t="shared" si="68"/>
        <v>99</v>
      </c>
      <c r="P834" s="181">
        <f t="shared" si="64"/>
        <v>4.5498783454987839</v>
      </c>
      <c r="Q834" s="77" t="s">
        <v>716</v>
      </c>
      <c r="V834" s="84">
        <v>0.4284722222222222</v>
      </c>
      <c r="W834" s="85">
        <v>0.56944444444444442</v>
      </c>
      <c r="X834" s="86">
        <f t="shared" si="65"/>
        <v>0.14097222222222222</v>
      </c>
    </row>
    <row r="835" spans="1:24" x14ac:dyDescent="0.3">
      <c r="A835" s="44" t="s">
        <v>6836</v>
      </c>
      <c r="B835" s="68" t="s">
        <v>6837</v>
      </c>
      <c r="C835" s="2" t="s">
        <v>1</v>
      </c>
      <c r="D835" s="2">
        <v>47</v>
      </c>
      <c r="E835" s="6">
        <v>26589</v>
      </c>
      <c r="F835" s="7">
        <v>43826.582777777781</v>
      </c>
      <c r="G835" s="69" t="s">
        <v>4</v>
      </c>
      <c r="H835" s="68">
        <v>1336</v>
      </c>
      <c r="I835" s="8">
        <f t="shared" ref="I835:I898" si="69">H835/K835</f>
        <v>13.494949494949495</v>
      </c>
      <c r="J835" s="90">
        <v>3.3050000000000002</v>
      </c>
      <c r="K835" s="69">
        <v>99</v>
      </c>
      <c r="L835" s="68">
        <v>316</v>
      </c>
      <c r="M835" s="8">
        <f t="shared" ref="M835:M898" si="70">L835/O835</f>
        <v>3.191919191919192</v>
      </c>
      <c r="N835" s="90">
        <v>2.024</v>
      </c>
      <c r="O835" s="69">
        <f t="shared" si="68"/>
        <v>99</v>
      </c>
      <c r="P835" s="181">
        <f t="shared" ref="P835:P898" si="71">I835/M835</f>
        <v>4.2278481012658222</v>
      </c>
      <c r="Q835" s="77" t="s">
        <v>716</v>
      </c>
      <c r="V835" s="84">
        <v>0.44305555555555554</v>
      </c>
      <c r="W835" s="85">
        <v>0.58333333333333337</v>
      </c>
      <c r="X835" s="86">
        <f t="shared" ref="X835:X898" si="72">IF(AND(W835&lt;&gt;0,V835&lt;&gt;0),W835-V835,"No_data")</f>
        <v>0.14027777777777783</v>
      </c>
    </row>
    <row r="836" spans="1:24" x14ac:dyDescent="0.3">
      <c r="A836" s="44" t="s">
        <v>6838</v>
      </c>
      <c r="B836" s="68" t="s">
        <v>6839</v>
      </c>
      <c r="C836" s="2" t="s">
        <v>6</v>
      </c>
      <c r="D836" s="2">
        <v>71</v>
      </c>
      <c r="E836" s="6">
        <v>17591</v>
      </c>
      <c r="F836" s="7">
        <v>43826.596354166664</v>
      </c>
      <c r="G836" s="69" t="s">
        <v>4</v>
      </c>
      <c r="H836" s="68">
        <v>892</v>
      </c>
      <c r="I836" s="8">
        <f t="shared" si="69"/>
        <v>8.92</v>
      </c>
      <c r="J836" s="90">
        <v>2.915</v>
      </c>
      <c r="K836" s="69">
        <v>100</v>
      </c>
      <c r="L836" s="68">
        <v>467</v>
      </c>
      <c r="M836" s="8">
        <f t="shared" si="70"/>
        <v>4.67</v>
      </c>
      <c r="N836" s="90">
        <v>2.1930000000000001</v>
      </c>
      <c r="O836" s="69">
        <f t="shared" si="68"/>
        <v>100</v>
      </c>
      <c r="P836" s="181">
        <f t="shared" si="71"/>
        <v>1.9100642398286938</v>
      </c>
      <c r="Q836" s="77" t="s">
        <v>716</v>
      </c>
      <c r="V836" s="84">
        <v>0.43194444444444446</v>
      </c>
      <c r="W836" s="85">
        <v>0.59722222222222221</v>
      </c>
      <c r="X836" s="86">
        <f t="shared" si="72"/>
        <v>0.16527777777777775</v>
      </c>
    </row>
    <row r="837" spans="1:24" x14ac:dyDescent="0.3">
      <c r="A837" s="44" t="s">
        <v>6840</v>
      </c>
      <c r="B837" s="68" t="s">
        <v>6841</v>
      </c>
      <c r="C837" s="2" t="s">
        <v>1</v>
      </c>
      <c r="D837" s="2">
        <v>50</v>
      </c>
      <c r="E837" s="6">
        <v>25201</v>
      </c>
      <c r="F837" s="7">
        <v>43826.615578703706</v>
      </c>
      <c r="G837" s="69" t="s">
        <v>4</v>
      </c>
      <c r="H837" s="68">
        <v>1213</v>
      </c>
      <c r="I837" s="8">
        <f t="shared" si="69"/>
        <v>12.252525252525253</v>
      </c>
      <c r="J837" s="90">
        <v>3.89</v>
      </c>
      <c r="K837" s="69">
        <v>99</v>
      </c>
      <c r="L837" s="68">
        <v>328</v>
      </c>
      <c r="M837" s="8">
        <f t="shared" si="70"/>
        <v>3.3131313131313131</v>
      </c>
      <c r="N837" s="90">
        <v>1.909</v>
      </c>
      <c r="O837" s="69">
        <f t="shared" si="68"/>
        <v>99</v>
      </c>
      <c r="P837" s="181">
        <f t="shared" si="71"/>
        <v>3.6981707317073171</v>
      </c>
      <c r="Q837" s="77" t="s">
        <v>716</v>
      </c>
      <c r="V837" s="84">
        <v>0.46875</v>
      </c>
      <c r="W837" s="85">
        <v>0.61805555555555558</v>
      </c>
      <c r="X837" s="86">
        <f t="shared" si="72"/>
        <v>0.14930555555555558</v>
      </c>
    </row>
    <row r="838" spans="1:24" x14ac:dyDescent="0.3">
      <c r="A838" s="44" t="s">
        <v>6842</v>
      </c>
      <c r="B838" s="68" t="s">
        <v>6843</v>
      </c>
      <c r="C838" s="2" t="s">
        <v>1</v>
      </c>
      <c r="D838" s="2">
        <v>52</v>
      </c>
      <c r="E838" s="6">
        <v>24697</v>
      </c>
      <c r="F838" s="7">
        <v>43826.629108796296</v>
      </c>
      <c r="G838" s="69" t="s">
        <v>4</v>
      </c>
      <c r="H838" s="68">
        <v>1762</v>
      </c>
      <c r="I838" s="8">
        <f t="shared" si="69"/>
        <v>17.62</v>
      </c>
      <c r="J838" s="90">
        <v>4.532</v>
      </c>
      <c r="K838" s="69">
        <v>100</v>
      </c>
      <c r="L838" s="68">
        <v>492</v>
      </c>
      <c r="M838" s="8">
        <f t="shared" si="70"/>
        <v>4.92</v>
      </c>
      <c r="N838" s="90">
        <v>2.286</v>
      </c>
      <c r="O838" s="69">
        <f t="shared" si="68"/>
        <v>100</v>
      </c>
      <c r="P838" s="181">
        <f t="shared" si="71"/>
        <v>3.5813008130081303</v>
      </c>
      <c r="Q838" s="77" t="s">
        <v>716</v>
      </c>
      <c r="V838" s="84">
        <v>0.47986111111111113</v>
      </c>
      <c r="W838" s="85">
        <v>0.63194444444444442</v>
      </c>
      <c r="X838" s="86">
        <f t="shared" si="72"/>
        <v>0.15208333333333329</v>
      </c>
    </row>
    <row r="839" spans="1:24" x14ac:dyDescent="0.3">
      <c r="A839" s="44" t="s">
        <v>6844</v>
      </c>
      <c r="B839" s="68" t="s">
        <v>6845</v>
      </c>
      <c r="C839" s="2" t="s">
        <v>6</v>
      </c>
      <c r="D839" s="2">
        <v>62</v>
      </c>
      <c r="E839" s="6">
        <v>20839</v>
      </c>
      <c r="F839" s="7">
        <v>43826.649444444447</v>
      </c>
      <c r="G839" s="69" t="s">
        <v>4</v>
      </c>
      <c r="H839" s="68">
        <v>916</v>
      </c>
      <c r="I839" s="8">
        <f t="shared" si="69"/>
        <v>9.16</v>
      </c>
      <c r="J839" s="90">
        <v>3.2029999999999998</v>
      </c>
      <c r="K839" s="69">
        <v>100</v>
      </c>
      <c r="L839" s="68">
        <v>460</v>
      </c>
      <c r="M839" s="8">
        <f t="shared" si="70"/>
        <v>4.5999999999999996</v>
      </c>
      <c r="N839" s="90">
        <v>1.954</v>
      </c>
      <c r="O839" s="69">
        <f t="shared" si="68"/>
        <v>100</v>
      </c>
      <c r="P839" s="181">
        <f t="shared" si="71"/>
        <v>1.9913043478260872</v>
      </c>
      <c r="Q839" s="77" t="s">
        <v>716</v>
      </c>
      <c r="V839" s="84">
        <v>0.49374999999999997</v>
      </c>
      <c r="W839" s="85">
        <v>0.64583333333333337</v>
      </c>
      <c r="X839" s="86">
        <f t="shared" si="72"/>
        <v>0.1520833333333334</v>
      </c>
    </row>
    <row r="840" spans="1:24" x14ac:dyDescent="0.3">
      <c r="A840" s="44" t="s">
        <v>6846</v>
      </c>
      <c r="B840" s="68" t="s">
        <v>216</v>
      </c>
      <c r="C840" s="2" t="s">
        <v>1</v>
      </c>
      <c r="D840" s="2">
        <v>45</v>
      </c>
      <c r="E840" s="6">
        <v>27111</v>
      </c>
      <c r="F840" s="7">
        <v>43829.522002314814</v>
      </c>
      <c r="G840" s="69" t="s">
        <v>4</v>
      </c>
      <c r="H840" s="68">
        <v>1545</v>
      </c>
      <c r="I840" s="8">
        <f t="shared" si="69"/>
        <v>15.45</v>
      </c>
      <c r="J840" s="90">
        <v>4.3330000000000002</v>
      </c>
      <c r="K840" s="69">
        <v>100</v>
      </c>
      <c r="L840" s="68">
        <v>322</v>
      </c>
      <c r="M840" s="8">
        <f t="shared" si="70"/>
        <v>3.22</v>
      </c>
      <c r="N840" s="90">
        <v>1.931</v>
      </c>
      <c r="O840" s="69">
        <f t="shared" si="68"/>
        <v>100</v>
      </c>
      <c r="P840" s="181">
        <f t="shared" si="71"/>
        <v>4.7981366459627326</v>
      </c>
      <c r="Q840" s="77" t="s">
        <v>716</v>
      </c>
      <c r="V840" s="84">
        <v>0.36874999999999997</v>
      </c>
      <c r="W840" s="85">
        <v>0.52083333333333337</v>
      </c>
      <c r="X840" s="86">
        <f t="shared" si="72"/>
        <v>0.1520833333333334</v>
      </c>
    </row>
    <row r="841" spans="1:24" x14ac:dyDescent="0.3">
      <c r="A841" s="44" t="s">
        <v>6847</v>
      </c>
      <c r="B841" s="68" t="s">
        <v>6848</v>
      </c>
      <c r="C841" s="2" t="s">
        <v>1</v>
      </c>
      <c r="D841" s="2">
        <v>63</v>
      </c>
      <c r="E841" s="6">
        <v>20628</v>
      </c>
      <c r="F841" s="7">
        <v>43829.536076388889</v>
      </c>
      <c r="G841" s="69" t="s">
        <v>4</v>
      </c>
      <c r="H841" s="68">
        <v>1610</v>
      </c>
      <c r="I841" s="8">
        <f t="shared" si="69"/>
        <v>16.100000000000001</v>
      </c>
      <c r="J841" s="90">
        <v>4.0140000000000002</v>
      </c>
      <c r="K841" s="69">
        <v>100</v>
      </c>
      <c r="L841" s="68">
        <v>317</v>
      </c>
      <c r="M841" s="8">
        <f t="shared" si="70"/>
        <v>3.17</v>
      </c>
      <c r="N841" s="90">
        <v>1.9179999999999999</v>
      </c>
      <c r="O841" s="69">
        <f t="shared" si="68"/>
        <v>100</v>
      </c>
      <c r="P841" s="181">
        <f t="shared" si="71"/>
        <v>5.0788643533123032</v>
      </c>
      <c r="Q841" s="77" t="s">
        <v>716</v>
      </c>
      <c r="V841" s="84">
        <v>0.38194444444444442</v>
      </c>
      <c r="W841" s="85">
        <v>0.53472222222222221</v>
      </c>
      <c r="X841" s="86">
        <f t="shared" si="72"/>
        <v>0.15277777777777779</v>
      </c>
    </row>
    <row r="842" spans="1:24" x14ac:dyDescent="0.3">
      <c r="A842" s="44" t="s">
        <v>6849</v>
      </c>
      <c r="B842" s="68" t="s">
        <v>6850</v>
      </c>
      <c r="C842" s="2" t="s">
        <v>1</v>
      </c>
      <c r="D842" s="2">
        <v>46</v>
      </c>
      <c r="E842" s="6">
        <v>26699</v>
      </c>
      <c r="F842" s="7">
        <v>43829.547210648147</v>
      </c>
      <c r="G842" s="69" t="s">
        <v>4</v>
      </c>
      <c r="H842" s="68">
        <v>1463</v>
      </c>
      <c r="I842" s="8">
        <f t="shared" si="69"/>
        <v>14.63</v>
      </c>
      <c r="J842" s="90">
        <v>4.2130000000000001</v>
      </c>
      <c r="K842" s="69">
        <v>100</v>
      </c>
      <c r="L842" s="68">
        <v>275</v>
      </c>
      <c r="M842" s="8">
        <f t="shared" si="70"/>
        <v>2.75</v>
      </c>
      <c r="N842" s="90">
        <v>1.5</v>
      </c>
      <c r="O842" s="69">
        <f t="shared" si="68"/>
        <v>100</v>
      </c>
      <c r="P842" s="181">
        <f t="shared" si="71"/>
        <v>5.32</v>
      </c>
      <c r="Q842" s="77" t="s">
        <v>716</v>
      </c>
      <c r="V842" s="84">
        <v>0.39097222222222222</v>
      </c>
      <c r="W842" s="85">
        <v>0.54861111111111105</v>
      </c>
      <c r="X842" s="86">
        <f t="shared" si="72"/>
        <v>0.15763888888888883</v>
      </c>
    </row>
    <row r="843" spans="1:24" x14ac:dyDescent="0.3">
      <c r="A843" s="44" t="s">
        <v>6851</v>
      </c>
      <c r="B843" s="68" t="s">
        <v>6852</v>
      </c>
      <c r="C843" s="2" t="s">
        <v>6</v>
      </c>
      <c r="D843" s="2">
        <v>59</v>
      </c>
      <c r="E843" s="6">
        <v>22080</v>
      </c>
      <c r="F843" s="7">
        <v>43829.565671296295</v>
      </c>
      <c r="G843" s="69" t="s">
        <v>4</v>
      </c>
      <c r="H843" s="68">
        <v>1215</v>
      </c>
      <c r="I843" s="8">
        <f t="shared" si="69"/>
        <v>12.15</v>
      </c>
      <c r="J843" s="90">
        <v>3.5939999999999999</v>
      </c>
      <c r="K843" s="69">
        <v>100</v>
      </c>
      <c r="L843" s="68">
        <v>387</v>
      </c>
      <c r="M843" s="8">
        <f t="shared" si="70"/>
        <v>3.87</v>
      </c>
      <c r="N843" s="90">
        <v>2.0529999999999999</v>
      </c>
      <c r="O843" s="69">
        <f t="shared" si="68"/>
        <v>100</v>
      </c>
      <c r="P843" s="181">
        <f t="shared" si="71"/>
        <v>3.13953488372093</v>
      </c>
      <c r="Q843" s="77" t="s">
        <v>716</v>
      </c>
      <c r="V843" s="84">
        <v>0.4069444444444445</v>
      </c>
      <c r="W843" s="85">
        <v>0.56944444444444442</v>
      </c>
      <c r="X843" s="86">
        <f t="shared" si="72"/>
        <v>0.16249999999999992</v>
      </c>
    </row>
    <row r="844" spans="1:24" x14ac:dyDescent="0.3">
      <c r="A844" s="44" t="s">
        <v>6853</v>
      </c>
      <c r="B844" s="68" t="s">
        <v>6854</v>
      </c>
      <c r="C844" s="2" t="s">
        <v>1</v>
      </c>
      <c r="D844" s="2">
        <v>77</v>
      </c>
      <c r="E844" s="6">
        <v>15598</v>
      </c>
      <c r="F844" s="7">
        <v>43829.577743055554</v>
      </c>
      <c r="G844" s="69" t="s">
        <v>4</v>
      </c>
      <c r="H844" s="68">
        <v>1067</v>
      </c>
      <c r="I844" s="8">
        <f t="shared" si="69"/>
        <v>10.777777777777779</v>
      </c>
      <c r="J844" s="90">
        <v>3.2149999999999999</v>
      </c>
      <c r="K844" s="69">
        <v>99</v>
      </c>
      <c r="L844" s="68">
        <v>381</v>
      </c>
      <c r="M844" s="8">
        <f t="shared" si="70"/>
        <v>3.8484848484848486</v>
      </c>
      <c r="N844" s="90">
        <v>1.746</v>
      </c>
      <c r="O844" s="69">
        <f t="shared" si="68"/>
        <v>99</v>
      </c>
      <c r="P844" s="181">
        <f t="shared" si="71"/>
        <v>2.8005249343832022</v>
      </c>
      <c r="Q844" s="77" t="s">
        <v>716</v>
      </c>
      <c r="V844" s="84">
        <v>0.40972222222222227</v>
      </c>
      <c r="W844" s="85">
        <v>0.58333333333333337</v>
      </c>
      <c r="X844" s="86">
        <f t="shared" si="72"/>
        <v>0.1736111111111111</v>
      </c>
    </row>
    <row r="845" spans="1:24" x14ac:dyDescent="0.3">
      <c r="A845" s="44" t="s">
        <v>6855</v>
      </c>
      <c r="B845" s="68" t="s">
        <v>6856</v>
      </c>
      <c r="C845" s="2" t="s">
        <v>1</v>
      </c>
      <c r="D845" s="2">
        <v>55</v>
      </c>
      <c r="E845" s="6">
        <v>23488</v>
      </c>
      <c r="F845" s="7">
        <v>43829.59033564815</v>
      </c>
      <c r="G845" s="69" t="s">
        <v>4</v>
      </c>
      <c r="H845" s="68">
        <v>1662</v>
      </c>
      <c r="I845" s="8">
        <f t="shared" si="69"/>
        <v>16.787878787878789</v>
      </c>
      <c r="J845" s="90">
        <v>4.0110000000000001</v>
      </c>
      <c r="K845" s="69">
        <v>99</v>
      </c>
      <c r="L845" s="68">
        <v>389</v>
      </c>
      <c r="M845" s="8">
        <f t="shared" si="70"/>
        <v>3.9292929292929295</v>
      </c>
      <c r="N845" s="90">
        <v>2.1389999999999998</v>
      </c>
      <c r="O845" s="69">
        <f t="shared" si="68"/>
        <v>99</v>
      </c>
      <c r="P845" s="181">
        <f t="shared" si="71"/>
        <v>4.2724935732647813</v>
      </c>
      <c r="Q845" s="77" t="s">
        <v>716</v>
      </c>
      <c r="V845" s="84">
        <v>0.4381944444444445</v>
      </c>
      <c r="W845" s="85">
        <v>0.59722222222222221</v>
      </c>
      <c r="X845" s="86">
        <f t="shared" si="72"/>
        <v>0.15902777777777771</v>
      </c>
    </row>
    <row r="846" spans="1:24" x14ac:dyDescent="0.3">
      <c r="A846" s="44" t="s">
        <v>6857</v>
      </c>
      <c r="B846" s="68" t="s">
        <v>6858</v>
      </c>
      <c r="C846" s="2" t="s">
        <v>1</v>
      </c>
      <c r="D846" s="2">
        <v>57</v>
      </c>
      <c r="E846" s="6">
        <v>22972</v>
      </c>
      <c r="F846" s="7">
        <v>43829.603807870371</v>
      </c>
      <c r="G846" s="69" t="s">
        <v>4</v>
      </c>
      <c r="H846" s="68">
        <v>1137</v>
      </c>
      <c r="I846" s="8">
        <f t="shared" si="69"/>
        <v>11.484848484848484</v>
      </c>
      <c r="J846" s="90">
        <v>3.4209999999999998</v>
      </c>
      <c r="K846" s="69">
        <v>99</v>
      </c>
      <c r="L846" s="68">
        <v>274</v>
      </c>
      <c r="M846" s="8">
        <f t="shared" si="70"/>
        <v>2.7676767676767677</v>
      </c>
      <c r="N846" s="90">
        <v>1.754</v>
      </c>
      <c r="O846" s="69">
        <f t="shared" si="68"/>
        <v>99</v>
      </c>
      <c r="P846" s="181">
        <f t="shared" si="71"/>
        <v>4.1496350364963499</v>
      </c>
      <c r="Q846" s="77" t="s">
        <v>716</v>
      </c>
      <c r="V846" s="84">
        <v>0.45</v>
      </c>
      <c r="W846" s="85">
        <v>0.61805555555555558</v>
      </c>
      <c r="X846" s="86">
        <f t="shared" si="72"/>
        <v>0.16805555555555557</v>
      </c>
    </row>
    <row r="847" spans="1:24" x14ac:dyDescent="0.3">
      <c r="A847" s="44" t="s">
        <v>6859</v>
      </c>
      <c r="B847" s="68" t="s">
        <v>6860</v>
      </c>
      <c r="C847" s="2" t="s">
        <v>1</v>
      </c>
      <c r="D847" s="2">
        <v>73</v>
      </c>
      <c r="E847" s="6">
        <v>17137</v>
      </c>
      <c r="F847" s="7">
        <v>43829.614108796297</v>
      </c>
      <c r="G847" s="69" t="s">
        <v>4</v>
      </c>
      <c r="H847" s="68">
        <v>1942</v>
      </c>
      <c r="I847" s="8">
        <f t="shared" si="69"/>
        <v>19.616161616161616</v>
      </c>
      <c r="J847" s="90">
        <v>4.1980000000000004</v>
      </c>
      <c r="K847" s="69">
        <v>99</v>
      </c>
      <c r="L847" s="68">
        <v>627</v>
      </c>
      <c r="M847" s="8">
        <f t="shared" si="70"/>
        <v>6.333333333333333</v>
      </c>
      <c r="N847" s="90">
        <v>2.5950000000000002</v>
      </c>
      <c r="O847" s="69">
        <f t="shared" si="68"/>
        <v>99</v>
      </c>
      <c r="P847" s="181">
        <f t="shared" si="71"/>
        <v>3.0972886762360448</v>
      </c>
      <c r="Q847" s="77" t="s">
        <v>716</v>
      </c>
      <c r="V847" s="84">
        <v>0.46527777777777773</v>
      </c>
      <c r="W847" s="85">
        <v>0.63194444444444442</v>
      </c>
      <c r="X847" s="86">
        <f t="shared" si="72"/>
        <v>0.16666666666666669</v>
      </c>
    </row>
    <row r="848" spans="1:24" x14ac:dyDescent="0.3">
      <c r="A848" s="44" t="s">
        <v>6861</v>
      </c>
      <c r="B848" s="68" t="s">
        <v>6862</v>
      </c>
      <c r="C848" s="2" t="s">
        <v>1</v>
      </c>
      <c r="D848" s="2">
        <v>51</v>
      </c>
      <c r="E848" s="6">
        <v>25027</v>
      </c>
      <c r="F848" s="7">
        <v>43829.636793981481</v>
      </c>
      <c r="G848" s="69" t="s">
        <v>4</v>
      </c>
      <c r="H848" s="68">
        <v>1076</v>
      </c>
      <c r="I848" s="8">
        <f t="shared" si="69"/>
        <v>10.76</v>
      </c>
      <c r="J848" s="90">
        <v>3.085</v>
      </c>
      <c r="K848" s="69">
        <v>100</v>
      </c>
      <c r="L848" s="68">
        <v>304</v>
      </c>
      <c r="M848" s="8">
        <f t="shared" si="70"/>
        <v>3.04</v>
      </c>
      <c r="N848" s="90">
        <v>1.639</v>
      </c>
      <c r="O848" s="69">
        <f t="shared" si="68"/>
        <v>100</v>
      </c>
      <c r="P848" s="181">
        <f t="shared" si="71"/>
        <v>3.5394736842105261</v>
      </c>
      <c r="Q848" s="77" t="s">
        <v>716</v>
      </c>
      <c r="V848" s="84">
        <v>0.48194444444444445</v>
      </c>
      <c r="W848" s="85">
        <v>0.64583333333333337</v>
      </c>
      <c r="X848" s="86">
        <f t="shared" si="72"/>
        <v>0.16388888888888892</v>
      </c>
    </row>
    <row r="849" spans="1:24" x14ac:dyDescent="0.3">
      <c r="A849" s="44" t="s">
        <v>6863</v>
      </c>
      <c r="B849" s="68" t="s">
        <v>6864</v>
      </c>
      <c r="C849" s="2" t="s">
        <v>1</v>
      </c>
      <c r="D849" s="2">
        <v>52</v>
      </c>
      <c r="E849" s="6">
        <v>24799</v>
      </c>
      <c r="F849" s="7">
        <v>43829.663900462961</v>
      </c>
      <c r="G849" s="69" t="s">
        <v>4</v>
      </c>
      <c r="H849" s="68">
        <v>905</v>
      </c>
      <c r="I849" s="8">
        <f t="shared" si="69"/>
        <v>9.0500000000000007</v>
      </c>
      <c r="J849" s="90">
        <v>2.819</v>
      </c>
      <c r="K849" s="69">
        <v>100</v>
      </c>
      <c r="L849" s="68">
        <v>392</v>
      </c>
      <c r="M849" s="8">
        <f t="shared" si="70"/>
        <v>3.92</v>
      </c>
      <c r="N849" s="90">
        <v>1.911</v>
      </c>
      <c r="O849" s="69">
        <f t="shared" si="68"/>
        <v>100</v>
      </c>
      <c r="P849" s="181">
        <f t="shared" si="71"/>
        <v>2.3086734693877555</v>
      </c>
      <c r="Q849" s="77" t="s">
        <v>716</v>
      </c>
      <c r="V849" s="84">
        <v>0.5083333333333333</v>
      </c>
      <c r="W849" s="85">
        <v>0.66666666666666663</v>
      </c>
      <c r="X849" s="86">
        <f t="shared" si="72"/>
        <v>0.15833333333333333</v>
      </c>
    </row>
    <row r="850" spans="1:24" x14ac:dyDescent="0.3">
      <c r="A850" s="44" t="s">
        <v>6865</v>
      </c>
      <c r="B850" s="68" t="s">
        <v>6866</v>
      </c>
      <c r="C850" s="2" t="s">
        <v>6</v>
      </c>
      <c r="D850" s="2">
        <v>57</v>
      </c>
      <c r="E850" s="6">
        <v>22846</v>
      </c>
      <c r="F850" s="7">
        <v>43829.67597222222</v>
      </c>
      <c r="G850" s="69" t="s">
        <v>4</v>
      </c>
      <c r="H850" s="68">
        <v>718</v>
      </c>
      <c r="I850" s="8">
        <f t="shared" si="69"/>
        <v>7.2525252525252526</v>
      </c>
      <c r="J850" s="90">
        <v>2.7530000000000001</v>
      </c>
      <c r="K850" s="69">
        <v>99</v>
      </c>
      <c r="L850" s="68">
        <v>242</v>
      </c>
      <c r="M850" s="8">
        <f t="shared" si="70"/>
        <v>2.4444444444444446</v>
      </c>
      <c r="N850" s="90">
        <v>1.4510000000000001</v>
      </c>
      <c r="O850" s="69">
        <f t="shared" si="68"/>
        <v>99</v>
      </c>
      <c r="P850" s="181">
        <f t="shared" si="71"/>
        <v>2.9669421487603302</v>
      </c>
      <c r="Q850" s="77" t="s">
        <v>716</v>
      </c>
      <c r="V850" s="84">
        <v>0.50763888888888886</v>
      </c>
      <c r="W850" s="85">
        <v>0.67361111111111116</v>
      </c>
      <c r="X850" s="86">
        <f t="shared" si="72"/>
        <v>0.1659722222222223</v>
      </c>
    </row>
    <row r="851" spans="1:24" x14ac:dyDescent="0.3">
      <c r="A851" s="44" t="s">
        <v>6867</v>
      </c>
      <c r="B851" s="68" t="s">
        <v>23</v>
      </c>
      <c r="C851" s="2" t="s">
        <v>1</v>
      </c>
      <c r="D851" s="2">
        <v>61</v>
      </c>
      <c r="E851" s="6">
        <v>21186</v>
      </c>
      <c r="F851" s="7">
        <v>43830.518020833333</v>
      </c>
      <c r="G851" s="69" t="s">
        <v>4</v>
      </c>
      <c r="H851" s="68">
        <v>1761</v>
      </c>
      <c r="I851" s="8">
        <f t="shared" si="69"/>
        <v>17.787878787878789</v>
      </c>
      <c r="J851" s="90">
        <v>4.3360000000000003</v>
      </c>
      <c r="K851" s="69">
        <v>99</v>
      </c>
      <c r="L851" s="68">
        <v>620</v>
      </c>
      <c r="M851" s="8">
        <f t="shared" si="70"/>
        <v>6.262626262626263</v>
      </c>
      <c r="N851" s="90">
        <v>2.7309999999999999</v>
      </c>
      <c r="O851" s="69">
        <f t="shared" si="68"/>
        <v>99</v>
      </c>
      <c r="P851" s="181">
        <f t="shared" si="71"/>
        <v>2.8403225806451613</v>
      </c>
      <c r="Q851" s="77" t="s">
        <v>716</v>
      </c>
      <c r="V851" s="84">
        <v>0.37986111111111115</v>
      </c>
      <c r="W851" s="85">
        <v>0.52083333333333337</v>
      </c>
      <c r="X851" s="86">
        <f t="shared" si="72"/>
        <v>0.14097222222222222</v>
      </c>
    </row>
    <row r="852" spans="1:24" x14ac:dyDescent="0.3">
      <c r="A852" s="44" t="s">
        <v>6868</v>
      </c>
      <c r="B852" s="68" t="s">
        <v>261</v>
      </c>
      <c r="C852" s="2" t="s">
        <v>1</v>
      </c>
      <c r="D852" s="2">
        <v>48</v>
      </c>
      <c r="E852" s="6">
        <v>26104</v>
      </c>
      <c r="F852" s="7">
        <v>43830.531168981484</v>
      </c>
      <c r="G852" s="69" t="s">
        <v>4</v>
      </c>
      <c r="H852" s="68">
        <v>1196</v>
      </c>
      <c r="I852" s="8">
        <f t="shared" si="69"/>
        <v>12.080808080808081</v>
      </c>
      <c r="J852" s="90">
        <v>3.206</v>
      </c>
      <c r="K852" s="69">
        <v>99</v>
      </c>
      <c r="L852" s="68">
        <v>430</v>
      </c>
      <c r="M852" s="8">
        <f t="shared" si="70"/>
        <v>4.3434343434343434</v>
      </c>
      <c r="N852" s="90">
        <v>2.3130000000000002</v>
      </c>
      <c r="O852" s="69">
        <f t="shared" si="68"/>
        <v>99</v>
      </c>
      <c r="P852" s="181">
        <f t="shared" si="71"/>
        <v>2.7813953488372096</v>
      </c>
      <c r="Q852" s="77" t="s">
        <v>716</v>
      </c>
      <c r="V852" s="84">
        <v>0.39305555555555555</v>
      </c>
      <c r="W852" s="85">
        <v>0.53472222222222221</v>
      </c>
      <c r="X852" s="86">
        <f t="shared" si="72"/>
        <v>0.14166666666666666</v>
      </c>
    </row>
    <row r="853" spans="1:24" x14ac:dyDescent="0.3">
      <c r="A853" s="44" t="s">
        <v>6869</v>
      </c>
      <c r="B853" s="68" t="s">
        <v>6870</v>
      </c>
      <c r="C853" s="2" t="s">
        <v>6</v>
      </c>
      <c r="D853" s="2">
        <v>48</v>
      </c>
      <c r="E853" s="6">
        <v>26193</v>
      </c>
      <c r="F853" s="7">
        <v>43830.557152777779</v>
      </c>
      <c r="G853" s="69" t="s">
        <v>4</v>
      </c>
      <c r="H853" s="68">
        <v>775</v>
      </c>
      <c r="I853" s="8">
        <f t="shared" si="69"/>
        <v>7.8282828282828278</v>
      </c>
      <c r="J853" s="90">
        <v>2.778</v>
      </c>
      <c r="K853" s="69">
        <v>99</v>
      </c>
      <c r="L853" s="68">
        <v>204</v>
      </c>
      <c r="M853" s="8">
        <f t="shared" si="70"/>
        <v>2.0606060606060606</v>
      </c>
      <c r="N853" s="90">
        <v>1.524</v>
      </c>
      <c r="O853" s="69">
        <f t="shared" si="68"/>
        <v>99</v>
      </c>
      <c r="P853" s="181">
        <f t="shared" si="71"/>
        <v>3.7990196078431371</v>
      </c>
      <c r="Q853" s="77" t="s">
        <v>716</v>
      </c>
      <c r="V853" s="84">
        <v>0.39583333333333331</v>
      </c>
      <c r="W853" s="85">
        <v>0.54861111111111105</v>
      </c>
      <c r="X853" s="86">
        <f t="shared" si="72"/>
        <v>0.15277777777777773</v>
      </c>
    </row>
    <row r="854" spans="1:24" x14ac:dyDescent="0.3">
      <c r="A854" s="44" t="s">
        <v>6871</v>
      </c>
      <c r="B854" s="68" t="s">
        <v>6872</v>
      </c>
      <c r="C854" s="2" t="s">
        <v>1</v>
      </c>
      <c r="D854" s="2">
        <v>49</v>
      </c>
      <c r="E854" s="6">
        <v>25813</v>
      </c>
      <c r="F854" s="7">
        <v>43830.569282407407</v>
      </c>
      <c r="G854" s="69" t="s">
        <v>4</v>
      </c>
      <c r="H854" s="68">
        <v>1282</v>
      </c>
      <c r="I854" s="8">
        <f t="shared" si="69"/>
        <v>12.94949494949495</v>
      </c>
      <c r="J854" s="90">
        <v>3.6040000000000001</v>
      </c>
      <c r="K854" s="69">
        <v>99</v>
      </c>
      <c r="L854" s="68">
        <v>430</v>
      </c>
      <c r="M854" s="8">
        <f t="shared" si="70"/>
        <v>4.3434343434343434</v>
      </c>
      <c r="N854" s="90">
        <v>2.1909999999999998</v>
      </c>
      <c r="O854" s="69">
        <f t="shared" si="68"/>
        <v>99</v>
      </c>
      <c r="P854" s="181">
        <f t="shared" si="71"/>
        <v>2.9813953488372094</v>
      </c>
      <c r="Q854" s="77" t="s">
        <v>716</v>
      </c>
      <c r="V854" s="84">
        <v>0.41805555555555557</v>
      </c>
      <c r="W854" s="85">
        <v>0.56944444444444442</v>
      </c>
      <c r="X854" s="86">
        <f t="shared" si="72"/>
        <v>0.15138888888888885</v>
      </c>
    </row>
    <row r="855" spans="1:24" x14ac:dyDescent="0.3">
      <c r="A855" s="44" t="s">
        <v>6873</v>
      </c>
      <c r="B855" s="68" t="s">
        <v>6874</v>
      </c>
      <c r="C855" s="2" t="s">
        <v>1</v>
      </c>
      <c r="D855" s="2">
        <v>52</v>
      </c>
      <c r="E855" s="6">
        <v>24500</v>
      </c>
      <c r="F855" s="7">
        <v>43830.583993055552</v>
      </c>
      <c r="G855" s="69" t="s">
        <v>4</v>
      </c>
      <c r="H855" s="68">
        <v>2455</v>
      </c>
      <c r="I855" s="8">
        <f t="shared" si="69"/>
        <v>24.55</v>
      </c>
      <c r="J855" s="90">
        <v>4.9260000000000002</v>
      </c>
      <c r="K855" s="69">
        <v>100</v>
      </c>
      <c r="L855" s="68">
        <v>365</v>
      </c>
      <c r="M855" s="8">
        <f t="shared" si="70"/>
        <v>3.65</v>
      </c>
      <c r="N855" s="90">
        <v>1.978</v>
      </c>
      <c r="O855" s="69">
        <f t="shared" si="68"/>
        <v>100</v>
      </c>
      <c r="P855" s="181">
        <f t="shared" si="71"/>
        <v>6.7260273972602747</v>
      </c>
      <c r="Q855" s="77" t="s">
        <v>716</v>
      </c>
      <c r="V855" s="84">
        <v>0.43263888888888885</v>
      </c>
      <c r="W855" s="85">
        <v>0.58333333333333337</v>
      </c>
      <c r="X855" s="86">
        <f t="shared" si="72"/>
        <v>0.15069444444444452</v>
      </c>
    </row>
    <row r="856" spans="1:24" x14ac:dyDescent="0.3">
      <c r="A856" s="44" t="s">
        <v>6875</v>
      </c>
      <c r="B856" s="68" t="s">
        <v>6876</v>
      </c>
      <c r="C856" s="2" t="s">
        <v>1</v>
      </c>
      <c r="D856" s="2">
        <v>59</v>
      </c>
      <c r="E856" s="6">
        <v>22034</v>
      </c>
      <c r="F856" s="7">
        <v>43830.597719907404</v>
      </c>
      <c r="G856" s="69" t="s">
        <v>4</v>
      </c>
      <c r="H856" s="68">
        <v>1921</v>
      </c>
      <c r="I856" s="8">
        <f t="shared" si="69"/>
        <v>19.404040404040405</v>
      </c>
      <c r="J856" s="90">
        <v>4.3159999999999998</v>
      </c>
      <c r="K856" s="69">
        <v>99</v>
      </c>
      <c r="L856" s="68">
        <v>437</v>
      </c>
      <c r="M856" s="8">
        <f t="shared" si="70"/>
        <v>4.4141414141414144</v>
      </c>
      <c r="N856" s="90">
        <v>2.5270000000000001</v>
      </c>
      <c r="O856" s="69">
        <f t="shared" si="68"/>
        <v>99</v>
      </c>
      <c r="P856" s="181">
        <f t="shared" si="71"/>
        <v>4.3958810068649887</v>
      </c>
      <c r="Q856" s="77" t="s">
        <v>716</v>
      </c>
      <c r="V856" s="84">
        <v>0.44513888888888892</v>
      </c>
      <c r="W856" s="85">
        <v>0.59722222222222221</v>
      </c>
      <c r="X856" s="86">
        <f t="shared" si="72"/>
        <v>0.15208333333333329</v>
      </c>
    </row>
    <row r="857" spans="1:24" x14ac:dyDescent="0.3">
      <c r="A857" s="44" t="s">
        <v>6877</v>
      </c>
      <c r="B857" s="68" t="s">
        <v>6878</v>
      </c>
      <c r="C857" s="2" t="s">
        <v>1</v>
      </c>
      <c r="D857" s="2">
        <v>44</v>
      </c>
      <c r="E857" s="6">
        <v>27461</v>
      </c>
      <c r="F857" s="7">
        <v>43830.613067129627</v>
      </c>
      <c r="G857" s="69" t="s">
        <v>4</v>
      </c>
      <c r="H857" s="68">
        <v>1458</v>
      </c>
      <c r="I857" s="8">
        <f t="shared" si="69"/>
        <v>14.727272727272727</v>
      </c>
      <c r="J857" s="90">
        <v>4.1280000000000001</v>
      </c>
      <c r="K857" s="69">
        <v>99</v>
      </c>
      <c r="L857" s="68">
        <v>323</v>
      </c>
      <c r="M857" s="8">
        <f t="shared" si="70"/>
        <v>3.2626262626262625</v>
      </c>
      <c r="N857" s="90">
        <v>1.8819999999999999</v>
      </c>
      <c r="O857" s="69">
        <f t="shared" si="68"/>
        <v>99</v>
      </c>
      <c r="P857" s="181">
        <f t="shared" si="71"/>
        <v>4.5139318885448914</v>
      </c>
      <c r="Q857" s="77" t="s">
        <v>716</v>
      </c>
      <c r="V857" s="84">
        <v>0.46666666666666662</v>
      </c>
      <c r="W857" s="85">
        <v>0.61805555555555558</v>
      </c>
      <c r="X857" s="86">
        <f t="shared" si="72"/>
        <v>0.15138888888888896</v>
      </c>
    </row>
    <row r="858" spans="1:24" x14ac:dyDescent="0.3">
      <c r="A858" s="44" t="s">
        <v>6879</v>
      </c>
      <c r="B858" s="68" t="s">
        <v>6880</v>
      </c>
      <c r="C858" s="2" t="s">
        <v>1</v>
      </c>
      <c r="D858" s="2">
        <v>39</v>
      </c>
      <c r="E858" s="6">
        <v>29349</v>
      </c>
      <c r="F858" s="7">
        <v>43830.626134259262</v>
      </c>
      <c r="G858" s="69" t="s">
        <v>4</v>
      </c>
      <c r="H858" s="68">
        <v>1081</v>
      </c>
      <c r="I858" s="8">
        <f t="shared" si="69"/>
        <v>10.919191919191919</v>
      </c>
      <c r="J858" s="90">
        <v>3.1120000000000001</v>
      </c>
      <c r="K858" s="69">
        <v>99</v>
      </c>
      <c r="L858" s="68">
        <v>354</v>
      </c>
      <c r="M858" s="8">
        <f t="shared" si="70"/>
        <v>3.5757575757575757</v>
      </c>
      <c r="N858" s="90">
        <v>2.1429999999999998</v>
      </c>
      <c r="O858" s="69">
        <f t="shared" si="68"/>
        <v>99</v>
      </c>
      <c r="P858" s="181">
        <f t="shared" si="71"/>
        <v>3.0536723163841808</v>
      </c>
      <c r="Q858" s="77" t="s">
        <v>716</v>
      </c>
      <c r="V858" s="84">
        <v>0.47013888888888888</v>
      </c>
      <c r="W858" s="85">
        <v>0.63194444444444442</v>
      </c>
      <c r="X858" s="86">
        <f t="shared" si="72"/>
        <v>0.16180555555555554</v>
      </c>
    </row>
    <row r="859" spans="1:24" x14ac:dyDescent="0.3">
      <c r="A859" s="44" t="s">
        <v>6881</v>
      </c>
      <c r="B859" s="68" t="s">
        <v>6882</v>
      </c>
      <c r="C859" s="2" t="s">
        <v>1</v>
      </c>
      <c r="D859" s="2">
        <v>39</v>
      </c>
      <c r="E859" s="6">
        <v>29566</v>
      </c>
      <c r="F859" s="7">
        <v>43830.643726851849</v>
      </c>
      <c r="G859" s="69" t="s">
        <v>4</v>
      </c>
      <c r="H859" s="68">
        <v>779</v>
      </c>
      <c r="I859" s="8">
        <f t="shared" si="69"/>
        <v>7.8686868686868685</v>
      </c>
      <c r="J859" s="90">
        <v>3.0790000000000002</v>
      </c>
      <c r="K859" s="69">
        <v>99</v>
      </c>
      <c r="L859" s="68">
        <v>223</v>
      </c>
      <c r="M859" s="8">
        <f t="shared" si="70"/>
        <v>2.2525252525252526</v>
      </c>
      <c r="N859" s="90">
        <v>1.5209999999999999</v>
      </c>
      <c r="O859" s="69">
        <f t="shared" si="68"/>
        <v>99</v>
      </c>
      <c r="P859" s="181">
        <f t="shared" si="71"/>
        <v>3.4932735426008965</v>
      </c>
      <c r="Q859" s="77" t="s">
        <v>716</v>
      </c>
      <c r="V859" s="84">
        <v>0.48055555555555557</v>
      </c>
      <c r="W859" s="85">
        <v>0.64583333333333337</v>
      </c>
      <c r="X859" s="86">
        <f t="shared" si="72"/>
        <v>0.1652777777777778</v>
      </c>
    </row>
    <row r="860" spans="1:24" x14ac:dyDescent="0.3">
      <c r="A860" s="44" t="s">
        <v>6883</v>
      </c>
      <c r="B860" s="68" t="s">
        <v>6884</v>
      </c>
      <c r="C860" s="2" t="s">
        <v>6</v>
      </c>
      <c r="D860" s="2">
        <v>54</v>
      </c>
      <c r="E860" s="6">
        <v>23912</v>
      </c>
      <c r="F860" s="7">
        <v>43830.65828703704</v>
      </c>
      <c r="G860" s="69" t="s">
        <v>4</v>
      </c>
      <c r="H860" s="68">
        <v>2079</v>
      </c>
      <c r="I860" s="8">
        <f t="shared" si="69"/>
        <v>21</v>
      </c>
      <c r="J860" s="90">
        <v>4.9960000000000004</v>
      </c>
      <c r="K860" s="69">
        <v>99</v>
      </c>
      <c r="L860" s="68">
        <v>562</v>
      </c>
      <c r="M860" s="8">
        <f t="shared" si="70"/>
        <v>5.6767676767676765</v>
      </c>
      <c r="N860" s="90">
        <v>2.3940000000000001</v>
      </c>
      <c r="O860" s="69">
        <f t="shared" si="68"/>
        <v>99</v>
      </c>
      <c r="P860" s="181">
        <f t="shared" si="71"/>
        <v>3.6992882562277583</v>
      </c>
      <c r="Q860" s="77" t="s">
        <v>716</v>
      </c>
      <c r="V860" s="84">
        <v>0.52222222222222225</v>
      </c>
      <c r="W860" s="85">
        <v>0.66666666666666663</v>
      </c>
      <c r="X860" s="86">
        <f t="shared" si="72"/>
        <v>0.14444444444444438</v>
      </c>
    </row>
    <row r="861" spans="1:24" x14ac:dyDescent="0.3">
      <c r="A861" s="44" t="s">
        <v>6885</v>
      </c>
      <c r="B861" s="68" t="s">
        <v>6886</v>
      </c>
      <c r="C861" s="2" t="s">
        <v>1</v>
      </c>
      <c r="D861" s="2">
        <v>40</v>
      </c>
      <c r="E861" s="6">
        <v>29016</v>
      </c>
      <c r="F861" s="7">
        <v>43830.682534722226</v>
      </c>
      <c r="G861" s="69" t="s">
        <v>4</v>
      </c>
      <c r="H861" s="68">
        <v>1265</v>
      </c>
      <c r="I861" s="8">
        <f t="shared" si="69"/>
        <v>12.65</v>
      </c>
      <c r="J861" s="90">
        <v>3.7509999999999999</v>
      </c>
      <c r="K861" s="69">
        <v>100</v>
      </c>
      <c r="L861" s="68">
        <v>370</v>
      </c>
      <c r="M861" s="8">
        <f t="shared" si="70"/>
        <v>3.7</v>
      </c>
      <c r="N861" s="90">
        <v>1.9970000000000001</v>
      </c>
      <c r="O861" s="69">
        <f t="shared" si="68"/>
        <v>100</v>
      </c>
      <c r="P861" s="181">
        <f t="shared" si="71"/>
        <v>3.4189189189189189</v>
      </c>
      <c r="Q861" s="77" t="s">
        <v>716</v>
      </c>
      <c r="V861" s="84">
        <v>0.53402777777777777</v>
      </c>
      <c r="W861" s="85">
        <v>0.68055555555555547</v>
      </c>
      <c r="X861" s="86">
        <f t="shared" si="72"/>
        <v>0.1465277777777777</v>
      </c>
    </row>
    <row r="862" spans="1:24" x14ac:dyDescent="0.3">
      <c r="A862" s="44" t="s">
        <v>2106</v>
      </c>
      <c r="B862" s="68" t="s">
        <v>1444</v>
      </c>
      <c r="C862" s="2" t="s">
        <v>1</v>
      </c>
      <c r="D862" s="2">
        <v>67</v>
      </c>
      <c r="E862" s="6">
        <v>19020</v>
      </c>
      <c r="F862" s="7">
        <v>43832.51767361111</v>
      </c>
      <c r="G862" s="69" t="s">
        <v>4</v>
      </c>
      <c r="H862" s="68">
        <v>1549</v>
      </c>
      <c r="I862" s="8">
        <f t="shared" si="69"/>
        <v>15.646464646464647</v>
      </c>
      <c r="J862" s="93">
        <v>4.3620000000000001</v>
      </c>
      <c r="K862" s="69">
        <v>99</v>
      </c>
      <c r="L862" s="68">
        <v>517</v>
      </c>
      <c r="M862" s="8">
        <f t="shared" si="70"/>
        <v>5.2222222222222223</v>
      </c>
      <c r="N862" s="93">
        <v>2.3929999999999998</v>
      </c>
      <c r="O862" s="69">
        <f t="shared" ref="O862:O882" si="73">K862</f>
        <v>99</v>
      </c>
      <c r="P862" s="181">
        <f t="shared" si="71"/>
        <v>2.9961315280464218</v>
      </c>
      <c r="Q862" s="77" t="s">
        <v>716</v>
      </c>
      <c r="V862" s="84">
        <v>0.37847222222222227</v>
      </c>
      <c r="W862" s="85">
        <v>0.52083333333333337</v>
      </c>
      <c r="X862" s="86">
        <f t="shared" si="72"/>
        <v>0.1423611111111111</v>
      </c>
    </row>
    <row r="863" spans="1:24" x14ac:dyDescent="0.3">
      <c r="A863" s="44" t="s">
        <v>7709</v>
      </c>
      <c r="B863" s="68" t="s">
        <v>7710</v>
      </c>
      <c r="C863" s="2" t="s">
        <v>6</v>
      </c>
      <c r="D863" s="2">
        <v>48</v>
      </c>
      <c r="E863" s="6">
        <v>26133</v>
      </c>
      <c r="F863" s="7">
        <v>43832.529421296298</v>
      </c>
      <c r="G863" s="69" t="s">
        <v>4</v>
      </c>
      <c r="H863" s="68">
        <v>1019</v>
      </c>
      <c r="I863" s="8">
        <f t="shared" si="69"/>
        <v>10.19</v>
      </c>
      <c r="J863" s="93">
        <v>3.4980000000000002</v>
      </c>
      <c r="K863" s="69">
        <v>100</v>
      </c>
      <c r="L863" s="68">
        <v>372</v>
      </c>
      <c r="M863" s="8">
        <f t="shared" si="70"/>
        <v>3.72</v>
      </c>
      <c r="N863" s="93">
        <v>1.7</v>
      </c>
      <c r="O863" s="69">
        <f t="shared" si="73"/>
        <v>100</v>
      </c>
      <c r="P863" s="181">
        <f t="shared" si="71"/>
        <v>2.7392473118279566</v>
      </c>
      <c r="Q863" s="77" t="s">
        <v>716</v>
      </c>
      <c r="V863" s="84">
        <v>0.39444444444444443</v>
      </c>
      <c r="W863" s="85">
        <v>0.53472222222222221</v>
      </c>
      <c r="X863" s="86">
        <f t="shared" si="72"/>
        <v>0.14027777777777778</v>
      </c>
    </row>
    <row r="864" spans="1:24" x14ac:dyDescent="0.3">
      <c r="A864" s="44" t="s">
        <v>7711</v>
      </c>
      <c r="B864" s="68" t="s">
        <v>7712</v>
      </c>
      <c r="C864" s="2" t="s">
        <v>1</v>
      </c>
      <c r="D864" s="2">
        <v>70</v>
      </c>
      <c r="E864" s="6">
        <v>18050</v>
      </c>
      <c r="F864" s="7">
        <v>43832.5544212963</v>
      </c>
      <c r="G864" s="69" t="s">
        <v>4</v>
      </c>
      <c r="H864" s="68">
        <v>2188</v>
      </c>
      <c r="I864" s="8">
        <f t="shared" si="69"/>
        <v>21.88</v>
      </c>
      <c r="J864" s="93">
        <v>4.43</v>
      </c>
      <c r="K864" s="69">
        <v>100</v>
      </c>
      <c r="L864" s="68">
        <v>804</v>
      </c>
      <c r="M864" s="8">
        <f t="shared" si="70"/>
        <v>8.0399999999999991</v>
      </c>
      <c r="N864" s="93">
        <v>3.028</v>
      </c>
      <c r="O864" s="69">
        <f t="shared" si="73"/>
        <v>100</v>
      </c>
      <c r="P864" s="181">
        <f t="shared" si="71"/>
        <v>2.721393034825871</v>
      </c>
      <c r="Q864" s="77" t="s">
        <v>7713</v>
      </c>
      <c r="V864" s="84">
        <v>0.41250000000000003</v>
      </c>
      <c r="W864" s="85">
        <v>0.55555555555555558</v>
      </c>
      <c r="X864" s="86">
        <f t="shared" si="72"/>
        <v>0.14305555555555555</v>
      </c>
    </row>
    <row r="865" spans="1:24" x14ac:dyDescent="0.3">
      <c r="A865" s="44" t="s">
        <v>7714</v>
      </c>
      <c r="B865" s="68" t="s">
        <v>7715</v>
      </c>
      <c r="C865" s="2" t="s">
        <v>1</v>
      </c>
      <c r="D865" s="2">
        <v>78</v>
      </c>
      <c r="E865" s="6">
        <v>15035</v>
      </c>
      <c r="F865" s="7">
        <v>43832.569097222222</v>
      </c>
      <c r="G865" s="69" t="s">
        <v>4</v>
      </c>
      <c r="H865" s="68">
        <v>1904</v>
      </c>
      <c r="I865" s="8">
        <f t="shared" si="69"/>
        <v>19.04</v>
      </c>
      <c r="J865" s="93">
        <v>4.3319999999999999</v>
      </c>
      <c r="K865" s="69">
        <v>100</v>
      </c>
      <c r="L865" s="68">
        <v>596</v>
      </c>
      <c r="M865" s="8">
        <f t="shared" si="70"/>
        <v>5.96</v>
      </c>
      <c r="N865" s="93">
        <v>2.403</v>
      </c>
      <c r="O865" s="69">
        <f t="shared" si="73"/>
        <v>100</v>
      </c>
      <c r="P865" s="181">
        <f t="shared" si="71"/>
        <v>3.1946308724832213</v>
      </c>
      <c r="Q865" s="77" t="s">
        <v>716</v>
      </c>
      <c r="V865" s="84">
        <v>0.42569444444444443</v>
      </c>
      <c r="W865" s="85">
        <v>0.56944444444444442</v>
      </c>
      <c r="X865" s="86">
        <f t="shared" si="72"/>
        <v>0.14374999999999999</v>
      </c>
    </row>
    <row r="866" spans="1:24" x14ac:dyDescent="0.3">
      <c r="A866" s="44" t="s">
        <v>7716</v>
      </c>
      <c r="B866" s="68" t="s">
        <v>7717</v>
      </c>
      <c r="C866" s="2" t="s">
        <v>1</v>
      </c>
      <c r="D866" s="2">
        <v>50</v>
      </c>
      <c r="E866" s="6">
        <v>25308</v>
      </c>
      <c r="F866" s="7">
        <v>43832.58625</v>
      </c>
      <c r="G866" s="69" t="s">
        <v>4</v>
      </c>
      <c r="H866" s="68">
        <v>1573</v>
      </c>
      <c r="I866" s="8">
        <f t="shared" si="69"/>
        <v>15.888888888888889</v>
      </c>
      <c r="J866" s="93">
        <v>3.9540000000000002</v>
      </c>
      <c r="K866" s="69">
        <v>99</v>
      </c>
      <c r="L866" s="68">
        <v>486</v>
      </c>
      <c r="M866" s="8">
        <f t="shared" si="70"/>
        <v>4.9090909090909092</v>
      </c>
      <c r="N866" s="93">
        <v>2.1190000000000002</v>
      </c>
      <c r="O866" s="69">
        <f t="shared" si="73"/>
        <v>99</v>
      </c>
      <c r="P866" s="181">
        <f t="shared" si="71"/>
        <v>3.236625514403292</v>
      </c>
      <c r="Q866" s="77" t="s">
        <v>716</v>
      </c>
      <c r="V866" s="84">
        <v>0.44166666666666665</v>
      </c>
      <c r="W866" s="85">
        <v>0.58333333333333337</v>
      </c>
      <c r="X866" s="86">
        <f t="shared" si="72"/>
        <v>0.14166666666666672</v>
      </c>
    </row>
    <row r="867" spans="1:24" x14ac:dyDescent="0.3">
      <c r="A867" s="44" t="s">
        <v>7718</v>
      </c>
      <c r="B867" s="68" t="s">
        <v>7719</v>
      </c>
      <c r="C867" s="2" t="s">
        <v>1</v>
      </c>
      <c r="D867" s="2">
        <v>61</v>
      </c>
      <c r="E867" s="6">
        <v>21223</v>
      </c>
      <c r="F867" s="7">
        <v>43832.605810185189</v>
      </c>
      <c r="G867" s="69" t="s">
        <v>4</v>
      </c>
      <c r="H867" s="68">
        <v>1745</v>
      </c>
      <c r="I867" s="8">
        <f t="shared" si="69"/>
        <v>17.45</v>
      </c>
      <c r="J867" s="93">
        <v>4.4390000000000001</v>
      </c>
      <c r="K867" s="69">
        <v>100</v>
      </c>
      <c r="L867" s="68">
        <v>446</v>
      </c>
      <c r="M867" s="8">
        <f t="shared" si="70"/>
        <v>4.46</v>
      </c>
      <c r="N867" s="93">
        <v>2.294</v>
      </c>
      <c r="O867" s="69">
        <f t="shared" si="73"/>
        <v>100</v>
      </c>
      <c r="P867" s="181">
        <f t="shared" si="71"/>
        <v>3.9125560538116591</v>
      </c>
      <c r="Q867" s="77" t="s">
        <v>716</v>
      </c>
      <c r="V867" s="84">
        <v>0.46875</v>
      </c>
      <c r="W867" s="85">
        <v>0.60416666666666663</v>
      </c>
      <c r="X867" s="86">
        <f t="shared" si="72"/>
        <v>0.13541666666666663</v>
      </c>
    </row>
    <row r="868" spans="1:24" x14ac:dyDescent="0.3">
      <c r="A868" s="44" t="s">
        <v>7720</v>
      </c>
      <c r="B868" s="68" t="s">
        <v>5427</v>
      </c>
      <c r="C868" s="2" t="s">
        <v>1</v>
      </c>
      <c r="D868" s="2">
        <v>39</v>
      </c>
      <c r="E868" s="6">
        <v>29314</v>
      </c>
      <c r="F868" s="7">
        <v>43832.61824074074</v>
      </c>
      <c r="G868" s="69" t="s">
        <v>4</v>
      </c>
      <c r="H868" s="68">
        <v>1312</v>
      </c>
      <c r="I868" s="8">
        <f t="shared" si="69"/>
        <v>13.252525252525253</v>
      </c>
      <c r="J868" s="93">
        <v>3.9340000000000002</v>
      </c>
      <c r="K868" s="69">
        <v>99</v>
      </c>
      <c r="L868" s="68">
        <v>398</v>
      </c>
      <c r="M868" s="8">
        <f t="shared" si="70"/>
        <v>4.0202020202020199</v>
      </c>
      <c r="N868" s="93">
        <v>1.974</v>
      </c>
      <c r="O868" s="69">
        <f t="shared" si="73"/>
        <v>99</v>
      </c>
      <c r="P868" s="181">
        <f t="shared" si="71"/>
        <v>3.2964824120603016</v>
      </c>
      <c r="Q868" s="77" t="s">
        <v>716</v>
      </c>
      <c r="V868" s="84">
        <v>0.47361111111111115</v>
      </c>
      <c r="W868" s="85">
        <v>0.61805555555555558</v>
      </c>
      <c r="X868" s="86">
        <f t="shared" si="72"/>
        <v>0.14444444444444443</v>
      </c>
    </row>
    <row r="869" spans="1:24" x14ac:dyDescent="0.3">
      <c r="A869" s="44" t="s">
        <v>7721</v>
      </c>
      <c r="B869" s="68" t="s">
        <v>7722</v>
      </c>
      <c r="C869" s="2" t="s">
        <v>1</v>
      </c>
      <c r="D869" s="2">
        <v>60</v>
      </c>
      <c r="E869" s="6">
        <v>21870</v>
      </c>
      <c r="F869" s="7">
        <v>43832.631932870368</v>
      </c>
      <c r="G869" s="69" t="s">
        <v>4</v>
      </c>
      <c r="H869" s="68">
        <v>2686</v>
      </c>
      <c r="I869" s="8">
        <f t="shared" si="69"/>
        <v>27.131313131313131</v>
      </c>
      <c r="J869" s="93">
        <v>5.8650000000000002</v>
      </c>
      <c r="K869" s="69">
        <v>99</v>
      </c>
      <c r="L869" s="68">
        <v>857</v>
      </c>
      <c r="M869" s="8">
        <f t="shared" si="70"/>
        <v>8.6565656565656557</v>
      </c>
      <c r="N869" s="93">
        <v>3.0510000000000002</v>
      </c>
      <c r="O869" s="69">
        <f t="shared" si="73"/>
        <v>99</v>
      </c>
      <c r="P869" s="181">
        <f t="shared" si="71"/>
        <v>3.1341890315052514</v>
      </c>
      <c r="Q869" s="77" t="s">
        <v>716</v>
      </c>
      <c r="V869" s="84">
        <v>0.48958333333333331</v>
      </c>
      <c r="W869" s="85">
        <v>0.63194444444444442</v>
      </c>
      <c r="X869" s="86">
        <f t="shared" si="72"/>
        <v>0.1423611111111111</v>
      </c>
    </row>
    <row r="870" spans="1:24" x14ac:dyDescent="0.3">
      <c r="A870" s="44" t="s">
        <v>7723</v>
      </c>
      <c r="B870" s="68" t="s">
        <v>7724</v>
      </c>
      <c r="C870" s="2" t="s">
        <v>1</v>
      </c>
      <c r="D870" s="2">
        <v>52</v>
      </c>
      <c r="E870" s="6">
        <v>24497</v>
      </c>
      <c r="F870" s="7">
        <v>43832.65320601852</v>
      </c>
      <c r="G870" s="69" t="s">
        <v>4</v>
      </c>
      <c r="H870" s="68">
        <v>929</v>
      </c>
      <c r="I870" s="8">
        <f t="shared" si="69"/>
        <v>9.3838383838383841</v>
      </c>
      <c r="J870" s="93">
        <v>3.2189999999999999</v>
      </c>
      <c r="K870" s="69">
        <v>99</v>
      </c>
      <c r="L870" s="68">
        <v>278</v>
      </c>
      <c r="M870" s="8">
        <f t="shared" si="70"/>
        <v>2.808080808080808</v>
      </c>
      <c r="N870" s="93">
        <v>1.748</v>
      </c>
      <c r="O870" s="69">
        <f t="shared" si="73"/>
        <v>99</v>
      </c>
      <c r="P870" s="181">
        <f t="shared" si="71"/>
        <v>3.3417266187050361</v>
      </c>
      <c r="Q870" s="77" t="s">
        <v>716</v>
      </c>
      <c r="V870" s="84">
        <v>0.49374999999999997</v>
      </c>
      <c r="W870" s="85">
        <v>0.65277777777777779</v>
      </c>
      <c r="X870" s="86">
        <f t="shared" si="72"/>
        <v>0.15902777777777782</v>
      </c>
    </row>
    <row r="871" spans="1:24" x14ac:dyDescent="0.3">
      <c r="A871" s="44" t="s">
        <v>7725</v>
      </c>
      <c r="B871" s="68" t="s">
        <v>5146</v>
      </c>
      <c r="C871" s="2" t="s">
        <v>1</v>
      </c>
      <c r="D871" s="2">
        <v>50</v>
      </c>
      <c r="E871" s="6">
        <v>25547</v>
      </c>
      <c r="F871" s="7">
        <v>43832.664120370369</v>
      </c>
      <c r="G871" s="69" t="s">
        <v>4</v>
      </c>
      <c r="H871" s="68">
        <v>1233</v>
      </c>
      <c r="I871" s="8">
        <f t="shared" si="69"/>
        <v>12.454545454545455</v>
      </c>
      <c r="J871" s="93">
        <v>3.4260000000000002</v>
      </c>
      <c r="K871" s="69">
        <v>99</v>
      </c>
      <c r="L871" s="68">
        <v>534</v>
      </c>
      <c r="M871" s="8">
        <f t="shared" si="70"/>
        <v>5.3939393939393936</v>
      </c>
      <c r="N871" s="93">
        <v>2.347</v>
      </c>
      <c r="O871" s="69">
        <f t="shared" si="73"/>
        <v>99</v>
      </c>
      <c r="P871" s="181">
        <f t="shared" si="71"/>
        <v>2.308988764044944</v>
      </c>
      <c r="Q871" s="77" t="s">
        <v>7726</v>
      </c>
      <c r="V871" s="84">
        <v>0.50486111111111109</v>
      </c>
      <c r="W871" s="85">
        <v>0.66666666666666663</v>
      </c>
      <c r="X871" s="86">
        <f t="shared" si="72"/>
        <v>0.16180555555555554</v>
      </c>
    </row>
    <row r="872" spans="1:24" x14ac:dyDescent="0.3">
      <c r="A872" s="44" t="s">
        <v>7727</v>
      </c>
      <c r="B872" s="68" t="s">
        <v>7728</v>
      </c>
      <c r="C872" s="2" t="s">
        <v>6</v>
      </c>
      <c r="D872" s="2">
        <v>64</v>
      </c>
      <c r="E872" s="6">
        <v>20260</v>
      </c>
      <c r="F872" s="7">
        <v>43832.688460648147</v>
      </c>
      <c r="G872" s="69" t="s">
        <v>4</v>
      </c>
      <c r="H872" s="68">
        <v>1243</v>
      </c>
      <c r="I872" s="8">
        <f t="shared" si="69"/>
        <v>12.555555555555555</v>
      </c>
      <c r="J872" s="93">
        <v>3.5409999999999999</v>
      </c>
      <c r="K872" s="69">
        <v>99</v>
      </c>
      <c r="L872" s="68">
        <v>658</v>
      </c>
      <c r="M872" s="8">
        <f t="shared" si="70"/>
        <v>6.6464646464646462</v>
      </c>
      <c r="N872" s="93">
        <v>2.2999999999999998</v>
      </c>
      <c r="O872" s="69">
        <f t="shared" si="73"/>
        <v>99</v>
      </c>
      <c r="P872" s="181">
        <f t="shared" si="71"/>
        <v>1.8890577507598785</v>
      </c>
      <c r="Q872" s="77" t="s">
        <v>716</v>
      </c>
      <c r="V872" s="84">
        <v>0.50694444444444442</v>
      </c>
      <c r="W872" s="85">
        <v>0.68055555555555547</v>
      </c>
      <c r="X872" s="86">
        <f t="shared" si="72"/>
        <v>0.17361111111111105</v>
      </c>
    </row>
    <row r="873" spans="1:24" x14ac:dyDescent="0.3">
      <c r="A873" s="44" t="s">
        <v>7729</v>
      </c>
      <c r="B873" s="68" t="s">
        <v>1775</v>
      </c>
      <c r="C873" s="2" t="s">
        <v>1</v>
      </c>
      <c r="D873" s="2">
        <v>43</v>
      </c>
      <c r="E873" s="6">
        <v>27863</v>
      </c>
      <c r="F873" s="7">
        <v>43833.521249999998</v>
      </c>
      <c r="G873" s="69" t="s">
        <v>4</v>
      </c>
      <c r="H873" s="68">
        <v>1366</v>
      </c>
      <c r="I873" s="8">
        <f t="shared" si="69"/>
        <v>13.797979797979798</v>
      </c>
      <c r="J873" s="93">
        <v>4.24</v>
      </c>
      <c r="K873" s="69">
        <v>99</v>
      </c>
      <c r="L873" s="68">
        <v>349</v>
      </c>
      <c r="M873" s="8">
        <f t="shared" si="70"/>
        <v>3.5252525252525251</v>
      </c>
      <c r="N873" s="93">
        <v>1.792</v>
      </c>
      <c r="O873" s="69">
        <f t="shared" si="73"/>
        <v>99</v>
      </c>
      <c r="P873" s="181">
        <f t="shared" si="71"/>
        <v>3.9140401146131807</v>
      </c>
      <c r="Q873" s="77" t="s">
        <v>716</v>
      </c>
      <c r="V873" s="84">
        <v>0.38055555555555554</v>
      </c>
      <c r="W873" s="85">
        <v>0.52083333333333337</v>
      </c>
      <c r="X873" s="86">
        <f t="shared" si="72"/>
        <v>0.14027777777777783</v>
      </c>
    </row>
    <row r="874" spans="1:24" x14ac:dyDescent="0.3">
      <c r="A874" s="44" t="s">
        <v>7730</v>
      </c>
      <c r="B874" s="68" t="s">
        <v>5459</v>
      </c>
      <c r="C874" s="2" t="s">
        <v>1</v>
      </c>
      <c r="D874" s="2">
        <v>47</v>
      </c>
      <c r="E874" s="6">
        <v>26320</v>
      </c>
      <c r="F874" s="7">
        <v>43833.536203703705</v>
      </c>
      <c r="G874" s="69" t="s">
        <v>4</v>
      </c>
      <c r="H874" s="68">
        <v>1818</v>
      </c>
      <c r="I874" s="8">
        <f t="shared" si="69"/>
        <v>18.363636363636363</v>
      </c>
      <c r="J874" s="93">
        <v>4.4710000000000001</v>
      </c>
      <c r="K874" s="69">
        <v>99</v>
      </c>
      <c r="L874" s="68">
        <v>548</v>
      </c>
      <c r="M874" s="8">
        <f t="shared" si="70"/>
        <v>5.5353535353535355</v>
      </c>
      <c r="N874" s="93">
        <v>2.2330000000000001</v>
      </c>
      <c r="O874" s="69">
        <f t="shared" si="73"/>
        <v>99</v>
      </c>
      <c r="P874" s="181">
        <f t="shared" si="71"/>
        <v>3.3175182481751824</v>
      </c>
      <c r="Q874" s="77" t="s">
        <v>716</v>
      </c>
      <c r="V874" s="84">
        <v>0.39097222222222222</v>
      </c>
      <c r="W874" s="85">
        <v>0.53472222222222221</v>
      </c>
      <c r="X874" s="86">
        <f t="shared" si="72"/>
        <v>0.14374999999999999</v>
      </c>
    </row>
    <row r="875" spans="1:24" x14ac:dyDescent="0.3">
      <c r="A875" s="44" t="s">
        <v>7731</v>
      </c>
      <c r="B875" s="68" t="s">
        <v>7732</v>
      </c>
      <c r="C875" s="2" t="s">
        <v>1</v>
      </c>
      <c r="D875" s="2">
        <v>53</v>
      </c>
      <c r="E875" s="6">
        <v>24355</v>
      </c>
      <c r="F875" s="7">
        <v>43833.550983796296</v>
      </c>
      <c r="G875" s="69" t="s">
        <v>4</v>
      </c>
      <c r="H875" s="68">
        <v>1438</v>
      </c>
      <c r="I875" s="8">
        <f t="shared" si="69"/>
        <v>14.525252525252526</v>
      </c>
      <c r="J875" s="93">
        <v>3.5409999999999999</v>
      </c>
      <c r="K875" s="69">
        <v>99</v>
      </c>
      <c r="L875" s="68">
        <v>298</v>
      </c>
      <c r="M875" s="8">
        <f t="shared" si="70"/>
        <v>3.0101010101010099</v>
      </c>
      <c r="N875" s="93">
        <v>1.619</v>
      </c>
      <c r="O875" s="69">
        <f t="shared" si="73"/>
        <v>99</v>
      </c>
      <c r="P875" s="181">
        <f t="shared" si="71"/>
        <v>4.8255033557046989</v>
      </c>
      <c r="Q875" s="77" t="s">
        <v>716</v>
      </c>
      <c r="V875" s="84">
        <v>0.40902777777777777</v>
      </c>
      <c r="W875" s="85">
        <v>0.54861111111111105</v>
      </c>
      <c r="X875" s="86">
        <f t="shared" si="72"/>
        <v>0.13958333333333328</v>
      </c>
    </row>
    <row r="876" spans="1:24" x14ac:dyDescent="0.3">
      <c r="A876" s="44" t="s">
        <v>7733</v>
      </c>
      <c r="B876" s="68" t="s">
        <v>7734</v>
      </c>
      <c r="C876" s="2" t="s">
        <v>6</v>
      </c>
      <c r="D876" s="2">
        <v>42</v>
      </c>
      <c r="E876" s="6">
        <v>28455</v>
      </c>
      <c r="F876" s="7">
        <v>43833.568923611114</v>
      </c>
      <c r="G876" s="69" t="s">
        <v>4</v>
      </c>
      <c r="H876" s="68">
        <v>736</v>
      </c>
      <c r="I876" s="8">
        <f t="shared" si="69"/>
        <v>7.4343434343434343</v>
      </c>
      <c r="J876" s="93">
        <v>2.6429999999999998</v>
      </c>
      <c r="K876" s="69">
        <v>99</v>
      </c>
      <c r="L876" s="68">
        <v>220</v>
      </c>
      <c r="M876" s="8">
        <f t="shared" si="70"/>
        <v>2.2222222222222223</v>
      </c>
      <c r="N876" s="93">
        <v>1.522</v>
      </c>
      <c r="O876" s="69">
        <f t="shared" si="73"/>
        <v>99</v>
      </c>
      <c r="P876" s="181">
        <f t="shared" si="71"/>
        <v>3.3454545454545452</v>
      </c>
      <c r="Q876" s="77" t="s">
        <v>716</v>
      </c>
      <c r="V876" s="84">
        <v>0.40972222222222227</v>
      </c>
      <c r="W876" s="85">
        <v>0.56944444444444442</v>
      </c>
      <c r="X876" s="86">
        <f t="shared" si="72"/>
        <v>0.15972222222222215</v>
      </c>
    </row>
    <row r="877" spans="1:24" x14ac:dyDescent="0.3">
      <c r="A877" s="44" t="s">
        <v>7735</v>
      </c>
      <c r="B877" s="68" t="s">
        <v>7736</v>
      </c>
      <c r="C877" s="2" t="s">
        <v>1</v>
      </c>
      <c r="D877" s="2">
        <v>50</v>
      </c>
      <c r="E877" s="6">
        <v>25517</v>
      </c>
      <c r="F877" s="7">
        <v>43833.58520833333</v>
      </c>
      <c r="G877" s="69" t="s">
        <v>4</v>
      </c>
      <c r="H877" s="68">
        <v>2004</v>
      </c>
      <c r="I877" s="8">
        <f t="shared" si="69"/>
        <v>20.242424242424242</v>
      </c>
      <c r="J877" s="93">
        <v>4.1849999999999996</v>
      </c>
      <c r="K877" s="69">
        <v>99</v>
      </c>
      <c r="L877" s="68">
        <v>328</v>
      </c>
      <c r="M877" s="8">
        <f t="shared" si="70"/>
        <v>3.3131313131313131</v>
      </c>
      <c r="N877" s="93">
        <v>1.8660000000000001</v>
      </c>
      <c r="O877" s="69">
        <f t="shared" si="73"/>
        <v>99</v>
      </c>
      <c r="P877" s="181">
        <f t="shared" si="71"/>
        <v>6.1097560975609753</v>
      </c>
      <c r="Q877" s="77" t="s">
        <v>716</v>
      </c>
      <c r="V877" s="84">
        <v>0.42152777777777778</v>
      </c>
      <c r="W877" s="85">
        <v>0.58333333333333337</v>
      </c>
      <c r="X877" s="86">
        <f t="shared" si="72"/>
        <v>0.16180555555555559</v>
      </c>
    </row>
    <row r="878" spans="1:24" x14ac:dyDescent="0.3">
      <c r="A878" s="44" t="s">
        <v>7737</v>
      </c>
      <c r="B878" s="68" t="s">
        <v>7738</v>
      </c>
      <c r="C878" s="2" t="s">
        <v>1</v>
      </c>
      <c r="D878" s="2">
        <v>48</v>
      </c>
      <c r="E878" s="6">
        <v>26044</v>
      </c>
      <c r="F878" s="7">
        <v>43833.599108796298</v>
      </c>
      <c r="G878" s="69" t="s">
        <v>4</v>
      </c>
      <c r="H878" s="68">
        <v>1451</v>
      </c>
      <c r="I878" s="8">
        <f t="shared" si="69"/>
        <v>14.656565656565656</v>
      </c>
      <c r="J878" s="93">
        <v>4.5359999999999996</v>
      </c>
      <c r="K878" s="69">
        <v>99</v>
      </c>
      <c r="L878" s="68">
        <v>368</v>
      </c>
      <c r="M878" s="8">
        <f t="shared" si="70"/>
        <v>3.7171717171717171</v>
      </c>
      <c r="N878" s="93">
        <v>1.9059999999999999</v>
      </c>
      <c r="O878" s="69">
        <f t="shared" si="73"/>
        <v>99</v>
      </c>
      <c r="P878" s="181">
        <f t="shared" si="71"/>
        <v>3.9429347826086953</v>
      </c>
      <c r="Q878" s="77" t="s">
        <v>7713</v>
      </c>
      <c r="V878" s="84">
        <v>0.44236111111111115</v>
      </c>
      <c r="W878" s="85">
        <v>0.59722222222222221</v>
      </c>
      <c r="X878" s="86">
        <f t="shared" si="72"/>
        <v>0.15486111111111106</v>
      </c>
    </row>
    <row r="879" spans="1:24" x14ac:dyDescent="0.3">
      <c r="A879" s="44" t="s">
        <v>7739</v>
      </c>
      <c r="B879" s="68" t="s">
        <v>7740</v>
      </c>
      <c r="C879" s="2" t="s">
        <v>1</v>
      </c>
      <c r="D879" s="2">
        <v>44</v>
      </c>
      <c r="E879" s="6">
        <v>27417</v>
      </c>
      <c r="F879" s="7">
        <v>43833.616805555554</v>
      </c>
      <c r="G879" s="69" t="s">
        <v>4</v>
      </c>
      <c r="H879" s="68">
        <v>1741</v>
      </c>
      <c r="I879" s="8">
        <f t="shared" si="69"/>
        <v>17.41</v>
      </c>
      <c r="J879" s="93">
        <v>4.7910000000000004</v>
      </c>
      <c r="K879" s="69">
        <v>100</v>
      </c>
      <c r="L879" s="68">
        <v>526</v>
      </c>
      <c r="M879" s="8">
        <f t="shared" si="70"/>
        <v>5.26</v>
      </c>
      <c r="N879" s="93">
        <v>2.3029999999999999</v>
      </c>
      <c r="O879" s="69">
        <f t="shared" si="73"/>
        <v>100</v>
      </c>
      <c r="P879" s="181">
        <f t="shared" si="71"/>
        <v>3.3098859315589357</v>
      </c>
      <c r="Q879" s="77" t="s">
        <v>7713</v>
      </c>
      <c r="V879" s="84">
        <v>0.45624999999999999</v>
      </c>
      <c r="W879" s="85">
        <v>0.61805555555555558</v>
      </c>
      <c r="X879" s="86">
        <f t="shared" si="72"/>
        <v>0.16180555555555559</v>
      </c>
    </row>
    <row r="880" spans="1:24" x14ac:dyDescent="0.3">
      <c r="A880" s="44" t="s">
        <v>7741</v>
      </c>
      <c r="B880" s="68" t="s">
        <v>7742</v>
      </c>
      <c r="C880" s="2" t="s">
        <v>1</v>
      </c>
      <c r="D880" s="2">
        <v>44</v>
      </c>
      <c r="E880" s="6">
        <v>27616</v>
      </c>
      <c r="F880" s="7">
        <v>43833.630254629628</v>
      </c>
      <c r="G880" s="69" t="s">
        <v>4</v>
      </c>
      <c r="H880" s="68">
        <v>1222</v>
      </c>
      <c r="I880" s="8">
        <f t="shared" si="69"/>
        <v>12.343434343434344</v>
      </c>
      <c r="J880" s="93">
        <v>3.532</v>
      </c>
      <c r="K880" s="69">
        <v>99</v>
      </c>
      <c r="L880" s="68">
        <v>305</v>
      </c>
      <c r="M880" s="8">
        <f t="shared" si="70"/>
        <v>3.0808080808080809</v>
      </c>
      <c r="N880" s="93">
        <v>1.8220000000000001</v>
      </c>
      <c r="O880" s="69">
        <f t="shared" si="73"/>
        <v>99</v>
      </c>
      <c r="P880" s="181">
        <f t="shared" si="71"/>
        <v>4.0065573770491802</v>
      </c>
      <c r="Q880" s="77" t="s">
        <v>716</v>
      </c>
      <c r="V880" s="84">
        <v>0.48749999999999999</v>
      </c>
      <c r="W880" s="85">
        <v>0.63194444444444442</v>
      </c>
      <c r="X880" s="86">
        <f t="shared" si="72"/>
        <v>0.14444444444444443</v>
      </c>
    </row>
    <row r="881" spans="1:24" x14ac:dyDescent="0.3">
      <c r="A881" s="44" t="s">
        <v>7743</v>
      </c>
      <c r="B881" s="68" t="s">
        <v>7744</v>
      </c>
      <c r="C881" s="2" t="s">
        <v>1</v>
      </c>
      <c r="D881" s="2">
        <v>31</v>
      </c>
      <c r="E881" s="6">
        <v>32407</v>
      </c>
      <c r="F881" s="7">
        <v>43833.646145833336</v>
      </c>
      <c r="G881" s="69" t="s">
        <v>4</v>
      </c>
      <c r="H881" s="68">
        <v>1043</v>
      </c>
      <c r="I881" s="8">
        <f t="shared" si="69"/>
        <v>10.43</v>
      </c>
      <c r="J881" s="93">
        <v>3.1120000000000001</v>
      </c>
      <c r="K881" s="69">
        <v>100</v>
      </c>
      <c r="L881" s="68">
        <v>855</v>
      </c>
      <c r="M881" s="8">
        <f t="shared" si="70"/>
        <v>8.5500000000000007</v>
      </c>
      <c r="N881" s="93">
        <v>2.7090000000000001</v>
      </c>
      <c r="O881" s="69">
        <f t="shared" si="73"/>
        <v>100</v>
      </c>
      <c r="P881" s="181">
        <f t="shared" si="71"/>
        <v>1.2198830409356725</v>
      </c>
      <c r="Q881" s="77" t="s">
        <v>716</v>
      </c>
      <c r="V881" s="84">
        <v>0.47569444444444442</v>
      </c>
      <c r="W881" s="85">
        <v>0.64583333333333337</v>
      </c>
      <c r="X881" s="86">
        <f t="shared" si="72"/>
        <v>0.17013888888888895</v>
      </c>
    </row>
    <row r="882" spans="1:24" x14ac:dyDescent="0.3">
      <c r="A882" s="44" t="s">
        <v>7745</v>
      </c>
      <c r="B882" s="68" t="s">
        <v>47</v>
      </c>
      <c r="C882" s="2" t="s">
        <v>1</v>
      </c>
      <c r="D882" s="2">
        <v>44</v>
      </c>
      <c r="E882" s="6">
        <v>27487</v>
      </c>
      <c r="F882" s="7">
        <v>43833.664560185185</v>
      </c>
      <c r="G882" s="69" t="s">
        <v>4</v>
      </c>
      <c r="H882" s="68">
        <v>1427</v>
      </c>
      <c r="I882" s="8">
        <f t="shared" si="69"/>
        <v>14.27</v>
      </c>
      <c r="J882" s="93">
        <v>3.8839999999999999</v>
      </c>
      <c r="K882" s="69">
        <v>100</v>
      </c>
      <c r="L882" s="68">
        <v>412</v>
      </c>
      <c r="M882" s="8">
        <f t="shared" si="70"/>
        <v>4.12</v>
      </c>
      <c r="N882" s="93">
        <v>2.194</v>
      </c>
      <c r="O882" s="69">
        <f t="shared" si="73"/>
        <v>100</v>
      </c>
      <c r="P882" s="181">
        <f t="shared" si="71"/>
        <v>3.4635922330097086</v>
      </c>
      <c r="Q882" s="77" t="s">
        <v>716</v>
      </c>
      <c r="V882" s="84">
        <v>0.51388888888888895</v>
      </c>
      <c r="W882" s="85">
        <v>0.66666666666666663</v>
      </c>
      <c r="X882" s="86">
        <f t="shared" si="72"/>
        <v>0.15277777777777768</v>
      </c>
    </row>
    <row r="883" spans="1:24" x14ac:dyDescent="0.3">
      <c r="A883" s="44" t="s">
        <v>7746</v>
      </c>
      <c r="B883" s="68" t="s">
        <v>7747</v>
      </c>
      <c r="C883" s="2" t="s">
        <v>1</v>
      </c>
      <c r="D883" s="2">
        <v>41</v>
      </c>
      <c r="E883" s="6">
        <v>28734</v>
      </c>
      <c r="F883" s="7">
        <v>43833.678101851852</v>
      </c>
      <c r="G883" s="69" t="s">
        <v>4</v>
      </c>
      <c r="H883" s="68">
        <v>1031</v>
      </c>
      <c r="I883" s="8">
        <f t="shared" si="69"/>
        <v>10.414141414141413</v>
      </c>
      <c r="J883" s="93">
        <v>3.4289999999999998</v>
      </c>
      <c r="K883" s="69">
        <v>99</v>
      </c>
      <c r="L883" s="68">
        <v>352</v>
      </c>
      <c r="M883" s="8">
        <f t="shared" si="70"/>
        <v>3.52</v>
      </c>
      <c r="N883" s="93">
        <v>1.85</v>
      </c>
      <c r="O883" s="69">
        <v>100</v>
      </c>
      <c r="P883" s="181">
        <f t="shared" si="71"/>
        <v>2.9585629017447199</v>
      </c>
      <c r="Q883" s="77" t="s">
        <v>716</v>
      </c>
      <c r="V883" s="84">
        <v>0.51666666666666672</v>
      </c>
      <c r="W883" s="85">
        <v>0.68055555555555547</v>
      </c>
      <c r="X883" s="86">
        <f t="shared" si="72"/>
        <v>0.16388888888888875</v>
      </c>
    </row>
    <row r="884" spans="1:24" x14ac:dyDescent="0.3">
      <c r="A884" s="44" t="s">
        <v>7748</v>
      </c>
      <c r="B884" s="68" t="s">
        <v>207</v>
      </c>
      <c r="C884" s="2" t="s">
        <v>1</v>
      </c>
      <c r="D884" s="2">
        <v>45</v>
      </c>
      <c r="E884" s="6">
        <v>27204</v>
      </c>
      <c r="F884" s="7">
        <v>43836.52076388889</v>
      </c>
      <c r="G884" s="69" t="s">
        <v>4</v>
      </c>
      <c r="H884" s="68">
        <v>1472</v>
      </c>
      <c r="I884" s="8">
        <f t="shared" si="69"/>
        <v>14.72</v>
      </c>
      <c r="J884" s="93">
        <v>3.8479999999999999</v>
      </c>
      <c r="K884" s="69">
        <v>100</v>
      </c>
      <c r="L884" s="68">
        <v>319</v>
      </c>
      <c r="M884" s="8">
        <f t="shared" si="70"/>
        <v>3.19</v>
      </c>
      <c r="N884" s="93">
        <v>1.7330000000000001</v>
      </c>
      <c r="O884" s="69">
        <f t="shared" ref="O884:O912" si="74">K884</f>
        <v>100</v>
      </c>
      <c r="P884" s="181">
        <f t="shared" si="71"/>
        <v>4.6144200626959249</v>
      </c>
      <c r="Q884" s="77" t="s">
        <v>716</v>
      </c>
      <c r="V884" s="84">
        <v>0.375</v>
      </c>
      <c r="W884" s="85">
        <v>0.52083333333333337</v>
      </c>
      <c r="X884" s="86">
        <f t="shared" si="72"/>
        <v>0.14583333333333337</v>
      </c>
    </row>
    <row r="885" spans="1:24" x14ac:dyDescent="0.3">
      <c r="A885" s="44" t="s">
        <v>7749</v>
      </c>
      <c r="B885" s="68" t="s">
        <v>1813</v>
      </c>
      <c r="C885" s="2" t="s">
        <v>1</v>
      </c>
      <c r="D885" s="2">
        <v>62</v>
      </c>
      <c r="E885" s="6">
        <v>21053</v>
      </c>
      <c r="F885" s="7">
        <v>43836.536736111113</v>
      </c>
      <c r="G885" s="69" t="s">
        <v>4</v>
      </c>
      <c r="H885" s="68">
        <v>1771</v>
      </c>
      <c r="I885" s="8">
        <f t="shared" si="69"/>
        <v>17.71</v>
      </c>
      <c r="J885" s="93">
        <v>4.2859999999999996</v>
      </c>
      <c r="K885" s="69">
        <v>100</v>
      </c>
      <c r="L885" s="68">
        <v>358</v>
      </c>
      <c r="M885" s="8">
        <f t="shared" si="70"/>
        <v>3.58</v>
      </c>
      <c r="N885" s="93">
        <v>1.9179999999999999</v>
      </c>
      <c r="O885" s="69">
        <f t="shared" si="74"/>
        <v>100</v>
      </c>
      <c r="P885" s="181">
        <f t="shared" si="71"/>
        <v>4.9469273743016764</v>
      </c>
      <c r="Q885" s="77" t="s">
        <v>716</v>
      </c>
      <c r="V885" s="84">
        <v>0.3979166666666667</v>
      </c>
      <c r="W885" s="85">
        <v>0.53472222222222221</v>
      </c>
      <c r="X885" s="86">
        <f t="shared" si="72"/>
        <v>0.13680555555555551</v>
      </c>
    </row>
    <row r="886" spans="1:24" x14ac:dyDescent="0.3">
      <c r="A886" s="44" t="s">
        <v>7750</v>
      </c>
      <c r="B886" s="68" t="s">
        <v>7409</v>
      </c>
      <c r="C886" s="2" t="s">
        <v>1</v>
      </c>
      <c r="D886" s="2">
        <v>64</v>
      </c>
      <c r="E886" s="6">
        <v>20135</v>
      </c>
      <c r="F886" s="7">
        <v>43836.555567129632</v>
      </c>
      <c r="G886" s="69" t="s">
        <v>4</v>
      </c>
      <c r="H886" s="68">
        <v>903</v>
      </c>
      <c r="I886" s="8">
        <f t="shared" si="69"/>
        <v>9.1212121212121211</v>
      </c>
      <c r="J886" s="93">
        <v>3.0950000000000002</v>
      </c>
      <c r="K886" s="69">
        <v>99</v>
      </c>
      <c r="L886" s="68">
        <v>327</v>
      </c>
      <c r="M886" s="8">
        <f t="shared" si="70"/>
        <v>3.3030303030303032</v>
      </c>
      <c r="N886" s="93">
        <v>1.843</v>
      </c>
      <c r="O886" s="69">
        <f t="shared" si="74"/>
        <v>99</v>
      </c>
      <c r="P886" s="181">
        <f t="shared" si="71"/>
        <v>2.7614678899082565</v>
      </c>
      <c r="Q886" s="77" t="s">
        <v>7726</v>
      </c>
      <c r="V886" s="84">
        <v>0.4055555555555555</v>
      </c>
      <c r="W886" s="85">
        <v>0.55555555555555558</v>
      </c>
      <c r="X886" s="86">
        <f t="shared" si="72"/>
        <v>0.15000000000000008</v>
      </c>
    </row>
    <row r="887" spans="1:24" x14ac:dyDescent="0.3">
      <c r="A887" s="44" t="s">
        <v>7751</v>
      </c>
      <c r="B887" s="68" t="s">
        <v>7752</v>
      </c>
      <c r="C887" s="2" t="s">
        <v>1</v>
      </c>
      <c r="D887" s="2">
        <v>66</v>
      </c>
      <c r="E887" s="6">
        <v>19626</v>
      </c>
      <c r="F887" s="7">
        <v>43836.569282407407</v>
      </c>
      <c r="G887" s="69" t="s">
        <v>4</v>
      </c>
      <c r="H887" s="68">
        <v>1850</v>
      </c>
      <c r="I887" s="8">
        <f t="shared" si="69"/>
        <v>18.686868686868689</v>
      </c>
      <c r="J887" s="93">
        <v>4.157</v>
      </c>
      <c r="K887" s="69">
        <v>99</v>
      </c>
      <c r="L887" s="68">
        <v>394</v>
      </c>
      <c r="M887" s="8">
        <f t="shared" si="70"/>
        <v>3.9797979797979797</v>
      </c>
      <c r="N887" s="93">
        <v>1.974</v>
      </c>
      <c r="O887" s="69">
        <f t="shared" si="74"/>
        <v>99</v>
      </c>
      <c r="P887" s="181">
        <f t="shared" si="71"/>
        <v>4.6954314720812187</v>
      </c>
      <c r="Q887" s="77" t="s">
        <v>716</v>
      </c>
      <c r="V887" s="84">
        <v>0.42569444444444443</v>
      </c>
      <c r="W887" s="85">
        <v>0.56944444444444442</v>
      </c>
      <c r="X887" s="86">
        <f t="shared" si="72"/>
        <v>0.14374999999999999</v>
      </c>
    </row>
    <row r="888" spans="1:24" x14ac:dyDescent="0.3">
      <c r="A888" s="44" t="s">
        <v>7753</v>
      </c>
      <c r="B888" s="68" t="s">
        <v>7754</v>
      </c>
      <c r="C888" s="2" t="s">
        <v>1</v>
      </c>
      <c r="D888" s="2">
        <v>61</v>
      </c>
      <c r="E888" s="6">
        <v>21418</v>
      </c>
      <c r="F888" s="7">
        <v>43836.582187499997</v>
      </c>
      <c r="G888" s="69" t="s">
        <v>4</v>
      </c>
      <c r="H888" s="68">
        <v>1413</v>
      </c>
      <c r="I888" s="8">
        <f t="shared" si="69"/>
        <v>14.13</v>
      </c>
      <c r="J888" s="93">
        <v>3.9350000000000001</v>
      </c>
      <c r="K888" s="69">
        <v>100</v>
      </c>
      <c r="L888" s="68">
        <v>698</v>
      </c>
      <c r="M888" s="8">
        <f t="shared" si="70"/>
        <v>6.98</v>
      </c>
      <c r="N888" s="93">
        <v>2.59</v>
      </c>
      <c r="O888" s="69">
        <f t="shared" si="74"/>
        <v>100</v>
      </c>
      <c r="P888" s="181">
        <f t="shared" si="71"/>
        <v>2.0243553008595989</v>
      </c>
      <c r="Q888" s="77" t="s">
        <v>716</v>
      </c>
      <c r="V888" s="84">
        <v>0.4375</v>
      </c>
      <c r="W888" s="85">
        <v>0.58333333333333337</v>
      </c>
      <c r="X888" s="86">
        <f t="shared" si="72"/>
        <v>0.14583333333333337</v>
      </c>
    </row>
    <row r="889" spans="1:24" x14ac:dyDescent="0.3">
      <c r="A889" s="44" t="s">
        <v>7755</v>
      </c>
      <c r="B889" s="68" t="s">
        <v>454</v>
      </c>
      <c r="C889" s="2" t="s">
        <v>1</v>
      </c>
      <c r="D889" s="2">
        <v>55</v>
      </c>
      <c r="E889" s="6">
        <v>23580</v>
      </c>
      <c r="F889" s="7">
        <v>43836.595520833333</v>
      </c>
      <c r="G889" s="69" t="s">
        <v>4</v>
      </c>
      <c r="H889" s="68">
        <v>1353</v>
      </c>
      <c r="I889" s="8">
        <f t="shared" si="69"/>
        <v>13.666666666666666</v>
      </c>
      <c r="J889" s="93">
        <v>3.782</v>
      </c>
      <c r="K889" s="69">
        <v>99</v>
      </c>
      <c r="L889" s="68">
        <v>296</v>
      </c>
      <c r="M889" s="8">
        <f t="shared" si="70"/>
        <v>2.9898989898989901</v>
      </c>
      <c r="N889" s="93">
        <v>1.7350000000000001</v>
      </c>
      <c r="O889" s="69">
        <f t="shared" si="74"/>
        <v>99</v>
      </c>
      <c r="P889" s="181">
        <f t="shared" si="71"/>
        <v>4.5709459459459456</v>
      </c>
      <c r="Q889" s="77" t="s">
        <v>716</v>
      </c>
      <c r="V889" s="84">
        <v>0.45555555555555555</v>
      </c>
      <c r="W889" s="85">
        <v>0.59722222222222221</v>
      </c>
      <c r="X889" s="86">
        <f t="shared" si="72"/>
        <v>0.14166666666666666</v>
      </c>
    </row>
    <row r="890" spans="1:24" x14ac:dyDescent="0.3">
      <c r="A890" s="44" t="s">
        <v>7756</v>
      </c>
      <c r="B890" s="68" t="s">
        <v>1034</v>
      </c>
      <c r="C890" s="2" t="s">
        <v>1</v>
      </c>
      <c r="D890" s="2">
        <v>62</v>
      </c>
      <c r="E890" s="6">
        <v>20924</v>
      </c>
      <c r="F890" s="7">
        <v>43836.616076388891</v>
      </c>
      <c r="G890" s="69" t="s">
        <v>4</v>
      </c>
      <c r="H890" s="68">
        <v>1587</v>
      </c>
      <c r="I890" s="8">
        <f t="shared" si="69"/>
        <v>16.030303030303031</v>
      </c>
      <c r="J890" s="93">
        <v>4.548</v>
      </c>
      <c r="K890" s="69">
        <v>99</v>
      </c>
      <c r="L890" s="68">
        <v>416</v>
      </c>
      <c r="M890" s="8">
        <f t="shared" si="70"/>
        <v>4.2020202020202024</v>
      </c>
      <c r="N890" s="93">
        <v>2.0099999999999998</v>
      </c>
      <c r="O890" s="69">
        <f t="shared" si="74"/>
        <v>99</v>
      </c>
      <c r="P890" s="181">
        <f t="shared" si="71"/>
        <v>3.8149038461538458</v>
      </c>
      <c r="Q890" s="77" t="s">
        <v>716</v>
      </c>
      <c r="V890" s="84">
        <v>0.47430555555555554</v>
      </c>
      <c r="W890" s="85">
        <v>0.61805555555555558</v>
      </c>
      <c r="X890" s="86">
        <f t="shared" si="72"/>
        <v>0.14375000000000004</v>
      </c>
    </row>
    <row r="891" spans="1:24" x14ac:dyDescent="0.3">
      <c r="A891" s="44" t="s">
        <v>7757</v>
      </c>
      <c r="B891" s="68" t="s">
        <v>7758</v>
      </c>
      <c r="C891" s="2" t="s">
        <v>6</v>
      </c>
      <c r="D891" s="2">
        <v>62</v>
      </c>
      <c r="E891" s="6">
        <v>21121</v>
      </c>
      <c r="F891" s="7">
        <v>43836.631909722222</v>
      </c>
      <c r="G891" s="69" t="s">
        <v>4</v>
      </c>
      <c r="H891" s="68">
        <v>1170</v>
      </c>
      <c r="I891" s="8">
        <f t="shared" si="69"/>
        <v>11.818181818181818</v>
      </c>
      <c r="J891" s="93">
        <v>3.6629999999999998</v>
      </c>
      <c r="K891" s="69">
        <v>99</v>
      </c>
      <c r="L891" s="68">
        <v>343</v>
      </c>
      <c r="M891" s="8">
        <f t="shared" si="70"/>
        <v>3.4646464646464645</v>
      </c>
      <c r="N891" s="93">
        <v>1.7969999999999999</v>
      </c>
      <c r="O891" s="69">
        <f t="shared" si="74"/>
        <v>99</v>
      </c>
      <c r="P891" s="181">
        <f t="shared" si="71"/>
        <v>3.4110787172011663</v>
      </c>
      <c r="Q891" s="77" t="s">
        <v>716</v>
      </c>
      <c r="V891" s="84">
        <v>0.4777777777777778</v>
      </c>
      <c r="W891" s="85">
        <v>0.63194444444444442</v>
      </c>
      <c r="X891" s="86">
        <f t="shared" si="72"/>
        <v>0.15416666666666662</v>
      </c>
    </row>
    <row r="892" spans="1:24" x14ac:dyDescent="0.3">
      <c r="A892" s="44" t="s">
        <v>7759</v>
      </c>
      <c r="B892" s="68" t="s">
        <v>7760</v>
      </c>
      <c r="C892" s="2" t="s">
        <v>1</v>
      </c>
      <c r="D892" s="2">
        <v>62</v>
      </c>
      <c r="E892" s="6">
        <v>20950</v>
      </c>
      <c r="F892" s="7">
        <v>43836.631909722222</v>
      </c>
      <c r="G892" s="69" t="s">
        <v>4</v>
      </c>
      <c r="H892" s="68">
        <v>2367</v>
      </c>
      <c r="I892" s="8">
        <f t="shared" si="69"/>
        <v>23.90909090909091</v>
      </c>
      <c r="J892" s="93">
        <v>5.492</v>
      </c>
      <c r="K892" s="69">
        <v>99</v>
      </c>
      <c r="L892" s="68">
        <v>410</v>
      </c>
      <c r="M892" s="8">
        <f t="shared" si="70"/>
        <v>4.141414141414141</v>
      </c>
      <c r="N892" s="93">
        <v>1.841</v>
      </c>
      <c r="O892" s="69">
        <f t="shared" si="74"/>
        <v>99</v>
      </c>
      <c r="P892" s="181">
        <f t="shared" si="71"/>
        <v>5.7731707317073182</v>
      </c>
      <c r="Q892" s="77" t="s">
        <v>7713</v>
      </c>
      <c r="V892" s="84">
        <v>0.52013888888888882</v>
      </c>
      <c r="W892" s="85">
        <v>0.66666666666666663</v>
      </c>
      <c r="X892" s="86">
        <f t="shared" si="72"/>
        <v>0.14652777777777781</v>
      </c>
    </row>
    <row r="893" spans="1:24" x14ac:dyDescent="0.3">
      <c r="A893" s="44" t="s">
        <v>7761</v>
      </c>
      <c r="B893" s="68" t="s">
        <v>7762</v>
      </c>
      <c r="C893" s="2" t="s">
        <v>1</v>
      </c>
      <c r="D893" s="2">
        <v>53</v>
      </c>
      <c r="E893" s="6">
        <v>24365</v>
      </c>
      <c r="F893" s="7">
        <v>43836.645486111112</v>
      </c>
      <c r="G893" s="69" t="s">
        <v>4</v>
      </c>
      <c r="H893" s="68">
        <v>1302</v>
      </c>
      <c r="I893" s="8">
        <f t="shared" si="69"/>
        <v>13.151515151515152</v>
      </c>
      <c r="J893" s="93">
        <v>3.4470000000000001</v>
      </c>
      <c r="K893" s="69">
        <v>99</v>
      </c>
      <c r="L893" s="68">
        <v>291</v>
      </c>
      <c r="M893" s="8">
        <f t="shared" si="70"/>
        <v>2.9393939393939394</v>
      </c>
      <c r="N893" s="93">
        <v>1.84</v>
      </c>
      <c r="O893" s="69">
        <f t="shared" si="74"/>
        <v>99</v>
      </c>
      <c r="P893" s="181">
        <f t="shared" si="71"/>
        <v>4.4742268041237114</v>
      </c>
      <c r="Q893" s="77" t="s">
        <v>716</v>
      </c>
      <c r="V893" s="84">
        <v>0.48819444444444443</v>
      </c>
      <c r="W893" s="85">
        <v>0.64583333333333337</v>
      </c>
      <c r="X893" s="86">
        <f t="shared" si="72"/>
        <v>0.15763888888888894</v>
      </c>
    </row>
    <row r="894" spans="1:24" x14ac:dyDescent="0.3">
      <c r="A894" s="44" t="s">
        <v>7763</v>
      </c>
      <c r="B894" s="68" t="s">
        <v>7764</v>
      </c>
      <c r="C894" s="2" t="s">
        <v>6</v>
      </c>
      <c r="D894" s="2">
        <v>56</v>
      </c>
      <c r="E894" s="6">
        <v>23073</v>
      </c>
      <c r="F894" s="7">
        <v>43836.665231481478</v>
      </c>
      <c r="G894" s="69" t="s">
        <v>4</v>
      </c>
      <c r="H894" s="68">
        <v>671</v>
      </c>
      <c r="I894" s="8">
        <f t="shared" si="69"/>
        <v>6.71</v>
      </c>
      <c r="J894" s="93">
        <v>2.4750000000000001</v>
      </c>
      <c r="K894" s="69">
        <v>100</v>
      </c>
      <c r="L894" s="68">
        <v>294</v>
      </c>
      <c r="M894" s="8">
        <f t="shared" si="70"/>
        <v>2.94</v>
      </c>
      <c r="N894" s="93">
        <v>1.663</v>
      </c>
      <c r="O894" s="69">
        <f t="shared" si="74"/>
        <v>100</v>
      </c>
      <c r="P894" s="181">
        <f t="shared" si="71"/>
        <v>2.2823129251700682</v>
      </c>
      <c r="Q894" s="77" t="s">
        <v>716</v>
      </c>
      <c r="V894" s="84">
        <v>0.50277777777777777</v>
      </c>
      <c r="W894" s="85">
        <v>0.68055555555555547</v>
      </c>
      <c r="X894" s="86">
        <f t="shared" si="72"/>
        <v>0.1777777777777777</v>
      </c>
    </row>
    <row r="895" spans="1:24" x14ac:dyDescent="0.3">
      <c r="A895" s="44" t="s">
        <v>7765</v>
      </c>
      <c r="B895" s="68" t="s">
        <v>1902</v>
      </c>
      <c r="C895" s="2" t="s">
        <v>1</v>
      </c>
      <c r="D895" s="2">
        <v>48</v>
      </c>
      <c r="E895" s="6">
        <v>26224</v>
      </c>
      <c r="F895" s="7">
        <v>43836.681006944447</v>
      </c>
      <c r="G895" s="69" t="s">
        <v>4</v>
      </c>
      <c r="H895" s="68">
        <v>1228</v>
      </c>
      <c r="I895" s="8">
        <f t="shared" si="69"/>
        <v>12.404040404040405</v>
      </c>
      <c r="J895" s="93">
        <v>3.766</v>
      </c>
      <c r="K895" s="69">
        <v>99</v>
      </c>
      <c r="L895" s="68">
        <v>267</v>
      </c>
      <c r="M895" s="8">
        <f t="shared" si="70"/>
        <v>2.6969696969696968</v>
      </c>
      <c r="N895" s="93">
        <v>1.6870000000000001</v>
      </c>
      <c r="O895" s="69">
        <f t="shared" si="74"/>
        <v>99</v>
      </c>
      <c r="P895" s="181">
        <f t="shared" si="71"/>
        <v>4.5992509363295886</v>
      </c>
      <c r="Q895" s="77" t="s">
        <v>716</v>
      </c>
      <c r="V895" s="84">
        <v>0.49861111111111112</v>
      </c>
      <c r="W895" s="85">
        <v>0.6875</v>
      </c>
      <c r="X895" s="86">
        <f t="shared" si="72"/>
        <v>0.18888888888888888</v>
      </c>
    </row>
    <row r="896" spans="1:24" x14ac:dyDescent="0.3">
      <c r="A896" s="44" t="s">
        <v>7766</v>
      </c>
      <c r="B896" s="68" t="s">
        <v>1963</v>
      </c>
      <c r="C896" s="2" t="s">
        <v>6</v>
      </c>
      <c r="D896" s="2">
        <v>42</v>
      </c>
      <c r="E896" s="6">
        <v>28415</v>
      </c>
      <c r="F896" s="7">
        <v>43837.405034722222</v>
      </c>
      <c r="G896" s="69" t="s">
        <v>71</v>
      </c>
      <c r="H896" s="68">
        <v>701</v>
      </c>
      <c r="I896" s="8">
        <f t="shared" si="69"/>
        <v>7.0808080808080804</v>
      </c>
      <c r="J896" s="93">
        <v>2.4359999999999999</v>
      </c>
      <c r="K896" s="69">
        <v>99</v>
      </c>
      <c r="L896" s="68">
        <v>154</v>
      </c>
      <c r="M896" s="8">
        <f t="shared" si="70"/>
        <v>1.5555555555555556</v>
      </c>
      <c r="N896" s="93">
        <v>1.2390000000000001</v>
      </c>
      <c r="O896" s="69">
        <f t="shared" si="74"/>
        <v>99</v>
      </c>
      <c r="P896" s="181">
        <f t="shared" si="71"/>
        <v>4.5519480519480515</v>
      </c>
      <c r="Q896" s="77" t="s">
        <v>716</v>
      </c>
      <c r="V896" s="84">
        <v>0.40625</v>
      </c>
      <c r="W896" s="85">
        <v>0.56944444444444442</v>
      </c>
      <c r="X896" s="86">
        <f t="shared" si="72"/>
        <v>0.16319444444444442</v>
      </c>
    </row>
    <row r="897" spans="1:24" x14ac:dyDescent="0.3">
      <c r="A897" s="44" t="s">
        <v>7767</v>
      </c>
      <c r="B897" s="68" t="s">
        <v>7768</v>
      </c>
      <c r="C897" s="2" t="s">
        <v>1</v>
      </c>
      <c r="D897" s="2">
        <v>44</v>
      </c>
      <c r="E897" s="6">
        <v>27664</v>
      </c>
      <c r="F897" s="7">
        <v>43837.520833333336</v>
      </c>
      <c r="G897" s="69" t="s">
        <v>4</v>
      </c>
      <c r="H897" s="68">
        <v>1278</v>
      </c>
      <c r="I897" s="8">
        <f t="shared" si="69"/>
        <v>12.78</v>
      </c>
      <c r="J897" s="93">
        <v>3.3679999999999999</v>
      </c>
      <c r="K897" s="69">
        <v>100</v>
      </c>
      <c r="L897" s="68">
        <v>342</v>
      </c>
      <c r="M897" s="8">
        <f t="shared" si="70"/>
        <v>3.42</v>
      </c>
      <c r="N897" s="93">
        <v>1.748</v>
      </c>
      <c r="O897" s="69">
        <f t="shared" si="74"/>
        <v>100</v>
      </c>
      <c r="P897" s="181">
        <f t="shared" si="71"/>
        <v>3.736842105263158</v>
      </c>
      <c r="Q897" s="77" t="s">
        <v>716</v>
      </c>
      <c r="V897" s="84">
        <v>0.37013888888888885</v>
      </c>
      <c r="W897" s="85">
        <v>0.52083333333333337</v>
      </c>
      <c r="X897" s="86">
        <f t="shared" si="72"/>
        <v>0.15069444444444452</v>
      </c>
    </row>
    <row r="898" spans="1:24" x14ac:dyDescent="0.3">
      <c r="A898" s="44" t="s">
        <v>7769</v>
      </c>
      <c r="B898" s="68" t="s">
        <v>234</v>
      </c>
      <c r="C898" s="2" t="s">
        <v>1</v>
      </c>
      <c r="D898" s="2">
        <v>47</v>
      </c>
      <c r="E898" s="6">
        <v>26604</v>
      </c>
      <c r="F898" s="7">
        <v>43837.535057870373</v>
      </c>
      <c r="G898" s="69" t="s">
        <v>4</v>
      </c>
      <c r="H898" s="68">
        <v>1438</v>
      </c>
      <c r="I898" s="8">
        <f t="shared" si="69"/>
        <v>14.525252525252526</v>
      </c>
      <c r="J898" s="93">
        <v>3.6739999999999999</v>
      </c>
      <c r="K898" s="69">
        <v>99</v>
      </c>
      <c r="L898" s="68">
        <v>782</v>
      </c>
      <c r="M898" s="8">
        <f t="shared" si="70"/>
        <v>7.8989898989898988</v>
      </c>
      <c r="N898" s="93">
        <v>2.8370000000000002</v>
      </c>
      <c r="O898" s="69">
        <f t="shared" si="74"/>
        <v>99</v>
      </c>
      <c r="P898" s="181">
        <f t="shared" si="71"/>
        <v>1.8388746803069056</v>
      </c>
      <c r="Q898" s="77" t="s">
        <v>716</v>
      </c>
      <c r="V898" s="84">
        <v>0.3923611111111111</v>
      </c>
      <c r="W898" s="85">
        <v>0.53472222222222221</v>
      </c>
      <c r="X898" s="86">
        <f t="shared" si="72"/>
        <v>0.1423611111111111</v>
      </c>
    </row>
    <row r="899" spans="1:24" x14ac:dyDescent="0.3">
      <c r="A899" s="44" t="s">
        <v>7770</v>
      </c>
      <c r="B899" s="68" t="s">
        <v>7771</v>
      </c>
      <c r="C899" s="2" t="s">
        <v>6</v>
      </c>
      <c r="D899" s="2">
        <v>60</v>
      </c>
      <c r="E899" s="6">
        <v>21650</v>
      </c>
      <c r="F899" s="7">
        <v>43837.549490740741</v>
      </c>
      <c r="G899" s="69" t="s">
        <v>4</v>
      </c>
      <c r="H899" s="68">
        <v>1370</v>
      </c>
      <c r="I899" s="8">
        <f t="shared" ref="I899:I962" si="75">H899/K899</f>
        <v>13.7</v>
      </c>
      <c r="J899" s="93">
        <v>3.7810000000000001</v>
      </c>
      <c r="K899" s="69">
        <v>100</v>
      </c>
      <c r="L899" s="68">
        <v>316</v>
      </c>
      <c r="M899" s="8">
        <f t="shared" ref="M899:M962" si="76">L899/O899</f>
        <v>3.16</v>
      </c>
      <c r="N899" s="93">
        <v>1.8460000000000001</v>
      </c>
      <c r="O899" s="69">
        <f t="shared" si="74"/>
        <v>100</v>
      </c>
      <c r="P899" s="181">
        <f t="shared" ref="P899:P962" si="77">I899/M899</f>
        <v>4.3354430379746836</v>
      </c>
      <c r="Q899" s="77" t="s">
        <v>716</v>
      </c>
      <c r="V899" s="84">
        <v>0.40208333333333335</v>
      </c>
      <c r="W899" s="85">
        <v>0.54861111111111105</v>
      </c>
      <c r="X899" s="86">
        <f t="shared" ref="X899:X962" si="78">IF(AND(W899&lt;&gt;0,V899&lt;&gt;0),W899-V899,"No_data")</f>
        <v>0.1465277777777777</v>
      </c>
    </row>
    <row r="900" spans="1:24" x14ac:dyDescent="0.3">
      <c r="A900" s="44" t="s">
        <v>7772</v>
      </c>
      <c r="B900" s="68" t="s">
        <v>7773</v>
      </c>
      <c r="C900" s="2" t="s">
        <v>6</v>
      </c>
      <c r="D900" s="2">
        <v>18</v>
      </c>
      <c r="E900" s="6">
        <v>37233</v>
      </c>
      <c r="F900" s="7">
        <v>43837.586481481485</v>
      </c>
      <c r="G900" s="69" t="s">
        <v>553</v>
      </c>
      <c r="H900" s="68">
        <v>613</v>
      </c>
      <c r="I900" s="8">
        <f t="shared" si="75"/>
        <v>6.191919191919192</v>
      </c>
      <c r="J900" s="93">
        <v>2.444</v>
      </c>
      <c r="K900" s="69">
        <v>99</v>
      </c>
      <c r="L900" s="68">
        <v>224</v>
      </c>
      <c r="M900" s="8">
        <f t="shared" si="76"/>
        <v>2.2626262626262625</v>
      </c>
      <c r="N900" s="93">
        <v>1.375</v>
      </c>
      <c r="O900" s="69">
        <f t="shared" si="74"/>
        <v>99</v>
      </c>
      <c r="P900" s="181">
        <f t="shared" si="77"/>
        <v>2.7366071428571432</v>
      </c>
      <c r="Q900" s="77" t="s">
        <v>716</v>
      </c>
      <c r="V900" s="84">
        <v>0.43055555555555558</v>
      </c>
      <c r="W900" s="85">
        <v>0.58333333333333337</v>
      </c>
      <c r="X900" s="86">
        <f t="shared" si="78"/>
        <v>0.15277777777777779</v>
      </c>
    </row>
    <row r="901" spans="1:24" x14ac:dyDescent="0.3">
      <c r="A901" s="44" t="s">
        <v>7774</v>
      </c>
      <c r="B901" s="68" t="s">
        <v>7775</v>
      </c>
      <c r="C901" s="2" t="s">
        <v>6</v>
      </c>
      <c r="D901" s="2">
        <v>50</v>
      </c>
      <c r="E901" s="6">
        <v>25491</v>
      </c>
      <c r="F901" s="7">
        <v>43837.603333333333</v>
      </c>
      <c r="G901" s="69" t="s">
        <v>4</v>
      </c>
      <c r="H901" s="68">
        <v>778</v>
      </c>
      <c r="I901" s="8">
        <f t="shared" si="75"/>
        <v>7.78</v>
      </c>
      <c r="J901" s="93">
        <v>2.8410000000000002</v>
      </c>
      <c r="K901" s="69">
        <v>100</v>
      </c>
      <c r="L901" s="68">
        <v>237</v>
      </c>
      <c r="M901" s="8">
        <f t="shared" si="76"/>
        <v>2.37</v>
      </c>
      <c r="N901" s="93">
        <v>1.3759999999999999</v>
      </c>
      <c r="O901" s="69">
        <f t="shared" si="74"/>
        <v>100</v>
      </c>
      <c r="P901" s="181">
        <f t="shared" si="77"/>
        <v>3.2827004219409281</v>
      </c>
      <c r="Q901" s="77" t="s">
        <v>7726</v>
      </c>
      <c r="V901" s="84">
        <v>0.4375</v>
      </c>
      <c r="W901" s="85">
        <v>0.59722222222222221</v>
      </c>
      <c r="X901" s="86">
        <f t="shared" si="78"/>
        <v>0.15972222222222221</v>
      </c>
    </row>
    <row r="902" spans="1:24" x14ac:dyDescent="0.3">
      <c r="A902" s="44" t="s">
        <v>7776</v>
      </c>
      <c r="B902" s="68" t="s">
        <v>7777</v>
      </c>
      <c r="C902" s="2" t="s">
        <v>1</v>
      </c>
      <c r="D902" s="2">
        <v>58</v>
      </c>
      <c r="E902" s="6">
        <v>22391</v>
      </c>
      <c r="F902" s="7">
        <v>43837.619976851849</v>
      </c>
      <c r="G902" s="69" t="s">
        <v>4</v>
      </c>
      <c r="H902" s="68">
        <v>1781</v>
      </c>
      <c r="I902" s="8">
        <f t="shared" si="75"/>
        <v>17.98989898989899</v>
      </c>
      <c r="J902" s="93">
        <v>3.95</v>
      </c>
      <c r="K902" s="69">
        <v>99</v>
      </c>
      <c r="L902" s="68">
        <v>375</v>
      </c>
      <c r="M902" s="8">
        <f t="shared" si="76"/>
        <v>3.7878787878787881</v>
      </c>
      <c r="N902" s="93">
        <v>1.8640000000000001</v>
      </c>
      <c r="O902" s="69">
        <f t="shared" si="74"/>
        <v>99</v>
      </c>
      <c r="P902" s="181">
        <f t="shared" si="77"/>
        <v>4.7493333333333334</v>
      </c>
      <c r="Q902" s="77" t="s">
        <v>716</v>
      </c>
      <c r="V902" s="84">
        <v>0.46666666666666662</v>
      </c>
      <c r="W902" s="85">
        <v>0.61805555555555558</v>
      </c>
      <c r="X902" s="86">
        <f t="shared" si="78"/>
        <v>0.15138888888888896</v>
      </c>
    </row>
    <row r="903" spans="1:24" x14ac:dyDescent="0.3">
      <c r="A903" s="44" t="s">
        <v>7778</v>
      </c>
      <c r="B903" s="68" t="s">
        <v>7779</v>
      </c>
      <c r="C903" s="2" t="s">
        <v>6</v>
      </c>
      <c r="D903" s="2">
        <v>9.4166666666666661</v>
      </c>
      <c r="E903" s="6">
        <v>40387</v>
      </c>
      <c r="F903" s="7">
        <v>43837.634942129633</v>
      </c>
      <c r="G903" s="69" t="s">
        <v>4</v>
      </c>
      <c r="H903" s="68">
        <v>1061</v>
      </c>
      <c r="I903" s="8">
        <f t="shared" si="75"/>
        <v>10.717171717171718</v>
      </c>
      <c r="J903" s="93">
        <v>3.3570000000000002</v>
      </c>
      <c r="K903" s="69">
        <v>99</v>
      </c>
      <c r="L903" s="68">
        <v>159</v>
      </c>
      <c r="M903" s="8">
        <f t="shared" si="76"/>
        <v>1.606060606060606</v>
      </c>
      <c r="N903" s="93">
        <v>1.26</v>
      </c>
      <c r="O903" s="69">
        <f t="shared" si="74"/>
        <v>99</v>
      </c>
      <c r="P903" s="181">
        <f t="shared" si="77"/>
        <v>6.6729559748427683</v>
      </c>
      <c r="Q903" s="77" t="s">
        <v>716</v>
      </c>
      <c r="V903" s="84">
        <v>0.48472222222222222</v>
      </c>
      <c r="W903" s="85">
        <v>0.63541666666666663</v>
      </c>
      <c r="X903" s="86">
        <f t="shared" si="78"/>
        <v>0.15069444444444441</v>
      </c>
    </row>
    <row r="904" spans="1:24" x14ac:dyDescent="0.3">
      <c r="A904" s="44" t="s">
        <v>7780</v>
      </c>
      <c r="B904" s="68" t="s">
        <v>7781</v>
      </c>
      <c r="C904" s="2" t="s">
        <v>1</v>
      </c>
      <c r="D904" s="2">
        <v>47</v>
      </c>
      <c r="E904" s="6">
        <v>26397</v>
      </c>
      <c r="F904" s="7">
        <v>43837.649872685186</v>
      </c>
      <c r="G904" s="69" t="s">
        <v>4</v>
      </c>
      <c r="H904" s="68">
        <v>1932</v>
      </c>
      <c r="I904" s="8">
        <f t="shared" si="75"/>
        <v>19.515151515151516</v>
      </c>
      <c r="J904" s="93">
        <v>4.0209999999999999</v>
      </c>
      <c r="K904" s="69">
        <v>99</v>
      </c>
      <c r="L904" s="68">
        <v>384</v>
      </c>
      <c r="M904" s="8">
        <f t="shared" si="76"/>
        <v>3.8787878787878789</v>
      </c>
      <c r="N904" s="93">
        <v>2.0569999999999999</v>
      </c>
      <c r="O904" s="69">
        <f t="shared" si="74"/>
        <v>99</v>
      </c>
      <c r="P904" s="181">
        <f t="shared" si="77"/>
        <v>5.03125</v>
      </c>
      <c r="Q904" s="77" t="s">
        <v>716</v>
      </c>
      <c r="V904" s="84">
        <v>0.48958333333333331</v>
      </c>
      <c r="W904" s="85">
        <v>0.64930555555555558</v>
      </c>
      <c r="X904" s="86">
        <f t="shared" si="78"/>
        <v>0.15972222222222227</v>
      </c>
    </row>
    <row r="905" spans="1:24" x14ac:dyDescent="0.3">
      <c r="A905" s="44" t="s">
        <v>7782</v>
      </c>
      <c r="B905" s="68" t="s">
        <v>7783</v>
      </c>
      <c r="C905" s="2" t="s">
        <v>6</v>
      </c>
      <c r="D905" s="2">
        <v>74</v>
      </c>
      <c r="E905" s="6">
        <v>16600</v>
      </c>
      <c r="F905" s="7">
        <v>43837.664618055554</v>
      </c>
      <c r="G905" s="69" t="s">
        <v>4</v>
      </c>
      <c r="H905" s="68">
        <v>1522</v>
      </c>
      <c r="I905" s="8">
        <f t="shared" si="75"/>
        <v>15.22</v>
      </c>
      <c r="J905" s="93">
        <v>3.91</v>
      </c>
      <c r="K905" s="69">
        <v>100</v>
      </c>
      <c r="L905" s="68">
        <v>553</v>
      </c>
      <c r="M905" s="8">
        <f t="shared" si="76"/>
        <v>5.53</v>
      </c>
      <c r="N905" s="93">
        <v>2.52</v>
      </c>
      <c r="O905" s="69">
        <f t="shared" si="74"/>
        <v>100</v>
      </c>
      <c r="P905" s="181">
        <f t="shared" si="77"/>
        <v>2.752260397830018</v>
      </c>
      <c r="Q905" s="77" t="s">
        <v>716</v>
      </c>
      <c r="V905" s="84">
        <v>0.49791666666666662</v>
      </c>
      <c r="W905" s="85">
        <v>0.66666666666666663</v>
      </c>
      <c r="X905" s="86">
        <f t="shared" si="78"/>
        <v>0.16875000000000001</v>
      </c>
    </row>
    <row r="906" spans="1:24" x14ac:dyDescent="0.3">
      <c r="A906" s="44" t="s">
        <v>7784</v>
      </c>
      <c r="B906" s="68" t="s">
        <v>7785</v>
      </c>
      <c r="C906" s="2" t="s">
        <v>1</v>
      </c>
      <c r="D906" s="2">
        <v>52</v>
      </c>
      <c r="E906" s="6">
        <v>24725</v>
      </c>
      <c r="F906" s="7">
        <v>43837.681064814817</v>
      </c>
      <c r="G906" s="69" t="s">
        <v>4</v>
      </c>
      <c r="H906" s="68">
        <v>1425</v>
      </c>
      <c r="I906" s="8">
        <f t="shared" si="75"/>
        <v>14.393939393939394</v>
      </c>
      <c r="J906" s="93">
        <v>4.1100000000000003</v>
      </c>
      <c r="K906" s="69">
        <v>99</v>
      </c>
      <c r="L906" s="68">
        <v>208</v>
      </c>
      <c r="M906" s="8">
        <f t="shared" si="76"/>
        <v>2.1010101010101012</v>
      </c>
      <c r="N906" s="93">
        <v>1.3660000000000001</v>
      </c>
      <c r="O906" s="69">
        <f t="shared" si="74"/>
        <v>99</v>
      </c>
      <c r="P906" s="181">
        <f t="shared" si="77"/>
        <v>6.8509615384615383</v>
      </c>
      <c r="Q906" s="77" t="s">
        <v>716</v>
      </c>
      <c r="V906" s="84">
        <v>0.52638888888888891</v>
      </c>
      <c r="W906" s="85">
        <v>0.68055555555555547</v>
      </c>
      <c r="X906" s="86">
        <f t="shared" si="78"/>
        <v>0.15416666666666656</v>
      </c>
    </row>
    <row r="907" spans="1:24" x14ac:dyDescent="0.3">
      <c r="A907" s="44" t="s">
        <v>7786</v>
      </c>
      <c r="B907" s="68" t="s">
        <v>7787</v>
      </c>
      <c r="C907" s="2" t="s">
        <v>1</v>
      </c>
      <c r="D907" s="2">
        <v>76</v>
      </c>
      <c r="E907" s="6">
        <v>15732</v>
      </c>
      <c r="F907" s="7">
        <v>43838.442511574074</v>
      </c>
      <c r="G907" s="69" t="s">
        <v>2</v>
      </c>
      <c r="H907" s="68">
        <v>3368</v>
      </c>
      <c r="I907" s="8">
        <f t="shared" si="75"/>
        <v>34.020202020202021</v>
      </c>
      <c r="J907" s="93">
        <v>7.4569999999999999</v>
      </c>
      <c r="K907" s="69">
        <v>99</v>
      </c>
      <c r="L907" s="68">
        <v>496</v>
      </c>
      <c r="M907" s="8">
        <f t="shared" si="76"/>
        <v>5.0101010101010104</v>
      </c>
      <c r="N907" s="93">
        <v>2.2469999999999999</v>
      </c>
      <c r="O907" s="69">
        <f t="shared" si="74"/>
        <v>99</v>
      </c>
      <c r="P907" s="181">
        <f t="shared" si="77"/>
        <v>6.790322580645161</v>
      </c>
      <c r="Q907" s="77" t="s">
        <v>7713</v>
      </c>
      <c r="V907" s="84">
        <v>0.44097222222222227</v>
      </c>
      <c r="W907" s="85">
        <v>0.61805555555555558</v>
      </c>
      <c r="X907" s="86">
        <f t="shared" si="78"/>
        <v>0.17708333333333331</v>
      </c>
    </row>
    <row r="908" spans="1:24" x14ac:dyDescent="0.3">
      <c r="A908" s="44" t="s">
        <v>7788</v>
      </c>
      <c r="B908" s="68" t="s">
        <v>7789</v>
      </c>
      <c r="C908" s="2" t="s">
        <v>1</v>
      </c>
      <c r="D908" s="2">
        <v>43</v>
      </c>
      <c r="E908" s="6">
        <v>27798</v>
      </c>
      <c r="F908" s="7">
        <v>43838.51871527778</v>
      </c>
      <c r="G908" s="69" t="s">
        <v>4</v>
      </c>
      <c r="H908" s="68">
        <v>1220</v>
      </c>
      <c r="I908" s="8">
        <f t="shared" si="75"/>
        <v>12.2</v>
      </c>
      <c r="J908" s="93">
        <v>3.69</v>
      </c>
      <c r="K908" s="69">
        <v>100</v>
      </c>
      <c r="L908" s="68">
        <v>353</v>
      </c>
      <c r="M908" s="8">
        <f t="shared" si="76"/>
        <v>3.53</v>
      </c>
      <c r="N908" s="93">
        <v>2.1389999999999998</v>
      </c>
      <c r="O908" s="69">
        <f t="shared" si="74"/>
        <v>100</v>
      </c>
      <c r="P908" s="181">
        <f t="shared" si="77"/>
        <v>3.4560906515580738</v>
      </c>
      <c r="Q908" s="77" t="s">
        <v>7713</v>
      </c>
      <c r="V908" s="84">
        <v>0.37013888888888885</v>
      </c>
      <c r="W908" s="85">
        <v>0.52083333333333337</v>
      </c>
      <c r="X908" s="86">
        <f t="shared" si="78"/>
        <v>0.15069444444444452</v>
      </c>
    </row>
    <row r="909" spans="1:24" x14ac:dyDescent="0.3">
      <c r="A909" s="44" t="s">
        <v>7790</v>
      </c>
      <c r="B909" s="68" t="s">
        <v>7791</v>
      </c>
      <c r="C909" s="2" t="s">
        <v>1</v>
      </c>
      <c r="D909" s="2">
        <v>49</v>
      </c>
      <c r="E909" s="6">
        <v>25910</v>
      </c>
      <c r="F909" s="7">
        <v>43838.530636574076</v>
      </c>
      <c r="G909" s="69" t="s">
        <v>4</v>
      </c>
      <c r="H909" s="68">
        <v>1347</v>
      </c>
      <c r="I909" s="8">
        <f t="shared" si="75"/>
        <v>13.606060606060606</v>
      </c>
      <c r="J909" s="93">
        <v>3.4009999999999998</v>
      </c>
      <c r="K909" s="69">
        <v>99</v>
      </c>
      <c r="L909" s="68">
        <v>430</v>
      </c>
      <c r="M909" s="8">
        <f t="shared" si="76"/>
        <v>4.3434343434343434</v>
      </c>
      <c r="N909" s="93">
        <v>2.383</v>
      </c>
      <c r="O909" s="69">
        <f t="shared" si="74"/>
        <v>99</v>
      </c>
      <c r="P909" s="181">
        <f t="shared" si="77"/>
        <v>3.1325581395348836</v>
      </c>
      <c r="Q909" s="77" t="s">
        <v>7713</v>
      </c>
      <c r="V909" s="84">
        <v>0.39097222222222222</v>
      </c>
      <c r="W909" s="85">
        <v>0.53472222222222221</v>
      </c>
      <c r="X909" s="86">
        <f t="shared" si="78"/>
        <v>0.14374999999999999</v>
      </c>
    </row>
    <row r="910" spans="1:24" x14ac:dyDescent="0.3">
      <c r="A910" s="44" t="s">
        <v>7792</v>
      </c>
      <c r="B910" s="68" t="s">
        <v>7793</v>
      </c>
      <c r="C910" s="2" t="s">
        <v>6</v>
      </c>
      <c r="D910" s="2">
        <v>49</v>
      </c>
      <c r="E910" s="6">
        <v>25750</v>
      </c>
      <c r="F910" s="7">
        <v>43838.543796296297</v>
      </c>
      <c r="G910" s="69" t="s">
        <v>4</v>
      </c>
      <c r="H910" s="68">
        <v>1089</v>
      </c>
      <c r="I910" s="8">
        <f t="shared" si="75"/>
        <v>11</v>
      </c>
      <c r="J910" s="93">
        <v>3.4849999999999999</v>
      </c>
      <c r="K910" s="69">
        <v>99</v>
      </c>
      <c r="L910" s="68">
        <v>553</v>
      </c>
      <c r="M910" s="8">
        <f t="shared" si="76"/>
        <v>5.5858585858585856</v>
      </c>
      <c r="N910" s="93">
        <v>2.4660000000000002</v>
      </c>
      <c r="O910" s="69">
        <f t="shared" si="74"/>
        <v>99</v>
      </c>
      <c r="P910" s="181">
        <f t="shared" si="77"/>
        <v>1.9692585895117543</v>
      </c>
      <c r="Q910" s="77" t="s">
        <v>716</v>
      </c>
      <c r="V910" s="84">
        <v>0.3923611111111111</v>
      </c>
      <c r="W910" s="85">
        <v>0.54861111111111105</v>
      </c>
      <c r="X910" s="86">
        <f t="shared" si="78"/>
        <v>0.15624999999999994</v>
      </c>
    </row>
    <row r="911" spans="1:24" x14ac:dyDescent="0.3">
      <c r="A911" s="44" t="s">
        <v>7794</v>
      </c>
      <c r="B911" s="68" t="s">
        <v>7795</v>
      </c>
      <c r="C911" s="2" t="s">
        <v>1</v>
      </c>
      <c r="D911" s="2">
        <v>46</v>
      </c>
      <c r="E911" s="6">
        <v>26938</v>
      </c>
      <c r="F911" s="7">
        <v>43838.571122685185</v>
      </c>
      <c r="G911" s="69" t="s">
        <v>4</v>
      </c>
      <c r="H911" s="68">
        <v>1340</v>
      </c>
      <c r="I911" s="8">
        <f t="shared" si="75"/>
        <v>13.4</v>
      </c>
      <c r="J911" s="93">
        <v>4.3579999999999997</v>
      </c>
      <c r="K911" s="69">
        <v>100</v>
      </c>
      <c r="L911" s="68">
        <v>356</v>
      </c>
      <c r="M911" s="8">
        <f t="shared" si="76"/>
        <v>3.56</v>
      </c>
      <c r="N911" s="93">
        <v>2.1240000000000001</v>
      </c>
      <c r="O911" s="69">
        <f t="shared" si="74"/>
        <v>100</v>
      </c>
      <c r="P911" s="181">
        <f t="shared" si="77"/>
        <v>3.7640449438202248</v>
      </c>
      <c r="Q911" s="77" t="s">
        <v>716</v>
      </c>
      <c r="V911" s="84">
        <v>0.40972222222222227</v>
      </c>
      <c r="W911" s="85">
        <v>0.56944444444444442</v>
      </c>
      <c r="X911" s="86">
        <f t="shared" si="78"/>
        <v>0.15972222222222215</v>
      </c>
    </row>
    <row r="912" spans="1:24" x14ac:dyDescent="0.3">
      <c r="A912" s="44" t="s">
        <v>7796</v>
      </c>
      <c r="B912" s="68" t="s">
        <v>7797</v>
      </c>
      <c r="C912" s="2" t="s">
        <v>1</v>
      </c>
      <c r="D912" s="2">
        <v>46</v>
      </c>
      <c r="E912" s="6">
        <v>26678</v>
      </c>
      <c r="F912" s="7">
        <v>43838.582199074073</v>
      </c>
      <c r="G912" s="69" t="s">
        <v>4</v>
      </c>
      <c r="H912" s="68">
        <v>1309</v>
      </c>
      <c r="I912" s="8">
        <f t="shared" si="75"/>
        <v>13.222222222222221</v>
      </c>
      <c r="J912" s="93">
        <v>3.8719999999999999</v>
      </c>
      <c r="K912" s="69">
        <v>99</v>
      </c>
      <c r="L912" s="68">
        <v>345</v>
      </c>
      <c r="M912" s="8">
        <f t="shared" si="76"/>
        <v>3.4848484848484849</v>
      </c>
      <c r="N912" s="93">
        <v>2.0070000000000001</v>
      </c>
      <c r="O912" s="69">
        <f t="shared" si="74"/>
        <v>99</v>
      </c>
      <c r="P912" s="181">
        <f t="shared" si="77"/>
        <v>3.7942028985507243</v>
      </c>
      <c r="Q912" s="77" t="s">
        <v>716</v>
      </c>
      <c r="V912" s="84">
        <v>0.41736111111111113</v>
      </c>
      <c r="W912" s="85">
        <v>0.58333333333333337</v>
      </c>
      <c r="X912" s="86">
        <f t="shared" si="78"/>
        <v>0.16597222222222224</v>
      </c>
    </row>
    <row r="913" spans="1:24" x14ac:dyDescent="0.3">
      <c r="A913" s="44" t="s">
        <v>7798</v>
      </c>
      <c r="B913" s="68" t="s">
        <v>1847</v>
      </c>
      <c r="C913" s="2" t="s">
        <v>1</v>
      </c>
      <c r="D913" s="2">
        <v>49</v>
      </c>
      <c r="E913" s="6">
        <v>25887</v>
      </c>
      <c r="F913" s="7">
        <v>43838.593993055554</v>
      </c>
      <c r="G913" s="69" t="s">
        <v>4</v>
      </c>
      <c r="H913" s="68">
        <v>1249</v>
      </c>
      <c r="I913" s="8">
        <f t="shared" si="75"/>
        <v>12.49</v>
      </c>
      <c r="J913" s="93">
        <v>2.98</v>
      </c>
      <c r="K913" s="69">
        <v>100</v>
      </c>
      <c r="L913" s="68">
        <v>414</v>
      </c>
      <c r="M913" s="8">
        <f t="shared" si="76"/>
        <v>4.1399999999999997</v>
      </c>
      <c r="N913" s="93">
        <v>2.0790000000000002</v>
      </c>
      <c r="O913" s="69">
        <v>100</v>
      </c>
      <c r="P913" s="181">
        <f t="shared" si="77"/>
        <v>3.0169082125603865</v>
      </c>
      <c r="Q913" s="77" t="s">
        <v>716</v>
      </c>
      <c r="V913" s="84">
        <v>0.4381944444444445</v>
      </c>
      <c r="W913" s="85">
        <v>0.59722222222222221</v>
      </c>
      <c r="X913" s="86">
        <f t="shared" si="78"/>
        <v>0.15902777777777771</v>
      </c>
    </row>
    <row r="914" spans="1:24" x14ac:dyDescent="0.3">
      <c r="A914" s="44" t="s">
        <v>7799</v>
      </c>
      <c r="B914" s="68" t="s">
        <v>7800</v>
      </c>
      <c r="C914" s="2" t="s">
        <v>1</v>
      </c>
      <c r="D914" s="2">
        <v>68</v>
      </c>
      <c r="E914" s="6">
        <v>18688</v>
      </c>
      <c r="F914" s="7">
        <v>43838.629629629628</v>
      </c>
      <c r="G914" s="69" t="s">
        <v>4</v>
      </c>
      <c r="H914" s="68">
        <v>1310</v>
      </c>
      <c r="I914" s="8">
        <f t="shared" si="75"/>
        <v>13.1</v>
      </c>
      <c r="J914" s="93">
        <v>4.4029999999999996</v>
      </c>
      <c r="K914" s="69">
        <v>100</v>
      </c>
      <c r="L914" s="68">
        <v>289</v>
      </c>
      <c r="M914" s="8">
        <f t="shared" si="76"/>
        <v>2.89</v>
      </c>
      <c r="N914" s="93">
        <v>1.7689999999999999</v>
      </c>
      <c r="O914" s="69">
        <f t="shared" ref="O914:O922" si="79">K914</f>
        <v>100</v>
      </c>
      <c r="P914" s="181">
        <f t="shared" si="77"/>
        <v>4.5328719723183388</v>
      </c>
      <c r="Q914" s="77" t="s">
        <v>716</v>
      </c>
      <c r="V914" s="84">
        <v>0.4597222222222222</v>
      </c>
      <c r="W914" s="85">
        <v>0.63194444444444442</v>
      </c>
      <c r="X914" s="86">
        <f t="shared" si="78"/>
        <v>0.17222222222222222</v>
      </c>
    </row>
    <row r="915" spans="1:24" x14ac:dyDescent="0.3">
      <c r="A915" s="44" t="s">
        <v>7801</v>
      </c>
      <c r="B915" s="68" t="s">
        <v>1774</v>
      </c>
      <c r="C915" s="2" t="s">
        <v>1</v>
      </c>
      <c r="D915" s="2">
        <v>60</v>
      </c>
      <c r="E915" s="6">
        <v>21606</v>
      </c>
      <c r="F915" s="7">
        <v>43838.646168981482</v>
      </c>
      <c r="G915" s="69" t="s">
        <v>4</v>
      </c>
      <c r="H915" s="68">
        <v>1320</v>
      </c>
      <c r="I915" s="8">
        <f t="shared" si="75"/>
        <v>13.333333333333334</v>
      </c>
      <c r="J915" s="93">
        <v>3.5019999999999998</v>
      </c>
      <c r="K915" s="69">
        <v>99</v>
      </c>
      <c r="L915" s="68">
        <v>253</v>
      </c>
      <c r="M915" s="8">
        <f t="shared" si="76"/>
        <v>2.5555555555555554</v>
      </c>
      <c r="N915" s="93">
        <v>1.52</v>
      </c>
      <c r="O915" s="69">
        <f t="shared" si="79"/>
        <v>99</v>
      </c>
      <c r="P915" s="181">
        <f t="shared" si="77"/>
        <v>5.2173913043478271</v>
      </c>
      <c r="Q915" s="77" t="s">
        <v>716</v>
      </c>
      <c r="V915" s="84">
        <v>0.47430555555555554</v>
      </c>
      <c r="W915" s="85">
        <v>0.64583333333333337</v>
      </c>
      <c r="X915" s="86">
        <f t="shared" si="78"/>
        <v>0.17152777777777783</v>
      </c>
    </row>
    <row r="916" spans="1:24" x14ac:dyDescent="0.3">
      <c r="A916" s="44" t="s">
        <v>7802</v>
      </c>
      <c r="B916" s="68" t="s">
        <v>853</v>
      </c>
      <c r="C916" s="2" t="s">
        <v>1</v>
      </c>
      <c r="D916" s="2">
        <v>51</v>
      </c>
      <c r="E916" s="6">
        <v>25206</v>
      </c>
      <c r="F916" s="7">
        <v>43838.65929398148</v>
      </c>
      <c r="G916" s="69" t="s">
        <v>4</v>
      </c>
      <c r="H916" s="68">
        <v>1199</v>
      </c>
      <c r="I916" s="8">
        <f t="shared" si="75"/>
        <v>12.111111111111111</v>
      </c>
      <c r="J916" s="93">
        <v>3.38</v>
      </c>
      <c r="K916" s="69">
        <v>99</v>
      </c>
      <c r="L916" s="68">
        <v>246</v>
      </c>
      <c r="M916" s="8">
        <f t="shared" si="76"/>
        <v>2.4848484848484849</v>
      </c>
      <c r="N916" s="93">
        <v>1.528</v>
      </c>
      <c r="O916" s="69">
        <f t="shared" si="79"/>
        <v>99</v>
      </c>
      <c r="P916" s="181">
        <f t="shared" si="77"/>
        <v>4.8739837398373984</v>
      </c>
      <c r="Q916" s="77" t="s">
        <v>7726</v>
      </c>
      <c r="V916" s="84">
        <v>0.49722222222222223</v>
      </c>
      <c r="W916" s="85">
        <v>0.66666666666666663</v>
      </c>
      <c r="X916" s="86">
        <f t="shared" si="78"/>
        <v>0.1694444444444444</v>
      </c>
    </row>
    <row r="917" spans="1:24" x14ac:dyDescent="0.3">
      <c r="A917" s="44" t="s">
        <v>7803</v>
      </c>
      <c r="B917" s="68" t="s">
        <v>7804</v>
      </c>
      <c r="C917" s="2" t="s">
        <v>1</v>
      </c>
      <c r="D917" s="2">
        <v>18</v>
      </c>
      <c r="E917" s="6">
        <v>37185</v>
      </c>
      <c r="F917" s="7">
        <v>43838.671516203707</v>
      </c>
      <c r="G917" s="69" t="s">
        <v>4</v>
      </c>
      <c r="H917" s="68">
        <v>854</v>
      </c>
      <c r="I917" s="8">
        <f t="shared" si="75"/>
        <v>8.5399999999999991</v>
      </c>
      <c r="J917" s="93">
        <v>2.7429999999999999</v>
      </c>
      <c r="K917" s="69">
        <v>100</v>
      </c>
      <c r="L917" s="68">
        <v>248</v>
      </c>
      <c r="M917" s="8">
        <f t="shared" si="76"/>
        <v>2.48</v>
      </c>
      <c r="N917" s="93">
        <v>1.4670000000000001</v>
      </c>
      <c r="O917" s="69">
        <f t="shared" si="79"/>
        <v>100</v>
      </c>
      <c r="P917" s="181">
        <f t="shared" si="77"/>
        <v>3.443548387096774</v>
      </c>
      <c r="Q917" s="77" t="s">
        <v>716</v>
      </c>
      <c r="V917" s="84">
        <v>0.50277777777777777</v>
      </c>
      <c r="W917" s="85">
        <v>0.68055555555555547</v>
      </c>
      <c r="X917" s="86">
        <f t="shared" si="78"/>
        <v>0.1777777777777777</v>
      </c>
    </row>
    <row r="918" spans="1:24" x14ac:dyDescent="0.3">
      <c r="A918" s="44" t="s">
        <v>7805</v>
      </c>
      <c r="B918" s="68" t="s">
        <v>1902</v>
      </c>
      <c r="C918" s="2" t="s">
        <v>1</v>
      </c>
      <c r="D918" s="2">
        <v>46</v>
      </c>
      <c r="E918" s="6">
        <v>26776</v>
      </c>
      <c r="F918" s="7">
        <v>43839.520162037035</v>
      </c>
      <c r="G918" s="69" t="s">
        <v>4</v>
      </c>
      <c r="H918" s="68">
        <v>1362</v>
      </c>
      <c r="I918" s="8">
        <f t="shared" si="75"/>
        <v>13.757575757575758</v>
      </c>
      <c r="J918" s="93">
        <v>3.8570000000000002</v>
      </c>
      <c r="K918" s="69">
        <v>99</v>
      </c>
      <c r="L918" s="68">
        <v>308</v>
      </c>
      <c r="M918" s="8">
        <f t="shared" si="76"/>
        <v>3.1111111111111112</v>
      </c>
      <c r="N918" s="93">
        <v>1.653</v>
      </c>
      <c r="O918" s="69">
        <f t="shared" si="79"/>
        <v>99</v>
      </c>
      <c r="P918" s="181">
        <f t="shared" si="77"/>
        <v>4.4220779220779223</v>
      </c>
      <c r="Q918" s="77" t="s">
        <v>716</v>
      </c>
      <c r="V918" s="84">
        <v>0.37708333333333338</v>
      </c>
      <c r="W918" s="85">
        <v>0.52083333333333337</v>
      </c>
      <c r="X918" s="86">
        <f t="shared" si="78"/>
        <v>0.14374999999999999</v>
      </c>
    </row>
    <row r="919" spans="1:24" x14ac:dyDescent="0.3">
      <c r="A919" s="44" t="s">
        <v>7806</v>
      </c>
      <c r="B919" s="68" t="s">
        <v>7807</v>
      </c>
      <c r="C919" s="2" t="s">
        <v>1</v>
      </c>
      <c r="D919" s="2">
        <v>35</v>
      </c>
      <c r="E919" s="6">
        <v>30911</v>
      </c>
      <c r="F919" s="7">
        <v>43839.538124999999</v>
      </c>
      <c r="G919" s="69" t="s">
        <v>4</v>
      </c>
      <c r="H919" s="68">
        <v>1067</v>
      </c>
      <c r="I919" s="8">
        <f t="shared" si="75"/>
        <v>10.777777777777779</v>
      </c>
      <c r="J919" s="93">
        <v>3.1019999999999999</v>
      </c>
      <c r="K919" s="69">
        <v>99</v>
      </c>
      <c r="L919" s="68">
        <v>230</v>
      </c>
      <c r="M919" s="8">
        <f t="shared" si="76"/>
        <v>2.3232323232323231</v>
      </c>
      <c r="N919" s="93">
        <v>1.665</v>
      </c>
      <c r="O919" s="69">
        <f t="shared" si="79"/>
        <v>99</v>
      </c>
      <c r="P919" s="181">
        <f t="shared" si="77"/>
        <v>4.6391304347826097</v>
      </c>
      <c r="Q919" s="77" t="s">
        <v>716</v>
      </c>
      <c r="V919" s="84">
        <v>0.38194444444444442</v>
      </c>
      <c r="W919" s="85">
        <v>0.53472222222222221</v>
      </c>
      <c r="X919" s="86">
        <f t="shared" si="78"/>
        <v>0.15277777777777779</v>
      </c>
    </row>
    <row r="920" spans="1:24" x14ac:dyDescent="0.3">
      <c r="A920" s="44" t="s">
        <v>7808</v>
      </c>
      <c r="B920" s="68" t="s">
        <v>7809</v>
      </c>
      <c r="C920" s="2" t="s">
        <v>1</v>
      </c>
      <c r="D920" s="2">
        <v>59</v>
      </c>
      <c r="E920" s="6">
        <v>21981</v>
      </c>
      <c r="F920" s="7">
        <v>43839.551412037035</v>
      </c>
      <c r="G920" s="69" t="s">
        <v>4</v>
      </c>
      <c r="H920" s="68">
        <v>1624</v>
      </c>
      <c r="I920" s="8">
        <f t="shared" si="75"/>
        <v>16.239999999999998</v>
      </c>
      <c r="J920" s="93">
        <v>4.6760000000000002</v>
      </c>
      <c r="K920" s="69">
        <v>100</v>
      </c>
      <c r="L920" s="68">
        <v>358</v>
      </c>
      <c r="M920" s="8">
        <f t="shared" si="76"/>
        <v>3.58</v>
      </c>
      <c r="N920" s="93">
        <v>1.929</v>
      </c>
      <c r="O920" s="69">
        <f t="shared" si="79"/>
        <v>100</v>
      </c>
      <c r="P920" s="181">
        <f t="shared" si="77"/>
        <v>4.5363128491620106</v>
      </c>
      <c r="Q920" s="77" t="s">
        <v>716</v>
      </c>
      <c r="V920" s="84">
        <v>0.39999999999999997</v>
      </c>
      <c r="W920" s="85">
        <v>0.54861111111111105</v>
      </c>
      <c r="X920" s="86">
        <f t="shared" si="78"/>
        <v>0.14861111111111108</v>
      </c>
    </row>
    <row r="921" spans="1:24" x14ac:dyDescent="0.3">
      <c r="A921" s="44" t="s">
        <v>7810</v>
      </c>
      <c r="B921" s="68" t="s">
        <v>7811</v>
      </c>
      <c r="C921" s="2" t="s">
        <v>1</v>
      </c>
      <c r="D921" s="2">
        <v>58</v>
      </c>
      <c r="E921" s="6">
        <v>22637</v>
      </c>
      <c r="F921" s="7">
        <v>43839.56726851852</v>
      </c>
      <c r="G921" s="69" t="s">
        <v>4</v>
      </c>
      <c r="H921" s="68">
        <v>1512</v>
      </c>
      <c r="I921" s="8">
        <f t="shared" si="75"/>
        <v>15.272727272727273</v>
      </c>
      <c r="J921" s="93">
        <v>3.6749999999999998</v>
      </c>
      <c r="K921" s="69">
        <v>99</v>
      </c>
      <c r="L921" s="68">
        <v>384</v>
      </c>
      <c r="M921" s="8">
        <f t="shared" si="76"/>
        <v>3.8787878787878789</v>
      </c>
      <c r="N921" s="93">
        <v>1.9339999999999999</v>
      </c>
      <c r="O921" s="69">
        <f t="shared" si="79"/>
        <v>99</v>
      </c>
      <c r="P921" s="181">
        <f t="shared" si="77"/>
        <v>3.9375</v>
      </c>
      <c r="Q921" s="77" t="s">
        <v>716</v>
      </c>
      <c r="V921" s="84">
        <v>0.4375</v>
      </c>
      <c r="W921" s="85">
        <v>0.56944444444444442</v>
      </c>
      <c r="X921" s="86">
        <f t="shared" si="78"/>
        <v>0.13194444444444442</v>
      </c>
    </row>
    <row r="922" spans="1:24" x14ac:dyDescent="0.3">
      <c r="A922" s="44" t="s">
        <v>7812</v>
      </c>
      <c r="B922" s="68" t="s">
        <v>7813</v>
      </c>
      <c r="C922" s="2" t="s">
        <v>6</v>
      </c>
      <c r="D922" s="2">
        <v>77</v>
      </c>
      <c r="E922" s="6">
        <v>15466</v>
      </c>
      <c r="F922" s="7">
        <v>43839.58489583333</v>
      </c>
      <c r="G922" s="69" t="s">
        <v>4</v>
      </c>
      <c r="H922" s="68">
        <v>1174</v>
      </c>
      <c r="I922" s="8">
        <f t="shared" si="75"/>
        <v>11.858585858585858</v>
      </c>
      <c r="J922" s="93">
        <v>3.3660000000000001</v>
      </c>
      <c r="K922" s="69">
        <v>99</v>
      </c>
      <c r="L922" s="68">
        <v>520</v>
      </c>
      <c r="M922" s="8">
        <f t="shared" si="76"/>
        <v>5.2525252525252526</v>
      </c>
      <c r="N922" s="93">
        <v>2.1059999999999999</v>
      </c>
      <c r="O922" s="69">
        <f t="shared" si="79"/>
        <v>99</v>
      </c>
      <c r="P922" s="181">
        <f t="shared" si="77"/>
        <v>2.2576923076923077</v>
      </c>
      <c r="Q922" s="77" t="s">
        <v>716</v>
      </c>
      <c r="V922" s="84">
        <v>0.44444444444444442</v>
      </c>
      <c r="W922" s="85">
        <v>0.58333333333333337</v>
      </c>
      <c r="X922" s="86">
        <f t="shared" si="78"/>
        <v>0.13888888888888895</v>
      </c>
    </row>
    <row r="923" spans="1:24" x14ac:dyDescent="0.3">
      <c r="A923" s="44" t="s">
        <v>7814</v>
      </c>
      <c r="B923" s="68" t="s">
        <v>7815</v>
      </c>
      <c r="C923" s="2" t="s">
        <v>1</v>
      </c>
      <c r="D923" s="2">
        <v>62</v>
      </c>
      <c r="E923" s="6">
        <v>21128</v>
      </c>
      <c r="F923" s="7">
        <v>43839.603437500002</v>
      </c>
      <c r="G923" s="69" t="s">
        <v>4</v>
      </c>
      <c r="H923" s="68">
        <v>1917</v>
      </c>
      <c r="I923" s="8">
        <f t="shared" si="75"/>
        <v>19.170000000000002</v>
      </c>
      <c r="J923" s="93">
        <v>5.2939999999999996</v>
      </c>
      <c r="K923" s="69">
        <v>100</v>
      </c>
      <c r="L923" s="68">
        <v>515</v>
      </c>
      <c r="M923" s="8">
        <f t="shared" si="76"/>
        <v>5.15</v>
      </c>
      <c r="N923" s="93">
        <v>2.4140000000000001</v>
      </c>
      <c r="O923" s="69">
        <v>100</v>
      </c>
      <c r="P923" s="181">
        <f t="shared" si="77"/>
        <v>3.7223300970873785</v>
      </c>
      <c r="Q923" s="77" t="s">
        <v>716</v>
      </c>
      <c r="V923" s="84">
        <v>0.45833333333333331</v>
      </c>
      <c r="W923" s="85">
        <v>0.59722222222222221</v>
      </c>
      <c r="X923" s="86">
        <f t="shared" si="78"/>
        <v>0.1388888888888889</v>
      </c>
    </row>
    <row r="924" spans="1:24" x14ac:dyDescent="0.3">
      <c r="A924" s="44" t="s">
        <v>7816</v>
      </c>
      <c r="B924" s="68" t="s">
        <v>7817</v>
      </c>
      <c r="C924" s="2" t="s">
        <v>1</v>
      </c>
      <c r="D924" s="2">
        <v>41</v>
      </c>
      <c r="E924" s="6">
        <v>28795</v>
      </c>
      <c r="F924" s="7">
        <v>43839.625752314816</v>
      </c>
      <c r="G924" s="69" t="s">
        <v>4</v>
      </c>
      <c r="H924" s="68">
        <v>1071</v>
      </c>
      <c r="I924" s="8">
        <f t="shared" si="75"/>
        <v>10.71</v>
      </c>
      <c r="J924" s="93">
        <v>3.403</v>
      </c>
      <c r="K924" s="69">
        <v>100</v>
      </c>
      <c r="L924" s="68">
        <v>352</v>
      </c>
      <c r="M924" s="8">
        <f t="shared" si="76"/>
        <v>3.52</v>
      </c>
      <c r="N924" s="93">
        <v>1.9510000000000001</v>
      </c>
      <c r="O924" s="69">
        <f t="shared" ref="O924:O929" si="80">K924</f>
        <v>100</v>
      </c>
      <c r="P924" s="181">
        <f t="shared" si="77"/>
        <v>3.0426136363636367</v>
      </c>
      <c r="Q924" s="77" t="s">
        <v>7713</v>
      </c>
      <c r="V924" s="84">
        <v>0.48749999999999999</v>
      </c>
      <c r="W924" s="85">
        <v>0.625</v>
      </c>
      <c r="X924" s="86">
        <f t="shared" si="78"/>
        <v>0.13750000000000001</v>
      </c>
    </row>
    <row r="925" spans="1:24" x14ac:dyDescent="0.3">
      <c r="A925" s="44" t="s">
        <v>7818</v>
      </c>
      <c r="B925" s="68" t="s">
        <v>4460</v>
      </c>
      <c r="C925" s="2" t="s">
        <v>1</v>
      </c>
      <c r="D925" s="2">
        <v>62</v>
      </c>
      <c r="E925" s="6">
        <v>21162</v>
      </c>
      <c r="F925" s="7">
        <v>43839.638333333336</v>
      </c>
      <c r="G925" s="69" t="s">
        <v>4</v>
      </c>
      <c r="H925" s="68">
        <v>1723</v>
      </c>
      <c r="I925" s="8">
        <f t="shared" si="75"/>
        <v>17.404040404040405</v>
      </c>
      <c r="J925" s="93">
        <v>3.82</v>
      </c>
      <c r="K925" s="69">
        <v>99</v>
      </c>
      <c r="L925" s="68">
        <v>540</v>
      </c>
      <c r="M925" s="8">
        <f t="shared" si="76"/>
        <v>5.4545454545454541</v>
      </c>
      <c r="N925" s="93">
        <v>2.5760000000000001</v>
      </c>
      <c r="O925" s="69">
        <f t="shared" si="80"/>
        <v>99</v>
      </c>
      <c r="P925" s="181">
        <f t="shared" si="77"/>
        <v>3.1907407407407411</v>
      </c>
      <c r="Q925" s="77" t="s">
        <v>716</v>
      </c>
      <c r="V925" s="84">
        <v>0.51041666666666663</v>
      </c>
      <c r="W925" s="85">
        <v>0.63888888888888895</v>
      </c>
      <c r="X925" s="86">
        <f t="shared" si="78"/>
        <v>0.12847222222222232</v>
      </c>
    </row>
    <row r="926" spans="1:24" x14ac:dyDescent="0.3">
      <c r="A926" s="44" t="s">
        <v>7819</v>
      </c>
      <c r="B926" s="68" t="s">
        <v>7820</v>
      </c>
      <c r="C926" s="2" t="s">
        <v>1</v>
      </c>
      <c r="D926" s="2">
        <v>76</v>
      </c>
      <c r="E926" s="6">
        <v>15721</v>
      </c>
      <c r="F926" s="7">
        <v>43839.684351851851</v>
      </c>
      <c r="G926" s="69" t="s">
        <v>4</v>
      </c>
      <c r="H926" s="68">
        <v>1946</v>
      </c>
      <c r="I926" s="8">
        <f t="shared" si="75"/>
        <v>19.656565656565657</v>
      </c>
      <c r="J926" s="93">
        <v>4.3289999999999997</v>
      </c>
      <c r="K926" s="69">
        <v>99</v>
      </c>
      <c r="L926" s="68">
        <v>469</v>
      </c>
      <c r="M926" s="8">
        <f t="shared" si="76"/>
        <v>4.737373737373737</v>
      </c>
      <c r="N926" s="93">
        <v>1.9670000000000001</v>
      </c>
      <c r="O926" s="69">
        <f t="shared" si="80"/>
        <v>99</v>
      </c>
      <c r="P926" s="181">
        <f t="shared" si="77"/>
        <v>4.1492537313432845</v>
      </c>
      <c r="Q926" s="77" t="s">
        <v>716</v>
      </c>
      <c r="V926" s="84">
        <v>0.51944444444444449</v>
      </c>
      <c r="W926" s="85">
        <v>0.68055555555555547</v>
      </c>
      <c r="X926" s="86">
        <f t="shared" si="78"/>
        <v>0.16111111111111098</v>
      </c>
    </row>
    <row r="927" spans="1:24" x14ac:dyDescent="0.3">
      <c r="A927" s="44" t="s">
        <v>2298</v>
      </c>
      <c r="B927" s="68" t="s">
        <v>52</v>
      </c>
      <c r="C927" s="2" t="s">
        <v>1</v>
      </c>
      <c r="D927" s="2">
        <v>46</v>
      </c>
      <c r="E927" s="6">
        <v>26855</v>
      </c>
      <c r="F927" s="7">
        <v>43840.516828703701</v>
      </c>
      <c r="G927" s="69" t="s">
        <v>4</v>
      </c>
      <c r="H927" s="68">
        <v>1440</v>
      </c>
      <c r="I927" s="8">
        <f t="shared" si="75"/>
        <v>14.545454545454545</v>
      </c>
      <c r="J927" s="93">
        <v>4.0439999999999996</v>
      </c>
      <c r="K927" s="69">
        <v>99</v>
      </c>
      <c r="L927" s="68">
        <v>372</v>
      </c>
      <c r="M927" s="8">
        <f t="shared" si="76"/>
        <v>3.7575757575757578</v>
      </c>
      <c r="N927" s="93">
        <v>2.036</v>
      </c>
      <c r="O927" s="69">
        <f t="shared" si="80"/>
        <v>99</v>
      </c>
      <c r="P927" s="181">
        <f t="shared" si="77"/>
        <v>3.8709677419354835</v>
      </c>
      <c r="Q927" s="77" t="s">
        <v>716</v>
      </c>
      <c r="V927" s="84">
        <v>0.37708333333333338</v>
      </c>
      <c r="W927" s="85">
        <v>0.51736111111111105</v>
      </c>
      <c r="X927" s="86">
        <f t="shared" si="78"/>
        <v>0.14027777777777767</v>
      </c>
    </row>
    <row r="928" spans="1:24" x14ac:dyDescent="0.3">
      <c r="A928" s="44" t="s">
        <v>7821</v>
      </c>
      <c r="B928" s="68" t="s">
        <v>1514</v>
      </c>
      <c r="C928" s="2" t="s">
        <v>1</v>
      </c>
      <c r="D928" s="2">
        <v>53</v>
      </c>
      <c r="E928" s="6">
        <v>24171</v>
      </c>
      <c r="F928" s="7">
        <v>43840.53025462963</v>
      </c>
      <c r="G928" s="69" t="s">
        <v>4</v>
      </c>
      <c r="H928" s="68">
        <v>2022</v>
      </c>
      <c r="I928" s="8">
        <f t="shared" si="75"/>
        <v>20.424242424242426</v>
      </c>
      <c r="J928" s="93">
        <v>3.972</v>
      </c>
      <c r="K928" s="69">
        <v>99</v>
      </c>
      <c r="L928" s="68">
        <v>447</v>
      </c>
      <c r="M928" s="8">
        <f t="shared" si="76"/>
        <v>4.5151515151515156</v>
      </c>
      <c r="N928" s="93">
        <v>1.9339999999999999</v>
      </c>
      <c r="O928" s="69">
        <f t="shared" si="80"/>
        <v>99</v>
      </c>
      <c r="P928" s="181">
        <f t="shared" si="77"/>
        <v>4.523489932885906</v>
      </c>
      <c r="Q928" s="77" t="s">
        <v>716</v>
      </c>
      <c r="V928" s="84">
        <v>0.39374999999999999</v>
      </c>
      <c r="W928" s="85">
        <v>0.53125</v>
      </c>
      <c r="X928" s="86">
        <f t="shared" si="78"/>
        <v>0.13750000000000001</v>
      </c>
    </row>
    <row r="929" spans="1:24" x14ac:dyDescent="0.3">
      <c r="A929" s="44" t="s">
        <v>7822</v>
      </c>
      <c r="B929" s="68" t="s">
        <v>7823</v>
      </c>
      <c r="C929" s="2" t="s">
        <v>1</v>
      </c>
      <c r="D929" s="2">
        <v>52</v>
      </c>
      <c r="E929" s="6">
        <v>24530</v>
      </c>
      <c r="F929" s="7">
        <v>43840.544560185182</v>
      </c>
      <c r="G929" s="69" t="s">
        <v>4</v>
      </c>
      <c r="H929" s="68">
        <v>1518</v>
      </c>
      <c r="I929" s="8">
        <f t="shared" si="75"/>
        <v>15.333333333333334</v>
      </c>
      <c r="J929" s="93">
        <v>4.3140000000000001</v>
      </c>
      <c r="K929" s="69">
        <v>99</v>
      </c>
      <c r="L929" s="68">
        <v>346</v>
      </c>
      <c r="M929" s="8">
        <f t="shared" si="76"/>
        <v>3.4949494949494948</v>
      </c>
      <c r="N929" s="93">
        <v>1.976</v>
      </c>
      <c r="O929" s="69">
        <f t="shared" si="80"/>
        <v>99</v>
      </c>
      <c r="P929" s="181">
        <f t="shared" si="77"/>
        <v>4.3872832369942198</v>
      </c>
      <c r="Q929" s="77" t="s">
        <v>716</v>
      </c>
      <c r="V929" s="84">
        <v>0.40277777777777773</v>
      </c>
      <c r="W929" s="85">
        <v>0.55555555555555558</v>
      </c>
      <c r="X929" s="86">
        <f t="shared" si="78"/>
        <v>0.15277777777777785</v>
      </c>
    </row>
    <row r="930" spans="1:24" x14ac:dyDescent="0.3">
      <c r="A930" s="44" t="s">
        <v>7824</v>
      </c>
      <c r="B930" s="68" t="s">
        <v>7825</v>
      </c>
      <c r="C930" s="2" t="s">
        <v>1</v>
      </c>
      <c r="D930" s="2">
        <v>68</v>
      </c>
      <c r="E930" s="6">
        <v>18914</v>
      </c>
      <c r="F930" s="7">
        <v>43840.564780092594</v>
      </c>
      <c r="G930" s="69" t="s">
        <v>4</v>
      </c>
      <c r="H930" s="68">
        <v>2179</v>
      </c>
      <c r="I930" s="8">
        <f t="shared" si="75"/>
        <v>21.79</v>
      </c>
      <c r="J930" s="93">
        <v>5.0460000000000003</v>
      </c>
      <c r="K930" s="69">
        <v>100</v>
      </c>
      <c r="L930" s="68">
        <v>490</v>
      </c>
      <c r="M930" s="8">
        <f t="shared" si="76"/>
        <v>4.9494949494949498</v>
      </c>
      <c r="N930" s="93">
        <v>1.9810000000000001</v>
      </c>
      <c r="O930" s="69">
        <v>99</v>
      </c>
      <c r="P930" s="181">
        <f t="shared" si="77"/>
        <v>4.4024693877551018</v>
      </c>
      <c r="Q930" s="77" t="s">
        <v>716</v>
      </c>
      <c r="V930" s="84">
        <v>0.40763888888888888</v>
      </c>
      <c r="W930" s="85">
        <v>0.56597222222222221</v>
      </c>
      <c r="X930" s="86">
        <f t="shared" si="78"/>
        <v>0.15833333333333333</v>
      </c>
    </row>
    <row r="931" spans="1:24" x14ac:dyDescent="0.3">
      <c r="A931" s="44" t="s">
        <v>7826</v>
      </c>
      <c r="B931" s="68" t="s">
        <v>7827</v>
      </c>
      <c r="C931" s="2" t="s">
        <v>1</v>
      </c>
      <c r="D931" s="2">
        <v>37</v>
      </c>
      <c r="E931" s="6">
        <v>30325</v>
      </c>
      <c r="F931" s="7">
        <v>43840.577291666668</v>
      </c>
      <c r="G931" s="69" t="s">
        <v>4</v>
      </c>
      <c r="H931" s="68">
        <v>1749</v>
      </c>
      <c r="I931" s="8">
        <f t="shared" si="75"/>
        <v>17.489999999999998</v>
      </c>
      <c r="J931" s="93">
        <v>5.0880000000000001</v>
      </c>
      <c r="K931" s="69">
        <v>100</v>
      </c>
      <c r="L931" s="68">
        <v>362</v>
      </c>
      <c r="M931" s="8">
        <f t="shared" si="76"/>
        <v>3.62</v>
      </c>
      <c r="N931" s="93">
        <v>1.895</v>
      </c>
      <c r="O931" s="69">
        <f t="shared" ref="O931:O962" si="81">K931</f>
        <v>100</v>
      </c>
      <c r="P931" s="181">
        <f t="shared" si="77"/>
        <v>4.8314917127071819</v>
      </c>
      <c r="Q931" s="77" t="s">
        <v>716</v>
      </c>
      <c r="V931" s="84">
        <v>0.42708333333333331</v>
      </c>
      <c r="W931" s="85">
        <v>0.57638888888888895</v>
      </c>
      <c r="X931" s="86">
        <f t="shared" si="78"/>
        <v>0.14930555555555564</v>
      </c>
    </row>
    <row r="932" spans="1:24" x14ac:dyDescent="0.3">
      <c r="A932" s="44" t="s">
        <v>2251</v>
      </c>
      <c r="B932" s="68" t="s">
        <v>1573</v>
      </c>
      <c r="C932" s="2" t="s">
        <v>6</v>
      </c>
      <c r="D932" s="2">
        <v>59</v>
      </c>
      <c r="E932" s="6">
        <v>21968</v>
      </c>
      <c r="F932" s="7">
        <v>43840.589398148149</v>
      </c>
      <c r="G932" s="69" t="s">
        <v>4</v>
      </c>
      <c r="H932" s="68">
        <v>1663</v>
      </c>
      <c r="I932" s="8">
        <f t="shared" si="75"/>
        <v>16.63</v>
      </c>
      <c r="J932" s="93">
        <v>4.2249999999999996</v>
      </c>
      <c r="K932" s="69">
        <v>100</v>
      </c>
      <c r="L932" s="68">
        <v>326</v>
      </c>
      <c r="M932" s="8">
        <f t="shared" si="76"/>
        <v>3.26</v>
      </c>
      <c r="N932" s="93">
        <v>1.8240000000000001</v>
      </c>
      <c r="O932" s="69">
        <f t="shared" si="81"/>
        <v>100</v>
      </c>
      <c r="P932" s="181">
        <f t="shared" si="77"/>
        <v>5.1012269938650308</v>
      </c>
      <c r="Q932" s="77" t="s">
        <v>7726</v>
      </c>
      <c r="V932" s="84">
        <v>0.44027777777777777</v>
      </c>
      <c r="W932" s="85">
        <v>0.58819444444444446</v>
      </c>
      <c r="X932" s="86">
        <f t="shared" si="78"/>
        <v>0.1479166666666667</v>
      </c>
    </row>
    <row r="933" spans="1:24" x14ac:dyDescent="0.3">
      <c r="A933" s="44" t="s">
        <v>7828</v>
      </c>
      <c r="B933" s="68" t="s">
        <v>7829</v>
      </c>
      <c r="C933" s="2" t="s">
        <v>1</v>
      </c>
      <c r="D933" s="2">
        <v>58</v>
      </c>
      <c r="E933" s="6">
        <v>22612</v>
      </c>
      <c r="F933" s="7">
        <v>43840.60864583333</v>
      </c>
      <c r="G933" s="69" t="s">
        <v>4</v>
      </c>
      <c r="H933" s="68">
        <v>2180</v>
      </c>
      <c r="I933" s="8">
        <f t="shared" si="75"/>
        <v>22.020202020202021</v>
      </c>
      <c r="J933" s="93">
        <v>4.9109999999999996</v>
      </c>
      <c r="K933" s="69">
        <v>99</v>
      </c>
      <c r="L933" s="68">
        <v>495</v>
      </c>
      <c r="M933" s="8">
        <f t="shared" si="76"/>
        <v>5</v>
      </c>
      <c r="N933" s="93">
        <v>2.5390000000000001</v>
      </c>
      <c r="O933" s="69">
        <f t="shared" si="81"/>
        <v>99</v>
      </c>
      <c r="P933" s="181">
        <f t="shared" si="77"/>
        <v>4.404040404040404</v>
      </c>
      <c r="Q933" s="77" t="s">
        <v>716</v>
      </c>
      <c r="V933" s="84">
        <v>0.45833333333333331</v>
      </c>
      <c r="W933" s="85">
        <v>0.61111111111111105</v>
      </c>
      <c r="X933" s="86">
        <f t="shared" si="78"/>
        <v>0.15277777777777773</v>
      </c>
    </row>
    <row r="934" spans="1:24" x14ac:dyDescent="0.3">
      <c r="A934" s="44" t="s">
        <v>7830</v>
      </c>
      <c r="B934" s="68" t="s">
        <v>7831</v>
      </c>
      <c r="C934" s="2" t="s">
        <v>6</v>
      </c>
      <c r="D934" s="2">
        <v>44</v>
      </c>
      <c r="E934" s="6">
        <v>27764</v>
      </c>
      <c r="F934" s="7">
        <v>43840.624803240738</v>
      </c>
      <c r="G934" s="69" t="s">
        <v>4</v>
      </c>
      <c r="H934" s="68">
        <v>1172</v>
      </c>
      <c r="I934" s="8">
        <f t="shared" si="75"/>
        <v>11.838383838383839</v>
      </c>
      <c r="J934" s="93">
        <v>3.1059999999999999</v>
      </c>
      <c r="K934" s="69">
        <v>99</v>
      </c>
      <c r="L934" s="68">
        <v>359</v>
      </c>
      <c r="M934" s="8">
        <f t="shared" si="76"/>
        <v>3.6262626262626263</v>
      </c>
      <c r="N934" s="93">
        <v>2.117</v>
      </c>
      <c r="O934" s="69">
        <f t="shared" si="81"/>
        <v>99</v>
      </c>
      <c r="P934" s="181">
        <f t="shared" si="77"/>
        <v>3.2646239554317549</v>
      </c>
      <c r="Q934" s="77" t="s">
        <v>716</v>
      </c>
      <c r="V934" s="84">
        <v>0.4770833333333333</v>
      </c>
      <c r="W934" s="85">
        <v>0.625</v>
      </c>
      <c r="X934" s="86">
        <f t="shared" si="78"/>
        <v>0.1479166666666667</v>
      </c>
    </row>
    <row r="935" spans="1:24" x14ac:dyDescent="0.3">
      <c r="A935" s="44" t="s">
        <v>7832</v>
      </c>
      <c r="B935" s="68" t="s">
        <v>7833</v>
      </c>
      <c r="C935" s="2" t="s">
        <v>1</v>
      </c>
      <c r="D935" s="2">
        <v>46</v>
      </c>
      <c r="E935" s="6">
        <v>26840</v>
      </c>
      <c r="F935" s="7">
        <v>43840.63689814815</v>
      </c>
      <c r="G935" s="69" t="s">
        <v>4</v>
      </c>
      <c r="H935" s="68">
        <v>2124</v>
      </c>
      <c r="I935" s="8">
        <f t="shared" si="75"/>
        <v>21.24</v>
      </c>
      <c r="J935" s="93">
        <v>6.4539999999999997</v>
      </c>
      <c r="K935" s="69">
        <v>100</v>
      </c>
      <c r="L935" s="68">
        <v>547</v>
      </c>
      <c r="M935" s="8">
        <f t="shared" si="76"/>
        <v>5.47</v>
      </c>
      <c r="N935" s="93">
        <v>2.4550000000000001</v>
      </c>
      <c r="O935" s="69">
        <f t="shared" si="81"/>
        <v>100</v>
      </c>
      <c r="P935" s="181">
        <f t="shared" si="77"/>
        <v>3.882998171846435</v>
      </c>
      <c r="Q935" s="77" t="s">
        <v>716</v>
      </c>
      <c r="V935" s="84">
        <v>0.49861111111111112</v>
      </c>
      <c r="W935" s="85">
        <v>0.63541666666666663</v>
      </c>
      <c r="X935" s="86">
        <f t="shared" si="78"/>
        <v>0.13680555555555551</v>
      </c>
    </row>
    <row r="936" spans="1:24" x14ac:dyDescent="0.3">
      <c r="A936" s="44" t="s">
        <v>7834</v>
      </c>
      <c r="B936" s="68" t="s">
        <v>7835</v>
      </c>
      <c r="C936" s="2" t="s">
        <v>6</v>
      </c>
      <c r="D936" s="2">
        <v>68</v>
      </c>
      <c r="E936" s="6">
        <v>18976</v>
      </c>
      <c r="F936" s="7">
        <v>43843.520613425928</v>
      </c>
      <c r="G936" s="69" t="s">
        <v>4</v>
      </c>
      <c r="H936" s="68">
        <v>1444</v>
      </c>
      <c r="I936" s="8">
        <f t="shared" si="75"/>
        <v>14.44</v>
      </c>
      <c r="J936" s="93">
        <v>3.831</v>
      </c>
      <c r="K936" s="69">
        <v>100</v>
      </c>
      <c r="L936" s="68">
        <v>444</v>
      </c>
      <c r="M936" s="8">
        <f t="shared" si="76"/>
        <v>4.4400000000000004</v>
      </c>
      <c r="N936" s="93">
        <v>2.157</v>
      </c>
      <c r="O936" s="69">
        <f t="shared" si="81"/>
        <v>100</v>
      </c>
      <c r="P936" s="181">
        <f t="shared" si="77"/>
        <v>3.2522522522522519</v>
      </c>
      <c r="Q936" s="77" t="s">
        <v>716</v>
      </c>
      <c r="V936" s="84">
        <v>0.36527777777777781</v>
      </c>
      <c r="W936" s="85">
        <v>0.52083333333333337</v>
      </c>
      <c r="X936" s="86">
        <f t="shared" si="78"/>
        <v>0.15555555555555556</v>
      </c>
    </row>
    <row r="937" spans="1:24" x14ac:dyDescent="0.3">
      <c r="A937" s="44" t="s">
        <v>7836</v>
      </c>
      <c r="B937" s="68" t="s">
        <v>7837</v>
      </c>
      <c r="C937" s="2" t="s">
        <v>6</v>
      </c>
      <c r="D937" s="2">
        <v>71</v>
      </c>
      <c r="E937" s="6">
        <v>17621</v>
      </c>
      <c r="F937" s="7">
        <v>43843.537164351852</v>
      </c>
      <c r="G937" s="69" t="s">
        <v>4</v>
      </c>
      <c r="H937" s="68">
        <v>1064</v>
      </c>
      <c r="I937" s="8">
        <f t="shared" si="75"/>
        <v>10.64</v>
      </c>
      <c r="J937" s="93">
        <v>3.0139999999999998</v>
      </c>
      <c r="K937" s="69">
        <v>100</v>
      </c>
      <c r="L937" s="68">
        <v>328</v>
      </c>
      <c r="M937" s="8">
        <f t="shared" si="76"/>
        <v>3.28</v>
      </c>
      <c r="N937" s="93">
        <v>1.9850000000000001</v>
      </c>
      <c r="O937" s="69">
        <f t="shared" si="81"/>
        <v>100</v>
      </c>
      <c r="P937" s="181">
        <f t="shared" si="77"/>
        <v>3.2439024390243905</v>
      </c>
      <c r="Q937" s="77" t="s">
        <v>716</v>
      </c>
      <c r="V937" s="84">
        <v>0.3756944444444445</v>
      </c>
      <c r="W937" s="85">
        <v>0.53472222222222221</v>
      </c>
      <c r="X937" s="86">
        <f t="shared" si="78"/>
        <v>0.15902777777777771</v>
      </c>
    </row>
    <row r="938" spans="1:24" x14ac:dyDescent="0.3">
      <c r="A938" s="44" t="s">
        <v>7838</v>
      </c>
      <c r="B938" s="68" t="s">
        <v>7839</v>
      </c>
      <c r="C938" s="2" t="s">
        <v>1</v>
      </c>
      <c r="D938" s="2">
        <v>44</v>
      </c>
      <c r="E938" s="6">
        <v>27423</v>
      </c>
      <c r="F938" s="7">
        <v>43843.551759259259</v>
      </c>
      <c r="G938" s="69" t="s">
        <v>4</v>
      </c>
      <c r="H938" s="68">
        <v>1970</v>
      </c>
      <c r="I938" s="8">
        <f t="shared" si="75"/>
        <v>19.7</v>
      </c>
      <c r="J938" s="93">
        <v>5.95</v>
      </c>
      <c r="K938" s="69">
        <v>100</v>
      </c>
      <c r="L938" s="68">
        <v>296</v>
      </c>
      <c r="M938" s="8">
        <f t="shared" si="76"/>
        <v>2.96</v>
      </c>
      <c r="N938" s="93">
        <v>1.651</v>
      </c>
      <c r="O938" s="69">
        <f t="shared" si="81"/>
        <v>100</v>
      </c>
      <c r="P938" s="181">
        <f t="shared" si="77"/>
        <v>6.6554054054054053</v>
      </c>
      <c r="Q938" s="77" t="s">
        <v>7713</v>
      </c>
      <c r="V938" s="84">
        <v>0.38958333333333334</v>
      </c>
      <c r="W938" s="85">
        <v>0.54861111111111105</v>
      </c>
      <c r="X938" s="86">
        <f t="shared" si="78"/>
        <v>0.15902777777777771</v>
      </c>
    </row>
    <row r="939" spans="1:24" x14ac:dyDescent="0.3">
      <c r="A939" s="44" t="s">
        <v>7840</v>
      </c>
      <c r="B939" s="68" t="s">
        <v>647</v>
      </c>
      <c r="C939" s="2" t="s">
        <v>1</v>
      </c>
      <c r="D939" s="2">
        <v>47</v>
      </c>
      <c r="E939" s="6">
        <v>26585</v>
      </c>
      <c r="F939" s="7">
        <v>43843.568252314813</v>
      </c>
      <c r="G939" s="69" t="s">
        <v>4</v>
      </c>
      <c r="H939" s="68">
        <v>1380</v>
      </c>
      <c r="I939" s="8">
        <f t="shared" si="75"/>
        <v>13.8</v>
      </c>
      <c r="J939" s="93">
        <v>3.5139999999999998</v>
      </c>
      <c r="K939" s="69">
        <v>100</v>
      </c>
      <c r="L939" s="68">
        <v>313</v>
      </c>
      <c r="M939" s="8">
        <f t="shared" si="76"/>
        <v>3.13</v>
      </c>
      <c r="N939" s="93">
        <v>1.5289999999999999</v>
      </c>
      <c r="O939" s="69">
        <f t="shared" si="81"/>
        <v>100</v>
      </c>
      <c r="P939" s="181">
        <f t="shared" si="77"/>
        <v>4.4089456869009584</v>
      </c>
      <c r="Q939" s="77" t="s">
        <v>716</v>
      </c>
      <c r="V939" s="84">
        <v>0.40972222222222227</v>
      </c>
      <c r="W939" s="85">
        <v>0.56944444444444442</v>
      </c>
      <c r="X939" s="86">
        <f t="shared" si="78"/>
        <v>0.15972222222222215</v>
      </c>
    </row>
    <row r="940" spans="1:24" x14ac:dyDescent="0.3">
      <c r="A940" s="44" t="s">
        <v>7841</v>
      </c>
      <c r="B940" s="68" t="s">
        <v>7842</v>
      </c>
      <c r="C940" s="2" t="s">
        <v>1</v>
      </c>
      <c r="D940" s="2">
        <v>64</v>
      </c>
      <c r="E940" s="6">
        <v>20426</v>
      </c>
      <c r="F940" s="7">
        <v>43843.581307870372</v>
      </c>
      <c r="G940" s="69" t="s">
        <v>4</v>
      </c>
      <c r="H940" s="68">
        <v>1738</v>
      </c>
      <c r="I940" s="8">
        <f t="shared" si="75"/>
        <v>17.555555555555557</v>
      </c>
      <c r="J940" s="93">
        <v>4.0410000000000004</v>
      </c>
      <c r="K940" s="69">
        <v>99</v>
      </c>
      <c r="L940" s="68">
        <v>523</v>
      </c>
      <c r="M940" s="8">
        <f t="shared" si="76"/>
        <v>5.2828282828282829</v>
      </c>
      <c r="N940" s="93">
        <v>2.5070000000000001</v>
      </c>
      <c r="O940" s="69">
        <f t="shared" si="81"/>
        <v>99</v>
      </c>
      <c r="P940" s="181">
        <f t="shared" si="77"/>
        <v>3.3231357552581264</v>
      </c>
      <c r="Q940" s="77" t="s">
        <v>716</v>
      </c>
      <c r="V940" s="84">
        <v>0.42152777777777778</v>
      </c>
      <c r="W940" s="85">
        <v>0.58333333333333337</v>
      </c>
      <c r="X940" s="86">
        <f t="shared" si="78"/>
        <v>0.16180555555555559</v>
      </c>
    </row>
    <row r="941" spans="1:24" x14ac:dyDescent="0.3">
      <c r="A941" s="44" t="s">
        <v>7843</v>
      </c>
      <c r="B941" s="68" t="s">
        <v>1899</v>
      </c>
      <c r="C941" s="2" t="s">
        <v>1</v>
      </c>
      <c r="D941" s="2">
        <v>45</v>
      </c>
      <c r="E941" s="6">
        <v>27057</v>
      </c>
      <c r="F941" s="7">
        <v>43843.595335648148</v>
      </c>
      <c r="G941" s="69" t="s">
        <v>4</v>
      </c>
      <c r="H941" s="68">
        <v>847</v>
      </c>
      <c r="I941" s="8">
        <f t="shared" si="75"/>
        <v>8.4700000000000006</v>
      </c>
      <c r="J941" s="93">
        <v>2.9420000000000002</v>
      </c>
      <c r="K941" s="69">
        <v>100</v>
      </c>
      <c r="L941" s="68">
        <v>320</v>
      </c>
      <c r="M941" s="8">
        <f t="shared" si="76"/>
        <v>3.2</v>
      </c>
      <c r="N941" s="93">
        <v>1.6879999999999999</v>
      </c>
      <c r="O941" s="69">
        <f t="shared" si="81"/>
        <v>100</v>
      </c>
      <c r="P941" s="181">
        <f t="shared" si="77"/>
        <v>2.6468750000000001</v>
      </c>
      <c r="Q941" s="77" t="s">
        <v>716</v>
      </c>
      <c r="V941" s="84">
        <v>0.44236111111111115</v>
      </c>
      <c r="W941" s="85">
        <v>0.59722222222222221</v>
      </c>
      <c r="X941" s="86">
        <f t="shared" si="78"/>
        <v>0.15486111111111106</v>
      </c>
    </row>
    <row r="942" spans="1:24" x14ac:dyDescent="0.3">
      <c r="A942" s="44" t="s">
        <v>7844</v>
      </c>
      <c r="B942" s="68" t="s">
        <v>514</v>
      </c>
      <c r="C942" s="2" t="s">
        <v>1</v>
      </c>
      <c r="D942" s="2">
        <v>65</v>
      </c>
      <c r="E942" s="6">
        <v>20029</v>
      </c>
      <c r="F942" s="7">
        <v>43843.615497685183</v>
      </c>
      <c r="G942" s="69" t="s">
        <v>4</v>
      </c>
      <c r="H942" s="68">
        <v>2587</v>
      </c>
      <c r="I942" s="8">
        <f t="shared" si="75"/>
        <v>25.87</v>
      </c>
      <c r="J942" s="93">
        <v>5.9720000000000004</v>
      </c>
      <c r="K942" s="69">
        <v>100</v>
      </c>
      <c r="L942" s="68">
        <v>506</v>
      </c>
      <c r="M942" s="8">
        <f t="shared" si="76"/>
        <v>5.0599999999999996</v>
      </c>
      <c r="N942" s="93">
        <v>2.44</v>
      </c>
      <c r="O942" s="69">
        <f t="shared" si="81"/>
        <v>100</v>
      </c>
      <c r="P942" s="181">
        <f t="shared" si="77"/>
        <v>5.112648221343874</v>
      </c>
      <c r="Q942" s="77" t="s">
        <v>716</v>
      </c>
      <c r="V942" s="84">
        <v>0.4604166666666667</v>
      </c>
      <c r="W942" s="85">
        <v>0.61805555555555558</v>
      </c>
      <c r="X942" s="86">
        <f t="shared" si="78"/>
        <v>0.15763888888888888</v>
      </c>
    </row>
    <row r="943" spans="1:24" x14ac:dyDescent="0.3">
      <c r="A943" s="44" t="s">
        <v>2278</v>
      </c>
      <c r="B943" s="68" t="s">
        <v>1599</v>
      </c>
      <c r="C943" s="2" t="s">
        <v>1</v>
      </c>
      <c r="D943" s="2">
        <v>53</v>
      </c>
      <c r="E943" s="6">
        <v>24410</v>
      </c>
      <c r="F943" s="7">
        <v>43843.635115740741</v>
      </c>
      <c r="G943" s="69" t="s">
        <v>4</v>
      </c>
      <c r="H943" s="68">
        <v>1252</v>
      </c>
      <c r="I943" s="8">
        <f t="shared" si="75"/>
        <v>12.52</v>
      </c>
      <c r="J943" s="93">
        <v>3.2890000000000001</v>
      </c>
      <c r="K943" s="69">
        <v>100</v>
      </c>
      <c r="L943" s="68">
        <v>284</v>
      </c>
      <c r="M943" s="8">
        <f t="shared" si="76"/>
        <v>2.84</v>
      </c>
      <c r="N943" s="93">
        <v>1.704</v>
      </c>
      <c r="O943" s="69">
        <f t="shared" si="81"/>
        <v>100</v>
      </c>
      <c r="P943" s="181">
        <f t="shared" si="77"/>
        <v>4.408450704225352</v>
      </c>
      <c r="Q943" s="77" t="s">
        <v>716</v>
      </c>
      <c r="V943" s="84">
        <v>0.47361111111111115</v>
      </c>
      <c r="W943" s="85">
        <v>0.63541666666666663</v>
      </c>
      <c r="X943" s="86">
        <f t="shared" si="78"/>
        <v>0.16180555555555548</v>
      </c>
    </row>
    <row r="944" spans="1:24" x14ac:dyDescent="0.3">
      <c r="A944" s="44" t="s">
        <v>7845</v>
      </c>
      <c r="B944" s="68" t="s">
        <v>7846</v>
      </c>
      <c r="C944" s="2" t="s">
        <v>6</v>
      </c>
      <c r="D944" s="2">
        <v>45</v>
      </c>
      <c r="E944" s="6">
        <v>27407</v>
      </c>
      <c r="F944" s="7">
        <v>43843.649375000001</v>
      </c>
      <c r="G944" s="69" t="s">
        <v>4</v>
      </c>
      <c r="H944" s="68">
        <v>882</v>
      </c>
      <c r="I944" s="8">
        <f t="shared" si="75"/>
        <v>8.82</v>
      </c>
      <c r="J944" s="93">
        <v>2.819</v>
      </c>
      <c r="K944" s="69">
        <v>100</v>
      </c>
      <c r="L944" s="68">
        <v>201</v>
      </c>
      <c r="M944" s="8">
        <f t="shared" si="76"/>
        <v>2.0099999999999998</v>
      </c>
      <c r="N944" s="93">
        <v>1.534</v>
      </c>
      <c r="O944" s="69">
        <f t="shared" si="81"/>
        <v>100</v>
      </c>
      <c r="P944" s="181">
        <f t="shared" si="77"/>
        <v>4.388059701492538</v>
      </c>
      <c r="Q944" s="77" t="s">
        <v>716</v>
      </c>
      <c r="V944" s="84">
        <v>0.46249999999999997</v>
      </c>
      <c r="W944" s="85">
        <v>0.64930555555555558</v>
      </c>
      <c r="X944" s="86">
        <f t="shared" si="78"/>
        <v>0.18680555555555561</v>
      </c>
    </row>
    <row r="945" spans="1:24" x14ac:dyDescent="0.3">
      <c r="A945" s="44" t="s">
        <v>7847</v>
      </c>
      <c r="B945" s="68" t="s">
        <v>1670</v>
      </c>
      <c r="C945" s="2" t="s">
        <v>1</v>
      </c>
      <c r="D945" s="2">
        <v>48</v>
      </c>
      <c r="E945" s="6">
        <v>26065</v>
      </c>
      <c r="F945" s="7">
        <v>43843.667210648149</v>
      </c>
      <c r="G945" s="69" t="s">
        <v>4</v>
      </c>
      <c r="H945" s="68">
        <v>1234</v>
      </c>
      <c r="I945" s="8">
        <f t="shared" si="75"/>
        <v>12.34</v>
      </c>
      <c r="J945" s="93">
        <v>3.3159999999999998</v>
      </c>
      <c r="K945" s="69">
        <v>100</v>
      </c>
      <c r="L945" s="68">
        <v>346</v>
      </c>
      <c r="M945" s="8">
        <f t="shared" si="76"/>
        <v>3.46</v>
      </c>
      <c r="N945" s="93">
        <v>1.8720000000000001</v>
      </c>
      <c r="O945" s="69">
        <f t="shared" si="81"/>
        <v>100</v>
      </c>
      <c r="P945" s="181">
        <f t="shared" si="77"/>
        <v>3.5664739884393062</v>
      </c>
      <c r="Q945" s="77" t="s">
        <v>716</v>
      </c>
      <c r="V945" s="84">
        <v>0.4993055555555555</v>
      </c>
      <c r="W945" s="85">
        <v>0.66666666666666663</v>
      </c>
      <c r="X945" s="86">
        <f t="shared" si="78"/>
        <v>0.16736111111111113</v>
      </c>
    </row>
    <row r="946" spans="1:24" x14ac:dyDescent="0.3">
      <c r="A946" s="44" t="s">
        <v>7848</v>
      </c>
      <c r="B946" s="68" t="s">
        <v>7849</v>
      </c>
      <c r="C946" s="2" t="s">
        <v>1</v>
      </c>
      <c r="D946" s="2">
        <v>77</v>
      </c>
      <c r="E946" s="6">
        <v>15596</v>
      </c>
      <c r="F946" s="7">
        <v>43843.68613425926</v>
      </c>
      <c r="G946" s="69" t="s">
        <v>4</v>
      </c>
      <c r="H946" s="68">
        <v>1951</v>
      </c>
      <c r="I946" s="8">
        <f t="shared" si="75"/>
        <v>19.707070707070706</v>
      </c>
      <c r="J946" s="93">
        <v>4.5519999999999996</v>
      </c>
      <c r="K946" s="69">
        <v>99</v>
      </c>
      <c r="L946" s="68">
        <v>565</v>
      </c>
      <c r="M946" s="8">
        <f t="shared" si="76"/>
        <v>5.7070707070707067</v>
      </c>
      <c r="N946" s="93">
        <v>2.2690000000000001</v>
      </c>
      <c r="O946" s="69">
        <f t="shared" si="81"/>
        <v>99</v>
      </c>
      <c r="P946" s="181">
        <f t="shared" si="77"/>
        <v>3.4530973451327434</v>
      </c>
      <c r="Q946" s="77" t="s">
        <v>7726</v>
      </c>
      <c r="V946" s="84">
        <v>0.51527777777777783</v>
      </c>
      <c r="W946" s="85">
        <v>0.68055555555555547</v>
      </c>
      <c r="X946" s="86">
        <f t="shared" si="78"/>
        <v>0.16527777777777763</v>
      </c>
    </row>
    <row r="947" spans="1:24" x14ac:dyDescent="0.3">
      <c r="A947" s="44" t="s">
        <v>7850</v>
      </c>
      <c r="B947" s="68" t="s">
        <v>7851</v>
      </c>
      <c r="C947" s="2" t="s">
        <v>6</v>
      </c>
      <c r="D947" s="2">
        <v>79</v>
      </c>
      <c r="E947" s="6">
        <v>14845</v>
      </c>
      <c r="F947" s="7">
        <v>43844.520636574074</v>
      </c>
      <c r="G947" s="69" t="s">
        <v>4</v>
      </c>
      <c r="H947" s="68">
        <v>1716</v>
      </c>
      <c r="I947" s="8">
        <f t="shared" si="75"/>
        <v>17.333333333333332</v>
      </c>
      <c r="J947" s="93">
        <v>4.3049999999999997</v>
      </c>
      <c r="K947" s="69">
        <v>99</v>
      </c>
      <c r="L947" s="68">
        <v>611</v>
      </c>
      <c r="M947" s="8">
        <f t="shared" si="76"/>
        <v>6.1717171717171722</v>
      </c>
      <c r="N947" s="93">
        <v>2.2810000000000001</v>
      </c>
      <c r="O947" s="69">
        <f t="shared" si="81"/>
        <v>99</v>
      </c>
      <c r="P947" s="181">
        <f t="shared" si="77"/>
        <v>2.808510638297872</v>
      </c>
      <c r="Q947" s="77" t="s">
        <v>716</v>
      </c>
      <c r="V947" s="84">
        <v>0.37291666666666662</v>
      </c>
      <c r="W947" s="85">
        <v>0.52083333333333337</v>
      </c>
      <c r="X947" s="86">
        <f t="shared" si="78"/>
        <v>0.14791666666666675</v>
      </c>
    </row>
    <row r="948" spans="1:24" x14ac:dyDescent="0.3">
      <c r="A948" s="44" t="s">
        <v>7852</v>
      </c>
      <c r="B948" s="68" t="s">
        <v>7853</v>
      </c>
      <c r="C948" s="2" t="s">
        <v>6</v>
      </c>
      <c r="D948" s="2">
        <v>30</v>
      </c>
      <c r="E948" s="6">
        <v>32726</v>
      </c>
      <c r="F948" s="7">
        <v>43844.536423611113</v>
      </c>
      <c r="G948" s="69" t="s">
        <v>4</v>
      </c>
      <c r="H948" s="68">
        <v>897</v>
      </c>
      <c r="I948" s="8">
        <f t="shared" si="75"/>
        <v>9.0606060606060606</v>
      </c>
      <c r="J948" s="93">
        <v>3.1779999999999999</v>
      </c>
      <c r="K948" s="69">
        <v>99</v>
      </c>
      <c r="L948" s="68">
        <v>254</v>
      </c>
      <c r="M948" s="8">
        <f t="shared" si="76"/>
        <v>2.5656565656565657</v>
      </c>
      <c r="N948" s="93">
        <v>1.768</v>
      </c>
      <c r="O948" s="69">
        <f t="shared" si="81"/>
        <v>99</v>
      </c>
      <c r="P948" s="181">
        <f t="shared" si="77"/>
        <v>3.5314960629921259</v>
      </c>
      <c r="Q948" s="77" t="s">
        <v>716</v>
      </c>
      <c r="V948" s="84">
        <v>0.38680555555555557</v>
      </c>
      <c r="W948" s="85">
        <v>0.53472222222222221</v>
      </c>
      <c r="X948" s="86">
        <f t="shared" si="78"/>
        <v>0.14791666666666664</v>
      </c>
    </row>
    <row r="949" spans="1:24" x14ac:dyDescent="0.3">
      <c r="A949" s="44" t="s">
        <v>7854</v>
      </c>
      <c r="B949" s="68" t="s">
        <v>7855</v>
      </c>
      <c r="C949" s="2" t="s">
        <v>6</v>
      </c>
      <c r="D949" s="2">
        <v>75</v>
      </c>
      <c r="E949" s="6">
        <v>16304</v>
      </c>
      <c r="F949" s="7">
        <v>43844.554050925923</v>
      </c>
      <c r="G949" s="69" t="s">
        <v>4</v>
      </c>
      <c r="H949" s="68">
        <v>1613</v>
      </c>
      <c r="I949" s="8">
        <f t="shared" si="75"/>
        <v>16.292929292929294</v>
      </c>
      <c r="J949" s="93">
        <v>4.5650000000000004</v>
      </c>
      <c r="K949" s="69">
        <v>99</v>
      </c>
      <c r="L949" s="68">
        <v>716</v>
      </c>
      <c r="M949" s="8">
        <f t="shared" si="76"/>
        <v>7.2323232323232327</v>
      </c>
      <c r="N949" s="93">
        <v>2.8130000000000002</v>
      </c>
      <c r="O949" s="69">
        <f t="shared" si="81"/>
        <v>99</v>
      </c>
      <c r="P949" s="181">
        <f t="shared" si="77"/>
        <v>2.2527932960893855</v>
      </c>
      <c r="Q949" s="77" t="s">
        <v>716</v>
      </c>
      <c r="V949" s="84">
        <v>0.39374999999999999</v>
      </c>
      <c r="W949" s="85">
        <v>0.55208333333333337</v>
      </c>
      <c r="X949" s="86">
        <f t="shared" si="78"/>
        <v>0.15833333333333338</v>
      </c>
    </row>
    <row r="950" spans="1:24" x14ac:dyDescent="0.3">
      <c r="A950" s="44" t="s">
        <v>7856</v>
      </c>
      <c r="B950" s="68" t="s">
        <v>7857</v>
      </c>
      <c r="C950" s="2" t="s">
        <v>6</v>
      </c>
      <c r="D950" s="2">
        <v>61</v>
      </c>
      <c r="E950" s="6">
        <v>21528</v>
      </c>
      <c r="F950" s="7">
        <v>43844.568240740744</v>
      </c>
      <c r="G950" s="69" t="s">
        <v>4</v>
      </c>
      <c r="H950" s="68">
        <v>1038</v>
      </c>
      <c r="I950" s="8">
        <f t="shared" si="75"/>
        <v>10.484848484848484</v>
      </c>
      <c r="J950" s="93">
        <v>3.1539999999999999</v>
      </c>
      <c r="K950" s="69">
        <v>99</v>
      </c>
      <c r="L950" s="68">
        <v>365</v>
      </c>
      <c r="M950" s="8">
        <f t="shared" si="76"/>
        <v>3.6868686868686869</v>
      </c>
      <c r="N950" s="93">
        <v>2.0289999999999999</v>
      </c>
      <c r="O950" s="69">
        <f t="shared" si="81"/>
        <v>99</v>
      </c>
      <c r="P950" s="181">
        <f t="shared" si="77"/>
        <v>2.8438356164383563</v>
      </c>
      <c r="Q950" s="77" t="s">
        <v>716</v>
      </c>
      <c r="V950" s="84">
        <v>0.4055555555555555</v>
      </c>
      <c r="W950" s="85">
        <v>0.56944444444444442</v>
      </c>
      <c r="X950" s="86">
        <f t="shared" si="78"/>
        <v>0.16388888888888892</v>
      </c>
    </row>
    <row r="951" spans="1:24" x14ac:dyDescent="0.3">
      <c r="A951" s="44" t="s">
        <v>7858</v>
      </c>
      <c r="B951" s="68" t="s">
        <v>550</v>
      </c>
      <c r="C951" s="2" t="s">
        <v>6</v>
      </c>
      <c r="D951" s="2">
        <v>73</v>
      </c>
      <c r="E951" s="6">
        <v>17032</v>
      </c>
      <c r="F951" s="7">
        <v>43844.585590277777</v>
      </c>
      <c r="G951" s="69" t="s">
        <v>4</v>
      </c>
      <c r="H951" s="68">
        <v>1774</v>
      </c>
      <c r="I951" s="8">
        <f t="shared" si="75"/>
        <v>17.91919191919192</v>
      </c>
      <c r="J951" s="93">
        <v>4.4189999999999996</v>
      </c>
      <c r="K951" s="69">
        <v>99</v>
      </c>
      <c r="L951" s="68">
        <v>535</v>
      </c>
      <c r="M951" s="8">
        <f t="shared" si="76"/>
        <v>5.404040404040404</v>
      </c>
      <c r="N951" s="93">
        <v>2.4950000000000001</v>
      </c>
      <c r="O951" s="69">
        <f t="shared" si="81"/>
        <v>99</v>
      </c>
      <c r="P951" s="181">
        <f t="shared" si="77"/>
        <v>3.31588785046729</v>
      </c>
      <c r="Q951" s="77" t="s">
        <v>716</v>
      </c>
      <c r="V951" s="84">
        <v>0.43611111111111112</v>
      </c>
      <c r="W951" s="85">
        <v>0.58333333333333337</v>
      </c>
      <c r="X951" s="86">
        <f t="shared" si="78"/>
        <v>0.14722222222222225</v>
      </c>
    </row>
    <row r="952" spans="1:24" x14ac:dyDescent="0.3">
      <c r="A952" s="44" t="s">
        <v>7859</v>
      </c>
      <c r="B952" s="68" t="s">
        <v>7860</v>
      </c>
      <c r="C952" s="2" t="s">
        <v>1</v>
      </c>
      <c r="D952" s="2">
        <v>48</v>
      </c>
      <c r="E952" s="6">
        <v>26104</v>
      </c>
      <c r="F952" s="7">
        <v>43844.600972222222</v>
      </c>
      <c r="G952" s="69" t="s">
        <v>4</v>
      </c>
      <c r="H952" s="68">
        <v>1200</v>
      </c>
      <c r="I952" s="8">
        <f t="shared" si="75"/>
        <v>12.121212121212121</v>
      </c>
      <c r="J952" s="93">
        <v>3.2519999999999998</v>
      </c>
      <c r="K952" s="69">
        <v>99</v>
      </c>
      <c r="L952" s="68">
        <v>358</v>
      </c>
      <c r="M952" s="8">
        <f t="shared" si="76"/>
        <v>3.6161616161616164</v>
      </c>
      <c r="N952" s="93">
        <v>1.6020000000000001</v>
      </c>
      <c r="O952" s="69">
        <f t="shared" si="81"/>
        <v>99</v>
      </c>
      <c r="P952" s="181">
        <f t="shared" si="77"/>
        <v>3.3519553072625694</v>
      </c>
      <c r="Q952" s="77" t="s">
        <v>7713</v>
      </c>
      <c r="V952" s="84">
        <v>0.4381944444444445</v>
      </c>
      <c r="W952" s="85">
        <v>0.60069444444444442</v>
      </c>
      <c r="X952" s="86">
        <f t="shared" si="78"/>
        <v>0.16249999999999992</v>
      </c>
    </row>
    <row r="953" spans="1:24" x14ac:dyDescent="0.3">
      <c r="A953" s="44" t="s">
        <v>7861</v>
      </c>
      <c r="B953" s="68" t="s">
        <v>7862</v>
      </c>
      <c r="C953" s="2" t="s">
        <v>1</v>
      </c>
      <c r="D953" s="2">
        <v>58</v>
      </c>
      <c r="E953" s="6">
        <v>22376</v>
      </c>
      <c r="F953" s="7">
        <v>43844.613333333335</v>
      </c>
      <c r="G953" s="69" t="s">
        <v>4</v>
      </c>
      <c r="H953" s="68">
        <v>2061</v>
      </c>
      <c r="I953" s="8">
        <f t="shared" si="75"/>
        <v>20.61</v>
      </c>
      <c r="J953" s="93">
        <v>4.6139999999999999</v>
      </c>
      <c r="K953" s="69">
        <v>100</v>
      </c>
      <c r="L953" s="68">
        <v>440</v>
      </c>
      <c r="M953" s="8">
        <f t="shared" si="76"/>
        <v>4.4000000000000004</v>
      </c>
      <c r="N953" s="93">
        <v>2.16</v>
      </c>
      <c r="O953" s="69">
        <f t="shared" si="81"/>
        <v>100</v>
      </c>
      <c r="P953" s="181">
        <f t="shared" si="77"/>
        <v>4.6840909090909086</v>
      </c>
      <c r="Q953" s="77" t="s">
        <v>716</v>
      </c>
      <c r="V953" s="84">
        <v>0.45555555555555555</v>
      </c>
      <c r="W953" s="85">
        <v>0.61805555555555558</v>
      </c>
      <c r="X953" s="86">
        <f t="shared" si="78"/>
        <v>0.16250000000000003</v>
      </c>
    </row>
    <row r="954" spans="1:24" x14ac:dyDescent="0.3">
      <c r="A954" s="44" t="s">
        <v>7863</v>
      </c>
      <c r="B954" s="68" t="s">
        <v>7864</v>
      </c>
      <c r="C954" s="2" t="s">
        <v>6</v>
      </c>
      <c r="D954" s="2">
        <v>60</v>
      </c>
      <c r="E954" s="6">
        <v>21815</v>
      </c>
      <c r="F954" s="7">
        <v>43844.632199074076</v>
      </c>
      <c r="G954" s="69" t="s">
        <v>4</v>
      </c>
      <c r="H954" s="68">
        <v>987</v>
      </c>
      <c r="I954" s="8">
        <f t="shared" si="75"/>
        <v>9.9696969696969688</v>
      </c>
      <c r="J954" s="93">
        <v>3.0049999999999999</v>
      </c>
      <c r="K954" s="69">
        <v>99</v>
      </c>
      <c r="L954" s="68">
        <v>397</v>
      </c>
      <c r="M954" s="8">
        <f t="shared" si="76"/>
        <v>4.0101010101010104</v>
      </c>
      <c r="N954" s="93">
        <v>2.0329999999999999</v>
      </c>
      <c r="O954" s="69">
        <f t="shared" si="81"/>
        <v>99</v>
      </c>
      <c r="P954" s="181">
        <f t="shared" si="77"/>
        <v>2.4861460957178836</v>
      </c>
      <c r="Q954" s="77" t="s">
        <v>716</v>
      </c>
      <c r="V954" s="84">
        <v>0.47291666666666665</v>
      </c>
      <c r="W954" s="85">
        <v>0.63194444444444442</v>
      </c>
      <c r="X954" s="86">
        <f t="shared" si="78"/>
        <v>0.15902777777777777</v>
      </c>
    </row>
    <row r="955" spans="1:24" x14ac:dyDescent="0.3">
      <c r="A955" s="44" t="s">
        <v>7865</v>
      </c>
      <c r="B955" s="68" t="s">
        <v>1912</v>
      </c>
      <c r="C955" s="2" t="s">
        <v>1</v>
      </c>
      <c r="D955" s="2">
        <v>52</v>
      </c>
      <c r="E955" s="6">
        <v>24846</v>
      </c>
      <c r="F955" s="7">
        <v>43844.645115740743</v>
      </c>
      <c r="G955" s="69" t="s">
        <v>4</v>
      </c>
      <c r="H955" s="68">
        <v>1120</v>
      </c>
      <c r="I955" s="8">
        <f t="shared" si="75"/>
        <v>11.313131313131313</v>
      </c>
      <c r="J955" s="93">
        <v>3.2749999999999999</v>
      </c>
      <c r="K955" s="69">
        <v>99</v>
      </c>
      <c r="L955" s="68">
        <v>379</v>
      </c>
      <c r="M955" s="8">
        <f t="shared" si="76"/>
        <v>3.8282828282828283</v>
      </c>
      <c r="N955" s="93">
        <v>1.9059999999999999</v>
      </c>
      <c r="O955" s="69">
        <f t="shared" si="81"/>
        <v>99</v>
      </c>
      <c r="P955" s="181">
        <f t="shared" si="77"/>
        <v>2.9551451187335092</v>
      </c>
      <c r="Q955" s="77" t="s">
        <v>716</v>
      </c>
      <c r="V955" s="84">
        <v>0.48055555555555557</v>
      </c>
      <c r="W955" s="85">
        <v>0.64583333333333337</v>
      </c>
      <c r="X955" s="86">
        <f t="shared" si="78"/>
        <v>0.1652777777777778</v>
      </c>
    </row>
    <row r="956" spans="1:24" x14ac:dyDescent="0.3">
      <c r="A956" s="44" t="s">
        <v>7866</v>
      </c>
      <c r="B956" s="68" t="s">
        <v>7867</v>
      </c>
      <c r="C956" s="2" t="s">
        <v>6</v>
      </c>
      <c r="D956" s="2">
        <v>71</v>
      </c>
      <c r="E956" s="6">
        <v>17686</v>
      </c>
      <c r="F956" s="7">
        <v>43844.659409722219</v>
      </c>
      <c r="G956" s="69" t="s">
        <v>4</v>
      </c>
      <c r="H956" s="68">
        <v>1258</v>
      </c>
      <c r="I956" s="8">
        <f t="shared" si="75"/>
        <v>12.707070707070708</v>
      </c>
      <c r="J956" s="93">
        <v>3.399</v>
      </c>
      <c r="K956" s="69">
        <v>99</v>
      </c>
      <c r="L956" s="68">
        <v>390</v>
      </c>
      <c r="M956" s="8">
        <f t="shared" si="76"/>
        <v>3.9393939393939394</v>
      </c>
      <c r="N956" s="93">
        <v>2.1280000000000001</v>
      </c>
      <c r="O956" s="69">
        <f t="shared" si="81"/>
        <v>99</v>
      </c>
      <c r="P956" s="181">
        <f t="shared" si="77"/>
        <v>3.2256410256410257</v>
      </c>
      <c r="Q956" s="77" t="s">
        <v>716</v>
      </c>
      <c r="V956" s="84">
        <v>0.50694444444444442</v>
      </c>
      <c r="W956" s="85">
        <v>0.66666666666666663</v>
      </c>
      <c r="X956" s="86">
        <f t="shared" si="78"/>
        <v>0.15972222222222221</v>
      </c>
    </row>
    <row r="957" spans="1:24" x14ac:dyDescent="0.3">
      <c r="A957" s="44" t="s">
        <v>7868</v>
      </c>
      <c r="B957" s="68" t="s">
        <v>7869</v>
      </c>
      <c r="C957" s="2" t="s">
        <v>6</v>
      </c>
      <c r="D957" s="2">
        <v>82</v>
      </c>
      <c r="E957" s="6">
        <v>13599</v>
      </c>
      <c r="F957" s="7">
        <v>43844.671550925923</v>
      </c>
      <c r="G957" s="69" t="s">
        <v>4</v>
      </c>
      <c r="H957" s="68">
        <v>2073</v>
      </c>
      <c r="I957" s="8">
        <f t="shared" si="75"/>
        <v>20.73</v>
      </c>
      <c r="J957" s="93">
        <v>4.2939999999999996</v>
      </c>
      <c r="K957" s="69">
        <v>100</v>
      </c>
      <c r="L957" s="68">
        <v>893</v>
      </c>
      <c r="M957" s="8">
        <f t="shared" si="76"/>
        <v>8.93</v>
      </c>
      <c r="N957" s="93">
        <v>2.9380000000000002</v>
      </c>
      <c r="O957" s="69">
        <f t="shared" si="81"/>
        <v>100</v>
      </c>
      <c r="P957" s="181">
        <f t="shared" si="77"/>
        <v>2.3213885778275478</v>
      </c>
      <c r="Q957" s="77" t="s">
        <v>716</v>
      </c>
      <c r="V957" s="84">
        <v>0.52222222222222225</v>
      </c>
      <c r="W957" s="85">
        <v>0.68055555555555547</v>
      </c>
      <c r="X957" s="86">
        <f t="shared" si="78"/>
        <v>0.15833333333333321</v>
      </c>
    </row>
    <row r="958" spans="1:24" x14ac:dyDescent="0.3">
      <c r="A958" s="44" t="s">
        <v>7870</v>
      </c>
      <c r="B958" s="68" t="s">
        <v>15</v>
      </c>
      <c r="C958" s="2" t="s">
        <v>1</v>
      </c>
      <c r="D958" s="2">
        <v>65</v>
      </c>
      <c r="E958" s="6">
        <v>19860</v>
      </c>
      <c r="F958" s="7">
        <v>43845.377106481479</v>
      </c>
      <c r="G958" s="69" t="s">
        <v>71</v>
      </c>
      <c r="H958" s="68">
        <v>3017</v>
      </c>
      <c r="I958" s="8">
        <f t="shared" si="75"/>
        <v>30.474747474747474</v>
      </c>
      <c r="J958" s="93">
        <v>5.9059999999999997</v>
      </c>
      <c r="K958" s="69">
        <v>99</v>
      </c>
      <c r="L958" s="68">
        <v>644</v>
      </c>
      <c r="M958" s="8">
        <f t="shared" si="76"/>
        <v>6.5050505050505052</v>
      </c>
      <c r="N958" s="93">
        <v>2.9740000000000002</v>
      </c>
      <c r="O958" s="69">
        <f t="shared" si="81"/>
        <v>99</v>
      </c>
      <c r="P958" s="181">
        <f t="shared" si="77"/>
        <v>4.6847826086956523</v>
      </c>
      <c r="Q958" s="77" t="s">
        <v>716</v>
      </c>
      <c r="V958" s="84">
        <v>0.37847222222222227</v>
      </c>
      <c r="W958" s="85">
        <v>0.53472222222222221</v>
      </c>
      <c r="X958" s="86">
        <f t="shared" si="78"/>
        <v>0.15624999999999994</v>
      </c>
    </row>
    <row r="959" spans="1:24" x14ac:dyDescent="0.3">
      <c r="A959" s="44" t="s">
        <v>7871</v>
      </c>
      <c r="B959" s="68" t="s">
        <v>7872</v>
      </c>
      <c r="C959" s="2" t="s">
        <v>1</v>
      </c>
      <c r="D959" s="2">
        <v>69</v>
      </c>
      <c r="E959" s="6">
        <v>18357</v>
      </c>
      <c r="F959" s="7">
        <v>43845.410300925927</v>
      </c>
      <c r="G959" s="69" t="s">
        <v>71</v>
      </c>
      <c r="H959" s="68">
        <v>2066</v>
      </c>
      <c r="I959" s="8">
        <f t="shared" si="75"/>
        <v>20.66</v>
      </c>
      <c r="J959" s="93">
        <v>5.2690000000000001</v>
      </c>
      <c r="K959" s="69">
        <v>100</v>
      </c>
      <c r="L959" s="68">
        <v>708</v>
      </c>
      <c r="M959" s="8">
        <f t="shared" si="76"/>
        <v>7.08</v>
      </c>
      <c r="N959" s="93">
        <v>2.6080000000000001</v>
      </c>
      <c r="O959" s="69">
        <f t="shared" si="81"/>
        <v>100</v>
      </c>
      <c r="P959" s="181">
        <f t="shared" si="77"/>
        <v>2.9180790960451977</v>
      </c>
      <c r="Q959" s="77" t="s">
        <v>716</v>
      </c>
      <c r="V959" s="84">
        <v>0.40972222222222227</v>
      </c>
      <c r="W959" s="85">
        <v>0.5625</v>
      </c>
      <c r="X959" s="86">
        <f t="shared" si="78"/>
        <v>0.15277777777777773</v>
      </c>
    </row>
    <row r="960" spans="1:24" x14ac:dyDescent="0.3">
      <c r="A960" s="44" t="s">
        <v>7873</v>
      </c>
      <c r="B960" s="68" t="s">
        <v>7874</v>
      </c>
      <c r="C960" s="2" t="s">
        <v>1</v>
      </c>
      <c r="D960" s="2">
        <v>42</v>
      </c>
      <c r="E960" s="6">
        <v>28377</v>
      </c>
      <c r="F960" s="7">
        <v>43845.521192129629</v>
      </c>
      <c r="G960" s="69" t="s">
        <v>4</v>
      </c>
      <c r="H960" s="68">
        <v>804</v>
      </c>
      <c r="I960" s="8">
        <f t="shared" si="75"/>
        <v>8.0399999999999991</v>
      </c>
      <c r="J960" s="93">
        <v>3.2749999999999999</v>
      </c>
      <c r="K960" s="69">
        <v>100</v>
      </c>
      <c r="L960" s="68">
        <v>280</v>
      </c>
      <c r="M960" s="8">
        <f t="shared" si="76"/>
        <v>2.8</v>
      </c>
      <c r="N960" s="93">
        <v>1.7</v>
      </c>
      <c r="O960" s="69">
        <f t="shared" si="81"/>
        <v>100</v>
      </c>
      <c r="P960" s="181">
        <f t="shared" si="77"/>
        <v>2.8714285714285714</v>
      </c>
      <c r="Q960" s="77" t="s">
        <v>716</v>
      </c>
      <c r="V960" s="84">
        <v>0.375</v>
      </c>
      <c r="W960" s="85">
        <v>0.52083333333333337</v>
      </c>
      <c r="X960" s="86">
        <f t="shared" si="78"/>
        <v>0.14583333333333337</v>
      </c>
    </row>
    <row r="961" spans="1:24" x14ac:dyDescent="0.3">
      <c r="A961" s="44" t="s">
        <v>2119</v>
      </c>
      <c r="B961" s="68" t="s">
        <v>1456</v>
      </c>
      <c r="C961" s="2" t="s">
        <v>1</v>
      </c>
      <c r="D961" s="2">
        <v>47</v>
      </c>
      <c r="E961" s="6">
        <v>26358</v>
      </c>
      <c r="F961" s="7">
        <v>43845.577604166669</v>
      </c>
      <c r="G961" s="69" t="s">
        <v>4</v>
      </c>
      <c r="H961" s="68">
        <v>1186</v>
      </c>
      <c r="I961" s="8">
        <f t="shared" si="75"/>
        <v>11.979797979797979</v>
      </c>
      <c r="J961" s="93">
        <v>3.8540000000000001</v>
      </c>
      <c r="K961" s="69">
        <v>99</v>
      </c>
      <c r="L961" s="68">
        <v>370</v>
      </c>
      <c r="M961" s="8">
        <f t="shared" si="76"/>
        <v>3.7373737373737375</v>
      </c>
      <c r="N961" s="93">
        <v>2.266</v>
      </c>
      <c r="O961" s="69">
        <f t="shared" si="81"/>
        <v>99</v>
      </c>
      <c r="P961" s="181">
        <f t="shared" si="77"/>
        <v>3.2054054054054051</v>
      </c>
      <c r="Q961" s="77" t="s">
        <v>7726</v>
      </c>
      <c r="V961" s="84">
        <v>0.42986111111111108</v>
      </c>
      <c r="W961" s="85">
        <v>0.58333333333333337</v>
      </c>
      <c r="X961" s="86">
        <f t="shared" si="78"/>
        <v>0.15347222222222229</v>
      </c>
    </row>
    <row r="962" spans="1:24" x14ac:dyDescent="0.3">
      <c r="A962" s="44" t="s">
        <v>7875</v>
      </c>
      <c r="B962" s="68" t="s">
        <v>7876</v>
      </c>
      <c r="C962" s="2" t="s">
        <v>6</v>
      </c>
      <c r="D962" s="2">
        <v>30</v>
      </c>
      <c r="E962" s="6">
        <v>32836</v>
      </c>
      <c r="F962" s="7">
        <v>43845.598738425928</v>
      </c>
      <c r="G962" s="69" t="s">
        <v>4</v>
      </c>
      <c r="H962" s="68">
        <v>1126</v>
      </c>
      <c r="I962" s="8">
        <f t="shared" si="75"/>
        <v>11.373737373737374</v>
      </c>
      <c r="J962" s="93">
        <v>3.84</v>
      </c>
      <c r="K962" s="69">
        <v>99</v>
      </c>
      <c r="L962" s="68">
        <v>356</v>
      </c>
      <c r="M962" s="8">
        <f t="shared" si="76"/>
        <v>3.595959595959596</v>
      </c>
      <c r="N962" s="93">
        <v>2.1230000000000002</v>
      </c>
      <c r="O962" s="69">
        <f t="shared" si="81"/>
        <v>99</v>
      </c>
      <c r="P962" s="181">
        <f t="shared" si="77"/>
        <v>3.1629213483146068</v>
      </c>
      <c r="Q962" s="77" t="s">
        <v>716</v>
      </c>
      <c r="V962" s="84">
        <v>0.46111111111111108</v>
      </c>
      <c r="W962" s="85">
        <v>0.60416666666666663</v>
      </c>
      <c r="X962" s="86">
        <f t="shared" si="78"/>
        <v>0.14305555555555555</v>
      </c>
    </row>
    <row r="963" spans="1:24" x14ac:dyDescent="0.3">
      <c r="A963" s="44" t="s">
        <v>7877</v>
      </c>
      <c r="B963" s="68" t="s">
        <v>7878</v>
      </c>
      <c r="C963" s="2" t="s">
        <v>1</v>
      </c>
      <c r="D963" s="2">
        <v>58</v>
      </c>
      <c r="E963" s="6">
        <v>22553</v>
      </c>
      <c r="F963" s="7">
        <v>43845.616759259261</v>
      </c>
      <c r="G963" s="69" t="s">
        <v>4</v>
      </c>
      <c r="H963" s="68">
        <v>1794</v>
      </c>
      <c r="I963" s="8">
        <f t="shared" ref="I963:I1026" si="82">H963/K963</f>
        <v>18.121212121212121</v>
      </c>
      <c r="J963" s="93">
        <v>3.6989999999999998</v>
      </c>
      <c r="K963" s="69">
        <v>99</v>
      </c>
      <c r="L963" s="68">
        <v>432</v>
      </c>
      <c r="M963" s="8">
        <f t="shared" ref="M963:M1026" si="83">L963/O963</f>
        <v>4.3636363636363633</v>
      </c>
      <c r="N963" s="93">
        <v>2.1070000000000002</v>
      </c>
      <c r="O963" s="69">
        <f t="shared" ref="O963:O989" si="84">K963</f>
        <v>99</v>
      </c>
      <c r="P963" s="181">
        <f t="shared" ref="P963:P1026" si="85">I963/M963</f>
        <v>4.1527777777777777</v>
      </c>
      <c r="Q963" s="77" t="s">
        <v>716</v>
      </c>
      <c r="V963" s="84">
        <v>0.47013888888888888</v>
      </c>
      <c r="W963" s="85">
        <v>0.61805555555555558</v>
      </c>
      <c r="X963" s="86">
        <f t="shared" ref="X963:X1026" si="86">IF(AND(W963&lt;&gt;0,V963&lt;&gt;0),W963-V963,"No_data")</f>
        <v>0.1479166666666667</v>
      </c>
    </row>
    <row r="964" spans="1:24" x14ac:dyDescent="0.3">
      <c r="A964" s="44" t="s">
        <v>7879</v>
      </c>
      <c r="B964" s="68" t="s">
        <v>820</v>
      </c>
      <c r="C964" s="2" t="s">
        <v>1</v>
      </c>
      <c r="D964" s="2">
        <v>77</v>
      </c>
      <c r="E964" s="6">
        <v>15633</v>
      </c>
      <c r="F964" s="7">
        <v>43845.63</v>
      </c>
      <c r="G964" s="69" t="s">
        <v>4</v>
      </c>
      <c r="H964" s="68">
        <v>1216</v>
      </c>
      <c r="I964" s="8">
        <f t="shared" si="82"/>
        <v>12.282828282828282</v>
      </c>
      <c r="J964" s="93">
        <v>3.673</v>
      </c>
      <c r="K964" s="69">
        <v>99</v>
      </c>
      <c r="L964" s="68">
        <v>334</v>
      </c>
      <c r="M964" s="8">
        <f t="shared" si="83"/>
        <v>3.3737373737373737</v>
      </c>
      <c r="N964" s="93">
        <v>1.601</v>
      </c>
      <c r="O964" s="69">
        <f t="shared" si="84"/>
        <v>99</v>
      </c>
      <c r="P964" s="181">
        <f t="shared" si="85"/>
        <v>3.6407185628742513</v>
      </c>
      <c r="Q964" s="77" t="s">
        <v>716</v>
      </c>
      <c r="V964" s="84">
        <v>0.46249999999999997</v>
      </c>
      <c r="W964" s="85">
        <v>0.63194444444444442</v>
      </c>
      <c r="X964" s="86">
        <f t="shared" si="86"/>
        <v>0.16944444444444445</v>
      </c>
    </row>
    <row r="965" spans="1:24" x14ac:dyDescent="0.3">
      <c r="A965" s="44" t="s">
        <v>7880</v>
      </c>
      <c r="B965" s="68" t="s">
        <v>462</v>
      </c>
      <c r="C965" s="2" t="s">
        <v>1</v>
      </c>
      <c r="D965" s="2">
        <v>52</v>
      </c>
      <c r="E965" s="6">
        <v>24728</v>
      </c>
      <c r="F965" s="7">
        <v>43845.63</v>
      </c>
      <c r="G965" s="69" t="s">
        <v>4</v>
      </c>
      <c r="H965" s="68">
        <v>2573</v>
      </c>
      <c r="I965" s="8">
        <f t="shared" si="82"/>
        <v>25.98989898989899</v>
      </c>
      <c r="J965" s="93">
        <v>1.9350000000000001</v>
      </c>
      <c r="K965" s="69">
        <v>99</v>
      </c>
      <c r="L965" s="68">
        <v>319</v>
      </c>
      <c r="M965" s="8">
        <f t="shared" si="83"/>
        <v>3.2222222222222223</v>
      </c>
      <c r="N965" s="93">
        <v>0.67800000000000005</v>
      </c>
      <c r="O965" s="69">
        <f t="shared" si="84"/>
        <v>99</v>
      </c>
      <c r="P965" s="181">
        <f t="shared" si="85"/>
        <v>8.0658307210031346</v>
      </c>
      <c r="Q965" s="77" t="s">
        <v>716</v>
      </c>
      <c r="V965" s="84">
        <v>0.4861111111111111</v>
      </c>
      <c r="W965" s="85">
        <v>0.64236111111111105</v>
      </c>
      <c r="X965" s="86">
        <f t="shared" si="86"/>
        <v>0.15624999999999994</v>
      </c>
    </row>
    <row r="966" spans="1:24" x14ac:dyDescent="0.3">
      <c r="A966" s="44" t="s">
        <v>7881</v>
      </c>
      <c r="B966" s="68" t="s">
        <v>7882</v>
      </c>
      <c r="C966" s="2" t="s">
        <v>1</v>
      </c>
      <c r="D966" s="2">
        <v>83</v>
      </c>
      <c r="E966" s="6">
        <v>13265</v>
      </c>
      <c r="F966" s="7">
        <v>43845.650960648149</v>
      </c>
      <c r="G966" s="69" t="s">
        <v>4</v>
      </c>
      <c r="H966" s="68">
        <v>3470</v>
      </c>
      <c r="I966" s="8">
        <f t="shared" si="82"/>
        <v>35.050505050505052</v>
      </c>
      <c r="J966" s="93">
        <v>6.157</v>
      </c>
      <c r="K966" s="69">
        <v>99</v>
      </c>
      <c r="L966" s="68">
        <v>1596</v>
      </c>
      <c r="M966" s="8">
        <f t="shared" si="83"/>
        <v>16.121212121212121</v>
      </c>
      <c r="N966" s="93">
        <v>3.9849999999999999</v>
      </c>
      <c r="O966" s="69">
        <f t="shared" si="84"/>
        <v>99</v>
      </c>
      <c r="P966" s="181">
        <f t="shared" si="85"/>
        <v>2.174185463659148</v>
      </c>
      <c r="Q966" s="77" t="s">
        <v>716</v>
      </c>
      <c r="V966" s="84">
        <v>0.4909722222222222</v>
      </c>
      <c r="W966" s="85">
        <v>0.65277777777777779</v>
      </c>
      <c r="X966" s="86">
        <f t="shared" si="86"/>
        <v>0.16180555555555559</v>
      </c>
    </row>
    <row r="967" spans="1:24" ht="17.100000000000001" customHeight="1" x14ac:dyDescent="0.3">
      <c r="A967" s="44" t="s">
        <v>7883</v>
      </c>
      <c r="B967" s="68" t="s">
        <v>7884</v>
      </c>
      <c r="C967" s="2" t="s">
        <v>6</v>
      </c>
      <c r="D967" s="2">
        <v>45</v>
      </c>
      <c r="E967" s="6">
        <v>27255</v>
      </c>
      <c r="F967" s="7">
        <v>43845.665173611109</v>
      </c>
      <c r="G967" s="69" t="s">
        <v>4</v>
      </c>
      <c r="H967" s="68">
        <v>1016</v>
      </c>
      <c r="I967" s="8">
        <f t="shared" si="82"/>
        <v>10.16</v>
      </c>
      <c r="J967" s="93">
        <v>3.024</v>
      </c>
      <c r="K967" s="69">
        <v>100</v>
      </c>
      <c r="L967" s="68">
        <v>237</v>
      </c>
      <c r="M967" s="8">
        <f t="shared" si="83"/>
        <v>2.37</v>
      </c>
      <c r="N967" s="93">
        <v>1.454</v>
      </c>
      <c r="O967" s="69">
        <f t="shared" si="84"/>
        <v>100</v>
      </c>
      <c r="P967" s="181">
        <f t="shared" si="85"/>
        <v>4.2869198312236287</v>
      </c>
      <c r="Q967" s="77" t="s">
        <v>7713</v>
      </c>
      <c r="V967" s="84">
        <v>0.49722222222222223</v>
      </c>
      <c r="W967" s="85">
        <v>0.66666666666666663</v>
      </c>
      <c r="X967" s="86">
        <f t="shared" si="86"/>
        <v>0.1694444444444444</v>
      </c>
    </row>
    <row r="968" spans="1:24" ht="17.45" customHeight="1" x14ac:dyDescent="0.3">
      <c r="A968" s="44" t="s">
        <v>7885</v>
      </c>
      <c r="B968" s="68" t="s">
        <v>7886</v>
      </c>
      <c r="C968" s="2" t="s">
        <v>1</v>
      </c>
      <c r="D968" s="2">
        <v>40</v>
      </c>
      <c r="E968" s="6">
        <v>28998</v>
      </c>
      <c r="F968" s="7">
        <v>43845.678773148145</v>
      </c>
      <c r="G968" s="69" t="s">
        <v>4</v>
      </c>
      <c r="H968" s="68">
        <v>954</v>
      </c>
      <c r="I968" s="8">
        <f t="shared" si="82"/>
        <v>9.5399999999999991</v>
      </c>
      <c r="J968" s="93">
        <v>3.2730000000000001</v>
      </c>
      <c r="K968" s="69">
        <v>100</v>
      </c>
      <c r="L968" s="68">
        <v>331</v>
      </c>
      <c r="M968" s="8">
        <f t="shared" si="83"/>
        <v>3.31</v>
      </c>
      <c r="N968" s="93">
        <v>1.7210000000000001</v>
      </c>
      <c r="O968" s="69">
        <f t="shared" si="84"/>
        <v>100</v>
      </c>
      <c r="P968" s="181">
        <f t="shared" si="85"/>
        <v>2.8821752265861025</v>
      </c>
      <c r="Q968" s="77" t="s">
        <v>716</v>
      </c>
      <c r="V968" s="84">
        <v>0.51180555555555551</v>
      </c>
      <c r="W968" s="85">
        <v>0.68055555555555547</v>
      </c>
      <c r="X968" s="86">
        <f t="shared" si="86"/>
        <v>0.16874999999999996</v>
      </c>
    </row>
    <row r="969" spans="1:24" x14ac:dyDescent="0.3">
      <c r="A969" s="44" t="s">
        <v>7887</v>
      </c>
      <c r="B969" s="68" t="s">
        <v>1130</v>
      </c>
      <c r="C969" s="2" t="s">
        <v>1</v>
      </c>
      <c r="D969" s="2">
        <v>57</v>
      </c>
      <c r="E969" s="6">
        <v>23002</v>
      </c>
      <c r="F969" s="7">
        <v>43846.52134259259</v>
      </c>
      <c r="G969" s="69" t="s">
        <v>4</v>
      </c>
      <c r="H969" s="68">
        <v>1359</v>
      </c>
      <c r="I969" s="8">
        <f t="shared" si="82"/>
        <v>13.727272727272727</v>
      </c>
      <c r="J969" s="93">
        <v>3.5990000000000002</v>
      </c>
      <c r="K969" s="69">
        <v>99</v>
      </c>
      <c r="L969" s="68">
        <v>614</v>
      </c>
      <c r="M969" s="8">
        <f t="shared" si="83"/>
        <v>6.2020202020202024</v>
      </c>
      <c r="N969" s="93">
        <v>2.4239999999999999</v>
      </c>
      <c r="O969" s="69">
        <f t="shared" si="84"/>
        <v>99</v>
      </c>
      <c r="P969" s="181">
        <f t="shared" si="85"/>
        <v>2.2133550488599347</v>
      </c>
      <c r="Q969" s="77" t="s">
        <v>716</v>
      </c>
      <c r="V969" s="84">
        <v>0.37291666666666662</v>
      </c>
      <c r="W969" s="85">
        <v>0.52083333333333337</v>
      </c>
      <c r="X969" s="86">
        <f t="shared" si="86"/>
        <v>0.14791666666666675</v>
      </c>
    </row>
    <row r="970" spans="1:24" x14ac:dyDescent="0.3">
      <c r="A970" s="44" t="s">
        <v>7888</v>
      </c>
      <c r="B970" s="68" t="s">
        <v>7889</v>
      </c>
      <c r="C970" s="2" t="s">
        <v>1</v>
      </c>
      <c r="D970" s="2">
        <v>63</v>
      </c>
      <c r="E970" s="6">
        <v>20698</v>
      </c>
      <c r="F970" s="7">
        <v>43846.534375000003</v>
      </c>
      <c r="G970" s="69" t="s">
        <v>4</v>
      </c>
      <c r="H970" s="68">
        <v>2584</v>
      </c>
      <c r="I970" s="8">
        <f t="shared" si="82"/>
        <v>26.1010101010101</v>
      </c>
      <c r="J970" s="93">
        <v>5.5919999999999996</v>
      </c>
      <c r="K970" s="69">
        <v>99</v>
      </c>
      <c r="L970" s="68">
        <v>417</v>
      </c>
      <c r="M970" s="8">
        <f t="shared" si="83"/>
        <v>4.2121212121212119</v>
      </c>
      <c r="N970" s="93">
        <v>2.0470000000000002</v>
      </c>
      <c r="O970" s="69">
        <f t="shared" si="84"/>
        <v>99</v>
      </c>
      <c r="P970" s="181">
        <f t="shared" si="85"/>
        <v>6.1966426858513195</v>
      </c>
      <c r="Q970" s="77" t="s">
        <v>716</v>
      </c>
      <c r="V970" s="84">
        <v>0.39583333333333331</v>
      </c>
      <c r="W970" s="85">
        <v>0.53472222222222221</v>
      </c>
      <c r="X970" s="86">
        <f t="shared" si="86"/>
        <v>0.1388888888888889</v>
      </c>
    </row>
    <row r="971" spans="1:24" x14ac:dyDescent="0.3">
      <c r="A971" s="44" t="s">
        <v>7890</v>
      </c>
      <c r="B971" s="68" t="s">
        <v>7891</v>
      </c>
      <c r="C971" s="2" t="s">
        <v>1</v>
      </c>
      <c r="D971" s="2">
        <v>61</v>
      </c>
      <c r="E971" s="6">
        <v>21302</v>
      </c>
      <c r="F971" s="7">
        <v>43846.551238425927</v>
      </c>
      <c r="G971" s="69" t="s">
        <v>4</v>
      </c>
      <c r="H971" s="68">
        <v>1204</v>
      </c>
      <c r="I971" s="8">
        <f t="shared" si="82"/>
        <v>12.161616161616161</v>
      </c>
      <c r="J971" s="93">
        <v>3.5590000000000002</v>
      </c>
      <c r="K971" s="69">
        <v>99</v>
      </c>
      <c r="L971" s="68">
        <v>416</v>
      </c>
      <c r="M971" s="8">
        <f t="shared" si="83"/>
        <v>4.2020202020202024</v>
      </c>
      <c r="N971" s="93">
        <v>2.1040000000000001</v>
      </c>
      <c r="O971" s="69">
        <f t="shared" si="84"/>
        <v>99</v>
      </c>
      <c r="P971" s="181">
        <f t="shared" si="85"/>
        <v>2.8942307692307687</v>
      </c>
      <c r="Q971" s="77" t="s">
        <v>716</v>
      </c>
      <c r="V971" s="84">
        <v>0.39861111111111108</v>
      </c>
      <c r="W971" s="85">
        <v>0.54861111111111105</v>
      </c>
      <c r="X971" s="86">
        <f t="shared" si="86"/>
        <v>0.14999999999999997</v>
      </c>
    </row>
    <row r="972" spans="1:24" x14ac:dyDescent="0.3">
      <c r="A972" s="44" t="s">
        <v>7892</v>
      </c>
      <c r="B972" s="68" t="s">
        <v>7893</v>
      </c>
      <c r="C972" s="2" t="s">
        <v>1</v>
      </c>
      <c r="D972" s="2">
        <v>70</v>
      </c>
      <c r="E972" s="6">
        <v>18237</v>
      </c>
      <c r="F972" s="7">
        <v>43846.56753472222</v>
      </c>
      <c r="G972" s="69" t="s">
        <v>4</v>
      </c>
      <c r="H972" s="68">
        <v>1981</v>
      </c>
      <c r="I972" s="8">
        <f t="shared" si="82"/>
        <v>19.809999999999999</v>
      </c>
      <c r="J972" s="93">
        <v>4.4169999999999998</v>
      </c>
      <c r="K972" s="69">
        <v>100</v>
      </c>
      <c r="L972" s="68">
        <v>502</v>
      </c>
      <c r="M972" s="8">
        <f t="shared" si="83"/>
        <v>5.0199999999999996</v>
      </c>
      <c r="N972" s="93">
        <v>2.1320000000000001</v>
      </c>
      <c r="O972" s="69">
        <f t="shared" si="84"/>
        <v>100</v>
      </c>
      <c r="P972" s="181">
        <f t="shared" si="85"/>
        <v>3.9462151394422311</v>
      </c>
      <c r="Q972" s="77" t="s">
        <v>716</v>
      </c>
      <c r="V972" s="84">
        <v>0.41250000000000003</v>
      </c>
      <c r="W972" s="85">
        <v>0.56944444444444442</v>
      </c>
      <c r="X972" s="86">
        <f t="shared" si="86"/>
        <v>0.15694444444444439</v>
      </c>
    </row>
    <row r="973" spans="1:24" x14ac:dyDescent="0.3">
      <c r="A973" s="44" t="s">
        <v>7894</v>
      </c>
      <c r="B973" s="68" t="s">
        <v>7895</v>
      </c>
      <c r="C973" s="2" t="s">
        <v>1</v>
      </c>
      <c r="D973" s="2">
        <v>46</v>
      </c>
      <c r="E973" s="6">
        <v>26710</v>
      </c>
      <c r="F973" s="7">
        <v>43846.583784722221</v>
      </c>
      <c r="G973" s="69" t="s">
        <v>4</v>
      </c>
      <c r="H973" s="68">
        <v>649</v>
      </c>
      <c r="I973" s="8">
        <f t="shared" si="82"/>
        <v>6.5555555555555554</v>
      </c>
      <c r="J973" s="93">
        <v>2.4039999999999999</v>
      </c>
      <c r="K973" s="69">
        <v>99</v>
      </c>
      <c r="L973" s="68">
        <v>227</v>
      </c>
      <c r="M973" s="8">
        <f t="shared" si="83"/>
        <v>2.2929292929292928</v>
      </c>
      <c r="N973" s="93">
        <v>1.3939999999999999</v>
      </c>
      <c r="O973" s="69">
        <f t="shared" si="84"/>
        <v>99</v>
      </c>
      <c r="P973" s="181">
        <f t="shared" si="85"/>
        <v>2.8590308370044055</v>
      </c>
      <c r="Q973" s="77" t="s">
        <v>716</v>
      </c>
      <c r="V973" s="84">
        <v>0.4236111111111111</v>
      </c>
      <c r="W973" s="85">
        <v>0.58333333333333337</v>
      </c>
      <c r="X973" s="86">
        <f t="shared" si="86"/>
        <v>0.15972222222222227</v>
      </c>
    </row>
    <row r="974" spans="1:24" x14ac:dyDescent="0.3">
      <c r="A974" s="44" t="s">
        <v>7896</v>
      </c>
      <c r="B974" s="68" t="s">
        <v>7897</v>
      </c>
      <c r="C974" s="2" t="s">
        <v>1</v>
      </c>
      <c r="D974" s="2">
        <v>48</v>
      </c>
      <c r="E974" s="6">
        <v>25990</v>
      </c>
      <c r="F974" s="7">
        <v>43846.597546296296</v>
      </c>
      <c r="G974" s="69" t="s">
        <v>4</v>
      </c>
      <c r="H974" s="68">
        <v>1124</v>
      </c>
      <c r="I974" s="8">
        <f t="shared" si="82"/>
        <v>11.353535353535353</v>
      </c>
      <c r="J974" s="93">
        <v>2.9359999999999999</v>
      </c>
      <c r="K974" s="69">
        <v>99</v>
      </c>
      <c r="L974" s="68">
        <v>317</v>
      </c>
      <c r="M974" s="8">
        <f t="shared" si="83"/>
        <v>3.202020202020202</v>
      </c>
      <c r="N974" s="93">
        <v>1.5249999999999999</v>
      </c>
      <c r="O974" s="69">
        <f t="shared" si="84"/>
        <v>99</v>
      </c>
      <c r="P974" s="181">
        <f t="shared" si="85"/>
        <v>3.5457413249211354</v>
      </c>
      <c r="Q974" s="77" t="s">
        <v>716</v>
      </c>
      <c r="V974" s="84">
        <v>0.44930555555555557</v>
      </c>
      <c r="W974" s="85">
        <v>0.59722222222222221</v>
      </c>
      <c r="X974" s="86">
        <f t="shared" si="86"/>
        <v>0.14791666666666664</v>
      </c>
    </row>
    <row r="975" spans="1:24" x14ac:dyDescent="0.3">
      <c r="A975" s="44" t="s">
        <v>7898</v>
      </c>
      <c r="B975" s="68" t="s">
        <v>1647</v>
      </c>
      <c r="C975" s="2" t="s">
        <v>1</v>
      </c>
      <c r="D975" s="2">
        <v>40</v>
      </c>
      <c r="E975" s="6">
        <v>29129</v>
      </c>
      <c r="F975" s="7">
        <v>43846.61791666667</v>
      </c>
      <c r="G975" s="69" t="s">
        <v>4</v>
      </c>
      <c r="H975" s="68">
        <v>1293</v>
      </c>
      <c r="I975" s="8">
        <f t="shared" si="82"/>
        <v>13.060606060606061</v>
      </c>
      <c r="J975" s="93">
        <v>3.528</v>
      </c>
      <c r="K975" s="69">
        <v>99</v>
      </c>
      <c r="L975" s="68">
        <v>491</v>
      </c>
      <c r="M975" s="8">
        <f t="shared" si="83"/>
        <v>4.9595959595959593</v>
      </c>
      <c r="N975" s="93">
        <v>2.2719999999999998</v>
      </c>
      <c r="O975" s="69">
        <f t="shared" si="84"/>
        <v>99</v>
      </c>
      <c r="P975" s="181">
        <f t="shared" si="85"/>
        <v>2.6334012219959266</v>
      </c>
      <c r="Q975" s="77" t="s">
        <v>716</v>
      </c>
      <c r="V975" s="84">
        <v>0.46736111111111112</v>
      </c>
      <c r="W975" s="85">
        <v>0.61805555555555558</v>
      </c>
      <c r="X975" s="86">
        <f t="shared" si="86"/>
        <v>0.15069444444444446</v>
      </c>
    </row>
    <row r="976" spans="1:24" x14ac:dyDescent="0.3">
      <c r="A976" s="44" t="s">
        <v>7899</v>
      </c>
      <c r="B976" s="68" t="s">
        <v>7900</v>
      </c>
      <c r="C976" s="2" t="s">
        <v>1</v>
      </c>
      <c r="D976" s="2">
        <v>49</v>
      </c>
      <c r="E976" s="6">
        <v>25841</v>
      </c>
      <c r="F976" s="7">
        <v>43846.63181712963</v>
      </c>
      <c r="G976" s="69" t="s">
        <v>4</v>
      </c>
      <c r="H976" s="68">
        <v>1542</v>
      </c>
      <c r="I976" s="8">
        <f t="shared" si="82"/>
        <v>15.575757575757576</v>
      </c>
      <c r="J976" s="93">
        <v>4.6470000000000002</v>
      </c>
      <c r="K976" s="69">
        <v>99</v>
      </c>
      <c r="L976" s="68">
        <v>288</v>
      </c>
      <c r="M976" s="8">
        <f t="shared" si="83"/>
        <v>2.9090909090909092</v>
      </c>
      <c r="N976" s="93">
        <v>1.6850000000000001</v>
      </c>
      <c r="O976" s="69">
        <f t="shared" si="84"/>
        <v>99</v>
      </c>
      <c r="P976" s="181">
        <f t="shared" si="85"/>
        <v>5.354166666666667</v>
      </c>
      <c r="Q976" s="77" t="s">
        <v>7726</v>
      </c>
      <c r="V976" s="84">
        <v>0.48749999999999999</v>
      </c>
      <c r="W976" s="85">
        <v>0.63194444444444442</v>
      </c>
      <c r="X976" s="86">
        <f t="shared" si="86"/>
        <v>0.14444444444444443</v>
      </c>
    </row>
    <row r="977" spans="1:24" x14ac:dyDescent="0.3">
      <c r="A977" s="44" t="s">
        <v>7901</v>
      </c>
      <c r="B977" s="68" t="s">
        <v>7902</v>
      </c>
      <c r="C977" s="2" t="s">
        <v>1</v>
      </c>
      <c r="D977" s="2">
        <v>41</v>
      </c>
      <c r="E977" s="6">
        <v>28533</v>
      </c>
      <c r="F977" s="7">
        <v>43846.647546296299</v>
      </c>
      <c r="G977" s="69" t="s">
        <v>4</v>
      </c>
      <c r="H977" s="68">
        <v>983</v>
      </c>
      <c r="I977" s="8">
        <f t="shared" si="82"/>
        <v>9.9292929292929291</v>
      </c>
      <c r="J977" s="93">
        <v>3.3330000000000002</v>
      </c>
      <c r="K977" s="69">
        <v>99</v>
      </c>
      <c r="L977" s="68">
        <v>293</v>
      </c>
      <c r="M977" s="8">
        <f t="shared" si="83"/>
        <v>2.9595959595959598</v>
      </c>
      <c r="N977" s="93">
        <v>1.72</v>
      </c>
      <c r="O977" s="69">
        <f t="shared" si="84"/>
        <v>99</v>
      </c>
      <c r="P977" s="181">
        <f t="shared" si="85"/>
        <v>3.3549488054607504</v>
      </c>
      <c r="Q977" s="77" t="s">
        <v>716</v>
      </c>
      <c r="V977" s="84">
        <v>0.5</v>
      </c>
      <c r="W977" s="85">
        <v>0.64583333333333337</v>
      </c>
      <c r="X977" s="86">
        <f t="shared" si="86"/>
        <v>0.14583333333333337</v>
      </c>
    </row>
    <row r="978" spans="1:24" x14ac:dyDescent="0.3">
      <c r="A978" s="44" t="s">
        <v>7903</v>
      </c>
      <c r="B978" s="68" t="s">
        <v>410</v>
      </c>
      <c r="C978" s="2" t="s">
        <v>1</v>
      </c>
      <c r="D978" s="2">
        <v>45</v>
      </c>
      <c r="E978" s="6">
        <v>27336</v>
      </c>
      <c r="F978" s="7">
        <v>43846.668020833335</v>
      </c>
      <c r="G978" s="69" t="s">
        <v>4</v>
      </c>
      <c r="H978" s="68">
        <v>2058</v>
      </c>
      <c r="I978" s="8">
        <f t="shared" si="82"/>
        <v>20.787878787878789</v>
      </c>
      <c r="J978" s="93">
        <v>4.3150000000000004</v>
      </c>
      <c r="K978" s="69">
        <v>99</v>
      </c>
      <c r="L978" s="68">
        <v>312</v>
      </c>
      <c r="M978" s="8">
        <f t="shared" si="83"/>
        <v>3.1515151515151514</v>
      </c>
      <c r="N978" s="93">
        <v>1.859</v>
      </c>
      <c r="O978" s="69">
        <f t="shared" si="84"/>
        <v>99</v>
      </c>
      <c r="P978" s="181">
        <f t="shared" si="85"/>
        <v>6.5961538461538467</v>
      </c>
      <c r="Q978" s="77" t="s">
        <v>716</v>
      </c>
      <c r="V978" s="84">
        <v>0.50416666666666665</v>
      </c>
      <c r="W978" s="85">
        <v>0.66666666666666663</v>
      </c>
      <c r="X978" s="86">
        <f t="shared" si="86"/>
        <v>0.16249999999999998</v>
      </c>
    </row>
    <row r="979" spans="1:24" x14ac:dyDescent="0.3">
      <c r="A979" s="44" t="s">
        <v>7904</v>
      </c>
      <c r="B979" s="68" t="s">
        <v>1428</v>
      </c>
      <c r="C979" s="2" t="s">
        <v>1</v>
      </c>
      <c r="D979" s="2">
        <v>58</v>
      </c>
      <c r="E979" s="6">
        <v>22537</v>
      </c>
      <c r="F979" s="7">
        <v>43847.518634259257</v>
      </c>
      <c r="G979" s="69" t="s">
        <v>4</v>
      </c>
      <c r="H979" s="68">
        <v>1553</v>
      </c>
      <c r="I979" s="8">
        <f t="shared" si="82"/>
        <v>15.53</v>
      </c>
      <c r="J979" s="93">
        <v>4.2009999999999996</v>
      </c>
      <c r="K979" s="69">
        <v>100</v>
      </c>
      <c r="L979" s="68">
        <v>294</v>
      </c>
      <c r="M979" s="8">
        <f t="shared" si="83"/>
        <v>2.94</v>
      </c>
      <c r="N979" s="93">
        <v>1.841</v>
      </c>
      <c r="O979" s="69">
        <f t="shared" si="84"/>
        <v>100</v>
      </c>
      <c r="P979" s="181">
        <f t="shared" si="85"/>
        <v>5.2823129251700678</v>
      </c>
      <c r="Q979" s="77" t="s">
        <v>716</v>
      </c>
      <c r="V979" s="84">
        <v>0.37986111111111115</v>
      </c>
      <c r="W979" s="85">
        <v>0.52083333333333337</v>
      </c>
      <c r="X979" s="86">
        <f t="shared" si="86"/>
        <v>0.14097222222222222</v>
      </c>
    </row>
    <row r="980" spans="1:24" x14ac:dyDescent="0.3">
      <c r="A980" s="44" t="s">
        <v>7905</v>
      </c>
      <c r="B980" s="68" t="s">
        <v>7906</v>
      </c>
      <c r="C980" s="2" t="s">
        <v>6</v>
      </c>
      <c r="D980" s="2">
        <v>56</v>
      </c>
      <c r="E980" s="6">
        <v>23030</v>
      </c>
      <c r="F980" s="7">
        <v>43847.531388888892</v>
      </c>
      <c r="G980" s="69" t="s">
        <v>4</v>
      </c>
      <c r="H980" s="68">
        <v>961</v>
      </c>
      <c r="I980" s="8">
        <f t="shared" si="82"/>
        <v>9.61</v>
      </c>
      <c r="J980" s="93">
        <v>3.097</v>
      </c>
      <c r="K980" s="69">
        <v>100</v>
      </c>
      <c r="L980" s="68">
        <v>408</v>
      </c>
      <c r="M980" s="8">
        <f t="shared" si="83"/>
        <v>4.08</v>
      </c>
      <c r="N980" s="93">
        <v>1.768</v>
      </c>
      <c r="O980" s="69">
        <f t="shared" si="84"/>
        <v>100</v>
      </c>
      <c r="P980" s="181">
        <f t="shared" si="85"/>
        <v>2.3553921568627447</v>
      </c>
      <c r="Q980" s="77" t="s">
        <v>716</v>
      </c>
      <c r="V980" s="84">
        <v>0.39374999999999999</v>
      </c>
      <c r="W980" s="85">
        <v>0.53472222222222221</v>
      </c>
      <c r="X980" s="86">
        <f t="shared" si="86"/>
        <v>0.14097222222222222</v>
      </c>
    </row>
    <row r="981" spans="1:24" x14ac:dyDescent="0.3">
      <c r="A981" s="44" t="s">
        <v>7907</v>
      </c>
      <c r="B981" s="68" t="s">
        <v>7908</v>
      </c>
      <c r="C981" s="2" t="s">
        <v>1</v>
      </c>
      <c r="D981" s="2">
        <v>55</v>
      </c>
      <c r="E981" s="6">
        <v>23616</v>
      </c>
      <c r="F981" s="7">
        <v>43847.549097222225</v>
      </c>
      <c r="G981" s="69" t="s">
        <v>4</v>
      </c>
      <c r="H981" s="68">
        <v>1666</v>
      </c>
      <c r="I981" s="8">
        <f t="shared" si="82"/>
        <v>16.828282828282827</v>
      </c>
      <c r="J981" s="93">
        <v>3.637</v>
      </c>
      <c r="K981" s="69">
        <v>99</v>
      </c>
      <c r="L981" s="68">
        <v>443</v>
      </c>
      <c r="M981" s="8">
        <f t="shared" si="83"/>
        <v>4.4747474747474749</v>
      </c>
      <c r="N981" s="93">
        <v>2.3490000000000002</v>
      </c>
      <c r="O981" s="69">
        <f t="shared" si="84"/>
        <v>99</v>
      </c>
      <c r="P981" s="181">
        <f t="shared" si="85"/>
        <v>3.7607223476297964</v>
      </c>
      <c r="Q981" s="77" t="s">
        <v>716</v>
      </c>
      <c r="V981" s="84">
        <v>0.4055555555555555</v>
      </c>
      <c r="W981" s="85">
        <v>0.54861111111111105</v>
      </c>
      <c r="X981" s="86">
        <f t="shared" si="86"/>
        <v>0.14305555555555555</v>
      </c>
    </row>
    <row r="982" spans="1:24" x14ac:dyDescent="0.3">
      <c r="A982" s="44" t="s">
        <v>7909</v>
      </c>
      <c r="B982" s="68" t="s">
        <v>91</v>
      </c>
      <c r="C982" s="2" t="s">
        <v>1</v>
      </c>
      <c r="D982" s="2">
        <v>51</v>
      </c>
      <c r="E982" s="6">
        <v>24917</v>
      </c>
      <c r="F982" s="7">
        <v>43847.561597222222</v>
      </c>
      <c r="G982" s="69" t="s">
        <v>4</v>
      </c>
      <c r="H982" s="68">
        <v>1359</v>
      </c>
      <c r="I982" s="8">
        <f t="shared" si="82"/>
        <v>13.727272727272727</v>
      </c>
      <c r="J982" s="93">
        <v>3.3929999999999998</v>
      </c>
      <c r="K982" s="69">
        <v>99</v>
      </c>
      <c r="L982" s="68">
        <v>402</v>
      </c>
      <c r="M982" s="8">
        <f t="shared" si="83"/>
        <v>4.0606060606060606</v>
      </c>
      <c r="N982" s="93">
        <v>2.1659999999999999</v>
      </c>
      <c r="O982" s="69">
        <f t="shared" si="84"/>
        <v>99</v>
      </c>
      <c r="P982" s="181">
        <f t="shared" si="85"/>
        <v>3.3805970149253732</v>
      </c>
      <c r="Q982" s="77" t="s">
        <v>716</v>
      </c>
      <c r="V982" s="84">
        <v>0.43541666666666662</v>
      </c>
      <c r="W982" s="85">
        <v>0.56944444444444442</v>
      </c>
      <c r="X982" s="86">
        <f t="shared" si="86"/>
        <v>0.1340277777777778</v>
      </c>
    </row>
    <row r="983" spans="1:24" x14ac:dyDescent="0.3">
      <c r="A983" s="44" t="s">
        <v>7910</v>
      </c>
      <c r="B983" s="68" t="s">
        <v>7911</v>
      </c>
      <c r="C983" s="2" t="s">
        <v>1</v>
      </c>
      <c r="D983" s="2">
        <v>55</v>
      </c>
      <c r="E983" s="6">
        <v>23628</v>
      </c>
      <c r="F983" s="7">
        <v>43847.571712962963</v>
      </c>
      <c r="G983" s="69" t="s">
        <v>4</v>
      </c>
      <c r="H983" s="68">
        <v>1707</v>
      </c>
      <c r="I983" s="8">
        <f t="shared" si="82"/>
        <v>17.07</v>
      </c>
      <c r="J983" s="93">
        <v>3.7450000000000001</v>
      </c>
      <c r="K983" s="69">
        <v>100</v>
      </c>
      <c r="L983" s="68">
        <v>402</v>
      </c>
      <c r="M983" s="8">
        <f t="shared" si="83"/>
        <v>4.0199999999999996</v>
      </c>
      <c r="N983" s="93">
        <v>1.837</v>
      </c>
      <c r="O983" s="69">
        <f t="shared" si="84"/>
        <v>100</v>
      </c>
      <c r="P983" s="181">
        <f t="shared" si="85"/>
        <v>4.2462686567164187</v>
      </c>
      <c r="Q983" s="77" t="s">
        <v>7713</v>
      </c>
      <c r="V983" s="84">
        <v>0.43888888888888888</v>
      </c>
      <c r="W983" s="85">
        <v>0.58333333333333337</v>
      </c>
      <c r="X983" s="86">
        <f t="shared" si="86"/>
        <v>0.14444444444444449</v>
      </c>
    </row>
    <row r="984" spans="1:24" x14ac:dyDescent="0.3">
      <c r="A984" s="44" t="s">
        <v>7912</v>
      </c>
      <c r="B984" s="68" t="s">
        <v>115</v>
      </c>
      <c r="C984" s="2" t="s">
        <v>1</v>
      </c>
      <c r="D984" s="2">
        <v>60</v>
      </c>
      <c r="E984" s="6">
        <v>21737</v>
      </c>
      <c r="F984" s="7">
        <v>43847.593287037038</v>
      </c>
      <c r="G984" s="69" t="s">
        <v>4</v>
      </c>
      <c r="H984" s="68">
        <v>2825</v>
      </c>
      <c r="I984" s="8">
        <f t="shared" si="82"/>
        <v>28.535353535353536</v>
      </c>
      <c r="J984" s="93">
        <v>5.92</v>
      </c>
      <c r="K984" s="69">
        <v>99</v>
      </c>
      <c r="L984" s="68">
        <v>727</v>
      </c>
      <c r="M984" s="8">
        <f t="shared" si="83"/>
        <v>7.3434343434343434</v>
      </c>
      <c r="N984" s="93">
        <v>2.84</v>
      </c>
      <c r="O984" s="69">
        <f t="shared" si="84"/>
        <v>99</v>
      </c>
      <c r="P984" s="181">
        <f t="shared" si="85"/>
        <v>3.8858321870701515</v>
      </c>
      <c r="Q984" s="77" t="s">
        <v>716</v>
      </c>
      <c r="V984" s="84">
        <v>0.4458333333333333</v>
      </c>
      <c r="W984" s="85">
        <v>0.59722222222222221</v>
      </c>
      <c r="X984" s="86">
        <f t="shared" si="86"/>
        <v>0.15138888888888891</v>
      </c>
    </row>
    <row r="985" spans="1:24" x14ac:dyDescent="0.3">
      <c r="A985" s="44" t="s">
        <v>7913</v>
      </c>
      <c r="B985" s="68" t="s">
        <v>1778</v>
      </c>
      <c r="C985" s="2" t="s">
        <v>1</v>
      </c>
      <c r="D985" s="2">
        <v>51</v>
      </c>
      <c r="E985" s="6">
        <v>25171</v>
      </c>
      <c r="F985" s="7">
        <v>43847.604502314818</v>
      </c>
      <c r="G985" s="69" t="s">
        <v>4</v>
      </c>
      <c r="H985" s="68">
        <v>2382</v>
      </c>
      <c r="I985" s="8">
        <f t="shared" si="82"/>
        <v>23.82</v>
      </c>
      <c r="J985" s="93">
        <v>4.6959999999999997</v>
      </c>
      <c r="K985" s="69">
        <v>100</v>
      </c>
      <c r="L985" s="68">
        <v>431</v>
      </c>
      <c r="M985" s="8">
        <f t="shared" si="83"/>
        <v>4.3099999999999996</v>
      </c>
      <c r="N985" s="93">
        <v>2.0870000000000002</v>
      </c>
      <c r="O985" s="69">
        <f t="shared" si="84"/>
        <v>100</v>
      </c>
      <c r="P985" s="181">
        <f t="shared" si="85"/>
        <v>5.5266821345707662</v>
      </c>
      <c r="Q985" s="77" t="s">
        <v>716</v>
      </c>
      <c r="V985" s="84">
        <v>0.4694444444444445</v>
      </c>
      <c r="W985" s="85">
        <v>0.61805555555555558</v>
      </c>
      <c r="X985" s="86">
        <f t="shared" si="86"/>
        <v>0.14861111111111108</v>
      </c>
    </row>
    <row r="986" spans="1:24" x14ac:dyDescent="0.3">
      <c r="A986" s="44" t="s">
        <v>7914</v>
      </c>
      <c r="B986" s="68" t="s">
        <v>7915</v>
      </c>
      <c r="C986" s="2" t="s">
        <v>1</v>
      </c>
      <c r="D986" s="2">
        <v>45</v>
      </c>
      <c r="E986" s="6">
        <v>27336</v>
      </c>
      <c r="F986" s="7">
        <v>43847.626157407409</v>
      </c>
      <c r="G986" s="69" t="s">
        <v>4</v>
      </c>
      <c r="H986" s="68">
        <v>1066</v>
      </c>
      <c r="I986" s="8">
        <f t="shared" si="82"/>
        <v>10.767676767676768</v>
      </c>
      <c r="J986" s="93">
        <v>3.1779999999999999</v>
      </c>
      <c r="K986" s="69">
        <v>99</v>
      </c>
      <c r="L986" s="68">
        <v>334</v>
      </c>
      <c r="M986" s="8">
        <f t="shared" si="83"/>
        <v>3.3737373737373737</v>
      </c>
      <c r="N986" s="93">
        <v>1.6819999999999999</v>
      </c>
      <c r="O986" s="69">
        <f t="shared" si="84"/>
        <v>99</v>
      </c>
      <c r="P986" s="181">
        <f t="shared" si="85"/>
        <v>3.191616766467066</v>
      </c>
      <c r="Q986" s="77" t="s">
        <v>716</v>
      </c>
      <c r="V986" s="84">
        <v>0.47638888888888892</v>
      </c>
      <c r="W986" s="85">
        <v>0.63194444444444442</v>
      </c>
      <c r="X986" s="86">
        <f t="shared" si="86"/>
        <v>0.1555555555555555</v>
      </c>
    </row>
    <row r="987" spans="1:24" x14ac:dyDescent="0.3">
      <c r="A987" s="44" t="s">
        <v>7916</v>
      </c>
      <c r="B987" s="68" t="s">
        <v>7917</v>
      </c>
      <c r="C987" s="2" t="s">
        <v>1</v>
      </c>
      <c r="D987" s="2">
        <v>68</v>
      </c>
      <c r="E987" s="6">
        <v>18730</v>
      </c>
      <c r="F987" s="7">
        <v>43847.63962962963</v>
      </c>
      <c r="G987" s="69" t="s">
        <v>4</v>
      </c>
      <c r="H987" s="68">
        <v>1419</v>
      </c>
      <c r="I987" s="8">
        <f t="shared" si="82"/>
        <v>14.333333333333334</v>
      </c>
      <c r="J987" s="93">
        <v>3.7229999999999999</v>
      </c>
      <c r="K987" s="69">
        <v>99</v>
      </c>
      <c r="L987" s="68">
        <v>523</v>
      </c>
      <c r="M987" s="8">
        <f t="shared" si="83"/>
        <v>5.2828282828282829</v>
      </c>
      <c r="N987" s="93">
        <v>2.3559999999999999</v>
      </c>
      <c r="O987" s="69">
        <f t="shared" si="84"/>
        <v>99</v>
      </c>
      <c r="P987" s="181">
        <f t="shared" si="85"/>
        <v>2.7131931166347991</v>
      </c>
      <c r="Q987" s="77" t="s">
        <v>716</v>
      </c>
      <c r="V987" s="84">
        <v>0.49305555555555558</v>
      </c>
      <c r="W987" s="85">
        <v>0.64583333333333337</v>
      </c>
      <c r="X987" s="86">
        <f t="shared" si="86"/>
        <v>0.15277777777777779</v>
      </c>
    </row>
    <row r="988" spans="1:24" x14ac:dyDescent="0.3">
      <c r="A988" s="44" t="s">
        <v>7918</v>
      </c>
      <c r="B988" s="68" t="s">
        <v>7919</v>
      </c>
      <c r="C988" s="2" t="s">
        <v>1</v>
      </c>
      <c r="D988" s="2">
        <v>50</v>
      </c>
      <c r="E988" s="6">
        <v>25326</v>
      </c>
      <c r="F988" s="7">
        <v>43847.664050925923</v>
      </c>
      <c r="G988" s="69" t="s">
        <v>4</v>
      </c>
      <c r="H988" s="68">
        <v>1541</v>
      </c>
      <c r="I988" s="8">
        <f t="shared" si="82"/>
        <v>15.565656565656566</v>
      </c>
      <c r="J988" s="93">
        <v>4.3550000000000004</v>
      </c>
      <c r="K988" s="69">
        <v>99</v>
      </c>
      <c r="L988" s="68">
        <v>413</v>
      </c>
      <c r="M988" s="8">
        <f t="shared" si="83"/>
        <v>4.1717171717171722</v>
      </c>
      <c r="N988" s="93">
        <v>1.7789999999999999</v>
      </c>
      <c r="O988" s="69">
        <f t="shared" si="84"/>
        <v>99</v>
      </c>
      <c r="P988" s="181">
        <f t="shared" si="85"/>
        <v>3.7312348668280868</v>
      </c>
      <c r="Q988" s="77" t="s">
        <v>716</v>
      </c>
      <c r="V988" s="84">
        <v>0.51041666666666663</v>
      </c>
      <c r="W988" s="85">
        <v>0.66666666666666663</v>
      </c>
      <c r="X988" s="86">
        <f t="shared" si="86"/>
        <v>0.15625</v>
      </c>
    </row>
    <row r="989" spans="1:24" x14ac:dyDescent="0.3">
      <c r="A989" s="44" t="s">
        <v>7920</v>
      </c>
      <c r="B989" s="68" t="s">
        <v>7921</v>
      </c>
      <c r="C989" s="2" t="s">
        <v>1</v>
      </c>
      <c r="D989" s="2">
        <v>64</v>
      </c>
      <c r="E989" s="6">
        <v>20392</v>
      </c>
      <c r="F989" s="7">
        <v>43847.675150462965</v>
      </c>
      <c r="G989" s="69" t="s">
        <v>4</v>
      </c>
      <c r="H989" s="68">
        <v>1781</v>
      </c>
      <c r="I989" s="8">
        <f t="shared" si="82"/>
        <v>17.809999999999999</v>
      </c>
      <c r="J989" s="93">
        <v>4.0140000000000002</v>
      </c>
      <c r="K989" s="69">
        <v>100</v>
      </c>
      <c r="L989" s="68">
        <v>395</v>
      </c>
      <c r="M989" s="8">
        <f t="shared" si="83"/>
        <v>3.95</v>
      </c>
      <c r="N989" s="93">
        <v>2.0019999999999998</v>
      </c>
      <c r="O989" s="69">
        <f t="shared" si="84"/>
        <v>100</v>
      </c>
      <c r="P989" s="181">
        <f t="shared" si="85"/>
        <v>4.50886075949367</v>
      </c>
      <c r="Q989" s="77" t="s">
        <v>7726</v>
      </c>
      <c r="V989" s="84">
        <v>0.5131944444444444</v>
      </c>
      <c r="W989" s="85">
        <v>0.68055555555555547</v>
      </c>
      <c r="X989" s="86">
        <f t="shared" si="86"/>
        <v>0.16736111111111107</v>
      </c>
    </row>
    <row r="990" spans="1:24" x14ac:dyDescent="0.3">
      <c r="A990" s="44" t="s">
        <v>7922</v>
      </c>
      <c r="B990" s="68" t="s">
        <v>7923</v>
      </c>
      <c r="C990" s="2" t="s">
        <v>1</v>
      </c>
      <c r="D990" s="2">
        <v>40</v>
      </c>
      <c r="E990" s="6">
        <v>28977</v>
      </c>
      <c r="F990" s="7">
        <v>43850.427928240744</v>
      </c>
      <c r="G990" s="69" t="s">
        <v>71</v>
      </c>
      <c r="H990" s="68">
        <v>1145</v>
      </c>
      <c r="I990" s="8">
        <f t="shared" si="82"/>
        <v>11.45</v>
      </c>
      <c r="J990" s="93">
        <v>3.7370000000000001</v>
      </c>
      <c r="K990" s="69">
        <v>100</v>
      </c>
      <c r="L990" s="68">
        <v>251</v>
      </c>
      <c r="M990" s="8">
        <f t="shared" si="83"/>
        <v>2.5353535353535355</v>
      </c>
      <c r="N990" s="93">
        <v>1.698</v>
      </c>
      <c r="O990" s="69">
        <v>99</v>
      </c>
      <c r="P990" s="181">
        <f t="shared" si="85"/>
        <v>4.5161354581673301</v>
      </c>
      <c r="Q990" s="77" t="s">
        <v>7726</v>
      </c>
      <c r="V990" s="84">
        <v>0.42708333333333331</v>
      </c>
      <c r="W990" s="85">
        <v>0.59722222222222221</v>
      </c>
      <c r="X990" s="86">
        <f t="shared" si="86"/>
        <v>0.1701388888888889</v>
      </c>
    </row>
    <row r="991" spans="1:24" x14ac:dyDescent="0.3">
      <c r="A991" s="44" t="s">
        <v>7924</v>
      </c>
      <c r="B991" s="68" t="s">
        <v>7925</v>
      </c>
      <c r="C991" s="2" t="s">
        <v>1</v>
      </c>
      <c r="D991" s="2">
        <v>55</v>
      </c>
      <c r="E991" s="6">
        <v>23413</v>
      </c>
      <c r="F991" s="7">
        <v>43850.520497685182</v>
      </c>
      <c r="G991" s="69" t="s">
        <v>4</v>
      </c>
      <c r="H991" s="68">
        <v>1072</v>
      </c>
      <c r="I991" s="8">
        <f t="shared" si="82"/>
        <v>10.72</v>
      </c>
      <c r="J991" s="93">
        <v>3.2010000000000001</v>
      </c>
      <c r="K991" s="69">
        <v>100</v>
      </c>
      <c r="L991" s="68">
        <v>256</v>
      </c>
      <c r="M991" s="8">
        <f t="shared" si="83"/>
        <v>2.56</v>
      </c>
      <c r="N991" s="93">
        <v>1.61</v>
      </c>
      <c r="O991" s="69">
        <f t="shared" ref="O991:O1020" si="87">K991</f>
        <v>100</v>
      </c>
      <c r="P991" s="181">
        <f t="shared" si="85"/>
        <v>4.1875</v>
      </c>
      <c r="Q991" s="77" t="s">
        <v>716</v>
      </c>
      <c r="V991" s="84">
        <v>0.37083333333333335</v>
      </c>
      <c r="W991" s="85">
        <v>0.52083333333333337</v>
      </c>
      <c r="X991" s="86">
        <f t="shared" si="86"/>
        <v>0.15000000000000002</v>
      </c>
    </row>
    <row r="992" spans="1:24" x14ac:dyDescent="0.3">
      <c r="A992" s="44" t="s">
        <v>7926</v>
      </c>
      <c r="B992" s="68" t="s">
        <v>7927</v>
      </c>
      <c r="C992" s="2" t="s">
        <v>6</v>
      </c>
      <c r="D992" s="2">
        <v>61</v>
      </c>
      <c r="E992" s="6">
        <v>21318</v>
      </c>
      <c r="F992" s="7">
        <v>43850.531585648147</v>
      </c>
      <c r="G992" s="69" t="s">
        <v>4</v>
      </c>
      <c r="H992" s="68">
        <v>1061</v>
      </c>
      <c r="I992" s="8">
        <f t="shared" si="82"/>
        <v>10.717171717171718</v>
      </c>
      <c r="J992" s="93">
        <v>3.298</v>
      </c>
      <c r="K992" s="69">
        <v>99</v>
      </c>
      <c r="L992" s="68">
        <v>309</v>
      </c>
      <c r="M992" s="8">
        <f t="shared" si="83"/>
        <v>3.1212121212121211</v>
      </c>
      <c r="N992" s="93">
        <v>1.6619999999999999</v>
      </c>
      <c r="O992" s="69">
        <f t="shared" si="87"/>
        <v>99</v>
      </c>
      <c r="P992" s="181">
        <f t="shared" si="85"/>
        <v>3.433656957928803</v>
      </c>
      <c r="Q992" s="77" t="s">
        <v>716</v>
      </c>
      <c r="V992" s="84">
        <v>0.3743055555555555</v>
      </c>
      <c r="W992" s="85">
        <v>0.53472222222222221</v>
      </c>
      <c r="X992" s="86">
        <f t="shared" si="86"/>
        <v>0.16041666666666671</v>
      </c>
    </row>
    <row r="993" spans="1:24" x14ac:dyDescent="0.3">
      <c r="A993" s="44" t="s">
        <v>7928</v>
      </c>
      <c r="B993" s="68" t="s">
        <v>1392</v>
      </c>
      <c r="C993" s="2" t="s">
        <v>1</v>
      </c>
      <c r="D993" s="2">
        <v>46</v>
      </c>
      <c r="E993" s="6">
        <v>26769</v>
      </c>
      <c r="F993" s="7">
        <v>43850.548587962963</v>
      </c>
      <c r="G993" s="69" t="s">
        <v>4</v>
      </c>
      <c r="H993" s="68">
        <v>970</v>
      </c>
      <c r="I993" s="8">
        <f t="shared" si="82"/>
        <v>9.7979797979797976</v>
      </c>
      <c r="J993" s="93">
        <v>3.133</v>
      </c>
      <c r="K993" s="69">
        <v>99</v>
      </c>
      <c r="L993" s="68">
        <v>250</v>
      </c>
      <c r="M993" s="8">
        <f t="shared" si="83"/>
        <v>2.5252525252525251</v>
      </c>
      <c r="N993" s="93">
        <v>1.625</v>
      </c>
      <c r="O993" s="69">
        <f t="shared" si="87"/>
        <v>99</v>
      </c>
      <c r="P993" s="181">
        <f t="shared" si="85"/>
        <v>3.88</v>
      </c>
      <c r="Q993" s="77" t="s">
        <v>716</v>
      </c>
      <c r="V993" s="84">
        <v>0.40972222222222227</v>
      </c>
      <c r="W993" s="85">
        <v>0.54861111111111105</v>
      </c>
      <c r="X993" s="86">
        <f t="shared" si="86"/>
        <v>0.13888888888888878</v>
      </c>
    </row>
    <row r="994" spans="1:24" x14ac:dyDescent="0.3">
      <c r="A994" s="44" t="s">
        <v>2240</v>
      </c>
      <c r="B994" s="68" t="s">
        <v>1564</v>
      </c>
      <c r="C994" s="2" t="s">
        <v>1</v>
      </c>
      <c r="D994" s="2">
        <v>47</v>
      </c>
      <c r="E994" s="6">
        <v>26401</v>
      </c>
      <c r="F994" s="7">
        <v>43850.566400462965</v>
      </c>
      <c r="G994" s="69" t="s">
        <v>4</v>
      </c>
      <c r="H994" s="68">
        <v>1576</v>
      </c>
      <c r="I994" s="8">
        <f t="shared" si="82"/>
        <v>15.76</v>
      </c>
      <c r="J994" s="93">
        <v>4.5620000000000003</v>
      </c>
      <c r="K994" s="69">
        <v>100</v>
      </c>
      <c r="L994" s="68">
        <v>355</v>
      </c>
      <c r="M994" s="8">
        <f t="shared" si="83"/>
        <v>3.55</v>
      </c>
      <c r="N994" s="93">
        <v>1.861</v>
      </c>
      <c r="O994" s="69">
        <f t="shared" si="87"/>
        <v>100</v>
      </c>
      <c r="P994" s="181">
        <f t="shared" si="85"/>
        <v>4.4394366197183102</v>
      </c>
      <c r="Q994" s="77" t="s">
        <v>716</v>
      </c>
      <c r="V994" s="84">
        <v>0.41944444444444445</v>
      </c>
      <c r="W994" s="85">
        <v>0.56944444444444442</v>
      </c>
      <c r="X994" s="86">
        <f t="shared" si="86"/>
        <v>0.14999999999999997</v>
      </c>
    </row>
    <row r="995" spans="1:24" x14ac:dyDescent="0.3">
      <c r="A995" s="44" t="s">
        <v>7929</v>
      </c>
      <c r="B995" s="68" t="s">
        <v>7930</v>
      </c>
      <c r="C995" s="2" t="s">
        <v>1</v>
      </c>
      <c r="D995" s="2">
        <v>76</v>
      </c>
      <c r="E995" s="6">
        <v>15797</v>
      </c>
      <c r="F995" s="7">
        <v>43850.583043981482</v>
      </c>
      <c r="G995" s="69" t="s">
        <v>4</v>
      </c>
      <c r="H995" s="68">
        <v>1790</v>
      </c>
      <c r="I995" s="8">
        <f t="shared" si="82"/>
        <v>18.08080808080808</v>
      </c>
      <c r="J995" s="93">
        <v>5.0010000000000003</v>
      </c>
      <c r="K995" s="69">
        <v>99</v>
      </c>
      <c r="L995" s="68">
        <v>615</v>
      </c>
      <c r="M995" s="8">
        <f t="shared" si="83"/>
        <v>6.2121212121212119</v>
      </c>
      <c r="N995" s="93">
        <v>2.4420000000000002</v>
      </c>
      <c r="O995" s="69">
        <f t="shared" si="87"/>
        <v>99</v>
      </c>
      <c r="P995" s="181">
        <f t="shared" si="85"/>
        <v>2.910569105691057</v>
      </c>
      <c r="Q995" s="77" t="s">
        <v>716</v>
      </c>
      <c r="V995" s="84">
        <v>0.42708333333333331</v>
      </c>
      <c r="W995" s="85">
        <v>0.58333333333333337</v>
      </c>
      <c r="X995" s="86">
        <f t="shared" si="86"/>
        <v>0.15625000000000006</v>
      </c>
    </row>
    <row r="996" spans="1:24" x14ac:dyDescent="0.3">
      <c r="A996" s="44" t="s">
        <v>7931</v>
      </c>
      <c r="B996" s="68" t="s">
        <v>1371</v>
      </c>
      <c r="C996" s="2" t="s">
        <v>1</v>
      </c>
      <c r="D996" s="2">
        <v>63</v>
      </c>
      <c r="E996" s="6">
        <v>20782</v>
      </c>
      <c r="F996" s="7">
        <v>43850.617719907408</v>
      </c>
      <c r="G996" s="69" t="s">
        <v>4</v>
      </c>
      <c r="H996" s="68">
        <v>1615</v>
      </c>
      <c r="I996" s="8">
        <f t="shared" si="82"/>
        <v>16.313131313131311</v>
      </c>
      <c r="J996" s="93">
        <v>3.6240000000000001</v>
      </c>
      <c r="K996" s="69">
        <v>99</v>
      </c>
      <c r="L996" s="68">
        <v>493</v>
      </c>
      <c r="M996" s="8">
        <f t="shared" si="83"/>
        <v>4.9797979797979801</v>
      </c>
      <c r="N996" s="93">
        <v>2.2679999999999998</v>
      </c>
      <c r="O996" s="69">
        <f t="shared" si="87"/>
        <v>99</v>
      </c>
      <c r="P996" s="181">
        <f t="shared" si="85"/>
        <v>3.2758620689655165</v>
      </c>
      <c r="Q996" s="77" t="s">
        <v>7713</v>
      </c>
      <c r="V996" s="84">
        <v>0.45208333333333334</v>
      </c>
      <c r="W996" s="85">
        <v>0.61805555555555558</v>
      </c>
      <c r="X996" s="86">
        <f t="shared" si="86"/>
        <v>0.16597222222222224</v>
      </c>
    </row>
    <row r="997" spans="1:24" x14ac:dyDescent="0.3">
      <c r="A997" s="44" t="s">
        <v>7932</v>
      </c>
      <c r="B997" s="68" t="s">
        <v>7933</v>
      </c>
      <c r="C997" s="2" t="s">
        <v>1</v>
      </c>
      <c r="D997" s="2">
        <v>73</v>
      </c>
      <c r="E997" s="6">
        <v>17165</v>
      </c>
      <c r="F997" s="7">
        <v>43850.631643518522</v>
      </c>
      <c r="G997" s="69" t="s">
        <v>4</v>
      </c>
      <c r="H997" s="68">
        <v>1317</v>
      </c>
      <c r="I997" s="8">
        <f t="shared" si="82"/>
        <v>13.17</v>
      </c>
      <c r="J997" s="93">
        <v>3.9420000000000002</v>
      </c>
      <c r="K997" s="69">
        <v>100</v>
      </c>
      <c r="L997" s="68">
        <v>304</v>
      </c>
      <c r="M997" s="8">
        <f t="shared" si="83"/>
        <v>3.04</v>
      </c>
      <c r="N997" s="93">
        <v>1.657</v>
      </c>
      <c r="O997" s="69">
        <f t="shared" si="87"/>
        <v>100</v>
      </c>
      <c r="P997" s="181">
        <f t="shared" si="85"/>
        <v>4.3322368421052628</v>
      </c>
      <c r="Q997" s="77" t="s">
        <v>716</v>
      </c>
      <c r="V997" s="84">
        <v>0.4597222222222222</v>
      </c>
      <c r="W997" s="85">
        <v>0.63194444444444442</v>
      </c>
      <c r="X997" s="86">
        <f t="shared" si="86"/>
        <v>0.17222222222222222</v>
      </c>
    </row>
    <row r="998" spans="1:24" x14ac:dyDescent="0.3">
      <c r="A998" s="44" t="s">
        <v>7934</v>
      </c>
      <c r="B998" s="68" t="s">
        <v>1374</v>
      </c>
      <c r="C998" s="2" t="s">
        <v>1</v>
      </c>
      <c r="D998" s="2">
        <v>47</v>
      </c>
      <c r="E998" s="6">
        <v>26421</v>
      </c>
      <c r="F998" s="7">
        <v>43850.644074074073</v>
      </c>
      <c r="G998" s="69" t="s">
        <v>4</v>
      </c>
      <c r="H998" s="68">
        <v>1959</v>
      </c>
      <c r="I998" s="8">
        <f t="shared" si="82"/>
        <v>19.787878787878789</v>
      </c>
      <c r="J998" s="93">
        <v>5.2670000000000003</v>
      </c>
      <c r="K998" s="69">
        <v>99</v>
      </c>
      <c r="L998" s="68">
        <v>315</v>
      </c>
      <c r="M998" s="8">
        <f t="shared" si="83"/>
        <v>3.1818181818181817</v>
      </c>
      <c r="N998" s="93">
        <v>1.881</v>
      </c>
      <c r="O998" s="69">
        <f t="shared" si="87"/>
        <v>99</v>
      </c>
      <c r="P998" s="181">
        <f t="shared" si="85"/>
        <v>6.21904761904762</v>
      </c>
      <c r="Q998" s="77" t="s">
        <v>716</v>
      </c>
      <c r="V998" s="84">
        <v>0.49305555555555558</v>
      </c>
      <c r="W998" s="85">
        <v>0.64583333333333337</v>
      </c>
      <c r="X998" s="86">
        <f t="shared" si="86"/>
        <v>0.15277777777777779</v>
      </c>
    </row>
    <row r="999" spans="1:24" x14ac:dyDescent="0.3">
      <c r="A999" s="44" t="s">
        <v>7935</v>
      </c>
      <c r="B999" s="68" t="s">
        <v>7936</v>
      </c>
      <c r="C999" s="2" t="s">
        <v>1</v>
      </c>
      <c r="D999" s="2">
        <v>35</v>
      </c>
      <c r="E999" s="6">
        <v>31005</v>
      </c>
      <c r="F999" s="7">
        <v>43850.663831018515</v>
      </c>
      <c r="G999" s="69" t="s">
        <v>4</v>
      </c>
      <c r="H999" s="68">
        <v>562</v>
      </c>
      <c r="I999" s="8">
        <f t="shared" si="82"/>
        <v>5.6767676767676765</v>
      </c>
      <c r="J999" s="93">
        <v>2.6760000000000002</v>
      </c>
      <c r="K999" s="69">
        <v>99</v>
      </c>
      <c r="L999" s="68">
        <v>257</v>
      </c>
      <c r="M999" s="8">
        <f t="shared" si="83"/>
        <v>2.595959595959596</v>
      </c>
      <c r="N999" s="93">
        <v>1.5580000000000001</v>
      </c>
      <c r="O999" s="69">
        <f t="shared" si="87"/>
        <v>99</v>
      </c>
      <c r="P999" s="181">
        <f t="shared" si="85"/>
        <v>2.186770428015564</v>
      </c>
      <c r="Q999" s="77" t="s">
        <v>716</v>
      </c>
      <c r="V999" s="84">
        <v>0.49236111111111108</v>
      </c>
      <c r="W999" s="85">
        <v>0.66666666666666663</v>
      </c>
      <c r="X999" s="86">
        <f t="shared" si="86"/>
        <v>0.17430555555555555</v>
      </c>
    </row>
    <row r="1000" spans="1:24" x14ac:dyDescent="0.3">
      <c r="A1000" s="44" t="s">
        <v>2304</v>
      </c>
      <c r="B1000" s="68" t="s">
        <v>68</v>
      </c>
      <c r="C1000" s="2" t="s">
        <v>1</v>
      </c>
      <c r="D1000" s="2">
        <v>44</v>
      </c>
      <c r="E1000" s="6">
        <v>27419</v>
      </c>
      <c r="F1000" s="7">
        <v>43850.677615740744</v>
      </c>
      <c r="G1000" s="69" t="s">
        <v>4</v>
      </c>
      <c r="H1000" s="68">
        <v>1027</v>
      </c>
      <c r="I1000" s="8">
        <f t="shared" si="82"/>
        <v>10.373737373737374</v>
      </c>
      <c r="J1000" s="93">
        <v>3.0190000000000001</v>
      </c>
      <c r="K1000" s="69">
        <v>99</v>
      </c>
      <c r="L1000" s="68">
        <v>388</v>
      </c>
      <c r="M1000" s="8">
        <f t="shared" si="83"/>
        <v>3.9191919191919191</v>
      </c>
      <c r="N1000" s="93">
        <v>1.9039999999999999</v>
      </c>
      <c r="O1000" s="69">
        <f t="shared" si="87"/>
        <v>99</v>
      </c>
      <c r="P1000" s="181">
        <f t="shared" si="85"/>
        <v>2.6469072164948453</v>
      </c>
      <c r="Q1000" s="77" t="s">
        <v>716</v>
      </c>
      <c r="V1000" s="84">
        <v>0.50277777777777777</v>
      </c>
      <c r="W1000" s="85">
        <v>0.68055555555555547</v>
      </c>
      <c r="X1000" s="86">
        <f t="shared" si="86"/>
        <v>0.1777777777777777</v>
      </c>
    </row>
    <row r="1001" spans="1:24" x14ac:dyDescent="0.3">
      <c r="A1001" s="44" t="s">
        <v>7937</v>
      </c>
      <c r="B1001" s="68" t="s">
        <v>7938</v>
      </c>
      <c r="C1001" s="2" t="s">
        <v>6</v>
      </c>
      <c r="D1001" s="2">
        <v>57</v>
      </c>
      <c r="E1001" s="6">
        <v>22905</v>
      </c>
      <c r="F1001" s="7">
        <v>43851.404872685183</v>
      </c>
      <c r="G1001" s="69" t="s">
        <v>71</v>
      </c>
      <c r="H1001" s="68">
        <v>2108</v>
      </c>
      <c r="I1001" s="8">
        <f t="shared" si="82"/>
        <v>21.292929292929294</v>
      </c>
      <c r="J1001" s="93">
        <v>5.3170000000000002</v>
      </c>
      <c r="K1001" s="69">
        <v>99</v>
      </c>
      <c r="L1001" s="68">
        <v>405</v>
      </c>
      <c r="M1001" s="8">
        <f t="shared" si="83"/>
        <v>4.0909090909090908</v>
      </c>
      <c r="N1001" s="93">
        <v>1.7150000000000001</v>
      </c>
      <c r="O1001" s="69">
        <f t="shared" si="87"/>
        <v>99</v>
      </c>
      <c r="P1001" s="181">
        <f t="shared" si="85"/>
        <v>5.2049382716049388</v>
      </c>
      <c r="Q1001" s="77" t="s">
        <v>716</v>
      </c>
      <c r="V1001" s="84">
        <v>0.40625</v>
      </c>
      <c r="W1001" s="85">
        <v>0.56944444444444442</v>
      </c>
      <c r="X1001" s="86">
        <f t="shared" si="86"/>
        <v>0.16319444444444442</v>
      </c>
    </row>
    <row r="1002" spans="1:24" x14ac:dyDescent="0.3">
      <c r="A1002" s="44" t="s">
        <v>7939</v>
      </c>
      <c r="B1002" s="68" t="s">
        <v>7940</v>
      </c>
      <c r="C1002" s="2" t="s">
        <v>1</v>
      </c>
      <c r="D1002" s="2">
        <v>51</v>
      </c>
      <c r="E1002" s="6">
        <v>25218</v>
      </c>
      <c r="F1002" s="7">
        <v>43851.520254629628</v>
      </c>
      <c r="G1002" s="69" t="s">
        <v>4</v>
      </c>
      <c r="H1002" s="68">
        <v>895</v>
      </c>
      <c r="I1002" s="8">
        <f t="shared" si="82"/>
        <v>9.0404040404040398</v>
      </c>
      <c r="J1002" s="93">
        <v>2.8140000000000001</v>
      </c>
      <c r="K1002" s="69">
        <v>99</v>
      </c>
      <c r="L1002" s="68">
        <v>443</v>
      </c>
      <c r="M1002" s="8">
        <f t="shared" si="83"/>
        <v>4.4747474747474749</v>
      </c>
      <c r="N1002" s="93">
        <v>2.2010000000000001</v>
      </c>
      <c r="O1002" s="69">
        <f t="shared" si="87"/>
        <v>99</v>
      </c>
      <c r="P1002" s="181">
        <f t="shared" si="85"/>
        <v>2.020316027088036</v>
      </c>
      <c r="Q1002" s="77" t="s">
        <v>7726</v>
      </c>
      <c r="V1002" s="84">
        <v>0.37222222222222223</v>
      </c>
      <c r="W1002" s="85">
        <v>0.52083333333333337</v>
      </c>
      <c r="X1002" s="86">
        <f t="shared" si="86"/>
        <v>0.14861111111111114</v>
      </c>
    </row>
    <row r="1003" spans="1:24" x14ac:dyDescent="0.3">
      <c r="A1003" s="44" t="s">
        <v>7941</v>
      </c>
      <c r="B1003" s="68" t="s">
        <v>7942</v>
      </c>
      <c r="C1003" s="2" t="s">
        <v>6</v>
      </c>
      <c r="D1003" s="2">
        <v>13.666666666666666</v>
      </c>
      <c r="E1003" s="6">
        <v>38854</v>
      </c>
      <c r="F1003" s="7">
        <v>43851.534791666665</v>
      </c>
      <c r="G1003" s="69" t="s">
        <v>4</v>
      </c>
      <c r="H1003" s="68">
        <v>1041</v>
      </c>
      <c r="I1003" s="8">
        <f t="shared" si="82"/>
        <v>10.515151515151516</v>
      </c>
      <c r="J1003" s="93">
        <v>3.2210000000000001</v>
      </c>
      <c r="K1003" s="69">
        <v>99</v>
      </c>
      <c r="L1003" s="68">
        <v>203</v>
      </c>
      <c r="M1003" s="8">
        <f t="shared" si="83"/>
        <v>2.0505050505050506</v>
      </c>
      <c r="N1003" s="93">
        <v>1.2889999999999999</v>
      </c>
      <c r="O1003" s="69">
        <f t="shared" si="87"/>
        <v>99</v>
      </c>
      <c r="P1003" s="181">
        <f t="shared" si="85"/>
        <v>5.1280788177339902</v>
      </c>
      <c r="Q1003" s="77" t="s">
        <v>716</v>
      </c>
      <c r="V1003" s="84">
        <v>0.38125000000000003</v>
      </c>
      <c r="W1003" s="85">
        <v>0.53472222222222221</v>
      </c>
      <c r="X1003" s="86">
        <f t="shared" si="86"/>
        <v>0.15347222222222218</v>
      </c>
    </row>
    <row r="1004" spans="1:24" x14ac:dyDescent="0.3">
      <c r="A1004" s="44" t="s">
        <v>7943</v>
      </c>
      <c r="B1004" s="68" t="s">
        <v>7944</v>
      </c>
      <c r="C1004" s="2" t="s">
        <v>1</v>
      </c>
      <c r="D1004" s="2">
        <v>67</v>
      </c>
      <c r="E1004" s="6">
        <v>19251</v>
      </c>
      <c r="F1004" s="7">
        <v>43851.548518518517</v>
      </c>
      <c r="G1004" s="69" t="s">
        <v>4</v>
      </c>
      <c r="H1004" s="68">
        <v>1787</v>
      </c>
      <c r="I1004" s="8">
        <f t="shared" si="82"/>
        <v>17.87</v>
      </c>
      <c r="J1004" s="93">
        <v>4.1580000000000004</v>
      </c>
      <c r="K1004" s="69">
        <v>100</v>
      </c>
      <c r="L1004" s="68">
        <v>632</v>
      </c>
      <c r="M1004" s="8">
        <f t="shared" si="83"/>
        <v>6.32</v>
      </c>
      <c r="N1004" s="93">
        <v>2.5579999999999998</v>
      </c>
      <c r="O1004" s="69">
        <f t="shared" si="87"/>
        <v>100</v>
      </c>
      <c r="P1004" s="181">
        <f t="shared" si="85"/>
        <v>2.8275316455696204</v>
      </c>
      <c r="Q1004" s="77" t="s">
        <v>716</v>
      </c>
      <c r="V1004" s="84">
        <v>0.4069444444444445</v>
      </c>
      <c r="W1004" s="85">
        <v>0.54861111111111105</v>
      </c>
      <c r="X1004" s="86">
        <f t="shared" si="86"/>
        <v>0.14166666666666655</v>
      </c>
    </row>
    <row r="1005" spans="1:24" x14ac:dyDescent="0.3">
      <c r="A1005" s="44" t="s">
        <v>7945</v>
      </c>
      <c r="B1005" s="68" t="s">
        <v>1963</v>
      </c>
      <c r="C1005" s="2" t="s">
        <v>1</v>
      </c>
      <c r="D1005" s="2">
        <v>62</v>
      </c>
      <c r="E1005" s="6">
        <v>20907</v>
      </c>
      <c r="F1005" s="7">
        <v>43851.589988425927</v>
      </c>
      <c r="G1005" s="69" t="s">
        <v>4</v>
      </c>
      <c r="H1005" s="68">
        <v>1274</v>
      </c>
      <c r="I1005" s="8">
        <f t="shared" si="82"/>
        <v>12.74</v>
      </c>
      <c r="J1005" s="93">
        <v>4.3220000000000001</v>
      </c>
      <c r="K1005" s="69">
        <v>100</v>
      </c>
      <c r="L1005" s="68">
        <v>301</v>
      </c>
      <c r="M1005" s="8">
        <f t="shared" si="83"/>
        <v>3.01</v>
      </c>
      <c r="N1005" s="93">
        <v>1.617</v>
      </c>
      <c r="O1005" s="69">
        <f t="shared" si="87"/>
        <v>100</v>
      </c>
      <c r="P1005" s="181">
        <f t="shared" si="85"/>
        <v>4.2325581395348841</v>
      </c>
      <c r="Q1005" s="77" t="s">
        <v>716</v>
      </c>
      <c r="V1005" s="84">
        <v>0.4381944444444445</v>
      </c>
      <c r="W1005" s="85">
        <v>0.58333333333333337</v>
      </c>
      <c r="X1005" s="86">
        <f t="shared" si="86"/>
        <v>0.14513888888888887</v>
      </c>
    </row>
    <row r="1006" spans="1:24" x14ac:dyDescent="0.3">
      <c r="A1006" s="44" t="s">
        <v>7946</v>
      </c>
      <c r="B1006" s="68" t="s">
        <v>7947</v>
      </c>
      <c r="C1006" s="2" t="s">
        <v>6</v>
      </c>
      <c r="D1006" s="2">
        <v>48</v>
      </c>
      <c r="E1006" s="6">
        <v>25971</v>
      </c>
      <c r="F1006" s="7">
        <v>43851.602962962963</v>
      </c>
      <c r="G1006" s="69" t="s">
        <v>4</v>
      </c>
      <c r="H1006" s="68">
        <v>787</v>
      </c>
      <c r="I1006" s="8">
        <f t="shared" si="82"/>
        <v>7.9494949494949498</v>
      </c>
      <c r="J1006" s="93">
        <v>2.8439999999999999</v>
      </c>
      <c r="K1006" s="69">
        <v>99</v>
      </c>
      <c r="L1006" s="68">
        <v>212</v>
      </c>
      <c r="M1006" s="8">
        <f t="shared" si="83"/>
        <v>2.1414141414141414</v>
      </c>
      <c r="N1006" s="93">
        <v>1.5449999999999999</v>
      </c>
      <c r="O1006" s="69">
        <f t="shared" si="87"/>
        <v>99</v>
      </c>
      <c r="P1006" s="181">
        <f t="shared" si="85"/>
        <v>3.7122641509433962</v>
      </c>
      <c r="Q1006" s="77" t="s">
        <v>716</v>
      </c>
      <c r="V1006" s="84">
        <v>0.41944444444444445</v>
      </c>
      <c r="W1006" s="85">
        <v>0.59722222222222221</v>
      </c>
      <c r="X1006" s="86">
        <f t="shared" si="86"/>
        <v>0.17777777777777776</v>
      </c>
    </row>
    <row r="1007" spans="1:24" x14ac:dyDescent="0.3">
      <c r="A1007" s="44" t="s">
        <v>2271</v>
      </c>
      <c r="B1007" s="68" t="s">
        <v>1592</v>
      </c>
      <c r="C1007" s="2" t="s">
        <v>1</v>
      </c>
      <c r="D1007" s="2">
        <v>52</v>
      </c>
      <c r="E1007" s="6">
        <v>24677</v>
      </c>
      <c r="F1007" s="7">
        <v>43851.619351851848</v>
      </c>
      <c r="G1007" s="69" t="s">
        <v>4</v>
      </c>
      <c r="H1007" s="68">
        <v>1435</v>
      </c>
      <c r="I1007" s="8">
        <f t="shared" si="82"/>
        <v>14.494949494949495</v>
      </c>
      <c r="J1007" s="93">
        <v>3.7480000000000002</v>
      </c>
      <c r="K1007" s="69">
        <v>99</v>
      </c>
      <c r="L1007" s="68">
        <v>252</v>
      </c>
      <c r="M1007" s="8">
        <f t="shared" si="83"/>
        <v>2.5454545454545454</v>
      </c>
      <c r="N1007" s="93">
        <v>1.452</v>
      </c>
      <c r="O1007" s="69">
        <f t="shared" si="87"/>
        <v>99</v>
      </c>
      <c r="P1007" s="181">
        <f t="shared" si="85"/>
        <v>5.6944444444444446</v>
      </c>
      <c r="Q1007" s="77" t="s">
        <v>716</v>
      </c>
      <c r="V1007" s="84">
        <v>0.46319444444444446</v>
      </c>
      <c r="W1007" s="85">
        <v>0.61805555555555558</v>
      </c>
      <c r="X1007" s="86">
        <f t="shared" si="86"/>
        <v>0.15486111111111112</v>
      </c>
    </row>
    <row r="1008" spans="1:24" x14ac:dyDescent="0.3">
      <c r="A1008" s="44" t="s">
        <v>7948</v>
      </c>
      <c r="B1008" s="68" t="s">
        <v>724</v>
      </c>
      <c r="C1008" s="2" t="s">
        <v>1</v>
      </c>
      <c r="D1008" s="2">
        <v>56</v>
      </c>
      <c r="E1008" s="6">
        <v>23387</v>
      </c>
      <c r="F1008" s="7">
        <v>43851.631412037037</v>
      </c>
      <c r="G1008" s="69" t="s">
        <v>4</v>
      </c>
      <c r="H1008" s="68">
        <v>1846</v>
      </c>
      <c r="I1008" s="8">
        <f t="shared" si="82"/>
        <v>18.646464646464647</v>
      </c>
      <c r="J1008" s="93">
        <v>5.2770000000000001</v>
      </c>
      <c r="K1008" s="69">
        <v>99</v>
      </c>
      <c r="L1008" s="68">
        <v>189</v>
      </c>
      <c r="M1008" s="8">
        <f t="shared" si="83"/>
        <v>1.9090909090909092</v>
      </c>
      <c r="N1008" s="93">
        <v>1.4359999999999999</v>
      </c>
      <c r="O1008" s="69">
        <f t="shared" si="87"/>
        <v>99</v>
      </c>
      <c r="P1008" s="181">
        <f t="shared" si="85"/>
        <v>9.7671957671957674</v>
      </c>
      <c r="Q1008" s="77" t="s">
        <v>7713</v>
      </c>
      <c r="V1008" s="84">
        <v>0.47430555555555554</v>
      </c>
      <c r="W1008" s="85">
        <v>0.63194444444444442</v>
      </c>
      <c r="X1008" s="86">
        <f t="shared" si="86"/>
        <v>0.15763888888888888</v>
      </c>
    </row>
    <row r="1009" spans="1:24" x14ac:dyDescent="0.3">
      <c r="A1009" s="44" t="s">
        <v>7949</v>
      </c>
      <c r="B1009" s="68" t="s">
        <v>1600</v>
      </c>
      <c r="C1009" s="2" t="s">
        <v>1</v>
      </c>
      <c r="D1009" s="2">
        <v>60</v>
      </c>
      <c r="E1009" s="6">
        <v>21737</v>
      </c>
      <c r="F1009" s="7">
        <v>43851.645370370374</v>
      </c>
      <c r="G1009" s="69" t="s">
        <v>4</v>
      </c>
      <c r="H1009" s="68">
        <v>1956</v>
      </c>
      <c r="I1009" s="8">
        <f t="shared" si="82"/>
        <v>19.757575757575758</v>
      </c>
      <c r="J1009" s="93">
        <v>3.9180000000000001</v>
      </c>
      <c r="K1009" s="69">
        <v>99</v>
      </c>
      <c r="L1009" s="68">
        <v>736</v>
      </c>
      <c r="M1009" s="8">
        <f t="shared" si="83"/>
        <v>7.4343434343434343</v>
      </c>
      <c r="N1009" s="93">
        <v>3.0910000000000002</v>
      </c>
      <c r="O1009" s="69">
        <f t="shared" si="87"/>
        <v>99</v>
      </c>
      <c r="P1009" s="181">
        <f t="shared" si="85"/>
        <v>2.6576086956521738</v>
      </c>
      <c r="Q1009" s="77" t="s">
        <v>716</v>
      </c>
      <c r="V1009" s="84">
        <v>0.5</v>
      </c>
      <c r="W1009" s="85">
        <v>0.64583333333333337</v>
      </c>
      <c r="X1009" s="86">
        <f t="shared" si="86"/>
        <v>0.14583333333333337</v>
      </c>
    </row>
    <row r="1010" spans="1:24" x14ac:dyDescent="0.3">
      <c r="A1010" s="44" t="s">
        <v>7950</v>
      </c>
      <c r="B1010" s="68" t="s">
        <v>7951</v>
      </c>
      <c r="C1010" s="2" t="s">
        <v>1</v>
      </c>
      <c r="D1010" s="2">
        <v>51</v>
      </c>
      <c r="E1010" s="6">
        <v>25055</v>
      </c>
      <c r="F1010" s="7">
        <v>43851.663090277776</v>
      </c>
      <c r="G1010" s="69" t="s">
        <v>4</v>
      </c>
      <c r="H1010" s="68">
        <v>15.89</v>
      </c>
      <c r="I1010" s="8">
        <f t="shared" si="82"/>
        <v>0.16050505050505051</v>
      </c>
      <c r="J1010" s="93">
        <v>3.95</v>
      </c>
      <c r="K1010" s="69">
        <v>99</v>
      </c>
      <c r="L1010" s="68">
        <v>332</v>
      </c>
      <c r="M1010" s="8">
        <f t="shared" si="83"/>
        <v>3.3535353535353534</v>
      </c>
      <c r="N1010" s="93">
        <v>1.831</v>
      </c>
      <c r="O1010" s="69">
        <f t="shared" si="87"/>
        <v>99</v>
      </c>
      <c r="P1010" s="181">
        <f t="shared" si="85"/>
        <v>4.7861445783132534E-2</v>
      </c>
      <c r="Q1010" s="77" t="s">
        <v>716</v>
      </c>
      <c r="V1010" s="84">
        <v>0.50694444444444442</v>
      </c>
      <c r="W1010" s="85">
        <v>0.66666666666666663</v>
      </c>
      <c r="X1010" s="86">
        <f t="shared" si="86"/>
        <v>0.15972222222222221</v>
      </c>
    </row>
    <row r="1011" spans="1:24" x14ac:dyDescent="0.3">
      <c r="A1011" s="44" t="s">
        <v>2027</v>
      </c>
      <c r="B1011" s="68" t="s">
        <v>1376</v>
      </c>
      <c r="C1011" s="2" t="s">
        <v>1</v>
      </c>
      <c r="D1011" s="2">
        <v>58</v>
      </c>
      <c r="E1011" s="6">
        <v>22315</v>
      </c>
      <c r="F1011" s="7">
        <v>43851.674421296295</v>
      </c>
      <c r="G1011" s="69" t="s">
        <v>4</v>
      </c>
      <c r="H1011" s="68">
        <v>997</v>
      </c>
      <c r="I1011" s="8">
        <f t="shared" si="82"/>
        <v>10.070707070707071</v>
      </c>
      <c r="J1011" s="93">
        <v>3.1469999999999998</v>
      </c>
      <c r="K1011" s="69">
        <v>99</v>
      </c>
      <c r="L1011" s="68">
        <v>400</v>
      </c>
      <c r="M1011" s="8">
        <f t="shared" si="83"/>
        <v>4.0404040404040407</v>
      </c>
      <c r="N1011" s="93">
        <v>2.0350000000000001</v>
      </c>
      <c r="O1011" s="69">
        <f t="shared" si="87"/>
        <v>99</v>
      </c>
      <c r="P1011" s="181">
        <f t="shared" si="85"/>
        <v>2.4924999999999997</v>
      </c>
      <c r="Q1011" s="77" t="s">
        <v>716</v>
      </c>
      <c r="V1011" s="84">
        <v>0.51874999999999993</v>
      </c>
      <c r="W1011" s="85">
        <v>0.68055555555555547</v>
      </c>
      <c r="X1011" s="86">
        <f t="shared" si="86"/>
        <v>0.16180555555555554</v>
      </c>
    </row>
    <row r="1012" spans="1:24" x14ac:dyDescent="0.3">
      <c r="A1012" s="44" t="s">
        <v>7952</v>
      </c>
      <c r="B1012" s="68" t="s">
        <v>7953</v>
      </c>
      <c r="C1012" s="2" t="s">
        <v>6</v>
      </c>
      <c r="D1012" s="2">
        <v>69</v>
      </c>
      <c r="E1012" s="6">
        <v>18373</v>
      </c>
      <c r="F1012" s="7">
        <v>43852.522175925929</v>
      </c>
      <c r="G1012" s="69" t="s">
        <v>4</v>
      </c>
      <c r="H1012" s="68">
        <v>1425</v>
      </c>
      <c r="I1012" s="8">
        <f t="shared" si="82"/>
        <v>14.25</v>
      </c>
      <c r="J1012" s="93">
        <v>3.9060000000000001</v>
      </c>
      <c r="K1012" s="69">
        <v>100</v>
      </c>
      <c r="L1012" s="68">
        <v>413</v>
      </c>
      <c r="M1012" s="8">
        <f t="shared" si="83"/>
        <v>4.13</v>
      </c>
      <c r="N1012" s="93">
        <v>2.2410000000000001</v>
      </c>
      <c r="O1012" s="69">
        <f t="shared" si="87"/>
        <v>100</v>
      </c>
      <c r="P1012" s="181">
        <f t="shared" si="85"/>
        <v>3.4503631961259082</v>
      </c>
      <c r="Q1012" s="77" t="s">
        <v>716</v>
      </c>
      <c r="V1012" s="84">
        <v>0.3840277777777778</v>
      </c>
      <c r="W1012" s="85">
        <v>0.52430555555555558</v>
      </c>
      <c r="X1012" s="86">
        <f t="shared" si="86"/>
        <v>0.14027777777777778</v>
      </c>
    </row>
    <row r="1013" spans="1:24" x14ac:dyDescent="0.3">
      <c r="A1013" s="44" t="s">
        <v>7954</v>
      </c>
      <c r="B1013" s="68" t="s">
        <v>230</v>
      </c>
      <c r="C1013" s="2" t="s">
        <v>1</v>
      </c>
      <c r="D1013" s="2">
        <v>30</v>
      </c>
      <c r="E1013" s="6">
        <v>32552</v>
      </c>
      <c r="F1013" s="7">
        <v>43852.536423611113</v>
      </c>
      <c r="G1013" s="69" t="s">
        <v>553</v>
      </c>
      <c r="H1013" s="68">
        <v>1341</v>
      </c>
      <c r="I1013" s="8">
        <f t="shared" si="82"/>
        <v>13.41</v>
      </c>
      <c r="J1013" s="93">
        <v>3.4929999999999999</v>
      </c>
      <c r="K1013" s="69">
        <v>100</v>
      </c>
      <c r="L1013" s="68">
        <v>340</v>
      </c>
      <c r="M1013" s="8">
        <f t="shared" si="83"/>
        <v>3.4</v>
      </c>
      <c r="N1013" s="93">
        <v>1.9490000000000001</v>
      </c>
      <c r="O1013" s="69">
        <f t="shared" si="87"/>
        <v>100</v>
      </c>
      <c r="P1013" s="181">
        <f t="shared" si="85"/>
        <v>3.9441176470588237</v>
      </c>
      <c r="Q1013" s="77" t="s">
        <v>716</v>
      </c>
      <c r="V1013" s="84">
        <v>0.36736111111111108</v>
      </c>
      <c r="W1013" s="85">
        <v>0.52083333333333337</v>
      </c>
      <c r="X1013" s="86">
        <f t="shared" si="86"/>
        <v>0.15347222222222229</v>
      </c>
    </row>
    <row r="1014" spans="1:24" x14ac:dyDescent="0.3">
      <c r="A1014" s="44" t="s">
        <v>7955</v>
      </c>
      <c r="B1014" s="68" t="s">
        <v>7956</v>
      </c>
      <c r="C1014" s="2" t="s">
        <v>6</v>
      </c>
      <c r="D1014" s="2">
        <v>23</v>
      </c>
      <c r="E1014" s="6">
        <v>35402</v>
      </c>
      <c r="F1014" s="7">
        <v>43852.548750000002</v>
      </c>
      <c r="G1014" s="69" t="s">
        <v>4</v>
      </c>
      <c r="H1014" s="68">
        <v>1771</v>
      </c>
      <c r="I1014" s="8">
        <f t="shared" si="82"/>
        <v>17.71</v>
      </c>
      <c r="J1014" s="93">
        <v>5.6449999999999996</v>
      </c>
      <c r="K1014" s="69">
        <v>100</v>
      </c>
      <c r="L1014" s="68">
        <v>489</v>
      </c>
      <c r="M1014" s="8">
        <f t="shared" si="83"/>
        <v>4.8899999999999997</v>
      </c>
      <c r="N1014" s="93">
        <v>2.1360000000000001</v>
      </c>
      <c r="O1014" s="69">
        <f t="shared" si="87"/>
        <v>100</v>
      </c>
      <c r="P1014" s="181">
        <f t="shared" si="85"/>
        <v>3.6216768916155422</v>
      </c>
      <c r="Q1014" s="77" t="s">
        <v>716</v>
      </c>
      <c r="V1014" s="84">
        <v>0.38472222222222219</v>
      </c>
      <c r="W1014" s="85">
        <v>0.54861111111111105</v>
      </c>
      <c r="X1014" s="86">
        <f t="shared" si="86"/>
        <v>0.16388888888888886</v>
      </c>
    </row>
    <row r="1015" spans="1:24" x14ac:dyDescent="0.3">
      <c r="A1015" s="44" t="s">
        <v>7957</v>
      </c>
      <c r="B1015" s="68" t="s">
        <v>7958</v>
      </c>
      <c r="C1015" s="2" t="s">
        <v>1</v>
      </c>
      <c r="D1015" s="2">
        <v>67</v>
      </c>
      <c r="E1015" s="6">
        <v>19245</v>
      </c>
      <c r="F1015" s="7">
        <v>43852.565034722225</v>
      </c>
      <c r="G1015" s="69" t="s">
        <v>4</v>
      </c>
      <c r="H1015" s="68">
        <v>1459</v>
      </c>
      <c r="I1015" s="8">
        <f t="shared" si="82"/>
        <v>14.59</v>
      </c>
      <c r="J1015" s="93">
        <v>4.1100000000000003</v>
      </c>
      <c r="K1015" s="69">
        <v>100</v>
      </c>
      <c r="L1015" s="68">
        <v>436</v>
      </c>
      <c r="M1015" s="8">
        <f t="shared" si="83"/>
        <v>4.3600000000000003</v>
      </c>
      <c r="N1015" s="93">
        <v>1.7549999999999999</v>
      </c>
      <c r="O1015" s="69">
        <f t="shared" si="87"/>
        <v>100</v>
      </c>
      <c r="P1015" s="181">
        <f t="shared" si="85"/>
        <v>3.3463302752293576</v>
      </c>
      <c r="Q1015" s="77" t="s">
        <v>7726</v>
      </c>
      <c r="V1015" s="84">
        <v>0.41944444444444445</v>
      </c>
      <c r="W1015" s="85">
        <v>0.56944444444444442</v>
      </c>
      <c r="X1015" s="86">
        <f t="shared" si="86"/>
        <v>0.14999999999999997</v>
      </c>
    </row>
    <row r="1016" spans="1:24" x14ac:dyDescent="0.3">
      <c r="A1016" s="44" t="s">
        <v>7959</v>
      </c>
      <c r="B1016" s="68" t="s">
        <v>6288</v>
      </c>
      <c r="C1016" s="2" t="s">
        <v>1</v>
      </c>
      <c r="D1016" s="2">
        <v>66</v>
      </c>
      <c r="E1016" s="6">
        <v>19694</v>
      </c>
      <c r="F1016" s="7">
        <v>43852.579421296294</v>
      </c>
      <c r="G1016" s="69" t="s">
        <v>4</v>
      </c>
      <c r="H1016" s="68">
        <v>2593</v>
      </c>
      <c r="I1016" s="8">
        <f t="shared" si="82"/>
        <v>25.93</v>
      </c>
      <c r="J1016" s="93">
        <v>4.9950000000000001</v>
      </c>
      <c r="K1016" s="69">
        <v>100</v>
      </c>
      <c r="L1016" s="68">
        <v>1133</v>
      </c>
      <c r="M1016" s="8">
        <f t="shared" si="83"/>
        <v>11.33</v>
      </c>
      <c r="N1016" s="93">
        <v>3.4079999999999999</v>
      </c>
      <c r="O1016" s="69">
        <f t="shared" si="87"/>
        <v>100</v>
      </c>
      <c r="P1016" s="181">
        <f t="shared" si="85"/>
        <v>2.288614298323036</v>
      </c>
      <c r="Q1016" s="77" t="s">
        <v>716</v>
      </c>
      <c r="V1016" s="84">
        <v>0.42569444444444443</v>
      </c>
      <c r="W1016" s="85">
        <v>0.58333333333333337</v>
      </c>
      <c r="X1016" s="86">
        <f t="shared" si="86"/>
        <v>0.15763888888888894</v>
      </c>
    </row>
    <row r="1017" spans="1:24" x14ac:dyDescent="0.3">
      <c r="A1017" s="44" t="s">
        <v>7960</v>
      </c>
      <c r="B1017" s="68" t="s">
        <v>7961</v>
      </c>
      <c r="C1017" s="2" t="s">
        <v>1</v>
      </c>
      <c r="D1017" s="2">
        <v>48</v>
      </c>
      <c r="E1017" s="6">
        <v>25956</v>
      </c>
      <c r="F1017" s="7">
        <v>43852.595868055556</v>
      </c>
      <c r="G1017" s="69" t="s">
        <v>4</v>
      </c>
      <c r="H1017" s="68">
        <v>1374</v>
      </c>
      <c r="I1017" s="8">
        <f t="shared" si="82"/>
        <v>13.74</v>
      </c>
      <c r="J1017" s="93">
        <v>3.4980000000000002</v>
      </c>
      <c r="K1017" s="69">
        <v>100</v>
      </c>
      <c r="L1017" s="68">
        <v>285</v>
      </c>
      <c r="M1017" s="8">
        <f t="shared" si="83"/>
        <v>2.85</v>
      </c>
      <c r="N1017" s="93">
        <v>1.52</v>
      </c>
      <c r="O1017" s="69">
        <f t="shared" si="87"/>
        <v>100</v>
      </c>
      <c r="P1017" s="181">
        <f t="shared" si="85"/>
        <v>4.8210526315789473</v>
      </c>
      <c r="Q1017" s="77" t="s">
        <v>716</v>
      </c>
      <c r="V1017" s="84">
        <v>0.44305555555555554</v>
      </c>
      <c r="W1017" s="85">
        <v>0.59722222222222221</v>
      </c>
      <c r="X1017" s="86">
        <f t="shared" si="86"/>
        <v>0.15416666666666667</v>
      </c>
    </row>
    <row r="1018" spans="1:24" x14ac:dyDescent="0.3">
      <c r="A1018" s="44" t="s">
        <v>7962</v>
      </c>
      <c r="B1018" s="68" t="s">
        <v>1415</v>
      </c>
      <c r="C1018" s="2" t="s">
        <v>1</v>
      </c>
      <c r="D1018" s="2">
        <v>49</v>
      </c>
      <c r="E1018" s="6">
        <v>25827</v>
      </c>
      <c r="F1018" s="7">
        <v>43852.612060185187</v>
      </c>
      <c r="G1018" s="69" t="s">
        <v>4</v>
      </c>
      <c r="H1018" s="68">
        <v>1117</v>
      </c>
      <c r="I1018" s="8">
        <f t="shared" si="82"/>
        <v>11.17</v>
      </c>
      <c r="J1018" s="93">
        <v>3.2290000000000001</v>
      </c>
      <c r="K1018" s="69">
        <v>100</v>
      </c>
      <c r="L1018" s="68">
        <v>307</v>
      </c>
      <c r="M1018" s="8">
        <f t="shared" si="83"/>
        <v>3.07</v>
      </c>
      <c r="N1018" s="93">
        <v>1.976</v>
      </c>
      <c r="O1018" s="69">
        <f t="shared" si="87"/>
        <v>100</v>
      </c>
      <c r="P1018" s="181">
        <f t="shared" si="85"/>
        <v>3.6384364820846908</v>
      </c>
      <c r="Q1018" s="77" t="s">
        <v>716</v>
      </c>
      <c r="V1018" s="84">
        <v>0.46249999999999997</v>
      </c>
      <c r="W1018" s="85">
        <v>0.61805555555555558</v>
      </c>
      <c r="X1018" s="86">
        <f t="shared" si="86"/>
        <v>0.15555555555555561</v>
      </c>
    </row>
    <row r="1019" spans="1:24" x14ac:dyDescent="0.3">
      <c r="A1019" s="44" t="s">
        <v>7963</v>
      </c>
      <c r="B1019" s="68" t="s">
        <v>1787</v>
      </c>
      <c r="C1019" s="2" t="s">
        <v>1</v>
      </c>
      <c r="D1019" s="2">
        <v>64</v>
      </c>
      <c r="E1019" s="6">
        <v>20387</v>
      </c>
      <c r="F1019" s="7">
        <v>43852.627083333333</v>
      </c>
      <c r="G1019" s="69" t="s">
        <v>4</v>
      </c>
      <c r="H1019" s="68">
        <v>2071</v>
      </c>
      <c r="I1019" s="8">
        <f t="shared" si="82"/>
        <v>20.91919191919192</v>
      </c>
      <c r="J1019" s="93">
        <v>4.6680000000000001</v>
      </c>
      <c r="K1019" s="69">
        <v>99</v>
      </c>
      <c r="L1019" s="68">
        <v>610</v>
      </c>
      <c r="M1019" s="8">
        <f t="shared" si="83"/>
        <v>6.1616161616161618</v>
      </c>
      <c r="N1019" s="93">
        <v>2.5979999999999999</v>
      </c>
      <c r="O1019" s="69">
        <f t="shared" si="87"/>
        <v>99</v>
      </c>
      <c r="P1019" s="181">
        <f t="shared" si="85"/>
        <v>3.3950819672131147</v>
      </c>
      <c r="Q1019" s="77" t="s">
        <v>716</v>
      </c>
      <c r="V1019" s="84">
        <v>0.46666666666666662</v>
      </c>
      <c r="W1019" s="85">
        <v>0.63194444444444442</v>
      </c>
      <c r="X1019" s="86">
        <f t="shared" si="86"/>
        <v>0.1652777777777778</v>
      </c>
    </row>
    <row r="1020" spans="1:24" x14ac:dyDescent="0.3">
      <c r="A1020" s="44" t="s">
        <v>7964</v>
      </c>
      <c r="B1020" s="68" t="s">
        <v>7965</v>
      </c>
      <c r="C1020" s="2" t="s">
        <v>6</v>
      </c>
      <c r="D1020" s="2">
        <v>50</v>
      </c>
      <c r="E1020" s="6">
        <v>25350</v>
      </c>
      <c r="F1020" s="7">
        <v>43852.639884259261</v>
      </c>
      <c r="G1020" s="69" t="s">
        <v>4</v>
      </c>
      <c r="H1020" s="68">
        <v>904</v>
      </c>
      <c r="I1020" s="8">
        <f t="shared" si="82"/>
        <v>9.1313131313131315</v>
      </c>
      <c r="J1020" s="93">
        <v>3.53</v>
      </c>
      <c r="K1020" s="69">
        <v>99</v>
      </c>
      <c r="L1020" s="68">
        <v>285</v>
      </c>
      <c r="M1020" s="8">
        <f t="shared" si="83"/>
        <v>2.8787878787878789</v>
      </c>
      <c r="N1020" s="93">
        <v>1.74</v>
      </c>
      <c r="O1020" s="69">
        <f t="shared" si="87"/>
        <v>99</v>
      </c>
      <c r="P1020" s="181">
        <f t="shared" si="85"/>
        <v>3.1719298245614036</v>
      </c>
      <c r="Q1020" s="77" t="s">
        <v>716</v>
      </c>
      <c r="V1020" s="84">
        <v>0.4777777777777778</v>
      </c>
      <c r="W1020" s="85">
        <v>0.64583333333333337</v>
      </c>
      <c r="X1020" s="86">
        <f t="shared" si="86"/>
        <v>0.16805555555555557</v>
      </c>
    </row>
    <row r="1021" spans="1:24" x14ac:dyDescent="0.3">
      <c r="A1021" s="44" t="s">
        <v>7966</v>
      </c>
      <c r="B1021" s="68" t="s">
        <v>7967</v>
      </c>
      <c r="C1021" s="2" t="s">
        <v>1</v>
      </c>
      <c r="D1021" s="2">
        <v>60</v>
      </c>
      <c r="E1021" s="6">
        <v>21906</v>
      </c>
      <c r="F1021" s="7">
        <v>43852.664305555554</v>
      </c>
      <c r="G1021" s="69" t="s">
        <v>4</v>
      </c>
      <c r="H1021" s="68">
        <v>1558</v>
      </c>
      <c r="I1021" s="8">
        <f t="shared" si="82"/>
        <v>15.58</v>
      </c>
      <c r="J1021" s="93">
        <v>4.1319999999999997</v>
      </c>
      <c r="K1021" s="69">
        <v>100</v>
      </c>
      <c r="L1021" s="68">
        <v>264</v>
      </c>
      <c r="M1021" s="8">
        <f t="shared" si="83"/>
        <v>2.6666666666666665</v>
      </c>
      <c r="N1021" s="93">
        <v>1.8129999999999999</v>
      </c>
      <c r="O1021" s="69">
        <v>99</v>
      </c>
      <c r="P1021" s="181">
        <f t="shared" si="85"/>
        <v>5.8425000000000002</v>
      </c>
      <c r="Q1021" s="77" t="s">
        <v>716</v>
      </c>
      <c r="V1021" s="84">
        <v>0.49791666666666662</v>
      </c>
      <c r="W1021" s="85">
        <v>0.66666666666666663</v>
      </c>
      <c r="X1021" s="86">
        <f t="shared" si="86"/>
        <v>0.16875000000000001</v>
      </c>
    </row>
    <row r="1022" spans="1:24" x14ac:dyDescent="0.3">
      <c r="A1022" s="44" t="s">
        <v>2320</v>
      </c>
      <c r="B1022" s="68" t="s">
        <v>117</v>
      </c>
      <c r="C1022" s="2" t="s">
        <v>1</v>
      </c>
      <c r="D1022" s="2">
        <v>59</v>
      </c>
      <c r="E1022" s="6">
        <v>22294</v>
      </c>
      <c r="F1022" s="7">
        <v>43853.519699074073</v>
      </c>
      <c r="G1022" s="69" t="s">
        <v>4</v>
      </c>
      <c r="H1022" s="68">
        <v>1409</v>
      </c>
      <c r="I1022" s="8">
        <f t="shared" si="82"/>
        <v>14.09</v>
      </c>
      <c r="J1022" s="93">
        <v>4.1020000000000003</v>
      </c>
      <c r="K1022" s="69">
        <v>100</v>
      </c>
      <c r="L1022" s="68">
        <v>592</v>
      </c>
      <c r="M1022" s="8">
        <f t="shared" si="83"/>
        <v>5.92</v>
      </c>
      <c r="N1022" s="93">
        <v>2.7770000000000001</v>
      </c>
      <c r="O1022" s="69">
        <f t="shared" ref="O1022:O1085" si="88">K1022</f>
        <v>100</v>
      </c>
      <c r="P1022" s="181">
        <f t="shared" si="85"/>
        <v>2.3800675675675675</v>
      </c>
      <c r="Q1022" s="77" t="s">
        <v>716</v>
      </c>
      <c r="V1022" s="84">
        <v>0.37916666666666665</v>
      </c>
      <c r="W1022" s="85">
        <v>0.52083333333333337</v>
      </c>
      <c r="X1022" s="86">
        <f t="shared" si="86"/>
        <v>0.14166666666666672</v>
      </c>
    </row>
    <row r="1023" spans="1:24" x14ac:dyDescent="0.3">
      <c r="A1023" s="44" t="s">
        <v>7968</v>
      </c>
      <c r="B1023" s="68" t="s">
        <v>118</v>
      </c>
      <c r="C1023" s="2" t="s">
        <v>1</v>
      </c>
      <c r="D1023" s="2">
        <v>50</v>
      </c>
      <c r="E1023" s="6">
        <v>25514</v>
      </c>
      <c r="F1023" s="7">
        <v>43853.533379629633</v>
      </c>
      <c r="G1023" s="69" t="s">
        <v>4</v>
      </c>
      <c r="H1023" s="68">
        <v>984</v>
      </c>
      <c r="I1023" s="8">
        <f t="shared" si="82"/>
        <v>9.9393939393939394</v>
      </c>
      <c r="J1023" s="93">
        <v>3.3559999999999999</v>
      </c>
      <c r="K1023" s="69">
        <v>99</v>
      </c>
      <c r="L1023" s="68">
        <v>309</v>
      </c>
      <c r="M1023" s="8">
        <f t="shared" si="83"/>
        <v>3.1212121212121211</v>
      </c>
      <c r="N1023" s="93">
        <v>1.9910000000000001</v>
      </c>
      <c r="O1023" s="69">
        <f t="shared" si="88"/>
        <v>99</v>
      </c>
      <c r="P1023" s="181">
        <f t="shared" si="85"/>
        <v>3.1844660194174756</v>
      </c>
      <c r="Q1023" s="77" t="s">
        <v>716</v>
      </c>
      <c r="V1023" s="84">
        <v>0.40277777777777773</v>
      </c>
      <c r="W1023" s="85">
        <v>0.53472222222222221</v>
      </c>
      <c r="X1023" s="86">
        <f t="shared" si="86"/>
        <v>0.13194444444444448</v>
      </c>
    </row>
    <row r="1024" spans="1:24" x14ac:dyDescent="0.3">
      <c r="A1024" s="44" t="s">
        <v>7969</v>
      </c>
      <c r="B1024" s="68" t="s">
        <v>7970</v>
      </c>
      <c r="C1024" s="2" t="s">
        <v>1</v>
      </c>
      <c r="D1024" s="2">
        <v>44</v>
      </c>
      <c r="E1024" s="6">
        <v>27542</v>
      </c>
      <c r="F1024" s="7">
        <v>43853.545613425929</v>
      </c>
      <c r="G1024" s="69" t="s">
        <v>4</v>
      </c>
      <c r="H1024" s="68">
        <v>955</v>
      </c>
      <c r="I1024" s="8">
        <f t="shared" si="82"/>
        <v>9.5500000000000007</v>
      </c>
      <c r="J1024" s="93">
        <v>3.2890000000000001</v>
      </c>
      <c r="K1024" s="69">
        <v>100</v>
      </c>
      <c r="L1024" s="68">
        <v>270</v>
      </c>
      <c r="M1024" s="8">
        <f t="shared" si="83"/>
        <v>2.7</v>
      </c>
      <c r="N1024" s="93">
        <v>1.778</v>
      </c>
      <c r="O1024" s="69">
        <f t="shared" si="88"/>
        <v>100</v>
      </c>
      <c r="P1024" s="181">
        <f t="shared" si="85"/>
        <v>3.5370370370370372</v>
      </c>
      <c r="Q1024" s="77" t="s">
        <v>7713</v>
      </c>
      <c r="V1024" s="84">
        <v>0.4145833333333333</v>
      </c>
      <c r="W1024" s="85">
        <v>0.54861111111111105</v>
      </c>
      <c r="X1024" s="86">
        <f t="shared" si="86"/>
        <v>0.13402777777777775</v>
      </c>
    </row>
    <row r="1025" spans="1:24" x14ac:dyDescent="0.3">
      <c r="A1025" s="44" t="s">
        <v>7971</v>
      </c>
      <c r="B1025" s="68" t="s">
        <v>326</v>
      </c>
      <c r="C1025" s="2" t="s">
        <v>1</v>
      </c>
      <c r="D1025" s="2">
        <v>49</v>
      </c>
      <c r="E1025" s="6">
        <v>25883</v>
      </c>
      <c r="F1025" s="7">
        <v>43853.565358796295</v>
      </c>
      <c r="G1025" s="69" t="s">
        <v>4</v>
      </c>
      <c r="H1025" s="68">
        <v>1201</v>
      </c>
      <c r="I1025" s="8">
        <f t="shared" si="82"/>
        <v>12.131313131313131</v>
      </c>
      <c r="J1025" s="93">
        <v>3.1579999999999999</v>
      </c>
      <c r="K1025" s="69">
        <v>99</v>
      </c>
      <c r="L1025" s="68">
        <v>276</v>
      </c>
      <c r="M1025" s="8">
        <f t="shared" si="83"/>
        <v>2.7878787878787881</v>
      </c>
      <c r="N1025" s="93">
        <v>1.74</v>
      </c>
      <c r="O1025" s="69">
        <f t="shared" si="88"/>
        <v>99</v>
      </c>
      <c r="P1025" s="181">
        <f t="shared" si="85"/>
        <v>4.3514492753623184</v>
      </c>
      <c r="Q1025" s="77" t="s">
        <v>7713</v>
      </c>
      <c r="V1025" s="84">
        <v>0.41944444444444445</v>
      </c>
      <c r="W1025" s="85">
        <v>0.56944444444444442</v>
      </c>
      <c r="X1025" s="86">
        <f t="shared" si="86"/>
        <v>0.14999999999999997</v>
      </c>
    </row>
    <row r="1026" spans="1:24" x14ac:dyDescent="0.3">
      <c r="A1026" s="44" t="s">
        <v>7972</v>
      </c>
      <c r="B1026" s="68" t="s">
        <v>98</v>
      </c>
      <c r="C1026" s="2" t="s">
        <v>1</v>
      </c>
      <c r="D1026" s="2">
        <v>64</v>
      </c>
      <c r="E1026" s="6">
        <v>20239</v>
      </c>
      <c r="F1026" s="7">
        <v>43853.579687500001</v>
      </c>
      <c r="G1026" s="69" t="s">
        <v>4</v>
      </c>
      <c r="H1026" s="68">
        <v>1409</v>
      </c>
      <c r="I1026" s="8">
        <f t="shared" si="82"/>
        <v>14.232323232323232</v>
      </c>
      <c r="J1026" s="93">
        <v>4.2569999999999997</v>
      </c>
      <c r="K1026" s="69">
        <v>99</v>
      </c>
      <c r="L1026" s="68">
        <v>374</v>
      </c>
      <c r="M1026" s="8">
        <f t="shared" si="83"/>
        <v>3.7777777777777777</v>
      </c>
      <c r="N1026" s="93">
        <v>2.1829999999999998</v>
      </c>
      <c r="O1026" s="69">
        <f t="shared" si="88"/>
        <v>99</v>
      </c>
      <c r="P1026" s="181">
        <f t="shared" si="85"/>
        <v>3.7673796791443852</v>
      </c>
      <c r="Q1026" s="77" t="s">
        <v>7713</v>
      </c>
      <c r="V1026" s="84">
        <v>0.42499999999999999</v>
      </c>
      <c r="W1026" s="85">
        <v>0.58333333333333337</v>
      </c>
      <c r="X1026" s="86">
        <f t="shared" si="86"/>
        <v>0.15833333333333338</v>
      </c>
    </row>
    <row r="1027" spans="1:24" x14ac:dyDescent="0.3">
      <c r="A1027" s="44" t="s">
        <v>7973</v>
      </c>
      <c r="B1027" s="68" t="s">
        <v>7206</v>
      </c>
      <c r="C1027" s="2" t="s">
        <v>1</v>
      </c>
      <c r="D1027" s="2">
        <v>78</v>
      </c>
      <c r="E1027" s="6">
        <v>15300</v>
      </c>
      <c r="F1027" s="7">
        <v>43853.592789351853</v>
      </c>
      <c r="G1027" s="69" t="s">
        <v>4</v>
      </c>
      <c r="H1027" s="68">
        <v>1796</v>
      </c>
      <c r="I1027" s="8">
        <f t="shared" ref="I1027:I1090" si="89">H1027/K1027</f>
        <v>18.141414141414142</v>
      </c>
      <c r="J1027" s="93">
        <v>4.3259999999999996</v>
      </c>
      <c r="K1027" s="69">
        <v>99</v>
      </c>
      <c r="L1027" s="68">
        <v>588</v>
      </c>
      <c r="M1027" s="8">
        <f t="shared" ref="M1027:M1090" si="90">L1027/O1027</f>
        <v>5.9393939393939394</v>
      </c>
      <c r="N1027" s="93">
        <v>2.5019999999999998</v>
      </c>
      <c r="O1027" s="69">
        <f t="shared" si="88"/>
        <v>99</v>
      </c>
      <c r="P1027" s="181">
        <f t="shared" ref="P1027:P1090" si="91">I1027/M1027</f>
        <v>3.0544217687074831</v>
      </c>
      <c r="Q1027" s="77" t="s">
        <v>716</v>
      </c>
      <c r="V1027" s="84">
        <v>0.4465277777777778</v>
      </c>
      <c r="W1027" s="85">
        <v>0.59722222222222221</v>
      </c>
      <c r="X1027" s="86">
        <f t="shared" ref="X1027:X1090" si="92">IF(AND(W1027&lt;&gt;0,V1027&lt;&gt;0),W1027-V1027,"No_data")</f>
        <v>0.15069444444444441</v>
      </c>
    </row>
    <row r="1028" spans="1:24" x14ac:dyDescent="0.3">
      <c r="A1028" s="44" t="s">
        <v>7974</v>
      </c>
      <c r="B1028" s="68" t="s">
        <v>7975</v>
      </c>
      <c r="C1028" s="2" t="s">
        <v>6</v>
      </c>
      <c r="D1028" s="2">
        <v>60</v>
      </c>
      <c r="E1028" s="6">
        <v>21726</v>
      </c>
      <c r="F1028" s="7">
        <v>43853.61509259259</v>
      </c>
      <c r="G1028" s="69" t="s">
        <v>4</v>
      </c>
      <c r="H1028" s="68">
        <v>911</v>
      </c>
      <c r="I1028" s="8">
        <f t="shared" si="89"/>
        <v>9.2020202020202024</v>
      </c>
      <c r="J1028" s="93">
        <v>3.01</v>
      </c>
      <c r="K1028" s="69">
        <v>99</v>
      </c>
      <c r="L1028" s="68">
        <v>246</v>
      </c>
      <c r="M1028" s="8">
        <f t="shared" si="90"/>
        <v>2.4848484848484849</v>
      </c>
      <c r="N1028" s="93">
        <v>1.8029999999999999</v>
      </c>
      <c r="O1028" s="69">
        <f t="shared" si="88"/>
        <v>99</v>
      </c>
      <c r="P1028" s="181">
        <f t="shared" si="91"/>
        <v>3.7032520325203255</v>
      </c>
      <c r="Q1028" s="77" t="s">
        <v>716</v>
      </c>
      <c r="V1028" s="84">
        <v>0.45347222222222222</v>
      </c>
      <c r="W1028" s="85">
        <v>0.61805555555555558</v>
      </c>
      <c r="X1028" s="86">
        <f t="shared" si="92"/>
        <v>0.16458333333333336</v>
      </c>
    </row>
    <row r="1029" spans="1:24" x14ac:dyDescent="0.3">
      <c r="A1029" s="44" t="s">
        <v>7976</v>
      </c>
      <c r="B1029" s="68" t="s">
        <v>1777</v>
      </c>
      <c r="C1029" s="2" t="s">
        <v>1</v>
      </c>
      <c r="D1029" s="2">
        <v>48</v>
      </c>
      <c r="E1029" s="6">
        <v>26146</v>
      </c>
      <c r="F1029" s="7">
        <v>43853.631689814814</v>
      </c>
      <c r="G1029" s="69" t="s">
        <v>4</v>
      </c>
      <c r="H1029" s="68">
        <v>1037</v>
      </c>
      <c r="I1029" s="8">
        <f t="shared" si="89"/>
        <v>10.37</v>
      </c>
      <c r="J1029" s="93">
        <v>3.2589999999999999</v>
      </c>
      <c r="K1029" s="69">
        <v>100</v>
      </c>
      <c r="L1029" s="68">
        <v>405</v>
      </c>
      <c r="M1029" s="8">
        <f t="shared" si="90"/>
        <v>4.05</v>
      </c>
      <c r="N1029" s="93">
        <v>2.1669999999999998</v>
      </c>
      <c r="O1029" s="69">
        <f t="shared" si="88"/>
        <v>100</v>
      </c>
      <c r="P1029" s="181">
        <f t="shared" si="91"/>
        <v>2.5604938271604936</v>
      </c>
      <c r="Q1029" s="77" t="s">
        <v>716</v>
      </c>
      <c r="V1029" s="84">
        <v>0.48402777777777778</v>
      </c>
      <c r="W1029" s="85">
        <v>0.63194444444444442</v>
      </c>
      <c r="X1029" s="86">
        <f t="shared" si="92"/>
        <v>0.14791666666666664</v>
      </c>
    </row>
    <row r="1030" spans="1:24" x14ac:dyDescent="0.3">
      <c r="A1030" s="44" t="s">
        <v>7977</v>
      </c>
      <c r="B1030" s="68" t="s">
        <v>1377</v>
      </c>
      <c r="C1030" s="2" t="s">
        <v>1</v>
      </c>
      <c r="D1030" s="2">
        <v>58</v>
      </c>
      <c r="E1030" s="6">
        <v>22340</v>
      </c>
      <c r="F1030" s="7">
        <v>43853.648113425923</v>
      </c>
      <c r="G1030" s="69" t="s">
        <v>4</v>
      </c>
      <c r="H1030" s="68">
        <v>1665</v>
      </c>
      <c r="I1030" s="8">
        <f t="shared" si="89"/>
        <v>16.649999999999999</v>
      </c>
      <c r="J1030" s="93">
        <v>4.2859999999999996</v>
      </c>
      <c r="K1030" s="69">
        <v>100</v>
      </c>
      <c r="L1030" s="68">
        <v>440</v>
      </c>
      <c r="M1030" s="8">
        <f t="shared" si="90"/>
        <v>4.4000000000000004</v>
      </c>
      <c r="N1030" s="93">
        <v>2.2290000000000001</v>
      </c>
      <c r="O1030" s="69">
        <f t="shared" si="88"/>
        <v>100</v>
      </c>
      <c r="P1030" s="181">
        <f t="shared" si="91"/>
        <v>3.7840909090909083</v>
      </c>
      <c r="Q1030" s="77" t="s">
        <v>716</v>
      </c>
      <c r="V1030" s="84">
        <v>0.50972222222222219</v>
      </c>
      <c r="W1030" s="85">
        <v>0.66666666666666663</v>
      </c>
      <c r="X1030" s="86">
        <f t="shared" si="92"/>
        <v>0.15694444444444444</v>
      </c>
    </row>
    <row r="1031" spans="1:24" x14ac:dyDescent="0.3">
      <c r="A1031" s="44" t="s">
        <v>7978</v>
      </c>
      <c r="B1031" s="68" t="s">
        <v>7979</v>
      </c>
      <c r="C1031" s="2" t="s">
        <v>6</v>
      </c>
      <c r="D1031" s="2">
        <v>81</v>
      </c>
      <c r="E1031" s="6">
        <v>14204</v>
      </c>
      <c r="F1031" s="7">
        <v>43853.671099537038</v>
      </c>
      <c r="G1031" s="69" t="s">
        <v>4</v>
      </c>
      <c r="H1031" s="68">
        <v>1187</v>
      </c>
      <c r="I1031" s="8">
        <f t="shared" si="89"/>
        <v>11.87</v>
      </c>
      <c r="J1031" s="93">
        <v>3.8919999999999999</v>
      </c>
      <c r="K1031" s="69">
        <v>100</v>
      </c>
      <c r="L1031" s="68">
        <v>383</v>
      </c>
      <c r="M1031" s="8">
        <f t="shared" si="90"/>
        <v>3.83</v>
      </c>
      <c r="N1031" s="93">
        <v>1.6639999999999999</v>
      </c>
      <c r="O1031" s="69">
        <f t="shared" si="88"/>
        <v>100</v>
      </c>
      <c r="P1031" s="181">
        <f t="shared" si="91"/>
        <v>3.0992167101827675</v>
      </c>
      <c r="Q1031" s="77" t="s">
        <v>716</v>
      </c>
      <c r="V1031" s="84">
        <v>0.52430555555555558</v>
      </c>
      <c r="W1031" s="85">
        <v>0.68055555555555547</v>
      </c>
      <c r="X1031" s="86">
        <f t="shared" si="92"/>
        <v>0.15624999999999989</v>
      </c>
    </row>
    <row r="1032" spans="1:24" x14ac:dyDescent="0.3">
      <c r="A1032" s="44" t="s">
        <v>7980</v>
      </c>
      <c r="B1032" s="68" t="s">
        <v>7981</v>
      </c>
      <c r="C1032" s="2" t="s">
        <v>6</v>
      </c>
      <c r="D1032" s="2">
        <v>82</v>
      </c>
      <c r="E1032" s="6">
        <v>13685</v>
      </c>
      <c r="F1032" s="7">
        <v>43858.519178240742</v>
      </c>
      <c r="G1032" s="69" t="s">
        <v>4</v>
      </c>
      <c r="H1032" s="68">
        <v>1810</v>
      </c>
      <c r="I1032" s="8">
        <f t="shared" si="89"/>
        <v>18.100000000000001</v>
      </c>
      <c r="J1032" s="93">
        <v>4.194</v>
      </c>
      <c r="K1032" s="69">
        <v>100</v>
      </c>
      <c r="L1032" s="68">
        <v>628</v>
      </c>
      <c r="M1032" s="8">
        <f t="shared" si="90"/>
        <v>6.28</v>
      </c>
      <c r="N1032" s="93">
        <v>2.4990000000000001</v>
      </c>
      <c r="O1032" s="69">
        <f t="shared" si="88"/>
        <v>100</v>
      </c>
      <c r="P1032" s="181">
        <f t="shared" si="91"/>
        <v>2.8821656050955413</v>
      </c>
      <c r="Q1032" s="77" t="s">
        <v>7726</v>
      </c>
      <c r="V1032" s="84">
        <v>0.37361111111111112</v>
      </c>
      <c r="W1032" s="85">
        <v>0.52083333333333337</v>
      </c>
      <c r="X1032" s="86">
        <f t="shared" si="92"/>
        <v>0.14722222222222225</v>
      </c>
    </row>
    <row r="1033" spans="1:24" x14ac:dyDescent="0.3">
      <c r="A1033" s="44" t="s">
        <v>7982</v>
      </c>
      <c r="B1033" s="68" t="s">
        <v>1361</v>
      </c>
      <c r="C1033" s="2" t="s">
        <v>1</v>
      </c>
      <c r="D1033" s="2">
        <v>69</v>
      </c>
      <c r="E1033" s="6">
        <v>18525</v>
      </c>
      <c r="F1033" s="7">
        <v>43858.534513888888</v>
      </c>
      <c r="G1033" s="69" t="s">
        <v>4</v>
      </c>
      <c r="H1033" s="68">
        <v>1523</v>
      </c>
      <c r="I1033" s="8">
        <f t="shared" si="89"/>
        <v>15.383838383838384</v>
      </c>
      <c r="J1033" s="93">
        <v>4.2539999999999996</v>
      </c>
      <c r="K1033" s="69">
        <v>99</v>
      </c>
      <c r="L1033" s="68">
        <v>470</v>
      </c>
      <c r="M1033" s="8">
        <f t="shared" si="90"/>
        <v>4.7474747474747474</v>
      </c>
      <c r="N1033" s="93">
        <v>2.37</v>
      </c>
      <c r="O1033" s="69">
        <f t="shared" si="88"/>
        <v>99</v>
      </c>
      <c r="P1033" s="181">
        <f t="shared" si="91"/>
        <v>3.2404255319148936</v>
      </c>
      <c r="Q1033" s="77" t="s">
        <v>716</v>
      </c>
      <c r="V1033" s="84">
        <v>0.39444444444444443</v>
      </c>
      <c r="W1033" s="85">
        <v>0.53472222222222221</v>
      </c>
      <c r="X1033" s="86">
        <f t="shared" si="92"/>
        <v>0.14027777777777778</v>
      </c>
    </row>
    <row r="1034" spans="1:24" x14ac:dyDescent="0.3">
      <c r="A1034" s="44" t="s">
        <v>7983</v>
      </c>
      <c r="B1034" s="68" t="s">
        <v>7984</v>
      </c>
      <c r="C1034" s="2" t="s">
        <v>1</v>
      </c>
      <c r="D1034" s="2">
        <v>63</v>
      </c>
      <c r="E1034" s="6">
        <v>20720</v>
      </c>
      <c r="F1034" s="7">
        <v>43858.555150462962</v>
      </c>
      <c r="G1034" s="69" t="s">
        <v>4</v>
      </c>
      <c r="H1034" s="68">
        <v>2127</v>
      </c>
      <c r="I1034" s="8">
        <f t="shared" si="89"/>
        <v>21.27</v>
      </c>
      <c r="J1034" s="93">
        <v>4.3620000000000001</v>
      </c>
      <c r="K1034" s="69">
        <v>100</v>
      </c>
      <c r="L1034" s="68">
        <v>498</v>
      </c>
      <c r="M1034" s="8">
        <f t="shared" si="90"/>
        <v>4.9800000000000004</v>
      </c>
      <c r="N1034" s="93">
        <v>2.4409999999999998</v>
      </c>
      <c r="O1034" s="69">
        <f t="shared" si="88"/>
        <v>100</v>
      </c>
      <c r="P1034" s="181">
        <f t="shared" si="91"/>
        <v>4.2710843373493974</v>
      </c>
      <c r="Q1034" s="77" t="s">
        <v>716</v>
      </c>
      <c r="V1034" s="84">
        <v>0.42708333333333331</v>
      </c>
      <c r="W1034" s="85">
        <v>0.55902777777777779</v>
      </c>
      <c r="X1034" s="86">
        <f t="shared" si="92"/>
        <v>0.13194444444444448</v>
      </c>
    </row>
    <row r="1035" spans="1:24" x14ac:dyDescent="0.3">
      <c r="A1035" s="44" t="s">
        <v>2013</v>
      </c>
      <c r="B1035" s="68" t="s">
        <v>1363</v>
      </c>
      <c r="C1035" s="2" t="s">
        <v>1</v>
      </c>
      <c r="D1035" s="2">
        <v>55</v>
      </c>
      <c r="E1035" s="6">
        <v>23552</v>
      </c>
      <c r="F1035" s="7">
        <v>43858.572662037041</v>
      </c>
      <c r="G1035" s="69" t="s">
        <v>4</v>
      </c>
      <c r="H1035" s="68">
        <v>2012</v>
      </c>
      <c r="I1035" s="8">
        <f t="shared" si="89"/>
        <v>20.323232323232322</v>
      </c>
      <c r="J1035" s="93">
        <v>4.9610000000000003</v>
      </c>
      <c r="K1035" s="69">
        <v>99</v>
      </c>
      <c r="L1035" s="68">
        <v>469</v>
      </c>
      <c r="M1035" s="8">
        <f t="shared" si="90"/>
        <v>4.737373737373737</v>
      </c>
      <c r="N1035" s="93">
        <v>2.1789999999999998</v>
      </c>
      <c r="O1035" s="69">
        <f t="shared" si="88"/>
        <v>99</v>
      </c>
      <c r="P1035" s="181">
        <f t="shared" si="91"/>
        <v>4.2899786780383797</v>
      </c>
      <c r="Q1035" s="77" t="s">
        <v>716</v>
      </c>
      <c r="V1035" s="84">
        <v>0.43055555555555558</v>
      </c>
      <c r="W1035" s="85">
        <v>0.56944444444444442</v>
      </c>
      <c r="X1035" s="86">
        <f t="shared" si="92"/>
        <v>0.13888888888888884</v>
      </c>
    </row>
    <row r="1036" spans="1:24" x14ac:dyDescent="0.3">
      <c r="A1036" s="44" t="s">
        <v>7985</v>
      </c>
      <c r="B1036" s="68" t="s">
        <v>7986</v>
      </c>
      <c r="C1036" s="2" t="s">
        <v>1</v>
      </c>
      <c r="D1036" s="2">
        <v>62</v>
      </c>
      <c r="E1036" s="6">
        <v>21072</v>
      </c>
      <c r="F1036" s="7">
        <v>43858.583634259259</v>
      </c>
      <c r="G1036" s="69" t="s">
        <v>4</v>
      </c>
      <c r="H1036" s="68">
        <v>1827</v>
      </c>
      <c r="I1036" s="8">
        <f t="shared" si="89"/>
        <v>18.454545454545453</v>
      </c>
      <c r="J1036" s="93">
        <v>5.0149999999999997</v>
      </c>
      <c r="K1036" s="69">
        <v>99</v>
      </c>
      <c r="L1036" s="68">
        <v>378</v>
      </c>
      <c r="M1036" s="8">
        <f t="shared" si="90"/>
        <v>3.8181818181818183</v>
      </c>
      <c r="N1036" s="93">
        <v>2.173</v>
      </c>
      <c r="O1036" s="69">
        <f t="shared" si="88"/>
        <v>99</v>
      </c>
      <c r="P1036" s="181">
        <f t="shared" si="91"/>
        <v>4.833333333333333</v>
      </c>
      <c r="Q1036" s="77" t="s">
        <v>716</v>
      </c>
      <c r="V1036" s="84">
        <v>0.4381944444444445</v>
      </c>
      <c r="W1036" s="85">
        <v>0.58680555555555558</v>
      </c>
      <c r="X1036" s="86">
        <f t="shared" si="92"/>
        <v>0.14861111111111108</v>
      </c>
    </row>
    <row r="1037" spans="1:24" x14ac:dyDescent="0.3">
      <c r="A1037" s="44" t="s">
        <v>7987</v>
      </c>
      <c r="B1037" s="68" t="s">
        <v>7988</v>
      </c>
      <c r="C1037" s="2" t="s">
        <v>1</v>
      </c>
      <c r="D1037" s="2">
        <v>47</v>
      </c>
      <c r="E1037" s="6">
        <v>26430</v>
      </c>
      <c r="F1037" s="7">
        <v>43858.595601851855</v>
      </c>
      <c r="G1037" s="69" t="s">
        <v>4</v>
      </c>
      <c r="H1037" s="68">
        <v>1231</v>
      </c>
      <c r="I1037" s="8">
        <f t="shared" si="89"/>
        <v>12.434343434343434</v>
      </c>
      <c r="J1037" s="93">
        <v>3.7530000000000001</v>
      </c>
      <c r="K1037" s="69">
        <v>99</v>
      </c>
      <c r="L1037" s="68">
        <v>353</v>
      </c>
      <c r="M1037" s="8">
        <f t="shared" si="90"/>
        <v>3.5656565656565657</v>
      </c>
      <c r="N1037" s="93">
        <v>2.2949999999999999</v>
      </c>
      <c r="O1037" s="69">
        <f t="shared" si="88"/>
        <v>99</v>
      </c>
      <c r="P1037" s="181">
        <f t="shared" si="91"/>
        <v>3.4872521246458921</v>
      </c>
      <c r="Q1037" s="77" t="s">
        <v>716</v>
      </c>
      <c r="V1037" s="84">
        <v>0.45208333333333334</v>
      </c>
      <c r="W1037" s="85">
        <v>0.59722222222222221</v>
      </c>
      <c r="X1037" s="86">
        <f t="shared" si="92"/>
        <v>0.14513888888888887</v>
      </c>
    </row>
    <row r="1038" spans="1:24" x14ac:dyDescent="0.3">
      <c r="A1038" s="44" t="s">
        <v>7989</v>
      </c>
      <c r="B1038" s="68" t="s">
        <v>1076</v>
      </c>
      <c r="C1038" s="2" t="s">
        <v>1</v>
      </c>
      <c r="D1038" s="2">
        <v>44</v>
      </c>
      <c r="E1038" s="6">
        <v>27446</v>
      </c>
      <c r="F1038" s="7">
        <v>43858.608275462961</v>
      </c>
      <c r="G1038" s="69" t="s">
        <v>4</v>
      </c>
      <c r="H1038" s="68">
        <v>1296</v>
      </c>
      <c r="I1038" s="8">
        <f t="shared" si="89"/>
        <v>13.090909090909092</v>
      </c>
      <c r="J1038" s="93">
        <v>3.5169999999999999</v>
      </c>
      <c r="K1038" s="69">
        <v>99</v>
      </c>
      <c r="L1038" s="68">
        <v>549</v>
      </c>
      <c r="M1038" s="8">
        <f t="shared" si="90"/>
        <v>5.5454545454545459</v>
      </c>
      <c r="N1038" s="93">
        <v>2.3050000000000002</v>
      </c>
      <c r="O1038" s="69">
        <f t="shared" si="88"/>
        <v>99</v>
      </c>
      <c r="P1038" s="181">
        <f t="shared" si="91"/>
        <v>2.360655737704918</v>
      </c>
      <c r="Q1038" s="77" t="s">
        <v>716</v>
      </c>
      <c r="V1038" s="84">
        <v>0.4826388888888889</v>
      </c>
      <c r="W1038" s="85">
        <v>0.61805555555555558</v>
      </c>
      <c r="X1038" s="86">
        <f t="shared" si="92"/>
        <v>0.13541666666666669</v>
      </c>
    </row>
    <row r="1039" spans="1:24" x14ac:dyDescent="0.3">
      <c r="A1039" s="44" t="s">
        <v>7990</v>
      </c>
      <c r="B1039" s="68" t="s">
        <v>7991</v>
      </c>
      <c r="C1039" s="2" t="s">
        <v>1</v>
      </c>
      <c r="D1039" s="2">
        <v>43</v>
      </c>
      <c r="E1039" s="6">
        <v>28134</v>
      </c>
      <c r="F1039" s="7">
        <v>43858.627442129633</v>
      </c>
      <c r="G1039" s="69" t="s">
        <v>4</v>
      </c>
      <c r="H1039" s="68">
        <v>1093</v>
      </c>
      <c r="I1039" s="8">
        <f t="shared" si="89"/>
        <v>11.04040404040404</v>
      </c>
      <c r="J1039" s="93">
        <v>3.0470000000000002</v>
      </c>
      <c r="K1039" s="69">
        <v>99</v>
      </c>
      <c r="L1039" s="68">
        <v>351</v>
      </c>
      <c r="M1039" s="8">
        <f t="shared" si="90"/>
        <v>3.5454545454545454</v>
      </c>
      <c r="N1039" s="93">
        <v>2.0670000000000002</v>
      </c>
      <c r="O1039" s="69">
        <f t="shared" si="88"/>
        <v>99</v>
      </c>
      <c r="P1039" s="181">
        <f t="shared" si="91"/>
        <v>3.1139601139601139</v>
      </c>
      <c r="Q1039" s="77" t="s">
        <v>7713</v>
      </c>
      <c r="V1039" s="84">
        <v>0.49722222222222223</v>
      </c>
      <c r="W1039" s="85">
        <v>0.63194444444444442</v>
      </c>
      <c r="X1039" s="86">
        <f t="shared" si="92"/>
        <v>0.13472222222222219</v>
      </c>
    </row>
    <row r="1040" spans="1:24" x14ac:dyDescent="0.3">
      <c r="A1040" s="44" t="s">
        <v>7992</v>
      </c>
      <c r="B1040" s="68" t="s">
        <v>7993</v>
      </c>
      <c r="C1040" s="2" t="s">
        <v>6</v>
      </c>
      <c r="D1040" s="2">
        <v>65</v>
      </c>
      <c r="E1040" s="6">
        <v>20070</v>
      </c>
      <c r="F1040" s="7">
        <v>43858.641238425924</v>
      </c>
      <c r="G1040" s="69" t="s">
        <v>4</v>
      </c>
      <c r="H1040" s="68">
        <v>1193</v>
      </c>
      <c r="I1040" s="8">
        <f t="shared" si="89"/>
        <v>12.05050505050505</v>
      </c>
      <c r="J1040" s="93">
        <v>3.7450000000000001</v>
      </c>
      <c r="K1040" s="69">
        <v>99</v>
      </c>
      <c r="L1040" s="68">
        <v>576</v>
      </c>
      <c r="M1040" s="8">
        <f t="shared" si="90"/>
        <v>5.8181818181818183</v>
      </c>
      <c r="N1040" s="93">
        <v>2.4590000000000001</v>
      </c>
      <c r="O1040" s="69">
        <f t="shared" si="88"/>
        <v>99</v>
      </c>
      <c r="P1040" s="181">
        <f t="shared" si="91"/>
        <v>2.0711805555555554</v>
      </c>
      <c r="Q1040" s="77" t="s">
        <v>7713</v>
      </c>
      <c r="V1040" s="84">
        <v>0.46527777777777773</v>
      </c>
      <c r="W1040" s="85">
        <v>0.64583333333333337</v>
      </c>
      <c r="X1040" s="86">
        <f t="shared" si="92"/>
        <v>0.18055555555555564</v>
      </c>
    </row>
    <row r="1041" spans="1:24" x14ac:dyDescent="0.3">
      <c r="A1041" s="44" t="s">
        <v>7994</v>
      </c>
      <c r="B1041" s="68" t="s">
        <v>7995</v>
      </c>
      <c r="C1041" s="2" t="s">
        <v>6</v>
      </c>
      <c r="D1041" s="2">
        <v>73</v>
      </c>
      <c r="E1041" s="6">
        <v>17025</v>
      </c>
      <c r="F1041" s="7">
        <v>43858.665752314817</v>
      </c>
      <c r="G1041" s="69" t="s">
        <v>4</v>
      </c>
      <c r="H1041" s="68">
        <v>1166</v>
      </c>
      <c r="I1041" s="8">
        <f t="shared" si="89"/>
        <v>11.777777777777779</v>
      </c>
      <c r="J1041" s="93">
        <v>3.544</v>
      </c>
      <c r="K1041" s="69">
        <v>99</v>
      </c>
      <c r="L1041" s="68">
        <v>473</v>
      </c>
      <c r="M1041" s="8">
        <f t="shared" si="90"/>
        <v>4.7777777777777777</v>
      </c>
      <c r="N1041" s="93">
        <v>2.302</v>
      </c>
      <c r="O1041" s="69">
        <f t="shared" si="88"/>
        <v>99</v>
      </c>
      <c r="P1041" s="181">
        <f t="shared" si="91"/>
        <v>2.4651162790697678</v>
      </c>
      <c r="Q1041" s="77" t="s">
        <v>716</v>
      </c>
      <c r="V1041" s="84">
        <v>0.53333333333333333</v>
      </c>
      <c r="W1041" s="85">
        <v>0.66666666666666663</v>
      </c>
      <c r="X1041" s="86">
        <f t="shared" si="92"/>
        <v>0.1333333333333333</v>
      </c>
    </row>
    <row r="1042" spans="1:24" x14ac:dyDescent="0.3">
      <c r="A1042" s="44" t="s">
        <v>7996</v>
      </c>
      <c r="B1042" s="68" t="s">
        <v>7997</v>
      </c>
      <c r="C1042" s="2" t="s">
        <v>6</v>
      </c>
      <c r="D1042" s="2">
        <v>12.166666666666666</v>
      </c>
      <c r="E1042" s="6">
        <v>39407</v>
      </c>
      <c r="F1042" s="7">
        <v>43859.522418981483</v>
      </c>
      <c r="G1042" s="69" t="s">
        <v>4</v>
      </c>
      <c r="H1042" s="68">
        <v>1507</v>
      </c>
      <c r="I1042" s="8">
        <f t="shared" si="89"/>
        <v>15.222222222222221</v>
      </c>
      <c r="J1042" s="93">
        <v>3.8980000000000001</v>
      </c>
      <c r="K1042" s="69">
        <v>99</v>
      </c>
      <c r="L1042" s="68">
        <v>153</v>
      </c>
      <c r="M1042" s="8">
        <f t="shared" si="90"/>
        <v>1.5454545454545454</v>
      </c>
      <c r="N1042" s="93">
        <v>1.2310000000000001</v>
      </c>
      <c r="O1042" s="69">
        <f t="shared" si="88"/>
        <v>99</v>
      </c>
      <c r="P1042" s="181">
        <f t="shared" si="91"/>
        <v>9.8496732026143796</v>
      </c>
      <c r="Q1042" s="77" t="s">
        <v>716</v>
      </c>
      <c r="V1042" s="84">
        <v>0.37222222222222223</v>
      </c>
      <c r="W1042" s="85">
        <v>0.52083333333333337</v>
      </c>
      <c r="X1042" s="86">
        <f t="shared" si="92"/>
        <v>0.14861111111111114</v>
      </c>
    </row>
    <row r="1043" spans="1:24" x14ac:dyDescent="0.3">
      <c r="A1043" s="44" t="s">
        <v>7998</v>
      </c>
      <c r="B1043" s="68" t="s">
        <v>7999</v>
      </c>
      <c r="C1043" s="2" t="s">
        <v>6</v>
      </c>
      <c r="D1043" s="2">
        <v>38</v>
      </c>
      <c r="E1043" s="6">
        <v>29657</v>
      </c>
      <c r="F1043" s="7">
        <v>43859.534479166665</v>
      </c>
      <c r="G1043" s="69" t="s">
        <v>4</v>
      </c>
      <c r="H1043" s="68">
        <v>1016</v>
      </c>
      <c r="I1043" s="8">
        <f t="shared" si="89"/>
        <v>10.262626262626263</v>
      </c>
      <c r="J1043" s="93">
        <v>3.19</v>
      </c>
      <c r="K1043" s="69">
        <v>99</v>
      </c>
      <c r="L1043" s="68">
        <v>318</v>
      </c>
      <c r="M1043" s="8">
        <f t="shared" si="90"/>
        <v>3.2121212121212119</v>
      </c>
      <c r="N1043" s="93">
        <v>1.631</v>
      </c>
      <c r="O1043" s="69">
        <f t="shared" si="88"/>
        <v>99</v>
      </c>
      <c r="P1043" s="181">
        <f t="shared" si="91"/>
        <v>3.1949685534591197</v>
      </c>
      <c r="Q1043" s="77" t="s">
        <v>716</v>
      </c>
      <c r="V1043" s="84">
        <v>0.37361111111111112</v>
      </c>
      <c r="W1043" s="85">
        <v>0.53472222222222221</v>
      </c>
      <c r="X1043" s="86">
        <f t="shared" si="92"/>
        <v>0.16111111111111109</v>
      </c>
    </row>
    <row r="1044" spans="1:24" x14ac:dyDescent="0.3">
      <c r="A1044" s="44" t="s">
        <v>8000</v>
      </c>
      <c r="B1044" s="68" t="s">
        <v>1383</v>
      </c>
      <c r="C1044" s="2" t="s">
        <v>1</v>
      </c>
      <c r="D1044" s="2">
        <v>40</v>
      </c>
      <c r="E1044" s="6">
        <v>29040</v>
      </c>
      <c r="F1044" s="7">
        <v>43859.547789351855</v>
      </c>
      <c r="G1044" s="69" t="s">
        <v>4</v>
      </c>
      <c r="H1044" s="68">
        <v>872</v>
      </c>
      <c r="I1044" s="8">
        <f t="shared" si="89"/>
        <v>8.808080808080808</v>
      </c>
      <c r="J1044" s="93">
        <v>3.1160000000000001</v>
      </c>
      <c r="K1044" s="69">
        <v>99</v>
      </c>
      <c r="L1044" s="68">
        <v>298</v>
      </c>
      <c r="M1044" s="8">
        <f t="shared" si="90"/>
        <v>3.0101010101010099</v>
      </c>
      <c r="N1044" s="93">
        <v>1.7470000000000001</v>
      </c>
      <c r="O1044" s="69">
        <f t="shared" si="88"/>
        <v>99</v>
      </c>
      <c r="P1044" s="181">
        <f t="shared" si="91"/>
        <v>2.9261744966442955</v>
      </c>
      <c r="Q1044" s="77" t="s">
        <v>716</v>
      </c>
      <c r="V1044" s="84">
        <v>0.40486111111111112</v>
      </c>
      <c r="W1044" s="85">
        <v>0.54861111111111105</v>
      </c>
      <c r="X1044" s="86">
        <f t="shared" si="92"/>
        <v>0.14374999999999993</v>
      </c>
    </row>
    <row r="1045" spans="1:24" x14ac:dyDescent="0.3">
      <c r="A1045" s="44" t="s">
        <v>8001</v>
      </c>
      <c r="B1045" s="68" t="s">
        <v>289</v>
      </c>
      <c r="C1045" s="2" t="s">
        <v>1</v>
      </c>
      <c r="D1045" s="2">
        <v>56</v>
      </c>
      <c r="E1045" s="6">
        <v>23313</v>
      </c>
      <c r="F1045" s="7">
        <v>43859.569328703707</v>
      </c>
      <c r="G1045" s="69" t="s">
        <v>4</v>
      </c>
      <c r="H1045" s="68">
        <v>1818</v>
      </c>
      <c r="I1045" s="8">
        <f t="shared" si="89"/>
        <v>18.363636363636363</v>
      </c>
      <c r="J1045" s="93">
        <v>4.5949999999999998</v>
      </c>
      <c r="K1045" s="69">
        <v>99</v>
      </c>
      <c r="L1045" s="68">
        <v>653</v>
      </c>
      <c r="M1045" s="8">
        <f t="shared" si="90"/>
        <v>6.595959595959596</v>
      </c>
      <c r="N1045" s="93">
        <v>2.5430000000000001</v>
      </c>
      <c r="O1045" s="69">
        <f t="shared" si="88"/>
        <v>99</v>
      </c>
      <c r="P1045" s="181">
        <f t="shared" si="91"/>
        <v>2.784073506891271</v>
      </c>
      <c r="Q1045" s="77" t="s">
        <v>716</v>
      </c>
      <c r="V1045" s="84">
        <v>0.4201388888888889</v>
      </c>
      <c r="W1045" s="85">
        <v>0.56944444444444442</v>
      </c>
      <c r="X1045" s="86">
        <f t="shared" si="92"/>
        <v>0.14930555555555552</v>
      </c>
    </row>
    <row r="1046" spans="1:24" x14ac:dyDescent="0.3">
      <c r="A1046" s="44" t="s">
        <v>8002</v>
      </c>
      <c r="B1046" s="68" t="s">
        <v>1655</v>
      </c>
      <c r="C1046" s="2" t="s">
        <v>1</v>
      </c>
      <c r="D1046" s="2">
        <v>54</v>
      </c>
      <c r="E1046" s="6">
        <v>23913</v>
      </c>
      <c r="F1046" s="7">
        <v>43859.583101851851</v>
      </c>
      <c r="G1046" s="69" t="s">
        <v>4</v>
      </c>
      <c r="H1046" s="68">
        <v>1565</v>
      </c>
      <c r="I1046" s="8">
        <f t="shared" si="89"/>
        <v>15.65</v>
      </c>
      <c r="J1046" s="93">
        <v>4.4619999999999997</v>
      </c>
      <c r="K1046" s="69">
        <v>100</v>
      </c>
      <c r="L1046" s="68">
        <v>297</v>
      </c>
      <c r="M1046" s="8">
        <f t="shared" si="90"/>
        <v>2.97</v>
      </c>
      <c r="N1046" s="93">
        <v>1.6659999999999999</v>
      </c>
      <c r="O1046" s="69">
        <f t="shared" si="88"/>
        <v>100</v>
      </c>
      <c r="P1046" s="181">
        <f t="shared" si="91"/>
        <v>5.269360269360269</v>
      </c>
      <c r="Q1046" s="77" t="s">
        <v>716</v>
      </c>
      <c r="V1046" s="84">
        <v>0.43333333333333335</v>
      </c>
      <c r="W1046" s="85">
        <v>0.58333333333333337</v>
      </c>
      <c r="X1046" s="86">
        <f t="shared" si="92"/>
        <v>0.15000000000000002</v>
      </c>
    </row>
    <row r="1047" spans="1:24" x14ac:dyDescent="0.3">
      <c r="A1047" s="44" t="s">
        <v>8003</v>
      </c>
      <c r="B1047" s="68" t="s">
        <v>5390</v>
      </c>
      <c r="C1047" s="2" t="s">
        <v>1</v>
      </c>
      <c r="D1047" s="2">
        <v>46</v>
      </c>
      <c r="E1047" s="6">
        <v>26781</v>
      </c>
      <c r="F1047" s="7">
        <v>43859.596782407411</v>
      </c>
      <c r="G1047" s="69" t="s">
        <v>4</v>
      </c>
      <c r="H1047" s="68">
        <v>1540</v>
      </c>
      <c r="I1047" s="8">
        <f t="shared" si="89"/>
        <v>15.4</v>
      </c>
      <c r="J1047" s="93">
        <v>4.5549999999999997</v>
      </c>
      <c r="K1047" s="69">
        <v>100</v>
      </c>
      <c r="L1047" s="68">
        <v>314</v>
      </c>
      <c r="M1047" s="8">
        <f t="shared" si="90"/>
        <v>3.14</v>
      </c>
      <c r="N1047" s="93">
        <v>1.589</v>
      </c>
      <c r="O1047" s="69">
        <f t="shared" si="88"/>
        <v>100</v>
      </c>
      <c r="P1047" s="181">
        <f t="shared" si="91"/>
        <v>4.9044585987261149</v>
      </c>
      <c r="Q1047" s="77" t="s">
        <v>7726</v>
      </c>
      <c r="V1047" s="84">
        <v>0.45694444444444443</v>
      </c>
      <c r="W1047" s="85">
        <v>0.59722222222222221</v>
      </c>
      <c r="X1047" s="86">
        <f t="shared" si="92"/>
        <v>0.14027777777777778</v>
      </c>
    </row>
    <row r="1048" spans="1:24" x14ac:dyDescent="0.3">
      <c r="A1048" s="44" t="s">
        <v>8004</v>
      </c>
      <c r="B1048" s="68" t="s">
        <v>1480</v>
      </c>
      <c r="C1048" s="2" t="s">
        <v>1</v>
      </c>
      <c r="D1048" s="2">
        <v>74</v>
      </c>
      <c r="E1048" s="6">
        <v>16513</v>
      </c>
      <c r="F1048" s="7">
        <v>43859.618101851855</v>
      </c>
      <c r="G1048" s="69" t="s">
        <v>4</v>
      </c>
      <c r="H1048" s="68">
        <v>1680</v>
      </c>
      <c r="I1048" s="8">
        <f t="shared" si="89"/>
        <v>16.8</v>
      </c>
      <c r="J1048" s="93">
        <v>3.98</v>
      </c>
      <c r="K1048" s="69">
        <v>100</v>
      </c>
      <c r="L1048" s="68">
        <v>555</v>
      </c>
      <c r="M1048" s="8">
        <f t="shared" si="90"/>
        <v>5.55</v>
      </c>
      <c r="N1048" s="93">
        <v>2.194</v>
      </c>
      <c r="O1048" s="69">
        <f t="shared" si="88"/>
        <v>100</v>
      </c>
      <c r="P1048" s="181">
        <f t="shared" si="91"/>
        <v>3.0270270270270272</v>
      </c>
      <c r="Q1048" s="77" t="s">
        <v>716</v>
      </c>
      <c r="V1048" s="84">
        <v>0.46388888888888885</v>
      </c>
      <c r="W1048" s="85">
        <v>0.61805555555555558</v>
      </c>
      <c r="X1048" s="86">
        <f t="shared" si="92"/>
        <v>0.15416666666666673</v>
      </c>
    </row>
    <row r="1049" spans="1:24" x14ac:dyDescent="0.3">
      <c r="A1049" s="44" t="s">
        <v>2062</v>
      </c>
      <c r="B1049" s="68" t="s">
        <v>1406</v>
      </c>
      <c r="C1049" s="2" t="s">
        <v>1</v>
      </c>
      <c r="D1049" s="2">
        <v>53</v>
      </c>
      <c r="E1049" s="6">
        <v>24162</v>
      </c>
      <c r="F1049" s="7">
        <v>43859.635231481479</v>
      </c>
      <c r="G1049" s="69" t="s">
        <v>4</v>
      </c>
      <c r="H1049" s="68">
        <v>1246</v>
      </c>
      <c r="I1049" s="8">
        <f t="shared" si="89"/>
        <v>12.585858585858587</v>
      </c>
      <c r="J1049" s="93">
        <v>3.7229999999999999</v>
      </c>
      <c r="K1049" s="69">
        <v>99</v>
      </c>
      <c r="L1049" s="68">
        <v>307</v>
      </c>
      <c r="M1049" s="8">
        <f t="shared" si="90"/>
        <v>3.1010101010101012</v>
      </c>
      <c r="N1049" s="93">
        <v>1.758</v>
      </c>
      <c r="O1049" s="69">
        <f t="shared" si="88"/>
        <v>99</v>
      </c>
      <c r="P1049" s="181">
        <f t="shared" si="91"/>
        <v>4.0586319218241043</v>
      </c>
      <c r="Q1049" s="77" t="s">
        <v>716</v>
      </c>
      <c r="V1049" s="84">
        <v>0.48333333333333334</v>
      </c>
      <c r="W1049" s="85">
        <v>0.63194444444444442</v>
      </c>
      <c r="X1049" s="86">
        <f t="shared" si="92"/>
        <v>0.14861111111111108</v>
      </c>
    </row>
    <row r="1050" spans="1:24" x14ac:dyDescent="0.3">
      <c r="A1050" s="44" t="s">
        <v>8005</v>
      </c>
      <c r="B1050" s="68" t="s">
        <v>1360</v>
      </c>
      <c r="C1050" s="2" t="s">
        <v>1</v>
      </c>
      <c r="D1050" s="2">
        <v>64</v>
      </c>
      <c r="E1050" s="6">
        <v>20245</v>
      </c>
      <c r="F1050" s="7">
        <v>43859.649016203701</v>
      </c>
      <c r="G1050" s="69" t="s">
        <v>4</v>
      </c>
      <c r="H1050" s="68">
        <v>2102</v>
      </c>
      <c r="I1050" s="8">
        <f t="shared" si="89"/>
        <v>21.232323232323232</v>
      </c>
      <c r="J1050" s="93">
        <v>5.0339999999999998</v>
      </c>
      <c r="K1050" s="69">
        <v>99</v>
      </c>
      <c r="L1050" s="68">
        <v>429</v>
      </c>
      <c r="M1050" s="8">
        <f t="shared" si="90"/>
        <v>4.333333333333333</v>
      </c>
      <c r="N1050" s="93">
        <v>2.0449999999999999</v>
      </c>
      <c r="O1050" s="69">
        <f t="shared" si="88"/>
        <v>99</v>
      </c>
      <c r="P1050" s="181">
        <f t="shared" si="91"/>
        <v>4.8997668997668997</v>
      </c>
      <c r="Q1050" s="77" t="s">
        <v>716</v>
      </c>
      <c r="V1050" s="84">
        <v>0.49305555555555558</v>
      </c>
      <c r="W1050" s="85">
        <v>0.64583333333333337</v>
      </c>
      <c r="X1050" s="86">
        <f t="shared" si="92"/>
        <v>0.15277777777777779</v>
      </c>
    </row>
    <row r="1051" spans="1:24" x14ac:dyDescent="0.3">
      <c r="A1051" s="44" t="s">
        <v>8006</v>
      </c>
      <c r="B1051" s="68" t="s">
        <v>8007</v>
      </c>
      <c r="C1051" s="2" t="s">
        <v>6</v>
      </c>
      <c r="D1051" s="2">
        <v>61</v>
      </c>
      <c r="E1051" s="6">
        <v>21271</v>
      </c>
      <c r="F1051" s="7">
        <v>43859.661006944443</v>
      </c>
      <c r="G1051" s="69" t="s">
        <v>4</v>
      </c>
      <c r="H1051" s="68">
        <v>1162</v>
      </c>
      <c r="I1051" s="8">
        <f t="shared" si="89"/>
        <v>11.62</v>
      </c>
      <c r="J1051" s="93">
        <v>2.9430000000000001</v>
      </c>
      <c r="K1051" s="69">
        <v>100</v>
      </c>
      <c r="L1051" s="68">
        <v>316</v>
      </c>
      <c r="M1051" s="8">
        <f t="shared" si="90"/>
        <v>3.16</v>
      </c>
      <c r="N1051" s="93">
        <v>1.873</v>
      </c>
      <c r="O1051" s="69">
        <f t="shared" si="88"/>
        <v>100</v>
      </c>
      <c r="P1051" s="181">
        <f t="shared" si="91"/>
        <v>3.6772151898734173</v>
      </c>
      <c r="Q1051" s="77" t="s">
        <v>716</v>
      </c>
      <c r="V1051" s="84">
        <v>0.50069444444444444</v>
      </c>
      <c r="W1051" s="85">
        <v>0.66666666666666663</v>
      </c>
      <c r="X1051" s="86">
        <f t="shared" si="92"/>
        <v>0.16597222222222219</v>
      </c>
    </row>
    <row r="1052" spans="1:24" x14ac:dyDescent="0.3">
      <c r="A1052" s="44" t="s">
        <v>8008</v>
      </c>
      <c r="B1052" s="68" t="s">
        <v>8009</v>
      </c>
      <c r="C1052" s="2" t="s">
        <v>1</v>
      </c>
      <c r="D1052" s="2">
        <v>58</v>
      </c>
      <c r="E1052" s="6">
        <v>22466</v>
      </c>
      <c r="F1052" s="7">
        <v>43859.678715277776</v>
      </c>
      <c r="G1052" s="69" t="s">
        <v>4</v>
      </c>
      <c r="H1052" s="68">
        <v>1278</v>
      </c>
      <c r="I1052" s="8">
        <f t="shared" si="89"/>
        <v>12.78</v>
      </c>
      <c r="J1052" s="93">
        <v>3.7429999999999999</v>
      </c>
      <c r="K1052" s="69">
        <v>100</v>
      </c>
      <c r="L1052" s="68">
        <v>308</v>
      </c>
      <c r="M1052" s="8">
        <f t="shared" si="90"/>
        <v>3.08</v>
      </c>
      <c r="N1052" s="93">
        <v>1.8240000000000001</v>
      </c>
      <c r="O1052" s="69">
        <f t="shared" si="88"/>
        <v>100</v>
      </c>
      <c r="P1052" s="181">
        <f t="shared" si="91"/>
        <v>4.1493506493506489</v>
      </c>
      <c r="Q1052" s="77" t="s">
        <v>716</v>
      </c>
      <c r="V1052" s="84">
        <v>0.52500000000000002</v>
      </c>
      <c r="W1052" s="85">
        <v>0.68055555555555547</v>
      </c>
      <c r="X1052" s="86">
        <f t="shared" si="92"/>
        <v>0.15555555555555545</v>
      </c>
    </row>
    <row r="1053" spans="1:24" x14ac:dyDescent="0.3">
      <c r="A1053" s="44" t="s">
        <v>8010</v>
      </c>
      <c r="B1053" s="68" t="s">
        <v>8011</v>
      </c>
      <c r="C1053" s="2" t="s">
        <v>1</v>
      </c>
      <c r="D1053" s="2">
        <v>60</v>
      </c>
      <c r="E1053" s="6">
        <v>21918</v>
      </c>
      <c r="F1053" s="7">
        <v>43860.520416666666</v>
      </c>
      <c r="G1053" s="69" t="s">
        <v>4</v>
      </c>
      <c r="H1053" s="68">
        <v>1685</v>
      </c>
      <c r="I1053" s="8">
        <f t="shared" si="89"/>
        <v>16.850000000000001</v>
      </c>
      <c r="J1053" s="93">
        <v>3.6880000000000002</v>
      </c>
      <c r="K1053" s="69">
        <v>100</v>
      </c>
      <c r="L1053" s="68">
        <v>389</v>
      </c>
      <c r="M1053" s="8">
        <f t="shared" si="90"/>
        <v>3.89</v>
      </c>
      <c r="N1053" s="93">
        <v>1.9990000000000001</v>
      </c>
      <c r="O1053" s="69">
        <f t="shared" si="88"/>
        <v>100</v>
      </c>
      <c r="P1053" s="181">
        <f t="shared" si="91"/>
        <v>4.3316195372750643</v>
      </c>
      <c r="Q1053" s="77" t="s">
        <v>7713</v>
      </c>
      <c r="V1053" s="84">
        <v>0.37152777777777773</v>
      </c>
      <c r="W1053" s="85">
        <v>0.52083333333333337</v>
      </c>
      <c r="X1053" s="86">
        <f t="shared" si="92"/>
        <v>0.14930555555555564</v>
      </c>
    </row>
    <row r="1054" spans="1:24" x14ac:dyDescent="0.3">
      <c r="A1054" s="44" t="s">
        <v>8012</v>
      </c>
      <c r="B1054" s="68" t="s">
        <v>1665</v>
      </c>
      <c r="C1054" s="2" t="s">
        <v>1</v>
      </c>
      <c r="D1054" s="2">
        <v>57</v>
      </c>
      <c r="E1054" s="6">
        <v>22827</v>
      </c>
      <c r="F1054" s="7">
        <v>43860.532465277778</v>
      </c>
      <c r="G1054" s="69" t="s">
        <v>4</v>
      </c>
      <c r="H1054" s="68">
        <v>2171</v>
      </c>
      <c r="I1054" s="8">
        <f t="shared" si="89"/>
        <v>21.71</v>
      </c>
      <c r="J1054" s="93">
        <v>4.468</v>
      </c>
      <c r="K1054" s="69">
        <v>100</v>
      </c>
      <c r="L1054" s="68">
        <v>393</v>
      </c>
      <c r="M1054" s="8">
        <f t="shared" si="90"/>
        <v>3.93</v>
      </c>
      <c r="N1054" s="93">
        <v>2.036</v>
      </c>
      <c r="O1054" s="69">
        <f t="shared" si="88"/>
        <v>100</v>
      </c>
      <c r="P1054" s="181">
        <f t="shared" si="91"/>
        <v>5.5241730279898222</v>
      </c>
      <c r="Q1054" s="77" t="s">
        <v>716</v>
      </c>
      <c r="V1054" s="84">
        <v>0.39305555555555555</v>
      </c>
      <c r="W1054" s="85">
        <v>0.53472222222222221</v>
      </c>
      <c r="X1054" s="86">
        <f t="shared" si="92"/>
        <v>0.14166666666666666</v>
      </c>
    </row>
    <row r="1055" spans="1:24" x14ac:dyDescent="0.3">
      <c r="A1055" s="44" t="s">
        <v>5614</v>
      </c>
      <c r="B1055" s="68" t="s">
        <v>5615</v>
      </c>
      <c r="C1055" s="2" t="s">
        <v>1</v>
      </c>
      <c r="D1055" s="2">
        <v>73</v>
      </c>
      <c r="E1055" s="6">
        <v>17090</v>
      </c>
      <c r="F1055" s="7">
        <v>43860.54482638889</v>
      </c>
      <c r="G1055" s="69" t="s">
        <v>4</v>
      </c>
      <c r="H1055" s="68">
        <v>2208</v>
      </c>
      <c r="I1055" s="8">
        <f t="shared" si="89"/>
        <v>22.303030303030305</v>
      </c>
      <c r="J1055" s="93">
        <v>4.32</v>
      </c>
      <c r="K1055" s="69">
        <v>99</v>
      </c>
      <c r="L1055" s="68">
        <v>1051</v>
      </c>
      <c r="M1055" s="8">
        <f t="shared" si="90"/>
        <v>10.616161616161616</v>
      </c>
      <c r="N1055" s="93">
        <v>3.3490000000000002</v>
      </c>
      <c r="O1055" s="69">
        <f t="shared" si="88"/>
        <v>99</v>
      </c>
      <c r="P1055" s="181">
        <f t="shared" si="91"/>
        <v>2.1008563273073264</v>
      </c>
      <c r="Q1055" s="77" t="s">
        <v>716</v>
      </c>
      <c r="V1055" s="84">
        <v>0.39097222222222222</v>
      </c>
      <c r="W1055" s="85">
        <v>0.54861111111111105</v>
      </c>
      <c r="X1055" s="86">
        <f t="shared" si="92"/>
        <v>0.15763888888888883</v>
      </c>
    </row>
    <row r="1056" spans="1:24" x14ac:dyDescent="0.3">
      <c r="A1056" s="44" t="s">
        <v>8013</v>
      </c>
      <c r="B1056" s="68" t="s">
        <v>1396</v>
      </c>
      <c r="C1056" s="2" t="s">
        <v>1</v>
      </c>
      <c r="D1056" s="2">
        <v>49</v>
      </c>
      <c r="E1056" s="6">
        <v>25672</v>
      </c>
      <c r="F1056" s="7">
        <v>43860.567465277774</v>
      </c>
      <c r="G1056" s="69" t="s">
        <v>4</v>
      </c>
      <c r="H1056" s="68">
        <v>1374</v>
      </c>
      <c r="I1056" s="8">
        <f t="shared" si="89"/>
        <v>13.878787878787879</v>
      </c>
      <c r="J1056" s="93">
        <v>3.4140000000000001</v>
      </c>
      <c r="K1056" s="69">
        <v>99</v>
      </c>
      <c r="L1056" s="68">
        <v>347</v>
      </c>
      <c r="M1056" s="8">
        <f t="shared" si="90"/>
        <v>3.5050505050505052</v>
      </c>
      <c r="N1056" s="93">
        <v>1.8149999999999999</v>
      </c>
      <c r="O1056" s="69">
        <f t="shared" si="88"/>
        <v>99</v>
      </c>
      <c r="P1056" s="181">
        <f t="shared" si="91"/>
        <v>3.9596541786743513</v>
      </c>
      <c r="Q1056" s="77" t="s">
        <v>716</v>
      </c>
      <c r="V1056" s="84">
        <v>0.40833333333333338</v>
      </c>
      <c r="W1056" s="85">
        <v>0.56944444444444442</v>
      </c>
      <c r="X1056" s="86">
        <f t="shared" si="92"/>
        <v>0.16111111111111104</v>
      </c>
    </row>
    <row r="1057" spans="1:24" x14ac:dyDescent="0.3">
      <c r="A1057" s="44" t="s">
        <v>2349</v>
      </c>
      <c r="B1057" s="68" t="s">
        <v>207</v>
      </c>
      <c r="C1057" s="2" t="s">
        <v>1</v>
      </c>
      <c r="D1057" s="2">
        <v>56</v>
      </c>
      <c r="E1057" s="6">
        <v>23163</v>
      </c>
      <c r="F1057" s="7">
        <v>43860.58457175926</v>
      </c>
      <c r="G1057" s="69" t="s">
        <v>4</v>
      </c>
      <c r="H1057" s="68">
        <v>1861</v>
      </c>
      <c r="I1057" s="8">
        <f t="shared" si="89"/>
        <v>18.797979797979799</v>
      </c>
      <c r="J1057" s="93">
        <v>5.1189999999999998</v>
      </c>
      <c r="K1057" s="69">
        <v>99</v>
      </c>
      <c r="L1057" s="68">
        <v>506</v>
      </c>
      <c r="M1057" s="8">
        <f t="shared" si="90"/>
        <v>5.1111111111111107</v>
      </c>
      <c r="N1057" s="93">
        <v>2.4239999999999999</v>
      </c>
      <c r="O1057" s="69">
        <f t="shared" si="88"/>
        <v>99</v>
      </c>
      <c r="P1057" s="181">
        <f t="shared" si="91"/>
        <v>3.6778656126482221</v>
      </c>
      <c r="Q1057" s="77" t="s">
        <v>716</v>
      </c>
      <c r="V1057" s="84">
        <v>0.4236111111111111</v>
      </c>
      <c r="W1057" s="85">
        <v>0.58333333333333337</v>
      </c>
      <c r="X1057" s="86">
        <f t="shared" si="92"/>
        <v>0.15972222222222227</v>
      </c>
    </row>
    <row r="1058" spans="1:24" x14ac:dyDescent="0.3">
      <c r="A1058" s="44" t="s">
        <v>8014</v>
      </c>
      <c r="B1058" s="68" t="s">
        <v>8015</v>
      </c>
      <c r="C1058" s="2" t="s">
        <v>6</v>
      </c>
      <c r="D1058" s="2">
        <v>53</v>
      </c>
      <c r="E1058" s="6">
        <v>24152</v>
      </c>
      <c r="F1058" s="7">
        <v>43860.601539351854</v>
      </c>
      <c r="G1058" s="69" t="s">
        <v>4</v>
      </c>
      <c r="H1058" s="68">
        <v>1943</v>
      </c>
      <c r="I1058" s="8">
        <f t="shared" si="89"/>
        <v>19.626262626262626</v>
      </c>
      <c r="J1058" s="93">
        <v>4.7439999999999998</v>
      </c>
      <c r="K1058" s="69">
        <v>99</v>
      </c>
      <c r="L1058" s="68">
        <v>689</v>
      </c>
      <c r="M1058" s="8">
        <f t="shared" si="90"/>
        <v>6.9595959595959593</v>
      </c>
      <c r="N1058" s="93">
        <v>2.6840000000000002</v>
      </c>
      <c r="O1058" s="69">
        <f t="shared" si="88"/>
        <v>99</v>
      </c>
      <c r="P1058" s="181">
        <f t="shared" si="91"/>
        <v>2.8200290275761977</v>
      </c>
      <c r="Q1058" s="77" t="s">
        <v>716</v>
      </c>
      <c r="V1058" s="84">
        <v>0.43194444444444446</v>
      </c>
      <c r="W1058" s="85">
        <v>0.59722222222222221</v>
      </c>
      <c r="X1058" s="86">
        <f t="shared" si="92"/>
        <v>0.16527777777777775</v>
      </c>
    </row>
    <row r="1059" spans="1:24" x14ac:dyDescent="0.3">
      <c r="A1059" s="44" t="s">
        <v>8016</v>
      </c>
      <c r="B1059" s="68" t="s">
        <v>8017</v>
      </c>
      <c r="C1059" s="2" t="s">
        <v>1</v>
      </c>
      <c r="D1059" s="2">
        <v>68</v>
      </c>
      <c r="E1059" s="6">
        <v>18880</v>
      </c>
      <c r="F1059" s="7">
        <v>43860.615011574075</v>
      </c>
      <c r="G1059" s="69" t="s">
        <v>4</v>
      </c>
      <c r="H1059" s="68">
        <v>1771</v>
      </c>
      <c r="I1059" s="8">
        <f t="shared" si="89"/>
        <v>17.888888888888889</v>
      </c>
      <c r="J1059" s="93">
        <v>3.9540000000000002</v>
      </c>
      <c r="K1059" s="69">
        <v>99</v>
      </c>
      <c r="L1059" s="68">
        <v>435</v>
      </c>
      <c r="M1059" s="8">
        <f t="shared" si="90"/>
        <v>4.3939393939393936</v>
      </c>
      <c r="N1059" s="93">
        <v>2.044</v>
      </c>
      <c r="O1059" s="69">
        <f t="shared" si="88"/>
        <v>99</v>
      </c>
      <c r="P1059" s="181">
        <f t="shared" si="91"/>
        <v>4.0712643678160925</v>
      </c>
      <c r="Q1059" s="77" t="s">
        <v>7726</v>
      </c>
      <c r="V1059" s="84">
        <v>0.45624999999999999</v>
      </c>
      <c r="W1059" s="85">
        <v>0.61805555555555558</v>
      </c>
      <c r="X1059" s="86">
        <f t="shared" si="92"/>
        <v>0.16180555555555559</v>
      </c>
    </row>
    <row r="1060" spans="1:24" x14ac:dyDescent="0.3">
      <c r="A1060" s="44" t="s">
        <v>8018</v>
      </c>
      <c r="B1060" s="68" t="s">
        <v>393</v>
      </c>
      <c r="C1060" s="2" t="s">
        <v>1</v>
      </c>
      <c r="D1060" s="2">
        <v>45</v>
      </c>
      <c r="E1060" s="6">
        <v>27102</v>
      </c>
      <c r="F1060" s="7">
        <v>43860.625925925924</v>
      </c>
      <c r="G1060" s="69" t="s">
        <v>4</v>
      </c>
      <c r="H1060" s="68">
        <v>1869</v>
      </c>
      <c r="I1060" s="8">
        <f t="shared" si="89"/>
        <v>18.690000000000001</v>
      </c>
      <c r="J1060" s="93">
        <v>4.5140000000000002</v>
      </c>
      <c r="K1060" s="69">
        <v>100</v>
      </c>
      <c r="L1060" s="68">
        <v>798</v>
      </c>
      <c r="M1060" s="8">
        <f t="shared" si="90"/>
        <v>7.98</v>
      </c>
      <c r="N1060" s="93">
        <v>2.9540000000000002</v>
      </c>
      <c r="O1060" s="69">
        <f t="shared" si="88"/>
        <v>100</v>
      </c>
      <c r="P1060" s="181">
        <f t="shared" si="91"/>
        <v>2.3421052631578947</v>
      </c>
      <c r="Q1060" s="77" t="s">
        <v>716</v>
      </c>
      <c r="V1060" s="84">
        <v>0.45902777777777781</v>
      </c>
      <c r="W1060" s="85">
        <v>0.63194444444444442</v>
      </c>
      <c r="X1060" s="86">
        <f t="shared" si="92"/>
        <v>0.17291666666666661</v>
      </c>
    </row>
    <row r="1061" spans="1:24" x14ac:dyDescent="0.3">
      <c r="A1061" s="44" t="s">
        <v>8019</v>
      </c>
      <c r="B1061" s="68" t="s">
        <v>8020</v>
      </c>
      <c r="C1061" s="2" t="s">
        <v>1</v>
      </c>
      <c r="D1061" s="2">
        <v>68</v>
      </c>
      <c r="E1061" s="6">
        <v>18673</v>
      </c>
      <c r="F1061" s="7">
        <v>43860.638136574074</v>
      </c>
      <c r="G1061" s="69" t="s">
        <v>4</v>
      </c>
      <c r="H1061" s="68">
        <v>754</v>
      </c>
      <c r="I1061" s="8">
        <f t="shared" si="89"/>
        <v>7.54</v>
      </c>
      <c r="J1061" s="93">
        <v>2.8010000000000002</v>
      </c>
      <c r="K1061" s="69">
        <v>100</v>
      </c>
      <c r="L1061" s="68">
        <v>142</v>
      </c>
      <c r="M1061" s="8">
        <f t="shared" si="90"/>
        <v>1.42</v>
      </c>
      <c r="N1061" s="93">
        <v>1.1120000000000001</v>
      </c>
      <c r="O1061" s="69">
        <f t="shared" si="88"/>
        <v>100</v>
      </c>
      <c r="P1061" s="181">
        <f t="shared" si="91"/>
        <v>5.3098591549295779</v>
      </c>
      <c r="Q1061" s="77" t="s">
        <v>716</v>
      </c>
      <c r="V1061" s="84">
        <v>0.4513888888888889</v>
      </c>
      <c r="W1061" s="85">
        <v>0.64583333333333337</v>
      </c>
      <c r="X1061" s="86">
        <f t="shared" si="92"/>
        <v>0.19444444444444448</v>
      </c>
    </row>
    <row r="1062" spans="1:24" x14ac:dyDescent="0.3">
      <c r="A1062" s="44" t="s">
        <v>8021</v>
      </c>
      <c r="B1062" s="68" t="s">
        <v>316</v>
      </c>
      <c r="C1062" s="2" t="s">
        <v>1</v>
      </c>
      <c r="D1062" s="2">
        <v>51</v>
      </c>
      <c r="E1062" s="6">
        <v>25228</v>
      </c>
      <c r="F1062" s="7">
        <v>43860.65996527778</v>
      </c>
      <c r="G1062" s="69" t="s">
        <v>4</v>
      </c>
      <c r="H1062" s="68">
        <v>2257</v>
      </c>
      <c r="I1062" s="8">
        <f t="shared" si="89"/>
        <v>22.57</v>
      </c>
      <c r="J1062" s="93">
        <v>4.3440000000000003</v>
      </c>
      <c r="K1062" s="69">
        <v>100</v>
      </c>
      <c r="L1062" s="68">
        <v>662</v>
      </c>
      <c r="M1062" s="8">
        <f t="shared" si="90"/>
        <v>6.62</v>
      </c>
      <c r="N1062" s="93">
        <v>2.4889999999999999</v>
      </c>
      <c r="O1062" s="69">
        <f t="shared" si="88"/>
        <v>100</v>
      </c>
      <c r="P1062" s="181">
        <f t="shared" si="91"/>
        <v>3.4093655589123868</v>
      </c>
      <c r="Q1062" s="77" t="s">
        <v>716</v>
      </c>
      <c r="V1062" s="84">
        <v>0.50555555555555554</v>
      </c>
      <c r="W1062" s="85">
        <v>0.66666666666666663</v>
      </c>
      <c r="X1062" s="86">
        <f t="shared" si="92"/>
        <v>0.16111111111111109</v>
      </c>
    </row>
    <row r="1063" spans="1:24" x14ac:dyDescent="0.3">
      <c r="A1063" s="44" t="s">
        <v>8022</v>
      </c>
      <c r="B1063" s="68" t="s">
        <v>8023</v>
      </c>
      <c r="C1063" s="2" t="s">
        <v>1</v>
      </c>
      <c r="D1063" s="2">
        <v>62</v>
      </c>
      <c r="E1063" s="6">
        <v>20954</v>
      </c>
      <c r="F1063" s="7">
        <v>43860.673437500001</v>
      </c>
      <c r="G1063" s="69" t="s">
        <v>4</v>
      </c>
      <c r="H1063" s="68">
        <v>1301</v>
      </c>
      <c r="I1063" s="8">
        <f t="shared" si="89"/>
        <v>13.01</v>
      </c>
      <c r="J1063" s="93">
        <v>3.173</v>
      </c>
      <c r="K1063" s="69">
        <v>100</v>
      </c>
      <c r="L1063" s="68">
        <v>315</v>
      </c>
      <c r="M1063" s="8">
        <f t="shared" si="90"/>
        <v>3.15</v>
      </c>
      <c r="N1063" s="93">
        <v>1.839</v>
      </c>
      <c r="O1063" s="69">
        <f t="shared" si="88"/>
        <v>100</v>
      </c>
      <c r="P1063" s="181">
        <f t="shared" si="91"/>
        <v>4.1301587301587306</v>
      </c>
      <c r="Q1063" s="77" t="s">
        <v>716</v>
      </c>
      <c r="V1063" s="84">
        <v>0.51458333333333328</v>
      </c>
      <c r="W1063" s="85">
        <v>0.68055555555555547</v>
      </c>
      <c r="X1063" s="86">
        <f t="shared" si="92"/>
        <v>0.16597222222222219</v>
      </c>
    </row>
    <row r="1064" spans="1:24" x14ac:dyDescent="0.3">
      <c r="A1064" s="44" t="s">
        <v>8024</v>
      </c>
      <c r="B1064" s="68" t="s">
        <v>1671</v>
      </c>
      <c r="C1064" s="2" t="s">
        <v>6</v>
      </c>
      <c r="D1064" s="2">
        <v>77</v>
      </c>
      <c r="E1064" s="6">
        <v>15441</v>
      </c>
      <c r="F1064" s="7">
        <v>43861.518182870372</v>
      </c>
      <c r="G1064" s="69" t="s">
        <v>4</v>
      </c>
      <c r="H1064" s="68">
        <v>1972</v>
      </c>
      <c r="I1064" s="8">
        <f t="shared" si="89"/>
        <v>19.91919191919192</v>
      </c>
      <c r="J1064" s="93">
        <v>4.1760000000000002</v>
      </c>
      <c r="K1064" s="69">
        <v>99</v>
      </c>
      <c r="L1064" s="68">
        <v>420</v>
      </c>
      <c r="M1064" s="8">
        <f t="shared" si="90"/>
        <v>4.2424242424242422</v>
      </c>
      <c r="N1064" s="93">
        <v>2.2229999999999999</v>
      </c>
      <c r="O1064" s="69">
        <f t="shared" si="88"/>
        <v>99</v>
      </c>
      <c r="P1064" s="181">
        <f t="shared" si="91"/>
        <v>4.6952380952380954</v>
      </c>
      <c r="Q1064" s="77" t="s">
        <v>716</v>
      </c>
      <c r="V1064" s="84">
        <v>0.3659722222222222</v>
      </c>
      <c r="W1064" s="85">
        <v>0.52083333333333337</v>
      </c>
      <c r="X1064" s="86">
        <f t="shared" si="92"/>
        <v>0.15486111111111117</v>
      </c>
    </row>
    <row r="1065" spans="1:24" x14ac:dyDescent="0.3">
      <c r="A1065" s="44" t="s">
        <v>3347</v>
      </c>
      <c r="B1065" s="68" t="s">
        <v>1848</v>
      </c>
      <c r="C1065" s="2" t="s">
        <v>1</v>
      </c>
      <c r="D1065" s="2">
        <v>54</v>
      </c>
      <c r="E1065" s="6">
        <v>23856</v>
      </c>
      <c r="F1065" s="7">
        <v>43861.534120370372</v>
      </c>
      <c r="G1065" s="69" t="s">
        <v>4</v>
      </c>
      <c r="H1065" s="68">
        <v>1456</v>
      </c>
      <c r="I1065" s="8">
        <f t="shared" si="89"/>
        <v>14.56</v>
      </c>
      <c r="J1065" s="93">
        <v>3.355</v>
      </c>
      <c r="K1065" s="69">
        <v>100</v>
      </c>
      <c r="L1065" s="68">
        <v>303</v>
      </c>
      <c r="M1065" s="8">
        <f t="shared" si="90"/>
        <v>3.03</v>
      </c>
      <c r="N1065" s="93">
        <v>1.726</v>
      </c>
      <c r="O1065" s="69">
        <f t="shared" si="88"/>
        <v>100</v>
      </c>
      <c r="P1065" s="181">
        <f t="shared" si="91"/>
        <v>4.8052805280528057</v>
      </c>
      <c r="Q1065" s="77" t="s">
        <v>716</v>
      </c>
      <c r="V1065" s="84">
        <v>0.38472222222222219</v>
      </c>
      <c r="W1065" s="85">
        <v>0.53472222222222221</v>
      </c>
      <c r="X1065" s="86">
        <f t="shared" si="92"/>
        <v>0.15000000000000002</v>
      </c>
    </row>
    <row r="1066" spans="1:24" x14ac:dyDescent="0.3">
      <c r="A1066" s="44" t="s">
        <v>8025</v>
      </c>
      <c r="B1066" s="68" t="s">
        <v>8026</v>
      </c>
      <c r="C1066" s="2" t="s">
        <v>6</v>
      </c>
      <c r="D1066" s="2">
        <v>57</v>
      </c>
      <c r="E1066" s="6">
        <v>23030</v>
      </c>
      <c r="F1066" s="7">
        <v>43861.548587962963</v>
      </c>
      <c r="G1066" s="69" t="s">
        <v>4</v>
      </c>
      <c r="H1066" s="68">
        <v>1002</v>
      </c>
      <c r="I1066" s="8">
        <f t="shared" si="89"/>
        <v>10.121212121212121</v>
      </c>
      <c r="J1066" s="93">
        <v>3.101</v>
      </c>
      <c r="K1066" s="69">
        <v>99</v>
      </c>
      <c r="L1066" s="68">
        <v>277</v>
      </c>
      <c r="M1066" s="8">
        <f t="shared" si="90"/>
        <v>2.797979797979798</v>
      </c>
      <c r="N1066" s="93">
        <v>1.641</v>
      </c>
      <c r="O1066" s="69">
        <f t="shared" si="88"/>
        <v>99</v>
      </c>
      <c r="P1066" s="181">
        <f t="shared" si="91"/>
        <v>3.6173285198555956</v>
      </c>
      <c r="Q1066" s="77" t="s">
        <v>716</v>
      </c>
      <c r="V1066" s="84">
        <v>0.3743055555555555</v>
      </c>
      <c r="W1066" s="85">
        <v>0.54861111111111105</v>
      </c>
      <c r="X1066" s="86">
        <f t="shared" si="92"/>
        <v>0.17430555555555555</v>
      </c>
    </row>
    <row r="1067" spans="1:24" x14ac:dyDescent="0.3">
      <c r="A1067" s="44" t="s">
        <v>8027</v>
      </c>
      <c r="B1067" s="68" t="s">
        <v>8028</v>
      </c>
      <c r="C1067" s="2" t="s">
        <v>1</v>
      </c>
      <c r="D1067" s="2">
        <v>62</v>
      </c>
      <c r="E1067" s="6">
        <v>21007</v>
      </c>
      <c r="F1067" s="7">
        <v>43861.568067129629</v>
      </c>
      <c r="G1067" s="69" t="s">
        <v>4</v>
      </c>
      <c r="H1067" s="68">
        <v>1329</v>
      </c>
      <c r="I1067" s="8">
        <f t="shared" si="89"/>
        <v>13.424242424242424</v>
      </c>
      <c r="J1067" s="93">
        <v>4.008</v>
      </c>
      <c r="K1067" s="69">
        <v>99</v>
      </c>
      <c r="L1067" s="68">
        <v>459</v>
      </c>
      <c r="M1067" s="8">
        <f t="shared" si="90"/>
        <v>4.6363636363636367</v>
      </c>
      <c r="N1067" s="93">
        <v>2.2919999999999998</v>
      </c>
      <c r="O1067" s="69">
        <f t="shared" si="88"/>
        <v>99</v>
      </c>
      <c r="P1067" s="181">
        <f t="shared" si="91"/>
        <v>2.8954248366013071</v>
      </c>
      <c r="Q1067" s="77" t="s">
        <v>716</v>
      </c>
      <c r="V1067" s="84">
        <v>0.4236111111111111</v>
      </c>
      <c r="W1067" s="85">
        <v>0.56944444444444442</v>
      </c>
      <c r="X1067" s="86">
        <f t="shared" si="92"/>
        <v>0.14583333333333331</v>
      </c>
    </row>
    <row r="1068" spans="1:24" x14ac:dyDescent="0.3">
      <c r="A1068" s="44" t="s">
        <v>8029</v>
      </c>
      <c r="B1068" s="68" t="s">
        <v>247</v>
      </c>
      <c r="C1068" s="2" t="s">
        <v>1</v>
      </c>
      <c r="D1068" s="2">
        <v>50</v>
      </c>
      <c r="E1068" s="6">
        <v>25370</v>
      </c>
      <c r="F1068" s="7">
        <v>43861.581932870373</v>
      </c>
      <c r="G1068" s="69" t="s">
        <v>4</v>
      </c>
      <c r="H1068" s="68">
        <v>1219</v>
      </c>
      <c r="I1068" s="8">
        <f t="shared" si="89"/>
        <v>12.19</v>
      </c>
      <c r="J1068" s="93">
        <v>3.9940000000000002</v>
      </c>
      <c r="K1068" s="69">
        <v>100</v>
      </c>
      <c r="L1068" s="68">
        <v>368</v>
      </c>
      <c r="M1068" s="8">
        <f t="shared" si="90"/>
        <v>3.68</v>
      </c>
      <c r="N1068" s="93">
        <v>1.8959999999999999</v>
      </c>
      <c r="O1068" s="69">
        <f t="shared" si="88"/>
        <v>100</v>
      </c>
      <c r="P1068" s="181">
        <f t="shared" si="91"/>
        <v>3.3124999999999996</v>
      </c>
      <c r="Q1068" s="77" t="s">
        <v>7713</v>
      </c>
      <c r="V1068" s="84">
        <v>0.44027777777777777</v>
      </c>
      <c r="W1068" s="85">
        <v>0.58333333333333337</v>
      </c>
      <c r="X1068" s="86">
        <f t="shared" si="92"/>
        <v>0.1430555555555556</v>
      </c>
    </row>
    <row r="1069" spans="1:24" x14ac:dyDescent="0.3">
      <c r="A1069" s="44" t="s">
        <v>3015</v>
      </c>
      <c r="B1069" s="68" t="s">
        <v>366</v>
      </c>
      <c r="C1069" s="2" t="s">
        <v>1</v>
      </c>
      <c r="D1069" s="2">
        <v>51</v>
      </c>
      <c r="E1069" s="6">
        <v>25143</v>
      </c>
      <c r="F1069" s="7">
        <v>43861.599212962959</v>
      </c>
      <c r="G1069" s="69" t="s">
        <v>4</v>
      </c>
      <c r="H1069" s="68">
        <v>1397</v>
      </c>
      <c r="I1069" s="8">
        <f t="shared" si="89"/>
        <v>14.111111111111111</v>
      </c>
      <c r="J1069" s="93">
        <v>3.9409999999999998</v>
      </c>
      <c r="K1069" s="69">
        <v>99</v>
      </c>
      <c r="L1069" s="68">
        <v>351</v>
      </c>
      <c r="M1069" s="8">
        <f t="shared" si="90"/>
        <v>3.5454545454545454</v>
      </c>
      <c r="N1069" s="93">
        <v>1.9339999999999999</v>
      </c>
      <c r="O1069" s="69">
        <f t="shared" si="88"/>
        <v>99</v>
      </c>
      <c r="P1069" s="181">
        <f t="shared" si="91"/>
        <v>3.9800569800569798</v>
      </c>
      <c r="Q1069" s="77" t="s">
        <v>716</v>
      </c>
      <c r="V1069" s="84">
        <v>0.45624999999999999</v>
      </c>
      <c r="W1069" s="85">
        <v>0.59722222222222221</v>
      </c>
      <c r="X1069" s="86">
        <f t="shared" si="92"/>
        <v>0.14097222222222222</v>
      </c>
    </row>
    <row r="1070" spans="1:24" x14ac:dyDescent="0.3">
      <c r="A1070" s="44" t="s">
        <v>2819</v>
      </c>
      <c r="B1070" s="68" t="s">
        <v>1674</v>
      </c>
      <c r="C1070" s="2" t="s">
        <v>1</v>
      </c>
      <c r="D1070" s="2">
        <v>58</v>
      </c>
      <c r="E1070" s="6">
        <v>22451</v>
      </c>
      <c r="F1070" s="7">
        <v>43861.612627314818</v>
      </c>
      <c r="G1070" s="69" t="s">
        <v>4</v>
      </c>
      <c r="H1070" s="68">
        <v>1452</v>
      </c>
      <c r="I1070" s="8">
        <f t="shared" si="89"/>
        <v>14.666666666666666</v>
      </c>
      <c r="J1070" s="93">
        <v>4.3310000000000004</v>
      </c>
      <c r="K1070" s="69">
        <v>99</v>
      </c>
      <c r="L1070" s="68">
        <v>480</v>
      </c>
      <c r="M1070" s="8">
        <f t="shared" si="90"/>
        <v>4.8484848484848486</v>
      </c>
      <c r="N1070" s="93">
        <v>2.1960000000000002</v>
      </c>
      <c r="O1070" s="69">
        <f t="shared" si="88"/>
        <v>99</v>
      </c>
      <c r="P1070" s="181">
        <f t="shared" si="91"/>
        <v>3.0249999999999999</v>
      </c>
      <c r="Q1070" s="77" t="s">
        <v>716</v>
      </c>
      <c r="V1070" s="84">
        <v>0.46527777777777773</v>
      </c>
      <c r="W1070" s="85">
        <v>0.61805555555555558</v>
      </c>
      <c r="X1070" s="86">
        <f t="shared" si="92"/>
        <v>0.15277777777777785</v>
      </c>
    </row>
    <row r="1071" spans="1:24" x14ac:dyDescent="0.3">
      <c r="A1071" s="44" t="s">
        <v>8030</v>
      </c>
      <c r="B1071" s="68" t="s">
        <v>1457</v>
      </c>
      <c r="C1071" s="2" t="s">
        <v>1</v>
      </c>
      <c r="D1071" s="2">
        <v>43</v>
      </c>
      <c r="E1071" s="6">
        <v>28106</v>
      </c>
      <c r="F1071" s="7">
        <v>43861.634085648147</v>
      </c>
      <c r="G1071" s="69" t="s">
        <v>4</v>
      </c>
      <c r="H1071" s="68">
        <v>1627</v>
      </c>
      <c r="I1071" s="8">
        <f t="shared" si="89"/>
        <v>16.434343434343436</v>
      </c>
      <c r="J1071" s="93">
        <v>4.585</v>
      </c>
      <c r="K1071" s="69">
        <v>99</v>
      </c>
      <c r="L1071" s="68">
        <v>369</v>
      </c>
      <c r="M1071" s="8">
        <f t="shared" si="90"/>
        <v>3.7272727272727271</v>
      </c>
      <c r="N1071" s="93">
        <v>1.665</v>
      </c>
      <c r="O1071" s="69">
        <f t="shared" si="88"/>
        <v>99</v>
      </c>
      <c r="P1071" s="181">
        <f t="shared" si="91"/>
        <v>4.409214092140922</v>
      </c>
      <c r="Q1071" s="77" t="s">
        <v>716</v>
      </c>
      <c r="V1071" s="84">
        <v>0.47916666666666669</v>
      </c>
      <c r="W1071" s="85">
        <v>0.63194444444444442</v>
      </c>
      <c r="X1071" s="86">
        <f t="shared" si="92"/>
        <v>0.15277777777777773</v>
      </c>
    </row>
    <row r="1072" spans="1:24" x14ac:dyDescent="0.3">
      <c r="A1072" s="44" t="s">
        <v>8031</v>
      </c>
      <c r="B1072" s="68" t="s">
        <v>8032</v>
      </c>
      <c r="C1072" s="2" t="s">
        <v>1</v>
      </c>
      <c r="D1072" s="2">
        <v>61</v>
      </c>
      <c r="E1072" s="6">
        <v>21265</v>
      </c>
      <c r="F1072" s="7">
        <v>43861.645891203705</v>
      </c>
      <c r="G1072" s="69" t="s">
        <v>4</v>
      </c>
      <c r="H1072" s="68">
        <v>1725</v>
      </c>
      <c r="I1072" s="8">
        <f t="shared" si="89"/>
        <v>17.424242424242426</v>
      </c>
      <c r="J1072" s="93">
        <v>4.008</v>
      </c>
      <c r="K1072" s="69">
        <v>99</v>
      </c>
      <c r="L1072" s="68">
        <v>855</v>
      </c>
      <c r="M1072" s="8">
        <f t="shared" si="90"/>
        <v>8.6363636363636367</v>
      </c>
      <c r="N1072" s="93">
        <v>3.052</v>
      </c>
      <c r="O1072" s="69">
        <f t="shared" si="88"/>
        <v>99</v>
      </c>
      <c r="P1072" s="181">
        <f t="shared" si="91"/>
        <v>2.0175438596491229</v>
      </c>
      <c r="Q1072" s="77" t="s">
        <v>716</v>
      </c>
      <c r="V1072" s="84">
        <v>0.49305555555555558</v>
      </c>
      <c r="W1072" s="85">
        <v>0.64583333333333337</v>
      </c>
      <c r="X1072" s="86">
        <f t="shared" si="92"/>
        <v>0.15277777777777779</v>
      </c>
    </row>
    <row r="1073" spans="1:24" x14ac:dyDescent="0.3">
      <c r="A1073" s="44" t="s">
        <v>8033</v>
      </c>
      <c r="B1073" s="68" t="s">
        <v>8034</v>
      </c>
      <c r="C1073" s="2" t="s">
        <v>1</v>
      </c>
      <c r="D1073" s="2">
        <v>63</v>
      </c>
      <c r="E1073" s="6">
        <v>20638</v>
      </c>
      <c r="F1073" s="7">
        <v>43861.66064814815</v>
      </c>
      <c r="G1073" s="69" t="s">
        <v>4</v>
      </c>
      <c r="H1073" s="68">
        <v>2092</v>
      </c>
      <c r="I1073" s="8">
        <f t="shared" si="89"/>
        <v>20.92</v>
      </c>
      <c r="J1073" s="93">
        <v>4.18</v>
      </c>
      <c r="K1073" s="69">
        <v>100</v>
      </c>
      <c r="L1073" s="68">
        <v>410</v>
      </c>
      <c r="M1073" s="8">
        <f t="shared" si="90"/>
        <v>4.0999999999999996</v>
      </c>
      <c r="N1073" s="93">
        <v>1.9359999999999999</v>
      </c>
      <c r="O1073" s="69">
        <f t="shared" si="88"/>
        <v>100</v>
      </c>
      <c r="P1073" s="181">
        <f t="shared" si="91"/>
        <v>5.1024390243902449</v>
      </c>
      <c r="Q1073" s="77" t="s">
        <v>716</v>
      </c>
      <c r="V1073" s="84">
        <v>0.50277777777777777</v>
      </c>
      <c r="W1073" s="85">
        <v>0.66666666666666663</v>
      </c>
      <c r="X1073" s="86">
        <f t="shared" si="92"/>
        <v>0.16388888888888886</v>
      </c>
    </row>
    <row r="1074" spans="1:24" x14ac:dyDescent="0.3">
      <c r="A1074" s="44" t="s">
        <v>8035</v>
      </c>
      <c r="B1074" s="68" t="s">
        <v>8036</v>
      </c>
      <c r="C1074" s="2" t="s">
        <v>6</v>
      </c>
      <c r="D1074" s="2">
        <v>72</v>
      </c>
      <c r="E1074" s="6">
        <v>17236</v>
      </c>
      <c r="F1074" s="7">
        <v>43861.674629629626</v>
      </c>
      <c r="G1074" s="69" t="s">
        <v>4</v>
      </c>
      <c r="H1074" s="68">
        <v>1362</v>
      </c>
      <c r="I1074" s="8">
        <f t="shared" si="89"/>
        <v>13.757575757575758</v>
      </c>
      <c r="J1074" s="93">
        <v>3.7850000000000001</v>
      </c>
      <c r="K1074" s="69">
        <v>99</v>
      </c>
      <c r="L1074" s="68">
        <v>742</v>
      </c>
      <c r="M1074" s="8">
        <f t="shared" si="90"/>
        <v>7.4949494949494948</v>
      </c>
      <c r="N1074" s="93">
        <v>2.988</v>
      </c>
      <c r="O1074" s="69">
        <f t="shared" si="88"/>
        <v>99</v>
      </c>
      <c r="P1074" s="181">
        <f t="shared" si="91"/>
        <v>1.835579514824798</v>
      </c>
      <c r="Q1074" s="77" t="s">
        <v>7726</v>
      </c>
      <c r="V1074" s="84">
        <v>0.51388888888888895</v>
      </c>
      <c r="W1074" s="85">
        <v>0.68055555555555547</v>
      </c>
      <c r="X1074" s="86">
        <f t="shared" si="92"/>
        <v>0.16666666666666652</v>
      </c>
    </row>
    <row r="1075" spans="1:24" x14ac:dyDescent="0.3">
      <c r="A1075" s="44" t="s">
        <v>2520</v>
      </c>
      <c r="B1075" s="68" t="s">
        <v>652</v>
      </c>
      <c r="C1075" s="2" t="s">
        <v>1</v>
      </c>
      <c r="D1075" s="2">
        <v>59</v>
      </c>
      <c r="E1075" s="6">
        <v>22081</v>
      </c>
      <c r="F1075" s="7">
        <v>43864.521770833337</v>
      </c>
      <c r="G1075" s="69" t="s">
        <v>4</v>
      </c>
      <c r="H1075" s="68">
        <v>1354</v>
      </c>
      <c r="I1075" s="8">
        <f t="shared" si="89"/>
        <v>13.676767676767676</v>
      </c>
      <c r="J1075" s="8">
        <v>3.87</v>
      </c>
      <c r="K1075" s="69">
        <v>99</v>
      </c>
      <c r="L1075" s="68">
        <v>376</v>
      </c>
      <c r="M1075" s="8">
        <f t="shared" si="90"/>
        <v>3.797979797979798</v>
      </c>
      <c r="N1075" s="8">
        <v>1.7729999999999999</v>
      </c>
      <c r="O1075" s="69">
        <f t="shared" si="88"/>
        <v>99</v>
      </c>
      <c r="P1075" s="181">
        <f t="shared" si="91"/>
        <v>3.6010638297872339</v>
      </c>
      <c r="Q1075" s="77" t="s">
        <v>716</v>
      </c>
      <c r="V1075" s="84">
        <v>0.37708333333333338</v>
      </c>
      <c r="W1075" s="85">
        <v>0.52083333333333337</v>
      </c>
      <c r="X1075" s="86">
        <f t="shared" si="92"/>
        <v>0.14374999999999999</v>
      </c>
    </row>
    <row r="1076" spans="1:24" x14ac:dyDescent="0.3">
      <c r="A1076" s="44" t="s">
        <v>8776</v>
      </c>
      <c r="B1076" s="68" t="s">
        <v>1848</v>
      </c>
      <c r="C1076" s="2" t="s">
        <v>1</v>
      </c>
      <c r="D1076" s="2">
        <v>51</v>
      </c>
      <c r="E1076" s="6">
        <v>24896</v>
      </c>
      <c r="F1076" s="7">
        <v>43864.531886574077</v>
      </c>
      <c r="G1076" s="69" t="s">
        <v>4</v>
      </c>
      <c r="H1076" s="68">
        <v>1084</v>
      </c>
      <c r="I1076" s="8">
        <f t="shared" si="89"/>
        <v>10.94949494949495</v>
      </c>
      <c r="J1076" s="2">
        <v>3.202</v>
      </c>
      <c r="K1076" s="69">
        <v>99</v>
      </c>
      <c r="L1076" s="68">
        <v>348</v>
      </c>
      <c r="M1076" s="8">
        <f t="shared" si="90"/>
        <v>3.5151515151515151</v>
      </c>
      <c r="N1076" s="8">
        <v>2.2010000000000001</v>
      </c>
      <c r="O1076" s="69">
        <f t="shared" si="88"/>
        <v>99</v>
      </c>
      <c r="P1076" s="181">
        <f t="shared" si="91"/>
        <v>3.1149425287356323</v>
      </c>
      <c r="Q1076" s="77" t="s">
        <v>716</v>
      </c>
      <c r="V1076" s="84">
        <v>0.39027777777777778</v>
      </c>
      <c r="W1076" s="85">
        <v>0.53472222222222221</v>
      </c>
      <c r="X1076" s="86">
        <f t="shared" si="92"/>
        <v>0.14444444444444443</v>
      </c>
    </row>
    <row r="1077" spans="1:24" x14ac:dyDescent="0.3">
      <c r="A1077" s="44" t="s">
        <v>8777</v>
      </c>
      <c r="B1077" s="68" t="s">
        <v>8778</v>
      </c>
      <c r="C1077" s="2" t="s">
        <v>1</v>
      </c>
      <c r="D1077" s="2">
        <v>60</v>
      </c>
      <c r="E1077" s="6">
        <v>21876</v>
      </c>
      <c r="F1077" s="7">
        <v>43864.54247685185</v>
      </c>
      <c r="G1077" s="69" t="s">
        <v>4</v>
      </c>
      <c r="H1077" s="68">
        <v>2106</v>
      </c>
      <c r="I1077" s="8">
        <f t="shared" si="89"/>
        <v>21.272727272727273</v>
      </c>
      <c r="J1077" s="2">
        <v>5.3810000000000002</v>
      </c>
      <c r="K1077" s="69">
        <v>99</v>
      </c>
      <c r="L1077" s="68">
        <v>416</v>
      </c>
      <c r="M1077" s="8">
        <f t="shared" si="90"/>
        <v>4.2020202020202024</v>
      </c>
      <c r="N1077" s="8">
        <v>2.0099999999999998</v>
      </c>
      <c r="O1077" s="69">
        <f t="shared" si="88"/>
        <v>99</v>
      </c>
      <c r="P1077" s="181">
        <f t="shared" si="91"/>
        <v>5.0625</v>
      </c>
      <c r="Q1077" s="77" t="s">
        <v>716</v>
      </c>
      <c r="V1077" s="84">
        <v>0.39999999999999997</v>
      </c>
      <c r="W1077" s="85">
        <v>0.54861111111111105</v>
      </c>
      <c r="X1077" s="86">
        <f t="shared" si="92"/>
        <v>0.14861111111111108</v>
      </c>
    </row>
    <row r="1078" spans="1:24" x14ac:dyDescent="0.3">
      <c r="A1078" s="44" t="s">
        <v>8779</v>
      </c>
      <c r="B1078" s="68" t="s">
        <v>8780</v>
      </c>
      <c r="C1078" s="2" t="s">
        <v>1</v>
      </c>
      <c r="D1078" s="2">
        <v>48</v>
      </c>
      <c r="E1078" s="6">
        <v>26081</v>
      </c>
      <c r="F1078" s="7">
        <v>43864.553217592591</v>
      </c>
      <c r="G1078" s="69" t="s">
        <v>4</v>
      </c>
      <c r="H1078" s="68">
        <v>1232</v>
      </c>
      <c r="I1078" s="8">
        <f t="shared" si="89"/>
        <v>12.32</v>
      </c>
      <c r="J1078" s="2">
        <v>3.4079999999999999</v>
      </c>
      <c r="K1078" s="69">
        <v>100</v>
      </c>
      <c r="L1078" s="68">
        <v>331</v>
      </c>
      <c r="M1078" s="8">
        <f t="shared" si="90"/>
        <v>3.31</v>
      </c>
      <c r="N1078" s="8">
        <v>2.0289999999999999</v>
      </c>
      <c r="O1078" s="69">
        <f t="shared" si="88"/>
        <v>100</v>
      </c>
      <c r="P1078" s="181">
        <f t="shared" si="91"/>
        <v>3.7220543806646527</v>
      </c>
      <c r="Q1078" s="77" t="s">
        <v>716</v>
      </c>
      <c r="V1078" s="84">
        <v>0.41666666666666669</v>
      </c>
      <c r="W1078" s="85">
        <v>0.56944444444444442</v>
      </c>
      <c r="X1078" s="86">
        <f t="shared" si="92"/>
        <v>0.15277777777777773</v>
      </c>
    </row>
    <row r="1079" spans="1:24" x14ac:dyDescent="0.3">
      <c r="A1079" s="44" t="s">
        <v>8781</v>
      </c>
      <c r="B1079" s="68" t="s">
        <v>8782</v>
      </c>
      <c r="C1079" s="2" t="s">
        <v>1</v>
      </c>
      <c r="D1079" s="2">
        <v>81</v>
      </c>
      <c r="E1079" s="6">
        <v>14011</v>
      </c>
      <c r="F1079" s="7">
        <v>43864.565682870372</v>
      </c>
      <c r="G1079" s="69" t="s">
        <v>4</v>
      </c>
      <c r="H1079" s="68">
        <v>1621</v>
      </c>
      <c r="I1079" s="8">
        <f t="shared" si="89"/>
        <v>16.21</v>
      </c>
      <c r="J1079" s="2">
        <v>4.827</v>
      </c>
      <c r="K1079" s="69">
        <v>100</v>
      </c>
      <c r="L1079" s="68">
        <v>573</v>
      </c>
      <c r="M1079" s="8">
        <f t="shared" si="90"/>
        <v>5.73</v>
      </c>
      <c r="N1079" s="8">
        <v>2.5779999999999998</v>
      </c>
      <c r="O1079" s="69">
        <f t="shared" si="88"/>
        <v>100</v>
      </c>
      <c r="P1079" s="181">
        <f t="shared" si="91"/>
        <v>2.8289703315881325</v>
      </c>
      <c r="Q1079" s="77" t="s">
        <v>716</v>
      </c>
      <c r="V1079" s="84">
        <v>0.40625</v>
      </c>
      <c r="W1079" s="85">
        <v>0.58333333333333337</v>
      </c>
      <c r="X1079" s="86">
        <f t="shared" si="92"/>
        <v>0.17708333333333337</v>
      </c>
    </row>
    <row r="1080" spans="1:24" x14ac:dyDescent="0.3">
      <c r="A1080" s="44" t="s">
        <v>2383</v>
      </c>
      <c r="B1080" s="68" t="s">
        <v>303</v>
      </c>
      <c r="C1080" s="2" t="s">
        <v>6</v>
      </c>
      <c r="D1080" s="2">
        <v>51</v>
      </c>
      <c r="E1080" s="6">
        <v>25099</v>
      </c>
      <c r="F1080" s="7">
        <v>43864.587557870371</v>
      </c>
      <c r="G1080" s="69" t="s">
        <v>4</v>
      </c>
      <c r="H1080" s="68">
        <v>1265</v>
      </c>
      <c r="I1080" s="8">
        <f t="shared" si="89"/>
        <v>12.65</v>
      </c>
      <c r="J1080" s="2">
        <v>3.9809999999999999</v>
      </c>
      <c r="K1080" s="69">
        <v>100</v>
      </c>
      <c r="L1080" s="68">
        <v>407</v>
      </c>
      <c r="M1080" s="8">
        <f t="shared" si="90"/>
        <v>4.07</v>
      </c>
      <c r="N1080" s="8">
        <v>1.8919999999999999</v>
      </c>
      <c r="O1080" s="69">
        <f t="shared" si="88"/>
        <v>100</v>
      </c>
      <c r="P1080" s="181">
        <f t="shared" si="91"/>
        <v>3.1081081081081079</v>
      </c>
      <c r="Q1080" s="77" t="s">
        <v>716</v>
      </c>
      <c r="V1080" s="84">
        <v>0.4465277777777778</v>
      </c>
      <c r="W1080" s="85">
        <v>0.59027777777777779</v>
      </c>
      <c r="X1080" s="86">
        <f t="shared" si="92"/>
        <v>0.14374999999999999</v>
      </c>
    </row>
    <row r="1081" spans="1:24" x14ac:dyDescent="0.3">
      <c r="A1081" s="44" t="s">
        <v>8783</v>
      </c>
      <c r="B1081" s="68" t="s">
        <v>1673</v>
      </c>
      <c r="C1081" s="2" t="s">
        <v>1</v>
      </c>
      <c r="D1081" s="2">
        <v>43</v>
      </c>
      <c r="E1081" s="6">
        <v>27837</v>
      </c>
      <c r="F1081" s="7">
        <v>43864.603437500002</v>
      </c>
      <c r="G1081" s="69" t="s">
        <v>4</v>
      </c>
      <c r="H1081" s="68">
        <v>1585</v>
      </c>
      <c r="I1081" s="8">
        <f t="shared" si="89"/>
        <v>16.01010101010101</v>
      </c>
      <c r="J1081" s="8">
        <v>4.0999999999999996</v>
      </c>
      <c r="K1081" s="69">
        <v>99</v>
      </c>
      <c r="L1081" s="68">
        <v>423</v>
      </c>
      <c r="M1081" s="8">
        <f t="shared" si="90"/>
        <v>4.2727272727272725</v>
      </c>
      <c r="N1081" s="8">
        <v>2.1469999999999998</v>
      </c>
      <c r="O1081" s="69">
        <f t="shared" si="88"/>
        <v>99</v>
      </c>
      <c r="P1081" s="181">
        <f t="shared" si="91"/>
        <v>3.7470449172576834</v>
      </c>
      <c r="Q1081" s="77" t="s">
        <v>716</v>
      </c>
      <c r="V1081" s="84">
        <v>0.4680555555555555</v>
      </c>
      <c r="W1081" s="85">
        <v>0.61805555555555558</v>
      </c>
      <c r="X1081" s="86">
        <f t="shared" si="92"/>
        <v>0.15000000000000008</v>
      </c>
    </row>
    <row r="1082" spans="1:24" x14ac:dyDescent="0.3">
      <c r="A1082" s="44" t="s">
        <v>8784</v>
      </c>
      <c r="B1082" s="68" t="s">
        <v>8785</v>
      </c>
      <c r="C1082" s="2" t="s">
        <v>1</v>
      </c>
      <c r="D1082" s="2">
        <v>45</v>
      </c>
      <c r="E1082" s="6">
        <v>27372</v>
      </c>
      <c r="F1082" s="7">
        <v>43864.627743055556</v>
      </c>
      <c r="G1082" s="69" t="s">
        <v>4</v>
      </c>
      <c r="H1082" s="68">
        <v>967</v>
      </c>
      <c r="I1082" s="8">
        <f t="shared" si="89"/>
        <v>9.7676767676767682</v>
      </c>
      <c r="J1082" s="8">
        <v>2.996</v>
      </c>
      <c r="K1082" s="69">
        <v>99</v>
      </c>
      <c r="L1082" s="68">
        <v>329</v>
      </c>
      <c r="M1082" s="8">
        <f t="shared" si="90"/>
        <v>3.3232323232323231</v>
      </c>
      <c r="N1082" s="8">
        <v>1.9370000000000001</v>
      </c>
      <c r="O1082" s="69">
        <f t="shared" si="88"/>
        <v>99</v>
      </c>
      <c r="P1082" s="181">
        <f t="shared" si="91"/>
        <v>2.9392097264437691</v>
      </c>
      <c r="Q1082" s="77" t="s">
        <v>716</v>
      </c>
      <c r="V1082" s="84">
        <v>0.47638888888888892</v>
      </c>
      <c r="W1082" s="85">
        <v>0.63194444444444442</v>
      </c>
      <c r="X1082" s="86">
        <f t="shared" si="92"/>
        <v>0.1555555555555555</v>
      </c>
    </row>
    <row r="1083" spans="1:24" x14ac:dyDescent="0.3">
      <c r="A1083" s="44" t="s">
        <v>8786</v>
      </c>
      <c r="B1083" s="68" t="s">
        <v>1867</v>
      </c>
      <c r="C1083" s="2" t="s">
        <v>1</v>
      </c>
      <c r="D1083" s="2">
        <v>50</v>
      </c>
      <c r="E1083" s="6">
        <v>25430</v>
      </c>
      <c r="F1083" s="7">
        <v>43864.643078703702</v>
      </c>
      <c r="G1083" s="69" t="s">
        <v>4</v>
      </c>
      <c r="H1083" s="68">
        <v>970</v>
      </c>
      <c r="I1083" s="8">
        <f t="shared" si="89"/>
        <v>9.7979797979797976</v>
      </c>
      <c r="J1083" s="8">
        <v>3.2890000000000001</v>
      </c>
      <c r="K1083" s="69">
        <v>99</v>
      </c>
      <c r="L1083" s="68">
        <v>227</v>
      </c>
      <c r="M1083" s="8">
        <f t="shared" si="90"/>
        <v>2.2929292929292928</v>
      </c>
      <c r="N1083" s="8">
        <v>1.4450000000000001</v>
      </c>
      <c r="O1083" s="69">
        <f t="shared" si="88"/>
        <v>99</v>
      </c>
      <c r="P1083" s="181">
        <f t="shared" si="91"/>
        <v>4.2731277533039647</v>
      </c>
      <c r="Q1083" s="77" t="s">
        <v>716</v>
      </c>
      <c r="V1083" s="84">
        <v>0.4861111111111111</v>
      </c>
      <c r="W1083" s="85">
        <v>0.64583333333333337</v>
      </c>
      <c r="X1083" s="86">
        <f t="shared" si="92"/>
        <v>0.15972222222222227</v>
      </c>
    </row>
    <row r="1084" spans="1:24" x14ac:dyDescent="0.3">
      <c r="A1084" s="44" t="s">
        <v>8787</v>
      </c>
      <c r="B1084" s="68" t="s">
        <v>8788</v>
      </c>
      <c r="C1084" s="2" t="s">
        <v>1</v>
      </c>
      <c r="D1084" s="2">
        <v>42</v>
      </c>
      <c r="E1084" s="6">
        <v>28354</v>
      </c>
      <c r="F1084" s="7">
        <v>43864.660451388889</v>
      </c>
      <c r="G1084" s="69" t="s">
        <v>4</v>
      </c>
      <c r="H1084" s="68">
        <v>1648</v>
      </c>
      <c r="I1084" s="8">
        <f t="shared" si="89"/>
        <v>16.646464646464647</v>
      </c>
      <c r="J1084" s="8">
        <v>4.0739999999999998</v>
      </c>
      <c r="K1084" s="69">
        <v>99</v>
      </c>
      <c r="L1084" s="68">
        <v>599</v>
      </c>
      <c r="M1084" s="8">
        <f t="shared" si="90"/>
        <v>6.0505050505050502</v>
      </c>
      <c r="N1084" s="8">
        <v>2.2599999999999998</v>
      </c>
      <c r="O1084" s="69">
        <f t="shared" si="88"/>
        <v>99</v>
      </c>
      <c r="P1084" s="181">
        <f t="shared" si="91"/>
        <v>2.7512520868113524</v>
      </c>
      <c r="Q1084" s="77" t="s">
        <v>716</v>
      </c>
      <c r="V1084" s="84">
        <v>0.49722222222222223</v>
      </c>
      <c r="W1084" s="85">
        <v>0.65972222222222221</v>
      </c>
      <c r="X1084" s="86">
        <f t="shared" si="92"/>
        <v>0.16249999999999998</v>
      </c>
    </row>
    <row r="1085" spans="1:24" x14ac:dyDescent="0.3">
      <c r="A1085" s="44" t="s">
        <v>8789</v>
      </c>
      <c r="B1085" s="68" t="s">
        <v>8790</v>
      </c>
      <c r="C1085" s="2" t="s">
        <v>1</v>
      </c>
      <c r="D1085" s="2">
        <v>17</v>
      </c>
      <c r="E1085" s="6">
        <v>37492</v>
      </c>
      <c r="F1085" s="7">
        <v>43864.677199074074</v>
      </c>
      <c r="G1085" s="69" t="s">
        <v>4</v>
      </c>
      <c r="H1085" s="68">
        <v>491</v>
      </c>
      <c r="I1085" s="8">
        <f t="shared" si="89"/>
        <v>4.9595959595959593</v>
      </c>
      <c r="J1085" s="8">
        <v>2.3210000000000002</v>
      </c>
      <c r="K1085" s="69">
        <v>99</v>
      </c>
      <c r="L1085" s="68">
        <v>234</v>
      </c>
      <c r="M1085" s="8">
        <f t="shared" si="90"/>
        <v>2.3636363636363638</v>
      </c>
      <c r="N1085" s="8">
        <v>1.6559999999999999</v>
      </c>
      <c r="O1085" s="69">
        <f t="shared" si="88"/>
        <v>99</v>
      </c>
      <c r="P1085" s="181">
        <f t="shared" si="91"/>
        <v>2.0982905982905979</v>
      </c>
      <c r="Q1085" s="77" t="s">
        <v>716</v>
      </c>
      <c r="V1085" s="84">
        <v>0.51458333333333328</v>
      </c>
      <c r="W1085" s="85">
        <v>0.66666666666666663</v>
      </c>
      <c r="X1085" s="86">
        <f t="shared" si="92"/>
        <v>0.15208333333333335</v>
      </c>
    </row>
    <row r="1086" spans="1:24" x14ac:dyDescent="0.3">
      <c r="A1086" s="44" t="s">
        <v>8791</v>
      </c>
      <c r="B1086" s="68" t="s">
        <v>8792</v>
      </c>
      <c r="C1086" s="2" t="s">
        <v>6</v>
      </c>
      <c r="D1086" s="2">
        <v>66</v>
      </c>
      <c r="E1086" s="6">
        <v>19416</v>
      </c>
      <c r="F1086" s="7">
        <v>43865.406504629631</v>
      </c>
      <c r="G1086" s="69" t="s">
        <v>71</v>
      </c>
      <c r="H1086" s="68">
        <v>1074</v>
      </c>
      <c r="I1086" s="8">
        <f t="shared" si="89"/>
        <v>10.74</v>
      </c>
      <c r="J1086" s="8">
        <v>3.2370000000000001</v>
      </c>
      <c r="K1086" s="69">
        <v>100</v>
      </c>
      <c r="L1086" s="68">
        <v>353</v>
      </c>
      <c r="M1086" s="8">
        <f t="shared" si="90"/>
        <v>3.53</v>
      </c>
      <c r="N1086" s="8">
        <v>1.9570000000000001</v>
      </c>
      <c r="O1086" s="69">
        <f t="shared" ref="O1086:O1149" si="93">K1086</f>
        <v>100</v>
      </c>
      <c r="P1086" s="181">
        <f t="shared" si="91"/>
        <v>3.0424929178470257</v>
      </c>
      <c r="Q1086" s="77" t="s">
        <v>716</v>
      </c>
      <c r="V1086" s="84">
        <v>0.41319444444444442</v>
      </c>
      <c r="W1086" s="85">
        <v>0.56944444444444442</v>
      </c>
      <c r="X1086" s="86">
        <f t="shared" si="92"/>
        <v>0.15625</v>
      </c>
    </row>
    <row r="1087" spans="1:24" x14ac:dyDescent="0.3">
      <c r="A1087" s="44" t="s">
        <v>8793</v>
      </c>
      <c r="B1087" s="68" t="s">
        <v>8794</v>
      </c>
      <c r="C1087" s="2" t="s">
        <v>1</v>
      </c>
      <c r="D1087" s="2">
        <v>80</v>
      </c>
      <c r="E1087" s="6">
        <v>14376</v>
      </c>
      <c r="F1087" s="7">
        <v>43865.434074074074</v>
      </c>
      <c r="G1087" s="69" t="s">
        <v>71</v>
      </c>
      <c r="H1087" s="68">
        <v>2284</v>
      </c>
      <c r="I1087" s="8">
        <f t="shared" si="89"/>
        <v>23.070707070707069</v>
      </c>
      <c r="J1087" s="8">
        <v>5.0999999999999996</v>
      </c>
      <c r="K1087" s="69">
        <v>99</v>
      </c>
      <c r="L1087" s="68">
        <v>784</v>
      </c>
      <c r="M1087" s="8">
        <f t="shared" si="90"/>
        <v>7.9191919191919196</v>
      </c>
      <c r="N1087" s="8">
        <v>2.419</v>
      </c>
      <c r="O1087" s="69">
        <f t="shared" si="93"/>
        <v>99</v>
      </c>
      <c r="P1087" s="181">
        <f t="shared" si="91"/>
        <v>2.9132653061224487</v>
      </c>
      <c r="Q1087" s="77" t="s">
        <v>716</v>
      </c>
      <c r="V1087" s="84">
        <v>0.4375</v>
      </c>
      <c r="W1087" s="85">
        <v>0.59722222222222221</v>
      </c>
      <c r="X1087" s="86">
        <f t="shared" si="92"/>
        <v>0.15972222222222221</v>
      </c>
    </row>
    <row r="1088" spans="1:24" x14ac:dyDescent="0.3">
      <c r="A1088" s="44" t="s">
        <v>8795</v>
      </c>
      <c r="B1088" s="68" t="s">
        <v>8796</v>
      </c>
      <c r="C1088" s="2" t="s">
        <v>1</v>
      </c>
      <c r="D1088" s="2">
        <v>60</v>
      </c>
      <c r="E1088" s="6">
        <v>21929</v>
      </c>
      <c r="F1088" s="7">
        <v>43865.519502314812</v>
      </c>
      <c r="G1088" s="69" t="s">
        <v>4</v>
      </c>
      <c r="H1088" s="68">
        <v>978</v>
      </c>
      <c r="I1088" s="8">
        <f t="shared" si="89"/>
        <v>9.8787878787878789</v>
      </c>
      <c r="J1088" s="8">
        <v>3.5289999999999999</v>
      </c>
      <c r="K1088" s="69">
        <v>99</v>
      </c>
      <c r="L1088" s="68">
        <v>416</v>
      </c>
      <c r="M1088" s="8">
        <f t="shared" si="90"/>
        <v>4.2020202020202024</v>
      </c>
      <c r="N1088" s="8">
        <v>2.2040000000000002</v>
      </c>
      <c r="O1088" s="69">
        <f t="shared" si="93"/>
        <v>99</v>
      </c>
      <c r="P1088" s="181">
        <f t="shared" si="91"/>
        <v>2.3509615384615383</v>
      </c>
      <c r="Q1088" s="77" t="s">
        <v>716</v>
      </c>
      <c r="V1088" s="84">
        <v>0.36874999999999997</v>
      </c>
      <c r="W1088" s="85">
        <v>0.52083333333333337</v>
      </c>
      <c r="X1088" s="86">
        <f t="shared" si="92"/>
        <v>0.1520833333333334</v>
      </c>
    </row>
    <row r="1089" spans="1:24" x14ac:dyDescent="0.3">
      <c r="A1089" s="44" t="s">
        <v>8797</v>
      </c>
      <c r="B1089" s="68" t="s">
        <v>8798</v>
      </c>
      <c r="C1089" s="2" t="s">
        <v>6</v>
      </c>
      <c r="D1089" s="2">
        <v>67</v>
      </c>
      <c r="E1089" s="6">
        <v>19255</v>
      </c>
      <c r="F1089" s="7">
        <v>43865.532627314817</v>
      </c>
      <c r="G1089" s="69" t="s">
        <v>4</v>
      </c>
      <c r="H1089" s="68">
        <v>1785</v>
      </c>
      <c r="I1089" s="8">
        <f t="shared" si="89"/>
        <v>18.030303030303031</v>
      </c>
      <c r="J1089" s="8">
        <v>4.2530000000000001</v>
      </c>
      <c r="K1089" s="69">
        <v>99</v>
      </c>
      <c r="L1089" s="68">
        <v>526</v>
      </c>
      <c r="M1089" s="8">
        <f t="shared" si="90"/>
        <v>5.3131313131313131</v>
      </c>
      <c r="N1089" s="8">
        <v>2.262</v>
      </c>
      <c r="O1089" s="69">
        <f t="shared" si="93"/>
        <v>99</v>
      </c>
      <c r="P1089" s="181">
        <f t="shared" si="91"/>
        <v>3.3935361216730038</v>
      </c>
      <c r="Q1089" s="77" t="s">
        <v>716</v>
      </c>
      <c r="V1089" s="84">
        <v>0.39374999999999999</v>
      </c>
      <c r="W1089" s="85">
        <v>0.53472222222222221</v>
      </c>
      <c r="X1089" s="86">
        <f t="shared" si="92"/>
        <v>0.14097222222222222</v>
      </c>
    </row>
    <row r="1090" spans="1:24" x14ac:dyDescent="0.3">
      <c r="A1090" s="44" t="s">
        <v>8799</v>
      </c>
      <c r="B1090" s="68" t="s">
        <v>1724</v>
      </c>
      <c r="C1090" s="2" t="s">
        <v>1</v>
      </c>
      <c r="D1090" s="2">
        <v>38</v>
      </c>
      <c r="E1090" s="6">
        <v>29895</v>
      </c>
      <c r="F1090" s="7">
        <v>43865.548206018517</v>
      </c>
      <c r="G1090" s="69" t="s">
        <v>4</v>
      </c>
      <c r="H1090" s="68">
        <v>797</v>
      </c>
      <c r="I1090" s="8">
        <f t="shared" si="89"/>
        <v>7.97</v>
      </c>
      <c r="J1090" s="8">
        <v>2.46</v>
      </c>
      <c r="K1090" s="69">
        <v>100</v>
      </c>
      <c r="L1090" s="68">
        <v>254</v>
      </c>
      <c r="M1090" s="8">
        <f t="shared" si="90"/>
        <v>2.54</v>
      </c>
      <c r="N1090" s="8">
        <v>1.72</v>
      </c>
      <c r="O1090" s="69">
        <f t="shared" si="93"/>
        <v>100</v>
      </c>
      <c r="P1090" s="181">
        <f t="shared" si="91"/>
        <v>3.1377952755905509</v>
      </c>
      <c r="Q1090" s="77" t="s">
        <v>716</v>
      </c>
      <c r="V1090" s="84">
        <v>0.40138888888888885</v>
      </c>
      <c r="W1090" s="85">
        <v>0.54861111111111105</v>
      </c>
      <c r="X1090" s="86">
        <f t="shared" si="92"/>
        <v>0.1472222222222222</v>
      </c>
    </row>
    <row r="1091" spans="1:24" x14ac:dyDescent="0.3">
      <c r="A1091" s="44" t="s">
        <v>8800</v>
      </c>
      <c r="B1091" s="68" t="s">
        <v>1850</v>
      </c>
      <c r="C1091" s="2" t="s">
        <v>1</v>
      </c>
      <c r="D1091" s="2">
        <v>51</v>
      </c>
      <c r="E1091" s="6">
        <v>25108</v>
      </c>
      <c r="F1091" s="7">
        <v>43865.579317129632</v>
      </c>
      <c r="G1091" s="69" t="s">
        <v>4</v>
      </c>
      <c r="H1091" s="68">
        <v>1194</v>
      </c>
      <c r="I1091" s="8">
        <f t="shared" ref="I1091:I1154" si="94">H1091/K1091</f>
        <v>11.94</v>
      </c>
      <c r="J1091" s="8">
        <v>2.9710000000000001</v>
      </c>
      <c r="K1091" s="69">
        <v>100</v>
      </c>
      <c r="L1091" s="68">
        <v>360</v>
      </c>
      <c r="M1091" s="8">
        <f t="shared" ref="M1091:M1154" si="95">L1091/O1091</f>
        <v>3.6</v>
      </c>
      <c r="N1091" s="8">
        <v>1.853</v>
      </c>
      <c r="O1091" s="69">
        <f t="shared" si="93"/>
        <v>100</v>
      </c>
      <c r="P1091" s="181">
        <f t="shared" ref="P1091:P1154" si="96">I1091/M1091</f>
        <v>3.3166666666666664</v>
      </c>
      <c r="Q1091" s="77" t="s">
        <v>716</v>
      </c>
      <c r="V1091" s="84">
        <v>0.41805555555555557</v>
      </c>
      <c r="W1091" s="85">
        <v>0.58333333333333337</v>
      </c>
      <c r="X1091" s="86">
        <f t="shared" ref="X1091:X1154" si="97">IF(AND(W1091&lt;&gt;0,V1091&lt;&gt;0),W1091-V1091,"No_data")</f>
        <v>0.1652777777777778</v>
      </c>
    </row>
    <row r="1092" spans="1:24" x14ac:dyDescent="0.3">
      <c r="A1092" s="44" t="s">
        <v>8801</v>
      </c>
      <c r="B1092" s="68" t="s">
        <v>8244</v>
      </c>
      <c r="C1092" s="2" t="s">
        <v>1</v>
      </c>
      <c r="D1092" s="2">
        <v>69</v>
      </c>
      <c r="E1092" s="6">
        <v>18588</v>
      </c>
      <c r="F1092" s="7">
        <v>43865.615069444444</v>
      </c>
      <c r="G1092" s="69" t="s">
        <v>4</v>
      </c>
      <c r="H1092" s="68">
        <v>2199</v>
      </c>
      <c r="I1092" s="8">
        <f t="shared" si="94"/>
        <v>21.99</v>
      </c>
      <c r="J1092" s="8">
        <v>4.9429999999999996</v>
      </c>
      <c r="K1092" s="69">
        <v>100</v>
      </c>
      <c r="L1092" s="68">
        <v>544</v>
      </c>
      <c r="M1092" s="8">
        <f t="shared" si="95"/>
        <v>5.44</v>
      </c>
      <c r="N1092" s="8">
        <v>2.4710000000000001</v>
      </c>
      <c r="O1092" s="69">
        <f t="shared" si="93"/>
        <v>100</v>
      </c>
      <c r="P1092" s="181">
        <f t="shared" si="96"/>
        <v>4.0422794117647056</v>
      </c>
      <c r="Q1092" s="77" t="s">
        <v>716</v>
      </c>
      <c r="V1092" s="84">
        <v>0.47083333333333338</v>
      </c>
      <c r="W1092" s="85">
        <v>0.61805555555555558</v>
      </c>
      <c r="X1092" s="86">
        <f t="shared" si="97"/>
        <v>0.1472222222222222</v>
      </c>
    </row>
    <row r="1093" spans="1:24" x14ac:dyDescent="0.3">
      <c r="A1093" s="44" t="s">
        <v>8802</v>
      </c>
      <c r="B1093" s="68" t="s">
        <v>8803</v>
      </c>
      <c r="C1093" s="2" t="s">
        <v>1</v>
      </c>
      <c r="D1093" s="2">
        <v>60</v>
      </c>
      <c r="E1093" s="6">
        <v>21877</v>
      </c>
      <c r="F1093" s="7">
        <v>43865.633611111109</v>
      </c>
      <c r="G1093" s="69" t="s">
        <v>4</v>
      </c>
      <c r="H1093" s="68">
        <v>2013</v>
      </c>
      <c r="I1093" s="8">
        <f t="shared" si="94"/>
        <v>20.333333333333332</v>
      </c>
      <c r="J1093" s="8">
        <v>4.25</v>
      </c>
      <c r="K1093" s="69">
        <v>99</v>
      </c>
      <c r="L1093" s="68">
        <v>448</v>
      </c>
      <c r="M1093" s="8">
        <f t="shared" si="95"/>
        <v>4.5252525252525251</v>
      </c>
      <c r="N1093" s="8">
        <v>2.1160000000000001</v>
      </c>
      <c r="O1093" s="69">
        <f t="shared" si="93"/>
        <v>99</v>
      </c>
      <c r="P1093" s="181">
        <f t="shared" si="96"/>
        <v>4.4933035714285712</v>
      </c>
      <c r="Q1093" s="77" t="s">
        <v>716</v>
      </c>
      <c r="V1093" s="84">
        <v>0.47222222222222227</v>
      </c>
      <c r="W1093" s="85">
        <v>0.63194444444444442</v>
      </c>
      <c r="X1093" s="86">
        <f t="shared" si="97"/>
        <v>0.15972222222222215</v>
      </c>
    </row>
    <row r="1094" spans="1:24" x14ac:dyDescent="0.3">
      <c r="A1094" s="44" t="s">
        <v>8804</v>
      </c>
      <c r="B1094" s="68" t="s">
        <v>8805</v>
      </c>
      <c r="C1094" s="2" t="s">
        <v>6</v>
      </c>
      <c r="D1094" s="2">
        <v>22</v>
      </c>
      <c r="E1094" s="6">
        <v>35632</v>
      </c>
      <c r="F1094" s="7">
        <v>43865.650358796294</v>
      </c>
      <c r="G1094" s="69" t="s">
        <v>4</v>
      </c>
      <c r="H1094" s="68">
        <v>592</v>
      </c>
      <c r="I1094" s="8">
        <f t="shared" si="94"/>
        <v>5.9797979797979801</v>
      </c>
      <c r="J1094" s="8">
        <v>2.577</v>
      </c>
      <c r="K1094" s="69">
        <v>99</v>
      </c>
      <c r="L1094" s="68">
        <v>202</v>
      </c>
      <c r="M1094" s="8">
        <f t="shared" si="95"/>
        <v>2.0404040404040402</v>
      </c>
      <c r="N1094" s="8">
        <v>1.5109999999999999</v>
      </c>
      <c r="O1094" s="69">
        <f t="shared" si="93"/>
        <v>99</v>
      </c>
      <c r="P1094" s="181">
        <f t="shared" si="96"/>
        <v>2.9306930693069311</v>
      </c>
      <c r="Q1094" s="77" t="s">
        <v>716</v>
      </c>
      <c r="V1094" s="84">
        <v>0.47500000000000003</v>
      </c>
      <c r="W1094" s="85">
        <v>0.64583333333333337</v>
      </c>
      <c r="X1094" s="86">
        <f t="shared" si="97"/>
        <v>0.17083333333333334</v>
      </c>
    </row>
    <row r="1095" spans="1:24" x14ac:dyDescent="0.3">
      <c r="A1095" s="44" t="s">
        <v>8806</v>
      </c>
      <c r="B1095" s="68" t="s">
        <v>8807</v>
      </c>
      <c r="C1095" s="2" t="s">
        <v>6</v>
      </c>
      <c r="D1095" s="2">
        <v>73</v>
      </c>
      <c r="E1095" s="6">
        <v>17188</v>
      </c>
      <c r="F1095" s="7">
        <v>43865.671770833331</v>
      </c>
      <c r="G1095" s="69" t="s">
        <v>4</v>
      </c>
      <c r="H1095" s="68">
        <v>1091</v>
      </c>
      <c r="I1095" s="8">
        <f t="shared" si="94"/>
        <v>11.020202020202021</v>
      </c>
      <c r="J1095" s="8">
        <v>3.3290000000000002</v>
      </c>
      <c r="K1095" s="69">
        <v>99</v>
      </c>
      <c r="L1095" s="68">
        <v>476</v>
      </c>
      <c r="M1095" s="8">
        <f t="shared" si="95"/>
        <v>4.808080808080808</v>
      </c>
      <c r="N1095" s="8">
        <v>2.4020000000000001</v>
      </c>
      <c r="O1095" s="69">
        <f t="shared" si="93"/>
        <v>99</v>
      </c>
      <c r="P1095" s="181">
        <f t="shared" si="96"/>
        <v>2.2920168067226894</v>
      </c>
      <c r="Q1095" s="77" t="s">
        <v>716</v>
      </c>
      <c r="V1095" s="84">
        <v>0.4916666666666667</v>
      </c>
      <c r="W1095" s="85">
        <v>0.66666666666666663</v>
      </c>
      <c r="X1095" s="86">
        <f t="shared" si="97"/>
        <v>0.17499999999999993</v>
      </c>
    </row>
    <row r="1096" spans="1:24" x14ac:dyDescent="0.3">
      <c r="A1096" s="44" t="s">
        <v>8808</v>
      </c>
      <c r="B1096" s="68" t="s">
        <v>8809</v>
      </c>
      <c r="C1096" s="2" t="s">
        <v>1</v>
      </c>
      <c r="D1096" s="2">
        <v>74</v>
      </c>
      <c r="E1096" s="6">
        <v>16825</v>
      </c>
      <c r="F1096" s="7">
        <v>43865.682812500003</v>
      </c>
      <c r="G1096" s="69" t="s">
        <v>4</v>
      </c>
      <c r="H1096" s="68">
        <v>1776</v>
      </c>
      <c r="I1096" s="8">
        <f t="shared" si="94"/>
        <v>17.939393939393938</v>
      </c>
      <c r="J1096" s="8">
        <v>4.4420000000000002</v>
      </c>
      <c r="K1096" s="69">
        <v>99</v>
      </c>
      <c r="L1096" s="68">
        <v>490</v>
      </c>
      <c r="M1096" s="8">
        <f t="shared" si="95"/>
        <v>4.9494949494949498</v>
      </c>
      <c r="N1096" s="8">
        <v>2.242</v>
      </c>
      <c r="O1096" s="69">
        <f t="shared" si="93"/>
        <v>99</v>
      </c>
      <c r="P1096" s="181">
        <f t="shared" si="96"/>
        <v>3.6244897959183668</v>
      </c>
      <c r="Q1096" s="77" t="s">
        <v>716</v>
      </c>
      <c r="V1096" s="84">
        <v>0.51388888888888895</v>
      </c>
      <c r="W1096" s="85">
        <v>0.68055555555555547</v>
      </c>
      <c r="X1096" s="86">
        <f t="shared" si="97"/>
        <v>0.16666666666666652</v>
      </c>
    </row>
    <row r="1097" spans="1:24" x14ac:dyDescent="0.3">
      <c r="A1097" s="44" t="s">
        <v>8810</v>
      </c>
      <c r="B1097" s="68" t="s">
        <v>8811</v>
      </c>
      <c r="C1097" s="2" t="s">
        <v>1</v>
      </c>
      <c r="D1097" s="2">
        <v>53</v>
      </c>
      <c r="E1097" s="6">
        <v>24218</v>
      </c>
      <c r="F1097" s="7">
        <v>43866.520370370374</v>
      </c>
      <c r="G1097" s="69" t="s">
        <v>4</v>
      </c>
      <c r="H1097" s="68">
        <v>2078</v>
      </c>
      <c r="I1097" s="8">
        <f t="shared" si="94"/>
        <v>20.98989898989899</v>
      </c>
      <c r="J1097" s="8">
        <v>5.0460000000000003</v>
      </c>
      <c r="K1097" s="69">
        <v>99</v>
      </c>
      <c r="L1097" s="68">
        <v>398</v>
      </c>
      <c r="M1097" s="8">
        <f t="shared" si="95"/>
        <v>4.0202020202020199</v>
      </c>
      <c r="N1097" s="8">
        <v>1.9379999999999999</v>
      </c>
      <c r="O1097" s="69">
        <f t="shared" si="93"/>
        <v>99</v>
      </c>
      <c r="P1097" s="181">
        <f t="shared" si="96"/>
        <v>5.2211055276381915</v>
      </c>
      <c r="Q1097" s="77" t="s">
        <v>716</v>
      </c>
      <c r="V1097" s="84">
        <v>0.37152777777777773</v>
      </c>
      <c r="W1097" s="85">
        <v>0.52083333333333337</v>
      </c>
      <c r="X1097" s="86">
        <f t="shared" si="97"/>
        <v>0.14930555555555564</v>
      </c>
    </row>
    <row r="1098" spans="1:24" x14ac:dyDescent="0.3">
      <c r="A1098" s="44" t="s">
        <v>6229</v>
      </c>
      <c r="B1098" s="68" t="s">
        <v>364</v>
      </c>
      <c r="C1098" s="2" t="s">
        <v>1</v>
      </c>
      <c r="D1098" s="2">
        <v>38</v>
      </c>
      <c r="E1098" s="6">
        <v>29928</v>
      </c>
      <c r="F1098" s="7">
        <v>43866.532314814816</v>
      </c>
      <c r="G1098" s="69" t="s">
        <v>4</v>
      </c>
      <c r="H1098" s="68">
        <v>1235</v>
      </c>
      <c r="I1098" s="8">
        <f t="shared" si="94"/>
        <v>12.474747474747474</v>
      </c>
      <c r="J1098" s="8">
        <v>3.6819999999999999</v>
      </c>
      <c r="K1098" s="69">
        <v>99</v>
      </c>
      <c r="L1098" s="68">
        <v>478</v>
      </c>
      <c r="M1098" s="8">
        <f t="shared" si="95"/>
        <v>4.8282828282828278</v>
      </c>
      <c r="N1098" s="8">
        <v>2.3650000000000002</v>
      </c>
      <c r="O1098" s="69">
        <f t="shared" si="93"/>
        <v>99</v>
      </c>
      <c r="P1098" s="181">
        <f t="shared" si="96"/>
        <v>2.5836820083682008</v>
      </c>
      <c r="Q1098" s="77" t="s">
        <v>716</v>
      </c>
      <c r="V1098" s="84">
        <v>0.38611111111111113</v>
      </c>
      <c r="W1098" s="85">
        <v>0.53472222222222221</v>
      </c>
      <c r="X1098" s="86">
        <f t="shared" si="97"/>
        <v>0.14861111111111108</v>
      </c>
    </row>
    <row r="1099" spans="1:24" x14ac:dyDescent="0.3">
      <c r="A1099" s="44" t="s">
        <v>8812</v>
      </c>
      <c r="B1099" s="68" t="s">
        <v>8813</v>
      </c>
      <c r="C1099" s="2" t="s">
        <v>1</v>
      </c>
      <c r="D1099" s="2">
        <v>46</v>
      </c>
      <c r="E1099" s="6">
        <v>26737</v>
      </c>
      <c r="F1099" s="7">
        <v>43866.548645833333</v>
      </c>
      <c r="G1099" s="69" t="s">
        <v>4</v>
      </c>
      <c r="H1099" s="68">
        <v>1494</v>
      </c>
      <c r="I1099" s="8">
        <f t="shared" si="94"/>
        <v>15.090909090909092</v>
      </c>
      <c r="J1099" s="8">
        <v>3.9279999999999999</v>
      </c>
      <c r="K1099" s="69">
        <v>99</v>
      </c>
      <c r="L1099" s="68">
        <v>472</v>
      </c>
      <c r="M1099" s="8">
        <f t="shared" si="95"/>
        <v>4.7676767676767673</v>
      </c>
      <c r="N1099" s="8">
        <v>2.1560000000000001</v>
      </c>
      <c r="O1099" s="69">
        <f t="shared" si="93"/>
        <v>99</v>
      </c>
      <c r="P1099" s="181">
        <f t="shared" si="96"/>
        <v>3.1652542372881358</v>
      </c>
      <c r="Q1099" s="77" t="s">
        <v>716</v>
      </c>
      <c r="V1099" s="84">
        <v>0.3833333333333333</v>
      </c>
      <c r="W1099" s="85">
        <v>0.54861111111111105</v>
      </c>
      <c r="X1099" s="86">
        <f t="shared" si="97"/>
        <v>0.16527777777777775</v>
      </c>
    </row>
    <row r="1100" spans="1:24" x14ac:dyDescent="0.3">
      <c r="A1100" s="44" t="s">
        <v>8814</v>
      </c>
      <c r="B1100" s="68" t="s">
        <v>8815</v>
      </c>
      <c r="C1100" s="2" t="s">
        <v>1</v>
      </c>
      <c r="D1100" s="2">
        <v>51</v>
      </c>
      <c r="E1100" s="6">
        <v>24902</v>
      </c>
      <c r="F1100" s="7">
        <v>43866.570497685185</v>
      </c>
      <c r="G1100" s="69" t="s">
        <v>4</v>
      </c>
      <c r="H1100" s="68">
        <v>1641</v>
      </c>
      <c r="I1100" s="8">
        <f t="shared" si="94"/>
        <v>16.41</v>
      </c>
      <c r="J1100" s="8">
        <v>3.613</v>
      </c>
      <c r="K1100" s="69">
        <v>100</v>
      </c>
      <c r="L1100" s="68">
        <v>310</v>
      </c>
      <c r="M1100" s="8">
        <f t="shared" si="95"/>
        <v>3.1</v>
      </c>
      <c r="N1100" s="8">
        <v>1.972</v>
      </c>
      <c r="O1100" s="69">
        <f t="shared" si="93"/>
        <v>100</v>
      </c>
      <c r="P1100" s="181">
        <f t="shared" si="96"/>
        <v>5.2935483870967737</v>
      </c>
      <c r="Q1100" s="77" t="s">
        <v>716</v>
      </c>
      <c r="V1100" s="84">
        <v>0.41250000000000003</v>
      </c>
      <c r="W1100" s="85">
        <v>0.56944444444444442</v>
      </c>
      <c r="X1100" s="86">
        <f t="shared" si="97"/>
        <v>0.15694444444444439</v>
      </c>
    </row>
    <row r="1101" spans="1:24" x14ac:dyDescent="0.3">
      <c r="A1101" s="44" t="s">
        <v>8816</v>
      </c>
      <c r="B1101" s="68" t="s">
        <v>8817</v>
      </c>
      <c r="C1101" s="2" t="s">
        <v>1</v>
      </c>
      <c r="D1101" s="2">
        <v>63</v>
      </c>
      <c r="E1101" s="6">
        <v>20723</v>
      </c>
      <c r="F1101" s="7">
        <v>43866.582453703704</v>
      </c>
      <c r="G1101" s="69" t="s">
        <v>4</v>
      </c>
      <c r="H1101" s="68">
        <v>1240</v>
      </c>
      <c r="I1101" s="8">
        <f t="shared" si="94"/>
        <v>12.4</v>
      </c>
      <c r="J1101" s="8">
        <v>3.6789999999999998</v>
      </c>
      <c r="K1101" s="69">
        <v>100</v>
      </c>
      <c r="L1101" s="68">
        <v>375</v>
      </c>
      <c r="M1101" s="8">
        <f t="shared" si="95"/>
        <v>3.75</v>
      </c>
      <c r="N1101" s="8">
        <v>2.1619999999999999</v>
      </c>
      <c r="O1101" s="69">
        <f t="shared" si="93"/>
        <v>100</v>
      </c>
      <c r="P1101" s="181">
        <f t="shared" si="96"/>
        <v>3.3066666666666666</v>
      </c>
      <c r="Q1101" s="77" t="s">
        <v>716</v>
      </c>
      <c r="V1101" s="84">
        <v>0.42222222222222222</v>
      </c>
      <c r="W1101" s="85">
        <v>0.58333333333333337</v>
      </c>
      <c r="X1101" s="86">
        <f t="shared" si="97"/>
        <v>0.16111111111111115</v>
      </c>
    </row>
    <row r="1102" spans="1:24" x14ac:dyDescent="0.3">
      <c r="A1102" s="44" t="s">
        <v>8818</v>
      </c>
      <c r="B1102" s="68" t="s">
        <v>820</v>
      </c>
      <c r="C1102" s="2" t="s">
        <v>1</v>
      </c>
      <c r="D1102" s="2">
        <v>59</v>
      </c>
      <c r="E1102" s="6">
        <v>22150</v>
      </c>
      <c r="F1102" s="7">
        <v>43866.597615740742</v>
      </c>
      <c r="G1102" s="69" t="s">
        <v>4</v>
      </c>
      <c r="H1102" s="68">
        <v>2228</v>
      </c>
      <c r="I1102" s="8">
        <f t="shared" si="94"/>
        <v>22.505050505050505</v>
      </c>
      <c r="J1102" s="8">
        <v>4.8769999999999998</v>
      </c>
      <c r="K1102" s="69">
        <v>99</v>
      </c>
      <c r="L1102" s="68">
        <v>402</v>
      </c>
      <c r="M1102" s="8">
        <f t="shared" si="95"/>
        <v>4.0606060606060606</v>
      </c>
      <c r="N1102" s="8">
        <v>1.905</v>
      </c>
      <c r="O1102" s="69">
        <f t="shared" si="93"/>
        <v>99</v>
      </c>
      <c r="P1102" s="181">
        <f t="shared" si="96"/>
        <v>5.5422885572139302</v>
      </c>
      <c r="Q1102" s="77" t="s">
        <v>716</v>
      </c>
      <c r="V1102" s="84">
        <v>0.43472222222222223</v>
      </c>
      <c r="W1102" s="85">
        <v>0.59722222222222221</v>
      </c>
      <c r="X1102" s="86">
        <f t="shared" si="97"/>
        <v>0.16249999999999998</v>
      </c>
    </row>
    <row r="1103" spans="1:24" x14ac:dyDescent="0.3">
      <c r="A1103" s="44" t="s">
        <v>8819</v>
      </c>
      <c r="B1103" s="68" t="s">
        <v>1304</v>
      </c>
      <c r="C1103" s="2" t="s">
        <v>1</v>
      </c>
      <c r="D1103" s="2">
        <v>53</v>
      </c>
      <c r="E1103" s="6">
        <v>24298</v>
      </c>
      <c r="F1103" s="7">
        <v>43866.611400462964</v>
      </c>
      <c r="G1103" s="69" t="s">
        <v>4</v>
      </c>
      <c r="H1103" s="68">
        <v>1592</v>
      </c>
      <c r="I1103" s="8">
        <f t="shared" si="94"/>
        <v>16.08080808080808</v>
      </c>
      <c r="J1103" s="8">
        <v>4.5599999999999996</v>
      </c>
      <c r="K1103" s="69">
        <v>99</v>
      </c>
      <c r="L1103" s="68">
        <v>413</v>
      </c>
      <c r="M1103" s="8">
        <f t="shared" si="95"/>
        <v>4.1717171717171722</v>
      </c>
      <c r="N1103" s="8">
        <v>2.3039999999999998</v>
      </c>
      <c r="O1103" s="69">
        <f t="shared" si="93"/>
        <v>99</v>
      </c>
      <c r="P1103" s="181">
        <f t="shared" si="96"/>
        <v>3.8547215496368032</v>
      </c>
      <c r="Q1103" s="77" t="s">
        <v>716</v>
      </c>
      <c r="V1103" s="84">
        <v>0.4694444444444445</v>
      </c>
      <c r="W1103" s="85">
        <v>0.61805555555555558</v>
      </c>
      <c r="X1103" s="86">
        <f t="shared" si="97"/>
        <v>0.14861111111111108</v>
      </c>
    </row>
    <row r="1104" spans="1:24" x14ac:dyDescent="0.3">
      <c r="A1104" s="44" t="s">
        <v>8820</v>
      </c>
      <c r="B1104" s="68" t="s">
        <v>1666</v>
      </c>
      <c r="C1104" s="2" t="s">
        <v>1</v>
      </c>
      <c r="D1104" s="2">
        <v>67</v>
      </c>
      <c r="E1104" s="6">
        <v>19175</v>
      </c>
      <c r="F1104" s="7">
        <v>43866.625138888892</v>
      </c>
      <c r="G1104" s="69" t="s">
        <v>4</v>
      </c>
      <c r="H1104" s="68">
        <v>1990</v>
      </c>
      <c r="I1104" s="8">
        <f t="shared" si="94"/>
        <v>19.899999999999999</v>
      </c>
      <c r="J1104" s="8">
        <v>4.8959999999999999</v>
      </c>
      <c r="K1104" s="69">
        <v>100</v>
      </c>
      <c r="L1104" s="68">
        <v>519</v>
      </c>
      <c r="M1104" s="8">
        <f t="shared" si="95"/>
        <v>5.19</v>
      </c>
      <c r="N1104" s="8">
        <v>2.5609999999999999</v>
      </c>
      <c r="O1104" s="69">
        <f t="shared" si="93"/>
        <v>100</v>
      </c>
      <c r="P1104" s="181">
        <f t="shared" si="96"/>
        <v>3.8342967244701343</v>
      </c>
      <c r="Q1104" s="77" t="s">
        <v>716</v>
      </c>
      <c r="V1104" s="84">
        <v>0.4861111111111111</v>
      </c>
      <c r="W1104" s="85">
        <v>0.63194444444444442</v>
      </c>
      <c r="X1104" s="86">
        <f t="shared" si="97"/>
        <v>0.14583333333333331</v>
      </c>
    </row>
    <row r="1105" spans="1:24" x14ac:dyDescent="0.3">
      <c r="A1105" s="44" t="s">
        <v>8821</v>
      </c>
      <c r="B1105" s="68" t="s">
        <v>8822</v>
      </c>
      <c r="C1105" s="2" t="s">
        <v>6</v>
      </c>
      <c r="D1105" s="2">
        <v>52</v>
      </c>
      <c r="E1105" s="6">
        <v>24770</v>
      </c>
      <c r="F1105" s="7">
        <v>43866.63853009259</v>
      </c>
      <c r="G1105" s="69" t="s">
        <v>4</v>
      </c>
      <c r="H1105" s="68">
        <v>695</v>
      </c>
      <c r="I1105" s="8">
        <f t="shared" si="94"/>
        <v>6.95</v>
      </c>
      <c r="J1105" s="8">
        <v>2.488</v>
      </c>
      <c r="K1105" s="69">
        <v>100</v>
      </c>
      <c r="L1105" s="68">
        <v>197</v>
      </c>
      <c r="M1105" s="8">
        <f t="shared" si="95"/>
        <v>1.97</v>
      </c>
      <c r="N1105" s="8">
        <v>1.403</v>
      </c>
      <c r="O1105" s="69">
        <f t="shared" si="93"/>
        <v>100</v>
      </c>
      <c r="P1105" s="181">
        <f t="shared" si="96"/>
        <v>3.5279187817258886</v>
      </c>
      <c r="Q1105" s="77" t="s">
        <v>716</v>
      </c>
      <c r="V1105" s="84">
        <v>0.47569444444444442</v>
      </c>
      <c r="W1105" s="85">
        <v>0.64583333333333337</v>
      </c>
      <c r="X1105" s="86">
        <f t="shared" si="97"/>
        <v>0.17013888888888895</v>
      </c>
    </row>
    <row r="1106" spans="1:24" x14ac:dyDescent="0.3">
      <c r="A1106" s="44" t="s">
        <v>8823</v>
      </c>
      <c r="B1106" s="68" t="s">
        <v>8824</v>
      </c>
      <c r="C1106" s="2" t="s">
        <v>1</v>
      </c>
      <c r="D1106" s="2">
        <v>67</v>
      </c>
      <c r="E1106" s="6">
        <v>19360</v>
      </c>
      <c r="F1106" s="7">
        <v>43866.658171296294</v>
      </c>
      <c r="G1106" s="69" t="s">
        <v>4</v>
      </c>
      <c r="H1106" s="68">
        <v>2208</v>
      </c>
      <c r="I1106" s="8">
        <f t="shared" si="94"/>
        <v>22.303030303030305</v>
      </c>
      <c r="J1106" s="8">
        <v>5.4429999999999996</v>
      </c>
      <c r="K1106" s="69">
        <v>99</v>
      </c>
      <c r="L1106" s="68">
        <v>521</v>
      </c>
      <c r="M1106" s="8">
        <f t="shared" si="95"/>
        <v>5.262626262626263</v>
      </c>
      <c r="N1106" s="8">
        <v>2.3969999999999998</v>
      </c>
      <c r="O1106" s="69">
        <f t="shared" si="93"/>
        <v>99</v>
      </c>
      <c r="P1106" s="181">
        <f t="shared" si="96"/>
        <v>4.2380038387715935</v>
      </c>
      <c r="Q1106" s="77" t="s">
        <v>716</v>
      </c>
      <c r="V1106" s="84">
        <v>0.51111111111111118</v>
      </c>
      <c r="W1106" s="85">
        <v>0.66666666666666663</v>
      </c>
      <c r="X1106" s="86">
        <f t="shared" si="97"/>
        <v>0.15555555555555545</v>
      </c>
    </row>
    <row r="1107" spans="1:24" x14ac:dyDescent="0.3">
      <c r="A1107" s="44" t="s">
        <v>8825</v>
      </c>
      <c r="B1107" s="68" t="s">
        <v>8826</v>
      </c>
      <c r="C1107" s="2" t="s">
        <v>1</v>
      </c>
      <c r="D1107" s="2">
        <v>49</v>
      </c>
      <c r="E1107" s="6">
        <v>25950</v>
      </c>
      <c r="F1107" s="7">
        <v>43866.672662037039</v>
      </c>
      <c r="G1107" s="69" t="s">
        <v>4</v>
      </c>
      <c r="H1107" s="68">
        <v>2855</v>
      </c>
      <c r="I1107" s="8">
        <f t="shared" si="94"/>
        <v>28.838383838383837</v>
      </c>
      <c r="J1107" s="8">
        <v>6.2789999999999999</v>
      </c>
      <c r="K1107" s="69">
        <v>99</v>
      </c>
      <c r="L1107" s="68">
        <v>880</v>
      </c>
      <c r="M1107" s="8">
        <f t="shared" si="95"/>
        <v>8.8888888888888893</v>
      </c>
      <c r="N1107" s="8">
        <v>3.3519999999999999</v>
      </c>
      <c r="O1107" s="69">
        <f t="shared" si="93"/>
        <v>99</v>
      </c>
      <c r="P1107" s="181">
        <f t="shared" si="96"/>
        <v>3.2443181818181817</v>
      </c>
      <c r="Q1107" s="77" t="s">
        <v>716</v>
      </c>
      <c r="V1107" s="84">
        <v>0.52569444444444446</v>
      </c>
      <c r="W1107" s="85">
        <v>0.68055555555555547</v>
      </c>
      <c r="X1107" s="86">
        <f t="shared" si="97"/>
        <v>0.15486111111111101</v>
      </c>
    </row>
    <row r="1108" spans="1:24" x14ac:dyDescent="0.3">
      <c r="A1108" s="44" t="s">
        <v>8827</v>
      </c>
      <c r="B1108" s="68" t="s">
        <v>8828</v>
      </c>
      <c r="C1108" s="2" t="s">
        <v>1</v>
      </c>
      <c r="D1108" s="2">
        <v>47</v>
      </c>
      <c r="E1108" s="6">
        <v>26454</v>
      </c>
      <c r="F1108" s="7">
        <v>43867.515289351853</v>
      </c>
      <c r="G1108" s="69" t="s">
        <v>4</v>
      </c>
      <c r="H1108" s="68">
        <v>1484</v>
      </c>
      <c r="I1108" s="8">
        <f t="shared" si="94"/>
        <v>14.98989898989899</v>
      </c>
      <c r="J1108" s="8">
        <v>3.5880000000000001</v>
      </c>
      <c r="K1108" s="69">
        <v>99</v>
      </c>
      <c r="L1108" s="68">
        <v>332</v>
      </c>
      <c r="M1108" s="8">
        <f t="shared" si="95"/>
        <v>3.3535353535353534</v>
      </c>
      <c r="N1108" s="8">
        <v>1.71</v>
      </c>
      <c r="O1108" s="69">
        <f t="shared" si="93"/>
        <v>99</v>
      </c>
      <c r="P1108" s="181">
        <f t="shared" si="96"/>
        <v>4.4698795180722897</v>
      </c>
      <c r="Q1108" s="77" t="s">
        <v>716</v>
      </c>
      <c r="V1108" s="84">
        <v>0.35416666666666669</v>
      </c>
      <c r="W1108" s="85">
        <v>0.52083333333333337</v>
      </c>
      <c r="X1108" s="86">
        <f t="shared" si="97"/>
        <v>0.16666666666666669</v>
      </c>
    </row>
    <row r="1109" spans="1:24" x14ac:dyDescent="0.3">
      <c r="A1109" s="44" t="s">
        <v>8829</v>
      </c>
      <c r="B1109" s="68" t="s">
        <v>3962</v>
      </c>
      <c r="C1109" s="2" t="s">
        <v>1</v>
      </c>
      <c r="D1109" s="2">
        <v>55</v>
      </c>
      <c r="E1109" s="6">
        <v>23647</v>
      </c>
      <c r="F1109" s="7">
        <v>43867.529305555552</v>
      </c>
      <c r="G1109" s="69" t="s">
        <v>4</v>
      </c>
      <c r="H1109" s="68">
        <v>2034</v>
      </c>
      <c r="I1109" s="8">
        <f t="shared" si="94"/>
        <v>20.34</v>
      </c>
      <c r="J1109" s="8">
        <v>4.2649999999999997</v>
      </c>
      <c r="K1109" s="69">
        <v>100</v>
      </c>
      <c r="L1109" s="68">
        <v>453</v>
      </c>
      <c r="M1109" s="8">
        <f t="shared" si="95"/>
        <v>4.53</v>
      </c>
      <c r="N1109" s="8">
        <v>1.8340000000000001</v>
      </c>
      <c r="O1109" s="69">
        <f t="shared" si="93"/>
        <v>100</v>
      </c>
      <c r="P1109" s="181">
        <f t="shared" si="96"/>
        <v>4.4900662251655623</v>
      </c>
      <c r="Q1109" s="77" t="s">
        <v>716</v>
      </c>
      <c r="V1109" s="84">
        <v>0.38472222222222219</v>
      </c>
      <c r="W1109" s="85">
        <v>0.53472222222222221</v>
      </c>
      <c r="X1109" s="86">
        <f t="shared" si="97"/>
        <v>0.15000000000000002</v>
      </c>
    </row>
    <row r="1110" spans="1:24" x14ac:dyDescent="0.3">
      <c r="A1110" s="44" t="s">
        <v>8832</v>
      </c>
      <c r="B1110" s="68" t="s">
        <v>1900</v>
      </c>
      <c r="C1110" s="2" t="s">
        <v>1</v>
      </c>
      <c r="D1110" s="2">
        <v>58</v>
      </c>
      <c r="E1110" s="6">
        <v>22605</v>
      </c>
      <c r="F1110" s="7">
        <v>43867.567164351851</v>
      </c>
      <c r="G1110" s="69" t="s">
        <v>4</v>
      </c>
      <c r="H1110" s="68">
        <v>1662</v>
      </c>
      <c r="I1110" s="8">
        <f t="shared" si="94"/>
        <v>16.62</v>
      </c>
      <c r="J1110" s="8">
        <v>4.1870000000000003</v>
      </c>
      <c r="K1110" s="69">
        <v>100</v>
      </c>
      <c r="L1110" s="68">
        <v>407</v>
      </c>
      <c r="M1110" s="8">
        <f t="shared" si="95"/>
        <v>4.07</v>
      </c>
      <c r="N1110" s="8">
        <v>2.1469999999999998</v>
      </c>
      <c r="O1110" s="69">
        <f t="shared" si="93"/>
        <v>100</v>
      </c>
      <c r="P1110" s="181">
        <f t="shared" si="96"/>
        <v>4.0835380835380839</v>
      </c>
      <c r="Q1110" s="77" t="s">
        <v>716</v>
      </c>
      <c r="V1110" s="84">
        <v>0.42222222222222222</v>
      </c>
      <c r="W1110" s="85">
        <v>0.56944444444444442</v>
      </c>
      <c r="X1110" s="86">
        <f t="shared" si="97"/>
        <v>0.1472222222222222</v>
      </c>
    </row>
    <row r="1111" spans="1:24" x14ac:dyDescent="0.3">
      <c r="A1111" s="44" t="s">
        <v>8833</v>
      </c>
      <c r="B1111" s="68" t="s">
        <v>1687</v>
      </c>
      <c r="C1111" s="2" t="s">
        <v>1</v>
      </c>
      <c r="D1111" s="2">
        <v>44</v>
      </c>
      <c r="E1111" s="6">
        <v>27463</v>
      </c>
      <c r="F1111" s="7">
        <v>43867.580613425926</v>
      </c>
      <c r="G1111" s="69" t="s">
        <v>4</v>
      </c>
      <c r="H1111" s="68">
        <v>1110</v>
      </c>
      <c r="I1111" s="8">
        <f t="shared" si="94"/>
        <v>11.212121212121213</v>
      </c>
      <c r="J1111" s="8">
        <v>3.2240000000000002</v>
      </c>
      <c r="K1111" s="69">
        <v>99</v>
      </c>
      <c r="L1111" s="68">
        <v>248</v>
      </c>
      <c r="M1111" s="8">
        <f t="shared" si="95"/>
        <v>2.5050505050505052</v>
      </c>
      <c r="N1111" s="8">
        <v>1.5609999999999999</v>
      </c>
      <c r="O1111" s="69">
        <f t="shared" si="93"/>
        <v>99</v>
      </c>
      <c r="P1111" s="181">
        <f t="shared" si="96"/>
        <v>4.475806451612903</v>
      </c>
      <c r="Q1111" s="77" t="s">
        <v>716</v>
      </c>
      <c r="V1111" s="84">
        <v>0.44027777777777777</v>
      </c>
      <c r="W1111" s="85">
        <v>0.58333333333333337</v>
      </c>
      <c r="X1111" s="86">
        <f t="shared" si="97"/>
        <v>0.1430555555555556</v>
      </c>
    </row>
    <row r="1112" spans="1:24" x14ac:dyDescent="0.3">
      <c r="A1112" s="44" t="s">
        <v>8834</v>
      </c>
      <c r="B1112" s="68" t="s">
        <v>760</v>
      </c>
      <c r="C1112" s="2" t="s">
        <v>1</v>
      </c>
      <c r="D1112" s="2">
        <v>66</v>
      </c>
      <c r="E1112" s="6">
        <v>19659</v>
      </c>
      <c r="F1112" s="7">
        <v>43867.595439814817</v>
      </c>
      <c r="G1112" s="69" t="s">
        <v>4</v>
      </c>
      <c r="H1112" s="68">
        <v>1741</v>
      </c>
      <c r="I1112" s="8">
        <f t="shared" si="94"/>
        <v>17.585858585858585</v>
      </c>
      <c r="J1112" s="8">
        <v>3.8090000000000002</v>
      </c>
      <c r="K1112" s="69">
        <v>99</v>
      </c>
      <c r="L1112" s="68">
        <v>425</v>
      </c>
      <c r="M1112" s="8">
        <f t="shared" si="95"/>
        <v>4.2929292929292933</v>
      </c>
      <c r="N1112" s="8">
        <v>2.0859999999999999</v>
      </c>
      <c r="O1112" s="69">
        <f t="shared" si="93"/>
        <v>99</v>
      </c>
      <c r="P1112" s="181">
        <f t="shared" si="96"/>
        <v>4.0964705882352934</v>
      </c>
      <c r="Q1112" s="77" t="s">
        <v>716</v>
      </c>
      <c r="V1112" s="84">
        <v>0.45416666666666666</v>
      </c>
      <c r="W1112" s="85">
        <v>0.59722222222222221</v>
      </c>
      <c r="X1112" s="86">
        <f t="shared" si="97"/>
        <v>0.14305555555555555</v>
      </c>
    </row>
    <row r="1113" spans="1:24" x14ac:dyDescent="0.3">
      <c r="A1113" s="44" t="s">
        <v>8835</v>
      </c>
      <c r="B1113" s="68" t="s">
        <v>1469</v>
      </c>
      <c r="C1113" s="2" t="s">
        <v>1</v>
      </c>
      <c r="D1113" s="2">
        <v>58</v>
      </c>
      <c r="E1113" s="6">
        <v>22415</v>
      </c>
      <c r="F1113" s="7">
        <v>43867.612395833334</v>
      </c>
      <c r="G1113" s="69" t="s">
        <v>4</v>
      </c>
      <c r="H1113" s="68">
        <v>2313</v>
      </c>
      <c r="I1113" s="8">
        <f t="shared" si="94"/>
        <v>23.363636363636363</v>
      </c>
      <c r="J1113" s="8">
        <v>4.7149999999999999</v>
      </c>
      <c r="K1113" s="69">
        <v>99</v>
      </c>
      <c r="L1113" s="68">
        <v>496</v>
      </c>
      <c r="M1113" s="8">
        <f t="shared" si="95"/>
        <v>5.0101010101010104</v>
      </c>
      <c r="N1113" s="8">
        <v>2.2290000000000001</v>
      </c>
      <c r="O1113" s="69">
        <f t="shared" si="93"/>
        <v>99</v>
      </c>
      <c r="P1113" s="181">
        <f t="shared" si="96"/>
        <v>4.663306451612903</v>
      </c>
      <c r="Q1113" s="77" t="s">
        <v>716</v>
      </c>
      <c r="V1113" s="84">
        <v>0.47430555555555554</v>
      </c>
      <c r="W1113" s="85">
        <v>0.61805555555555558</v>
      </c>
      <c r="X1113" s="86">
        <f t="shared" si="97"/>
        <v>0.14375000000000004</v>
      </c>
    </row>
    <row r="1114" spans="1:24" x14ac:dyDescent="0.3">
      <c r="A1114" s="44" t="s">
        <v>8836</v>
      </c>
      <c r="B1114" s="68" t="s">
        <v>8837</v>
      </c>
      <c r="C1114" s="2" t="s">
        <v>1</v>
      </c>
      <c r="D1114" s="2">
        <v>61</v>
      </c>
      <c r="E1114" s="6">
        <v>21560</v>
      </c>
      <c r="F1114" s="7">
        <v>43867.636122685188</v>
      </c>
      <c r="G1114" s="69" t="s">
        <v>4</v>
      </c>
      <c r="H1114" s="68">
        <v>1473</v>
      </c>
      <c r="I1114" s="8">
        <f t="shared" si="94"/>
        <v>14.878787878787879</v>
      </c>
      <c r="J1114" s="8">
        <v>3.3719999999999999</v>
      </c>
      <c r="K1114" s="69">
        <v>99</v>
      </c>
      <c r="L1114" s="68">
        <v>403</v>
      </c>
      <c r="M1114" s="8">
        <f t="shared" si="95"/>
        <v>4.0707070707070709</v>
      </c>
      <c r="N1114" s="8">
        <v>2.1150000000000002</v>
      </c>
      <c r="O1114" s="69">
        <f t="shared" si="93"/>
        <v>99</v>
      </c>
      <c r="P1114" s="181">
        <f t="shared" si="96"/>
        <v>3.6550868486352357</v>
      </c>
      <c r="Q1114" s="77" t="s">
        <v>716</v>
      </c>
      <c r="V1114" s="84">
        <v>0.50347222222222221</v>
      </c>
      <c r="W1114" s="85">
        <v>0.63888888888888895</v>
      </c>
      <c r="X1114" s="86">
        <f t="shared" si="97"/>
        <v>0.13541666666666674</v>
      </c>
    </row>
    <row r="1115" spans="1:24" x14ac:dyDescent="0.3">
      <c r="A1115" s="44" t="s">
        <v>8838</v>
      </c>
      <c r="B1115" s="68" t="s">
        <v>8839</v>
      </c>
      <c r="C1115" s="2" t="s">
        <v>1</v>
      </c>
      <c r="D1115" s="2">
        <v>45</v>
      </c>
      <c r="E1115" s="6">
        <v>27259</v>
      </c>
      <c r="F1115" s="7">
        <v>43867.648136574076</v>
      </c>
      <c r="G1115" s="69" t="s">
        <v>4</v>
      </c>
      <c r="H1115" s="68">
        <v>1324</v>
      </c>
      <c r="I1115" s="8">
        <f t="shared" si="94"/>
        <v>13.24</v>
      </c>
      <c r="J1115" s="8">
        <v>3.8380000000000001</v>
      </c>
      <c r="K1115" s="69">
        <v>100</v>
      </c>
      <c r="L1115" s="68">
        <v>290</v>
      </c>
      <c r="M1115" s="8">
        <f t="shared" si="95"/>
        <v>2.9</v>
      </c>
      <c r="N1115" s="8">
        <v>1.8009999999999999</v>
      </c>
      <c r="O1115" s="69">
        <f t="shared" si="93"/>
        <v>100</v>
      </c>
      <c r="P1115" s="181">
        <f t="shared" si="96"/>
        <v>4.5655172413793101</v>
      </c>
      <c r="Q1115" s="77" t="s">
        <v>716</v>
      </c>
      <c r="V1115" s="84">
        <v>0.48194444444444445</v>
      </c>
      <c r="W1115" s="85">
        <v>0.63194444444444442</v>
      </c>
      <c r="X1115" s="86">
        <f t="shared" si="97"/>
        <v>0.14999999999999997</v>
      </c>
    </row>
    <row r="1116" spans="1:24" x14ac:dyDescent="0.3">
      <c r="A1116" s="44" t="s">
        <v>8840</v>
      </c>
      <c r="B1116" s="68" t="s">
        <v>8841</v>
      </c>
      <c r="C1116" s="2" t="s">
        <v>6</v>
      </c>
      <c r="D1116" s="2">
        <v>72</v>
      </c>
      <c r="E1116" s="6">
        <v>17273</v>
      </c>
      <c r="F1116" s="7">
        <v>43867.679108796299</v>
      </c>
      <c r="G1116" s="69" t="s">
        <v>4</v>
      </c>
      <c r="H1116" s="68">
        <v>1084</v>
      </c>
      <c r="I1116" s="8">
        <f t="shared" si="94"/>
        <v>10.94949494949495</v>
      </c>
      <c r="J1116" s="8">
        <v>3.37</v>
      </c>
      <c r="K1116" s="69">
        <v>99</v>
      </c>
      <c r="L1116" s="68">
        <v>670</v>
      </c>
      <c r="M1116" s="8">
        <f t="shared" si="95"/>
        <v>6.7676767676767673</v>
      </c>
      <c r="N1116" s="8">
        <v>2.5310000000000001</v>
      </c>
      <c r="O1116" s="69">
        <f t="shared" si="93"/>
        <v>99</v>
      </c>
      <c r="P1116" s="181">
        <f t="shared" si="96"/>
        <v>1.6179104477611941</v>
      </c>
      <c r="Q1116" s="77" t="s">
        <v>716</v>
      </c>
      <c r="V1116" s="84">
        <v>0.52777777777777779</v>
      </c>
      <c r="W1116" s="85">
        <v>0.68055555555555547</v>
      </c>
      <c r="X1116" s="86">
        <f t="shared" si="97"/>
        <v>0.15277777777777768</v>
      </c>
    </row>
    <row r="1117" spans="1:24" x14ac:dyDescent="0.3">
      <c r="A1117" s="44" t="s">
        <v>8842</v>
      </c>
      <c r="B1117" s="68" t="s">
        <v>8843</v>
      </c>
      <c r="C1117" s="2" t="s">
        <v>1</v>
      </c>
      <c r="D1117" s="2">
        <v>58</v>
      </c>
      <c r="E1117" s="6">
        <v>22533</v>
      </c>
      <c r="F1117" s="7">
        <v>43868.517013888886</v>
      </c>
      <c r="G1117" s="69" t="s">
        <v>4</v>
      </c>
      <c r="H1117" s="68">
        <v>1696</v>
      </c>
      <c r="I1117" s="8">
        <f t="shared" si="94"/>
        <v>17.131313131313131</v>
      </c>
      <c r="J1117" s="8">
        <v>4.72</v>
      </c>
      <c r="K1117" s="69">
        <v>99</v>
      </c>
      <c r="L1117" s="68">
        <v>329</v>
      </c>
      <c r="M1117" s="8">
        <f t="shared" si="95"/>
        <v>3.3232323232323231</v>
      </c>
      <c r="N1117" s="8">
        <v>1.9159999999999999</v>
      </c>
      <c r="O1117" s="69">
        <f t="shared" si="93"/>
        <v>99</v>
      </c>
      <c r="P1117" s="181">
        <f t="shared" si="96"/>
        <v>5.1550151975683889</v>
      </c>
      <c r="Q1117" s="77" t="s">
        <v>716</v>
      </c>
      <c r="V1117" s="84">
        <v>0.36736111111111108</v>
      </c>
      <c r="W1117" s="85">
        <v>0.52083333333333337</v>
      </c>
      <c r="X1117" s="86">
        <f t="shared" si="97"/>
        <v>0.15347222222222229</v>
      </c>
    </row>
    <row r="1118" spans="1:24" x14ac:dyDescent="0.3">
      <c r="A1118" s="44" t="s">
        <v>8844</v>
      </c>
      <c r="B1118" s="68" t="s">
        <v>8845</v>
      </c>
      <c r="C1118" s="2" t="s">
        <v>6</v>
      </c>
      <c r="D1118" s="2">
        <v>61</v>
      </c>
      <c r="E1118" s="6">
        <v>21370</v>
      </c>
      <c r="F1118" s="7">
        <v>43868.530347222222</v>
      </c>
      <c r="G1118" s="69" t="s">
        <v>4</v>
      </c>
      <c r="H1118" s="68">
        <v>2311</v>
      </c>
      <c r="I1118" s="8">
        <f t="shared" si="94"/>
        <v>23.343434343434343</v>
      </c>
      <c r="J1118" s="8">
        <v>4.8550000000000004</v>
      </c>
      <c r="K1118" s="69">
        <v>99</v>
      </c>
      <c r="L1118" s="68">
        <v>532</v>
      </c>
      <c r="M1118" s="8">
        <f t="shared" si="95"/>
        <v>5.3737373737373737</v>
      </c>
      <c r="N1118" s="8">
        <v>2.4140000000000001</v>
      </c>
      <c r="O1118" s="69">
        <f t="shared" si="93"/>
        <v>99</v>
      </c>
      <c r="P1118" s="181">
        <f t="shared" si="96"/>
        <v>4.3439849624060152</v>
      </c>
      <c r="Q1118" s="77" t="s">
        <v>716</v>
      </c>
      <c r="V1118" s="84">
        <v>0.38263888888888892</v>
      </c>
      <c r="W1118" s="85">
        <v>0.53472222222222221</v>
      </c>
      <c r="X1118" s="86">
        <f t="shared" si="97"/>
        <v>0.15208333333333329</v>
      </c>
    </row>
    <row r="1119" spans="1:24" x14ac:dyDescent="0.3">
      <c r="A1119" s="44" t="s">
        <v>8846</v>
      </c>
      <c r="B1119" s="68" t="s">
        <v>1958</v>
      </c>
      <c r="C1119" s="2" t="s">
        <v>1</v>
      </c>
      <c r="D1119" s="2">
        <v>34</v>
      </c>
      <c r="E1119" s="6">
        <v>31281</v>
      </c>
      <c r="F1119" s="7">
        <v>43868.549768518518</v>
      </c>
      <c r="G1119" s="69" t="s">
        <v>4</v>
      </c>
      <c r="H1119" s="68">
        <v>1211</v>
      </c>
      <c r="I1119" s="8">
        <f t="shared" si="94"/>
        <v>12.11</v>
      </c>
      <c r="J1119" s="8">
        <v>3.782</v>
      </c>
      <c r="K1119" s="69">
        <v>100</v>
      </c>
      <c r="L1119" s="68">
        <v>293</v>
      </c>
      <c r="M1119" s="8">
        <f t="shared" si="95"/>
        <v>2.93</v>
      </c>
      <c r="N1119" s="8">
        <v>1.827</v>
      </c>
      <c r="O1119" s="69">
        <f t="shared" si="93"/>
        <v>100</v>
      </c>
      <c r="P1119" s="181">
        <f t="shared" si="96"/>
        <v>4.1331058020477816</v>
      </c>
      <c r="Q1119" s="77" t="s">
        <v>716</v>
      </c>
      <c r="V1119" s="84">
        <v>0.39027777777777778</v>
      </c>
      <c r="W1119" s="85">
        <v>0.54861111111111105</v>
      </c>
      <c r="X1119" s="86">
        <f t="shared" si="97"/>
        <v>0.15833333333333327</v>
      </c>
    </row>
    <row r="1120" spans="1:24" x14ac:dyDescent="0.3">
      <c r="A1120" s="44" t="s">
        <v>8847</v>
      </c>
      <c r="B1120" s="68" t="s">
        <v>8848</v>
      </c>
      <c r="C1120" s="2" t="s">
        <v>1</v>
      </c>
      <c r="D1120" s="2">
        <v>82</v>
      </c>
      <c r="E1120" s="6">
        <v>13584</v>
      </c>
      <c r="F1120" s="7">
        <v>43868.565196759257</v>
      </c>
      <c r="G1120" s="69" t="s">
        <v>4</v>
      </c>
      <c r="H1120" s="68">
        <v>2146</v>
      </c>
      <c r="I1120" s="8">
        <f t="shared" si="94"/>
        <v>21.46</v>
      </c>
      <c r="J1120" s="8">
        <v>5.0599999999999996</v>
      </c>
      <c r="K1120" s="69">
        <v>100</v>
      </c>
      <c r="L1120" s="68">
        <v>687</v>
      </c>
      <c r="M1120" s="8">
        <f t="shared" si="95"/>
        <v>6.87</v>
      </c>
      <c r="N1120" s="8">
        <v>2.891</v>
      </c>
      <c r="O1120" s="69">
        <f t="shared" si="93"/>
        <v>100</v>
      </c>
      <c r="P1120" s="181">
        <f t="shared" si="96"/>
        <v>3.1237263464337701</v>
      </c>
      <c r="Q1120" s="77" t="s">
        <v>716</v>
      </c>
      <c r="V1120" s="84">
        <v>0.41111111111111115</v>
      </c>
      <c r="W1120" s="85">
        <v>0.56944444444444442</v>
      </c>
      <c r="X1120" s="86">
        <f t="shared" si="97"/>
        <v>0.15833333333333327</v>
      </c>
    </row>
    <row r="1121" spans="1:24" x14ac:dyDescent="0.3">
      <c r="A1121" s="44" t="s">
        <v>2167</v>
      </c>
      <c r="B1121" s="68" t="s">
        <v>1500</v>
      </c>
      <c r="C1121" s="2" t="s">
        <v>1</v>
      </c>
      <c r="D1121" s="2">
        <v>63</v>
      </c>
      <c r="E1121" s="6">
        <v>20551</v>
      </c>
      <c r="F1121" s="7">
        <v>43868.582303240742</v>
      </c>
      <c r="G1121" s="69" t="s">
        <v>4</v>
      </c>
      <c r="H1121" s="68">
        <v>1446</v>
      </c>
      <c r="I1121" s="8">
        <f t="shared" si="94"/>
        <v>14.606060606060606</v>
      </c>
      <c r="J1121" s="8">
        <v>4.13</v>
      </c>
      <c r="K1121" s="69">
        <v>99</v>
      </c>
      <c r="L1121" s="68">
        <v>365</v>
      </c>
      <c r="M1121" s="8">
        <f t="shared" si="95"/>
        <v>3.6868686868686869</v>
      </c>
      <c r="N1121" s="8">
        <v>1.946</v>
      </c>
      <c r="O1121" s="69">
        <f t="shared" si="93"/>
        <v>99</v>
      </c>
      <c r="P1121" s="181">
        <f t="shared" si="96"/>
        <v>3.9616438356164383</v>
      </c>
      <c r="Q1121" s="77" t="s">
        <v>716</v>
      </c>
      <c r="V1121" s="84">
        <v>0.43124999999999997</v>
      </c>
      <c r="W1121" s="85">
        <v>0.58333333333333337</v>
      </c>
      <c r="X1121" s="86">
        <f t="shared" si="97"/>
        <v>0.1520833333333334</v>
      </c>
    </row>
    <row r="1122" spans="1:24" x14ac:dyDescent="0.3">
      <c r="A1122" s="44" t="s">
        <v>8849</v>
      </c>
      <c r="B1122" s="68" t="s">
        <v>8850</v>
      </c>
      <c r="C1122" s="2" t="s">
        <v>6</v>
      </c>
      <c r="D1122" s="2">
        <v>44</v>
      </c>
      <c r="E1122" s="6">
        <v>27496</v>
      </c>
      <c r="F1122" s="7">
        <v>43868.595833333333</v>
      </c>
      <c r="G1122" s="69" t="s">
        <v>4</v>
      </c>
      <c r="H1122" s="68">
        <v>923</v>
      </c>
      <c r="I1122" s="8">
        <f t="shared" si="94"/>
        <v>9.3232323232323235</v>
      </c>
      <c r="J1122" s="8">
        <v>2.9550000000000001</v>
      </c>
      <c r="K1122" s="69">
        <v>99</v>
      </c>
      <c r="L1122" s="68">
        <v>307</v>
      </c>
      <c r="M1122" s="8">
        <f t="shared" si="95"/>
        <v>3.1010101010101012</v>
      </c>
      <c r="N1122" s="8">
        <v>1.669</v>
      </c>
      <c r="O1122" s="69">
        <f t="shared" si="93"/>
        <v>99</v>
      </c>
      <c r="P1122" s="181">
        <f t="shared" si="96"/>
        <v>3.006514657980456</v>
      </c>
      <c r="Q1122" s="77" t="s">
        <v>716</v>
      </c>
      <c r="V1122" s="84">
        <v>0.43402777777777773</v>
      </c>
      <c r="W1122" s="85">
        <v>0.59722222222222221</v>
      </c>
      <c r="X1122" s="86">
        <f t="shared" si="97"/>
        <v>0.16319444444444448</v>
      </c>
    </row>
    <row r="1123" spans="1:24" x14ac:dyDescent="0.3">
      <c r="A1123" s="44" t="s">
        <v>8851</v>
      </c>
      <c r="B1123" s="68" t="s">
        <v>8852</v>
      </c>
      <c r="C1123" s="2" t="s">
        <v>1</v>
      </c>
      <c r="D1123" s="2">
        <v>48</v>
      </c>
      <c r="E1123" s="6">
        <v>26217</v>
      </c>
      <c r="F1123" s="7">
        <v>43868.612974537034</v>
      </c>
      <c r="G1123" s="69" t="s">
        <v>4</v>
      </c>
      <c r="H1123" s="68">
        <v>1725</v>
      </c>
      <c r="I1123" s="8">
        <f t="shared" si="94"/>
        <v>17.424242424242426</v>
      </c>
      <c r="J1123" s="8">
        <v>4.1260000000000003</v>
      </c>
      <c r="K1123" s="69">
        <v>99</v>
      </c>
      <c r="L1123" s="68">
        <v>406</v>
      </c>
      <c r="M1123" s="8">
        <f t="shared" si="95"/>
        <v>4.1010101010101012</v>
      </c>
      <c r="N1123" s="8">
        <v>2.0819999999999999</v>
      </c>
      <c r="O1123" s="69">
        <f t="shared" si="93"/>
        <v>99</v>
      </c>
      <c r="P1123" s="181">
        <f t="shared" si="96"/>
        <v>4.2487684729064039</v>
      </c>
      <c r="Q1123" s="77" t="s">
        <v>716</v>
      </c>
      <c r="V1123" s="84">
        <v>0.45902777777777781</v>
      </c>
      <c r="W1123" s="85">
        <v>0.61805555555555558</v>
      </c>
      <c r="X1123" s="86">
        <f t="shared" si="97"/>
        <v>0.15902777777777777</v>
      </c>
    </row>
    <row r="1124" spans="1:24" x14ac:dyDescent="0.3">
      <c r="A1124" s="44" t="s">
        <v>8853</v>
      </c>
      <c r="B1124" s="68" t="s">
        <v>8854</v>
      </c>
      <c r="C1124" s="2" t="s">
        <v>1</v>
      </c>
      <c r="D1124" s="2">
        <v>67</v>
      </c>
      <c r="E1124" s="6">
        <v>19291</v>
      </c>
      <c r="F1124" s="7">
        <v>43868.625520833331</v>
      </c>
      <c r="G1124" s="69" t="s">
        <v>4</v>
      </c>
      <c r="H1124" s="68">
        <v>2184</v>
      </c>
      <c r="I1124" s="8">
        <f t="shared" si="94"/>
        <v>21.84</v>
      </c>
      <c r="J1124" s="8">
        <v>5.734</v>
      </c>
      <c r="K1124" s="69">
        <v>100</v>
      </c>
      <c r="L1124" s="68">
        <v>532</v>
      </c>
      <c r="M1124" s="8">
        <f t="shared" si="95"/>
        <v>5.32</v>
      </c>
      <c r="N1124" s="8">
        <v>2.4820000000000002</v>
      </c>
      <c r="O1124" s="69">
        <f t="shared" si="93"/>
        <v>100</v>
      </c>
      <c r="P1124" s="181">
        <f t="shared" si="96"/>
        <v>4.1052631578947363</v>
      </c>
      <c r="Q1124" s="77" t="s">
        <v>716</v>
      </c>
      <c r="V1124" s="84">
        <v>0.46597222222222223</v>
      </c>
      <c r="W1124" s="85">
        <v>0.63194444444444442</v>
      </c>
      <c r="X1124" s="86">
        <f t="shared" si="97"/>
        <v>0.16597222222222219</v>
      </c>
    </row>
    <row r="1125" spans="1:24" x14ac:dyDescent="0.3">
      <c r="A1125" s="44" t="s">
        <v>8855</v>
      </c>
      <c r="B1125" s="68" t="s">
        <v>8856</v>
      </c>
      <c r="C1125" s="2" t="s">
        <v>6</v>
      </c>
      <c r="D1125" s="2">
        <v>62</v>
      </c>
      <c r="E1125" s="6">
        <v>21215</v>
      </c>
      <c r="F1125" s="7">
        <v>43868.637118055558</v>
      </c>
      <c r="G1125" s="69" t="s">
        <v>4</v>
      </c>
      <c r="H1125" s="68">
        <v>1462</v>
      </c>
      <c r="I1125" s="8">
        <f t="shared" si="94"/>
        <v>14.767676767676768</v>
      </c>
      <c r="J1125" s="8">
        <v>4.3559999999999999</v>
      </c>
      <c r="K1125" s="69">
        <v>99</v>
      </c>
      <c r="L1125" s="68">
        <v>482</v>
      </c>
      <c r="M1125" s="8">
        <f t="shared" si="95"/>
        <v>4.8686868686868685</v>
      </c>
      <c r="N1125" s="8">
        <v>2.2570000000000001</v>
      </c>
      <c r="O1125" s="69">
        <f t="shared" si="93"/>
        <v>99</v>
      </c>
      <c r="P1125" s="181">
        <f t="shared" si="96"/>
        <v>3.0331950207468883</v>
      </c>
      <c r="Q1125" s="77" t="s">
        <v>716</v>
      </c>
      <c r="V1125" s="84">
        <v>0.4770833333333333</v>
      </c>
      <c r="W1125" s="85">
        <v>0.64583333333333337</v>
      </c>
      <c r="X1125" s="86">
        <f t="shared" si="97"/>
        <v>0.16875000000000007</v>
      </c>
    </row>
    <row r="1126" spans="1:24" x14ac:dyDescent="0.3">
      <c r="A1126" s="44" t="s">
        <v>8857</v>
      </c>
      <c r="B1126" s="68" t="s">
        <v>8858</v>
      </c>
      <c r="C1126" s="2" t="s">
        <v>1</v>
      </c>
      <c r="D1126" s="2">
        <v>73</v>
      </c>
      <c r="E1126" s="6">
        <v>17085</v>
      </c>
      <c r="F1126" s="7">
        <v>43868.662511574075</v>
      </c>
      <c r="G1126" s="69" t="s">
        <v>4</v>
      </c>
      <c r="H1126" s="68">
        <v>2046</v>
      </c>
      <c r="I1126" s="8">
        <f t="shared" si="94"/>
        <v>20.46</v>
      </c>
      <c r="J1126" s="8">
        <v>5.3609999999999998</v>
      </c>
      <c r="K1126" s="69">
        <v>100</v>
      </c>
      <c r="L1126" s="68">
        <v>490</v>
      </c>
      <c r="M1126" s="8">
        <f t="shared" si="95"/>
        <v>4.9000000000000004</v>
      </c>
      <c r="N1126" s="8">
        <v>2.4140000000000001</v>
      </c>
      <c r="O1126" s="69">
        <f t="shared" si="93"/>
        <v>100</v>
      </c>
      <c r="P1126" s="181">
        <f t="shared" si="96"/>
        <v>4.1755102040816325</v>
      </c>
      <c r="Q1126" s="77" t="s">
        <v>716</v>
      </c>
      <c r="V1126" s="84">
        <v>0.49513888888888885</v>
      </c>
      <c r="W1126" s="85">
        <v>0.66666666666666663</v>
      </c>
      <c r="X1126" s="86">
        <f t="shared" si="97"/>
        <v>0.17152777777777778</v>
      </c>
    </row>
    <row r="1127" spans="1:24" x14ac:dyDescent="0.3">
      <c r="A1127" s="44" t="s">
        <v>8859</v>
      </c>
      <c r="B1127" s="68" t="s">
        <v>8860</v>
      </c>
      <c r="C1127" s="2" t="s">
        <v>6</v>
      </c>
      <c r="D1127" s="2">
        <v>43</v>
      </c>
      <c r="E1127" s="6">
        <v>27824</v>
      </c>
      <c r="F1127" s="7">
        <v>43868.674363425926</v>
      </c>
      <c r="G1127" s="69" t="s">
        <v>4</v>
      </c>
      <c r="H1127" s="68">
        <v>1434</v>
      </c>
      <c r="I1127" s="8">
        <f t="shared" si="94"/>
        <v>14.484848484848484</v>
      </c>
      <c r="J1127" s="8">
        <v>3.5259999999999998</v>
      </c>
      <c r="K1127" s="69">
        <v>99</v>
      </c>
      <c r="L1127" s="68">
        <v>417</v>
      </c>
      <c r="M1127" s="8">
        <f t="shared" si="95"/>
        <v>4.2121212121212119</v>
      </c>
      <c r="N1127" s="8">
        <v>1.96</v>
      </c>
      <c r="O1127" s="69">
        <f t="shared" si="93"/>
        <v>99</v>
      </c>
      <c r="P1127" s="181">
        <f t="shared" si="96"/>
        <v>3.4388489208633093</v>
      </c>
      <c r="Q1127" s="77" t="s">
        <v>716</v>
      </c>
      <c r="V1127" s="84">
        <v>0.50486111111111109</v>
      </c>
      <c r="W1127" s="85">
        <v>0.68055555555555547</v>
      </c>
      <c r="X1127" s="86">
        <f t="shared" si="97"/>
        <v>0.17569444444444438</v>
      </c>
    </row>
    <row r="1128" spans="1:24" x14ac:dyDescent="0.3">
      <c r="A1128" s="44" t="s">
        <v>8861</v>
      </c>
      <c r="B1128" s="68" t="s">
        <v>1915</v>
      </c>
      <c r="C1128" s="2" t="s">
        <v>1</v>
      </c>
      <c r="D1128" s="2">
        <v>49</v>
      </c>
      <c r="E1128" s="6">
        <v>25725</v>
      </c>
      <c r="F1128" s="7">
        <v>43871.518067129633</v>
      </c>
      <c r="G1128" s="69" t="s">
        <v>4</v>
      </c>
      <c r="H1128" s="68">
        <v>2404</v>
      </c>
      <c r="I1128" s="8">
        <f t="shared" si="94"/>
        <v>24.282828282828284</v>
      </c>
      <c r="J1128" s="8">
        <v>5.7140000000000004</v>
      </c>
      <c r="K1128" s="69">
        <v>99</v>
      </c>
      <c r="L1128" s="68">
        <v>509</v>
      </c>
      <c r="M1128" s="8">
        <f t="shared" si="95"/>
        <v>5.141414141414141</v>
      </c>
      <c r="N1128" s="8">
        <v>2.391</v>
      </c>
      <c r="O1128" s="69">
        <f t="shared" si="93"/>
        <v>99</v>
      </c>
      <c r="P1128" s="181">
        <f t="shared" si="96"/>
        <v>4.7229862475442053</v>
      </c>
      <c r="Q1128" s="77" t="s">
        <v>716</v>
      </c>
      <c r="V1128" s="84">
        <v>0.3972222222222222</v>
      </c>
      <c r="W1128" s="85">
        <v>0.52083333333333337</v>
      </c>
      <c r="X1128" s="86">
        <f t="shared" si="97"/>
        <v>0.12361111111111117</v>
      </c>
    </row>
    <row r="1129" spans="1:24" x14ac:dyDescent="0.3">
      <c r="A1129" s="44" t="s">
        <v>8862</v>
      </c>
      <c r="B1129" s="68" t="s">
        <v>244</v>
      </c>
      <c r="C1129" s="2" t="s">
        <v>1</v>
      </c>
      <c r="D1129" s="2">
        <v>13.166666666666666</v>
      </c>
      <c r="E1129" s="6">
        <v>39070</v>
      </c>
      <c r="F1129" s="7">
        <v>43871.530462962961</v>
      </c>
      <c r="G1129" s="69" t="s">
        <v>4</v>
      </c>
      <c r="H1129" s="68">
        <v>1207</v>
      </c>
      <c r="I1129" s="8">
        <f t="shared" si="94"/>
        <v>12.191919191919192</v>
      </c>
      <c r="J1129" s="8">
        <v>4.0119999999999996</v>
      </c>
      <c r="K1129" s="69">
        <v>99</v>
      </c>
      <c r="L1129" s="68">
        <v>254</v>
      </c>
      <c r="M1129" s="8">
        <f t="shared" si="95"/>
        <v>2.5656565656565657</v>
      </c>
      <c r="N1129" s="8">
        <v>1.4370000000000001</v>
      </c>
      <c r="O1129" s="69">
        <f t="shared" si="93"/>
        <v>99</v>
      </c>
      <c r="P1129" s="181">
        <f t="shared" si="96"/>
        <v>4.7519685039370074</v>
      </c>
      <c r="Q1129" s="77" t="s">
        <v>716</v>
      </c>
      <c r="V1129" s="84">
        <v>0.40833333333333338</v>
      </c>
      <c r="W1129" s="85">
        <v>0.53472222222222221</v>
      </c>
      <c r="X1129" s="86">
        <f t="shared" si="97"/>
        <v>0.12638888888888883</v>
      </c>
    </row>
    <row r="1130" spans="1:24" x14ac:dyDescent="0.3">
      <c r="A1130" s="44" t="s">
        <v>8863</v>
      </c>
      <c r="B1130" s="68" t="s">
        <v>8864</v>
      </c>
      <c r="C1130" s="2" t="s">
        <v>1</v>
      </c>
      <c r="D1130" s="2">
        <v>38</v>
      </c>
      <c r="E1130" s="6">
        <v>29653</v>
      </c>
      <c r="F1130" s="7">
        <v>43871.543854166666</v>
      </c>
      <c r="G1130" s="69" t="s">
        <v>4</v>
      </c>
      <c r="H1130" s="68">
        <v>1013</v>
      </c>
      <c r="I1130" s="8">
        <f t="shared" si="94"/>
        <v>10.232323232323232</v>
      </c>
      <c r="J1130" s="8">
        <v>3.3410000000000002</v>
      </c>
      <c r="K1130" s="69">
        <v>99</v>
      </c>
      <c r="L1130" s="68">
        <v>424</v>
      </c>
      <c r="M1130" s="8">
        <f t="shared" si="95"/>
        <v>4.2828282828282829</v>
      </c>
      <c r="N1130" s="8">
        <v>2.3610000000000002</v>
      </c>
      <c r="O1130" s="69">
        <f t="shared" si="93"/>
        <v>99</v>
      </c>
      <c r="P1130" s="181">
        <f t="shared" si="96"/>
        <v>2.3891509433962264</v>
      </c>
      <c r="Q1130" s="77" t="s">
        <v>716</v>
      </c>
      <c r="V1130" s="84">
        <v>0.41250000000000003</v>
      </c>
      <c r="W1130" s="85">
        <v>0.54861111111111105</v>
      </c>
      <c r="X1130" s="86">
        <f t="shared" si="97"/>
        <v>0.13611111111111102</v>
      </c>
    </row>
    <row r="1131" spans="1:24" x14ac:dyDescent="0.3">
      <c r="A1131" s="44" t="s">
        <v>8865</v>
      </c>
      <c r="B1131" s="68" t="s">
        <v>1910</v>
      </c>
      <c r="C1131" s="2" t="s">
        <v>1</v>
      </c>
      <c r="D1131" s="2">
        <v>47</v>
      </c>
      <c r="E1131" s="6">
        <v>26576</v>
      </c>
      <c r="F1131" s="7">
        <v>43871.564166666663</v>
      </c>
      <c r="G1131" s="69" t="s">
        <v>4</v>
      </c>
      <c r="H1131" s="68">
        <v>1768</v>
      </c>
      <c r="I1131" s="8">
        <f t="shared" si="94"/>
        <v>17.68</v>
      </c>
      <c r="J1131" s="8">
        <v>3.9849999999999999</v>
      </c>
      <c r="K1131" s="69">
        <v>100</v>
      </c>
      <c r="L1131" s="68">
        <v>340</v>
      </c>
      <c r="M1131" s="8">
        <f t="shared" si="95"/>
        <v>3.4</v>
      </c>
      <c r="N1131" s="8">
        <v>1.7290000000000001</v>
      </c>
      <c r="O1131" s="69">
        <f t="shared" si="93"/>
        <v>100</v>
      </c>
      <c r="P1131" s="181">
        <f t="shared" si="96"/>
        <v>5.2</v>
      </c>
      <c r="Q1131" s="77" t="s">
        <v>716</v>
      </c>
      <c r="V1131" s="84">
        <v>0.42430555555555555</v>
      </c>
      <c r="W1131" s="85">
        <v>0.56944444444444442</v>
      </c>
      <c r="X1131" s="86">
        <f t="shared" si="97"/>
        <v>0.14513888888888887</v>
      </c>
    </row>
    <row r="1132" spans="1:24" x14ac:dyDescent="0.3">
      <c r="A1132" s="44" t="s">
        <v>8866</v>
      </c>
      <c r="B1132" s="68" t="s">
        <v>7132</v>
      </c>
      <c r="C1132" s="2" t="s">
        <v>1</v>
      </c>
      <c r="D1132" s="2">
        <v>45</v>
      </c>
      <c r="E1132" s="6">
        <v>27336</v>
      </c>
      <c r="F1132" s="7">
        <v>43871.581956018519</v>
      </c>
      <c r="G1132" s="69" t="s">
        <v>4</v>
      </c>
      <c r="H1132" s="68">
        <v>1100</v>
      </c>
      <c r="I1132" s="8">
        <f t="shared" si="94"/>
        <v>11.111111111111111</v>
      </c>
      <c r="J1132" s="8">
        <v>3.1160000000000001</v>
      </c>
      <c r="K1132" s="69">
        <v>99</v>
      </c>
      <c r="L1132" s="68">
        <v>290</v>
      </c>
      <c r="M1132" s="8">
        <f t="shared" si="95"/>
        <v>2.9292929292929295</v>
      </c>
      <c r="N1132" s="8">
        <v>1.7509999999999999</v>
      </c>
      <c r="O1132" s="69">
        <f t="shared" si="93"/>
        <v>99</v>
      </c>
      <c r="P1132" s="181">
        <f t="shared" si="96"/>
        <v>3.7931034482758617</v>
      </c>
      <c r="Q1132" s="77" t="s">
        <v>716</v>
      </c>
      <c r="V1132" s="84">
        <v>0.43333333333333335</v>
      </c>
      <c r="W1132" s="85">
        <v>0.58333333333333337</v>
      </c>
      <c r="X1132" s="86">
        <f t="shared" si="97"/>
        <v>0.15000000000000002</v>
      </c>
    </row>
    <row r="1133" spans="1:24" x14ac:dyDescent="0.3">
      <c r="A1133" s="44" t="s">
        <v>8867</v>
      </c>
      <c r="B1133" s="68" t="s">
        <v>137</v>
      </c>
      <c r="C1133" s="2" t="s">
        <v>1</v>
      </c>
      <c r="D1133" s="2">
        <v>42</v>
      </c>
      <c r="E1133" s="6">
        <v>28166</v>
      </c>
      <c r="F1133" s="7">
        <v>43871.596226851849</v>
      </c>
      <c r="G1133" s="69" t="s">
        <v>4</v>
      </c>
      <c r="H1133" s="68">
        <v>1092</v>
      </c>
      <c r="I1133" s="8">
        <f t="shared" si="94"/>
        <v>11.030303030303031</v>
      </c>
      <c r="J1133" s="8">
        <v>3.6739999999999999</v>
      </c>
      <c r="K1133" s="69">
        <v>99</v>
      </c>
      <c r="L1133" s="68">
        <v>277</v>
      </c>
      <c r="M1133" s="8">
        <f t="shared" si="95"/>
        <v>2.797979797979798</v>
      </c>
      <c r="N1133" s="8">
        <v>1.478</v>
      </c>
      <c r="O1133" s="69">
        <f t="shared" si="93"/>
        <v>99</v>
      </c>
      <c r="P1133" s="181">
        <f t="shared" si="96"/>
        <v>3.9422382671480145</v>
      </c>
      <c r="Q1133" s="77" t="s">
        <v>716</v>
      </c>
      <c r="V1133" s="84">
        <v>0.44375000000000003</v>
      </c>
      <c r="W1133" s="85">
        <v>0.59722222222222221</v>
      </c>
      <c r="X1133" s="86">
        <f t="shared" si="97"/>
        <v>0.15347222222222218</v>
      </c>
    </row>
    <row r="1134" spans="1:24" x14ac:dyDescent="0.3">
      <c r="A1134" s="44" t="s">
        <v>2212</v>
      </c>
      <c r="B1134" s="68" t="s">
        <v>1539</v>
      </c>
      <c r="C1134" s="2" t="s">
        <v>1</v>
      </c>
      <c r="D1134" s="2">
        <v>54</v>
      </c>
      <c r="E1134" s="6">
        <v>24061</v>
      </c>
      <c r="F1134" s="7">
        <v>43871.61074074074</v>
      </c>
      <c r="G1134" s="69" t="s">
        <v>4</v>
      </c>
      <c r="H1134" s="68">
        <v>1472</v>
      </c>
      <c r="I1134" s="8">
        <f t="shared" si="94"/>
        <v>14.868686868686869</v>
      </c>
      <c r="J1134" s="8">
        <v>3.976</v>
      </c>
      <c r="K1134" s="69">
        <v>99</v>
      </c>
      <c r="L1134" s="68">
        <v>372</v>
      </c>
      <c r="M1134" s="8">
        <f t="shared" si="95"/>
        <v>3.7575757575757578</v>
      </c>
      <c r="N1134" s="8">
        <v>1.9119999999999999</v>
      </c>
      <c r="O1134" s="69">
        <f t="shared" si="93"/>
        <v>99</v>
      </c>
      <c r="P1134" s="181">
        <f t="shared" si="96"/>
        <v>3.9569892473118276</v>
      </c>
      <c r="Q1134" s="77" t="s">
        <v>716</v>
      </c>
      <c r="V1134" s="84">
        <v>0.47430555555555554</v>
      </c>
      <c r="W1134" s="85">
        <v>0.61805555555555558</v>
      </c>
      <c r="X1134" s="86">
        <f t="shared" si="97"/>
        <v>0.14375000000000004</v>
      </c>
    </row>
    <row r="1135" spans="1:24" x14ac:dyDescent="0.3">
      <c r="A1135" s="44" t="s">
        <v>8868</v>
      </c>
      <c r="B1135" s="68" t="s">
        <v>8869</v>
      </c>
      <c r="C1135" s="2" t="s">
        <v>1</v>
      </c>
      <c r="D1135" s="2">
        <v>78</v>
      </c>
      <c r="E1135" s="6">
        <v>15349</v>
      </c>
      <c r="F1135" s="7">
        <v>43871.631782407407</v>
      </c>
      <c r="G1135" s="69" t="s">
        <v>4</v>
      </c>
      <c r="H1135" s="68">
        <v>2141</v>
      </c>
      <c r="I1135" s="8">
        <f t="shared" si="94"/>
        <v>21.41</v>
      </c>
      <c r="J1135" s="8">
        <v>4.2140000000000004</v>
      </c>
      <c r="K1135" s="69">
        <v>100</v>
      </c>
      <c r="L1135" s="68">
        <v>1381</v>
      </c>
      <c r="M1135" s="8">
        <f t="shared" si="95"/>
        <v>13.81</v>
      </c>
      <c r="N1135" s="8">
        <v>4.0590000000000002</v>
      </c>
      <c r="O1135" s="69">
        <f t="shared" si="93"/>
        <v>100</v>
      </c>
      <c r="P1135" s="181">
        <f t="shared" si="96"/>
        <v>1.5503258508327298</v>
      </c>
      <c r="Q1135" s="77" t="s">
        <v>716</v>
      </c>
      <c r="V1135" s="84">
        <v>0.46388888888888885</v>
      </c>
      <c r="W1135" s="85">
        <v>0.64583333333333337</v>
      </c>
      <c r="X1135" s="86">
        <f t="shared" si="97"/>
        <v>0.18194444444444452</v>
      </c>
    </row>
    <row r="1136" spans="1:24" x14ac:dyDescent="0.3">
      <c r="A1136" s="44" t="s">
        <v>8870</v>
      </c>
      <c r="B1136" s="68" t="s">
        <v>8871</v>
      </c>
      <c r="C1136" s="2" t="s">
        <v>6</v>
      </c>
      <c r="D1136" s="2">
        <v>63</v>
      </c>
      <c r="E1136" s="6">
        <v>20631</v>
      </c>
      <c r="F1136" s="7">
        <v>43871.672488425924</v>
      </c>
      <c r="G1136" s="69" t="s">
        <v>4</v>
      </c>
      <c r="H1136" s="68">
        <v>2056</v>
      </c>
      <c r="I1136" s="8">
        <f t="shared" si="94"/>
        <v>20.56</v>
      </c>
      <c r="J1136" s="8">
        <v>4.1470000000000002</v>
      </c>
      <c r="K1136" s="69">
        <v>100</v>
      </c>
      <c r="L1136" s="68">
        <v>590</v>
      </c>
      <c r="M1136" s="8">
        <f t="shared" si="95"/>
        <v>5.9</v>
      </c>
      <c r="N1136" s="8">
        <v>2.2589999999999999</v>
      </c>
      <c r="O1136" s="69">
        <f t="shared" si="93"/>
        <v>100</v>
      </c>
      <c r="P1136" s="181">
        <f t="shared" si="96"/>
        <v>3.4847457627118641</v>
      </c>
      <c r="Q1136" s="77" t="s">
        <v>716</v>
      </c>
      <c r="V1136" s="84">
        <v>0.53819444444444442</v>
      </c>
      <c r="W1136" s="85">
        <v>0.68055555555555547</v>
      </c>
      <c r="X1136" s="86">
        <f t="shared" si="97"/>
        <v>0.14236111111111105</v>
      </c>
    </row>
    <row r="1137" spans="1:24" x14ac:dyDescent="0.3">
      <c r="A1137" s="44" t="s">
        <v>8872</v>
      </c>
      <c r="B1137" s="68" t="s">
        <v>1600</v>
      </c>
      <c r="C1137" s="2" t="s">
        <v>1</v>
      </c>
      <c r="D1137" s="2">
        <v>58</v>
      </c>
      <c r="E1137" s="6">
        <v>22343</v>
      </c>
      <c r="F1137" s="7">
        <v>43873.521990740737</v>
      </c>
      <c r="G1137" s="69" t="s">
        <v>4</v>
      </c>
      <c r="H1137" s="68">
        <v>2144</v>
      </c>
      <c r="I1137" s="8">
        <f t="shared" si="94"/>
        <v>21.44</v>
      </c>
      <c r="J1137" s="8">
        <v>4.7489999999999997</v>
      </c>
      <c r="K1137" s="69">
        <v>100</v>
      </c>
      <c r="L1137" s="68">
        <v>418</v>
      </c>
      <c r="M1137" s="8">
        <f t="shared" si="95"/>
        <v>4.18</v>
      </c>
      <c r="N1137" s="8">
        <v>1.919</v>
      </c>
      <c r="O1137" s="69">
        <f t="shared" si="93"/>
        <v>100</v>
      </c>
      <c r="P1137" s="181">
        <f t="shared" si="96"/>
        <v>5.1291866028708144</v>
      </c>
      <c r="Q1137" s="77" t="s">
        <v>716</v>
      </c>
      <c r="V1137" s="84">
        <v>0.36527777777777781</v>
      </c>
      <c r="W1137" s="85">
        <v>0.52083333333333337</v>
      </c>
      <c r="X1137" s="86">
        <f t="shared" si="97"/>
        <v>0.15555555555555556</v>
      </c>
    </row>
    <row r="1138" spans="1:24" x14ac:dyDescent="0.3">
      <c r="A1138" s="44" t="s">
        <v>8873</v>
      </c>
      <c r="B1138" s="68" t="s">
        <v>8874</v>
      </c>
      <c r="C1138" s="2" t="s">
        <v>6</v>
      </c>
      <c r="D1138" s="2">
        <v>20</v>
      </c>
      <c r="E1138" s="6">
        <v>36309</v>
      </c>
      <c r="F1138" s="7">
        <v>43873.534780092596</v>
      </c>
      <c r="G1138" s="69" t="s">
        <v>4</v>
      </c>
      <c r="H1138" s="68">
        <v>857</v>
      </c>
      <c r="I1138" s="8">
        <f t="shared" si="94"/>
        <v>8.6565656565656557</v>
      </c>
      <c r="J1138" s="8">
        <v>2.9489999999999998</v>
      </c>
      <c r="K1138" s="69">
        <v>99</v>
      </c>
      <c r="L1138" s="68">
        <v>320</v>
      </c>
      <c r="M1138" s="8">
        <f t="shared" si="95"/>
        <v>3.2323232323232323</v>
      </c>
      <c r="N1138" s="8">
        <v>1.806</v>
      </c>
      <c r="O1138" s="69">
        <f t="shared" si="93"/>
        <v>99</v>
      </c>
      <c r="P1138" s="181">
        <f t="shared" si="96"/>
        <v>2.6781249999999996</v>
      </c>
      <c r="Q1138" s="77" t="s">
        <v>716</v>
      </c>
      <c r="V1138" s="84">
        <v>0.3888888888888889</v>
      </c>
      <c r="W1138" s="85">
        <v>0.53472222222222221</v>
      </c>
      <c r="X1138" s="86">
        <f t="shared" si="97"/>
        <v>0.14583333333333331</v>
      </c>
    </row>
    <row r="1139" spans="1:24" x14ac:dyDescent="0.3">
      <c r="A1139" s="44" t="s">
        <v>8875</v>
      </c>
      <c r="B1139" s="68" t="s">
        <v>4629</v>
      </c>
      <c r="C1139" s="2" t="s">
        <v>1</v>
      </c>
      <c r="D1139" s="2">
        <v>43</v>
      </c>
      <c r="E1139" s="6">
        <v>28144</v>
      </c>
      <c r="F1139" s="7">
        <v>43873.54828703704</v>
      </c>
      <c r="G1139" s="69" t="s">
        <v>4</v>
      </c>
      <c r="H1139" s="68">
        <v>1559</v>
      </c>
      <c r="I1139" s="8">
        <f t="shared" si="94"/>
        <v>15.59</v>
      </c>
      <c r="J1139" s="8">
        <v>4.5369999999999999</v>
      </c>
      <c r="K1139" s="69">
        <v>100</v>
      </c>
      <c r="L1139" s="68">
        <v>337</v>
      </c>
      <c r="M1139" s="8">
        <f t="shared" si="95"/>
        <v>3.37</v>
      </c>
      <c r="N1139" s="8">
        <v>2.0129999999999999</v>
      </c>
      <c r="O1139" s="69">
        <f t="shared" si="93"/>
        <v>100</v>
      </c>
      <c r="P1139" s="181">
        <f t="shared" si="96"/>
        <v>4.6261127596439167</v>
      </c>
      <c r="Q1139" s="77" t="s">
        <v>716</v>
      </c>
      <c r="V1139" s="84">
        <v>0.40277777777777773</v>
      </c>
      <c r="W1139" s="85">
        <v>0.54861111111111105</v>
      </c>
      <c r="X1139" s="86">
        <f t="shared" si="97"/>
        <v>0.14583333333333331</v>
      </c>
    </row>
    <row r="1140" spans="1:24" x14ac:dyDescent="0.3">
      <c r="A1140" s="44" t="s">
        <v>8876</v>
      </c>
      <c r="B1140" s="68" t="s">
        <v>8877</v>
      </c>
      <c r="C1140" s="2" t="s">
        <v>1</v>
      </c>
      <c r="D1140" s="2">
        <v>67</v>
      </c>
      <c r="E1140" s="6">
        <v>19216</v>
      </c>
      <c r="F1140" s="7">
        <v>43873.567916666667</v>
      </c>
      <c r="G1140" s="69" t="s">
        <v>4</v>
      </c>
      <c r="H1140" s="68">
        <v>3970</v>
      </c>
      <c r="I1140" s="8">
        <f t="shared" si="94"/>
        <v>40.101010101010104</v>
      </c>
      <c r="J1140" s="8">
        <v>7.7450000000000001</v>
      </c>
      <c r="K1140" s="69">
        <v>99</v>
      </c>
      <c r="L1140" s="68">
        <v>676</v>
      </c>
      <c r="M1140" s="8">
        <f t="shared" si="95"/>
        <v>6.8282828282828278</v>
      </c>
      <c r="N1140" s="8">
        <v>2.726</v>
      </c>
      <c r="O1140" s="69">
        <f t="shared" si="93"/>
        <v>99</v>
      </c>
      <c r="P1140" s="181">
        <f t="shared" si="96"/>
        <v>5.8727810650887582</v>
      </c>
      <c r="Q1140" s="77" t="s">
        <v>716</v>
      </c>
      <c r="V1140" s="84">
        <v>0.42430555555555555</v>
      </c>
      <c r="W1140" s="85">
        <v>0.56944444444444442</v>
      </c>
      <c r="X1140" s="86">
        <f t="shared" si="97"/>
        <v>0.14513888888888887</v>
      </c>
    </row>
    <row r="1141" spans="1:24" x14ac:dyDescent="0.3">
      <c r="A1141" s="44" t="s">
        <v>2227</v>
      </c>
      <c r="B1141" s="68" t="s">
        <v>1554</v>
      </c>
      <c r="C1141" s="2" t="s">
        <v>1</v>
      </c>
      <c r="D1141" s="2">
        <v>55</v>
      </c>
      <c r="E1141" s="6">
        <v>23652</v>
      </c>
      <c r="F1141" s="7">
        <v>43873.581226851849</v>
      </c>
      <c r="G1141" s="69" t="s">
        <v>4</v>
      </c>
      <c r="H1141" s="68">
        <v>1346</v>
      </c>
      <c r="I1141" s="8">
        <f t="shared" si="94"/>
        <v>13.46</v>
      </c>
      <c r="J1141" s="8">
        <v>4.0439999999999996</v>
      </c>
      <c r="K1141" s="69">
        <v>100</v>
      </c>
      <c r="L1141" s="68">
        <v>286</v>
      </c>
      <c r="M1141" s="8">
        <f t="shared" si="95"/>
        <v>2.86</v>
      </c>
      <c r="N1141" s="8">
        <v>1.4</v>
      </c>
      <c r="O1141" s="69">
        <f t="shared" si="93"/>
        <v>100</v>
      </c>
      <c r="P1141" s="181">
        <f t="shared" si="96"/>
        <v>4.7062937062937067</v>
      </c>
      <c r="Q1141" s="77" t="s">
        <v>716</v>
      </c>
      <c r="V1141" s="84">
        <v>0.41875000000000001</v>
      </c>
      <c r="W1141" s="85">
        <v>0.58333333333333337</v>
      </c>
      <c r="X1141" s="86">
        <f t="shared" si="97"/>
        <v>0.16458333333333336</v>
      </c>
    </row>
    <row r="1142" spans="1:24" x14ac:dyDescent="0.3">
      <c r="A1142" s="44" t="s">
        <v>8878</v>
      </c>
      <c r="B1142" s="68" t="s">
        <v>4146</v>
      </c>
      <c r="C1142" s="2" t="s">
        <v>1</v>
      </c>
      <c r="D1142" s="2">
        <v>54</v>
      </c>
      <c r="E1142" s="6">
        <v>23796</v>
      </c>
      <c r="F1142" s="7">
        <v>43873.593888888892</v>
      </c>
      <c r="G1142" s="69" t="s">
        <v>4</v>
      </c>
      <c r="H1142" s="68">
        <v>2188</v>
      </c>
      <c r="I1142" s="8">
        <f t="shared" si="94"/>
        <v>22.1010101010101</v>
      </c>
      <c r="J1142" s="8">
        <v>5.2850000000000001</v>
      </c>
      <c r="K1142" s="69">
        <v>99</v>
      </c>
      <c r="L1142" s="68">
        <v>351</v>
      </c>
      <c r="M1142" s="8">
        <f t="shared" si="95"/>
        <v>3.5454545454545454</v>
      </c>
      <c r="N1142" s="8">
        <v>1.6180000000000001</v>
      </c>
      <c r="O1142" s="69">
        <f t="shared" si="93"/>
        <v>99</v>
      </c>
      <c r="P1142" s="181">
        <f t="shared" si="96"/>
        <v>6.2336182336182331</v>
      </c>
      <c r="Q1142" s="77" t="s">
        <v>716</v>
      </c>
      <c r="V1142" s="84">
        <v>0.4513888888888889</v>
      </c>
      <c r="W1142" s="85">
        <v>0.59722222222222221</v>
      </c>
      <c r="X1142" s="86">
        <f t="shared" si="97"/>
        <v>0.14583333333333331</v>
      </c>
    </row>
    <row r="1143" spans="1:24" x14ac:dyDescent="0.3">
      <c r="A1143" s="44" t="s">
        <v>8879</v>
      </c>
      <c r="B1143" s="68" t="s">
        <v>8880</v>
      </c>
      <c r="C1143" s="2" t="s">
        <v>1</v>
      </c>
      <c r="D1143" s="2">
        <v>51</v>
      </c>
      <c r="E1143" s="6">
        <v>24969</v>
      </c>
      <c r="F1143" s="7">
        <v>43873.62290509259</v>
      </c>
      <c r="G1143" s="69" t="s">
        <v>4</v>
      </c>
      <c r="H1143" s="68">
        <v>1556</v>
      </c>
      <c r="I1143" s="8">
        <f t="shared" si="94"/>
        <v>15.717171717171718</v>
      </c>
      <c r="J1143" s="8">
        <v>4.202</v>
      </c>
      <c r="K1143" s="69">
        <v>99</v>
      </c>
      <c r="L1143" s="68">
        <v>406</v>
      </c>
      <c r="M1143" s="8">
        <f t="shared" si="95"/>
        <v>4.1010101010101012</v>
      </c>
      <c r="N1143" s="8">
        <v>1.843</v>
      </c>
      <c r="O1143" s="69">
        <f t="shared" si="93"/>
        <v>99</v>
      </c>
      <c r="P1143" s="181">
        <f t="shared" si="96"/>
        <v>3.8325123152709359</v>
      </c>
      <c r="Q1143" s="77" t="s">
        <v>716</v>
      </c>
      <c r="V1143" s="84">
        <v>0.47847222222222219</v>
      </c>
      <c r="W1143" s="85">
        <v>0.63194444444444442</v>
      </c>
      <c r="X1143" s="86">
        <f t="shared" si="97"/>
        <v>0.15347222222222223</v>
      </c>
    </row>
    <row r="1144" spans="1:24" x14ac:dyDescent="0.3">
      <c r="A1144" s="44" t="s">
        <v>8881</v>
      </c>
      <c r="B1144" s="68" t="s">
        <v>1694</v>
      </c>
      <c r="C1144" s="2" t="s">
        <v>1</v>
      </c>
      <c r="D1144" s="2">
        <v>37</v>
      </c>
      <c r="E1144" s="6">
        <v>30102</v>
      </c>
      <c r="F1144" s="7">
        <v>43873.637280092589</v>
      </c>
      <c r="G1144" s="69" t="s">
        <v>4</v>
      </c>
      <c r="H1144" s="68">
        <v>1317</v>
      </c>
      <c r="I1144" s="8">
        <f t="shared" si="94"/>
        <v>13.303030303030303</v>
      </c>
      <c r="J1144" s="8">
        <v>3.96</v>
      </c>
      <c r="K1144" s="69">
        <v>99</v>
      </c>
      <c r="L1144" s="68">
        <v>311</v>
      </c>
      <c r="M1144" s="8">
        <f t="shared" si="95"/>
        <v>3.1414141414141414</v>
      </c>
      <c r="N1144" s="8">
        <v>1.835</v>
      </c>
      <c r="O1144" s="69">
        <f t="shared" si="93"/>
        <v>99</v>
      </c>
      <c r="P1144" s="181">
        <f t="shared" si="96"/>
        <v>4.234726688102894</v>
      </c>
      <c r="Q1144" s="77" t="s">
        <v>716</v>
      </c>
      <c r="V1144" s="84">
        <v>0.46666666666666662</v>
      </c>
      <c r="W1144" s="85">
        <v>0.61805555555555558</v>
      </c>
      <c r="X1144" s="86">
        <f t="shared" si="97"/>
        <v>0.15138888888888896</v>
      </c>
    </row>
    <row r="1145" spans="1:24" x14ac:dyDescent="0.3">
      <c r="A1145" s="44" t="s">
        <v>8882</v>
      </c>
      <c r="B1145" s="68" t="s">
        <v>8883</v>
      </c>
      <c r="C1145" s="2" t="s">
        <v>6</v>
      </c>
      <c r="D1145" s="2">
        <v>67</v>
      </c>
      <c r="E1145" s="6">
        <v>19244</v>
      </c>
      <c r="F1145" s="7">
        <v>43873.650590277779</v>
      </c>
      <c r="G1145" s="69" t="s">
        <v>4</v>
      </c>
      <c r="H1145" s="68">
        <v>672</v>
      </c>
      <c r="I1145" s="8">
        <f t="shared" si="94"/>
        <v>6.72</v>
      </c>
      <c r="J1145" s="8">
        <v>2.7450000000000001</v>
      </c>
      <c r="K1145" s="69">
        <v>100</v>
      </c>
      <c r="L1145" s="68">
        <v>294</v>
      </c>
      <c r="M1145" s="8">
        <f t="shared" si="95"/>
        <v>2.94</v>
      </c>
      <c r="N1145" s="8">
        <v>1.827</v>
      </c>
      <c r="O1145" s="69">
        <f t="shared" si="93"/>
        <v>100</v>
      </c>
      <c r="P1145" s="181">
        <f t="shared" si="96"/>
        <v>2.2857142857142856</v>
      </c>
      <c r="Q1145" s="77" t="s">
        <v>716</v>
      </c>
      <c r="V1145" s="84">
        <v>0.48541666666666666</v>
      </c>
      <c r="W1145" s="85">
        <v>0.64930555555555558</v>
      </c>
      <c r="X1145" s="86">
        <f t="shared" si="97"/>
        <v>0.16388888888888892</v>
      </c>
    </row>
    <row r="1146" spans="1:24" x14ac:dyDescent="0.3">
      <c r="A1146" s="44" t="s">
        <v>8884</v>
      </c>
      <c r="B1146" s="68" t="s">
        <v>8885</v>
      </c>
      <c r="C1146" s="2" t="s">
        <v>6</v>
      </c>
      <c r="D1146" s="2">
        <v>78</v>
      </c>
      <c r="E1146" s="6">
        <v>15268</v>
      </c>
      <c r="F1146" s="7">
        <v>43873.665150462963</v>
      </c>
      <c r="G1146" s="69" t="s">
        <v>4</v>
      </c>
      <c r="H1146" s="68">
        <v>2107</v>
      </c>
      <c r="I1146" s="8">
        <f t="shared" si="94"/>
        <v>21.282828282828284</v>
      </c>
      <c r="J1146" s="8">
        <v>5.4470000000000001</v>
      </c>
      <c r="K1146" s="69">
        <v>99</v>
      </c>
      <c r="L1146" s="68">
        <v>593</v>
      </c>
      <c r="M1146" s="8">
        <f t="shared" si="95"/>
        <v>5.9898989898989896</v>
      </c>
      <c r="N1146" s="8">
        <v>2.7309999999999999</v>
      </c>
      <c r="O1146" s="69">
        <f t="shared" si="93"/>
        <v>99</v>
      </c>
      <c r="P1146" s="181">
        <f t="shared" si="96"/>
        <v>3.553119730185498</v>
      </c>
      <c r="Q1146" s="77" t="s">
        <v>716</v>
      </c>
      <c r="V1146" s="84">
        <v>0.51180555555555551</v>
      </c>
      <c r="W1146" s="85">
        <v>0.67013888888888884</v>
      </c>
      <c r="X1146" s="86">
        <f t="shared" si="97"/>
        <v>0.15833333333333333</v>
      </c>
    </row>
    <row r="1147" spans="1:24" x14ac:dyDescent="0.3">
      <c r="A1147" s="44" t="s">
        <v>8886</v>
      </c>
      <c r="B1147" s="68" t="s">
        <v>760</v>
      </c>
      <c r="C1147" s="2" t="s">
        <v>1</v>
      </c>
      <c r="D1147" s="2">
        <v>64</v>
      </c>
      <c r="E1147" s="6">
        <v>20290</v>
      </c>
      <c r="F1147" s="7">
        <v>43874.518171296295</v>
      </c>
      <c r="G1147" s="69" t="s">
        <v>4</v>
      </c>
      <c r="H1147" s="68">
        <v>1986</v>
      </c>
      <c r="I1147" s="8">
        <f t="shared" si="94"/>
        <v>20.060606060606062</v>
      </c>
      <c r="J1147" s="8">
        <v>4.8099999999999996</v>
      </c>
      <c r="K1147" s="69">
        <v>99</v>
      </c>
      <c r="L1147" s="68">
        <v>466</v>
      </c>
      <c r="M1147" s="8">
        <f t="shared" si="95"/>
        <v>4.7070707070707067</v>
      </c>
      <c r="N1147" s="8">
        <v>2.278</v>
      </c>
      <c r="O1147" s="69">
        <f t="shared" si="93"/>
        <v>99</v>
      </c>
      <c r="P1147" s="181">
        <f t="shared" si="96"/>
        <v>4.2618025751072972</v>
      </c>
      <c r="Q1147" s="77" t="s">
        <v>716</v>
      </c>
      <c r="V1147" s="84">
        <v>0.3527777777777778</v>
      </c>
      <c r="W1147" s="85">
        <v>0.52083333333333337</v>
      </c>
      <c r="X1147" s="86">
        <f t="shared" si="97"/>
        <v>0.16805555555555557</v>
      </c>
    </row>
    <row r="1148" spans="1:24" x14ac:dyDescent="0.3">
      <c r="A1148" s="44" t="s">
        <v>8887</v>
      </c>
      <c r="B1148" s="68" t="s">
        <v>8888</v>
      </c>
      <c r="C1148" s="2" t="s">
        <v>6</v>
      </c>
      <c r="D1148" s="2">
        <v>64</v>
      </c>
      <c r="E1148" s="6">
        <v>20340</v>
      </c>
      <c r="F1148" s="7">
        <v>43874.531145833331</v>
      </c>
      <c r="G1148" s="69" t="s">
        <v>4</v>
      </c>
      <c r="H1148" s="68">
        <v>1750</v>
      </c>
      <c r="I1148" s="8">
        <f t="shared" si="94"/>
        <v>17.676767676767678</v>
      </c>
      <c r="J1148" s="8">
        <v>4.6879999999999997</v>
      </c>
      <c r="K1148" s="69">
        <v>99</v>
      </c>
      <c r="L1148" s="68">
        <v>620</v>
      </c>
      <c r="M1148" s="8">
        <f t="shared" si="95"/>
        <v>6.262626262626263</v>
      </c>
      <c r="N1148" s="8">
        <v>2.5539999999999998</v>
      </c>
      <c r="O1148" s="69">
        <f t="shared" si="93"/>
        <v>99</v>
      </c>
      <c r="P1148" s="181">
        <f t="shared" si="96"/>
        <v>2.8225806451612905</v>
      </c>
      <c r="Q1148" s="77" t="s">
        <v>716</v>
      </c>
      <c r="V1148" s="84">
        <v>0.38055555555555554</v>
      </c>
      <c r="W1148" s="85">
        <v>0.53472222222222221</v>
      </c>
      <c r="X1148" s="86">
        <f t="shared" si="97"/>
        <v>0.15416666666666667</v>
      </c>
    </row>
    <row r="1149" spans="1:24" x14ac:dyDescent="0.3">
      <c r="A1149" s="44" t="s">
        <v>8889</v>
      </c>
      <c r="B1149" s="68" t="s">
        <v>8890</v>
      </c>
      <c r="C1149" s="2" t="s">
        <v>6</v>
      </c>
      <c r="D1149" s="2">
        <v>78</v>
      </c>
      <c r="E1149" s="6">
        <v>15287</v>
      </c>
      <c r="F1149" s="7">
        <v>43874.548576388886</v>
      </c>
      <c r="G1149" s="69" t="s">
        <v>4</v>
      </c>
      <c r="H1149" s="68">
        <v>1352</v>
      </c>
      <c r="I1149" s="8">
        <f t="shared" si="94"/>
        <v>13.52</v>
      </c>
      <c r="J1149" s="8">
        <v>4.1740000000000004</v>
      </c>
      <c r="K1149" s="69">
        <v>100</v>
      </c>
      <c r="L1149" s="68">
        <v>577</v>
      </c>
      <c r="M1149" s="8">
        <f t="shared" si="95"/>
        <v>5.77</v>
      </c>
      <c r="N1149" s="8">
        <v>2.1640000000000001</v>
      </c>
      <c r="O1149" s="69">
        <f t="shared" si="93"/>
        <v>100</v>
      </c>
      <c r="P1149" s="181">
        <f t="shared" si="96"/>
        <v>2.3431542461005201</v>
      </c>
      <c r="Q1149" s="77" t="s">
        <v>716</v>
      </c>
      <c r="V1149" s="84">
        <v>0.37847222222222227</v>
      </c>
      <c r="W1149" s="85">
        <v>0.54861111111111105</v>
      </c>
      <c r="X1149" s="86">
        <f t="shared" si="97"/>
        <v>0.17013888888888878</v>
      </c>
    </row>
    <row r="1150" spans="1:24" x14ac:dyDescent="0.3">
      <c r="A1150" s="44" t="s">
        <v>8891</v>
      </c>
      <c r="B1150" s="68" t="s">
        <v>8892</v>
      </c>
      <c r="C1150" s="2" t="s">
        <v>6</v>
      </c>
      <c r="D1150" s="2">
        <v>83</v>
      </c>
      <c r="E1150" s="6">
        <v>13395</v>
      </c>
      <c r="F1150" s="7">
        <v>43874.567361111112</v>
      </c>
      <c r="G1150" s="69" t="s">
        <v>4</v>
      </c>
      <c r="H1150" s="68">
        <v>1409</v>
      </c>
      <c r="I1150" s="8">
        <f t="shared" si="94"/>
        <v>14.232323232323232</v>
      </c>
      <c r="J1150" s="8">
        <v>3.907</v>
      </c>
      <c r="K1150" s="69">
        <v>99</v>
      </c>
      <c r="L1150" s="68">
        <v>495</v>
      </c>
      <c r="M1150" s="8">
        <f t="shared" si="95"/>
        <v>5</v>
      </c>
      <c r="N1150" s="8">
        <v>2.2949999999999999</v>
      </c>
      <c r="O1150" s="69">
        <f t="shared" ref="O1150:O1213" si="98">K1150</f>
        <v>99</v>
      </c>
      <c r="P1150" s="181">
        <f t="shared" si="96"/>
        <v>2.8464646464646464</v>
      </c>
      <c r="Q1150" s="77" t="s">
        <v>716</v>
      </c>
      <c r="V1150" s="84">
        <v>0.39652777777777781</v>
      </c>
      <c r="W1150" s="85">
        <v>0.56944444444444442</v>
      </c>
      <c r="X1150" s="86">
        <f t="shared" si="97"/>
        <v>0.17291666666666661</v>
      </c>
    </row>
    <row r="1151" spans="1:24" x14ac:dyDescent="0.3">
      <c r="A1151" s="44" t="s">
        <v>8893</v>
      </c>
      <c r="B1151" s="68" t="s">
        <v>8894</v>
      </c>
      <c r="C1151" s="2" t="s">
        <v>1</v>
      </c>
      <c r="D1151" s="2">
        <v>79</v>
      </c>
      <c r="E1151" s="6">
        <v>14807</v>
      </c>
      <c r="F1151" s="7">
        <v>43874.582465277781</v>
      </c>
      <c r="G1151" s="69" t="s">
        <v>4</v>
      </c>
      <c r="H1151" s="68">
        <v>1699</v>
      </c>
      <c r="I1151" s="8">
        <f t="shared" si="94"/>
        <v>16.989999999999998</v>
      </c>
      <c r="J1151" s="8">
        <v>4.2510000000000003</v>
      </c>
      <c r="K1151" s="69">
        <v>100</v>
      </c>
      <c r="L1151" s="68">
        <v>492</v>
      </c>
      <c r="M1151" s="8">
        <f t="shared" si="95"/>
        <v>4.92</v>
      </c>
      <c r="N1151" s="8">
        <v>2.2639999999999998</v>
      </c>
      <c r="O1151" s="69">
        <f t="shared" si="98"/>
        <v>100</v>
      </c>
      <c r="P1151" s="181">
        <f t="shared" si="96"/>
        <v>3.4532520325203251</v>
      </c>
      <c r="Q1151" s="77" t="s">
        <v>716</v>
      </c>
      <c r="V1151" s="84">
        <v>0.42083333333333334</v>
      </c>
      <c r="W1151" s="85">
        <v>0.58333333333333337</v>
      </c>
      <c r="X1151" s="86">
        <f t="shared" si="97"/>
        <v>0.16250000000000003</v>
      </c>
    </row>
    <row r="1152" spans="1:24" x14ac:dyDescent="0.3">
      <c r="A1152" s="44" t="s">
        <v>8895</v>
      </c>
      <c r="B1152" s="68" t="s">
        <v>8896</v>
      </c>
      <c r="C1152" s="2" t="s">
        <v>1</v>
      </c>
      <c r="D1152" s="2">
        <v>69</v>
      </c>
      <c r="E1152" s="6">
        <v>18451</v>
      </c>
      <c r="F1152" s="7">
        <v>43874.597233796296</v>
      </c>
      <c r="G1152" s="69" t="s">
        <v>4</v>
      </c>
      <c r="H1152" s="68">
        <v>2167</v>
      </c>
      <c r="I1152" s="8">
        <f t="shared" si="94"/>
        <v>21.888888888888889</v>
      </c>
      <c r="J1152" s="8">
        <v>4.9219999999999997</v>
      </c>
      <c r="K1152" s="69">
        <v>99</v>
      </c>
      <c r="L1152" s="68">
        <v>610</v>
      </c>
      <c r="M1152" s="8">
        <f t="shared" si="95"/>
        <v>6.1616161616161618</v>
      </c>
      <c r="N1152" s="8">
        <v>2.452</v>
      </c>
      <c r="O1152" s="69">
        <f t="shared" si="98"/>
        <v>99</v>
      </c>
      <c r="P1152" s="181">
        <f t="shared" si="96"/>
        <v>3.5524590163934424</v>
      </c>
      <c r="Q1152" s="77" t="s">
        <v>716</v>
      </c>
      <c r="V1152" s="84">
        <v>0.42708333333333331</v>
      </c>
      <c r="W1152" s="85">
        <v>0.59722222222222221</v>
      </c>
      <c r="X1152" s="86">
        <f t="shared" si="97"/>
        <v>0.1701388888888889</v>
      </c>
    </row>
    <row r="1153" spans="1:24" x14ac:dyDescent="0.3">
      <c r="A1153" s="44" t="s">
        <v>8897</v>
      </c>
      <c r="B1153" s="68" t="s">
        <v>1270</v>
      </c>
      <c r="C1153" s="2" t="s">
        <v>1</v>
      </c>
      <c r="D1153" s="2">
        <v>63</v>
      </c>
      <c r="E1153" s="6">
        <v>20612</v>
      </c>
      <c r="F1153" s="7">
        <v>43874.617164351854</v>
      </c>
      <c r="G1153" s="69" t="s">
        <v>4</v>
      </c>
      <c r="H1153" s="68">
        <v>1640</v>
      </c>
      <c r="I1153" s="8">
        <f t="shared" si="94"/>
        <v>16.565656565656564</v>
      </c>
      <c r="J1153" s="8">
        <v>4.319</v>
      </c>
      <c r="K1153" s="69">
        <v>99</v>
      </c>
      <c r="L1153" s="68">
        <v>298</v>
      </c>
      <c r="M1153" s="8">
        <f t="shared" si="95"/>
        <v>3.0101010101010099</v>
      </c>
      <c r="N1153" s="8">
        <v>1.446</v>
      </c>
      <c r="O1153" s="69">
        <f t="shared" si="98"/>
        <v>99</v>
      </c>
      <c r="P1153" s="181">
        <f t="shared" si="96"/>
        <v>5.5033557046979862</v>
      </c>
      <c r="Q1153" s="77" t="s">
        <v>716</v>
      </c>
      <c r="V1153" s="84">
        <v>0.44236111111111115</v>
      </c>
      <c r="W1153" s="85">
        <v>0.61805555555555558</v>
      </c>
      <c r="X1153" s="86">
        <f t="shared" si="97"/>
        <v>0.17569444444444443</v>
      </c>
    </row>
    <row r="1154" spans="1:24" x14ac:dyDescent="0.3">
      <c r="A1154" s="44" t="s">
        <v>2186</v>
      </c>
      <c r="B1154" s="68" t="s">
        <v>1517</v>
      </c>
      <c r="C1154" s="2" t="s">
        <v>1</v>
      </c>
      <c r="D1154" s="2">
        <v>45</v>
      </c>
      <c r="E1154" s="6">
        <v>27385</v>
      </c>
      <c r="F1154" s="7">
        <v>43874.634525462963</v>
      </c>
      <c r="G1154" s="69" t="s">
        <v>4</v>
      </c>
      <c r="H1154" s="68">
        <v>863</v>
      </c>
      <c r="I1154" s="8">
        <f t="shared" si="94"/>
        <v>8.717171717171718</v>
      </c>
      <c r="J1154" s="8">
        <v>3.2330000000000001</v>
      </c>
      <c r="K1154" s="69">
        <v>99</v>
      </c>
      <c r="L1154" s="68">
        <v>261</v>
      </c>
      <c r="M1154" s="8">
        <f t="shared" si="95"/>
        <v>2.6363636363636362</v>
      </c>
      <c r="N1154" s="8">
        <v>1.7050000000000001</v>
      </c>
      <c r="O1154" s="69">
        <f t="shared" si="98"/>
        <v>99</v>
      </c>
      <c r="P1154" s="181">
        <f t="shared" si="96"/>
        <v>3.3065134099616862</v>
      </c>
      <c r="Q1154" s="77" t="s">
        <v>716</v>
      </c>
      <c r="V1154" s="84">
        <v>0.45833333333333331</v>
      </c>
      <c r="W1154" s="85">
        <v>0.63194444444444442</v>
      </c>
      <c r="X1154" s="86">
        <f t="shared" si="97"/>
        <v>0.1736111111111111</v>
      </c>
    </row>
    <row r="1155" spans="1:24" x14ac:dyDescent="0.3">
      <c r="A1155" s="44" t="s">
        <v>8898</v>
      </c>
      <c r="B1155" s="68" t="s">
        <v>270</v>
      </c>
      <c r="C1155" s="2" t="s">
        <v>6</v>
      </c>
      <c r="D1155" s="2">
        <v>35</v>
      </c>
      <c r="E1155" s="6">
        <v>30944</v>
      </c>
      <c r="F1155" s="7">
        <v>43874.645173611112</v>
      </c>
      <c r="G1155" s="69" t="s">
        <v>4</v>
      </c>
      <c r="H1155" s="68">
        <v>637</v>
      </c>
      <c r="I1155" s="8">
        <f t="shared" ref="I1155:I1218" si="99">H1155/K1155</f>
        <v>6.4343434343434343</v>
      </c>
      <c r="J1155" s="8">
        <v>2.339</v>
      </c>
      <c r="K1155" s="69">
        <v>99</v>
      </c>
      <c r="L1155" s="68">
        <v>244</v>
      </c>
      <c r="M1155" s="8">
        <f t="shared" ref="M1155:M1218" si="100">L1155/O1155</f>
        <v>2.4646464646464645</v>
      </c>
      <c r="N1155" s="8">
        <v>1.5</v>
      </c>
      <c r="O1155" s="69">
        <f t="shared" si="98"/>
        <v>99</v>
      </c>
      <c r="P1155" s="181">
        <f t="shared" ref="P1155:P1218" si="101">I1155/M1155</f>
        <v>2.610655737704918</v>
      </c>
      <c r="Q1155" s="77" t="s">
        <v>716</v>
      </c>
      <c r="V1155" s="84">
        <v>0.48194444444444445</v>
      </c>
      <c r="W1155" s="85">
        <v>0.64583333333333337</v>
      </c>
      <c r="X1155" s="86">
        <f t="shared" ref="X1155:X1218" si="102">IF(AND(W1155&lt;&gt;0,V1155&lt;&gt;0),W1155-V1155,"No_data")</f>
        <v>0.16388888888888892</v>
      </c>
    </row>
    <row r="1156" spans="1:24" x14ac:dyDescent="0.3">
      <c r="A1156" s="44" t="s">
        <v>8899</v>
      </c>
      <c r="B1156" s="68" t="s">
        <v>368</v>
      </c>
      <c r="C1156" s="2" t="s">
        <v>1</v>
      </c>
      <c r="D1156" s="2">
        <v>59</v>
      </c>
      <c r="E1156" s="6">
        <v>22148</v>
      </c>
      <c r="F1156" s="7">
        <v>43874.657546296294</v>
      </c>
      <c r="G1156" s="69" t="s">
        <v>4</v>
      </c>
      <c r="H1156" s="68">
        <v>2158</v>
      </c>
      <c r="I1156" s="8">
        <f t="shared" si="99"/>
        <v>21.797979797979799</v>
      </c>
      <c r="J1156" s="8">
        <v>5.81</v>
      </c>
      <c r="K1156" s="69">
        <v>99</v>
      </c>
      <c r="L1156" s="68">
        <v>365</v>
      </c>
      <c r="M1156" s="8">
        <f t="shared" si="100"/>
        <v>3.6868686868686869</v>
      </c>
      <c r="N1156" s="8">
        <v>1.8720000000000001</v>
      </c>
      <c r="O1156" s="69">
        <f t="shared" si="98"/>
        <v>99</v>
      </c>
      <c r="P1156" s="181">
        <f t="shared" si="101"/>
        <v>5.912328767123288</v>
      </c>
      <c r="Q1156" s="77" t="s">
        <v>716</v>
      </c>
      <c r="V1156" s="84">
        <v>0.49027777777777781</v>
      </c>
      <c r="W1156" s="85">
        <v>0.66666666666666663</v>
      </c>
      <c r="X1156" s="86">
        <f t="shared" si="102"/>
        <v>0.17638888888888882</v>
      </c>
    </row>
    <row r="1157" spans="1:24" x14ac:dyDescent="0.3">
      <c r="A1157" s="44" t="s">
        <v>8900</v>
      </c>
      <c r="B1157" s="68" t="s">
        <v>8901</v>
      </c>
      <c r="C1157" s="2" t="s">
        <v>6</v>
      </c>
      <c r="D1157" s="2">
        <v>60</v>
      </c>
      <c r="E1157" s="6">
        <v>21651</v>
      </c>
      <c r="F1157" s="7">
        <v>43874.681851851848</v>
      </c>
      <c r="G1157" s="69" t="s">
        <v>4</v>
      </c>
      <c r="H1157" s="68">
        <v>1652</v>
      </c>
      <c r="I1157" s="8">
        <f t="shared" si="99"/>
        <v>16.686868686868689</v>
      </c>
      <c r="J1157" s="8">
        <v>3.407</v>
      </c>
      <c r="K1157" s="69">
        <v>99</v>
      </c>
      <c r="L1157" s="68">
        <v>399</v>
      </c>
      <c r="M1157" s="8">
        <f t="shared" si="100"/>
        <v>4.0303030303030303</v>
      </c>
      <c r="N1157" s="8">
        <v>1.843</v>
      </c>
      <c r="O1157" s="69">
        <f t="shared" si="98"/>
        <v>99</v>
      </c>
      <c r="P1157" s="181">
        <f t="shared" si="101"/>
        <v>4.1403508771929829</v>
      </c>
      <c r="Q1157" s="77" t="s">
        <v>716</v>
      </c>
      <c r="V1157" s="84">
        <v>0.50694444444444442</v>
      </c>
      <c r="W1157" s="85">
        <v>0.68055555555555547</v>
      </c>
      <c r="X1157" s="86">
        <f t="shared" si="102"/>
        <v>0.17361111111111105</v>
      </c>
    </row>
    <row r="1158" spans="1:24" x14ac:dyDescent="0.3">
      <c r="A1158" s="44" t="s">
        <v>8902</v>
      </c>
      <c r="B1158" s="68" t="s">
        <v>8903</v>
      </c>
      <c r="C1158" s="2" t="s">
        <v>6</v>
      </c>
      <c r="D1158" s="2">
        <v>55</v>
      </c>
      <c r="E1158" s="6">
        <v>23718</v>
      </c>
      <c r="F1158" s="7">
        <v>43875.518171296295</v>
      </c>
      <c r="G1158" s="69" t="s">
        <v>4</v>
      </c>
      <c r="H1158" s="68">
        <v>821</v>
      </c>
      <c r="I1158" s="8">
        <f t="shared" si="99"/>
        <v>8.2929292929292924</v>
      </c>
      <c r="J1158" s="8">
        <v>2.2690000000000001</v>
      </c>
      <c r="K1158" s="69">
        <v>99</v>
      </c>
      <c r="L1158" s="68">
        <v>413</v>
      </c>
      <c r="M1158" s="8">
        <f t="shared" si="100"/>
        <v>4.1717171717171722</v>
      </c>
      <c r="N1158" s="8">
        <v>2.2719999999999998</v>
      </c>
      <c r="O1158" s="69">
        <f t="shared" si="98"/>
        <v>99</v>
      </c>
      <c r="P1158" s="181">
        <f t="shared" si="101"/>
        <v>1.9878934624697333</v>
      </c>
      <c r="Q1158" s="77" t="s">
        <v>716</v>
      </c>
      <c r="V1158" s="84">
        <v>0.3659722222222222</v>
      </c>
      <c r="W1158" s="85">
        <v>0.52083333333333337</v>
      </c>
      <c r="X1158" s="86">
        <f t="shared" si="102"/>
        <v>0.15486111111111117</v>
      </c>
    </row>
    <row r="1159" spans="1:24" x14ac:dyDescent="0.3">
      <c r="A1159" s="44" t="s">
        <v>8904</v>
      </c>
      <c r="B1159" s="68" t="s">
        <v>1208</v>
      </c>
      <c r="C1159" s="2" t="s">
        <v>6</v>
      </c>
      <c r="D1159" s="2">
        <v>48</v>
      </c>
      <c r="E1159" s="6">
        <v>26062</v>
      </c>
      <c r="F1159" s="7">
        <v>43875.551585648151</v>
      </c>
      <c r="G1159" s="69" t="s">
        <v>4</v>
      </c>
      <c r="H1159" s="68">
        <v>3127</v>
      </c>
      <c r="I1159" s="8">
        <f t="shared" si="99"/>
        <v>31.585858585858585</v>
      </c>
      <c r="J1159" s="8">
        <v>5.8659999999999997</v>
      </c>
      <c r="K1159" s="69">
        <v>99</v>
      </c>
      <c r="L1159" s="68">
        <v>1043</v>
      </c>
      <c r="M1159" s="8">
        <f t="shared" si="100"/>
        <v>10.535353535353535</v>
      </c>
      <c r="N1159" s="8">
        <v>3.3879999999999999</v>
      </c>
      <c r="O1159" s="69">
        <f t="shared" si="98"/>
        <v>99</v>
      </c>
      <c r="P1159" s="181">
        <f t="shared" si="101"/>
        <v>2.9980824544582934</v>
      </c>
      <c r="Q1159" s="77" t="s">
        <v>716</v>
      </c>
      <c r="V1159" s="84">
        <v>0.41180555555555554</v>
      </c>
      <c r="W1159" s="85">
        <v>0.55555555555555558</v>
      </c>
      <c r="X1159" s="86">
        <f t="shared" si="102"/>
        <v>0.14375000000000004</v>
      </c>
    </row>
    <row r="1160" spans="1:24" x14ac:dyDescent="0.3">
      <c r="A1160" s="44" t="s">
        <v>8905</v>
      </c>
      <c r="B1160" s="68" t="s">
        <v>8906</v>
      </c>
      <c r="C1160" s="2" t="s">
        <v>1</v>
      </c>
      <c r="D1160" s="2">
        <v>62</v>
      </c>
      <c r="E1160" s="6">
        <v>20909</v>
      </c>
      <c r="F1160" s="7">
        <v>43875.566828703704</v>
      </c>
      <c r="G1160" s="69" t="s">
        <v>4</v>
      </c>
      <c r="H1160" s="68">
        <v>1974</v>
      </c>
      <c r="I1160" s="8">
        <f t="shared" si="99"/>
        <v>19.939393939393938</v>
      </c>
      <c r="J1160" s="8">
        <v>5.3369999999999997</v>
      </c>
      <c r="K1160" s="69">
        <v>99</v>
      </c>
      <c r="L1160" s="68">
        <v>546</v>
      </c>
      <c r="M1160" s="8">
        <f t="shared" si="100"/>
        <v>5.5151515151515156</v>
      </c>
      <c r="N1160" s="8">
        <v>2.3010000000000002</v>
      </c>
      <c r="O1160" s="69">
        <f t="shared" si="98"/>
        <v>99</v>
      </c>
      <c r="P1160" s="181">
        <f t="shared" si="101"/>
        <v>3.615384615384615</v>
      </c>
      <c r="Q1160" s="77" t="s">
        <v>716</v>
      </c>
      <c r="V1160" s="84">
        <v>0.42430555555555555</v>
      </c>
      <c r="W1160" s="85">
        <v>0.56944444444444442</v>
      </c>
      <c r="X1160" s="86">
        <f t="shared" si="102"/>
        <v>0.14513888888888887</v>
      </c>
    </row>
    <row r="1161" spans="1:24" x14ac:dyDescent="0.3">
      <c r="A1161" s="44" t="s">
        <v>8907</v>
      </c>
      <c r="B1161" s="68" t="s">
        <v>1582</v>
      </c>
      <c r="C1161" s="2" t="s">
        <v>1</v>
      </c>
      <c r="D1161" s="2">
        <v>51</v>
      </c>
      <c r="E1161" s="6">
        <v>25043</v>
      </c>
      <c r="F1161" s="7">
        <v>43875.590115740742</v>
      </c>
      <c r="G1161" s="69" t="s">
        <v>4</v>
      </c>
      <c r="H1161" s="68">
        <v>1515</v>
      </c>
      <c r="I1161" s="8">
        <f t="shared" si="99"/>
        <v>15.303030303030303</v>
      </c>
      <c r="J1161" s="8">
        <v>3.919</v>
      </c>
      <c r="K1161" s="69">
        <v>99</v>
      </c>
      <c r="L1161" s="68">
        <v>337</v>
      </c>
      <c r="M1161" s="8">
        <f t="shared" si="100"/>
        <v>3.404040404040404</v>
      </c>
      <c r="N1161" s="8">
        <v>1.8839999999999999</v>
      </c>
      <c r="O1161" s="69">
        <f t="shared" si="98"/>
        <v>99</v>
      </c>
      <c r="P1161" s="181">
        <f t="shared" si="101"/>
        <v>4.4955489614243325</v>
      </c>
      <c r="Q1161" s="77" t="s">
        <v>716</v>
      </c>
      <c r="V1161" s="84">
        <v>0.43124999999999997</v>
      </c>
      <c r="W1161" s="85">
        <v>0.59027777777777779</v>
      </c>
      <c r="X1161" s="86">
        <f t="shared" si="102"/>
        <v>0.15902777777777782</v>
      </c>
    </row>
    <row r="1162" spans="1:24" x14ac:dyDescent="0.3">
      <c r="A1162" s="44" t="s">
        <v>8908</v>
      </c>
      <c r="B1162" s="68" t="s">
        <v>610</v>
      </c>
      <c r="C1162" s="2" t="s">
        <v>1</v>
      </c>
      <c r="D1162" s="2">
        <v>57</v>
      </c>
      <c r="E1162" s="6">
        <v>22834</v>
      </c>
      <c r="F1162" s="7">
        <v>43875.601400462961</v>
      </c>
      <c r="G1162" s="69" t="s">
        <v>4</v>
      </c>
      <c r="H1162" s="68">
        <v>2318</v>
      </c>
      <c r="I1162" s="8">
        <f t="shared" si="99"/>
        <v>23.18</v>
      </c>
      <c r="J1162" s="8">
        <v>5.0039999999999996</v>
      </c>
      <c r="K1162" s="69">
        <v>100</v>
      </c>
      <c r="L1162" s="68">
        <v>311</v>
      </c>
      <c r="M1162" s="8">
        <f t="shared" si="100"/>
        <v>3.11</v>
      </c>
      <c r="N1162" s="8">
        <v>1.847</v>
      </c>
      <c r="O1162" s="69">
        <f t="shared" si="98"/>
        <v>100</v>
      </c>
      <c r="P1162" s="181">
        <f t="shared" si="101"/>
        <v>7.4533762057877819</v>
      </c>
      <c r="Q1162" s="77" t="s">
        <v>716</v>
      </c>
      <c r="V1162" s="84">
        <v>0.45208333333333334</v>
      </c>
      <c r="W1162" s="85">
        <v>0.60416666666666663</v>
      </c>
      <c r="X1162" s="86">
        <f t="shared" si="102"/>
        <v>0.15208333333333329</v>
      </c>
    </row>
    <row r="1163" spans="1:24" x14ac:dyDescent="0.3">
      <c r="A1163" s="44" t="s">
        <v>8909</v>
      </c>
      <c r="B1163" s="68" t="s">
        <v>15</v>
      </c>
      <c r="C1163" s="2" t="s">
        <v>1</v>
      </c>
      <c r="D1163" s="2">
        <v>55</v>
      </c>
      <c r="E1163" s="6">
        <v>23460</v>
      </c>
      <c r="F1163" s="7">
        <v>43875.617708333331</v>
      </c>
      <c r="G1163" s="69" t="s">
        <v>4</v>
      </c>
      <c r="H1163" s="68">
        <v>2433</v>
      </c>
      <c r="I1163" s="8">
        <f t="shared" si="99"/>
        <v>24.33</v>
      </c>
      <c r="J1163" s="8">
        <v>4.7530000000000001</v>
      </c>
      <c r="K1163" s="69">
        <v>100</v>
      </c>
      <c r="L1163" s="68">
        <v>491</v>
      </c>
      <c r="M1163" s="8">
        <f t="shared" si="100"/>
        <v>4.91</v>
      </c>
      <c r="N1163" s="8">
        <v>2.3570000000000002</v>
      </c>
      <c r="O1163" s="69">
        <f t="shared" si="98"/>
        <v>100</v>
      </c>
      <c r="P1163" s="181">
        <f t="shared" si="101"/>
        <v>4.9551934826883901</v>
      </c>
      <c r="Q1163" s="77" t="s">
        <v>716</v>
      </c>
      <c r="V1163" s="84">
        <v>0.47847222222222219</v>
      </c>
      <c r="W1163" s="85">
        <v>0.63194444444444442</v>
      </c>
      <c r="X1163" s="86">
        <f t="shared" si="102"/>
        <v>0.15347222222222223</v>
      </c>
    </row>
    <row r="1164" spans="1:24" x14ac:dyDescent="0.3">
      <c r="A1164" s="44" t="s">
        <v>8910</v>
      </c>
      <c r="B1164" s="68" t="s">
        <v>8911</v>
      </c>
      <c r="C1164" s="2" t="s">
        <v>1</v>
      </c>
      <c r="D1164" s="2">
        <v>52</v>
      </c>
      <c r="E1164" s="6">
        <v>24614</v>
      </c>
      <c r="F1164" s="7">
        <v>43875.632372685184</v>
      </c>
      <c r="G1164" s="69" t="s">
        <v>4</v>
      </c>
      <c r="H1164" s="68">
        <v>1587</v>
      </c>
      <c r="I1164" s="8">
        <f t="shared" si="99"/>
        <v>16.030303030303031</v>
      </c>
      <c r="J1164" s="8">
        <v>4.7949999999999999</v>
      </c>
      <c r="K1164" s="69">
        <v>99</v>
      </c>
      <c r="L1164" s="68">
        <v>302</v>
      </c>
      <c r="M1164" s="8">
        <f t="shared" si="100"/>
        <v>3.0505050505050506</v>
      </c>
      <c r="N1164" s="8">
        <v>1.798</v>
      </c>
      <c r="O1164" s="69">
        <f t="shared" si="98"/>
        <v>99</v>
      </c>
      <c r="P1164" s="181">
        <f t="shared" si="101"/>
        <v>5.2549668874172184</v>
      </c>
      <c r="Q1164" s="77" t="s">
        <v>716</v>
      </c>
      <c r="V1164" s="84">
        <v>0.44097222222222227</v>
      </c>
      <c r="W1164" s="85">
        <v>0.53472222222222221</v>
      </c>
      <c r="X1164" s="86">
        <f t="shared" si="102"/>
        <v>9.3749999999999944E-2</v>
      </c>
    </row>
    <row r="1165" spans="1:24" x14ac:dyDescent="0.3">
      <c r="A1165" s="44" t="s">
        <v>8912</v>
      </c>
      <c r="B1165" s="68" t="s">
        <v>8913</v>
      </c>
      <c r="C1165" s="2" t="s">
        <v>1</v>
      </c>
      <c r="D1165" s="2">
        <v>51</v>
      </c>
      <c r="E1165" s="6">
        <v>24895</v>
      </c>
      <c r="F1165" s="7">
        <v>43875.648287037038</v>
      </c>
      <c r="G1165" s="69" t="s">
        <v>4</v>
      </c>
      <c r="H1165" s="68">
        <v>1342</v>
      </c>
      <c r="I1165" s="8">
        <f t="shared" si="99"/>
        <v>13.555555555555555</v>
      </c>
      <c r="J1165" s="8">
        <v>3.8340000000000001</v>
      </c>
      <c r="K1165" s="69">
        <v>99</v>
      </c>
      <c r="L1165" s="68">
        <v>388</v>
      </c>
      <c r="M1165" s="8">
        <f t="shared" si="100"/>
        <v>3.9191919191919191</v>
      </c>
      <c r="N1165" s="8">
        <v>2.1520000000000001</v>
      </c>
      <c r="O1165" s="69">
        <f t="shared" si="98"/>
        <v>99</v>
      </c>
      <c r="P1165" s="181">
        <f t="shared" si="101"/>
        <v>3.4587628865979383</v>
      </c>
      <c r="Q1165" s="77" t="s">
        <v>716</v>
      </c>
      <c r="V1165" s="84">
        <v>0.48749999999999999</v>
      </c>
      <c r="W1165" s="85">
        <v>0.65277777777777779</v>
      </c>
      <c r="X1165" s="86">
        <f t="shared" si="102"/>
        <v>0.1652777777777778</v>
      </c>
    </row>
    <row r="1166" spans="1:24" x14ac:dyDescent="0.3">
      <c r="A1166" s="44" t="s">
        <v>8914</v>
      </c>
      <c r="B1166" s="68" t="s">
        <v>1479</v>
      </c>
      <c r="C1166" s="2" t="s">
        <v>1</v>
      </c>
      <c r="D1166" s="2">
        <v>57</v>
      </c>
      <c r="E1166" s="6">
        <v>22699</v>
      </c>
      <c r="F1166" s="7">
        <v>43875.663877314815</v>
      </c>
      <c r="G1166" s="69" t="s">
        <v>4</v>
      </c>
      <c r="H1166" s="68">
        <v>2492</v>
      </c>
      <c r="I1166" s="8">
        <f t="shared" si="99"/>
        <v>25.171717171717173</v>
      </c>
      <c r="J1166" s="8">
        <v>6.2119999999999997</v>
      </c>
      <c r="K1166" s="69">
        <v>99</v>
      </c>
      <c r="L1166" s="68">
        <v>524</v>
      </c>
      <c r="M1166" s="8">
        <f t="shared" si="100"/>
        <v>5.2929292929292933</v>
      </c>
      <c r="N1166" s="8">
        <v>2.1909999999999998</v>
      </c>
      <c r="O1166" s="69">
        <f t="shared" si="98"/>
        <v>99</v>
      </c>
      <c r="P1166" s="181">
        <f t="shared" si="101"/>
        <v>4.7557251908396942</v>
      </c>
      <c r="Q1166" s="77" t="s">
        <v>716</v>
      </c>
      <c r="V1166" s="84">
        <v>0.5</v>
      </c>
      <c r="W1166" s="85">
        <v>0.66666666666666663</v>
      </c>
      <c r="X1166" s="86">
        <f t="shared" si="102"/>
        <v>0.16666666666666663</v>
      </c>
    </row>
    <row r="1167" spans="1:24" x14ac:dyDescent="0.3">
      <c r="A1167" s="44" t="s">
        <v>8915</v>
      </c>
      <c r="B1167" s="68" t="s">
        <v>8916</v>
      </c>
      <c r="C1167" s="2" t="s">
        <v>6</v>
      </c>
      <c r="D1167" s="2">
        <v>25</v>
      </c>
      <c r="E1167" s="6">
        <v>34660</v>
      </c>
      <c r="F1167" s="7">
        <v>43875.675254629627</v>
      </c>
      <c r="G1167" s="69" t="s">
        <v>4</v>
      </c>
      <c r="H1167" s="68">
        <v>1104</v>
      </c>
      <c r="I1167" s="8">
        <f t="shared" si="99"/>
        <v>11.151515151515152</v>
      </c>
      <c r="J1167" s="8">
        <v>3.5059999999999998</v>
      </c>
      <c r="K1167" s="69">
        <v>99</v>
      </c>
      <c r="L1167" s="68">
        <v>846</v>
      </c>
      <c r="M1167" s="8">
        <f t="shared" si="100"/>
        <v>8.545454545454545</v>
      </c>
      <c r="N1167" s="8">
        <v>3.6030000000000002</v>
      </c>
      <c r="O1167" s="69">
        <f t="shared" si="98"/>
        <v>99</v>
      </c>
      <c r="P1167" s="181">
        <f t="shared" si="101"/>
        <v>1.3049645390070923</v>
      </c>
      <c r="Q1167" s="77" t="s">
        <v>716</v>
      </c>
      <c r="V1167" s="84">
        <v>0.5131944444444444</v>
      </c>
      <c r="W1167" s="85">
        <v>0.68055555555555547</v>
      </c>
      <c r="X1167" s="86">
        <f t="shared" si="102"/>
        <v>0.16736111111111107</v>
      </c>
    </row>
    <row r="1168" spans="1:24" x14ac:dyDescent="0.3">
      <c r="A1168" s="44" t="s">
        <v>7443</v>
      </c>
      <c r="B1168" s="68" t="s">
        <v>7444</v>
      </c>
      <c r="C1168" s="2" t="s">
        <v>6</v>
      </c>
      <c r="D1168" s="2">
        <v>69</v>
      </c>
      <c r="E1168" s="6">
        <v>18674</v>
      </c>
      <c r="F1168" s="7">
        <v>43878.518587962964</v>
      </c>
      <c r="G1168" s="69" t="s">
        <v>4</v>
      </c>
      <c r="H1168" s="68">
        <v>1612</v>
      </c>
      <c r="I1168" s="8">
        <f t="shared" si="99"/>
        <v>16.282828282828284</v>
      </c>
      <c r="J1168" s="8">
        <v>4.8890000000000002</v>
      </c>
      <c r="K1168" s="69">
        <v>99</v>
      </c>
      <c r="L1168" s="68">
        <v>404</v>
      </c>
      <c r="M1168" s="8">
        <f t="shared" si="100"/>
        <v>4.0808080808080804</v>
      </c>
      <c r="N1168" s="8">
        <v>1.85</v>
      </c>
      <c r="O1168" s="69">
        <f t="shared" si="98"/>
        <v>99</v>
      </c>
      <c r="P1168" s="181">
        <f t="shared" si="101"/>
        <v>3.9900990099009905</v>
      </c>
      <c r="Q1168" s="77" t="s">
        <v>716</v>
      </c>
      <c r="V1168" s="84">
        <v>0.36805555555555558</v>
      </c>
      <c r="W1168" s="85">
        <v>0.52083333333333337</v>
      </c>
      <c r="X1168" s="86">
        <f t="shared" si="102"/>
        <v>0.15277777777777779</v>
      </c>
    </row>
    <row r="1169" spans="1:24" x14ac:dyDescent="0.3">
      <c r="A1169" s="44" t="s">
        <v>8917</v>
      </c>
      <c r="B1169" s="68" t="s">
        <v>647</v>
      </c>
      <c r="C1169" s="2" t="s">
        <v>1</v>
      </c>
      <c r="D1169" s="2">
        <v>46</v>
      </c>
      <c r="E1169" s="6">
        <v>26973</v>
      </c>
      <c r="F1169" s="7">
        <v>43878.532569444447</v>
      </c>
      <c r="G1169" s="69" t="s">
        <v>4</v>
      </c>
      <c r="H1169" s="68">
        <v>1688</v>
      </c>
      <c r="I1169" s="8">
        <f t="shared" si="99"/>
        <v>17.050505050505052</v>
      </c>
      <c r="J1169" s="8">
        <v>4.4870000000000001</v>
      </c>
      <c r="K1169" s="69">
        <v>99</v>
      </c>
      <c r="L1169" s="68">
        <v>486</v>
      </c>
      <c r="M1169" s="8">
        <f t="shared" si="100"/>
        <v>4.9090909090909092</v>
      </c>
      <c r="N1169" s="8">
        <v>2.1240000000000001</v>
      </c>
      <c r="O1169" s="69">
        <f t="shared" si="98"/>
        <v>99</v>
      </c>
      <c r="P1169" s="181">
        <f t="shared" si="101"/>
        <v>3.4732510288065845</v>
      </c>
      <c r="Q1169" s="77" t="s">
        <v>716</v>
      </c>
      <c r="V1169" s="84">
        <v>0.38472222222222219</v>
      </c>
      <c r="W1169" s="85">
        <v>0.53472222222222221</v>
      </c>
      <c r="X1169" s="86">
        <f t="shared" si="102"/>
        <v>0.15000000000000002</v>
      </c>
    </row>
    <row r="1170" spans="1:24" x14ac:dyDescent="0.3">
      <c r="A1170" s="44" t="s">
        <v>8918</v>
      </c>
      <c r="B1170" s="68" t="s">
        <v>8919</v>
      </c>
      <c r="C1170" s="2" t="s">
        <v>6</v>
      </c>
      <c r="D1170" s="2">
        <v>66</v>
      </c>
      <c r="E1170" s="6">
        <v>19621</v>
      </c>
      <c r="F1170" s="7">
        <v>43878.545300925929</v>
      </c>
      <c r="G1170" s="69" t="s">
        <v>4</v>
      </c>
      <c r="H1170" s="68">
        <v>1229</v>
      </c>
      <c r="I1170" s="8">
        <f t="shared" si="99"/>
        <v>12.414141414141413</v>
      </c>
      <c r="J1170" s="8">
        <v>3.7010000000000001</v>
      </c>
      <c r="K1170" s="69">
        <v>99</v>
      </c>
      <c r="L1170" s="68">
        <v>354</v>
      </c>
      <c r="M1170" s="8">
        <f t="shared" si="100"/>
        <v>3.5757575757575757</v>
      </c>
      <c r="N1170" s="8">
        <v>2.0209999999999999</v>
      </c>
      <c r="O1170" s="69">
        <f t="shared" si="98"/>
        <v>99</v>
      </c>
      <c r="P1170" s="181">
        <f t="shared" si="101"/>
        <v>3.4717514124293785</v>
      </c>
      <c r="Q1170" s="77" t="s">
        <v>716</v>
      </c>
      <c r="V1170" s="84">
        <v>0.38541666666666669</v>
      </c>
      <c r="W1170" s="85">
        <v>0.54861111111111105</v>
      </c>
      <c r="X1170" s="86">
        <f t="shared" si="102"/>
        <v>0.16319444444444436</v>
      </c>
    </row>
    <row r="1171" spans="1:24" x14ac:dyDescent="0.3">
      <c r="A1171" s="44" t="s">
        <v>8920</v>
      </c>
      <c r="B1171" s="68" t="s">
        <v>8921</v>
      </c>
      <c r="C1171" s="2" t="s">
        <v>6</v>
      </c>
      <c r="D1171" s="2">
        <v>74</v>
      </c>
      <c r="E1171" s="6">
        <v>16652</v>
      </c>
      <c r="F1171" s="7">
        <v>43878.567337962966</v>
      </c>
      <c r="G1171" s="69" t="s">
        <v>4</v>
      </c>
      <c r="H1171" s="68">
        <v>1520</v>
      </c>
      <c r="I1171" s="8">
        <f t="shared" si="99"/>
        <v>15.353535353535353</v>
      </c>
      <c r="J1171" s="8">
        <v>3.8210000000000002</v>
      </c>
      <c r="K1171" s="69">
        <v>99</v>
      </c>
      <c r="L1171" s="68">
        <v>537</v>
      </c>
      <c r="M1171" s="8">
        <f t="shared" si="100"/>
        <v>5.4242424242424239</v>
      </c>
      <c r="N1171" s="8">
        <v>2.4460000000000002</v>
      </c>
      <c r="O1171" s="69">
        <f t="shared" si="98"/>
        <v>99</v>
      </c>
      <c r="P1171" s="181">
        <f t="shared" si="101"/>
        <v>2.830540037243948</v>
      </c>
      <c r="Q1171" s="77" t="s">
        <v>716</v>
      </c>
      <c r="V1171" s="84">
        <v>0.4069444444444445</v>
      </c>
      <c r="W1171" s="85">
        <v>0.56944444444444442</v>
      </c>
      <c r="X1171" s="86">
        <f t="shared" si="102"/>
        <v>0.16249999999999992</v>
      </c>
    </row>
    <row r="1172" spans="1:24" x14ac:dyDescent="0.3">
      <c r="A1172" s="44" t="s">
        <v>8922</v>
      </c>
      <c r="B1172" s="68" t="s">
        <v>466</v>
      </c>
      <c r="C1172" s="2" t="s">
        <v>1</v>
      </c>
      <c r="D1172" s="2">
        <v>64</v>
      </c>
      <c r="E1172" s="6">
        <v>20290</v>
      </c>
      <c r="F1172" s="7">
        <v>43878.583472222221</v>
      </c>
      <c r="G1172" s="69" t="s">
        <v>4</v>
      </c>
      <c r="H1172" s="68">
        <v>2004</v>
      </c>
      <c r="I1172" s="8">
        <f t="shared" si="99"/>
        <v>20.04</v>
      </c>
      <c r="J1172" s="8">
        <v>5.5629999999999997</v>
      </c>
      <c r="K1172" s="69">
        <v>100</v>
      </c>
      <c r="L1172" s="68">
        <v>502</v>
      </c>
      <c r="M1172" s="8">
        <f t="shared" si="100"/>
        <v>5.0199999999999996</v>
      </c>
      <c r="N1172" s="8">
        <v>2.202</v>
      </c>
      <c r="O1172" s="69">
        <f t="shared" si="98"/>
        <v>100</v>
      </c>
      <c r="P1172" s="181">
        <f t="shared" si="101"/>
        <v>3.9920318725099602</v>
      </c>
      <c r="Q1172" s="77" t="s">
        <v>716</v>
      </c>
      <c r="V1172" s="84">
        <v>0.42708333333333331</v>
      </c>
      <c r="W1172" s="85">
        <v>0.58333333333333337</v>
      </c>
      <c r="X1172" s="86">
        <f t="shared" si="102"/>
        <v>0.15625000000000006</v>
      </c>
    </row>
    <row r="1173" spans="1:24" x14ac:dyDescent="0.3">
      <c r="A1173" s="44" t="s">
        <v>2266</v>
      </c>
      <c r="B1173" s="68" t="s">
        <v>1587</v>
      </c>
      <c r="C1173" s="2" t="s">
        <v>1</v>
      </c>
      <c r="D1173" s="2">
        <v>47</v>
      </c>
      <c r="E1173" s="6">
        <v>26669</v>
      </c>
      <c r="F1173" s="7">
        <v>43878.594733796293</v>
      </c>
      <c r="G1173" s="69" t="s">
        <v>4</v>
      </c>
      <c r="H1173" s="68">
        <v>1000</v>
      </c>
      <c r="I1173" s="8">
        <f t="shared" si="99"/>
        <v>10.1010101010101</v>
      </c>
      <c r="J1173" s="8">
        <v>3.202</v>
      </c>
      <c r="K1173" s="69">
        <v>99</v>
      </c>
      <c r="L1173" s="68">
        <v>395</v>
      </c>
      <c r="M1173" s="8">
        <f t="shared" si="100"/>
        <v>3.9898989898989901</v>
      </c>
      <c r="N1173" s="8">
        <v>1.919</v>
      </c>
      <c r="O1173" s="69">
        <f t="shared" si="98"/>
        <v>99</v>
      </c>
      <c r="P1173" s="181">
        <f t="shared" si="101"/>
        <v>2.5316455696202529</v>
      </c>
      <c r="Q1173" s="77" t="s">
        <v>716</v>
      </c>
      <c r="V1173" s="84">
        <v>0.43333333333333335</v>
      </c>
      <c r="W1173" s="85">
        <v>0.59722222222222221</v>
      </c>
      <c r="X1173" s="86">
        <f t="shared" si="102"/>
        <v>0.16388888888888886</v>
      </c>
    </row>
    <row r="1174" spans="1:24" x14ac:dyDescent="0.3">
      <c r="A1174" s="44" t="s">
        <v>8923</v>
      </c>
      <c r="B1174" s="68" t="s">
        <v>8924</v>
      </c>
      <c r="C1174" s="2" t="s">
        <v>6</v>
      </c>
      <c r="D1174" s="2">
        <v>77</v>
      </c>
      <c r="E1174" s="6">
        <v>15445</v>
      </c>
      <c r="F1174" s="7">
        <v>43878.611296296294</v>
      </c>
      <c r="G1174" s="69" t="s">
        <v>4</v>
      </c>
      <c r="H1174" s="68">
        <v>1339</v>
      </c>
      <c r="I1174" s="8">
        <f t="shared" si="99"/>
        <v>13.39</v>
      </c>
      <c r="J1174" s="8">
        <v>3.9180000000000001</v>
      </c>
      <c r="K1174" s="69">
        <v>100</v>
      </c>
      <c r="L1174" s="68">
        <v>615</v>
      </c>
      <c r="M1174" s="8">
        <f t="shared" si="100"/>
        <v>6.15</v>
      </c>
      <c r="N1174" s="8">
        <v>2.7210000000000001</v>
      </c>
      <c r="O1174" s="69">
        <f t="shared" si="98"/>
        <v>100</v>
      </c>
      <c r="P1174" s="181">
        <f t="shared" si="101"/>
        <v>2.1772357723577236</v>
      </c>
      <c r="Q1174" s="77" t="s">
        <v>716</v>
      </c>
      <c r="V1174" s="84">
        <v>0.45694444444444443</v>
      </c>
      <c r="W1174" s="85">
        <v>0.61805555555555558</v>
      </c>
      <c r="X1174" s="86">
        <f t="shared" si="102"/>
        <v>0.16111111111111115</v>
      </c>
    </row>
    <row r="1175" spans="1:24" x14ac:dyDescent="0.3">
      <c r="A1175" s="44" t="s">
        <v>8925</v>
      </c>
      <c r="B1175" s="68" t="s">
        <v>1819</v>
      </c>
      <c r="C1175" s="2" t="s">
        <v>1</v>
      </c>
      <c r="D1175" s="2">
        <v>77</v>
      </c>
      <c r="E1175" s="6">
        <v>15462</v>
      </c>
      <c r="F1175" s="7">
        <v>43878.629166666666</v>
      </c>
      <c r="G1175" s="69" t="s">
        <v>4</v>
      </c>
      <c r="H1175" s="68">
        <v>1461</v>
      </c>
      <c r="I1175" s="8">
        <f t="shared" si="99"/>
        <v>14.757575757575758</v>
      </c>
      <c r="J1175" s="8">
        <v>4.0359999999999996</v>
      </c>
      <c r="K1175" s="69">
        <v>99</v>
      </c>
      <c r="L1175" s="68">
        <v>586</v>
      </c>
      <c r="M1175" s="8">
        <f t="shared" si="100"/>
        <v>5.9191919191919196</v>
      </c>
      <c r="N1175" s="8">
        <v>2.3980000000000001</v>
      </c>
      <c r="O1175" s="69">
        <f t="shared" si="98"/>
        <v>99</v>
      </c>
      <c r="P1175" s="181">
        <f t="shared" si="101"/>
        <v>2.493174061433447</v>
      </c>
      <c r="Q1175" s="77" t="s">
        <v>716</v>
      </c>
      <c r="V1175" s="84">
        <v>0.46875</v>
      </c>
      <c r="W1175" s="85">
        <v>0.63194444444444442</v>
      </c>
      <c r="X1175" s="86">
        <f t="shared" si="102"/>
        <v>0.16319444444444442</v>
      </c>
    </row>
    <row r="1176" spans="1:24" x14ac:dyDescent="0.3">
      <c r="A1176" s="44" t="s">
        <v>8926</v>
      </c>
      <c r="B1176" s="68" t="s">
        <v>322</v>
      </c>
      <c r="C1176" s="2" t="s">
        <v>1</v>
      </c>
      <c r="D1176" s="2">
        <v>59</v>
      </c>
      <c r="E1176" s="6">
        <v>22177</v>
      </c>
      <c r="F1176" s="7">
        <v>43878.642824074072</v>
      </c>
      <c r="G1176" s="69" t="s">
        <v>4</v>
      </c>
      <c r="H1176" s="68">
        <v>1554</v>
      </c>
      <c r="I1176" s="8">
        <f t="shared" si="99"/>
        <v>15.54</v>
      </c>
      <c r="J1176" s="8">
        <v>4.375</v>
      </c>
      <c r="K1176" s="69">
        <v>100</v>
      </c>
      <c r="L1176" s="68">
        <v>307</v>
      </c>
      <c r="M1176" s="8">
        <f t="shared" si="100"/>
        <v>3.07</v>
      </c>
      <c r="N1176" s="8">
        <v>1.6279999999999999</v>
      </c>
      <c r="O1176" s="69">
        <f t="shared" si="98"/>
        <v>100</v>
      </c>
      <c r="P1176" s="181">
        <f t="shared" si="101"/>
        <v>5.0618892508143318</v>
      </c>
      <c r="Q1176" s="77" t="s">
        <v>716</v>
      </c>
      <c r="V1176" s="84">
        <v>0.48402777777777778</v>
      </c>
      <c r="W1176" s="85">
        <v>0.64583333333333337</v>
      </c>
      <c r="X1176" s="86">
        <f t="shared" si="102"/>
        <v>0.16180555555555559</v>
      </c>
    </row>
    <row r="1177" spans="1:24" x14ac:dyDescent="0.3">
      <c r="A1177" s="44" t="s">
        <v>8927</v>
      </c>
      <c r="B1177" s="68" t="s">
        <v>8928</v>
      </c>
      <c r="C1177" s="2" t="s">
        <v>1</v>
      </c>
      <c r="D1177" s="2">
        <v>36</v>
      </c>
      <c r="E1177" s="6">
        <v>30590</v>
      </c>
      <c r="F1177" s="7">
        <v>43878.661817129629</v>
      </c>
      <c r="G1177" s="69" t="s">
        <v>4</v>
      </c>
      <c r="H1177" s="68">
        <v>908</v>
      </c>
      <c r="I1177" s="8">
        <f t="shared" si="99"/>
        <v>9.1717171717171713</v>
      </c>
      <c r="J1177" s="8">
        <v>2.8180000000000001</v>
      </c>
      <c r="K1177" s="69">
        <v>99</v>
      </c>
      <c r="L1177" s="68">
        <v>272</v>
      </c>
      <c r="M1177" s="8">
        <f t="shared" si="100"/>
        <v>2.7474747474747474</v>
      </c>
      <c r="N1177" s="8">
        <v>1.74</v>
      </c>
      <c r="O1177" s="69">
        <f t="shared" si="98"/>
        <v>99</v>
      </c>
      <c r="P1177" s="181">
        <f t="shared" si="101"/>
        <v>3.3382352941176472</v>
      </c>
      <c r="Q1177" s="77" t="s">
        <v>716</v>
      </c>
      <c r="V1177" s="84">
        <v>0.5</v>
      </c>
      <c r="W1177" s="85">
        <v>0.66666666666666663</v>
      </c>
      <c r="X1177" s="86">
        <f t="shared" si="102"/>
        <v>0.16666666666666663</v>
      </c>
    </row>
    <row r="1178" spans="1:24" x14ac:dyDescent="0.3">
      <c r="A1178" s="44" t="s">
        <v>8929</v>
      </c>
      <c r="B1178" s="68" t="s">
        <v>8930</v>
      </c>
      <c r="C1178" s="2" t="s">
        <v>6</v>
      </c>
      <c r="D1178" s="2">
        <v>48</v>
      </c>
      <c r="E1178" s="6">
        <v>26087</v>
      </c>
      <c r="F1178" s="7">
        <v>43878.674826388888</v>
      </c>
      <c r="G1178" s="69" t="s">
        <v>4</v>
      </c>
      <c r="H1178" s="68">
        <v>1371</v>
      </c>
      <c r="I1178" s="8">
        <f t="shared" si="99"/>
        <v>13.71</v>
      </c>
      <c r="J1178" s="8">
        <v>3.9729999999999999</v>
      </c>
      <c r="K1178" s="69">
        <v>100</v>
      </c>
      <c r="L1178" s="68">
        <v>282</v>
      </c>
      <c r="M1178" s="8">
        <f t="shared" si="100"/>
        <v>2.82</v>
      </c>
      <c r="N1178" s="8">
        <v>1.6419999999999999</v>
      </c>
      <c r="O1178" s="69">
        <f t="shared" si="98"/>
        <v>100</v>
      </c>
      <c r="P1178" s="181">
        <f t="shared" si="101"/>
        <v>4.8617021276595747</v>
      </c>
      <c r="Q1178" s="77" t="s">
        <v>716</v>
      </c>
      <c r="V1178" s="84">
        <v>0.50416666666666665</v>
      </c>
      <c r="W1178" s="85">
        <v>0.68055555555555547</v>
      </c>
      <c r="X1178" s="86">
        <f t="shared" si="102"/>
        <v>0.17638888888888882</v>
      </c>
    </row>
    <row r="1179" spans="1:24" x14ac:dyDescent="0.3">
      <c r="A1179" s="44" t="s">
        <v>8931</v>
      </c>
      <c r="B1179" s="68" t="s">
        <v>380</v>
      </c>
      <c r="C1179" s="2" t="s">
        <v>1</v>
      </c>
      <c r="D1179" s="2">
        <v>55</v>
      </c>
      <c r="E1179" s="6">
        <v>23508</v>
      </c>
      <c r="F1179" s="7">
        <v>43879.520740740743</v>
      </c>
      <c r="G1179" s="69" t="s">
        <v>4</v>
      </c>
      <c r="H1179" s="68">
        <v>1427</v>
      </c>
      <c r="I1179" s="8">
        <f t="shared" si="99"/>
        <v>14.414141414141413</v>
      </c>
      <c r="J1179" s="8">
        <v>4.0330000000000004</v>
      </c>
      <c r="K1179" s="69">
        <v>99</v>
      </c>
      <c r="L1179" s="68">
        <v>354</v>
      </c>
      <c r="M1179" s="8">
        <f t="shared" si="100"/>
        <v>3.5757575757575757</v>
      </c>
      <c r="N1179" s="8">
        <v>1.7729999999999999</v>
      </c>
      <c r="O1179" s="69">
        <f t="shared" si="98"/>
        <v>99</v>
      </c>
      <c r="P1179" s="181">
        <f t="shared" si="101"/>
        <v>4.0310734463276834</v>
      </c>
      <c r="Q1179" s="77" t="s">
        <v>716</v>
      </c>
      <c r="V1179" s="84">
        <v>0.36874999999999997</v>
      </c>
      <c r="W1179" s="85">
        <v>0.52083333333333337</v>
      </c>
      <c r="X1179" s="86">
        <f t="shared" si="102"/>
        <v>0.1520833333333334</v>
      </c>
    </row>
    <row r="1180" spans="1:24" x14ac:dyDescent="0.3">
      <c r="A1180" s="44" t="s">
        <v>8932</v>
      </c>
      <c r="B1180" s="68" t="s">
        <v>8933</v>
      </c>
      <c r="C1180" s="2" t="s">
        <v>6</v>
      </c>
      <c r="D1180" s="2">
        <v>52</v>
      </c>
      <c r="E1180" s="6">
        <v>24821</v>
      </c>
      <c r="F1180" s="7">
        <v>43879.534641203703</v>
      </c>
      <c r="G1180" s="69" t="s">
        <v>4</v>
      </c>
      <c r="H1180" s="68">
        <v>997</v>
      </c>
      <c r="I1180" s="8">
        <f t="shared" si="99"/>
        <v>9.9700000000000006</v>
      </c>
      <c r="J1180" s="8">
        <v>3.3439999999999999</v>
      </c>
      <c r="K1180" s="69">
        <v>100</v>
      </c>
      <c r="L1180" s="68">
        <v>315</v>
      </c>
      <c r="M1180" s="8">
        <f t="shared" si="100"/>
        <v>3.15</v>
      </c>
      <c r="N1180" s="8">
        <v>1.7490000000000001</v>
      </c>
      <c r="O1180" s="69">
        <f t="shared" si="98"/>
        <v>100</v>
      </c>
      <c r="P1180" s="181">
        <f t="shared" si="101"/>
        <v>3.1650793650793654</v>
      </c>
      <c r="Q1180" s="77" t="s">
        <v>716</v>
      </c>
      <c r="V1180" s="84">
        <v>0.37708333333333338</v>
      </c>
      <c r="W1180" s="85">
        <v>0.53472222222222221</v>
      </c>
      <c r="X1180" s="86">
        <f t="shared" si="102"/>
        <v>0.15763888888888883</v>
      </c>
    </row>
    <row r="1181" spans="1:24" x14ac:dyDescent="0.3">
      <c r="A1181" s="44" t="s">
        <v>8934</v>
      </c>
      <c r="B1181" s="68" t="s">
        <v>8935</v>
      </c>
      <c r="C1181" s="2" t="s">
        <v>1</v>
      </c>
      <c r="D1181" s="2">
        <v>62</v>
      </c>
      <c r="E1181" s="6">
        <v>21115</v>
      </c>
      <c r="F1181" s="7">
        <v>43879.557430555556</v>
      </c>
      <c r="G1181" s="69" t="s">
        <v>4</v>
      </c>
      <c r="H1181" s="68">
        <v>1689</v>
      </c>
      <c r="I1181" s="8">
        <f t="shared" si="99"/>
        <v>16.89</v>
      </c>
      <c r="J1181" s="8">
        <v>4.3639999999999999</v>
      </c>
      <c r="K1181" s="69">
        <v>100</v>
      </c>
      <c r="L1181" s="68">
        <v>255</v>
      </c>
      <c r="M1181" s="8">
        <f t="shared" si="100"/>
        <v>2.5499999999999998</v>
      </c>
      <c r="N1181" s="8">
        <v>1.72</v>
      </c>
      <c r="O1181" s="69">
        <f t="shared" si="98"/>
        <v>100</v>
      </c>
      <c r="P1181" s="181">
        <f t="shared" si="101"/>
        <v>6.6235294117647063</v>
      </c>
      <c r="Q1181" s="77" t="s">
        <v>716</v>
      </c>
      <c r="V1181" s="84">
        <v>0.38680555555555557</v>
      </c>
      <c r="W1181" s="85">
        <v>0.54861111111111105</v>
      </c>
      <c r="X1181" s="86">
        <f t="shared" si="102"/>
        <v>0.16180555555555548</v>
      </c>
    </row>
    <row r="1182" spans="1:24" x14ac:dyDescent="0.3">
      <c r="A1182" s="44" t="s">
        <v>8936</v>
      </c>
      <c r="B1182" s="68" t="s">
        <v>8937</v>
      </c>
      <c r="C1182" s="2" t="s">
        <v>6</v>
      </c>
      <c r="D1182" s="2">
        <v>46</v>
      </c>
      <c r="E1182" s="6">
        <v>26986</v>
      </c>
      <c r="F1182" s="7">
        <v>43879.57440972222</v>
      </c>
      <c r="G1182" s="69" t="s">
        <v>4</v>
      </c>
      <c r="H1182" s="68">
        <v>1830</v>
      </c>
      <c r="I1182" s="8">
        <f t="shared" si="99"/>
        <v>18.484848484848484</v>
      </c>
      <c r="J1182" s="8">
        <v>4.9619999999999997</v>
      </c>
      <c r="K1182" s="69">
        <v>99</v>
      </c>
      <c r="L1182" s="68">
        <v>482</v>
      </c>
      <c r="M1182" s="8">
        <f t="shared" si="100"/>
        <v>4.8686868686868685</v>
      </c>
      <c r="N1182" s="8">
        <v>2.23</v>
      </c>
      <c r="O1182" s="69">
        <f t="shared" si="98"/>
        <v>99</v>
      </c>
      <c r="P1182" s="181">
        <f t="shared" si="101"/>
        <v>3.796680497925311</v>
      </c>
      <c r="Q1182" s="77" t="s">
        <v>716</v>
      </c>
      <c r="V1182" s="84">
        <v>0.41805555555555557</v>
      </c>
      <c r="W1182" s="85">
        <v>0.56944444444444442</v>
      </c>
      <c r="X1182" s="86">
        <f t="shared" si="102"/>
        <v>0.15138888888888885</v>
      </c>
    </row>
    <row r="1183" spans="1:24" x14ac:dyDescent="0.3">
      <c r="A1183" s="44" t="s">
        <v>8938</v>
      </c>
      <c r="B1183" s="68" t="s">
        <v>6436</v>
      </c>
      <c r="C1183" s="2" t="s">
        <v>1</v>
      </c>
      <c r="D1183" s="2">
        <v>52</v>
      </c>
      <c r="E1183" s="6">
        <v>24724</v>
      </c>
      <c r="F1183" s="7">
        <v>43879.58630787037</v>
      </c>
      <c r="G1183" s="69" t="s">
        <v>4</v>
      </c>
      <c r="H1183" s="68">
        <v>1192</v>
      </c>
      <c r="I1183" s="8">
        <f t="shared" si="99"/>
        <v>11.92</v>
      </c>
      <c r="J1183" s="8">
        <v>3.2280000000000002</v>
      </c>
      <c r="K1183" s="69">
        <v>100</v>
      </c>
      <c r="L1183" s="68">
        <v>276</v>
      </c>
      <c r="M1183" s="8">
        <f t="shared" si="100"/>
        <v>2.76</v>
      </c>
      <c r="N1183" s="8">
        <v>1.724</v>
      </c>
      <c r="O1183" s="69">
        <f t="shared" si="98"/>
        <v>100</v>
      </c>
      <c r="P1183" s="181">
        <f t="shared" si="101"/>
        <v>4.3188405797101455</v>
      </c>
      <c r="Q1183" s="77" t="s">
        <v>716</v>
      </c>
      <c r="V1183" s="84">
        <v>0.42638888888888887</v>
      </c>
      <c r="W1183" s="85">
        <v>0.58680555555555558</v>
      </c>
      <c r="X1183" s="86">
        <f t="shared" si="102"/>
        <v>0.16041666666666671</v>
      </c>
    </row>
    <row r="1184" spans="1:24" x14ac:dyDescent="0.3">
      <c r="A1184" s="44" t="s">
        <v>2328</v>
      </c>
      <c r="B1184" s="68" t="s">
        <v>153</v>
      </c>
      <c r="C1184" s="2" t="s">
        <v>1</v>
      </c>
      <c r="D1184" s="2">
        <v>38</v>
      </c>
      <c r="E1184" s="6">
        <v>29705</v>
      </c>
      <c r="F1184" s="7">
        <v>43879.598587962966</v>
      </c>
      <c r="G1184" s="69" t="s">
        <v>4</v>
      </c>
      <c r="H1184" s="68">
        <v>711</v>
      </c>
      <c r="I1184" s="8">
        <f t="shared" si="99"/>
        <v>7.11</v>
      </c>
      <c r="J1184" s="8">
        <v>2.5379999999999998</v>
      </c>
      <c r="K1184" s="69">
        <v>100</v>
      </c>
      <c r="L1184" s="68">
        <v>189</v>
      </c>
      <c r="M1184" s="8">
        <f t="shared" si="100"/>
        <v>1.89</v>
      </c>
      <c r="N1184" s="8">
        <v>1.4059999999999999</v>
      </c>
      <c r="O1184" s="69">
        <f t="shared" si="98"/>
        <v>100</v>
      </c>
      <c r="P1184" s="181">
        <f t="shared" si="101"/>
        <v>3.7619047619047623</v>
      </c>
      <c r="Q1184" s="77" t="s">
        <v>716</v>
      </c>
      <c r="V1184" s="84">
        <v>0.44305555555555554</v>
      </c>
      <c r="W1184" s="85">
        <v>0.59722222222222221</v>
      </c>
      <c r="X1184" s="86">
        <f t="shared" si="102"/>
        <v>0.15416666666666667</v>
      </c>
    </row>
    <row r="1185" spans="1:24" x14ac:dyDescent="0.3">
      <c r="A1185" s="44" t="s">
        <v>8939</v>
      </c>
      <c r="B1185" s="68" t="s">
        <v>54</v>
      </c>
      <c r="C1185" s="2" t="s">
        <v>1</v>
      </c>
      <c r="D1185" s="2">
        <v>48</v>
      </c>
      <c r="E1185" s="6">
        <v>26147</v>
      </c>
      <c r="F1185" s="7">
        <v>43879.615254629629</v>
      </c>
      <c r="G1185" s="69" t="s">
        <v>4</v>
      </c>
      <c r="H1185" s="68">
        <v>1590</v>
      </c>
      <c r="I1185" s="8">
        <f t="shared" si="99"/>
        <v>15.9</v>
      </c>
      <c r="J1185" s="8">
        <v>3.8359999999999999</v>
      </c>
      <c r="K1185" s="69">
        <v>100</v>
      </c>
      <c r="L1185" s="68">
        <v>303</v>
      </c>
      <c r="M1185" s="8">
        <f t="shared" si="100"/>
        <v>3.03</v>
      </c>
      <c r="N1185" s="8">
        <v>1.696</v>
      </c>
      <c r="O1185" s="69">
        <f t="shared" si="98"/>
        <v>100</v>
      </c>
      <c r="P1185" s="181">
        <f t="shared" si="101"/>
        <v>5.2475247524752477</v>
      </c>
      <c r="Q1185" s="77" t="s">
        <v>716</v>
      </c>
      <c r="V1185" s="84">
        <v>0.46111111111111108</v>
      </c>
      <c r="W1185" s="85">
        <v>0.61805555555555558</v>
      </c>
      <c r="X1185" s="86">
        <f t="shared" si="102"/>
        <v>0.1569444444444445</v>
      </c>
    </row>
    <row r="1186" spans="1:24" x14ac:dyDescent="0.3">
      <c r="A1186" s="44" t="s">
        <v>8940</v>
      </c>
      <c r="B1186" s="68" t="s">
        <v>1987</v>
      </c>
      <c r="C1186" s="2" t="s">
        <v>1</v>
      </c>
      <c r="D1186" s="2">
        <v>66</v>
      </c>
      <c r="E1186" s="6">
        <v>19634</v>
      </c>
      <c r="F1186" s="7">
        <v>43879.62835648148</v>
      </c>
      <c r="G1186" s="69" t="s">
        <v>4</v>
      </c>
      <c r="H1186" s="68">
        <v>2314</v>
      </c>
      <c r="I1186" s="8">
        <f t="shared" si="99"/>
        <v>23.373737373737374</v>
      </c>
      <c r="J1186" s="8">
        <v>5.3040000000000003</v>
      </c>
      <c r="K1186" s="69">
        <v>99</v>
      </c>
      <c r="L1186" s="68">
        <v>325</v>
      </c>
      <c r="M1186" s="8">
        <f t="shared" si="100"/>
        <v>3.2828282828282829</v>
      </c>
      <c r="N1186" s="8">
        <v>1.879</v>
      </c>
      <c r="O1186" s="69">
        <f t="shared" si="98"/>
        <v>99</v>
      </c>
      <c r="P1186" s="181">
        <f t="shared" si="101"/>
        <v>7.12</v>
      </c>
      <c r="Q1186" s="77" t="s">
        <v>716</v>
      </c>
      <c r="V1186" s="84">
        <v>0.47430555555555554</v>
      </c>
      <c r="W1186" s="85">
        <v>0.63194444444444442</v>
      </c>
      <c r="X1186" s="86">
        <f t="shared" si="102"/>
        <v>0.15763888888888888</v>
      </c>
    </row>
    <row r="1187" spans="1:24" x14ac:dyDescent="0.3">
      <c r="A1187" s="44" t="s">
        <v>2189</v>
      </c>
      <c r="B1187" s="68" t="s">
        <v>327</v>
      </c>
      <c r="C1187" s="2" t="s">
        <v>1</v>
      </c>
      <c r="D1187" s="2">
        <v>41</v>
      </c>
      <c r="E1187" s="6">
        <v>28715</v>
      </c>
      <c r="F1187" s="7">
        <v>43879.648865740739</v>
      </c>
      <c r="G1187" s="69" t="s">
        <v>4</v>
      </c>
      <c r="H1187" s="68">
        <v>1351</v>
      </c>
      <c r="I1187" s="8">
        <f t="shared" si="99"/>
        <v>13.51</v>
      </c>
      <c r="J1187" s="8">
        <v>4.0359999999999996</v>
      </c>
      <c r="K1187" s="69">
        <v>100</v>
      </c>
      <c r="L1187" s="68">
        <v>284</v>
      </c>
      <c r="M1187" s="8">
        <f t="shared" si="100"/>
        <v>2.84</v>
      </c>
      <c r="N1187" s="8">
        <v>1.631</v>
      </c>
      <c r="O1187" s="69">
        <f t="shared" si="98"/>
        <v>100</v>
      </c>
      <c r="P1187" s="181">
        <f t="shared" si="101"/>
        <v>4.757042253521127</v>
      </c>
      <c r="Q1187" s="77" t="s">
        <v>716</v>
      </c>
      <c r="V1187" s="84">
        <v>0.47569444444444442</v>
      </c>
      <c r="W1187" s="85">
        <v>0.64583333333333337</v>
      </c>
      <c r="X1187" s="86">
        <f t="shared" si="102"/>
        <v>0.17013888888888895</v>
      </c>
    </row>
    <row r="1188" spans="1:24" x14ac:dyDescent="0.3">
      <c r="A1188" s="44" t="s">
        <v>8941</v>
      </c>
      <c r="B1188" s="68" t="s">
        <v>8942</v>
      </c>
      <c r="C1188" s="2" t="s">
        <v>6</v>
      </c>
      <c r="D1188" s="2">
        <v>72</v>
      </c>
      <c r="E1188" s="6">
        <v>17461</v>
      </c>
      <c r="F1188" s="7">
        <v>43879.664143518516</v>
      </c>
      <c r="G1188" s="69" t="s">
        <v>4</v>
      </c>
      <c r="H1188" s="68">
        <v>1275</v>
      </c>
      <c r="I1188" s="8">
        <f t="shared" si="99"/>
        <v>12.878787878787879</v>
      </c>
      <c r="J1188" s="8">
        <v>3.903</v>
      </c>
      <c r="K1188" s="69">
        <v>99</v>
      </c>
      <c r="L1188" s="68">
        <v>426</v>
      </c>
      <c r="M1188" s="8">
        <f t="shared" si="100"/>
        <v>4.3030303030303028</v>
      </c>
      <c r="N1188" s="8">
        <v>1.93</v>
      </c>
      <c r="O1188" s="69">
        <f t="shared" si="98"/>
        <v>99</v>
      </c>
      <c r="P1188" s="181">
        <f t="shared" si="101"/>
        <v>2.9929577464788735</v>
      </c>
      <c r="Q1188" s="77" t="s">
        <v>716</v>
      </c>
      <c r="V1188" s="84">
        <v>0.5</v>
      </c>
      <c r="W1188" s="85">
        <v>0.66666666666666663</v>
      </c>
      <c r="X1188" s="86">
        <f t="shared" si="102"/>
        <v>0.16666666666666663</v>
      </c>
    </row>
    <row r="1189" spans="1:24" x14ac:dyDescent="0.3">
      <c r="A1189" s="44" t="s">
        <v>8943</v>
      </c>
      <c r="B1189" s="68" t="s">
        <v>8944</v>
      </c>
      <c r="C1189" s="2" t="s">
        <v>6</v>
      </c>
      <c r="D1189" s="2">
        <v>74</v>
      </c>
      <c r="E1189" s="6">
        <v>16838</v>
      </c>
      <c r="F1189" s="7">
        <v>43879.679386574076</v>
      </c>
      <c r="G1189" s="69" t="s">
        <v>4</v>
      </c>
      <c r="H1189" s="68">
        <v>1112</v>
      </c>
      <c r="I1189" s="8">
        <f t="shared" si="99"/>
        <v>11.232323232323232</v>
      </c>
      <c r="J1189" s="8">
        <v>3.6139999999999999</v>
      </c>
      <c r="K1189" s="69">
        <v>99</v>
      </c>
      <c r="L1189" s="68">
        <v>516</v>
      </c>
      <c r="M1189" s="8">
        <f t="shared" si="100"/>
        <v>5.2121212121212119</v>
      </c>
      <c r="N1189" s="8">
        <v>2.1059999999999999</v>
      </c>
      <c r="O1189" s="69">
        <f t="shared" si="98"/>
        <v>99</v>
      </c>
      <c r="P1189" s="181">
        <f t="shared" si="101"/>
        <v>2.1550387596899223</v>
      </c>
      <c r="Q1189" s="77" t="s">
        <v>716</v>
      </c>
      <c r="V1189" s="84">
        <v>0.52777777777777779</v>
      </c>
      <c r="W1189" s="85">
        <v>0.68055555555555547</v>
      </c>
      <c r="X1189" s="86">
        <f t="shared" si="102"/>
        <v>0.15277777777777768</v>
      </c>
    </row>
    <row r="1190" spans="1:24" x14ac:dyDescent="0.3">
      <c r="A1190" s="44" t="s">
        <v>8945</v>
      </c>
      <c r="B1190" s="68" t="s">
        <v>8946</v>
      </c>
      <c r="C1190" s="2" t="s">
        <v>1</v>
      </c>
      <c r="D1190" s="2">
        <v>51</v>
      </c>
      <c r="E1190" s="6">
        <v>24910</v>
      </c>
      <c r="F1190" s="7">
        <v>43880.516747685186</v>
      </c>
      <c r="G1190" s="69" t="s">
        <v>4</v>
      </c>
      <c r="H1190" s="68">
        <v>1205</v>
      </c>
      <c r="I1190" s="8">
        <f t="shared" si="99"/>
        <v>12.05</v>
      </c>
      <c r="J1190" s="8">
        <v>3.3340000000000001</v>
      </c>
      <c r="K1190" s="69">
        <v>100</v>
      </c>
      <c r="L1190" s="68">
        <v>392</v>
      </c>
      <c r="M1190" s="8">
        <f t="shared" si="100"/>
        <v>3.92</v>
      </c>
      <c r="N1190" s="8">
        <v>2.048</v>
      </c>
      <c r="O1190" s="69">
        <f t="shared" si="98"/>
        <v>100</v>
      </c>
      <c r="P1190" s="181">
        <f t="shared" si="101"/>
        <v>3.0739795918367347</v>
      </c>
      <c r="Q1190" s="77" t="s">
        <v>716</v>
      </c>
      <c r="V1190" s="84">
        <v>0.37291666666666662</v>
      </c>
      <c r="W1190" s="85">
        <v>0.52083333333333337</v>
      </c>
      <c r="X1190" s="86">
        <f t="shared" si="102"/>
        <v>0.14791666666666675</v>
      </c>
    </row>
    <row r="1191" spans="1:24" x14ac:dyDescent="0.3">
      <c r="A1191" s="44" t="s">
        <v>8947</v>
      </c>
      <c r="B1191" s="68" t="s">
        <v>8203</v>
      </c>
      <c r="C1191" s="2" t="s">
        <v>1</v>
      </c>
      <c r="D1191" s="2">
        <v>84</v>
      </c>
      <c r="E1191" s="6">
        <v>13153</v>
      </c>
      <c r="F1191" s="7">
        <v>43880.529722222222</v>
      </c>
      <c r="G1191" s="69" t="s">
        <v>4</v>
      </c>
      <c r="H1191" s="68">
        <v>2204</v>
      </c>
      <c r="I1191" s="8">
        <f t="shared" si="99"/>
        <v>22.262626262626263</v>
      </c>
      <c r="J1191" s="8">
        <v>5.1840000000000002</v>
      </c>
      <c r="K1191" s="69">
        <v>99</v>
      </c>
      <c r="L1191" s="68">
        <v>816</v>
      </c>
      <c r="M1191" s="8">
        <f t="shared" si="100"/>
        <v>8.2424242424242422</v>
      </c>
      <c r="N1191" s="8">
        <v>2.907</v>
      </c>
      <c r="O1191" s="69">
        <f t="shared" si="98"/>
        <v>99</v>
      </c>
      <c r="P1191" s="181">
        <f t="shared" si="101"/>
        <v>2.7009803921568629</v>
      </c>
      <c r="Q1191" s="77" t="s">
        <v>716</v>
      </c>
      <c r="V1191" s="84">
        <v>0.40138888888888885</v>
      </c>
      <c r="W1191" s="85">
        <v>0.53472222222222221</v>
      </c>
      <c r="X1191" s="86">
        <f t="shared" si="102"/>
        <v>0.13333333333333336</v>
      </c>
    </row>
    <row r="1192" spans="1:24" x14ac:dyDescent="0.3">
      <c r="A1192" s="44" t="s">
        <v>8948</v>
      </c>
      <c r="B1192" s="68" t="s">
        <v>8949</v>
      </c>
      <c r="C1192" s="2" t="s">
        <v>6</v>
      </c>
      <c r="D1192" s="2">
        <v>58</v>
      </c>
      <c r="E1192" s="6">
        <v>22574</v>
      </c>
      <c r="F1192" s="7">
        <v>43880.550046296295</v>
      </c>
      <c r="G1192" s="69" t="s">
        <v>4</v>
      </c>
      <c r="H1192" s="68">
        <v>2279</v>
      </c>
      <c r="I1192" s="8">
        <f t="shared" si="99"/>
        <v>23.020202020202021</v>
      </c>
      <c r="J1192" s="8">
        <v>5.3070000000000004</v>
      </c>
      <c r="K1192" s="69">
        <v>99</v>
      </c>
      <c r="L1192" s="68">
        <v>914</v>
      </c>
      <c r="M1192" s="8">
        <f t="shared" si="100"/>
        <v>9.2323232323232318</v>
      </c>
      <c r="N1192" s="8">
        <v>3.4129999999999998</v>
      </c>
      <c r="O1192" s="69">
        <f t="shared" si="98"/>
        <v>99</v>
      </c>
      <c r="P1192" s="181">
        <f t="shared" si="101"/>
        <v>2.4934354485776806</v>
      </c>
      <c r="Q1192" s="77" t="s">
        <v>716</v>
      </c>
      <c r="V1192" s="84">
        <v>0.3888888888888889</v>
      </c>
      <c r="W1192" s="85">
        <v>0.54861111111111105</v>
      </c>
      <c r="X1192" s="86">
        <f t="shared" si="102"/>
        <v>0.15972222222222215</v>
      </c>
    </row>
    <row r="1193" spans="1:24" x14ac:dyDescent="0.3">
      <c r="A1193" s="44" t="s">
        <v>8950</v>
      </c>
      <c r="B1193" s="68" t="s">
        <v>8951</v>
      </c>
      <c r="C1193" s="2" t="s">
        <v>1</v>
      </c>
      <c r="D1193" s="2">
        <v>52</v>
      </c>
      <c r="E1193" s="6">
        <v>24880</v>
      </c>
      <c r="F1193" s="7">
        <v>43880.568391203706</v>
      </c>
      <c r="G1193" s="69" t="s">
        <v>4</v>
      </c>
      <c r="H1193" s="68">
        <v>1145</v>
      </c>
      <c r="I1193" s="8">
        <f t="shared" si="99"/>
        <v>11.565656565656566</v>
      </c>
      <c r="J1193" s="8">
        <v>3.5369999999999999</v>
      </c>
      <c r="K1193" s="69">
        <v>99</v>
      </c>
      <c r="L1193" s="68">
        <v>383</v>
      </c>
      <c r="M1193" s="8">
        <f t="shared" si="100"/>
        <v>3.8686868686868685</v>
      </c>
      <c r="N1193" s="8">
        <v>1.9670000000000001</v>
      </c>
      <c r="O1193" s="69">
        <f t="shared" si="98"/>
        <v>99</v>
      </c>
      <c r="P1193" s="181">
        <f t="shared" si="101"/>
        <v>2.9895561357702349</v>
      </c>
      <c r="Q1193" s="77" t="s">
        <v>716</v>
      </c>
      <c r="V1193" s="84">
        <v>0.4236111111111111</v>
      </c>
      <c r="W1193" s="85">
        <v>0.56944444444444442</v>
      </c>
      <c r="X1193" s="86">
        <f t="shared" si="102"/>
        <v>0.14583333333333331</v>
      </c>
    </row>
    <row r="1194" spans="1:24" x14ac:dyDescent="0.3">
      <c r="A1194" s="44" t="s">
        <v>8952</v>
      </c>
      <c r="B1194" s="68" t="s">
        <v>1753</v>
      </c>
      <c r="C1194" s="2" t="s">
        <v>1</v>
      </c>
      <c r="D1194" s="2">
        <v>47</v>
      </c>
      <c r="E1194" s="6">
        <v>26706</v>
      </c>
      <c r="F1194" s="7">
        <v>43880.581076388888</v>
      </c>
      <c r="G1194" s="69" t="s">
        <v>4</v>
      </c>
      <c r="H1194" s="68">
        <v>2120</v>
      </c>
      <c r="I1194" s="8">
        <f t="shared" si="99"/>
        <v>21.414141414141415</v>
      </c>
      <c r="J1194" s="8">
        <v>4.4539999999999997</v>
      </c>
      <c r="K1194" s="69">
        <v>99</v>
      </c>
      <c r="L1194" s="68">
        <v>510</v>
      </c>
      <c r="M1194" s="8">
        <f t="shared" si="100"/>
        <v>5.1515151515151514</v>
      </c>
      <c r="N1194" s="8">
        <v>2.371</v>
      </c>
      <c r="O1194" s="69">
        <f t="shared" si="98"/>
        <v>99</v>
      </c>
      <c r="P1194" s="181">
        <f t="shared" si="101"/>
        <v>4.1568627450980395</v>
      </c>
      <c r="Q1194" s="77" t="s">
        <v>716</v>
      </c>
      <c r="V1194" s="84">
        <v>0.44930555555555557</v>
      </c>
      <c r="W1194" s="85">
        <v>0.58333333333333337</v>
      </c>
      <c r="X1194" s="86">
        <f t="shared" si="102"/>
        <v>0.1340277777777778</v>
      </c>
    </row>
    <row r="1195" spans="1:24" x14ac:dyDescent="0.3">
      <c r="A1195" s="44" t="s">
        <v>8953</v>
      </c>
      <c r="B1195" s="68" t="s">
        <v>8954</v>
      </c>
      <c r="C1195" s="2" t="s">
        <v>1</v>
      </c>
      <c r="D1195" s="2">
        <v>56</v>
      </c>
      <c r="E1195" s="6">
        <v>23340</v>
      </c>
      <c r="F1195" s="7">
        <v>43880.60800925926</v>
      </c>
      <c r="G1195" s="69" t="s">
        <v>4</v>
      </c>
      <c r="H1195" s="68">
        <v>1735</v>
      </c>
      <c r="I1195" s="8">
        <f t="shared" si="99"/>
        <v>17.525252525252526</v>
      </c>
      <c r="J1195" s="8">
        <v>4.32</v>
      </c>
      <c r="K1195" s="69">
        <v>99</v>
      </c>
      <c r="L1195" s="68">
        <v>454</v>
      </c>
      <c r="M1195" s="8">
        <f t="shared" si="100"/>
        <v>4.5858585858585856</v>
      </c>
      <c r="N1195" s="8">
        <v>1.927</v>
      </c>
      <c r="O1195" s="69">
        <f t="shared" si="98"/>
        <v>99</v>
      </c>
      <c r="P1195" s="181">
        <f t="shared" si="101"/>
        <v>3.8215859030837009</v>
      </c>
      <c r="Q1195" s="77" t="s">
        <v>716</v>
      </c>
      <c r="V1195" s="84">
        <v>0.46736111111111112</v>
      </c>
      <c r="W1195" s="85">
        <v>0.61805555555555558</v>
      </c>
      <c r="X1195" s="86">
        <f t="shared" si="102"/>
        <v>0.15069444444444446</v>
      </c>
    </row>
    <row r="1196" spans="1:24" x14ac:dyDescent="0.3">
      <c r="A1196" s="44" t="s">
        <v>8955</v>
      </c>
      <c r="B1196" s="68" t="s">
        <v>8956</v>
      </c>
      <c r="C1196" s="2" t="s">
        <v>1</v>
      </c>
      <c r="D1196" s="2">
        <v>50</v>
      </c>
      <c r="E1196" s="6">
        <v>25330</v>
      </c>
      <c r="F1196" s="7">
        <v>43880.619791666664</v>
      </c>
      <c r="G1196" s="69" t="s">
        <v>4</v>
      </c>
      <c r="H1196" s="68">
        <v>2589</v>
      </c>
      <c r="I1196" s="8">
        <f t="shared" si="99"/>
        <v>26.151515151515152</v>
      </c>
      <c r="J1196" s="8">
        <v>5.3630000000000004</v>
      </c>
      <c r="K1196" s="69">
        <v>99</v>
      </c>
      <c r="L1196" s="68">
        <v>447</v>
      </c>
      <c r="M1196" s="8">
        <f t="shared" si="100"/>
        <v>4.5151515151515156</v>
      </c>
      <c r="N1196" s="8">
        <v>1.966</v>
      </c>
      <c r="O1196" s="69">
        <f t="shared" si="98"/>
        <v>99</v>
      </c>
      <c r="P1196" s="181">
        <f t="shared" si="101"/>
        <v>5.7919463087248317</v>
      </c>
      <c r="Q1196" s="77" t="s">
        <v>716</v>
      </c>
      <c r="V1196" s="84">
        <v>0.4861111111111111</v>
      </c>
      <c r="W1196" s="85">
        <v>0.63194444444444442</v>
      </c>
      <c r="X1196" s="86">
        <f t="shared" si="102"/>
        <v>0.14583333333333331</v>
      </c>
    </row>
    <row r="1197" spans="1:24" x14ac:dyDescent="0.3">
      <c r="A1197" s="44" t="s">
        <v>8957</v>
      </c>
      <c r="B1197" s="68" t="s">
        <v>1972</v>
      </c>
      <c r="C1197" s="2" t="s">
        <v>1</v>
      </c>
      <c r="D1197" s="2">
        <v>43</v>
      </c>
      <c r="E1197" s="6">
        <v>27881</v>
      </c>
      <c r="F1197" s="7">
        <v>43880.643263888887</v>
      </c>
      <c r="G1197" s="69" t="s">
        <v>4</v>
      </c>
      <c r="H1197" s="68">
        <v>947</v>
      </c>
      <c r="I1197" s="8">
        <f t="shared" si="99"/>
        <v>9.5656565656565657</v>
      </c>
      <c r="J1197" s="8">
        <v>3.3690000000000002</v>
      </c>
      <c r="K1197" s="69">
        <v>99</v>
      </c>
      <c r="L1197" s="68">
        <v>273</v>
      </c>
      <c r="M1197" s="8">
        <f t="shared" si="100"/>
        <v>2.7575757575757578</v>
      </c>
      <c r="N1197" s="8">
        <v>1.679</v>
      </c>
      <c r="O1197" s="69">
        <f t="shared" si="98"/>
        <v>99</v>
      </c>
      <c r="P1197" s="181">
        <f t="shared" si="101"/>
        <v>3.4688644688644685</v>
      </c>
      <c r="Q1197" s="77" t="s">
        <v>716</v>
      </c>
      <c r="V1197" s="84">
        <v>0.48749999999999999</v>
      </c>
      <c r="W1197" s="85">
        <v>0.64583333333333337</v>
      </c>
      <c r="X1197" s="86">
        <f t="shared" si="102"/>
        <v>0.15833333333333338</v>
      </c>
    </row>
    <row r="1198" spans="1:24" x14ac:dyDescent="0.3">
      <c r="A1198" s="44" t="s">
        <v>8958</v>
      </c>
      <c r="B1198" s="68" t="s">
        <v>8959</v>
      </c>
      <c r="C1198" s="2" t="s">
        <v>6</v>
      </c>
      <c r="D1198" s="2">
        <v>73</v>
      </c>
      <c r="E1198" s="6">
        <v>16898</v>
      </c>
      <c r="F1198" s="7">
        <v>43880.660381944443</v>
      </c>
      <c r="G1198" s="69" t="s">
        <v>4</v>
      </c>
      <c r="H1198" s="68">
        <v>1453</v>
      </c>
      <c r="I1198" s="8">
        <f t="shared" si="99"/>
        <v>14.53</v>
      </c>
      <c r="J1198" s="8">
        <v>4.2050000000000001</v>
      </c>
      <c r="K1198" s="69">
        <v>100</v>
      </c>
      <c r="L1198" s="68">
        <v>701</v>
      </c>
      <c r="M1198" s="8">
        <f t="shared" si="100"/>
        <v>7.01</v>
      </c>
      <c r="N1198" s="8">
        <v>2.68</v>
      </c>
      <c r="O1198" s="69">
        <f t="shared" si="98"/>
        <v>100</v>
      </c>
      <c r="P1198" s="181">
        <f t="shared" si="101"/>
        <v>2.0727532097004278</v>
      </c>
      <c r="Q1198" s="77" t="s">
        <v>716</v>
      </c>
      <c r="V1198" s="84">
        <v>0.49722222222222223</v>
      </c>
      <c r="W1198" s="85">
        <v>0.68055555555555547</v>
      </c>
      <c r="X1198" s="86">
        <f t="shared" si="102"/>
        <v>0.18333333333333324</v>
      </c>
    </row>
    <row r="1199" spans="1:24" x14ac:dyDescent="0.3">
      <c r="A1199" s="44" t="s">
        <v>8962</v>
      </c>
      <c r="B1199" s="68" t="s">
        <v>8963</v>
      </c>
      <c r="C1199" s="2" t="s">
        <v>1</v>
      </c>
      <c r="D1199" s="2">
        <v>43</v>
      </c>
      <c r="E1199" s="6">
        <v>27847</v>
      </c>
      <c r="F1199" s="7">
        <v>43881.518460648149</v>
      </c>
      <c r="G1199" s="69" t="s">
        <v>4</v>
      </c>
      <c r="H1199" s="68">
        <v>1846</v>
      </c>
      <c r="I1199" s="8">
        <f t="shared" si="99"/>
        <v>18.46</v>
      </c>
      <c r="J1199" s="8">
        <v>4.9779999999999998</v>
      </c>
      <c r="K1199" s="69">
        <v>100</v>
      </c>
      <c r="L1199" s="68">
        <v>539</v>
      </c>
      <c r="M1199" s="8">
        <f t="shared" si="100"/>
        <v>5.39</v>
      </c>
      <c r="N1199" s="8">
        <v>2.0390000000000001</v>
      </c>
      <c r="O1199" s="69">
        <f t="shared" si="98"/>
        <v>100</v>
      </c>
      <c r="P1199" s="181">
        <f t="shared" si="101"/>
        <v>3.4248608534322824</v>
      </c>
      <c r="Q1199" s="77" t="s">
        <v>716</v>
      </c>
      <c r="V1199" s="84">
        <v>0.37638888888888888</v>
      </c>
      <c r="W1199" s="85">
        <v>0.52083333333333337</v>
      </c>
      <c r="X1199" s="86">
        <f t="shared" si="102"/>
        <v>0.14444444444444449</v>
      </c>
    </row>
    <row r="1200" spans="1:24" x14ac:dyDescent="0.3">
      <c r="A1200" s="44" t="s">
        <v>8964</v>
      </c>
      <c r="B1200" s="68" t="s">
        <v>8965</v>
      </c>
      <c r="C1200" s="2" t="s">
        <v>6</v>
      </c>
      <c r="D1200" s="2">
        <v>86</v>
      </c>
      <c r="E1200" s="6">
        <v>12303</v>
      </c>
      <c r="F1200" s="7">
        <v>43881.532546296294</v>
      </c>
      <c r="G1200" s="69" t="s">
        <v>4</v>
      </c>
      <c r="H1200" s="68">
        <v>3224</v>
      </c>
      <c r="I1200" s="8">
        <f t="shared" si="99"/>
        <v>32.565656565656568</v>
      </c>
      <c r="J1200" s="8">
        <v>6.6520000000000001</v>
      </c>
      <c r="K1200" s="69">
        <v>99</v>
      </c>
      <c r="L1200" s="68">
        <v>809</v>
      </c>
      <c r="M1200" s="8">
        <f t="shared" si="100"/>
        <v>8.1717171717171713</v>
      </c>
      <c r="N1200" s="8">
        <v>3.0670000000000002</v>
      </c>
      <c r="O1200" s="69">
        <f t="shared" si="98"/>
        <v>99</v>
      </c>
      <c r="P1200" s="181">
        <f t="shared" si="101"/>
        <v>3.9851668726823242</v>
      </c>
      <c r="Q1200" s="77" t="s">
        <v>716</v>
      </c>
      <c r="V1200" s="84">
        <v>0.38263888888888892</v>
      </c>
      <c r="W1200" s="85">
        <v>0.53472222222222221</v>
      </c>
      <c r="X1200" s="86">
        <f t="shared" si="102"/>
        <v>0.15208333333333329</v>
      </c>
    </row>
    <row r="1201" spans="1:24" x14ac:dyDescent="0.3">
      <c r="A1201" s="44" t="s">
        <v>2458</v>
      </c>
      <c r="B1201" s="68" t="s">
        <v>500</v>
      </c>
      <c r="C1201" s="2" t="s">
        <v>1</v>
      </c>
      <c r="D1201" s="2">
        <v>38</v>
      </c>
      <c r="E1201" s="6">
        <v>29923</v>
      </c>
      <c r="F1201" s="7">
        <v>43881.545451388891</v>
      </c>
      <c r="G1201" s="69" t="s">
        <v>4</v>
      </c>
      <c r="H1201" s="68">
        <v>931</v>
      </c>
      <c r="I1201" s="8">
        <f t="shared" si="99"/>
        <v>9.31</v>
      </c>
      <c r="J1201" s="8">
        <v>3.36</v>
      </c>
      <c r="K1201" s="69">
        <v>100</v>
      </c>
      <c r="L1201" s="68">
        <v>296</v>
      </c>
      <c r="M1201" s="8">
        <f t="shared" si="100"/>
        <v>2.96</v>
      </c>
      <c r="N1201" s="8">
        <v>1.8959999999999999</v>
      </c>
      <c r="O1201" s="69">
        <f t="shared" si="98"/>
        <v>100</v>
      </c>
      <c r="P1201" s="181">
        <f t="shared" si="101"/>
        <v>3.1452702702702706</v>
      </c>
      <c r="Q1201" s="77" t="s">
        <v>716</v>
      </c>
      <c r="V1201" s="84">
        <v>0.40972222222222227</v>
      </c>
      <c r="W1201" s="85">
        <v>0.54861111111111105</v>
      </c>
      <c r="X1201" s="86">
        <f t="shared" si="102"/>
        <v>0.13888888888888878</v>
      </c>
    </row>
    <row r="1202" spans="1:24" x14ac:dyDescent="0.3">
      <c r="A1202" s="44" t="s">
        <v>8966</v>
      </c>
      <c r="B1202" s="68" t="s">
        <v>8967</v>
      </c>
      <c r="C1202" s="2" t="s">
        <v>1</v>
      </c>
      <c r="D1202" s="2">
        <v>74</v>
      </c>
      <c r="E1202" s="6">
        <v>16584</v>
      </c>
      <c r="F1202" s="7">
        <v>43881.567048611112</v>
      </c>
      <c r="G1202" s="69" t="s">
        <v>4</v>
      </c>
      <c r="H1202" s="68">
        <v>2098</v>
      </c>
      <c r="I1202" s="8">
        <f t="shared" si="99"/>
        <v>20.98</v>
      </c>
      <c r="J1202" s="8">
        <v>5.3920000000000003</v>
      </c>
      <c r="K1202" s="69">
        <v>100</v>
      </c>
      <c r="L1202" s="68">
        <v>526</v>
      </c>
      <c r="M1202" s="8">
        <f t="shared" si="100"/>
        <v>5.26</v>
      </c>
      <c r="N1202" s="8">
        <v>2.4769999999999999</v>
      </c>
      <c r="O1202" s="69">
        <f t="shared" si="98"/>
        <v>100</v>
      </c>
      <c r="P1202" s="181">
        <f t="shared" si="101"/>
        <v>3.9885931558935366</v>
      </c>
      <c r="Q1202" s="77" t="s">
        <v>716</v>
      </c>
      <c r="V1202" s="84">
        <v>0.42152777777777778</v>
      </c>
      <c r="W1202" s="85">
        <v>0.56944444444444442</v>
      </c>
      <c r="X1202" s="86">
        <f t="shared" si="102"/>
        <v>0.14791666666666664</v>
      </c>
    </row>
    <row r="1203" spans="1:24" x14ac:dyDescent="0.3">
      <c r="A1203" s="44" t="s">
        <v>8968</v>
      </c>
      <c r="B1203" s="68" t="s">
        <v>8969</v>
      </c>
      <c r="C1203" s="2" t="s">
        <v>1</v>
      </c>
      <c r="D1203" s="2">
        <v>76</v>
      </c>
      <c r="E1203" s="6">
        <v>15828</v>
      </c>
      <c r="F1203" s="7">
        <v>43881.580671296295</v>
      </c>
      <c r="G1203" s="69" t="s">
        <v>4</v>
      </c>
      <c r="H1203" s="68">
        <v>1978</v>
      </c>
      <c r="I1203" s="8">
        <f t="shared" si="99"/>
        <v>19.979797979797979</v>
      </c>
      <c r="J1203" s="8">
        <v>4.9880000000000004</v>
      </c>
      <c r="K1203" s="69">
        <v>99</v>
      </c>
      <c r="L1203" s="68">
        <v>521</v>
      </c>
      <c r="M1203" s="8">
        <f t="shared" si="100"/>
        <v>5.262626262626263</v>
      </c>
      <c r="N1203" s="8">
        <v>2.4390000000000001</v>
      </c>
      <c r="O1203" s="69">
        <f t="shared" si="98"/>
        <v>99</v>
      </c>
      <c r="P1203" s="181">
        <f t="shared" si="101"/>
        <v>3.7965451055662185</v>
      </c>
      <c r="Q1203" s="77" t="s">
        <v>716</v>
      </c>
      <c r="V1203" s="84">
        <v>0.42777777777777781</v>
      </c>
      <c r="W1203" s="85">
        <v>0.58333333333333337</v>
      </c>
      <c r="X1203" s="86">
        <f t="shared" si="102"/>
        <v>0.15555555555555556</v>
      </c>
    </row>
    <row r="1204" spans="1:24" x14ac:dyDescent="0.3">
      <c r="A1204" s="44" t="s">
        <v>8970</v>
      </c>
      <c r="B1204" s="68" t="s">
        <v>8971</v>
      </c>
      <c r="C1204" s="2" t="s">
        <v>6</v>
      </c>
      <c r="D1204" s="2">
        <v>63</v>
      </c>
      <c r="E1204" s="6">
        <v>20867</v>
      </c>
      <c r="F1204" s="7">
        <v>43881.594837962963</v>
      </c>
      <c r="G1204" s="69" t="s">
        <v>4</v>
      </c>
      <c r="H1204" s="68">
        <v>1146</v>
      </c>
      <c r="I1204" s="8">
        <f t="shared" si="99"/>
        <v>11.46</v>
      </c>
      <c r="J1204" s="8">
        <v>3.3919999999999999</v>
      </c>
      <c r="K1204" s="69">
        <v>100</v>
      </c>
      <c r="L1204" s="68">
        <v>462</v>
      </c>
      <c r="M1204" s="8">
        <f t="shared" si="100"/>
        <v>4.62</v>
      </c>
      <c r="N1204" s="8">
        <v>2.282</v>
      </c>
      <c r="O1204" s="69">
        <f t="shared" si="98"/>
        <v>100</v>
      </c>
      <c r="P1204" s="181">
        <f t="shared" si="101"/>
        <v>2.4805194805194808</v>
      </c>
      <c r="Q1204" s="77" t="s">
        <v>716</v>
      </c>
      <c r="V1204" s="84">
        <v>0.44027777777777777</v>
      </c>
      <c r="W1204" s="85">
        <v>0.59722222222222221</v>
      </c>
      <c r="X1204" s="86">
        <f t="shared" si="102"/>
        <v>0.15694444444444444</v>
      </c>
    </row>
    <row r="1205" spans="1:24" x14ac:dyDescent="0.3">
      <c r="A1205" s="44" t="s">
        <v>8972</v>
      </c>
      <c r="B1205" s="68" t="s">
        <v>1733</v>
      </c>
      <c r="C1205" s="2" t="s">
        <v>1</v>
      </c>
      <c r="D1205" s="2">
        <v>34</v>
      </c>
      <c r="E1205" s="6">
        <v>31349</v>
      </c>
      <c r="F1205" s="7">
        <v>43881.615543981483</v>
      </c>
      <c r="G1205" s="69" t="s">
        <v>4</v>
      </c>
      <c r="H1205" s="68">
        <v>1612</v>
      </c>
      <c r="I1205" s="8">
        <f t="shared" si="99"/>
        <v>16.282828282828284</v>
      </c>
      <c r="J1205" s="8">
        <v>4.5919999999999996</v>
      </c>
      <c r="K1205" s="69">
        <v>99</v>
      </c>
      <c r="L1205" s="68">
        <v>364</v>
      </c>
      <c r="M1205" s="8">
        <f t="shared" si="100"/>
        <v>3.6767676767676769</v>
      </c>
      <c r="N1205" s="8">
        <v>2.161</v>
      </c>
      <c r="O1205" s="69">
        <f t="shared" si="98"/>
        <v>99</v>
      </c>
      <c r="P1205" s="181">
        <f t="shared" si="101"/>
        <v>4.4285714285714288</v>
      </c>
      <c r="Q1205" s="77" t="s">
        <v>716</v>
      </c>
      <c r="V1205" s="84">
        <v>0.4604166666666667</v>
      </c>
      <c r="W1205" s="85">
        <v>0.61805555555555558</v>
      </c>
      <c r="X1205" s="86">
        <f t="shared" si="102"/>
        <v>0.15763888888888888</v>
      </c>
    </row>
    <row r="1206" spans="1:24" x14ac:dyDescent="0.3">
      <c r="A1206" s="44" t="s">
        <v>8973</v>
      </c>
      <c r="B1206" s="68" t="s">
        <v>8974</v>
      </c>
      <c r="C1206" s="2" t="s">
        <v>6</v>
      </c>
      <c r="D1206" s="2">
        <v>70</v>
      </c>
      <c r="E1206" s="6">
        <v>18143</v>
      </c>
      <c r="F1206" s="7">
        <v>43881.627314814818</v>
      </c>
      <c r="G1206" s="69" t="s">
        <v>4</v>
      </c>
      <c r="H1206" s="68">
        <v>1111</v>
      </c>
      <c r="I1206" s="8">
        <f t="shared" si="99"/>
        <v>11.11</v>
      </c>
      <c r="J1206" s="8">
        <v>3.399</v>
      </c>
      <c r="K1206" s="69">
        <v>100</v>
      </c>
      <c r="L1206" s="68">
        <v>600</v>
      </c>
      <c r="M1206" s="8">
        <f t="shared" si="100"/>
        <v>6</v>
      </c>
      <c r="N1206" s="8">
        <v>2.5510000000000002</v>
      </c>
      <c r="O1206" s="69">
        <f t="shared" si="98"/>
        <v>100</v>
      </c>
      <c r="P1206" s="181">
        <f t="shared" si="101"/>
        <v>1.8516666666666666</v>
      </c>
      <c r="Q1206" s="77" t="s">
        <v>716</v>
      </c>
      <c r="V1206" s="84">
        <v>0.4548611111111111</v>
      </c>
      <c r="W1206" s="85">
        <v>0.63194444444444442</v>
      </c>
      <c r="X1206" s="86">
        <f t="shared" si="102"/>
        <v>0.17708333333333331</v>
      </c>
    </row>
    <row r="1207" spans="1:24" x14ac:dyDescent="0.3">
      <c r="A1207" s="44" t="s">
        <v>8975</v>
      </c>
      <c r="B1207" s="68" t="s">
        <v>8976</v>
      </c>
      <c r="C1207" s="2" t="s">
        <v>1</v>
      </c>
      <c r="D1207" s="2">
        <v>51</v>
      </c>
      <c r="E1207" s="6">
        <v>25159</v>
      </c>
      <c r="F1207" s="7">
        <v>43881.644814814812</v>
      </c>
      <c r="G1207" s="69" t="s">
        <v>4</v>
      </c>
      <c r="H1207" s="68">
        <v>1386</v>
      </c>
      <c r="I1207" s="8">
        <f t="shared" si="99"/>
        <v>14</v>
      </c>
      <c r="J1207" s="8">
        <v>4.556</v>
      </c>
      <c r="K1207" s="69">
        <v>99</v>
      </c>
      <c r="L1207" s="68">
        <v>339</v>
      </c>
      <c r="M1207" s="8">
        <f t="shared" si="100"/>
        <v>3.4242424242424243</v>
      </c>
      <c r="N1207" s="8">
        <v>1.89</v>
      </c>
      <c r="O1207" s="69">
        <f t="shared" si="98"/>
        <v>99</v>
      </c>
      <c r="P1207" s="181">
        <f t="shared" si="101"/>
        <v>4.0884955752212386</v>
      </c>
      <c r="Q1207" s="77" t="s">
        <v>716</v>
      </c>
      <c r="V1207" s="84">
        <v>0.48888888888888887</v>
      </c>
      <c r="W1207" s="85">
        <v>0.64583333333333337</v>
      </c>
      <c r="X1207" s="86">
        <f t="shared" si="102"/>
        <v>0.1569444444444445</v>
      </c>
    </row>
    <row r="1208" spans="1:24" x14ac:dyDescent="0.3">
      <c r="A1208" s="44" t="s">
        <v>8977</v>
      </c>
      <c r="B1208" s="68" t="s">
        <v>8978</v>
      </c>
      <c r="C1208" s="2" t="s">
        <v>1</v>
      </c>
      <c r="D1208" s="2">
        <v>44</v>
      </c>
      <c r="E1208" s="6">
        <v>27807</v>
      </c>
      <c r="F1208" s="7">
        <v>43881.661805555559</v>
      </c>
      <c r="G1208" s="69" t="s">
        <v>4</v>
      </c>
      <c r="H1208" s="68">
        <v>1409</v>
      </c>
      <c r="I1208" s="8">
        <f t="shared" si="99"/>
        <v>14.09</v>
      </c>
      <c r="J1208" s="8">
        <v>4.1440000000000001</v>
      </c>
      <c r="K1208" s="69">
        <v>100</v>
      </c>
      <c r="L1208" s="68">
        <v>326</v>
      </c>
      <c r="M1208" s="8">
        <f t="shared" si="100"/>
        <v>3.26</v>
      </c>
      <c r="N1208" s="8">
        <v>1.7090000000000001</v>
      </c>
      <c r="O1208" s="69">
        <f t="shared" si="98"/>
        <v>100</v>
      </c>
      <c r="P1208" s="181">
        <f t="shared" si="101"/>
        <v>4.3220858895705527</v>
      </c>
      <c r="Q1208" s="77" t="s">
        <v>716</v>
      </c>
      <c r="V1208" s="84">
        <v>0.51458333333333328</v>
      </c>
      <c r="W1208" s="85">
        <v>0.66666666666666663</v>
      </c>
      <c r="X1208" s="86">
        <f t="shared" si="102"/>
        <v>0.15208333333333335</v>
      </c>
    </row>
    <row r="1209" spans="1:24" x14ac:dyDescent="0.3">
      <c r="A1209" s="44" t="s">
        <v>8979</v>
      </c>
      <c r="B1209" s="68" t="s">
        <v>8980</v>
      </c>
      <c r="C1209" s="2" t="s">
        <v>6</v>
      </c>
      <c r="D1209" s="2">
        <v>54</v>
      </c>
      <c r="E1209" s="6">
        <v>23812</v>
      </c>
      <c r="F1209" s="7">
        <v>43881.680995370371</v>
      </c>
      <c r="G1209" s="69" t="s">
        <v>4</v>
      </c>
      <c r="H1209" s="68">
        <v>1017</v>
      </c>
      <c r="I1209" s="8">
        <f t="shared" si="99"/>
        <v>10.272727272727273</v>
      </c>
      <c r="J1209" s="8">
        <v>3.7469999999999999</v>
      </c>
      <c r="K1209" s="69">
        <v>99</v>
      </c>
      <c r="L1209" s="68">
        <v>611</v>
      </c>
      <c r="M1209" s="8">
        <f t="shared" si="100"/>
        <v>6.1717171717171722</v>
      </c>
      <c r="N1209" s="8">
        <v>2.6960000000000002</v>
      </c>
      <c r="O1209" s="69">
        <f t="shared" si="98"/>
        <v>99</v>
      </c>
      <c r="P1209" s="181">
        <f t="shared" si="101"/>
        <v>1.6644844517184942</v>
      </c>
      <c r="Q1209" s="77" t="s">
        <v>716</v>
      </c>
      <c r="V1209" s="84">
        <v>0.53472222222222221</v>
      </c>
      <c r="W1209" s="85">
        <v>0.68055555555555547</v>
      </c>
      <c r="X1209" s="86">
        <f t="shared" si="102"/>
        <v>0.14583333333333326</v>
      </c>
    </row>
    <row r="1210" spans="1:24" x14ac:dyDescent="0.3">
      <c r="A1210" s="44" t="s">
        <v>8981</v>
      </c>
      <c r="B1210" s="68" t="s">
        <v>6629</v>
      </c>
      <c r="C1210" s="2" t="s">
        <v>6</v>
      </c>
      <c r="D1210" s="2">
        <v>70</v>
      </c>
      <c r="E1210" s="6">
        <v>18134</v>
      </c>
      <c r="F1210" s="7">
        <v>43882.517071759263</v>
      </c>
      <c r="G1210" s="69" t="s">
        <v>4</v>
      </c>
      <c r="H1210" s="68">
        <v>1690</v>
      </c>
      <c r="I1210" s="8">
        <f t="shared" si="99"/>
        <v>17.070707070707069</v>
      </c>
      <c r="J1210" s="8">
        <v>4.1509999999999998</v>
      </c>
      <c r="K1210" s="69">
        <v>99</v>
      </c>
      <c r="L1210" s="68">
        <v>716</v>
      </c>
      <c r="M1210" s="8">
        <f t="shared" si="100"/>
        <v>7.2323232323232327</v>
      </c>
      <c r="N1210" s="8">
        <v>2.5550000000000002</v>
      </c>
      <c r="O1210" s="69">
        <f t="shared" si="98"/>
        <v>99</v>
      </c>
      <c r="P1210" s="181">
        <f t="shared" si="101"/>
        <v>2.3603351955307259</v>
      </c>
      <c r="Q1210" s="77" t="s">
        <v>716</v>
      </c>
      <c r="V1210" s="84">
        <v>0.37638888888888888</v>
      </c>
      <c r="W1210" s="85">
        <v>0.52083333333333337</v>
      </c>
      <c r="X1210" s="86">
        <f t="shared" si="102"/>
        <v>0.14444444444444449</v>
      </c>
    </row>
    <row r="1211" spans="1:24" x14ac:dyDescent="0.3">
      <c r="A1211" s="44" t="s">
        <v>8982</v>
      </c>
      <c r="B1211" s="68" t="s">
        <v>219</v>
      </c>
      <c r="C1211" s="2" t="s">
        <v>1</v>
      </c>
      <c r="D1211" s="2">
        <v>55</v>
      </c>
      <c r="E1211" s="6">
        <v>23504</v>
      </c>
      <c r="F1211" s="7">
        <v>43882.53</v>
      </c>
      <c r="G1211" s="69" t="s">
        <v>4</v>
      </c>
      <c r="H1211" s="68">
        <v>2732</v>
      </c>
      <c r="I1211" s="8">
        <f t="shared" si="99"/>
        <v>27.32</v>
      </c>
      <c r="J1211" s="8">
        <v>5.5650000000000004</v>
      </c>
      <c r="K1211" s="69">
        <v>100</v>
      </c>
      <c r="L1211" s="68">
        <v>486</v>
      </c>
      <c r="M1211" s="8">
        <f t="shared" si="100"/>
        <v>4.8600000000000003</v>
      </c>
      <c r="N1211" s="8">
        <v>2.2160000000000002</v>
      </c>
      <c r="O1211" s="69">
        <f t="shared" si="98"/>
        <v>100</v>
      </c>
      <c r="P1211" s="181">
        <f t="shared" si="101"/>
        <v>5.621399176954732</v>
      </c>
      <c r="Q1211" s="77" t="s">
        <v>716</v>
      </c>
      <c r="V1211" s="84">
        <v>0.39374999999999999</v>
      </c>
      <c r="W1211" s="85">
        <v>0.53472222222222221</v>
      </c>
      <c r="X1211" s="86">
        <f t="shared" si="102"/>
        <v>0.14097222222222222</v>
      </c>
    </row>
    <row r="1212" spans="1:24" x14ac:dyDescent="0.3">
      <c r="A1212" s="44" t="s">
        <v>8983</v>
      </c>
      <c r="B1212" s="68" t="s">
        <v>8984</v>
      </c>
      <c r="C1212" s="2" t="s">
        <v>1</v>
      </c>
      <c r="D1212" s="2">
        <v>66</v>
      </c>
      <c r="E1212" s="6">
        <v>19420</v>
      </c>
      <c r="F1212" s="7">
        <v>43882.550081018519</v>
      </c>
      <c r="G1212" s="69" t="s">
        <v>4</v>
      </c>
      <c r="H1212" s="68">
        <v>1228</v>
      </c>
      <c r="I1212" s="8">
        <f t="shared" si="99"/>
        <v>12.28</v>
      </c>
      <c r="J1212" s="8">
        <v>3.306</v>
      </c>
      <c r="K1212" s="69">
        <v>100</v>
      </c>
      <c r="L1212" s="68">
        <v>345</v>
      </c>
      <c r="M1212" s="8">
        <f t="shared" si="100"/>
        <v>3.45</v>
      </c>
      <c r="N1212" s="8">
        <v>1.806</v>
      </c>
      <c r="O1212" s="69">
        <f t="shared" si="98"/>
        <v>100</v>
      </c>
      <c r="P1212" s="181">
        <f t="shared" si="101"/>
        <v>3.5594202898550722</v>
      </c>
      <c r="Q1212" s="77" t="s">
        <v>716</v>
      </c>
      <c r="V1212" s="84">
        <v>0.37916666666666665</v>
      </c>
      <c r="W1212" s="85">
        <v>0.54861111111111105</v>
      </c>
      <c r="X1212" s="86">
        <f t="shared" si="102"/>
        <v>0.1694444444444444</v>
      </c>
    </row>
    <row r="1213" spans="1:24" x14ac:dyDescent="0.3">
      <c r="A1213" s="44" t="s">
        <v>8985</v>
      </c>
      <c r="B1213" s="68" t="s">
        <v>962</v>
      </c>
      <c r="C1213" s="2" t="s">
        <v>1</v>
      </c>
      <c r="D1213" s="2">
        <v>65</v>
      </c>
      <c r="E1213" s="6">
        <v>19823</v>
      </c>
      <c r="F1213" s="7">
        <v>43882.568182870367</v>
      </c>
      <c r="G1213" s="69" t="s">
        <v>4</v>
      </c>
      <c r="H1213" s="68">
        <v>2016</v>
      </c>
      <c r="I1213" s="8">
        <f t="shared" si="99"/>
        <v>20.16</v>
      </c>
      <c r="J1213" s="8">
        <v>5.1710000000000003</v>
      </c>
      <c r="K1213" s="69">
        <v>100</v>
      </c>
      <c r="L1213" s="68">
        <v>539</v>
      </c>
      <c r="M1213" s="8">
        <f t="shared" si="100"/>
        <v>5.39</v>
      </c>
      <c r="N1213" s="8">
        <v>2.3180000000000001</v>
      </c>
      <c r="O1213" s="69">
        <f t="shared" si="98"/>
        <v>100</v>
      </c>
      <c r="P1213" s="181">
        <f t="shared" si="101"/>
        <v>3.7402597402597406</v>
      </c>
      <c r="Q1213" s="77" t="s">
        <v>716</v>
      </c>
      <c r="V1213" s="84">
        <v>0.42083333333333334</v>
      </c>
      <c r="W1213" s="85">
        <v>0.56944444444444442</v>
      </c>
      <c r="X1213" s="86">
        <f t="shared" si="102"/>
        <v>0.14861111111111108</v>
      </c>
    </row>
    <row r="1214" spans="1:24" x14ac:dyDescent="0.3">
      <c r="A1214" s="44" t="s">
        <v>8986</v>
      </c>
      <c r="B1214" s="68" t="s">
        <v>8987</v>
      </c>
      <c r="C1214" s="2" t="s">
        <v>1</v>
      </c>
      <c r="D1214" s="2">
        <v>50</v>
      </c>
      <c r="E1214" s="6">
        <v>25448</v>
      </c>
      <c r="F1214" s="7">
        <v>43882.581990740742</v>
      </c>
      <c r="G1214" s="69" t="s">
        <v>4</v>
      </c>
      <c r="H1214" s="68">
        <v>2008</v>
      </c>
      <c r="I1214" s="8">
        <f t="shared" si="99"/>
        <v>20.282828282828284</v>
      </c>
      <c r="J1214" s="8">
        <v>5.3609999999999998</v>
      </c>
      <c r="K1214" s="69">
        <v>99</v>
      </c>
      <c r="L1214" s="68">
        <v>461</v>
      </c>
      <c r="M1214" s="8">
        <f t="shared" si="100"/>
        <v>4.6565656565656566</v>
      </c>
      <c r="N1214" s="8">
        <v>2.3260000000000001</v>
      </c>
      <c r="O1214" s="69">
        <f t="shared" ref="O1214:O1261" si="103">K1214</f>
        <v>99</v>
      </c>
      <c r="P1214" s="181">
        <f t="shared" si="101"/>
        <v>4.3557483731019522</v>
      </c>
      <c r="Q1214" s="77" t="s">
        <v>716</v>
      </c>
      <c r="V1214" s="84">
        <v>0.43958333333333338</v>
      </c>
      <c r="W1214" s="85">
        <v>0.58333333333333337</v>
      </c>
      <c r="X1214" s="86">
        <f t="shared" si="102"/>
        <v>0.14374999999999999</v>
      </c>
    </row>
    <row r="1215" spans="1:24" x14ac:dyDescent="0.3">
      <c r="A1215" s="44" t="s">
        <v>8988</v>
      </c>
      <c r="B1215" s="68" t="s">
        <v>1836</v>
      </c>
      <c r="C1215" s="2" t="s">
        <v>1</v>
      </c>
      <c r="D1215" s="2">
        <v>57</v>
      </c>
      <c r="E1215" s="6">
        <v>22850</v>
      </c>
      <c r="F1215" s="7">
        <v>43882.596597222226</v>
      </c>
      <c r="G1215" s="69" t="s">
        <v>4</v>
      </c>
      <c r="H1215" s="68">
        <v>2837</v>
      </c>
      <c r="I1215" s="8">
        <f t="shared" si="99"/>
        <v>28.656565656565657</v>
      </c>
      <c r="J1215" s="8">
        <v>5.7480000000000002</v>
      </c>
      <c r="K1215" s="69">
        <v>99</v>
      </c>
      <c r="L1215" s="68">
        <v>380</v>
      </c>
      <c r="M1215" s="8">
        <f t="shared" si="100"/>
        <v>3.8383838383838382</v>
      </c>
      <c r="N1215" s="8">
        <v>2.0979999999999999</v>
      </c>
      <c r="O1215" s="69">
        <f t="shared" si="103"/>
        <v>99</v>
      </c>
      <c r="P1215" s="181">
        <f t="shared" si="101"/>
        <v>7.465789473684211</v>
      </c>
      <c r="Q1215" s="77" t="s">
        <v>716</v>
      </c>
      <c r="V1215" s="84">
        <v>0.45</v>
      </c>
      <c r="W1215" s="85">
        <v>0.59722222222222221</v>
      </c>
      <c r="X1215" s="86">
        <f t="shared" si="102"/>
        <v>0.1472222222222222</v>
      </c>
    </row>
    <row r="1216" spans="1:24" x14ac:dyDescent="0.3">
      <c r="A1216" s="44" t="s">
        <v>8989</v>
      </c>
      <c r="B1216" s="68" t="s">
        <v>8990</v>
      </c>
      <c r="C1216" s="2" t="s">
        <v>1</v>
      </c>
      <c r="D1216" s="2">
        <v>39</v>
      </c>
      <c r="E1216" s="6">
        <v>29412</v>
      </c>
      <c r="F1216" s="7">
        <v>43882.617673611108</v>
      </c>
      <c r="G1216" s="69" t="s">
        <v>4</v>
      </c>
      <c r="H1216" s="68">
        <v>1519</v>
      </c>
      <c r="I1216" s="8">
        <f t="shared" si="99"/>
        <v>15.343434343434344</v>
      </c>
      <c r="J1216" s="8">
        <v>4.2770000000000001</v>
      </c>
      <c r="K1216" s="69">
        <v>99</v>
      </c>
      <c r="L1216" s="68">
        <v>398</v>
      </c>
      <c r="M1216" s="8">
        <f t="shared" si="100"/>
        <v>4.0202020202020199</v>
      </c>
      <c r="N1216" s="8">
        <v>1.9379999999999999</v>
      </c>
      <c r="O1216" s="69">
        <f t="shared" si="103"/>
        <v>99</v>
      </c>
      <c r="P1216" s="181">
        <f t="shared" si="101"/>
        <v>3.8165829145728649</v>
      </c>
      <c r="Q1216" s="77" t="s">
        <v>716</v>
      </c>
      <c r="V1216" s="84">
        <v>0.46111111111111108</v>
      </c>
      <c r="W1216" s="85">
        <v>0.62152777777777779</v>
      </c>
      <c r="X1216" s="86">
        <f t="shared" si="102"/>
        <v>0.16041666666666671</v>
      </c>
    </row>
    <row r="1217" spans="1:24" x14ac:dyDescent="0.3">
      <c r="A1217" s="44" t="s">
        <v>8991</v>
      </c>
      <c r="B1217" s="68" t="s">
        <v>8992</v>
      </c>
      <c r="C1217" s="2" t="s">
        <v>1</v>
      </c>
      <c r="D1217" s="2">
        <v>57</v>
      </c>
      <c r="E1217" s="6">
        <v>22706</v>
      </c>
      <c r="F1217" s="7">
        <v>43882.629780092589</v>
      </c>
      <c r="G1217" s="69" t="s">
        <v>4</v>
      </c>
      <c r="H1217" s="68">
        <v>2437</v>
      </c>
      <c r="I1217" s="8">
        <f t="shared" si="99"/>
        <v>24.37</v>
      </c>
      <c r="J1217" s="8">
        <v>6.3220000000000001</v>
      </c>
      <c r="K1217" s="69">
        <v>100</v>
      </c>
      <c r="L1217" s="68">
        <v>547</v>
      </c>
      <c r="M1217" s="8">
        <f t="shared" si="100"/>
        <v>5.47</v>
      </c>
      <c r="N1217" s="8">
        <v>2.012</v>
      </c>
      <c r="O1217" s="69">
        <f t="shared" si="103"/>
        <v>100</v>
      </c>
      <c r="P1217" s="181">
        <f t="shared" si="101"/>
        <v>4.4552102376599638</v>
      </c>
      <c r="Q1217" s="77" t="s">
        <v>716</v>
      </c>
      <c r="V1217" s="84">
        <v>0.48125000000000001</v>
      </c>
      <c r="W1217" s="85">
        <v>0.63194444444444442</v>
      </c>
      <c r="X1217" s="86">
        <f t="shared" si="102"/>
        <v>0.15069444444444441</v>
      </c>
    </row>
    <row r="1218" spans="1:24" x14ac:dyDescent="0.3">
      <c r="A1218" s="44" t="s">
        <v>2388</v>
      </c>
      <c r="B1218" s="68" t="s">
        <v>318</v>
      </c>
      <c r="C1218" s="2" t="s">
        <v>1</v>
      </c>
      <c r="D1218" s="2">
        <v>55</v>
      </c>
      <c r="E1218" s="6">
        <v>23627</v>
      </c>
      <c r="F1218" s="7">
        <v>43882.644560185188</v>
      </c>
      <c r="G1218" s="69" t="s">
        <v>4</v>
      </c>
      <c r="H1218" s="68">
        <v>1612</v>
      </c>
      <c r="I1218" s="8">
        <f t="shared" si="99"/>
        <v>16.282828282828284</v>
      </c>
      <c r="J1218" s="8">
        <v>4.202</v>
      </c>
      <c r="K1218" s="69">
        <v>99</v>
      </c>
      <c r="L1218" s="68">
        <v>434</v>
      </c>
      <c r="M1218" s="8">
        <f t="shared" si="100"/>
        <v>4.3838383838383841</v>
      </c>
      <c r="N1218" s="8">
        <v>2.2480000000000002</v>
      </c>
      <c r="O1218" s="69">
        <f t="shared" si="103"/>
        <v>99</v>
      </c>
      <c r="P1218" s="181">
        <f t="shared" si="101"/>
        <v>3.7142857142857144</v>
      </c>
      <c r="Q1218" s="77" t="s">
        <v>716</v>
      </c>
      <c r="V1218" s="84">
        <v>0.4916666666666667</v>
      </c>
      <c r="W1218" s="85">
        <v>0.64930555555555558</v>
      </c>
      <c r="X1218" s="86">
        <f t="shared" si="102"/>
        <v>0.15763888888888888</v>
      </c>
    </row>
    <row r="1219" spans="1:24" x14ac:dyDescent="0.3">
      <c r="A1219" s="44" t="s">
        <v>8993</v>
      </c>
      <c r="B1219" s="68" t="s">
        <v>163</v>
      </c>
      <c r="C1219" s="2" t="s">
        <v>1</v>
      </c>
      <c r="D1219" s="2">
        <v>60</v>
      </c>
      <c r="E1219" s="6">
        <v>21807</v>
      </c>
      <c r="F1219" s="7">
        <v>43885.518645833334</v>
      </c>
      <c r="G1219" s="69" t="s">
        <v>4</v>
      </c>
      <c r="H1219" s="68">
        <v>2347</v>
      </c>
      <c r="I1219" s="8">
        <f t="shared" ref="I1219:I1282" si="104">H1219/K1219</f>
        <v>23.47</v>
      </c>
      <c r="J1219" s="8">
        <v>5.351</v>
      </c>
      <c r="K1219" s="69">
        <v>100</v>
      </c>
      <c r="L1219" s="68">
        <v>714</v>
      </c>
      <c r="M1219" s="8">
        <f t="shared" ref="M1219:M1282" si="105">L1219/O1219</f>
        <v>7.14</v>
      </c>
      <c r="N1219" s="8">
        <v>2.85</v>
      </c>
      <c r="O1219" s="69">
        <f t="shared" si="103"/>
        <v>100</v>
      </c>
      <c r="P1219" s="181">
        <f t="shared" ref="P1219:P1282" si="106">I1219/M1219</f>
        <v>3.2871148459383752</v>
      </c>
      <c r="Q1219" s="77" t="s">
        <v>716</v>
      </c>
      <c r="V1219" s="84">
        <v>0.375</v>
      </c>
      <c r="W1219" s="85">
        <v>0.52083333333333337</v>
      </c>
      <c r="X1219" s="86">
        <f t="shared" ref="X1219:X1282" si="107">IF(AND(W1219&lt;&gt;0,V1219&lt;&gt;0),W1219-V1219,"No_data")</f>
        <v>0.14583333333333337</v>
      </c>
    </row>
    <row r="1220" spans="1:24" x14ac:dyDescent="0.3">
      <c r="A1220" s="44" t="s">
        <v>8994</v>
      </c>
      <c r="B1220" s="68" t="s">
        <v>123</v>
      </c>
      <c r="C1220" s="2" t="s">
        <v>1</v>
      </c>
      <c r="D1220" s="2">
        <v>58</v>
      </c>
      <c r="E1220" s="6">
        <v>22518</v>
      </c>
      <c r="F1220" s="7">
        <v>43885.533576388887</v>
      </c>
      <c r="G1220" s="69" t="s">
        <v>4</v>
      </c>
      <c r="H1220" s="68">
        <v>1830</v>
      </c>
      <c r="I1220" s="8">
        <f t="shared" si="104"/>
        <v>18.3</v>
      </c>
      <c r="J1220" s="8">
        <v>4.3239999999999998</v>
      </c>
      <c r="K1220" s="69">
        <v>100</v>
      </c>
      <c r="L1220" s="68">
        <v>348</v>
      </c>
      <c r="M1220" s="8">
        <f t="shared" si="105"/>
        <v>3.48</v>
      </c>
      <c r="N1220" s="8">
        <v>2.052</v>
      </c>
      <c r="O1220" s="69">
        <f t="shared" si="103"/>
        <v>100</v>
      </c>
      <c r="P1220" s="181">
        <f t="shared" si="106"/>
        <v>5.2586206896551726</v>
      </c>
      <c r="Q1220" s="77" t="s">
        <v>716</v>
      </c>
      <c r="V1220" s="84">
        <v>0.38472222222222219</v>
      </c>
      <c r="W1220" s="85">
        <v>0.53472222222222221</v>
      </c>
      <c r="X1220" s="86">
        <f t="shared" si="107"/>
        <v>0.15000000000000002</v>
      </c>
    </row>
    <row r="1221" spans="1:24" x14ac:dyDescent="0.3">
      <c r="A1221" s="44" t="s">
        <v>8995</v>
      </c>
      <c r="B1221" s="68" t="s">
        <v>7886</v>
      </c>
      <c r="C1221" s="2" t="s">
        <v>1</v>
      </c>
      <c r="D1221" s="2">
        <v>49</v>
      </c>
      <c r="E1221" s="6">
        <v>25734</v>
      </c>
      <c r="F1221" s="7">
        <v>43885.54619212963</v>
      </c>
      <c r="G1221" s="69" t="s">
        <v>4</v>
      </c>
      <c r="H1221" s="68">
        <v>1614</v>
      </c>
      <c r="I1221" s="8">
        <f t="shared" si="104"/>
        <v>16.303030303030305</v>
      </c>
      <c r="J1221" s="8">
        <v>4.6040000000000001</v>
      </c>
      <c r="K1221" s="69">
        <v>99</v>
      </c>
      <c r="L1221" s="68">
        <v>890</v>
      </c>
      <c r="M1221" s="8">
        <f t="shared" si="105"/>
        <v>8.9898989898989896</v>
      </c>
      <c r="N1221" s="8">
        <v>3.1150000000000002</v>
      </c>
      <c r="O1221" s="69">
        <f t="shared" si="103"/>
        <v>99</v>
      </c>
      <c r="P1221" s="181">
        <f t="shared" si="106"/>
        <v>1.8134831460674159</v>
      </c>
      <c r="Q1221" s="77" t="s">
        <v>716</v>
      </c>
      <c r="V1221" s="84">
        <v>0.39166666666666666</v>
      </c>
      <c r="W1221" s="85">
        <v>0.54861111111111105</v>
      </c>
      <c r="X1221" s="86">
        <f t="shared" si="107"/>
        <v>0.15694444444444439</v>
      </c>
    </row>
    <row r="1222" spans="1:24" x14ac:dyDescent="0.3">
      <c r="A1222" s="44" t="s">
        <v>8996</v>
      </c>
      <c r="B1222" s="68" t="s">
        <v>207</v>
      </c>
      <c r="C1222" s="2" t="s">
        <v>1</v>
      </c>
      <c r="D1222" s="2">
        <v>43</v>
      </c>
      <c r="E1222" s="6">
        <v>28150</v>
      </c>
      <c r="F1222" s="7">
        <v>43885.567037037035</v>
      </c>
      <c r="G1222" s="69" t="s">
        <v>4</v>
      </c>
      <c r="H1222" s="68">
        <v>1122</v>
      </c>
      <c r="I1222" s="8">
        <f t="shared" si="104"/>
        <v>11.333333333333334</v>
      </c>
      <c r="J1222" s="8">
        <v>3.698</v>
      </c>
      <c r="K1222" s="69">
        <v>99</v>
      </c>
      <c r="L1222" s="68">
        <v>317</v>
      </c>
      <c r="M1222" s="8">
        <f t="shared" si="105"/>
        <v>3.202020202020202</v>
      </c>
      <c r="N1222" s="8">
        <v>1.8520000000000001</v>
      </c>
      <c r="O1222" s="69">
        <f t="shared" si="103"/>
        <v>99</v>
      </c>
      <c r="P1222" s="181">
        <f t="shared" si="106"/>
        <v>3.5394321766561516</v>
      </c>
      <c r="Q1222" s="77" t="s">
        <v>716</v>
      </c>
      <c r="V1222" s="84">
        <v>0.40625</v>
      </c>
      <c r="W1222" s="85">
        <v>0.56944444444444442</v>
      </c>
      <c r="X1222" s="86">
        <f t="shared" si="107"/>
        <v>0.16319444444444442</v>
      </c>
    </row>
    <row r="1223" spans="1:24" x14ac:dyDescent="0.3">
      <c r="A1223" s="44" t="s">
        <v>8997</v>
      </c>
      <c r="B1223" s="68" t="s">
        <v>952</v>
      </c>
      <c r="C1223" s="2" t="s">
        <v>1</v>
      </c>
      <c r="D1223" s="2">
        <v>72</v>
      </c>
      <c r="E1223" s="6">
        <v>17455</v>
      </c>
      <c r="F1223" s="7">
        <v>43885.580601851849</v>
      </c>
      <c r="G1223" s="69" t="s">
        <v>4</v>
      </c>
      <c r="H1223" s="68">
        <v>2537</v>
      </c>
      <c r="I1223" s="8">
        <f t="shared" si="104"/>
        <v>25.626262626262626</v>
      </c>
      <c r="J1223" s="8">
        <v>5.4429999999999996</v>
      </c>
      <c r="K1223" s="69">
        <v>99</v>
      </c>
      <c r="L1223" s="68">
        <v>622</v>
      </c>
      <c r="M1223" s="8">
        <f t="shared" si="105"/>
        <v>6.2828282828282829</v>
      </c>
      <c r="N1223" s="8">
        <v>2.6840000000000002</v>
      </c>
      <c r="O1223" s="69">
        <f t="shared" si="103"/>
        <v>99</v>
      </c>
      <c r="P1223" s="181">
        <f t="shared" si="106"/>
        <v>4.0787781350482311</v>
      </c>
      <c r="Q1223" s="77" t="s">
        <v>716</v>
      </c>
      <c r="V1223" s="84">
        <v>0.4201388888888889</v>
      </c>
      <c r="W1223" s="85">
        <v>0.58333333333333337</v>
      </c>
      <c r="X1223" s="86">
        <f t="shared" si="107"/>
        <v>0.16319444444444448</v>
      </c>
    </row>
    <row r="1224" spans="1:24" x14ac:dyDescent="0.3">
      <c r="A1224" s="44" t="s">
        <v>2576</v>
      </c>
      <c r="B1224" s="68" t="s">
        <v>318</v>
      </c>
      <c r="C1224" s="2" t="s">
        <v>1</v>
      </c>
      <c r="D1224" s="2">
        <v>66</v>
      </c>
      <c r="E1224" s="6">
        <v>19616</v>
      </c>
      <c r="F1224" s="7">
        <v>43885.598263888889</v>
      </c>
      <c r="G1224" s="69" t="s">
        <v>4</v>
      </c>
      <c r="H1224" s="68">
        <v>2467</v>
      </c>
      <c r="I1224" s="8">
        <f t="shared" si="104"/>
        <v>24.91919191919192</v>
      </c>
      <c r="J1224" s="8">
        <v>5.4820000000000002</v>
      </c>
      <c r="K1224" s="69">
        <v>99</v>
      </c>
      <c r="L1224" s="68">
        <v>443</v>
      </c>
      <c r="M1224" s="8">
        <f t="shared" si="105"/>
        <v>4.4747474747474749</v>
      </c>
      <c r="N1224" s="8">
        <v>2.2189999999999999</v>
      </c>
      <c r="O1224" s="69">
        <f t="shared" si="103"/>
        <v>99</v>
      </c>
      <c r="P1224" s="181">
        <f t="shared" si="106"/>
        <v>5.5688487584650117</v>
      </c>
      <c r="Q1224" s="77" t="s">
        <v>716</v>
      </c>
      <c r="V1224" s="84">
        <v>0.4375</v>
      </c>
      <c r="W1224" s="85">
        <v>0.59722222222222221</v>
      </c>
      <c r="X1224" s="86">
        <f t="shared" si="107"/>
        <v>0.15972222222222221</v>
      </c>
    </row>
    <row r="1225" spans="1:24" x14ac:dyDescent="0.3">
      <c r="A1225" s="44" t="s">
        <v>8998</v>
      </c>
      <c r="B1225" s="68" t="s">
        <v>8999</v>
      </c>
      <c r="C1225" s="2" t="s">
        <v>1</v>
      </c>
      <c r="D1225" s="2">
        <v>56</v>
      </c>
      <c r="E1225" s="6">
        <v>23130</v>
      </c>
      <c r="F1225" s="7">
        <v>43885.614236111112</v>
      </c>
      <c r="G1225" s="69" t="s">
        <v>4</v>
      </c>
      <c r="H1225" s="68">
        <v>2269</v>
      </c>
      <c r="I1225" s="8">
        <f t="shared" si="104"/>
        <v>22.91919191919192</v>
      </c>
      <c r="J1225" s="8">
        <v>5.3689999999999998</v>
      </c>
      <c r="K1225" s="69">
        <v>99</v>
      </c>
      <c r="L1225" s="68">
        <v>428</v>
      </c>
      <c r="M1225" s="8">
        <f t="shared" si="105"/>
        <v>4.3232323232323235</v>
      </c>
      <c r="N1225" s="8">
        <v>2.161</v>
      </c>
      <c r="O1225" s="69">
        <f t="shared" si="103"/>
        <v>99</v>
      </c>
      <c r="P1225" s="181">
        <f t="shared" si="106"/>
        <v>5.3014018691588785</v>
      </c>
      <c r="Q1225" s="77" t="s">
        <v>716</v>
      </c>
      <c r="V1225" s="84">
        <v>0.45694444444444443</v>
      </c>
      <c r="W1225" s="85">
        <v>0.61805555555555558</v>
      </c>
      <c r="X1225" s="86">
        <f t="shared" si="107"/>
        <v>0.16111111111111115</v>
      </c>
    </row>
    <row r="1226" spans="1:24" x14ac:dyDescent="0.3">
      <c r="A1226" s="44" t="s">
        <v>2358</v>
      </c>
      <c r="B1226" s="68" t="s">
        <v>236</v>
      </c>
      <c r="C1226" s="2" t="s">
        <v>1</v>
      </c>
      <c r="D1226" s="2">
        <v>59</v>
      </c>
      <c r="E1226" s="6">
        <v>22328</v>
      </c>
      <c r="F1226" s="7">
        <v>43885.629976851851</v>
      </c>
      <c r="G1226" s="69" t="s">
        <v>4</v>
      </c>
      <c r="H1226" s="68">
        <v>1960</v>
      </c>
      <c r="I1226" s="8">
        <f t="shared" si="104"/>
        <v>19.797979797979799</v>
      </c>
      <c r="J1226" s="8">
        <v>5.7590000000000003</v>
      </c>
      <c r="K1226" s="69">
        <v>99</v>
      </c>
      <c r="L1226" s="68">
        <v>444</v>
      </c>
      <c r="M1226" s="8">
        <f t="shared" si="105"/>
        <v>4.4848484848484844</v>
      </c>
      <c r="N1226" s="8">
        <v>2.145</v>
      </c>
      <c r="O1226" s="69">
        <f t="shared" si="103"/>
        <v>99</v>
      </c>
      <c r="P1226" s="181">
        <f t="shared" si="106"/>
        <v>4.4144144144144155</v>
      </c>
      <c r="Q1226" s="77" t="s">
        <v>716</v>
      </c>
      <c r="V1226" s="84">
        <v>0.47152777777777777</v>
      </c>
      <c r="W1226" s="85">
        <v>0.63194444444444442</v>
      </c>
      <c r="X1226" s="86">
        <f t="shared" si="107"/>
        <v>0.16041666666666665</v>
      </c>
    </row>
    <row r="1227" spans="1:24" x14ac:dyDescent="0.3">
      <c r="A1227" s="44" t="s">
        <v>9000</v>
      </c>
      <c r="B1227" s="68" t="s">
        <v>9001</v>
      </c>
      <c r="C1227" s="2" t="s">
        <v>6</v>
      </c>
      <c r="D1227" s="2">
        <v>65</v>
      </c>
      <c r="E1227" s="6">
        <v>20112</v>
      </c>
      <c r="F1227" s="7">
        <v>43885.643912037034</v>
      </c>
      <c r="G1227" s="69" t="s">
        <v>4</v>
      </c>
      <c r="H1227" s="68">
        <v>1104</v>
      </c>
      <c r="I1227" s="8">
        <f t="shared" si="104"/>
        <v>11.151515151515152</v>
      </c>
      <c r="J1227" s="8">
        <v>3.5259999999999998</v>
      </c>
      <c r="K1227" s="69">
        <v>99</v>
      </c>
      <c r="L1227" s="68">
        <v>284</v>
      </c>
      <c r="M1227" s="8">
        <f t="shared" si="105"/>
        <v>2.8686868686868685</v>
      </c>
      <c r="N1227" s="8">
        <v>1.468</v>
      </c>
      <c r="O1227" s="69">
        <f t="shared" si="103"/>
        <v>99</v>
      </c>
      <c r="P1227" s="181">
        <f t="shared" si="106"/>
        <v>3.8873239436619724</v>
      </c>
      <c r="Q1227" s="77" t="s">
        <v>716</v>
      </c>
      <c r="V1227" s="84">
        <v>0.46249999999999997</v>
      </c>
      <c r="W1227" s="85">
        <v>0.64583333333333337</v>
      </c>
      <c r="X1227" s="86">
        <f t="shared" si="107"/>
        <v>0.1833333333333334</v>
      </c>
    </row>
    <row r="1228" spans="1:24" x14ac:dyDescent="0.3">
      <c r="A1228" s="44" t="s">
        <v>9002</v>
      </c>
      <c r="B1228" s="68" t="s">
        <v>9003</v>
      </c>
      <c r="C1228" s="2" t="s">
        <v>6</v>
      </c>
      <c r="D1228" s="2">
        <v>67</v>
      </c>
      <c r="E1228" s="6">
        <v>19256</v>
      </c>
      <c r="F1228" s="7">
        <v>43885.677060185182</v>
      </c>
      <c r="G1228" s="69" t="s">
        <v>4</v>
      </c>
      <c r="H1228" s="68">
        <v>1138</v>
      </c>
      <c r="I1228" s="8">
        <f t="shared" si="104"/>
        <v>11.38</v>
      </c>
      <c r="J1228" s="8">
        <v>3.5070000000000001</v>
      </c>
      <c r="K1228" s="69">
        <v>100</v>
      </c>
      <c r="L1228" s="68">
        <v>275</v>
      </c>
      <c r="M1228" s="8">
        <f t="shared" si="105"/>
        <v>2.75</v>
      </c>
      <c r="N1228" s="8">
        <v>1.591</v>
      </c>
      <c r="O1228" s="69">
        <f t="shared" si="103"/>
        <v>100</v>
      </c>
      <c r="P1228" s="181">
        <f t="shared" si="106"/>
        <v>4.1381818181818186</v>
      </c>
      <c r="Q1228" s="77" t="s">
        <v>716</v>
      </c>
      <c r="V1228" s="84">
        <v>0.49791666666666662</v>
      </c>
      <c r="W1228" s="85">
        <v>0.68055555555555547</v>
      </c>
      <c r="X1228" s="86">
        <f t="shared" si="107"/>
        <v>0.18263888888888885</v>
      </c>
    </row>
    <row r="1229" spans="1:24" x14ac:dyDescent="0.3">
      <c r="A1229" s="44" t="s">
        <v>9004</v>
      </c>
      <c r="B1229" s="68" t="s">
        <v>7902</v>
      </c>
      <c r="C1229" s="2" t="s">
        <v>1</v>
      </c>
      <c r="D1229" s="2">
        <v>23</v>
      </c>
      <c r="E1229" s="6">
        <v>35389</v>
      </c>
      <c r="F1229" s="7">
        <v>43886.38484953704</v>
      </c>
      <c r="G1229" s="69" t="s">
        <v>71</v>
      </c>
      <c r="H1229" s="68">
        <v>761</v>
      </c>
      <c r="I1229" s="8">
        <f t="shared" si="104"/>
        <v>7.6868686868686869</v>
      </c>
      <c r="J1229" s="8">
        <v>2.613</v>
      </c>
      <c r="K1229" s="69">
        <v>99</v>
      </c>
      <c r="L1229" s="68">
        <v>251</v>
      </c>
      <c r="M1229" s="8">
        <f t="shared" si="105"/>
        <v>2.5353535353535355</v>
      </c>
      <c r="N1229" s="8">
        <v>1.56</v>
      </c>
      <c r="O1229" s="69">
        <f t="shared" si="103"/>
        <v>99</v>
      </c>
      <c r="P1229" s="181">
        <f t="shared" si="106"/>
        <v>3.0318725099601593</v>
      </c>
      <c r="Q1229" s="77" t="s">
        <v>716</v>
      </c>
      <c r="V1229" s="84">
        <v>0.3888888888888889</v>
      </c>
      <c r="W1229" s="85">
        <v>0.53472222222222221</v>
      </c>
      <c r="X1229" s="86">
        <f t="shared" si="107"/>
        <v>0.14583333333333331</v>
      </c>
    </row>
    <row r="1230" spans="1:24" x14ac:dyDescent="0.3">
      <c r="A1230" s="44" t="s">
        <v>9005</v>
      </c>
      <c r="B1230" s="68" t="s">
        <v>549</v>
      </c>
      <c r="C1230" s="2" t="s">
        <v>1</v>
      </c>
      <c r="D1230" s="2">
        <v>59</v>
      </c>
      <c r="E1230" s="6">
        <v>22329</v>
      </c>
      <c r="F1230" s="7">
        <v>43886.519560185188</v>
      </c>
      <c r="G1230" s="69" t="s">
        <v>4</v>
      </c>
      <c r="H1230" s="68">
        <v>1795</v>
      </c>
      <c r="I1230" s="8">
        <f t="shared" si="104"/>
        <v>18.131313131313131</v>
      </c>
      <c r="J1230" s="8">
        <v>3.9039999999999999</v>
      </c>
      <c r="K1230" s="69">
        <v>99</v>
      </c>
      <c r="L1230" s="68">
        <v>391</v>
      </c>
      <c r="M1230" s="8">
        <f t="shared" si="105"/>
        <v>3.9494949494949494</v>
      </c>
      <c r="N1230" s="8">
        <v>2.1960000000000002</v>
      </c>
      <c r="O1230" s="69">
        <f t="shared" si="103"/>
        <v>99</v>
      </c>
      <c r="P1230" s="181">
        <f t="shared" si="106"/>
        <v>4.5907928388746804</v>
      </c>
      <c r="Q1230" s="77" t="s">
        <v>716</v>
      </c>
      <c r="V1230" s="84">
        <v>0.37361111111111112</v>
      </c>
      <c r="W1230" s="85">
        <v>0.52083333333333337</v>
      </c>
      <c r="X1230" s="86">
        <f t="shared" si="107"/>
        <v>0.14722222222222225</v>
      </c>
    </row>
    <row r="1231" spans="1:24" x14ac:dyDescent="0.3">
      <c r="A1231" s="44" t="s">
        <v>9009</v>
      </c>
      <c r="B1231" s="68" t="s">
        <v>7</v>
      </c>
      <c r="C1231" s="2" t="s">
        <v>1</v>
      </c>
      <c r="D1231" s="2">
        <v>49</v>
      </c>
      <c r="E1231" s="6">
        <v>25960</v>
      </c>
      <c r="F1231" s="7">
        <v>43886.569953703707</v>
      </c>
      <c r="G1231" s="69" t="s">
        <v>4</v>
      </c>
      <c r="H1231" s="68">
        <v>1793</v>
      </c>
      <c r="I1231" s="8">
        <f t="shared" si="104"/>
        <v>18.111111111111111</v>
      </c>
      <c r="J1231" s="8">
        <v>4.6550000000000002</v>
      </c>
      <c r="K1231" s="69">
        <v>99</v>
      </c>
      <c r="L1231" s="68">
        <v>484</v>
      </c>
      <c r="M1231" s="8">
        <f t="shared" si="105"/>
        <v>4.8888888888888893</v>
      </c>
      <c r="N1231" s="8">
        <v>2.0049999999999999</v>
      </c>
      <c r="O1231" s="69">
        <f t="shared" si="103"/>
        <v>99</v>
      </c>
      <c r="P1231" s="181">
        <f t="shared" si="106"/>
        <v>3.7045454545454541</v>
      </c>
      <c r="Q1231" s="77" t="s">
        <v>716</v>
      </c>
      <c r="V1231" s="84">
        <v>0.42430555555555555</v>
      </c>
      <c r="W1231" s="85">
        <v>0.56944444444444442</v>
      </c>
      <c r="X1231" s="86">
        <f t="shared" si="107"/>
        <v>0.14513888888888887</v>
      </c>
    </row>
    <row r="1232" spans="1:24" x14ac:dyDescent="0.3">
      <c r="A1232" s="44" t="s">
        <v>5453</v>
      </c>
      <c r="B1232" s="68" t="s">
        <v>5454</v>
      </c>
      <c r="C1232" s="2" t="s">
        <v>6</v>
      </c>
      <c r="D1232" s="2">
        <v>62</v>
      </c>
      <c r="E1232" s="6">
        <v>21241</v>
      </c>
      <c r="F1232" s="7">
        <v>43886.582939814813</v>
      </c>
      <c r="G1232" s="69" t="s">
        <v>4</v>
      </c>
      <c r="H1232" s="68">
        <v>1353</v>
      </c>
      <c r="I1232" s="8">
        <f t="shared" si="104"/>
        <v>13.666666666666666</v>
      </c>
      <c r="J1232" s="8">
        <v>4.1180000000000003</v>
      </c>
      <c r="K1232" s="69">
        <v>99</v>
      </c>
      <c r="L1232" s="68">
        <v>760</v>
      </c>
      <c r="M1232" s="8">
        <f t="shared" si="105"/>
        <v>7.6767676767676765</v>
      </c>
      <c r="N1232" s="8">
        <v>3.01</v>
      </c>
      <c r="O1232" s="69">
        <f t="shared" si="103"/>
        <v>99</v>
      </c>
      <c r="P1232" s="181">
        <f t="shared" si="106"/>
        <v>1.7802631578947368</v>
      </c>
      <c r="Q1232" s="77" t="s">
        <v>716</v>
      </c>
      <c r="V1232" s="84">
        <v>0.44097222222222227</v>
      </c>
      <c r="W1232" s="85">
        <v>0.58333333333333337</v>
      </c>
      <c r="X1232" s="86">
        <f t="shared" si="107"/>
        <v>0.1423611111111111</v>
      </c>
    </row>
    <row r="1233" spans="1:24" x14ac:dyDescent="0.3">
      <c r="A1233" s="44" t="s">
        <v>9010</v>
      </c>
      <c r="B1233" s="68" t="s">
        <v>9011</v>
      </c>
      <c r="C1233" s="2" t="s">
        <v>1</v>
      </c>
      <c r="D1233" s="2">
        <v>40</v>
      </c>
      <c r="E1233" s="6">
        <v>29068</v>
      </c>
      <c r="F1233" s="7">
        <v>43886.59888888889</v>
      </c>
      <c r="G1233" s="69" t="s">
        <v>4</v>
      </c>
      <c r="H1233" s="68">
        <v>1303</v>
      </c>
      <c r="I1233" s="8">
        <f t="shared" si="104"/>
        <v>13.03</v>
      </c>
      <c r="J1233" s="8">
        <v>4.1349999999999998</v>
      </c>
      <c r="K1233" s="69">
        <v>100</v>
      </c>
      <c r="L1233" s="68">
        <v>439</v>
      </c>
      <c r="M1233" s="8">
        <f t="shared" si="105"/>
        <v>4.3899999999999997</v>
      </c>
      <c r="N1233" s="8">
        <v>2.2559999999999998</v>
      </c>
      <c r="O1233" s="69">
        <f t="shared" si="103"/>
        <v>100</v>
      </c>
      <c r="P1233" s="181">
        <f t="shared" si="106"/>
        <v>2.9681093394077451</v>
      </c>
      <c r="Q1233" s="77" t="s">
        <v>716</v>
      </c>
      <c r="V1233" s="84">
        <v>0.47361111111111115</v>
      </c>
      <c r="W1233" s="85">
        <v>0.59722222222222221</v>
      </c>
      <c r="X1233" s="86">
        <f t="shared" si="107"/>
        <v>0.12361111111111106</v>
      </c>
    </row>
    <row r="1234" spans="1:24" x14ac:dyDescent="0.3">
      <c r="A1234" s="44" t="s">
        <v>9012</v>
      </c>
      <c r="B1234" s="68" t="s">
        <v>7183</v>
      </c>
      <c r="C1234" s="2" t="s">
        <v>1</v>
      </c>
      <c r="D1234" s="2">
        <v>63</v>
      </c>
      <c r="E1234" s="6">
        <v>20825</v>
      </c>
      <c r="F1234" s="7">
        <v>43886.613912037035</v>
      </c>
      <c r="G1234" s="69" t="s">
        <v>4</v>
      </c>
      <c r="H1234" s="68">
        <v>1795</v>
      </c>
      <c r="I1234" s="8">
        <f t="shared" si="104"/>
        <v>17.95</v>
      </c>
      <c r="J1234" s="8">
        <v>4.8769999999999998</v>
      </c>
      <c r="K1234" s="69">
        <v>100</v>
      </c>
      <c r="L1234" s="68">
        <v>548</v>
      </c>
      <c r="M1234" s="8">
        <f t="shared" si="105"/>
        <v>5.48</v>
      </c>
      <c r="N1234" s="8">
        <v>2.2269999999999999</v>
      </c>
      <c r="O1234" s="69">
        <f t="shared" si="103"/>
        <v>100</v>
      </c>
      <c r="P1234" s="181">
        <f t="shared" si="106"/>
        <v>3.2755474452554743</v>
      </c>
      <c r="Q1234" s="77" t="s">
        <v>716</v>
      </c>
      <c r="V1234" s="84">
        <v>0.48333333333333334</v>
      </c>
      <c r="W1234" s="85">
        <v>0.61805555555555558</v>
      </c>
      <c r="X1234" s="86">
        <f t="shared" si="107"/>
        <v>0.13472222222222224</v>
      </c>
    </row>
    <row r="1235" spans="1:24" x14ac:dyDescent="0.3">
      <c r="A1235" s="44" t="s">
        <v>9013</v>
      </c>
      <c r="B1235" s="68" t="s">
        <v>9014</v>
      </c>
      <c r="C1235" s="2" t="s">
        <v>6</v>
      </c>
      <c r="D1235" s="2">
        <v>39</v>
      </c>
      <c r="E1235" s="6">
        <v>29327</v>
      </c>
      <c r="F1235" s="7">
        <v>43886.647511574076</v>
      </c>
      <c r="G1235" s="69" t="s">
        <v>4</v>
      </c>
      <c r="H1235" s="68">
        <v>615</v>
      </c>
      <c r="I1235" s="8">
        <f t="shared" si="104"/>
        <v>6.2121212121212119</v>
      </c>
      <c r="J1235" s="8">
        <v>2.1909999999999998</v>
      </c>
      <c r="K1235" s="69">
        <v>99</v>
      </c>
      <c r="L1235" s="68">
        <v>217</v>
      </c>
      <c r="M1235" s="8">
        <f t="shared" si="105"/>
        <v>2.191919191919192</v>
      </c>
      <c r="N1235" s="8">
        <v>1.44</v>
      </c>
      <c r="O1235" s="69">
        <f t="shared" si="103"/>
        <v>99</v>
      </c>
      <c r="P1235" s="181">
        <f t="shared" si="106"/>
        <v>2.8341013824884791</v>
      </c>
      <c r="Q1235" s="77" t="s">
        <v>716</v>
      </c>
      <c r="V1235" s="84">
        <v>0.49444444444444446</v>
      </c>
      <c r="W1235" s="85">
        <v>0.64583333333333337</v>
      </c>
      <c r="X1235" s="86">
        <f t="shared" si="107"/>
        <v>0.15138888888888891</v>
      </c>
    </row>
    <row r="1236" spans="1:24" x14ac:dyDescent="0.3">
      <c r="A1236" s="44" t="s">
        <v>9015</v>
      </c>
      <c r="B1236" s="68" t="s">
        <v>9016</v>
      </c>
      <c r="C1236" s="2" t="s">
        <v>1</v>
      </c>
      <c r="D1236" s="2">
        <v>36</v>
      </c>
      <c r="E1236" s="6">
        <v>30591</v>
      </c>
      <c r="F1236" s="7">
        <v>43887.380659722221</v>
      </c>
      <c r="G1236" s="69" t="s">
        <v>71</v>
      </c>
      <c r="H1236" s="68">
        <v>1279</v>
      </c>
      <c r="I1236" s="8">
        <f t="shared" si="104"/>
        <v>12.919191919191919</v>
      </c>
      <c r="J1236" s="8">
        <v>3.9609999999999999</v>
      </c>
      <c r="K1236" s="69">
        <v>99</v>
      </c>
      <c r="L1236" s="68">
        <v>317</v>
      </c>
      <c r="M1236" s="8">
        <f t="shared" si="105"/>
        <v>3.202020202020202</v>
      </c>
      <c r="N1236" s="8">
        <v>1.69</v>
      </c>
      <c r="O1236" s="69">
        <f t="shared" si="103"/>
        <v>99</v>
      </c>
      <c r="P1236" s="181">
        <f t="shared" si="106"/>
        <v>4.034700315457413</v>
      </c>
      <c r="Q1236" s="77" t="s">
        <v>716</v>
      </c>
      <c r="V1236" s="84">
        <v>0.38541666666666669</v>
      </c>
      <c r="W1236" s="85">
        <v>0.54861111111111105</v>
      </c>
      <c r="X1236" s="86">
        <f t="shared" si="107"/>
        <v>0.16319444444444436</v>
      </c>
    </row>
    <row r="1237" spans="1:24" x14ac:dyDescent="0.3">
      <c r="A1237" s="44" t="s">
        <v>9017</v>
      </c>
      <c r="B1237" s="68" t="s">
        <v>517</v>
      </c>
      <c r="C1237" s="2" t="s">
        <v>1</v>
      </c>
      <c r="D1237" s="2">
        <v>36</v>
      </c>
      <c r="E1237" s="6">
        <v>30490</v>
      </c>
      <c r="F1237" s="7">
        <v>43887.518125000002</v>
      </c>
      <c r="G1237" s="69" t="s">
        <v>4</v>
      </c>
      <c r="H1237" s="68">
        <v>1670</v>
      </c>
      <c r="I1237" s="8">
        <f t="shared" si="104"/>
        <v>16.868686868686869</v>
      </c>
      <c r="J1237" s="8">
        <v>4.8769999999999998</v>
      </c>
      <c r="K1237" s="69">
        <v>99</v>
      </c>
      <c r="L1237" s="68">
        <v>382</v>
      </c>
      <c r="M1237" s="8">
        <f t="shared" si="105"/>
        <v>3.8585858585858586</v>
      </c>
      <c r="N1237" s="8">
        <v>2.109</v>
      </c>
      <c r="O1237" s="69">
        <f t="shared" si="103"/>
        <v>99</v>
      </c>
      <c r="P1237" s="181">
        <f t="shared" si="106"/>
        <v>4.3717277486910993</v>
      </c>
      <c r="Q1237" s="77" t="s">
        <v>716</v>
      </c>
      <c r="V1237" s="84">
        <v>0.35833333333333334</v>
      </c>
      <c r="W1237" s="85">
        <v>0.51736111111111105</v>
      </c>
      <c r="X1237" s="86">
        <f t="shared" si="107"/>
        <v>0.15902777777777771</v>
      </c>
    </row>
    <row r="1238" spans="1:24" x14ac:dyDescent="0.3">
      <c r="A1238" s="44" t="s">
        <v>9018</v>
      </c>
      <c r="B1238" s="68" t="s">
        <v>9019</v>
      </c>
      <c r="C1238" s="2" t="s">
        <v>1</v>
      </c>
      <c r="D1238" s="2">
        <v>53</v>
      </c>
      <c r="E1238" s="6">
        <v>24512</v>
      </c>
      <c r="F1238" s="7">
        <v>43887.529479166667</v>
      </c>
      <c r="G1238" s="69" t="s">
        <v>4</v>
      </c>
      <c r="H1238" s="68">
        <v>1801</v>
      </c>
      <c r="I1238" s="8">
        <f t="shared" si="104"/>
        <v>18.19191919191919</v>
      </c>
      <c r="J1238" s="8">
        <v>4.1840000000000002</v>
      </c>
      <c r="K1238" s="69">
        <v>99</v>
      </c>
      <c r="L1238" s="68">
        <v>412</v>
      </c>
      <c r="M1238" s="8">
        <f t="shared" si="105"/>
        <v>4.1616161616161618</v>
      </c>
      <c r="N1238" s="8">
        <v>1.9259999999999999</v>
      </c>
      <c r="O1238" s="69">
        <f t="shared" si="103"/>
        <v>99</v>
      </c>
      <c r="P1238" s="181">
        <f t="shared" si="106"/>
        <v>4.3713592233009706</v>
      </c>
      <c r="Q1238" s="77" t="s">
        <v>716</v>
      </c>
      <c r="V1238" s="84">
        <v>0.37916666666666665</v>
      </c>
      <c r="W1238" s="85">
        <v>0.53055555555555556</v>
      </c>
      <c r="X1238" s="86">
        <f t="shared" si="107"/>
        <v>0.15138888888888891</v>
      </c>
    </row>
    <row r="1239" spans="1:24" x14ac:dyDescent="0.3">
      <c r="A1239" s="44" t="s">
        <v>9020</v>
      </c>
      <c r="B1239" s="68" t="s">
        <v>1641</v>
      </c>
      <c r="C1239" s="2" t="s">
        <v>1</v>
      </c>
      <c r="D1239" s="2">
        <v>53</v>
      </c>
      <c r="E1239" s="6">
        <v>24519</v>
      </c>
      <c r="F1239" s="7">
        <v>43887.560798611114</v>
      </c>
      <c r="G1239" s="69" t="s">
        <v>4</v>
      </c>
      <c r="H1239" s="68">
        <v>1389</v>
      </c>
      <c r="I1239" s="8">
        <f t="shared" si="104"/>
        <v>14.030303030303031</v>
      </c>
      <c r="J1239" s="8">
        <v>4.0940000000000003</v>
      </c>
      <c r="K1239" s="69">
        <v>99</v>
      </c>
      <c r="L1239" s="68">
        <v>564</v>
      </c>
      <c r="M1239" s="8">
        <f t="shared" si="105"/>
        <v>5.6969696969696972</v>
      </c>
      <c r="N1239" s="8">
        <v>2.4390000000000001</v>
      </c>
      <c r="O1239" s="69">
        <f t="shared" si="103"/>
        <v>99</v>
      </c>
      <c r="P1239" s="181">
        <f t="shared" si="106"/>
        <v>2.4627659574468086</v>
      </c>
      <c r="Q1239" s="77" t="s">
        <v>716</v>
      </c>
      <c r="V1239" s="84">
        <v>0.41319444444444442</v>
      </c>
      <c r="W1239" s="85">
        <v>0.5625</v>
      </c>
      <c r="X1239" s="86">
        <f t="shared" si="107"/>
        <v>0.14930555555555558</v>
      </c>
    </row>
    <row r="1240" spans="1:24" x14ac:dyDescent="0.3">
      <c r="A1240" s="44" t="s">
        <v>9021</v>
      </c>
      <c r="B1240" s="68" t="s">
        <v>9022</v>
      </c>
      <c r="C1240" s="2" t="s">
        <v>1</v>
      </c>
      <c r="D1240" s="2">
        <v>37</v>
      </c>
      <c r="E1240" s="6">
        <v>30086</v>
      </c>
      <c r="F1240" s="7">
        <v>43887.573912037034</v>
      </c>
      <c r="G1240" s="69" t="s">
        <v>4</v>
      </c>
      <c r="H1240" s="68">
        <v>1235</v>
      </c>
      <c r="I1240" s="8">
        <f t="shared" si="104"/>
        <v>12.474747474747474</v>
      </c>
      <c r="J1240" s="8">
        <v>3.5470000000000002</v>
      </c>
      <c r="K1240" s="69">
        <v>99</v>
      </c>
      <c r="L1240" s="68">
        <v>435</v>
      </c>
      <c r="M1240" s="8">
        <f t="shared" si="105"/>
        <v>4.3939393939393936</v>
      </c>
      <c r="N1240" s="8">
        <v>2.024</v>
      </c>
      <c r="O1240" s="69">
        <f t="shared" si="103"/>
        <v>99</v>
      </c>
      <c r="P1240" s="181">
        <f t="shared" si="106"/>
        <v>2.8390804597701149</v>
      </c>
      <c r="Q1240" s="77" t="s">
        <v>716</v>
      </c>
      <c r="V1240" s="84">
        <v>0.43055555555555558</v>
      </c>
      <c r="W1240" s="85">
        <v>0.57638888888888895</v>
      </c>
      <c r="X1240" s="86">
        <f t="shared" si="107"/>
        <v>0.14583333333333337</v>
      </c>
    </row>
    <row r="1241" spans="1:24" x14ac:dyDescent="0.3">
      <c r="A1241" s="44" t="s">
        <v>2323</v>
      </c>
      <c r="B1241" s="68" t="s">
        <v>139</v>
      </c>
      <c r="C1241" s="2" t="s">
        <v>1</v>
      </c>
      <c r="D1241" s="2">
        <v>57</v>
      </c>
      <c r="E1241" s="6">
        <v>22967</v>
      </c>
      <c r="F1241" s="7">
        <v>43887.586192129631</v>
      </c>
      <c r="G1241" s="69" t="s">
        <v>4</v>
      </c>
      <c r="H1241" s="68">
        <v>1871</v>
      </c>
      <c r="I1241" s="8">
        <f t="shared" si="104"/>
        <v>18.8989898989899</v>
      </c>
      <c r="J1241" s="8">
        <v>4.7350000000000003</v>
      </c>
      <c r="K1241" s="69">
        <v>99</v>
      </c>
      <c r="L1241" s="68">
        <v>429</v>
      </c>
      <c r="M1241" s="8">
        <f t="shared" si="105"/>
        <v>4.333333333333333</v>
      </c>
      <c r="N1241" s="8">
        <v>1.9219999999999999</v>
      </c>
      <c r="O1241" s="69">
        <f t="shared" si="103"/>
        <v>99</v>
      </c>
      <c r="P1241" s="181">
        <f t="shared" si="106"/>
        <v>4.3613053613053614</v>
      </c>
      <c r="Q1241" s="77" t="s">
        <v>716</v>
      </c>
      <c r="V1241" s="84">
        <v>0.44861111111111113</v>
      </c>
      <c r="W1241" s="85">
        <v>0.58750000000000002</v>
      </c>
      <c r="X1241" s="86">
        <f t="shared" si="107"/>
        <v>0.1388888888888889</v>
      </c>
    </row>
    <row r="1242" spans="1:24" x14ac:dyDescent="0.3">
      <c r="A1242" s="44" t="s">
        <v>9023</v>
      </c>
      <c r="B1242" s="68" t="s">
        <v>440</v>
      </c>
      <c r="C1242" s="2" t="s">
        <v>1</v>
      </c>
      <c r="D1242" s="2">
        <v>50</v>
      </c>
      <c r="E1242" s="6">
        <v>25535</v>
      </c>
      <c r="F1242" s="7">
        <v>43887.605787037035</v>
      </c>
      <c r="G1242" s="69" t="s">
        <v>4</v>
      </c>
      <c r="H1242" s="68">
        <v>1036</v>
      </c>
      <c r="I1242" s="8">
        <f t="shared" si="104"/>
        <v>10.464646464646465</v>
      </c>
      <c r="J1242" s="8">
        <v>3.3420000000000001</v>
      </c>
      <c r="K1242" s="69">
        <v>99</v>
      </c>
      <c r="L1242" s="68">
        <v>378</v>
      </c>
      <c r="M1242" s="8">
        <f t="shared" si="105"/>
        <v>3.8181818181818183</v>
      </c>
      <c r="N1242" s="8">
        <v>1.9970000000000001</v>
      </c>
      <c r="O1242" s="69">
        <f t="shared" si="103"/>
        <v>99</v>
      </c>
      <c r="P1242" s="181">
        <f t="shared" si="106"/>
        <v>2.7407407407407409</v>
      </c>
      <c r="Q1242" s="77" t="s">
        <v>716</v>
      </c>
      <c r="V1242" s="84">
        <v>0.46388888888888885</v>
      </c>
      <c r="W1242" s="85">
        <v>0.61111111111111105</v>
      </c>
      <c r="X1242" s="86">
        <f t="shared" si="107"/>
        <v>0.1472222222222222</v>
      </c>
    </row>
    <row r="1243" spans="1:24" x14ac:dyDescent="0.3">
      <c r="A1243" s="44" t="s">
        <v>5629</v>
      </c>
      <c r="B1243" s="68" t="s">
        <v>641</v>
      </c>
      <c r="C1243" s="2" t="s">
        <v>1</v>
      </c>
      <c r="D1243" s="2">
        <v>58</v>
      </c>
      <c r="E1243" s="6">
        <v>22443</v>
      </c>
      <c r="F1243" s="7">
        <v>43887.618125000001</v>
      </c>
      <c r="G1243" s="69" t="s">
        <v>4</v>
      </c>
      <c r="H1243" s="68">
        <v>2653</v>
      </c>
      <c r="I1243" s="8">
        <f t="shared" si="104"/>
        <v>26.797979797979799</v>
      </c>
      <c r="J1243" s="8">
        <v>6.452</v>
      </c>
      <c r="K1243" s="69">
        <v>99</v>
      </c>
      <c r="L1243" s="68">
        <v>379</v>
      </c>
      <c r="M1243" s="8">
        <f t="shared" si="105"/>
        <v>3.8282828282828283</v>
      </c>
      <c r="N1243" s="8">
        <v>2.1709999999999998</v>
      </c>
      <c r="O1243" s="69">
        <f t="shared" si="103"/>
        <v>99</v>
      </c>
      <c r="P1243" s="181">
        <f t="shared" si="106"/>
        <v>7</v>
      </c>
      <c r="Q1243" s="77" t="s">
        <v>716</v>
      </c>
      <c r="V1243" s="84">
        <v>0.47013888888888888</v>
      </c>
      <c r="W1243" s="85">
        <v>0.63194444444444442</v>
      </c>
      <c r="X1243" s="86">
        <f t="shared" si="107"/>
        <v>0.16180555555555554</v>
      </c>
    </row>
    <row r="1244" spans="1:24" x14ac:dyDescent="0.3">
      <c r="A1244" s="44" t="s">
        <v>2511</v>
      </c>
      <c r="B1244" s="68" t="s">
        <v>631</v>
      </c>
      <c r="C1244" s="2" t="s">
        <v>1</v>
      </c>
      <c r="D1244" s="2">
        <v>42</v>
      </c>
      <c r="E1244" s="6">
        <v>28274</v>
      </c>
      <c r="F1244" s="7">
        <v>43887.647939814815</v>
      </c>
      <c r="G1244" s="69" t="s">
        <v>4</v>
      </c>
      <c r="H1244" s="68">
        <v>1094</v>
      </c>
      <c r="I1244" s="8">
        <f t="shared" si="104"/>
        <v>11.05050505050505</v>
      </c>
      <c r="J1244" s="8">
        <v>3.64</v>
      </c>
      <c r="K1244" s="69">
        <v>99</v>
      </c>
      <c r="L1244" s="68">
        <v>334</v>
      </c>
      <c r="M1244" s="8">
        <f t="shared" si="105"/>
        <v>3.3737373737373737</v>
      </c>
      <c r="N1244" s="8">
        <v>1.7350000000000001</v>
      </c>
      <c r="O1244" s="69">
        <f t="shared" si="103"/>
        <v>99</v>
      </c>
      <c r="P1244" s="181">
        <f t="shared" si="106"/>
        <v>3.2754491017964069</v>
      </c>
      <c r="Q1244" s="77" t="s">
        <v>716</v>
      </c>
      <c r="V1244" s="84">
        <v>0.48958333333333331</v>
      </c>
      <c r="W1244" s="85">
        <v>0.65625</v>
      </c>
      <c r="X1244" s="86">
        <f t="shared" si="107"/>
        <v>0.16666666666666669</v>
      </c>
    </row>
    <row r="1245" spans="1:24" x14ac:dyDescent="0.3">
      <c r="A1245" s="44" t="s">
        <v>9024</v>
      </c>
      <c r="B1245" s="68" t="s">
        <v>9025</v>
      </c>
      <c r="C1245" s="2" t="s">
        <v>1</v>
      </c>
      <c r="D1245" s="2">
        <v>35</v>
      </c>
      <c r="E1245" s="6">
        <v>30948</v>
      </c>
      <c r="F1245" s="7">
        <v>43888.384780092594</v>
      </c>
      <c r="G1245" s="69" t="s">
        <v>71</v>
      </c>
      <c r="H1245" s="68">
        <v>1097</v>
      </c>
      <c r="I1245" s="8">
        <f t="shared" si="104"/>
        <v>10.97</v>
      </c>
      <c r="J1245" s="8">
        <v>3.4740000000000002</v>
      </c>
      <c r="K1245" s="69">
        <v>100</v>
      </c>
      <c r="L1245" s="68">
        <v>334</v>
      </c>
      <c r="M1245" s="8">
        <f t="shared" si="105"/>
        <v>3.34</v>
      </c>
      <c r="N1245" s="8">
        <v>1.881</v>
      </c>
      <c r="O1245" s="69">
        <f t="shared" si="103"/>
        <v>100</v>
      </c>
      <c r="P1245" s="181">
        <f t="shared" si="106"/>
        <v>3.2844311377245514</v>
      </c>
      <c r="Q1245" s="77" t="s">
        <v>716</v>
      </c>
      <c r="V1245" s="84">
        <v>0.3888888888888889</v>
      </c>
      <c r="W1245" s="85">
        <v>0.53472222222222221</v>
      </c>
      <c r="X1245" s="86">
        <f t="shared" si="107"/>
        <v>0.14583333333333331</v>
      </c>
    </row>
    <row r="1246" spans="1:24" x14ac:dyDescent="0.3">
      <c r="A1246" s="44" t="s">
        <v>9026</v>
      </c>
      <c r="B1246" s="68" t="s">
        <v>1822</v>
      </c>
      <c r="C1246" s="2" t="s">
        <v>1</v>
      </c>
      <c r="D1246" s="2">
        <v>54</v>
      </c>
      <c r="E1246" s="6">
        <v>23864</v>
      </c>
      <c r="F1246" s="7">
        <v>43888.518888888888</v>
      </c>
      <c r="G1246" s="69" t="s">
        <v>4</v>
      </c>
      <c r="H1246" s="68">
        <v>1170</v>
      </c>
      <c r="I1246" s="8">
        <f t="shared" si="104"/>
        <v>11.7</v>
      </c>
      <c r="J1246" s="8">
        <v>3.6970000000000001</v>
      </c>
      <c r="K1246" s="69">
        <v>100</v>
      </c>
      <c r="L1246" s="68">
        <v>366</v>
      </c>
      <c r="M1246" s="8">
        <f t="shared" si="105"/>
        <v>3.66</v>
      </c>
      <c r="N1246" s="8">
        <v>2.1890000000000001</v>
      </c>
      <c r="O1246" s="69">
        <f t="shared" si="103"/>
        <v>100</v>
      </c>
      <c r="P1246" s="181">
        <f t="shared" si="106"/>
        <v>3.1967213114754096</v>
      </c>
      <c r="Q1246" s="77" t="s">
        <v>716</v>
      </c>
      <c r="V1246" s="84">
        <v>0.36874999999999997</v>
      </c>
      <c r="W1246" s="85">
        <v>0.52083333333333337</v>
      </c>
      <c r="X1246" s="86">
        <f t="shared" si="107"/>
        <v>0.1520833333333334</v>
      </c>
    </row>
    <row r="1247" spans="1:24" x14ac:dyDescent="0.3">
      <c r="A1247" s="44" t="s">
        <v>9027</v>
      </c>
      <c r="B1247" s="68" t="s">
        <v>9028</v>
      </c>
      <c r="C1247" s="2" t="s">
        <v>6</v>
      </c>
      <c r="D1247" s="2">
        <v>19</v>
      </c>
      <c r="E1247" s="6">
        <v>36877</v>
      </c>
      <c r="F1247" s="7">
        <v>43888.545659722222</v>
      </c>
      <c r="G1247" s="69" t="s">
        <v>4</v>
      </c>
      <c r="H1247" s="68">
        <v>840</v>
      </c>
      <c r="I1247" s="8">
        <f t="shared" si="104"/>
        <v>8.4848484848484844</v>
      </c>
      <c r="J1247" s="8">
        <v>2.9980000000000002</v>
      </c>
      <c r="K1247" s="69">
        <v>99</v>
      </c>
      <c r="L1247" s="68">
        <v>260</v>
      </c>
      <c r="M1247" s="8">
        <f t="shared" si="105"/>
        <v>2.6262626262626263</v>
      </c>
      <c r="N1247" s="8">
        <v>1.5289999999999999</v>
      </c>
      <c r="O1247" s="69">
        <f t="shared" si="103"/>
        <v>99</v>
      </c>
      <c r="P1247" s="181">
        <f t="shared" si="106"/>
        <v>3.2307692307692304</v>
      </c>
      <c r="Q1247" s="77" t="s">
        <v>716</v>
      </c>
      <c r="V1247" s="84">
        <v>0.38472222222222219</v>
      </c>
      <c r="W1247" s="85">
        <v>0.54861111111111105</v>
      </c>
      <c r="X1247" s="86">
        <f t="shared" si="107"/>
        <v>0.16388888888888886</v>
      </c>
    </row>
    <row r="1248" spans="1:24" x14ac:dyDescent="0.3">
      <c r="A1248" s="44" t="s">
        <v>9029</v>
      </c>
      <c r="B1248" s="68" t="s">
        <v>1479</v>
      </c>
      <c r="C1248" s="2" t="s">
        <v>1</v>
      </c>
      <c r="D1248" s="2">
        <v>57</v>
      </c>
      <c r="E1248" s="6">
        <v>22870</v>
      </c>
      <c r="F1248" s="7">
        <v>43888.564432870371</v>
      </c>
      <c r="G1248" s="69" t="s">
        <v>4</v>
      </c>
      <c r="H1248" s="68">
        <v>1632</v>
      </c>
      <c r="I1248" s="8">
        <f t="shared" si="104"/>
        <v>16.32</v>
      </c>
      <c r="J1248" s="8">
        <v>4.8819999999999997</v>
      </c>
      <c r="K1248" s="69">
        <v>100</v>
      </c>
      <c r="L1248" s="68">
        <v>336</v>
      </c>
      <c r="M1248" s="8">
        <f t="shared" si="105"/>
        <v>3.36</v>
      </c>
      <c r="N1248" s="8">
        <v>1.738</v>
      </c>
      <c r="O1248" s="69">
        <f t="shared" si="103"/>
        <v>100</v>
      </c>
      <c r="P1248" s="181">
        <f t="shared" si="106"/>
        <v>4.8571428571428577</v>
      </c>
      <c r="Q1248" s="77" t="s">
        <v>716</v>
      </c>
      <c r="V1248" s="84">
        <v>0.40347222222222223</v>
      </c>
      <c r="W1248" s="85">
        <v>0.56944444444444442</v>
      </c>
      <c r="X1248" s="86">
        <f t="shared" si="107"/>
        <v>0.16597222222222219</v>
      </c>
    </row>
    <row r="1249" spans="1:24" x14ac:dyDescent="0.3">
      <c r="A1249" s="44" t="s">
        <v>9030</v>
      </c>
      <c r="B1249" s="68" t="s">
        <v>1417</v>
      </c>
      <c r="C1249" s="2" t="s">
        <v>1</v>
      </c>
      <c r="D1249" s="2">
        <v>52</v>
      </c>
      <c r="E1249" s="6">
        <v>24559</v>
      </c>
      <c r="F1249" s="7">
        <v>43888.577453703707</v>
      </c>
      <c r="G1249" s="69" t="s">
        <v>4</v>
      </c>
      <c r="H1249" s="68">
        <v>1394</v>
      </c>
      <c r="I1249" s="8">
        <f t="shared" si="104"/>
        <v>14.080808080808081</v>
      </c>
      <c r="J1249" s="8">
        <v>3.9350000000000001</v>
      </c>
      <c r="K1249" s="69">
        <v>99</v>
      </c>
      <c r="L1249" s="68">
        <v>329</v>
      </c>
      <c r="M1249" s="8">
        <f t="shared" si="105"/>
        <v>3.3232323232323231</v>
      </c>
      <c r="N1249" s="8">
        <v>2.1230000000000002</v>
      </c>
      <c r="O1249" s="69">
        <f t="shared" si="103"/>
        <v>99</v>
      </c>
      <c r="P1249" s="181">
        <f t="shared" si="106"/>
        <v>4.2370820668693012</v>
      </c>
      <c r="Q1249" s="77" t="s">
        <v>716</v>
      </c>
      <c r="V1249" s="84">
        <v>0.42222222222222222</v>
      </c>
      <c r="W1249" s="85">
        <v>0.58333333333333337</v>
      </c>
      <c r="X1249" s="86">
        <f t="shared" si="107"/>
        <v>0.16111111111111115</v>
      </c>
    </row>
    <row r="1250" spans="1:24" x14ac:dyDescent="0.3">
      <c r="A1250" s="44" t="s">
        <v>9031</v>
      </c>
      <c r="B1250" s="68" t="s">
        <v>9032</v>
      </c>
      <c r="C1250" s="2" t="s">
        <v>1</v>
      </c>
      <c r="D1250" s="2">
        <v>74</v>
      </c>
      <c r="E1250" s="6">
        <v>16774</v>
      </c>
      <c r="F1250" s="7">
        <v>43888.601203703707</v>
      </c>
      <c r="G1250" s="69" t="s">
        <v>4</v>
      </c>
      <c r="H1250" s="68">
        <v>1369</v>
      </c>
      <c r="I1250" s="8">
        <f t="shared" si="104"/>
        <v>13.828282828282829</v>
      </c>
      <c r="J1250" s="8">
        <v>3.9420000000000002</v>
      </c>
      <c r="K1250" s="69">
        <v>99</v>
      </c>
      <c r="L1250" s="68">
        <v>361</v>
      </c>
      <c r="M1250" s="8">
        <f t="shared" si="105"/>
        <v>3.6464646464646466</v>
      </c>
      <c r="N1250" s="8">
        <v>2.1059999999999999</v>
      </c>
      <c r="O1250" s="69">
        <f t="shared" si="103"/>
        <v>99</v>
      </c>
      <c r="P1250" s="181">
        <f t="shared" si="106"/>
        <v>3.7922437673130194</v>
      </c>
      <c r="Q1250" s="77" t="s">
        <v>716</v>
      </c>
      <c r="V1250" s="84">
        <v>0.4375</v>
      </c>
      <c r="W1250" s="85">
        <v>0.59722222222222221</v>
      </c>
      <c r="X1250" s="86">
        <f t="shared" si="107"/>
        <v>0.15972222222222221</v>
      </c>
    </row>
    <row r="1251" spans="1:24" x14ac:dyDescent="0.3">
      <c r="A1251" s="44" t="s">
        <v>9033</v>
      </c>
      <c r="B1251" s="68" t="s">
        <v>1895</v>
      </c>
      <c r="C1251" s="2" t="s">
        <v>1</v>
      </c>
      <c r="D1251" s="2">
        <v>44</v>
      </c>
      <c r="E1251" s="6">
        <v>27525</v>
      </c>
      <c r="F1251" s="7">
        <v>43888.619710648149</v>
      </c>
      <c r="G1251" s="69" t="s">
        <v>4</v>
      </c>
      <c r="H1251" s="68">
        <v>1604</v>
      </c>
      <c r="I1251" s="8">
        <f t="shared" si="104"/>
        <v>16.202020202020201</v>
      </c>
      <c r="J1251" s="8">
        <v>4.9320000000000004</v>
      </c>
      <c r="K1251" s="69">
        <v>99</v>
      </c>
      <c r="L1251" s="68">
        <v>343</v>
      </c>
      <c r="M1251" s="8">
        <f t="shared" si="105"/>
        <v>3.4646464646464645</v>
      </c>
      <c r="N1251" s="8">
        <v>2.0219999999999998</v>
      </c>
      <c r="O1251" s="69">
        <f t="shared" si="103"/>
        <v>99</v>
      </c>
      <c r="P1251" s="181">
        <f t="shared" si="106"/>
        <v>4.6763848396501455</v>
      </c>
      <c r="Q1251" s="77" t="s">
        <v>716</v>
      </c>
      <c r="V1251" s="84">
        <v>0.45902777777777781</v>
      </c>
      <c r="W1251" s="85">
        <v>0.61805555555555558</v>
      </c>
      <c r="X1251" s="86">
        <f t="shared" si="107"/>
        <v>0.15902777777777777</v>
      </c>
    </row>
    <row r="1252" spans="1:24" x14ac:dyDescent="0.3">
      <c r="A1252" s="44" t="s">
        <v>9034</v>
      </c>
      <c r="B1252" s="68" t="s">
        <v>150</v>
      </c>
      <c r="C1252" s="2" t="s">
        <v>1</v>
      </c>
      <c r="D1252" s="2">
        <v>44</v>
      </c>
      <c r="E1252" s="6">
        <v>27487</v>
      </c>
      <c r="F1252" s="7">
        <v>43888.63071759259</v>
      </c>
      <c r="G1252" s="69" t="s">
        <v>4</v>
      </c>
      <c r="H1252" s="68">
        <v>454</v>
      </c>
      <c r="I1252" s="8">
        <f t="shared" si="104"/>
        <v>4.5858585858585856</v>
      </c>
      <c r="J1252" s="8">
        <v>2.0950000000000002</v>
      </c>
      <c r="K1252" s="69">
        <v>99</v>
      </c>
      <c r="L1252" s="68">
        <v>118</v>
      </c>
      <c r="M1252" s="8">
        <f t="shared" si="105"/>
        <v>1.1919191919191918</v>
      </c>
      <c r="N1252" s="8">
        <v>0.98599999999999999</v>
      </c>
      <c r="O1252" s="69">
        <f t="shared" si="103"/>
        <v>99</v>
      </c>
      <c r="P1252" s="181">
        <f t="shared" si="106"/>
        <v>3.847457627118644</v>
      </c>
      <c r="Q1252" s="77" t="s">
        <v>716</v>
      </c>
      <c r="V1252" s="84">
        <v>0.47430555555555554</v>
      </c>
      <c r="W1252" s="85">
        <v>0.63194444444444442</v>
      </c>
      <c r="X1252" s="86">
        <f t="shared" si="107"/>
        <v>0.15763888888888888</v>
      </c>
    </row>
    <row r="1253" spans="1:24" x14ac:dyDescent="0.3">
      <c r="A1253" s="44" t="s">
        <v>9035</v>
      </c>
      <c r="B1253" s="68" t="s">
        <v>168</v>
      </c>
      <c r="C1253" s="2" t="s">
        <v>1</v>
      </c>
      <c r="D1253" s="2">
        <v>39</v>
      </c>
      <c r="E1253" s="6">
        <v>29315</v>
      </c>
      <c r="F1253" s="7">
        <v>43888.648217592592</v>
      </c>
      <c r="G1253" s="69" t="s">
        <v>4</v>
      </c>
      <c r="H1253" s="68">
        <v>1021</v>
      </c>
      <c r="I1253" s="8">
        <f t="shared" si="104"/>
        <v>10.210000000000001</v>
      </c>
      <c r="J1253" s="8">
        <v>3.1760000000000002</v>
      </c>
      <c r="K1253" s="69">
        <v>100</v>
      </c>
      <c r="L1253" s="68">
        <v>339</v>
      </c>
      <c r="M1253" s="8">
        <f t="shared" si="105"/>
        <v>3.39</v>
      </c>
      <c r="N1253" s="8">
        <v>1.863</v>
      </c>
      <c r="O1253" s="69">
        <f t="shared" si="103"/>
        <v>100</v>
      </c>
      <c r="P1253" s="181">
        <f t="shared" si="106"/>
        <v>3.0117994100294987</v>
      </c>
      <c r="Q1253" s="77" t="s">
        <v>716</v>
      </c>
      <c r="V1253" s="84">
        <v>0.48958333333333331</v>
      </c>
      <c r="W1253" s="85">
        <v>0.64583333333333337</v>
      </c>
      <c r="X1253" s="86">
        <f t="shared" si="107"/>
        <v>0.15625000000000006</v>
      </c>
    </row>
    <row r="1254" spans="1:24" x14ac:dyDescent="0.3">
      <c r="A1254" s="44" t="s">
        <v>9036</v>
      </c>
      <c r="B1254" s="68" t="s">
        <v>8483</v>
      </c>
      <c r="C1254" s="2" t="s">
        <v>6</v>
      </c>
      <c r="D1254" s="2">
        <v>61</v>
      </c>
      <c r="E1254" s="6">
        <v>21388</v>
      </c>
      <c r="F1254" s="7">
        <v>43888.678171296298</v>
      </c>
      <c r="G1254" s="69" t="s">
        <v>4</v>
      </c>
      <c r="H1254" s="68">
        <v>1765</v>
      </c>
      <c r="I1254" s="8">
        <f t="shared" si="104"/>
        <v>17.828282828282827</v>
      </c>
      <c r="J1254" s="8">
        <v>4.3570000000000002</v>
      </c>
      <c r="K1254" s="69">
        <v>99</v>
      </c>
      <c r="L1254" s="68">
        <v>496</v>
      </c>
      <c r="M1254" s="8">
        <f t="shared" si="105"/>
        <v>5.0101010101010104</v>
      </c>
      <c r="N1254" s="8">
        <v>2.0779999999999998</v>
      </c>
      <c r="O1254" s="69">
        <f t="shared" si="103"/>
        <v>99</v>
      </c>
      <c r="P1254" s="181">
        <f t="shared" si="106"/>
        <v>3.5584677419354835</v>
      </c>
      <c r="Q1254" s="77" t="s">
        <v>716</v>
      </c>
      <c r="V1254" s="84">
        <v>0.52777777777777779</v>
      </c>
      <c r="W1254" s="85">
        <v>0.68055555555555547</v>
      </c>
      <c r="X1254" s="86">
        <f t="shared" si="107"/>
        <v>0.15277777777777768</v>
      </c>
    </row>
    <row r="1255" spans="1:24" x14ac:dyDescent="0.3">
      <c r="A1255" s="44" t="s">
        <v>3399</v>
      </c>
      <c r="B1255" s="68" t="s">
        <v>1892</v>
      </c>
      <c r="C1255" s="2" t="s">
        <v>1</v>
      </c>
      <c r="D1255" s="2">
        <v>59</v>
      </c>
      <c r="E1255" s="6">
        <v>22308</v>
      </c>
      <c r="F1255" s="7">
        <v>43889.519548611112</v>
      </c>
      <c r="G1255" s="69" t="s">
        <v>4</v>
      </c>
      <c r="H1255" s="68">
        <v>1489</v>
      </c>
      <c r="I1255" s="8">
        <f t="shared" si="104"/>
        <v>15.04040404040404</v>
      </c>
      <c r="J1255" s="8">
        <v>4.01</v>
      </c>
      <c r="K1255" s="69">
        <v>99</v>
      </c>
      <c r="L1255" s="68">
        <v>536</v>
      </c>
      <c r="M1255" s="8">
        <f t="shared" si="105"/>
        <v>5.4141414141414144</v>
      </c>
      <c r="N1255" s="8">
        <v>2.4449999999999998</v>
      </c>
      <c r="O1255" s="69">
        <f t="shared" si="103"/>
        <v>99</v>
      </c>
      <c r="P1255" s="181">
        <f t="shared" si="106"/>
        <v>2.7779850746268653</v>
      </c>
      <c r="Q1255" s="77" t="s">
        <v>716</v>
      </c>
      <c r="V1255" s="84">
        <v>0.35902777777777778</v>
      </c>
      <c r="W1255" s="85">
        <v>0.52083333333333337</v>
      </c>
      <c r="X1255" s="86">
        <f t="shared" si="107"/>
        <v>0.16180555555555559</v>
      </c>
    </row>
    <row r="1256" spans="1:24" x14ac:dyDescent="0.3">
      <c r="A1256" s="44" t="s">
        <v>9039</v>
      </c>
      <c r="B1256" s="68" t="s">
        <v>9040</v>
      </c>
      <c r="C1256" s="2" t="s">
        <v>1</v>
      </c>
      <c r="D1256" s="2">
        <v>45</v>
      </c>
      <c r="E1256" s="6">
        <v>27159</v>
      </c>
      <c r="F1256" s="7">
        <v>43889.533182870371</v>
      </c>
      <c r="G1256" s="69" t="s">
        <v>4</v>
      </c>
      <c r="H1256" s="68">
        <v>1549</v>
      </c>
      <c r="I1256" s="8">
        <f t="shared" si="104"/>
        <v>15.646464646464647</v>
      </c>
      <c r="J1256" s="8">
        <v>5.1180000000000003</v>
      </c>
      <c r="K1256" s="69">
        <v>99</v>
      </c>
      <c r="L1256" s="68">
        <v>335</v>
      </c>
      <c r="M1256" s="8">
        <f t="shared" si="105"/>
        <v>3.3838383838383836</v>
      </c>
      <c r="N1256" s="8">
        <v>1.589</v>
      </c>
      <c r="O1256" s="69">
        <f t="shared" si="103"/>
        <v>99</v>
      </c>
      <c r="P1256" s="181">
        <f t="shared" si="106"/>
        <v>4.6238805970149262</v>
      </c>
      <c r="Q1256" s="77" t="s">
        <v>716</v>
      </c>
      <c r="V1256" s="84">
        <v>0.38541666666666669</v>
      </c>
      <c r="W1256" s="85">
        <v>0.53472222222222221</v>
      </c>
      <c r="X1256" s="86">
        <f t="shared" si="107"/>
        <v>0.14930555555555552</v>
      </c>
    </row>
    <row r="1257" spans="1:24" x14ac:dyDescent="0.3">
      <c r="A1257" s="44" t="s">
        <v>9041</v>
      </c>
      <c r="B1257" s="68" t="s">
        <v>9042</v>
      </c>
      <c r="C1257" s="2" t="s">
        <v>6</v>
      </c>
      <c r="D1257" s="2">
        <v>31</v>
      </c>
      <c r="E1257" s="6">
        <v>32211</v>
      </c>
      <c r="F1257" s="7">
        <v>43889.544293981482</v>
      </c>
      <c r="G1257" s="69" t="s">
        <v>4</v>
      </c>
      <c r="H1257" s="68">
        <v>759</v>
      </c>
      <c r="I1257" s="8">
        <f t="shared" si="104"/>
        <v>7.59</v>
      </c>
      <c r="J1257" s="8">
        <v>3.3519999999999999</v>
      </c>
      <c r="K1257" s="69">
        <v>100</v>
      </c>
      <c r="L1257" s="68">
        <v>441</v>
      </c>
      <c r="M1257" s="8">
        <f t="shared" si="105"/>
        <v>4.41</v>
      </c>
      <c r="N1257" s="8">
        <v>1.9279999999999999</v>
      </c>
      <c r="O1257" s="69">
        <f t="shared" si="103"/>
        <v>100</v>
      </c>
      <c r="P1257" s="181">
        <f t="shared" si="106"/>
        <v>1.7210884353741496</v>
      </c>
      <c r="Q1257" s="77" t="s">
        <v>716</v>
      </c>
      <c r="V1257" s="84">
        <v>0.41666666666666669</v>
      </c>
      <c r="W1257" s="85">
        <v>0.54861111111111105</v>
      </c>
      <c r="X1257" s="86">
        <f t="shared" si="107"/>
        <v>0.13194444444444436</v>
      </c>
    </row>
    <row r="1258" spans="1:24" x14ac:dyDescent="0.3">
      <c r="A1258" s="44" t="s">
        <v>2808</v>
      </c>
      <c r="B1258" s="68" t="s">
        <v>1664</v>
      </c>
      <c r="C1258" s="2" t="s">
        <v>1</v>
      </c>
      <c r="D1258" s="2">
        <v>76</v>
      </c>
      <c r="E1258" s="6">
        <v>15863</v>
      </c>
      <c r="F1258" s="7">
        <v>43889.587835648148</v>
      </c>
      <c r="G1258" s="69" t="s">
        <v>4</v>
      </c>
      <c r="H1258" s="68">
        <v>1698</v>
      </c>
      <c r="I1258" s="8">
        <f t="shared" si="104"/>
        <v>16.98</v>
      </c>
      <c r="J1258" s="8">
        <v>4.3529999999999998</v>
      </c>
      <c r="K1258" s="69">
        <v>100</v>
      </c>
      <c r="L1258" s="68">
        <v>955</v>
      </c>
      <c r="M1258" s="8">
        <f t="shared" si="105"/>
        <v>9.5500000000000007</v>
      </c>
      <c r="N1258" s="8">
        <v>3.1019999999999999</v>
      </c>
      <c r="O1258" s="69">
        <f t="shared" si="103"/>
        <v>100</v>
      </c>
      <c r="P1258" s="181">
        <f t="shared" si="106"/>
        <v>1.7780104712041884</v>
      </c>
      <c r="Q1258" s="77" t="s">
        <v>716</v>
      </c>
      <c r="V1258" s="84">
        <v>0.44861111111111113</v>
      </c>
      <c r="W1258" s="85">
        <v>0.58333333333333337</v>
      </c>
      <c r="X1258" s="86">
        <f t="shared" si="107"/>
        <v>0.13472222222222224</v>
      </c>
    </row>
    <row r="1259" spans="1:24" x14ac:dyDescent="0.3">
      <c r="A1259" s="44" t="s">
        <v>9043</v>
      </c>
      <c r="B1259" s="68" t="s">
        <v>6301</v>
      </c>
      <c r="C1259" s="2" t="s">
        <v>6</v>
      </c>
      <c r="D1259" s="2">
        <v>20</v>
      </c>
      <c r="E1259" s="6">
        <v>36528</v>
      </c>
      <c r="F1259" s="7">
        <v>43889.598703703705</v>
      </c>
      <c r="G1259" s="69" t="s">
        <v>4</v>
      </c>
      <c r="H1259" s="68">
        <v>559</v>
      </c>
      <c r="I1259" s="8">
        <f t="shared" si="104"/>
        <v>5.59</v>
      </c>
      <c r="J1259" s="8">
        <v>2.61</v>
      </c>
      <c r="K1259" s="69">
        <v>100</v>
      </c>
      <c r="L1259" s="68">
        <v>221</v>
      </c>
      <c r="M1259" s="8">
        <f t="shared" si="105"/>
        <v>2.21</v>
      </c>
      <c r="N1259" s="8">
        <v>1.5329999999999999</v>
      </c>
      <c r="O1259" s="69">
        <f t="shared" si="103"/>
        <v>100</v>
      </c>
      <c r="P1259" s="181">
        <f t="shared" si="106"/>
        <v>2.5294117647058822</v>
      </c>
      <c r="Q1259" s="77" t="s">
        <v>716</v>
      </c>
      <c r="V1259" s="84">
        <v>0.44861111111111113</v>
      </c>
      <c r="W1259" s="85">
        <v>0.59722222222222221</v>
      </c>
      <c r="X1259" s="86">
        <f t="shared" si="107"/>
        <v>0.14861111111111108</v>
      </c>
    </row>
    <row r="1260" spans="1:24" x14ac:dyDescent="0.3">
      <c r="A1260" s="44" t="s">
        <v>9044</v>
      </c>
      <c r="B1260" s="68" t="s">
        <v>9045</v>
      </c>
      <c r="C1260" s="2" t="s">
        <v>1</v>
      </c>
      <c r="D1260" s="2">
        <v>45</v>
      </c>
      <c r="E1260" s="6">
        <v>27291</v>
      </c>
      <c r="F1260" s="7">
        <v>43889.614050925928</v>
      </c>
      <c r="G1260" s="69" t="s">
        <v>4</v>
      </c>
      <c r="H1260" s="68">
        <v>1481</v>
      </c>
      <c r="I1260" s="8">
        <f t="shared" si="104"/>
        <v>14.81</v>
      </c>
      <c r="J1260" s="8">
        <v>4.2539999999999996</v>
      </c>
      <c r="K1260" s="69">
        <v>100</v>
      </c>
      <c r="L1260" s="68">
        <v>455</v>
      </c>
      <c r="M1260" s="8">
        <f t="shared" si="105"/>
        <v>4.55</v>
      </c>
      <c r="N1260" s="8">
        <v>1.877</v>
      </c>
      <c r="O1260" s="69">
        <f t="shared" si="103"/>
        <v>100</v>
      </c>
      <c r="P1260" s="181">
        <f t="shared" si="106"/>
        <v>3.2549450549450554</v>
      </c>
      <c r="Q1260" s="77" t="s">
        <v>716</v>
      </c>
      <c r="V1260" s="84">
        <v>0.47569444444444442</v>
      </c>
      <c r="W1260" s="85">
        <v>0.61805555555555558</v>
      </c>
      <c r="X1260" s="86">
        <f t="shared" si="107"/>
        <v>0.14236111111111116</v>
      </c>
    </row>
    <row r="1261" spans="1:24" x14ac:dyDescent="0.3">
      <c r="A1261" s="44" t="s">
        <v>2955</v>
      </c>
      <c r="B1261" s="68" t="s">
        <v>158</v>
      </c>
      <c r="C1261" s="2" t="s">
        <v>1</v>
      </c>
      <c r="D1261" s="2">
        <v>54</v>
      </c>
      <c r="E1261" s="6">
        <v>24154</v>
      </c>
      <c r="F1261" s="7">
        <v>43889.632997685185</v>
      </c>
      <c r="G1261" s="69" t="s">
        <v>4</v>
      </c>
      <c r="H1261" s="68">
        <v>1886</v>
      </c>
      <c r="I1261" s="8">
        <f t="shared" si="104"/>
        <v>19.050505050505052</v>
      </c>
      <c r="J1261" s="8">
        <v>4.42</v>
      </c>
      <c r="K1261" s="69">
        <v>99</v>
      </c>
      <c r="L1261" s="68">
        <v>434</v>
      </c>
      <c r="M1261" s="8">
        <f t="shared" si="105"/>
        <v>4.3838383838383841</v>
      </c>
      <c r="N1261" s="8">
        <v>2.0590000000000002</v>
      </c>
      <c r="O1261" s="69">
        <f t="shared" si="103"/>
        <v>99</v>
      </c>
      <c r="P1261" s="181">
        <f t="shared" si="106"/>
        <v>4.3456221198156681</v>
      </c>
      <c r="Q1261" s="77" t="s">
        <v>716</v>
      </c>
      <c r="V1261" s="84">
        <v>0.4993055555555555</v>
      </c>
      <c r="W1261" s="85">
        <v>0.63194444444444442</v>
      </c>
      <c r="X1261" s="86">
        <f t="shared" si="107"/>
        <v>0.13263888888888892</v>
      </c>
    </row>
    <row r="1262" spans="1:24" x14ac:dyDescent="0.3">
      <c r="A1262" s="44" t="s">
        <v>9678</v>
      </c>
      <c r="B1262" s="68" t="s">
        <v>1747</v>
      </c>
      <c r="C1262" s="2" t="s">
        <v>1</v>
      </c>
      <c r="D1262" s="2">
        <v>49</v>
      </c>
      <c r="E1262" s="6">
        <v>25916</v>
      </c>
      <c r="F1262" s="7">
        <v>43892.520532407405</v>
      </c>
      <c r="G1262" s="69" t="s">
        <v>4</v>
      </c>
      <c r="H1262" s="68">
        <v>1543</v>
      </c>
      <c r="I1262" s="8">
        <f t="shared" si="104"/>
        <v>15.43</v>
      </c>
      <c r="J1262" s="93">
        <v>3.6880000000000002</v>
      </c>
      <c r="K1262" s="69">
        <v>100</v>
      </c>
      <c r="L1262" s="68">
        <v>429</v>
      </c>
      <c r="M1262" s="8">
        <f t="shared" si="105"/>
        <v>4.29</v>
      </c>
      <c r="N1262" s="93">
        <v>1.8660000000000001</v>
      </c>
      <c r="O1262" s="69">
        <v>100</v>
      </c>
      <c r="P1262" s="181">
        <f t="shared" si="106"/>
        <v>3.5967365967365965</v>
      </c>
      <c r="Q1262" s="77" t="s">
        <v>716</v>
      </c>
      <c r="V1262" s="84">
        <v>0.36458333333333331</v>
      </c>
      <c r="W1262" s="85">
        <v>0.52083333333333337</v>
      </c>
      <c r="X1262" s="86">
        <f t="shared" si="107"/>
        <v>0.15625000000000006</v>
      </c>
    </row>
    <row r="1263" spans="1:24" x14ac:dyDescent="0.3">
      <c r="A1263" s="44" t="s">
        <v>9679</v>
      </c>
      <c r="B1263" s="68" t="s">
        <v>9680</v>
      </c>
      <c r="C1263" s="2" t="s">
        <v>6</v>
      </c>
      <c r="D1263" s="2">
        <v>83</v>
      </c>
      <c r="E1263" s="6">
        <v>13467</v>
      </c>
      <c r="F1263" s="7">
        <v>43892.541400462964</v>
      </c>
      <c r="G1263" s="69" t="s">
        <v>4</v>
      </c>
      <c r="H1263" s="68">
        <v>1882</v>
      </c>
      <c r="I1263" s="8">
        <f t="shared" si="104"/>
        <v>19.01010101010101</v>
      </c>
      <c r="J1263" s="93">
        <v>4.1689999999999996</v>
      </c>
      <c r="K1263" s="69">
        <v>99</v>
      </c>
      <c r="L1263" s="68">
        <v>588</v>
      </c>
      <c r="M1263" s="8">
        <f t="shared" si="105"/>
        <v>5.9393939393939394</v>
      </c>
      <c r="N1263" s="93">
        <v>2.9689999999999999</v>
      </c>
      <c r="O1263" s="69">
        <v>99</v>
      </c>
      <c r="P1263" s="181">
        <f t="shared" si="106"/>
        <v>3.2006802721088436</v>
      </c>
      <c r="Q1263" s="77" t="s">
        <v>716</v>
      </c>
      <c r="V1263" s="84">
        <v>0.37916666666666665</v>
      </c>
      <c r="W1263" s="85">
        <v>0.54513888888888895</v>
      </c>
      <c r="X1263" s="86">
        <f t="shared" si="107"/>
        <v>0.1659722222222223</v>
      </c>
    </row>
    <row r="1264" spans="1:24" x14ac:dyDescent="0.3">
      <c r="A1264" s="44" t="s">
        <v>9681</v>
      </c>
      <c r="B1264" s="68" t="s">
        <v>9682</v>
      </c>
      <c r="C1264" s="2" t="s">
        <v>6</v>
      </c>
      <c r="D1264" s="2">
        <v>58</v>
      </c>
      <c r="E1264" s="6">
        <v>22346</v>
      </c>
      <c r="F1264" s="7">
        <v>43892.553657407407</v>
      </c>
      <c r="G1264" s="69" t="s">
        <v>4</v>
      </c>
      <c r="H1264" s="68">
        <v>1234</v>
      </c>
      <c r="I1264" s="8">
        <f t="shared" si="104"/>
        <v>12.464646464646465</v>
      </c>
      <c r="J1264" s="93">
        <v>3.3540000000000001</v>
      </c>
      <c r="K1264" s="69">
        <v>99</v>
      </c>
      <c r="L1264" s="68">
        <v>386</v>
      </c>
      <c r="M1264" s="8">
        <f t="shared" si="105"/>
        <v>3.8989898989898988</v>
      </c>
      <c r="N1264" s="93">
        <v>1.992</v>
      </c>
      <c r="O1264" s="69">
        <v>99</v>
      </c>
      <c r="P1264" s="181">
        <f t="shared" si="106"/>
        <v>3.1968911917098448</v>
      </c>
      <c r="Q1264" s="77" t="s">
        <v>716</v>
      </c>
      <c r="V1264" s="84">
        <v>0.39374999999999999</v>
      </c>
      <c r="W1264" s="85">
        <v>0.55555555555555558</v>
      </c>
      <c r="X1264" s="86">
        <f t="shared" si="107"/>
        <v>0.16180555555555559</v>
      </c>
    </row>
    <row r="1265" spans="1:24" x14ac:dyDescent="0.3">
      <c r="A1265" s="44" t="s">
        <v>9683</v>
      </c>
      <c r="B1265" s="68" t="s">
        <v>9684</v>
      </c>
      <c r="C1265" s="2" t="s">
        <v>1</v>
      </c>
      <c r="D1265" s="2">
        <v>55</v>
      </c>
      <c r="E1265" s="6">
        <v>23799</v>
      </c>
      <c r="F1265" s="7">
        <v>43892.56826388889</v>
      </c>
      <c r="G1265" s="69" t="s">
        <v>4</v>
      </c>
      <c r="H1265" s="68">
        <v>1821</v>
      </c>
      <c r="I1265" s="8">
        <f t="shared" si="104"/>
        <v>18.393939393939394</v>
      </c>
      <c r="J1265" s="93">
        <v>4.2640000000000002</v>
      </c>
      <c r="K1265" s="69">
        <v>99</v>
      </c>
      <c r="L1265" s="68">
        <v>318</v>
      </c>
      <c r="M1265" s="8">
        <f t="shared" si="105"/>
        <v>3.2121212121212119</v>
      </c>
      <c r="N1265" s="93">
        <v>1.8029999999999999</v>
      </c>
      <c r="O1265" s="69">
        <v>99</v>
      </c>
      <c r="P1265" s="181">
        <f t="shared" si="106"/>
        <v>5.7264150943396235</v>
      </c>
      <c r="Q1265" s="77" t="s">
        <v>716</v>
      </c>
      <c r="V1265" s="84">
        <v>0.40763888888888888</v>
      </c>
      <c r="W1265" s="85">
        <v>0.57291666666666663</v>
      </c>
      <c r="X1265" s="86">
        <f t="shared" si="107"/>
        <v>0.16527777777777775</v>
      </c>
    </row>
    <row r="1266" spans="1:24" x14ac:dyDescent="0.3">
      <c r="A1266" s="44" t="s">
        <v>9685</v>
      </c>
      <c r="B1266" s="68" t="s">
        <v>1511</v>
      </c>
      <c r="C1266" s="2" t="s">
        <v>1</v>
      </c>
      <c r="D1266" s="2">
        <v>46</v>
      </c>
      <c r="E1266" s="6">
        <v>26760</v>
      </c>
      <c r="F1266" s="7">
        <v>43892.580231481479</v>
      </c>
      <c r="G1266" s="69" t="s">
        <v>4</v>
      </c>
      <c r="H1266" s="68">
        <v>1340</v>
      </c>
      <c r="I1266" s="8">
        <f t="shared" si="104"/>
        <v>13.535353535353535</v>
      </c>
      <c r="J1266" s="93">
        <v>4.0869999999999997</v>
      </c>
      <c r="K1266" s="69">
        <v>99</v>
      </c>
      <c r="L1266" s="68">
        <v>296</v>
      </c>
      <c r="M1266" s="8">
        <f t="shared" si="105"/>
        <v>2.9898989898989901</v>
      </c>
      <c r="N1266" s="93">
        <v>1.764</v>
      </c>
      <c r="O1266" s="69">
        <v>99</v>
      </c>
      <c r="P1266" s="181">
        <f t="shared" si="106"/>
        <v>4.5270270270270263</v>
      </c>
      <c r="Q1266" s="77" t="s">
        <v>716</v>
      </c>
      <c r="V1266" s="84">
        <v>0.41875000000000001</v>
      </c>
      <c r="W1266" s="85">
        <v>0.58333333333333337</v>
      </c>
      <c r="X1266" s="86">
        <f t="shared" si="107"/>
        <v>0.16458333333333336</v>
      </c>
    </row>
    <row r="1267" spans="1:24" x14ac:dyDescent="0.3">
      <c r="A1267" s="44" t="s">
        <v>9686</v>
      </c>
      <c r="B1267" s="68" t="s">
        <v>144</v>
      </c>
      <c r="C1267" s="2" t="s">
        <v>1</v>
      </c>
      <c r="D1267" s="2">
        <v>58</v>
      </c>
      <c r="E1267" s="6">
        <v>22389</v>
      </c>
      <c r="F1267" s="7">
        <v>43892.591273148151</v>
      </c>
      <c r="G1267" s="69" t="s">
        <v>4</v>
      </c>
      <c r="H1267" s="68">
        <v>1737</v>
      </c>
      <c r="I1267" s="8">
        <f t="shared" si="104"/>
        <v>17.37</v>
      </c>
      <c r="J1267" s="93">
        <v>4.3780000000000001</v>
      </c>
      <c r="K1267" s="69">
        <v>100</v>
      </c>
      <c r="L1267" s="68">
        <v>260</v>
      </c>
      <c r="M1267" s="8">
        <f t="shared" si="105"/>
        <v>2.6</v>
      </c>
      <c r="N1267" s="93">
        <v>1.8420000000000001</v>
      </c>
      <c r="O1267" s="69">
        <v>100</v>
      </c>
      <c r="P1267" s="181">
        <f t="shared" si="106"/>
        <v>6.680769230769231</v>
      </c>
      <c r="Q1267" s="77" t="s">
        <v>716</v>
      </c>
      <c r="V1267" s="84">
        <v>0.43611111111111112</v>
      </c>
      <c r="W1267" s="85">
        <v>0.59722222222222221</v>
      </c>
      <c r="X1267" s="86">
        <f t="shared" si="107"/>
        <v>0.16111111111111109</v>
      </c>
    </row>
    <row r="1268" spans="1:24" x14ac:dyDescent="0.3">
      <c r="A1268" s="44" t="s">
        <v>9687</v>
      </c>
      <c r="B1268" s="68" t="s">
        <v>1848</v>
      </c>
      <c r="C1268" s="2" t="s">
        <v>1</v>
      </c>
      <c r="D1268" s="2">
        <v>51</v>
      </c>
      <c r="E1268" s="6">
        <v>25016</v>
      </c>
      <c r="F1268" s="7">
        <v>43892.603090277778</v>
      </c>
      <c r="G1268" s="69" t="s">
        <v>4</v>
      </c>
      <c r="H1268" s="68">
        <v>2016</v>
      </c>
      <c r="I1268" s="8">
        <f t="shared" si="104"/>
        <v>20.363636363636363</v>
      </c>
      <c r="J1268" s="93">
        <v>4.9409999999999998</v>
      </c>
      <c r="K1268" s="69">
        <v>99</v>
      </c>
      <c r="L1268" s="68">
        <v>396</v>
      </c>
      <c r="M1268" s="8">
        <f t="shared" si="105"/>
        <v>4</v>
      </c>
      <c r="N1268" s="93">
        <v>1.9690000000000001</v>
      </c>
      <c r="O1268" s="69">
        <v>99</v>
      </c>
      <c r="P1268" s="181">
        <f t="shared" si="106"/>
        <v>5.0909090909090908</v>
      </c>
      <c r="Q1268" s="77" t="s">
        <v>716</v>
      </c>
      <c r="V1268" s="84">
        <v>0.45347222222222222</v>
      </c>
      <c r="W1268" s="85">
        <v>0.60416666666666663</v>
      </c>
      <c r="X1268" s="86">
        <f t="shared" si="107"/>
        <v>0.15069444444444441</v>
      </c>
    </row>
    <row r="1269" spans="1:24" x14ac:dyDescent="0.3">
      <c r="A1269" s="44" t="s">
        <v>9688</v>
      </c>
      <c r="B1269" s="68" t="s">
        <v>305</v>
      </c>
      <c r="C1269" s="2" t="s">
        <v>1</v>
      </c>
      <c r="D1269" s="2">
        <v>76</v>
      </c>
      <c r="E1269" s="6">
        <v>15841</v>
      </c>
      <c r="F1269" s="7">
        <v>43892.626782407409</v>
      </c>
      <c r="G1269" s="69" t="s">
        <v>4</v>
      </c>
      <c r="H1269" s="68">
        <v>2102</v>
      </c>
      <c r="I1269" s="8">
        <f t="shared" si="104"/>
        <v>21.232323232323232</v>
      </c>
      <c r="J1269" s="93">
        <v>4.9109999999999996</v>
      </c>
      <c r="K1269" s="69">
        <v>99</v>
      </c>
      <c r="L1269" s="68">
        <v>859</v>
      </c>
      <c r="M1269" s="8">
        <f t="shared" si="105"/>
        <v>8.6767676767676765</v>
      </c>
      <c r="N1269" s="93">
        <v>3.383</v>
      </c>
      <c r="O1269" s="69">
        <v>99</v>
      </c>
      <c r="P1269" s="181">
        <f t="shared" si="106"/>
        <v>2.4470314318975555</v>
      </c>
      <c r="Q1269" s="77" t="s">
        <v>716</v>
      </c>
      <c r="V1269" s="84">
        <v>0.49652777777777773</v>
      </c>
      <c r="W1269" s="85">
        <v>0.62847222222222221</v>
      </c>
      <c r="X1269" s="86">
        <f t="shared" si="107"/>
        <v>0.13194444444444448</v>
      </c>
    </row>
    <row r="1270" spans="1:24" x14ac:dyDescent="0.3">
      <c r="A1270" s="44" t="s">
        <v>9689</v>
      </c>
      <c r="B1270" s="68" t="s">
        <v>9690</v>
      </c>
      <c r="C1270" s="2" t="s">
        <v>6</v>
      </c>
      <c r="D1270" s="2">
        <v>38</v>
      </c>
      <c r="E1270" s="6">
        <v>29738</v>
      </c>
      <c r="F1270" s="7">
        <v>43892.639178240737</v>
      </c>
      <c r="G1270" s="69" t="s">
        <v>4</v>
      </c>
      <c r="H1270" s="68">
        <v>724</v>
      </c>
      <c r="I1270" s="8">
        <f t="shared" si="104"/>
        <v>7.3131313131313131</v>
      </c>
      <c r="J1270" s="93">
        <v>2.59</v>
      </c>
      <c r="K1270" s="69">
        <v>99</v>
      </c>
      <c r="L1270" s="68">
        <v>302</v>
      </c>
      <c r="M1270" s="8">
        <f t="shared" si="105"/>
        <v>3.0505050505050506</v>
      </c>
      <c r="N1270" s="93">
        <v>1.913</v>
      </c>
      <c r="O1270" s="69">
        <v>99</v>
      </c>
      <c r="P1270" s="181">
        <f t="shared" si="106"/>
        <v>2.3973509933774833</v>
      </c>
      <c r="Q1270" s="77" t="s">
        <v>716</v>
      </c>
      <c r="V1270" s="84">
        <v>0.4861111111111111</v>
      </c>
      <c r="W1270" s="85">
        <v>0.64236111111111105</v>
      </c>
      <c r="X1270" s="86">
        <f t="shared" si="107"/>
        <v>0.15624999999999994</v>
      </c>
    </row>
    <row r="1271" spans="1:24" x14ac:dyDescent="0.3">
      <c r="A1271" s="44" t="s">
        <v>9691</v>
      </c>
      <c r="B1271" s="68" t="s">
        <v>9692</v>
      </c>
      <c r="C1271" s="2" t="s">
        <v>6</v>
      </c>
      <c r="D1271" s="2">
        <v>28</v>
      </c>
      <c r="E1271" s="6">
        <v>33480</v>
      </c>
      <c r="F1271" s="7">
        <v>43893.457766203705</v>
      </c>
      <c r="G1271" s="69" t="s">
        <v>71</v>
      </c>
      <c r="H1271" s="68">
        <v>710</v>
      </c>
      <c r="I1271" s="8">
        <f t="shared" si="104"/>
        <v>7.1</v>
      </c>
      <c r="J1271" s="93">
        <v>2.5089999999999999</v>
      </c>
      <c r="K1271" s="69">
        <v>100</v>
      </c>
      <c r="L1271" s="68">
        <v>329</v>
      </c>
      <c r="M1271" s="8">
        <f t="shared" si="105"/>
        <v>3.29</v>
      </c>
      <c r="N1271" s="93">
        <v>1.8660000000000001</v>
      </c>
      <c r="O1271" s="69">
        <v>100</v>
      </c>
      <c r="P1271" s="181">
        <f t="shared" si="106"/>
        <v>2.1580547112462005</v>
      </c>
      <c r="Q1271" s="77" t="s">
        <v>716</v>
      </c>
      <c r="V1271" s="84">
        <v>0.45833333333333331</v>
      </c>
      <c r="W1271" s="85">
        <v>0.59027777777777779</v>
      </c>
      <c r="X1271" s="86">
        <f t="shared" si="107"/>
        <v>0.13194444444444448</v>
      </c>
    </row>
    <row r="1272" spans="1:24" x14ac:dyDescent="0.3">
      <c r="A1272" s="44" t="s">
        <v>9693</v>
      </c>
      <c r="B1272" s="68" t="s">
        <v>9694</v>
      </c>
      <c r="C1272" s="2" t="s">
        <v>6</v>
      </c>
      <c r="D1272" s="2">
        <v>69</v>
      </c>
      <c r="E1272" s="6">
        <v>18605</v>
      </c>
      <c r="F1272" s="7">
        <v>43893.517847222225</v>
      </c>
      <c r="G1272" s="69" t="s">
        <v>4</v>
      </c>
      <c r="H1272" s="68">
        <v>1201</v>
      </c>
      <c r="I1272" s="8">
        <f t="shared" si="104"/>
        <v>12.01</v>
      </c>
      <c r="J1272" s="93">
        <v>3.9609999999999999</v>
      </c>
      <c r="K1272" s="69">
        <v>100</v>
      </c>
      <c r="L1272" s="68">
        <v>489</v>
      </c>
      <c r="M1272" s="8">
        <f t="shared" si="105"/>
        <v>4.8899999999999997</v>
      </c>
      <c r="N1272" s="93">
        <v>2.1779999999999999</v>
      </c>
      <c r="O1272" s="69">
        <v>100</v>
      </c>
      <c r="P1272" s="181">
        <f t="shared" si="106"/>
        <v>2.4560327198364011</v>
      </c>
      <c r="Q1272" s="77" t="s">
        <v>716</v>
      </c>
      <c r="V1272" s="84">
        <v>0.38819444444444445</v>
      </c>
      <c r="W1272" s="85">
        <v>0.52083333333333337</v>
      </c>
      <c r="X1272" s="86">
        <f t="shared" si="107"/>
        <v>0.13263888888888892</v>
      </c>
    </row>
    <row r="1273" spans="1:24" x14ac:dyDescent="0.3">
      <c r="A1273" s="44" t="s">
        <v>9695</v>
      </c>
      <c r="B1273" s="68" t="s">
        <v>249</v>
      </c>
      <c r="C1273" s="2" t="s">
        <v>1</v>
      </c>
      <c r="D1273" s="2">
        <v>49</v>
      </c>
      <c r="E1273" s="6">
        <v>25692</v>
      </c>
      <c r="F1273" s="7">
        <v>43893.531631944446</v>
      </c>
      <c r="G1273" s="69" t="s">
        <v>4</v>
      </c>
      <c r="H1273" s="68">
        <v>1183</v>
      </c>
      <c r="I1273" s="8">
        <f t="shared" si="104"/>
        <v>11.83</v>
      </c>
      <c r="J1273" s="93">
        <v>3.698</v>
      </c>
      <c r="K1273" s="69">
        <v>100</v>
      </c>
      <c r="L1273" s="68">
        <v>297</v>
      </c>
      <c r="M1273" s="8">
        <f t="shared" si="105"/>
        <v>2.97</v>
      </c>
      <c r="N1273" s="93">
        <v>1.494</v>
      </c>
      <c r="O1273" s="69">
        <v>100</v>
      </c>
      <c r="P1273" s="181">
        <f t="shared" si="106"/>
        <v>3.9831649831649831</v>
      </c>
      <c r="Q1273" s="77" t="s">
        <v>716</v>
      </c>
      <c r="V1273" s="84">
        <v>0.39652777777777781</v>
      </c>
      <c r="W1273" s="85">
        <v>0.53472222222222221</v>
      </c>
      <c r="X1273" s="86">
        <f t="shared" si="107"/>
        <v>0.1381944444444444</v>
      </c>
    </row>
    <row r="1274" spans="1:24" x14ac:dyDescent="0.3">
      <c r="A1274" s="44" t="s">
        <v>9696</v>
      </c>
      <c r="B1274" s="68" t="s">
        <v>9697</v>
      </c>
      <c r="C1274" s="2" t="s">
        <v>1</v>
      </c>
      <c r="D1274" s="2">
        <v>70</v>
      </c>
      <c r="E1274" s="6">
        <v>18311</v>
      </c>
      <c r="F1274" s="7">
        <v>43893.543506944443</v>
      </c>
      <c r="G1274" s="69" t="s">
        <v>4</v>
      </c>
      <c r="H1274" s="68">
        <v>2366</v>
      </c>
      <c r="I1274" s="8">
        <f t="shared" si="104"/>
        <v>23.8989898989899</v>
      </c>
      <c r="J1274" s="93">
        <v>5.4160000000000004</v>
      </c>
      <c r="K1274" s="69">
        <v>99</v>
      </c>
      <c r="L1274" s="68">
        <v>780</v>
      </c>
      <c r="M1274" s="8">
        <f t="shared" si="105"/>
        <v>7.1559633027522933</v>
      </c>
      <c r="N1274" s="93">
        <v>2.7490000000000001</v>
      </c>
      <c r="O1274" s="69">
        <v>109</v>
      </c>
      <c r="P1274" s="181">
        <f t="shared" si="106"/>
        <v>3.3397306397306399</v>
      </c>
      <c r="Q1274" s="77" t="s">
        <v>716</v>
      </c>
      <c r="V1274" s="84">
        <v>0.41180555555555554</v>
      </c>
      <c r="W1274" s="85">
        <v>0.54861111111111105</v>
      </c>
      <c r="X1274" s="86">
        <f t="shared" si="107"/>
        <v>0.13680555555555551</v>
      </c>
    </row>
    <row r="1275" spans="1:24" x14ac:dyDescent="0.3">
      <c r="A1275" s="44" t="s">
        <v>2326</v>
      </c>
      <c r="B1275" s="68" t="s">
        <v>145</v>
      </c>
      <c r="C1275" s="2" t="s">
        <v>1</v>
      </c>
      <c r="D1275" s="2">
        <v>45</v>
      </c>
      <c r="E1275" s="6">
        <v>27106</v>
      </c>
      <c r="F1275" s="7">
        <v>43893.565532407411</v>
      </c>
      <c r="G1275" s="69" t="s">
        <v>4</v>
      </c>
      <c r="H1275" s="68">
        <v>1115</v>
      </c>
      <c r="I1275" s="8">
        <f t="shared" si="104"/>
        <v>11.15</v>
      </c>
      <c r="J1275" s="93">
        <v>3.286</v>
      </c>
      <c r="K1275" s="69">
        <v>100</v>
      </c>
      <c r="L1275" s="68">
        <v>288</v>
      </c>
      <c r="M1275" s="8">
        <f t="shared" si="105"/>
        <v>2.88</v>
      </c>
      <c r="N1275" s="93">
        <v>1.6830000000000001</v>
      </c>
      <c r="O1275" s="69">
        <v>100</v>
      </c>
      <c r="P1275" s="181">
        <f t="shared" si="106"/>
        <v>3.8715277777777781</v>
      </c>
      <c r="Q1275" s="77" t="s">
        <v>716</v>
      </c>
      <c r="V1275" s="84">
        <v>0.42569444444444443</v>
      </c>
      <c r="W1275" s="85">
        <v>0.56944444444444442</v>
      </c>
      <c r="X1275" s="86">
        <f t="shared" si="107"/>
        <v>0.14374999999999999</v>
      </c>
    </row>
    <row r="1276" spans="1:24" x14ac:dyDescent="0.3">
      <c r="A1276" s="44" t="s">
        <v>2378</v>
      </c>
      <c r="B1276" s="68" t="s">
        <v>288</v>
      </c>
      <c r="C1276" s="2" t="s">
        <v>1</v>
      </c>
      <c r="D1276" s="2">
        <v>54</v>
      </c>
      <c r="E1276" s="6">
        <v>23953</v>
      </c>
      <c r="F1276" s="7">
        <v>43893.57708333333</v>
      </c>
      <c r="G1276" s="69" t="s">
        <v>4</v>
      </c>
      <c r="H1276" s="68">
        <v>978</v>
      </c>
      <c r="I1276" s="8">
        <f t="shared" si="104"/>
        <v>9.7799999999999994</v>
      </c>
      <c r="J1276" s="93">
        <v>2.911</v>
      </c>
      <c r="K1276" s="69">
        <v>100</v>
      </c>
      <c r="L1276" s="68">
        <v>330</v>
      </c>
      <c r="M1276" s="8">
        <f t="shared" si="105"/>
        <v>3.3</v>
      </c>
      <c r="N1276" s="93">
        <v>1.8939999999999999</v>
      </c>
      <c r="O1276" s="69">
        <v>100</v>
      </c>
      <c r="P1276" s="181">
        <f t="shared" si="106"/>
        <v>2.9636363636363634</v>
      </c>
      <c r="Q1276" s="77" t="s">
        <v>716</v>
      </c>
      <c r="V1276" s="84">
        <v>0.43611111111111112</v>
      </c>
      <c r="W1276" s="85">
        <v>0.58333333333333337</v>
      </c>
      <c r="X1276" s="86">
        <f t="shared" si="107"/>
        <v>0.14722222222222225</v>
      </c>
    </row>
    <row r="1277" spans="1:24" x14ac:dyDescent="0.3">
      <c r="A1277" s="44" t="s">
        <v>9698</v>
      </c>
      <c r="B1277" s="68" t="s">
        <v>8193</v>
      </c>
      <c r="C1277" s="2" t="s">
        <v>1</v>
      </c>
      <c r="D1277" s="2">
        <v>45</v>
      </c>
      <c r="E1277" s="6">
        <v>27404</v>
      </c>
      <c r="F1277" s="7">
        <v>43893.617511574077</v>
      </c>
      <c r="G1277" s="69" t="s">
        <v>4</v>
      </c>
      <c r="H1277" s="68">
        <v>931</v>
      </c>
      <c r="I1277" s="8">
        <f t="shared" si="104"/>
        <v>9.31</v>
      </c>
      <c r="J1277" s="93">
        <v>3.1869999999999998</v>
      </c>
      <c r="K1277" s="69">
        <v>100</v>
      </c>
      <c r="L1277" s="68">
        <v>351</v>
      </c>
      <c r="M1277" s="8">
        <f t="shared" si="105"/>
        <v>3.51</v>
      </c>
      <c r="N1277" s="93">
        <v>1.784</v>
      </c>
      <c r="O1277" s="69">
        <v>100</v>
      </c>
      <c r="P1277" s="181">
        <f t="shared" si="106"/>
        <v>2.6524216524216526</v>
      </c>
      <c r="Q1277" s="77" t="s">
        <v>716</v>
      </c>
      <c r="V1277" s="84">
        <v>0.47361111111111115</v>
      </c>
      <c r="W1277" s="85">
        <v>0.62152777777777779</v>
      </c>
      <c r="X1277" s="86">
        <f t="shared" si="107"/>
        <v>0.14791666666666664</v>
      </c>
    </row>
    <row r="1278" spans="1:24" x14ac:dyDescent="0.3">
      <c r="A1278" s="44" t="s">
        <v>9699</v>
      </c>
      <c r="B1278" s="68" t="s">
        <v>9700</v>
      </c>
      <c r="C1278" s="2" t="s">
        <v>6</v>
      </c>
      <c r="D1278" s="2">
        <v>41</v>
      </c>
      <c r="E1278" s="6">
        <v>28912</v>
      </c>
      <c r="F1278" s="7">
        <v>43893.628819444442</v>
      </c>
      <c r="G1278" s="69" t="s">
        <v>4</v>
      </c>
      <c r="H1278" s="68">
        <v>1048</v>
      </c>
      <c r="I1278" s="8">
        <f t="shared" si="104"/>
        <v>10.48</v>
      </c>
      <c r="J1278" s="93">
        <v>3.4769999999999999</v>
      </c>
      <c r="K1278" s="69">
        <v>100</v>
      </c>
      <c r="L1278" s="68">
        <v>484</v>
      </c>
      <c r="M1278" s="8">
        <f t="shared" si="105"/>
        <v>4.84</v>
      </c>
      <c r="N1278" s="93">
        <v>2.2909999999999999</v>
      </c>
      <c r="O1278" s="69">
        <v>100</v>
      </c>
      <c r="P1278" s="181">
        <f t="shared" si="106"/>
        <v>2.1652892561983474</v>
      </c>
      <c r="Q1278" s="77" t="s">
        <v>716</v>
      </c>
      <c r="V1278" s="84">
        <v>0.4770833333333333</v>
      </c>
      <c r="W1278" s="85">
        <v>0.63194444444444442</v>
      </c>
      <c r="X1278" s="86">
        <f t="shared" si="107"/>
        <v>0.15486111111111112</v>
      </c>
    </row>
    <row r="1279" spans="1:24" x14ac:dyDescent="0.3">
      <c r="A1279" s="44" t="s">
        <v>9701</v>
      </c>
      <c r="B1279" s="68" t="s">
        <v>9702</v>
      </c>
      <c r="C1279" s="2" t="s">
        <v>1</v>
      </c>
      <c r="D1279" s="2">
        <v>53</v>
      </c>
      <c r="E1279" s="6">
        <v>24509</v>
      </c>
      <c r="F1279" s="7">
        <v>43893.641863425924</v>
      </c>
      <c r="G1279" s="69" t="s">
        <v>4</v>
      </c>
      <c r="H1279" s="68">
        <v>1466</v>
      </c>
      <c r="I1279" s="8">
        <f t="shared" si="104"/>
        <v>14.808080808080808</v>
      </c>
      <c r="J1279" s="93">
        <v>3.7130000000000001</v>
      </c>
      <c r="K1279" s="69">
        <v>99</v>
      </c>
      <c r="L1279" s="68">
        <v>319</v>
      </c>
      <c r="M1279" s="8">
        <f t="shared" si="105"/>
        <v>3.2222222222222223</v>
      </c>
      <c r="N1279" s="93">
        <v>1.782</v>
      </c>
      <c r="O1279" s="69">
        <v>99</v>
      </c>
      <c r="P1279" s="181">
        <f t="shared" si="106"/>
        <v>4.5956112852664575</v>
      </c>
      <c r="Q1279" s="77" t="s">
        <v>716</v>
      </c>
      <c r="V1279" s="84">
        <v>0.50138888888888888</v>
      </c>
      <c r="W1279" s="85">
        <v>0.64583333333333337</v>
      </c>
      <c r="X1279" s="86">
        <f t="shared" si="107"/>
        <v>0.14444444444444449</v>
      </c>
    </row>
    <row r="1280" spans="1:24" x14ac:dyDescent="0.3">
      <c r="A1280" s="44" t="s">
        <v>9703</v>
      </c>
      <c r="B1280" s="68" t="s">
        <v>9704</v>
      </c>
      <c r="C1280" s="2" t="s">
        <v>6</v>
      </c>
      <c r="D1280" s="2">
        <v>47</v>
      </c>
      <c r="E1280" s="6">
        <v>26462</v>
      </c>
      <c r="F1280" s="7">
        <v>43893.654548611114</v>
      </c>
      <c r="G1280" s="69" t="s">
        <v>4</v>
      </c>
      <c r="H1280" s="68">
        <v>1014</v>
      </c>
      <c r="I1280" s="8">
        <f t="shared" si="104"/>
        <v>10.14</v>
      </c>
      <c r="J1280" s="93">
        <v>3.0680000000000001</v>
      </c>
      <c r="K1280" s="69">
        <v>100</v>
      </c>
      <c r="L1280" s="68">
        <v>319</v>
      </c>
      <c r="M1280" s="8">
        <f t="shared" si="105"/>
        <v>3.19</v>
      </c>
      <c r="N1280" s="93">
        <v>1.8520000000000001</v>
      </c>
      <c r="O1280" s="69">
        <v>100</v>
      </c>
      <c r="P1280" s="181">
        <f t="shared" si="106"/>
        <v>3.1786833855799377</v>
      </c>
      <c r="Q1280" s="77" t="s">
        <v>716</v>
      </c>
      <c r="V1280" s="84">
        <v>0.49652777777777773</v>
      </c>
      <c r="W1280" s="85">
        <v>0.65972222222222221</v>
      </c>
      <c r="X1280" s="86">
        <f t="shared" si="107"/>
        <v>0.16319444444444448</v>
      </c>
    </row>
    <row r="1281" spans="1:24" x14ac:dyDescent="0.3">
      <c r="A1281" s="44" t="s">
        <v>2578</v>
      </c>
      <c r="B1281" s="68" t="s">
        <v>1131</v>
      </c>
      <c r="C1281" s="2" t="s">
        <v>1</v>
      </c>
      <c r="D1281" s="2">
        <v>40</v>
      </c>
      <c r="E1281" s="6">
        <v>28988</v>
      </c>
      <c r="F1281" s="7">
        <v>43894.51898148148</v>
      </c>
      <c r="G1281" s="69" t="s">
        <v>4</v>
      </c>
      <c r="H1281" s="68">
        <v>1150</v>
      </c>
      <c r="I1281" s="8">
        <f t="shared" si="104"/>
        <v>11.616161616161616</v>
      </c>
      <c r="J1281" s="93">
        <v>3.2349999999999999</v>
      </c>
      <c r="K1281" s="69">
        <v>99</v>
      </c>
      <c r="L1281" s="68">
        <v>363</v>
      </c>
      <c r="M1281" s="8">
        <f t="shared" si="105"/>
        <v>3.6666666666666665</v>
      </c>
      <c r="N1281" s="93">
        <v>2.3340000000000001</v>
      </c>
      <c r="O1281" s="69">
        <v>99</v>
      </c>
      <c r="P1281" s="181">
        <f t="shared" si="106"/>
        <v>3.1680440771349865</v>
      </c>
      <c r="Q1281" s="77" t="s">
        <v>716</v>
      </c>
      <c r="V1281" s="84">
        <v>0.36944444444444446</v>
      </c>
      <c r="W1281" s="85">
        <v>0.52083333333333337</v>
      </c>
      <c r="X1281" s="86">
        <f t="shared" si="107"/>
        <v>0.15138888888888891</v>
      </c>
    </row>
    <row r="1282" spans="1:24" x14ac:dyDescent="0.3">
      <c r="A1282" s="44" t="s">
        <v>9705</v>
      </c>
      <c r="B1282" s="68" t="s">
        <v>9706</v>
      </c>
      <c r="C1282" s="2" t="s">
        <v>1</v>
      </c>
      <c r="D1282" s="2">
        <v>63</v>
      </c>
      <c r="E1282" s="6">
        <v>20737</v>
      </c>
      <c r="F1282" s="7">
        <v>43894.529942129629</v>
      </c>
      <c r="G1282" s="69" t="s">
        <v>4</v>
      </c>
      <c r="H1282" s="68">
        <v>1560</v>
      </c>
      <c r="I1282" s="8">
        <f t="shared" si="104"/>
        <v>15.757575757575758</v>
      </c>
      <c r="J1282" s="93">
        <v>3.8780000000000001</v>
      </c>
      <c r="K1282" s="69">
        <v>99</v>
      </c>
      <c r="L1282" s="68">
        <v>478</v>
      </c>
      <c r="M1282" s="8">
        <f t="shared" si="105"/>
        <v>4.8282828282828278</v>
      </c>
      <c r="N1282" s="93">
        <v>2.2450000000000001</v>
      </c>
      <c r="O1282" s="69">
        <v>99</v>
      </c>
      <c r="P1282" s="181">
        <f t="shared" si="106"/>
        <v>3.2635983263598329</v>
      </c>
      <c r="Q1282" s="77" t="s">
        <v>716</v>
      </c>
      <c r="V1282" s="84">
        <v>0.38750000000000001</v>
      </c>
      <c r="W1282" s="85">
        <v>0.53472222222222221</v>
      </c>
      <c r="X1282" s="86">
        <f t="shared" si="107"/>
        <v>0.1472222222222222</v>
      </c>
    </row>
    <row r="1283" spans="1:24" x14ac:dyDescent="0.3">
      <c r="A1283" s="44" t="s">
        <v>2487</v>
      </c>
      <c r="B1283" s="68" t="s">
        <v>572</v>
      </c>
      <c r="C1283" s="2" t="s">
        <v>1</v>
      </c>
      <c r="D1283" s="2">
        <v>53</v>
      </c>
      <c r="E1283" s="6">
        <v>24530</v>
      </c>
      <c r="F1283" s="7">
        <v>43894.540590277778</v>
      </c>
      <c r="G1283" s="69" t="s">
        <v>4</v>
      </c>
      <c r="H1283" s="68">
        <v>1716</v>
      </c>
      <c r="I1283" s="8">
        <f t="shared" ref="I1283:I1346" si="108">H1283/K1283</f>
        <v>17.333333333333332</v>
      </c>
      <c r="J1283" s="93">
        <v>4.4400000000000004</v>
      </c>
      <c r="K1283" s="69">
        <v>99</v>
      </c>
      <c r="L1283" s="68">
        <v>406</v>
      </c>
      <c r="M1283" s="8">
        <f t="shared" ref="M1283:M1346" si="109">L1283/O1283</f>
        <v>4.1010101010101012</v>
      </c>
      <c r="N1283" s="93">
        <v>2.1779999999999999</v>
      </c>
      <c r="O1283" s="69">
        <v>99</v>
      </c>
      <c r="P1283" s="181">
        <f t="shared" ref="P1283:P1346" si="110">I1283/M1283</f>
        <v>4.2266009852216744</v>
      </c>
      <c r="Q1283" s="77" t="s">
        <v>716</v>
      </c>
      <c r="V1283" s="84">
        <v>0.39999999999999997</v>
      </c>
      <c r="W1283" s="85">
        <v>0.54513888888888895</v>
      </c>
      <c r="X1283" s="86">
        <f t="shared" ref="X1283:X1346" si="111">IF(AND(W1283&lt;&gt;0,V1283&lt;&gt;0),W1283-V1283,"No_data")</f>
        <v>0.14513888888888898</v>
      </c>
    </row>
    <row r="1284" spans="1:24" x14ac:dyDescent="0.3">
      <c r="A1284" s="44" t="s">
        <v>9707</v>
      </c>
      <c r="B1284" s="68" t="s">
        <v>1730</v>
      </c>
      <c r="C1284" s="2" t="s">
        <v>1</v>
      </c>
      <c r="D1284" s="2">
        <v>51</v>
      </c>
      <c r="E1284" s="6">
        <v>25249</v>
      </c>
      <c r="F1284" s="7">
        <v>43894.560868055552</v>
      </c>
      <c r="G1284" s="69" t="s">
        <v>4</v>
      </c>
      <c r="H1284" s="68">
        <v>2359</v>
      </c>
      <c r="I1284" s="8">
        <f t="shared" si="108"/>
        <v>23.59</v>
      </c>
      <c r="J1284" s="93">
        <v>5.7089999999999996</v>
      </c>
      <c r="K1284" s="69">
        <v>100</v>
      </c>
      <c r="L1284" s="68">
        <v>573</v>
      </c>
      <c r="M1284" s="8">
        <f t="shared" si="109"/>
        <v>5.73</v>
      </c>
      <c r="N1284" s="93">
        <v>2.4860000000000002</v>
      </c>
      <c r="O1284" s="69">
        <v>100</v>
      </c>
      <c r="P1284" s="181">
        <f t="shared" si="110"/>
        <v>4.1169284467713787</v>
      </c>
      <c r="Q1284" s="77" t="s">
        <v>716</v>
      </c>
      <c r="V1284" s="84">
        <v>0.42152777777777778</v>
      </c>
      <c r="W1284" s="85">
        <v>0.56597222222222221</v>
      </c>
      <c r="X1284" s="86">
        <f t="shared" si="111"/>
        <v>0.14444444444444443</v>
      </c>
    </row>
    <row r="1285" spans="1:24" x14ac:dyDescent="0.3">
      <c r="A1285" s="44" t="s">
        <v>9708</v>
      </c>
      <c r="B1285" s="68" t="s">
        <v>9709</v>
      </c>
      <c r="C1285" s="2" t="s">
        <v>1</v>
      </c>
      <c r="D1285" s="2">
        <v>78</v>
      </c>
      <c r="E1285" s="6">
        <v>15142</v>
      </c>
      <c r="F1285" s="7">
        <v>43894.574189814812</v>
      </c>
      <c r="G1285" s="69" t="s">
        <v>4</v>
      </c>
      <c r="H1285" s="68">
        <v>2134</v>
      </c>
      <c r="I1285" s="8">
        <f t="shared" si="108"/>
        <v>21.34</v>
      </c>
      <c r="J1285" s="93">
        <v>4.6319999999999997</v>
      </c>
      <c r="K1285" s="69">
        <v>100</v>
      </c>
      <c r="L1285" s="68">
        <v>1011</v>
      </c>
      <c r="M1285" s="8">
        <f t="shared" si="109"/>
        <v>10.11</v>
      </c>
      <c r="N1285" s="93">
        <v>3.49</v>
      </c>
      <c r="O1285" s="69">
        <v>100</v>
      </c>
      <c r="P1285" s="181">
        <f t="shared" si="110"/>
        <v>2.1107814045499507</v>
      </c>
      <c r="Q1285" s="77" t="s">
        <v>716</v>
      </c>
      <c r="V1285" s="84">
        <v>0.43472222222222223</v>
      </c>
      <c r="W1285" s="85">
        <v>0.57986111111111105</v>
      </c>
      <c r="X1285" s="86">
        <f t="shared" si="111"/>
        <v>0.14513888888888882</v>
      </c>
    </row>
    <row r="1286" spans="1:24" x14ac:dyDescent="0.3">
      <c r="A1286" s="44" t="s">
        <v>9710</v>
      </c>
      <c r="B1286" s="68" t="s">
        <v>544</v>
      </c>
      <c r="C1286" s="2" t="s">
        <v>1</v>
      </c>
      <c r="D1286" s="2">
        <v>59</v>
      </c>
      <c r="E1286" s="6">
        <v>22046</v>
      </c>
      <c r="F1286" s="7">
        <v>43894.592037037037</v>
      </c>
      <c r="G1286" s="69" t="s">
        <v>4</v>
      </c>
      <c r="H1286" s="68">
        <v>1694</v>
      </c>
      <c r="I1286" s="8">
        <f t="shared" si="108"/>
        <v>16.940000000000001</v>
      </c>
      <c r="J1286" s="93">
        <v>4.7140000000000004</v>
      </c>
      <c r="K1286" s="69">
        <v>100</v>
      </c>
      <c r="L1286" s="68">
        <v>439</v>
      </c>
      <c r="M1286" s="8">
        <f t="shared" si="109"/>
        <v>4.3899999999999997</v>
      </c>
      <c r="N1286" s="93">
        <v>2.0049999999999999</v>
      </c>
      <c r="O1286" s="69">
        <v>100</v>
      </c>
      <c r="P1286" s="181">
        <f t="shared" si="110"/>
        <v>3.8587699316628705</v>
      </c>
      <c r="Q1286" s="77" t="s">
        <v>716</v>
      </c>
      <c r="V1286" s="84">
        <v>0.44722222222222219</v>
      </c>
      <c r="W1286" s="85">
        <v>0.59375</v>
      </c>
      <c r="X1286" s="86">
        <f t="shared" si="111"/>
        <v>0.14652777777777781</v>
      </c>
    </row>
    <row r="1287" spans="1:24" x14ac:dyDescent="0.3">
      <c r="A1287" s="44" t="s">
        <v>2350</v>
      </c>
      <c r="B1287" s="68" t="s">
        <v>210</v>
      </c>
      <c r="C1287" s="2" t="s">
        <v>1</v>
      </c>
      <c r="D1287" s="2">
        <v>56</v>
      </c>
      <c r="E1287" s="6">
        <v>23346</v>
      </c>
      <c r="F1287" s="7">
        <v>43894.603807870371</v>
      </c>
      <c r="G1287" s="69" t="s">
        <v>4</v>
      </c>
      <c r="H1287" s="68">
        <v>2371</v>
      </c>
      <c r="I1287" s="8">
        <f t="shared" si="108"/>
        <v>23.949494949494948</v>
      </c>
      <c r="J1287" s="93">
        <v>4.968</v>
      </c>
      <c r="K1287" s="69">
        <v>99</v>
      </c>
      <c r="L1287" s="68">
        <v>431</v>
      </c>
      <c r="M1287" s="8">
        <f t="shared" si="109"/>
        <v>4.3535353535353538</v>
      </c>
      <c r="N1287" s="93">
        <v>2.2050000000000001</v>
      </c>
      <c r="O1287" s="69">
        <v>99</v>
      </c>
      <c r="P1287" s="181">
        <f t="shared" si="110"/>
        <v>5.5011600928074236</v>
      </c>
      <c r="Q1287" s="77" t="s">
        <v>716</v>
      </c>
      <c r="V1287" s="84">
        <v>0.45208333333333334</v>
      </c>
      <c r="W1287" s="85">
        <v>0.61111111111111105</v>
      </c>
      <c r="X1287" s="86">
        <f t="shared" si="111"/>
        <v>0.15902777777777771</v>
      </c>
    </row>
    <row r="1288" spans="1:24" x14ac:dyDescent="0.3">
      <c r="A1288" s="44" t="s">
        <v>9711</v>
      </c>
      <c r="B1288" s="68" t="s">
        <v>9712</v>
      </c>
      <c r="C1288" s="2" t="s">
        <v>1</v>
      </c>
      <c r="D1288" s="2">
        <v>75</v>
      </c>
      <c r="E1288" s="6">
        <v>16331</v>
      </c>
      <c r="F1288" s="7">
        <v>43894.620995370373</v>
      </c>
      <c r="G1288" s="69" t="s">
        <v>4</v>
      </c>
      <c r="H1288" s="68">
        <v>2205</v>
      </c>
      <c r="I1288" s="8">
        <f t="shared" si="108"/>
        <v>22.272727272727273</v>
      </c>
      <c r="J1288" s="93">
        <v>4.9589999999999996</v>
      </c>
      <c r="K1288" s="69">
        <v>99</v>
      </c>
      <c r="L1288" s="68">
        <v>533</v>
      </c>
      <c r="M1288" s="8">
        <f t="shared" si="109"/>
        <v>5.3838383838383841</v>
      </c>
      <c r="N1288" s="93">
        <v>2.5299999999999998</v>
      </c>
      <c r="O1288" s="69">
        <v>99</v>
      </c>
      <c r="P1288" s="181">
        <f t="shared" si="110"/>
        <v>4.1369606003752342</v>
      </c>
      <c r="Q1288" s="77" t="s">
        <v>716</v>
      </c>
      <c r="V1288" s="84">
        <v>0.4770833333333333</v>
      </c>
      <c r="W1288" s="85">
        <v>0.625</v>
      </c>
      <c r="X1288" s="86">
        <f t="shared" si="111"/>
        <v>0.1479166666666667</v>
      </c>
    </row>
    <row r="1289" spans="1:24" x14ac:dyDescent="0.3">
      <c r="A1289" s="44" t="s">
        <v>9713</v>
      </c>
      <c r="B1289" s="68" t="s">
        <v>9714</v>
      </c>
      <c r="C1289" s="2" t="s">
        <v>6</v>
      </c>
      <c r="D1289" s="2">
        <v>72</v>
      </c>
      <c r="E1289" s="6">
        <v>17565</v>
      </c>
      <c r="F1289" s="7">
        <v>43894.633414351854</v>
      </c>
      <c r="G1289" s="69" t="s">
        <v>4</v>
      </c>
      <c r="H1289" s="68">
        <v>1534</v>
      </c>
      <c r="I1289" s="8">
        <f t="shared" si="108"/>
        <v>15.494949494949495</v>
      </c>
      <c r="J1289" s="93">
        <v>4.26</v>
      </c>
      <c r="K1289" s="69">
        <v>99</v>
      </c>
      <c r="L1289" s="68">
        <v>430</v>
      </c>
      <c r="M1289" s="8">
        <f t="shared" si="109"/>
        <v>4.3434343434343434</v>
      </c>
      <c r="N1289" s="93">
        <v>1.923</v>
      </c>
      <c r="O1289" s="69">
        <v>99</v>
      </c>
      <c r="P1289" s="181">
        <f t="shared" si="110"/>
        <v>3.5674418604651161</v>
      </c>
      <c r="Q1289" s="77" t="s">
        <v>716</v>
      </c>
      <c r="V1289" s="84">
        <v>0.48472222222222222</v>
      </c>
      <c r="W1289" s="85">
        <v>0.63888888888888895</v>
      </c>
      <c r="X1289" s="86">
        <f t="shared" si="111"/>
        <v>0.15416666666666673</v>
      </c>
    </row>
    <row r="1290" spans="1:24" x14ac:dyDescent="0.3">
      <c r="A1290" s="44" t="s">
        <v>9715</v>
      </c>
      <c r="B1290" s="68" t="s">
        <v>9716</v>
      </c>
      <c r="C1290" s="2" t="s">
        <v>1</v>
      </c>
      <c r="D1290" s="2">
        <v>38</v>
      </c>
      <c r="E1290" s="6">
        <v>29734</v>
      </c>
      <c r="F1290" s="7">
        <v>43894.654050925928</v>
      </c>
      <c r="G1290" s="69" t="s">
        <v>4</v>
      </c>
      <c r="H1290" s="68">
        <v>1144</v>
      </c>
      <c r="I1290" s="8">
        <f t="shared" si="108"/>
        <v>11.555555555555555</v>
      </c>
      <c r="J1290" s="93">
        <v>3.9</v>
      </c>
      <c r="K1290" s="69">
        <v>99</v>
      </c>
      <c r="L1290" s="68">
        <v>300</v>
      </c>
      <c r="M1290" s="8">
        <f t="shared" si="109"/>
        <v>3.0303030303030303</v>
      </c>
      <c r="N1290" s="93">
        <v>1.746</v>
      </c>
      <c r="O1290" s="69">
        <v>99</v>
      </c>
      <c r="P1290" s="181">
        <f t="shared" si="110"/>
        <v>3.8133333333333335</v>
      </c>
      <c r="Q1290" s="77" t="s">
        <v>716</v>
      </c>
      <c r="V1290" s="84">
        <v>0.50208333333333333</v>
      </c>
      <c r="W1290" s="85">
        <v>0.65972222222222221</v>
      </c>
      <c r="X1290" s="86">
        <f t="shared" si="111"/>
        <v>0.15763888888888888</v>
      </c>
    </row>
    <row r="1291" spans="1:24" x14ac:dyDescent="0.3">
      <c r="A1291" s="44" t="s">
        <v>9717</v>
      </c>
      <c r="B1291" s="68" t="s">
        <v>9718</v>
      </c>
      <c r="C1291" s="2" t="s">
        <v>1</v>
      </c>
      <c r="D1291" s="2">
        <v>60</v>
      </c>
      <c r="E1291" s="6">
        <v>21826</v>
      </c>
      <c r="F1291" s="7">
        <v>43895.518541666665</v>
      </c>
      <c r="G1291" s="69" t="s">
        <v>4</v>
      </c>
      <c r="H1291" s="68">
        <v>1580</v>
      </c>
      <c r="I1291" s="8">
        <f t="shared" si="108"/>
        <v>15.95959595959596</v>
      </c>
      <c r="J1291" s="93">
        <v>4.3140000000000001</v>
      </c>
      <c r="K1291" s="69">
        <v>99</v>
      </c>
      <c r="L1291" s="68">
        <v>585</v>
      </c>
      <c r="M1291" s="8">
        <f t="shared" si="109"/>
        <v>5.9090909090909092</v>
      </c>
      <c r="N1291" s="93">
        <v>2.52</v>
      </c>
      <c r="O1291" s="69">
        <v>99</v>
      </c>
      <c r="P1291" s="181">
        <f t="shared" si="110"/>
        <v>2.700854700854701</v>
      </c>
      <c r="Q1291" s="77" t="s">
        <v>716</v>
      </c>
      <c r="V1291" s="84">
        <v>0.37152777777777773</v>
      </c>
      <c r="W1291" s="85">
        <v>0.52083333333333337</v>
      </c>
      <c r="X1291" s="86">
        <f t="shared" si="111"/>
        <v>0.14930555555555564</v>
      </c>
    </row>
    <row r="1292" spans="1:24" x14ac:dyDescent="0.3">
      <c r="A1292" s="44" t="s">
        <v>9719</v>
      </c>
      <c r="B1292" s="68" t="s">
        <v>9720</v>
      </c>
      <c r="C1292" s="2" t="s">
        <v>1</v>
      </c>
      <c r="D1292" s="2">
        <v>44</v>
      </c>
      <c r="E1292" s="6">
        <v>27527</v>
      </c>
      <c r="F1292" s="7">
        <v>43895.5312962963</v>
      </c>
      <c r="G1292" s="69" t="s">
        <v>4</v>
      </c>
      <c r="H1292" s="68">
        <v>1393</v>
      </c>
      <c r="I1292" s="8">
        <f t="shared" si="108"/>
        <v>13.93</v>
      </c>
      <c r="J1292" s="93">
        <v>3.6579999999999999</v>
      </c>
      <c r="K1292" s="69">
        <v>100</v>
      </c>
      <c r="L1292" s="68">
        <v>395</v>
      </c>
      <c r="M1292" s="8">
        <f t="shared" si="109"/>
        <v>3.95</v>
      </c>
      <c r="N1292" s="93">
        <v>1.8819999999999999</v>
      </c>
      <c r="O1292" s="69">
        <v>100</v>
      </c>
      <c r="P1292" s="181">
        <f t="shared" si="110"/>
        <v>3.5265822784810124</v>
      </c>
      <c r="Q1292" s="77" t="s">
        <v>716</v>
      </c>
      <c r="V1292" s="84">
        <v>0.37916666666666665</v>
      </c>
      <c r="W1292" s="85">
        <v>0.53472222222222221</v>
      </c>
      <c r="X1292" s="86">
        <f t="shared" si="111"/>
        <v>0.15555555555555556</v>
      </c>
    </row>
    <row r="1293" spans="1:24" x14ac:dyDescent="0.3">
      <c r="A1293" s="44" t="s">
        <v>2505</v>
      </c>
      <c r="B1293" s="68" t="s">
        <v>615</v>
      </c>
      <c r="C1293" s="2" t="s">
        <v>1</v>
      </c>
      <c r="D1293" s="2">
        <v>50</v>
      </c>
      <c r="E1293" s="6">
        <v>25399</v>
      </c>
      <c r="F1293" s="7">
        <v>43895.543333333335</v>
      </c>
      <c r="G1293" s="69" t="s">
        <v>4</v>
      </c>
      <c r="H1293" s="68">
        <v>1038</v>
      </c>
      <c r="I1293" s="8">
        <f t="shared" si="108"/>
        <v>10.484848484848484</v>
      </c>
      <c r="J1293" s="93">
        <v>3.048</v>
      </c>
      <c r="K1293" s="69">
        <v>99</v>
      </c>
      <c r="L1293" s="68">
        <v>320</v>
      </c>
      <c r="M1293" s="8">
        <f t="shared" si="109"/>
        <v>3.2323232323232323</v>
      </c>
      <c r="N1293" s="93">
        <v>1.9419999999999999</v>
      </c>
      <c r="O1293" s="69">
        <v>99</v>
      </c>
      <c r="P1293" s="181">
        <f t="shared" si="110"/>
        <v>3.2437499999999999</v>
      </c>
      <c r="Q1293" s="77" t="s">
        <v>716</v>
      </c>
      <c r="V1293" s="84">
        <v>0.38541666666666669</v>
      </c>
      <c r="W1293" s="85">
        <v>0.54861111111111105</v>
      </c>
      <c r="X1293" s="86">
        <f t="shared" si="111"/>
        <v>0.16319444444444436</v>
      </c>
    </row>
    <row r="1294" spans="1:24" x14ac:dyDescent="0.3">
      <c r="A1294" s="44" t="s">
        <v>9721</v>
      </c>
      <c r="B1294" s="68" t="s">
        <v>9722</v>
      </c>
      <c r="C1294" s="2" t="s">
        <v>6</v>
      </c>
      <c r="D1294" s="2">
        <v>29</v>
      </c>
      <c r="E1294" s="6">
        <v>33257</v>
      </c>
      <c r="F1294" s="7">
        <v>43895.576863425929</v>
      </c>
      <c r="G1294" s="69" t="s">
        <v>4</v>
      </c>
      <c r="H1294" s="68">
        <v>850</v>
      </c>
      <c r="I1294" s="8">
        <f t="shared" si="108"/>
        <v>8.5</v>
      </c>
      <c r="J1294" s="93">
        <v>2.9249999999999998</v>
      </c>
      <c r="K1294" s="69">
        <v>100</v>
      </c>
      <c r="L1294" s="68">
        <v>195</v>
      </c>
      <c r="M1294" s="8">
        <f t="shared" si="109"/>
        <v>1.95</v>
      </c>
      <c r="N1294" s="93">
        <v>1.373</v>
      </c>
      <c r="O1294" s="69">
        <v>100</v>
      </c>
      <c r="P1294" s="181">
        <f t="shared" si="110"/>
        <v>4.3589743589743595</v>
      </c>
      <c r="Q1294" s="77" t="s">
        <v>716</v>
      </c>
      <c r="V1294" s="84">
        <v>0.40486111111111112</v>
      </c>
      <c r="W1294" s="85">
        <v>0.56944444444444442</v>
      </c>
      <c r="X1294" s="86">
        <f t="shared" si="111"/>
        <v>0.1645833333333333</v>
      </c>
    </row>
    <row r="1295" spans="1:24" x14ac:dyDescent="0.3">
      <c r="A1295" s="44" t="s">
        <v>9723</v>
      </c>
      <c r="B1295" s="68" t="s">
        <v>1480</v>
      </c>
      <c r="C1295" s="2" t="s">
        <v>1</v>
      </c>
      <c r="D1295" s="2">
        <v>76</v>
      </c>
      <c r="E1295" s="6">
        <v>16076</v>
      </c>
      <c r="F1295" s="7">
        <v>43895.592766203707</v>
      </c>
      <c r="G1295" s="69" t="s">
        <v>4</v>
      </c>
      <c r="H1295" s="68">
        <v>1660</v>
      </c>
      <c r="I1295" s="8">
        <f t="shared" si="108"/>
        <v>16.767676767676768</v>
      </c>
      <c r="J1295" s="93">
        <v>4.1619999999999999</v>
      </c>
      <c r="K1295" s="69">
        <v>99</v>
      </c>
      <c r="L1295" s="68">
        <v>569</v>
      </c>
      <c r="M1295" s="8">
        <f t="shared" si="109"/>
        <v>5.7474747474747474</v>
      </c>
      <c r="N1295" s="93">
        <v>2.6549999999999998</v>
      </c>
      <c r="O1295" s="69">
        <v>99</v>
      </c>
      <c r="P1295" s="181">
        <f t="shared" si="110"/>
        <v>2.9173989455184537</v>
      </c>
      <c r="Q1295" s="77" t="s">
        <v>716</v>
      </c>
      <c r="V1295" s="84">
        <v>0.42569444444444443</v>
      </c>
      <c r="W1295" s="85">
        <v>0.59375</v>
      </c>
      <c r="X1295" s="86">
        <f t="shared" si="111"/>
        <v>0.16805555555555557</v>
      </c>
    </row>
    <row r="1296" spans="1:24" x14ac:dyDescent="0.3">
      <c r="A1296" s="44" t="s">
        <v>9724</v>
      </c>
      <c r="B1296" s="68" t="s">
        <v>4213</v>
      </c>
      <c r="C1296" s="2" t="s">
        <v>1</v>
      </c>
      <c r="D1296" s="2">
        <v>48</v>
      </c>
      <c r="E1296" s="6">
        <v>26137</v>
      </c>
      <c r="F1296" s="7">
        <v>43895.604201388887</v>
      </c>
      <c r="G1296" s="69" t="s">
        <v>4</v>
      </c>
      <c r="H1296" s="68">
        <v>958</v>
      </c>
      <c r="I1296" s="8">
        <f t="shared" si="108"/>
        <v>9.6767676767676765</v>
      </c>
      <c r="J1296" s="93">
        <v>3.2629999999999999</v>
      </c>
      <c r="K1296" s="69">
        <v>99</v>
      </c>
      <c r="L1296" s="68">
        <v>303</v>
      </c>
      <c r="M1296" s="8">
        <f t="shared" si="109"/>
        <v>3.0606060606060606</v>
      </c>
      <c r="N1296" s="93">
        <v>1.7130000000000001</v>
      </c>
      <c r="O1296" s="69">
        <v>99</v>
      </c>
      <c r="P1296" s="181">
        <f t="shared" si="110"/>
        <v>3.1617161716171616</v>
      </c>
      <c r="Q1296" s="77" t="s">
        <v>716</v>
      </c>
      <c r="V1296" s="84">
        <v>0.44375000000000003</v>
      </c>
      <c r="W1296" s="85">
        <v>0.60763888888888895</v>
      </c>
      <c r="X1296" s="86">
        <f t="shared" si="111"/>
        <v>0.16388888888888892</v>
      </c>
    </row>
    <row r="1297" spans="1:24" x14ac:dyDescent="0.3">
      <c r="A1297" s="44" t="s">
        <v>9725</v>
      </c>
      <c r="B1297" s="68" t="s">
        <v>9726</v>
      </c>
      <c r="C1297" s="2" t="s">
        <v>1</v>
      </c>
      <c r="D1297" s="2">
        <v>60</v>
      </c>
      <c r="E1297" s="6">
        <v>21874</v>
      </c>
      <c r="F1297" s="7">
        <v>43895.617129629631</v>
      </c>
      <c r="G1297" s="69" t="s">
        <v>4</v>
      </c>
      <c r="H1297" s="68">
        <v>1705</v>
      </c>
      <c r="I1297" s="8">
        <f t="shared" si="108"/>
        <v>17.222222222222221</v>
      </c>
      <c r="J1297" s="93">
        <v>4.3810000000000002</v>
      </c>
      <c r="K1297" s="69">
        <v>99</v>
      </c>
      <c r="L1297" s="68">
        <v>301</v>
      </c>
      <c r="M1297" s="8">
        <f t="shared" si="109"/>
        <v>3.0404040404040402</v>
      </c>
      <c r="N1297" s="93">
        <v>1.895</v>
      </c>
      <c r="O1297" s="69">
        <v>99</v>
      </c>
      <c r="P1297" s="181">
        <f t="shared" si="110"/>
        <v>5.6644518272425248</v>
      </c>
      <c r="Q1297" s="77" t="s">
        <v>716</v>
      </c>
      <c r="V1297" s="84">
        <v>0.4604166666666667</v>
      </c>
      <c r="W1297" s="85">
        <v>0.62152777777777779</v>
      </c>
      <c r="X1297" s="86">
        <f t="shared" si="111"/>
        <v>0.16111111111111109</v>
      </c>
    </row>
    <row r="1298" spans="1:24" x14ac:dyDescent="0.3">
      <c r="A1298" s="44" t="s">
        <v>9727</v>
      </c>
      <c r="B1298" s="68" t="s">
        <v>9728</v>
      </c>
      <c r="C1298" s="2" t="s">
        <v>6</v>
      </c>
      <c r="D1298" s="2">
        <v>66</v>
      </c>
      <c r="E1298" s="6">
        <v>19548</v>
      </c>
      <c r="F1298" s="7">
        <v>43895.627256944441</v>
      </c>
      <c r="G1298" s="69" t="s">
        <v>4</v>
      </c>
      <c r="H1298" s="68">
        <v>1483</v>
      </c>
      <c r="I1298" s="8">
        <f t="shared" si="108"/>
        <v>14.83</v>
      </c>
      <c r="J1298" s="93">
        <v>3.903</v>
      </c>
      <c r="K1298" s="69">
        <v>100</v>
      </c>
      <c r="L1298" s="68">
        <v>456</v>
      </c>
      <c r="M1298" s="8">
        <f t="shared" si="109"/>
        <v>4.5599999999999996</v>
      </c>
      <c r="N1298" s="93">
        <v>2.0019999999999998</v>
      </c>
      <c r="O1298" s="69">
        <v>100</v>
      </c>
      <c r="P1298" s="181">
        <f t="shared" si="110"/>
        <v>3.2521929824561409</v>
      </c>
      <c r="Q1298" s="77" t="s">
        <v>716</v>
      </c>
      <c r="V1298" s="84">
        <v>0.47291666666666665</v>
      </c>
      <c r="W1298" s="85">
        <v>0.63194444444444442</v>
      </c>
      <c r="X1298" s="86">
        <f t="shared" si="111"/>
        <v>0.15902777777777777</v>
      </c>
    </row>
    <row r="1299" spans="1:24" x14ac:dyDescent="0.3">
      <c r="A1299" s="44" t="s">
        <v>9729</v>
      </c>
      <c r="B1299" s="68" t="s">
        <v>9730</v>
      </c>
      <c r="C1299" s="2" t="s">
        <v>1</v>
      </c>
      <c r="D1299" s="2">
        <v>51</v>
      </c>
      <c r="E1299" s="6">
        <v>24903</v>
      </c>
      <c r="F1299" s="7">
        <v>43895.646134259259</v>
      </c>
      <c r="G1299" s="69" t="s">
        <v>4</v>
      </c>
      <c r="H1299" s="68">
        <v>2274</v>
      </c>
      <c r="I1299" s="8">
        <f t="shared" si="108"/>
        <v>22.969696969696969</v>
      </c>
      <c r="J1299" s="93">
        <v>5.3780000000000001</v>
      </c>
      <c r="K1299" s="69">
        <v>99</v>
      </c>
      <c r="L1299" s="68">
        <v>486</v>
      </c>
      <c r="M1299" s="8">
        <f t="shared" si="109"/>
        <v>4.9090909090909092</v>
      </c>
      <c r="N1299" s="93">
        <v>2.4079999999999999</v>
      </c>
      <c r="O1299" s="69">
        <v>99</v>
      </c>
      <c r="P1299" s="181">
        <f t="shared" si="110"/>
        <v>4.6790123456790118</v>
      </c>
      <c r="Q1299" s="77" t="s">
        <v>716</v>
      </c>
      <c r="V1299" s="84">
        <v>0.4826388888888889</v>
      </c>
      <c r="W1299" s="85">
        <v>0.64583333333333337</v>
      </c>
      <c r="X1299" s="86">
        <f t="shared" si="111"/>
        <v>0.16319444444444448</v>
      </c>
    </row>
    <row r="1300" spans="1:24" x14ac:dyDescent="0.3">
      <c r="A1300" s="44" t="s">
        <v>9731</v>
      </c>
      <c r="B1300" s="68" t="s">
        <v>9732</v>
      </c>
      <c r="C1300" s="2" t="s">
        <v>6</v>
      </c>
      <c r="D1300" s="2">
        <v>56</v>
      </c>
      <c r="E1300" s="6">
        <v>23438</v>
      </c>
      <c r="F1300" s="7">
        <v>43896.51699074074</v>
      </c>
      <c r="G1300" s="69" t="s">
        <v>4</v>
      </c>
      <c r="H1300" s="68">
        <v>1443</v>
      </c>
      <c r="I1300" s="8">
        <f t="shared" si="108"/>
        <v>14.575757575757576</v>
      </c>
      <c r="J1300" s="93">
        <v>4.62</v>
      </c>
      <c r="K1300" s="69">
        <v>99</v>
      </c>
      <c r="L1300" s="68">
        <v>425</v>
      </c>
      <c r="M1300" s="8">
        <f t="shared" si="109"/>
        <v>4.2929292929292933</v>
      </c>
      <c r="N1300" s="93">
        <v>2.0009999999999999</v>
      </c>
      <c r="O1300" s="69">
        <v>99</v>
      </c>
      <c r="P1300" s="181">
        <f t="shared" si="110"/>
        <v>3.3952941176470586</v>
      </c>
      <c r="Q1300" s="77" t="s">
        <v>716</v>
      </c>
      <c r="V1300" s="84">
        <v>0.37361111111111112</v>
      </c>
      <c r="W1300" s="85">
        <v>0.52083333333333337</v>
      </c>
      <c r="X1300" s="86">
        <f t="shared" si="111"/>
        <v>0.14722222222222225</v>
      </c>
    </row>
    <row r="1301" spans="1:24" x14ac:dyDescent="0.3">
      <c r="A1301" s="44" t="s">
        <v>2166</v>
      </c>
      <c r="B1301" s="68" t="s">
        <v>515</v>
      </c>
      <c r="C1301" s="2" t="s">
        <v>1</v>
      </c>
      <c r="D1301" s="2">
        <v>57</v>
      </c>
      <c r="E1301" s="6">
        <v>22831</v>
      </c>
      <c r="F1301" s="7">
        <v>43896.536145833335</v>
      </c>
      <c r="G1301" s="69" t="s">
        <v>4</v>
      </c>
      <c r="H1301" s="68">
        <v>2350</v>
      </c>
      <c r="I1301" s="8">
        <f t="shared" si="108"/>
        <v>23.737373737373737</v>
      </c>
      <c r="J1301" s="93">
        <v>5.4859999999999998</v>
      </c>
      <c r="K1301" s="69">
        <v>99</v>
      </c>
      <c r="L1301" s="68">
        <v>576</v>
      </c>
      <c r="M1301" s="8">
        <f t="shared" si="109"/>
        <v>5.8181818181818183</v>
      </c>
      <c r="N1301" s="93">
        <v>2.2010000000000001</v>
      </c>
      <c r="O1301" s="69">
        <v>99</v>
      </c>
      <c r="P1301" s="181">
        <f t="shared" si="110"/>
        <v>4.0798611111111107</v>
      </c>
      <c r="Q1301" s="77" t="s">
        <v>716</v>
      </c>
      <c r="V1301" s="84">
        <v>0.40625</v>
      </c>
      <c r="W1301" s="85">
        <v>0.53819444444444442</v>
      </c>
      <c r="X1301" s="86">
        <f t="shared" si="111"/>
        <v>0.13194444444444442</v>
      </c>
    </row>
    <row r="1302" spans="1:24" x14ac:dyDescent="0.3">
      <c r="A1302" s="44" t="s">
        <v>9733</v>
      </c>
      <c r="B1302" s="68" t="s">
        <v>9734</v>
      </c>
      <c r="C1302" s="2" t="s">
        <v>1</v>
      </c>
      <c r="D1302" s="2">
        <v>65</v>
      </c>
      <c r="E1302" s="6">
        <v>19977</v>
      </c>
      <c r="F1302" s="7">
        <v>43896.546759259261</v>
      </c>
      <c r="G1302" s="69" t="s">
        <v>4</v>
      </c>
      <c r="H1302" s="68">
        <v>2162</v>
      </c>
      <c r="I1302" s="8">
        <f t="shared" si="108"/>
        <v>21.838383838383837</v>
      </c>
      <c r="J1302" s="93">
        <v>5.5380000000000003</v>
      </c>
      <c r="K1302" s="69">
        <v>99</v>
      </c>
      <c r="L1302" s="68">
        <v>591</v>
      </c>
      <c r="M1302" s="8">
        <f t="shared" si="109"/>
        <v>5.9696969696969697</v>
      </c>
      <c r="N1302" s="93">
        <v>2.964</v>
      </c>
      <c r="O1302" s="69">
        <v>99</v>
      </c>
      <c r="P1302" s="181">
        <f t="shared" si="110"/>
        <v>3.6582064297800336</v>
      </c>
      <c r="Q1302" s="77" t="s">
        <v>716</v>
      </c>
      <c r="V1302" s="84">
        <v>0.3840277777777778</v>
      </c>
      <c r="W1302" s="85">
        <v>0.54861111111111105</v>
      </c>
      <c r="X1302" s="86">
        <f t="shared" si="111"/>
        <v>0.16458333333333325</v>
      </c>
    </row>
    <row r="1303" spans="1:24" x14ac:dyDescent="0.3">
      <c r="A1303" s="44" t="s">
        <v>9735</v>
      </c>
      <c r="B1303" s="68" t="s">
        <v>419</v>
      </c>
      <c r="C1303" s="2" t="s">
        <v>1</v>
      </c>
      <c r="D1303" s="2">
        <v>48</v>
      </c>
      <c r="E1303" s="6">
        <v>26109</v>
      </c>
      <c r="F1303" s="7">
        <v>43896.565451388888</v>
      </c>
      <c r="G1303" s="69" t="s">
        <v>4</v>
      </c>
      <c r="H1303" s="68">
        <v>2329</v>
      </c>
      <c r="I1303" s="8">
        <f t="shared" si="108"/>
        <v>23.525252525252526</v>
      </c>
      <c r="J1303" s="93">
        <v>5.22</v>
      </c>
      <c r="K1303" s="69">
        <v>99</v>
      </c>
      <c r="L1303" s="68">
        <v>512</v>
      </c>
      <c r="M1303" s="8">
        <f t="shared" si="109"/>
        <v>5.1717171717171722</v>
      </c>
      <c r="N1303" s="93">
        <v>2.1339999999999999</v>
      </c>
      <c r="O1303" s="69">
        <v>99</v>
      </c>
      <c r="P1303" s="181">
        <f t="shared" si="110"/>
        <v>4.548828125</v>
      </c>
      <c r="Q1303" s="77" t="s">
        <v>716</v>
      </c>
      <c r="V1303" s="84">
        <v>0.42638888888888887</v>
      </c>
      <c r="W1303" s="85">
        <v>0.56944444444444442</v>
      </c>
      <c r="X1303" s="86">
        <f t="shared" si="111"/>
        <v>0.14305555555555555</v>
      </c>
    </row>
    <row r="1304" spans="1:24" x14ac:dyDescent="0.3">
      <c r="A1304" s="44" t="s">
        <v>9736</v>
      </c>
      <c r="B1304" s="68" t="s">
        <v>6743</v>
      </c>
      <c r="C1304" s="2" t="s">
        <v>6</v>
      </c>
      <c r="D1304" s="2">
        <v>72</v>
      </c>
      <c r="E1304" s="6">
        <v>17274</v>
      </c>
      <c r="F1304" s="7">
        <v>43896.579085648147</v>
      </c>
      <c r="G1304" s="69" t="s">
        <v>4</v>
      </c>
      <c r="H1304" s="68">
        <v>1595</v>
      </c>
      <c r="I1304" s="8">
        <f t="shared" si="108"/>
        <v>16.111111111111111</v>
      </c>
      <c r="J1304" s="93">
        <v>5.0590000000000002</v>
      </c>
      <c r="K1304" s="69">
        <v>99</v>
      </c>
      <c r="L1304" s="68">
        <v>407</v>
      </c>
      <c r="M1304" s="8">
        <f t="shared" si="109"/>
        <v>4.1111111111111107</v>
      </c>
      <c r="N1304" s="93">
        <v>2.0939999999999999</v>
      </c>
      <c r="O1304" s="69">
        <v>99</v>
      </c>
      <c r="P1304" s="181">
        <f t="shared" si="110"/>
        <v>3.9189189189189193</v>
      </c>
      <c r="Q1304" s="77" t="s">
        <v>716</v>
      </c>
      <c r="V1304" s="84">
        <v>0.41805555555555557</v>
      </c>
      <c r="W1304" s="85">
        <v>0.58333333333333337</v>
      </c>
      <c r="X1304" s="86">
        <f t="shared" si="111"/>
        <v>0.1652777777777778</v>
      </c>
    </row>
    <row r="1305" spans="1:24" x14ac:dyDescent="0.3">
      <c r="A1305" s="44" t="s">
        <v>2448</v>
      </c>
      <c r="B1305" s="68" t="s">
        <v>473</v>
      </c>
      <c r="C1305" s="2" t="s">
        <v>1</v>
      </c>
      <c r="D1305" s="2">
        <v>42</v>
      </c>
      <c r="E1305" s="6">
        <v>28306</v>
      </c>
      <c r="F1305" s="7">
        <v>43896.598715277774</v>
      </c>
      <c r="G1305" s="69" t="s">
        <v>4</v>
      </c>
      <c r="H1305" s="68">
        <v>1692</v>
      </c>
      <c r="I1305" s="8">
        <f t="shared" si="108"/>
        <v>16.920000000000002</v>
      </c>
      <c r="J1305" s="93">
        <v>4.952</v>
      </c>
      <c r="K1305" s="69">
        <v>100</v>
      </c>
      <c r="L1305" s="68">
        <v>386</v>
      </c>
      <c r="M1305" s="8">
        <f t="shared" si="109"/>
        <v>3.86</v>
      </c>
      <c r="N1305" s="93">
        <v>1.758</v>
      </c>
      <c r="O1305" s="69">
        <v>100</v>
      </c>
      <c r="P1305" s="181">
        <f t="shared" si="110"/>
        <v>4.3834196891191715</v>
      </c>
      <c r="Q1305" s="77" t="s">
        <v>716</v>
      </c>
      <c r="V1305" s="84">
        <v>0.4513888888888889</v>
      </c>
      <c r="W1305" s="85">
        <v>0.60416666666666663</v>
      </c>
      <c r="X1305" s="86">
        <f t="shared" si="111"/>
        <v>0.15277777777777773</v>
      </c>
    </row>
    <row r="1306" spans="1:24" x14ac:dyDescent="0.3">
      <c r="A1306" s="44" t="s">
        <v>9737</v>
      </c>
      <c r="B1306" s="68" t="s">
        <v>4937</v>
      </c>
      <c r="C1306" s="2" t="s">
        <v>1</v>
      </c>
      <c r="D1306" s="2">
        <v>53</v>
      </c>
      <c r="E1306" s="6">
        <v>24385</v>
      </c>
      <c r="F1306" s="7">
        <v>43896.611550925925</v>
      </c>
      <c r="G1306" s="69" t="s">
        <v>4</v>
      </c>
      <c r="H1306" s="68">
        <v>2138</v>
      </c>
      <c r="I1306" s="8">
        <f t="shared" si="108"/>
        <v>21.38</v>
      </c>
      <c r="J1306" s="93">
        <v>4.7460000000000004</v>
      </c>
      <c r="K1306" s="69">
        <v>100</v>
      </c>
      <c r="L1306" s="68">
        <v>794</v>
      </c>
      <c r="M1306" s="8">
        <f t="shared" si="109"/>
        <v>7.94</v>
      </c>
      <c r="N1306" s="93">
        <v>3.0579999999999998</v>
      </c>
      <c r="O1306" s="69">
        <v>100</v>
      </c>
      <c r="P1306" s="181">
        <f t="shared" si="110"/>
        <v>2.6926952141057932</v>
      </c>
      <c r="Q1306" s="77" t="s">
        <v>716</v>
      </c>
      <c r="V1306" s="84">
        <v>0.46736111111111112</v>
      </c>
      <c r="W1306" s="85">
        <v>0.61458333333333337</v>
      </c>
      <c r="X1306" s="86">
        <f t="shared" si="111"/>
        <v>0.14722222222222225</v>
      </c>
    </row>
    <row r="1307" spans="1:24" x14ac:dyDescent="0.3">
      <c r="A1307" s="44" t="s">
        <v>9738</v>
      </c>
      <c r="B1307" s="68" t="s">
        <v>856</v>
      </c>
      <c r="C1307" s="2" t="s">
        <v>1</v>
      </c>
      <c r="D1307" s="2">
        <v>49</v>
      </c>
      <c r="E1307" s="6">
        <v>25751</v>
      </c>
      <c r="F1307" s="7">
        <v>43896.623206018521</v>
      </c>
      <c r="G1307" s="69" t="s">
        <v>4</v>
      </c>
      <c r="H1307" s="68">
        <v>1849</v>
      </c>
      <c r="I1307" s="8">
        <f t="shared" si="108"/>
        <v>18.676767676767678</v>
      </c>
      <c r="J1307" s="93">
        <v>5.1619999999999999</v>
      </c>
      <c r="K1307" s="69">
        <v>99</v>
      </c>
      <c r="L1307" s="68">
        <v>485</v>
      </c>
      <c r="M1307" s="8">
        <f t="shared" si="109"/>
        <v>4.8989898989898988</v>
      </c>
      <c r="N1307" s="93">
        <v>2.1259999999999999</v>
      </c>
      <c r="O1307" s="69">
        <v>99</v>
      </c>
      <c r="P1307" s="181">
        <f t="shared" si="110"/>
        <v>3.8123711340206192</v>
      </c>
      <c r="Q1307" s="77" t="s">
        <v>716</v>
      </c>
      <c r="V1307" s="84">
        <v>0.48819444444444443</v>
      </c>
      <c r="W1307" s="85">
        <v>0.63194444444444442</v>
      </c>
      <c r="X1307" s="86">
        <f t="shared" si="111"/>
        <v>0.14374999999999999</v>
      </c>
    </row>
    <row r="1308" spans="1:24" x14ac:dyDescent="0.3">
      <c r="A1308" s="44" t="s">
        <v>9739</v>
      </c>
      <c r="B1308" s="68" t="s">
        <v>9740</v>
      </c>
      <c r="C1308" s="2" t="s">
        <v>1</v>
      </c>
      <c r="D1308" s="2">
        <v>59</v>
      </c>
      <c r="E1308" s="6">
        <v>22183</v>
      </c>
      <c r="F1308" s="7">
        <v>43899.519166666665</v>
      </c>
      <c r="G1308" s="69" t="s">
        <v>4</v>
      </c>
      <c r="H1308" s="68">
        <v>1117</v>
      </c>
      <c r="I1308" s="8">
        <f t="shared" si="108"/>
        <v>11.282828282828282</v>
      </c>
      <c r="J1308" s="93">
        <v>3.665</v>
      </c>
      <c r="K1308" s="69">
        <v>99</v>
      </c>
      <c r="L1308" s="68">
        <v>308</v>
      </c>
      <c r="M1308" s="8">
        <f t="shared" si="109"/>
        <v>3.1111111111111112</v>
      </c>
      <c r="N1308" s="93">
        <v>1.927</v>
      </c>
      <c r="O1308" s="69">
        <v>99</v>
      </c>
      <c r="P1308" s="181">
        <f t="shared" si="110"/>
        <v>3.6266233766233764</v>
      </c>
      <c r="Q1308" s="77" t="s">
        <v>716</v>
      </c>
      <c r="V1308" s="84">
        <v>0.36805555555555558</v>
      </c>
      <c r="W1308" s="85">
        <v>0.52083333333333337</v>
      </c>
      <c r="X1308" s="86">
        <f t="shared" si="111"/>
        <v>0.15277777777777779</v>
      </c>
    </row>
    <row r="1309" spans="1:24" x14ac:dyDescent="0.3">
      <c r="A1309" s="44" t="s">
        <v>2444</v>
      </c>
      <c r="B1309" s="68" t="s">
        <v>462</v>
      </c>
      <c r="C1309" s="2" t="s">
        <v>1</v>
      </c>
      <c r="D1309" s="2">
        <v>43</v>
      </c>
      <c r="E1309" s="6">
        <v>28109</v>
      </c>
      <c r="F1309" s="7">
        <v>43899.531134259261</v>
      </c>
      <c r="G1309" s="69" t="s">
        <v>4</v>
      </c>
      <c r="H1309" s="68">
        <v>1264</v>
      </c>
      <c r="I1309" s="8">
        <f t="shared" si="108"/>
        <v>12.64</v>
      </c>
      <c r="J1309" s="93">
        <v>3.4740000000000002</v>
      </c>
      <c r="K1309" s="69">
        <v>100</v>
      </c>
      <c r="L1309" s="68">
        <v>352</v>
      </c>
      <c r="M1309" s="8">
        <f t="shared" si="109"/>
        <v>3.52</v>
      </c>
      <c r="N1309" s="93">
        <v>2.0070000000000001</v>
      </c>
      <c r="O1309" s="69">
        <v>100</v>
      </c>
      <c r="P1309" s="181">
        <f t="shared" si="110"/>
        <v>3.5909090909090913</v>
      </c>
      <c r="Q1309" s="77" t="s">
        <v>716</v>
      </c>
      <c r="V1309" s="84">
        <v>0.38611111111111113</v>
      </c>
      <c r="W1309" s="85">
        <v>0.53472222222222221</v>
      </c>
      <c r="X1309" s="86">
        <f t="shared" si="111"/>
        <v>0.14861111111111108</v>
      </c>
    </row>
    <row r="1310" spans="1:24" x14ac:dyDescent="0.3">
      <c r="A1310" s="44" t="s">
        <v>2178</v>
      </c>
      <c r="B1310" s="68" t="s">
        <v>1511</v>
      </c>
      <c r="C1310" s="2" t="s">
        <v>1</v>
      </c>
      <c r="D1310" s="2">
        <v>48</v>
      </c>
      <c r="E1310" s="6">
        <v>26194</v>
      </c>
      <c r="F1310" s="7">
        <v>43899.541574074072</v>
      </c>
      <c r="G1310" s="69" t="s">
        <v>4</v>
      </c>
      <c r="H1310" s="68">
        <v>1623</v>
      </c>
      <c r="I1310" s="8">
        <f t="shared" si="108"/>
        <v>16.393939393939394</v>
      </c>
      <c r="J1310" s="93">
        <v>4.3719999999999999</v>
      </c>
      <c r="K1310" s="69">
        <v>99</v>
      </c>
      <c r="L1310" s="68">
        <v>472</v>
      </c>
      <c r="M1310" s="8">
        <f t="shared" si="109"/>
        <v>4.7676767676767673</v>
      </c>
      <c r="N1310" s="93">
        <v>2.3159999999999998</v>
      </c>
      <c r="O1310" s="69">
        <v>99</v>
      </c>
      <c r="P1310" s="181">
        <f t="shared" si="110"/>
        <v>3.4385593220338988</v>
      </c>
      <c r="Q1310" s="77" t="s">
        <v>716</v>
      </c>
      <c r="V1310" s="84">
        <v>0.41319444444444442</v>
      </c>
      <c r="W1310" s="85">
        <v>0.54513888888888895</v>
      </c>
      <c r="X1310" s="86">
        <f t="shared" si="111"/>
        <v>0.13194444444444453</v>
      </c>
    </row>
    <row r="1311" spans="1:24" x14ac:dyDescent="0.3">
      <c r="A1311" s="44" t="s">
        <v>9741</v>
      </c>
      <c r="B1311" s="68" t="s">
        <v>1911</v>
      </c>
      <c r="C1311" s="2" t="s">
        <v>1</v>
      </c>
      <c r="D1311" s="2">
        <v>48</v>
      </c>
      <c r="E1311" s="6">
        <v>26294</v>
      </c>
      <c r="F1311" s="7">
        <v>43899.5625</v>
      </c>
      <c r="G1311" s="69" t="s">
        <v>4</v>
      </c>
      <c r="H1311" s="68">
        <v>1357</v>
      </c>
      <c r="I1311" s="8">
        <f t="shared" si="108"/>
        <v>13.707070707070708</v>
      </c>
      <c r="J1311" s="93">
        <v>3.4740000000000002</v>
      </c>
      <c r="K1311" s="69">
        <v>99</v>
      </c>
      <c r="L1311" s="68">
        <v>276</v>
      </c>
      <c r="M1311" s="8">
        <f t="shared" si="109"/>
        <v>2.7878787878787881</v>
      </c>
      <c r="N1311" s="93">
        <v>1.87</v>
      </c>
      <c r="O1311" s="69">
        <v>99</v>
      </c>
      <c r="P1311" s="181">
        <f t="shared" si="110"/>
        <v>4.916666666666667</v>
      </c>
      <c r="Q1311" s="77" t="s">
        <v>716</v>
      </c>
      <c r="V1311" s="84">
        <v>0.42638888888888887</v>
      </c>
      <c r="W1311" s="85">
        <v>0.56597222222222221</v>
      </c>
      <c r="X1311" s="86">
        <f t="shared" si="111"/>
        <v>0.13958333333333334</v>
      </c>
    </row>
    <row r="1312" spans="1:24" x14ac:dyDescent="0.3">
      <c r="A1312" s="44" t="s">
        <v>9742</v>
      </c>
      <c r="B1312" s="68" t="s">
        <v>9743</v>
      </c>
      <c r="C1312" s="2" t="s">
        <v>1</v>
      </c>
      <c r="D1312" s="2">
        <v>49</v>
      </c>
      <c r="E1312" s="6">
        <v>25817</v>
      </c>
      <c r="F1312" s="7">
        <v>43899.580335648148</v>
      </c>
      <c r="G1312" s="69" t="s">
        <v>4</v>
      </c>
      <c r="H1312" s="68">
        <v>857</v>
      </c>
      <c r="I1312" s="8">
        <f t="shared" si="108"/>
        <v>8.57</v>
      </c>
      <c r="J1312" s="93">
        <v>2.972</v>
      </c>
      <c r="K1312" s="69">
        <v>100</v>
      </c>
      <c r="L1312" s="68">
        <v>303</v>
      </c>
      <c r="M1312" s="8">
        <f t="shared" si="109"/>
        <v>3.03</v>
      </c>
      <c r="N1312" s="93">
        <v>1.8280000000000001</v>
      </c>
      <c r="O1312" s="69">
        <v>100</v>
      </c>
      <c r="P1312" s="181">
        <f t="shared" si="110"/>
        <v>2.8283828382838285</v>
      </c>
      <c r="Q1312" s="77" t="s">
        <v>716</v>
      </c>
      <c r="V1312" s="84">
        <v>0.43333333333333335</v>
      </c>
      <c r="W1312" s="85">
        <v>0.58333333333333337</v>
      </c>
      <c r="X1312" s="86">
        <f t="shared" si="111"/>
        <v>0.15000000000000002</v>
      </c>
    </row>
    <row r="1313" spans="1:24" x14ac:dyDescent="0.3">
      <c r="A1313" s="44" t="s">
        <v>5383</v>
      </c>
      <c r="B1313" s="68" t="s">
        <v>5384</v>
      </c>
      <c r="C1313" s="2" t="s">
        <v>1</v>
      </c>
      <c r="D1313" s="2">
        <v>51</v>
      </c>
      <c r="E1313" s="6">
        <v>25141</v>
      </c>
      <c r="F1313" s="7">
        <v>43899.59207175926</v>
      </c>
      <c r="G1313" s="69" t="s">
        <v>4</v>
      </c>
      <c r="H1313" s="68">
        <v>1011</v>
      </c>
      <c r="I1313" s="8">
        <f t="shared" si="108"/>
        <v>10.212121212121213</v>
      </c>
      <c r="J1313" s="93">
        <v>3.7909999999999999</v>
      </c>
      <c r="K1313" s="69">
        <v>99</v>
      </c>
      <c r="L1313" s="68">
        <v>222</v>
      </c>
      <c r="M1313" s="8">
        <f t="shared" si="109"/>
        <v>2.2424242424242422</v>
      </c>
      <c r="N1313" s="93">
        <v>1.4219999999999999</v>
      </c>
      <c r="O1313" s="69">
        <v>99</v>
      </c>
      <c r="P1313" s="181">
        <f t="shared" si="110"/>
        <v>4.5540540540540544</v>
      </c>
      <c r="Q1313" s="77" t="s">
        <v>716</v>
      </c>
      <c r="V1313" s="84">
        <v>0.43611111111111112</v>
      </c>
      <c r="W1313" s="85">
        <v>0.59722222222222221</v>
      </c>
      <c r="X1313" s="86">
        <f t="shared" si="111"/>
        <v>0.16111111111111109</v>
      </c>
    </row>
    <row r="1314" spans="1:24" x14ac:dyDescent="0.3">
      <c r="A1314" s="44" t="s">
        <v>9744</v>
      </c>
      <c r="B1314" s="68" t="s">
        <v>1942</v>
      </c>
      <c r="C1314" s="2" t="s">
        <v>6</v>
      </c>
      <c r="D1314" s="2">
        <v>70</v>
      </c>
      <c r="E1314" s="6">
        <v>18298</v>
      </c>
      <c r="F1314" s="7">
        <v>43899.605555555558</v>
      </c>
      <c r="G1314" s="69" t="s">
        <v>4</v>
      </c>
      <c r="H1314" s="68">
        <v>739</v>
      </c>
      <c r="I1314" s="8">
        <f t="shared" si="108"/>
        <v>7.4646464646464645</v>
      </c>
      <c r="J1314" s="93">
        <v>3.032</v>
      </c>
      <c r="K1314" s="69">
        <v>99</v>
      </c>
      <c r="L1314" s="68">
        <v>439</v>
      </c>
      <c r="M1314" s="8">
        <f t="shared" si="109"/>
        <v>4.4343434343434343</v>
      </c>
      <c r="N1314" s="93">
        <v>2.286</v>
      </c>
      <c r="O1314" s="69">
        <v>99</v>
      </c>
      <c r="P1314" s="181">
        <f t="shared" si="110"/>
        <v>1.683371298405467</v>
      </c>
      <c r="Q1314" s="77" t="s">
        <v>716</v>
      </c>
      <c r="V1314" s="84">
        <v>0.43402777777777773</v>
      </c>
      <c r="W1314" s="85">
        <v>0.61111111111111105</v>
      </c>
      <c r="X1314" s="86">
        <f t="shared" si="111"/>
        <v>0.17708333333333331</v>
      </c>
    </row>
    <row r="1315" spans="1:24" x14ac:dyDescent="0.3">
      <c r="A1315" s="44" t="s">
        <v>2629</v>
      </c>
      <c r="B1315" s="68" t="s">
        <v>1177</v>
      </c>
      <c r="C1315" s="2" t="s">
        <v>6</v>
      </c>
      <c r="D1315" s="2">
        <v>59</v>
      </c>
      <c r="E1315" s="6">
        <v>22145</v>
      </c>
      <c r="F1315" s="7">
        <v>43899.619606481479</v>
      </c>
      <c r="G1315" s="69" t="s">
        <v>4</v>
      </c>
      <c r="H1315" s="68">
        <v>1661</v>
      </c>
      <c r="I1315" s="8">
        <f t="shared" si="108"/>
        <v>16.61</v>
      </c>
      <c r="J1315" s="93">
        <v>4.0199999999999996</v>
      </c>
      <c r="K1315" s="69">
        <v>100</v>
      </c>
      <c r="L1315" s="68">
        <v>395</v>
      </c>
      <c r="M1315" s="8">
        <f t="shared" si="109"/>
        <v>3.95</v>
      </c>
      <c r="N1315" s="93">
        <v>2.1389999999999998</v>
      </c>
      <c r="O1315" s="69">
        <f>K1315</f>
        <v>100</v>
      </c>
      <c r="P1315" s="181">
        <f t="shared" si="110"/>
        <v>4.2050632911392398</v>
      </c>
      <c r="Q1315" s="77" t="s">
        <v>716</v>
      </c>
      <c r="V1315" s="84">
        <v>0.46319444444444446</v>
      </c>
      <c r="W1315" s="85">
        <v>0.625</v>
      </c>
      <c r="X1315" s="86">
        <f t="shared" si="111"/>
        <v>0.16180555555555554</v>
      </c>
    </row>
    <row r="1316" spans="1:24" x14ac:dyDescent="0.3">
      <c r="A1316" s="44" t="s">
        <v>9745</v>
      </c>
      <c r="B1316" s="68" t="s">
        <v>9459</v>
      </c>
      <c r="C1316" s="2" t="s">
        <v>6</v>
      </c>
      <c r="D1316" s="2">
        <v>71</v>
      </c>
      <c r="E1316" s="6">
        <v>17841</v>
      </c>
      <c r="F1316" s="7">
        <v>43899.639745370368</v>
      </c>
      <c r="G1316" s="69" t="s">
        <v>4</v>
      </c>
      <c r="H1316" s="68">
        <v>1300</v>
      </c>
      <c r="I1316" s="8">
        <f t="shared" si="108"/>
        <v>13.131313131313131</v>
      </c>
      <c r="J1316" s="93">
        <v>3.7160000000000002</v>
      </c>
      <c r="K1316" s="69">
        <v>99</v>
      </c>
      <c r="L1316" s="68">
        <v>428</v>
      </c>
      <c r="M1316" s="8">
        <f t="shared" si="109"/>
        <v>4.3232323232323235</v>
      </c>
      <c r="N1316" s="93">
        <v>1.9730000000000001</v>
      </c>
      <c r="O1316" s="69">
        <v>99</v>
      </c>
      <c r="P1316" s="181">
        <f t="shared" si="110"/>
        <v>3.0373831775700935</v>
      </c>
      <c r="Q1316" s="77" t="s">
        <v>716</v>
      </c>
      <c r="V1316" s="84">
        <v>0.48125000000000001</v>
      </c>
      <c r="W1316" s="85">
        <v>0.64583333333333337</v>
      </c>
      <c r="X1316" s="86">
        <f t="shared" si="111"/>
        <v>0.16458333333333336</v>
      </c>
    </row>
    <row r="1317" spans="1:24" x14ac:dyDescent="0.3">
      <c r="A1317" s="44" t="s">
        <v>9746</v>
      </c>
      <c r="B1317" s="68" t="s">
        <v>724</v>
      </c>
      <c r="C1317" s="2" t="s">
        <v>1</v>
      </c>
      <c r="D1317" s="2">
        <v>58</v>
      </c>
      <c r="E1317" s="6">
        <v>22593</v>
      </c>
      <c r="F1317" s="7">
        <v>43900.518807870372</v>
      </c>
      <c r="G1317" s="69" t="s">
        <v>4</v>
      </c>
      <c r="H1317" s="68">
        <v>1475</v>
      </c>
      <c r="I1317" s="8">
        <f t="shared" si="108"/>
        <v>14.8989898989899</v>
      </c>
      <c r="J1317" s="93">
        <v>4.4370000000000003</v>
      </c>
      <c r="K1317" s="69">
        <v>99</v>
      </c>
      <c r="L1317" s="68">
        <v>337</v>
      </c>
      <c r="M1317" s="8">
        <f t="shared" si="109"/>
        <v>3.404040404040404</v>
      </c>
      <c r="N1317" s="93">
        <v>1.5449999999999999</v>
      </c>
      <c r="O1317" s="69">
        <v>99</v>
      </c>
      <c r="P1317" s="181">
        <f t="shared" si="110"/>
        <v>4.3768545994065287</v>
      </c>
      <c r="Q1317" s="77" t="s">
        <v>716</v>
      </c>
      <c r="V1317" s="84">
        <v>0.36527777777777781</v>
      </c>
      <c r="W1317" s="85">
        <v>0.52083333333333337</v>
      </c>
      <c r="X1317" s="86">
        <f t="shared" si="111"/>
        <v>0.15555555555555556</v>
      </c>
    </row>
    <row r="1318" spans="1:24" x14ac:dyDescent="0.3">
      <c r="A1318" s="44" t="s">
        <v>9747</v>
      </c>
      <c r="B1318" s="68" t="s">
        <v>458</v>
      </c>
      <c r="C1318" s="2" t="s">
        <v>6</v>
      </c>
      <c r="D1318" s="2">
        <v>59</v>
      </c>
      <c r="E1318" s="6">
        <v>22348</v>
      </c>
      <c r="F1318" s="7">
        <v>43900.532488425924</v>
      </c>
      <c r="G1318" s="69" t="s">
        <v>4</v>
      </c>
      <c r="H1318" s="68">
        <v>1016</v>
      </c>
      <c r="I1318" s="8">
        <f t="shared" si="108"/>
        <v>10.16</v>
      </c>
      <c r="J1318" s="93">
        <v>3.3690000000000002</v>
      </c>
      <c r="K1318" s="69">
        <v>100</v>
      </c>
      <c r="L1318" s="68">
        <v>425</v>
      </c>
      <c r="M1318" s="8">
        <f t="shared" si="109"/>
        <v>4.25</v>
      </c>
      <c r="N1318" s="93">
        <v>2.2400000000000002</v>
      </c>
      <c r="O1318" s="69">
        <v>100</v>
      </c>
      <c r="P1318" s="181">
        <f t="shared" si="110"/>
        <v>2.3905882352941177</v>
      </c>
      <c r="Q1318" s="77" t="s">
        <v>716</v>
      </c>
      <c r="V1318" s="84">
        <v>0.38472222222222219</v>
      </c>
      <c r="W1318" s="85">
        <v>0.53472222222222221</v>
      </c>
      <c r="X1318" s="86">
        <f t="shared" si="111"/>
        <v>0.15000000000000002</v>
      </c>
    </row>
    <row r="1319" spans="1:24" x14ac:dyDescent="0.3">
      <c r="A1319" s="44" t="s">
        <v>9748</v>
      </c>
      <c r="B1319" s="68" t="s">
        <v>1732</v>
      </c>
      <c r="C1319" s="2" t="s">
        <v>6</v>
      </c>
      <c r="D1319" s="2">
        <v>23</v>
      </c>
      <c r="E1319" s="6">
        <v>35474</v>
      </c>
      <c r="F1319" s="7">
        <v>43900.546076388891</v>
      </c>
      <c r="G1319" s="69" t="s">
        <v>4</v>
      </c>
      <c r="H1319" s="68">
        <v>622</v>
      </c>
      <c r="I1319" s="8">
        <f t="shared" si="108"/>
        <v>6.2828282828282829</v>
      </c>
      <c r="J1319" s="93">
        <v>2.5950000000000002</v>
      </c>
      <c r="K1319" s="69">
        <v>99</v>
      </c>
      <c r="L1319" s="68">
        <v>220</v>
      </c>
      <c r="M1319" s="8">
        <f t="shared" si="109"/>
        <v>2.2222222222222223</v>
      </c>
      <c r="N1319" s="93">
        <v>1.3740000000000001</v>
      </c>
      <c r="O1319" s="69">
        <v>99</v>
      </c>
      <c r="P1319" s="181">
        <f t="shared" si="110"/>
        <v>2.8272727272727272</v>
      </c>
      <c r="Q1319" s="77" t="s">
        <v>716</v>
      </c>
      <c r="V1319" s="84">
        <v>0.39999999999999997</v>
      </c>
      <c r="W1319" s="85">
        <v>0.54861111111111105</v>
      </c>
      <c r="X1319" s="86">
        <f t="shared" si="111"/>
        <v>0.14861111111111108</v>
      </c>
    </row>
    <row r="1320" spans="1:24" x14ac:dyDescent="0.3">
      <c r="A1320" s="44" t="s">
        <v>2438</v>
      </c>
      <c r="B1320" s="68" t="s">
        <v>449</v>
      </c>
      <c r="C1320" s="2" t="s">
        <v>1</v>
      </c>
      <c r="D1320" s="2">
        <v>52</v>
      </c>
      <c r="E1320" s="6">
        <v>24618</v>
      </c>
      <c r="F1320" s="7">
        <v>43900.574108796296</v>
      </c>
      <c r="G1320" s="69" t="s">
        <v>4</v>
      </c>
      <c r="H1320" s="68">
        <v>2113</v>
      </c>
      <c r="I1320" s="8">
        <f t="shared" si="108"/>
        <v>21.13</v>
      </c>
      <c r="J1320" s="93">
        <v>5.5190000000000001</v>
      </c>
      <c r="K1320" s="69">
        <v>100</v>
      </c>
      <c r="L1320" s="68">
        <v>357</v>
      </c>
      <c r="M1320" s="8">
        <f t="shared" si="109"/>
        <v>3.57</v>
      </c>
      <c r="N1320" s="93">
        <v>2.0310000000000001</v>
      </c>
      <c r="O1320" s="69">
        <v>100</v>
      </c>
      <c r="P1320" s="181">
        <f t="shared" si="110"/>
        <v>5.9187675070028014</v>
      </c>
      <c r="Q1320" s="77" t="s">
        <v>716</v>
      </c>
      <c r="V1320" s="84">
        <v>0.4381944444444445</v>
      </c>
      <c r="W1320" s="85">
        <v>0.57638888888888895</v>
      </c>
      <c r="X1320" s="86">
        <f t="shared" si="111"/>
        <v>0.13819444444444445</v>
      </c>
    </row>
    <row r="1321" spans="1:24" x14ac:dyDescent="0.3">
      <c r="A1321" s="44" t="s">
        <v>9750</v>
      </c>
      <c r="B1321" s="68" t="s">
        <v>28</v>
      </c>
      <c r="C1321" s="2" t="s">
        <v>1</v>
      </c>
      <c r="D1321" s="2">
        <v>62</v>
      </c>
      <c r="E1321" s="6">
        <v>21088</v>
      </c>
      <c r="F1321" s="7">
        <v>43900.589502314811</v>
      </c>
      <c r="G1321" s="69" t="s">
        <v>4</v>
      </c>
      <c r="H1321" s="68">
        <v>1333</v>
      </c>
      <c r="I1321" s="8">
        <f t="shared" si="108"/>
        <v>13.464646464646465</v>
      </c>
      <c r="J1321" s="93">
        <v>4.0789999999999997</v>
      </c>
      <c r="K1321" s="69">
        <v>99</v>
      </c>
      <c r="L1321" s="68">
        <v>370</v>
      </c>
      <c r="M1321" s="8">
        <f t="shared" si="109"/>
        <v>3.7373737373737375</v>
      </c>
      <c r="N1321" s="93">
        <v>1.86</v>
      </c>
      <c r="O1321" s="69">
        <v>99</v>
      </c>
      <c r="P1321" s="181">
        <f t="shared" si="110"/>
        <v>3.602702702702703</v>
      </c>
      <c r="Q1321" s="77" t="s">
        <v>716</v>
      </c>
      <c r="V1321" s="84">
        <v>0.45902777777777781</v>
      </c>
      <c r="W1321" s="85">
        <v>0.59375</v>
      </c>
      <c r="X1321" s="86">
        <f t="shared" si="111"/>
        <v>0.13472222222222219</v>
      </c>
    </row>
    <row r="1322" spans="1:24" x14ac:dyDescent="0.3">
      <c r="A1322" s="44" t="s">
        <v>9751</v>
      </c>
      <c r="B1322" s="68" t="s">
        <v>4115</v>
      </c>
      <c r="C1322" s="2" t="s">
        <v>1</v>
      </c>
      <c r="D1322" s="2">
        <v>55</v>
      </c>
      <c r="E1322" s="6">
        <v>23452</v>
      </c>
      <c r="F1322" s="7">
        <v>43900.609918981485</v>
      </c>
      <c r="G1322" s="69" t="s">
        <v>4</v>
      </c>
      <c r="H1322" s="68">
        <v>1313</v>
      </c>
      <c r="I1322" s="8">
        <f t="shared" si="108"/>
        <v>13.262626262626263</v>
      </c>
      <c r="J1322" s="93">
        <v>3.867</v>
      </c>
      <c r="K1322" s="69">
        <v>99</v>
      </c>
      <c r="L1322" s="68">
        <v>624</v>
      </c>
      <c r="M1322" s="8">
        <f t="shared" si="109"/>
        <v>6.3030303030303028</v>
      </c>
      <c r="N1322" s="93">
        <v>2.6859999999999999</v>
      </c>
      <c r="O1322" s="69">
        <v>99</v>
      </c>
      <c r="P1322" s="181">
        <f t="shared" si="110"/>
        <v>2.104166666666667</v>
      </c>
      <c r="Q1322" s="77" t="s">
        <v>716</v>
      </c>
      <c r="V1322" s="84">
        <v>0.48333333333333334</v>
      </c>
      <c r="W1322" s="85">
        <v>0.61458333333333337</v>
      </c>
      <c r="X1322" s="86">
        <f t="shared" si="111"/>
        <v>0.13125000000000003</v>
      </c>
    </row>
    <row r="1323" spans="1:24" x14ac:dyDescent="0.3">
      <c r="A1323" s="44" t="s">
        <v>9752</v>
      </c>
      <c r="B1323" s="68" t="s">
        <v>9753</v>
      </c>
      <c r="C1323" s="2" t="s">
        <v>1</v>
      </c>
      <c r="D1323" s="2">
        <v>23</v>
      </c>
      <c r="E1323" s="6">
        <v>35252</v>
      </c>
      <c r="F1323" s="7">
        <v>43900.642025462963</v>
      </c>
      <c r="G1323" s="69" t="s">
        <v>553</v>
      </c>
      <c r="H1323" s="68">
        <v>803</v>
      </c>
      <c r="I1323" s="8">
        <f t="shared" si="108"/>
        <v>8.1111111111111107</v>
      </c>
      <c r="J1323" s="93">
        <v>3.1779999999999999</v>
      </c>
      <c r="K1323" s="69">
        <v>99</v>
      </c>
      <c r="L1323" s="68">
        <v>256</v>
      </c>
      <c r="M1323" s="8">
        <f t="shared" si="109"/>
        <v>2.5858585858585861</v>
      </c>
      <c r="N1323" s="93">
        <v>1.5580000000000001</v>
      </c>
      <c r="O1323" s="69">
        <v>99</v>
      </c>
      <c r="P1323" s="181">
        <f t="shared" si="110"/>
        <v>3.1367187499999996</v>
      </c>
      <c r="Q1323" s="77" t="s">
        <v>716</v>
      </c>
      <c r="V1323" s="84">
        <v>0.50208333333333333</v>
      </c>
      <c r="W1323" s="85">
        <v>0.64583333333333337</v>
      </c>
      <c r="X1323" s="86">
        <f t="shared" si="111"/>
        <v>0.14375000000000004</v>
      </c>
    </row>
    <row r="1324" spans="1:24" x14ac:dyDescent="0.3">
      <c r="A1324" s="44" t="s">
        <v>9754</v>
      </c>
      <c r="B1324" s="68" t="s">
        <v>762</v>
      </c>
      <c r="C1324" s="2" t="s">
        <v>1</v>
      </c>
      <c r="D1324" s="2">
        <v>61</v>
      </c>
      <c r="E1324" s="6">
        <v>21436</v>
      </c>
      <c r="F1324" s="7">
        <v>43900.657592592594</v>
      </c>
      <c r="G1324" s="69" t="s">
        <v>4</v>
      </c>
      <c r="H1324" s="68">
        <v>1596</v>
      </c>
      <c r="I1324" s="8">
        <f t="shared" si="108"/>
        <v>16.121212121212121</v>
      </c>
      <c r="J1324" s="93">
        <v>4.5090000000000003</v>
      </c>
      <c r="K1324" s="69">
        <v>99</v>
      </c>
      <c r="L1324" s="68">
        <v>336</v>
      </c>
      <c r="M1324" s="8">
        <f t="shared" si="109"/>
        <v>3.393939393939394</v>
      </c>
      <c r="N1324" s="93">
        <v>2.2029999999999998</v>
      </c>
      <c r="O1324" s="69">
        <v>99</v>
      </c>
      <c r="P1324" s="181">
        <f t="shared" si="110"/>
        <v>4.75</v>
      </c>
      <c r="Q1324" s="77" t="s">
        <v>716</v>
      </c>
      <c r="V1324" s="84">
        <v>0.52500000000000002</v>
      </c>
      <c r="W1324" s="85">
        <v>0.66319444444444442</v>
      </c>
      <c r="X1324" s="86">
        <f t="shared" si="111"/>
        <v>0.1381944444444444</v>
      </c>
    </row>
    <row r="1325" spans="1:24" x14ac:dyDescent="0.3">
      <c r="A1325" s="44" t="s">
        <v>9755</v>
      </c>
      <c r="B1325" s="68" t="s">
        <v>26</v>
      </c>
      <c r="C1325" s="2" t="s">
        <v>6</v>
      </c>
      <c r="D1325" s="2">
        <v>85</v>
      </c>
      <c r="E1325" s="6">
        <v>12848</v>
      </c>
      <c r="F1325" s="7">
        <v>43901.521469907406</v>
      </c>
      <c r="G1325" s="69" t="s">
        <v>4</v>
      </c>
      <c r="H1325" s="68">
        <v>2074</v>
      </c>
      <c r="I1325" s="8">
        <f t="shared" si="108"/>
        <v>20.74</v>
      </c>
      <c r="J1325" s="93">
        <v>4.6550000000000002</v>
      </c>
      <c r="K1325" s="69">
        <v>100</v>
      </c>
      <c r="L1325" s="68">
        <v>766</v>
      </c>
      <c r="M1325" s="8">
        <f t="shared" si="109"/>
        <v>7.66</v>
      </c>
      <c r="N1325" s="93">
        <v>3.3490000000000002</v>
      </c>
      <c r="O1325" s="69">
        <v>100</v>
      </c>
      <c r="P1325" s="181">
        <f t="shared" si="110"/>
        <v>2.7075718015665795</v>
      </c>
      <c r="Q1325" s="77" t="s">
        <v>716</v>
      </c>
      <c r="V1325" s="84">
        <v>0.36944444444444446</v>
      </c>
      <c r="W1325" s="85">
        <v>0.52430555555555558</v>
      </c>
      <c r="X1325" s="86">
        <f t="shared" si="111"/>
        <v>0.15486111111111112</v>
      </c>
    </row>
    <row r="1326" spans="1:24" x14ac:dyDescent="0.3">
      <c r="A1326" s="44" t="s">
        <v>2512</v>
      </c>
      <c r="B1326" s="68" t="s">
        <v>632</v>
      </c>
      <c r="C1326" s="2" t="s">
        <v>1</v>
      </c>
      <c r="D1326" s="2">
        <v>40</v>
      </c>
      <c r="E1326" s="6">
        <v>29083</v>
      </c>
      <c r="F1326" s="7">
        <v>43901.5315162037</v>
      </c>
      <c r="G1326" s="69" t="s">
        <v>4</v>
      </c>
      <c r="H1326" s="68">
        <v>696</v>
      </c>
      <c r="I1326" s="8">
        <f t="shared" si="108"/>
        <v>7.0303030303030303</v>
      </c>
      <c r="J1326" s="93">
        <v>2.7269999999999999</v>
      </c>
      <c r="K1326" s="69">
        <v>99</v>
      </c>
      <c r="L1326" s="68">
        <v>428</v>
      </c>
      <c r="M1326" s="8">
        <f t="shared" si="109"/>
        <v>4.3232323232323235</v>
      </c>
      <c r="N1326" s="93">
        <v>2.222</v>
      </c>
      <c r="O1326" s="69">
        <v>99</v>
      </c>
      <c r="P1326" s="181">
        <f t="shared" si="110"/>
        <v>1.6261682242990654</v>
      </c>
      <c r="Q1326" s="77" t="s">
        <v>716</v>
      </c>
      <c r="V1326" s="84">
        <v>0.37986111111111115</v>
      </c>
      <c r="W1326" s="85">
        <v>0.53472222222222221</v>
      </c>
      <c r="X1326" s="86">
        <f t="shared" si="111"/>
        <v>0.15486111111111106</v>
      </c>
    </row>
    <row r="1327" spans="1:24" x14ac:dyDescent="0.3">
      <c r="A1327" s="44" t="s">
        <v>9756</v>
      </c>
      <c r="B1327" s="68" t="s">
        <v>392</v>
      </c>
      <c r="C1327" s="2" t="s">
        <v>1</v>
      </c>
      <c r="D1327" s="2">
        <v>40</v>
      </c>
      <c r="E1327" s="6">
        <v>28948</v>
      </c>
      <c r="F1327" s="7">
        <v>43901.54446759259</v>
      </c>
      <c r="G1327" s="69" t="s">
        <v>4</v>
      </c>
      <c r="H1327" s="68">
        <v>1243</v>
      </c>
      <c r="I1327" s="8">
        <f t="shared" si="108"/>
        <v>12.555555555555555</v>
      </c>
      <c r="J1327" s="93">
        <v>4.2119999999999997</v>
      </c>
      <c r="K1327" s="69">
        <v>99</v>
      </c>
      <c r="L1327" s="68">
        <v>335</v>
      </c>
      <c r="M1327" s="8">
        <f t="shared" si="109"/>
        <v>3.3838383838383836</v>
      </c>
      <c r="N1327" s="93">
        <v>1.9259999999999999</v>
      </c>
      <c r="O1327" s="69">
        <v>99</v>
      </c>
      <c r="P1327" s="181">
        <f t="shared" si="110"/>
        <v>3.7104477611940299</v>
      </c>
      <c r="Q1327" s="77" t="s">
        <v>716</v>
      </c>
      <c r="V1327" s="84">
        <v>0.38680555555555557</v>
      </c>
      <c r="W1327" s="85">
        <v>0.54861111111111105</v>
      </c>
      <c r="X1327" s="86">
        <f t="shared" si="111"/>
        <v>0.16180555555555548</v>
      </c>
    </row>
    <row r="1328" spans="1:24" x14ac:dyDescent="0.3">
      <c r="A1328" s="44" t="s">
        <v>2251</v>
      </c>
      <c r="B1328" s="68" t="s">
        <v>1573</v>
      </c>
      <c r="C1328" s="2" t="s">
        <v>6</v>
      </c>
      <c r="D1328" s="2">
        <v>60</v>
      </c>
      <c r="E1328" s="6">
        <v>21968</v>
      </c>
      <c r="F1328" s="7">
        <v>43901.56454861111</v>
      </c>
      <c r="G1328" s="69" t="s">
        <v>4</v>
      </c>
      <c r="H1328" s="68">
        <v>1361</v>
      </c>
      <c r="I1328" s="8">
        <f t="shared" si="108"/>
        <v>13.61</v>
      </c>
      <c r="J1328" s="93">
        <v>3.7250000000000001</v>
      </c>
      <c r="K1328" s="69">
        <v>100</v>
      </c>
      <c r="L1328" s="68">
        <v>291</v>
      </c>
      <c r="M1328" s="8">
        <f t="shared" si="109"/>
        <v>2.91</v>
      </c>
      <c r="N1328" s="93">
        <v>1.764</v>
      </c>
      <c r="O1328" s="69">
        <v>100</v>
      </c>
      <c r="P1328" s="181">
        <f t="shared" si="110"/>
        <v>4.6769759450171815</v>
      </c>
      <c r="Q1328" s="77" t="s">
        <v>716</v>
      </c>
      <c r="V1328" s="84">
        <v>0.41180555555555554</v>
      </c>
      <c r="W1328" s="85">
        <v>0.56597222222222221</v>
      </c>
      <c r="X1328" s="86">
        <f t="shared" si="111"/>
        <v>0.15416666666666667</v>
      </c>
    </row>
    <row r="1329" spans="1:24" x14ac:dyDescent="0.3">
      <c r="A1329" s="44" t="s">
        <v>9757</v>
      </c>
      <c r="B1329" s="68" t="s">
        <v>9758</v>
      </c>
      <c r="C1329" s="2" t="s">
        <v>1</v>
      </c>
      <c r="D1329" s="2">
        <v>45</v>
      </c>
      <c r="E1329" s="6">
        <v>27463</v>
      </c>
      <c r="F1329" s="7">
        <v>43901.576145833336</v>
      </c>
      <c r="G1329" s="69" t="s">
        <v>4</v>
      </c>
      <c r="H1329" s="68">
        <v>962</v>
      </c>
      <c r="I1329" s="8">
        <f t="shared" si="108"/>
        <v>9.6199999999999992</v>
      </c>
      <c r="J1329" s="93">
        <v>3.117</v>
      </c>
      <c r="K1329" s="69">
        <v>100</v>
      </c>
      <c r="L1329" s="68">
        <v>284</v>
      </c>
      <c r="M1329" s="8">
        <f t="shared" si="109"/>
        <v>2.84</v>
      </c>
      <c r="N1329" s="93">
        <v>1.841</v>
      </c>
      <c r="O1329" s="69">
        <v>100</v>
      </c>
      <c r="P1329" s="181">
        <f t="shared" si="110"/>
        <v>3.3873239436619715</v>
      </c>
      <c r="Q1329" s="77" t="s">
        <v>716</v>
      </c>
      <c r="V1329" s="84">
        <v>0.42152777777777778</v>
      </c>
      <c r="W1329" s="85">
        <v>0.57986111111111105</v>
      </c>
      <c r="X1329" s="86">
        <f t="shared" si="111"/>
        <v>0.15833333333333327</v>
      </c>
    </row>
    <row r="1330" spans="1:24" x14ac:dyDescent="0.3">
      <c r="A1330" s="44" t="s">
        <v>9759</v>
      </c>
      <c r="B1330" s="68" t="s">
        <v>9760</v>
      </c>
      <c r="C1330" s="2" t="s">
        <v>1</v>
      </c>
      <c r="D1330" s="2">
        <v>75</v>
      </c>
      <c r="E1330" s="6">
        <v>16439</v>
      </c>
      <c r="F1330" s="7">
        <v>43901.589629629627</v>
      </c>
      <c r="G1330" s="69" t="s">
        <v>4</v>
      </c>
      <c r="H1330" s="68">
        <v>1951</v>
      </c>
      <c r="I1330" s="8">
        <f t="shared" si="108"/>
        <v>19.707070707070706</v>
      </c>
      <c r="J1330" s="93">
        <v>4.82</v>
      </c>
      <c r="K1330" s="69">
        <v>99</v>
      </c>
      <c r="L1330" s="68">
        <v>463</v>
      </c>
      <c r="M1330" s="8">
        <f t="shared" si="109"/>
        <v>4.6767676767676765</v>
      </c>
      <c r="N1330" s="93">
        <v>2.2170000000000001</v>
      </c>
      <c r="O1330" s="69">
        <v>99</v>
      </c>
      <c r="P1330" s="181">
        <f t="shared" si="110"/>
        <v>4.2138228941684668</v>
      </c>
      <c r="Q1330" s="77" t="s">
        <v>716</v>
      </c>
      <c r="V1330" s="84">
        <v>0.40972222222222227</v>
      </c>
      <c r="W1330" s="85">
        <v>0.59375</v>
      </c>
      <c r="X1330" s="86">
        <f t="shared" si="111"/>
        <v>0.18402777777777773</v>
      </c>
    </row>
    <row r="1331" spans="1:24" x14ac:dyDescent="0.3">
      <c r="A1331" s="44" t="s">
        <v>2410</v>
      </c>
      <c r="B1331" s="68" t="s">
        <v>372</v>
      </c>
      <c r="C1331" s="2" t="s">
        <v>1</v>
      </c>
      <c r="D1331" s="2">
        <v>54</v>
      </c>
      <c r="E1331" s="6">
        <v>23838</v>
      </c>
      <c r="F1331" s="7">
        <v>43901.602789351855</v>
      </c>
      <c r="G1331" s="69" t="s">
        <v>4</v>
      </c>
      <c r="H1331" s="68">
        <v>1368</v>
      </c>
      <c r="I1331" s="8">
        <f t="shared" si="108"/>
        <v>13.818181818181818</v>
      </c>
      <c r="J1331" s="93">
        <v>3.9910000000000001</v>
      </c>
      <c r="K1331" s="69">
        <v>99</v>
      </c>
      <c r="L1331" s="68">
        <v>314</v>
      </c>
      <c r="M1331" s="8">
        <f t="shared" si="109"/>
        <v>3.1717171717171717</v>
      </c>
      <c r="N1331" s="93">
        <v>1.5589999999999999</v>
      </c>
      <c r="O1331" s="69">
        <v>99</v>
      </c>
      <c r="P1331" s="181">
        <f t="shared" si="110"/>
        <v>4.3566878980891719</v>
      </c>
      <c r="Q1331" s="77" t="s">
        <v>716</v>
      </c>
      <c r="V1331" s="84">
        <v>0.45277777777777778</v>
      </c>
      <c r="W1331" s="85">
        <v>0.60763888888888895</v>
      </c>
      <c r="X1331" s="86">
        <f t="shared" si="111"/>
        <v>0.15486111111111117</v>
      </c>
    </row>
    <row r="1332" spans="1:24" x14ac:dyDescent="0.3">
      <c r="A1332" s="44" t="s">
        <v>7144</v>
      </c>
      <c r="B1332" s="68" t="s">
        <v>857</v>
      </c>
      <c r="C1332" s="2" t="s">
        <v>6</v>
      </c>
      <c r="D1332" s="2">
        <v>63</v>
      </c>
      <c r="E1332" s="6">
        <v>20733</v>
      </c>
      <c r="F1332" s="7">
        <v>43901.623078703706</v>
      </c>
      <c r="G1332" s="69" t="s">
        <v>4</v>
      </c>
      <c r="H1332" s="68">
        <v>1531</v>
      </c>
      <c r="I1332" s="8">
        <f t="shared" si="108"/>
        <v>15.464646464646465</v>
      </c>
      <c r="J1332" s="93">
        <v>4.45</v>
      </c>
      <c r="K1332" s="69">
        <v>99</v>
      </c>
      <c r="L1332" s="68">
        <v>506</v>
      </c>
      <c r="M1332" s="8">
        <f t="shared" si="109"/>
        <v>5.1111111111111107</v>
      </c>
      <c r="N1332" s="93">
        <v>2.157</v>
      </c>
      <c r="O1332" s="69">
        <v>99</v>
      </c>
      <c r="P1332" s="181">
        <f t="shared" si="110"/>
        <v>3.0256916996047436</v>
      </c>
      <c r="Q1332" s="77" t="s">
        <v>716</v>
      </c>
      <c r="V1332" s="84">
        <v>0.46875</v>
      </c>
      <c r="W1332" s="85">
        <v>0.63194444444444442</v>
      </c>
      <c r="X1332" s="86">
        <f t="shared" si="111"/>
        <v>0.16319444444444442</v>
      </c>
    </row>
    <row r="1333" spans="1:24" x14ac:dyDescent="0.3">
      <c r="A1333" s="44" t="s">
        <v>9761</v>
      </c>
      <c r="B1333" s="68" t="s">
        <v>9762</v>
      </c>
      <c r="C1333" s="2" t="s">
        <v>1</v>
      </c>
      <c r="D1333" s="2">
        <v>55</v>
      </c>
      <c r="E1333" s="6">
        <v>23482</v>
      </c>
      <c r="F1333" s="7">
        <v>43901.634756944448</v>
      </c>
      <c r="G1333" s="69" t="s">
        <v>4</v>
      </c>
      <c r="H1333" s="68">
        <v>2437</v>
      </c>
      <c r="I1333" s="8">
        <f t="shared" si="108"/>
        <v>24.37</v>
      </c>
      <c r="J1333" s="93">
        <v>4.7560000000000002</v>
      </c>
      <c r="K1333" s="69">
        <v>100</v>
      </c>
      <c r="L1333" s="68">
        <v>438</v>
      </c>
      <c r="M1333" s="8">
        <f t="shared" si="109"/>
        <v>4.38</v>
      </c>
      <c r="N1333" s="93">
        <v>2.004</v>
      </c>
      <c r="O1333" s="69">
        <v>100</v>
      </c>
      <c r="P1333" s="181">
        <f t="shared" si="110"/>
        <v>5.56392694063927</v>
      </c>
      <c r="Q1333" s="77" t="s">
        <v>716</v>
      </c>
      <c r="V1333" s="84">
        <v>0.48680555555555555</v>
      </c>
      <c r="W1333" s="85">
        <v>0.64583333333333337</v>
      </c>
      <c r="X1333" s="86">
        <f t="shared" si="111"/>
        <v>0.15902777777777782</v>
      </c>
    </row>
    <row r="1334" spans="1:24" x14ac:dyDescent="0.3">
      <c r="A1334" s="44" t="s">
        <v>5612</v>
      </c>
      <c r="B1334" s="68" t="s">
        <v>5613</v>
      </c>
      <c r="C1334" s="2" t="s">
        <v>1</v>
      </c>
      <c r="D1334" s="2">
        <v>52</v>
      </c>
      <c r="E1334" s="6">
        <v>24899</v>
      </c>
      <c r="F1334" s="7">
        <v>43902.516886574071</v>
      </c>
      <c r="G1334" s="69" t="s">
        <v>4</v>
      </c>
      <c r="H1334" s="68">
        <v>1179</v>
      </c>
      <c r="I1334" s="8">
        <f t="shared" si="108"/>
        <v>11.79</v>
      </c>
      <c r="J1334" s="93">
        <v>3.1850000000000001</v>
      </c>
      <c r="K1334" s="69">
        <v>100</v>
      </c>
      <c r="L1334" s="68">
        <v>461</v>
      </c>
      <c r="M1334" s="8">
        <f t="shared" si="109"/>
        <v>4.6100000000000003</v>
      </c>
      <c r="N1334" s="93">
        <v>2.1320000000000001</v>
      </c>
      <c r="O1334" s="69">
        <v>100</v>
      </c>
      <c r="P1334" s="181">
        <f t="shared" si="110"/>
        <v>2.5574837310195222</v>
      </c>
      <c r="Q1334" s="77" t="s">
        <v>716</v>
      </c>
      <c r="V1334" s="84">
        <v>0.36874999999999997</v>
      </c>
      <c r="W1334" s="85">
        <v>0.52083333333333337</v>
      </c>
      <c r="X1334" s="86">
        <f t="shared" si="111"/>
        <v>0.1520833333333334</v>
      </c>
    </row>
    <row r="1335" spans="1:24" x14ac:dyDescent="0.3">
      <c r="A1335" s="44" t="s">
        <v>2494</v>
      </c>
      <c r="B1335" s="68" t="s">
        <v>589</v>
      </c>
      <c r="C1335" s="2" t="s">
        <v>1</v>
      </c>
      <c r="D1335" s="2">
        <v>50</v>
      </c>
      <c r="E1335" s="6">
        <v>25572</v>
      </c>
      <c r="F1335" s="7">
        <v>43902.528321759259</v>
      </c>
      <c r="G1335" s="69" t="s">
        <v>4</v>
      </c>
      <c r="H1335" s="68">
        <v>1020</v>
      </c>
      <c r="I1335" s="8">
        <f t="shared" si="108"/>
        <v>10.199999999999999</v>
      </c>
      <c r="J1335" s="93">
        <v>3.0049999999999999</v>
      </c>
      <c r="K1335" s="69">
        <v>100</v>
      </c>
      <c r="L1335" s="68">
        <v>301</v>
      </c>
      <c r="M1335" s="8">
        <f t="shared" si="109"/>
        <v>2.7363636363636363</v>
      </c>
      <c r="N1335" s="93">
        <v>1.3660000000000001</v>
      </c>
      <c r="O1335" s="69">
        <v>110</v>
      </c>
      <c r="P1335" s="181">
        <f t="shared" si="110"/>
        <v>3.7275747508305646</v>
      </c>
      <c r="Q1335" s="77" t="s">
        <v>716</v>
      </c>
      <c r="V1335" s="84">
        <v>0.38194444444444442</v>
      </c>
      <c r="W1335" s="85">
        <v>0.53472222222222221</v>
      </c>
      <c r="X1335" s="86">
        <f t="shared" si="111"/>
        <v>0.15277777777777779</v>
      </c>
    </row>
    <row r="1336" spans="1:24" x14ac:dyDescent="0.3">
      <c r="A1336" s="44" t="s">
        <v>9763</v>
      </c>
      <c r="B1336" s="68" t="s">
        <v>9764</v>
      </c>
      <c r="C1336" s="2" t="s">
        <v>1</v>
      </c>
      <c r="D1336" s="2">
        <v>45</v>
      </c>
      <c r="E1336" s="6">
        <v>27389</v>
      </c>
      <c r="F1336" s="7">
        <v>43902.559328703705</v>
      </c>
      <c r="G1336" s="69" t="s">
        <v>4</v>
      </c>
      <c r="H1336" s="68">
        <v>1404</v>
      </c>
      <c r="I1336" s="8">
        <f t="shared" si="108"/>
        <v>14.181818181818182</v>
      </c>
      <c r="J1336" s="93">
        <v>3.7909999999999999</v>
      </c>
      <c r="K1336" s="69">
        <v>99</v>
      </c>
      <c r="L1336" s="68">
        <v>312</v>
      </c>
      <c r="M1336" s="8">
        <f t="shared" si="109"/>
        <v>3.1515151515151514</v>
      </c>
      <c r="N1336" s="93">
        <v>1.9970000000000001</v>
      </c>
      <c r="O1336" s="69">
        <v>99</v>
      </c>
      <c r="P1336" s="181">
        <f t="shared" si="110"/>
        <v>4.5</v>
      </c>
      <c r="Q1336" s="77" t="s">
        <v>716</v>
      </c>
      <c r="V1336" s="84">
        <v>0.41805555555555557</v>
      </c>
      <c r="W1336" s="85">
        <v>0.5625</v>
      </c>
      <c r="X1336" s="86">
        <f t="shared" si="111"/>
        <v>0.14444444444444443</v>
      </c>
    </row>
    <row r="1337" spans="1:24" x14ac:dyDescent="0.3">
      <c r="A1337" s="44" t="s">
        <v>9765</v>
      </c>
      <c r="B1337" s="68" t="s">
        <v>528</v>
      </c>
      <c r="C1337" s="2" t="s">
        <v>1</v>
      </c>
      <c r="D1337" s="2">
        <v>59</v>
      </c>
      <c r="E1337" s="6">
        <v>22014</v>
      </c>
      <c r="F1337" s="7">
        <v>43902.573460648149</v>
      </c>
      <c r="G1337" s="69" t="s">
        <v>4</v>
      </c>
      <c r="H1337" s="68">
        <v>1668</v>
      </c>
      <c r="I1337" s="8">
        <f t="shared" si="108"/>
        <v>16.848484848484848</v>
      </c>
      <c r="J1337" s="93">
        <v>4.4749999999999996</v>
      </c>
      <c r="K1337" s="69">
        <v>99</v>
      </c>
      <c r="L1337" s="68">
        <v>404</v>
      </c>
      <c r="M1337" s="8">
        <f t="shared" si="109"/>
        <v>4.0808080808080804</v>
      </c>
      <c r="N1337" s="93">
        <v>1.9930000000000001</v>
      </c>
      <c r="O1337" s="69">
        <v>99</v>
      </c>
      <c r="P1337" s="181">
        <f t="shared" si="110"/>
        <v>4.1287128712871288</v>
      </c>
      <c r="Q1337" s="77" t="s">
        <v>716</v>
      </c>
      <c r="V1337" s="84">
        <v>0.4375</v>
      </c>
      <c r="W1337" s="85">
        <v>0.57638888888888895</v>
      </c>
      <c r="X1337" s="86">
        <f t="shared" si="111"/>
        <v>0.13888888888888895</v>
      </c>
    </row>
    <row r="1338" spans="1:24" x14ac:dyDescent="0.3">
      <c r="A1338" s="44" t="s">
        <v>9766</v>
      </c>
      <c r="B1338" s="68" t="s">
        <v>532</v>
      </c>
      <c r="C1338" s="2" t="s">
        <v>1</v>
      </c>
      <c r="D1338" s="2">
        <v>57</v>
      </c>
      <c r="E1338" s="6">
        <v>22995</v>
      </c>
      <c r="F1338" s="7">
        <v>43902.586331018516</v>
      </c>
      <c r="G1338" s="69" t="s">
        <v>4</v>
      </c>
      <c r="H1338" s="68">
        <v>1337</v>
      </c>
      <c r="I1338" s="8">
        <f t="shared" si="108"/>
        <v>13.37</v>
      </c>
      <c r="J1338" s="93">
        <v>4.3339999999999996</v>
      </c>
      <c r="K1338" s="69">
        <v>100</v>
      </c>
      <c r="L1338" s="68">
        <v>388</v>
      </c>
      <c r="M1338" s="8">
        <f t="shared" si="109"/>
        <v>3.88</v>
      </c>
      <c r="N1338" s="93">
        <v>2.0760000000000001</v>
      </c>
      <c r="O1338" s="69">
        <v>100</v>
      </c>
      <c r="P1338" s="181">
        <f t="shared" si="110"/>
        <v>3.4458762886597936</v>
      </c>
      <c r="Q1338" s="77" t="s">
        <v>716</v>
      </c>
      <c r="V1338" s="84">
        <v>0.44513888888888892</v>
      </c>
      <c r="W1338" s="85">
        <v>0.59027777777777779</v>
      </c>
      <c r="X1338" s="86">
        <f t="shared" si="111"/>
        <v>0.14513888888888887</v>
      </c>
    </row>
    <row r="1339" spans="1:24" x14ac:dyDescent="0.3">
      <c r="A1339" s="44" t="s">
        <v>9767</v>
      </c>
      <c r="B1339" s="68" t="s">
        <v>9768</v>
      </c>
      <c r="C1339" s="2" t="s">
        <v>6</v>
      </c>
      <c r="D1339" s="2">
        <v>66</v>
      </c>
      <c r="E1339" s="6">
        <v>19621</v>
      </c>
      <c r="F1339" s="7">
        <v>43902.664224537039</v>
      </c>
      <c r="G1339" s="69" t="s">
        <v>4</v>
      </c>
      <c r="H1339" s="68">
        <v>1483</v>
      </c>
      <c r="I1339" s="8">
        <f t="shared" si="108"/>
        <v>14.83</v>
      </c>
      <c r="J1339" s="93">
        <v>4.0279999999999996</v>
      </c>
      <c r="K1339" s="69">
        <v>100</v>
      </c>
      <c r="L1339" s="68">
        <v>558</v>
      </c>
      <c r="M1339" s="8">
        <f t="shared" si="109"/>
        <v>5.58</v>
      </c>
      <c r="N1339" s="93">
        <v>2.1890000000000001</v>
      </c>
      <c r="O1339" s="69">
        <v>100</v>
      </c>
      <c r="P1339" s="181">
        <f t="shared" si="110"/>
        <v>2.6577060931899643</v>
      </c>
      <c r="Q1339" s="77" t="s">
        <v>716</v>
      </c>
      <c r="V1339" s="84">
        <v>0.53819444444444442</v>
      </c>
      <c r="W1339" s="85">
        <v>0.67013888888888884</v>
      </c>
      <c r="X1339" s="86">
        <f t="shared" si="111"/>
        <v>0.13194444444444442</v>
      </c>
    </row>
    <row r="1340" spans="1:24" x14ac:dyDescent="0.3">
      <c r="A1340" s="44" t="s">
        <v>9769</v>
      </c>
      <c r="B1340" s="68" t="s">
        <v>745</v>
      </c>
      <c r="C1340" s="2" t="s">
        <v>1</v>
      </c>
      <c r="D1340" s="2">
        <v>57</v>
      </c>
      <c r="E1340" s="6">
        <v>23014</v>
      </c>
      <c r="F1340" s="7">
        <v>43903.516284722224</v>
      </c>
      <c r="G1340" s="69" t="s">
        <v>4</v>
      </c>
      <c r="H1340" s="68">
        <v>1509</v>
      </c>
      <c r="I1340" s="8">
        <f t="shared" si="108"/>
        <v>15.09</v>
      </c>
      <c r="J1340" s="93">
        <v>4.59</v>
      </c>
      <c r="K1340" s="69">
        <v>100</v>
      </c>
      <c r="L1340" s="68">
        <v>349</v>
      </c>
      <c r="M1340" s="8">
        <f t="shared" si="109"/>
        <v>3.49</v>
      </c>
      <c r="N1340" s="93">
        <v>2.125</v>
      </c>
      <c r="O1340" s="69">
        <v>100</v>
      </c>
      <c r="P1340" s="181">
        <f t="shared" si="110"/>
        <v>4.3237822349570196</v>
      </c>
      <c r="Q1340" s="77" t="s">
        <v>716</v>
      </c>
      <c r="V1340" s="84">
        <v>0.3659722222222222</v>
      </c>
      <c r="W1340" s="85">
        <v>0.52083333333333337</v>
      </c>
      <c r="X1340" s="86">
        <f t="shared" si="111"/>
        <v>0.15486111111111117</v>
      </c>
    </row>
    <row r="1341" spans="1:24" x14ac:dyDescent="0.3">
      <c r="A1341" s="44" t="s">
        <v>9770</v>
      </c>
      <c r="B1341" s="68" t="s">
        <v>9771</v>
      </c>
      <c r="C1341" s="2" t="s">
        <v>1</v>
      </c>
      <c r="D1341" s="2">
        <v>68</v>
      </c>
      <c r="E1341" s="6">
        <v>19015</v>
      </c>
      <c r="F1341" s="7">
        <v>43903.527256944442</v>
      </c>
      <c r="G1341" s="69" t="s">
        <v>4</v>
      </c>
      <c r="H1341" s="68">
        <v>1612</v>
      </c>
      <c r="I1341" s="8">
        <f t="shared" si="108"/>
        <v>16.282828282828284</v>
      </c>
      <c r="J1341" s="93">
        <v>4.3209999999999997</v>
      </c>
      <c r="K1341" s="69">
        <v>99</v>
      </c>
      <c r="L1341" s="68">
        <v>440</v>
      </c>
      <c r="M1341" s="8">
        <f t="shared" si="109"/>
        <v>4.4444444444444446</v>
      </c>
      <c r="N1341" s="93">
        <v>2.101</v>
      </c>
      <c r="O1341" s="69">
        <v>99</v>
      </c>
      <c r="P1341" s="181">
        <f t="shared" si="110"/>
        <v>3.6636363636363636</v>
      </c>
      <c r="Q1341" s="77" t="s">
        <v>716</v>
      </c>
      <c r="V1341" s="84">
        <v>0.38750000000000001</v>
      </c>
      <c r="W1341" s="85">
        <v>0.53472222222222221</v>
      </c>
      <c r="X1341" s="86">
        <f t="shared" si="111"/>
        <v>0.1472222222222222</v>
      </c>
    </row>
    <row r="1342" spans="1:24" x14ac:dyDescent="0.3">
      <c r="A1342" s="44" t="s">
        <v>9772</v>
      </c>
      <c r="B1342" s="68" t="s">
        <v>9773</v>
      </c>
      <c r="C1342" s="2" t="s">
        <v>6</v>
      </c>
      <c r="D1342" s="2">
        <v>47</v>
      </c>
      <c r="E1342" s="6">
        <v>26666</v>
      </c>
      <c r="F1342" s="7">
        <v>43903.545798611114</v>
      </c>
      <c r="G1342" s="69" t="s">
        <v>4</v>
      </c>
      <c r="H1342" s="68">
        <v>1059</v>
      </c>
      <c r="I1342" s="8">
        <f t="shared" si="108"/>
        <v>10.59</v>
      </c>
      <c r="J1342" s="93">
        <v>3.15</v>
      </c>
      <c r="K1342" s="69">
        <v>100</v>
      </c>
      <c r="L1342" s="68">
        <v>344</v>
      </c>
      <c r="M1342" s="8">
        <f t="shared" si="109"/>
        <v>3.44</v>
      </c>
      <c r="N1342" s="93">
        <v>1.794</v>
      </c>
      <c r="O1342" s="69">
        <v>100</v>
      </c>
      <c r="P1342" s="181">
        <f t="shared" si="110"/>
        <v>3.0784883720930232</v>
      </c>
      <c r="Q1342" s="77" t="s">
        <v>716</v>
      </c>
      <c r="V1342" s="84">
        <v>0.40277777777777773</v>
      </c>
      <c r="W1342" s="85">
        <v>0.55208333333333337</v>
      </c>
      <c r="X1342" s="86">
        <f t="shared" si="111"/>
        <v>0.14930555555555564</v>
      </c>
    </row>
    <row r="1343" spans="1:24" x14ac:dyDescent="0.3">
      <c r="A1343" s="44" t="s">
        <v>2517</v>
      </c>
      <c r="B1343" s="68" t="s">
        <v>645</v>
      </c>
      <c r="C1343" s="2" t="s">
        <v>1</v>
      </c>
      <c r="D1343" s="2">
        <v>52</v>
      </c>
      <c r="E1343" s="6">
        <v>24852</v>
      </c>
      <c r="F1343" s="7">
        <v>43903.560729166667</v>
      </c>
      <c r="G1343" s="69" t="s">
        <v>4</v>
      </c>
      <c r="H1343" s="68">
        <v>1205</v>
      </c>
      <c r="I1343" s="8">
        <f t="shared" si="108"/>
        <v>12.171717171717171</v>
      </c>
      <c r="J1343" s="93">
        <v>3.766</v>
      </c>
      <c r="K1343" s="69">
        <v>99</v>
      </c>
      <c r="L1343" s="68">
        <v>441</v>
      </c>
      <c r="M1343" s="8">
        <f t="shared" si="109"/>
        <v>4.4545454545454541</v>
      </c>
      <c r="N1343" s="93">
        <v>2.1389999999999998</v>
      </c>
      <c r="O1343" s="69">
        <v>99</v>
      </c>
      <c r="P1343" s="181">
        <f t="shared" si="110"/>
        <v>2.7324263038548753</v>
      </c>
      <c r="Q1343" s="77" t="s">
        <v>716</v>
      </c>
      <c r="V1343" s="84">
        <v>0.4201388888888889</v>
      </c>
      <c r="W1343" s="85">
        <v>0.5625</v>
      </c>
      <c r="X1343" s="86">
        <f t="shared" si="111"/>
        <v>0.1423611111111111</v>
      </c>
    </row>
    <row r="1344" spans="1:24" x14ac:dyDescent="0.3">
      <c r="A1344" s="44" t="s">
        <v>9774</v>
      </c>
      <c r="B1344" s="68" t="s">
        <v>9775</v>
      </c>
      <c r="C1344" s="2" t="s">
        <v>1</v>
      </c>
      <c r="D1344" s="2">
        <v>65</v>
      </c>
      <c r="E1344" s="6">
        <v>20007</v>
      </c>
      <c r="F1344" s="7">
        <v>43903.578067129631</v>
      </c>
      <c r="G1344" s="69" t="s">
        <v>4</v>
      </c>
      <c r="H1344" s="68">
        <v>1579</v>
      </c>
      <c r="I1344" s="8">
        <f t="shared" si="108"/>
        <v>15.79</v>
      </c>
      <c r="J1344" s="93">
        <v>4.0910000000000002</v>
      </c>
      <c r="K1344" s="69">
        <v>100</v>
      </c>
      <c r="L1344" s="68">
        <v>512</v>
      </c>
      <c r="M1344" s="8">
        <f t="shared" si="109"/>
        <v>5.12</v>
      </c>
      <c r="N1344" s="93">
        <v>2.3580000000000001</v>
      </c>
      <c r="O1344" s="69">
        <v>100</v>
      </c>
      <c r="P1344" s="181">
        <f t="shared" si="110"/>
        <v>3.0839843749999996</v>
      </c>
      <c r="Q1344" s="77" t="s">
        <v>716</v>
      </c>
      <c r="V1344" s="84">
        <v>0.44097222222222227</v>
      </c>
      <c r="W1344" s="85">
        <v>0.58333333333333337</v>
      </c>
      <c r="X1344" s="86">
        <f t="shared" si="111"/>
        <v>0.1423611111111111</v>
      </c>
    </row>
    <row r="1345" spans="1:24" x14ac:dyDescent="0.3">
      <c r="A1345" s="44" t="s">
        <v>9776</v>
      </c>
      <c r="B1345" s="68" t="s">
        <v>9777</v>
      </c>
      <c r="C1345" s="2" t="s">
        <v>6</v>
      </c>
      <c r="D1345" s="2">
        <v>59</v>
      </c>
      <c r="E1345" s="6">
        <v>22045</v>
      </c>
      <c r="F1345" s="7">
        <v>43903.592083333337</v>
      </c>
      <c r="G1345" s="69" t="s">
        <v>4</v>
      </c>
      <c r="H1345" s="68">
        <v>1439</v>
      </c>
      <c r="I1345" s="8">
        <f t="shared" si="108"/>
        <v>14.39</v>
      </c>
      <c r="J1345" s="93">
        <v>3.9260000000000002</v>
      </c>
      <c r="K1345" s="69">
        <v>100</v>
      </c>
      <c r="L1345" s="68">
        <v>460</v>
      </c>
      <c r="M1345" s="8">
        <f t="shared" si="109"/>
        <v>4.5999999999999996</v>
      </c>
      <c r="N1345" s="93">
        <v>2.0350000000000001</v>
      </c>
      <c r="O1345" s="69">
        <v>100</v>
      </c>
      <c r="P1345" s="181">
        <f t="shared" si="110"/>
        <v>3.1282608695652177</v>
      </c>
      <c r="Q1345" s="77" t="s">
        <v>716</v>
      </c>
      <c r="V1345" s="84">
        <v>0.4548611111111111</v>
      </c>
      <c r="W1345" s="85">
        <v>0.59722222222222221</v>
      </c>
      <c r="X1345" s="86">
        <f t="shared" si="111"/>
        <v>0.1423611111111111</v>
      </c>
    </row>
    <row r="1346" spans="1:24" x14ac:dyDescent="0.3">
      <c r="A1346" s="44" t="s">
        <v>9778</v>
      </c>
      <c r="B1346" s="68" t="s">
        <v>1969</v>
      </c>
      <c r="C1346" s="2" t="s">
        <v>1</v>
      </c>
      <c r="D1346" s="2">
        <v>49</v>
      </c>
      <c r="E1346" s="6">
        <v>25716</v>
      </c>
      <c r="F1346" s="7">
        <v>43903.604027777779</v>
      </c>
      <c r="G1346" s="69" t="s">
        <v>4</v>
      </c>
      <c r="H1346" s="68">
        <v>2204</v>
      </c>
      <c r="I1346" s="8">
        <f t="shared" si="108"/>
        <v>22.262626262626263</v>
      </c>
      <c r="J1346" s="93">
        <v>4.8440000000000003</v>
      </c>
      <c r="K1346" s="69">
        <v>99</v>
      </c>
      <c r="L1346" s="68">
        <v>625</v>
      </c>
      <c r="M1346" s="8">
        <f t="shared" si="109"/>
        <v>6.3131313131313131</v>
      </c>
      <c r="N1346" s="93">
        <v>2.6859999999999999</v>
      </c>
      <c r="O1346" s="69">
        <v>99</v>
      </c>
      <c r="P1346" s="181">
        <f t="shared" si="110"/>
        <v>3.5264000000000002</v>
      </c>
      <c r="Q1346" s="77" t="s">
        <v>716</v>
      </c>
      <c r="V1346" s="84">
        <v>0.47222222222222227</v>
      </c>
      <c r="W1346" s="85">
        <v>0.60763888888888895</v>
      </c>
      <c r="X1346" s="86">
        <f t="shared" si="111"/>
        <v>0.13541666666666669</v>
      </c>
    </row>
    <row r="1347" spans="1:24" x14ac:dyDescent="0.3">
      <c r="A1347" s="44" t="s">
        <v>9779</v>
      </c>
      <c r="B1347" s="68" t="s">
        <v>1731</v>
      </c>
      <c r="C1347" s="2" t="s">
        <v>1</v>
      </c>
      <c r="D1347" s="2">
        <v>75</v>
      </c>
      <c r="E1347" s="6">
        <v>16299</v>
      </c>
      <c r="F1347" s="7">
        <v>43903.62771990741</v>
      </c>
      <c r="G1347" s="69" t="s">
        <v>4</v>
      </c>
      <c r="H1347" s="68">
        <v>2244</v>
      </c>
      <c r="I1347" s="8">
        <f t="shared" ref="I1347:I1410" si="112">H1347/K1347</f>
        <v>22.44</v>
      </c>
      <c r="J1347" s="93">
        <v>5.0439999999999996</v>
      </c>
      <c r="K1347" s="69">
        <v>100</v>
      </c>
      <c r="L1347" s="68">
        <v>827</v>
      </c>
      <c r="M1347" s="8">
        <f t="shared" ref="M1347:M1410" si="113">L1347/O1347</f>
        <v>8.27</v>
      </c>
      <c r="N1347" s="93">
        <v>2.9980000000000002</v>
      </c>
      <c r="O1347" s="69">
        <v>100</v>
      </c>
      <c r="P1347" s="181">
        <f t="shared" ref="P1347:P1410" si="114">I1347/M1347</f>
        <v>2.7134220072551392</v>
      </c>
      <c r="Q1347" s="77" t="s">
        <v>716</v>
      </c>
      <c r="V1347" s="84">
        <v>0.48749999999999999</v>
      </c>
      <c r="W1347" s="85">
        <v>0.63194444444444442</v>
      </c>
      <c r="X1347" s="86">
        <f t="shared" ref="X1347:X1410" si="115">IF(AND(W1347&lt;&gt;0,V1347&lt;&gt;0),W1347-V1347,"No_data")</f>
        <v>0.14444444444444443</v>
      </c>
    </row>
    <row r="1348" spans="1:24" x14ac:dyDescent="0.3">
      <c r="A1348" s="44" t="s">
        <v>9780</v>
      </c>
      <c r="B1348" s="68" t="s">
        <v>9781</v>
      </c>
      <c r="C1348" s="2" t="s">
        <v>1</v>
      </c>
      <c r="D1348" s="2">
        <v>53</v>
      </c>
      <c r="E1348" s="6">
        <v>24531</v>
      </c>
      <c r="F1348" s="7">
        <v>43903.644791666666</v>
      </c>
      <c r="G1348" s="69" t="s">
        <v>4</v>
      </c>
      <c r="H1348" s="68">
        <v>1604</v>
      </c>
      <c r="I1348" s="8">
        <f t="shared" si="112"/>
        <v>16.202020202020201</v>
      </c>
      <c r="J1348" s="93">
        <v>4.5330000000000004</v>
      </c>
      <c r="K1348" s="69">
        <v>99</v>
      </c>
      <c r="L1348" s="68">
        <v>420</v>
      </c>
      <c r="M1348" s="8">
        <f t="shared" si="113"/>
        <v>4.2424242424242422</v>
      </c>
      <c r="N1348" s="93">
        <v>2.105</v>
      </c>
      <c r="O1348" s="69">
        <v>99</v>
      </c>
      <c r="P1348" s="181">
        <f t="shared" si="114"/>
        <v>3.8190476190476188</v>
      </c>
      <c r="Q1348" s="77" t="s">
        <v>716</v>
      </c>
      <c r="V1348" s="84">
        <v>0.50069444444444444</v>
      </c>
      <c r="W1348" s="85">
        <v>0.64583333333333337</v>
      </c>
      <c r="X1348" s="86">
        <f t="shared" si="115"/>
        <v>0.14513888888888893</v>
      </c>
    </row>
    <row r="1349" spans="1:24" x14ac:dyDescent="0.3">
      <c r="A1349" s="44" t="s">
        <v>9782</v>
      </c>
      <c r="B1349" s="68" t="s">
        <v>595</v>
      </c>
      <c r="C1349" s="2" t="s">
        <v>1</v>
      </c>
      <c r="D1349" s="2">
        <v>46</v>
      </c>
      <c r="E1349" s="6">
        <v>26916</v>
      </c>
      <c r="F1349" s="7">
        <v>43906.518240740741</v>
      </c>
      <c r="G1349" s="69" t="s">
        <v>4</v>
      </c>
      <c r="H1349" s="68">
        <v>1701</v>
      </c>
      <c r="I1349" s="8">
        <f t="shared" si="112"/>
        <v>17.181818181818183</v>
      </c>
      <c r="J1349" s="93">
        <v>4.3339999999999996</v>
      </c>
      <c r="K1349" s="69">
        <v>99</v>
      </c>
      <c r="L1349" s="68">
        <v>438</v>
      </c>
      <c r="M1349" s="8">
        <f t="shared" si="113"/>
        <v>4.4242424242424239</v>
      </c>
      <c r="N1349" s="93">
        <v>2.2229999999999999</v>
      </c>
      <c r="O1349" s="69">
        <v>99</v>
      </c>
      <c r="P1349" s="181">
        <f t="shared" si="114"/>
        <v>3.8835616438356171</v>
      </c>
      <c r="Q1349" s="77" t="s">
        <v>716</v>
      </c>
      <c r="V1349" s="84">
        <v>0.38541666666666669</v>
      </c>
      <c r="W1349" s="85">
        <v>0.52083333333333337</v>
      </c>
      <c r="X1349" s="86">
        <f t="shared" si="115"/>
        <v>0.13541666666666669</v>
      </c>
    </row>
    <row r="1350" spans="1:24" x14ac:dyDescent="0.3">
      <c r="A1350" s="44" t="s">
        <v>9783</v>
      </c>
      <c r="B1350" s="68" t="s">
        <v>9784</v>
      </c>
      <c r="C1350" s="2" t="s">
        <v>6</v>
      </c>
      <c r="D1350" s="2">
        <v>60</v>
      </c>
      <c r="E1350" s="6">
        <v>21790</v>
      </c>
      <c r="F1350" s="7">
        <v>43906.529027777775</v>
      </c>
      <c r="G1350" s="69" t="s">
        <v>4</v>
      </c>
      <c r="H1350" s="68">
        <v>1254</v>
      </c>
      <c r="I1350" s="8">
        <f t="shared" si="112"/>
        <v>12.54</v>
      </c>
      <c r="J1350" s="93">
        <v>3.5369999999999999</v>
      </c>
      <c r="K1350" s="69">
        <v>100</v>
      </c>
      <c r="L1350" s="68">
        <v>313</v>
      </c>
      <c r="M1350" s="8">
        <f t="shared" si="113"/>
        <v>3.13</v>
      </c>
      <c r="N1350" s="93">
        <v>1.9570000000000001</v>
      </c>
      <c r="O1350" s="69">
        <v>100</v>
      </c>
      <c r="P1350" s="181">
        <f t="shared" si="114"/>
        <v>4.0063897763578273</v>
      </c>
      <c r="Q1350" s="77" t="s">
        <v>716</v>
      </c>
      <c r="V1350" s="84">
        <v>0.37777777777777777</v>
      </c>
      <c r="W1350" s="85">
        <v>0.53472222222222221</v>
      </c>
      <c r="X1350" s="86">
        <f t="shared" si="115"/>
        <v>0.15694444444444444</v>
      </c>
    </row>
    <row r="1351" spans="1:24" x14ac:dyDescent="0.3">
      <c r="A1351" s="44" t="s">
        <v>9785</v>
      </c>
      <c r="B1351" s="68" t="s">
        <v>9786</v>
      </c>
      <c r="C1351" s="2" t="s">
        <v>1</v>
      </c>
      <c r="D1351" s="2">
        <v>60</v>
      </c>
      <c r="E1351" s="6">
        <v>21856</v>
      </c>
      <c r="F1351" s="7">
        <v>43906.539780092593</v>
      </c>
      <c r="G1351" s="69" t="s">
        <v>4</v>
      </c>
      <c r="H1351" s="68">
        <v>1405</v>
      </c>
      <c r="I1351" s="8">
        <f t="shared" si="112"/>
        <v>14.191919191919192</v>
      </c>
      <c r="J1351" s="93">
        <v>3.911</v>
      </c>
      <c r="K1351" s="69">
        <v>99</v>
      </c>
      <c r="L1351" s="68">
        <v>348</v>
      </c>
      <c r="M1351" s="8">
        <f t="shared" si="113"/>
        <v>3.5151515151515151</v>
      </c>
      <c r="N1351" s="93">
        <v>1.7809999999999999</v>
      </c>
      <c r="O1351" s="69">
        <v>99</v>
      </c>
      <c r="P1351" s="181">
        <f t="shared" si="114"/>
        <v>4.0373563218390807</v>
      </c>
      <c r="Q1351" s="77" t="s">
        <v>716</v>
      </c>
      <c r="V1351" s="84">
        <v>0.38958333333333334</v>
      </c>
      <c r="W1351" s="85">
        <v>0.54861111111111105</v>
      </c>
      <c r="X1351" s="86">
        <f t="shared" si="115"/>
        <v>0.15902777777777771</v>
      </c>
    </row>
    <row r="1352" spans="1:24" x14ac:dyDescent="0.3">
      <c r="A1352" s="44" t="s">
        <v>9787</v>
      </c>
      <c r="B1352" s="68" t="s">
        <v>86</v>
      </c>
      <c r="C1352" s="2" t="s">
        <v>1</v>
      </c>
      <c r="D1352" s="2">
        <v>55</v>
      </c>
      <c r="E1352" s="6">
        <v>23545</v>
      </c>
      <c r="F1352" s="7">
        <v>43906.549895833334</v>
      </c>
      <c r="G1352" s="69" t="s">
        <v>4</v>
      </c>
      <c r="H1352" s="68">
        <v>2289</v>
      </c>
      <c r="I1352" s="8">
        <f t="shared" si="112"/>
        <v>22.89</v>
      </c>
      <c r="J1352" s="93">
        <v>5.5940000000000003</v>
      </c>
      <c r="K1352" s="69">
        <v>100</v>
      </c>
      <c r="L1352" s="68">
        <v>534</v>
      </c>
      <c r="M1352" s="8">
        <f t="shared" si="113"/>
        <v>5.34</v>
      </c>
      <c r="N1352" s="93">
        <v>2.5150000000000001</v>
      </c>
      <c r="O1352" s="69">
        <v>100</v>
      </c>
      <c r="P1352" s="181">
        <f t="shared" si="114"/>
        <v>4.2865168539325849</v>
      </c>
      <c r="Q1352" s="77" t="s">
        <v>716</v>
      </c>
      <c r="V1352" s="84">
        <v>0.40486111111111112</v>
      </c>
      <c r="W1352" s="85">
        <v>0.56944444444444442</v>
      </c>
      <c r="X1352" s="86">
        <f t="shared" si="115"/>
        <v>0.1645833333333333</v>
      </c>
    </row>
    <row r="1353" spans="1:24" x14ac:dyDescent="0.3">
      <c r="A1353" s="44" t="s">
        <v>9788</v>
      </c>
      <c r="B1353" s="68" t="s">
        <v>9789</v>
      </c>
      <c r="C1353" s="2" t="s">
        <v>6</v>
      </c>
      <c r="D1353" s="2">
        <v>79</v>
      </c>
      <c r="E1353" s="6">
        <v>14776</v>
      </c>
      <c r="F1353" s="7">
        <v>43906.574074074073</v>
      </c>
      <c r="G1353" s="69" t="s">
        <v>4</v>
      </c>
      <c r="H1353" s="68">
        <v>1456</v>
      </c>
      <c r="I1353" s="8">
        <f t="shared" si="112"/>
        <v>14.56</v>
      </c>
      <c r="J1353" s="93">
        <v>3.6549999999999998</v>
      </c>
      <c r="K1353" s="69">
        <v>100</v>
      </c>
      <c r="L1353" s="68">
        <v>568</v>
      </c>
      <c r="M1353" s="8">
        <f t="shared" si="113"/>
        <v>5.68</v>
      </c>
      <c r="N1353" s="93">
        <v>2.3650000000000002</v>
      </c>
      <c r="O1353" s="69">
        <v>100</v>
      </c>
      <c r="P1353" s="181">
        <f t="shared" si="114"/>
        <v>2.563380281690141</v>
      </c>
      <c r="Q1353" s="77" t="s">
        <v>716</v>
      </c>
      <c r="V1353" s="84">
        <v>0.41805555555555557</v>
      </c>
      <c r="W1353" s="85">
        <v>0.58333333333333337</v>
      </c>
      <c r="X1353" s="86">
        <f t="shared" si="115"/>
        <v>0.1652777777777778</v>
      </c>
    </row>
    <row r="1354" spans="1:24" x14ac:dyDescent="0.3">
      <c r="A1354" s="44" t="s">
        <v>9790</v>
      </c>
      <c r="B1354" s="68" t="s">
        <v>1819</v>
      </c>
      <c r="C1354" s="2" t="s">
        <v>1</v>
      </c>
      <c r="D1354" s="2">
        <v>52</v>
      </c>
      <c r="E1354" s="6">
        <v>24677</v>
      </c>
      <c r="F1354" s="7">
        <v>43906.588703703703</v>
      </c>
      <c r="G1354" s="69" t="s">
        <v>4</v>
      </c>
      <c r="H1354" s="68">
        <v>631</v>
      </c>
      <c r="I1354" s="8">
        <f t="shared" si="112"/>
        <v>6.3737373737373737</v>
      </c>
      <c r="J1354" s="93">
        <v>2.5299999999999998</v>
      </c>
      <c r="K1354" s="69">
        <v>99</v>
      </c>
      <c r="L1354" s="68">
        <v>201</v>
      </c>
      <c r="M1354" s="8">
        <f t="shared" si="113"/>
        <v>2.0303030303030303</v>
      </c>
      <c r="N1354" s="93">
        <v>1.2490000000000001</v>
      </c>
      <c r="O1354" s="69">
        <v>99</v>
      </c>
      <c r="P1354" s="181">
        <f t="shared" si="114"/>
        <v>3.1393034825870645</v>
      </c>
      <c r="Q1354" s="77" t="s">
        <v>716</v>
      </c>
      <c r="V1354" s="84">
        <v>0.40763888888888888</v>
      </c>
      <c r="W1354" s="85">
        <v>0.59722222222222221</v>
      </c>
      <c r="X1354" s="86">
        <f t="shared" si="115"/>
        <v>0.18958333333333333</v>
      </c>
    </row>
    <row r="1355" spans="1:24" x14ac:dyDescent="0.3">
      <c r="A1355" s="44" t="s">
        <v>9791</v>
      </c>
      <c r="B1355" s="68" t="s">
        <v>5132</v>
      </c>
      <c r="C1355" s="2" t="s">
        <v>1</v>
      </c>
      <c r="D1355" s="2">
        <v>43</v>
      </c>
      <c r="E1355" s="6">
        <v>27959</v>
      </c>
      <c r="F1355" s="7">
        <v>43906.62</v>
      </c>
      <c r="G1355" s="69" t="s">
        <v>4</v>
      </c>
      <c r="H1355" s="68">
        <v>1240</v>
      </c>
      <c r="I1355" s="8">
        <f t="shared" si="112"/>
        <v>12.4</v>
      </c>
      <c r="J1355" s="93">
        <v>3.57</v>
      </c>
      <c r="K1355" s="69">
        <v>100</v>
      </c>
      <c r="L1355" s="68">
        <v>341</v>
      </c>
      <c r="M1355" s="8">
        <f t="shared" si="113"/>
        <v>3.41</v>
      </c>
      <c r="N1355" s="93">
        <v>1.897</v>
      </c>
      <c r="O1355" s="69">
        <v>100</v>
      </c>
      <c r="P1355" s="181">
        <f t="shared" si="114"/>
        <v>3.6363636363636362</v>
      </c>
      <c r="Q1355" s="77" t="s">
        <v>716</v>
      </c>
      <c r="V1355" s="84">
        <v>0.46319444444444446</v>
      </c>
      <c r="W1355" s="85">
        <v>0.61805555555555558</v>
      </c>
      <c r="X1355" s="86">
        <f t="shared" si="115"/>
        <v>0.15486111111111112</v>
      </c>
    </row>
    <row r="1356" spans="1:24" x14ac:dyDescent="0.3">
      <c r="A1356" s="44" t="s">
        <v>9792</v>
      </c>
      <c r="B1356" s="68" t="s">
        <v>9793</v>
      </c>
      <c r="C1356" s="2" t="s">
        <v>1</v>
      </c>
      <c r="D1356" s="2">
        <v>50</v>
      </c>
      <c r="E1356" s="6">
        <v>25587</v>
      </c>
      <c r="F1356" s="7">
        <v>43906.630347222221</v>
      </c>
      <c r="G1356" s="69" t="s">
        <v>4</v>
      </c>
      <c r="H1356" s="68">
        <v>1533</v>
      </c>
      <c r="I1356" s="8">
        <f t="shared" si="112"/>
        <v>15.33</v>
      </c>
      <c r="J1356" s="93">
        <v>3.903</v>
      </c>
      <c r="K1356" s="69">
        <v>100</v>
      </c>
      <c r="L1356" s="68">
        <v>313</v>
      </c>
      <c r="M1356" s="8">
        <f t="shared" si="113"/>
        <v>3.13</v>
      </c>
      <c r="N1356" s="93">
        <v>1.756</v>
      </c>
      <c r="O1356" s="69">
        <v>100</v>
      </c>
      <c r="P1356" s="181">
        <f t="shared" si="114"/>
        <v>4.8977635782747608</v>
      </c>
      <c r="Q1356" s="77" t="s">
        <v>716</v>
      </c>
      <c r="V1356" s="84">
        <v>0.47500000000000003</v>
      </c>
      <c r="W1356" s="85">
        <v>0.63194444444444442</v>
      </c>
      <c r="X1356" s="86">
        <f t="shared" si="115"/>
        <v>0.15694444444444439</v>
      </c>
    </row>
    <row r="1357" spans="1:24" x14ac:dyDescent="0.3">
      <c r="A1357" s="44" t="s">
        <v>9794</v>
      </c>
      <c r="B1357" s="68" t="s">
        <v>9795</v>
      </c>
      <c r="C1357" s="2" t="s">
        <v>6</v>
      </c>
      <c r="D1357" s="2">
        <v>32</v>
      </c>
      <c r="E1357" s="6">
        <v>32036</v>
      </c>
      <c r="F1357" s="7">
        <v>43906.641585648147</v>
      </c>
      <c r="G1357" s="69" t="s">
        <v>4</v>
      </c>
      <c r="H1357" s="68">
        <v>1026</v>
      </c>
      <c r="I1357" s="8">
        <f t="shared" si="112"/>
        <v>10.363636363636363</v>
      </c>
      <c r="J1357" s="93">
        <v>3.4710000000000001</v>
      </c>
      <c r="K1357" s="69">
        <v>99</v>
      </c>
      <c r="L1357" s="68">
        <v>311</v>
      </c>
      <c r="M1357" s="8">
        <f t="shared" si="113"/>
        <v>3.1414141414141414</v>
      </c>
      <c r="N1357" s="93">
        <v>1.726</v>
      </c>
      <c r="O1357" s="69">
        <v>99</v>
      </c>
      <c r="P1357" s="181">
        <f t="shared" si="114"/>
        <v>3.2990353697749195</v>
      </c>
      <c r="Q1357" s="77" t="s">
        <v>716</v>
      </c>
      <c r="V1357" s="84">
        <v>0.46736111111111112</v>
      </c>
      <c r="W1357" s="85">
        <v>0.64583333333333337</v>
      </c>
      <c r="X1357" s="86">
        <f t="shared" si="115"/>
        <v>0.17847222222222225</v>
      </c>
    </row>
    <row r="1358" spans="1:24" x14ac:dyDescent="0.3">
      <c r="A1358" s="44" t="s">
        <v>9796</v>
      </c>
      <c r="B1358" s="68" t="s">
        <v>9797</v>
      </c>
      <c r="C1358" s="2" t="s">
        <v>6</v>
      </c>
      <c r="D1358" s="2">
        <v>69</v>
      </c>
      <c r="E1358" s="6">
        <v>18384</v>
      </c>
      <c r="F1358" s="7">
        <v>43906.658703703702</v>
      </c>
      <c r="G1358" s="69" t="s">
        <v>4</v>
      </c>
      <c r="H1358" s="68">
        <v>1738</v>
      </c>
      <c r="I1358" s="8">
        <f t="shared" si="112"/>
        <v>17.555555555555557</v>
      </c>
      <c r="J1358" s="93">
        <v>3.802</v>
      </c>
      <c r="K1358" s="69">
        <v>99</v>
      </c>
      <c r="L1358" s="68">
        <v>627</v>
      </c>
      <c r="M1358" s="8">
        <f t="shared" si="113"/>
        <v>5.8055555555555554</v>
      </c>
      <c r="N1358" s="93">
        <v>2.6840000000000002</v>
      </c>
      <c r="O1358" s="69">
        <v>108</v>
      </c>
      <c r="P1358" s="181">
        <f t="shared" si="114"/>
        <v>3.0239234449760768</v>
      </c>
      <c r="Q1358" s="77" t="s">
        <v>716</v>
      </c>
      <c r="V1358" s="84">
        <v>0.50069444444444444</v>
      </c>
      <c r="W1358" s="85">
        <v>0.66666666666666663</v>
      </c>
      <c r="X1358" s="86">
        <f t="shared" si="115"/>
        <v>0.16597222222222219</v>
      </c>
    </row>
    <row r="1359" spans="1:24" x14ac:dyDescent="0.3">
      <c r="A1359" s="44" t="s">
        <v>9798</v>
      </c>
      <c r="B1359" s="68" t="s">
        <v>9799</v>
      </c>
      <c r="C1359" s="2" t="s">
        <v>1</v>
      </c>
      <c r="D1359" s="2">
        <v>63</v>
      </c>
      <c r="E1359" s="6">
        <v>20821</v>
      </c>
      <c r="F1359" s="7">
        <v>43907.517476851855</v>
      </c>
      <c r="G1359" s="69" t="s">
        <v>4</v>
      </c>
      <c r="H1359" s="68">
        <v>1698</v>
      </c>
      <c r="I1359" s="8">
        <f t="shared" si="112"/>
        <v>16.98</v>
      </c>
      <c r="J1359" s="93">
        <v>4.51</v>
      </c>
      <c r="K1359" s="69">
        <v>100</v>
      </c>
      <c r="L1359" s="68">
        <v>536</v>
      </c>
      <c r="M1359" s="8">
        <f t="shared" si="113"/>
        <v>5.36</v>
      </c>
      <c r="N1359" s="93">
        <v>2.13</v>
      </c>
      <c r="O1359" s="69">
        <v>100</v>
      </c>
      <c r="P1359" s="181">
        <f t="shared" si="114"/>
        <v>3.1679104477611939</v>
      </c>
      <c r="Q1359" s="77" t="s">
        <v>716</v>
      </c>
      <c r="V1359" s="84">
        <v>0.37152777777777773</v>
      </c>
      <c r="W1359" s="85">
        <v>0.52083333333333337</v>
      </c>
      <c r="X1359" s="86">
        <f t="shared" si="115"/>
        <v>0.14930555555555564</v>
      </c>
    </row>
    <row r="1360" spans="1:24" x14ac:dyDescent="0.3">
      <c r="A1360" s="44" t="s">
        <v>9800</v>
      </c>
      <c r="B1360" s="68" t="s">
        <v>976</v>
      </c>
      <c r="C1360" s="2" t="s">
        <v>1</v>
      </c>
      <c r="D1360" s="2">
        <v>62</v>
      </c>
      <c r="E1360" s="6">
        <v>21029</v>
      </c>
      <c r="F1360" s="7">
        <v>43907.527511574073</v>
      </c>
      <c r="G1360" s="69" t="s">
        <v>4</v>
      </c>
      <c r="H1360" s="68">
        <v>1851</v>
      </c>
      <c r="I1360" s="8">
        <f t="shared" si="112"/>
        <v>18.696969696969695</v>
      </c>
      <c r="J1360" s="93">
        <v>4.7539999999999996</v>
      </c>
      <c r="K1360" s="69">
        <v>99</v>
      </c>
      <c r="L1360" s="68">
        <v>431</v>
      </c>
      <c r="M1360" s="8">
        <f t="shared" si="113"/>
        <v>4.3535353535353538</v>
      </c>
      <c r="N1360" s="93">
        <v>2.4129999999999998</v>
      </c>
      <c r="O1360" s="69">
        <v>99</v>
      </c>
      <c r="P1360" s="181">
        <f t="shared" si="114"/>
        <v>4.2946635730858462</v>
      </c>
      <c r="Q1360" s="77" t="s">
        <v>716</v>
      </c>
      <c r="V1360" s="84">
        <v>0.38750000000000001</v>
      </c>
      <c r="W1360" s="85">
        <v>0.53125</v>
      </c>
      <c r="X1360" s="86">
        <f t="shared" si="115"/>
        <v>0.14374999999999999</v>
      </c>
    </row>
    <row r="1361" spans="1:24" x14ac:dyDescent="0.3">
      <c r="A1361" s="44" t="s">
        <v>9801</v>
      </c>
      <c r="B1361" s="68" t="s">
        <v>9802</v>
      </c>
      <c r="C1361" s="2" t="s">
        <v>6</v>
      </c>
      <c r="D1361" s="2">
        <v>29</v>
      </c>
      <c r="E1361" s="6">
        <v>33053</v>
      </c>
      <c r="F1361" s="7">
        <v>43907.538101851853</v>
      </c>
      <c r="G1361" s="69" t="s">
        <v>4</v>
      </c>
      <c r="H1361" s="68">
        <v>651</v>
      </c>
      <c r="I1361" s="8">
        <f t="shared" si="112"/>
        <v>6.51</v>
      </c>
      <c r="J1361" s="93">
        <v>2.452</v>
      </c>
      <c r="K1361" s="69">
        <v>100</v>
      </c>
      <c r="L1361" s="68">
        <v>265</v>
      </c>
      <c r="M1361" s="8">
        <f t="shared" si="113"/>
        <v>2.65</v>
      </c>
      <c r="N1361" s="93">
        <v>1.403</v>
      </c>
      <c r="O1361" s="69">
        <v>100</v>
      </c>
      <c r="P1361" s="181">
        <f t="shared" si="114"/>
        <v>2.4566037735849058</v>
      </c>
      <c r="Q1361" s="77" t="s">
        <v>716</v>
      </c>
      <c r="V1361" s="84">
        <v>0.39305555555555555</v>
      </c>
      <c r="W1361" s="85">
        <v>0.54166666666666663</v>
      </c>
      <c r="X1361" s="86">
        <f t="shared" si="115"/>
        <v>0.14861111111111108</v>
      </c>
    </row>
    <row r="1362" spans="1:24" x14ac:dyDescent="0.3">
      <c r="A1362" s="44" t="s">
        <v>9803</v>
      </c>
      <c r="B1362" s="68" t="s">
        <v>784</v>
      </c>
      <c r="C1362" s="2" t="s">
        <v>1</v>
      </c>
      <c r="D1362" s="2">
        <v>54</v>
      </c>
      <c r="E1362" s="6">
        <v>23998</v>
      </c>
      <c r="F1362" s="7">
        <v>43907.559942129628</v>
      </c>
      <c r="G1362" s="69" t="s">
        <v>4</v>
      </c>
      <c r="H1362" s="68">
        <v>2057</v>
      </c>
      <c r="I1362" s="8">
        <f t="shared" si="112"/>
        <v>20.777777777777779</v>
      </c>
      <c r="J1362" s="93">
        <v>4.4139999999999997</v>
      </c>
      <c r="K1362" s="69">
        <v>99</v>
      </c>
      <c r="L1362" s="68">
        <v>325</v>
      </c>
      <c r="M1362" s="8">
        <f t="shared" si="113"/>
        <v>3.2828282828282829</v>
      </c>
      <c r="N1362" s="93">
        <v>1.756</v>
      </c>
      <c r="O1362" s="69">
        <v>99</v>
      </c>
      <c r="P1362" s="181">
        <f t="shared" si="114"/>
        <v>6.3292307692307697</v>
      </c>
      <c r="Q1362" s="77" t="s">
        <v>716</v>
      </c>
      <c r="V1362" s="84">
        <v>0.41388888888888892</v>
      </c>
      <c r="W1362" s="85">
        <v>0.5625</v>
      </c>
      <c r="X1362" s="86">
        <f t="shared" si="115"/>
        <v>0.14861111111111108</v>
      </c>
    </row>
    <row r="1363" spans="1:24" x14ac:dyDescent="0.3">
      <c r="A1363" s="44" t="s">
        <v>9806</v>
      </c>
      <c r="B1363" s="68" t="s">
        <v>9807</v>
      </c>
      <c r="C1363" s="2" t="s">
        <v>1</v>
      </c>
      <c r="D1363" s="2">
        <v>66</v>
      </c>
      <c r="E1363" s="6">
        <v>19482</v>
      </c>
      <c r="F1363" s="7">
        <v>43907.585462962961</v>
      </c>
      <c r="G1363" s="69" t="s">
        <v>4</v>
      </c>
      <c r="H1363" s="68">
        <v>1230</v>
      </c>
      <c r="I1363" s="8">
        <f t="shared" si="112"/>
        <v>12.3</v>
      </c>
      <c r="J1363" s="93">
        <v>4.0259999999999998</v>
      </c>
      <c r="K1363" s="69">
        <v>100</v>
      </c>
      <c r="L1363" s="68">
        <v>639</v>
      </c>
      <c r="M1363" s="8">
        <f t="shared" si="113"/>
        <v>6.39</v>
      </c>
      <c r="N1363" s="93">
        <v>2.5099999999999998</v>
      </c>
      <c r="O1363" s="69">
        <v>100</v>
      </c>
      <c r="P1363" s="181">
        <f t="shared" si="114"/>
        <v>1.9248826291079815</v>
      </c>
      <c r="Q1363" s="77" t="s">
        <v>716</v>
      </c>
      <c r="V1363" s="84">
        <v>0.45833333333333331</v>
      </c>
      <c r="W1363" s="85">
        <v>0.59027777777777779</v>
      </c>
      <c r="X1363" s="86">
        <f t="shared" si="115"/>
        <v>0.13194444444444448</v>
      </c>
    </row>
    <row r="1364" spans="1:24" x14ac:dyDescent="0.3">
      <c r="A1364" s="44" t="s">
        <v>5520</v>
      </c>
      <c r="B1364" s="68" t="s">
        <v>4078</v>
      </c>
      <c r="C1364" s="2" t="s">
        <v>1</v>
      </c>
      <c r="D1364" s="2">
        <v>70</v>
      </c>
      <c r="E1364" s="6">
        <v>18050</v>
      </c>
      <c r="F1364" s="7">
        <v>43907.595324074071</v>
      </c>
      <c r="G1364" s="69" t="s">
        <v>4</v>
      </c>
      <c r="H1364" s="68">
        <v>1911</v>
      </c>
      <c r="I1364" s="8">
        <f t="shared" si="112"/>
        <v>19.11</v>
      </c>
      <c r="J1364" s="93">
        <v>4.718</v>
      </c>
      <c r="K1364" s="69">
        <v>100</v>
      </c>
      <c r="L1364" s="68">
        <v>502</v>
      </c>
      <c r="M1364" s="8">
        <f t="shared" si="113"/>
        <v>5.0199999999999996</v>
      </c>
      <c r="N1364" s="93">
        <v>2.27</v>
      </c>
      <c r="O1364" s="69">
        <v>100</v>
      </c>
      <c r="P1364" s="181">
        <f t="shared" si="114"/>
        <v>3.806772908366534</v>
      </c>
      <c r="Q1364" s="77" t="s">
        <v>716</v>
      </c>
      <c r="V1364" s="84">
        <v>0.44513888888888892</v>
      </c>
      <c r="W1364" s="85">
        <v>0.59722222222222221</v>
      </c>
      <c r="X1364" s="86">
        <f t="shared" si="115"/>
        <v>0.15208333333333329</v>
      </c>
    </row>
    <row r="1365" spans="1:24" x14ac:dyDescent="0.3">
      <c r="A1365" s="44" t="s">
        <v>9808</v>
      </c>
      <c r="B1365" s="68" t="s">
        <v>293</v>
      </c>
      <c r="C1365" s="2" t="s">
        <v>1</v>
      </c>
      <c r="D1365" s="2">
        <v>54</v>
      </c>
      <c r="E1365" s="6">
        <v>23863</v>
      </c>
      <c r="F1365" s="7">
        <v>43907.606909722221</v>
      </c>
      <c r="G1365" s="69" t="s">
        <v>4</v>
      </c>
      <c r="H1365" s="68">
        <v>1970</v>
      </c>
      <c r="I1365" s="8">
        <f t="shared" si="112"/>
        <v>19.8989898989899</v>
      </c>
      <c r="J1365" s="93">
        <v>5.2229999999999999</v>
      </c>
      <c r="K1365" s="69">
        <v>99</v>
      </c>
      <c r="L1365" s="68">
        <v>406</v>
      </c>
      <c r="M1365" s="8">
        <f t="shared" si="113"/>
        <v>4.1010101010101012</v>
      </c>
      <c r="N1365" s="93">
        <v>2.2149999999999999</v>
      </c>
      <c r="O1365" s="69">
        <v>99</v>
      </c>
      <c r="P1365" s="181">
        <f t="shared" si="114"/>
        <v>4.8522167487684724</v>
      </c>
      <c r="Q1365" s="77" t="s">
        <v>716</v>
      </c>
      <c r="V1365" s="84">
        <v>0.47222222222222227</v>
      </c>
      <c r="W1365" s="85">
        <v>0.61458333333333337</v>
      </c>
      <c r="X1365" s="86">
        <f t="shared" si="115"/>
        <v>0.1423611111111111</v>
      </c>
    </row>
    <row r="1366" spans="1:24" x14ac:dyDescent="0.3">
      <c r="A1366" s="44" t="s">
        <v>9809</v>
      </c>
      <c r="B1366" s="68" t="s">
        <v>9810</v>
      </c>
      <c r="C1366" s="2" t="s">
        <v>6</v>
      </c>
      <c r="D1366" s="2">
        <v>63</v>
      </c>
      <c r="E1366" s="6">
        <v>20889</v>
      </c>
      <c r="F1366" s="7">
        <v>43907.635682870372</v>
      </c>
      <c r="G1366" s="69" t="s">
        <v>4</v>
      </c>
      <c r="H1366" s="68">
        <v>935</v>
      </c>
      <c r="I1366" s="8">
        <f t="shared" si="112"/>
        <v>9.35</v>
      </c>
      <c r="J1366" s="93">
        <v>3.17</v>
      </c>
      <c r="K1366" s="69">
        <v>100</v>
      </c>
      <c r="L1366" s="68">
        <v>457</v>
      </c>
      <c r="M1366" s="8">
        <f t="shared" si="113"/>
        <v>4.57</v>
      </c>
      <c r="N1366" s="93">
        <v>2.1</v>
      </c>
      <c r="O1366" s="69">
        <v>100</v>
      </c>
      <c r="P1366" s="181">
        <f t="shared" si="114"/>
        <v>2.0459518599562361</v>
      </c>
      <c r="Q1366" s="77" t="s">
        <v>716</v>
      </c>
      <c r="V1366" s="84">
        <v>0.47916666666666669</v>
      </c>
      <c r="W1366" s="85">
        <v>0.64236111111111105</v>
      </c>
      <c r="X1366" s="86">
        <f t="shared" si="115"/>
        <v>0.16319444444444436</v>
      </c>
    </row>
    <row r="1367" spans="1:24" x14ac:dyDescent="0.3">
      <c r="A1367" s="44" t="s">
        <v>9813</v>
      </c>
      <c r="B1367" s="68" t="s">
        <v>1148</v>
      </c>
      <c r="C1367" s="2" t="s">
        <v>1</v>
      </c>
      <c r="D1367" s="2">
        <v>59</v>
      </c>
      <c r="E1367" s="6">
        <v>22236</v>
      </c>
      <c r="F1367" s="7">
        <v>43908.515567129631</v>
      </c>
      <c r="G1367" s="69" t="s">
        <v>4</v>
      </c>
      <c r="H1367" s="68">
        <v>2504</v>
      </c>
      <c r="I1367" s="8">
        <f t="shared" si="112"/>
        <v>25.292929292929294</v>
      </c>
      <c r="J1367" s="93">
        <v>5.5389999999999997</v>
      </c>
      <c r="K1367" s="69">
        <v>99</v>
      </c>
      <c r="L1367" s="68">
        <v>411</v>
      </c>
      <c r="M1367" s="8">
        <f t="shared" si="113"/>
        <v>4.1515151515151514</v>
      </c>
      <c r="N1367" s="93">
        <v>1.976</v>
      </c>
      <c r="O1367" s="69">
        <v>99</v>
      </c>
      <c r="P1367" s="181">
        <f t="shared" si="114"/>
        <v>6.0924574209245748</v>
      </c>
      <c r="Q1367" s="77" t="s">
        <v>716</v>
      </c>
      <c r="V1367" s="84">
        <v>0.3743055555555555</v>
      </c>
      <c r="W1367" s="85">
        <v>0.52083333333333337</v>
      </c>
      <c r="X1367" s="86">
        <f t="shared" si="115"/>
        <v>0.14652777777777787</v>
      </c>
    </row>
    <row r="1368" spans="1:24" x14ac:dyDescent="0.3">
      <c r="A1368" s="44" t="s">
        <v>9336</v>
      </c>
      <c r="B1368" s="68" t="s">
        <v>9337</v>
      </c>
      <c r="C1368" s="2" t="s">
        <v>6</v>
      </c>
      <c r="D1368" s="2">
        <v>70</v>
      </c>
      <c r="E1368" s="6">
        <v>18340</v>
      </c>
      <c r="F1368" s="7">
        <v>43908.545173611114</v>
      </c>
      <c r="G1368" s="69" t="s">
        <v>4</v>
      </c>
      <c r="H1368" s="68">
        <v>3054</v>
      </c>
      <c r="I1368" s="8">
        <f t="shared" si="112"/>
        <v>30.54</v>
      </c>
      <c r="J1368" s="93">
        <v>7.2619999999999996</v>
      </c>
      <c r="K1368" s="69">
        <v>100</v>
      </c>
      <c r="L1368" s="68">
        <v>544</v>
      </c>
      <c r="M1368" s="8">
        <f t="shared" si="113"/>
        <v>5.44</v>
      </c>
      <c r="N1368" s="93">
        <v>2.83</v>
      </c>
      <c r="O1368" s="69">
        <v>100</v>
      </c>
      <c r="P1368" s="181">
        <f t="shared" si="114"/>
        <v>5.6139705882352935</v>
      </c>
      <c r="Q1368" s="77" t="s">
        <v>716</v>
      </c>
      <c r="V1368" s="84">
        <v>0.3840277777777778</v>
      </c>
      <c r="W1368" s="85">
        <v>0.54861111111111105</v>
      </c>
      <c r="X1368" s="86">
        <f t="shared" si="115"/>
        <v>0.16458333333333325</v>
      </c>
    </row>
    <row r="1369" spans="1:24" x14ac:dyDescent="0.3">
      <c r="A1369" s="44" t="s">
        <v>9815</v>
      </c>
      <c r="B1369" s="68" t="s">
        <v>8094</v>
      </c>
      <c r="C1369" s="2" t="s">
        <v>1</v>
      </c>
      <c r="D1369" s="2">
        <v>57</v>
      </c>
      <c r="E1369" s="6">
        <v>23037</v>
      </c>
      <c r="F1369" s="7">
        <v>43908.561307870368</v>
      </c>
      <c r="G1369" s="69" t="s">
        <v>4</v>
      </c>
      <c r="H1369" s="68">
        <v>1258</v>
      </c>
      <c r="I1369" s="8">
        <f t="shared" si="112"/>
        <v>12.707070707070708</v>
      </c>
      <c r="J1369" s="93">
        <v>3.8580000000000001</v>
      </c>
      <c r="K1369" s="69">
        <v>99</v>
      </c>
      <c r="L1369" s="68">
        <v>521</v>
      </c>
      <c r="M1369" s="8">
        <f t="shared" si="113"/>
        <v>5.262626262626263</v>
      </c>
      <c r="N1369" s="93">
        <v>2.464</v>
      </c>
      <c r="O1369" s="69">
        <v>99</v>
      </c>
      <c r="P1369" s="181">
        <f t="shared" si="114"/>
        <v>2.4145873320537428</v>
      </c>
      <c r="Q1369" s="77" t="s">
        <v>716</v>
      </c>
      <c r="V1369" s="84">
        <v>0.41388888888888892</v>
      </c>
      <c r="W1369" s="85">
        <v>0.56944444444444442</v>
      </c>
      <c r="X1369" s="86">
        <f t="shared" si="115"/>
        <v>0.1555555555555555</v>
      </c>
    </row>
    <row r="1370" spans="1:24" x14ac:dyDescent="0.3">
      <c r="A1370" s="44" t="s">
        <v>9816</v>
      </c>
      <c r="B1370" s="68" t="s">
        <v>9817</v>
      </c>
      <c r="C1370" s="2" t="s">
        <v>6</v>
      </c>
      <c r="D1370" s="2">
        <v>67</v>
      </c>
      <c r="E1370" s="6">
        <v>19389</v>
      </c>
      <c r="F1370" s="7">
        <v>43908.576365740744</v>
      </c>
      <c r="G1370" s="69" t="s">
        <v>4</v>
      </c>
      <c r="H1370" s="68">
        <v>1390</v>
      </c>
      <c r="I1370" s="8">
        <f t="shared" si="112"/>
        <v>14.04040404040404</v>
      </c>
      <c r="J1370" s="93">
        <v>3.9460000000000002</v>
      </c>
      <c r="K1370" s="69">
        <v>99</v>
      </c>
      <c r="L1370" s="68">
        <v>472</v>
      </c>
      <c r="M1370" s="8">
        <f t="shared" si="113"/>
        <v>4.7676767676767673</v>
      </c>
      <c r="N1370" s="93">
        <v>2.355</v>
      </c>
      <c r="O1370" s="69">
        <v>99</v>
      </c>
      <c r="P1370" s="181">
        <f t="shared" si="114"/>
        <v>2.9449152542372881</v>
      </c>
      <c r="Q1370" s="77" t="s">
        <v>716</v>
      </c>
      <c r="V1370" s="84">
        <v>0.42222222222222222</v>
      </c>
      <c r="W1370" s="85">
        <v>0.58333333333333337</v>
      </c>
      <c r="X1370" s="86">
        <f t="shared" si="115"/>
        <v>0.16111111111111115</v>
      </c>
    </row>
    <row r="1371" spans="1:24" x14ac:dyDescent="0.3">
      <c r="A1371" s="44" t="s">
        <v>7628</v>
      </c>
      <c r="B1371" s="68" t="s">
        <v>1831</v>
      </c>
      <c r="C1371" s="2" t="s">
        <v>1</v>
      </c>
      <c r="D1371" s="2">
        <v>51</v>
      </c>
      <c r="E1371" s="6">
        <v>25194</v>
      </c>
      <c r="F1371" s="7">
        <v>43908.587280092594</v>
      </c>
      <c r="G1371" s="69" t="s">
        <v>4</v>
      </c>
      <c r="H1371" s="68">
        <v>1628</v>
      </c>
      <c r="I1371" s="8">
        <f t="shared" si="112"/>
        <v>16.28</v>
      </c>
      <c r="J1371" s="93">
        <v>4.2050000000000001</v>
      </c>
      <c r="K1371" s="69">
        <v>100</v>
      </c>
      <c r="L1371" s="68">
        <v>411</v>
      </c>
      <c r="M1371" s="8">
        <f t="shared" si="113"/>
        <v>4.1100000000000003</v>
      </c>
      <c r="N1371" s="93">
        <v>2.0099999999999998</v>
      </c>
      <c r="O1371" s="69">
        <v>100</v>
      </c>
      <c r="P1371" s="181">
        <f t="shared" si="114"/>
        <v>3.9610705596107056</v>
      </c>
      <c r="Q1371" s="77" t="s">
        <v>716</v>
      </c>
      <c r="V1371" s="84">
        <v>0.44375000000000003</v>
      </c>
      <c r="W1371" s="85">
        <v>0.59722222222222221</v>
      </c>
      <c r="X1371" s="86">
        <f t="shared" si="115"/>
        <v>0.15347222222222218</v>
      </c>
    </row>
    <row r="1372" spans="1:24" x14ac:dyDescent="0.3">
      <c r="A1372" s="44" t="s">
        <v>9818</v>
      </c>
      <c r="B1372" s="68" t="s">
        <v>9819</v>
      </c>
      <c r="C1372" s="2" t="s">
        <v>1</v>
      </c>
      <c r="D1372" s="2">
        <v>35</v>
      </c>
      <c r="E1372" s="6">
        <v>30789</v>
      </c>
      <c r="F1372" s="7">
        <v>43909.517546296294</v>
      </c>
      <c r="G1372" s="69" t="s">
        <v>4</v>
      </c>
      <c r="H1372" s="68">
        <v>777</v>
      </c>
      <c r="I1372" s="8">
        <f t="shared" si="112"/>
        <v>7.8484848484848486</v>
      </c>
      <c r="J1372" s="93">
        <v>2.819</v>
      </c>
      <c r="K1372" s="69">
        <v>99</v>
      </c>
      <c r="L1372" s="68">
        <v>314</v>
      </c>
      <c r="M1372" s="8">
        <f t="shared" si="113"/>
        <v>3.1717171717171717</v>
      </c>
      <c r="N1372" s="93">
        <v>1.9950000000000001</v>
      </c>
      <c r="O1372" s="69">
        <v>99</v>
      </c>
      <c r="P1372" s="181">
        <f t="shared" si="114"/>
        <v>2.4745222929936306</v>
      </c>
      <c r="Q1372" s="77" t="s">
        <v>716</v>
      </c>
      <c r="V1372" s="84">
        <v>0.375</v>
      </c>
      <c r="W1372" s="85">
        <v>0.52083333333333337</v>
      </c>
      <c r="X1372" s="86">
        <f t="shared" si="115"/>
        <v>0.14583333333333337</v>
      </c>
    </row>
    <row r="1373" spans="1:24" x14ac:dyDescent="0.3">
      <c r="A1373" s="44" t="s">
        <v>7653</v>
      </c>
      <c r="B1373" s="68" t="s">
        <v>975</v>
      </c>
      <c r="C1373" s="2" t="s">
        <v>6</v>
      </c>
      <c r="D1373" s="2">
        <v>78</v>
      </c>
      <c r="E1373" s="6">
        <v>15107</v>
      </c>
      <c r="F1373" s="7">
        <v>43909.528831018521</v>
      </c>
      <c r="G1373" s="69" t="s">
        <v>4</v>
      </c>
      <c r="H1373" s="68">
        <v>1144</v>
      </c>
      <c r="I1373" s="8">
        <f t="shared" si="112"/>
        <v>11.44</v>
      </c>
      <c r="J1373" s="93">
        <v>3.1179999999999999</v>
      </c>
      <c r="K1373" s="69">
        <v>100</v>
      </c>
      <c r="L1373" s="68">
        <v>608</v>
      </c>
      <c r="M1373" s="8">
        <f t="shared" si="113"/>
        <v>6.08</v>
      </c>
      <c r="N1373" s="93">
        <v>2.62</v>
      </c>
      <c r="O1373" s="69">
        <v>100</v>
      </c>
      <c r="P1373" s="181">
        <f t="shared" si="114"/>
        <v>1.881578947368421</v>
      </c>
      <c r="Q1373" s="77" t="s">
        <v>716</v>
      </c>
      <c r="V1373" s="84">
        <v>0.39861111111111108</v>
      </c>
      <c r="W1373" s="85">
        <v>0.53472222222222221</v>
      </c>
      <c r="X1373" s="86">
        <f t="shared" si="115"/>
        <v>0.13611111111111113</v>
      </c>
    </row>
    <row r="1374" spans="1:24" x14ac:dyDescent="0.3">
      <c r="A1374" s="44" t="s">
        <v>9820</v>
      </c>
      <c r="B1374" s="68" t="s">
        <v>4074</v>
      </c>
      <c r="C1374" s="2" t="s">
        <v>1</v>
      </c>
      <c r="D1374" s="2">
        <v>50</v>
      </c>
      <c r="E1374" s="6">
        <v>25455</v>
      </c>
      <c r="F1374" s="7">
        <v>43909.541145833333</v>
      </c>
      <c r="G1374" s="69" t="s">
        <v>4</v>
      </c>
      <c r="H1374" s="68">
        <v>1898</v>
      </c>
      <c r="I1374" s="8">
        <f t="shared" si="112"/>
        <v>19.171717171717173</v>
      </c>
      <c r="J1374" s="93">
        <v>4.6559999999999997</v>
      </c>
      <c r="K1374" s="69">
        <v>99</v>
      </c>
      <c r="L1374" s="68">
        <v>365</v>
      </c>
      <c r="M1374" s="8">
        <f t="shared" si="113"/>
        <v>3.6868686868686869</v>
      </c>
      <c r="N1374" s="93">
        <v>1.85</v>
      </c>
      <c r="O1374" s="69">
        <v>99</v>
      </c>
      <c r="P1374" s="181">
        <f t="shared" si="114"/>
        <v>5.2</v>
      </c>
      <c r="Q1374" s="77" t="s">
        <v>716</v>
      </c>
      <c r="V1374" s="84">
        <v>0.41111111111111115</v>
      </c>
      <c r="W1374" s="85">
        <v>0.54166666666666663</v>
      </c>
      <c r="X1374" s="86">
        <f t="shared" si="115"/>
        <v>0.13055555555555548</v>
      </c>
    </row>
    <row r="1375" spans="1:24" x14ac:dyDescent="0.3">
      <c r="A1375" s="44" t="s">
        <v>9821</v>
      </c>
      <c r="B1375" s="68" t="s">
        <v>248</v>
      </c>
      <c r="C1375" s="2" t="s">
        <v>1</v>
      </c>
      <c r="D1375" s="2">
        <v>64</v>
      </c>
      <c r="E1375" s="6">
        <v>20272</v>
      </c>
      <c r="F1375" s="7">
        <v>43909.561388888891</v>
      </c>
      <c r="G1375" s="69" t="s">
        <v>4</v>
      </c>
      <c r="H1375" s="68">
        <v>1854</v>
      </c>
      <c r="I1375" s="8">
        <f t="shared" si="112"/>
        <v>18.727272727272727</v>
      </c>
      <c r="J1375" s="93">
        <v>5.9669999999999996</v>
      </c>
      <c r="K1375" s="69">
        <v>99</v>
      </c>
      <c r="L1375" s="68">
        <v>439</v>
      </c>
      <c r="M1375" s="8">
        <f t="shared" si="113"/>
        <v>4.4343434343434343</v>
      </c>
      <c r="N1375" s="93">
        <v>2.1579999999999999</v>
      </c>
      <c r="O1375" s="69">
        <v>99</v>
      </c>
      <c r="P1375" s="181">
        <f t="shared" si="114"/>
        <v>4.2232346241457854</v>
      </c>
      <c r="Q1375" s="77" t="s">
        <v>716</v>
      </c>
      <c r="V1375" s="84">
        <v>0.42986111111111108</v>
      </c>
      <c r="W1375" s="85">
        <v>0.56597222222222221</v>
      </c>
      <c r="X1375" s="86">
        <f t="shared" si="115"/>
        <v>0.13611111111111113</v>
      </c>
    </row>
    <row r="1376" spans="1:24" x14ac:dyDescent="0.3">
      <c r="A1376" s="44" t="s">
        <v>9822</v>
      </c>
      <c r="B1376" s="68" t="s">
        <v>1929</v>
      </c>
      <c r="C1376" s="2" t="s">
        <v>1</v>
      </c>
      <c r="D1376" s="2">
        <v>55</v>
      </c>
      <c r="E1376" s="6">
        <v>23559</v>
      </c>
      <c r="F1376" s="7">
        <v>43909.575925925928</v>
      </c>
      <c r="G1376" s="69" t="s">
        <v>4</v>
      </c>
      <c r="H1376" s="68">
        <v>2031</v>
      </c>
      <c r="I1376" s="8">
        <f t="shared" si="112"/>
        <v>20.515151515151516</v>
      </c>
      <c r="J1376" s="93">
        <v>5.4180000000000001</v>
      </c>
      <c r="K1376" s="69">
        <v>99</v>
      </c>
      <c r="L1376" s="68">
        <v>401</v>
      </c>
      <c r="M1376" s="8">
        <f t="shared" si="113"/>
        <v>4.0505050505050502</v>
      </c>
      <c r="N1376" s="93">
        <v>2.1920000000000002</v>
      </c>
      <c r="O1376" s="69">
        <v>99</v>
      </c>
      <c r="P1376" s="181">
        <f t="shared" si="114"/>
        <v>5.0648379052369084</v>
      </c>
      <c r="Q1376" s="77" t="s">
        <v>716</v>
      </c>
      <c r="V1376" s="84">
        <v>0.4513888888888889</v>
      </c>
      <c r="W1376" s="85">
        <v>0.57986111111111105</v>
      </c>
      <c r="X1376" s="86">
        <f t="shared" si="115"/>
        <v>0.12847222222222215</v>
      </c>
    </row>
    <row r="1377" spans="1:24" x14ac:dyDescent="0.3">
      <c r="A1377" s="44" t="s">
        <v>9823</v>
      </c>
      <c r="B1377" s="68" t="s">
        <v>560</v>
      </c>
      <c r="C1377" s="2" t="s">
        <v>1</v>
      </c>
      <c r="D1377" s="2">
        <v>63</v>
      </c>
      <c r="E1377" s="6">
        <v>20694</v>
      </c>
      <c r="F1377" s="7">
        <v>43909.589259259257</v>
      </c>
      <c r="G1377" s="69" t="s">
        <v>4</v>
      </c>
      <c r="H1377" s="68">
        <v>2000</v>
      </c>
      <c r="I1377" s="8">
        <f t="shared" si="112"/>
        <v>20.202020202020201</v>
      </c>
      <c r="J1377" s="93">
        <v>5.6020000000000003</v>
      </c>
      <c r="K1377" s="69">
        <v>99</v>
      </c>
      <c r="L1377" s="68">
        <v>401</v>
      </c>
      <c r="M1377" s="8">
        <f t="shared" si="113"/>
        <v>4.0505050505050502</v>
      </c>
      <c r="N1377" s="93">
        <v>2.101</v>
      </c>
      <c r="O1377" s="69">
        <v>99</v>
      </c>
      <c r="P1377" s="181">
        <f t="shared" si="114"/>
        <v>4.9875311720698257</v>
      </c>
      <c r="Q1377" s="77" t="s">
        <v>716</v>
      </c>
      <c r="V1377" s="84">
        <v>0.4375</v>
      </c>
      <c r="W1377" s="85">
        <v>0.59375</v>
      </c>
      <c r="X1377" s="86">
        <f t="shared" si="115"/>
        <v>0.15625</v>
      </c>
    </row>
    <row r="1378" spans="1:24" x14ac:dyDescent="0.3">
      <c r="A1378" s="44" t="s">
        <v>9824</v>
      </c>
      <c r="B1378" s="68" t="s">
        <v>1053</v>
      </c>
      <c r="C1378" s="2" t="s">
        <v>1</v>
      </c>
      <c r="D1378" s="2">
        <v>77</v>
      </c>
      <c r="E1378" s="6">
        <v>15779</v>
      </c>
      <c r="F1378" s="7">
        <v>43909.610150462962</v>
      </c>
      <c r="G1378" s="69" t="s">
        <v>4</v>
      </c>
      <c r="H1378" s="68">
        <v>2009</v>
      </c>
      <c r="I1378" s="8">
        <f t="shared" si="112"/>
        <v>20.09</v>
      </c>
      <c r="J1378" s="93">
        <v>4.4989999999999997</v>
      </c>
      <c r="K1378" s="69">
        <v>100</v>
      </c>
      <c r="L1378" s="68">
        <v>655</v>
      </c>
      <c r="M1378" s="8">
        <f t="shared" si="113"/>
        <v>6.55</v>
      </c>
      <c r="N1378" s="93">
        <v>2.5680000000000001</v>
      </c>
      <c r="O1378" s="69">
        <v>100</v>
      </c>
      <c r="P1378" s="181">
        <f t="shared" si="114"/>
        <v>3.0671755725190839</v>
      </c>
      <c r="Q1378" s="77" t="s">
        <v>716</v>
      </c>
      <c r="V1378" s="84">
        <v>0.47291666666666665</v>
      </c>
      <c r="W1378" s="85">
        <v>0.61458333333333337</v>
      </c>
      <c r="X1378" s="86">
        <f t="shared" si="115"/>
        <v>0.14166666666666672</v>
      </c>
    </row>
    <row r="1379" spans="1:24" x14ac:dyDescent="0.3">
      <c r="A1379" s="44" t="s">
        <v>9825</v>
      </c>
      <c r="B1379" s="68" t="s">
        <v>9826</v>
      </c>
      <c r="C1379" s="2" t="s">
        <v>6</v>
      </c>
      <c r="D1379" s="2">
        <v>68</v>
      </c>
      <c r="E1379" s="6">
        <v>19005</v>
      </c>
      <c r="F1379" s="7">
        <v>43909.630972222221</v>
      </c>
      <c r="G1379" s="69" t="s">
        <v>4</v>
      </c>
      <c r="H1379" s="68">
        <v>1725</v>
      </c>
      <c r="I1379" s="8">
        <f t="shared" si="112"/>
        <v>17.424242424242426</v>
      </c>
      <c r="J1379" s="93">
        <v>4.8570000000000002</v>
      </c>
      <c r="K1379" s="69">
        <v>99</v>
      </c>
      <c r="L1379" s="68">
        <v>522</v>
      </c>
      <c r="M1379" s="8">
        <f t="shared" si="113"/>
        <v>5.2727272727272725</v>
      </c>
      <c r="N1379" s="93">
        <v>2.5390000000000001</v>
      </c>
      <c r="O1379" s="69">
        <v>99</v>
      </c>
      <c r="P1379" s="181">
        <f t="shared" si="114"/>
        <v>3.3045977011494259</v>
      </c>
      <c r="Q1379" s="77" t="s">
        <v>716</v>
      </c>
      <c r="V1379" s="84">
        <v>0.4694444444444445</v>
      </c>
      <c r="W1379" s="85">
        <v>0.63541666666666663</v>
      </c>
      <c r="X1379" s="86">
        <f t="shared" si="115"/>
        <v>0.16597222222222213</v>
      </c>
    </row>
    <row r="1380" spans="1:24" x14ac:dyDescent="0.3">
      <c r="A1380" s="44" t="s">
        <v>9827</v>
      </c>
      <c r="B1380" s="68" t="s">
        <v>524</v>
      </c>
      <c r="C1380" s="2" t="s">
        <v>1</v>
      </c>
      <c r="D1380" s="2">
        <v>55</v>
      </c>
      <c r="E1380" s="6">
        <v>23802</v>
      </c>
      <c r="F1380" s="7">
        <v>43909.645879629628</v>
      </c>
      <c r="G1380" s="69" t="s">
        <v>4</v>
      </c>
      <c r="H1380" s="68">
        <v>2029</v>
      </c>
      <c r="I1380" s="8">
        <f t="shared" si="112"/>
        <v>20.29</v>
      </c>
      <c r="J1380" s="93">
        <v>4.3330000000000002</v>
      </c>
      <c r="K1380" s="69">
        <v>100</v>
      </c>
      <c r="L1380" s="68">
        <v>531</v>
      </c>
      <c r="M1380" s="8">
        <f t="shared" si="113"/>
        <v>5.31</v>
      </c>
      <c r="N1380" s="93">
        <v>2.1629999999999998</v>
      </c>
      <c r="O1380" s="69">
        <v>100</v>
      </c>
      <c r="P1380" s="181">
        <f t="shared" si="114"/>
        <v>3.8210922787193975</v>
      </c>
      <c r="Q1380" s="77" t="s">
        <v>716</v>
      </c>
      <c r="V1380" s="84">
        <v>0.4916666666666667</v>
      </c>
      <c r="W1380" s="85">
        <v>0.65277777777777779</v>
      </c>
      <c r="X1380" s="86">
        <f t="shared" si="115"/>
        <v>0.16111111111111109</v>
      </c>
    </row>
    <row r="1381" spans="1:24" x14ac:dyDescent="0.3">
      <c r="A1381" s="44" t="s">
        <v>2289</v>
      </c>
      <c r="B1381" s="68" t="s">
        <v>25</v>
      </c>
      <c r="C1381" s="2" t="s">
        <v>1</v>
      </c>
      <c r="D1381" s="2">
        <v>37</v>
      </c>
      <c r="E1381" s="6">
        <v>30160</v>
      </c>
      <c r="F1381" s="7">
        <v>43910.515775462962</v>
      </c>
      <c r="G1381" s="69" t="s">
        <v>4</v>
      </c>
      <c r="H1381" s="68">
        <v>1220</v>
      </c>
      <c r="I1381" s="8">
        <f t="shared" si="112"/>
        <v>12.2</v>
      </c>
      <c r="J1381" s="93">
        <v>3.89</v>
      </c>
      <c r="K1381" s="69">
        <v>100</v>
      </c>
      <c r="L1381" s="68">
        <v>429</v>
      </c>
      <c r="M1381" s="8">
        <f t="shared" si="113"/>
        <v>4.29</v>
      </c>
      <c r="N1381" s="93">
        <v>2.2799999999999998</v>
      </c>
      <c r="O1381" s="69">
        <v>100</v>
      </c>
      <c r="P1381" s="181">
        <f t="shared" si="114"/>
        <v>2.8438228438228434</v>
      </c>
      <c r="Q1381" s="77" t="s">
        <v>716</v>
      </c>
      <c r="V1381" s="84">
        <v>0.36944444444444446</v>
      </c>
      <c r="W1381" s="85">
        <v>0.52083333333333337</v>
      </c>
      <c r="X1381" s="86">
        <f t="shared" si="115"/>
        <v>0.15138888888888891</v>
      </c>
    </row>
    <row r="1382" spans="1:24" x14ac:dyDescent="0.3">
      <c r="A1382" s="44" t="s">
        <v>9828</v>
      </c>
      <c r="B1382" s="68" t="s">
        <v>9829</v>
      </c>
      <c r="C1382" s="2" t="s">
        <v>6</v>
      </c>
      <c r="D1382" s="2">
        <v>40</v>
      </c>
      <c r="E1382" s="6">
        <v>29238</v>
      </c>
      <c r="F1382" s="7">
        <v>43910.526608796295</v>
      </c>
      <c r="G1382" s="69" t="s">
        <v>4</v>
      </c>
      <c r="H1382" s="68">
        <v>1246</v>
      </c>
      <c r="I1382" s="8">
        <f t="shared" si="112"/>
        <v>12.46</v>
      </c>
      <c r="J1382" s="93">
        <v>3.9630000000000001</v>
      </c>
      <c r="K1382" s="69">
        <v>100</v>
      </c>
      <c r="L1382" s="68">
        <v>295</v>
      </c>
      <c r="M1382" s="8">
        <f t="shared" si="113"/>
        <v>2.95</v>
      </c>
      <c r="N1382" s="93">
        <v>1.635</v>
      </c>
      <c r="O1382" s="69">
        <v>100</v>
      </c>
      <c r="P1382" s="181">
        <f t="shared" si="114"/>
        <v>4.2237288135593225</v>
      </c>
      <c r="Q1382" s="77" t="s">
        <v>716</v>
      </c>
      <c r="V1382" s="84">
        <v>0.3923611111111111</v>
      </c>
      <c r="W1382" s="85">
        <v>0.53125</v>
      </c>
      <c r="X1382" s="86">
        <f t="shared" si="115"/>
        <v>0.1388888888888889</v>
      </c>
    </row>
    <row r="1383" spans="1:24" x14ac:dyDescent="0.3">
      <c r="A1383" s="44" t="s">
        <v>2609</v>
      </c>
      <c r="B1383" s="68" t="s">
        <v>1158</v>
      </c>
      <c r="C1383" s="2" t="s">
        <v>1</v>
      </c>
      <c r="D1383" s="2">
        <v>48</v>
      </c>
      <c r="E1383" s="6">
        <v>26106</v>
      </c>
      <c r="F1383" s="7">
        <v>43910.538171296299</v>
      </c>
      <c r="G1383" s="69" t="s">
        <v>4</v>
      </c>
      <c r="H1383" s="68">
        <v>1217</v>
      </c>
      <c r="I1383" s="8">
        <f t="shared" si="112"/>
        <v>12.292929292929292</v>
      </c>
      <c r="J1383" s="93">
        <v>2.9390000000000001</v>
      </c>
      <c r="K1383" s="69">
        <v>99</v>
      </c>
      <c r="L1383" s="68">
        <v>377</v>
      </c>
      <c r="M1383" s="8">
        <f t="shared" si="113"/>
        <v>3.808080808080808</v>
      </c>
      <c r="N1383" s="93">
        <v>1.9830000000000001</v>
      </c>
      <c r="O1383" s="69">
        <v>99</v>
      </c>
      <c r="P1383" s="181">
        <f t="shared" si="114"/>
        <v>3.2281167108753315</v>
      </c>
      <c r="Q1383" s="77" t="s">
        <v>716</v>
      </c>
      <c r="V1383" s="84">
        <v>0.40138888888888885</v>
      </c>
      <c r="W1383" s="85">
        <v>0.54166666666666663</v>
      </c>
      <c r="X1383" s="86">
        <f t="shared" si="115"/>
        <v>0.14027777777777778</v>
      </c>
    </row>
    <row r="1384" spans="1:24" x14ac:dyDescent="0.3">
      <c r="A1384" s="44" t="s">
        <v>9830</v>
      </c>
      <c r="B1384" s="68" t="s">
        <v>9831</v>
      </c>
      <c r="C1384" s="2" t="s">
        <v>1</v>
      </c>
      <c r="D1384" s="2">
        <v>58</v>
      </c>
      <c r="E1384" s="6">
        <v>22682</v>
      </c>
      <c r="F1384" s="7">
        <v>43910.561886574076</v>
      </c>
      <c r="G1384" s="69" t="s">
        <v>4</v>
      </c>
      <c r="H1384" s="68">
        <v>1966</v>
      </c>
      <c r="I1384" s="8">
        <f t="shared" si="112"/>
        <v>19.858585858585858</v>
      </c>
      <c r="J1384" s="93">
        <v>4.71</v>
      </c>
      <c r="K1384" s="69">
        <v>99</v>
      </c>
      <c r="L1384" s="68">
        <v>384</v>
      </c>
      <c r="M1384" s="8">
        <f t="shared" si="113"/>
        <v>3.8787878787878789</v>
      </c>
      <c r="N1384" s="93">
        <v>2.0009999999999999</v>
      </c>
      <c r="O1384" s="69">
        <v>99</v>
      </c>
      <c r="P1384" s="181">
        <f t="shared" si="114"/>
        <v>5.1197916666666661</v>
      </c>
      <c r="Q1384" s="77" t="s">
        <v>716</v>
      </c>
      <c r="V1384" s="84">
        <v>0.40833333333333338</v>
      </c>
      <c r="W1384" s="85">
        <v>0.56597222222222221</v>
      </c>
      <c r="X1384" s="86">
        <f t="shared" si="115"/>
        <v>0.15763888888888883</v>
      </c>
    </row>
    <row r="1385" spans="1:24" x14ac:dyDescent="0.3">
      <c r="A1385" s="44" t="s">
        <v>9832</v>
      </c>
      <c r="B1385" s="68" t="s">
        <v>9833</v>
      </c>
      <c r="C1385" s="2" t="s">
        <v>1</v>
      </c>
      <c r="D1385" s="2">
        <v>59</v>
      </c>
      <c r="E1385" s="6">
        <v>22025</v>
      </c>
      <c r="F1385" s="7">
        <v>43910.574374999997</v>
      </c>
      <c r="G1385" s="69" t="s">
        <v>4</v>
      </c>
      <c r="H1385" s="68">
        <v>2206</v>
      </c>
      <c r="I1385" s="8">
        <f t="shared" si="112"/>
        <v>22.282828282828284</v>
      </c>
      <c r="J1385" s="93">
        <v>4.6909999999999998</v>
      </c>
      <c r="K1385" s="69">
        <v>99</v>
      </c>
      <c r="L1385" s="68">
        <v>452</v>
      </c>
      <c r="M1385" s="8">
        <f t="shared" si="113"/>
        <v>4.5656565656565657</v>
      </c>
      <c r="N1385" s="93">
        <v>2.0510000000000002</v>
      </c>
      <c r="O1385" s="69">
        <v>99</v>
      </c>
      <c r="P1385" s="181">
        <f t="shared" si="114"/>
        <v>4.8805309734513278</v>
      </c>
      <c r="Q1385" s="77" t="s">
        <v>716</v>
      </c>
      <c r="V1385" s="84">
        <v>0.42152777777777778</v>
      </c>
      <c r="W1385" s="85">
        <v>0.57986111111111105</v>
      </c>
      <c r="X1385" s="86">
        <f t="shared" si="115"/>
        <v>0.15833333333333327</v>
      </c>
    </row>
    <row r="1386" spans="1:24" x14ac:dyDescent="0.3">
      <c r="A1386" s="44" t="s">
        <v>9834</v>
      </c>
      <c r="B1386" s="68" t="s">
        <v>9835</v>
      </c>
      <c r="C1386" s="2" t="s">
        <v>1</v>
      </c>
      <c r="D1386" s="2">
        <v>78</v>
      </c>
      <c r="E1386" s="6">
        <v>15397</v>
      </c>
      <c r="F1386" s="7">
        <v>43910.588807870372</v>
      </c>
      <c r="G1386" s="69" t="s">
        <v>4</v>
      </c>
      <c r="H1386" s="68">
        <v>2394</v>
      </c>
      <c r="I1386" s="8">
        <f t="shared" si="112"/>
        <v>23.94</v>
      </c>
      <c r="J1386" s="93">
        <v>5.4569999999999999</v>
      </c>
      <c r="K1386" s="69">
        <v>100</v>
      </c>
      <c r="L1386" s="68">
        <v>803</v>
      </c>
      <c r="M1386" s="8">
        <f t="shared" si="113"/>
        <v>8.0299999999999994</v>
      </c>
      <c r="N1386" s="93">
        <v>2.661</v>
      </c>
      <c r="O1386" s="69">
        <v>100</v>
      </c>
      <c r="P1386" s="181">
        <f t="shared" si="114"/>
        <v>2.9813200498132009</v>
      </c>
      <c r="Q1386" s="77" t="s">
        <v>716</v>
      </c>
      <c r="V1386" s="84">
        <v>0.44930555555555557</v>
      </c>
      <c r="W1386" s="85">
        <v>0.59375</v>
      </c>
      <c r="X1386" s="86">
        <f t="shared" si="115"/>
        <v>0.14444444444444443</v>
      </c>
    </row>
    <row r="1387" spans="1:24" x14ac:dyDescent="0.3">
      <c r="A1387" s="44" t="s">
        <v>9836</v>
      </c>
      <c r="B1387" s="68" t="s">
        <v>9837</v>
      </c>
      <c r="C1387" s="2" t="s">
        <v>6</v>
      </c>
      <c r="D1387" s="2">
        <v>53</v>
      </c>
      <c r="E1387" s="6">
        <v>24492</v>
      </c>
      <c r="F1387" s="7">
        <v>43910.600763888891</v>
      </c>
      <c r="G1387" s="69" t="s">
        <v>4</v>
      </c>
      <c r="H1387" s="68">
        <v>734</v>
      </c>
      <c r="I1387" s="8">
        <f t="shared" si="112"/>
        <v>7.4141414141414144</v>
      </c>
      <c r="J1387" s="93">
        <v>2.8639999999999999</v>
      </c>
      <c r="K1387" s="69">
        <v>99</v>
      </c>
      <c r="L1387" s="68">
        <v>346</v>
      </c>
      <c r="M1387" s="8">
        <f t="shared" si="113"/>
        <v>3.4949494949494948</v>
      </c>
      <c r="N1387" s="93">
        <v>1.8480000000000001</v>
      </c>
      <c r="O1387" s="69">
        <v>99</v>
      </c>
      <c r="P1387" s="181">
        <f t="shared" si="114"/>
        <v>2.1213872832369942</v>
      </c>
      <c r="Q1387" s="77" t="s">
        <v>716</v>
      </c>
      <c r="V1387" s="84">
        <v>0.43472222222222223</v>
      </c>
      <c r="W1387" s="85">
        <v>0.60416666666666663</v>
      </c>
      <c r="X1387" s="86">
        <f t="shared" si="115"/>
        <v>0.1694444444444444</v>
      </c>
    </row>
    <row r="1388" spans="1:24" x14ac:dyDescent="0.3">
      <c r="A1388" s="44" t="s">
        <v>9838</v>
      </c>
      <c r="B1388" s="68" t="s">
        <v>219</v>
      </c>
      <c r="C1388" s="2" t="s">
        <v>1</v>
      </c>
      <c r="D1388" s="2">
        <v>71</v>
      </c>
      <c r="E1388" s="6">
        <v>17944</v>
      </c>
      <c r="F1388" s="7">
        <v>43910.633518518516</v>
      </c>
      <c r="G1388" s="69" t="s">
        <v>4</v>
      </c>
      <c r="H1388" s="68">
        <v>2151</v>
      </c>
      <c r="I1388" s="8">
        <f t="shared" si="112"/>
        <v>21.727272727272727</v>
      </c>
      <c r="J1388" s="93">
        <v>4.5529999999999999</v>
      </c>
      <c r="K1388" s="69">
        <v>99</v>
      </c>
      <c r="L1388" s="68">
        <v>395</v>
      </c>
      <c r="M1388" s="8">
        <f t="shared" si="113"/>
        <v>3.9898989898989901</v>
      </c>
      <c r="N1388" s="93">
        <v>1.925</v>
      </c>
      <c r="O1388" s="69">
        <v>99</v>
      </c>
      <c r="P1388" s="181">
        <f t="shared" si="114"/>
        <v>5.4455696202531643</v>
      </c>
      <c r="Q1388" s="77" t="s">
        <v>716</v>
      </c>
      <c r="V1388" s="84">
        <v>0.48541666666666666</v>
      </c>
      <c r="W1388" s="85">
        <v>0.63888888888888895</v>
      </c>
      <c r="X1388" s="86">
        <f t="shared" si="115"/>
        <v>0.15347222222222229</v>
      </c>
    </row>
    <row r="1389" spans="1:24" x14ac:dyDescent="0.3">
      <c r="A1389" s="44" t="s">
        <v>9839</v>
      </c>
      <c r="B1389" s="68" t="s">
        <v>655</v>
      </c>
      <c r="C1389" s="2" t="s">
        <v>1</v>
      </c>
      <c r="D1389" s="2">
        <v>46</v>
      </c>
      <c r="E1389" s="6">
        <v>26923</v>
      </c>
      <c r="F1389" s="7">
        <v>43910.645219907405</v>
      </c>
      <c r="G1389" s="69" t="s">
        <v>4</v>
      </c>
      <c r="H1389" s="68">
        <v>1034</v>
      </c>
      <c r="I1389" s="8">
        <f t="shared" si="112"/>
        <v>10.444444444444445</v>
      </c>
      <c r="J1389" s="93">
        <v>3.1269999999999998</v>
      </c>
      <c r="K1389" s="69">
        <v>99</v>
      </c>
      <c r="L1389" s="68">
        <v>299</v>
      </c>
      <c r="M1389" s="8">
        <f t="shared" si="113"/>
        <v>3.0202020202020203</v>
      </c>
      <c r="N1389" s="93">
        <v>1.702</v>
      </c>
      <c r="O1389" s="69">
        <v>99</v>
      </c>
      <c r="P1389" s="181">
        <f t="shared" si="114"/>
        <v>3.4581939799331103</v>
      </c>
      <c r="Q1389" s="77" t="s">
        <v>716</v>
      </c>
      <c r="V1389" s="84">
        <v>0.47152777777777777</v>
      </c>
      <c r="W1389" s="85">
        <v>0.64930555555555558</v>
      </c>
      <c r="X1389" s="86">
        <f t="shared" si="115"/>
        <v>0.17777777777777781</v>
      </c>
    </row>
    <row r="1390" spans="1:24" x14ac:dyDescent="0.3">
      <c r="A1390" s="44" t="s">
        <v>9840</v>
      </c>
      <c r="B1390" s="68" t="s">
        <v>9841</v>
      </c>
      <c r="C1390" s="2" t="s">
        <v>6</v>
      </c>
      <c r="D1390" s="2">
        <v>62</v>
      </c>
      <c r="E1390" s="6">
        <v>21147</v>
      </c>
      <c r="F1390" s="7">
        <v>43910.66201388889</v>
      </c>
      <c r="G1390" s="69" t="s">
        <v>4</v>
      </c>
      <c r="H1390" s="68">
        <v>751</v>
      </c>
      <c r="I1390" s="8">
        <f t="shared" si="112"/>
        <v>7.51</v>
      </c>
      <c r="J1390" s="93">
        <v>2.8439999999999999</v>
      </c>
      <c r="K1390" s="69">
        <v>100</v>
      </c>
      <c r="L1390" s="68">
        <v>278</v>
      </c>
      <c r="M1390" s="8">
        <f t="shared" si="113"/>
        <v>2.78</v>
      </c>
      <c r="N1390" s="93">
        <v>1.58</v>
      </c>
      <c r="O1390" s="69">
        <v>100</v>
      </c>
      <c r="P1390" s="181">
        <f t="shared" si="114"/>
        <v>2.7014388489208634</v>
      </c>
      <c r="Q1390" s="77" t="s">
        <v>716</v>
      </c>
      <c r="V1390" s="84">
        <v>0.49652777777777773</v>
      </c>
      <c r="W1390" s="85">
        <v>0.66666666666666663</v>
      </c>
      <c r="X1390" s="86">
        <f t="shared" si="115"/>
        <v>0.1701388888888889</v>
      </c>
    </row>
    <row r="1391" spans="1:24" x14ac:dyDescent="0.3">
      <c r="A1391" s="44" t="s">
        <v>9842</v>
      </c>
      <c r="B1391" s="68" t="s">
        <v>729</v>
      </c>
      <c r="C1391" s="2" t="s">
        <v>1</v>
      </c>
      <c r="D1391" s="2">
        <v>34</v>
      </c>
      <c r="E1391" s="6">
        <v>31230</v>
      </c>
      <c r="F1391" s="7">
        <v>43913.421030092592</v>
      </c>
      <c r="G1391" s="69" t="s">
        <v>71</v>
      </c>
      <c r="H1391" s="68">
        <v>1382</v>
      </c>
      <c r="I1391" s="8">
        <f t="shared" si="112"/>
        <v>13.95959595959596</v>
      </c>
      <c r="J1391" s="93">
        <v>4.38</v>
      </c>
      <c r="K1391" s="69">
        <v>99</v>
      </c>
      <c r="L1391" s="68">
        <v>338</v>
      </c>
      <c r="M1391" s="8">
        <f t="shared" si="113"/>
        <v>3.4141414141414139</v>
      </c>
      <c r="N1391" s="93">
        <v>1.835</v>
      </c>
      <c r="O1391" s="69">
        <v>99</v>
      </c>
      <c r="P1391" s="181">
        <f t="shared" si="114"/>
        <v>4.0887573964497044</v>
      </c>
      <c r="Q1391" s="77" t="s">
        <v>716</v>
      </c>
      <c r="V1391" s="84">
        <v>0.4236111111111111</v>
      </c>
      <c r="W1391" s="85">
        <v>0.57986111111111105</v>
      </c>
      <c r="X1391" s="86">
        <f t="shared" si="115"/>
        <v>0.15624999999999994</v>
      </c>
    </row>
    <row r="1392" spans="1:24" x14ac:dyDescent="0.3">
      <c r="A1392" s="44" t="s">
        <v>9843</v>
      </c>
      <c r="B1392" s="68" t="s">
        <v>9844</v>
      </c>
      <c r="C1392" s="2" t="s">
        <v>1</v>
      </c>
      <c r="D1392" s="2">
        <v>45</v>
      </c>
      <c r="E1392" s="6">
        <v>27274</v>
      </c>
      <c r="F1392" s="7">
        <v>43913.516111111108</v>
      </c>
      <c r="G1392" s="69" t="s">
        <v>4</v>
      </c>
      <c r="H1392" s="68">
        <v>1296</v>
      </c>
      <c r="I1392" s="8">
        <f t="shared" si="112"/>
        <v>13.090909090909092</v>
      </c>
      <c r="J1392" s="93">
        <v>4.0229999999999997</v>
      </c>
      <c r="K1392" s="69">
        <v>99</v>
      </c>
      <c r="L1392" s="68">
        <v>275</v>
      </c>
      <c r="M1392" s="8">
        <f t="shared" si="113"/>
        <v>2.7777777777777777</v>
      </c>
      <c r="N1392" s="93">
        <v>1.5489999999999999</v>
      </c>
      <c r="O1392" s="69">
        <v>99</v>
      </c>
      <c r="P1392" s="181">
        <f t="shared" si="114"/>
        <v>4.7127272727272729</v>
      </c>
      <c r="Q1392" s="77" t="s">
        <v>716</v>
      </c>
      <c r="V1392" s="84">
        <v>0.37083333333333335</v>
      </c>
      <c r="W1392" s="85">
        <v>0.52083333333333337</v>
      </c>
      <c r="X1392" s="86">
        <f t="shared" si="115"/>
        <v>0.15000000000000002</v>
      </c>
    </row>
    <row r="1393" spans="1:24" x14ac:dyDescent="0.3">
      <c r="A1393" s="44" t="s">
        <v>9845</v>
      </c>
      <c r="B1393" s="68" t="s">
        <v>800</v>
      </c>
      <c r="C1393" s="2" t="s">
        <v>1</v>
      </c>
      <c r="D1393" s="2">
        <v>37</v>
      </c>
      <c r="E1393" s="6">
        <v>30318</v>
      </c>
      <c r="F1393" s="7">
        <v>43913.529039351852</v>
      </c>
      <c r="G1393" s="69" t="s">
        <v>4</v>
      </c>
      <c r="H1393" s="68">
        <v>1160</v>
      </c>
      <c r="I1393" s="8">
        <f t="shared" si="112"/>
        <v>11.6</v>
      </c>
      <c r="J1393" s="93">
        <v>3.4550000000000001</v>
      </c>
      <c r="K1393" s="69">
        <v>100</v>
      </c>
      <c r="L1393" s="68">
        <v>408</v>
      </c>
      <c r="M1393" s="8">
        <f t="shared" si="113"/>
        <v>4.08</v>
      </c>
      <c r="N1393" s="93">
        <v>2.2949999999999999</v>
      </c>
      <c r="O1393" s="69">
        <v>100</v>
      </c>
      <c r="P1393" s="181">
        <f t="shared" si="114"/>
        <v>2.8431372549019605</v>
      </c>
      <c r="Q1393" s="77" t="s">
        <v>716</v>
      </c>
      <c r="V1393" s="84">
        <v>0.3972222222222222</v>
      </c>
      <c r="W1393" s="85">
        <v>0.53472222222222221</v>
      </c>
      <c r="X1393" s="86">
        <f t="shared" si="115"/>
        <v>0.13750000000000001</v>
      </c>
    </row>
    <row r="1394" spans="1:24" x14ac:dyDescent="0.3">
      <c r="A1394" s="44" t="s">
        <v>9846</v>
      </c>
      <c r="B1394" s="68" t="s">
        <v>4135</v>
      </c>
      <c r="C1394" s="2" t="s">
        <v>1</v>
      </c>
      <c r="D1394" s="2">
        <v>45</v>
      </c>
      <c r="E1394" s="6">
        <v>27140</v>
      </c>
      <c r="F1394" s="7">
        <v>43913.544745370367</v>
      </c>
      <c r="G1394" s="69" t="s">
        <v>4</v>
      </c>
      <c r="H1394" s="68">
        <v>771</v>
      </c>
      <c r="I1394" s="8">
        <f t="shared" si="112"/>
        <v>7.71</v>
      </c>
      <c r="J1394" s="93">
        <v>2.972</v>
      </c>
      <c r="K1394" s="69">
        <v>100</v>
      </c>
      <c r="L1394" s="68">
        <v>380</v>
      </c>
      <c r="M1394" s="8">
        <f t="shared" si="113"/>
        <v>3.8</v>
      </c>
      <c r="N1394" s="93">
        <v>2.0649999999999999</v>
      </c>
      <c r="O1394" s="69">
        <v>100</v>
      </c>
      <c r="P1394" s="181">
        <f t="shared" si="114"/>
        <v>2.0289473684210528</v>
      </c>
      <c r="Q1394" s="77" t="s">
        <v>716</v>
      </c>
      <c r="V1394" s="84">
        <v>0.40625</v>
      </c>
      <c r="W1394" s="85">
        <v>0.54861111111111105</v>
      </c>
      <c r="X1394" s="86">
        <f t="shared" si="115"/>
        <v>0.14236111111111105</v>
      </c>
    </row>
    <row r="1395" spans="1:24" x14ac:dyDescent="0.3">
      <c r="A1395" s="44" t="s">
        <v>9847</v>
      </c>
      <c r="B1395" s="68" t="s">
        <v>766</v>
      </c>
      <c r="C1395" s="2" t="s">
        <v>1</v>
      </c>
      <c r="D1395" s="2">
        <v>61</v>
      </c>
      <c r="E1395" s="6">
        <v>21350</v>
      </c>
      <c r="F1395" s="7">
        <v>43913.564745370371</v>
      </c>
      <c r="G1395" s="69" t="s">
        <v>4</v>
      </c>
      <c r="H1395" s="68">
        <v>1304</v>
      </c>
      <c r="I1395" s="8">
        <f t="shared" si="112"/>
        <v>13.04</v>
      </c>
      <c r="J1395" s="93">
        <v>4.07</v>
      </c>
      <c r="K1395" s="69">
        <v>100</v>
      </c>
      <c r="L1395" s="68">
        <v>273</v>
      </c>
      <c r="M1395" s="8">
        <f t="shared" si="113"/>
        <v>2.73</v>
      </c>
      <c r="N1395" s="93">
        <v>1.575</v>
      </c>
      <c r="O1395" s="69">
        <v>100</v>
      </c>
      <c r="P1395" s="181">
        <f t="shared" si="114"/>
        <v>4.7765567765567765</v>
      </c>
      <c r="Q1395" s="77" t="s">
        <v>716</v>
      </c>
      <c r="V1395" s="84">
        <v>0.4152777777777778</v>
      </c>
      <c r="W1395" s="85">
        <v>0.56944444444444442</v>
      </c>
      <c r="X1395" s="86">
        <f t="shared" si="115"/>
        <v>0.15416666666666662</v>
      </c>
    </row>
    <row r="1396" spans="1:24" x14ac:dyDescent="0.3">
      <c r="A1396" s="44" t="s">
        <v>2312</v>
      </c>
      <c r="B1396" s="68" t="s">
        <v>91</v>
      </c>
      <c r="C1396" s="2" t="s">
        <v>1</v>
      </c>
      <c r="D1396" s="2">
        <v>77</v>
      </c>
      <c r="E1396" s="6">
        <v>15451</v>
      </c>
      <c r="F1396" s="7">
        <v>43913.588090277779</v>
      </c>
      <c r="G1396" s="69" t="s">
        <v>4</v>
      </c>
      <c r="H1396" s="68">
        <v>1954</v>
      </c>
      <c r="I1396" s="8">
        <f t="shared" si="112"/>
        <v>19.54</v>
      </c>
      <c r="J1396" s="93">
        <v>4.7679999999999998</v>
      </c>
      <c r="K1396" s="69">
        <v>100</v>
      </c>
      <c r="L1396" s="68">
        <v>818</v>
      </c>
      <c r="M1396" s="8">
        <f t="shared" si="113"/>
        <v>8.18</v>
      </c>
      <c r="N1396" s="93">
        <v>3.0630000000000002</v>
      </c>
      <c r="O1396" s="69">
        <v>100</v>
      </c>
      <c r="P1396" s="181">
        <f t="shared" si="114"/>
        <v>2.388753056234719</v>
      </c>
      <c r="Q1396" s="77" t="s">
        <v>716</v>
      </c>
      <c r="V1396" s="84">
        <v>0.43263888888888885</v>
      </c>
      <c r="W1396" s="85">
        <v>0.59375</v>
      </c>
      <c r="X1396" s="86">
        <f t="shared" si="115"/>
        <v>0.16111111111111115</v>
      </c>
    </row>
    <row r="1397" spans="1:24" x14ac:dyDescent="0.3">
      <c r="A1397" s="44" t="s">
        <v>9848</v>
      </c>
      <c r="B1397" s="68" t="s">
        <v>9849</v>
      </c>
      <c r="C1397" s="2" t="s">
        <v>6</v>
      </c>
      <c r="D1397" s="2">
        <v>23</v>
      </c>
      <c r="E1397" s="6">
        <v>35339</v>
      </c>
      <c r="F1397" s="7">
        <v>43913.608912037038</v>
      </c>
      <c r="G1397" s="69" t="s">
        <v>4</v>
      </c>
      <c r="H1397" s="68">
        <v>472</v>
      </c>
      <c r="I1397" s="8">
        <f t="shared" si="112"/>
        <v>4.7676767676767673</v>
      </c>
      <c r="J1397" s="93">
        <v>2.113</v>
      </c>
      <c r="K1397" s="69">
        <v>99</v>
      </c>
      <c r="L1397" s="68">
        <v>192</v>
      </c>
      <c r="M1397" s="8">
        <f t="shared" si="113"/>
        <v>1.9393939393939394</v>
      </c>
      <c r="N1397" s="93">
        <v>1.6890000000000001</v>
      </c>
      <c r="O1397" s="69">
        <v>99</v>
      </c>
      <c r="P1397" s="181">
        <f t="shared" si="114"/>
        <v>2.458333333333333</v>
      </c>
      <c r="Q1397" s="77" t="s">
        <v>716</v>
      </c>
      <c r="V1397" s="84">
        <v>0.44791666666666669</v>
      </c>
      <c r="W1397" s="85">
        <v>0.61458333333333337</v>
      </c>
      <c r="X1397" s="86">
        <f t="shared" si="115"/>
        <v>0.16666666666666669</v>
      </c>
    </row>
    <row r="1398" spans="1:24" x14ac:dyDescent="0.3">
      <c r="A1398" s="44" t="s">
        <v>9850</v>
      </c>
      <c r="B1398" s="68" t="s">
        <v>9851</v>
      </c>
      <c r="C1398" s="2" t="s">
        <v>6</v>
      </c>
      <c r="D1398" s="2">
        <v>41</v>
      </c>
      <c r="E1398" s="6">
        <v>28588</v>
      </c>
      <c r="F1398" s="7">
        <v>43913.62054398148</v>
      </c>
      <c r="G1398" s="69" t="s">
        <v>4</v>
      </c>
      <c r="H1398" s="68">
        <v>942</v>
      </c>
      <c r="I1398" s="8">
        <f t="shared" si="112"/>
        <v>9.42</v>
      </c>
      <c r="J1398" s="93">
        <v>3.1280000000000001</v>
      </c>
      <c r="K1398" s="69">
        <v>100</v>
      </c>
      <c r="L1398" s="68">
        <v>314</v>
      </c>
      <c r="M1398" s="8">
        <f t="shared" si="113"/>
        <v>3.14</v>
      </c>
      <c r="N1398" s="93">
        <v>1.752</v>
      </c>
      <c r="O1398" s="69">
        <v>100</v>
      </c>
      <c r="P1398" s="181">
        <f t="shared" si="114"/>
        <v>3</v>
      </c>
      <c r="Q1398" s="77" t="s">
        <v>716</v>
      </c>
      <c r="V1398" s="84">
        <v>0.4513888888888889</v>
      </c>
      <c r="W1398" s="85">
        <v>0.625</v>
      </c>
      <c r="X1398" s="86">
        <f t="shared" si="115"/>
        <v>0.1736111111111111</v>
      </c>
    </row>
    <row r="1399" spans="1:24" x14ac:dyDescent="0.3">
      <c r="A1399" s="44" t="s">
        <v>9852</v>
      </c>
      <c r="B1399" s="68" t="s">
        <v>9853</v>
      </c>
      <c r="C1399" s="2" t="s">
        <v>1</v>
      </c>
      <c r="D1399" s="2">
        <v>76</v>
      </c>
      <c r="E1399" s="6">
        <v>16119</v>
      </c>
      <c r="F1399" s="7">
        <v>43913.643043981479</v>
      </c>
      <c r="G1399" s="69" t="s">
        <v>4</v>
      </c>
      <c r="H1399" s="68">
        <v>2576</v>
      </c>
      <c r="I1399" s="8">
        <f t="shared" si="112"/>
        <v>25.76</v>
      </c>
      <c r="J1399" s="93">
        <v>5.0709999999999997</v>
      </c>
      <c r="K1399" s="69">
        <v>100</v>
      </c>
      <c r="L1399" s="68">
        <v>562</v>
      </c>
      <c r="M1399" s="8">
        <f t="shared" si="113"/>
        <v>5.62</v>
      </c>
      <c r="N1399" s="93">
        <v>2.4319999999999999</v>
      </c>
      <c r="O1399" s="69">
        <v>100</v>
      </c>
      <c r="P1399" s="181">
        <f t="shared" si="114"/>
        <v>4.5836298932384345</v>
      </c>
      <c r="Q1399" s="77" t="s">
        <v>716</v>
      </c>
      <c r="V1399" s="84">
        <v>0.48472222222222222</v>
      </c>
      <c r="W1399" s="85">
        <v>0.64930555555555558</v>
      </c>
      <c r="X1399" s="86">
        <f t="shared" si="115"/>
        <v>0.16458333333333336</v>
      </c>
    </row>
    <row r="1400" spans="1:24" x14ac:dyDescent="0.3">
      <c r="A1400" s="44" t="s">
        <v>7916</v>
      </c>
      <c r="B1400" s="68" t="s">
        <v>7917</v>
      </c>
      <c r="C1400" s="2" t="s">
        <v>1</v>
      </c>
      <c r="D1400" s="2">
        <v>68</v>
      </c>
      <c r="E1400" s="6">
        <v>18730</v>
      </c>
      <c r="F1400" s="7">
        <v>43913.657581018517</v>
      </c>
      <c r="G1400" s="69" t="s">
        <v>4</v>
      </c>
      <c r="H1400" s="68">
        <v>1603</v>
      </c>
      <c r="I1400" s="8">
        <f t="shared" si="112"/>
        <v>16.03</v>
      </c>
      <c r="J1400" s="93">
        <v>4.7300000000000004</v>
      </c>
      <c r="K1400" s="69">
        <v>100</v>
      </c>
      <c r="L1400" s="68">
        <v>554</v>
      </c>
      <c r="M1400" s="8">
        <f t="shared" si="113"/>
        <v>5.54</v>
      </c>
      <c r="N1400" s="93">
        <v>2.19</v>
      </c>
      <c r="O1400" s="69">
        <v>100</v>
      </c>
      <c r="P1400" s="181">
        <f t="shared" si="114"/>
        <v>2.8935018050541519</v>
      </c>
      <c r="Q1400" s="77" t="s">
        <v>716</v>
      </c>
      <c r="V1400" s="84">
        <v>0.5</v>
      </c>
      <c r="W1400" s="85">
        <v>0.66319444444444442</v>
      </c>
      <c r="X1400" s="86">
        <f t="shared" si="115"/>
        <v>0.16319444444444442</v>
      </c>
    </row>
    <row r="1401" spans="1:24" x14ac:dyDescent="0.3">
      <c r="A1401" s="44" t="s">
        <v>9854</v>
      </c>
      <c r="B1401" s="68" t="s">
        <v>289</v>
      </c>
      <c r="C1401" s="2" t="s">
        <v>1</v>
      </c>
      <c r="D1401" s="2">
        <v>64</v>
      </c>
      <c r="E1401" s="6">
        <v>20528</v>
      </c>
      <c r="F1401" s="7">
        <v>43913.671006944445</v>
      </c>
      <c r="G1401" s="69" t="s">
        <v>4</v>
      </c>
      <c r="H1401" s="68">
        <v>2060</v>
      </c>
      <c r="I1401" s="8">
        <f t="shared" si="112"/>
        <v>20.80808080808081</v>
      </c>
      <c r="J1401" s="93">
        <v>4.7110000000000003</v>
      </c>
      <c r="K1401" s="69">
        <v>99</v>
      </c>
      <c r="L1401" s="68">
        <v>657</v>
      </c>
      <c r="M1401" s="8">
        <f t="shared" si="113"/>
        <v>6.6363636363636367</v>
      </c>
      <c r="N1401" s="93">
        <v>2.88</v>
      </c>
      <c r="O1401" s="69">
        <v>99</v>
      </c>
      <c r="P1401" s="181">
        <f t="shared" si="114"/>
        <v>3.1354642313546424</v>
      </c>
      <c r="Q1401" s="77" t="s">
        <v>716</v>
      </c>
      <c r="V1401" s="84">
        <v>0.5131944444444444</v>
      </c>
      <c r="W1401" s="85">
        <v>0.67361111111111116</v>
      </c>
      <c r="X1401" s="86">
        <f t="shared" si="115"/>
        <v>0.16041666666666676</v>
      </c>
    </row>
    <row r="1402" spans="1:24" x14ac:dyDescent="0.3">
      <c r="A1402" s="44" t="s">
        <v>9855</v>
      </c>
      <c r="B1402" s="68" t="s">
        <v>9856</v>
      </c>
      <c r="C1402" s="2" t="s">
        <v>1</v>
      </c>
      <c r="D1402" s="2">
        <v>31</v>
      </c>
      <c r="E1402" s="6">
        <v>32303</v>
      </c>
      <c r="F1402" s="7">
        <v>43914.442743055559</v>
      </c>
      <c r="G1402" s="69" t="s">
        <v>71</v>
      </c>
      <c r="H1402" s="68">
        <v>1134</v>
      </c>
      <c r="I1402" s="8">
        <f t="shared" si="112"/>
        <v>11.34</v>
      </c>
      <c r="J1402" s="93">
        <v>3.742</v>
      </c>
      <c r="K1402" s="69">
        <v>100</v>
      </c>
      <c r="L1402" s="68">
        <v>592</v>
      </c>
      <c r="M1402" s="8">
        <f t="shared" si="113"/>
        <v>5.92</v>
      </c>
      <c r="N1402" s="93">
        <v>2.3250000000000002</v>
      </c>
      <c r="O1402" s="69">
        <v>100</v>
      </c>
      <c r="P1402" s="181">
        <f t="shared" si="114"/>
        <v>1.9155405405405406</v>
      </c>
      <c r="Q1402" s="77" t="s">
        <v>716</v>
      </c>
      <c r="V1402" s="84">
        <v>0.44791666666666669</v>
      </c>
      <c r="W1402" s="85">
        <v>0.59027777777777779</v>
      </c>
      <c r="X1402" s="86">
        <f t="shared" si="115"/>
        <v>0.1423611111111111</v>
      </c>
    </row>
    <row r="1403" spans="1:24" x14ac:dyDescent="0.3">
      <c r="A1403" s="44" t="s">
        <v>2643</v>
      </c>
      <c r="B1403" s="68" t="s">
        <v>1194</v>
      </c>
      <c r="C1403" s="2" t="s">
        <v>1</v>
      </c>
      <c r="D1403" s="2">
        <v>43</v>
      </c>
      <c r="E1403" s="6">
        <v>27970</v>
      </c>
      <c r="F1403" s="7">
        <v>43914.517222222225</v>
      </c>
      <c r="G1403" s="69" t="s">
        <v>4</v>
      </c>
      <c r="H1403" s="68">
        <v>1312</v>
      </c>
      <c r="I1403" s="8">
        <f t="shared" si="112"/>
        <v>13.12</v>
      </c>
      <c r="J1403" s="93">
        <v>3.6720000000000002</v>
      </c>
      <c r="K1403" s="69">
        <v>100</v>
      </c>
      <c r="L1403" s="68">
        <v>325</v>
      </c>
      <c r="M1403" s="8">
        <f t="shared" si="113"/>
        <v>3.25</v>
      </c>
      <c r="N1403" s="93">
        <v>2.0419999999999998</v>
      </c>
      <c r="O1403" s="69">
        <v>100</v>
      </c>
      <c r="P1403" s="181">
        <f t="shared" si="114"/>
        <v>4.0369230769230766</v>
      </c>
      <c r="Q1403" s="77" t="s">
        <v>716</v>
      </c>
      <c r="V1403" s="84">
        <v>0.37291666666666662</v>
      </c>
      <c r="W1403" s="85">
        <v>0.52083333333333337</v>
      </c>
      <c r="X1403" s="86">
        <f t="shared" si="115"/>
        <v>0.14791666666666675</v>
      </c>
    </row>
    <row r="1404" spans="1:24" x14ac:dyDescent="0.3">
      <c r="A1404" s="44" t="s">
        <v>9857</v>
      </c>
      <c r="B1404" s="68" t="s">
        <v>281</v>
      </c>
      <c r="C1404" s="2" t="s">
        <v>1</v>
      </c>
      <c r="D1404" s="2">
        <v>51</v>
      </c>
      <c r="E1404" s="6">
        <v>25213</v>
      </c>
      <c r="F1404" s="7">
        <v>43914.528217592589</v>
      </c>
      <c r="G1404" s="69" t="s">
        <v>4</v>
      </c>
      <c r="H1404" s="68">
        <v>1304</v>
      </c>
      <c r="I1404" s="8">
        <f t="shared" si="112"/>
        <v>13.171717171717171</v>
      </c>
      <c r="J1404" s="93">
        <v>4.008</v>
      </c>
      <c r="K1404" s="69">
        <v>99</v>
      </c>
      <c r="L1404" s="68">
        <v>229</v>
      </c>
      <c r="M1404" s="8">
        <f t="shared" si="113"/>
        <v>2.3131313131313131</v>
      </c>
      <c r="N1404" s="93">
        <v>1.5820000000000001</v>
      </c>
      <c r="O1404" s="69">
        <v>99</v>
      </c>
      <c r="P1404" s="181">
        <f t="shared" si="114"/>
        <v>5.6943231441048034</v>
      </c>
      <c r="Q1404" s="77" t="s">
        <v>716</v>
      </c>
      <c r="V1404" s="84">
        <v>0.38750000000000001</v>
      </c>
      <c r="W1404" s="85">
        <v>0.53472222222222221</v>
      </c>
      <c r="X1404" s="86">
        <f t="shared" si="115"/>
        <v>0.1472222222222222</v>
      </c>
    </row>
    <row r="1405" spans="1:24" x14ac:dyDescent="0.3">
      <c r="A1405" s="44" t="s">
        <v>9858</v>
      </c>
      <c r="B1405" s="68" t="s">
        <v>9859</v>
      </c>
      <c r="C1405" s="2" t="s">
        <v>1</v>
      </c>
      <c r="D1405" s="2">
        <v>50</v>
      </c>
      <c r="E1405" s="6">
        <v>25557</v>
      </c>
      <c r="F1405" s="7">
        <v>43914.539930555555</v>
      </c>
      <c r="G1405" s="69" t="s">
        <v>4</v>
      </c>
      <c r="H1405" s="68">
        <v>1187</v>
      </c>
      <c r="I1405" s="8">
        <f t="shared" si="112"/>
        <v>11.98989898989899</v>
      </c>
      <c r="J1405" s="93">
        <v>3.6269999999999998</v>
      </c>
      <c r="K1405" s="69">
        <v>99</v>
      </c>
      <c r="L1405" s="68">
        <v>437</v>
      </c>
      <c r="M1405" s="8">
        <f t="shared" si="113"/>
        <v>4.4141414141414144</v>
      </c>
      <c r="N1405" s="93">
        <v>2.4449999999999998</v>
      </c>
      <c r="O1405" s="69">
        <v>99</v>
      </c>
      <c r="P1405" s="181">
        <f t="shared" si="114"/>
        <v>2.7162471395881003</v>
      </c>
      <c r="Q1405" s="77" t="s">
        <v>716</v>
      </c>
      <c r="V1405" s="84">
        <v>0.40069444444444446</v>
      </c>
      <c r="W1405" s="85">
        <v>0.54513888888888895</v>
      </c>
      <c r="X1405" s="86">
        <f t="shared" si="115"/>
        <v>0.14444444444444449</v>
      </c>
    </row>
    <row r="1406" spans="1:24" x14ac:dyDescent="0.3">
      <c r="A1406" s="44" t="s">
        <v>2585</v>
      </c>
      <c r="B1406" s="68" t="s">
        <v>1138</v>
      </c>
      <c r="C1406" s="2" t="s">
        <v>1</v>
      </c>
      <c r="D1406" s="2">
        <v>46</v>
      </c>
      <c r="E1406" s="6">
        <v>26979</v>
      </c>
      <c r="F1406" s="7">
        <v>43914.562280092592</v>
      </c>
      <c r="G1406" s="69" t="s">
        <v>4</v>
      </c>
      <c r="H1406" s="68">
        <v>1089</v>
      </c>
      <c r="I1406" s="8">
        <f t="shared" si="112"/>
        <v>10.89</v>
      </c>
      <c r="J1406" s="93">
        <v>3.9260000000000002</v>
      </c>
      <c r="K1406" s="69">
        <v>100</v>
      </c>
      <c r="L1406" s="68">
        <v>329</v>
      </c>
      <c r="M1406" s="8">
        <f t="shared" si="113"/>
        <v>3.29</v>
      </c>
      <c r="N1406" s="93">
        <v>1.69</v>
      </c>
      <c r="O1406" s="69">
        <v>100</v>
      </c>
      <c r="P1406" s="181">
        <f t="shared" si="114"/>
        <v>3.3100303951367782</v>
      </c>
      <c r="Q1406" s="77" t="s">
        <v>716</v>
      </c>
      <c r="V1406" s="84">
        <v>0.41111111111111115</v>
      </c>
      <c r="W1406" s="85">
        <v>0.57291666666666663</v>
      </c>
      <c r="X1406" s="86">
        <f t="shared" si="115"/>
        <v>0.16180555555555548</v>
      </c>
    </row>
    <row r="1407" spans="1:24" x14ac:dyDescent="0.3">
      <c r="A1407" s="44" t="s">
        <v>9860</v>
      </c>
      <c r="B1407" s="68" t="s">
        <v>619</v>
      </c>
      <c r="C1407" s="2" t="s">
        <v>1</v>
      </c>
      <c r="D1407" s="2">
        <v>46</v>
      </c>
      <c r="E1407" s="6">
        <v>26766</v>
      </c>
      <c r="F1407" s="7">
        <v>43914.574097222219</v>
      </c>
      <c r="G1407" s="69" t="s">
        <v>4</v>
      </c>
      <c r="H1407" s="68">
        <v>1129</v>
      </c>
      <c r="I1407" s="8">
        <f t="shared" si="112"/>
        <v>11.29</v>
      </c>
      <c r="J1407" s="93">
        <v>3.633</v>
      </c>
      <c r="K1407" s="69">
        <v>100</v>
      </c>
      <c r="L1407" s="68">
        <v>311</v>
      </c>
      <c r="M1407" s="8">
        <f t="shared" si="113"/>
        <v>3.11</v>
      </c>
      <c r="N1407" s="93">
        <v>1.88</v>
      </c>
      <c r="O1407" s="69">
        <v>100</v>
      </c>
      <c r="P1407" s="181">
        <f t="shared" si="114"/>
        <v>3.630225080385852</v>
      </c>
      <c r="Q1407" s="77" t="s">
        <v>716</v>
      </c>
      <c r="V1407" s="84">
        <v>0.43611111111111112</v>
      </c>
      <c r="W1407" s="85">
        <v>0.57986111111111105</v>
      </c>
      <c r="X1407" s="86">
        <f t="shared" si="115"/>
        <v>0.14374999999999993</v>
      </c>
    </row>
    <row r="1408" spans="1:24" x14ac:dyDescent="0.3">
      <c r="A1408" s="44" t="s">
        <v>9861</v>
      </c>
      <c r="B1408" s="68" t="s">
        <v>630</v>
      </c>
      <c r="C1408" s="2" t="s">
        <v>1</v>
      </c>
      <c r="D1408" s="2">
        <v>75</v>
      </c>
      <c r="E1408" s="6">
        <v>16198</v>
      </c>
      <c r="F1408" s="7">
        <v>43914.605057870373</v>
      </c>
      <c r="G1408" s="69" t="s">
        <v>4</v>
      </c>
      <c r="H1408" s="68">
        <v>1676</v>
      </c>
      <c r="I1408" s="8">
        <f t="shared" si="112"/>
        <v>16.929292929292931</v>
      </c>
      <c r="J1408" s="93">
        <v>4.0030000000000001</v>
      </c>
      <c r="K1408" s="69">
        <v>99</v>
      </c>
      <c r="L1408" s="68">
        <v>634</v>
      </c>
      <c r="M1408" s="8">
        <f t="shared" si="113"/>
        <v>6.404040404040404</v>
      </c>
      <c r="N1408" s="93">
        <v>2.871</v>
      </c>
      <c r="O1408" s="69">
        <v>99</v>
      </c>
      <c r="P1408" s="181">
        <f t="shared" si="114"/>
        <v>2.6435331230283916</v>
      </c>
      <c r="Q1408" s="77" t="s">
        <v>716</v>
      </c>
      <c r="V1408" s="84">
        <v>0.46458333333333335</v>
      </c>
      <c r="W1408" s="85">
        <v>0.61111111111111105</v>
      </c>
      <c r="X1408" s="86">
        <f t="shared" si="115"/>
        <v>0.1465277777777777</v>
      </c>
    </row>
    <row r="1409" spans="1:24" x14ac:dyDescent="0.3">
      <c r="A1409" s="44" t="s">
        <v>5315</v>
      </c>
      <c r="B1409" s="68" t="s">
        <v>1148</v>
      </c>
      <c r="C1409" s="2" t="s">
        <v>1</v>
      </c>
      <c r="D1409" s="2">
        <v>39</v>
      </c>
      <c r="E1409" s="6">
        <v>29492</v>
      </c>
      <c r="F1409" s="7">
        <v>43914.62604166667</v>
      </c>
      <c r="G1409" s="69" t="s">
        <v>4</v>
      </c>
      <c r="H1409" s="68">
        <v>957</v>
      </c>
      <c r="I1409" s="8">
        <f t="shared" si="112"/>
        <v>9.6666666666666661</v>
      </c>
      <c r="J1409" s="93">
        <v>3.0369999999999999</v>
      </c>
      <c r="K1409" s="69">
        <v>99</v>
      </c>
      <c r="L1409" s="68">
        <v>242</v>
      </c>
      <c r="M1409" s="8">
        <f t="shared" si="113"/>
        <v>2.4444444444444446</v>
      </c>
      <c r="N1409" s="93">
        <v>1.5</v>
      </c>
      <c r="O1409" s="69">
        <v>99</v>
      </c>
      <c r="P1409" s="181">
        <f t="shared" si="114"/>
        <v>3.9545454545454541</v>
      </c>
      <c r="Q1409" s="77" t="s">
        <v>716</v>
      </c>
      <c r="V1409" s="84">
        <v>0.47083333333333338</v>
      </c>
      <c r="W1409" s="85">
        <v>0.63194444444444442</v>
      </c>
      <c r="X1409" s="86">
        <f t="shared" si="115"/>
        <v>0.16111111111111104</v>
      </c>
    </row>
    <row r="1410" spans="1:24" x14ac:dyDescent="0.3">
      <c r="A1410" s="44" t="s">
        <v>9862</v>
      </c>
      <c r="B1410" s="68" t="s">
        <v>9863</v>
      </c>
      <c r="C1410" s="2" t="s">
        <v>1</v>
      </c>
      <c r="D1410" s="2">
        <v>67</v>
      </c>
      <c r="E1410" s="6">
        <v>19366</v>
      </c>
      <c r="F1410" s="7">
        <v>43914.638310185182</v>
      </c>
      <c r="G1410" s="69" t="s">
        <v>4</v>
      </c>
      <c r="H1410" s="68">
        <v>2882</v>
      </c>
      <c r="I1410" s="8">
        <f t="shared" si="112"/>
        <v>28.82</v>
      </c>
      <c r="J1410" s="93">
        <v>5.4429999999999996</v>
      </c>
      <c r="K1410" s="69">
        <v>100</v>
      </c>
      <c r="L1410" s="68">
        <v>604</v>
      </c>
      <c r="M1410" s="8">
        <f t="shared" si="113"/>
        <v>6.04</v>
      </c>
      <c r="N1410" s="93">
        <v>2.42</v>
      </c>
      <c r="O1410" s="69">
        <v>100</v>
      </c>
      <c r="P1410" s="181">
        <f t="shared" si="114"/>
        <v>4.7715231788079473</v>
      </c>
      <c r="Q1410" s="77" t="s">
        <v>716</v>
      </c>
      <c r="V1410" s="84">
        <v>0.48958333333333331</v>
      </c>
      <c r="W1410" s="85">
        <v>0.64583333333333337</v>
      </c>
      <c r="X1410" s="86">
        <f t="shared" si="115"/>
        <v>0.15625000000000006</v>
      </c>
    </row>
    <row r="1411" spans="1:24" x14ac:dyDescent="0.3">
      <c r="A1411" s="44" t="s">
        <v>9864</v>
      </c>
      <c r="B1411" s="68" t="s">
        <v>9865</v>
      </c>
      <c r="C1411" s="2" t="s">
        <v>6</v>
      </c>
      <c r="D1411" s="2">
        <v>70</v>
      </c>
      <c r="E1411" s="6">
        <v>18070</v>
      </c>
      <c r="F1411" s="7">
        <v>43914.648796296293</v>
      </c>
      <c r="G1411" s="69" t="s">
        <v>4</v>
      </c>
      <c r="H1411" s="68">
        <v>970</v>
      </c>
      <c r="I1411" s="8">
        <f t="shared" ref="I1411:I1474" si="116">H1411/K1411</f>
        <v>9.7979797979797976</v>
      </c>
      <c r="J1411" s="93">
        <v>3.1269999999999998</v>
      </c>
      <c r="K1411" s="69">
        <v>99</v>
      </c>
      <c r="L1411" s="68">
        <v>517</v>
      </c>
      <c r="M1411" s="8">
        <f t="shared" ref="M1411:M1474" si="117">L1411/O1411</f>
        <v>5.2222222222222223</v>
      </c>
      <c r="N1411" s="93">
        <v>2.31</v>
      </c>
      <c r="O1411" s="69">
        <v>99</v>
      </c>
      <c r="P1411" s="181">
        <f t="shared" ref="P1411:P1474" si="118">I1411/M1411</f>
        <v>1.8762088974854931</v>
      </c>
      <c r="Q1411" s="77" t="s">
        <v>716</v>
      </c>
      <c r="V1411" s="84">
        <v>0.50486111111111109</v>
      </c>
      <c r="W1411" s="85">
        <v>0.65277777777777779</v>
      </c>
      <c r="X1411" s="86">
        <f t="shared" ref="X1411:X1474" si="119">IF(AND(W1411&lt;&gt;0,V1411&lt;&gt;0),W1411-V1411,"No_data")</f>
        <v>0.1479166666666667</v>
      </c>
    </row>
    <row r="1412" spans="1:24" x14ac:dyDescent="0.3">
      <c r="A1412" s="44" t="s">
        <v>9866</v>
      </c>
      <c r="B1412" s="68" t="s">
        <v>1327</v>
      </c>
      <c r="C1412" s="2" t="s">
        <v>1</v>
      </c>
      <c r="D1412" s="2">
        <v>54</v>
      </c>
      <c r="E1412" s="6">
        <v>23837</v>
      </c>
      <c r="F1412" s="7">
        <v>43915.515706018516</v>
      </c>
      <c r="G1412" s="69" t="s">
        <v>4</v>
      </c>
      <c r="H1412" s="68">
        <v>1960</v>
      </c>
      <c r="I1412" s="8">
        <f t="shared" si="116"/>
        <v>19.600000000000001</v>
      </c>
      <c r="J1412" s="93">
        <v>4.5190000000000001</v>
      </c>
      <c r="K1412" s="69">
        <v>100</v>
      </c>
      <c r="L1412" s="68">
        <v>330</v>
      </c>
      <c r="M1412" s="8">
        <f t="shared" si="117"/>
        <v>3.3</v>
      </c>
      <c r="N1412" s="93">
        <v>1.9039999999999999</v>
      </c>
      <c r="O1412" s="69">
        <v>100</v>
      </c>
      <c r="P1412" s="181">
        <f t="shared" si="118"/>
        <v>5.9393939393939403</v>
      </c>
      <c r="Q1412" s="77" t="s">
        <v>716</v>
      </c>
      <c r="V1412" s="84">
        <v>0.36805555555555558</v>
      </c>
      <c r="W1412" s="85">
        <v>0.52083333333333337</v>
      </c>
      <c r="X1412" s="86">
        <f t="shared" si="119"/>
        <v>0.15277777777777779</v>
      </c>
    </row>
    <row r="1413" spans="1:24" x14ac:dyDescent="0.3">
      <c r="A1413" s="44" t="s">
        <v>9867</v>
      </c>
      <c r="B1413" s="68" t="s">
        <v>118</v>
      </c>
      <c r="C1413" s="2" t="s">
        <v>1</v>
      </c>
      <c r="D1413" s="2">
        <v>40</v>
      </c>
      <c r="E1413" s="6">
        <v>29047</v>
      </c>
      <c r="F1413" s="7">
        <v>43915.526909722219</v>
      </c>
      <c r="G1413" s="69" t="s">
        <v>4</v>
      </c>
      <c r="H1413" s="68">
        <v>1168</v>
      </c>
      <c r="I1413" s="8">
        <f t="shared" si="116"/>
        <v>11.797979797979798</v>
      </c>
      <c r="J1413" s="93">
        <v>3.597</v>
      </c>
      <c r="K1413" s="69">
        <v>99</v>
      </c>
      <c r="L1413" s="68">
        <v>409</v>
      </c>
      <c r="M1413" s="8">
        <f t="shared" si="117"/>
        <v>4.1313131313131315</v>
      </c>
      <c r="N1413" s="93">
        <v>2.0129999999999999</v>
      </c>
      <c r="O1413" s="69">
        <v>99</v>
      </c>
      <c r="P1413" s="181">
        <f t="shared" si="118"/>
        <v>2.8557457212713935</v>
      </c>
      <c r="Q1413" s="77" t="s">
        <v>716</v>
      </c>
      <c r="V1413" s="84">
        <v>0.39583333333333331</v>
      </c>
      <c r="W1413" s="85">
        <v>0.53125</v>
      </c>
      <c r="X1413" s="86">
        <f t="shared" si="119"/>
        <v>0.13541666666666669</v>
      </c>
    </row>
    <row r="1414" spans="1:24" x14ac:dyDescent="0.3">
      <c r="A1414" s="44" t="s">
        <v>9868</v>
      </c>
      <c r="B1414" s="68" t="s">
        <v>7</v>
      </c>
      <c r="C1414" s="2" t="s">
        <v>1</v>
      </c>
      <c r="D1414" s="2">
        <v>50</v>
      </c>
      <c r="E1414" s="6">
        <v>25301</v>
      </c>
      <c r="F1414" s="7">
        <v>43915.537719907406</v>
      </c>
      <c r="G1414" s="69" t="s">
        <v>4</v>
      </c>
      <c r="H1414" s="68">
        <v>1703</v>
      </c>
      <c r="I1414" s="8">
        <f t="shared" si="116"/>
        <v>17.03</v>
      </c>
      <c r="J1414" s="93">
        <v>4.798</v>
      </c>
      <c r="K1414" s="69">
        <v>100</v>
      </c>
      <c r="L1414" s="68">
        <v>409</v>
      </c>
      <c r="M1414" s="8">
        <f t="shared" si="117"/>
        <v>4.09</v>
      </c>
      <c r="N1414" s="93">
        <v>1.7929999999999999</v>
      </c>
      <c r="O1414" s="69">
        <v>100</v>
      </c>
      <c r="P1414" s="181">
        <f t="shared" si="118"/>
        <v>4.1638141809290961</v>
      </c>
      <c r="Q1414" s="77" t="s">
        <v>716</v>
      </c>
      <c r="V1414" s="84">
        <v>0.41041666666666665</v>
      </c>
      <c r="W1414" s="85">
        <v>0.54166666666666663</v>
      </c>
      <c r="X1414" s="86">
        <f t="shared" si="119"/>
        <v>0.13124999999999998</v>
      </c>
    </row>
    <row r="1415" spans="1:24" x14ac:dyDescent="0.3">
      <c r="A1415" s="44" t="s">
        <v>9869</v>
      </c>
      <c r="B1415" s="68" t="s">
        <v>791</v>
      </c>
      <c r="C1415" s="2" t="s">
        <v>1</v>
      </c>
      <c r="D1415" s="2">
        <v>57</v>
      </c>
      <c r="E1415" s="6">
        <v>22996</v>
      </c>
      <c r="F1415" s="7">
        <v>43915.558425925927</v>
      </c>
      <c r="G1415" s="69" t="s">
        <v>4</v>
      </c>
      <c r="H1415" s="68">
        <v>1770</v>
      </c>
      <c r="I1415" s="8">
        <f t="shared" si="116"/>
        <v>17.878787878787879</v>
      </c>
      <c r="J1415" s="93">
        <v>4.2069999999999999</v>
      </c>
      <c r="K1415" s="69">
        <v>99</v>
      </c>
      <c r="L1415" s="68">
        <v>357</v>
      </c>
      <c r="M1415" s="8">
        <f t="shared" si="117"/>
        <v>3.606060606060606</v>
      </c>
      <c r="N1415" s="93">
        <v>2.089</v>
      </c>
      <c r="O1415" s="69">
        <v>99</v>
      </c>
      <c r="P1415" s="181">
        <f t="shared" si="118"/>
        <v>4.9579831932773111</v>
      </c>
      <c r="Q1415" s="77" t="s">
        <v>716</v>
      </c>
      <c r="V1415" s="84">
        <v>0.42291666666666666</v>
      </c>
      <c r="W1415" s="85">
        <v>0.5625</v>
      </c>
      <c r="X1415" s="86">
        <f t="shared" si="119"/>
        <v>0.13958333333333334</v>
      </c>
    </row>
    <row r="1416" spans="1:24" x14ac:dyDescent="0.3">
      <c r="A1416" s="44" t="s">
        <v>9870</v>
      </c>
      <c r="B1416" s="68" t="s">
        <v>1793</v>
      </c>
      <c r="C1416" s="2" t="s">
        <v>1</v>
      </c>
      <c r="D1416" s="2">
        <v>51</v>
      </c>
      <c r="E1416" s="6">
        <v>25112</v>
      </c>
      <c r="F1416" s="7">
        <v>43915.570891203701</v>
      </c>
      <c r="G1416" s="69" t="s">
        <v>4</v>
      </c>
      <c r="H1416" s="68">
        <v>1716</v>
      </c>
      <c r="I1416" s="8">
        <f t="shared" si="116"/>
        <v>17.16</v>
      </c>
      <c r="J1416" s="93">
        <v>4.55</v>
      </c>
      <c r="K1416" s="69">
        <v>100</v>
      </c>
      <c r="L1416" s="68">
        <v>315</v>
      </c>
      <c r="M1416" s="8">
        <f t="shared" si="117"/>
        <v>3.15</v>
      </c>
      <c r="N1416" s="93">
        <v>1.9510000000000001</v>
      </c>
      <c r="O1416" s="69">
        <v>100</v>
      </c>
      <c r="P1416" s="181">
        <f t="shared" si="118"/>
        <v>5.4476190476190478</v>
      </c>
      <c r="Q1416" s="77" t="s">
        <v>716</v>
      </c>
      <c r="V1416" s="84">
        <v>0.4368055555555555</v>
      </c>
      <c r="W1416" s="85">
        <v>0.57638888888888895</v>
      </c>
      <c r="X1416" s="86">
        <f t="shared" si="119"/>
        <v>0.13958333333333345</v>
      </c>
    </row>
    <row r="1417" spans="1:24" x14ac:dyDescent="0.3">
      <c r="A1417" s="44" t="s">
        <v>9871</v>
      </c>
      <c r="B1417" s="68" t="s">
        <v>9872</v>
      </c>
      <c r="C1417" s="2" t="s">
        <v>6</v>
      </c>
      <c r="D1417" s="2">
        <v>46</v>
      </c>
      <c r="E1417" s="6">
        <v>26988</v>
      </c>
      <c r="F1417" s="7">
        <v>43915.584155092591</v>
      </c>
      <c r="G1417" s="69" t="s">
        <v>4</v>
      </c>
      <c r="H1417" s="68">
        <v>1031</v>
      </c>
      <c r="I1417" s="8">
        <f t="shared" si="116"/>
        <v>10.31</v>
      </c>
      <c r="J1417" s="93">
        <v>3.4279999999999999</v>
      </c>
      <c r="K1417" s="69">
        <v>100</v>
      </c>
      <c r="L1417" s="68">
        <v>243</v>
      </c>
      <c r="M1417" s="8">
        <f t="shared" si="117"/>
        <v>2.4300000000000002</v>
      </c>
      <c r="N1417" s="93">
        <v>1.4650000000000001</v>
      </c>
      <c r="O1417" s="69">
        <v>100</v>
      </c>
      <c r="P1417" s="181">
        <f t="shared" si="118"/>
        <v>4.2427983539094649</v>
      </c>
      <c r="Q1417" s="77" t="s">
        <v>716</v>
      </c>
      <c r="V1417" s="84">
        <v>0.43194444444444446</v>
      </c>
      <c r="W1417" s="85">
        <v>0.59027777777777779</v>
      </c>
      <c r="X1417" s="86">
        <f t="shared" si="119"/>
        <v>0.15833333333333333</v>
      </c>
    </row>
    <row r="1418" spans="1:24" x14ac:dyDescent="0.3">
      <c r="A1418" s="44" t="s">
        <v>9873</v>
      </c>
      <c r="B1418" s="68" t="s">
        <v>428</v>
      </c>
      <c r="C1418" s="2" t="s">
        <v>1</v>
      </c>
      <c r="D1418" s="2">
        <v>61</v>
      </c>
      <c r="E1418" s="6">
        <v>21335</v>
      </c>
      <c r="F1418" s="7">
        <v>43915.602847222224</v>
      </c>
      <c r="G1418" s="69" t="s">
        <v>4</v>
      </c>
      <c r="H1418" s="68">
        <v>2614</v>
      </c>
      <c r="I1418" s="8">
        <f t="shared" si="116"/>
        <v>26.14</v>
      </c>
      <c r="J1418" s="93">
        <v>5.774</v>
      </c>
      <c r="K1418" s="69">
        <v>100</v>
      </c>
      <c r="L1418" s="68">
        <v>460</v>
      </c>
      <c r="M1418" s="8">
        <f t="shared" si="117"/>
        <v>4.5999999999999996</v>
      </c>
      <c r="N1418" s="93">
        <v>2.1320000000000001</v>
      </c>
      <c r="O1418" s="69">
        <v>100</v>
      </c>
      <c r="P1418" s="181">
        <f t="shared" si="118"/>
        <v>5.6826086956521742</v>
      </c>
      <c r="Q1418" s="77" t="s">
        <v>716</v>
      </c>
      <c r="V1418" s="84">
        <v>0.4777777777777778</v>
      </c>
      <c r="W1418" s="85">
        <v>0.60416666666666663</v>
      </c>
      <c r="X1418" s="86">
        <f t="shared" si="119"/>
        <v>0.12638888888888883</v>
      </c>
    </row>
    <row r="1419" spans="1:24" x14ac:dyDescent="0.3">
      <c r="A1419" s="44" t="s">
        <v>9874</v>
      </c>
      <c r="B1419" s="68" t="s">
        <v>768</v>
      </c>
      <c r="C1419" s="2" t="s">
        <v>1</v>
      </c>
      <c r="D1419" s="2">
        <v>56</v>
      </c>
      <c r="E1419" s="6">
        <v>23174</v>
      </c>
      <c r="F1419" s="7">
        <v>43915.616226851853</v>
      </c>
      <c r="G1419" s="69" t="s">
        <v>4</v>
      </c>
      <c r="H1419" s="68">
        <v>1741</v>
      </c>
      <c r="I1419" s="8">
        <f t="shared" si="116"/>
        <v>17.585858585858585</v>
      </c>
      <c r="J1419" s="93">
        <v>4.468</v>
      </c>
      <c r="K1419" s="69">
        <v>99</v>
      </c>
      <c r="L1419" s="68">
        <v>290</v>
      </c>
      <c r="M1419" s="8">
        <f t="shared" si="117"/>
        <v>2.9292929292929295</v>
      </c>
      <c r="N1419" s="93">
        <v>1.643</v>
      </c>
      <c r="O1419" s="69">
        <v>99</v>
      </c>
      <c r="P1419" s="181">
        <f t="shared" si="118"/>
        <v>6.003448275862068</v>
      </c>
      <c r="Q1419" s="77" t="s">
        <v>716</v>
      </c>
      <c r="V1419" s="84">
        <v>0.4604166666666667</v>
      </c>
      <c r="W1419" s="85">
        <v>0.62152777777777779</v>
      </c>
      <c r="X1419" s="86">
        <f t="shared" si="119"/>
        <v>0.16111111111111109</v>
      </c>
    </row>
    <row r="1420" spans="1:24" x14ac:dyDescent="0.3">
      <c r="A1420" s="44" t="s">
        <v>9875</v>
      </c>
      <c r="B1420" s="68" t="s">
        <v>9876</v>
      </c>
      <c r="C1420" s="2" t="s">
        <v>1</v>
      </c>
      <c r="D1420" s="2">
        <v>47</v>
      </c>
      <c r="E1420" s="6">
        <v>26428</v>
      </c>
      <c r="F1420" s="7">
        <v>43915.635972222219</v>
      </c>
      <c r="G1420" s="69" t="s">
        <v>4</v>
      </c>
      <c r="H1420" s="68">
        <v>1332</v>
      </c>
      <c r="I1420" s="8">
        <f t="shared" si="116"/>
        <v>13.32</v>
      </c>
      <c r="J1420" s="93">
        <v>3.5619999999999998</v>
      </c>
      <c r="K1420" s="69">
        <v>100</v>
      </c>
      <c r="L1420" s="68">
        <v>523</v>
      </c>
      <c r="M1420" s="8">
        <f t="shared" si="117"/>
        <v>5.23</v>
      </c>
      <c r="N1420" s="93">
        <v>2.0339999999999998</v>
      </c>
      <c r="O1420" s="69">
        <v>100</v>
      </c>
      <c r="P1420" s="181">
        <f t="shared" si="118"/>
        <v>2.5468451242829828</v>
      </c>
      <c r="Q1420" s="77" t="s">
        <v>716</v>
      </c>
      <c r="V1420" s="84">
        <v>0.51666666666666672</v>
      </c>
      <c r="W1420" s="85">
        <v>0.64236111111111105</v>
      </c>
      <c r="X1420" s="86">
        <f t="shared" si="119"/>
        <v>0.12569444444444433</v>
      </c>
    </row>
    <row r="1421" spans="1:24" x14ac:dyDescent="0.3">
      <c r="A1421" s="44" t="s">
        <v>8710</v>
      </c>
      <c r="B1421" s="68" t="s">
        <v>848</v>
      </c>
      <c r="C1421" s="2" t="s">
        <v>1</v>
      </c>
      <c r="D1421" s="2">
        <v>47</v>
      </c>
      <c r="E1421" s="6">
        <v>26579</v>
      </c>
      <c r="F1421" s="7">
        <v>43916.516956018517</v>
      </c>
      <c r="G1421" s="69" t="s">
        <v>4</v>
      </c>
      <c r="H1421" s="68">
        <v>1170</v>
      </c>
      <c r="I1421" s="8">
        <f t="shared" si="116"/>
        <v>11.818181818181818</v>
      </c>
      <c r="J1421" s="93">
        <v>3.2989999999999999</v>
      </c>
      <c r="K1421" s="69">
        <v>99</v>
      </c>
      <c r="L1421" s="68">
        <v>240</v>
      </c>
      <c r="M1421" s="8">
        <f t="shared" si="117"/>
        <v>2.4242424242424243</v>
      </c>
      <c r="N1421" s="93">
        <v>1.506</v>
      </c>
      <c r="O1421" s="69">
        <v>99</v>
      </c>
      <c r="P1421" s="181">
        <f t="shared" si="118"/>
        <v>4.875</v>
      </c>
      <c r="Q1421" s="77" t="s">
        <v>716</v>
      </c>
      <c r="V1421" s="84">
        <v>0.36874999999999997</v>
      </c>
      <c r="W1421" s="85">
        <v>0.52083333333333337</v>
      </c>
      <c r="X1421" s="86">
        <f t="shared" si="119"/>
        <v>0.1520833333333334</v>
      </c>
    </row>
    <row r="1422" spans="1:24" x14ac:dyDescent="0.3">
      <c r="A1422" s="44" t="s">
        <v>2615</v>
      </c>
      <c r="B1422" s="68" t="s">
        <v>1164</v>
      </c>
      <c r="C1422" s="2" t="s">
        <v>1</v>
      </c>
      <c r="D1422" s="2">
        <v>38</v>
      </c>
      <c r="E1422" s="6">
        <v>29976</v>
      </c>
      <c r="F1422" s="7">
        <v>43916.527824074074</v>
      </c>
      <c r="G1422" s="69" t="s">
        <v>4</v>
      </c>
      <c r="H1422" s="68">
        <v>1030</v>
      </c>
      <c r="I1422" s="8">
        <f t="shared" si="116"/>
        <v>10.404040404040405</v>
      </c>
      <c r="J1422" s="93">
        <v>3.0129999999999999</v>
      </c>
      <c r="K1422" s="69">
        <v>99</v>
      </c>
      <c r="L1422" s="68">
        <v>307</v>
      </c>
      <c r="M1422" s="8">
        <f t="shared" si="117"/>
        <v>3.1010101010101012</v>
      </c>
      <c r="N1422" s="93">
        <v>1.8320000000000001</v>
      </c>
      <c r="O1422" s="69">
        <v>99</v>
      </c>
      <c r="P1422" s="181">
        <f t="shared" si="118"/>
        <v>3.3550488599348536</v>
      </c>
      <c r="Q1422" s="77" t="s">
        <v>716</v>
      </c>
      <c r="V1422" s="84">
        <v>0.39027777777777778</v>
      </c>
      <c r="W1422" s="85">
        <v>0.53472222222222221</v>
      </c>
      <c r="X1422" s="86">
        <f t="shared" si="119"/>
        <v>0.14444444444444443</v>
      </c>
    </row>
    <row r="1423" spans="1:24" x14ac:dyDescent="0.3">
      <c r="A1423" s="44" t="s">
        <v>9877</v>
      </c>
      <c r="B1423" s="68" t="s">
        <v>9878</v>
      </c>
      <c r="C1423" s="2" t="s">
        <v>6</v>
      </c>
      <c r="D1423" s="2">
        <v>60</v>
      </c>
      <c r="E1423" s="6">
        <v>21763</v>
      </c>
      <c r="F1423" s="7">
        <v>43916.542824074073</v>
      </c>
      <c r="G1423" s="69" t="s">
        <v>4</v>
      </c>
      <c r="H1423" s="68">
        <v>674</v>
      </c>
      <c r="I1423" s="8">
        <f t="shared" si="116"/>
        <v>6.808080808080808</v>
      </c>
      <c r="J1423" s="93">
        <v>2.7429999999999999</v>
      </c>
      <c r="K1423" s="69">
        <v>99</v>
      </c>
      <c r="L1423" s="68">
        <v>375</v>
      </c>
      <c r="M1423" s="8">
        <f t="shared" si="117"/>
        <v>3.7878787878787881</v>
      </c>
      <c r="N1423" s="93">
        <v>2.13</v>
      </c>
      <c r="O1423" s="69">
        <v>99</v>
      </c>
      <c r="P1423" s="181">
        <f t="shared" si="118"/>
        <v>1.7973333333333332</v>
      </c>
      <c r="Q1423" s="77" t="s">
        <v>716</v>
      </c>
      <c r="V1423" s="84">
        <v>0.38611111111111113</v>
      </c>
      <c r="W1423" s="85">
        <v>0.54861111111111105</v>
      </c>
      <c r="X1423" s="86">
        <f t="shared" si="119"/>
        <v>0.16249999999999992</v>
      </c>
    </row>
    <row r="1424" spans="1:24" x14ac:dyDescent="0.3">
      <c r="A1424" s="44" t="s">
        <v>9879</v>
      </c>
      <c r="B1424" s="68" t="s">
        <v>804</v>
      </c>
      <c r="C1424" s="2" t="s">
        <v>1</v>
      </c>
      <c r="D1424" s="2">
        <v>54</v>
      </c>
      <c r="E1424" s="6">
        <v>24180</v>
      </c>
      <c r="F1424" s="7">
        <v>43916.563055555554</v>
      </c>
      <c r="G1424" s="69" t="s">
        <v>4</v>
      </c>
      <c r="H1424" s="68">
        <v>1368</v>
      </c>
      <c r="I1424" s="8">
        <f t="shared" si="116"/>
        <v>13.818181818181818</v>
      </c>
      <c r="J1424" s="93">
        <v>3.9980000000000002</v>
      </c>
      <c r="K1424" s="69">
        <v>99</v>
      </c>
      <c r="L1424" s="68">
        <v>217</v>
      </c>
      <c r="M1424" s="8">
        <f t="shared" si="117"/>
        <v>2.191919191919192</v>
      </c>
      <c r="N1424" s="93">
        <v>1.5029999999999999</v>
      </c>
      <c r="O1424" s="69">
        <v>99</v>
      </c>
      <c r="P1424" s="181">
        <f t="shared" si="118"/>
        <v>6.3041474654377874</v>
      </c>
      <c r="Q1424" s="77" t="s">
        <v>716</v>
      </c>
      <c r="V1424" s="84">
        <v>0.4055555555555555</v>
      </c>
      <c r="W1424" s="85">
        <v>0.56597222222222221</v>
      </c>
      <c r="X1424" s="86">
        <f t="shared" si="119"/>
        <v>0.16041666666666671</v>
      </c>
    </row>
    <row r="1425" spans="1:24" x14ac:dyDescent="0.3">
      <c r="A1425" s="44" t="s">
        <v>9880</v>
      </c>
      <c r="B1425" s="68" t="s">
        <v>192</v>
      </c>
      <c r="C1425" s="2" t="s">
        <v>1</v>
      </c>
      <c r="D1425" s="2">
        <v>57</v>
      </c>
      <c r="E1425" s="6">
        <v>23084</v>
      </c>
      <c r="F1425" s="7">
        <v>43916.574756944443</v>
      </c>
      <c r="G1425" s="69" t="s">
        <v>4</v>
      </c>
      <c r="H1425" s="68">
        <v>1330</v>
      </c>
      <c r="I1425" s="8">
        <f t="shared" si="116"/>
        <v>13.3</v>
      </c>
      <c r="J1425" s="93">
        <v>3.9860000000000002</v>
      </c>
      <c r="K1425" s="69">
        <v>100</v>
      </c>
      <c r="L1425" s="68">
        <v>260</v>
      </c>
      <c r="M1425" s="8">
        <f t="shared" si="117"/>
        <v>2.6</v>
      </c>
      <c r="N1425" s="93">
        <v>1.484</v>
      </c>
      <c r="O1425" s="69">
        <v>100</v>
      </c>
      <c r="P1425" s="181">
        <f t="shared" si="118"/>
        <v>5.1153846153846159</v>
      </c>
      <c r="Q1425" s="77" t="s">
        <v>716</v>
      </c>
      <c r="V1425" s="84">
        <v>0.41805555555555557</v>
      </c>
      <c r="W1425" s="85">
        <v>0.58333333333333337</v>
      </c>
      <c r="X1425" s="86">
        <f t="shared" si="119"/>
        <v>0.1652777777777778</v>
      </c>
    </row>
    <row r="1426" spans="1:24" x14ac:dyDescent="0.3">
      <c r="A1426" s="44" t="s">
        <v>2383</v>
      </c>
      <c r="B1426" s="68" t="s">
        <v>303</v>
      </c>
      <c r="C1426" s="2" t="s">
        <v>6</v>
      </c>
      <c r="D1426" s="2">
        <v>51</v>
      </c>
      <c r="E1426" s="6">
        <v>25099</v>
      </c>
      <c r="F1426" s="7">
        <v>43916.587025462963</v>
      </c>
      <c r="G1426" s="69" t="s">
        <v>4</v>
      </c>
      <c r="H1426" s="68">
        <v>1143</v>
      </c>
      <c r="I1426" s="8">
        <f t="shared" si="116"/>
        <v>11.545454545454545</v>
      </c>
      <c r="J1426" s="93">
        <v>3.4849999999999999</v>
      </c>
      <c r="K1426" s="69">
        <v>99</v>
      </c>
      <c r="L1426" s="68">
        <v>321</v>
      </c>
      <c r="M1426" s="8">
        <f t="shared" si="117"/>
        <v>3.2424242424242422</v>
      </c>
      <c r="N1426" s="93">
        <v>1.8520000000000001</v>
      </c>
      <c r="O1426" s="69">
        <v>99</v>
      </c>
      <c r="P1426" s="181">
        <f t="shared" si="118"/>
        <v>3.5607476635514019</v>
      </c>
      <c r="Q1426" s="77" t="s">
        <v>716</v>
      </c>
      <c r="V1426" s="84">
        <v>0.43958333333333338</v>
      </c>
      <c r="W1426" s="85">
        <v>0.59375</v>
      </c>
      <c r="X1426" s="86">
        <f t="shared" si="119"/>
        <v>0.15416666666666662</v>
      </c>
    </row>
    <row r="1427" spans="1:24" x14ac:dyDescent="0.3">
      <c r="A1427" s="44" t="s">
        <v>2490</v>
      </c>
      <c r="B1427" s="68" t="s">
        <v>581</v>
      </c>
      <c r="C1427" s="2" t="s">
        <v>1</v>
      </c>
      <c r="D1427" s="2">
        <v>46</v>
      </c>
      <c r="E1427" s="6">
        <v>27053</v>
      </c>
      <c r="F1427" s="7">
        <v>43916.611006944448</v>
      </c>
      <c r="G1427" s="69" t="s">
        <v>4</v>
      </c>
      <c r="H1427" s="68">
        <v>1241</v>
      </c>
      <c r="I1427" s="8">
        <f t="shared" si="116"/>
        <v>12.535353535353535</v>
      </c>
      <c r="J1427" s="93">
        <v>4.6630000000000003</v>
      </c>
      <c r="K1427" s="69">
        <v>99</v>
      </c>
      <c r="L1427" s="68">
        <v>255</v>
      </c>
      <c r="M1427" s="8">
        <f t="shared" si="117"/>
        <v>2.5757575757575757</v>
      </c>
      <c r="N1427" s="93">
        <v>1.7030000000000001</v>
      </c>
      <c r="O1427" s="69">
        <v>99</v>
      </c>
      <c r="P1427" s="181">
        <f t="shared" si="118"/>
        <v>4.8666666666666663</v>
      </c>
      <c r="Q1427" s="77" t="s">
        <v>716</v>
      </c>
      <c r="V1427" s="84">
        <v>0.44444444444444442</v>
      </c>
      <c r="W1427" s="85">
        <v>0.61458333333333337</v>
      </c>
      <c r="X1427" s="86">
        <f t="shared" si="119"/>
        <v>0.17013888888888895</v>
      </c>
    </row>
    <row r="1428" spans="1:24" x14ac:dyDescent="0.3">
      <c r="A1428" s="44" t="s">
        <v>9881</v>
      </c>
      <c r="B1428" s="68" t="s">
        <v>9882</v>
      </c>
      <c r="C1428" s="2" t="s">
        <v>1</v>
      </c>
      <c r="D1428" s="2">
        <v>69</v>
      </c>
      <c r="E1428" s="6">
        <v>18672</v>
      </c>
      <c r="F1428" s="7">
        <v>43916.622094907405</v>
      </c>
      <c r="G1428" s="69" t="s">
        <v>4</v>
      </c>
      <c r="H1428" s="68">
        <v>1998</v>
      </c>
      <c r="I1428" s="8">
        <f t="shared" si="116"/>
        <v>19.98</v>
      </c>
      <c r="J1428" s="93">
        <v>5.2089999999999996</v>
      </c>
      <c r="K1428" s="69">
        <v>100</v>
      </c>
      <c r="L1428" s="68">
        <v>353</v>
      </c>
      <c r="M1428" s="8">
        <f t="shared" si="117"/>
        <v>3.53</v>
      </c>
      <c r="N1428" s="93">
        <v>1.8340000000000001</v>
      </c>
      <c r="O1428" s="69">
        <v>100</v>
      </c>
      <c r="P1428" s="181">
        <f t="shared" si="118"/>
        <v>5.6600566572237963</v>
      </c>
      <c r="Q1428" s="77" t="s">
        <v>716</v>
      </c>
      <c r="V1428" s="84">
        <v>0.46527777777777773</v>
      </c>
      <c r="W1428" s="85">
        <v>0.62847222222222221</v>
      </c>
      <c r="X1428" s="86">
        <f t="shared" si="119"/>
        <v>0.16319444444444448</v>
      </c>
    </row>
    <row r="1429" spans="1:24" x14ac:dyDescent="0.3">
      <c r="A1429" s="44" t="s">
        <v>2604</v>
      </c>
      <c r="B1429" s="68" t="s">
        <v>207</v>
      </c>
      <c r="C1429" s="2" t="s">
        <v>1</v>
      </c>
      <c r="D1429" s="2">
        <v>51</v>
      </c>
      <c r="E1429" s="6">
        <v>25039</v>
      </c>
      <c r="F1429" s="7">
        <v>43916.635196759256</v>
      </c>
      <c r="G1429" s="69" t="s">
        <v>4</v>
      </c>
      <c r="H1429" s="68">
        <v>1083</v>
      </c>
      <c r="I1429" s="8">
        <f t="shared" si="116"/>
        <v>10.939393939393939</v>
      </c>
      <c r="J1429" s="93">
        <v>3.0960000000000001</v>
      </c>
      <c r="K1429" s="69">
        <v>99</v>
      </c>
      <c r="L1429" s="68">
        <v>195</v>
      </c>
      <c r="M1429" s="8">
        <f t="shared" si="117"/>
        <v>1.9696969696969697</v>
      </c>
      <c r="N1429" s="93">
        <v>1.4670000000000001</v>
      </c>
      <c r="O1429" s="69">
        <v>99</v>
      </c>
      <c r="P1429" s="181">
        <f t="shared" si="118"/>
        <v>5.5538461538461537</v>
      </c>
      <c r="Q1429" s="77" t="s">
        <v>716</v>
      </c>
      <c r="V1429" s="84">
        <v>0.47430555555555554</v>
      </c>
      <c r="W1429" s="85">
        <v>0.63888888888888895</v>
      </c>
      <c r="X1429" s="86">
        <f t="shared" si="119"/>
        <v>0.16458333333333341</v>
      </c>
    </row>
    <row r="1430" spans="1:24" x14ac:dyDescent="0.3">
      <c r="A1430" s="44" t="s">
        <v>9883</v>
      </c>
      <c r="B1430" s="68" t="s">
        <v>9884</v>
      </c>
      <c r="C1430" s="2" t="s">
        <v>1</v>
      </c>
      <c r="D1430" s="2">
        <v>79</v>
      </c>
      <c r="E1430" s="6">
        <v>14998</v>
      </c>
      <c r="F1430" s="7">
        <v>43916.663124999999</v>
      </c>
      <c r="G1430" s="69" t="s">
        <v>4</v>
      </c>
      <c r="H1430" s="68">
        <v>1873</v>
      </c>
      <c r="I1430" s="8">
        <f t="shared" si="116"/>
        <v>18.91919191919192</v>
      </c>
      <c r="J1430" s="93">
        <v>4.5259999999999998</v>
      </c>
      <c r="K1430" s="69">
        <v>99</v>
      </c>
      <c r="L1430" s="68">
        <v>953</v>
      </c>
      <c r="M1430" s="8">
        <f t="shared" si="117"/>
        <v>9.6262626262626263</v>
      </c>
      <c r="N1430" s="93">
        <v>3.0529999999999999</v>
      </c>
      <c r="O1430" s="69">
        <v>99</v>
      </c>
      <c r="P1430" s="181">
        <f t="shared" si="118"/>
        <v>1.9653725078698847</v>
      </c>
      <c r="Q1430" s="77" t="s">
        <v>716</v>
      </c>
      <c r="V1430" s="84">
        <v>0.49444444444444446</v>
      </c>
      <c r="W1430" s="85">
        <v>0.66666666666666663</v>
      </c>
      <c r="X1430" s="86">
        <f t="shared" si="119"/>
        <v>0.17222222222222217</v>
      </c>
    </row>
    <row r="1431" spans="1:24" x14ac:dyDescent="0.3">
      <c r="A1431" s="44" t="s">
        <v>9885</v>
      </c>
      <c r="B1431" s="68" t="s">
        <v>9886</v>
      </c>
      <c r="C1431" s="2" t="s">
        <v>6</v>
      </c>
      <c r="D1431" s="2">
        <v>58</v>
      </c>
      <c r="E1431" s="6">
        <v>22416</v>
      </c>
      <c r="F1431" s="7">
        <v>43917.516770833332</v>
      </c>
      <c r="G1431" s="69" t="s">
        <v>4</v>
      </c>
      <c r="H1431" s="68">
        <v>1572</v>
      </c>
      <c r="I1431" s="8">
        <f t="shared" si="116"/>
        <v>15.72</v>
      </c>
      <c r="J1431" s="93">
        <v>5.0090000000000003</v>
      </c>
      <c r="K1431" s="69">
        <v>100</v>
      </c>
      <c r="L1431" s="68">
        <v>559</v>
      </c>
      <c r="M1431" s="8">
        <f t="shared" si="117"/>
        <v>5.59</v>
      </c>
      <c r="N1431" s="93">
        <v>2.5310000000000001</v>
      </c>
      <c r="O1431" s="69">
        <v>100</v>
      </c>
      <c r="P1431" s="181">
        <f t="shared" si="118"/>
        <v>2.8121645796064403</v>
      </c>
      <c r="Q1431" s="77" t="s">
        <v>716</v>
      </c>
      <c r="V1431" s="84">
        <v>0.36805555555555558</v>
      </c>
      <c r="W1431" s="85">
        <v>0.52083333333333337</v>
      </c>
      <c r="X1431" s="86">
        <f t="shared" si="119"/>
        <v>0.15277777777777779</v>
      </c>
    </row>
    <row r="1432" spans="1:24" x14ac:dyDescent="0.3">
      <c r="A1432" s="44" t="s">
        <v>9887</v>
      </c>
      <c r="B1432" s="68" t="s">
        <v>9888</v>
      </c>
      <c r="C1432" s="2" t="s">
        <v>6</v>
      </c>
      <c r="D1432" s="2">
        <v>65</v>
      </c>
      <c r="E1432" s="6">
        <v>19849</v>
      </c>
      <c r="F1432" s="7">
        <v>43917.52784722222</v>
      </c>
      <c r="G1432" s="69" t="s">
        <v>4</v>
      </c>
      <c r="H1432" s="68">
        <v>1059</v>
      </c>
      <c r="I1432" s="8">
        <f t="shared" si="116"/>
        <v>10.59</v>
      </c>
      <c r="J1432" s="93">
        <v>3.3180000000000001</v>
      </c>
      <c r="K1432" s="69">
        <v>100</v>
      </c>
      <c r="L1432" s="68">
        <v>376</v>
      </c>
      <c r="M1432" s="8">
        <f t="shared" si="117"/>
        <v>3.76</v>
      </c>
      <c r="N1432" s="93">
        <v>1.9650000000000001</v>
      </c>
      <c r="O1432" s="69">
        <v>100</v>
      </c>
      <c r="P1432" s="181">
        <f t="shared" si="118"/>
        <v>2.8164893617021276</v>
      </c>
      <c r="Q1432" s="77" t="s">
        <v>716</v>
      </c>
      <c r="V1432" s="84">
        <v>0.37361111111111112</v>
      </c>
      <c r="W1432" s="85">
        <v>0.53472222222222221</v>
      </c>
      <c r="X1432" s="86">
        <f t="shared" si="119"/>
        <v>0.16111111111111109</v>
      </c>
    </row>
    <row r="1433" spans="1:24" x14ac:dyDescent="0.3">
      <c r="A1433" s="44" t="s">
        <v>9889</v>
      </c>
      <c r="B1433" s="68" t="s">
        <v>9890</v>
      </c>
      <c r="C1433" s="2" t="s">
        <v>6</v>
      </c>
      <c r="D1433" s="2">
        <v>61</v>
      </c>
      <c r="E1433" s="6">
        <v>21515</v>
      </c>
      <c r="F1433" s="7">
        <v>43917.543287037035</v>
      </c>
      <c r="G1433" s="69" t="s">
        <v>4</v>
      </c>
      <c r="H1433" s="68">
        <v>1381</v>
      </c>
      <c r="I1433" s="8">
        <f t="shared" si="116"/>
        <v>13.81</v>
      </c>
      <c r="J1433" s="93">
        <v>3.589</v>
      </c>
      <c r="K1433" s="69">
        <v>100</v>
      </c>
      <c r="L1433" s="68">
        <v>595</v>
      </c>
      <c r="M1433" s="8">
        <f t="shared" si="117"/>
        <v>5.95</v>
      </c>
      <c r="N1433" s="93">
        <v>2.6219999999999999</v>
      </c>
      <c r="O1433" s="69">
        <v>100</v>
      </c>
      <c r="P1433" s="181">
        <f t="shared" si="118"/>
        <v>2.3210084033613447</v>
      </c>
      <c r="Q1433" s="77" t="s">
        <v>716</v>
      </c>
      <c r="V1433" s="84">
        <v>0.3979166666666667</v>
      </c>
      <c r="W1433" s="85">
        <v>0.54861111111111105</v>
      </c>
      <c r="X1433" s="86">
        <f t="shared" si="119"/>
        <v>0.15069444444444435</v>
      </c>
    </row>
    <row r="1434" spans="1:24" x14ac:dyDescent="0.3">
      <c r="A1434" s="44" t="s">
        <v>9891</v>
      </c>
      <c r="B1434" s="68" t="s">
        <v>9892</v>
      </c>
      <c r="C1434" s="2" t="s">
        <v>1</v>
      </c>
      <c r="D1434" s="2">
        <v>39</v>
      </c>
      <c r="E1434" s="6">
        <v>29358</v>
      </c>
      <c r="F1434" s="7">
        <v>43917.560682870368</v>
      </c>
      <c r="G1434" s="69" t="s">
        <v>4</v>
      </c>
      <c r="H1434" s="68">
        <v>707</v>
      </c>
      <c r="I1434" s="8">
        <f t="shared" si="116"/>
        <v>7.141414141414141</v>
      </c>
      <c r="J1434" s="93">
        <v>2.5310000000000001</v>
      </c>
      <c r="K1434" s="69">
        <v>99</v>
      </c>
      <c r="L1434" s="68">
        <v>267</v>
      </c>
      <c r="M1434" s="8">
        <f t="shared" si="117"/>
        <v>2.6969696969696968</v>
      </c>
      <c r="N1434" s="93">
        <v>1.6930000000000001</v>
      </c>
      <c r="O1434" s="69">
        <v>99</v>
      </c>
      <c r="P1434" s="181">
        <f t="shared" si="118"/>
        <v>2.6479400749063671</v>
      </c>
      <c r="Q1434" s="77" t="s">
        <v>716</v>
      </c>
      <c r="V1434" s="84">
        <v>0.41666666666666669</v>
      </c>
      <c r="W1434" s="85">
        <v>0.56944444444444442</v>
      </c>
      <c r="X1434" s="86">
        <f t="shared" si="119"/>
        <v>0.15277777777777773</v>
      </c>
    </row>
    <row r="1435" spans="1:24" x14ac:dyDescent="0.3">
      <c r="A1435" s="44" t="s">
        <v>9893</v>
      </c>
      <c r="B1435" s="68" t="s">
        <v>9894</v>
      </c>
      <c r="C1435" s="2" t="s">
        <v>1</v>
      </c>
      <c r="D1435" s="2">
        <v>59</v>
      </c>
      <c r="E1435" s="6">
        <v>22332</v>
      </c>
      <c r="F1435" s="7">
        <v>43917.57271990741</v>
      </c>
      <c r="G1435" s="69" t="s">
        <v>4</v>
      </c>
      <c r="H1435" s="68">
        <v>2502</v>
      </c>
      <c r="I1435" s="8">
        <f t="shared" si="116"/>
        <v>25.02</v>
      </c>
      <c r="J1435" s="93">
        <v>4.7119999999999997</v>
      </c>
      <c r="K1435" s="69">
        <v>100</v>
      </c>
      <c r="L1435" s="68">
        <v>421</v>
      </c>
      <c r="M1435" s="8">
        <f t="shared" si="117"/>
        <v>4.21</v>
      </c>
      <c r="N1435" s="93">
        <v>2.0950000000000002</v>
      </c>
      <c r="O1435" s="69">
        <v>100</v>
      </c>
      <c r="P1435" s="181">
        <f t="shared" si="118"/>
        <v>5.9429928741092635</v>
      </c>
      <c r="Q1435" s="77" t="s">
        <v>716</v>
      </c>
      <c r="V1435" s="84">
        <v>0.42708333333333331</v>
      </c>
      <c r="W1435" s="85">
        <v>0.58333333333333337</v>
      </c>
      <c r="X1435" s="86">
        <f t="shared" si="119"/>
        <v>0.15625000000000006</v>
      </c>
    </row>
    <row r="1436" spans="1:24" x14ac:dyDescent="0.3">
      <c r="A1436" s="44" t="s">
        <v>9895</v>
      </c>
      <c r="B1436" s="68" t="s">
        <v>9896</v>
      </c>
      <c r="C1436" s="2" t="s">
        <v>1</v>
      </c>
      <c r="D1436" s="2">
        <v>52</v>
      </c>
      <c r="E1436" s="6">
        <v>24612</v>
      </c>
      <c r="F1436" s="7">
        <v>43917.581863425927</v>
      </c>
      <c r="G1436" s="69" t="s">
        <v>4</v>
      </c>
      <c r="H1436" s="68">
        <v>1345</v>
      </c>
      <c r="I1436" s="8">
        <f t="shared" si="116"/>
        <v>13.585858585858587</v>
      </c>
      <c r="J1436" s="93">
        <v>3.9950000000000001</v>
      </c>
      <c r="K1436" s="69">
        <v>99</v>
      </c>
      <c r="L1436" s="68">
        <v>392</v>
      </c>
      <c r="M1436" s="8">
        <f t="shared" si="117"/>
        <v>3.9595959595959598</v>
      </c>
      <c r="N1436" s="93">
        <v>1.9059999999999999</v>
      </c>
      <c r="O1436" s="69">
        <v>99</v>
      </c>
      <c r="P1436" s="181">
        <f t="shared" si="118"/>
        <v>3.431122448979592</v>
      </c>
      <c r="Q1436" s="77" t="s">
        <v>716</v>
      </c>
      <c r="V1436" s="84">
        <v>0.44166666666666665</v>
      </c>
      <c r="W1436" s="85">
        <v>0.59722222222222221</v>
      </c>
      <c r="X1436" s="86">
        <f t="shared" si="119"/>
        <v>0.15555555555555556</v>
      </c>
    </row>
    <row r="1437" spans="1:24" x14ac:dyDescent="0.3">
      <c r="A1437" s="44" t="s">
        <v>2676</v>
      </c>
      <c r="B1437" s="68" t="s">
        <v>1239</v>
      </c>
      <c r="C1437" s="2" t="s">
        <v>1</v>
      </c>
      <c r="D1437" s="2">
        <v>43</v>
      </c>
      <c r="E1437" s="6">
        <v>28139</v>
      </c>
      <c r="F1437" s="7">
        <v>43917.608078703706</v>
      </c>
      <c r="G1437" s="69" t="s">
        <v>4</v>
      </c>
      <c r="H1437" s="68">
        <v>1528</v>
      </c>
      <c r="I1437" s="8">
        <f t="shared" si="116"/>
        <v>15.434343434343434</v>
      </c>
      <c r="J1437" s="93">
        <v>4.5960000000000001</v>
      </c>
      <c r="K1437" s="69">
        <v>99</v>
      </c>
      <c r="L1437" s="68">
        <v>358</v>
      </c>
      <c r="M1437" s="8">
        <f t="shared" si="117"/>
        <v>3.6161616161616164</v>
      </c>
      <c r="N1437" s="93">
        <v>2.0640000000000001</v>
      </c>
      <c r="O1437" s="69">
        <v>99</v>
      </c>
      <c r="P1437" s="181">
        <f t="shared" si="118"/>
        <v>4.2681564245810053</v>
      </c>
      <c r="Q1437" s="77" t="s">
        <v>716</v>
      </c>
      <c r="V1437" s="84">
        <v>0.44444444444444442</v>
      </c>
      <c r="W1437" s="85">
        <v>0.61111111111111105</v>
      </c>
      <c r="X1437" s="86">
        <f t="shared" si="119"/>
        <v>0.16666666666666663</v>
      </c>
    </row>
    <row r="1438" spans="1:24" x14ac:dyDescent="0.3">
      <c r="A1438" s="44" t="s">
        <v>9897</v>
      </c>
      <c r="B1438" s="68" t="s">
        <v>771</v>
      </c>
      <c r="C1438" s="2" t="s">
        <v>1</v>
      </c>
      <c r="D1438" s="2">
        <v>52</v>
      </c>
      <c r="E1438" s="6">
        <v>24748</v>
      </c>
      <c r="F1438" s="7">
        <v>43917.630416666667</v>
      </c>
      <c r="G1438" s="69" t="s">
        <v>4</v>
      </c>
      <c r="H1438" s="68">
        <v>2051</v>
      </c>
      <c r="I1438" s="8">
        <f t="shared" si="116"/>
        <v>20.717171717171716</v>
      </c>
      <c r="J1438" s="93">
        <v>4.7249999999999996</v>
      </c>
      <c r="K1438" s="69">
        <v>99</v>
      </c>
      <c r="L1438" s="68">
        <v>286</v>
      </c>
      <c r="M1438" s="8">
        <f t="shared" si="117"/>
        <v>2.8888888888888888</v>
      </c>
      <c r="N1438" s="93">
        <v>1.6160000000000001</v>
      </c>
      <c r="O1438" s="69">
        <v>99</v>
      </c>
      <c r="P1438" s="181">
        <f t="shared" si="118"/>
        <v>7.1713286713286708</v>
      </c>
      <c r="Q1438" s="77" t="s">
        <v>716</v>
      </c>
      <c r="V1438" s="84">
        <v>0.46319444444444446</v>
      </c>
      <c r="W1438" s="85">
        <v>0.63194444444444442</v>
      </c>
      <c r="X1438" s="86">
        <f t="shared" si="119"/>
        <v>0.16874999999999996</v>
      </c>
    </row>
    <row r="1439" spans="1:24" x14ac:dyDescent="0.3">
      <c r="A1439" s="44" t="s">
        <v>9898</v>
      </c>
      <c r="B1439" s="68" t="s">
        <v>9899</v>
      </c>
      <c r="C1439" s="2" t="s">
        <v>1</v>
      </c>
      <c r="D1439" s="2">
        <v>51</v>
      </c>
      <c r="E1439" s="6">
        <v>25018</v>
      </c>
      <c r="F1439" s="7">
        <v>43917.640300925923</v>
      </c>
      <c r="G1439" s="69" t="s">
        <v>4</v>
      </c>
      <c r="H1439" s="68">
        <v>1537</v>
      </c>
      <c r="I1439" s="8">
        <f t="shared" si="116"/>
        <v>15.525252525252526</v>
      </c>
      <c r="J1439" s="93">
        <v>4.4390000000000001</v>
      </c>
      <c r="K1439" s="69">
        <v>99</v>
      </c>
      <c r="L1439" s="68">
        <v>308</v>
      </c>
      <c r="M1439" s="8">
        <f t="shared" si="117"/>
        <v>3.1111111111111112</v>
      </c>
      <c r="N1439" s="93">
        <v>1.653</v>
      </c>
      <c r="O1439" s="69">
        <v>99</v>
      </c>
      <c r="P1439" s="181">
        <f t="shared" si="118"/>
        <v>4.9902597402597406</v>
      </c>
      <c r="Q1439" s="77" t="s">
        <v>716</v>
      </c>
      <c r="V1439" s="84">
        <v>0.47569444444444442</v>
      </c>
      <c r="W1439" s="85">
        <v>0.64583333333333337</v>
      </c>
      <c r="X1439" s="86">
        <f t="shared" si="119"/>
        <v>0.17013888888888895</v>
      </c>
    </row>
    <row r="1440" spans="1:24" x14ac:dyDescent="0.3">
      <c r="A1440" s="44" t="s">
        <v>7136</v>
      </c>
      <c r="B1440" s="68" t="s">
        <v>7137</v>
      </c>
      <c r="C1440" s="2" t="s">
        <v>1</v>
      </c>
      <c r="D1440" s="2">
        <v>55</v>
      </c>
      <c r="E1440" s="6">
        <v>23645</v>
      </c>
      <c r="F1440" s="7">
        <v>43917.654861111114</v>
      </c>
      <c r="G1440" s="69" t="s">
        <v>4</v>
      </c>
      <c r="H1440" s="68">
        <v>3358</v>
      </c>
      <c r="I1440" s="8">
        <f t="shared" si="116"/>
        <v>33.919191919191917</v>
      </c>
      <c r="J1440" s="93">
        <v>7.1340000000000003</v>
      </c>
      <c r="K1440" s="69">
        <v>99</v>
      </c>
      <c r="L1440" s="68">
        <v>579</v>
      </c>
      <c r="M1440" s="8">
        <f t="shared" si="117"/>
        <v>5.8484848484848486</v>
      </c>
      <c r="N1440" s="93">
        <v>2.3050000000000002</v>
      </c>
      <c r="O1440" s="69">
        <v>99</v>
      </c>
      <c r="P1440" s="181">
        <f t="shared" si="118"/>
        <v>5.799654576856649</v>
      </c>
      <c r="Q1440" s="77" t="s">
        <v>716</v>
      </c>
      <c r="V1440" s="84">
        <v>0.49861111111111112</v>
      </c>
      <c r="W1440" s="85">
        <v>0.66666666666666663</v>
      </c>
      <c r="X1440" s="86">
        <f t="shared" si="119"/>
        <v>0.16805555555555551</v>
      </c>
    </row>
    <row r="1441" spans="1:24" x14ac:dyDescent="0.3">
      <c r="A1441" s="44" t="s">
        <v>9900</v>
      </c>
      <c r="B1441" s="68" t="s">
        <v>9901</v>
      </c>
      <c r="C1441" s="2" t="s">
        <v>6</v>
      </c>
      <c r="D1441" s="2">
        <v>71</v>
      </c>
      <c r="E1441" s="6">
        <v>17846</v>
      </c>
      <c r="F1441" s="7">
        <v>43917.665208333332</v>
      </c>
      <c r="G1441" s="69" t="s">
        <v>4</v>
      </c>
      <c r="H1441" s="68">
        <v>1369</v>
      </c>
      <c r="I1441" s="8">
        <f t="shared" si="116"/>
        <v>13.828282828282829</v>
      </c>
      <c r="J1441" s="93">
        <v>4.1310000000000002</v>
      </c>
      <c r="K1441" s="69">
        <v>99</v>
      </c>
      <c r="L1441" s="68">
        <v>367</v>
      </c>
      <c r="M1441" s="8">
        <f t="shared" si="117"/>
        <v>3.7070707070707072</v>
      </c>
      <c r="N1441" s="93">
        <v>1.8640000000000001</v>
      </c>
      <c r="O1441" s="69">
        <v>99</v>
      </c>
      <c r="P1441" s="181">
        <f t="shared" si="118"/>
        <v>3.7302452316076296</v>
      </c>
      <c r="Q1441" s="77" t="s">
        <v>716</v>
      </c>
      <c r="V1441" s="84">
        <v>0.50416666666666665</v>
      </c>
      <c r="W1441" s="85">
        <v>0.68055555555555547</v>
      </c>
      <c r="X1441" s="86">
        <f t="shared" si="119"/>
        <v>0.17638888888888882</v>
      </c>
    </row>
    <row r="1442" spans="1:24" x14ac:dyDescent="0.3">
      <c r="A1442" s="44" t="s">
        <v>9902</v>
      </c>
      <c r="B1442" s="68" t="s">
        <v>4655</v>
      </c>
      <c r="C1442" s="2" t="s">
        <v>1</v>
      </c>
      <c r="D1442" s="2">
        <v>56</v>
      </c>
      <c r="E1442" s="6">
        <v>23276</v>
      </c>
      <c r="F1442" s="7">
        <v>43920.516215277778</v>
      </c>
      <c r="G1442" s="69" t="s">
        <v>4</v>
      </c>
      <c r="H1442" s="68">
        <v>1707</v>
      </c>
      <c r="I1442" s="8">
        <f t="shared" si="116"/>
        <v>17.07</v>
      </c>
      <c r="J1442" s="93">
        <v>4.524</v>
      </c>
      <c r="K1442" s="69">
        <v>100</v>
      </c>
      <c r="L1442" s="68">
        <v>386</v>
      </c>
      <c r="M1442" s="8">
        <f t="shared" si="117"/>
        <v>3.86</v>
      </c>
      <c r="N1442" s="93">
        <v>1.97</v>
      </c>
      <c r="O1442" s="69">
        <v>100</v>
      </c>
      <c r="P1442" s="181">
        <f t="shared" si="118"/>
        <v>4.4222797927461146</v>
      </c>
      <c r="Q1442" s="77" t="s">
        <v>716</v>
      </c>
      <c r="V1442" s="84">
        <v>0.3666666666666667</v>
      </c>
      <c r="W1442" s="85">
        <v>0.52083333333333337</v>
      </c>
      <c r="X1442" s="86">
        <f t="shared" si="119"/>
        <v>0.15416666666666667</v>
      </c>
    </row>
    <row r="1443" spans="1:24" x14ac:dyDescent="0.3">
      <c r="A1443" s="44" t="s">
        <v>9903</v>
      </c>
      <c r="B1443" s="68" t="s">
        <v>9904</v>
      </c>
      <c r="C1443" s="2" t="s">
        <v>6</v>
      </c>
      <c r="D1443" s="2">
        <v>38</v>
      </c>
      <c r="E1443" s="6">
        <v>29722</v>
      </c>
      <c r="F1443" s="7">
        <v>43920.527453703704</v>
      </c>
      <c r="G1443" s="69" t="s">
        <v>4</v>
      </c>
      <c r="H1443" s="68">
        <v>1139</v>
      </c>
      <c r="I1443" s="8">
        <f t="shared" si="116"/>
        <v>11.505050505050505</v>
      </c>
      <c r="J1443" s="93">
        <v>3.74</v>
      </c>
      <c r="K1443" s="69">
        <v>99</v>
      </c>
      <c r="L1443" s="68">
        <v>328</v>
      </c>
      <c r="M1443" s="8">
        <f t="shared" si="117"/>
        <v>3.3131313131313131</v>
      </c>
      <c r="N1443" s="93">
        <v>1.7769999999999999</v>
      </c>
      <c r="O1443" s="69">
        <v>99</v>
      </c>
      <c r="P1443" s="181">
        <f t="shared" si="118"/>
        <v>3.4725609756097562</v>
      </c>
      <c r="Q1443" s="77" t="s">
        <v>716</v>
      </c>
      <c r="V1443" s="84">
        <v>0.38541666666666669</v>
      </c>
      <c r="W1443" s="85">
        <v>0.53472222222222221</v>
      </c>
      <c r="X1443" s="86">
        <f t="shared" si="119"/>
        <v>0.14930555555555552</v>
      </c>
    </row>
    <row r="1444" spans="1:24" x14ac:dyDescent="0.3">
      <c r="A1444" s="44" t="s">
        <v>9905</v>
      </c>
      <c r="B1444" s="68" t="s">
        <v>814</v>
      </c>
      <c r="C1444" s="2" t="s">
        <v>1</v>
      </c>
      <c r="D1444" s="2">
        <v>31</v>
      </c>
      <c r="E1444" s="6">
        <v>32344</v>
      </c>
      <c r="F1444" s="7">
        <v>43920.544247685182</v>
      </c>
      <c r="G1444" s="69" t="s">
        <v>4</v>
      </c>
      <c r="H1444" s="68">
        <v>1158</v>
      </c>
      <c r="I1444" s="8">
        <f t="shared" si="116"/>
        <v>11.696969696969697</v>
      </c>
      <c r="J1444" s="93">
        <v>3.629</v>
      </c>
      <c r="K1444" s="69">
        <v>99</v>
      </c>
      <c r="L1444" s="68">
        <v>332</v>
      </c>
      <c r="M1444" s="8">
        <f t="shared" si="117"/>
        <v>3.3535353535353534</v>
      </c>
      <c r="N1444" s="93">
        <v>1.8640000000000001</v>
      </c>
      <c r="O1444" s="69">
        <v>99</v>
      </c>
      <c r="P1444" s="181">
        <f t="shared" si="118"/>
        <v>3.487951807228916</v>
      </c>
      <c r="Q1444" s="77" t="s">
        <v>716</v>
      </c>
      <c r="V1444" s="84">
        <v>0.4236111111111111</v>
      </c>
      <c r="W1444" s="85">
        <v>0.54861111111111105</v>
      </c>
      <c r="X1444" s="86">
        <f t="shared" si="119"/>
        <v>0.12499999999999994</v>
      </c>
    </row>
    <row r="1445" spans="1:24" x14ac:dyDescent="0.3">
      <c r="A1445" s="44" t="s">
        <v>9906</v>
      </c>
      <c r="B1445" s="68" t="s">
        <v>822</v>
      </c>
      <c r="C1445" s="2" t="s">
        <v>1</v>
      </c>
      <c r="D1445" s="2">
        <v>36</v>
      </c>
      <c r="E1445" s="6">
        <v>30486</v>
      </c>
      <c r="F1445" s="7">
        <v>43920.564247685186</v>
      </c>
      <c r="G1445" s="69" t="s">
        <v>4</v>
      </c>
      <c r="H1445" s="68">
        <v>1182</v>
      </c>
      <c r="I1445" s="8">
        <f t="shared" si="116"/>
        <v>11.939393939393939</v>
      </c>
      <c r="J1445" s="93">
        <v>3.3860000000000001</v>
      </c>
      <c r="K1445" s="69">
        <v>99</v>
      </c>
      <c r="L1445" s="68">
        <v>407</v>
      </c>
      <c r="M1445" s="8">
        <f t="shared" si="117"/>
        <v>4.1111111111111107</v>
      </c>
      <c r="N1445" s="93">
        <v>1.921</v>
      </c>
      <c r="O1445" s="69">
        <v>99</v>
      </c>
      <c r="P1445" s="181">
        <f t="shared" si="118"/>
        <v>2.9041769041769046</v>
      </c>
      <c r="Q1445" s="77" t="s">
        <v>716</v>
      </c>
      <c r="V1445" s="84">
        <v>0.4284722222222222</v>
      </c>
      <c r="W1445" s="85">
        <v>0.56944444444444442</v>
      </c>
      <c r="X1445" s="86">
        <f t="shared" si="119"/>
        <v>0.14097222222222222</v>
      </c>
    </row>
    <row r="1446" spans="1:24" x14ac:dyDescent="0.3">
      <c r="A1446" s="44" t="s">
        <v>9907</v>
      </c>
      <c r="B1446" s="68" t="s">
        <v>9908</v>
      </c>
      <c r="C1446" s="2" t="s">
        <v>1</v>
      </c>
      <c r="D1446" s="2">
        <v>38</v>
      </c>
      <c r="E1446" s="6">
        <v>29825</v>
      </c>
      <c r="F1446" s="7">
        <v>43920.575138888889</v>
      </c>
      <c r="G1446" s="69" t="s">
        <v>4</v>
      </c>
      <c r="H1446" s="68">
        <v>1438</v>
      </c>
      <c r="I1446" s="8">
        <f t="shared" si="116"/>
        <v>14.38</v>
      </c>
      <c r="J1446" s="93">
        <v>3.8319999999999999</v>
      </c>
      <c r="K1446" s="69">
        <v>100</v>
      </c>
      <c r="L1446" s="68">
        <v>385</v>
      </c>
      <c r="M1446" s="8">
        <f t="shared" si="117"/>
        <v>3.85</v>
      </c>
      <c r="N1446" s="93">
        <v>2.0710000000000002</v>
      </c>
      <c r="O1446" s="69">
        <v>100</v>
      </c>
      <c r="P1446" s="181">
        <f t="shared" si="118"/>
        <v>3.7350649350649352</v>
      </c>
      <c r="Q1446" s="77" t="s">
        <v>716</v>
      </c>
      <c r="V1446" s="84">
        <v>0.44305555555555554</v>
      </c>
      <c r="W1446" s="85">
        <v>0.57986111111111105</v>
      </c>
      <c r="X1446" s="86">
        <f t="shared" si="119"/>
        <v>0.13680555555555551</v>
      </c>
    </row>
    <row r="1447" spans="1:24" x14ac:dyDescent="0.3">
      <c r="A1447" s="44" t="s">
        <v>9909</v>
      </c>
      <c r="B1447" s="68" t="s">
        <v>759</v>
      </c>
      <c r="C1447" s="2" t="s">
        <v>1</v>
      </c>
      <c r="D1447" s="2">
        <v>47</v>
      </c>
      <c r="E1447" s="6">
        <v>26719</v>
      </c>
      <c r="F1447" s="7">
        <v>43920.589016203703</v>
      </c>
      <c r="G1447" s="69" t="s">
        <v>4</v>
      </c>
      <c r="H1447" s="68">
        <v>1362</v>
      </c>
      <c r="I1447" s="8">
        <f t="shared" si="116"/>
        <v>13.62</v>
      </c>
      <c r="J1447" s="93">
        <v>4.49</v>
      </c>
      <c r="K1447" s="69">
        <v>100</v>
      </c>
      <c r="L1447" s="68">
        <v>394</v>
      </c>
      <c r="M1447" s="8">
        <f t="shared" si="117"/>
        <v>3.94</v>
      </c>
      <c r="N1447" s="93">
        <v>1.847</v>
      </c>
      <c r="O1447" s="69">
        <v>100</v>
      </c>
      <c r="P1447" s="181">
        <f t="shared" si="118"/>
        <v>3.4568527918781724</v>
      </c>
      <c r="Q1447" s="77" t="s">
        <v>716</v>
      </c>
      <c r="V1447" s="84">
        <v>0.46319444444444446</v>
      </c>
      <c r="W1447" s="85">
        <v>0.59375</v>
      </c>
      <c r="X1447" s="86">
        <f t="shared" si="119"/>
        <v>0.13055555555555554</v>
      </c>
    </row>
    <row r="1448" spans="1:24" x14ac:dyDescent="0.3">
      <c r="A1448" s="44" t="s">
        <v>9910</v>
      </c>
      <c r="B1448" s="68" t="s">
        <v>9911</v>
      </c>
      <c r="C1448" s="2" t="s">
        <v>6</v>
      </c>
      <c r="D1448" s="2">
        <v>53</v>
      </c>
      <c r="E1448" s="6">
        <v>24315</v>
      </c>
      <c r="F1448" s="7">
        <v>43920.603217592594</v>
      </c>
      <c r="G1448" s="69" t="s">
        <v>4</v>
      </c>
      <c r="H1448" s="68">
        <v>849</v>
      </c>
      <c r="I1448" s="8">
        <f t="shared" si="116"/>
        <v>8.5757575757575761</v>
      </c>
      <c r="J1448" s="93">
        <v>2.665</v>
      </c>
      <c r="K1448" s="69">
        <v>99</v>
      </c>
      <c r="L1448" s="68">
        <v>366</v>
      </c>
      <c r="M1448" s="8">
        <f t="shared" si="117"/>
        <v>3.6969696969696968</v>
      </c>
      <c r="N1448" s="93">
        <v>1.7110000000000001</v>
      </c>
      <c r="O1448" s="69">
        <v>99</v>
      </c>
      <c r="P1448" s="181">
        <f t="shared" si="118"/>
        <v>2.319672131147541</v>
      </c>
      <c r="Q1448" s="77" t="s">
        <v>716</v>
      </c>
      <c r="V1448" s="84">
        <v>0.45833333333333331</v>
      </c>
      <c r="W1448" s="85">
        <v>0.61111111111111105</v>
      </c>
      <c r="X1448" s="86">
        <f t="shared" si="119"/>
        <v>0.15277777777777773</v>
      </c>
    </row>
    <row r="1449" spans="1:24" x14ac:dyDescent="0.3">
      <c r="A1449" s="44" t="s">
        <v>9912</v>
      </c>
      <c r="B1449" s="68" t="s">
        <v>9913</v>
      </c>
      <c r="C1449" s="2" t="s">
        <v>6</v>
      </c>
      <c r="D1449" s="2">
        <v>84</v>
      </c>
      <c r="E1449" s="6">
        <v>13029</v>
      </c>
      <c r="F1449" s="7">
        <v>43920.638055555559</v>
      </c>
      <c r="G1449" s="69" t="s">
        <v>4</v>
      </c>
      <c r="H1449" s="68">
        <v>2212</v>
      </c>
      <c r="I1449" s="8">
        <f t="shared" si="116"/>
        <v>22.343434343434343</v>
      </c>
      <c r="J1449" s="93">
        <v>5.0810000000000004</v>
      </c>
      <c r="K1449" s="69">
        <v>99</v>
      </c>
      <c r="L1449" s="68">
        <v>720</v>
      </c>
      <c r="M1449" s="8">
        <f t="shared" si="117"/>
        <v>7.2727272727272725</v>
      </c>
      <c r="N1449" s="93">
        <v>2.714</v>
      </c>
      <c r="O1449" s="69">
        <v>99</v>
      </c>
      <c r="P1449" s="181">
        <f t="shared" si="118"/>
        <v>3.0722222222222224</v>
      </c>
      <c r="Q1449" s="77" t="s">
        <v>716</v>
      </c>
      <c r="V1449" s="84">
        <v>0.4916666666666667</v>
      </c>
      <c r="W1449" s="85">
        <v>0.64236111111111105</v>
      </c>
      <c r="X1449" s="86">
        <f t="shared" si="119"/>
        <v>0.15069444444444435</v>
      </c>
    </row>
    <row r="1450" spans="1:24" x14ac:dyDescent="0.3">
      <c r="A1450" s="44" t="s">
        <v>9914</v>
      </c>
      <c r="B1450" s="68" t="s">
        <v>4175</v>
      </c>
      <c r="C1450" s="2" t="s">
        <v>1</v>
      </c>
      <c r="D1450" s="2">
        <v>46</v>
      </c>
      <c r="E1450" s="6">
        <v>26775</v>
      </c>
      <c r="F1450" s="7">
        <v>43920.650671296295</v>
      </c>
      <c r="G1450" s="69" t="s">
        <v>4</v>
      </c>
      <c r="H1450" s="68">
        <v>1267</v>
      </c>
      <c r="I1450" s="8">
        <f t="shared" si="116"/>
        <v>12.797979797979798</v>
      </c>
      <c r="J1450" s="93">
        <v>3.6480000000000001</v>
      </c>
      <c r="K1450" s="69">
        <v>99</v>
      </c>
      <c r="L1450" s="68">
        <v>381</v>
      </c>
      <c r="M1450" s="8">
        <f t="shared" si="117"/>
        <v>3.8484848484848486</v>
      </c>
      <c r="N1450" s="93">
        <v>1.8260000000000001</v>
      </c>
      <c r="O1450" s="69">
        <v>99</v>
      </c>
      <c r="P1450" s="181">
        <f t="shared" si="118"/>
        <v>3.3254593175853016</v>
      </c>
      <c r="Q1450" s="77" t="s">
        <v>716</v>
      </c>
      <c r="V1450" s="84">
        <v>0.50972222222222219</v>
      </c>
      <c r="W1450" s="85">
        <v>0.65625</v>
      </c>
      <c r="X1450" s="86">
        <f t="shared" si="119"/>
        <v>0.14652777777777781</v>
      </c>
    </row>
    <row r="1451" spans="1:24" x14ac:dyDescent="0.3">
      <c r="A1451" s="44" t="s">
        <v>9915</v>
      </c>
      <c r="B1451" s="68" t="s">
        <v>9916</v>
      </c>
      <c r="C1451" s="2" t="s">
        <v>1</v>
      </c>
      <c r="D1451" s="2">
        <v>54</v>
      </c>
      <c r="E1451" s="6">
        <v>23879</v>
      </c>
      <c r="F1451" s="7">
        <v>43921.516608796293</v>
      </c>
      <c r="G1451" s="69" t="s">
        <v>4</v>
      </c>
      <c r="H1451" s="68">
        <v>1643</v>
      </c>
      <c r="I1451" s="8">
        <f t="shared" si="116"/>
        <v>16.595959595959595</v>
      </c>
      <c r="J1451" s="93">
        <v>3.9609999999999999</v>
      </c>
      <c r="K1451" s="69">
        <v>99</v>
      </c>
      <c r="L1451" s="68">
        <v>318</v>
      </c>
      <c r="M1451" s="8">
        <f t="shared" si="117"/>
        <v>3.2121212121212119</v>
      </c>
      <c r="N1451" s="93">
        <v>1.859</v>
      </c>
      <c r="O1451" s="69">
        <v>99</v>
      </c>
      <c r="P1451" s="181">
        <f t="shared" si="118"/>
        <v>5.166666666666667</v>
      </c>
      <c r="Q1451" s="77" t="s">
        <v>716</v>
      </c>
      <c r="V1451" s="84">
        <v>0.3756944444444445</v>
      </c>
      <c r="W1451" s="85">
        <v>0.52083333333333337</v>
      </c>
      <c r="X1451" s="86">
        <f t="shared" si="119"/>
        <v>0.14513888888888887</v>
      </c>
    </row>
    <row r="1452" spans="1:24" x14ac:dyDescent="0.3">
      <c r="A1452" s="44" t="s">
        <v>9917</v>
      </c>
      <c r="B1452" s="68" t="s">
        <v>1216</v>
      </c>
      <c r="C1452" s="2" t="s">
        <v>1</v>
      </c>
      <c r="D1452" s="2">
        <v>56</v>
      </c>
      <c r="E1452" s="6">
        <v>23449</v>
      </c>
      <c r="F1452" s="7">
        <v>43921.527685185189</v>
      </c>
      <c r="G1452" s="69" t="s">
        <v>4</v>
      </c>
      <c r="H1452" s="68">
        <v>2274</v>
      </c>
      <c r="I1452" s="8">
        <f t="shared" si="116"/>
        <v>22.969696969696969</v>
      </c>
      <c r="J1452" s="93">
        <v>5.0209999999999999</v>
      </c>
      <c r="K1452" s="69">
        <v>99</v>
      </c>
      <c r="L1452" s="68">
        <v>431</v>
      </c>
      <c r="M1452" s="8">
        <f t="shared" si="117"/>
        <v>4.3535353535353538</v>
      </c>
      <c r="N1452" s="93">
        <v>2.1160000000000001</v>
      </c>
      <c r="O1452" s="69">
        <v>99</v>
      </c>
      <c r="P1452" s="181">
        <f t="shared" si="118"/>
        <v>5.2761020881670531</v>
      </c>
      <c r="Q1452" s="77" t="s">
        <v>716</v>
      </c>
      <c r="V1452" s="84">
        <v>0.39999999999999997</v>
      </c>
      <c r="W1452" s="85">
        <v>0.53472222222222221</v>
      </c>
      <c r="X1452" s="86">
        <f t="shared" si="119"/>
        <v>0.13472222222222224</v>
      </c>
    </row>
    <row r="1453" spans="1:24" x14ac:dyDescent="0.3">
      <c r="A1453" s="44" t="s">
        <v>9918</v>
      </c>
      <c r="B1453" s="68" t="s">
        <v>9919</v>
      </c>
      <c r="C1453" s="2" t="s">
        <v>6</v>
      </c>
      <c r="D1453" s="2">
        <v>44</v>
      </c>
      <c r="E1453" s="6">
        <v>27501</v>
      </c>
      <c r="F1453" s="7">
        <v>43921.540358796294</v>
      </c>
      <c r="G1453" s="69" t="s">
        <v>4</v>
      </c>
      <c r="H1453" s="68">
        <v>871</v>
      </c>
      <c r="I1453" s="8">
        <f t="shared" si="116"/>
        <v>8.7979797979797976</v>
      </c>
      <c r="J1453" s="93">
        <v>2.71</v>
      </c>
      <c r="K1453" s="69">
        <v>99</v>
      </c>
      <c r="L1453" s="68">
        <v>551</v>
      </c>
      <c r="M1453" s="8">
        <f t="shared" si="117"/>
        <v>5.5656565656565657</v>
      </c>
      <c r="N1453" s="93">
        <v>2.3170000000000002</v>
      </c>
      <c r="O1453" s="69">
        <v>99</v>
      </c>
      <c r="P1453" s="181">
        <f t="shared" si="118"/>
        <v>1.5807622504537204</v>
      </c>
      <c r="Q1453" s="77" t="s">
        <v>716</v>
      </c>
      <c r="V1453" s="84">
        <v>0.38263888888888892</v>
      </c>
      <c r="W1453" s="85">
        <v>0.54513888888888895</v>
      </c>
      <c r="X1453" s="86">
        <f t="shared" si="119"/>
        <v>0.16250000000000003</v>
      </c>
    </row>
    <row r="1454" spans="1:24" x14ac:dyDescent="0.3">
      <c r="A1454" s="44" t="s">
        <v>2970</v>
      </c>
      <c r="B1454" s="68" t="s">
        <v>213</v>
      </c>
      <c r="C1454" s="2" t="s">
        <v>1</v>
      </c>
      <c r="D1454" s="2">
        <v>50</v>
      </c>
      <c r="E1454" s="6">
        <v>25355</v>
      </c>
      <c r="F1454" s="7">
        <v>43921.566458333335</v>
      </c>
      <c r="G1454" s="69" t="s">
        <v>4</v>
      </c>
      <c r="H1454" s="68">
        <v>1694</v>
      </c>
      <c r="I1454" s="8">
        <f t="shared" si="116"/>
        <v>16.940000000000001</v>
      </c>
      <c r="J1454" s="93">
        <v>4.5789999999999997</v>
      </c>
      <c r="K1454" s="69">
        <v>100</v>
      </c>
      <c r="L1454" s="68">
        <v>285</v>
      </c>
      <c r="M1454" s="8">
        <f t="shared" si="117"/>
        <v>2.85</v>
      </c>
      <c r="N1454" s="93">
        <v>1.52</v>
      </c>
      <c r="O1454" s="69">
        <v>100</v>
      </c>
      <c r="P1454" s="181">
        <f t="shared" si="118"/>
        <v>5.9438596491228068</v>
      </c>
      <c r="Q1454" s="77" t="s">
        <v>716</v>
      </c>
      <c r="V1454" s="84">
        <v>0.40972222222222227</v>
      </c>
      <c r="W1454" s="85">
        <v>0.56944444444444442</v>
      </c>
      <c r="X1454" s="86">
        <f t="shared" si="119"/>
        <v>0.15972222222222215</v>
      </c>
    </row>
    <row r="1455" spans="1:24" x14ac:dyDescent="0.3">
      <c r="A1455" s="44" t="s">
        <v>9920</v>
      </c>
      <c r="B1455" s="68" t="s">
        <v>387</v>
      </c>
      <c r="C1455" s="2" t="s">
        <v>1</v>
      </c>
      <c r="D1455" s="2">
        <v>69</v>
      </c>
      <c r="E1455" s="6">
        <v>18623</v>
      </c>
      <c r="F1455" s="7">
        <v>43921.576041666667</v>
      </c>
      <c r="G1455" s="69" t="s">
        <v>4</v>
      </c>
      <c r="H1455" s="68">
        <v>1589</v>
      </c>
      <c r="I1455" s="8">
        <f t="shared" si="116"/>
        <v>15.89</v>
      </c>
      <c r="J1455" s="93">
        <v>4.859</v>
      </c>
      <c r="K1455" s="69">
        <v>100</v>
      </c>
      <c r="L1455" s="68">
        <v>481</v>
      </c>
      <c r="M1455" s="8">
        <f t="shared" si="117"/>
        <v>4.8099999999999996</v>
      </c>
      <c r="N1455" s="93">
        <v>2.3639999999999999</v>
      </c>
      <c r="O1455" s="69">
        <f>K1455</f>
        <v>100</v>
      </c>
      <c r="P1455" s="181">
        <f t="shared" si="118"/>
        <v>3.3035343035343039</v>
      </c>
      <c r="Q1455" s="77" t="s">
        <v>716</v>
      </c>
      <c r="V1455" s="84">
        <v>0.43333333333333335</v>
      </c>
      <c r="W1455" s="85">
        <v>0.58333333333333337</v>
      </c>
      <c r="X1455" s="86">
        <f t="shared" si="119"/>
        <v>0.15000000000000002</v>
      </c>
    </row>
    <row r="1456" spans="1:24" x14ac:dyDescent="0.3">
      <c r="A1456" s="44" t="s">
        <v>9921</v>
      </c>
      <c r="B1456" s="68" t="s">
        <v>1563</v>
      </c>
      <c r="C1456" s="2" t="s">
        <v>6</v>
      </c>
      <c r="D1456" s="2">
        <v>73</v>
      </c>
      <c r="E1456" s="6">
        <v>17082</v>
      </c>
      <c r="F1456" s="7">
        <v>43921.585821759261</v>
      </c>
      <c r="G1456" s="69" t="s">
        <v>4</v>
      </c>
      <c r="H1456" s="68">
        <v>1479</v>
      </c>
      <c r="I1456" s="8">
        <f t="shared" si="116"/>
        <v>14.939393939393939</v>
      </c>
      <c r="J1456" s="93">
        <v>4.0380000000000003</v>
      </c>
      <c r="K1456" s="69">
        <v>99</v>
      </c>
      <c r="L1456" s="68">
        <v>537</v>
      </c>
      <c r="M1456" s="8">
        <f t="shared" si="117"/>
        <v>5.4242424242424239</v>
      </c>
      <c r="N1456" s="93">
        <v>2.3130000000000002</v>
      </c>
      <c r="O1456" s="69">
        <v>99</v>
      </c>
      <c r="P1456" s="181">
        <f t="shared" si="118"/>
        <v>2.7541899441340782</v>
      </c>
      <c r="Q1456" s="77" t="s">
        <v>716</v>
      </c>
      <c r="V1456" s="84">
        <v>0.45208333333333334</v>
      </c>
      <c r="W1456" s="85">
        <v>0.59027777777777779</v>
      </c>
      <c r="X1456" s="86">
        <f t="shared" si="119"/>
        <v>0.13819444444444445</v>
      </c>
    </row>
    <row r="1457" spans="1:24" x14ac:dyDescent="0.3">
      <c r="A1457" s="44" t="s">
        <v>9922</v>
      </c>
      <c r="B1457" s="68" t="s">
        <v>9923</v>
      </c>
      <c r="C1457" s="2" t="s">
        <v>1</v>
      </c>
      <c r="D1457" s="2">
        <v>55</v>
      </c>
      <c r="E1457" s="6">
        <v>23476</v>
      </c>
      <c r="F1457" s="7">
        <v>43921.607511574075</v>
      </c>
      <c r="G1457" s="69" t="s">
        <v>4</v>
      </c>
      <c r="H1457" s="68">
        <v>2142</v>
      </c>
      <c r="I1457" s="8">
        <f t="shared" si="116"/>
        <v>21.42</v>
      </c>
      <c r="J1457" s="93">
        <v>5.3369999999999997</v>
      </c>
      <c r="K1457" s="69">
        <v>100</v>
      </c>
      <c r="L1457" s="68">
        <v>408</v>
      </c>
      <c r="M1457" s="8">
        <f t="shared" si="117"/>
        <v>4.08</v>
      </c>
      <c r="N1457" s="93">
        <v>2.214</v>
      </c>
      <c r="O1457" s="69">
        <v>100</v>
      </c>
      <c r="P1457" s="181">
        <f t="shared" si="118"/>
        <v>5.25</v>
      </c>
      <c r="Q1457" s="77" t="s">
        <v>716</v>
      </c>
      <c r="V1457" s="84">
        <v>0.45416666666666666</v>
      </c>
      <c r="W1457" s="85">
        <v>0.61111111111111105</v>
      </c>
      <c r="X1457" s="86">
        <f t="shared" si="119"/>
        <v>0.15694444444444439</v>
      </c>
    </row>
    <row r="1458" spans="1:24" x14ac:dyDescent="0.3">
      <c r="A1458" s="44" t="s">
        <v>9924</v>
      </c>
      <c r="B1458" s="68" t="s">
        <v>5485</v>
      </c>
      <c r="C1458" s="2" t="s">
        <v>1</v>
      </c>
      <c r="D1458" s="2">
        <v>41</v>
      </c>
      <c r="E1458" s="6">
        <v>28787</v>
      </c>
      <c r="F1458" s="7">
        <v>43921.618344907409</v>
      </c>
      <c r="G1458" s="69" t="s">
        <v>4</v>
      </c>
      <c r="H1458" s="68">
        <v>1093</v>
      </c>
      <c r="I1458" s="8">
        <f t="shared" si="116"/>
        <v>10.93</v>
      </c>
      <c r="J1458" s="93">
        <v>3.4239999999999999</v>
      </c>
      <c r="K1458" s="69">
        <v>100</v>
      </c>
      <c r="L1458" s="68">
        <v>299</v>
      </c>
      <c r="M1458" s="8">
        <f t="shared" si="117"/>
        <v>2.99</v>
      </c>
      <c r="N1458" s="93">
        <v>1.732</v>
      </c>
      <c r="O1458" s="69">
        <v>100</v>
      </c>
      <c r="P1458" s="181">
        <f t="shared" si="118"/>
        <v>3.655518394648829</v>
      </c>
      <c r="Q1458" s="77" t="s">
        <v>716</v>
      </c>
      <c r="V1458" s="84">
        <v>0.42569444444444443</v>
      </c>
      <c r="W1458" s="85">
        <v>0.625</v>
      </c>
      <c r="X1458" s="86">
        <f t="shared" si="119"/>
        <v>0.19930555555555557</v>
      </c>
    </row>
    <row r="1459" spans="1:24" x14ac:dyDescent="0.3">
      <c r="A1459" s="44" t="s">
        <v>9925</v>
      </c>
      <c r="B1459" s="68" t="s">
        <v>9926</v>
      </c>
      <c r="C1459" s="2" t="s">
        <v>1</v>
      </c>
      <c r="D1459" s="2">
        <v>65</v>
      </c>
      <c r="E1459" s="6">
        <v>19907</v>
      </c>
      <c r="F1459" s="7">
        <v>43921.630914351852</v>
      </c>
      <c r="G1459" s="69" t="s">
        <v>4</v>
      </c>
      <c r="H1459" s="68">
        <v>1885</v>
      </c>
      <c r="I1459" s="8">
        <f t="shared" si="116"/>
        <v>18.850000000000001</v>
      </c>
      <c r="J1459" s="93">
        <v>3.948</v>
      </c>
      <c r="K1459" s="69">
        <v>100</v>
      </c>
      <c r="L1459" s="68">
        <v>542</v>
      </c>
      <c r="M1459" s="8">
        <f t="shared" si="117"/>
        <v>5.42</v>
      </c>
      <c r="N1459" s="93">
        <v>2.375</v>
      </c>
      <c r="O1459" s="69">
        <v>100</v>
      </c>
      <c r="P1459" s="181">
        <f t="shared" si="118"/>
        <v>3.4778597785977863</v>
      </c>
      <c r="Q1459" s="77" t="s">
        <v>716</v>
      </c>
      <c r="V1459" s="84">
        <v>0.4909722222222222</v>
      </c>
      <c r="W1459" s="85">
        <v>0.63541666666666663</v>
      </c>
      <c r="X1459" s="86">
        <f t="shared" si="119"/>
        <v>0.14444444444444443</v>
      </c>
    </row>
    <row r="1460" spans="1:24" x14ac:dyDescent="0.3">
      <c r="A1460" s="44" t="s">
        <v>10461</v>
      </c>
      <c r="B1460" s="68" t="s">
        <v>10462</v>
      </c>
      <c r="C1460" s="2" t="s">
        <v>1</v>
      </c>
      <c r="D1460" s="2">
        <v>51</v>
      </c>
      <c r="E1460" s="6">
        <v>25191</v>
      </c>
      <c r="F1460" s="7">
        <v>43922.515266203707</v>
      </c>
      <c r="G1460" s="69" t="s">
        <v>4</v>
      </c>
      <c r="H1460" s="68">
        <v>1791</v>
      </c>
      <c r="I1460" s="8">
        <f t="shared" si="116"/>
        <v>17.91</v>
      </c>
      <c r="J1460" s="2">
        <v>5.657</v>
      </c>
      <c r="K1460" s="69">
        <v>100</v>
      </c>
      <c r="L1460" s="68">
        <v>378</v>
      </c>
      <c r="M1460" s="8">
        <f t="shared" si="117"/>
        <v>3.78</v>
      </c>
      <c r="N1460" s="2">
        <v>1.823</v>
      </c>
      <c r="O1460" s="69">
        <v>100</v>
      </c>
      <c r="P1460" s="181">
        <f t="shared" si="118"/>
        <v>4.7380952380952381</v>
      </c>
      <c r="Q1460" s="77" t="s">
        <v>716</v>
      </c>
      <c r="V1460" s="84">
        <v>0.37847222222222227</v>
      </c>
      <c r="W1460" s="85">
        <v>0.52083333333333337</v>
      </c>
      <c r="X1460" s="86">
        <f t="shared" si="119"/>
        <v>0.1423611111111111</v>
      </c>
    </row>
    <row r="1461" spans="1:24" x14ac:dyDescent="0.3">
      <c r="A1461" s="44" t="s">
        <v>10463</v>
      </c>
      <c r="B1461" s="68" t="s">
        <v>10464</v>
      </c>
      <c r="C1461" s="2" t="s">
        <v>6</v>
      </c>
      <c r="D1461" s="2">
        <v>61</v>
      </c>
      <c r="E1461" s="6">
        <v>21341</v>
      </c>
      <c r="F1461" s="7">
        <v>43922.527361111112</v>
      </c>
      <c r="G1461" s="69" t="s">
        <v>4</v>
      </c>
      <c r="H1461" s="68">
        <v>1730</v>
      </c>
      <c r="I1461" s="8">
        <f t="shared" si="116"/>
        <v>17.474747474747474</v>
      </c>
      <c r="J1461" s="2">
        <v>4.6340000000000003</v>
      </c>
      <c r="K1461" s="69">
        <v>99</v>
      </c>
      <c r="L1461" s="68">
        <v>502</v>
      </c>
      <c r="M1461" s="8">
        <f t="shared" si="117"/>
        <v>5.0707070707070709</v>
      </c>
      <c r="N1461" s="2">
        <v>2.3610000000000002</v>
      </c>
      <c r="O1461" s="69">
        <v>99</v>
      </c>
      <c r="P1461" s="181">
        <f t="shared" si="118"/>
        <v>3.4462151394422307</v>
      </c>
      <c r="Q1461" s="77" t="s">
        <v>716</v>
      </c>
      <c r="V1461" s="84">
        <v>0.39027777777777778</v>
      </c>
      <c r="W1461" s="85">
        <v>0.53125</v>
      </c>
      <c r="X1461" s="86">
        <f t="shared" si="119"/>
        <v>0.14097222222222222</v>
      </c>
    </row>
    <row r="1462" spans="1:24" x14ac:dyDescent="0.3">
      <c r="A1462" s="44" t="s">
        <v>10465</v>
      </c>
      <c r="B1462" s="68" t="s">
        <v>9425</v>
      </c>
      <c r="C1462" s="2" t="s">
        <v>6</v>
      </c>
      <c r="D1462" s="2">
        <v>55</v>
      </c>
      <c r="E1462" s="6">
        <v>23665</v>
      </c>
      <c r="F1462" s="7">
        <v>43922.539722222224</v>
      </c>
      <c r="G1462" s="69" t="s">
        <v>4</v>
      </c>
      <c r="H1462" s="68">
        <v>978</v>
      </c>
      <c r="I1462" s="8">
        <f t="shared" si="116"/>
        <v>9.8787878787878789</v>
      </c>
      <c r="J1462" s="2">
        <v>3.375</v>
      </c>
      <c r="K1462" s="69">
        <v>99</v>
      </c>
      <c r="L1462" s="68">
        <v>309</v>
      </c>
      <c r="M1462" s="8">
        <f t="shared" si="117"/>
        <v>3.1212121212121211</v>
      </c>
      <c r="N1462" s="2">
        <v>2.052</v>
      </c>
      <c r="O1462" s="69">
        <v>99</v>
      </c>
      <c r="P1462" s="181">
        <f t="shared" si="118"/>
        <v>3.1650485436893203</v>
      </c>
      <c r="Q1462" s="77" t="s">
        <v>716</v>
      </c>
      <c r="V1462" s="84">
        <v>0.37152777777777773</v>
      </c>
      <c r="W1462" s="85">
        <v>0.54513888888888895</v>
      </c>
      <c r="X1462" s="86">
        <f t="shared" si="119"/>
        <v>0.17361111111111122</v>
      </c>
    </row>
    <row r="1463" spans="1:24" x14ac:dyDescent="0.3">
      <c r="A1463" s="44" t="s">
        <v>10466</v>
      </c>
      <c r="B1463" s="68" t="s">
        <v>10467</v>
      </c>
      <c r="C1463" s="2" t="s">
        <v>6</v>
      </c>
      <c r="D1463" s="2">
        <v>31</v>
      </c>
      <c r="E1463" s="6">
        <v>32359</v>
      </c>
      <c r="F1463" s="7">
        <v>43922.564675925925</v>
      </c>
      <c r="G1463" s="69" t="s">
        <v>4</v>
      </c>
      <c r="H1463" s="68">
        <v>833</v>
      </c>
      <c r="I1463" s="8">
        <f t="shared" si="116"/>
        <v>8.4141414141414135</v>
      </c>
      <c r="J1463" s="2">
        <v>2.9420000000000002</v>
      </c>
      <c r="K1463" s="69">
        <v>99</v>
      </c>
      <c r="L1463" s="68">
        <v>247</v>
      </c>
      <c r="M1463" s="8">
        <f t="shared" si="117"/>
        <v>2.4949494949494948</v>
      </c>
      <c r="N1463" s="2">
        <v>1.68</v>
      </c>
      <c r="O1463" s="69">
        <v>99</v>
      </c>
      <c r="P1463" s="181">
        <f t="shared" si="118"/>
        <v>3.3724696356275303</v>
      </c>
      <c r="Q1463" s="77" t="s">
        <v>716</v>
      </c>
      <c r="V1463" s="84">
        <v>0.40833333333333338</v>
      </c>
      <c r="W1463" s="85">
        <v>0.56944444444444442</v>
      </c>
      <c r="X1463" s="86">
        <f t="shared" si="119"/>
        <v>0.16111111111111104</v>
      </c>
    </row>
    <row r="1464" spans="1:24" x14ac:dyDescent="0.3">
      <c r="A1464" s="44" t="s">
        <v>10468</v>
      </c>
      <c r="B1464" s="68" t="s">
        <v>825</v>
      </c>
      <c r="C1464" s="2" t="s">
        <v>1</v>
      </c>
      <c r="D1464" s="2">
        <v>36</v>
      </c>
      <c r="E1464" s="6">
        <v>30443</v>
      </c>
      <c r="F1464" s="7">
        <v>43922.576990740738</v>
      </c>
      <c r="G1464" s="69" t="s">
        <v>4</v>
      </c>
      <c r="H1464" s="68">
        <v>1133</v>
      </c>
      <c r="I1464" s="8">
        <f t="shared" si="116"/>
        <v>11.444444444444445</v>
      </c>
      <c r="J1464" s="2">
        <v>3.5489999999999999</v>
      </c>
      <c r="K1464" s="69">
        <v>99</v>
      </c>
      <c r="L1464" s="68">
        <v>307</v>
      </c>
      <c r="M1464" s="8">
        <f t="shared" si="117"/>
        <v>3.1010101010101012</v>
      </c>
      <c r="N1464" s="2">
        <v>1.865</v>
      </c>
      <c r="O1464" s="69">
        <v>99</v>
      </c>
      <c r="P1464" s="181">
        <f t="shared" si="118"/>
        <v>3.6905537459283386</v>
      </c>
      <c r="Q1464" s="77" t="s">
        <v>716</v>
      </c>
      <c r="V1464" s="84">
        <v>0.4201388888888889</v>
      </c>
      <c r="W1464" s="85">
        <v>0.58333333333333337</v>
      </c>
      <c r="X1464" s="86">
        <f t="shared" si="119"/>
        <v>0.16319444444444448</v>
      </c>
    </row>
    <row r="1465" spans="1:24" x14ac:dyDescent="0.3">
      <c r="A1465" s="44" t="s">
        <v>10469</v>
      </c>
      <c r="B1465" s="68" t="s">
        <v>644</v>
      </c>
      <c r="C1465" s="2" t="s">
        <v>1</v>
      </c>
      <c r="D1465" s="2">
        <v>70</v>
      </c>
      <c r="E1465" s="6">
        <v>18275</v>
      </c>
      <c r="F1465" s="7">
        <v>43922.589791666665</v>
      </c>
      <c r="G1465" s="69" t="s">
        <v>4</v>
      </c>
      <c r="H1465" s="68">
        <v>1512</v>
      </c>
      <c r="I1465" s="8">
        <f t="shared" si="116"/>
        <v>15.272727272727273</v>
      </c>
      <c r="J1465" s="2">
        <v>4.1740000000000004</v>
      </c>
      <c r="K1465" s="69">
        <v>99</v>
      </c>
      <c r="L1465" s="68">
        <v>478</v>
      </c>
      <c r="M1465" s="8">
        <f t="shared" si="117"/>
        <v>4.8282828282828278</v>
      </c>
      <c r="N1465" s="2">
        <v>2.105</v>
      </c>
      <c r="O1465" s="69">
        <v>99</v>
      </c>
      <c r="P1465" s="181">
        <f t="shared" si="118"/>
        <v>3.1631799163179921</v>
      </c>
      <c r="Q1465" s="77" t="s">
        <v>716</v>
      </c>
      <c r="V1465" s="84">
        <v>0.43333333333333335</v>
      </c>
      <c r="W1465" s="85">
        <v>0.59722222222222221</v>
      </c>
      <c r="X1465" s="86">
        <f t="shared" si="119"/>
        <v>0.16388888888888886</v>
      </c>
    </row>
    <row r="1466" spans="1:24" x14ac:dyDescent="0.3">
      <c r="A1466" s="44" t="s">
        <v>10470</v>
      </c>
      <c r="B1466" s="68" t="s">
        <v>10471</v>
      </c>
      <c r="C1466" s="2" t="s">
        <v>6</v>
      </c>
      <c r="D1466" s="2">
        <v>18</v>
      </c>
      <c r="E1466" s="6">
        <v>37348</v>
      </c>
      <c r="F1466" s="7">
        <v>43922.599745370368</v>
      </c>
      <c r="G1466" s="69" t="s">
        <v>4</v>
      </c>
      <c r="H1466" s="68">
        <v>683</v>
      </c>
      <c r="I1466" s="8">
        <f t="shared" si="116"/>
        <v>6.8989898989898988</v>
      </c>
      <c r="J1466" s="2">
        <v>2.4889999999999999</v>
      </c>
      <c r="K1466" s="69">
        <v>99</v>
      </c>
      <c r="L1466" s="68">
        <v>354</v>
      </c>
      <c r="M1466" s="8">
        <f t="shared" si="117"/>
        <v>3.5757575757575757</v>
      </c>
      <c r="N1466" s="2">
        <v>1.66</v>
      </c>
      <c r="O1466" s="69">
        <v>99</v>
      </c>
      <c r="P1466" s="181">
        <f t="shared" si="118"/>
        <v>1.9293785310734464</v>
      </c>
      <c r="Q1466" s="77" t="s">
        <v>716</v>
      </c>
      <c r="V1466" s="84">
        <v>0.46458333333333335</v>
      </c>
      <c r="W1466" s="85">
        <v>0.60416666666666663</v>
      </c>
      <c r="X1466" s="86">
        <f t="shared" si="119"/>
        <v>0.13958333333333328</v>
      </c>
    </row>
    <row r="1467" spans="1:24" x14ac:dyDescent="0.3">
      <c r="A1467" s="44" t="s">
        <v>10472</v>
      </c>
      <c r="B1467" s="68" t="s">
        <v>10473</v>
      </c>
      <c r="C1467" s="2" t="s">
        <v>6</v>
      </c>
      <c r="D1467" s="2">
        <v>44</v>
      </c>
      <c r="E1467" s="6">
        <v>27812</v>
      </c>
      <c r="F1467" s="7">
        <v>43922.612303240741</v>
      </c>
      <c r="G1467" s="69" t="s">
        <v>4</v>
      </c>
      <c r="H1467" s="68">
        <v>811</v>
      </c>
      <c r="I1467" s="8">
        <f t="shared" si="116"/>
        <v>8.11</v>
      </c>
      <c r="J1467" s="2">
        <v>3.0350000000000001</v>
      </c>
      <c r="K1467" s="69">
        <v>100</v>
      </c>
      <c r="L1467" s="68">
        <v>360</v>
      </c>
      <c r="M1467" s="8">
        <f t="shared" si="117"/>
        <v>3.6</v>
      </c>
      <c r="N1467" s="2">
        <v>2.089</v>
      </c>
      <c r="O1467" s="69">
        <v>100</v>
      </c>
      <c r="P1467" s="181">
        <f t="shared" si="118"/>
        <v>2.2527777777777778</v>
      </c>
      <c r="Q1467" s="77" t="s">
        <v>716</v>
      </c>
      <c r="V1467" s="84">
        <v>0.47361111111111115</v>
      </c>
      <c r="W1467" s="85">
        <v>0.61805555555555558</v>
      </c>
      <c r="X1467" s="86">
        <f t="shared" si="119"/>
        <v>0.14444444444444443</v>
      </c>
    </row>
    <row r="1468" spans="1:24" x14ac:dyDescent="0.3">
      <c r="A1468" s="44" t="s">
        <v>10474</v>
      </c>
      <c r="B1468" s="68" t="s">
        <v>10475</v>
      </c>
      <c r="C1468" s="2" t="s">
        <v>6</v>
      </c>
      <c r="D1468" s="2">
        <v>72</v>
      </c>
      <c r="E1468" s="6">
        <v>17292</v>
      </c>
      <c r="F1468" s="7">
        <v>43922.656053240738</v>
      </c>
      <c r="G1468" s="69" t="s">
        <v>4</v>
      </c>
      <c r="H1468" s="68">
        <v>1911</v>
      </c>
      <c r="I1468" s="8">
        <f t="shared" si="116"/>
        <v>19.303030303030305</v>
      </c>
      <c r="J1468" s="2">
        <v>4.5519999999999996</v>
      </c>
      <c r="K1468" s="69">
        <v>99</v>
      </c>
      <c r="L1468" s="68">
        <v>550</v>
      </c>
      <c r="M1468" s="8">
        <f t="shared" si="117"/>
        <v>5.5555555555555554</v>
      </c>
      <c r="N1468" s="2">
        <v>2.2690000000000001</v>
      </c>
      <c r="O1468" s="69">
        <v>99</v>
      </c>
      <c r="P1468" s="181">
        <f t="shared" si="118"/>
        <v>3.474545454545455</v>
      </c>
      <c r="Q1468" s="77" t="s">
        <v>716</v>
      </c>
      <c r="V1468" s="84">
        <v>0.51874999999999993</v>
      </c>
      <c r="W1468" s="85">
        <v>0.65972222222222221</v>
      </c>
      <c r="X1468" s="86">
        <f t="shared" si="119"/>
        <v>0.14097222222222228</v>
      </c>
    </row>
    <row r="1469" spans="1:24" x14ac:dyDescent="0.3">
      <c r="A1469" s="44" t="s">
        <v>9427</v>
      </c>
      <c r="B1469" s="68" t="s">
        <v>377</v>
      </c>
      <c r="C1469" s="2" t="s">
        <v>6</v>
      </c>
      <c r="D1469" s="2">
        <v>58</v>
      </c>
      <c r="E1469" s="6">
        <v>22616</v>
      </c>
      <c r="F1469" s="7">
        <v>43923.51699074074</v>
      </c>
      <c r="G1469" s="69" t="s">
        <v>4</v>
      </c>
      <c r="H1469" s="68">
        <v>1405</v>
      </c>
      <c r="I1469" s="8">
        <f t="shared" si="116"/>
        <v>14.191919191919192</v>
      </c>
      <c r="J1469" s="2">
        <v>4.1980000000000004</v>
      </c>
      <c r="K1469" s="69">
        <v>99</v>
      </c>
      <c r="L1469" s="68">
        <v>417</v>
      </c>
      <c r="M1469" s="8">
        <f t="shared" si="117"/>
        <v>4.2121212121212119</v>
      </c>
      <c r="N1469" s="2">
        <v>2.125</v>
      </c>
      <c r="O1469" s="69">
        <v>99</v>
      </c>
      <c r="P1469" s="181">
        <f t="shared" si="118"/>
        <v>3.3693045563549164</v>
      </c>
      <c r="Q1469" s="77" t="s">
        <v>716</v>
      </c>
      <c r="V1469" s="98">
        <v>0.37013888888888885</v>
      </c>
      <c r="W1469" s="99">
        <v>0.52083333333333337</v>
      </c>
      <c r="X1469" s="86">
        <f t="shared" si="119"/>
        <v>0.15069444444444452</v>
      </c>
    </row>
    <row r="1470" spans="1:24" x14ac:dyDescent="0.3">
      <c r="A1470" s="44" t="s">
        <v>10476</v>
      </c>
      <c r="B1470" s="68" t="s">
        <v>4960</v>
      </c>
      <c r="C1470" s="2" t="s">
        <v>1</v>
      </c>
      <c r="D1470" s="2">
        <v>48</v>
      </c>
      <c r="E1470" s="6">
        <v>26262</v>
      </c>
      <c r="F1470" s="7">
        <v>43923.528379629628</v>
      </c>
      <c r="G1470" s="69" t="s">
        <v>4</v>
      </c>
      <c r="H1470" s="68">
        <v>1196</v>
      </c>
      <c r="I1470" s="8">
        <f t="shared" si="116"/>
        <v>12.080808080808081</v>
      </c>
      <c r="J1470" s="2">
        <v>3.9809999999999999</v>
      </c>
      <c r="K1470" s="69">
        <v>99</v>
      </c>
      <c r="L1470" s="68">
        <v>346</v>
      </c>
      <c r="M1470" s="8">
        <f t="shared" si="117"/>
        <v>3.4949494949494948</v>
      </c>
      <c r="N1470" s="2">
        <v>2.1819999999999999</v>
      </c>
      <c r="O1470" s="69">
        <v>99</v>
      </c>
      <c r="P1470" s="181">
        <f t="shared" si="118"/>
        <v>3.456647398843931</v>
      </c>
      <c r="Q1470" s="77" t="s">
        <v>716</v>
      </c>
      <c r="V1470" s="84">
        <v>0.3833333333333333</v>
      </c>
      <c r="W1470" s="85">
        <v>0.53472222222222221</v>
      </c>
      <c r="X1470" s="86">
        <f t="shared" si="119"/>
        <v>0.15138888888888891</v>
      </c>
    </row>
    <row r="1471" spans="1:24" x14ac:dyDescent="0.3">
      <c r="A1471" s="44" t="s">
        <v>10477</v>
      </c>
      <c r="B1471" s="68" t="s">
        <v>10478</v>
      </c>
      <c r="C1471" s="2" t="s">
        <v>6</v>
      </c>
      <c r="D1471" s="2">
        <v>69</v>
      </c>
      <c r="E1471" s="6">
        <v>18432</v>
      </c>
      <c r="F1471" s="7">
        <v>43923.545960648145</v>
      </c>
      <c r="G1471" s="69" t="s">
        <v>4</v>
      </c>
      <c r="H1471" s="68">
        <v>1314</v>
      </c>
      <c r="I1471" s="8">
        <f t="shared" si="116"/>
        <v>13.272727272727273</v>
      </c>
      <c r="J1471" s="2">
        <v>4.4669999999999996</v>
      </c>
      <c r="K1471" s="69">
        <v>99</v>
      </c>
      <c r="L1471" s="68">
        <v>487</v>
      </c>
      <c r="M1471" s="8">
        <f t="shared" si="117"/>
        <v>4.9191919191919196</v>
      </c>
      <c r="N1471" s="2">
        <v>1.998</v>
      </c>
      <c r="O1471" s="69">
        <v>99</v>
      </c>
      <c r="P1471" s="181">
        <f t="shared" si="118"/>
        <v>2.6981519507186857</v>
      </c>
      <c r="Q1471" s="77" t="s">
        <v>716</v>
      </c>
      <c r="V1471" s="84">
        <v>0.39583333333333331</v>
      </c>
      <c r="W1471" s="85">
        <v>0.55208333333333337</v>
      </c>
      <c r="X1471" s="86">
        <f t="shared" si="119"/>
        <v>0.15625000000000006</v>
      </c>
    </row>
    <row r="1472" spans="1:24" x14ac:dyDescent="0.3">
      <c r="A1472" s="44" t="s">
        <v>10479</v>
      </c>
      <c r="B1472" s="68" t="s">
        <v>1034</v>
      </c>
      <c r="C1472" s="2" t="s">
        <v>1</v>
      </c>
      <c r="D1472" s="2">
        <v>60</v>
      </c>
      <c r="E1472" s="6">
        <v>21952</v>
      </c>
      <c r="F1472" s="7">
        <v>43923.569872685184</v>
      </c>
      <c r="G1472" s="69" t="s">
        <v>4</v>
      </c>
      <c r="H1472" s="68">
        <v>1630</v>
      </c>
      <c r="I1472" s="8">
        <f t="shared" si="116"/>
        <v>16.3</v>
      </c>
      <c r="J1472" s="2">
        <v>4.4459999999999997</v>
      </c>
      <c r="K1472" s="69">
        <v>100</v>
      </c>
      <c r="L1472" s="68">
        <v>405</v>
      </c>
      <c r="M1472" s="8">
        <f t="shared" si="117"/>
        <v>4.05</v>
      </c>
      <c r="N1472" s="2">
        <v>1.925</v>
      </c>
      <c r="O1472" s="69">
        <v>100</v>
      </c>
      <c r="P1472" s="181">
        <f t="shared" si="118"/>
        <v>4.0246913580246915</v>
      </c>
      <c r="Q1472" s="77" t="s">
        <v>716</v>
      </c>
      <c r="V1472" s="84">
        <v>0.4069444444444445</v>
      </c>
      <c r="W1472" s="85">
        <v>0.57638888888888895</v>
      </c>
      <c r="X1472" s="86">
        <f t="shared" si="119"/>
        <v>0.16944444444444445</v>
      </c>
    </row>
    <row r="1473" spans="1:24" x14ac:dyDescent="0.3">
      <c r="A1473" s="44" t="s">
        <v>10480</v>
      </c>
      <c r="B1473" s="68" t="s">
        <v>10481</v>
      </c>
      <c r="C1473" s="2" t="s">
        <v>6</v>
      </c>
      <c r="D1473" s="2">
        <v>77</v>
      </c>
      <c r="E1473" s="6">
        <v>15673</v>
      </c>
      <c r="F1473" s="7">
        <v>43923.58121527778</v>
      </c>
      <c r="G1473" s="69" t="s">
        <v>4</v>
      </c>
      <c r="H1473" s="68">
        <v>1818</v>
      </c>
      <c r="I1473" s="8">
        <f t="shared" si="116"/>
        <v>18.363636363636363</v>
      </c>
      <c r="J1473" s="2">
        <v>5.2279999999999998</v>
      </c>
      <c r="K1473" s="69">
        <v>99</v>
      </c>
      <c r="L1473" s="68">
        <v>449</v>
      </c>
      <c r="M1473" s="8">
        <f t="shared" si="117"/>
        <v>4.5353535353535355</v>
      </c>
      <c r="N1473" s="2">
        <v>2.1160000000000001</v>
      </c>
      <c r="O1473" s="69">
        <v>99</v>
      </c>
      <c r="P1473" s="181">
        <f t="shared" si="118"/>
        <v>4.0489977728285078</v>
      </c>
      <c r="Q1473" s="77" t="s">
        <v>716</v>
      </c>
      <c r="V1473" s="84">
        <v>0.4236111111111111</v>
      </c>
      <c r="W1473" s="85">
        <v>0.58680555555555558</v>
      </c>
      <c r="X1473" s="86">
        <f t="shared" si="119"/>
        <v>0.16319444444444448</v>
      </c>
    </row>
    <row r="1474" spans="1:24" x14ac:dyDescent="0.3">
      <c r="A1474" s="44" t="s">
        <v>10482</v>
      </c>
      <c r="B1474" s="68" t="s">
        <v>10483</v>
      </c>
      <c r="C1474" s="2" t="s">
        <v>1</v>
      </c>
      <c r="D1474" s="2">
        <v>38</v>
      </c>
      <c r="E1474" s="6">
        <v>29896</v>
      </c>
      <c r="F1474" s="7">
        <v>43923.591331018521</v>
      </c>
      <c r="G1474" s="69" t="s">
        <v>553</v>
      </c>
      <c r="H1474" s="68">
        <v>1768</v>
      </c>
      <c r="I1474" s="8">
        <f t="shared" si="116"/>
        <v>17.68</v>
      </c>
      <c r="J1474" s="2">
        <v>5.2889999999999997</v>
      </c>
      <c r="K1474" s="69">
        <v>100</v>
      </c>
      <c r="L1474" s="68">
        <v>364</v>
      </c>
      <c r="M1474" s="8">
        <f t="shared" si="117"/>
        <v>3.64</v>
      </c>
      <c r="N1474" s="2">
        <v>2.1720000000000002</v>
      </c>
      <c r="O1474" s="69">
        <v>100</v>
      </c>
      <c r="P1474" s="181">
        <f t="shared" si="118"/>
        <v>4.8571428571428568</v>
      </c>
      <c r="Q1474" s="77" t="s">
        <v>716</v>
      </c>
      <c r="V1474" s="84">
        <v>0.4368055555555555</v>
      </c>
      <c r="W1474" s="85">
        <v>0.59722222222222221</v>
      </c>
      <c r="X1474" s="86">
        <f t="shared" si="119"/>
        <v>0.16041666666666671</v>
      </c>
    </row>
    <row r="1475" spans="1:24" x14ac:dyDescent="0.3">
      <c r="A1475" s="44" t="s">
        <v>10484</v>
      </c>
      <c r="B1475" s="68" t="s">
        <v>10485</v>
      </c>
      <c r="C1475" s="2" t="s">
        <v>1</v>
      </c>
      <c r="D1475" s="2">
        <v>74</v>
      </c>
      <c r="E1475" s="6">
        <v>16737</v>
      </c>
      <c r="F1475" s="7">
        <v>43923.613287037035</v>
      </c>
      <c r="G1475" s="69" t="s">
        <v>4</v>
      </c>
      <c r="H1475" s="68">
        <v>1805</v>
      </c>
      <c r="I1475" s="8">
        <f t="shared" ref="I1475:I1538" si="120">H1475/K1475</f>
        <v>18.05</v>
      </c>
      <c r="J1475" s="2">
        <v>4.1840000000000002</v>
      </c>
      <c r="K1475" s="69">
        <v>100</v>
      </c>
      <c r="L1475" s="68">
        <v>784</v>
      </c>
      <c r="M1475" s="8">
        <f t="shared" ref="M1475:M1538" si="121">L1475/O1475</f>
        <v>7.84</v>
      </c>
      <c r="N1475" s="2">
        <v>2.97</v>
      </c>
      <c r="O1475" s="69">
        <v>100</v>
      </c>
      <c r="P1475" s="181">
        <f t="shared" ref="P1475:P1538" si="122">I1475/M1475</f>
        <v>2.302295918367347</v>
      </c>
      <c r="Q1475" s="77" t="s">
        <v>716</v>
      </c>
      <c r="V1475" s="84">
        <v>0.46249999999999997</v>
      </c>
      <c r="W1475" s="85">
        <v>0.61805555555555558</v>
      </c>
      <c r="X1475" s="86">
        <f t="shared" ref="X1475:X1538" si="123">IF(AND(W1475&lt;&gt;0,V1475&lt;&gt;0),W1475-V1475,"No_data")</f>
        <v>0.15555555555555561</v>
      </c>
    </row>
    <row r="1476" spans="1:24" x14ac:dyDescent="0.3">
      <c r="A1476" s="44" t="s">
        <v>10486</v>
      </c>
      <c r="B1476" s="68" t="s">
        <v>4173</v>
      </c>
      <c r="C1476" s="2" t="s">
        <v>1</v>
      </c>
      <c r="D1476" s="2">
        <v>59</v>
      </c>
      <c r="E1476" s="6">
        <v>22301</v>
      </c>
      <c r="F1476" s="7">
        <v>43923.623368055552</v>
      </c>
      <c r="G1476" s="69" t="s">
        <v>4</v>
      </c>
      <c r="H1476" s="68">
        <v>1386</v>
      </c>
      <c r="I1476" s="8">
        <f t="shared" si="120"/>
        <v>14</v>
      </c>
      <c r="J1476" s="2">
        <v>3.1040000000000001</v>
      </c>
      <c r="K1476" s="69">
        <v>99</v>
      </c>
      <c r="L1476" s="68">
        <v>345</v>
      </c>
      <c r="M1476" s="8">
        <f t="shared" si="121"/>
        <v>3.4848484848484849</v>
      </c>
      <c r="N1476" s="2">
        <v>1.74</v>
      </c>
      <c r="O1476" s="69">
        <v>99</v>
      </c>
      <c r="P1476" s="181">
        <f t="shared" si="122"/>
        <v>4.017391304347826</v>
      </c>
      <c r="Q1476" s="77" t="s">
        <v>716</v>
      </c>
      <c r="V1476" s="84">
        <v>0.47500000000000003</v>
      </c>
      <c r="W1476" s="85">
        <v>0.62847222222222221</v>
      </c>
      <c r="X1476" s="86">
        <f t="shared" si="123"/>
        <v>0.15347222222222218</v>
      </c>
    </row>
    <row r="1477" spans="1:24" x14ac:dyDescent="0.3">
      <c r="A1477" s="44" t="s">
        <v>10487</v>
      </c>
      <c r="B1477" s="68" t="s">
        <v>10488</v>
      </c>
      <c r="C1477" s="2" t="s">
        <v>6</v>
      </c>
      <c r="D1477" s="2">
        <v>46</v>
      </c>
      <c r="E1477" s="6">
        <v>26915</v>
      </c>
      <c r="F1477" s="7">
        <v>43923.635023148148</v>
      </c>
      <c r="G1477" s="69" t="s">
        <v>4</v>
      </c>
      <c r="H1477" s="68">
        <v>1190</v>
      </c>
      <c r="I1477" s="8">
        <f t="shared" si="120"/>
        <v>12.020202020202021</v>
      </c>
      <c r="J1477" s="2">
        <v>3.9169999999999998</v>
      </c>
      <c r="K1477" s="69">
        <v>99</v>
      </c>
      <c r="L1477" s="68">
        <v>456</v>
      </c>
      <c r="M1477" s="8">
        <f t="shared" si="121"/>
        <v>4.6060606060606064</v>
      </c>
      <c r="N1477" s="2">
        <v>2.0640000000000001</v>
      </c>
      <c r="O1477" s="69">
        <v>99</v>
      </c>
      <c r="P1477" s="181">
        <f t="shared" si="122"/>
        <v>2.6096491228070176</v>
      </c>
      <c r="Q1477" s="77" t="s">
        <v>716</v>
      </c>
      <c r="V1477" s="84">
        <v>0.51180555555555551</v>
      </c>
      <c r="W1477" s="85">
        <v>0.63888888888888895</v>
      </c>
      <c r="X1477" s="86">
        <f t="shared" si="123"/>
        <v>0.12708333333333344</v>
      </c>
    </row>
    <row r="1478" spans="1:24" x14ac:dyDescent="0.3">
      <c r="A1478" s="44" t="s">
        <v>10489</v>
      </c>
      <c r="B1478" s="68" t="s">
        <v>10490</v>
      </c>
      <c r="C1478" s="2" t="s">
        <v>6</v>
      </c>
      <c r="D1478" s="2">
        <v>68</v>
      </c>
      <c r="E1478" s="6">
        <v>19068</v>
      </c>
      <c r="F1478" s="7">
        <v>43923.687025462961</v>
      </c>
      <c r="G1478" s="69" t="s">
        <v>4</v>
      </c>
      <c r="H1478" s="68">
        <v>1520</v>
      </c>
      <c r="I1478" s="8">
        <f t="shared" si="120"/>
        <v>15.353535353535353</v>
      </c>
      <c r="J1478" s="2">
        <v>4.2889999999999997</v>
      </c>
      <c r="K1478" s="69">
        <v>99</v>
      </c>
      <c r="L1478" s="68">
        <v>464</v>
      </c>
      <c r="M1478" s="8">
        <f t="shared" si="121"/>
        <v>4.6868686868686869</v>
      </c>
      <c r="N1478" s="2">
        <v>2.17</v>
      </c>
      <c r="O1478" s="69">
        <v>99</v>
      </c>
      <c r="P1478" s="181">
        <f t="shared" si="122"/>
        <v>3.2758620689655169</v>
      </c>
      <c r="Q1478" s="77" t="s">
        <v>716</v>
      </c>
      <c r="V1478" s="84">
        <v>0.53611111111111109</v>
      </c>
      <c r="W1478" s="85">
        <v>0.69097222222222221</v>
      </c>
      <c r="X1478" s="86">
        <f t="shared" si="123"/>
        <v>0.15486111111111112</v>
      </c>
    </row>
    <row r="1479" spans="1:24" x14ac:dyDescent="0.3">
      <c r="A1479" s="44" t="s">
        <v>10491</v>
      </c>
      <c r="B1479" s="68" t="s">
        <v>10492</v>
      </c>
      <c r="C1479" s="2" t="s">
        <v>1</v>
      </c>
      <c r="D1479" s="2">
        <v>41</v>
      </c>
      <c r="E1479" s="6">
        <v>28894</v>
      </c>
      <c r="F1479" s="7">
        <v>43924.535833333335</v>
      </c>
      <c r="G1479" s="69" t="s">
        <v>553</v>
      </c>
      <c r="H1479" s="68">
        <v>1493</v>
      </c>
      <c r="I1479" s="8">
        <f t="shared" si="120"/>
        <v>15.080808080808081</v>
      </c>
      <c r="J1479" s="2">
        <v>4.149</v>
      </c>
      <c r="K1479" s="69">
        <v>99</v>
      </c>
      <c r="L1479" s="68">
        <v>353</v>
      </c>
      <c r="M1479" s="8">
        <f t="shared" si="121"/>
        <v>3.5656565656565657</v>
      </c>
      <c r="N1479" s="2">
        <v>1.762</v>
      </c>
      <c r="O1479" s="69">
        <v>99</v>
      </c>
      <c r="P1479" s="181">
        <f t="shared" si="122"/>
        <v>4.2294617563739374</v>
      </c>
      <c r="Q1479" s="77" t="s">
        <v>716</v>
      </c>
      <c r="V1479" s="84">
        <v>0.3972222222222222</v>
      </c>
      <c r="W1479" s="85">
        <v>0.54166666666666663</v>
      </c>
      <c r="X1479" s="86">
        <f t="shared" si="123"/>
        <v>0.14444444444444443</v>
      </c>
    </row>
    <row r="1480" spans="1:24" x14ac:dyDescent="0.3">
      <c r="A1480" s="44" t="s">
        <v>10493</v>
      </c>
      <c r="B1480" s="68" t="s">
        <v>8436</v>
      </c>
      <c r="C1480" s="2" t="s">
        <v>1</v>
      </c>
      <c r="D1480" s="2">
        <v>48</v>
      </c>
      <c r="E1480" s="6">
        <v>26371</v>
      </c>
      <c r="F1480" s="7">
        <v>43924.548773148148</v>
      </c>
      <c r="G1480" s="69" t="s">
        <v>4</v>
      </c>
      <c r="H1480" s="68">
        <v>2219</v>
      </c>
      <c r="I1480" s="8">
        <f t="shared" si="120"/>
        <v>22.414141414141415</v>
      </c>
      <c r="J1480" s="2">
        <v>5.7430000000000003</v>
      </c>
      <c r="K1480" s="69">
        <v>99</v>
      </c>
      <c r="L1480" s="68">
        <v>568</v>
      </c>
      <c r="M1480" s="8">
        <f t="shared" si="121"/>
        <v>5.737373737373737</v>
      </c>
      <c r="N1480" s="2">
        <v>2.1930000000000001</v>
      </c>
      <c r="O1480" s="69">
        <v>99</v>
      </c>
      <c r="P1480" s="181">
        <f t="shared" si="122"/>
        <v>3.9066901408450709</v>
      </c>
      <c r="Q1480" s="77" t="s">
        <v>716</v>
      </c>
      <c r="V1480" s="84">
        <v>0.4069444444444445</v>
      </c>
      <c r="W1480" s="85">
        <v>0.55555555555555558</v>
      </c>
      <c r="X1480" s="86">
        <f t="shared" si="123"/>
        <v>0.14861111111111108</v>
      </c>
    </row>
    <row r="1481" spans="1:24" x14ac:dyDescent="0.3">
      <c r="A1481" s="44" t="s">
        <v>10494</v>
      </c>
      <c r="B1481" s="68" t="s">
        <v>1062</v>
      </c>
      <c r="C1481" s="2" t="s">
        <v>1</v>
      </c>
      <c r="D1481" s="2">
        <v>54</v>
      </c>
      <c r="E1481" s="6">
        <v>24127</v>
      </c>
      <c r="F1481" s="7">
        <v>43924.564560185187</v>
      </c>
      <c r="G1481" s="69" t="s">
        <v>4</v>
      </c>
      <c r="H1481" s="68">
        <v>1725</v>
      </c>
      <c r="I1481" s="8">
        <f t="shared" si="120"/>
        <v>17.424242424242426</v>
      </c>
      <c r="J1481" s="2">
        <v>4.8150000000000004</v>
      </c>
      <c r="K1481" s="69">
        <v>99</v>
      </c>
      <c r="L1481" s="68">
        <v>372</v>
      </c>
      <c r="M1481" s="8">
        <f t="shared" si="121"/>
        <v>3.7575757575757578</v>
      </c>
      <c r="N1481" s="2">
        <v>1.8240000000000001</v>
      </c>
      <c r="O1481" s="69">
        <v>99</v>
      </c>
      <c r="P1481" s="181">
        <f t="shared" si="122"/>
        <v>4.6370967741935489</v>
      </c>
      <c r="Q1481" s="77" t="s">
        <v>716</v>
      </c>
      <c r="V1481" s="84">
        <v>0.42638888888888887</v>
      </c>
      <c r="W1481" s="85">
        <v>0.56944444444444442</v>
      </c>
      <c r="X1481" s="86">
        <f t="shared" si="123"/>
        <v>0.14305555555555555</v>
      </c>
    </row>
    <row r="1482" spans="1:24" x14ac:dyDescent="0.3">
      <c r="A1482" s="44" t="s">
        <v>10495</v>
      </c>
      <c r="B1482" s="68" t="s">
        <v>839</v>
      </c>
      <c r="C1482" s="2" t="s">
        <v>1</v>
      </c>
      <c r="D1482" s="2">
        <v>48</v>
      </c>
      <c r="E1482" s="6">
        <v>26321</v>
      </c>
      <c r="F1482" s="7">
        <v>43924.579699074071</v>
      </c>
      <c r="G1482" s="69" t="s">
        <v>4</v>
      </c>
      <c r="H1482" s="68">
        <v>1434</v>
      </c>
      <c r="I1482" s="8">
        <f t="shared" si="120"/>
        <v>14.484848484848484</v>
      </c>
      <c r="J1482" s="2">
        <v>4.1239999999999997</v>
      </c>
      <c r="K1482" s="69">
        <v>99</v>
      </c>
      <c r="L1482" s="68">
        <v>424</v>
      </c>
      <c r="M1482" s="8">
        <f t="shared" si="121"/>
        <v>4.2828282828282829</v>
      </c>
      <c r="N1482" s="2">
        <v>2.1339999999999999</v>
      </c>
      <c r="O1482" s="69">
        <v>99</v>
      </c>
      <c r="P1482" s="181">
        <f t="shared" si="122"/>
        <v>3.382075471698113</v>
      </c>
      <c r="Q1482" s="77" t="s">
        <v>716</v>
      </c>
      <c r="V1482" s="84">
        <v>0.44375000000000003</v>
      </c>
      <c r="W1482" s="85">
        <v>0.59027777777777779</v>
      </c>
      <c r="X1482" s="86">
        <f t="shared" si="123"/>
        <v>0.14652777777777776</v>
      </c>
    </row>
    <row r="1483" spans="1:24" x14ac:dyDescent="0.3">
      <c r="A1483" s="44" t="s">
        <v>10496</v>
      </c>
      <c r="B1483" s="68" t="s">
        <v>1032</v>
      </c>
      <c r="C1483" s="2" t="s">
        <v>1</v>
      </c>
      <c r="D1483" s="2">
        <v>59</v>
      </c>
      <c r="E1483" s="6">
        <v>22145</v>
      </c>
      <c r="F1483" s="7">
        <v>43924.59648148148</v>
      </c>
      <c r="G1483" s="69" t="s">
        <v>4</v>
      </c>
      <c r="H1483" s="68">
        <v>1973</v>
      </c>
      <c r="I1483" s="8">
        <f t="shared" si="120"/>
        <v>19.73</v>
      </c>
      <c r="J1483" s="2">
        <v>4.1340000000000003</v>
      </c>
      <c r="K1483" s="69">
        <v>100</v>
      </c>
      <c r="L1483" s="68">
        <v>625</v>
      </c>
      <c r="M1483" s="8">
        <f t="shared" si="121"/>
        <v>6.25</v>
      </c>
      <c r="N1483" s="2">
        <v>2.532</v>
      </c>
      <c r="O1483" s="69">
        <v>100</v>
      </c>
      <c r="P1483" s="181">
        <f t="shared" si="122"/>
        <v>3.1568000000000001</v>
      </c>
      <c r="Q1483" s="77" t="s">
        <v>716</v>
      </c>
      <c r="V1483" s="84">
        <v>0.48958333333333331</v>
      </c>
      <c r="W1483" s="85">
        <v>0.60416666666666663</v>
      </c>
      <c r="X1483" s="86">
        <f t="shared" si="123"/>
        <v>0.11458333333333331</v>
      </c>
    </row>
    <row r="1484" spans="1:24" x14ac:dyDescent="0.3">
      <c r="A1484" s="44" t="s">
        <v>10497</v>
      </c>
      <c r="B1484" s="68" t="s">
        <v>10498</v>
      </c>
      <c r="C1484" s="2" t="s">
        <v>1</v>
      </c>
      <c r="D1484" s="2">
        <v>42</v>
      </c>
      <c r="E1484" s="6">
        <v>28527</v>
      </c>
      <c r="F1484" s="7">
        <v>43927.51766203704</v>
      </c>
      <c r="G1484" s="69" t="s">
        <v>4</v>
      </c>
      <c r="H1484" s="68">
        <v>1306</v>
      </c>
      <c r="I1484" s="8">
        <f t="shared" si="120"/>
        <v>13.06</v>
      </c>
      <c r="J1484" s="2">
        <v>3.57</v>
      </c>
      <c r="K1484" s="69">
        <v>100</v>
      </c>
      <c r="L1484" s="68">
        <v>431</v>
      </c>
      <c r="M1484" s="8">
        <f t="shared" si="121"/>
        <v>4.3099999999999996</v>
      </c>
      <c r="N1484" s="2">
        <v>2.2229999999999999</v>
      </c>
      <c r="O1484" s="69">
        <v>100</v>
      </c>
      <c r="P1484" s="181">
        <f t="shared" si="122"/>
        <v>3.03016241299304</v>
      </c>
      <c r="Q1484" s="77" t="s">
        <v>716</v>
      </c>
      <c r="V1484" s="84">
        <v>0.38611111111111113</v>
      </c>
      <c r="W1484" s="85">
        <v>0.52083333333333337</v>
      </c>
      <c r="X1484" s="86">
        <f t="shared" si="123"/>
        <v>0.13472222222222224</v>
      </c>
    </row>
    <row r="1485" spans="1:24" x14ac:dyDescent="0.3">
      <c r="A1485" s="44" t="s">
        <v>10499</v>
      </c>
      <c r="B1485" s="68" t="s">
        <v>10500</v>
      </c>
      <c r="C1485" s="2" t="s">
        <v>1</v>
      </c>
      <c r="D1485" s="2">
        <v>29</v>
      </c>
      <c r="E1485" s="6">
        <v>33146</v>
      </c>
      <c r="F1485" s="7">
        <v>43927.528749999998</v>
      </c>
      <c r="G1485" s="69" t="s">
        <v>4</v>
      </c>
      <c r="H1485" s="68">
        <v>1798</v>
      </c>
      <c r="I1485" s="8">
        <f t="shared" si="120"/>
        <v>17.98</v>
      </c>
      <c r="J1485" s="2">
        <v>5.9809999999999999</v>
      </c>
      <c r="K1485" s="69">
        <v>100</v>
      </c>
      <c r="L1485" s="68">
        <v>435</v>
      </c>
      <c r="M1485" s="8">
        <f t="shared" si="121"/>
        <v>4.3499999999999996</v>
      </c>
      <c r="N1485" s="2">
        <v>2.1709999999999998</v>
      </c>
      <c r="O1485" s="69">
        <v>100</v>
      </c>
      <c r="P1485" s="181">
        <f t="shared" si="122"/>
        <v>4.1333333333333337</v>
      </c>
      <c r="Q1485" s="77" t="s">
        <v>716</v>
      </c>
      <c r="V1485" s="84">
        <v>0.39305555555555555</v>
      </c>
      <c r="W1485" s="85">
        <v>0.53472222222222221</v>
      </c>
      <c r="X1485" s="86">
        <f t="shared" si="123"/>
        <v>0.14166666666666666</v>
      </c>
    </row>
    <row r="1486" spans="1:24" x14ac:dyDescent="0.3">
      <c r="A1486" s="44" t="s">
        <v>2706</v>
      </c>
      <c r="B1486" s="68" t="s">
        <v>1267</v>
      </c>
      <c r="C1486" s="2" t="s">
        <v>1</v>
      </c>
      <c r="D1486" s="2">
        <v>50</v>
      </c>
      <c r="E1486" s="6">
        <v>25539</v>
      </c>
      <c r="F1486" s="7">
        <v>43927.550324074073</v>
      </c>
      <c r="G1486" s="69" t="s">
        <v>4</v>
      </c>
      <c r="H1486" s="68">
        <v>1303</v>
      </c>
      <c r="I1486" s="8">
        <f t="shared" si="120"/>
        <v>13.161616161616161</v>
      </c>
      <c r="J1486" s="2">
        <v>3.177</v>
      </c>
      <c r="K1486" s="69">
        <v>99</v>
      </c>
      <c r="L1486" s="68">
        <v>434</v>
      </c>
      <c r="M1486" s="8">
        <f t="shared" si="121"/>
        <v>4.3838383838383841</v>
      </c>
      <c r="N1486" s="2">
        <v>1.968</v>
      </c>
      <c r="O1486" s="69">
        <v>99</v>
      </c>
      <c r="P1486" s="181">
        <f t="shared" si="122"/>
        <v>3.0023041474654373</v>
      </c>
      <c r="Q1486" s="77" t="s">
        <v>716</v>
      </c>
      <c r="V1486" s="84">
        <v>0.41180555555555554</v>
      </c>
      <c r="W1486" s="85">
        <v>0.55555555555555558</v>
      </c>
      <c r="X1486" s="86">
        <f t="shared" si="123"/>
        <v>0.14375000000000004</v>
      </c>
    </row>
    <row r="1487" spans="1:24" x14ac:dyDescent="0.3">
      <c r="A1487" s="44" t="s">
        <v>10501</v>
      </c>
      <c r="B1487" s="68" t="s">
        <v>1046</v>
      </c>
      <c r="C1487" s="2" t="s">
        <v>1</v>
      </c>
      <c r="D1487" s="2">
        <v>63</v>
      </c>
      <c r="E1487" s="6">
        <v>20613</v>
      </c>
      <c r="F1487" s="7">
        <v>43927.561574074076</v>
      </c>
      <c r="G1487" s="69" t="s">
        <v>4</v>
      </c>
      <c r="H1487" s="68">
        <v>1584</v>
      </c>
      <c r="I1487" s="8">
        <f t="shared" si="120"/>
        <v>16</v>
      </c>
      <c r="J1487" s="2">
        <v>4.3680000000000003</v>
      </c>
      <c r="K1487" s="69">
        <v>99</v>
      </c>
      <c r="L1487" s="68">
        <v>353</v>
      </c>
      <c r="M1487" s="8">
        <f t="shared" si="121"/>
        <v>3.5656565656565657</v>
      </c>
      <c r="N1487" s="2">
        <v>2.1720000000000002</v>
      </c>
      <c r="O1487" s="69">
        <v>99</v>
      </c>
      <c r="P1487" s="181">
        <f t="shared" si="122"/>
        <v>4.4872521246458925</v>
      </c>
      <c r="Q1487" s="77" t="s">
        <v>716</v>
      </c>
      <c r="V1487" s="84">
        <v>0.3979166666666667</v>
      </c>
      <c r="W1487" s="85">
        <v>0.56597222222222221</v>
      </c>
      <c r="X1487" s="86">
        <f t="shared" si="123"/>
        <v>0.16805555555555551</v>
      </c>
    </row>
    <row r="1488" spans="1:24" x14ac:dyDescent="0.3">
      <c r="A1488" s="44" t="s">
        <v>10502</v>
      </c>
      <c r="B1488" s="68" t="s">
        <v>8</v>
      </c>
      <c r="C1488" s="2" t="s">
        <v>1</v>
      </c>
      <c r="D1488" s="2">
        <v>81</v>
      </c>
      <c r="E1488" s="6">
        <v>14015</v>
      </c>
      <c r="F1488" s="7">
        <v>43927.573321759257</v>
      </c>
      <c r="G1488" s="69" t="s">
        <v>4</v>
      </c>
      <c r="H1488" s="68">
        <v>2319</v>
      </c>
      <c r="I1488" s="8">
        <f t="shared" si="120"/>
        <v>23.424242424242426</v>
      </c>
      <c r="J1488" s="2">
        <v>5.0350000000000001</v>
      </c>
      <c r="K1488" s="69">
        <v>99</v>
      </c>
      <c r="L1488" s="68">
        <v>889</v>
      </c>
      <c r="M1488" s="8">
        <f t="shared" si="121"/>
        <v>8.9797979797979792</v>
      </c>
      <c r="N1488" s="2">
        <v>3.11</v>
      </c>
      <c r="O1488" s="69">
        <v>99</v>
      </c>
      <c r="P1488" s="181">
        <f t="shared" si="122"/>
        <v>2.6085489313835772</v>
      </c>
      <c r="Q1488" s="77" t="s">
        <v>716</v>
      </c>
      <c r="V1488" s="84">
        <v>0.43472222222222223</v>
      </c>
      <c r="W1488" s="85">
        <v>0.57638888888888895</v>
      </c>
      <c r="X1488" s="86">
        <f t="shared" si="123"/>
        <v>0.14166666666666672</v>
      </c>
    </row>
    <row r="1489" spans="1:24" x14ac:dyDescent="0.3">
      <c r="A1489" s="44" t="s">
        <v>10503</v>
      </c>
      <c r="B1489" s="68" t="s">
        <v>1043</v>
      </c>
      <c r="C1489" s="2" t="s">
        <v>1</v>
      </c>
      <c r="D1489" s="2">
        <v>46</v>
      </c>
      <c r="E1489" s="6">
        <v>26894</v>
      </c>
      <c r="F1489" s="7">
        <v>43927.584189814814</v>
      </c>
      <c r="G1489" s="69" t="s">
        <v>4</v>
      </c>
      <c r="H1489" s="68">
        <v>1292</v>
      </c>
      <c r="I1489" s="8">
        <f t="shared" si="120"/>
        <v>12.92</v>
      </c>
      <c r="J1489" s="2">
        <v>3.855</v>
      </c>
      <c r="K1489" s="69">
        <v>100</v>
      </c>
      <c r="L1489" s="68">
        <v>394</v>
      </c>
      <c r="M1489" s="8">
        <f t="shared" si="121"/>
        <v>3.94</v>
      </c>
      <c r="N1489" s="2">
        <v>1.7909999999999999</v>
      </c>
      <c r="O1489" s="69">
        <v>100</v>
      </c>
      <c r="P1489" s="181">
        <f t="shared" si="122"/>
        <v>3.2791878172588831</v>
      </c>
      <c r="Q1489" s="77" t="s">
        <v>716</v>
      </c>
      <c r="V1489" s="84">
        <v>0.44791666666666669</v>
      </c>
      <c r="W1489" s="85">
        <v>0.59027777777777779</v>
      </c>
      <c r="X1489" s="86">
        <f t="shared" si="123"/>
        <v>0.1423611111111111</v>
      </c>
    </row>
    <row r="1490" spans="1:24" x14ac:dyDescent="0.3">
      <c r="A1490" s="44" t="s">
        <v>10504</v>
      </c>
      <c r="B1490" s="68" t="s">
        <v>214</v>
      </c>
      <c r="C1490" s="2" t="s">
        <v>1</v>
      </c>
      <c r="D1490" s="2">
        <v>55</v>
      </c>
      <c r="E1490" s="6">
        <v>23798</v>
      </c>
      <c r="F1490" s="7">
        <v>43927.608252314814</v>
      </c>
      <c r="G1490" s="69" t="s">
        <v>4</v>
      </c>
      <c r="H1490" s="68">
        <v>1570</v>
      </c>
      <c r="I1490" s="8">
        <f t="shared" si="120"/>
        <v>15.858585858585858</v>
      </c>
      <c r="J1490" s="2">
        <v>3.5859999999999999</v>
      </c>
      <c r="K1490" s="69">
        <v>99</v>
      </c>
      <c r="L1490" s="68">
        <v>535</v>
      </c>
      <c r="M1490" s="8">
        <f t="shared" si="121"/>
        <v>5.404040404040404</v>
      </c>
      <c r="N1490" s="2">
        <v>2.3820000000000001</v>
      </c>
      <c r="O1490" s="69">
        <v>99</v>
      </c>
      <c r="P1490" s="181">
        <f t="shared" si="122"/>
        <v>2.9345794392523366</v>
      </c>
      <c r="Q1490" s="77" t="s">
        <v>716</v>
      </c>
      <c r="V1490" s="84">
        <v>0.46111111111111108</v>
      </c>
      <c r="W1490" s="85">
        <v>0.61458333333333337</v>
      </c>
      <c r="X1490" s="86">
        <f t="shared" si="123"/>
        <v>0.15347222222222229</v>
      </c>
    </row>
    <row r="1491" spans="1:24" x14ac:dyDescent="0.3">
      <c r="A1491" s="44" t="s">
        <v>10505</v>
      </c>
      <c r="B1491" s="68" t="s">
        <v>5695</v>
      </c>
      <c r="C1491" s="2" t="s">
        <v>1</v>
      </c>
      <c r="D1491" s="2">
        <v>33</v>
      </c>
      <c r="E1491" s="6">
        <v>31535</v>
      </c>
      <c r="F1491" s="7">
        <v>43927.624872685185</v>
      </c>
      <c r="G1491" s="69" t="s">
        <v>4</v>
      </c>
      <c r="H1491" s="68">
        <v>1046</v>
      </c>
      <c r="I1491" s="8">
        <f t="shared" si="120"/>
        <v>10.565656565656566</v>
      </c>
      <c r="J1491" s="2">
        <v>3.5</v>
      </c>
      <c r="K1491" s="69">
        <v>99</v>
      </c>
      <c r="L1491" s="68">
        <v>257</v>
      </c>
      <c r="M1491" s="8">
        <f t="shared" si="121"/>
        <v>2.595959595959596</v>
      </c>
      <c r="N1491" s="2">
        <v>1.829</v>
      </c>
      <c r="O1491" s="69">
        <v>99</v>
      </c>
      <c r="P1491" s="181">
        <f t="shared" si="122"/>
        <v>4.0700389105058363</v>
      </c>
      <c r="Q1491" s="77" t="s">
        <v>716</v>
      </c>
      <c r="V1491" s="84">
        <v>0.46388888888888885</v>
      </c>
      <c r="W1491" s="85">
        <v>0.63194444444444442</v>
      </c>
      <c r="X1491" s="86">
        <f t="shared" si="123"/>
        <v>0.16805555555555557</v>
      </c>
    </row>
    <row r="1492" spans="1:24" x14ac:dyDescent="0.3">
      <c r="A1492" s="44" t="s">
        <v>10506</v>
      </c>
      <c r="B1492" s="68" t="s">
        <v>1966</v>
      </c>
      <c r="C1492" s="2" t="s">
        <v>6</v>
      </c>
      <c r="D1492" s="2">
        <v>72</v>
      </c>
      <c r="E1492" s="6">
        <v>17445</v>
      </c>
      <c r="F1492" s="7">
        <v>43927.650659722225</v>
      </c>
      <c r="G1492" s="69" t="s">
        <v>4</v>
      </c>
      <c r="H1492" s="68">
        <v>1123</v>
      </c>
      <c r="I1492" s="8">
        <f t="shared" si="120"/>
        <v>11.343434343434344</v>
      </c>
      <c r="J1492" s="2">
        <v>3.15</v>
      </c>
      <c r="K1492" s="69">
        <v>99</v>
      </c>
      <c r="L1492" s="68">
        <v>498</v>
      </c>
      <c r="M1492" s="8">
        <f t="shared" si="121"/>
        <v>5.0303030303030303</v>
      </c>
      <c r="N1492" s="2">
        <v>2.4089999999999998</v>
      </c>
      <c r="O1492" s="69">
        <v>99</v>
      </c>
      <c r="P1492" s="181">
        <f t="shared" si="122"/>
        <v>2.2550200803212852</v>
      </c>
      <c r="Q1492" s="77" t="s">
        <v>716</v>
      </c>
      <c r="V1492" s="84">
        <v>0.47500000000000003</v>
      </c>
      <c r="W1492" s="85">
        <v>0.65625</v>
      </c>
      <c r="X1492" s="86">
        <f t="shared" si="123"/>
        <v>0.18124999999999997</v>
      </c>
    </row>
    <row r="1493" spans="1:24" x14ac:dyDescent="0.3">
      <c r="A1493" s="44" t="s">
        <v>10507</v>
      </c>
      <c r="B1493" s="68" t="s">
        <v>10508</v>
      </c>
      <c r="C1493" s="2" t="s">
        <v>1</v>
      </c>
      <c r="D1493" s="2">
        <v>35</v>
      </c>
      <c r="E1493" s="6">
        <v>31080</v>
      </c>
      <c r="F1493" s="7">
        <v>43927.661620370367</v>
      </c>
      <c r="G1493" s="69" t="s">
        <v>4</v>
      </c>
      <c r="H1493" s="68">
        <v>887</v>
      </c>
      <c r="I1493" s="8">
        <f t="shared" si="120"/>
        <v>8.9595959595959602</v>
      </c>
      <c r="J1493" s="2">
        <v>3.0640000000000001</v>
      </c>
      <c r="K1493" s="69">
        <v>99</v>
      </c>
      <c r="L1493" s="68">
        <v>296</v>
      </c>
      <c r="M1493" s="8">
        <f t="shared" si="121"/>
        <v>2.9898989898989901</v>
      </c>
      <c r="N1493" s="2">
        <v>1.7350000000000001</v>
      </c>
      <c r="O1493" s="69">
        <v>99</v>
      </c>
      <c r="P1493" s="181">
        <f t="shared" si="122"/>
        <v>2.9966216216216215</v>
      </c>
      <c r="Q1493" s="77" t="s">
        <v>716</v>
      </c>
      <c r="V1493" s="84">
        <v>0.51250000000000007</v>
      </c>
      <c r="W1493" s="85">
        <v>0.66666666666666663</v>
      </c>
      <c r="X1493" s="86">
        <f t="shared" si="123"/>
        <v>0.15416666666666656</v>
      </c>
    </row>
    <row r="1494" spans="1:24" x14ac:dyDescent="0.3">
      <c r="A1494" s="44" t="s">
        <v>10509</v>
      </c>
      <c r="B1494" s="68" t="s">
        <v>10510</v>
      </c>
      <c r="C1494" s="2" t="s">
        <v>6</v>
      </c>
      <c r="D1494" s="2">
        <v>55</v>
      </c>
      <c r="E1494" s="6">
        <v>23653</v>
      </c>
      <c r="F1494" s="7">
        <v>43927.671307870369</v>
      </c>
      <c r="G1494" s="69" t="s">
        <v>4</v>
      </c>
      <c r="H1494" s="68">
        <v>982</v>
      </c>
      <c r="I1494" s="8">
        <f t="shared" si="120"/>
        <v>9.9191919191919187</v>
      </c>
      <c r="J1494" s="2">
        <v>3.6779999999999999</v>
      </c>
      <c r="K1494" s="69">
        <v>99</v>
      </c>
      <c r="L1494" s="68">
        <v>388</v>
      </c>
      <c r="M1494" s="8">
        <f t="shared" si="121"/>
        <v>3.9191919191919191</v>
      </c>
      <c r="N1494" s="2">
        <v>1.8440000000000001</v>
      </c>
      <c r="O1494" s="69">
        <v>99</v>
      </c>
      <c r="P1494" s="181">
        <f t="shared" si="122"/>
        <v>2.5309278350515463</v>
      </c>
      <c r="Q1494" s="77" t="s">
        <v>716</v>
      </c>
      <c r="V1494" s="84">
        <v>0.51736111111111105</v>
      </c>
      <c r="W1494" s="85">
        <v>0.67361111111111116</v>
      </c>
      <c r="X1494" s="86">
        <f t="shared" si="123"/>
        <v>0.15625000000000011</v>
      </c>
    </row>
    <row r="1495" spans="1:24" x14ac:dyDescent="0.3">
      <c r="A1495" s="44" t="s">
        <v>10511</v>
      </c>
      <c r="B1495" s="68" t="s">
        <v>10512</v>
      </c>
      <c r="C1495" s="2" t="s">
        <v>1</v>
      </c>
      <c r="D1495" s="2">
        <v>81</v>
      </c>
      <c r="E1495" s="6">
        <v>14341</v>
      </c>
      <c r="F1495" s="7">
        <v>43928.412210648145</v>
      </c>
      <c r="G1495" s="69" t="s">
        <v>71</v>
      </c>
      <c r="H1495" s="68">
        <v>2268</v>
      </c>
      <c r="I1495" s="8">
        <f t="shared" si="120"/>
        <v>22.90909090909091</v>
      </c>
      <c r="J1495" s="2">
        <v>4.5110000000000001</v>
      </c>
      <c r="K1495" s="69">
        <v>99</v>
      </c>
      <c r="L1495" s="68">
        <v>670</v>
      </c>
      <c r="M1495" s="8">
        <f t="shared" si="121"/>
        <v>6.7676767676767673</v>
      </c>
      <c r="N1495" s="2">
        <v>2.5550000000000002</v>
      </c>
      <c r="O1495" s="69">
        <v>99</v>
      </c>
      <c r="P1495" s="181">
        <f t="shared" si="122"/>
        <v>3.3850746268656722</v>
      </c>
      <c r="Q1495" s="77" t="s">
        <v>716</v>
      </c>
      <c r="V1495" s="84">
        <v>0.41666666666666669</v>
      </c>
      <c r="W1495" s="85">
        <v>0.55208333333333337</v>
      </c>
      <c r="X1495" s="86">
        <f t="shared" si="123"/>
        <v>0.13541666666666669</v>
      </c>
    </row>
    <row r="1496" spans="1:24" x14ac:dyDescent="0.3">
      <c r="A1496" s="44" t="s">
        <v>10513</v>
      </c>
      <c r="B1496" s="68" t="s">
        <v>10514</v>
      </c>
      <c r="C1496" s="2" t="s">
        <v>6</v>
      </c>
      <c r="D1496" s="2">
        <v>33</v>
      </c>
      <c r="E1496" s="6">
        <v>31700</v>
      </c>
      <c r="F1496" s="7">
        <v>43928.513124999998</v>
      </c>
      <c r="G1496" s="69" t="s">
        <v>4</v>
      </c>
      <c r="H1496" s="68">
        <v>931</v>
      </c>
      <c r="I1496" s="8">
        <f t="shared" si="120"/>
        <v>9.31</v>
      </c>
      <c r="J1496" s="2">
        <v>3.4340000000000002</v>
      </c>
      <c r="K1496" s="69">
        <v>100</v>
      </c>
      <c r="L1496" s="68">
        <v>355</v>
      </c>
      <c r="M1496" s="8">
        <f t="shared" si="121"/>
        <v>3.55</v>
      </c>
      <c r="N1496" s="2">
        <v>1.8660000000000001</v>
      </c>
      <c r="O1496" s="69">
        <v>100</v>
      </c>
      <c r="P1496" s="181">
        <f t="shared" si="122"/>
        <v>2.6225352112676057</v>
      </c>
      <c r="Q1496" s="77" t="s">
        <v>716</v>
      </c>
      <c r="V1496" s="84">
        <v>0.37708333333333338</v>
      </c>
      <c r="W1496" s="85">
        <v>0.51736111111111105</v>
      </c>
      <c r="X1496" s="86">
        <f t="shared" si="123"/>
        <v>0.14027777777777767</v>
      </c>
    </row>
    <row r="1497" spans="1:24" x14ac:dyDescent="0.3">
      <c r="A1497" s="44" t="s">
        <v>10515</v>
      </c>
      <c r="B1497" s="68" t="s">
        <v>1317</v>
      </c>
      <c r="C1497" s="2" t="s">
        <v>1</v>
      </c>
      <c r="D1497" s="2">
        <v>45</v>
      </c>
      <c r="E1497" s="6">
        <v>27283</v>
      </c>
      <c r="F1497" s="7">
        <v>43928.534803240742</v>
      </c>
      <c r="G1497" s="69" t="s">
        <v>4</v>
      </c>
      <c r="H1497" s="68">
        <v>1352</v>
      </c>
      <c r="I1497" s="8">
        <f t="shared" si="120"/>
        <v>13.656565656565656</v>
      </c>
      <c r="J1497" s="2">
        <v>3.5750000000000002</v>
      </c>
      <c r="K1497" s="69">
        <v>99</v>
      </c>
      <c r="L1497" s="68">
        <v>108</v>
      </c>
      <c r="M1497" s="8">
        <f t="shared" si="121"/>
        <v>1.0909090909090908</v>
      </c>
      <c r="N1497" s="2">
        <v>1.716</v>
      </c>
      <c r="O1497" s="69">
        <v>99</v>
      </c>
      <c r="P1497" s="181">
        <f t="shared" si="122"/>
        <v>12.518518518518519</v>
      </c>
      <c r="Q1497" s="77" t="s">
        <v>716</v>
      </c>
      <c r="V1497" s="84">
        <v>0.4152777777777778</v>
      </c>
      <c r="W1497" s="85">
        <v>0.54166666666666663</v>
      </c>
      <c r="X1497" s="86">
        <f t="shared" si="123"/>
        <v>0.12638888888888883</v>
      </c>
    </row>
    <row r="1498" spans="1:24" x14ac:dyDescent="0.3">
      <c r="A1498" s="44" t="s">
        <v>10516</v>
      </c>
      <c r="B1498" s="68" t="s">
        <v>10517</v>
      </c>
      <c r="C1498" s="2" t="s">
        <v>1</v>
      </c>
      <c r="D1498" s="2">
        <v>54</v>
      </c>
      <c r="E1498" s="6">
        <v>23872</v>
      </c>
      <c r="F1498" s="7">
        <v>43928.591041666667</v>
      </c>
      <c r="G1498" s="69" t="s">
        <v>4</v>
      </c>
      <c r="H1498" s="95">
        <v>2774</v>
      </c>
      <c r="I1498" s="96">
        <f t="shared" si="120"/>
        <v>28.020202020202021</v>
      </c>
      <c r="J1498" s="21">
        <v>5.2450000000000001</v>
      </c>
      <c r="K1498" s="97">
        <v>99</v>
      </c>
      <c r="L1498" s="95">
        <v>598</v>
      </c>
      <c r="M1498" s="96">
        <f t="shared" si="121"/>
        <v>6.0404040404040407</v>
      </c>
      <c r="N1498" s="21">
        <v>2.714</v>
      </c>
      <c r="O1498" s="97">
        <v>99</v>
      </c>
      <c r="P1498" s="181">
        <f t="shared" si="122"/>
        <v>4.6387959866220738</v>
      </c>
      <c r="Q1498" s="77" t="s">
        <v>716</v>
      </c>
      <c r="V1498" s="84">
        <v>0.4680555555555555</v>
      </c>
      <c r="W1498" s="85">
        <v>0.59722222222222221</v>
      </c>
      <c r="X1498" s="86">
        <f t="shared" si="123"/>
        <v>0.12916666666666671</v>
      </c>
    </row>
    <row r="1499" spans="1:24" x14ac:dyDescent="0.3">
      <c r="A1499" s="44" t="s">
        <v>10518</v>
      </c>
      <c r="B1499" s="68" t="s">
        <v>867</v>
      </c>
      <c r="C1499" s="2" t="s">
        <v>1</v>
      </c>
      <c r="D1499" s="2">
        <v>48</v>
      </c>
      <c r="E1499" s="6">
        <v>26349</v>
      </c>
      <c r="F1499" s="7">
        <v>43928.633368055554</v>
      </c>
      <c r="G1499" s="69" t="s">
        <v>4</v>
      </c>
      <c r="H1499" s="68">
        <v>1554</v>
      </c>
      <c r="I1499" s="8">
        <f t="shared" si="120"/>
        <v>15.696969696969697</v>
      </c>
      <c r="J1499" s="2">
        <v>3.9390000000000001</v>
      </c>
      <c r="K1499" s="69">
        <v>99</v>
      </c>
      <c r="L1499" s="68">
        <v>392</v>
      </c>
      <c r="M1499" s="8">
        <f t="shared" si="121"/>
        <v>3.9595959595959598</v>
      </c>
      <c r="N1499" s="2">
        <v>1.879</v>
      </c>
      <c r="O1499" s="69">
        <v>99</v>
      </c>
      <c r="P1499" s="181">
        <f t="shared" si="122"/>
        <v>3.964285714285714</v>
      </c>
      <c r="Q1499" s="77" t="s">
        <v>716</v>
      </c>
      <c r="V1499" s="84">
        <v>0.50555555555555554</v>
      </c>
      <c r="W1499" s="85">
        <v>0.63888888888888895</v>
      </c>
      <c r="X1499" s="86">
        <f t="shared" si="123"/>
        <v>0.13333333333333341</v>
      </c>
    </row>
    <row r="1500" spans="1:24" x14ac:dyDescent="0.3">
      <c r="A1500" s="44" t="s">
        <v>10519</v>
      </c>
      <c r="B1500" s="68" t="s">
        <v>10520</v>
      </c>
      <c r="C1500" s="2" t="s">
        <v>6</v>
      </c>
      <c r="D1500" s="2">
        <v>64</v>
      </c>
      <c r="E1500" s="6">
        <v>20373</v>
      </c>
      <c r="F1500" s="7">
        <v>43928.658888888887</v>
      </c>
      <c r="G1500" s="69" t="s">
        <v>4</v>
      </c>
      <c r="H1500" s="68">
        <v>1129</v>
      </c>
      <c r="I1500" s="8">
        <f t="shared" si="120"/>
        <v>11.29</v>
      </c>
      <c r="J1500" s="2">
        <v>3.605</v>
      </c>
      <c r="K1500" s="69">
        <v>100</v>
      </c>
      <c r="L1500" s="68">
        <v>493</v>
      </c>
      <c r="M1500" s="8">
        <f t="shared" si="121"/>
        <v>4.93</v>
      </c>
      <c r="N1500" s="2">
        <v>2.1379999999999999</v>
      </c>
      <c r="O1500" s="69">
        <v>100</v>
      </c>
      <c r="P1500" s="181">
        <f t="shared" si="122"/>
        <v>2.2900608519269778</v>
      </c>
      <c r="Q1500" s="77" t="s">
        <v>716</v>
      </c>
      <c r="V1500" s="84">
        <v>0.53472222222222221</v>
      </c>
      <c r="W1500" s="85">
        <v>0.66319444444444442</v>
      </c>
      <c r="X1500" s="86">
        <f t="shared" si="123"/>
        <v>0.12847222222222221</v>
      </c>
    </row>
    <row r="1501" spans="1:24" x14ac:dyDescent="0.3">
      <c r="A1501" s="44" t="s">
        <v>10521</v>
      </c>
      <c r="B1501" s="68" t="s">
        <v>289</v>
      </c>
      <c r="C1501" s="2" t="s">
        <v>1</v>
      </c>
      <c r="D1501" s="2">
        <v>59</v>
      </c>
      <c r="E1501" s="6">
        <v>22143</v>
      </c>
      <c r="F1501" s="7">
        <v>43929.515057870369</v>
      </c>
      <c r="G1501" s="69" t="s">
        <v>4</v>
      </c>
      <c r="H1501" s="68">
        <v>1285</v>
      </c>
      <c r="I1501" s="8">
        <f t="shared" si="120"/>
        <v>12.85</v>
      </c>
      <c r="J1501" s="2">
        <v>3.577</v>
      </c>
      <c r="K1501" s="69">
        <v>100</v>
      </c>
      <c r="L1501" s="68">
        <v>474</v>
      </c>
      <c r="M1501" s="8">
        <f t="shared" si="121"/>
        <v>4.74</v>
      </c>
      <c r="N1501" s="2">
        <v>2.2000000000000002</v>
      </c>
      <c r="O1501" s="69">
        <v>100</v>
      </c>
      <c r="P1501" s="181">
        <f t="shared" si="122"/>
        <v>2.7109704641350207</v>
      </c>
      <c r="Q1501" s="77" t="s">
        <v>716</v>
      </c>
      <c r="V1501" s="84">
        <v>0.37291666666666662</v>
      </c>
      <c r="W1501" s="85">
        <v>0.52083333333333337</v>
      </c>
      <c r="X1501" s="86">
        <f t="shared" si="123"/>
        <v>0.14791666666666675</v>
      </c>
    </row>
    <row r="1502" spans="1:24" x14ac:dyDescent="0.3">
      <c r="A1502" s="44" t="s">
        <v>10522</v>
      </c>
      <c r="B1502" s="68" t="s">
        <v>10523</v>
      </c>
      <c r="C1502" s="2" t="s">
        <v>1</v>
      </c>
      <c r="D1502" s="2">
        <v>56</v>
      </c>
      <c r="E1502" s="6">
        <v>23239</v>
      </c>
      <c r="F1502" s="7">
        <v>43929.52747685185</v>
      </c>
      <c r="G1502" s="69" t="s">
        <v>4</v>
      </c>
      <c r="H1502" s="68">
        <v>2226</v>
      </c>
      <c r="I1502" s="8">
        <f t="shared" si="120"/>
        <v>22.26</v>
      </c>
      <c r="J1502" s="2">
        <v>6.0010000000000003</v>
      </c>
      <c r="K1502" s="69">
        <v>100</v>
      </c>
      <c r="L1502" s="68">
        <v>418</v>
      </c>
      <c r="M1502" s="8">
        <f t="shared" si="121"/>
        <v>4.18</v>
      </c>
      <c r="N1502" s="2">
        <v>2.1989999999999998</v>
      </c>
      <c r="O1502" s="69">
        <v>100</v>
      </c>
      <c r="P1502" s="181">
        <f t="shared" si="122"/>
        <v>5.3253588516746415</v>
      </c>
      <c r="Q1502" s="77" t="s">
        <v>716</v>
      </c>
      <c r="V1502" s="84">
        <v>0.40208333333333335</v>
      </c>
      <c r="W1502" s="85">
        <v>0.53472222222222221</v>
      </c>
      <c r="X1502" s="86">
        <f t="shared" si="123"/>
        <v>0.13263888888888886</v>
      </c>
    </row>
    <row r="1503" spans="1:24" x14ac:dyDescent="0.3">
      <c r="A1503" s="44" t="s">
        <v>10524</v>
      </c>
      <c r="B1503" s="68" t="s">
        <v>10525</v>
      </c>
      <c r="C1503" s="2" t="s">
        <v>1</v>
      </c>
      <c r="D1503" s="2">
        <v>84</v>
      </c>
      <c r="E1503" s="6">
        <v>13026</v>
      </c>
      <c r="F1503" s="7">
        <v>43929.541122685187</v>
      </c>
      <c r="G1503" s="69" t="s">
        <v>4</v>
      </c>
      <c r="H1503" s="68">
        <v>3171</v>
      </c>
      <c r="I1503" s="8">
        <f t="shared" si="120"/>
        <v>31.71</v>
      </c>
      <c r="J1503" s="2">
        <v>5.4980000000000002</v>
      </c>
      <c r="K1503" s="69">
        <v>100</v>
      </c>
      <c r="L1503" s="68">
        <v>835</v>
      </c>
      <c r="M1503" s="8">
        <f t="shared" si="121"/>
        <v>8.35</v>
      </c>
      <c r="N1503" s="2">
        <v>3.3370000000000002</v>
      </c>
      <c r="O1503" s="69">
        <v>100</v>
      </c>
      <c r="P1503" s="181">
        <f t="shared" si="122"/>
        <v>3.7976047904191619</v>
      </c>
      <c r="Q1503" s="77" t="s">
        <v>716</v>
      </c>
      <c r="V1503" s="84">
        <v>0.38750000000000001</v>
      </c>
      <c r="W1503" s="85">
        <v>0.54513888888888895</v>
      </c>
      <c r="X1503" s="86">
        <f t="shared" si="123"/>
        <v>0.15763888888888894</v>
      </c>
    </row>
    <row r="1504" spans="1:24" x14ac:dyDescent="0.3">
      <c r="A1504" s="44" t="s">
        <v>10526</v>
      </c>
      <c r="B1504" s="68" t="s">
        <v>8843</v>
      </c>
      <c r="C1504" s="2" t="s">
        <v>1</v>
      </c>
      <c r="D1504" s="2">
        <v>57</v>
      </c>
      <c r="E1504" s="6">
        <v>23026</v>
      </c>
      <c r="F1504" s="7">
        <v>43929.567025462966</v>
      </c>
      <c r="G1504" s="69" t="s">
        <v>4</v>
      </c>
      <c r="H1504" s="68">
        <v>1320</v>
      </c>
      <c r="I1504" s="8">
        <f t="shared" si="120"/>
        <v>13.2</v>
      </c>
      <c r="J1504" s="2">
        <v>3.6819999999999999</v>
      </c>
      <c r="K1504" s="69">
        <v>100</v>
      </c>
      <c r="L1504" s="68">
        <v>437</v>
      </c>
      <c r="M1504" s="8">
        <f t="shared" si="121"/>
        <v>4.37</v>
      </c>
      <c r="N1504" s="2">
        <v>2.1110000000000002</v>
      </c>
      <c r="O1504" s="69">
        <v>100</v>
      </c>
      <c r="P1504" s="181">
        <f t="shared" si="122"/>
        <v>3.0205949656750568</v>
      </c>
      <c r="Q1504" s="77" t="s">
        <v>716</v>
      </c>
      <c r="V1504" s="84">
        <v>0.43402777777777773</v>
      </c>
      <c r="W1504" s="85">
        <v>0.57291666666666663</v>
      </c>
      <c r="X1504" s="86">
        <f t="shared" si="123"/>
        <v>0.1388888888888889</v>
      </c>
    </row>
    <row r="1505" spans="1:24" x14ac:dyDescent="0.3">
      <c r="A1505" s="44" t="s">
        <v>2654</v>
      </c>
      <c r="B1505" s="68" t="s">
        <v>1211</v>
      </c>
      <c r="C1505" s="2" t="s">
        <v>1</v>
      </c>
      <c r="D1505" s="2">
        <v>57</v>
      </c>
      <c r="E1505" s="6">
        <v>22790</v>
      </c>
      <c r="F1505" s="7">
        <v>43929.577696759261</v>
      </c>
      <c r="G1505" s="69" t="s">
        <v>4</v>
      </c>
      <c r="H1505" s="68">
        <v>1501</v>
      </c>
      <c r="I1505" s="8">
        <f t="shared" si="120"/>
        <v>15.161616161616161</v>
      </c>
      <c r="J1505" s="2">
        <v>4.4779999999999998</v>
      </c>
      <c r="K1505" s="69">
        <v>99</v>
      </c>
      <c r="L1505" s="68">
        <v>391</v>
      </c>
      <c r="M1505" s="8">
        <f t="shared" si="121"/>
        <v>3.9494949494949494</v>
      </c>
      <c r="N1505" s="2">
        <v>1.9710000000000001</v>
      </c>
      <c r="O1505" s="69">
        <v>99</v>
      </c>
      <c r="P1505" s="181">
        <f t="shared" si="122"/>
        <v>3.8388746803069052</v>
      </c>
      <c r="Q1505" s="77" t="s">
        <v>716</v>
      </c>
      <c r="V1505" s="84">
        <v>0.44166666666666665</v>
      </c>
      <c r="W1505" s="85">
        <v>0.58333333333333337</v>
      </c>
      <c r="X1505" s="86">
        <f t="shared" si="123"/>
        <v>0.14166666666666672</v>
      </c>
    </row>
    <row r="1506" spans="1:24" x14ac:dyDescent="0.3">
      <c r="A1506" s="44" t="s">
        <v>10527</v>
      </c>
      <c r="B1506" s="68" t="s">
        <v>10528</v>
      </c>
      <c r="C1506" s="2" t="s">
        <v>1</v>
      </c>
      <c r="D1506" s="2">
        <v>61</v>
      </c>
      <c r="E1506" s="6">
        <v>21534</v>
      </c>
      <c r="F1506" s="7">
        <v>43929.590856481482</v>
      </c>
      <c r="G1506" s="69" t="s">
        <v>4</v>
      </c>
      <c r="H1506" s="68">
        <v>1949</v>
      </c>
      <c r="I1506" s="8">
        <f t="shared" si="120"/>
        <v>19.489999999999998</v>
      </c>
      <c r="J1506" s="2">
        <v>4.984</v>
      </c>
      <c r="K1506" s="69">
        <v>100</v>
      </c>
      <c r="L1506" s="68">
        <v>290</v>
      </c>
      <c r="M1506" s="8">
        <f t="shared" si="121"/>
        <v>2.9</v>
      </c>
      <c r="N1506" s="2">
        <v>1.8169999999999999</v>
      </c>
      <c r="O1506" s="69">
        <v>100</v>
      </c>
      <c r="P1506" s="181">
        <f t="shared" si="122"/>
        <v>6.7206896551724133</v>
      </c>
      <c r="Q1506" s="77" t="s">
        <v>716</v>
      </c>
      <c r="V1506" s="84">
        <v>0.4458333333333333</v>
      </c>
      <c r="W1506" s="85">
        <v>0.59722222222222221</v>
      </c>
      <c r="X1506" s="86">
        <f t="shared" si="123"/>
        <v>0.15138888888888891</v>
      </c>
    </row>
    <row r="1507" spans="1:24" x14ac:dyDescent="0.3">
      <c r="A1507" s="44" t="s">
        <v>2701</v>
      </c>
      <c r="B1507" s="68" t="s">
        <v>1262</v>
      </c>
      <c r="C1507" s="2" t="s">
        <v>1</v>
      </c>
      <c r="D1507" s="2">
        <v>59</v>
      </c>
      <c r="E1507" s="6">
        <v>22080</v>
      </c>
      <c r="F1507" s="7">
        <v>43929.604108796295</v>
      </c>
      <c r="G1507" s="69" t="s">
        <v>4</v>
      </c>
      <c r="H1507" s="68">
        <v>2265</v>
      </c>
      <c r="I1507" s="8">
        <f t="shared" si="120"/>
        <v>22.65</v>
      </c>
      <c r="J1507" s="2">
        <v>4.992</v>
      </c>
      <c r="K1507" s="69">
        <v>100</v>
      </c>
      <c r="L1507" s="68">
        <v>370</v>
      </c>
      <c r="M1507" s="8">
        <f t="shared" si="121"/>
        <v>3.7</v>
      </c>
      <c r="N1507" s="2">
        <v>1.9510000000000001</v>
      </c>
      <c r="O1507" s="69">
        <v>100</v>
      </c>
      <c r="P1507" s="181">
        <f t="shared" si="122"/>
        <v>6.121621621621621</v>
      </c>
      <c r="Q1507" s="77" t="s">
        <v>716</v>
      </c>
      <c r="V1507" s="84">
        <v>0.46527777777777773</v>
      </c>
      <c r="W1507" s="85">
        <v>0.61111111111111105</v>
      </c>
      <c r="X1507" s="86">
        <f t="shared" si="123"/>
        <v>0.14583333333333331</v>
      </c>
    </row>
    <row r="1508" spans="1:24" x14ac:dyDescent="0.3">
      <c r="A1508" s="44" t="s">
        <v>10529</v>
      </c>
      <c r="B1508" s="68" t="s">
        <v>10530</v>
      </c>
      <c r="C1508" s="2" t="s">
        <v>1</v>
      </c>
      <c r="D1508" s="2">
        <v>61</v>
      </c>
      <c r="E1508" s="6">
        <v>21536</v>
      </c>
      <c r="F1508" s="7">
        <v>43929.63417824074</v>
      </c>
      <c r="G1508" s="69" t="s">
        <v>4</v>
      </c>
      <c r="H1508" s="68">
        <v>2489</v>
      </c>
      <c r="I1508" s="8">
        <f t="shared" si="120"/>
        <v>24.89</v>
      </c>
      <c r="J1508" s="2">
        <v>5.2380000000000004</v>
      </c>
      <c r="K1508" s="69">
        <v>100</v>
      </c>
      <c r="L1508" s="68">
        <v>453</v>
      </c>
      <c r="M1508" s="8">
        <f t="shared" si="121"/>
        <v>4.53</v>
      </c>
      <c r="N1508" s="2">
        <v>2.1389999999999998</v>
      </c>
      <c r="O1508" s="69">
        <v>100</v>
      </c>
      <c r="P1508" s="181">
        <f t="shared" si="122"/>
        <v>5.4944812362030904</v>
      </c>
      <c r="Q1508" s="77" t="s">
        <v>716</v>
      </c>
      <c r="V1508" s="84">
        <v>0.50694444444444442</v>
      </c>
      <c r="W1508" s="85">
        <v>0.63888888888888895</v>
      </c>
      <c r="X1508" s="86">
        <f t="shared" si="123"/>
        <v>0.13194444444444453</v>
      </c>
    </row>
    <row r="1509" spans="1:24" x14ac:dyDescent="0.3">
      <c r="A1509" s="44" t="s">
        <v>10531</v>
      </c>
      <c r="B1509" s="68" t="s">
        <v>10532</v>
      </c>
      <c r="C1509" s="2" t="s">
        <v>6</v>
      </c>
      <c r="D1509" s="2">
        <v>54</v>
      </c>
      <c r="E1509" s="6">
        <v>24034</v>
      </c>
      <c r="F1509" s="7">
        <v>43929.652638888889</v>
      </c>
      <c r="G1509" s="69" t="s">
        <v>4</v>
      </c>
      <c r="H1509" s="68">
        <v>1365</v>
      </c>
      <c r="I1509" s="8">
        <f t="shared" si="120"/>
        <v>13.65</v>
      </c>
      <c r="J1509" s="2">
        <v>3.383</v>
      </c>
      <c r="K1509" s="69">
        <v>100</v>
      </c>
      <c r="L1509" s="68">
        <v>435</v>
      </c>
      <c r="M1509" s="8">
        <f t="shared" si="121"/>
        <v>4.3499999999999996</v>
      </c>
      <c r="N1509" s="2">
        <v>2.2930000000000001</v>
      </c>
      <c r="O1509" s="69">
        <v>100</v>
      </c>
      <c r="P1509" s="181">
        <f t="shared" si="122"/>
        <v>3.1379310344827589</v>
      </c>
      <c r="Q1509" s="77" t="s">
        <v>716</v>
      </c>
      <c r="V1509" s="84">
        <v>0.52222222222222225</v>
      </c>
      <c r="W1509" s="85">
        <v>0.65972222222222221</v>
      </c>
      <c r="X1509" s="86">
        <f t="shared" si="123"/>
        <v>0.13749999999999996</v>
      </c>
    </row>
    <row r="1510" spans="1:24" x14ac:dyDescent="0.3">
      <c r="A1510" s="44" t="s">
        <v>10533</v>
      </c>
      <c r="B1510" s="68" t="s">
        <v>10534</v>
      </c>
      <c r="C1510" s="2" t="s">
        <v>1</v>
      </c>
      <c r="D1510" s="2">
        <v>61</v>
      </c>
      <c r="E1510" s="6">
        <v>21529</v>
      </c>
      <c r="F1510" s="7">
        <v>43930.514606481483</v>
      </c>
      <c r="G1510" s="69" t="s">
        <v>4</v>
      </c>
      <c r="H1510" s="68">
        <v>1711</v>
      </c>
      <c r="I1510" s="8">
        <f t="shared" si="120"/>
        <v>17.282828282828284</v>
      </c>
      <c r="J1510" s="2">
        <v>4.76</v>
      </c>
      <c r="K1510" s="69">
        <v>99</v>
      </c>
      <c r="L1510" s="68">
        <v>314</v>
      </c>
      <c r="M1510" s="8">
        <f t="shared" si="121"/>
        <v>3.1717171717171717</v>
      </c>
      <c r="N1510" s="2">
        <v>1.802</v>
      </c>
      <c r="O1510" s="69">
        <v>99</v>
      </c>
      <c r="P1510" s="181">
        <f t="shared" si="122"/>
        <v>5.4490445859872612</v>
      </c>
      <c r="Q1510" s="77" t="s">
        <v>716</v>
      </c>
      <c r="V1510" s="84">
        <v>0.37083333333333335</v>
      </c>
      <c r="W1510" s="85">
        <v>0.52083333333333337</v>
      </c>
      <c r="X1510" s="86">
        <f t="shared" si="123"/>
        <v>0.15000000000000002</v>
      </c>
    </row>
    <row r="1511" spans="1:24" x14ac:dyDescent="0.3">
      <c r="A1511" s="44" t="s">
        <v>2733</v>
      </c>
      <c r="B1511" s="68" t="s">
        <v>1330</v>
      </c>
      <c r="C1511" s="2" t="s">
        <v>1</v>
      </c>
      <c r="D1511" s="2">
        <v>53</v>
      </c>
      <c r="E1511" s="6">
        <v>24491</v>
      </c>
      <c r="F1511" s="7">
        <v>43930.525937500002</v>
      </c>
      <c r="G1511" s="69" t="s">
        <v>4</v>
      </c>
      <c r="H1511" s="68">
        <v>1467</v>
      </c>
      <c r="I1511" s="8">
        <f t="shared" si="120"/>
        <v>14.67</v>
      </c>
      <c r="J1511" s="2">
        <v>4.1100000000000003</v>
      </c>
      <c r="K1511" s="69">
        <v>100</v>
      </c>
      <c r="L1511" s="68">
        <v>311</v>
      </c>
      <c r="M1511" s="8">
        <f t="shared" si="121"/>
        <v>3.11</v>
      </c>
      <c r="N1511" s="2">
        <v>1.7290000000000001</v>
      </c>
      <c r="O1511" s="69">
        <v>100</v>
      </c>
      <c r="P1511" s="181">
        <f t="shared" si="122"/>
        <v>4.717041800643087</v>
      </c>
      <c r="Q1511" s="77" t="s">
        <v>716</v>
      </c>
      <c r="V1511" s="84">
        <v>0.39374999999999999</v>
      </c>
      <c r="W1511" s="85">
        <v>0.53125</v>
      </c>
      <c r="X1511" s="86">
        <f t="shared" si="123"/>
        <v>0.13750000000000001</v>
      </c>
    </row>
    <row r="1512" spans="1:24" x14ac:dyDescent="0.3">
      <c r="A1512" s="44" t="s">
        <v>10535</v>
      </c>
      <c r="B1512" s="68" t="s">
        <v>9758</v>
      </c>
      <c r="C1512" s="2" t="s">
        <v>1</v>
      </c>
      <c r="D1512" s="2">
        <v>66</v>
      </c>
      <c r="E1512" s="6">
        <v>19621</v>
      </c>
      <c r="F1512" s="7">
        <v>43930.539050925923</v>
      </c>
      <c r="G1512" s="69" t="s">
        <v>4</v>
      </c>
      <c r="H1512" s="68">
        <v>499</v>
      </c>
      <c r="I1512" s="8">
        <f t="shared" si="120"/>
        <v>5.0404040404040407</v>
      </c>
      <c r="J1512" s="2">
        <v>1.9690000000000001</v>
      </c>
      <c r="K1512" s="69">
        <v>99</v>
      </c>
      <c r="L1512" s="68">
        <v>184</v>
      </c>
      <c r="M1512" s="8">
        <f t="shared" si="121"/>
        <v>1.8585858585858586</v>
      </c>
      <c r="N1512" s="2">
        <v>1.212</v>
      </c>
      <c r="O1512" s="69">
        <v>99</v>
      </c>
      <c r="P1512" s="181">
        <f t="shared" si="122"/>
        <v>2.7119565217391308</v>
      </c>
      <c r="Q1512" s="77" t="s">
        <v>716</v>
      </c>
      <c r="V1512" s="84">
        <v>0.38194444444444442</v>
      </c>
      <c r="W1512" s="85">
        <v>0.54513888888888895</v>
      </c>
      <c r="X1512" s="86">
        <f t="shared" si="123"/>
        <v>0.16319444444444453</v>
      </c>
    </row>
    <row r="1513" spans="1:24" x14ac:dyDescent="0.3">
      <c r="A1513" s="44" t="s">
        <v>10536</v>
      </c>
      <c r="B1513" s="68" t="s">
        <v>10537</v>
      </c>
      <c r="C1513" s="2" t="s">
        <v>1</v>
      </c>
      <c r="D1513" s="2">
        <v>52</v>
      </c>
      <c r="E1513" s="6">
        <v>24907</v>
      </c>
      <c r="F1513" s="7">
        <v>43930.561354166668</v>
      </c>
      <c r="G1513" s="69" t="s">
        <v>4</v>
      </c>
      <c r="H1513" s="68">
        <v>1894</v>
      </c>
      <c r="I1513" s="8">
        <f t="shared" si="120"/>
        <v>18.940000000000001</v>
      </c>
      <c r="J1513" s="2">
        <v>4.6470000000000002</v>
      </c>
      <c r="K1513" s="69">
        <v>100</v>
      </c>
      <c r="L1513" s="68">
        <v>403</v>
      </c>
      <c r="M1513" s="8">
        <f t="shared" si="121"/>
        <v>4.03</v>
      </c>
      <c r="N1513" s="2">
        <v>2.0219999999999998</v>
      </c>
      <c r="O1513" s="69">
        <v>100</v>
      </c>
      <c r="P1513" s="181">
        <f t="shared" si="122"/>
        <v>4.6997518610421833</v>
      </c>
      <c r="Q1513" s="77" t="s">
        <v>716</v>
      </c>
      <c r="V1513" s="84">
        <v>0.41805555555555557</v>
      </c>
      <c r="W1513" s="85">
        <v>0.56597222222222221</v>
      </c>
      <c r="X1513" s="86">
        <f t="shared" si="123"/>
        <v>0.14791666666666664</v>
      </c>
    </row>
    <row r="1514" spans="1:24" x14ac:dyDescent="0.3">
      <c r="A1514" s="44" t="s">
        <v>2681</v>
      </c>
      <c r="B1514" s="68" t="s">
        <v>1243</v>
      </c>
      <c r="C1514" s="2" t="s">
        <v>1</v>
      </c>
      <c r="D1514" s="2">
        <v>65</v>
      </c>
      <c r="E1514" s="6">
        <v>20071</v>
      </c>
      <c r="F1514" s="7">
        <v>43930.574791666666</v>
      </c>
      <c r="G1514" s="69" t="s">
        <v>4</v>
      </c>
      <c r="H1514" s="68">
        <v>1521</v>
      </c>
      <c r="I1514" s="8">
        <f t="shared" si="120"/>
        <v>15.21</v>
      </c>
      <c r="J1514" s="2">
        <v>3.7829999999999999</v>
      </c>
      <c r="K1514" s="69">
        <v>100</v>
      </c>
      <c r="L1514" s="68">
        <v>372</v>
      </c>
      <c r="M1514" s="8">
        <f t="shared" si="121"/>
        <v>3.72</v>
      </c>
      <c r="N1514" s="2">
        <v>2.0049999999999999</v>
      </c>
      <c r="O1514" s="69">
        <v>100</v>
      </c>
      <c r="P1514" s="181">
        <f t="shared" si="122"/>
        <v>4.088709677419355</v>
      </c>
      <c r="Q1514" s="77" t="s">
        <v>716</v>
      </c>
      <c r="V1514" s="84">
        <v>0.4236111111111111</v>
      </c>
      <c r="W1514" s="85">
        <v>0.58333333333333337</v>
      </c>
      <c r="X1514" s="86">
        <f t="shared" si="123"/>
        <v>0.15972222222222227</v>
      </c>
    </row>
    <row r="1515" spans="1:24" x14ac:dyDescent="0.3">
      <c r="A1515" s="44" t="s">
        <v>10538</v>
      </c>
      <c r="B1515" s="68" t="s">
        <v>4665</v>
      </c>
      <c r="C1515" s="2" t="s">
        <v>1</v>
      </c>
      <c r="D1515" s="2">
        <v>45</v>
      </c>
      <c r="E1515" s="6">
        <v>27449</v>
      </c>
      <c r="F1515" s="7">
        <v>43930.585914351854</v>
      </c>
      <c r="G1515" s="69" t="s">
        <v>4</v>
      </c>
      <c r="H1515" s="68">
        <v>1739</v>
      </c>
      <c r="I1515" s="8">
        <f t="shared" si="120"/>
        <v>17.565656565656564</v>
      </c>
      <c r="J1515" s="2">
        <v>4.4729999999999999</v>
      </c>
      <c r="K1515" s="69">
        <v>99</v>
      </c>
      <c r="L1515" s="68">
        <v>388</v>
      </c>
      <c r="M1515" s="8">
        <f t="shared" si="121"/>
        <v>3.9191919191919191</v>
      </c>
      <c r="N1515" s="2">
        <v>2.0640000000000001</v>
      </c>
      <c r="O1515" s="69">
        <v>99</v>
      </c>
      <c r="P1515" s="181">
        <f t="shared" si="122"/>
        <v>4.481958762886598</v>
      </c>
      <c r="Q1515" s="77" t="s">
        <v>716</v>
      </c>
      <c r="V1515" s="84">
        <v>0.4513888888888889</v>
      </c>
      <c r="W1515" s="85">
        <v>0.59027777777777779</v>
      </c>
      <c r="X1515" s="86">
        <f t="shared" si="123"/>
        <v>0.1388888888888889</v>
      </c>
    </row>
    <row r="1516" spans="1:24" x14ac:dyDescent="0.3">
      <c r="A1516" s="44" t="s">
        <v>7173</v>
      </c>
      <c r="B1516" s="68" t="s">
        <v>7174</v>
      </c>
      <c r="C1516" s="2" t="s">
        <v>1</v>
      </c>
      <c r="D1516" s="2">
        <v>47</v>
      </c>
      <c r="E1516" s="6">
        <v>26735</v>
      </c>
      <c r="F1516" s="7">
        <v>43930.612476851849</v>
      </c>
      <c r="G1516" s="69" t="s">
        <v>4</v>
      </c>
      <c r="H1516" s="68">
        <v>1275</v>
      </c>
      <c r="I1516" s="8">
        <f t="shared" si="120"/>
        <v>12.878787878787879</v>
      </c>
      <c r="J1516" s="2">
        <v>3.7040000000000002</v>
      </c>
      <c r="K1516" s="69">
        <v>99</v>
      </c>
      <c r="L1516" s="68">
        <v>314</v>
      </c>
      <c r="M1516" s="8">
        <f t="shared" si="121"/>
        <v>3.1717171717171717</v>
      </c>
      <c r="N1516" s="2">
        <v>1.7090000000000001</v>
      </c>
      <c r="O1516" s="69">
        <v>99</v>
      </c>
      <c r="P1516" s="181">
        <f t="shared" si="122"/>
        <v>4.0605095541401273</v>
      </c>
      <c r="Q1516" s="77" t="s">
        <v>716</v>
      </c>
      <c r="V1516" s="84">
        <v>0.4548611111111111</v>
      </c>
      <c r="W1516" s="85">
        <v>0.61805555555555558</v>
      </c>
      <c r="X1516" s="86">
        <f t="shared" si="123"/>
        <v>0.16319444444444448</v>
      </c>
    </row>
    <row r="1517" spans="1:24" x14ac:dyDescent="0.3">
      <c r="A1517" s="44" t="s">
        <v>10539</v>
      </c>
      <c r="B1517" s="68" t="s">
        <v>10540</v>
      </c>
      <c r="C1517" s="2" t="s">
        <v>6</v>
      </c>
      <c r="D1517" s="2">
        <v>85</v>
      </c>
      <c r="E1517" s="6">
        <v>12789</v>
      </c>
      <c r="F1517" s="7">
        <v>43930.628055555557</v>
      </c>
      <c r="G1517" s="69" t="s">
        <v>4</v>
      </c>
      <c r="H1517" s="68">
        <v>2748</v>
      </c>
      <c r="I1517" s="8">
        <f t="shared" si="120"/>
        <v>27.757575757575758</v>
      </c>
      <c r="J1517" s="2">
        <v>5.2080000000000002</v>
      </c>
      <c r="K1517" s="69">
        <v>99</v>
      </c>
      <c r="L1517" s="68">
        <v>1016</v>
      </c>
      <c r="M1517" s="8">
        <f t="shared" si="121"/>
        <v>10.262626262626263</v>
      </c>
      <c r="N1517" s="2">
        <v>3.524</v>
      </c>
      <c r="O1517" s="69">
        <v>99</v>
      </c>
      <c r="P1517" s="181">
        <f t="shared" si="122"/>
        <v>2.704724409448819</v>
      </c>
      <c r="Q1517" s="77" t="s">
        <v>716</v>
      </c>
      <c r="V1517" s="84">
        <v>0.46875</v>
      </c>
      <c r="W1517" s="85">
        <v>0.63194444444444442</v>
      </c>
      <c r="X1517" s="86">
        <f t="shared" si="123"/>
        <v>0.16319444444444442</v>
      </c>
    </row>
    <row r="1518" spans="1:24" x14ac:dyDescent="0.3">
      <c r="A1518" s="44" t="s">
        <v>10541</v>
      </c>
      <c r="B1518" s="68" t="s">
        <v>942</v>
      </c>
      <c r="C1518" s="2" t="s">
        <v>1</v>
      </c>
      <c r="D1518" s="2">
        <v>55</v>
      </c>
      <c r="E1518" s="6">
        <v>23826</v>
      </c>
      <c r="F1518" s="7">
        <v>43930.63784722222</v>
      </c>
      <c r="G1518" s="69" t="s">
        <v>4</v>
      </c>
      <c r="H1518" s="68">
        <v>2420</v>
      </c>
      <c r="I1518" s="8">
        <f t="shared" si="120"/>
        <v>24.444444444444443</v>
      </c>
      <c r="J1518" s="2">
        <v>5.6879999999999997</v>
      </c>
      <c r="K1518" s="69">
        <v>99</v>
      </c>
      <c r="L1518" s="68">
        <v>382</v>
      </c>
      <c r="M1518" s="8">
        <f t="shared" si="121"/>
        <v>3.8585858585858586</v>
      </c>
      <c r="N1518" s="2">
        <v>1.964</v>
      </c>
      <c r="O1518" s="69">
        <v>99</v>
      </c>
      <c r="P1518" s="181">
        <f t="shared" si="122"/>
        <v>6.3350785340314131</v>
      </c>
      <c r="Q1518" s="77" t="s">
        <v>716</v>
      </c>
      <c r="V1518" s="84">
        <v>0.48541666666666666</v>
      </c>
      <c r="W1518" s="85">
        <v>0.64236111111111105</v>
      </c>
      <c r="X1518" s="86">
        <f t="shared" si="123"/>
        <v>0.15694444444444439</v>
      </c>
    </row>
    <row r="1519" spans="1:24" x14ac:dyDescent="0.3">
      <c r="A1519" s="44" t="s">
        <v>10542</v>
      </c>
      <c r="B1519" s="68" t="s">
        <v>10543</v>
      </c>
      <c r="C1519" s="2" t="s">
        <v>6</v>
      </c>
      <c r="D1519" s="2">
        <v>35</v>
      </c>
      <c r="E1519" s="6">
        <v>30858</v>
      </c>
      <c r="F1519" s="7">
        <v>43930.662222222221</v>
      </c>
      <c r="G1519" s="69" t="s">
        <v>4</v>
      </c>
      <c r="H1519" s="68">
        <v>711</v>
      </c>
      <c r="I1519" s="8">
        <f t="shared" si="120"/>
        <v>7.11</v>
      </c>
      <c r="J1519" s="2">
        <v>2.5419999999999998</v>
      </c>
      <c r="K1519" s="69">
        <v>100</v>
      </c>
      <c r="L1519" s="68">
        <v>252</v>
      </c>
      <c r="M1519" s="8">
        <f t="shared" si="121"/>
        <v>2.52</v>
      </c>
      <c r="N1519" s="2">
        <v>1.579</v>
      </c>
      <c r="O1519" s="69">
        <v>100</v>
      </c>
      <c r="P1519" s="181">
        <f t="shared" si="122"/>
        <v>2.8214285714285716</v>
      </c>
      <c r="Q1519" s="77" t="s">
        <v>716</v>
      </c>
      <c r="V1519" s="84">
        <v>0.50902777777777775</v>
      </c>
      <c r="W1519" s="85">
        <v>0.66666666666666663</v>
      </c>
      <c r="X1519" s="86">
        <f t="shared" si="123"/>
        <v>0.15763888888888888</v>
      </c>
    </row>
    <row r="1520" spans="1:24" x14ac:dyDescent="0.3">
      <c r="A1520" s="44" t="s">
        <v>10544</v>
      </c>
      <c r="B1520" s="68" t="s">
        <v>10545</v>
      </c>
      <c r="C1520" s="2" t="s">
        <v>1</v>
      </c>
      <c r="D1520" s="2">
        <v>77</v>
      </c>
      <c r="E1520" s="6">
        <v>15704</v>
      </c>
      <c r="F1520" s="7">
        <v>43930.677986111114</v>
      </c>
      <c r="G1520" s="69" t="s">
        <v>4</v>
      </c>
      <c r="H1520" s="68">
        <v>1961</v>
      </c>
      <c r="I1520" s="8">
        <f t="shared" si="120"/>
        <v>19.61</v>
      </c>
      <c r="J1520" s="2">
        <v>4.5259999999999998</v>
      </c>
      <c r="K1520" s="69">
        <v>100</v>
      </c>
      <c r="L1520" s="68">
        <v>611</v>
      </c>
      <c r="M1520" s="8">
        <f t="shared" si="121"/>
        <v>6.11</v>
      </c>
      <c r="N1520" s="2">
        <v>2.835</v>
      </c>
      <c r="O1520" s="69">
        <v>100</v>
      </c>
      <c r="P1520" s="181">
        <f t="shared" si="122"/>
        <v>3.2094926350245498</v>
      </c>
      <c r="Q1520" s="77" t="s">
        <v>716</v>
      </c>
      <c r="V1520" s="84">
        <v>0.51666666666666672</v>
      </c>
      <c r="W1520" s="85">
        <v>0.68055555555555547</v>
      </c>
      <c r="X1520" s="86">
        <f t="shared" si="123"/>
        <v>0.16388888888888875</v>
      </c>
    </row>
    <row r="1521" spans="1:24" x14ac:dyDescent="0.3">
      <c r="A1521" s="44" t="s">
        <v>10546</v>
      </c>
      <c r="B1521" s="68" t="s">
        <v>10547</v>
      </c>
      <c r="C1521" s="2" t="s">
        <v>1</v>
      </c>
      <c r="D1521" s="2">
        <v>46</v>
      </c>
      <c r="E1521" s="6">
        <v>26825</v>
      </c>
      <c r="F1521" s="7">
        <v>43931.515497685185</v>
      </c>
      <c r="G1521" s="69" t="s">
        <v>4</v>
      </c>
      <c r="H1521" s="68">
        <v>1654</v>
      </c>
      <c r="I1521" s="8">
        <f t="shared" si="120"/>
        <v>16.707070707070706</v>
      </c>
      <c r="J1521" s="2">
        <v>4.6740000000000004</v>
      </c>
      <c r="K1521" s="69">
        <v>99</v>
      </c>
      <c r="L1521" s="68">
        <v>512</v>
      </c>
      <c r="M1521" s="8">
        <f t="shared" si="121"/>
        <v>5.1717171717171722</v>
      </c>
      <c r="N1521" s="2">
        <v>2.552</v>
      </c>
      <c r="O1521" s="69">
        <v>99</v>
      </c>
      <c r="P1521" s="181">
        <f t="shared" si="122"/>
        <v>3.2304687499999996</v>
      </c>
      <c r="Q1521" s="77" t="s">
        <v>716</v>
      </c>
      <c r="V1521" s="84">
        <v>0.38750000000000001</v>
      </c>
      <c r="W1521" s="85">
        <v>0.52083333333333337</v>
      </c>
      <c r="X1521" s="86">
        <f t="shared" si="123"/>
        <v>0.13333333333333336</v>
      </c>
    </row>
    <row r="1522" spans="1:24" x14ac:dyDescent="0.3">
      <c r="A1522" s="44" t="s">
        <v>10548</v>
      </c>
      <c r="B1522" s="68" t="s">
        <v>1000</v>
      </c>
      <c r="C1522" s="2" t="s">
        <v>6</v>
      </c>
      <c r="D1522" s="2">
        <v>70</v>
      </c>
      <c r="E1522" s="6">
        <v>18239</v>
      </c>
      <c r="F1522" s="7">
        <v>43931.526122685187</v>
      </c>
      <c r="G1522" s="69" t="s">
        <v>4</v>
      </c>
      <c r="H1522" s="68">
        <v>1123</v>
      </c>
      <c r="I1522" s="8">
        <f t="shared" si="120"/>
        <v>11.23</v>
      </c>
      <c r="J1522" s="2">
        <v>3.5609999999999999</v>
      </c>
      <c r="K1522" s="69">
        <v>100</v>
      </c>
      <c r="L1522" s="68">
        <v>636</v>
      </c>
      <c r="M1522" s="8">
        <f t="shared" si="121"/>
        <v>6.36</v>
      </c>
      <c r="N1522" s="2">
        <v>2.13</v>
      </c>
      <c r="O1522" s="69">
        <v>100</v>
      </c>
      <c r="P1522" s="181">
        <f t="shared" si="122"/>
        <v>1.7657232704402515</v>
      </c>
      <c r="Q1522" s="77" t="s">
        <v>716</v>
      </c>
      <c r="V1522" s="84">
        <v>0.37847222222222227</v>
      </c>
      <c r="W1522" s="85">
        <v>0.53472222222222221</v>
      </c>
      <c r="X1522" s="86">
        <f t="shared" si="123"/>
        <v>0.15624999999999994</v>
      </c>
    </row>
    <row r="1523" spans="1:24" x14ac:dyDescent="0.3">
      <c r="A1523" s="44" t="s">
        <v>10549</v>
      </c>
      <c r="B1523" s="68" t="s">
        <v>10550</v>
      </c>
      <c r="C1523" s="2" t="s">
        <v>1</v>
      </c>
      <c r="D1523" s="2">
        <v>48</v>
      </c>
      <c r="E1523" s="6">
        <v>26059</v>
      </c>
      <c r="F1523" s="7">
        <v>43931.554340277777</v>
      </c>
      <c r="G1523" s="69" t="s">
        <v>4</v>
      </c>
      <c r="H1523" s="68">
        <v>1437</v>
      </c>
      <c r="I1523" s="8">
        <f t="shared" si="120"/>
        <v>14.37</v>
      </c>
      <c r="J1523" s="2">
        <v>4.2510000000000003</v>
      </c>
      <c r="K1523" s="69">
        <v>100</v>
      </c>
      <c r="L1523" s="68">
        <v>361</v>
      </c>
      <c r="M1523" s="8">
        <f t="shared" si="121"/>
        <v>3.61</v>
      </c>
      <c r="N1523" s="2">
        <v>2.0350000000000001</v>
      </c>
      <c r="O1523" s="69">
        <v>100</v>
      </c>
      <c r="P1523" s="181">
        <f t="shared" si="122"/>
        <v>3.9806094182825484</v>
      </c>
      <c r="Q1523" s="77" t="s">
        <v>716</v>
      </c>
      <c r="V1523" s="84">
        <v>0.40833333333333338</v>
      </c>
      <c r="W1523" s="85">
        <v>0.55902777777777779</v>
      </c>
      <c r="X1523" s="86">
        <f t="shared" si="123"/>
        <v>0.15069444444444441</v>
      </c>
    </row>
    <row r="1524" spans="1:24" x14ac:dyDescent="0.3">
      <c r="A1524" s="44" t="s">
        <v>10551</v>
      </c>
      <c r="B1524" s="68" t="s">
        <v>10552</v>
      </c>
      <c r="C1524" s="2" t="s">
        <v>1</v>
      </c>
      <c r="D1524" s="2">
        <v>65</v>
      </c>
      <c r="E1524" s="6">
        <v>19950</v>
      </c>
      <c r="F1524" s="7">
        <v>43931.567048611112</v>
      </c>
      <c r="G1524" s="69" t="s">
        <v>4</v>
      </c>
      <c r="H1524" s="68">
        <v>2260</v>
      </c>
      <c r="I1524" s="8">
        <f t="shared" si="120"/>
        <v>22.6</v>
      </c>
      <c r="J1524" s="2">
        <v>5.8170000000000002</v>
      </c>
      <c r="K1524" s="69">
        <v>100</v>
      </c>
      <c r="L1524" s="68">
        <v>490</v>
      </c>
      <c r="M1524" s="8">
        <f t="shared" si="121"/>
        <v>4.9000000000000004</v>
      </c>
      <c r="N1524" s="2">
        <v>2.2719999999999998</v>
      </c>
      <c r="O1524" s="69">
        <v>100</v>
      </c>
      <c r="P1524" s="181">
        <f t="shared" si="122"/>
        <v>4.6122448979591839</v>
      </c>
      <c r="Q1524" s="77" t="s">
        <v>716</v>
      </c>
      <c r="V1524" s="84">
        <v>0.40972222222222227</v>
      </c>
      <c r="W1524" s="85">
        <v>0.57291666666666663</v>
      </c>
      <c r="X1524" s="86">
        <f t="shared" si="123"/>
        <v>0.16319444444444436</v>
      </c>
    </row>
    <row r="1525" spans="1:24" x14ac:dyDescent="0.3">
      <c r="A1525" s="44" t="s">
        <v>10553</v>
      </c>
      <c r="B1525" s="68" t="s">
        <v>10554</v>
      </c>
      <c r="C1525" s="2" t="s">
        <v>6</v>
      </c>
      <c r="D1525" s="2">
        <v>41</v>
      </c>
      <c r="E1525" s="6">
        <v>28816</v>
      </c>
      <c r="F1525" s="7">
        <v>43931.579050925924</v>
      </c>
      <c r="G1525" s="69" t="s">
        <v>4</v>
      </c>
      <c r="H1525" s="68">
        <v>754</v>
      </c>
      <c r="I1525" s="8">
        <f t="shared" si="120"/>
        <v>7.6161616161616159</v>
      </c>
      <c r="J1525" s="2">
        <v>3.2970000000000002</v>
      </c>
      <c r="K1525" s="69">
        <v>99</v>
      </c>
      <c r="L1525" s="68">
        <v>360</v>
      </c>
      <c r="M1525" s="8">
        <f t="shared" si="121"/>
        <v>3.6363636363636362</v>
      </c>
      <c r="N1525" s="2">
        <v>1.93</v>
      </c>
      <c r="O1525" s="69">
        <v>99</v>
      </c>
      <c r="P1525" s="181">
        <f t="shared" si="122"/>
        <v>2.0944444444444446</v>
      </c>
      <c r="Q1525" s="77" t="s">
        <v>716</v>
      </c>
      <c r="V1525" s="84">
        <v>0.39305555555555555</v>
      </c>
      <c r="W1525" s="85">
        <v>0.58333333333333337</v>
      </c>
      <c r="X1525" s="86">
        <f t="shared" si="123"/>
        <v>0.19027777777777782</v>
      </c>
    </row>
    <row r="1526" spans="1:24" x14ac:dyDescent="0.3">
      <c r="A1526" s="44" t="s">
        <v>2284</v>
      </c>
      <c r="B1526" s="68" t="s">
        <v>10</v>
      </c>
      <c r="C1526" s="2" t="s">
        <v>1</v>
      </c>
      <c r="D1526" s="2">
        <v>46</v>
      </c>
      <c r="E1526" s="6">
        <v>27085</v>
      </c>
      <c r="F1526" s="7">
        <v>43931.600752314815</v>
      </c>
      <c r="G1526" s="69" t="s">
        <v>4</v>
      </c>
      <c r="H1526" s="68">
        <v>1373</v>
      </c>
      <c r="I1526" s="8">
        <f t="shared" si="120"/>
        <v>13.868686868686869</v>
      </c>
      <c r="J1526" s="2">
        <v>4.0720000000000001</v>
      </c>
      <c r="K1526" s="69">
        <v>99</v>
      </c>
      <c r="L1526" s="68">
        <v>375</v>
      </c>
      <c r="M1526" s="8">
        <f t="shared" si="121"/>
        <v>3.7878787878787881</v>
      </c>
      <c r="N1526" s="2">
        <v>1.944</v>
      </c>
      <c r="O1526" s="69">
        <v>99</v>
      </c>
      <c r="P1526" s="181">
        <f t="shared" si="122"/>
        <v>3.6613333333333329</v>
      </c>
      <c r="Q1526" s="77" t="s">
        <v>716</v>
      </c>
      <c r="V1526" s="84">
        <v>0.45833333333333331</v>
      </c>
      <c r="W1526" s="85">
        <v>0.60416666666666663</v>
      </c>
      <c r="X1526" s="86">
        <f t="shared" si="123"/>
        <v>0.14583333333333331</v>
      </c>
    </row>
    <row r="1527" spans="1:24" x14ac:dyDescent="0.3">
      <c r="A1527" s="44" t="s">
        <v>10555</v>
      </c>
      <c r="B1527" s="68" t="s">
        <v>5472</v>
      </c>
      <c r="C1527" s="2" t="s">
        <v>1</v>
      </c>
      <c r="D1527" s="2">
        <v>59</v>
      </c>
      <c r="E1527" s="6">
        <v>22131</v>
      </c>
      <c r="F1527" s="7">
        <v>43931.611805555556</v>
      </c>
      <c r="G1527" s="69" t="s">
        <v>4</v>
      </c>
      <c r="H1527" s="68">
        <v>2166</v>
      </c>
      <c r="I1527" s="8">
        <f t="shared" si="120"/>
        <v>21.878787878787879</v>
      </c>
      <c r="J1527" s="2">
        <v>5.6749999999999998</v>
      </c>
      <c r="K1527" s="69">
        <v>99</v>
      </c>
      <c r="L1527" s="68">
        <v>568</v>
      </c>
      <c r="M1527" s="8">
        <f t="shared" si="121"/>
        <v>5.737373737373737</v>
      </c>
      <c r="N1527" s="2">
        <v>2.2610000000000001</v>
      </c>
      <c r="O1527" s="69">
        <v>99</v>
      </c>
      <c r="P1527" s="181">
        <f t="shared" si="122"/>
        <v>3.813380281690141</v>
      </c>
      <c r="Q1527" s="77" t="s">
        <v>716</v>
      </c>
      <c r="V1527" s="84">
        <v>0.47916666666666669</v>
      </c>
      <c r="W1527" s="85">
        <v>0.61805555555555558</v>
      </c>
      <c r="X1527" s="86">
        <f t="shared" si="123"/>
        <v>0.1388888888888889</v>
      </c>
    </row>
    <row r="1528" spans="1:24" x14ac:dyDescent="0.3">
      <c r="A1528" s="44" t="s">
        <v>10556</v>
      </c>
      <c r="B1528" s="68" t="s">
        <v>10557</v>
      </c>
      <c r="C1528" s="2" t="s">
        <v>1</v>
      </c>
      <c r="D1528" s="2">
        <v>79</v>
      </c>
      <c r="E1528" s="6">
        <v>15053</v>
      </c>
      <c r="F1528" s="7">
        <v>43931.623877314814</v>
      </c>
      <c r="G1528" s="69" t="s">
        <v>4</v>
      </c>
      <c r="H1528" s="68">
        <v>2162</v>
      </c>
      <c r="I1528" s="8">
        <f t="shared" si="120"/>
        <v>21.62</v>
      </c>
      <c r="J1528" s="2">
        <v>5.1580000000000004</v>
      </c>
      <c r="K1528" s="69">
        <v>100</v>
      </c>
      <c r="L1528" s="68">
        <v>753</v>
      </c>
      <c r="M1528" s="8">
        <f t="shared" si="121"/>
        <v>7.53</v>
      </c>
      <c r="N1528" s="2">
        <v>3.1890000000000001</v>
      </c>
      <c r="O1528" s="69">
        <v>100</v>
      </c>
      <c r="P1528" s="181">
        <f t="shared" si="122"/>
        <v>2.8711819389110227</v>
      </c>
      <c r="Q1528" s="77" t="s">
        <v>716</v>
      </c>
      <c r="V1528" s="84">
        <v>0.48125000000000001</v>
      </c>
      <c r="W1528" s="85">
        <v>0.63194444444444442</v>
      </c>
      <c r="X1528" s="86">
        <f t="shared" si="123"/>
        <v>0.15069444444444441</v>
      </c>
    </row>
    <row r="1529" spans="1:24" x14ac:dyDescent="0.3">
      <c r="A1529" s="44" t="s">
        <v>10558</v>
      </c>
      <c r="B1529" s="68" t="s">
        <v>10559</v>
      </c>
      <c r="C1529" s="2" t="s">
        <v>1</v>
      </c>
      <c r="D1529" s="2">
        <v>14.583333333333334</v>
      </c>
      <c r="E1529" s="6">
        <v>38596</v>
      </c>
      <c r="F1529" s="7">
        <v>43931.640648148146</v>
      </c>
      <c r="G1529" s="69" t="s">
        <v>4</v>
      </c>
      <c r="H1529" s="68">
        <v>966</v>
      </c>
      <c r="I1529" s="8">
        <f t="shared" si="120"/>
        <v>9.7575757575757578</v>
      </c>
      <c r="J1529" s="2">
        <v>3.56</v>
      </c>
      <c r="K1529" s="69">
        <v>99</v>
      </c>
      <c r="L1529" s="68">
        <v>234</v>
      </c>
      <c r="M1529" s="8">
        <f t="shared" si="121"/>
        <v>2.3636363636363638</v>
      </c>
      <c r="N1529" s="2">
        <v>1.5940000000000001</v>
      </c>
      <c r="O1529" s="69">
        <v>99</v>
      </c>
      <c r="P1529" s="181">
        <f t="shared" si="122"/>
        <v>4.1282051282051277</v>
      </c>
      <c r="Q1529" s="77" t="s">
        <v>716</v>
      </c>
      <c r="V1529" s="84">
        <v>0.47569444444444442</v>
      </c>
      <c r="W1529" s="85">
        <v>0.64583333333333337</v>
      </c>
      <c r="X1529" s="86">
        <f t="shared" si="123"/>
        <v>0.17013888888888895</v>
      </c>
    </row>
    <row r="1530" spans="1:24" x14ac:dyDescent="0.3">
      <c r="A1530" s="44" t="s">
        <v>10560</v>
      </c>
      <c r="B1530" s="68" t="s">
        <v>1914</v>
      </c>
      <c r="C1530" s="2" t="s">
        <v>1</v>
      </c>
      <c r="D1530" s="2">
        <v>58</v>
      </c>
      <c r="E1530" s="6">
        <v>22492</v>
      </c>
      <c r="F1530" s="7">
        <v>43934.515659722223</v>
      </c>
      <c r="G1530" s="69" t="s">
        <v>4</v>
      </c>
      <c r="H1530" s="68">
        <v>1883</v>
      </c>
      <c r="I1530" s="8">
        <f t="shared" si="120"/>
        <v>18.829999999999998</v>
      </c>
      <c r="J1530" s="2">
        <v>4.7210000000000001</v>
      </c>
      <c r="K1530" s="69">
        <v>100</v>
      </c>
      <c r="L1530" s="68">
        <v>485</v>
      </c>
      <c r="M1530" s="8">
        <f t="shared" si="121"/>
        <v>4.8499999999999996</v>
      </c>
      <c r="N1530" s="2">
        <v>2.359</v>
      </c>
      <c r="O1530" s="69">
        <v>100</v>
      </c>
      <c r="P1530" s="181">
        <f t="shared" si="122"/>
        <v>3.8824742268041237</v>
      </c>
      <c r="Q1530" s="77" t="s">
        <v>716</v>
      </c>
      <c r="V1530" s="84">
        <v>0.37291666666666662</v>
      </c>
      <c r="W1530" s="85">
        <v>0.52083333333333337</v>
      </c>
      <c r="X1530" s="86">
        <f t="shared" si="123"/>
        <v>0.14791666666666675</v>
      </c>
    </row>
    <row r="1531" spans="1:24" x14ac:dyDescent="0.3">
      <c r="A1531" s="44" t="s">
        <v>10561</v>
      </c>
      <c r="B1531" s="68" t="s">
        <v>10562</v>
      </c>
      <c r="C1531" s="2" t="s">
        <v>1</v>
      </c>
      <c r="D1531" s="2">
        <v>32</v>
      </c>
      <c r="E1531" s="6">
        <v>32201</v>
      </c>
      <c r="F1531" s="7">
        <v>43934.526458333334</v>
      </c>
      <c r="G1531" s="69" t="s">
        <v>553</v>
      </c>
      <c r="H1531" s="68">
        <v>1114</v>
      </c>
      <c r="I1531" s="8">
        <f t="shared" si="120"/>
        <v>11.252525252525253</v>
      </c>
      <c r="J1531" s="2">
        <v>3.33</v>
      </c>
      <c r="K1531" s="69">
        <v>99</v>
      </c>
      <c r="L1531" s="68">
        <v>374</v>
      </c>
      <c r="M1531" s="8">
        <f t="shared" si="121"/>
        <v>3.7777777777777777</v>
      </c>
      <c r="N1531" s="2">
        <v>1.706</v>
      </c>
      <c r="O1531" s="69">
        <v>99</v>
      </c>
      <c r="P1531" s="181">
        <f t="shared" si="122"/>
        <v>2.9786096256684491</v>
      </c>
      <c r="Q1531" s="77" t="s">
        <v>716</v>
      </c>
      <c r="V1531" s="84">
        <v>0.38680555555555557</v>
      </c>
      <c r="W1531" s="85">
        <v>0.53472222222222221</v>
      </c>
      <c r="X1531" s="86">
        <f t="shared" si="123"/>
        <v>0.14791666666666664</v>
      </c>
    </row>
    <row r="1532" spans="1:24" x14ac:dyDescent="0.3">
      <c r="A1532" s="44" t="s">
        <v>2421</v>
      </c>
      <c r="B1532" s="68" t="s">
        <v>408</v>
      </c>
      <c r="C1532" s="2" t="s">
        <v>1</v>
      </c>
      <c r="D1532" s="2">
        <v>59</v>
      </c>
      <c r="E1532" s="6">
        <v>22224</v>
      </c>
      <c r="F1532" s="7">
        <v>43934.537037037036</v>
      </c>
      <c r="G1532" s="69" t="s">
        <v>4</v>
      </c>
      <c r="H1532" s="68">
        <v>4224</v>
      </c>
      <c r="I1532" s="8">
        <f t="shared" si="120"/>
        <v>42.24</v>
      </c>
      <c r="J1532" s="2">
        <v>7.5529999999999999</v>
      </c>
      <c r="K1532" s="69">
        <v>100</v>
      </c>
      <c r="L1532" s="68">
        <v>921</v>
      </c>
      <c r="M1532" s="8">
        <f t="shared" si="121"/>
        <v>9.2100000000000009</v>
      </c>
      <c r="N1532" s="2">
        <v>3.2450000000000001</v>
      </c>
      <c r="O1532" s="69">
        <v>100</v>
      </c>
      <c r="P1532" s="181">
        <f t="shared" si="122"/>
        <v>4.5863192182410417</v>
      </c>
      <c r="Q1532" s="77" t="s">
        <v>716</v>
      </c>
      <c r="V1532" s="84">
        <v>0.39930555555555558</v>
      </c>
      <c r="W1532" s="85">
        <v>0.54513888888888895</v>
      </c>
      <c r="X1532" s="86">
        <f t="shared" si="123"/>
        <v>0.14583333333333337</v>
      </c>
    </row>
    <row r="1533" spans="1:24" x14ac:dyDescent="0.3">
      <c r="A1533" s="44" t="s">
        <v>8273</v>
      </c>
      <c r="B1533" s="68" t="s">
        <v>118</v>
      </c>
      <c r="C1533" s="2" t="s">
        <v>1</v>
      </c>
      <c r="D1533" s="2">
        <v>49</v>
      </c>
      <c r="E1533" s="6">
        <v>26026</v>
      </c>
      <c r="F1533" s="7">
        <v>43934.558923611112</v>
      </c>
      <c r="G1533" s="69" t="s">
        <v>4</v>
      </c>
      <c r="H1533" s="68">
        <v>1302</v>
      </c>
      <c r="I1533" s="8">
        <f t="shared" si="120"/>
        <v>13.151515151515152</v>
      </c>
      <c r="J1533" s="2">
        <v>4.0190000000000001</v>
      </c>
      <c r="K1533" s="69">
        <v>99</v>
      </c>
      <c r="L1533" s="68">
        <v>429</v>
      </c>
      <c r="M1533" s="8">
        <f t="shared" si="121"/>
        <v>4.333333333333333</v>
      </c>
      <c r="N1533" s="2">
        <v>2.1850000000000001</v>
      </c>
      <c r="O1533" s="69">
        <v>99</v>
      </c>
      <c r="P1533" s="181">
        <f t="shared" si="122"/>
        <v>3.0349650349650354</v>
      </c>
      <c r="Q1533" s="77" t="s">
        <v>716</v>
      </c>
      <c r="V1533" s="84">
        <v>0.42569444444444443</v>
      </c>
      <c r="W1533" s="85">
        <v>0.5625</v>
      </c>
      <c r="X1533" s="86">
        <f t="shared" si="123"/>
        <v>0.13680555555555557</v>
      </c>
    </row>
    <row r="1534" spans="1:24" x14ac:dyDescent="0.3">
      <c r="A1534" s="44" t="s">
        <v>10563</v>
      </c>
      <c r="B1534" s="68" t="s">
        <v>10564</v>
      </c>
      <c r="C1534" s="2" t="s">
        <v>1</v>
      </c>
      <c r="D1534" s="2">
        <v>19</v>
      </c>
      <c r="E1534" s="6">
        <v>36869</v>
      </c>
      <c r="F1534" s="7">
        <v>43934.574317129627</v>
      </c>
      <c r="G1534" s="69" t="s">
        <v>4</v>
      </c>
      <c r="H1534" s="68">
        <v>634</v>
      </c>
      <c r="I1534" s="8">
        <f t="shared" si="120"/>
        <v>6.404040404040404</v>
      </c>
      <c r="J1534" s="2">
        <v>2.6949999999999998</v>
      </c>
      <c r="K1534" s="69">
        <v>99</v>
      </c>
      <c r="L1534" s="68">
        <v>207</v>
      </c>
      <c r="M1534" s="8">
        <f t="shared" si="121"/>
        <v>2.0909090909090908</v>
      </c>
      <c r="N1534" s="2">
        <v>1.3779999999999999</v>
      </c>
      <c r="O1534" s="69">
        <v>99</v>
      </c>
      <c r="P1534" s="181">
        <f t="shared" si="122"/>
        <v>3.06280193236715</v>
      </c>
      <c r="Q1534" s="77" t="s">
        <v>716</v>
      </c>
      <c r="V1534" s="84">
        <v>0.40972222222222227</v>
      </c>
      <c r="W1534" s="85">
        <v>0.57986111111111105</v>
      </c>
      <c r="X1534" s="86">
        <f t="shared" si="123"/>
        <v>0.17013888888888878</v>
      </c>
    </row>
    <row r="1535" spans="1:24" x14ac:dyDescent="0.3">
      <c r="A1535" s="44" t="s">
        <v>10565</v>
      </c>
      <c r="B1535" s="68" t="s">
        <v>4886</v>
      </c>
      <c r="C1535" s="2" t="s">
        <v>1</v>
      </c>
      <c r="D1535" s="2">
        <v>55</v>
      </c>
      <c r="E1535" s="6">
        <v>23630</v>
      </c>
      <c r="F1535" s="7">
        <v>43934.596979166665</v>
      </c>
      <c r="G1535" s="69" t="s">
        <v>4</v>
      </c>
      <c r="H1535" s="68">
        <v>2231</v>
      </c>
      <c r="I1535" s="8">
        <f t="shared" si="120"/>
        <v>22.535353535353536</v>
      </c>
      <c r="J1535" s="2">
        <v>5.0170000000000003</v>
      </c>
      <c r="K1535" s="69">
        <v>99</v>
      </c>
      <c r="L1535" s="68">
        <v>466</v>
      </c>
      <c r="M1535" s="8">
        <f t="shared" si="121"/>
        <v>4.7070707070707067</v>
      </c>
      <c r="N1535" s="2">
        <v>2.3439999999999999</v>
      </c>
      <c r="O1535" s="69">
        <v>99</v>
      </c>
      <c r="P1535" s="181">
        <f t="shared" si="122"/>
        <v>4.7875536480686698</v>
      </c>
      <c r="Q1535" s="77" t="s">
        <v>716</v>
      </c>
      <c r="V1535" s="84">
        <v>0.45624999999999999</v>
      </c>
      <c r="W1535" s="85">
        <v>0.60069444444444442</v>
      </c>
      <c r="X1535" s="86">
        <f t="shared" si="123"/>
        <v>0.14444444444444443</v>
      </c>
    </row>
    <row r="1536" spans="1:24" x14ac:dyDescent="0.3">
      <c r="A1536" s="44" t="s">
        <v>5449</v>
      </c>
      <c r="B1536" s="68" t="s">
        <v>5427</v>
      </c>
      <c r="C1536" s="2" t="s">
        <v>1</v>
      </c>
      <c r="D1536" s="2">
        <v>41</v>
      </c>
      <c r="E1536" s="6">
        <v>28918</v>
      </c>
      <c r="F1536" s="7">
        <v>43934.607581018521</v>
      </c>
      <c r="G1536" s="69" t="s">
        <v>4</v>
      </c>
      <c r="H1536" s="68">
        <v>1185</v>
      </c>
      <c r="I1536" s="8">
        <f t="shared" si="120"/>
        <v>11.85</v>
      </c>
      <c r="J1536" s="2">
        <v>3.5</v>
      </c>
      <c r="K1536" s="69">
        <v>100</v>
      </c>
      <c r="L1536" s="68">
        <v>467</v>
      </c>
      <c r="M1536" s="8">
        <f t="shared" si="121"/>
        <v>4.67</v>
      </c>
      <c r="N1536" s="2">
        <v>2.2959999999999998</v>
      </c>
      <c r="O1536" s="69">
        <v>100</v>
      </c>
      <c r="P1536" s="181">
        <f t="shared" si="122"/>
        <v>2.537473233404711</v>
      </c>
      <c r="Q1536" s="77" t="s">
        <v>716</v>
      </c>
      <c r="V1536" s="84">
        <v>0.47430555555555554</v>
      </c>
      <c r="W1536" s="85">
        <v>0.61458333333333337</v>
      </c>
      <c r="X1536" s="86">
        <f t="shared" si="123"/>
        <v>0.14027777777777783</v>
      </c>
    </row>
    <row r="1537" spans="1:24" x14ac:dyDescent="0.3">
      <c r="A1537" s="44" t="s">
        <v>10566</v>
      </c>
      <c r="B1537" s="68" t="s">
        <v>10567</v>
      </c>
      <c r="C1537" s="2" t="s">
        <v>6</v>
      </c>
      <c r="D1537" s="2">
        <v>76</v>
      </c>
      <c r="E1537" s="6">
        <v>16000</v>
      </c>
      <c r="F1537" s="7">
        <v>43934.629733796297</v>
      </c>
      <c r="G1537" s="69" t="s">
        <v>4</v>
      </c>
      <c r="H1537" s="68">
        <v>2418</v>
      </c>
      <c r="I1537" s="8">
        <f t="shared" si="120"/>
        <v>24.424242424242426</v>
      </c>
      <c r="J1537" s="2">
        <v>5.7270000000000003</v>
      </c>
      <c r="K1537" s="69">
        <v>99</v>
      </c>
      <c r="L1537" s="68">
        <v>692</v>
      </c>
      <c r="M1537" s="8">
        <f t="shared" si="121"/>
        <v>6.9898989898989896</v>
      </c>
      <c r="N1537" s="2">
        <v>2.4889999999999999</v>
      </c>
      <c r="O1537" s="69">
        <v>99</v>
      </c>
      <c r="P1537" s="181">
        <f t="shared" si="122"/>
        <v>3.4942196531791909</v>
      </c>
      <c r="Q1537" s="77" t="s">
        <v>716</v>
      </c>
      <c r="V1537" s="84">
        <v>0.50694444444444442</v>
      </c>
      <c r="W1537" s="85">
        <v>0.63541666666666663</v>
      </c>
      <c r="X1537" s="86">
        <f t="shared" si="123"/>
        <v>0.12847222222222221</v>
      </c>
    </row>
    <row r="1538" spans="1:24" x14ac:dyDescent="0.3">
      <c r="A1538" s="44" t="s">
        <v>10568</v>
      </c>
      <c r="B1538" s="68" t="s">
        <v>10569</v>
      </c>
      <c r="C1538" s="2" t="s">
        <v>6</v>
      </c>
      <c r="D1538" s="2">
        <v>41</v>
      </c>
      <c r="E1538" s="6">
        <v>28754</v>
      </c>
      <c r="F1538" s="7">
        <v>43934.651724537034</v>
      </c>
      <c r="G1538" s="69" t="s">
        <v>4</v>
      </c>
      <c r="H1538" s="68">
        <v>1190</v>
      </c>
      <c r="I1538" s="8">
        <f t="shared" si="120"/>
        <v>11.9</v>
      </c>
      <c r="J1538" s="2">
        <v>3.552</v>
      </c>
      <c r="K1538" s="69">
        <v>100</v>
      </c>
      <c r="L1538" s="68">
        <v>521</v>
      </c>
      <c r="M1538" s="8">
        <f t="shared" si="121"/>
        <v>5.21</v>
      </c>
      <c r="N1538" s="2">
        <v>2.3450000000000002</v>
      </c>
      <c r="O1538" s="69">
        <v>100</v>
      </c>
      <c r="P1538" s="181">
        <f t="shared" si="122"/>
        <v>2.2840690978886755</v>
      </c>
      <c r="Q1538" s="77" t="s">
        <v>716</v>
      </c>
      <c r="V1538" s="84">
        <v>0.5229166666666667</v>
      </c>
      <c r="W1538" s="85">
        <v>0.65972222222222221</v>
      </c>
      <c r="X1538" s="86">
        <f t="shared" si="123"/>
        <v>0.13680555555555551</v>
      </c>
    </row>
    <row r="1539" spans="1:24" x14ac:dyDescent="0.3">
      <c r="A1539" s="44" t="s">
        <v>10570</v>
      </c>
      <c r="B1539" s="68" t="s">
        <v>5181</v>
      </c>
      <c r="C1539" s="2" t="s">
        <v>1</v>
      </c>
      <c r="D1539" s="2">
        <v>55</v>
      </c>
      <c r="E1539" s="6">
        <v>23595</v>
      </c>
      <c r="F1539" s="7">
        <v>43935.515474537038</v>
      </c>
      <c r="G1539" s="69" t="s">
        <v>4</v>
      </c>
      <c r="H1539" s="68">
        <v>1427</v>
      </c>
      <c r="I1539" s="8">
        <f t="shared" ref="I1539:I1602" si="124">H1539/K1539</f>
        <v>14.414141414141413</v>
      </c>
      <c r="J1539" s="2">
        <v>4.01</v>
      </c>
      <c r="K1539" s="69">
        <v>99</v>
      </c>
      <c r="L1539" s="68">
        <v>353</v>
      </c>
      <c r="M1539" s="8">
        <f t="shared" ref="M1539:M1602" si="125">L1539/O1539</f>
        <v>3.5656565656565657</v>
      </c>
      <c r="N1539" s="2">
        <v>1.8360000000000001</v>
      </c>
      <c r="O1539" s="69">
        <v>99</v>
      </c>
      <c r="P1539" s="181">
        <f t="shared" ref="P1539:P1602" si="126">I1539/M1539</f>
        <v>4.0424929178470252</v>
      </c>
      <c r="Q1539" s="77" t="s">
        <v>716</v>
      </c>
      <c r="V1539" s="84">
        <v>0.37222222222222223</v>
      </c>
      <c r="W1539" s="85">
        <v>0.52083333333333337</v>
      </c>
      <c r="X1539" s="86">
        <f t="shared" ref="X1539:X1602" si="127">IF(AND(W1539&lt;&gt;0,V1539&lt;&gt;0),W1539-V1539,"No_data")</f>
        <v>0.14861111111111114</v>
      </c>
    </row>
    <row r="1540" spans="1:24" x14ac:dyDescent="0.3">
      <c r="A1540" s="44" t="s">
        <v>10571</v>
      </c>
      <c r="B1540" s="68" t="s">
        <v>959</v>
      </c>
      <c r="C1540" s="2" t="s">
        <v>1</v>
      </c>
      <c r="D1540" s="2">
        <v>35</v>
      </c>
      <c r="E1540" s="6">
        <v>31134</v>
      </c>
      <c r="F1540" s="7">
        <v>43935.526458333334</v>
      </c>
      <c r="G1540" s="69" t="s">
        <v>4</v>
      </c>
      <c r="H1540" s="68">
        <v>1276</v>
      </c>
      <c r="I1540" s="8">
        <f t="shared" si="124"/>
        <v>12.76</v>
      </c>
      <c r="J1540" s="2">
        <v>3.5590000000000002</v>
      </c>
      <c r="K1540" s="69">
        <v>100</v>
      </c>
      <c r="L1540" s="68">
        <v>337</v>
      </c>
      <c r="M1540" s="8">
        <f t="shared" si="125"/>
        <v>3.37</v>
      </c>
      <c r="N1540" s="2">
        <v>1.952</v>
      </c>
      <c r="O1540" s="69">
        <v>100</v>
      </c>
      <c r="P1540" s="181">
        <f t="shared" si="126"/>
        <v>3.7863501483679523</v>
      </c>
      <c r="Q1540" s="77" t="s">
        <v>716</v>
      </c>
      <c r="V1540" s="84">
        <v>0.39305555555555555</v>
      </c>
      <c r="W1540" s="85">
        <v>0.53125</v>
      </c>
      <c r="X1540" s="86">
        <f t="shared" si="127"/>
        <v>0.13819444444444445</v>
      </c>
    </row>
    <row r="1541" spans="1:24" x14ac:dyDescent="0.3">
      <c r="A1541" s="44" t="s">
        <v>10572</v>
      </c>
      <c r="B1541" s="68" t="s">
        <v>10573</v>
      </c>
      <c r="C1541" s="2" t="s">
        <v>6</v>
      </c>
      <c r="D1541" s="2">
        <v>26</v>
      </c>
      <c r="E1541" s="6">
        <v>34368</v>
      </c>
      <c r="F1541" s="7">
        <v>43935.541354166664</v>
      </c>
      <c r="G1541" s="69" t="s">
        <v>4</v>
      </c>
      <c r="H1541" s="68">
        <v>599</v>
      </c>
      <c r="I1541" s="8">
        <f t="shared" si="124"/>
        <v>6.0505050505050502</v>
      </c>
      <c r="J1541" s="2">
        <v>2.6850000000000001</v>
      </c>
      <c r="K1541" s="69">
        <v>99</v>
      </c>
      <c r="L1541" s="68">
        <v>283</v>
      </c>
      <c r="M1541" s="8">
        <f t="shared" si="125"/>
        <v>2.8585858585858586</v>
      </c>
      <c r="N1541" s="2">
        <v>1.8520000000000001</v>
      </c>
      <c r="O1541" s="69">
        <v>99</v>
      </c>
      <c r="P1541" s="181">
        <f t="shared" si="126"/>
        <v>2.11660777385159</v>
      </c>
      <c r="Q1541" s="77" t="s">
        <v>716</v>
      </c>
      <c r="V1541" s="84">
        <v>0.40625</v>
      </c>
      <c r="W1541" s="85">
        <v>0.54861111111111105</v>
      </c>
      <c r="X1541" s="86">
        <f t="shared" si="127"/>
        <v>0.14236111111111105</v>
      </c>
    </row>
    <row r="1542" spans="1:24" x14ac:dyDescent="0.3">
      <c r="A1542" s="44" t="s">
        <v>10574</v>
      </c>
      <c r="B1542" s="68" t="s">
        <v>10575</v>
      </c>
      <c r="C1542" s="2" t="s">
        <v>1</v>
      </c>
      <c r="D1542" s="2">
        <v>54</v>
      </c>
      <c r="E1542" s="6">
        <v>24125</v>
      </c>
      <c r="F1542" s="7">
        <v>43935.55809027778</v>
      </c>
      <c r="G1542" s="69" t="s">
        <v>4</v>
      </c>
      <c r="H1542" s="68">
        <v>1548</v>
      </c>
      <c r="I1542" s="8">
        <f t="shared" si="124"/>
        <v>15.636363636363637</v>
      </c>
      <c r="J1542" s="2">
        <v>3.879</v>
      </c>
      <c r="K1542" s="69">
        <v>99</v>
      </c>
      <c r="L1542" s="68">
        <v>469</v>
      </c>
      <c r="M1542" s="8">
        <f t="shared" si="125"/>
        <v>4.737373737373737</v>
      </c>
      <c r="N1542" s="2">
        <v>2.601</v>
      </c>
      <c r="O1542" s="69">
        <v>99</v>
      </c>
      <c r="P1542" s="181">
        <f t="shared" si="126"/>
        <v>3.3006396588486142</v>
      </c>
      <c r="Q1542" s="77" t="s">
        <v>716</v>
      </c>
      <c r="V1542" s="84">
        <v>0.41944444444444445</v>
      </c>
      <c r="W1542" s="85">
        <v>0.56597222222222221</v>
      </c>
      <c r="X1542" s="86">
        <f t="shared" si="127"/>
        <v>0.14652777777777776</v>
      </c>
    </row>
    <row r="1543" spans="1:24" x14ac:dyDescent="0.3">
      <c r="A1543" s="44" t="s">
        <v>5462</v>
      </c>
      <c r="B1543" s="68" t="s">
        <v>5463</v>
      </c>
      <c r="C1543" s="2" t="s">
        <v>1</v>
      </c>
      <c r="D1543" s="2">
        <v>70</v>
      </c>
      <c r="E1543" s="6">
        <v>18111</v>
      </c>
      <c r="F1543" s="7">
        <v>43935.568958333337</v>
      </c>
      <c r="G1543" s="69" t="s">
        <v>4</v>
      </c>
      <c r="H1543" s="68">
        <v>2299</v>
      </c>
      <c r="I1543" s="8">
        <f t="shared" si="124"/>
        <v>23.222222222222221</v>
      </c>
      <c r="J1543" s="2">
        <v>5.3520000000000003</v>
      </c>
      <c r="K1543" s="69">
        <v>99</v>
      </c>
      <c r="L1543" s="68">
        <v>790</v>
      </c>
      <c r="M1543" s="8">
        <f t="shared" si="125"/>
        <v>7.9797979797979801</v>
      </c>
      <c r="N1543" s="2">
        <v>2.7519999999999998</v>
      </c>
      <c r="O1543" s="69">
        <v>99</v>
      </c>
      <c r="P1543" s="181">
        <f t="shared" si="126"/>
        <v>2.910126582278481</v>
      </c>
      <c r="Q1543" s="77" t="s">
        <v>716</v>
      </c>
      <c r="V1543" s="84">
        <v>0.4375</v>
      </c>
      <c r="W1543" s="85">
        <v>0.57291666666666663</v>
      </c>
      <c r="X1543" s="86">
        <f t="shared" si="127"/>
        <v>0.13541666666666663</v>
      </c>
    </row>
    <row r="1544" spans="1:24" x14ac:dyDescent="0.3">
      <c r="A1544" s="44" t="s">
        <v>2245</v>
      </c>
      <c r="B1544" s="68" t="s">
        <v>1568</v>
      </c>
      <c r="C1544" s="2" t="s">
        <v>6</v>
      </c>
      <c r="D1544" s="2">
        <v>68</v>
      </c>
      <c r="E1544" s="6">
        <v>19063</v>
      </c>
      <c r="F1544" s="7">
        <v>43935.594375000001</v>
      </c>
      <c r="G1544" s="69" t="s">
        <v>4</v>
      </c>
      <c r="H1544" s="68">
        <v>2464</v>
      </c>
      <c r="I1544" s="8">
        <f t="shared" si="124"/>
        <v>24.64</v>
      </c>
      <c r="J1544" s="2">
        <v>7.0270000000000001</v>
      </c>
      <c r="K1544" s="69">
        <v>100</v>
      </c>
      <c r="L1544" s="68">
        <v>347</v>
      </c>
      <c r="M1544" s="8">
        <f t="shared" si="125"/>
        <v>3.47</v>
      </c>
      <c r="N1544" s="2">
        <v>1.9870000000000001</v>
      </c>
      <c r="O1544" s="69">
        <v>100</v>
      </c>
      <c r="P1544" s="181">
        <f t="shared" si="126"/>
        <v>7.1008645533141204</v>
      </c>
      <c r="Q1544" s="77" t="s">
        <v>716</v>
      </c>
      <c r="V1544" s="84">
        <v>0.45277777777777778</v>
      </c>
      <c r="W1544" s="85">
        <v>0.59722222222222221</v>
      </c>
      <c r="X1544" s="86">
        <f t="shared" si="127"/>
        <v>0.14444444444444443</v>
      </c>
    </row>
    <row r="1545" spans="1:24" x14ac:dyDescent="0.3">
      <c r="A1545" s="44" t="s">
        <v>10576</v>
      </c>
      <c r="B1545" s="68" t="s">
        <v>1668</v>
      </c>
      <c r="C1545" s="2" t="s">
        <v>1</v>
      </c>
      <c r="D1545" s="2">
        <v>56</v>
      </c>
      <c r="E1545" s="6">
        <v>23478</v>
      </c>
      <c r="F1545" s="7">
        <v>43935.6094212963</v>
      </c>
      <c r="G1545" s="69" t="s">
        <v>4</v>
      </c>
      <c r="H1545" s="68">
        <v>3279</v>
      </c>
      <c r="I1545" s="8">
        <f t="shared" si="124"/>
        <v>33.121212121212125</v>
      </c>
      <c r="J1545" s="2">
        <v>6.3879999999999999</v>
      </c>
      <c r="K1545" s="69">
        <v>99</v>
      </c>
      <c r="L1545" s="68">
        <v>540</v>
      </c>
      <c r="M1545" s="8">
        <f t="shared" si="125"/>
        <v>5.4545454545454541</v>
      </c>
      <c r="N1545" s="2">
        <v>2.4169999999999998</v>
      </c>
      <c r="O1545" s="69">
        <v>99</v>
      </c>
      <c r="P1545" s="181">
        <f t="shared" si="126"/>
        <v>6.0722222222222237</v>
      </c>
      <c r="Q1545" s="77" t="s">
        <v>716</v>
      </c>
      <c r="V1545" s="84">
        <v>0.46666666666666662</v>
      </c>
      <c r="W1545" s="85">
        <v>0.61458333333333337</v>
      </c>
      <c r="X1545" s="86">
        <f t="shared" si="127"/>
        <v>0.14791666666666675</v>
      </c>
    </row>
    <row r="1546" spans="1:24" x14ac:dyDescent="0.3">
      <c r="A1546" s="44" t="s">
        <v>10577</v>
      </c>
      <c r="B1546" s="68" t="s">
        <v>10578</v>
      </c>
      <c r="C1546" s="2" t="s">
        <v>6</v>
      </c>
      <c r="D1546" s="2">
        <v>49</v>
      </c>
      <c r="E1546" s="6">
        <v>25967</v>
      </c>
      <c r="F1546" s="7">
        <v>43935.621099537035</v>
      </c>
      <c r="G1546" s="69" t="s">
        <v>4</v>
      </c>
      <c r="H1546" s="68">
        <v>1692</v>
      </c>
      <c r="I1546" s="8">
        <f t="shared" si="124"/>
        <v>17.09090909090909</v>
      </c>
      <c r="J1546" s="2">
        <v>4.5919999999999996</v>
      </c>
      <c r="K1546" s="69">
        <v>99</v>
      </c>
      <c r="L1546" s="68">
        <v>770</v>
      </c>
      <c r="M1546" s="8">
        <f t="shared" si="125"/>
        <v>7.7777777777777777</v>
      </c>
      <c r="N1546" s="2">
        <v>2.78</v>
      </c>
      <c r="O1546" s="69">
        <v>99</v>
      </c>
      <c r="P1546" s="181">
        <f t="shared" si="126"/>
        <v>2.1974025974025975</v>
      </c>
      <c r="Q1546" s="77" t="s">
        <v>716</v>
      </c>
      <c r="V1546" s="84">
        <v>0.48055555555555557</v>
      </c>
      <c r="W1546" s="85">
        <v>0.62847222222222221</v>
      </c>
      <c r="X1546" s="86">
        <f t="shared" si="127"/>
        <v>0.14791666666666664</v>
      </c>
    </row>
    <row r="1547" spans="1:24" x14ac:dyDescent="0.3">
      <c r="A1547" s="44" t="s">
        <v>10579</v>
      </c>
      <c r="B1547" s="68" t="s">
        <v>10580</v>
      </c>
      <c r="C1547" s="2" t="s">
        <v>1</v>
      </c>
      <c r="D1547" s="2">
        <v>48</v>
      </c>
      <c r="E1547" s="6">
        <v>26289</v>
      </c>
      <c r="F1547" s="7">
        <v>43935.655104166668</v>
      </c>
      <c r="G1547" s="69" t="s">
        <v>4</v>
      </c>
      <c r="H1547" s="68">
        <v>1560</v>
      </c>
      <c r="I1547" s="8">
        <f t="shared" si="124"/>
        <v>15.757575757575758</v>
      </c>
      <c r="J1547" s="2">
        <v>4.2329999999999997</v>
      </c>
      <c r="K1547" s="69">
        <v>99</v>
      </c>
      <c r="L1547" s="68">
        <v>355</v>
      </c>
      <c r="M1547" s="8">
        <f t="shared" si="125"/>
        <v>3.5858585858585861</v>
      </c>
      <c r="N1547" s="2">
        <v>1.857</v>
      </c>
      <c r="O1547" s="69">
        <v>99</v>
      </c>
      <c r="P1547" s="181">
        <f t="shared" si="126"/>
        <v>4.3943661971830981</v>
      </c>
      <c r="Q1547" s="77" t="s">
        <v>716</v>
      </c>
      <c r="V1547" s="84">
        <v>0.51250000000000007</v>
      </c>
      <c r="W1547" s="85">
        <v>0.65972222222222221</v>
      </c>
      <c r="X1547" s="86">
        <f t="shared" si="127"/>
        <v>0.14722222222222214</v>
      </c>
    </row>
    <row r="1548" spans="1:24" x14ac:dyDescent="0.3">
      <c r="A1548" s="44" t="s">
        <v>10581</v>
      </c>
      <c r="B1548" s="68" t="s">
        <v>234</v>
      </c>
      <c r="C1548" s="2" t="s">
        <v>1</v>
      </c>
      <c r="D1548" s="2">
        <v>44</v>
      </c>
      <c r="E1548" s="6">
        <v>27591</v>
      </c>
      <c r="F1548" s="7">
        <v>43937.514247685183</v>
      </c>
      <c r="G1548" s="69" t="s">
        <v>4</v>
      </c>
      <c r="H1548" s="68">
        <v>1529</v>
      </c>
      <c r="I1548" s="8">
        <f t="shared" si="124"/>
        <v>15.444444444444445</v>
      </c>
      <c r="J1548" s="2">
        <v>3.9620000000000002</v>
      </c>
      <c r="K1548" s="69">
        <v>99</v>
      </c>
      <c r="L1548" s="68">
        <v>625</v>
      </c>
      <c r="M1548" s="8">
        <f t="shared" si="125"/>
        <v>6.3131313131313131</v>
      </c>
      <c r="N1548" s="2">
        <v>2.919</v>
      </c>
      <c r="O1548" s="69">
        <v>99</v>
      </c>
      <c r="P1548" s="181">
        <f t="shared" si="126"/>
        <v>2.4464000000000001</v>
      </c>
      <c r="Q1548" s="77" t="s">
        <v>716</v>
      </c>
      <c r="V1548" s="84">
        <v>0.36736111111111108</v>
      </c>
      <c r="W1548" s="85">
        <v>0.52083333333333337</v>
      </c>
      <c r="X1548" s="86">
        <f t="shared" si="127"/>
        <v>0.15347222222222229</v>
      </c>
    </row>
    <row r="1549" spans="1:24" x14ac:dyDescent="0.3">
      <c r="A1549" s="44" t="s">
        <v>10582</v>
      </c>
      <c r="B1549" s="68" t="s">
        <v>5060</v>
      </c>
      <c r="C1549" s="2" t="s">
        <v>1</v>
      </c>
      <c r="D1549" s="2">
        <v>59</v>
      </c>
      <c r="E1549" s="6">
        <v>22046</v>
      </c>
      <c r="F1549" s="7">
        <v>43937.525150462963</v>
      </c>
      <c r="G1549" s="69" t="s">
        <v>4</v>
      </c>
      <c r="H1549" s="68">
        <v>1727</v>
      </c>
      <c r="I1549" s="8">
        <f t="shared" si="124"/>
        <v>17.444444444444443</v>
      </c>
      <c r="J1549" s="2">
        <v>4.298</v>
      </c>
      <c r="K1549" s="69">
        <v>99</v>
      </c>
      <c r="L1549" s="68">
        <v>444</v>
      </c>
      <c r="M1549" s="8">
        <f t="shared" si="125"/>
        <v>4.4848484848484844</v>
      </c>
      <c r="N1549" s="2">
        <v>2.1920000000000002</v>
      </c>
      <c r="O1549" s="69">
        <v>99</v>
      </c>
      <c r="P1549" s="181">
        <f t="shared" si="126"/>
        <v>3.8896396396396398</v>
      </c>
      <c r="Q1549" s="77" t="s">
        <v>716</v>
      </c>
      <c r="V1549" s="84">
        <v>0.40277777777777773</v>
      </c>
      <c r="W1549" s="85">
        <v>0.53125</v>
      </c>
      <c r="X1549" s="86">
        <f t="shared" si="127"/>
        <v>0.12847222222222227</v>
      </c>
    </row>
    <row r="1550" spans="1:24" x14ac:dyDescent="0.3">
      <c r="A1550" s="44" t="s">
        <v>10583</v>
      </c>
      <c r="B1550" s="68" t="s">
        <v>10584</v>
      </c>
      <c r="C1550" s="2" t="s">
        <v>6</v>
      </c>
      <c r="D1550" s="2">
        <v>66</v>
      </c>
      <c r="E1550" s="6">
        <v>19504</v>
      </c>
      <c r="F1550" s="7">
        <v>43937.538472222222</v>
      </c>
      <c r="G1550" s="69" t="s">
        <v>4</v>
      </c>
      <c r="H1550" s="68">
        <v>1126</v>
      </c>
      <c r="I1550" s="8">
        <f t="shared" si="124"/>
        <v>11.373737373737374</v>
      </c>
      <c r="J1550" s="2">
        <v>3.4119999999999999</v>
      </c>
      <c r="K1550" s="69">
        <v>99</v>
      </c>
      <c r="L1550" s="68">
        <v>391</v>
      </c>
      <c r="M1550" s="8">
        <f t="shared" si="125"/>
        <v>3.9494949494949494</v>
      </c>
      <c r="N1550" s="2">
        <v>1.722</v>
      </c>
      <c r="O1550" s="69">
        <v>99</v>
      </c>
      <c r="P1550" s="181">
        <f t="shared" si="126"/>
        <v>2.8797953964194374</v>
      </c>
      <c r="Q1550" s="77" t="s">
        <v>716</v>
      </c>
      <c r="V1550" s="84">
        <v>0.3923611111111111</v>
      </c>
      <c r="W1550" s="85">
        <v>0.54513888888888895</v>
      </c>
      <c r="X1550" s="86">
        <f t="shared" si="127"/>
        <v>0.15277777777777785</v>
      </c>
    </row>
    <row r="1551" spans="1:24" x14ac:dyDescent="0.3">
      <c r="A1551" s="44" t="s">
        <v>10585</v>
      </c>
      <c r="B1551" s="68" t="s">
        <v>721</v>
      </c>
      <c r="C1551" s="2" t="s">
        <v>1</v>
      </c>
      <c r="D1551" s="2">
        <v>42</v>
      </c>
      <c r="E1551" s="6">
        <v>28519</v>
      </c>
      <c r="F1551" s="7">
        <v>43937.561805555553</v>
      </c>
      <c r="G1551" s="69" t="s">
        <v>4</v>
      </c>
      <c r="H1551" s="68">
        <v>1123</v>
      </c>
      <c r="I1551" s="8">
        <f t="shared" si="124"/>
        <v>11.23</v>
      </c>
      <c r="J1551" s="2">
        <v>3.6179999999999999</v>
      </c>
      <c r="K1551" s="69">
        <v>100</v>
      </c>
      <c r="L1551" s="68">
        <v>389</v>
      </c>
      <c r="M1551" s="8">
        <f t="shared" si="125"/>
        <v>3.89</v>
      </c>
      <c r="N1551" s="2">
        <v>1.9119999999999999</v>
      </c>
      <c r="O1551" s="69">
        <v>100</v>
      </c>
      <c r="P1551" s="181">
        <f t="shared" si="126"/>
        <v>2.8868894601542419</v>
      </c>
      <c r="Q1551" s="77" t="s">
        <v>716</v>
      </c>
      <c r="V1551" s="84">
        <v>0.4152777777777778</v>
      </c>
      <c r="W1551" s="85">
        <v>0.56597222222222221</v>
      </c>
      <c r="X1551" s="86">
        <f t="shared" si="127"/>
        <v>0.15069444444444441</v>
      </c>
    </row>
    <row r="1552" spans="1:24" x14ac:dyDescent="0.3">
      <c r="A1552" s="44" t="s">
        <v>10586</v>
      </c>
      <c r="B1552" s="68" t="s">
        <v>833</v>
      </c>
      <c r="C1552" s="2" t="s">
        <v>1</v>
      </c>
      <c r="D1552" s="2">
        <v>46</v>
      </c>
      <c r="E1552" s="6">
        <v>26969</v>
      </c>
      <c r="F1552" s="7">
        <v>43937.574097222219</v>
      </c>
      <c r="G1552" s="69" t="s">
        <v>4</v>
      </c>
      <c r="H1552" s="68">
        <v>1711</v>
      </c>
      <c r="I1552" s="8">
        <f t="shared" si="124"/>
        <v>17.11</v>
      </c>
      <c r="J1552" s="2">
        <v>4.8369999999999997</v>
      </c>
      <c r="K1552" s="69">
        <v>100</v>
      </c>
      <c r="L1552" s="68">
        <v>474</v>
      </c>
      <c r="M1552" s="8">
        <f t="shared" si="125"/>
        <v>4.74</v>
      </c>
      <c r="N1552" s="2">
        <v>2.0179999999999998</v>
      </c>
      <c r="O1552" s="69">
        <v>100</v>
      </c>
      <c r="P1552" s="181">
        <f t="shared" si="126"/>
        <v>3.6097046413502105</v>
      </c>
      <c r="Q1552" s="77" t="s">
        <v>716</v>
      </c>
      <c r="V1552" s="84">
        <v>0.42708333333333331</v>
      </c>
      <c r="W1552" s="85">
        <v>0.57986111111111105</v>
      </c>
      <c r="X1552" s="86">
        <f t="shared" si="127"/>
        <v>0.15277777777777773</v>
      </c>
    </row>
    <row r="1553" spans="1:24" x14ac:dyDescent="0.3">
      <c r="A1553" s="44" t="s">
        <v>2709</v>
      </c>
      <c r="B1553" s="68" t="s">
        <v>1270</v>
      </c>
      <c r="C1553" s="2" t="s">
        <v>1</v>
      </c>
      <c r="D1553" s="2">
        <v>62</v>
      </c>
      <c r="E1553" s="6">
        <v>21254</v>
      </c>
      <c r="F1553" s="7">
        <v>43937.584837962961</v>
      </c>
      <c r="G1553" s="69" t="s">
        <v>4</v>
      </c>
      <c r="H1553" s="68">
        <v>1942</v>
      </c>
      <c r="I1553" s="8">
        <f t="shared" si="124"/>
        <v>19.616161616161616</v>
      </c>
      <c r="J1553" s="2">
        <v>4.74</v>
      </c>
      <c r="K1553" s="69">
        <v>99</v>
      </c>
      <c r="L1553" s="68">
        <v>417</v>
      </c>
      <c r="M1553" s="8">
        <f t="shared" si="125"/>
        <v>4.2121212121212119</v>
      </c>
      <c r="N1553" s="2">
        <v>1.87</v>
      </c>
      <c r="O1553" s="69">
        <v>99</v>
      </c>
      <c r="P1553" s="181">
        <f t="shared" si="126"/>
        <v>4.6570743405275783</v>
      </c>
      <c r="Q1553" s="77" t="s">
        <v>716</v>
      </c>
      <c r="V1553" s="84">
        <v>0.44722222222222219</v>
      </c>
      <c r="W1553" s="85">
        <v>0.59027777777777779</v>
      </c>
      <c r="X1553" s="86">
        <f t="shared" si="127"/>
        <v>0.1430555555555556</v>
      </c>
    </row>
    <row r="1554" spans="1:24" x14ac:dyDescent="0.3">
      <c r="A1554" s="44" t="s">
        <v>10587</v>
      </c>
      <c r="B1554" s="68" t="s">
        <v>1526</v>
      </c>
      <c r="C1554" s="2" t="s">
        <v>1</v>
      </c>
      <c r="D1554" s="2">
        <v>50</v>
      </c>
      <c r="E1554" s="6">
        <v>25552</v>
      </c>
      <c r="F1554" s="7">
        <v>43937.602418981478</v>
      </c>
      <c r="G1554" s="69" t="s">
        <v>4</v>
      </c>
      <c r="H1554" s="68">
        <v>1716</v>
      </c>
      <c r="I1554" s="8">
        <f t="shared" si="124"/>
        <v>17.333333333333332</v>
      </c>
      <c r="J1554" s="2">
        <v>4.4859999999999998</v>
      </c>
      <c r="K1554" s="69">
        <v>99</v>
      </c>
      <c r="L1554" s="68">
        <v>351</v>
      </c>
      <c r="M1554" s="8">
        <f t="shared" si="125"/>
        <v>3.5454545454545454</v>
      </c>
      <c r="N1554" s="2">
        <v>1.9710000000000001</v>
      </c>
      <c r="O1554" s="69">
        <v>99</v>
      </c>
      <c r="P1554" s="181">
        <f t="shared" si="126"/>
        <v>4.8888888888888884</v>
      </c>
      <c r="Q1554" s="77" t="s">
        <v>716</v>
      </c>
      <c r="V1554" s="84">
        <v>0.46319444444444446</v>
      </c>
      <c r="W1554" s="85">
        <v>0.60763888888888895</v>
      </c>
      <c r="X1554" s="86">
        <f t="shared" si="127"/>
        <v>0.14444444444444449</v>
      </c>
    </row>
    <row r="1555" spans="1:24" x14ac:dyDescent="0.3">
      <c r="A1555" s="44" t="s">
        <v>10588</v>
      </c>
      <c r="B1555" s="68" t="s">
        <v>4046</v>
      </c>
      <c r="C1555" s="2" t="s">
        <v>1</v>
      </c>
      <c r="D1555" s="2">
        <v>55</v>
      </c>
      <c r="E1555" s="6">
        <v>23788</v>
      </c>
      <c r="F1555" s="7">
        <v>43937.622546296298</v>
      </c>
      <c r="G1555" s="69" t="s">
        <v>4</v>
      </c>
      <c r="H1555" s="68">
        <v>1948</v>
      </c>
      <c r="I1555" s="8">
        <f t="shared" si="124"/>
        <v>19.48</v>
      </c>
      <c r="J1555" s="2">
        <v>4.859</v>
      </c>
      <c r="K1555" s="69">
        <v>100</v>
      </c>
      <c r="L1555" s="68">
        <v>344</v>
      </c>
      <c r="M1555" s="8">
        <f t="shared" si="125"/>
        <v>3.44</v>
      </c>
      <c r="N1555" s="2">
        <v>2.0019999999999998</v>
      </c>
      <c r="O1555" s="69">
        <v>100</v>
      </c>
      <c r="P1555" s="181">
        <f t="shared" si="126"/>
        <v>5.6627906976744189</v>
      </c>
      <c r="Q1555" s="77" t="s">
        <v>716</v>
      </c>
      <c r="V1555" s="84">
        <v>0.45555555555555555</v>
      </c>
      <c r="W1555" s="85">
        <v>0.62847222222222221</v>
      </c>
      <c r="X1555" s="86">
        <f t="shared" si="127"/>
        <v>0.17291666666666666</v>
      </c>
    </row>
    <row r="1556" spans="1:24" x14ac:dyDescent="0.3">
      <c r="A1556" s="44" t="s">
        <v>10589</v>
      </c>
      <c r="B1556" s="68" t="s">
        <v>281</v>
      </c>
      <c r="C1556" s="2" t="s">
        <v>1</v>
      </c>
      <c r="D1556" s="2">
        <v>52</v>
      </c>
      <c r="E1556" s="6">
        <v>24649</v>
      </c>
      <c r="F1556" s="7">
        <v>43937.644247685188</v>
      </c>
      <c r="G1556" s="69" t="s">
        <v>4</v>
      </c>
      <c r="H1556" s="68">
        <v>1240</v>
      </c>
      <c r="I1556" s="8">
        <f t="shared" si="124"/>
        <v>12.525252525252526</v>
      </c>
      <c r="J1556" s="2">
        <v>4.0990000000000002</v>
      </c>
      <c r="K1556" s="69">
        <v>99</v>
      </c>
      <c r="L1556" s="68">
        <v>418</v>
      </c>
      <c r="M1556" s="8">
        <f t="shared" si="125"/>
        <v>4.2222222222222223</v>
      </c>
      <c r="N1556" s="2">
        <v>2.2570000000000001</v>
      </c>
      <c r="O1556" s="69">
        <v>99</v>
      </c>
      <c r="P1556" s="181">
        <f t="shared" si="126"/>
        <v>2.9665071770334928</v>
      </c>
      <c r="Q1556" s="77" t="s">
        <v>716</v>
      </c>
      <c r="V1556" s="84">
        <v>0.50277777777777777</v>
      </c>
      <c r="W1556" s="85">
        <v>0.64930555555555558</v>
      </c>
      <c r="X1556" s="86">
        <f t="shared" si="127"/>
        <v>0.14652777777777781</v>
      </c>
    </row>
    <row r="1557" spans="1:24" x14ac:dyDescent="0.3">
      <c r="A1557" s="44" t="s">
        <v>10590</v>
      </c>
      <c r="B1557" s="68" t="s">
        <v>1889</v>
      </c>
      <c r="C1557" s="2" t="s">
        <v>1</v>
      </c>
      <c r="D1557" s="2">
        <v>64</v>
      </c>
      <c r="E1557" s="6">
        <v>20516</v>
      </c>
      <c r="F1557" s="7">
        <v>43938.515219907407</v>
      </c>
      <c r="G1557" s="69" t="s">
        <v>4</v>
      </c>
      <c r="H1557" s="68">
        <v>1898</v>
      </c>
      <c r="I1557" s="8">
        <f t="shared" si="124"/>
        <v>19.171717171717173</v>
      </c>
      <c r="J1557" s="2">
        <v>4.6619999999999999</v>
      </c>
      <c r="K1557" s="69">
        <v>99</v>
      </c>
      <c r="L1557" s="68">
        <v>505</v>
      </c>
      <c r="M1557" s="8">
        <f t="shared" si="125"/>
        <v>5.1010101010101012</v>
      </c>
      <c r="N1557" s="2">
        <v>2.0329999999999999</v>
      </c>
      <c r="O1557" s="69">
        <v>99</v>
      </c>
      <c r="P1557" s="181">
        <f t="shared" si="126"/>
        <v>3.7584158415841586</v>
      </c>
      <c r="Q1557" s="77" t="s">
        <v>716</v>
      </c>
      <c r="V1557" s="84">
        <v>0.37986111111111115</v>
      </c>
      <c r="W1557" s="85">
        <v>0.52083333333333337</v>
      </c>
      <c r="X1557" s="86">
        <f t="shared" si="127"/>
        <v>0.14097222222222222</v>
      </c>
    </row>
    <row r="1558" spans="1:24" x14ac:dyDescent="0.3">
      <c r="A1558" s="44" t="s">
        <v>10591</v>
      </c>
      <c r="B1558" s="68" t="s">
        <v>10592</v>
      </c>
      <c r="C1558" s="2" t="s">
        <v>6</v>
      </c>
      <c r="D1558" s="2">
        <v>42</v>
      </c>
      <c r="E1558" s="6">
        <v>28506</v>
      </c>
      <c r="F1558" s="7">
        <v>43938.525868055556</v>
      </c>
      <c r="G1558" s="69" t="s">
        <v>4</v>
      </c>
      <c r="H1558" s="68">
        <v>1176</v>
      </c>
      <c r="I1558" s="8">
        <f t="shared" si="124"/>
        <v>11.76</v>
      </c>
      <c r="J1558" s="2">
        <v>2.9649999999999999</v>
      </c>
      <c r="K1558" s="69">
        <v>100</v>
      </c>
      <c r="L1558" s="68">
        <v>381</v>
      </c>
      <c r="M1558" s="8">
        <f t="shared" si="125"/>
        <v>3.81</v>
      </c>
      <c r="N1558" s="2">
        <v>2.0289999999999999</v>
      </c>
      <c r="O1558" s="69">
        <v>100</v>
      </c>
      <c r="P1558" s="181">
        <f t="shared" si="126"/>
        <v>3.0866141732283463</v>
      </c>
      <c r="Q1558" s="77" t="s">
        <v>716</v>
      </c>
      <c r="V1558" s="84">
        <v>0.375</v>
      </c>
      <c r="W1558" s="85">
        <v>0.53125</v>
      </c>
      <c r="X1558" s="86">
        <f t="shared" si="127"/>
        <v>0.15625</v>
      </c>
    </row>
    <row r="1559" spans="1:24" x14ac:dyDescent="0.3">
      <c r="A1559" s="44" t="s">
        <v>10593</v>
      </c>
      <c r="B1559" s="68" t="s">
        <v>192</v>
      </c>
      <c r="C1559" s="2" t="s">
        <v>1</v>
      </c>
      <c r="D1559" s="2">
        <v>39</v>
      </c>
      <c r="E1559" s="6">
        <v>29576</v>
      </c>
      <c r="F1559" s="7">
        <v>43938.55201388889</v>
      </c>
      <c r="G1559" s="69" t="s">
        <v>4</v>
      </c>
      <c r="H1559" s="68">
        <v>1199</v>
      </c>
      <c r="I1559" s="8">
        <f t="shared" si="124"/>
        <v>12.111111111111111</v>
      </c>
      <c r="J1559" s="2">
        <v>3.7709999999999999</v>
      </c>
      <c r="K1559" s="69">
        <v>99</v>
      </c>
      <c r="L1559" s="68">
        <v>342</v>
      </c>
      <c r="M1559" s="8">
        <f t="shared" si="125"/>
        <v>3.4545454545454546</v>
      </c>
      <c r="N1559" s="2">
        <v>1.649</v>
      </c>
      <c r="O1559" s="69">
        <v>99</v>
      </c>
      <c r="P1559" s="181">
        <f t="shared" si="126"/>
        <v>3.505847953216374</v>
      </c>
      <c r="Q1559" s="77" t="s">
        <v>716</v>
      </c>
      <c r="V1559" s="84">
        <v>0.41666666666666669</v>
      </c>
      <c r="W1559" s="85">
        <v>0.55555555555555558</v>
      </c>
      <c r="X1559" s="86">
        <f t="shared" si="127"/>
        <v>0.1388888888888889</v>
      </c>
    </row>
    <row r="1560" spans="1:24" x14ac:dyDescent="0.3">
      <c r="A1560" s="44" t="s">
        <v>10594</v>
      </c>
      <c r="B1560" s="68" t="s">
        <v>207</v>
      </c>
      <c r="C1560" s="2" t="s">
        <v>1</v>
      </c>
      <c r="D1560" s="2">
        <v>58</v>
      </c>
      <c r="E1560" s="6">
        <v>22595</v>
      </c>
      <c r="F1560" s="7">
        <v>43938.563622685186</v>
      </c>
      <c r="G1560" s="69" t="s">
        <v>4</v>
      </c>
      <c r="H1560" s="68">
        <v>1488</v>
      </c>
      <c r="I1560" s="8">
        <f t="shared" si="124"/>
        <v>15.030303030303031</v>
      </c>
      <c r="J1560" s="2">
        <v>3.7069999999999999</v>
      </c>
      <c r="K1560" s="69">
        <v>99</v>
      </c>
      <c r="L1560" s="68">
        <v>462</v>
      </c>
      <c r="M1560" s="8">
        <f t="shared" si="125"/>
        <v>4.666666666666667</v>
      </c>
      <c r="N1560" s="2">
        <v>1.8240000000000001</v>
      </c>
      <c r="O1560" s="69">
        <v>99</v>
      </c>
      <c r="P1560" s="181">
        <f t="shared" si="126"/>
        <v>3.220779220779221</v>
      </c>
      <c r="Q1560" s="77" t="s">
        <v>716</v>
      </c>
      <c r="V1560" s="84">
        <v>0.42083333333333334</v>
      </c>
      <c r="W1560" s="85">
        <v>0.56944444444444442</v>
      </c>
      <c r="X1560" s="86">
        <f t="shared" si="127"/>
        <v>0.14861111111111108</v>
      </c>
    </row>
    <row r="1561" spans="1:24" x14ac:dyDescent="0.3">
      <c r="A1561" s="44" t="s">
        <v>10595</v>
      </c>
      <c r="B1561" s="68" t="s">
        <v>10596</v>
      </c>
      <c r="C1561" s="2" t="s">
        <v>1</v>
      </c>
      <c r="D1561" s="2">
        <v>54</v>
      </c>
      <c r="E1561" s="6">
        <v>24017</v>
      </c>
      <c r="F1561" s="7">
        <v>43938.575937499998</v>
      </c>
      <c r="G1561" s="69" t="s">
        <v>4</v>
      </c>
      <c r="H1561" s="68">
        <v>2270</v>
      </c>
      <c r="I1561" s="8">
        <f t="shared" si="124"/>
        <v>22.7</v>
      </c>
      <c r="J1561" s="2">
        <v>5.1859999999999999</v>
      </c>
      <c r="K1561" s="69">
        <v>100</v>
      </c>
      <c r="L1561" s="68">
        <v>473</v>
      </c>
      <c r="M1561" s="8">
        <f t="shared" si="125"/>
        <v>4.7300000000000004</v>
      </c>
      <c r="N1561" s="2">
        <v>2.0539999999999998</v>
      </c>
      <c r="O1561" s="69">
        <v>100</v>
      </c>
      <c r="P1561" s="181">
        <f t="shared" si="126"/>
        <v>4.7991543340380547</v>
      </c>
      <c r="Q1561" s="77" t="s">
        <v>716</v>
      </c>
      <c r="V1561" s="84">
        <v>0.44097222222222227</v>
      </c>
      <c r="W1561" s="85">
        <v>0.58333333333333337</v>
      </c>
      <c r="X1561" s="86">
        <f t="shared" si="127"/>
        <v>0.1423611111111111</v>
      </c>
    </row>
    <row r="1562" spans="1:24" x14ac:dyDescent="0.3">
      <c r="A1562" s="44" t="s">
        <v>2708</v>
      </c>
      <c r="B1562" s="68" t="s">
        <v>1269</v>
      </c>
      <c r="C1562" s="2" t="s">
        <v>1</v>
      </c>
      <c r="D1562" s="2">
        <v>62</v>
      </c>
      <c r="E1562" s="6">
        <v>21148</v>
      </c>
      <c r="F1562" s="7">
        <v>43938.6096412037</v>
      </c>
      <c r="G1562" s="69" t="s">
        <v>4</v>
      </c>
      <c r="H1562" s="68">
        <v>1603</v>
      </c>
      <c r="I1562" s="8">
        <f t="shared" si="124"/>
        <v>16.19191919191919</v>
      </c>
      <c r="J1562" s="2">
        <v>3.9169999999999998</v>
      </c>
      <c r="K1562" s="69">
        <v>99</v>
      </c>
      <c r="L1562" s="68">
        <v>407</v>
      </c>
      <c r="M1562" s="8">
        <f t="shared" si="125"/>
        <v>4.1111111111111107</v>
      </c>
      <c r="N1562" s="2">
        <v>2.157</v>
      </c>
      <c r="O1562" s="69">
        <v>99</v>
      </c>
      <c r="P1562" s="181">
        <f t="shared" si="126"/>
        <v>3.9385749385749387</v>
      </c>
      <c r="Q1562" s="77" t="s">
        <v>716</v>
      </c>
      <c r="V1562" s="84">
        <v>0.47083333333333338</v>
      </c>
      <c r="W1562" s="85">
        <v>0.61458333333333337</v>
      </c>
      <c r="X1562" s="86">
        <f t="shared" si="127"/>
        <v>0.14374999999999999</v>
      </c>
    </row>
    <row r="1563" spans="1:24" x14ac:dyDescent="0.3">
      <c r="A1563" s="44" t="s">
        <v>10597</v>
      </c>
      <c r="B1563" s="68" t="s">
        <v>10598</v>
      </c>
      <c r="C1563" s="2" t="s">
        <v>1</v>
      </c>
      <c r="D1563" s="2">
        <v>43</v>
      </c>
      <c r="E1563" s="6">
        <v>28130</v>
      </c>
      <c r="F1563" s="7">
        <v>43938.619363425925</v>
      </c>
      <c r="G1563" s="69" t="s">
        <v>4</v>
      </c>
      <c r="H1563" s="68">
        <v>1400</v>
      </c>
      <c r="I1563" s="8">
        <f t="shared" si="124"/>
        <v>14</v>
      </c>
      <c r="J1563" s="2">
        <v>4.5220000000000002</v>
      </c>
      <c r="K1563" s="69">
        <v>100</v>
      </c>
      <c r="L1563" s="68">
        <v>321</v>
      </c>
      <c r="M1563" s="8">
        <f t="shared" si="125"/>
        <v>3.21</v>
      </c>
      <c r="N1563" s="2">
        <v>1.8979999999999999</v>
      </c>
      <c r="O1563" s="69">
        <v>100</v>
      </c>
      <c r="P1563" s="181">
        <f t="shared" si="126"/>
        <v>4.3613707165109039</v>
      </c>
      <c r="Q1563" s="77" t="s">
        <v>716</v>
      </c>
      <c r="V1563" s="84">
        <v>0.48125000000000001</v>
      </c>
      <c r="W1563" s="85">
        <v>0.625</v>
      </c>
      <c r="X1563" s="86">
        <f t="shared" si="127"/>
        <v>0.14374999999999999</v>
      </c>
    </row>
    <row r="1564" spans="1:24" x14ac:dyDescent="0.3">
      <c r="A1564" s="44" t="s">
        <v>10599</v>
      </c>
      <c r="B1564" s="68" t="s">
        <v>4621</v>
      </c>
      <c r="C1564" s="2" t="s">
        <v>1</v>
      </c>
      <c r="D1564" s="2">
        <v>42</v>
      </c>
      <c r="E1564" s="6">
        <v>28268</v>
      </c>
      <c r="F1564" s="7">
        <v>43938.632754629631</v>
      </c>
      <c r="G1564" s="69" t="s">
        <v>4</v>
      </c>
      <c r="H1564" s="68">
        <v>1131</v>
      </c>
      <c r="I1564" s="8">
        <f t="shared" si="124"/>
        <v>11.424242424242424</v>
      </c>
      <c r="J1564" s="2">
        <v>3.2919999999999998</v>
      </c>
      <c r="K1564" s="69">
        <v>99</v>
      </c>
      <c r="L1564" s="68">
        <v>419</v>
      </c>
      <c r="M1564" s="8">
        <f t="shared" si="125"/>
        <v>4.2323232323232327</v>
      </c>
      <c r="N1564" s="2">
        <v>1.9259999999999999</v>
      </c>
      <c r="O1564" s="69">
        <v>99</v>
      </c>
      <c r="P1564" s="181">
        <f t="shared" si="126"/>
        <v>2.6992840095465391</v>
      </c>
      <c r="Q1564" s="77" t="s">
        <v>716</v>
      </c>
      <c r="V1564" s="84">
        <v>0.50277777777777777</v>
      </c>
      <c r="W1564" s="85">
        <v>0.63888888888888895</v>
      </c>
      <c r="X1564" s="86">
        <f t="shared" si="127"/>
        <v>0.13611111111111118</v>
      </c>
    </row>
    <row r="1565" spans="1:24" x14ac:dyDescent="0.3">
      <c r="A1565" s="44" t="s">
        <v>10600</v>
      </c>
      <c r="B1565" s="68" t="s">
        <v>5246</v>
      </c>
      <c r="C1565" s="2" t="s">
        <v>1</v>
      </c>
      <c r="D1565" s="2">
        <v>57</v>
      </c>
      <c r="E1565" s="6">
        <v>22834</v>
      </c>
      <c r="F1565" s="7">
        <v>43941.517187500001</v>
      </c>
      <c r="G1565" s="69" t="s">
        <v>4</v>
      </c>
      <c r="H1565" s="68">
        <v>2326</v>
      </c>
      <c r="I1565" s="8">
        <f t="shared" si="124"/>
        <v>23.26</v>
      </c>
      <c r="J1565" s="2">
        <v>5.8869999999999996</v>
      </c>
      <c r="K1565" s="69">
        <v>100</v>
      </c>
      <c r="L1565" s="68">
        <v>458</v>
      </c>
      <c r="M1565" s="8">
        <f t="shared" si="125"/>
        <v>4.58</v>
      </c>
      <c r="N1565" s="2">
        <v>2.1190000000000002</v>
      </c>
      <c r="O1565" s="69">
        <v>100</v>
      </c>
      <c r="P1565" s="181">
        <f t="shared" si="126"/>
        <v>5.0786026200873362</v>
      </c>
      <c r="Q1565" s="77" t="s">
        <v>716</v>
      </c>
      <c r="V1565" s="84">
        <v>0.3756944444444445</v>
      </c>
      <c r="W1565" s="85">
        <v>0.52083333333333337</v>
      </c>
      <c r="X1565" s="86">
        <f t="shared" si="127"/>
        <v>0.14513888888888887</v>
      </c>
    </row>
    <row r="1566" spans="1:24" x14ac:dyDescent="0.3">
      <c r="A1566" s="44" t="s">
        <v>10601</v>
      </c>
      <c r="B1566" s="68" t="s">
        <v>281</v>
      </c>
      <c r="C1566" s="2" t="s">
        <v>1</v>
      </c>
      <c r="D1566" s="2">
        <v>59</v>
      </c>
      <c r="E1566" s="6">
        <v>22051</v>
      </c>
      <c r="F1566" s="7">
        <v>43941.528668981482</v>
      </c>
      <c r="G1566" s="69" t="s">
        <v>4</v>
      </c>
      <c r="H1566" s="68">
        <v>2031</v>
      </c>
      <c r="I1566" s="8">
        <f t="shared" si="124"/>
        <v>20.515151515151516</v>
      </c>
      <c r="J1566" s="2">
        <v>4.6230000000000002</v>
      </c>
      <c r="K1566" s="69">
        <v>99</v>
      </c>
      <c r="L1566" s="68">
        <v>436</v>
      </c>
      <c r="M1566" s="8">
        <f t="shared" si="125"/>
        <v>4.404040404040404</v>
      </c>
      <c r="N1566" s="2">
        <v>2.08</v>
      </c>
      <c r="O1566" s="69">
        <v>99</v>
      </c>
      <c r="P1566" s="181">
        <f t="shared" si="126"/>
        <v>4.6582568807339451</v>
      </c>
      <c r="Q1566" s="77" t="s">
        <v>716</v>
      </c>
      <c r="V1566" s="84">
        <v>0.3888888888888889</v>
      </c>
      <c r="W1566" s="85">
        <v>0.53472222222222221</v>
      </c>
      <c r="X1566" s="86">
        <f t="shared" si="127"/>
        <v>0.14583333333333331</v>
      </c>
    </row>
    <row r="1567" spans="1:24" x14ac:dyDescent="0.3">
      <c r="A1567" s="44" t="s">
        <v>10602</v>
      </c>
      <c r="B1567" s="68" t="s">
        <v>10603</v>
      </c>
      <c r="C1567" s="2" t="s">
        <v>6</v>
      </c>
      <c r="D1567" s="2">
        <v>51</v>
      </c>
      <c r="E1567" s="6">
        <v>24994</v>
      </c>
      <c r="F1567" s="7">
        <v>43941.539317129631</v>
      </c>
      <c r="G1567" s="69" t="s">
        <v>4</v>
      </c>
      <c r="H1567" s="68">
        <v>1079</v>
      </c>
      <c r="I1567" s="8">
        <f t="shared" si="124"/>
        <v>10.8989898989899</v>
      </c>
      <c r="J1567" s="2">
        <v>3.3580000000000001</v>
      </c>
      <c r="K1567" s="69">
        <v>99</v>
      </c>
      <c r="L1567" s="68">
        <v>564</v>
      </c>
      <c r="M1567" s="8">
        <f t="shared" si="125"/>
        <v>5.6969696969696972</v>
      </c>
      <c r="N1567" s="2">
        <v>2.2109999999999999</v>
      </c>
      <c r="O1567" s="69">
        <v>99</v>
      </c>
      <c r="P1567" s="181">
        <f t="shared" si="126"/>
        <v>1.9131205673758866</v>
      </c>
      <c r="Q1567" s="77" t="s">
        <v>716</v>
      </c>
      <c r="V1567" s="84">
        <v>0.3888888888888889</v>
      </c>
      <c r="W1567" s="85">
        <v>0.54513888888888895</v>
      </c>
      <c r="X1567" s="86">
        <f t="shared" si="127"/>
        <v>0.15625000000000006</v>
      </c>
    </row>
    <row r="1568" spans="1:24" x14ac:dyDescent="0.3">
      <c r="A1568" s="44" t="s">
        <v>10604</v>
      </c>
      <c r="B1568" s="68" t="s">
        <v>4605</v>
      </c>
      <c r="C1568" s="2" t="s">
        <v>1</v>
      </c>
      <c r="D1568" s="2">
        <v>57</v>
      </c>
      <c r="E1568" s="6">
        <v>22976</v>
      </c>
      <c r="F1568" s="7">
        <v>43941.554965277777</v>
      </c>
      <c r="G1568" s="69" t="s">
        <v>4</v>
      </c>
      <c r="H1568" s="68">
        <v>2004</v>
      </c>
      <c r="I1568" s="8">
        <f t="shared" si="124"/>
        <v>20.242424242424242</v>
      </c>
      <c r="J1568" s="2">
        <v>5.2670000000000003</v>
      </c>
      <c r="K1568" s="69">
        <v>99</v>
      </c>
      <c r="L1568" s="68">
        <v>494</v>
      </c>
      <c r="M1568" s="8">
        <f t="shared" si="125"/>
        <v>4.9898989898989896</v>
      </c>
      <c r="N1568" s="2">
        <v>2.234</v>
      </c>
      <c r="O1568" s="69">
        <v>99</v>
      </c>
      <c r="P1568" s="181">
        <f t="shared" si="126"/>
        <v>4.0566801619433202</v>
      </c>
      <c r="Q1568" s="77" t="s">
        <v>716</v>
      </c>
      <c r="V1568" s="84">
        <v>0.41250000000000003</v>
      </c>
      <c r="W1568" s="85">
        <v>0.5625</v>
      </c>
      <c r="X1568" s="86">
        <f t="shared" si="127"/>
        <v>0.14999999999999997</v>
      </c>
    </row>
    <row r="1569" spans="1:24" x14ac:dyDescent="0.3">
      <c r="A1569" s="44" t="s">
        <v>10605</v>
      </c>
      <c r="B1569" s="68" t="s">
        <v>10606</v>
      </c>
      <c r="C1569" s="2" t="s">
        <v>6</v>
      </c>
      <c r="D1569" s="2">
        <v>73</v>
      </c>
      <c r="E1569" s="6">
        <v>17199</v>
      </c>
      <c r="F1569" s="7">
        <v>43941.5781712963</v>
      </c>
      <c r="G1569" s="69" t="s">
        <v>4</v>
      </c>
      <c r="H1569" s="68">
        <v>1841</v>
      </c>
      <c r="I1569" s="8">
        <f t="shared" si="124"/>
        <v>18.41</v>
      </c>
      <c r="J1569" s="2">
        <v>4.9809999999999999</v>
      </c>
      <c r="K1569" s="69">
        <v>100</v>
      </c>
      <c r="L1569" s="68">
        <v>710</v>
      </c>
      <c r="M1569" s="8">
        <f t="shared" si="125"/>
        <v>7.1</v>
      </c>
      <c r="N1569" s="2">
        <v>2.5449999999999999</v>
      </c>
      <c r="O1569" s="69">
        <v>100</v>
      </c>
      <c r="P1569" s="181">
        <f t="shared" si="126"/>
        <v>2.5929577464788736</v>
      </c>
      <c r="Q1569" s="77" t="s">
        <v>716</v>
      </c>
      <c r="V1569" s="84">
        <v>0.41666666666666669</v>
      </c>
      <c r="W1569" s="85">
        <v>0.58333333333333337</v>
      </c>
      <c r="X1569" s="86">
        <f t="shared" si="127"/>
        <v>0.16666666666666669</v>
      </c>
    </row>
    <row r="1570" spans="1:24" x14ac:dyDescent="0.3">
      <c r="A1570" s="44" t="s">
        <v>10607</v>
      </c>
      <c r="B1570" s="68" t="s">
        <v>4158</v>
      </c>
      <c r="C1570" s="2" t="s">
        <v>1</v>
      </c>
      <c r="D1570" s="2">
        <v>55</v>
      </c>
      <c r="E1570" s="6">
        <v>23759</v>
      </c>
      <c r="F1570" s="7">
        <v>43941.589409722219</v>
      </c>
      <c r="G1570" s="69" t="s">
        <v>4</v>
      </c>
      <c r="H1570" s="68">
        <v>3373</v>
      </c>
      <c r="I1570" s="8">
        <f t="shared" si="124"/>
        <v>33.729999999999997</v>
      </c>
      <c r="J1570" s="2">
        <v>6.8460000000000001</v>
      </c>
      <c r="K1570" s="69">
        <v>100</v>
      </c>
      <c r="L1570" s="68">
        <v>381</v>
      </c>
      <c r="M1570" s="8">
        <f t="shared" si="125"/>
        <v>3.81</v>
      </c>
      <c r="N1570" s="2">
        <v>1.7450000000000001</v>
      </c>
      <c r="O1570" s="69">
        <v>100</v>
      </c>
      <c r="P1570" s="181">
        <f t="shared" si="126"/>
        <v>8.8530183727034117</v>
      </c>
      <c r="Q1570" s="77" t="s">
        <v>716</v>
      </c>
      <c r="V1570" s="84">
        <v>0.4291666666666667</v>
      </c>
      <c r="W1570" s="85">
        <v>0.59722222222222221</v>
      </c>
      <c r="X1570" s="86">
        <f t="shared" si="127"/>
        <v>0.16805555555555551</v>
      </c>
    </row>
    <row r="1571" spans="1:24" x14ac:dyDescent="0.3">
      <c r="A1571" s="44" t="s">
        <v>2680</v>
      </c>
      <c r="B1571" s="68" t="s">
        <v>1242</v>
      </c>
      <c r="C1571" s="2" t="s">
        <v>1</v>
      </c>
      <c r="D1571" s="2">
        <v>50</v>
      </c>
      <c r="E1571" s="6">
        <v>25425</v>
      </c>
      <c r="F1571" s="7">
        <v>43941.612129629626</v>
      </c>
      <c r="G1571" s="69" t="s">
        <v>4</v>
      </c>
      <c r="H1571" s="68">
        <v>1898</v>
      </c>
      <c r="I1571" s="8">
        <f t="shared" si="124"/>
        <v>19.171717171717173</v>
      </c>
      <c r="J1571" s="2">
        <v>5.3259999999999996</v>
      </c>
      <c r="K1571" s="69">
        <v>99</v>
      </c>
      <c r="L1571" s="68">
        <v>313</v>
      </c>
      <c r="M1571" s="8">
        <f t="shared" si="125"/>
        <v>3.1616161616161618</v>
      </c>
      <c r="N1571" s="2">
        <v>1.968</v>
      </c>
      <c r="O1571" s="69">
        <v>99</v>
      </c>
      <c r="P1571" s="181">
        <f t="shared" si="126"/>
        <v>6.0638977635782751</v>
      </c>
      <c r="Q1571" s="77" t="s">
        <v>716</v>
      </c>
      <c r="V1571" s="84">
        <v>0.44791666666666669</v>
      </c>
      <c r="W1571" s="85">
        <v>0.61805555555555558</v>
      </c>
      <c r="X1571" s="86">
        <f t="shared" si="127"/>
        <v>0.1701388888888889</v>
      </c>
    </row>
    <row r="1572" spans="1:24" x14ac:dyDescent="0.3">
      <c r="A1572" s="44" t="s">
        <v>2716</v>
      </c>
      <c r="B1572" s="68" t="s">
        <v>1282</v>
      </c>
      <c r="C1572" s="2" t="s">
        <v>1</v>
      </c>
      <c r="D1572" s="2">
        <v>56</v>
      </c>
      <c r="E1572" s="6">
        <v>23153</v>
      </c>
      <c r="F1572" s="7">
        <v>43941.623240740744</v>
      </c>
      <c r="G1572" s="69" t="s">
        <v>4</v>
      </c>
      <c r="H1572" s="68">
        <v>1382</v>
      </c>
      <c r="I1572" s="8">
        <f t="shared" si="124"/>
        <v>13.95959595959596</v>
      </c>
      <c r="J1572" s="2">
        <v>4.0709999999999997</v>
      </c>
      <c r="K1572" s="69">
        <v>99</v>
      </c>
      <c r="L1572" s="68">
        <v>289</v>
      </c>
      <c r="M1572" s="8">
        <f t="shared" si="125"/>
        <v>2.9191919191919191</v>
      </c>
      <c r="N1572" s="2">
        <v>1.788</v>
      </c>
      <c r="O1572" s="69">
        <v>99</v>
      </c>
      <c r="P1572" s="181">
        <f t="shared" si="126"/>
        <v>4.7820069204152249</v>
      </c>
      <c r="Q1572" s="77" t="s">
        <v>716</v>
      </c>
      <c r="V1572" s="84">
        <v>0.4680555555555555</v>
      </c>
      <c r="W1572" s="85">
        <v>0.62847222222222221</v>
      </c>
      <c r="X1572" s="86">
        <f t="shared" si="127"/>
        <v>0.16041666666666671</v>
      </c>
    </row>
    <row r="1573" spans="1:24" x14ac:dyDescent="0.3">
      <c r="A1573" s="44" t="s">
        <v>10608</v>
      </c>
      <c r="B1573" s="68" t="s">
        <v>10609</v>
      </c>
      <c r="C1573" s="2" t="s">
        <v>6</v>
      </c>
      <c r="D1573" s="2">
        <v>72</v>
      </c>
      <c r="E1573" s="6">
        <v>17621</v>
      </c>
      <c r="F1573" s="7">
        <v>43941.633275462962</v>
      </c>
      <c r="G1573" s="69" t="s">
        <v>4</v>
      </c>
      <c r="H1573" s="68">
        <v>1261</v>
      </c>
      <c r="I1573" s="8">
        <f t="shared" si="124"/>
        <v>12.61</v>
      </c>
      <c r="J1573" s="2">
        <v>3.556</v>
      </c>
      <c r="K1573" s="69">
        <v>100</v>
      </c>
      <c r="L1573" s="68">
        <v>450</v>
      </c>
      <c r="M1573" s="8">
        <f t="shared" si="125"/>
        <v>4.5</v>
      </c>
      <c r="N1573" s="2">
        <v>2.12</v>
      </c>
      <c r="O1573" s="69">
        <v>100</v>
      </c>
      <c r="P1573" s="181">
        <f t="shared" si="126"/>
        <v>2.8022222222222219</v>
      </c>
      <c r="Q1573" s="77" t="s">
        <v>716</v>
      </c>
      <c r="V1573" s="84">
        <v>0.4826388888888889</v>
      </c>
      <c r="W1573" s="85">
        <v>0.63888888888888895</v>
      </c>
      <c r="X1573" s="86">
        <f t="shared" si="127"/>
        <v>0.15625000000000006</v>
      </c>
    </row>
    <row r="1574" spans="1:24" x14ac:dyDescent="0.3">
      <c r="A1574" s="44" t="s">
        <v>10610</v>
      </c>
      <c r="B1574" s="68" t="s">
        <v>10611</v>
      </c>
      <c r="C1574" s="2" t="s">
        <v>1</v>
      </c>
      <c r="D1574" s="2">
        <v>86</v>
      </c>
      <c r="E1574" s="6">
        <v>12309</v>
      </c>
      <c r="F1574" s="7">
        <v>43941.644733796296</v>
      </c>
      <c r="G1574" s="69" t="s">
        <v>4</v>
      </c>
      <c r="H1574" s="68">
        <v>2167</v>
      </c>
      <c r="I1574" s="8">
        <f t="shared" si="124"/>
        <v>21.67</v>
      </c>
      <c r="J1574" s="2">
        <v>4.7590000000000003</v>
      </c>
      <c r="K1574" s="69">
        <v>100</v>
      </c>
      <c r="L1574" s="68">
        <v>584</v>
      </c>
      <c r="M1574" s="8">
        <f t="shared" si="125"/>
        <v>5.84</v>
      </c>
      <c r="N1574" s="2">
        <v>2.3690000000000002</v>
      </c>
      <c r="O1574" s="69">
        <v>100</v>
      </c>
      <c r="P1574" s="181">
        <f t="shared" si="126"/>
        <v>3.7106164383561646</v>
      </c>
      <c r="Q1574" s="77" t="s">
        <v>716</v>
      </c>
      <c r="V1574" s="84">
        <v>0.51250000000000007</v>
      </c>
      <c r="W1574" s="85">
        <v>0.65277777777777779</v>
      </c>
      <c r="X1574" s="86">
        <f t="shared" si="127"/>
        <v>0.14027777777777772</v>
      </c>
    </row>
    <row r="1575" spans="1:24" x14ac:dyDescent="0.3">
      <c r="A1575" s="44" t="s">
        <v>10612</v>
      </c>
      <c r="B1575" s="68" t="s">
        <v>10613</v>
      </c>
      <c r="C1575" s="2" t="s">
        <v>1</v>
      </c>
      <c r="D1575" s="2">
        <v>48</v>
      </c>
      <c r="E1575" s="6">
        <v>26316</v>
      </c>
      <c r="F1575" s="7">
        <v>43941.6559837963</v>
      </c>
      <c r="G1575" s="69" t="s">
        <v>4</v>
      </c>
      <c r="H1575" s="68">
        <v>2472</v>
      </c>
      <c r="I1575" s="8">
        <f t="shared" si="124"/>
        <v>24.72</v>
      </c>
      <c r="J1575" s="2">
        <v>5.6280000000000001</v>
      </c>
      <c r="K1575" s="69">
        <v>100</v>
      </c>
      <c r="L1575" s="68">
        <v>364</v>
      </c>
      <c r="M1575" s="8">
        <f t="shared" si="125"/>
        <v>3.64</v>
      </c>
      <c r="N1575" s="2">
        <v>1.9570000000000001</v>
      </c>
      <c r="O1575" s="69">
        <v>100</v>
      </c>
      <c r="P1575" s="181">
        <f t="shared" si="126"/>
        <v>6.7912087912087911</v>
      </c>
      <c r="Q1575" s="77" t="s">
        <v>716</v>
      </c>
      <c r="V1575" s="84">
        <v>0.51736111111111105</v>
      </c>
      <c r="W1575" s="85">
        <v>0.66319444444444442</v>
      </c>
      <c r="X1575" s="86">
        <f t="shared" si="127"/>
        <v>0.14583333333333337</v>
      </c>
    </row>
    <row r="1576" spans="1:24" x14ac:dyDescent="0.3">
      <c r="A1576" s="44" t="s">
        <v>10614</v>
      </c>
      <c r="B1576" s="68" t="s">
        <v>576</v>
      </c>
      <c r="C1576" s="2" t="s">
        <v>1</v>
      </c>
      <c r="D1576" s="2">
        <v>65</v>
      </c>
      <c r="E1576" s="6">
        <v>19959</v>
      </c>
      <c r="F1576" s="7">
        <v>43942.517488425925</v>
      </c>
      <c r="G1576" s="69" t="s">
        <v>4</v>
      </c>
      <c r="H1576" s="68">
        <v>2271</v>
      </c>
      <c r="I1576" s="8">
        <f t="shared" si="124"/>
        <v>22.71</v>
      </c>
      <c r="J1576" s="2">
        <v>5.6539999999999999</v>
      </c>
      <c r="K1576" s="69">
        <v>100</v>
      </c>
      <c r="L1576" s="68">
        <v>412</v>
      </c>
      <c r="M1576" s="8">
        <f t="shared" si="125"/>
        <v>4.12</v>
      </c>
      <c r="N1576" s="2">
        <v>2.081</v>
      </c>
      <c r="O1576" s="69">
        <v>100</v>
      </c>
      <c r="P1576" s="181">
        <f t="shared" si="126"/>
        <v>5.5121359223300974</v>
      </c>
      <c r="Q1576" s="77" t="s">
        <v>716</v>
      </c>
      <c r="V1576" s="84">
        <v>0.37361111111111112</v>
      </c>
      <c r="W1576" s="85">
        <v>0.52083333333333337</v>
      </c>
      <c r="X1576" s="86">
        <f t="shared" si="127"/>
        <v>0.14722222222222225</v>
      </c>
    </row>
    <row r="1577" spans="1:24" x14ac:dyDescent="0.3">
      <c r="A1577" s="44" t="s">
        <v>10615</v>
      </c>
      <c r="B1577" s="68" t="s">
        <v>10616</v>
      </c>
      <c r="C1577" s="2" t="s">
        <v>6</v>
      </c>
      <c r="D1577" s="2">
        <v>34</v>
      </c>
      <c r="E1577" s="6">
        <v>31329</v>
      </c>
      <c r="F1577" s="7">
        <v>43942.528460648151</v>
      </c>
      <c r="G1577" s="69" t="s">
        <v>4</v>
      </c>
      <c r="H1577" s="68">
        <v>633</v>
      </c>
      <c r="I1577" s="8">
        <f t="shared" si="124"/>
        <v>6.3939393939393936</v>
      </c>
      <c r="J1577" s="2">
        <v>2.714</v>
      </c>
      <c r="K1577" s="69">
        <v>99</v>
      </c>
      <c r="L1577" s="68">
        <v>326</v>
      </c>
      <c r="M1577" s="8">
        <f t="shared" si="125"/>
        <v>3.2929292929292928</v>
      </c>
      <c r="N1577" s="2">
        <v>1.698</v>
      </c>
      <c r="O1577" s="69">
        <v>99</v>
      </c>
      <c r="P1577" s="181">
        <f t="shared" si="126"/>
        <v>1.9417177914110428</v>
      </c>
      <c r="Q1577" s="77" t="s">
        <v>716</v>
      </c>
      <c r="V1577" s="84">
        <v>0.38194444444444442</v>
      </c>
      <c r="W1577" s="85">
        <v>0.53472222222222221</v>
      </c>
      <c r="X1577" s="86">
        <f t="shared" si="127"/>
        <v>0.15277777777777779</v>
      </c>
    </row>
    <row r="1578" spans="1:24" x14ac:dyDescent="0.3">
      <c r="A1578" s="44" t="s">
        <v>2258</v>
      </c>
      <c r="B1578" s="68" t="s">
        <v>1580</v>
      </c>
      <c r="C1578" s="2" t="s">
        <v>1</v>
      </c>
      <c r="D1578" s="2">
        <v>76</v>
      </c>
      <c r="E1578" s="6">
        <v>16146</v>
      </c>
      <c r="F1578" s="7">
        <v>43942.555509259262</v>
      </c>
      <c r="G1578" s="69" t="s">
        <v>4</v>
      </c>
      <c r="H1578" s="68">
        <v>2008</v>
      </c>
      <c r="I1578" s="8">
        <f t="shared" si="124"/>
        <v>20.079999999999998</v>
      </c>
      <c r="J1578" s="2">
        <v>5.2889999999999997</v>
      </c>
      <c r="K1578" s="69">
        <v>100</v>
      </c>
      <c r="L1578" s="68">
        <v>637</v>
      </c>
      <c r="M1578" s="8">
        <f t="shared" si="125"/>
        <v>6.37</v>
      </c>
      <c r="N1578" s="2">
        <v>2.6880000000000002</v>
      </c>
      <c r="O1578" s="69">
        <v>100</v>
      </c>
      <c r="P1578" s="181">
        <f t="shared" si="126"/>
        <v>3.1522762951334378</v>
      </c>
      <c r="Q1578" s="77" t="s">
        <v>716</v>
      </c>
      <c r="V1578" s="84">
        <v>0.44166666666666665</v>
      </c>
      <c r="W1578" s="85">
        <v>0.5625</v>
      </c>
      <c r="X1578" s="86">
        <f t="shared" si="127"/>
        <v>0.12083333333333335</v>
      </c>
    </row>
    <row r="1579" spans="1:24" x14ac:dyDescent="0.3">
      <c r="A1579" s="44" t="s">
        <v>10617</v>
      </c>
      <c r="B1579" s="68" t="s">
        <v>877</v>
      </c>
      <c r="C1579" s="2" t="s">
        <v>1</v>
      </c>
      <c r="D1579" s="2">
        <v>57</v>
      </c>
      <c r="E1579" s="6">
        <v>23015</v>
      </c>
      <c r="F1579" s="7">
        <v>43942.564953703702</v>
      </c>
      <c r="G1579" s="69" t="s">
        <v>4</v>
      </c>
      <c r="H1579" s="68">
        <v>1650</v>
      </c>
      <c r="I1579" s="8">
        <f t="shared" si="124"/>
        <v>16.666666666666668</v>
      </c>
      <c r="J1579" s="2">
        <v>4.484</v>
      </c>
      <c r="K1579" s="69">
        <v>99</v>
      </c>
      <c r="L1579" s="68">
        <v>396</v>
      </c>
      <c r="M1579" s="8">
        <f t="shared" si="125"/>
        <v>4</v>
      </c>
      <c r="N1579" s="2">
        <v>2.0350000000000001</v>
      </c>
      <c r="O1579" s="69">
        <v>99</v>
      </c>
      <c r="P1579" s="181">
        <f t="shared" si="126"/>
        <v>4.166666666666667</v>
      </c>
      <c r="Q1579" s="77" t="s">
        <v>716</v>
      </c>
      <c r="V1579" s="84">
        <v>0.42499999999999999</v>
      </c>
      <c r="W1579" s="85">
        <v>0.56944444444444442</v>
      </c>
      <c r="X1579" s="86">
        <f t="shared" si="127"/>
        <v>0.14444444444444443</v>
      </c>
    </row>
    <row r="1580" spans="1:24" x14ac:dyDescent="0.3">
      <c r="A1580" s="44" t="s">
        <v>10620</v>
      </c>
      <c r="B1580" s="68" t="s">
        <v>10621</v>
      </c>
      <c r="C1580" s="2" t="s">
        <v>6</v>
      </c>
      <c r="D1580" s="2">
        <v>77</v>
      </c>
      <c r="E1580" s="6">
        <v>15616</v>
      </c>
      <c r="F1580" s="7">
        <v>43942.599236111113</v>
      </c>
      <c r="G1580" s="69" t="s">
        <v>4</v>
      </c>
      <c r="H1580" s="68">
        <v>1920</v>
      </c>
      <c r="I1580" s="8">
        <f t="shared" si="124"/>
        <v>19.393939393939394</v>
      </c>
      <c r="J1580" s="2">
        <v>4.7329999999999997</v>
      </c>
      <c r="K1580" s="69">
        <v>99</v>
      </c>
      <c r="L1580" s="68">
        <v>1083</v>
      </c>
      <c r="M1580" s="8">
        <f t="shared" si="125"/>
        <v>10.939393939393939</v>
      </c>
      <c r="N1580" s="2">
        <v>3.4670000000000001</v>
      </c>
      <c r="O1580" s="69">
        <v>99</v>
      </c>
      <c r="P1580" s="181">
        <f t="shared" si="126"/>
        <v>1.7728531855955678</v>
      </c>
      <c r="Q1580" s="77" t="s">
        <v>716</v>
      </c>
      <c r="V1580" s="84">
        <v>0.4604166666666667</v>
      </c>
      <c r="W1580" s="85">
        <v>0.60416666666666663</v>
      </c>
      <c r="X1580" s="86">
        <f t="shared" si="127"/>
        <v>0.14374999999999993</v>
      </c>
    </row>
    <row r="1581" spans="1:24" x14ac:dyDescent="0.3">
      <c r="A1581" s="44" t="s">
        <v>10622</v>
      </c>
      <c r="B1581" s="68" t="s">
        <v>101</v>
      </c>
      <c r="C1581" s="2" t="s">
        <v>1</v>
      </c>
      <c r="D1581" s="2">
        <v>53</v>
      </c>
      <c r="E1581" s="6">
        <v>24551</v>
      </c>
      <c r="F1581" s="7">
        <v>43942.6096875</v>
      </c>
      <c r="G1581" s="69" t="s">
        <v>4</v>
      </c>
      <c r="H1581" s="68">
        <v>1295</v>
      </c>
      <c r="I1581" s="8">
        <f t="shared" si="124"/>
        <v>12.95</v>
      </c>
      <c r="J1581" s="2">
        <v>3.9729999999999999</v>
      </c>
      <c r="K1581" s="69">
        <v>100</v>
      </c>
      <c r="L1581" s="68">
        <v>361</v>
      </c>
      <c r="M1581" s="8">
        <f t="shared" si="125"/>
        <v>3.61</v>
      </c>
      <c r="N1581" s="2">
        <v>1.9379999999999999</v>
      </c>
      <c r="O1581" s="69">
        <v>100</v>
      </c>
      <c r="P1581" s="181">
        <f t="shared" si="126"/>
        <v>3.5872576177285316</v>
      </c>
      <c r="Q1581" s="77" t="s">
        <v>716</v>
      </c>
      <c r="V1581" s="84">
        <v>0.45069444444444445</v>
      </c>
      <c r="W1581" s="85">
        <v>0.61458333333333337</v>
      </c>
      <c r="X1581" s="86">
        <f t="shared" si="127"/>
        <v>0.16388888888888892</v>
      </c>
    </row>
    <row r="1582" spans="1:24" x14ac:dyDescent="0.3">
      <c r="A1582" s="44" t="s">
        <v>2406</v>
      </c>
      <c r="B1582" s="68" t="s">
        <v>362</v>
      </c>
      <c r="C1582" s="2" t="s">
        <v>6</v>
      </c>
      <c r="D1582" s="2">
        <v>73</v>
      </c>
      <c r="E1582" s="6">
        <v>17130</v>
      </c>
      <c r="F1582" s="7">
        <v>43942.622777777775</v>
      </c>
      <c r="G1582" s="69" t="s">
        <v>4</v>
      </c>
      <c r="H1582" s="68">
        <v>1354</v>
      </c>
      <c r="I1582" s="8">
        <f t="shared" si="124"/>
        <v>13.54</v>
      </c>
      <c r="J1582" s="2">
        <v>4.1619999999999999</v>
      </c>
      <c r="K1582" s="69">
        <v>100</v>
      </c>
      <c r="L1582" s="68">
        <v>472</v>
      </c>
      <c r="M1582" s="8">
        <f t="shared" si="125"/>
        <v>4.72</v>
      </c>
      <c r="N1582" s="2">
        <v>2.0299999999999998</v>
      </c>
      <c r="O1582" s="69">
        <v>100</v>
      </c>
      <c r="P1582" s="181">
        <f t="shared" si="126"/>
        <v>2.8686440677966103</v>
      </c>
      <c r="Q1582" s="77" t="s">
        <v>716</v>
      </c>
      <c r="V1582" s="84">
        <v>0.48541666666666666</v>
      </c>
      <c r="W1582" s="85">
        <v>0.63194444444444442</v>
      </c>
      <c r="X1582" s="86">
        <f t="shared" si="127"/>
        <v>0.14652777777777776</v>
      </c>
    </row>
    <row r="1583" spans="1:24" x14ac:dyDescent="0.3">
      <c r="A1583" s="44" t="s">
        <v>10623</v>
      </c>
      <c r="B1583" s="68" t="s">
        <v>10624</v>
      </c>
      <c r="C1583" s="2" t="s">
        <v>1</v>
      </c>
      <c r="D1583" s="2">
        <v>49</v>
      </c>
      <c r="E1583" s="6">
        <v>25733</v>
      </c>
      <c r="F1583" s="7">
        <v>43942.640057870369</v>
      </c>
      <c r="G1583" s="69" t="s">
        <v>4</v>
      </c>
      <c r="H1583" s="68">
        <v>1522</v>
      </c>
      <c r="I1583" s="8">
        <f t="shared" si="124"/>
        <v>15.373737373737374</v>
      </c>
      <c r="J1583" s="2">
        <v>4.4000000000000004</v>
      </c>
      <c r="K1583" s="69">
        <v>99</v>
      </c>
      <c r="L1583" s="68">
        <v>438</v>
      </c>
      <c r="M1583" s="8">
        <f t="shared" si="125"/>
        <v>4.4242424242424239</v>
      </c>
      <c r="N1583" s="2">
        <v>1.7849999999999999</v>
      </c>
      <c r="O1583" s="69">
        <v>99</v>
      </c>
      <c r="P1583" s="181">
        <f t="shared" si="126"/>
        <v>3.4748858447488589</v>
      </c>
      <c r="Q1583" s="77" t="s">
        <v>716</v>
      </c>
      <c r="V1583" s="84">
        <v>0.51250000000000007</v>
      </c>
      <c r="W1583" s="85">
        <v>0.64583333333333337</v>
      </c>
      <c r="X1583" s="86">
        <f t="shared" si="127"/>
        <v>0.1333333333333333</v>
      </c>
    </row>
    <row r="1584" spans="1:24" x14ac:dyDescent="0.3">
      <c r="A1584" s="44" t="s">
        <v>10625</v>
      </c>
      <c r="B1584" s="68" t="s">
        <v>10626</v>
      </c>
      <c r="C1584" s="2" t="s">
        <v>6</v>
      </c>
      <c r="D1584" s="2">
        <v>80</v>
      </c>
      <c r="E1584" s="6">
        <v>14675</v>
      </c>
      <c r="F1584" s="7">
        <v>43942.655405092592</v>
      </c>
      <c r="G1584" s="69" t="s">
        <v>4</v>
      </c>
      <c r="H1584" s="68">
        <v>1958</v>
      </c>
      <c r="I1584" s="8">
        <f t="shared" si="124"/>
        <v>19.777777777777779</v>
      </c>
      <c r="J1584" s="2">
        <v>4.1740000000000004</v>
      </c>
      <c r="K1584" s="69">
        <v>99</v>
      </c>
      <c r="L1584" s="68">
        <v>769</v>
      </c>
      <c r="M1584" s="8">
        <f t="shared" si="125"/>
        <v>7.7676767676767673</v>
      </c>
      <c r="N1584" s="2">
        <v>2.5590000000000002</v>
      </c>
      <c r="O1584" s="69">
        <v>99</v>
      </c>
      <c r="P1584" s="181">
        <f t="shared" si="126"/>
        <v>2.5461638491547465</v>
      </c>
      <c r="Q1584" s="77" t="s">
        <v>716</v>
      </c>
      <c r="V1584" s="84">
        <v>0.5180555555555556</v>
      </c>
      <c r="W1584" s="85">
        <v>0.65972222222222221</v>
      </c>
      <c r="X1584" s="86">
        <f t="shared" si="127"/>
        <v>0.14166666666666661</v>
      </c>
    </row>
    <row r="1585" spans="1:24" x14ac:dyDescent="0.3">
      <c r="A1585" s="44" t="s">
        <v>10627</v>
      </c>
      <c r="B1585" s="68" t="s">
        <v>10628</v>
      </c>
      <c r="C1585" s="2" t="s">
        <v>6</v>
      </c>
      <c r="D1585" s="2">
        <v>21</v>
      </c>
      <c r="E1585" s="6">
        <v>35941</v>
      </c>
      <c r="F1585" s="7">
        <v>43943.373148148145</v>
      </c>
      <c r="G1585" s="69" t="s">
        <v>71</v>
      </c>
      <c r="H1585" s="68">
        <v>752</v>
      </c>
      <c r="I1585" s="8">
        <f t="shared" si="124"/>
        <v>7.52</v>
      </c>
      <c r="J1585" s="2">
        <v>2.8660000000000001</v>
      </c>
      <c r="K1585" s="69">
        <v>100</v>
      </c>
      <c r="L1585" s="68">
        <v>277</v>
      </c>
      <c r="M1585" s="8">
        <f t="shared" si="125"/>
        <v>2.77</v>
      </c>
      <c r="N1585" s="2">
        <v>1.722</v>
      </c>
      <c r="O1585" s="69">
        <v>100</v>
      </c>
      <c r="P1585" s="181">
        <f t="shared" si="126"/>
        <v>2.7148014440433212</v>
      </c>
      <c r="Q1585" s="77" t="s">
        <v>716</v>
      </c>
      <c r="V1585" s="84">
        <v>0.37847222222222227</v>
      </c>
      <c r="W1585" s="85">
        <v>0.53125</v>
      </c>
      <c r="X1585" s="86">
        <f t="shared" si="127"/>
        <v>0.15277777777777773</v>
      </c>
    </row>
    <row r="1586" spans="1:24" x14ac:dyDescent="0.3">
      <c r="A1586" s="44" t="s">
        <v>10629</v>
      </c>
      <c r="B1586" s="68" t="s">
        <v>10630</v>
      </c>
      <c r="C1586" s="2" t="s">
        <v>6</v>
      </c>
      <c r="D1586" s="2">
        <v>35</v>
      </c>
      <c r="E1586" s="6">
        <v>31141</v>
      </c>
      <c r="F1586" s="7">
        <v>43943.454479166663</v>
      </c>
      <c r="G1586" s="69" t="s">
        <v>71</v>
      </c>
      <c r="H1586" s="95">
        <v>929</v>
      </c>
      <c r="I1586" s="96">
        <f t="shared" si="124"/>
        <v>9.3838383838383841</v>
      </c>
      <c r="J1586" s="21">
        <v>2.9580000000000002</v>
      </c>
      <c r="K1586" s="97">
        <v>99</v>
      </c>
      <c r="L1586" s="95">
        <v>430</v>
      </c>
      <c r="M1586" s="96">
        <f t="shared" si="125"/>
        <v>4.3434343434343434</v>
      </c>
      <c r="N1586" s="21">
        <v>2.3650000000000002</v>
      </c>
      <c r="O1586" s="97">
        <v>99</v>
      </c>
      <c r="P1586" s="181">
        <f t="shared" si="126"/>
        <v>2.1604651162790698</v>
      </c>
      <c r="Q1586" s="77" t="s">
        <v>716</v>
      </c>
      <c r="V1586" s="84">
        <v>0.45833333333333331</v>
      </c>
      <c r="W1586" s="85">
        <v>0.59722222222222221</v>
      </c>
      <c r="X1586" s="86">
        <f t="shared" si="127"/>
        <v>0.1388888888888889</v>
      </c>
    </row>
    <row r="1587" spans="1:24" x14ac:dyDescent="0.3">
      <c r="A1587" s="44" t="s">
        <v>10631</v>
      </c>
      <c r="B1587" s="68" t="s">
        <v>10632</v>
      </c>
      <c r="C1587" s="2" t="s">
        <v>6</v>
      </c>
      <c r="D1587" s="2">
        <v>30</v>
      </c>
      <c r="E1587" s="6">
        <v>32642</v>
      </c>
      <c r="F1587" s="7">
        <v>43943.516701388886</v>
      </c>
      <c r="G1587" s="69" t="s">
        <v>4</v>
      </c>
      <c r="H1587" s="68">
        <v>1240</v>
      </c>
      <c r="I1587" s="8">
        <f t="shared" si="124"/>
        <v>12.4</v>
      </c>
      <c r="J1587" s="2">
        <v>3.7149999999999999</v>
      </c>
      <c r="K1587" s="69">
        <v>100</v>
      </c>
      <c r="L1587" s="68">
        <v>521</v>
      </c>
      <c r="M1587" s="8">
        <f t="shared" si="125"/>
        <v>5.21</v>
      </c>
      <c r="N1587" s="2">
        <v>2.2120000000000002</v>
      </c>
      <c r="O1587" s="69">
        <v>100</v>
      </c>
      <c r="P1587" s="181">
        <f t="shared" si="126"/>
        <v>2.3800383877159308</v>
      </c>
      <c r="Q1587" s="77" t="s">
        <v>716</v>
      </c>
      <c r="V1587" s="84">
        <v>0.37361111111111112</v>
      </c>
      <c r="W1587" s="85">
        <v>0.52083333333333337</v>
      </c>
      <c r="X1587" s="86">
        <f t="shared" si="127"/>
        <v>0.14722222222222225</v>
      </c>
    </row>
    <row r="1588" spans="1:24" x14ac:dyDescent="0.3">
      <c r="A1588" s="44" t="s">
        <v>3639</v>
      </c>
      <c r="B1588" s="68" t="s">
        <v>364</v>
      </c>
      <c r="C1588" s="2" t="s">
        <v>1</v>
      </c>
      <c r="D1588" s="2">
        <v>38</v>
      </c>
      <c r="E1588" s="6">
        <v>29928</v>
      </c>
      <c r="F1588" s="7">
        <v>43943.542430555557</v>
      </c>
      <c r="G1588" s="69" t="s">
        <v>4</v>
      </c>
      <c r="H1588" s="68">
        <v>1257</v>
      </c>
      <c r="I1588" s="8">
        <f t="shared" si="124"/>
        <v>12.57</v>
      </c>
      <c r="J1588" s="2">
        <v>3.427</v>
      </c>
      <c r="K1588" s="69">
        <v>100</v>
      </c>
      <c r="L1588" s="68">
        <v>477</v>
      </c>
      <c r="M1588" s="8">
        <f t="shared" si="125"/>
        <v>4.7699999999999996</v>
      </c>
      <c r="N1588" s="2">
        <v>2.3439999999999999</v>
      </c>
      <c r="O1588" s="69">
        <v>100</v>
      </c>
      <c r="P1588" s="181">
        <f t="shared" si="126"/>
        <v>2.6352201257861636</v>
      </c>
      <c r="Q1588" s="77" t="s">
        <v>716</v>
      </c>
      <c r="V1588" s="84">
        <v>0.39930555555555558</v>
      </c>
      <c r="W1588" s="85">
        <v>0.54861111111111105</v>
      </c>
      <c r="X1588" s="86">
        <f t="shared" si="127"/>
        <v>0.14930555555555547</v>
      </c>
    </row>
    <row r="1589" spans="1:24" x14ac:dyDescent="0.3">
      <c r="A1589" s="44" t="s">
        <v>10633</v>
      </c>
      <c r="B1589" s="68" t="s">
        <v>10634</v>
      </c>
      <c r="C1589" s="2" t="s">
        <v>1</v>
      </c>
      <c r="D1589" s="2">
        <v>68</v>
      </c>
      <c r="E1589" s="6">
        <v>18914</v>
      </c>
      <c r="F1589" s="7">
        <v>43943.562881944446</v>
      </c>
      <c r="G1589" s="69" t="s">
        <v>4</v>
      </c>
      <c r="H1589" s="68">
        <v>1835</v>
      </c>
      <c r="I1589" s="8">
        <f t="shared" si="124"/>
        <v>18.350000000000001</v>
      </c>
      <c r="J1589" s="2">
        <v>4.375</v>
      </c>
      <c r="K1589" s="69">
        <v>100</v>
      </c>
      <c r="L1589" s="68">
        <v>377</v>
      </c>
      <c r="M1589" s="8">
        <f t="shared" si="125"/>
        <v>3.77</v>
      </c>
      <c r="N1589" s="2">
        <v>1.7909999999999999</v>
      </c>
      <c r="O1589" s="69">
        <v>100</v>
      </c>
      <c r="P1589" s="181">
        <f t="shared" si="126"/>
        <v>4.8673740053050398</v>
      </c>
      <c r="Q1589" s="77" t="s">
        <v>716</v>
      </c>
      <c r="V1589" s="84">
        <v>0.40972222222222227</v>
      </c>
      <c r="W1589" s="85">
        <v>0.56944444444444442</v>
      </c>
      <c r="X1589" s="86">
        <f t="shared" si="127"/>
        <v>0.15972222222222215</v>
      </c>
    </row>
    <row r="1590" spans="1:24" x14ac:dyDescent="0.3">
      <c r="A1590" s="44" t="s">
        <v>10635</v>
      </c>
      <c r="B1590" s="68" t="s">
        <v>6482</v>
      </c>
      <c r="C1590" s="2" t="s">
        <v>1</v>
      </c>
      <c r="D1590" s="2">
        <v>62</v>
      </c>
      <c r="E1590" s="6">
        <v>20952</v>
      </c>
      <c r="F1590" s="7">
        <v>43943.575532407405</v>
      </c>
      <c r="G1590" s="69" t="s">
        <v>4</v>
      </c>
      <c r="H1590" s="68">
        <v>2785</v>
      </c>
      <c r="I1590" s="8">
        <f t="shared" si="124"/>
        <v>28.131313131313131</v>
      </c>
      <c r="J1590" s="2">
        <v>5.452</v>
      </c>
      <c r="K1590" s="69">
        <v>99</v>
      </c>
      <c r="L1590" s="68">
        <v>345</v>
      </c>
      <c r="M1590" s="8">
        <f t="shared" si="125"/>
        <v>3.4848484848484849</v>
      </c>
      <c r="N1590" s="2">
        <v>1.9079999999999999</v>
      </c>
      <c r="O1590" s="69">
        <v>99</v>
      </c>
      <c r="P1590" s="181">
        <f t="shared" si="126"/>
        <v>8.0724637681159415</v>
      </c>
      <c r="Q1590" s="77" t="s">
        <v>716</v>
      </c>
      <c r="V1590" s="84">
        <v>0.44444444444444442</v>
      </c>
      <c r="W1590" s="85">
        <v>0.58333333333333337</v>
      </c>
      <c r="X1590" s="86">
        <f t="shared" si="127"/>
        <v>0.13888888888888895</v>
      </c>
    </row>
    <row r="1591" spans="1:24" x14ac:dyDescent="0.3">
      <c r="A1591" s="44" t="s">
        <v>3372</v>
      </c>
      <c r="B1591" s="68" t="s">
        <v>1869</v>
      </c>
      <c r="C1591" s="2" t="s">
        <v>1</v>
      </c>
      <c r="D1591" s="2">
        <v>34</v>
      </c>
      <c r="E1591" s="6">
        <v>31160</v>
      </c>
      <c r="F1591" s="7">
        <v>43943.610671296294</v>
      </c>
      <c r="G1591" s="69" t="s">
        <v>4</v>
      </c>
      <c r="H1591" s="68">
        <v>1694</v>
      </c>
      <c r="I1591" s="8">
        <f t="shared" si="124"/>
        <v>16.940000000000001</v>
      </c>
      <c r="J1591" s="2">
        <v>4.718</v>
      </c>
      <c r="K1591" s="69">
        <v>100</v>
      </c>
      <c r="L1591" s="68">
        <v>361</v>
      </c>
      <c r="M1591" s="8">
        <f t="shared" si="125"/>
        <v>3.61</v>
      </c>
      <c r="N1591" s="2">
        <v>1.847</v>
      </c>
      <c r="O1591" s="69">
        <v>100</v>
      </c>
      <c r="P1591" s="181">
        <f t="shared" si="126"/>
        <v>4.6925207756232696</v>
      </c>
      <c r="Q1591" s="77" t="s">
        <v>716</v>
      </c>
      <c r="V1591" s="84">
        <v>0.47222222222222227</v>
      </c>
      <c r="W1591" s="85">
        <v>0.61805555555555558</v>
      </c>
      <c r="X1591" s="86">
        <f t="shared" si="127"/>
        <v>0.14583333333333331</v>
      </c>
    </row>
    <row r="1592" spans="1:24" x14ac:dyDescent="0.3">
      <c r="A1592" s="44" t="s">
        <v>2741</v>
      </c>
      <c r="B1592" s="68" t="s">
        <v>1606</v>
      </c>
      <c r="C1592" s="2" t="s">
        <v>1</v>
      </c>
      <c r="D1592" s="2">
        <v>42</v>
      </c>
      <c r="E1592" s="6">
        <v>28450</v>
      </c>
      <c r="F1592" s="7">
        <v>43943.625104166669</v>
      </c>
      <c r="G1592" s="69" t="s">
        <v>4</v>
      </c>
      <c r="H1592" s="68">
        <v>1337</v>
      </c>
      <c r="I1592" s="8">
        <f t="shared" si="124"/>
        <v>13.37</v>
      </c>
      <c r="J1592" s="2">
        <v>3.7839999999999998</v>
      </c>
      <c r="K1592" s="69">
        <v>100</v>
      </c>
      <c r="L1592" s="68">
        <v>377</v>
      </c>
      <c r="M1592" s="8">
        <f t="shared" si="125"/>
        <v>3.77</v>
      </c>
      <c r="N1592" s="2">
        <v>2.2149999999999999</v>
      </c>
      <c r="O1592" s="69">
        <v>100</v>
      </c>
      <c r="P1592" s="181">
        <f t="shared" si="126"/>
        <v>3.546419098143236</v>
      </c>
      <c r="Q1592" s="77" t="s">
        <v>716</v>
      </c>
      <c r="V1592" s="84">
        <v>0.49652777777777773</v>
      </c>
      <c r="W1592" s="85">
        <v>0.63194444444444442</v>
      </c>
      <c r="X1592" s="86">
        <f t="shared" si="127"/>
        <v>0.13541666666666669</v>
      </c>
    </row>
    <row r="1593" spans="1:24" x14ac:dyDescent="0.3">
      <c r="A1593" s="44" t="s">
        <v>10636</v>
      </c>
      <c r="B1593" s="68" t="s">
        <v>10637</v>
      </c>
      <c r="C1593" s="2" t="s">
        <v>6</v>
      </c>
      <c r="D1593" s="2">
        <v>81</v>
      </c>
      <c r="E1593" s="6">
        <v>14112</v>
      </c>
      <c r="F1593" s="7">
        <v>43943.636238425926</v>
      </c>
      <c r="G1593" s="69" t="s">
        <v>4</v>
      </c>
      <c r="H1593" s="68">
        <v>1834</v>
      </c>
      <c r="I1593" s="8">
        <f t="shared" si="124"/>
        <v>18.525252525252526</v>
      </c>
      <c r="J1593" s="2">
        <v>4.0540000000000003</v>
      </c>
      <c r="K1593" s="69">
        <v>99</v>
      </c>
      <c r="L1593" s="68">
        <v>932</v>
      </c>
      <c r="M1593" s="8">
        <f t="shared" si="125"/>
        <v>9.4141414141414135</v>
      </c>
      <c r="N1593" s="2">
        <v>3.0910000000000002</v>
      </c>
      <c r="O1593" s="69">
        <v>99</v>
      </c>
      <c r="P1593" s="181">
        <f t="shared" si="126"/>
        <v>1.9678111587982834</v>
      </c>
      <c r="Q1593" s="77" t="s">
        <v>716</v>
      </c>
      <c r="V1593" s="84">
        <v>0.50347222222222221</v>
      </c>
      <c r="W1593" s="85">
        <v>0.64236111111111105</v>
      </c>
      <c r="X1593" s="86">
        <f t="shared" si="127"/>
        <v>0.13888888888888884</v>
      </c>
    </row>
    <row r="1594" spans="1:24" x14ac:dyDescent="0.3">
      <c r="A1594" s="44" t="s">
        <v>4011</v>
      </c>
      <c r="B1594" s="68" t="s">
        <v>4012</v>
      </c>
      <c r="C1594" s="2" t="s">
        <v>1</v>
      </c>
      <c r="D1594" s="2">
        <v>50</v>
      </c>
      <c r="E1594" s="6">
        <v>25676</v>
      </c>
      <c r="F1594" s="7">
        <v>43944.516006944446</v>
      </c>
      <c r="G1594" s="69" t="s">
        <v>4</v>
      </c>
      <c r="H1594" s="68">
        <v>1464</v>
      </c>
      <c r="I1594" s="8">
        <f t="shared" si="124"/>
        <v>14.787878787878787</v>
      </c>
      <c r="J1594" s="2">
        <v>4.0359999999999996</v>
      </c>
      <c r="K1594" s="69">
        <v>99</v>
      </c>
      <c r="L1594" s="68">
        <v>301</v>
      </c>
      <c r="M1594" s="8">
        <f t="shared" si="125"/>
        <v>3.0404040404040402</v>
      </c>
      <c r="N1594" s="2">
        <v>1.772</v>
      </c>
      <c r="O1594" s="69">
        <v>99</v>
      </c>
      <c r="P1594" s="181">
        <f t="shared" si="126"/>
        <v>4.8637873754152823</v>
      </c>
      <c r="Q1594" s="77" t="s">
        <v>716</v>
      </c>
      <c r="V1594" s="84">
        <v>0.36944444444444446</v>
      </c>
      <c r="W1594" s="85">
        <v>0.52083333333333337</v>
      </c>
      <c r="X1594" s="86">
        <f t="shared" si="127"/>
        <v>0.15138888888888891</v>
      </c>
    </row>
    <row r="1595" spans="1:24" x14ac:dyDescent="0.3">
      <c r="A1595" s="44" t="s">
        <v>10638</v>
      </c>
      <c r="B1595" s="68" t="s">
        <v>10639</v>
      </c>
      <c r="C1595" s="2" t="s">
        <v>1</v>
      </c>
      <c r="D1595" s="2">
        <v>81</v>
      </c>
      <c r="E1595" s="6">
        <v>14290</v>
      </c>
      <c r="F1595" s="7">
        <v>43944.531168981484</v>
      </c>
      <c r="G1595" s="69" t="s">
        <v>4</v>
      </c>
      <c r="H1595" s="68">
        <v>1595</v>
      </c>
      <c r="I1595" s="8">
        <f t="shared" si="124"/>
        <v>16.111111111111111</v>
      </c>
      <c r="J1595" s="2">
        <v>4.266</v>
      </c>
      <c r="K1595" s="69">
        <v>99</v>
      </c>
      <c r="L1595" s="68">
        <v>449</v>
      </c>
      <c r="M1595" s="8">
        <f t="shared" si="125"/>
        <v>4.5353535353535355</v>
      </c>
      <c r="N1595" s="2">
        <v>2.0819999999999999</v>
      </c>
      <c r="O1595" s="69">
        <v>99</v>
      </c>
      <c r="P1595" s="181">
        <f t="shared" si="126"/>
        <v>3.5523385300668151</v>
      </c>
      <c r="Q1595" s="77" t="s">
        <v>716</v>
      </c>
      <c r="V1595" s="84">
        <v>0.38472222222222219</v>
      </c>
      <c r="W1595" s="85">
        <v>0.53472222222222221</v>
      </c>
      <c r="X1595" s="86">
        <f t="shared" si="127"/>
        <v>0.15000000000000002</v>
      </c>
    </row>
    <row r="1596" spans="1:24" x14ac:dyDescent="0.3">
      <c r="A1596" s="44" t="s">
        <v>3952</v>
      </c>
      <c r="B1596" s="68" t="s">
        <v>1327</v>
      </c>
      <c r="C1596" s="2" t="s">
        <v>1</v>
      </c>
      <c r="D1596" s="2">
        <v>51</v>
      </c>
      <c r="E1596" s="6">
        <v>25148</v>
      </c>
      <c r="F1596" s="7">
        <v>43944.541620370372</v>
      </c>
      <c r="G1596" s="69" t="s">
        <v>4</v>
      </c>
      <c r="H1596" s="68">
        <v>1272</v>
      </c>
      <c r="I1596" s="8">
        <f t="shared" si="124"/>
        <v>12.72</v>
      </c>
      <c r="J1596" s="2">
        <v>4.4470000000000001</v>
      </c>
      <c r="K1596" s="69">
        <v>100</v>
      </c>
      <c r="L1596" s="68">
        <v>406</v>
      </c>
      <c r="M1596" s="8">
        <f t="shared" si="125"/>
        <v>4.0599999999999996</v>
      </c>
      <c r="N1596" s="2">
        <v>2.1259999999999999</v>
      </c>
      <c r="O1596" s="69">
        <v>100</v>
      </c>
      <c r="P1596" s="181">
        <f t="shared" si="126"/>
        <v>3.133004926108375</v>
      </c>
      <c r="Q1596" s="77" t="s">
        <v>716</v>
      </c>
      <c r="V1596" s="84">
        <v>0.40277777777777773</v>
      </c>
      <c r="W1596" s="85">
        <v>0.54861111111111105</v>
      </c>
      <c r="X1596" s="86">
        <f t="shared" si="127"/>
        <v>0.14583333333333331</v>
      </c>
    </row>
    <row r="1597" spans="1:24" x14ac:dyDescent="0.3">
      <c r="A1597" s="44" t="s">
        <v>10640</v>
      </c>
      <c r="B1597" s="68" t="s">
        <v>1331</v>
      </c>
      <c r="C1597" s="2" t="s">
        <v>1</v>
      </c>
      <c r="D1597" s="2">
        <v>69</v>
      </c>
      <c r="E1597" s="6">
        <v>18603</v>
      </c>
      <c r="F1597" s="7">
        <v>43944.560844907406</v>
      </c>
      <c r="G1597" s="69" t="s">
        <v>4</v>
      </c>
      <c r="H1597" s="68">
        <v>847</v>
      </c>
      <c r="I1597" s="8">
        <f t="shared" si="124"/>
        <v>8.5555555555555554</v>
      </c>
      <c r="J1597" s="2">
        <v>0.77200000000000002</v>
      </c>
      <c r="K1597" s="69">
        <v>99</v>
      </c>
      <c r="L1597" s="68">
        <v>408</v>
      </c>
      <c r="M1597" s="8">
        <f t="shared" si="125"/>
        <v>4.1212121212121211</v>
      </c>
      <c r="N1597" s="2">
        <v>0.627</v>
      </c>
      <c r="O1597" s="69">
        <v>99</v>
      </c>
      <c r="P1597" s="181">
        <f t="shared" si="126"/>
        <v>2.0759803921568629</v>
      </c>
      <c r="Q1597" s="77" t="s">
        <v>716</v>
      </c>
      <c r="V1597" s="84">
        <v>0.41944444444444445</v>
      </c>
      <c r="W1597" s="85">
        <v>0.56944444444444442</v>
      </c>
      <c r="X1597" s="86">
        <f t="shared" si="127"/>
        <v>0.14999999999999997</v>
      </c>
    </row>
    <row r="1598" spans="1:24" x14ac:dyDescent="0.3">
      <c r="A1598" s="44" t="s">
        <v>4419</v>
      </c>
      <c r="B1598" s="68" t="s">
        <v>4420</v>
      </c>
      <c r="C1598" s="2" t="s">
        <v>1</v>
      </c>
      <c r="D1598" s="2">
        <v>73</v>
      </c>
      <c r="E1598" s="6">
        <v>17212</v>
      </c>
      <c r="F1598" s="7">
        <v>43944.584594907406</v>
      </c>
      <c r="G1598" s="69" t="s">
        <v>4</v>
      </c>
      <c r="H1598" s="68">
        <v>1969</v>
      </c>
      <c r="I1598" s="8">
        <f t="shared" si="124"/>
        <v>19.690000000000001</v>
      </c>
      <c r="J1598" s="2">
        <v>4.0570000000000004</v>
      </c>
      <c r="K1598" s="69">
        <v>100</v>
      </c>
      <c r="L1598" s="68">
        <v>571</v>
      </c>
      <c r="M1598" s="8">
        <f t="shared" si="125"/>
        <v>5.71</v>
      </c>
      <c r="N1598" s="2">
        <v>2.819</v>
      </c>
      <c r="O1598" s="69">
        <v>100</v>
      </c>
      <c r="P1598" s="181">
        <f t="shared" si="126"/>
        <v>3.4483362521891423</v>
      </c>
      <c r="Q1598" s="77" t="s">
        <v>716</v>
      </c>
      <c r="V1598" s="84">
        <v>0.4548611111111111</v>
      </c>
      <c r="W1598" s="85">
        <v>0.58680555555555558</v>
      </c>
      <c r="X1598" s="86">
        <f t="shared" si="127"/>
        <v>0.13194444444444448</v>
      </c>
    </row>
    <row r="1599" spans="1:24" x14ac:dyDescent="0.3">
      <c r="A1599" s="44" t="s">
        <v>10641</v>
      </c>
      <c r="B1599" s="68" t="s">
        <v>10642</v>
      </c>
      <c r="C1599" s="2" t="s">
        <v>6</v>
      </c>
      <c r="D1599" s="2">
        <v>31</v>
      </c>
      <c r="E1599" s="6">
        <v>32534</v>
      </c>
      <c r="F1599" s="7">
        <v>43944.595069444447</v>
      </c>
      <c r="G1599" s="69" t="s">
        <v>4</v>
      </c>
      <c r="H1599" s="68">
        <v>712</v>
      </c>
      <c r="I1599" s="8">
        <f t="shared" si="124"/>
        <v>7.12</v>
      </c>
      <c r="J1599" s="2">
        <v>3.0390000000000001</v>
      </c>
      <c r="K1599" s="69">
        <v>100</v>
      </c>
      <c r="L1599" s="68">
        <v>392</v>
      </c>
      <c r="M1599" s="8">
        <f t="shared" si="125"/>
        <v>3.92</v>
      </c>
      <c r="N1599" s="2">
        <v>2.0830000000000002</v>
      </c>
      <c r="O1599" s="69">
        <v>100</v>
      </c>
      <c r="P1599" s="181">
        <f t="shared" si="126"/>
        <v>1.8163265306122449</v>
      </c>
      <c r="Q1599" s="77" t="s">
        <v>716</v>
      </c>
      <c r="V1599" s="84">
        <v>0.47569444444444442</v>
      </c>
      <c r="W1599" s="85">
        <v>0.60069444444444442</v>
      </c>
      <c r="X1599" s="86">
        <f t="shared" si="127"/>
        <v>0.125</v>
      </c>
    </row>
    <row r="1600" spans="1:24" x14ac:dyDescent="0.3">
      <c r="A1600" s="44" t="s">
        <v>10643</v>
      </c>
      <c r="B1600" s="68" t="s">
        <v>10644</v>
      </c>
      <c r="C1600" s="2" t="s">
        <v>1</v>
      </c>
      <c r="D1600" s="2">
        <v>77</v>
      </c>
      <c r="E1600" s="6">
        <v>15624</v>
      </c>
      <c r="F1600" s="7">
        <v>43944.620844907404</v>
      </c>
      <c r="G1600" s="69" t="s">
        <v>4</v>
      </c>
      <c r="H1600" s="68">
        <v>1733</v>
      </c>
      <c r="I1600" s="8">
        <f t="shared" si="124"/>
        <v>17.329999999999998</v>
      </c>
      <c r="J1600" s="2">
        <v>3.911</v>
      </c>
      <c r="K1600" s="69">
        <v>100</v>
      </c>
      <c r="L1600" s="68">
        <v>549</v>
      </c>
      <c r="M1600" s="8">
        <f t="shared" si="125"/>
        <v>5.49</v>
      </c>
      <c r="N1600" s="2">
        <v>2.887</v>
      </c>
      <c r="O1600" s="69">
        <v>100</v>
      </c>
      <c r="P1600" s="181">
        <f t="shared" si="126"/>
        <v>3.1566484517304185</v>
      </c>
      <c r="Q1600" s="77" t="s">
        <v>716</v>
      </c>
      <c r="V1600" s="84">
        <v>0.49652777777777773</v>
      </c>
      <c r="W1600" s="85">
        <v>0.625</v>
      </c>
      <c r="X1600" s="86">
        <f t="shared" si="127"/>
        <v>0.12847222222222227</v>
      </c>
    </row>
    <row r="1601" spans="1:24" x14ac:dyDescent="0.3">
      <c r="A1601" s="44" t="s">
        <v>10645</v>
      </c>
      <c r="B1601" s="68" t="s">
        <v>7049</v>
      </c>
      <c r="C1601" s="2" t="s">
        <v>1</v>
      </c>
      <c r="D1601" s="2">
        <v>54</v>
      </c>
      <c r="E1601" s="6">
        <v>24194</v>
      </c>
      <c r="F1601" s="7">
        <v>43944.630613425928</v>
      </c>
      <c r="G1601" s="69" t="s">
        <v>4</v>
      </c>
      <c r="H1601" s="68">
        <v>1970</v>
      </c>
      <c r="I1601" s="8">
        <f t="shared" si="124"/>
        <v>19.7</v>
      </c>
      <c r="J1601" s="2">
        <v>5.0220000000000002</v>
      </c>
      <c r="K1601" s="69">
        <v>100</v>
      </c>
      <c r="L1601" s="68">
        <v>338</v>
      </c>
      <c r="M1601" s="8">
        <f t="shared" si="125"/>
        <v>3.38</v>
      </c>
      <c r="N1601" s="2">
        <v>1.9730000000000001</v>
      </c>
      <c r="O1601" s="69">
        <v>100</v>
      </c>
      <c r="P1601" s="181">
        <f t="shared" si="126"/>
        <v>5.8284023668639051</v>
      </c>
      <c r="Q1601" s="77" t="s">
        <v>716</v>
      </c>
      <c r="V1601" s="84">
        <v>0.4826388888888889</v>
      </c>
      <c r="W1601" s="85">
        <v>0.63541666666666663</v>
      </c>
      <c r="X1601" s="86">
        <f t="shared" si="127"/>
        <v>0.15277777777777773</v>
      </c>
    </row>
    <row r="1602" spans="1:24" x14ac:dyDescent="0.3">
      <c r="A1602" s="44" t="s">
        <v>10646</v>
      </c>
      <c r="B1602" s="68" t="s">
        <v>10647</v>
      </c>
      <c r="C1602" s="2" t="s">
        <v>6</v>
      </c>
      <c r="D1602" s="2">
        <v>64</v>
      </c>
      <c r="E1602" s="6">
        <v>20515</v>
      </c>
      <c r="F1602" s="7">
        <v>43944.640960648147</v>
      </c>
      <c r="G1602" s="69" t="s">
        <v>4</v>
      </c>
      <c r="H1602" s="68">
        <v>1162</v>
      </c>
      <c r="I1602" s="8">
        <f t="shared" si="124"/>
        <v>11.737373737373737</v>
      </c>
      <c r="J1602" s="2">
        <v>3.6659999999999999</v>
      </c>
      <c r="K1602" s="69">
        <v>99</v>
      </c>
      <c r="L1602" s="68">
        <v>311</v>
      </c>
      <c r="M1602" s="8">
        <f t="shared" si="125"/>
        <v>3.1414141414141414</v>
      </c>
      <c r="N1602" s="2">
        <v>1.8180000000000001</v>
      </c>
      <c r="O1602" s="69">
        <v>99</v>
      </c>
      <c r="P1602" s="181">
        <f t="shared" si="126"/>
        <v>3.7363344051446945</v>
      </c>
      <c r="Q1602" s="77" t="s">
        <v>716</v>
      </c>
      <c r="V1602" s="84">
        <v>0.51388888888888895</v>
      </c>
      <c r="W1602" s="85">
        <v>0.64583333333333337</v>
      </c>
      <c r="X1602" s="86">
        <f t="shared" si="127"/>
        <v>0.13194444444444442</v>
      </c>
    </row>
    <row r="1603" spans="1:24" x14ac:dyDescent="0.3">
      <c r="A1603" s="44" t="s">
        <v>10648</v>
      </c>
      <c r="B1603" s="68" t="s">
        <v>1301</v>
      </c>
      <c r="C1603" s="2" t="s">
        <v>1</v>
      </c>
      <c r="D1603" s="2">
        <v>54</v>
      </c>
      <c r="E1603" s="6">
        <v>23974</v>
      </c>
      <c r="F1603" s="7">
        <v>43944.654548611114</v>
      </c>
      <c r="G1603" s="69" t="s">
        <v>4</v>
      </c>
      <c r="H1603" s="68">
        <v>2392</v>
      </c>
      <c r="I1603" s="8">
        <f t="shared" ref="I1603:I1666" si="128">H1603/K1603</f>
        <v>23.92</v>
      </c>
      <c r="J1603" s="2">
        <v>5.202</v>
      </c>
      <c r="K1603" s="69">
        <v>100</v>
      </c>
      <c r="L1603" s="68">
        <v>357</v>
      </c>
      <c r="M1603" s="8">
        <f t="shared" ref="M1603:M1666" si="129">L1603/O1603</f>
        <v>3.57</v>
      </c>
      <c r="N1603" s="2">
        <v>2.1989999999999998</v>
      </c>
      <c r="O1603" s="69">
        <v>100</v>
      </c>
      <c r="P1603" s="181">
        <f t="shared" ref="P1603:P1666" si="130">I1603/M1603</f>
        <v>6.700280112044819</v>
      </c>
      <c r="Q1603" s="77" t="s">
        <v>716</v>
      </c>
      <c r="V1603" s="84">
        <v>0.52569444444444446</v>
      </c>
      <c r="W1603" s="85">
        <v>0.65972222222222221</v>
      </c>
      <c r="X1603" s="86">
        <f t="shared" ref="X1603:X1666" si="131">IF(AND(W1603&lt;&gt;0,V1603&lt;&gt;0),W1603-V1603,"No_data")</f>
        <v>0.13402777777777775</v>
      </c>
    </row>
    <row r="1604" spans="1:24" x14ac:dyDescent="0.3">
      <c r="A1604" s="44" t="s">
        <v>5197</v>
      </c>
      <c r="B1604" s="68" t="s">
        <v>5198</v>
      </c>
      <c r="C1604" s="2" t="s">
        <v>1</v>
      </c>
      <c r="D1604" s="2">
        <v>53</v>
      </c>
      <c r="E1604" s="6">
        <v>24477</v>
      </c>
      <c r="F1604" s="7">
        <v>43948.513460648152</v>
      </c>
      <c r="G1604" s="69" t="s">
        <v>4</v>
      </c>
      <c r="H1604" s="68">
        <v>1305</v>
      </c>
      <c r="I1604" s="8">
        <f t="shared" si="128"/>
        <v>13.181818181818182</v>
      </c>
      <c r="J1604" s="2">
        <v>3.9340000000000002</v>
      </c>
      <c r="K1604" s="69">
        <v>99</v>
      </c>
      <c r="L1604" s="68">
        <v>497</v>
      </c>
      <c r="M1604" s="8">
        <f t="shared" si="129"/>
        <v>5.0202020202020199</v>
      </c>
      <c r="N1604" s="2">
        <v>2.2810000000000001</v>
      </c>
      <c r="O1604" s="69">
        <v>99</v>
      </c>
      <c r="P1604" s="181">
        <f t="shared" si="130"/>
        <v>2.6257545271629779</v>
      </c>
      <c r="Q1604" s="77" t="s">
        <v>716</v>
      </c>
      <c r="V1604" s="84">
        <v>0.3833333333333333</v>
      </c>
      <c r="W1604" s="85">
        <v>0.52083333333333337</v>
      </c>
      <c r="X1604" s="86">
        <f t="shared" si="131"/>
        <v>0.13750000000000007</v>
      </c>
    </row>
    <row r="1605" spans="1:24" x14ac:dyDescent="0.3">
      <c r="A1605" s="44" t="s">
        <v>10649</v>
      </c>
      <c r="B1605" s="68" t="s">
        <v>10650</v>
      </c>
      <c r="C1605" s="2" t="s">
        <v>1</v>
      </c>
      <c r="D1605" s="2">
        <v>22</v>
      </c>
      <c r="E1605" s="6">
        <v>35890</v>
      </c>
      <c r="F1605" s="7">
        <v>43948.525219907409</v>
      </c>
      <c r="G1605" s="69" t="s">
        <v>4</v>
      </c>
      <c r="H1605" s="68">
        <v>1124</v>
      </c>
      <c r="I1605" s="8">
        <f t="shared" si="128"/>
        <v>11.24</v>
      </c>
      <c r="J1605" s="2">
        <v>3.7389999999999999</v>
      </c>
      <c r="K1605" s="69">
        <v>100</v>
      </c>
      <c r="L1605" s="68">
        <v>291</v>
      </c>
      <c r="M1605" s="8">
        <f t="shared" si="129"/>
        <v>2.91</v>
      </c>
      <c r="N1605" s="2">
        <v>1.621</v>
      </c>
      <c r="O1605" s="69">
        <v>100</v>
      </c>
      <c r="P1605" s="181">
        <f t="shared" si="130"/>
        <v>3.8625429553264605</v>
      </c>
      <c r="Q1605" s="77" t="s">
        <v>716</v>
      </c>
      <c r="V1605" s="84">
        <v>0.375</v>
      </c>
      <c r="W1605" s="85">
        <v>0.53472222222222221</v>
      </c>
      <c r="X1605" s="86">
        <f t="shared" si="131"/>
        <v>0.15972222222222221</v>
      </c>
    </row>
    <row r="1606" spans="1:24" x14ac:dyDescent="0.3">
      <c r="A1606" s="44" t="s">
        <v>4178</v>
      </c>
      <c r="B1606" s="68" t="s">
        <v>4179</v>
      </c>
      <c r="C1606" s="2" t="s">
        <v>6</v>
      </c>
      <c r="D1606" s="2">
        <v>42</v>
      </c>
      <c r="E1606" s="6">
        <v>28555</v>
      </c>
      <c r="F1606" s="7">
        <v>43948.547268518516</v>
      </c>
      <c r="G1606" s="69" t="s">
        <v>4</v>
      </c>
      <c r="H1606" s="68">
        <v>1148</v>
      </c>
      <c r="I1606" s="8">
        <f t="shared" si="128"/>
        <v>11.595959595959595</v>
      </c>
      <c r="J1606" s="2">
        <v>3.4430000000000001</v>
      </c>
      <c r="K1606" s="69">
        <v>99</v>
      </c>
      <c r="L1606" s="68">
        <v>397</v>
      </c>
      <c r="M1606" s="8">
        <f t="shared" si="129"/>
        <v>4.0101010101010104</v>
      </c>
      <c r="N1606" s="2">
        <v>2.2200000000000002</v>
      </c>
      <c r="O1606" s="69">
        <v>99</v>
      </c>
      <c r="P1606" s="181">
        <f t="shared" si="130"/>
        <v>2.89168765743073</v>
      </c>
      <c r="Q1606" s="77" t="s">
        <v>716</v>
      </c>
      <c r="V1606" s="84">
        <v>0.39930555555555558</v>
      </c>
      <c r="W1606" s="85">
        <v>0.55208333333333337</v>
      </c>
      <c r="X1606" s="86">
        <f t="shared" si="131"/>
        <v>0.15277777777777779</v>
      </c>
    </row>
    <row r="1607" spans="1:24" x14ac:dyDescent="0.3">
      <c r="A1607" s="44" t="s">
        <v>10651</v>
      </c>
      <c r="B1607" s="68" t="s">
        <v>845</v>
      </c>
      <c r="C1607" s="2" t="s">
        <v>1</v>
      </c>
      <c r="D1607" s="2">
        <v>48</v>
      </c>
      <c r="E1607" s="6">
        <v>26089</v>
      </c>
      <c r="F1607" s="7">
        <v>43948.561956018515</v>
      </c>
      <c r="G1607" s="69" t="s">
        <v>4</v>
      </c>
      <c r="H1607" s="68">
        <v>1387</v>
      </c>
      <c r="I1607" s="8">
        <f t="shared" si="128"/>
        <v>13.87</v>
      </c>
      <c r="J1607" s="2">
        <v>3.3319999999999999</v>
      </c>
      <c r="K1607" s="69">
        <v>100</v>
      </c>
      <c r="L1607" s="68">
        <v>300</v>
      </c>
      <c r="M1607" s="8">
        <f t="shared" si="129"/>
        <v>3</v>
      </c>
      <c r="N1607" s="2">
        <v>2.0550000000000002</v>
      </c>
      <c r="O1607" s="69">
        <v>100</v>
      </c>
      <c r="P1607" s="181">
        <f t="shared" si="130"/>
        <v>4.6233333333333331</v>
      </c>
      <c r="Q1607" s="77" t="s">
        <v>716</v>
      </c>
      <c r="V1607" s="84">
        <v>0.41111111111111115</v>
      </c>
      <c r="W1607" s="85">
        <v>0.56944444444444442</v>
      </c>
      <c r="X1607" s="86">
        <f t="shared" si="131"/>
        <v>0.15833333333333327</v>
      </c>
    </row>
    <row r="1608" spans="1:24" x14ac:dyDescent="0.3">
      <c r="A1608" s="44" t="s">
        <v>10652</v>
      </c>
      <c r="B1608" s="68" t="s">
        <v>5459</v>
      </c>
      <c r="C1608" s="2" t="s">
        <v>1</v>
      </c>
      <c r="D1608" s="2">
        <v>38</v>
      </c>
      <c r="E1608" s="6">
        <v>29836</v>
      </c>
      <c r="F1608" s="7">
        <v>43948.57304398148</v>
      </c>
      <c r="G1608" s="69" t="s">
        <v>4</v>
      </c>
      <c r="H1608" s="68">
        <v>1006</v>
      </c>
      <c r="I1608" s="8">
        <f t="shared" si="128"/>
        <v>10.161616161616161</v>
      </c>
      <c r="J1608" s="2">
        <v>3.38</v>
      </c>
      <c r="K1608" s="69">
        <v>99</v>
      </c>
      <c r="L1608" s="68">
        <v>317</v>
      </c>
      <c r="M1608" s="8">
        <f t="shared" si="129"/>
        <v>3.202020202020202</v>
      </c>
      <c r="N1608" s="2">
        <v>1.784</v>
      </c>
      <c r="O1608" s="69">
        <v>99</v>
      </c>
      <c r="P1608" s="181">
        <f t="shared" si="130"/>
        <v>3.1735015772870661</v>
      </c>
      <c r="Q1608" s="77" t="s">
        <v>716</v>
      </c>
      <c r="V1608" s="84">
        <v>0.41944444444444445</v>
      </c>
      <c r="W1608" s="85">
        <v>0.57986111111111105</v>
      </c>
      <c r="X1608" s="86">
        <f t="shared" si="131"/>
        <v>0.1604166666666666</v>
      </c>
    </row>
    <row r="1609" spans="1:24" x14ac:dyDescent="0.3">
      <c r="A1609" s="44" t="s">
        <v>10653</v>
      </c>
      <c r="B1609" s="68" t="s">
        <v>10654</v>
      </c>
      <c r="C1609" s="2" t="s">
        <v>1</v>
      </c>
      <c r="D1609" s="2">
        <v>80</v>
      </c>
      <c r="E1609" s="6">
        <v>14493</v>
      </c>
      <c r="F1609" s="7">
        <v>43948.585115740738</v>
      </c>
      <c r="G1609" s="69" t="s">
        <v>4</v>
      </c>
      <c r="H1609" s="68">
        <v>2025</v>
      </c>
      <c r="I1609" s="8">
        <f t="shared" si="128"/>
        <v>20.454545454545453</v>
      </c>
      <c r="J1609" s="2">
        <v>4.7409999999999997</v>
      </c>
      <c r="K1609" s="69">
        <v>99</v>
      </c>
      <c r="L1609" s="68">
        <v>787</v>
      </c>
      <c r="M1609" s="8">
        <f t="shared" si="129"/>
        <v>7.9494949494949498</v>
      </c>
      <c r="N1609" s="2">
        <v>3.032</v>
      </c>
      <c r="O1609" s="69">
        <v>99</v>
      </c>
      <c r="P1609" s="181">
        <f t="shared" si="130"/>
        <v>2.5730622617534942</v>
      </c>
      <c r="Q1609" s="77" t="s">
        <v>716</v>
      </c>
      <c r="V1609" s="84">
        <v>0.44166666666666665</v>
      </c>
      <c r="W1609" s="85">
        <v>0.59027777777777779</v>
      </c>
      <c r="X1609" s="86">
        <f t="shared" si="131"/>
        <v>0.14861111111111114</v>
      </c>
    </row>
    <row r="1610" spans="1:24" x14ac:dyDescent="0.3">
      <c r="A1610" s="44" t="s">
        <v>4856</v>
      </c>
      <c r="B1610" s="68" t="s">
        <v>4857</v>
      </c>
      <c r="C1610" s="2" t="s">
        <v>1</v>
      </c>
      <c r="D1610" s="2">
        <v>51</v>
      </c>
      <c r="E1610" s="6">
        <v>25026</v>
      </c>
      <c r="F1610" s="7">
        <v>43948.610972222225</v>
      </c>
      <c r="G1610" s="69" t="s">
        <v>4</v>
      </c>
      <c r="H1610" s="68">
        <v>1298</v>
      </c>
      <c r="I1610" s="8">
        <f t="shared" si="128"/>
        <v>13.111111111111111</v>
      </c>
      <c r="J1610" s="2">
        <v>3.73</v>
      </c>
      <c r="K1610" s="69">
        <v>99</v>
      </c>
      <c r="L1610" s="68">
        <v>295</v>
      </c>
      <c r="M1610" s="8">
        <f t="shared" si="129"/>
        <v>2.9797979797979797</v>
      </c>
      <c r="N1610" s="2">
        <v>1.738</v>
      </c>
      <c r="O1610" s="69">
        <v>99</v>
      </c>
      <c r="P1610" s="181">
        <f t="shared" si="130"/>
        <v>4.4000000000000004</v>
      </c>
      <c r="Q1610" s="77" t="s">
        <v>716</v>
      </c>
      <c r="V1610" s="84">
        <v>0.45</v>
      </c>
      <c r="W1610" s="85">
        <v>0.61458333333333337</v>
      </c>
      <c r="X1610" s="86">
        <f t="shared" si="131"/>
        <v>0.16458333333333336</v>
      </c>
    </row>
    <row r="1611" spans="1:24" x14ac:dyDescent="0.3">
      <c r="A1611" s="44" t="s">
        <v>4636</v>
      </c>
      <c r="B1611" s="68" t="s">
        <v>4637</v>
      </c>
      <c r="C1611" s="2" t="s">
        <v>1</v>
      </c>
      <c r="D1611" s="2">
        <v>67</v>
      </c>
      <c r="E1611" s="6">
        <v>19132</v>
      </c>
      <c r="F1611" s="7">
        <v>43948.629328703704</v>
      </c>
      <c r="G1611" s="69" t="s">
        <v>4</v>
      </c>
      <c r="H1611" s="68">
        <v>1750</v>
      </c>
      <c r="I1611" s="8">
        <f t="shared" si="128"/>
        <v>17.676767676767678</v>
      </c>
      <c r="J1611" s="2">
        <v>4.6289999999999996</v>
      </c>
      <c r="K1611" s="69">
        <v>99</v>
      </c>
      <c r="L1611" s="68">
        <v>498</v>
      </c>
      <c r="M1611" s="8">
        <f t="shared" si="129"/>
        <v>5.0303030303030303</v>
      </c>
      <c r="N1611" s="2">
        <v>2.3839999999999999</v>
      </c>
      <c r="O1611" s="69">
        <v>99</v>
      </c>
      <c r="P1611" s="181">
        <f t="shared" si="130"/>
        <v>3.5140562248995986</v>
      </c>
      <c r="Q1611" s="77" t="s">
        <v>716</v>
      </c>
      <c r="V1611" s="84">
        <v>0.48194444444444445</v>
      </c>
      <c r="W1611" s="85">
        <v>0.63541666666666663</v>
      </c>
      <c r="X1611" s="86">
        <f t="shared" si="131"/>
        <v>0.15347222222222218</v>
      </c>
    </row>
    <row r="1612" spans="1:24" x14ac:dyDescent="0.3">
      <c r="A1612" s="44" t="s">
        <v>3352</v>
      </c>
      <c r="B1612" s="68" t="s">
        <v>1853</v>
      </c>
      <c r="C1612" s="2" t="s">
        <v>1</v>
      </c>
      <c r="D1612" s="2">
        <v>47</v>
      </c>
      <c r="E1612" s="6">
        <v>26458</v>
      </c>
      <c r="F1612" s="7">
        <v>43948.63857638889</v>
      </c>
      <c r="G1612" s="69" t="s">
        <v>4</v>
      </c>
      <c r="H1612" s="68">
        <v>2145</v>
      </c>
      <c r="I1612" s="8">
        <f t="shared" si="128"/>
        <v>21.666666666666668</v>
      </c>
      <c r="J1612" s="2">
        <v>5.0830000000000002</v>
      </c>
      <c r="K1612" s="69">
        <v>99</v>
      </c>
      <c r="L1612" s="68">
        <v>822</v>
      </c>
      <c r="M1612" s="8">
        <f t="shared" si="129"/>
        <v>8.3030303030303028</v>
      </c>
      <c r="N1612" s="2">
        <v>2.9540000000000002</v>
      </c>
      <c r="O1612" s="69">
        <v>99</v>
      </c>
      <c r="P1612" s="181">
        <f t="shared" si="130"/>
        <v>2.6094890510948909</v>
      </c>
      <c r="Q1612" s="77" t="s">
        <v>716</v>
      </c>
      <c r="V1612" s="84">
        <v>0.46666666666666662</v>
      </c>
      <c r="W1612" s="85">
        <v>0.64236111111111105</v>
      </c>
      <c r="X1612" s="86">
        <f t="shared" si="131"/>
        <v>0.17569444444444443</v>
      </c>
    </row>
    <row r="1613" spans="1:24" x14ac:dyDescent="0.3">
      <c r="A1613" s="44" t="s">
        <v>10655</v>
      </c>
      <c r="B1613" s="68" t="s">
        <v>10656</v>
      </c>
      <c r="C1613" s="2" t="s">
        <v>1</v>
      </c>
      <c r="D1613" s="2">
        <v>70</v>
      </c>
      <c r="E1613" s="6">
        <v>18301</v>
      </c>
      <c r="F1613" s="7">
        <v>43948.655972222223</v>
      </c>
      <c r="G1613" s="69" t="s">
        <v>4</v>
      </c>
      <c r="H1613" s="68">
        <v>1245</v>
      </c>
      <c r="I1613" s="8">
        <f t="shared" si="128"/>
        <v>12.575757575757576</v>
      </c>
      <c r="J1613" s="2">
        <v>3.9049999999999998</v>
      </c>
      <c r="K1613" s="69">
        <v>99</v>
      </c>
      <c r="L1613" s="68">
        <v>370</v>
      </c>
      <c r="M1613" s="8">
        <f t="shared" si="129"/>
        <v>3.7373737373737375</v>
      </c>
      <c r="N1613" s="2">
        <v>2.1269999999999998</v>
      </c>
      <c r="O1613" s="69">
        <v>99</v>
      </c>
      <c r="P1613" s="181">
        <f t="shared" si="130"/>
        <v>3.3648648648648649</v>
      </c>
      <c r="Q1613" s="77" t="s">
        <v>716</v>
      </c>
      <c r="V1613" s="84">
        <v>0.5083333333333333</v>
      </c>
      <c r="W1613" s="85">
        <v>0.65972222222222221</v>
      </c>
      <c r="X1613" s="86">
        <f t="shared" si="131"/>
        <v>0.15138888888888891</v>
      </c>
    </row>
    <row r="1614" spans="1:24" x14ac:dyDescent="0.3">
      <c r="A1614" s="44" t="s">
        <v>10657</v>
      </c>
      <c r="B1614" s="68" t="s">
        <v>6524</v>
      </c>
      <c r="C1614" s="2" t="s">
        <v>6</v>
      </c>
      <c r="D1614" s="2">
        <v>59</v>
      </c>
      <c r="E1614" s="6">
        <v>22384</v>
      </c>
      <c r="F1614" s="7">
        <v>43948.667546296296</v>
      </c>
      <c r="G1614" s="69" t="s">
        <v>4</v>
      </c>
      <c r="H1614" s="68">
        <v>539</v>
      </c>
      <c r="I1614" s="8">
        <f t="shared" si="128"/>
        <v>5.4444444444444446</v>
      </c>
      <c r="J1614" s="2">
        <v>2.2549999999999999</v>
      </c>
      <c r="K1614" s="69">
        <v>99</v>
      </c>
      <c r="L1614" s="68">
        <v>297</v>
      </c>
      <c r="M1614" s="8">
        <f t="shared" si="129"/>
        <v>3</v>
      </c>
      <c r="N1614" s="2">
        <v>1.8069999999999999</v>
      </c>
      <c r="O1614" s="69">
        <v>99</v>
      </c>
      <c r="P1614" s="181">
        <f t="shared" si="130"/>
        <v>1.8148148148148149</v>
      </c>
      <c r="Q1614" s="77" t="s">
        <v>716</v>
      </c>
      <c r="V1614" s="84">
        <v>0.53333333333333333</v>
      </c>
      <c r="W1614" s="85">
        <v>0.67361111111111116</v>
      </c>
      <c r="X1614" s="86">
        <f t="shared" si="131"/>
        <v>0.14027777777777783</v>
      </c>
    </row>
    <row r="1615" spans="1:24" x14ac:dyDescent="0.3">
      <c r="A1615" s="44" t="s">
        <v>10658</v>
      </c>
      <c r="B1615" s="68" t="s">
        <v>6592</v>
      </c>
      <c r="C1615" s="2" t="s">
        <v>1</v>
      </c>
      <c r="D1615" s="2">
        <v>83</v>
      </c>
      <c r="E1615" s="6">
        <v>13625</v>
      </c>
      <c r="F1615" s="7">
        <v>43949.416747685187</v>
      </c>
      <c r="G1615" s="69" t="s">
        <v>71</v>
      </c>
      <c r="H1615" s="68">
        <v>1829</v>
      </c>
      <c r="I1615" s="8">
        <f t="shared" si="128"/>
        <v>18.474747474747474</v>
      </c>
      <c r="J1615" s="2">
        <v>3.97</v>
      </c>
      <c r="K1615" s="69">
        <v>99</v>
      </c>
      <c r="L1615" s="68">
        <v>637</v>
      </c>
      <c r="M1615" s="8">
        <f t="shared" si="129"/>
        <v>6.4343434343434343</v>
      </c>
      <c r="N1615" s="2">
        <v>2.7519999999999998</v>
      </c>
      <c r="O1615" s="69">
        <v>99</v>
      </c>
      <c r="P1615" s="181">
        <f t="shared" si="130"/>
        <v>2.8712715855572997</v>
      </c>
      <c r="Q1615" s="77" t="s">
        <v>716</v>
      </c>
      <c r="V1615" s="84">
        <v>0.4201388888888889</v>
      </c>
      <c r="W1615" s="85">
        <v>0.57638888888888895</v>
      </c>
      <c r="X1615" s="86">
        <f t="shared" si="131"/>
        <v>0.15625000000000006</v>
      </c>
    </row>
    <row r="1616" spans="1:24" x14ac:dyDescent="0.3">
      <c r="A1616" s="44" t="s">
        <v>10659</v>
      </c>
      <c r="B1616" s="68" t="s">
        <v>10660</v>
      </c>
      <c r="C1616" s="2" t="s">
        <v>1</v>
      </c>
      <c r="D1616" s="2">
        <v>51</v>
      </c>
      <c r="E1616" s="6">
        <v>25249</v>
      </c>
      <c r="F1616" s="7">
        <v>43949.5153125</v>
      </c>
      <c r="G1616" s="69" t="s">
        <v>4</v>
      </c>
      <c r="H1616" s="68">
        <v>2698</v>
      </c>
      <c r="I1616" s="8">
        <f t="shared" si="128"/>
        <v>27.252525252525253</v>
      </c>
      <c r="J1616" s="2">
        <v>6.4880000000000004</v>
      </c>
      <c r="K1616" s="69">
        <v>99</v>
      </c>
      <c r="L1616" s="68">
        <v>253</v>
      </c>
      <c r="M1616" s="8">
        <f t="shared" si="129"/>
        <v>2.5555555555555554</v>
      </c>
      <c r="N1616" s="2">
        <v>1.5129999999999999</v>
      </c>
      <c r="O1616" s="69">
        <v>99</v>
      </c>
      <c r="P1616" s="181">
        <f t="shared" si="130"/>
        <v>10.664031620553361</v>
      </c>
      <c r="Q1616" s="77" t="s">
        <v>716</v>
      </c>
      <c r="V1616" s="84">
        <v>0.36874999999999997</v>
      </c>
      <c r="W1616" s="85">
        <v>0.52083333333333337</v>
      </c>
      <c r="X1616" s="86">
        <f t="shared" si="131"/>
        <v>0.1520833333333334</v>
      </c>
    </row>
    <row r="1617" spans="1:24" x14ac:dyDescent="0.3">
      <c r="A1617" s="44" t="s">
        <v>10661</v>
      </c>
      <c r="B1617" s="68" t="s">
        <v>10662</v>
      </c>
      <c r="C1617" s="2" t="s">
        <v>6</v>
      </c>
      <c r="D1617" s="2">
        <v>80</v>
      </c>
      <c r="E1617" s="6">
        <v>14365</v>
      </c>
      <c r="F1617" s="7">
        <v>43949.528148148151</v>
      </c>
      <c r="G1617" s="69" t="s">
        <v>4</v>
      </c>
      <c r="H1617" s="68">
        <v>1371</v>
      </c>
      <c r="I1617" s="8">
        <f t="shared" si="128"/>
        <v>13.71</v>
      </c>
      <c r="J1617" s="2">
        <v>3.7639999999999998</v>
      </c>
      <c r="K1617" s="69">
        <v>100</v>
      </c>
      <c r="L1617" s="68">
        <v>839</v>
      </c>
      <c r="M1617" s="8">
        <f t="shared" si="129"/>
        <v>8.39</v>
      </c>
      <c r="N1617" s="2">
        <v>2.835</v>
      </c>
      <c r="O1617" s="69">
        <v>100</v>
      </c>
      <c r="P1617" s="181">
        <f t="shared" si="130"/>
        <v>1.634088200238379</v>
      </c>
      <c r="Q1617" s="77" t="s">
        <v>716</v>
      </c>
      <c r="V1617" s="84">
        <v>0.39305555555555555</v>
      </c>
      <c r="W1617" s="85">
        <v>0.53472222222222221</v>
      </c>
      <c r="X1617" s="86">
        <f t="shared" si="131"/>
        <v>0.14166666666666666</v>
      </c>
    </row>
    <row r="1618" spans="1:24" x14ac:dyDescent="0.3">
      <c r="A1618" s="44" t="s">
        <v>10663</v>
      </c>
      <c r="B1618" s="68" t="s">
        <v>7449</v>
      </c>
      <c r="C1618" s="2" t="s">
        <v>1</v>
      </c>
      <c r="D1618" s="2">
        <v>47</v>
      </c>
      <c r="E1618" s="6">
        <v>26485</v>
      </c>
      <c r="F1618" s="7">
        <v>43949.540266203701</v>
      </c>
      <c r="G1618" s="69" t="s">
        <v>4</v>
      </c>
      <c r="H1618" s="68">
        <v>1462</v>
      </c>
      <c r="I1618" s="8">
        <f t="shared" si="128"/>
        <v>14.62</v>
      </c>
      <c r="J1618" s="2">
        <v>4.508</v>
      </c>
      <c r="K1618" s="69">
        <v>100</v>
      </c>
      <c r="L1618" s="68">
        <v>350</v>
      </c>
      <c r="M1618" s="8">
        <f t="shared" si="129"/>
        <v>3.5</v>
      </c>
      <c r="N1618" s="2">
        <v>2.0870000000000002</v>
      </c>
      <c r="O1618" s="69">
        <v>100</v>
      </c>
      <c r="P1618" s="181">
        <f t="shared" si="130"/>
        <v>4.177142857142857</v>
      </c>
      <c r="Q1618" s="77" t="s">
        <v>716</v>
      </c>
      <c r="V1618" s="84">
        <v>0.39999999999999997</v>
      </c>
      <c r="W1618" s="85">
        <v>0.54513888888888895</v>
      </c>
      <c r="X1618" s="86">
        <f t="shared" si="131"/>
        <v>0.14513888888888898</v>
      </c>
    </row>
    <row r="1619" spans="1:24" x14ac:dyDescent="0.3">
      <c r="A1619" s="44" t="s">
        <v>10664</v>
      </c>
      <c r="B1619" s="68" t="s">
        <v>1210</v>
      </c>
      <c r="C1619" s="2" t="s">
        <v>1</v>
      </c>
      <c r="D1619" s="2">
        <v>68</v>
      </c>
      <c r="E1619" s="6">
        <v>18916</v>
      </c>
      <c r="F1619" s="7">
        <v>43949.559120370373</v>
      </c>
      <c r="G1619" s="69" t="s">
        <v>4</v>
      </c>
      <c r="H1619" s="68">
        <v>1527</v>
      </c>
      <c r="I1619" s="8">
        <f t="shared" si="128"/>
        <v>15.424242424242424</v>
      </c>
      <c r="J1619" s="2">
        <v>4.0609999999999999</v>
      </c>
      <c r="K1619" s="69">
        <v>99</v>
      </c>
      <c r="L1619" s="68">
        <v>445</v>
      </c>
      <c r="M1619" s="8">
        <f t="shared" si="129"/>
        <v>4.4949494949494948</v>
      </c>
      <c r="N1619" s="2">
        <v>2.1640000000000001</v>
      </c>
      <c r="O1619" s="69">
        <v>99</v>
      </c>
      <c r="P1619" s="181">
        <f t="shared" si="130"/>
        <v>3.4314606741573033</v>
      </c>
      <c r="Q1619" s="77" t="s">
        <v>716</v>
      </c>
      <c r="V1619" s="84">
        <v>0.41388888888888892</v>
      </c>
      <c r="W1619" s="85">
        <v>0.56597222222222221</v>
      </c>
      <c r="X1619" s="86">
        <f t="shared" si="131"/>
        <v>0.15208333333333329</v>
      </c>
    </row>
    <row r="1620" spans="1:24" x14ac:dyDescent="0.3">
      <c r="A1620" s="44" t="s">
        <v>10665</v>
      </c>
      <c r="B1620" s="68" t="s">
        <v>10666</v>
      </c>
      <c r="C1620" s="2" t="s">
        <v>6</v>
      </c>
      <c r="D1620" s="2">
        <v>76</v>
      </c>
      <c r="E1620" s="6">
        <v>16173</v>
      </c>
      <c r="F1620" s="7">
        <v>43949.587106481478</v>
      </c>
      <c r="G1620" s="69" t="s">
        <v>4</v>
      </c>
      <c r="H1620" s="68">
        <v>1755</v>
      </c>
      <c r="I1620" s="8">
        <f t="shared" si="128"/>
        <v>17.727272727272727</v>
      </c>
      <c r="J1620" s="2">
        <v>4.43</v>
      </c>
      <c r="K1620" s="69">
        <v>99</v>
      </c>
      <c r="L1620" s="68">
        <v>727</v>
      </c>
      <c r="M1620" s="8">
        <f t="shared" si="129"/>
        <v>7.3434343434343434</v>
      </c>
      <c r="N1620" s="2">
        <v>2.7559999999999998</v>
      </c>
      <c r="O1620" s="69">
        <v>99</v>
      </c>
      <c r="P1620" s="181">
        <f t="shared" si="130"/>
        <v>2.4140302613480054</v>
      </c>
      <c r="Q1620" s="77" t="s">
        <v>716</v>
      </c>
      <c r="V1620" s="84">
        <v>0.4284722222222222</v>
      </c>
      <c r="W1620" s="85">
        <v>0.59027777777777779</v>
      </c>
      <c r="X1620" s="86">
        <f t="shared" si="131"/>
        <v>0.16180555555555559</v>
      </c>
    </row>
    <row r="1621" spans="1:24" x14ac:dyDescent="0.3">
      <c r="A1621" s="44" t="s">
        <v>4945</v>
      </c>
      <c r="B1621" s="68" t="s">
        <v>4946</v>
      </c>
      <c r="C1621" s="2" t="s">
        <v>1</v>
      </c>
      <c r="D1621" s="2">
        <v>55</v>
      </c>
      <c r="E1621" s="6">
        <v>23743</v>
      </c>
      <c r="F1621" s="7">
        <v>43949.598043981481</v>
      </c>
      <c r="G1621" s="69" t="s">
        <v>4</v>
      </c>
      <c r="H1621" s="68">
        <v>1182</v>
      </c>
      <c r="I1621" s="8">
        <f t="shared" si="128"/>
        <v>11.82</v>
      </c>
      <c r="J1621" s="2">
        <v>4.37</v>
      </c>
      <c r="K1621" s="69">
        <v>100</v>
      </c>
      <c r="L1621" s="68">
        <v>279</v>
      </c>
      <c r="M1621" s="8">
        <f t="shared" si="129"/>
        <v>2.79</v>
      </c>
      <c r="N1621" s="2">
        <v>1.6220000000000001</v>
      </c>
      <c r="O1621" s="69">
        <v>100</v>
      </c>
      <c r="P1621" s="181">
        <f t="shared" si="130"/>
        <v>4.236559139784946</v>
      </c>
      <c r="Q1621" s="77" t="s">
        <v>716</v>
      </c>
      <c r="V1621" s="84">
        <v>0.45069444444444445</v>
      </c>
      <c r="W1621" s="85">
        <v>0.60416666666666663</v>
      </c>
      <c r="X1621" s="86">
        <f t="shared" si="131"/>
        <v>0.15347222222222218</v>
      </c>
    </row>
    <row r="1622" spans="1:24" x14ac:dyDescent="0.3">
      <c r="A1622" s="44" t="s">
        <v>10667</v>
      </c>
      <c r="B1622" s="68" t="s">
        <v>4124</v>
      </c>
      <c r="C1622" s="2" t="s">
        <v>1</v>
      </c>
      <c r="D1622" s="2">
        <v>44</v>
      </c>
      <c r="E1622" s="6">
        <v>27842</v>
      </c>
      <c r="F1622" s="7">
        <v>43949.625659722224</v>
      </c>
      <c r="G1622" s="69" t="s">
        <v>4</v>
      </c>
      <c r="H1622" s="68">
        <v>1637</v>
      </c>
      <c r="I1622" s="8">
        <f t="shared" si="128"/>
        <v>16.535353535353536</v>
      </c>
      <c r="J1622" s="2">
        <v>4.0540000000000003</v>
      </c>
      <c r="K1622" s="69">
        <v>99</v>
      </c>
      <c r="L1622" s="68">
        <v>270</v>
      </c>
      <c r="M1622" s="8">
        <f t="shared" si="129"/>
        <v>2.7272727272727271</v>
      </c>
      <c r="N1622" s="2">
        <v>1.5309999999999999</v>
      </c>
      <c r="O1622" s="69">
        <v>99</v>
      </c>
      <c r="P1622" s="181">
        <f t="shared" si="130"/>
        <v>6.0629629629629642</v>
      </c>
      <c r="Q1622" s="77" t="s">
        <v>716</v>
      </c>
      <c r="V1622" s="84">
        <v>0.47222222222222227</v>
      </c>
      <c r="W1622" s="85">
        <v>0.63194444444444442</v>
      </c>
      <c r="X1622" s="86">
        <f t="shared" si="131"/>
        <v>0.15972222222222215</v>
      </c>
    </row>
    <row r="1623" spans="1:24" x14ac:dyDescent="0.3">
      <c r="A1623" s="44" t="s">
        <v>10668</v>
      </c>
      <c r="B1623" s="68" t="s">
        <v>10669</v>
      </c>
      <c r="C1623" s="2" t="s">
        <v>1</v>
      </c>
      <c r="D1623" s="2">
        <v>62</v>
      </c>
      <c r="E1623" s="6">
        <v>21280</v>
      </c>
      <c r="F1623" s="7">
        <v>43949.651365740741</v>
      </c>
      <c r="G1623" s="69" t="s">
        <v>4</v>
      </c>
      <c r="H1623" s="68">
        <v>1777</v>
      </c>
      <c r="I1623" s="8">
        <f t="shared" si="128"/>
        <v>17.77</v>
      </c>
      <c r="J1623" s="2">
        <v>5.234</v>
      </c>
      <c r="K1623" s="69">
        <v>100</v>
      </c>
      <c r="L1623" s="68">
        <v>248</v>
      </c>
      <c r="M1623" s="8">
        <f t="shared" si="129"/>
        <v>2.48</v>
      </c>
      <c r="N1623" s="2">
        <v>1.605</v>
      </c>
      <c r="O1623" s="69">
        <v>100</v>
      </c>
      <c r="P1623" s="181">
        <f t="shared" si="130"/>
        <v>7.165322580645161</v>
      </c>
      <c r="Q1623" s="77" t="s">
        <v>716</v>
      </c>
      <c r="V1623" s="84">
        <v>0.4861111111111111</v>
      </c>
      <c r="W1623" s="85">
        <v>0.65625</v>
      </c>
      <c r="X1623" s="86">
        <f t="shared" si="131"/>
        <v>0.1701388888888889</v>
      </c>
    </row>
    <row r="1624" spans="1:24" x14ac:dyDescent="0.3">
      <c r="A1624" s="44" t="s">
        <v>10670</v>
      </c>
      <c r="B1624" s="68" t="s">
        <v>10671</v>
      </c>
      <c r="C1624" s="2" t="s">
        <v>1</v>
      </c>
      <c r="D1624" s="2">
        <v>47</v>
      </c>
      <c r="E1624" s="6">
        <v>26753</v>
      </c>
      <c r="F1624" s="7">
        <v>43949.661851851852</v>
      </c>
      <c r="G1624" s="69" t="s">
        <v>4</v>
      </c>
      <c r="H1624" s="68">
        <v>1426</v>
      </c>
      <c r="I1624" s="8">
        <f t="shared" si="128"/>
        <v>14.404040404040405</v>
      </c>
      <c r="J1624" s="2">
        <v>3.956</v>
      </c>
      <c r="K1624" s="69">
        <v>99</v>
      </c>
      <c r="L1624" s="68">
        <v>316</v>
      </c>
      <c r="M1624" s="8">
        <f t="shared" si="129"/>
        <v>3.191919191919192</v>
      </c>
      <c r="N1624" s="2">
        <v>2.117</v>
      </c>
      <c r="O1624" s="69">
        <v>99</v>
      </c>
      <c r="P1624" s="181">
        <f t="shared" si="130"/>
        <v>4.5126582278481013</v>
      </c>
      <c r="Q1624" s="77" t="s">
        <v>716</v>
      </c>
      <c r="V1624" s="84">
        <v>0.5131944444444444</v>
      </c>
      <c r="W1624" s="85">
        <v>0.66666666666666663</v>
      </c>
      <c r="X1624" s="86">
        <f t="shared" si="131"/>
        <v>0.15347222222222223</v>
      </c>
    </row>
    <row r="1625" spans="1:24" x14ac:dyDescent="0.3">
      <c r="A1625" s="44" t="s">
        <v>10672</v>
      </c>
      <c r="B1625" s="68" t="s">
        <v>45</v>
      </c>
      <c r="C1625" s="2" t="s">
        <v>1</v>
      </c>
      <c r="D1625" s="2">
        <v>57</v>
      </c>
      <c r="E1625" s="6">
        <v>22976</v>
      </c>
      <c r="F1625" s="7">
        <v>43949.675208333334</v>
      </c>
      <c r="G1625" s="69" t="s">
        <v>4</v>
      </c>
      <c r="H1625" s="68">
        <v>1526</v>
      </c>
      <c r="I1625" s="8">
        <f t="shared" si="128"/>
        <v>15.26</v>
      </c>
      <c r="J1625" s="2">
        <v>3.85</v>
      </c>
      <c r="K1625" s="69">
        <v>100</v>
      </c>
      <c r="L1625" s="68">
        <v>315</v>
      </c>
      <c r="M1625" s="8">
        <f t="shared" si="129"/>
        <v>3.15</v>
      </c>
      <c r="N1625" s="2">
        <v>1.8979999999999999</v>
      </c>
      <c r="O1625" s="69">
        <v>100</v>
      </c>
      <c r="P1625" s="181">
        <f t="shared" si="130"/>
        <v>4.8444444444444441</v>
      </c>
      <c r="Q1625" s="77" t="s">
        <v>716</v>
      </c>
      <c r="V1625" s="84">
        <v>0.49305555555555558</v>
      </c>
      <c r="W1625" s="85">
        <v>0.68055555555555547</v>
      </c>
      <c r="X1625" s="86">
        <f t="shared" si="131"/>
        <v>0.18749999999999989</v>
      </c>
    </row>
    <row r="1626" spans="1:24" x14ac:dyDescent="0.3">
      <c r="A1626" s="44" t="s">
        <v>10673</v>
      </c>
      <c r="B1626" s="68" t="s">
        <v>1303</v>
      </c>
      <c r="C1626" s="2" t="s">
        <v>1</v>
      </c>
      <c r="D1626" s="2">
        <v>43</v>
      </c>
      <c r="E1626" s="6">
        <v>28064</v>
      </c>
      <c r="F1626" s="7">
        <v>43950.514432870368</v>
      </c>
      <c r="G1626" s="69" t="s">
        <v>4</v>
      </c>
      <c r="H1626" s="68">
        <v>1132</v>
      </c>
      <c r="I1626" s="8">
        <f t="shared" si="128"/>
        <v>11.434343434343434</v>
      </c>
      <c r="J1626" s="2">
        <v>3.7389999999999999</v>
      </c>
      <c r="K1626" s="69">
        <v>99</v>
      </c>
      <c r="L1626" s="68">
        <v>311</v>
      </c>
      <c r="M1626" s="8">
        <f t="shared" si="129"/>
        <v>3.1414141414141414</v>
      </c>
      <c r="N1626" s="2">
        <v>1.98</v>
      </c>
      <c r="O1626" s="69">
        <v>99</v>
      </c>
      <c r="P1626" s="181">
        <f t="shared" si="130"/>
        <v>3.639871382636656</v>
      </c>
      <c r="Q1626" s="77" t="s">
        <v>716</v>
      </c>
      <c r="V1626" s="84">
        <v>0.375</v>
      </c>
      <c r="W1626" s="85">
        <v>0.52083333333333337</v>
      </c>
      <c r="X1626" s="86">
        <f t="shared" si="131"/>
        <v>0.14583333333333337</v>
      </c>
    </row>
    <row r="1627" spans="1:24" x14ac:dyDescent="0.3">
      <c r="A1627" s="44" t="s">
        <v>10674</v>
      </c>
      <c r="B1627" s="68" t="s">
        <v>1593</v>
      </c>
      <c r="C1627" s="2" t="s">
        <v>1</v>
      </c>
      <c r="D1627" s="2">
        <v>47</v>
      </c>
      <c r="E1627" s="6">
        <v>26585</v>
      </c>
      <c r="F1627" s="7">
        <v>43950.534456018519</v>
      </c>
      <c r="G1627" s="69" t="s">
        <v>4</v>
      </c>
      <c r="H1627" s="68">
        <v>1165</v>
      </c>
      <c r="I1627" s="8">
        <f t="shared" si="128"/>
        <v>11.767676767676768</v>
      </c>
      <c r="J1627" s="2">
        <v>3.31</v>
      </c>
      <c r="K1627" s="69">
        <v>99</v>
      </c>
      <c r="L1627" s="68">
        <v>393</v>
      </c>
      <c r="M1627" s="8">
        <f t="shared" si="129"/>
        <v>3.9696969696969697</v>
      </c>
      <c r="N1627" s="2">
        <v>2.0070000000000001</v>
      </c>
      <c r="O1627" s="69">
        <v>99</v>
      </c>
      <c r="P1627" s="181">
        <f t="shared" si="130"/>
        <v>2.9643765903307888</v>
      </c>
      <c r="Q1627" s="77" t="s">
        <v>716</v>
      </c>
      <c r="V1627" s="84">
        <v>0.38194444444444442</v>
      </c>
      <c r="W1627" s="85">
        <v>0.53819444444444442</v>
      </c>
      <c r="X1627" s="86">
        <f t="shared" si="131"/>
        <v>0.15625</v>
      </c>
    </row>
    <row r="1628" spans="1:24" x14ac:dyDescent="0.3">
      <c r="A1628" s="44" t="s">
        <v>4055</v>
      </c>
      <c r="B1628" s="68" t="s">
        <v>1148</v>
      </c>
      <c r="C1628" s="2" t="s">
        <v>1</v>
      </c>
      <c r="D1628" s="2">
        <v>56</v>
      </c>
      <c r="E1628" s="6">
        <v>23446</v>
      </c>
      <c r="F1628" s="7">
        <v>43950.546875</v>
      </c>
      <c r="G1628" s="69" t="s">
        <v>4</v>
      </c>
      <c r="H1628" s="68">
        <v>1743</v>
      </c>
      <c r="I1628" s="8">
        <f t="shared" si="128"/>
        <v>17.606060606060606</v>
      </c>
      <c r="J1628" s="2">
        <v>3.9430000000000001</v>
      </c>
      <c r="K1628" s="69">
        <v>99</v>
      </c>
      <c r="L1628" s="68">
        <v>278</v>
      </c>
      <c r="M1628" s="8">
        <f t="shared" si="129"/>
        <v>2.808080808080808</v>
      </c>
      <c r="N1628" s="2">
        <v>1.718</v>
      </c>
      <c r="O1628" s="69">
        <v>99</v>
      </c>
      <c r="P1628" s="181">
        <f t="shared" si="130"/>
        <v>6.2697841726618702</v>
      </c>
      <c r="Q1628" s="77" t="s">
        <v>716</v>
      </c>
      <c r="V1628" s="84">
        <v>0.38819444444444445</v>
      </c>
      <c r="W1628" s="85">
        <v>0.55208333333333337</v>
      </c>
      <c r="X1628" s="86">
        <f t="shared" si="131"/>
        <v>0.16388888888888892</v>
      </c>
    </row>
    <row r="1629" spans="1:24" x14ac:dyDescent="0.3">
      <c r="A1629" s="44" t="s">
        <v>10675</v>
      </c>
      <c r="B1629" s="68" t="s">
        <v>10676</v>
      </c>
      <c r="C1629" s="2" t="s">
        <v>1</v>
      </c>
      <c r="D1629" s="2">
        <v>56</v>
      </c>
      <c r="E1629" s="6">
        <v>23175</v>
      </c>
      <c r="F1629" s="7">
        <v>43950.556909722225</v>
      </c>
      <c r="G1629" s="69" t="s">
        <v>4</v>
      </c>
      <c r="H1629" s="68">
        <v>1978</v>
      </c>
      <c r="I1629" s="8">
        <f t="shared" si="128"/>
        <v>19.78</v>
      </c>
      <c r="J1629" s="2">
        <v>4.218</v>
      </c>
      <c r="K1629" s="69">
        <v>100</v>
      </c>
      <c r="L1629" s="68">
        <v>371</v>
      </c>
      <c r="M1629" s="8">
        <f t="shared" si="129"/>
        <v>3.71</v>
      </c>
      <c r="N1629" s="2">
        <v>1.9450000000000001</v>
      </c>
      <c r="O1629" s="69">
        <v>100</v>
      </c>
      <c r="P1629" s="181">
        <f t="shared" si="130"/>
        <v>5.3315363881401625</v>
      </c>
      <c r="Q1629" s="77" t="s">
        <v>716</v>
      </c>
      <c r="V1629" s="84">
        <v>0.3979166666666667</v>
      </c>
      <c r="W1629" s="85">
        <v>0.5625</v>
      </c>
      <c r="X1629" s="86">
        <f t="shared" si="131"/>
        <v>0.1645833333333333</v>
      </c>
    </row>
    <row r="1630" spans="1:24" x14ac:dyDescent="0.3">
      <c r="A1630" s="44" t="s">
        <v>4163</v>
      </c>
      <c r="B1630" s="68" t="s">
        <v>4164</v>
      </c>
      <c r="C1630" s="2" t="s">
        <v>1</v>
      </c>
      <c r="D1630" s="2">
        <v>61</v>
      </c>
      <c r="E1630" s="6">
        <v>21379</v>
      </c>
      <c r="F1630" s="7">
        <v>43950.57608796296</v>
      </c>
      <c r="G1630" s="69" t="s">
        <v>4</v>
      </c>
      <c r="H1630" s="68">
        <v>1822</v>
      </c>
      <c r="I1630" s="8">
        <f t="shared" si="128"/>
        <v>18.404040404040405</v>
      </c>
      <c r="J1630" s="2">
        <v>4.0579999999999998</v>
      </c>
      <c r="K1630" s="69">
        <v>99</v>
      </c>
      <c r="L1630" s="68">
        <v>467</v>
      </c>
      <c r="M1630" s="8">
        <f t="shared" si="129"/>
        <v>4.7171717171717171</v>
      </c>
      <c r="N1630" s="2">
        <v>2.3210000000000002</v>
      </c>
      <c r="O1630" s="69">
        <v>99</v>
      </c>
      <c r="P1630" s="181">
        <f t="shared" si="130"/>
        <v>3.9014989293361886</v>
      </c>
      <c r="Q1630" s="77" t="s">
        <v>716</v>
      </c>
      <c r="V1630" s="84">
        <v>0.43055555555555558</v>
      </c>
      <c r="W1630" s="85">
        <v>0.58333333333333337</v>
      </c>
      <c r="X1630" s="86">
        <f t="shared" si="131"/>
        <v>0.15277777777777779</v>
      </c>
    </row>
    <row r="1631" spans="1:24" x14ac:dyDescent="0.3">
      <c r="A1631" s="44" t="s">
        <v>4035</v>
      </c>
      <c r="B1631" s="68" t="s">
        <v>4036</v>
      </c>
      <c r="C1631" s="2" t="s">
        <v>1</v>
      </c>
      <c r="D1631" s="2">
        <v>68</v>
      </c>
      <c r="E1631" s="6">
        <v>18880</v>
      </c>
      <c r="F1631" s="7">
        <v>43950.587118055555</v>
      </c>
      <c r="G1631" s="69" t="s">
        <v>4</v>
      </c>
      <c r="H1631" s="68">
        <v>1719</v>
      </c>
      <c r="I1631" s="8">
        <f t="shared" si="128"/>
        <v>17.363636363636363</v>
      </c>
      <c r="J1631" s="2">
        <v>4.1689999999999996</v>
      </c>
      <c r="K1631" s="69">
        <v>99</v>
      </c>
      <c r="L1631" s="68">
        <v>437</v>
      </c>
      <c r="M1631" s="8">
        <f t="shared" si="129"/>
        <v>4.4141414141414144</v>
      </c>
      <c r="N1631" s="2">
        <v>2.1040000000000001</v>
      </c>
      <c r="O1631" s="69">
        <v>99</v>
      </c>
      <c r="P1631" s="181">
        <f t="shared" si="130"/>
        <v>3.9336384439359264</v>
      </c>
      <c r="Q1631" s="77" t="s">
        <v>716</v>
      </c>
      <c r="V1631" s="84">
        <v>0.44236111111111115</v>
      </c>
      <c r="W1631" s="85">
        <v>0.59375</v>
      </c>
      <c r="X1631" s="86">
        <f t="shared" si="131"/>
        <v>0.15138888888888885</v>
      </c>
    </row>
    <row r="1632" spans="1:24" x14ac:dyDescent="0.3">
      <c r="A1632" s="44" t="s">
        <v>10677</v>
      </c>
      <c r="B1632" s="68" t="s">
        <v>10678</v>
      </c>
      <c r="C1632" s="2" t="s">
        <v>6</v>
      </c>
      <c r="D1632" s="2">
        <v>45</v>
      </c>
      <c r="E1632" s="6">
        <v>27390</v>
      </c>
      <c r="F1632" s="7">
        <v>43950.621655092589</v>
      </c>
      <c r="G1632" s="69" t="s">
        <v>4</v>
      </c>
      <c r="H1632" s="68">
        <v>1622</v>
      </c>
      <c r="I1632" s="8">
        <f t="shared" si="128"/>
        <v>16.383838383838384</v>
      </c>
      <c r="J1632" s="2">
        <v>4.0019999999999998</v>
      </c>
      <c r="K1632" s="69">
        <v>99</v>
      </c>
      <c r="L1632" s="68">
        <v>252</v>
      </c>
      <c r="M1632" s="8">
        <f t="shared" si="129"/>
        <v>2.5454545454545454</v>
      </c>
      <c r="N1632" s="2">
        <v>1.58</v>
      </c>
      <c r="O1632" s="69">
        <v>99</v>
      </c>
      <c r="P1632" s="181">
        <f t="shared" si="130"/>
        <v>6.4365079365079367</v>
      </c>
      <c r="Q1632" s="77" t="s">
        <v>716</v>
      </c>
      <c r="V1632" s="84">
        <v>0.45763888888888887</v>
      </c>
      <c r="W1632" s="85">
        <v>0.625</v>
      </c>
      <c r="X1632" s="86">
        <f t="shared" si="131"/>
        <v>0.16736111111111113</v>
      </c>
    </row>
    <row r="1633" spans="1:24" x14ac:dyDescent="0.3">
      <c r="A1633" s="44" t="s">
        <v>10679</v>
      </c>
      <c r="B1633" s="68" t="s">
        <v>10680</v>
      </c>
      <c r="C1633" s="2" t="s">
        <v>1</v>
      </c>
      <c r="D1633" s="2">
        <v>63</v>
      </c>
      <c r="E1633" s="6">
        <v>20873</v>
      </c>
      <c r="F1633" s="7">
        <v>43950.637418981481</v>
      </c>
      <c r="G1633" s="69" t="s">
        <v>4</v>
      </c>
      <c r="H1633" s="68">
        <v>2309</v>
      </c>
      <c r="I1633" s="8">
        <f t="shared" si="128"/>
        <v>23.323232323232322</v>
      </c>
      <c r="J1633" s="2">
        <v>5.3940000000000001</v>
      </c>
      <c r="K1633" s="69">
        <v>99</v>
      </c>
      <c r="L1633" s="68">
        <v>407</v>
      </c>
      <c r="M1633" s="8">
        <f t="shared" si="129"/>
        <v>4.1111111111111107</v>
      </c>
      <c r="N1633" s="2">
        <v>2.3210000000000002</v>
      </c>
      <c r="O1633" s="69">
        <v>99</v>
      </c>
      <c r="P1633" s="181">
        <f t="shared" si="130"/>
        <v>5.6732186732186731</v>
      </c>
      <c r="Q1633" s="77" t="s">
        <v>716</v>
      </c>
      <c r="V1633" s="84">
        <v>0.51041666666666663</v>
      </c>
      <c r="W1633" s="85">
        <v>0.64236111111111105</v>
      </c>
      <c r="X1633" s="86">
        <f t="shared" si="131"/>
        <v>0.13194444444444442</v>
      </c>
    </row>
    <row r="1634" spans="1:24" x14ac:dyDescent="0.3">
      <c r="A1634" s="44" t="s">
        <v>11197</v>
      </c>
      <c r="B1634" s="68" t="s">
        <v>11198</v>
      </c>
      <c r="C1634" s="2" t="s">
        <v>6</v>
      </c>
      <c r="D1634" s="2">
        <v>75</v>
      </c>
      <c r="E1634" s="6">
        <v>16513</v>
      </c>
      <c r="F1634" s="7">
        <v>43955.524085648147</v>
      </c>
      <c r="G1634" s="69" t="s">
        <v>4</v>
      </c>
      <c r="H1634" s="68">
        <v>1497</v>
      </c>
      <c r="I1634" s="8">
        <f t="shared" si="128"/>
        <v>14.97</v>
      </c>
      <c r="J1634" s="2">
        <v>4.1280000000000001</v>
      </c>
      <c r="K1634" s="69">
        <v>100</v>
      </c>
      <c r="L1634" s="68">
        <v>557</v>
      </c>
      <c r="M1634" s="8">
        <f t="shared" si="129"/>
        <v>5.57</v>
      </c>
      <c r="N1634" s="2">
        <v>2.3620000000000001</v>
      </c>
      <c r="O1634" s="69">
        <v>100</v>
      </c>
      <c r="P1634" s="181">
        <f t="shared" si="130"/>
        <v>2.6876122082585279</v>
      </c>
      <c r="Q1634" s="77" t="s">
        <v>716</v>
      </c>
      <c r="V1634" s="84">
        <v>0.39027777777777778</v>
      </c>
      <c r="W1634" s="85">
        <v>0.53472222222222221</v>
      </c>
      <c r="X1634" s="86">
        <f t="shared" si="131"/>
        <v>0.14444444444444443</v>
      </c>
    </row>
    <row r="1635" spans="1:24" x14ac:dyDescent="0.3">
      <c r="A1635" s="44" t="s">
        <v>4021</v>
      </c>
      <c r="B1635" s="68" t="s">
        <v>4022</v>
      </c>
      <c r="C1635" s="2" t="s">
        <v>1</v>
      </c>
      <c r="D1635" s="2">
        <v>48</v>
      </c>
      <c r="E1635" s="6">
        <v>26134</v>
      </c>
      <c r="F1635" s="7">
        <v>43955.535613425927</v>
      </c>
      <c r="G1635" s="69" t="s">
        <v>4</v>
      </c>
      <c r="H1635" s="68">
        <v>1382</v>
      </c>
      <c r="I1635" s="8">
        <f t="shared" si="128"/>
        <v>13.95959595959596</v>
      </c>
      <c r="J1635" s="2">
        <v>4.2569999999999997</v>
      </c>
      <c r="K1635" s="69">
        <v>99</v>
      </c>
      <c r="L1635" s="68">
        <v>298</v>
      </c>
      <c r="M1635" s="8">
        <f t="shared" si="129"/>
        <v>3.0101010101010099</v>
      </c>
      <c r="N1635" s="2">
        <v>1.607</v>
      </c>
      <c r="O1635" s="69">
        <v>99</v>
      </c>
      <c r="P1635" s="181">
        <f t="shared" si="130"/>
        <v>4.6375838926174504</v>
      </c>
      <c r="Q1635" s="77" t="s">
        <v>716</v>
      </c>
      <c r="V1635" s="84">
        <v>0.3972222222222222</v>
      </c>
      <c r="W1635" s="85">
        <v>0.54861111111111105</v>
      </c>
      <c r="X1635" s="86">
        <f t="shared" si="131"/>
        <v>0.15138888888888885</v>
      </c>
    </row>
    <row r="1636" spans="1:24" x14ac:dyDescent="0.3">
      <c r="A1636" s="44" t="s">
        <v>11199</v>
      </c>
      <c r="B1636" s="68" t="s">
        <v>11200</v>
      </c>
      <c r="C1636" s="2" t="s">
        <v>6</v>
      </c>
      <c r="D1636" s="2">
        <v>84</v>
      </c>
      <c r="E1636" s="6">
        <v>13265</v>
      </c>
      <c r="F1636" s="7">
        <v>43955.5544212963</v>
      </c>
      <c r="G1636" s="69" t="s">
        <v>4</v>
      </c>
      <c r="H1636" s="68">
        <v>1840</v>
      </c>
      <c r="I1636" s="8">
        <f t="shared" si="128"/>
        <v>18.585858585858585</v>
      </c>
      <c r="J1636" s="2">
        <v>5.1879999999999997</v>
      </c>
      <c r="K1636" s="69">
        <v>99</v>
      </c>
      <c r="L1636" s="68">
        <v>609</v>
      </c>
      <c r="M1636" s="8">
        <f t="shared" si="129"/>
        <v>6.1515151515151514</v>
      </c>
      <c r="N1636" s="2">
        <v>2.9769999999999999</v>
      </c>
      <c r="O1636" s="69">
        <v>99</v>
      </c>
      <c r="P1636" s="181">
        <f t="shared" si="130"/>
        <v>3.0213464696223316</v>
      </c>
      <c r="Q1636" s="77" t="s">
        <v>716</v>
      </c>
      <c r="V1636" s="84">
        <v>0.41250000000000003</v>
      </c>
      <c r="W1636" s="85">
        <v>0.56944444444444442</v>
      </c>
      <c r="X1636" s="86">
        <f t="shared" si="131"/>
        <v>0.15694444444444439</v>
      </c>
    </row>
    <row r="1637" spans="1:24" x14ac:dyDescent="0.3">
      <c r="A1637" s="44" t="s">
        <v>5192</v>
      </c>
      <c r="B1637" s="68" t="s">
        <v>305</v>
      </c>
      <c r="C1637" s="2" t="s">
        <v>1</v>
      </c>
      <c r="D1637" s="2">
        <v>61</v>
      </c>
      <c r="E1637" s="6">
        <v>21521</v>
      </c>
      <c r="F1637" s="7">
        <v>43955.564953703702</v>
      </c>
      <c r="G1637" s="69" t="s">
        <v>4</v>
      </c>
      <c r="H1637" s="68">
        <v>2030</v>
      </c>
      <c r="I1637" s="8">
        <f t="shared" si="128"/>
        <v>20.3</v>
      </c>
      <c r="J1637" s="2">
        <v>5.25</v>
      </c>
      <c r="K1637" s="69">
        <v>100</v>
      </c>
      <c r="L1637" s="68">
        <v>386</v>
      </c>
      <c r="M1637" s="8">
        <f t="shared" si="129"/>
        <v>3.86</v>
      </c>
      <c r="N1637" s="2">
        <v>1.9019999999999999</v>
      </c>
      <c r="O1637" s="69">
        <v>100</v>
      </c>
      <c r="P1637" s="181">
        <f t="shared" si="130"/>
        <v>5.2590673575129534</v>
      </c>
      <c r="Q1637" s="77" t="s">
        <v>716</v>
      </c>
      <c r="V1637" s="84">
        <v>0.42708333333333331</v>
      </c>
      <c r="W1637" s="85">
        <v>0.58333333333333337</v>
      </c>
      <c r="X1637" s="86">
        <f t="shared" si="131"/>
        <v>0.15625000000000006</v>
      </c>
    </row>
    <row r="1638" spans="1:24" x14ac:dyDescent="0.3">
      <c r="A1638" s="44" t="s">
        <v>11201</v>
      </c>
      <c r="B1638" s="68" t="s">
        <v>11202</v>
      </c>
      <c r="C1638" s="2" t="s">
        <v>6</v>
      </c>
      <c r="D1638" s="2">
        <v>61</v>
      </c>
      <c r="E1638" s="6">
        <v>21455</v>
      </c>
      <c r="F1638" s="7">
        <v>43955.578668981485</v>
      </c>
      <c r="G1638" s="69" t="s">
        <v>4</v>
      </c>
      <c r="H1638" s="68">
        <v>1456</v>
      </c>
      <c r="I1638" s="8">
        <f t="shared" si="128"/>
        <v>14.56</v>
      </c>
      <c r="J1638" s="2">
        <v>4.1929999999999996</v>
      </c>
      <c r="K1638" s="69">
        <v>100</v>
      </c>
      <c r="L1638" s="68">
        <v>353</v>
      </c>
      <c r="M1638" s="8">
        <f t="shared" si="129"/>
        <v>3.53</v>
      </c>
      <c r="N1638" s="2">
        <v>1.8120000000000001</v>
      </c>
      <c r="O1638" s="69">
        <v>100</v>
      </c>
      <c r="P1638" s="181">
        <f t="shared" si="130"/>
        <v>4.1246458923512748</v>
      </c>
      <c r="Q1638" s="77" t="s">
        <v>716</v>
      </c>
      <c r="V1638" s="84">
        <v>0.43333333333333335</v>
      </c>
      <c r="W1638" s="85">
        <v>0.59722222222222221</v>
      </c>
      <c r="X1638" s="86">
        <f t="shared" si="131"/>
        <v>0.16388888888888886</v>
      </c>
    </row>
    <row r="1639" spans="1:24" x14ac:dyDescent="0.3">
      <c r="A1639" s="44" t="s">
        <v>4059</v>
      </c>
      <c r="B1639" s="68" t="s">
        <v>4060</v>
      </c>
      <c r="C1639" s="2" t="s">
        <v>1</v>
      </c>
      <c r="D1639" s="2">
        <v>53</v>
      </c>
      <c r="E1639" s="6">
        <v>24518</v>
      </c>
      <c r="F1639" s="7">
        <v>43955.592881944445</v>
      </c>
      <c r="G1639" s="69" t="s">
        <v>4</v>
      </c>
      <c r="H1639" s="68">
        <v>1570</v>
      </c>
      <c r="I1639" s="8">
        <f t="shared" si="128"/>
        <v>15.858585858585858</v>
      </c>
      <c r="J1639" s="2">
        <v>4.76</v>
      </c>
      <c r="K1639" s="69">
        <v>99</v>
      </c>
      <c r="L1639" s="68">
        <v>523</v>
      </c>
      <c r="M1639" s="8">
        <f t="shared" si="129"/>
        <v>5.2828282828282829</v>
      </c>
      <c r="N1639" s="2">
        <v>2.181</v>
      </c>
      <c r="O1639" s="69">
        <v>99</v>
      </c>
      <c r="P1639" s="181">
        <f t="shared" si="130"/>
        <v>3.0019120458891013</v>
      </c>
      <c r="Q1639" s="77" t="s">
        <v>716</v>
      </c>
      <c r="V1639" s="84">
        <v>0.46736111111111112</v>
      </c>
      <c r="W1639" s="85">
        <v>0.61805555555555558</v>
      </c>
      <c r="X1639" s="86">
        <f t="shared" si="131"/>
        <v>0.15069444444444446</v>
      </c>
    </row>
    <row r="1640" spans="1:24" x14ac:dyDescent="0.3">
      <c r="A1640" s="44" t="s">
        <v>11203</v>
      </c>
      <c r="B1640" s="68" t="s">
        <v>639</v>
      </c>
      <c r="C1640" s="2" t="s">
        <v>1</v>
      </c>
      <c r="D1640" s="2">
        <v>74</v>
      </c>
      <c r="E1640" s="6">
        <v>16887</v>
      </c>
      <c r="F1640" s="7">
        <v>43955.605706018519</v>
      </c>
      <c r="G1640" s="69" t="s">
        <v>4</v>
      </c>
      <c r="H1640" s="68">
        <v>2370</v>
      </c>
      <c r="I1640" s="8">
        <f t="shared" si="128"/>
        <v>23.939393939393938</v>
      </c>
      <c r="J1640" s="2">
        <v>5.3179999999999996</v>
      </c>
      <c r="K1640" s="69">
        <v>99</v>
      </c>
      <c r="L1640" s="68">
        <v>567</v>
      </c>
      <c r="M1640" s="8">
        <f t="shared" si="129"/>
        <v>5.7272727272727275</v>
      </c>
      <c r="N1640" s="2">
        <v>2.3420000000000001</v>
      </c>
      <c r="O1640" s="69">
        <v>99</v>
      </c>
      <c r="P1640" s="181">
        <f t="shared" si="130"/>
        <v>4.1798941798941796</v>
      </c>
      <c r="Q1640" s="77" t="s">
        <v>716</v>
      </c>
      <c r="V1640" s="84">
        <v>0.48125000000000001</v>
      </c>
      <c r="W1640" s="85">
        <v>0.63194444444444442</v>
      </c>
      <c r="X1640" s="86">
        <f t="shared" si="131"/>
        <v>0.15069444444444441</v>
      </c>
    </row>
    <row r="1641" spans="1:24" x14ac:dyDescent="0.3">
      <c r="A1641" s="44" t="s">
        <v>11204</v>
      </c>
      <c r="B1641" s="68" t="s">
        <v>11205</v>
      </c>
      <c r="C1641" s="2" t="s">
        <v>6</v>
      </c>
      <c r="D1641" s="2">
        <v>51</v>
      </c>
      <c r="E1641" s="6">
        <v>25031</v>
      </c>
      <c r="F1641" s="7">
        <v>43955.640439814815</v>
      </c>
      <c r="G1641" s="69" t="s">
        <v>4</v>
      </c>
      <c r="H1641" s="68">
        <v>738</v>
      </c>
      <c r="I1641" s="8">
        <f t="shared" si="128"/>
        <v>7.4545454545454541</v>
      </c>
      <c r="J1641" s="2">
        <v>2.1909999999999998</v>
      </c>
      <c r="K1641" s="69">
        <v>99</v>
      </c>
      <c r="L1641" s="68">
        <v>222</v>
      </c>
      <c r="M1641" s="8">
        <f t="shared" si="129"/>
        <v>2.2424242424242422</v>
      </c>
      <c r="N1641" s="2">
        <v>1.7330000000000001</v>
      </c>
      <c r="O1641" s="69">
        <v>99</v>
      </c>
      <c r="P1641" s="181">
        <f t="shared" si="130"/>
        <v>3.3243243243243246</v>
      </c>
      <c r="Q1641" s="77" t="s">
        <v>716</v>
      </c>
      <c r="V1641" s="84">
        <v>0.47500000000000003</v>
      </c>
      <c r="W1641" s="85">
        <v>0.64583333333333337</v>
      </c>
      <c r="X1641" s="86">
        <f t="shared" si="131"/>
        <v>0.17083333333333334</v>
      </c>
    </row>
    <row r="1642" spans="1:24" x14ac:dyDescent="0.3">
      <c r="A1642" s="44" t="s">
        <v>11206</v>
      </c>
      <c r="B1642" s="68" t="s">
        <v>8310</v>
      </c>
      <c r="C1642" s="2" t="s">
        <v>6</v>
      </c>
      <c r="D1642" s="2">
        <v>77</v>
      </c>
      <c r="E1642" s="6">
        <v>15716</v>
      </c>
      <c r="F1642" s="7">
        <v>43955.657361111109</v>
      </c>
      <c r="G1642" s="69" t="s">
        <v>4</v>
      </c>
      <c r="H1642" s="68">
        <v>2477</v>
      </c>
      <c r="I1642" s="8">
        <f t="shared" si="128"/>
        <v>25.020202020202021</v>
      </c>
      <c r="J1642" s="2">
        <v>5.5529999999999999</v>
      </c>
      <c r="K1642" s="69">
        <v>99</v>
      </c>
      <c r="L1642" s="68">
        <v>686</v>
      </c>
      <c r="M1642" s="8">
        <f t="shared" si="129"/>
        <v>6.9292929292929291</v>
      </c>
      <c r="N1642" s="2">
        <v>2.9180000000000001</v>
      </c>
      <c r="O1642" s="69">
        <v>99</v>
      </c>
      <c r="P1642" s="181">
        <f t="shared" si="130"/>
        <v>3.610787172011662</v>
      </c>
      <c r="Q1642" s="77" t="s">
        <v>716</v>
      </c>
      <c r="V1642" s="84">
        <v>0.51527777777777783</v>
      </c>
      <c r="W1642" s="85">
        <v>0.66666666666666663</v>
      </c>
      <c r="X1642" s="86">
        <f t="shared" si="131"/>
        <v>0.1513888888888888</v>
      </c>
    </row>
    <row r="1643" spans="1:24" x14ac:dyDescent="0.3">
      <c r="A1643" s="44" t="s">
        <v>11209</v>
      </c>
      <c r="B1643" s="68" t="s">
        <v>216</v>
      </c>
      <c r="C1643" s="2" t="s">
        <v>1</v>
      </c>
      <c r="D1643" s="2">
        <v>59</v>
      </c>
      <c r="E1643" s="6">
        <v>22114</v>
      </c>
      <c r="F1643" s="7">
        <v>43957.516111111108</v>
      </c>
      <c r="G1643" s="69" t="s">
        <v>4</v>
      </c>
      <c r="H1643" s="68">
        <v>1381</v>
      </c>
      <c r="I1643" s="8">
        <f t="shared" si="128"/>
        <v>13.94949494949495</v>
      </c>
      <c r="J1643" s="2">
        <v>4.109</v>
      </c>
      <c r="K1643" s="69">
        <v>99</v>
      </c>
      <c r="L1643" s="68">
        <v>416</v>
      </c>
      <c r="M1643" s="8">
        <f t="shared" si="129"/>
        <v>4.2020202020202024</v>
      </c>
      <c r="N1643" s="2">
        <v>2.09</v>
      </c>
      <c r="O1643" s="69">
        <v>99</v>
      </c>
      <c r="P1643" s="181">
        <f t="shared" si="130"/>
        <v>3.3197115384615383</v>
      </c>
      <c r="Q1643" s="77" t="s">
        <v>716</v>
      </c>
      <c r="V1643" s="84">
        <v>0.375</v>
      </c>
      <c r="W1643" s="85">
        <v>0.52083333333333337</v>
      </c>
      <c r="X1643" s="86">
        <f t="shared" si="131"/>
        <v>0.14583333333333337</v>
      </c>
    </row>
    <row r="1644" spans="1:24" x14ac:dyDescent="0.3">
      <c r="A1644" s="44" t="s">
        <v>4462</v>
      </c>
      <c r="B1644" s="68" t="s">
        <v>4463</v>
      </c>
      <c r="C1644" s="2" t="s">
        <v>1</v>
      </c>
      <c r="D1644" s="2">
        <v>45</v>
      </c>
      <c r="E1644" s="6">
        <v>27490</v>
      </c>
      <c r="F1644" s="7">
        <v>43957.526875000003</v>
      </c>
      <c r="G1644" s="69" t="s">
        <v>4</v>
      </c>
      <c r="H1644" s="68">
        <v>1619</v>
      </c>
      <c r="I1644" s="8">
        <f t="shared" si="128"/>
        <v>16.190000000000001</v>
      </c>
      <c r="J1644" s="2">
        <v>5.3540000000000001</v>
      </c>
      <c r="K1644" s="69">
        <v>100</v>
      </c>
      <c r="L1644" s="68">
        <v>349</v>
      </c>
      <c r="M1644" s="8">
        <f t="shared" si="129"/>
        <v>3.49</v>
      </c>
      <c r="N1644" s="2">
        <v>1.823</v>
      </c>
      <c r="O1644" s="69">
        <v>100</v>
      </c>
      <c r="P1644" s="181">
        <f t="shared" si="130"/>
        <v>4.6389684813753584</v>
      </c>
      <c r="Q1644" s="77" t="s">
        <v>716</v>
      </c>
      <c r="V1644" s="84">
        <v>0.3979166666666667</v>
      </c>
      <c r="W1644" s="85">
        <v>0.53472222222222221</v>
      </c>
      <c r="X1644" s="86">
        <f t="shared" si="131"/>
        <v>0.13680555555555551</v>
      </c>
    </row>
    <row r="1645" spans="1:24" x14ac:dyDescent="0.3">
      <c r="A1645" s="44" t="s">
        <v>11210</v>
      </c>
      <c r="B1645" s="68" t="s">
        <v>11211</v>
      </c>
      <c r="C1645" s="2" t="s">
        <v>6</v>
      </c>
      <c r="D1645" s="2">
        <v>53</v>
      </c>
      <c r="E1645" s="6">
        <v>24349</v>
      </c>
      <c r="F1645" s="7">
        <v>43957.538865740738</v>
      </c>
      <c r="G1645" s="69" t="s">
        <v>4</v>
      </c>
      <c r="H1645" s="68">
        <v>1012</v>
      </c>
      <c r="I1645" s="8">
        <f t="shared" si="128"/>
        <v>10.119999999999999</v>
      </c>
      <c r="J1645" s="2">
        <v>3.415</v>
      </c>
      <c r="K1645" s="69">
        <v>100</v>
      </c>
      <c r="L1645" s="68">
        <v>305</v>
      </c>
      <c r="M1645" s="8">
        <f t="shared" si="129"/>
        <v>3.05</v>
      </c>
      <c r="N1645" s="2">
        <v>1.9039999999999999</v>
      </c>
      <c r="O1645" s="69">
        <v>100</v>
      </c>
      <c r="P1645" s="181">
        <f t="shared" si="130"/>
        <v>3.3180327868852459</v>
      </c>
      <c r="Q1645" s="77" t="s">
        <v>716</v>
      </c>
      <c r="V1645" s="84">
        <v>0.3923611111111111</v>
      </c>
      <c r="W1645" s="85">
        <v>0.54861111111111105</v>
      </c>
      <c r="X1645" s="86">
        <f t="shared" si="131"/>
        <v>0.15624999999999994</v>
      </c>
    </row>
    <row r="1646" spans="1:24" x14ac:dyDescent="0.3">
      <c r="A1646" s="44" t="s">
        <v>4558</v>
      </c>
      <c r="B1646" s="68" t="s">
        <v>4559</v>
      </c>
      <c r="C1646" s="2" t="s">
        <v>1</v>
      </c>
      <c r="D1646" s="2">
        <v>78</v>
      </c>
      <c r="E1646" s="6">
        <v>15113</v>
      </c>
      <c r="F1646" s="7">
        <v>43957.555844907409</v>
      </c>
      <c r="G1646" s="69" t="s">
        <v>4</v>
      </c>
      <c r="H1646" s="68">
        <v>2200</v>
      </c>
      <c r="I1646" s="8">
        <f t="shared" si="128"/>
        <v>22.222222222222221</v>
      </c>
      <c r="J1646" s="2">
        <v>5.0540000000000003</v>
      </c>
      <c r="K1646" s="69">
        <v>99</v>
      </c>
      <c r="L1646" s="68">
        <v>568</v>
      </c>
      <c r="M1646" s="8">
        <f t="shared" si="129"/>
        <v>5.737373737373737</v>
      </c>
      <c r="N1646" s="2">
        <v>2.423</v>
      </c>
      <c r="O1646" s="69">
        <v>99</v>
      </c>
      <c r="P1646" s="181">
        <f t="shared" si="130"/>
        <v>3.8732394366197185</v>
      </c>
      <c r="Q1646" s="77" t="s">
        <v>716</v>
      </c>
      <c r="V1646" s="84">
        <v>0.43958333333333338</v>
      </c>
      <c r="W1646" s="85">
        <v>0.5625</v>
      </c>
      <c r="X1646" s="86">
        <f t="shared" si="131"/>
        <v>0.12291666666666662</v>
      </c>
    </row>
    <row r="1647" spans="1:24" x14ac:dyDescent="0.3">
      <c r="A1647" s="44" t="s">
        <v>5152</v>
      </c>
      <c r="B1647" s="68" t="s">
        <v>8</v>
      </c>
      <c r="C1647" s="2" t="s">
        <v>1</v>
      </c>
      <c r="D1647" s="2">
        <v>56</v>
      </c>
      <c r="E1647" s="6">
        <v>23389</v>
      </c>
      <c r="F1647" s="7">
        <v>43957.584016203706</v>
      </c>
      <c r="G1647" s="69" t="s">
        <v>4</v>
      </c>
      <c r="H1647" s="68">
        <v>2031</v>
      </c>
      <c r="I1647" s="8">
        <f t="shared" si="128"/>
        <v>20.515151515151516</v>
      </c>
      <c r="J1647" s="2">
        <v>4.9269999999999996</v>
      </c>
      <c r="K1647" s="69">
        <v>99</v>
      </c>
      <c r="L1647" s="68">
        <v>365</v>
      </c>
      <c r="M1647" s="8">
        <f t="shared" si="129"/>
        <v>3.6868686868686869</v>
      </c>
      <c r="N1647" s="2">
        <v>1.8049999999999999</v>
      </c>
      <c r="O1647" s="69">
        <v>99</v>
      </c>
      <c r="P1647" s="181">
        <f t="shared" si="130"/>
        <v>5.5643835616438357</v>
      </c>
      <c r="Q1647" s="77" t="s">
        <v>716</v>
      </c>
      <c r="V1647" s="84">
        <v>0.46319444444444446</v>
      </c>
      <c r="W1647" s="85">
        <v>0.59027777777777779</v>
      </c>
      <c r="X1647" s="86">
        <f t="shared" si="131"/>
        <v>0.12708333333333333</v>
      </c>
    </row>
    <row r="1648" spans="1:24" x14ac:dyDescent="0.3">
      <c r="A1648" s="44" t="s">
        <v>11212</v>
      </c>
      <c r="B1648" s="68" t="s">
        <v>5472</v>
      </c>
      <c r="C1648" s="2" t="s">
        <v>1</v>
      </c>
      <c r="D1648" s="2">
        <v>47</v>
      </c>
      <c r="E1648" s="6">
        <v>26770</v>
      </c>
      <c r="F1648" s="7">
        <v>43957.594571759262</v>
      </c>
      <c r="G1648" s="69" t="s">
        <v>4</v>
      </c>
      <c r="H1648" s="68">
        <v>1079</v>
      </c>
      <c r="I1648" s="8">
        <f t="shared" si="128"/>
        <v>10.8989898989899</v>
      </c>
      <c r="J1648" s="2">
        <v>3.6709999999999998</v>
      </c>
      <c r="K1648" s="69">
        <v>99</v>
      </c>
      <c r="L1648" s="68">
        <v>245</v>
      </c>
      <c r="M1648" s="8">
        <f t="shared" si="129"/>
        <v>2.4747474747474749</v>
      </c>
      <c r="N1648" s="2">
        <v>1.8029999999999999</v>
      </c>
      <c r="O1648" s="69">
        <v>99</v>
      </c>
      <c r="P1648" s="181">
        <f t="shared" si="130"/>
        <v>4.4040816326530612</v>
      </c>
      <c r="Q1648" s="77" t="s">
        <v>716</v>
      </c>
      <c r="V1648" s="84">
        <v>0.44861111111111113</v>
      </c>
      <c r="W1648" s="85">
        <v>0.60069444444444442</v>
      </c>
      <c r="X1648" s="86">
        <f t="shared" si="131"/>
        <v>0.15208333333333329</v>
      </c>
    </row>
    <row r="1649" spans="1:24" x14ac:dyDescent="0.3">
      <c r="A1649" s="44" t="s">
        <v>3641</v>
      </c>
      <c r="B1649" s="68" t="s">
        <v>373</v>
      </c>
      <c r="C1649" s="2" t="s">
        <v>6</v>
      </c>
      <c r="D1649" s="2">
        <v>54</v>
      </c>
      <c r="E1649" s="6">
        <v>24016</v>
      </c>
      <c r="F1649" s="7">
        <v>43957.624212962961</v>
      </c>
      <c r="G1649" s="69" t="s">
        <v>4</v>
      </c>
      <c r="H1649" s="68">
        <v>1248</v>
      </c>
      <c r="I1649" s="8">
        <f t="shared" si="128"/>
        <v>12.606060606060606</v>
      </c>
      <c r="J1649" s="2">
        <v>3.8460000000000001</v>
      </c>
      <c r="K1649" s="69">
        <v>99</v>
      </c>
      <c r="L1649" s="68">
        <v>289</v>
      </c>
      <c r="M1649" s="8">
        <f t="shared" si="129"/>
        <v>2.9191919191919191</v>
      </c>
      <c r="N1649" s="2">
        <v>1.788</v>
      </c>
      <c r="O1649" s="69">
        <v>99</v>
      </c>
      <c r="P1649" s="181">
        <f t="shared" si="130"/>
        <v>4.3183391003460203</v>
      </c>
      <c r="Q1649" s="77" t="s">
        <v>716</v>
      </c>
      <c r="V1649" s="84">
        <v>0.48749999999999999</v>
      </c>
      <c r="W1649" s="85">
        <v>0.63194444444444442</v>
      </c>
      <c r="X1649" s="86">
        <f t="shared" si="131"/>
        <v>0.14444444444444443</v>
      </c>
    </row>
    <row r="1650" spans="1:24" x14ac:dyDescent="0.3">
      <c r="A1650" s="44" t="s">
        <v>11213</v>
      </c>
      <c r="B1650" s="68" t="s">
        <v>11214</v>
      </c>
      <c r="C1650" s="2" t="s">
        <v>1</v>
      </c>
      <c r="D1650" s="2">
        <v>37</v>
      </c>
      <c r="E1650" s="6">
        <v>30377</v>
      </c>
      <c r="F1650" s="7">
        <v>43957.645497685182</v>
      </c>
      <c r="G1650" s="69" t="s">
        <v>4</v>
      </c>
      <c r="H1650" s="68">
        <v>1095</v>
      </c>
      <c r="I1650" s="8">
        <f t="shared" si="128"/>
        <v>11.060606060606061</v>
      </c>
      <c r="J1650" s="2">
        <v>3.6890000000000001</v>
      </c>
      <c r="K1650" s="69">
        <v>99</v>
      </c>
      <c r="L1650" s="68">
        <v>266</v>
      </c>
      <c r="M1650" s="8">
        <f t="shared" si="129"/>
        <v>2.6868686868686869</v>
      </c>
      <c r="N1650" s="2">
        <v>1.706</v>
      </c>
      <c r="O1650" s="69">
        <v>99</v>
      </c>
      <c r="P1650" s="181">
        <f t="shared" si="130"/>
        <v>4.1165413533834583</v>
      </c>
      <c r="Q1650" s="77" t="s">
        <v>716</v>
      </c>
      <c r="V1650" s="84">
        <v>0.52222222222222225</v>
      </c>
      <c r="W1650" s="85">
        <v>0.65277777777777779</v>
      </c>
      <c r="X1650" s="86">
        <f t="shared" si="131"/>
        <v>0.13055555555555554</v>
      </c>
    </row>
    <row r="1651" spans="1:24" x14ac:dyDescent="0.3">
      <c r="A1651" s="44" t="s">
        <v>11215</v>
      </c>
      <c r="B1651" s="68" t="s">
        <v>11216</v>
      </c>
      <c r="C1651" s="2" t="s">
        <v>6</v>
      </c>
      <c r="D1651" s="2">
        <v>72</v>
      </c>
      <c r="E1651" s="6">
        <v>17655</v>
      </c>
      <c r="F1651" s="7">
        <v>43958.515428240738</v>
      </c>
      <c r="G1651" s="69" t="s">
        <v>4</v>
      </c>
      <c r="H1651" s="68">
        <v>1466</v>
      </c>
      <c r="I1651" s="8">
        <f t="shared" si="128"/>
        <v>14.808080808080808</v>
      </c>
      <c r="J1651" s="2">
        <v>4.3440000000000003</v>
      </c>
      <c r="K1651" s="69">
        <v>99</v>
      </c>
      <c r="L1651" s="68">
        <v>503</v>
      </c>
      <c r="M1651" s="8">
        <f t="shared" si="129"/>
        <v>5.0808080808080804</v>
      </c>
      <c r="N1651" s="2">
        <v>2.419</v>
      </c>
      <c r="O1651" s="69">
        <v>99</v>
      </c>
      <c r="P1651" s="181">
        <f t="shared" si="130"/>
        <v>2.9145129224652089</v>
      </c>
      <c r="Q1651" s="77" t="s">
        <v>716</v>
      </c>
      <c r="V1651" s="84">
        <v>0.37013888888888885</v>
      </c>
      <c r="W1651" s="85">
        <v>0.52083333333333337</v>
      </c>
      <c r="X1651" s="86">
        <f t="shared" si="131"/>
        <v>0.15069444444444452</v>
      </c>
    </row>
    <row r="1652" spans="1:24" x14ac:dyDescent="0.3">
      <c r="A1652" s="44" t="s">
        <v>11217</v>
      </c>
      <c r="B1652" s="68" t="s">
        <v>6314</v>
      </c>
      <c r="C1652" s="2" t="s">
        <v>1</v>
      </c>
      <c r="D1652" s="2">
        <v>51</v>
      </c>
      <c r="E1652" s="6">
        <v>25166</v>
      </c>
      <c r="F1652" s="7">
        <v>43958.52784722222</v>
      </c>
      <c r="G1652" s="69" t="s">
        <v>4</v>
      </c>
      <c r="H1652" s="68">
        <v>1446</v>
      </c>
      <c r="I1652" s="8">
        <f t="shared" si="128"/>
        <v>14.606060606060606</v>
      </c>
      <c r="J1652" s="2">
        <v>3.9039999999999999</v>
      </c>
      <c r="K1652" s="69">
        <v>99</v>
      </c>
      <c r="L1652" s="68">
        <v>357</v>
      </c>
      <c r="M1652" s="8">
        <f t="shared" si="129"/>
        <v>3.606060606060606</v>
      </c>
      <c r="N1652" s="2">
        <v>1.806</v>
      </c>
      <c r="O1652" s="69">
        <v>99</v>
      </c>
      <c r="P1652" s="181">
        <f t="shared" si="130"/>
        <v>4.0504201680672267</v>
      </c>
      <c r="Q1652" s="77" t="s">
        <v>716</v>
      </c>
      <c r="V1652" s="84">
        <v>0.3756944444444445</v>
      </c>
      <c r="W1652" s="85">
        <v>0.53472222222222221</v>
      </c>
      <c r="X1652" s="86">
        <f t="shared" si="131"/>
        <v>0.15902777777777771</v>
      </c>
    </row>
    <row r="1653" spans="1:24" x14ac:dyDescent="0.3">
      <c r="A1653" s="44" t="s">
        <v>4203</v>
      </c>
      <c r="B1653" s="68" t="s">
        <v>4204</v>
      </c>
      <c r="C1653" s="2" t="s">
        <v>1</v>
      </c>
      <c r="D1653" s="2">
        <v>55</v>
      </c>
      <c r="E1653" s="6">
        <v>23630</v>
      </c>
      <c r="F1653" s="7">
        <v>43958.540914351855</v>
      </c>
      <c r="G1653" s="69" t="s">
        <v>4</v>
      </c>
      <c r="H1653" s="68">
        <v>1998</v>
      </c>
      <c r="I1653" s="8">
        <f t="shared" si="128"/>
        <v>20.181818181818183</v>
      </c>
      <c r="J1653" s="2">
        <v>4.5830000000000002</v>
      </c>
      <c r="K1653" s="69">
        <v>99</v>
      </c>
      <c r="L1653" s="68">
        <v>353</v>
      </c>
      <c r="M1653" s="8">
        <f t="shared" si="129"/>
        <v>3.5656565656565657</v>
      </c>
      <c r="N1653" s="2">
        <v>1.97</v>
      </c>
      <c r="O1653" s="69">
        <v>99</v>
      </c>
      <c r="P1653" s="181">
        <f t="shared" si="130"/>
        <v>5.6600566572237963</v>
      </c>
      <c r="Q1653" s="77" t="s">
        <v>716</v>
      </c>
      <c r="V1653" s="84">
        <v>0.38750000000000001</v>
      </c>
      <c r="W1653" s="85">
        <v>0.54861111111111105</v>
      </c>
      <c r="X1653" s="86">
        <f t="shared" si="131"/>
        <v>0.16111111111111104</v>
      </c>
    </row>
    <row r="1654" spans="1:24" x14ac:dyDescent="0.3">
      <c r="A1654" s="44" t="s">
        <v>11218</v>
      </c>
      <c r="B1654" s="68" t="s">
        <v>4941</v>
      </c>
      <c r="C1654" s="2" t="s">
        <v>1</v>
      </c>
      <c r="D1654" s="2">
        <v>47</v>
      </c>
      <c r="E1654" s="6">
        <v>26651</v>
      </c>
      <c r="F1654" s="7">
        <v>43958.556296296294</v>
      </c>
      <c r="G1654" s="69" t="s">
        <v>4</v>
      </c>
      <c r="H1654" s="68">
        <v>1193</v>
      </c>
      <c r="I1654" s="8">
        <f t="shared" si="128"/>
        <v>11.93</v>
      </c>
      <c r="J1654" s="2">
        <v>3.3759999999999999</v>
      </c>
      <c r="K1654" s="69">
        <v>100</v>
      </c>
      <c r="L1654" s="68">
        <v>438</v>
      </c>
      <c r="M1654" s="8">
        <f t="shared" si="129"/>
        <v>4.38</v>
      </c>
      <c r="N1654" s="2">
        <v>2.0089999999999999</v>
      </c>
      <c r="O1654" s="69">
        <v>100</v>
      </c>
      <c r="P1654" s="181">
        <f t="shared" si="130"/>
        <v>2.7237442922374431</v>
      </c>
      <c r="Q1654" s="77" t="s">
        <v>716</v>
      </c>
      <c r="V1654" s="84">
        <v>0.4145833333333333</v>
      </c>
      <c r="W1654" s="85">
        <v>0.5625</v>
      </c>
      <c r="X1654" s="86">
        <f t="shared" si="131"/>
        <v>0.1479166666666667</v>
      </c>
    </row>
    <row r="1655" spans="1:24" x14ac:dyDescent="0.3">
      <c r="A1655" s="44" t="s">
        <v>4183</v>
      </c>
      <c r="B1655" s="68" t="s">
        <v>4184</v>
      </c>
      <c r="C1655" s="2" t="s">
        <v>1</v>
      </c>
      <c r="D1655" s="2">
        <v>47</v>
      </c>
      <c r="E1655" s="6">
        <v>26715</v>
      </c>
      <c r="F1655" s="7">
        <v>43958.566261574073</v>
      </c>
      <c r="G1655" s="69" t="s">
        <v>4</v>
      </c>
      <c r="H1655" s="68">
        <v>1154</v>
      </c>
      <c r="I1655" s="8">
        <f t="shared" si="128"/>
        <v>11.656565656565656</v>
      </c>
      <c r="J1655" s="2">
        <v>3.5859999999999999</v>
      </c>
      <c r="K1655" s="69">
        <v>99</v>
      </c>
      <c r="L1655" s="68">
        <v>258</v>
      </c>
      <c r="M1655" s="8">
        <f t="shared" si="129"/>
        <v>2.606060606060606</v>
      </c>
      <c r="N1655" s="2">
        <v>1.6459999999999999</v>
      </c>
      <c r="O1655" s="69">
        <v>99</v>
      </c>
      <c r="P1655" s="181">
        <f t="shared" si="130"/>
        <v>4.4728682170542635</v>
      </c>
      <c r="Q1655" s="77" t="s">
        <v>716</v>
      </c>
      <c r="V1655" s="84">
        <v>0.40972222222222227</v>
      </c>
      <c r="W1655" s="85">
        <v>0.57291666666666663</v>
      </c>
      <c r="X1655" s="86">
        <f t="shared" si="131"/>
        <v>0.16319444444444436</v>
      </c>
    </row>
    <row r="1656" spans="1:24" x14ac:dyDescent="0.3">
      <c r="A1656" s="44" t="s">
        <v>11219</v>
      </c>
      <c r="B1656" s="68" t="s">
        <v>11220</v>
      </c>
      <c r="C1656" s="2" t="s">
        <v>1</v>
      </c>
      <c r="D1656" s="2">
        <v>64</v>
      </c>
      <c r="E1656" s="6">
        <v>20514</v>
      </c>
      <c r="F1656" s="7">
        <v>43958.589432870373</v>
      </c>
      <c r="G1656" s="69" t="s">
        <v>4</v>
      </c>
      <c r="H1656" s="68">
        <v>1410</v>
      </c>
      <c r="I1656" s="8">
        <f t="shared" si="128"/>
        <v>14.242424242424242</v>
      </c>
      <c r="J1656" s="2">
        <v>4.5780000000000003</v>
      </c>
      <c r="K1656" s="69">
        <v>99</v>
      </c>
      <c r="L1656" s="68">
        <v>502</v>
      </c>
      <c r="M1656" s="8">
        <f t="shared" si="129"/>
        <v>5.0707070707070709</v>
      </c>
      <c r="N1656" s="2">
        <v>2.34</v>
      </c>
      <c r="O1656" s="69">
        <v>99</v>
      </c>
      <c r="P1656" s="181">
        <f t="shared" si="130"/>
        <v>2.8087649402390436</v>
      </c>
      <c r="Q1656" s="77" t="s">
        <v>716</v>
      </c>
      <c r="V1656" s="84">
        <v>0.44027777777777777</v>
      </c>
      <c r="W1656" s="85">
        <v>0.59722222222222221</v>
      </c>
      <c r="X1656" s="86">
        <f t="shared" si="131"/>
        <v>0.15694444444444444</v>
      </c>
    </row>
    <row r="1657" spans="1:24" x14ac:dyDescent="0.3">
      <c r="A1657" s="44" t="s">
        <v>3685</v>
      </c>
      <c r="B1657" s="68" t="s">
        <v>490</v>
      </c>
      <c r="C1657" s="2" t="s">
        <v>1</v>
      </c>
      <c r="D1657" s="2">
        <v>79</v>
      </c>
      <c r="E1657" s="6">
        <v>15078</v>
      </c>
      <c r="F1657" s="7">
        <v>43958.604618055557</v>
      </c>
      <c r="G1657" s="69" t="s">
        <v>4</v>
      </c>
      <c r="H1657" s="68">
        <v>2054</v>
      </c>
      <c r="I1657" s="8">
        <f t="shared" si="128"/>
        <v>20.54</v>
      </c>
      <c r="J1657" s="2">
        <v>3.9119999999999999</v>
      </c>
      <c r="K1657" s="69">
        <v>100</v>
      </c>
      <c r="L1657" s="68">
        <v>690</v>
      </c>
      <c r="M1657" s="8">
        <f t="shared" si="129"/>
        <v>6.9</v>
      </c>
      <c r="N1657" s="2">
        <v>2.6459999999999999</v>
      </c>
      <c r="O1657" s="69">
        <v>100</v>
      </c>
      <c r="P1657" s="181">
        <f t="shared" si="130"/>
        <v>2.9768115942028981</v>
      </c>
      <c r="Q1657" s="77" t="s">
        <v>716</v>
      </c>
      <c r="V1657" s="84">
        <v>0.46180555555555558</v>
      </c>
      <c r="W1657" s="85">
        <v>0.61111111111111105</v>
      </c>
      <c r="X1657" s="86">
        <f t="shared" si="131"/>
        <v>0.14930555555555547</v>
      </c>
    </row>
    <row r="1658" spans="1:24" x14ac:dyDescent="0.3">
      <c r="A1658" s="44" t="s">
        <v>11221</v>
      </c>
      <c r="B1658" s="68" t="s">
        <v>11222</v>
      </c>
      <c r="C1658" s="2" t="s">
        <v>1</v>
      </c>
      <c r="D1658" s="2">
        <v>71</v>
      </c>
      <c r="E1658" s="6">
        <v>17770</v>
      </c>
      <c r="F1658" s="7">
        <v>43958.613321759258</v>
      </c>
      <c r="G1658" s="69" t="s">
        <v>4</v>
      </c>
      <c r="H1658" s="68">
        <v>1997</v>
      </c>
      <c r="I1658" s="8">
        <f t="shared" si="128"/>
        <v>20.171717171717173</v>
      </c>
      <c r="J1658" s="2">
        <v>4.9489999999999998</v>
      </c>
      <c r="K1658" s="69">
        <v>99</v>
      </c>
      <c r="L1658" s="68">
        <v>358</v>
      </c>
      <c r="M1658" s="8">
        <f t="shared" si="129"/>
        <v>3.6161616161616164</v>
      </c>
      <c r="N1658" s="2">
        <v>1.988</v>
      </c>
      <c r="O1658" s="69">
        <v>99</v>
      </c>
      <c r="P1658" s="181">
        <f t="shared" si="130"/>
        <v>5.5782122905027931</v>
      </c>
      <c r="Q1658" s="77" t="s">
        <v>716</v>
      </c>
      <c r="V1658" s="84">
        <v>0.45347222222222222</v>
      </c>
      <c r="W1658" s="85">
        <v>0.61805555555555558</v>
      </c>
      <c r="X1658" s="86">
        <f t="shared" si="131"/>
        <v>0.16458333333333336</v>
      </c>
    </row>
    <row r="1659" spans="1:24" x14ac:dyDescent="0.3">
      <c r="A1659" s="44" t="s">
        <v>5094</v>
      </c>
      <c r="B1659" s="68" t="s">
        <v>5095</v>
      </c>
      <c r="C1659" s="2" t="s">
        <v>1</v>
      </c>
      <c r="D1659" s="2">
        <v>45</v>
      </c>
      <c r="E1659" s="6">
        <v>27299</v>
      </c>
      <c r="F1659" s="7">
        <v>43958.641643518517</v>
      </c>
      <c r="G1659" s="69" t="s">
        <v>4</v>
      </c>
      <c r="H1659" s="68">
        <v>1398</v>
      </c>
      <c r="I1659" s="8">
        <f t="shared" si="128"/>
        <v>14.121212121212121</v>
      </c>
      <c r="J1659" s="2">
        <v>4.5380000000000003</v>
      </c>
      <c r="K1659" s="69">
        <v>99</v>
      </c>
      <c r="L1659" s="68">
        <v>259</v>
      </c>
      <c r="M1659" s="8">
        <f t="shared" si="129"/>
        <v>2.6161616161616164</v>
      </c>
      <c r="N1659" s="2">
        <v>1.55</v>
      </c>
      <c r="O1659" s="69">
        <v>99</v>
      </c>
      <c r="P1659" s="181">
        <f t="shared" si="130"/>
        <v>5.3976833976833971</v>
      </c>
      <c r="Q1659" s="77" t="s">
        <v>716</v>
      </c>
      <c r="V1659" s="84">
        <v>0.47569444444444442</v>
      </c>
      <c r="W1659" s="85">
        <v>0.64583333333333337</v>
      </c>
      <c r="X1659" s="86">
        <f t="shared" si="131"/>
        <v>0.17013888888888895</v>
      </c>
    </row>
    <row r="1660" spans="1:24" x14ac:dyDescent="0.3">
      <c r="A1660" s="44" t="s">
        <v>11223</v>
      </c>
      <c r="B1660" s="68" t="s">
        <v>11224</v>
      </c>
      <c r="C1660" s="2" t="s">
        <v>6</v>
      </c>
      <c r="D1660" s="2">
        <v>57</v>
      </c>
      <c r="E1660" s="6">
        <v>22920</v>
      </c>
      <c r="F1660" s="7">
        <v>43958.656655092593</v>
      </c>
      <c r="G1660" s="69" t="s">
        <v>4</v>
      </c>
      <c r="H1660" s="68">
        <v>1323</v>
      </c>
      <c r="I1660" s="8">
        <f t="shared" si="128"/>
        <v>13.363636363636363</v>
      </c>
      <c r="J1660" s="2">
        <v>3.3359999999999999</v>
      </c>
      <c r="K1660" s="69">
        <v>99</v>
      </c>
      <c r="L1660" s="68">
        <v>661</v>
      </c>
      <c r="M1660" s="8">
        <f t="shared" si="129"/>
        <v>6.6767676767676765</v>
      </c>
      <c r="N1660" s="2">
        <v>2.5310000000000001</v>
      </c>
      <c r="O1660" s="69">
        <v>99</v>
      </c>
      <c r="P1660" s="181">
        <f t="shared" si="130"/>
        <v>2.0015128593040847</v>
      </c>
      <c r="Q1660" s="77" t="s">
        <v>716</v>
      </c>
      <c r="V1660" s="84">
        <v>0.50972222222222219</v>
      </c>
      <c r="W1660" s="85">
        <v>0.66319444444444442</v>
      </c>
      <c r="X1660" s="86">
        <f t="shared" si="131"/>
        <v>0.15347222222222223</v>
      </c>
    </row>
    <row r="1661" spans="1:24" x14ac:dyDescent="0.3">
      <c r="A1661" s="44" t="s">
        <v>11225</v>
      </c>
      <c r="B1661" s="68" t="s">
        <v>502</v>
      </c>
      <c r="C1661" s="2" t="s">
        <v>1</v>
      </c>
      <c r="D1661" s="2">
        <v>23</v>
      </c>
      <c r="E1661" s="6">
        <v>35201</v>
      </c>
      <c r="F1661" s="7">
        <v>43959.515405092592</v>
      </c>
      <c r="G1661" s="69" t="s">
        <v>4</v>
      </c>
      <c r="H1661" s="68">
        <v>1160</v>
      </c>
      <c r="I1661" s="8">
        <f t="shared" si="128"/>
        <v>11.717171717171718</v>
      </c>
      <c r="J1661" s="2">
        <v>3.766</v>
      </c>
      <c r="K1661" s="69">
        <v>99</v>
      </c>
      <c r="L1661" s="68">
        <v>376</v>
      </c>
      <c r="M1661" s="8">
        <f t="shared" si="129"/>
        <v>3.797979797979798</v>
      </c>
      <c r="N1661" s="2">
        <v>1.873</v>
      </c>
      <c r="O1661" s="69">
        <v>99</v>
      </c>
      <c r="P1661" s="181">
        <f t="shared" si="130"/>
        <v>3.0851063829787235</v>
      </c>
      <c r="Q1661" s="77" t="s">
        <v>716</v>
      </c>
      <c r="V1661" s="84">
        <v>0.37291666666666662</v>
      </c>
      <c r="W1661" s="85">
        <v>0.52083333333333337</v>
      </c>
      <c r="X1661" s="86">
        <f t="shared" si="131"/>
        <v>0.14791666666666675</v>
      </c>
    </row>
    <row r="1662" spans="1:24" x14ac:dyDescent="0.3">
      <c r="A1662" s="44" t="s">
        <v>4248</v>
      </c>
      <c r="B1662" s="68" t="s">
        <v>4249</v>
      </c>
      <c r="C1662" s="2" t="s">
        <v>1</v>
      </c>
      <c r="D1662" s="2">
        <v>50</v>
      </c>
      <c r="E1662" s="6">
        <v>25436</v>
      </c>
      <c r="F1662" s="7">
        <v>43959.525729166664</v>
      </c>
      <c r="G1662" s="69" t="s">
        <v>4</v>
      </c>
      <c r="H1662" s="68">
        <v>1867</v>
      </c>
      <c r="I1662" s="8">
        <f t="shared" si="128"/>
        <v>18.858585858585858</v>
      </c>
      <c r="J1662" s="2">
        <v>4.585</v>
      </c>
      <c r="K1662" s="69">
        <v>99</v>
      </c>
      <c r="L1662" s="68">
        <v>371</v>
      </c>
      <c r="M1662" s="8">
        <f t="shared" si="129"/>
        <v>3.7474747474747474</v>
      </c>
      <c r="N1662" s="2">
        <v>1.897</v>
      </c>
      <c r="O1662" s="69">
        <v>99</v>
      </c>
      <c r="P1662" s="181">
        <f t="shared" si="130"/>
        <v>5.0323450134770891</v>
      </c>
      <c r="Q1662" s="77" t="s">
        <v>716</v>
      </c>
      <c r="V1662" s="84">
        <v>0.3756944444444445</v>
      </c>
      <c r="W1662" s="85">
        <v>0.53472222222222221</v>
      </c>
      <c r="X1662" s="86">
        <f t="shared" si="131"/>
        <v>0.15902777777777771</v>
      </c>
    </row>
    <row r="1663" spans="1:24" x14ac:dyDescent="0.3">
      <c r="A1663" s="44" t="s">
        <v>4079</v>
      </c>
      <c r="B1663" s="68" t="s">
        <v>4080</v>
      </c>
      <c r="C1663" s="2" t="s">
        <v>1</v>
      </c>
      <c r="D1663" s="2">
        <v>51</v>
      </c>
      <c r="E1663" s="6">
        <v>25215</v>
      </c>
      <c r="F1663" s="7">
        <v>43959.540717592594</v>
      </c>
      <c r="G1663" s="69" t="s">
        <v>4</v>
      </c>
      <c r="H1663" s="68">
        <v>1447</v>
      </c>
      <c r="I1663" s="8">
        <f t="shared" si="128"/>
        <v>14.616161616161616</v>
      </c>
      <c r="J1663" s="2">
        <v>4.181</v>
      </c>
      <c r="K1663" s="69">
        <v>99</v>
      </c>
      <c r="L1663" s="68">
        <v>350</v>
      </c>
      <c r="M1663" s="8">
        <f t="shared" si="129"/>
        <v>3.5353535353535355</v>
      </c>
      <c r="N1663" s="2">
        <v>1.875</v>
      </c>
      <c r="O1663" s="69">
        <v>99</v>
      </c>
      <c r="P1663" s="181">
        <f t="shared" si="130"/>
        <v>4.1342857142857143</v>
      </c>
      <c r="Q1663" s="77" t="s">
        <v>716</v>
      </c>
      <c r="V1663" s="84">
        <v>0.38611111111111113</v>
      </c>
      <c r="W1663" s="85">
        <v>0.54861111111111105</v>
      </c>
      <c r="X1663" s="86">
        <f t="shared" si="131"/>
        <v>0.16249999999999992</v>
      </c>
    </row>
    <row r="1664" spans="1:24" x14ac:dyDescent="0.3">
      <c r="A1664" s="44" t="s">
        <v>11226</v>
      </c>
      <c r="B1664" s="68" t="s">
        <v>11227</v>
      </c>
      <c r="C1664" s="2" t="s">
        <v>1</v>
      </c>
      <c r="D1664" s="2">
        <v>59</v>
      </c>
      <c r="E1664" s="6">
        <v>22090</v>
      </c>
      <c r="F1664" s="7">
        <v>43959.563125000001</v>
      </c>
      <c r="G1664" s="69" t="s">
        <v>4</v>
      </c>
      <c r="H1664" s="68">
        <v>1395</v>
      </c>
      <c r="I1664" s="8">
        <f t="shared" si="128"/>
        <v>13.95</v>
      </c>
      <c r="J1664" s="2">
        <v>4.1550000000000002</v>
      </c>
      <c r="K1664" s="69">
        <v>100</v>
      </c>
      <c r="L1664" s="68">
        <v>284</v>
      </c>
      <c r="M1664" s="8">
        <f t="shared" si="129"/>
        <v>2.84</v>
      </c>
      <c r="N1664" s="2">
        <v>1.7849999999999999</v>
      </c>
      <c r="O1664" s="69">
        <v>100</v>
      </c>
      <c r="P1664" s="181">
        <f t="shared" si="130"/>
        <v>4.9119718309859151</v>
      </c>
      <c r="Q1664" s="77" t="s">
        <v>716</v>
      </c>
      <c r="V1664" s="84">
        <v>0.4069444444444445</v>
      </c>
      <c r="W1664" s="85">
        <v>0.56944444444444442</v>
      </c>
      <c r="X1664" s="86">
        <f t="shared" si="131"/>
        <v>0.16249999999999992</v>
      </c>
    </row>
    <row r="1665" spans="1:24" x14ac:dyDescent="0.3">
      <c r="A1665" s="44" t="s">
        <v>4902</v>
      </c>
      <c r="B1665" s="68" t="s">
        <v>4903</v>
      </c>
      <c r="C1665" s="2" t="s">
        <v>1</v>
      </c>
      <c r="D1665" s="2">
        <v>42</v>
      </c>
      <c r="E1665" s="6">
        <v>28447</v>
      </c>
      <c r="F1665" s="7">
        <v>43959.577569444446</v>
      </c>
      <c r="G1665" s="69" t="s">
        <v>4</v>
      </c>
      <c r="H1665" s="68">
        <v>1487</v>
      </c>
      <c r="I1665" s="8">
        <f t="shared" si="128"/>
        <v>15.020202020202021</v>
      </c>
      <c r="J1665" s="2">
        <v>4.774</v>
      </c>
      <c r="K1665" s="69">
        <v>99</v>
      </c>
      <c r="L1665" s="68">
        <v>296</v>
      </c>
      <c r="M1665" s="8">
        <f t="shared" si="129"/>
        <v>2.9898989898989901</v>
      </c>
      <c r="N1665" s="2">
        <v>1.6990000000000001</v>
      </c>
      <c r="O1665" s="69">
        <v>99</v>
      </c>
      <c r="P1665" s="181">
        <f t="shared" si="130"/>
        <v>5.0236486486486482</v>
      </c>
      <c r="Q1665" s="77" t="s">
        <v>716</v>
      </c>
      <c r="V1665" s="84">
        <v>0.41597222222222219</v>
      </c>
      <c r="W1665" s="85">
        <v>0.58333333333333337</v>
      </c>
      <c r="X1665" s="86">
        <f t="shared" si="131"/>
        <v>0.16736111111111118</v>
      </c>
    </row>
    <row r="1666" spans="1:24" x14ac:dyDescent="0.3">
      <c r="A1666" s="44" t="s">
        <v>4943</v>
      </c>
      <c r="B1666" s="68" t="s">
        <v>4944</v>
      </c>
      <c r="C1666" s="2" t="s">
        <v>1</v>
      </c>
      <c r="D1666" s="2">
        <v>49</v>
      </c>
      <c r="E1666" s="6">
        <v>25979</v>
      </c>
      <c r="F1666" s="7">
        <v>43959.589085648149</v>
      </c>
      <c r="G1666" s="69" t="s">
        <v>4</v>
      </c>
      <c r="H1666" s="68">
        <v>1972</v>
      </c>
      <c r="I1666" s="8">
        <f t="shared" si="128"/>
        <v>19.72</v>
      </c>
      <c r="J1666" s="2">
        <v>4.9240000000000004</v>
      </c>
      <c r="K1666" s="69">
        <v>100</v>
      </c>
      <c r="L1666" s="68">
        <v>392</v>
      </c>
      <c r="M1666" s="8">
        <f t="shared" si="129"/>
        <v>3.92</v>
      </c>
      <c r="N1666" s="2">
        <v>2.1019999999999999</v>
      </c>
      <c r="O1666" s="69">
        <v>100</v>
      </c>
      <c r="P1666" s="181">
        <f t="shared" si="130"/>
        <v>5.0306122448979593</v>
      </c>
      <c r="Q1666" s="77" t="s">
        <v>716</v>
      </c>
      <c r="V1666" s="84">
        <v>0.43611111111111112</v>
      </c>
      <c r="W1666" s="85">
        <v>0.59722222222222221</v>
      </c>
      <c r="X1666" s="86">
        <f t="shared" si="131"/>
        <v>0.16111111111111109</v>
      </c>
    </row>
    <row r="1667" spans="1:24" x14ac:dyDescent="0.3">
      <c r="A1667" s="44" t="s">
        <v>3362</v>
      </c>
      <c r="B1667" s="68" t="s">
        <v>1860</v>
      </c>
      <c r="C1667" s="2" t="s">
        <v>1</v>
      </c>
      <c r="D1667" s="2">
        <v>52</v>
      </c>
      <c r="E1667" s="6">
        <v>24615</v>
      </c>
      <c r="F1667" s="7">
        <v>43959.615995370368</v>
      </c>
      <c r="G1667" s="69" t="s">
        <v>4</v>
      </c>
      <c r="H1667" s="68">
        <v>1302</v>
      </c>
      <c r="I1667" s="8">
        <f t="shared" ref="I1667:I1730" si="132">H1667/K1667</f>
        <v>13.151515151515152</v>
      </c>
      <c r="J1667" s="2">
        <v>4.0110000000000001</v>
      </c>
      <c r="K1667" s="69">
        <v>99</v>
      </c>
      <c r="L1667" s="68">
        <v>361</v>
      </c>
      <c r="M1667" s="8">
        <f t="shared" ref="M1667:M1730" si="133">L1667/O1667</f>
        <v>3.6464646464646466</v>
      </c>
      <c r="N1667" s="2">
        <v>1.6739999999999999</v>
      </c>
      <c r="O1667" s="69">
        <v>99</v>
      </c>
      <c r="P1667" s="181">
        <f t="shared" ref="P1667:P1730" si="134">I1667/M1667</f>
        <v>3.6066481994459836</v>
      </c>
      <c r="Q1667" s="77" t="s">
        <v>716</v>
      </c>
      <c r="V1667" s="84">
        <v>0.45555555555555555</v>
      </c>
      <c r="W1667" s="85">
        <v>0.62152777777777779</v>
      </c>
      <c r="X1667" s="86">
        <f t="shared" ref="X1667:X1730" si="135">IF(AND(W1667&lt;&gt;0,V1667&lt;&gt;0),W1667-V1667,"No_data")</f>
        <v>0.16597222222222224</v>
      </c>
    </row>
    <row r="1668" spans="1:24" x14ac:dyDescent="0.3">
      <c r="A1668" s="44" t="s">
        <v>3173</v>
      </c>
      <c r="B1668" s="68" t="s">
        <v>1014</v>
      </c>
      <c r="C1668" s="2" t="s">
        <v>1</v>
      </c>
      <c r="D1668" s="2">
        <v>81</v>
      </c>
      <c r="E1668" s="6">
        <v>14270</v>
      </c>
      <c r="F1668" s="7">
        <v>43959.626157407409</v>
      </c>
      <c r="G1668" s="69" t="s">
        <v>4</v>
      </c>
      <c r="H1668" s="68">
        <v>1959</v>
      </c>
      <c r="I1668" s="8">
        <f t="shared" si="132"/>
        <v>19.787878787878789</v>
      </c>
      <c r="J1668" s="2">
        <v>4.8049999999999997</v>
      </c>
      <c r="K1668" s="69">
        <v>99</v>
      </c>
      <c r="L1668" s="68">
        <v>908</v>
      </c>
      <c r="M1668" s="8">
        <f t="shared" si="133"/>
        <v>9.1717171717171713</v>
      </c>
      <c r="N1668" s="2">
        <v>2.8719999999999999</v>
      </c>
      <c r="O1668" s="69">
        <v>99</v>
      </c>
      <c r="P1668" s="181">
        <f t="shared" si="134"/>
        <v>2.1574889867841414</v>
      </c>
      <c r="Q1668" s="77" t="s">
        <v>716</v>
      </c>
      <c r="V1668" s="84">
        <v>0.47847222222222219</v>
      </c>
      <c r="W1668" s="85">
        <v>0.63194444444444442</v>
      </c>
      <c r="X1668" s="86">
        <f t="shared" si="135"/>
        <v>0.15347222222222223</v>
      </c>
    </row>
    <row r="1669" spans="1:24" x14ac:dyDescent="0.3">
      <c r="A1669" s="44" t="s">
        <v>11228</v>
      </c>
      <c r="B1669" s="68" t="s">
        <v>11229</v>
      </c>
      <c r="C1669" s="2" t="s">
        <v>1</v>
      </c>
      <c r="D1669" s="2">
        <v>48</v>
      </c>
      <c r="E1669" s="6">
        <v>26119</v>
      </c>
      <c r="F1669" s="7">
        <v>43959.638055555559</v>
      </c>
      <c r="G1669" s="69" t="s">
        <v>4</v>
      </c>
      <c r="H1669" s="68">
        <v>2263</v>
      </c>
      <c r="I1669" s="8">
        <f t="shared" si="132"/>
        <v>22.858585858585858</v>
      </c>
      <c r="J1669" s="2">
        <v>4.9359999999999999</v>
      </c>
      <c r="K1669" s="69">
        <v>99</v>
      </c>
      <c r="L1669" s="68">
        <v>437</v>
      </c>
      <c r="M1669" s="8">
        <f t="shared" si="133"/>
        <v>4.4141414141414144</v>
      </c>
      <c r="N1669" s="2">
        <v>2.08</v>
      </c>
      <c r="O1669" s="69">
        <v>99</v>
      </c>
      <c r="P1669" s="181">
        <f t="shared" si="134"/>
        <v>5.1784897025171617</v>
      </c>
      <c r="Q1669" s="77" t="s">
        <v>716</v>
      </c>
      <c r="V1669" s="84">
        <v>0.49305555555555558</v>
      </c>
      <c r="W1669" s="85">
        <v>0.64583333333333337</v>
      </c>
      <c r="X1669" s="86">
        <f t="shared" si="135"/>
        <v>0.15277777777777779</v>
      </c>
    </row>
    <row r="1670" spans="1:24" x14ac:dyDescent="0.3">
      <c r="A1670" s="44" t="s">
        <v>4748</v>
      </c>
      <c r="B1670" s="68" t="s">
        <v>4749</v>
      </c>
      <c r="C1670" s="2" t="s">
        <v>1</v>
      </c>
      <c r="D1670" s="2">
        <v>48</v>
      </c>
      <c r="E1670" s="6">
        <v>26404</v>
      </c>
      <c r="F1670" s="7">
        <v>43959.651597222219</v>
      </c>
      <c r="G1670" s="69" t="s">
        <v>4</v>
      </c>
      <c r="H1670" s="68">
        <v>1335</v>
      </c>
      <c r="I1670" s="8">
        <f t="shared" si="132"/>
        <v>13.35</v>
      </c>
      <c r="J1670" s="2">
        <v>3.891</v>
      </c>
      <c r="K1670" s="69">
        <v>100</v>
      </c>
      <c r="L1670" s="68">
        <v>293</v>
      </c>
      <c r="M1670" s="8">
        <f t="shared" si="133"/>
        <v>2.93</v>
      </c>
      <c r="N1670" s="2">
        <v>1.986</v>
      </c>
      <c r="O1670" s="69">
        <v>100</v>
      </c>
      <c r="P1670" s="181">
        <f t="shared" si="134"/>
        <v>4.5563139931740615</v>
      </c>
      <c r="Q1670" s="77" t="s">
        <v>716</v>
      </c>
      <c r="V1670" s="84">
        <v>0.50208333333333333</v>
      </c>
      <c r="W1670" s="85">
        <v>0.65625</v>
      </c>
      <c r="X1670" s="86">
        <f t="shared" si="135"/>
        <v>0.15416666666666667</v>
      </c>
    </row>
    <row r="1671" spans="1:24" x14ac:dyDescent="0.3">
      <c r="A1671" s="44" t="s">
        <v>11230</v>
      </c>
      <c r="B1671" s="68" t="s">
        <v>5340</v>
      </c>
      <c r="C1671" s="2" t="s">
        <v>1</v>
      </c>
      <c r="D1671" s="2">
        <v>48</v>
      </c>
      <c r="E1671" s="6">
        <v>26282</v>
      </c>
      <c r="F1671" s="7">
        <v>43959.671527777777</v>
      </c>
      <c r="G1671" s="69" t="s">
        <v>4</v>
      </c>
      <c r="H1671" s="68">
        <v>1472</v>
      </c>
      <c r="I1671" s="8">
        <f t="shared" si="132"/>
        <v>14.72</v>
      </c>
      <c r="J1671" s="2">
        <v>4.09</v>
      </c>
      <c r="K1671" s="69">
        <v>100</v>
      </c>
      <c r="L1671" s="68">
        <v>344</v>
      </c>
      <c r="M1671" s="8">
        <f t="shared" si="133"/>
        <v>3.44</v>
      </c>
      <c r="N1671" s="2">
        <v>1.8979999999999999</v>
      </c>
      <c r="O1671" s="69">
        <v>100</v>
      </c>
      <c r="P1671" s="181">
        <f t="shared" si="134"/>
        <v>4.279069767441861</v>
      </c>
      <c r="Q1671" s="77" t="s">
        <v>11231</v>
      </c>
      <c r="V1671" s="84">
        <v>0.51111111111111118</v>
      </c>
      <c r="W1671" s="85">
        <v>0.68055555555555547</v>
      </c>
      <c r="X1671" s="86">
        <f t="shared" si="135"/>
        <v>0.16944444444444429</v>
      </c>
    </row>
    <row r="1672" spans="1:24" x14ac:dyDescent="0.3">
      <c r="A1672" s="44" t="s">
        <v>11232</v>
      </c>
      <c r="B1672" s="68" t="s">
        <v>138</v>
      </c>
      <c r="C1672" s="2" t="s">
        <v>1</v>
      </c>
      <c r="D1672" s="2">
        <v>49</v>
      </c>
      <c r="E1672" s="6">
        <v>26064</v>
      </c>
      <c r="F1672" s="7">
        <v>43962.514884259261</v>
      </c>
      <c r="G1672" s="69" t="s">
        <v>4</v>
      </c>
      <c r="H1672" s="68">
        <v>1289</v>
      </c>
      <c r="I1672" s="8">
        <f t="shared" si="132"/>
        <v>13.020202020202021</v>
      </c>
      <c r="J1672" s="2">
        <v>3.923</v>
      </c>
      <c r="K1672" s="69">
        <v>99</v>
      </c>
      <c r="L1672" s="68">
        <v>426</v>
      </c>
      <c r="M1672" s="8">
        <f t="shared" si="133"/>
        <v>4.3030303030303028</v>
      </c>
      <c r="N1672" s="2">
        <v>2.0720000000000001</v>
      </c>
      <c r="O1672" s="69">
        <v>99</v>
      </c>
      <c r="P1672" s="181">
        <f t="shared" si="134"/>
        <v>3.0258215962441319</v>
      </c>
      <c r="Q1672" s="77" t="s">
        <v>11231</v>
      </c>
      <c r="V1672" s="84">
        <v>0.37291666666666662</v>
      </c>
      <c r="W1672" s="85">
        <v>0.52083333333333337</v>
      </c>
      <c r="X1672" s="86">
        <f t="shared" si="135"/>
        <v>0.14791666666666675</v>
      </c>
    </row>
    <row r="1673" spans="1:24" x14ac:dyDescent="0.3">
      <c r="A1673" s="44" t="s">
        <v>4349</v>
      </c>
      <c r="B1673" s="68" t="s">
        <v>4350</v>
      </c>
      <c r="C1673" s="2" t="s">
        <v>1</v>
      </c>
      <c r="D1673" s="2">
        <v>60</v>
      </c>
      <c r="E1673" s="6">
        <v>21860</v>
      </c>
      <c r="F1673" s="7">
        <v>43962.529317129629</v>
      </c>
      <c r="G1673" s="69" t="s">
        <v>4</v>
      </c>
      <c r="H1673" s="68">
        <v>1977</v>
      </c>
      <c r="I1673" s="8">
        <f t="shared" si="132"/>
        <v>19.969696969696969</v>
      </c>
      <c r="J1673" s="2">
        <v>5.48</v>
      </c>
      <c r="K1673" s="69">
        <v>99</v>
      </c>
      <c r="L1673" s="68">
        <v>374</v>
      </c>
      <c r="M1673" s="8">
        <f t="shared" si="133"/>
        <v>3.7777777777777777</v>
      </c>
      <c r="N1673" s="2">
        <v>1.8979999999999999</v>
      </c>
      <c r="O1673" s="69">
        <v>99</v>
      </c>
      <c r="P1673" s="181">
        <f t="shared" si="134"/>
        <v>5.286096256684492</v>
      </c>
      <c r="Q1673" s="77" t="s">
        <v>11231</v>
      </c>
      <c r="V1673" s="84">
        <v>0.37916666666666665</v>
      </c>
      <c r="W1673" s="85">
        <v>0.53472222222222221</v>
      </c>
      <c r="X1673" s="86">
        <f t="shared" si="135"/>
        <v>0.15555555555555556</v>
      </c>
    </row>
    <row r="1674" spans="1:24" x14ac:dyDescent="0.3">
      <c r="A1674" s="44" t="s">
        <v>11233</v>
      </c>
      <c r="B1674" s="68" t="s">
        <v>11234</v>
      </c>
      <c r="C1674" s="2" t="s">
        <v>1</v>
      </c>
      <c r="D1674" s="2">
        <v>72</v>
      </c>
      <c r="E1674" s="6">
        <v>17552</v>
      </c>
      <c r="F1674" s="7">
        <v>43962.542662037034</v>
      </c>
      <c r="G1674" s="69" t="s">
        <v>4</v>
      </c>
      <c r="H1674" s="68">
        <v>2336</v>
      </c>
      <c r="I1674" s="8">
        <f t="shared" si="132"/>
        <v>23.36</v>
      </c>
      <c r="J1674" s="2">
        <v>5.6360000000000001</v>
      </c>
      <c r="K1674" s="69">
        <v>100</v>
      </c>
      <c r="L1674" s="68">
        <v>423</v>
      </c>
      <c r="M1674" s="8">
        <f t="shared" si="133"/>
        <v>4.2300000000000004</v>
      </c>
      <c r="N1674" s="2">
        <v>1.863</v>
      </c>
      <c r="O1674" s="69">
        <v>100</v>
      </c>
      <c r="P1674" s="181">
        <f t="shared" si="134"/>
        <v>5.5224586288416067</v>
      </c>
      <c r="Q1674" s="77" t="s">
        <v>11231</v>
      </c>
      <c r="V1674" s="84">
        <v>0.38472222222222219</v>
      </c>
      <c r="W1674" s="85">
        <v>0.54861111111111105</v>
      </c>
      <c r="X1674" s="86">
        <f t="shared" si="135"/>
        <v>0.16388888888888886</v>
      </c>
    </row>
    <row r="1675" spans="1:24" x14ac:dyDescent="0.3">
      <c r="A1675" s="44" t="s">
        <v>11235</v>
      </c>
      <c r="B1675" s="68" t="s">
        <v>11236</v>
      </c>
      <c r="C1675" s="2" t="s">
        <v>1</v>
      </c>
      <c r="D1675" s="2">
        <v>63</v>
      </c>
      <c r="E1675" s="6">
        <v>20871</v>
      </c>
      <c r="F1675" s="7">
        <v>43962.555474537039</v>
      </c>
      <c r="G1675" s="69" t="s">
        <v>4</v>
      </c>
      <c r="H1675" s="68">
        <v>1171</v>
      </c>
      <c r="I1675" s="8">
        <f t="shared" si="132"/>
        <v>11.828282828282829</v>
      </c>
      <c r="J1675" s="2">
        <v>4.0049999999999999</v>
      </c>
      <c r="K1675" s="69">
        <v>99</v>
      </c>
      <c r="L1675" s="68">
        <v>370</v>
      </c>
      <c r="M1675" s="8">
        <f t="shared" si="133"/>
        <v>3.7373737373737375</v>
      </c>
      <c r="N1675" s="2">
        <v>2.093</v>
      </c>
      <c r="O1675" s="69">
        <v>99</v>
      </c>
      <c r="P1675" s="181">
        <f t="shared" si="134"/>
        <v>3.1648648648648647</v>
      </c>
      <c r="Q1675" s="77" t="s">
        <v>11231</v>
      </c>
      <c r="V1675" s="84">
        <v>0.40902777777777777</v>
      </c>
      <c r="W1675" s="85">
        <v>0.5625</v>
      </c>
      <c r="X1675" s="86">
        <f t="shared" si="135"/>
        <v>0.15347222222222223</v>
      </c>
    </row>
    <row r="1676" spans="1:24" x14ac:dyDescent="0.3">
      <c r="A1676" s="44" t="s">
        <v>11237</v>
      </c>
      <c r="B1676" s="68" t="s">
        <v>11238</v>
      </c>
      <c r="C1676" s="2" t="s">
        <v>1</v>
      </c>
      <c r="D1676" s="2">
        <v>54</v>
      </c>
      <c r="E1676" s="6">
        <v>24206</v>
      </c>
      <c r="F1676" s="7">
        <v>43962.5778125</v>
      </c>
      <c r="G1676" s="69" t="s">
        <v>4</v>
      </c>
      <c r="H1676" s="68">
        <v>1793</v>
      </c>
      <c r="I1676" s="8">
        <f t="shared" si="132"/>
        <v>18.111111111111111</v>
      </c>
      <c r="J1676" s="2">
        <v>5.17</v>
      </c>
      <c r="K1676" s="69">
        <v>99</v>
      </c>
      <c r="L1676" s="68">
        <v>475</v>
      </c>
      <c r="M1676" s="8">
        <f t="shared" si="133"/>
        <v>4.7979797979797976</v>
      </c>
      <c r="N1676" s="2">
        <v>2.3119999999999998</v>
      </c>
      <c r="O1676" s="69">
        <v>99</v>
      </c>
      <c r="P1676" s="181">
        <f t="shared" si="134"/>
        <v>3.7747368421052636</v>
      </c>
      <c r="Q1676" s="77" t="s">
        <v>11231</v>
      </c>
      <c r="V1676" s="84">
        <v>0.44930555555555557</v>
      </c>
      <c r="W1676" s="85">
        <v>0.58333333333333337</v>
      </c>
      <c r="X1676" s="86">
        <f t="shared" si="135"/>
        <v>0.1340277777777778</v>
      </c>
    </row>
    <row r="1677" spans="1:24" x14ac:dyDescent="0.3">
      <c r="A1677" s="44" t="s">
        <v>4260</v>
      </c>
      <c r="B1677" s="68" t="s">
        <v>4261</v>
      </c>
      <c r="C1677" s="2" t="s">
        <v>1</v>
      </c>
      <c r="D1677" s="2">
        <v>59</v>
      </c>
      <c r="E1677" s="6">
        <v>22132</v>
      </c>
      <c r="F1677" s="7">
        <v>43962.590185185189</v>
      </c>
      <c r="G1677" s="69" t="s">
        <v>4</v>
      </c>
      <c r="H1677" s="68">
        <v>1649</v>
      </c>
      <c r="I1677" s="8">
        <f t="shared" si="132"/>
        <v>16.656565656565657</v>
      </c>
      <c r="J1677" s="2">
        <v>4.5490000000000004</v>
      </c>
      <c r="K1677" s="69">
        <v>99</v>
      </c>
      <c r="L1677" s="68">
        <v>371</v>
      </c>
      <c r="M1677" s="8">
        <f t="shared" si="133"/>
        <v>3.7474747474747474</v>
      </c>
      <c r="N1677" s="2">
        <v>2.012</v>
      </c>
      <c r="O1677" s="69">
        <v>99</v>
      </c>
      <c r="P1677" s="181">
        <f t="shared" si="134"/>
        <v>4.4447439353099734</v>
      </c>
      <c r="Q1677" s="77" t="s">
        <v>11231</v>
      </c>
      <c r="V1677" s="84">
        <v>0.43402777777777773</v>
      </c>
      <c r="W1677" s="85">
        <v>0.59722222222222221</v>
      </c>
      <c r="X1677" s="86">
        <f t="shared" si="135"/>
        <v>0.16319444444444448</v>
      </c>
    </row>
    <row r="1678" spans="1:24" x14ac:dyDescent="0.3">
      <c r="A1678" s="44" t="s">
        <v>11239</v>
      </c>
      <c r="B1678" s="68" t="s">
        <v>11240</v>
      </c>
      <c r="C1678" s="2" t="s">
        <v>6</v>
      </c>
      <c r="D1678" s="2">
        <v>24</v>
      </c>
      <c r="E1678" s="6">
        <v>34894</v>
      </c>
      <c r="F1678" s="7">
        <v>43962.61310185185</v>
      </c>
      <c r="G1678" s="69" t="s">
        <v>4</v>
      </c>
      <c r="H1678" s="68">
        <v>878</v>
      </c>
      <c r="I1678" s="8">
        <f t="shared" si="132"/>
        <v>8.7799999999999994</v>
      </c>
      <c r="J1678" s="2">
        <v>3.302</v>
      </c>
      <c r="K1678" s="69">
        <v>100</v>
      </c>
      <c r="L1678" s="68">
        <v>367</v>
      </c>
      <c r="M1678" s="8">
        <f t="shared" si="133"/>
        <v>3.67</v>
      </c>
      <c r="N1678" s="2">
        <v>1.9279999999999999</v>
      </c>
      <c r="O1678" s="69">
        <v>100</v>
      </c>
      <c r="P1678" s="181">
        <f t="shared" si="134"/>
        <v>2.3923705722070845</v>
      </c>
      <c r="Q1678" s="77" t="s">
        <v>11231</v>
      </c>
      <c r="V1678" s="84">
        <v>0.45902777777777781</v>
      </c>
      <c r="W1678" s="85">
        <v>0.61805555555555558</v>
      </c>
      <c r="X1678" s="86">
        <f t="shared" si="135"/>
        <v>0.15902777777777777</v>
      </c>
    </row>
    <row r="1679" spans="1:24" x14ac:dyDescent="0.3">
      <c r="A1679" s="44" t="s">
        <v>3734</v>
      </c>
      <c r="B1679" s="68" t="s">
        <v>622</v>
      </c>
      <c r="C1679" s="2" t="s">
        <v>1</v>
      </c>
      <c r="D1679" s="2">
        <v>53</v>
      </c>
      <c r="E1679" s="6">
        <v>24273</v>
      </c>
      <c r="F1679" s="7">
        <v>43962.627939814818</v>
      </c>
      <c r="G1679" s="69" t="s">
        <v>4</v>
      </c>
      <c r="H1679" s="68">
        <v>1466</v>
      </c>
      <c r="I1679" s="8">
        <f t="shared" si="132"/>
        <v>14.66</v>
      </c>
      <c r="J1679" s="2">
        <v>3.9239999999999999</v>
      </c>
      <c r="K1679" s="69">
        <v>100</v>
      </c>
      <c r="L1679" s="68">
        <v>382</v>
      </c>
      <c r="M1679" s="8">
        <f t="shared" si="133"/>
        <v>3.82</v>
      </c>
      <c r="N1679" s="2">
        <v>1.8</v>
      </c>
      <c r="O1679" s="69">
        <v>100</v>
      </c>
      <c r="P1679" s="181">
        <f t="shared" si="134"/>
        <v>3.837696335078534</v>
      </c>
      <c r="Q1679" s="77" t="s">
        <v>11231</v>
      </c>
      <c r="V1679" s="84">
        <v>0.46111111111111108</v>
      </c>
      <c r="W1679" s="85">
        <v>0.63194444444444442</v>
      </c>
      <c r="X1679" s="86">
        <f t="shared" si="135"/>
        <v>0.17083333333333334</v>
      </c>
    </row>
    <row r="1680" spans="1:24" x14ac:dyDescent="0.3">
      <c r="A1680" s="44" t="s">
        <v>11241</v>
      </c>
      <c r="B1680" s="68" t="s">
        <v>5881</v>
      </c>
      <c r="C1680" s="2" t="s">
        <v>1</v>
      </c>
      <c r="D1680" s="2">
        <v>49</v>
      </c>
      <c r="E1680" s="6">
        <v>25976</v>
      </c>
      <c r="F1680" s="7">
        <v>43962.639537037037</v>
      </c>
      <c r="G1680" s="69" t="s">
        <v>4</v>
      </c>
      <c r="H1680" s="68">
        <v>2118</v>
      </c>
      <c r="I1680" s="8">
        <f t="shared" si="132"/>
        <v>21.393939393939394</v>
      </c>
      <c r="J1680" s="2">
        <v>4.5599999999999996</v>
      </c>
      <c r="K1680" s="69">
        <v>99</v>
      </c>
      <c r="L1680" s="68">
        <v>431</v>
      </c>
      <c r="M1680" s="8">
        <f t="shared" si="133"/>
        <v>4.3535353535353538</v>
      </c>
      <c r="N1680" s="2">
        <v>1.8919999999999999</v>
      </c>
      <c r="O1680" s="69">
        <v>99</v>
      </c>
      <c r="P1680" s="181">
        <f t="shared" si="134"/>
        <v>4.91415313225058</v>
      </c>
      <c r="Q1680" s="77" t="s">
        <v>11231</v>
      </c>
      <c r="V1680" s="84">
        <v>0.4777777777777778</v>
      </c>
      <c r="W1680" s="85">
        <v>0.64583333333333337</v>
      </c>
      <c r="X1680" s="86">
        <f t="shared" si="135"/>
        <v>0.16805555555555557</v>
      </c>
    </row>
    <row r="1681" spans="1:24" x14ac:dyDescent="0.3">
      <c r="A1681" s="44" t="s">
        <v>11242</v>
      </c>
      <c r="B1681" s="68" t="s">
        <v>11243</v>
      </c>
      <c r="C1681" s="2" t="s">
        <v>6</v>
      </c>
      <c r="D1681" s="2">
        <v>22</v>
      </c>
      <c r="E1681" s="6">
        <v>35829</v>
      </c>
      <c r="F1681" s="7">
        <v>43962.650578703702</v>
      </c>
      <c r="G1681" s="69" t="s">
        <v>4</v>
      </c>
      <c r="H1681" s="68">
        <v>652</v>
      </c>
      <c r="I1681" s="8">
        <f t="shared" si="132"/>
        <v>6.5858585858585856</v>
      </c>
      <c r="J1681" s="2">
        <v>2.722</v>
      </c>
      <c r="K1681" s="69">
        <v>99</v>
      </c>
      <c r="L1681" s="68">
        <v>348</v>
      </c>
      <c r="M1681" s="8">
        <f t="shared" si="133"/>
        <v>3.5151515151515151</v>
      </c>
      <c r="N1681" s="2">
        <v>1.722</v>
      </c>
      <c r="O1681" s="69">
        <v>99</v>
      </c>
      <c r="P1681" s="181">
        <f t="shared" si="134"/>
        <v>1.8735632183908046</v>
      </c>
      <c r="Q1681" s="77" t="s">
        <v>11231</v>
      </c>
      <c r="V1681" s="84">
        <v>0.50902777777777775</v>
      </c>
      <c r="W1681" s="85">
        <v>0.65625</v>
      </c>
      <c r="X1681" s="86">
        <f t="shared" si="135"/>
        <v>0.14722222222222225</v>
      </c>
    </row>
    <row r="1682" spans="1:24" x14ac:dyDescent="0.3">
      <c r="A1682" s="44" t="s">
        <v>4506</v>
      </c>
      <c r="B1682" s="68" t="s">
        <v>1620</v>
      </c>
      <c r="C1682" s="2" t="s">
        <v>1</v>
      </c>
      <c r="D1682" s="2">
        <v>52</v>
      </c>
      <c r="E1682" s="6">
        <v>24828</v>
      </c>
      <c r="F1682" s="7">
        <v>43962.662881944445</v>
      </c>
      <c r="G1682" s="69" t="s">
        <v>4</v>
      </c>
      <c r="H1682" s="68">
        <v>1383</v>
      </c>
      <c r="I1682" s="8">
        <f t="shared" si="132"/>
        <v>13.969696969696969</v>
      </c>
      <c r="J1682" s="2">
        <v>4.2679999999999998</v>
      </c>
      <c r="K1682" s="69">
        <v>99</v>
      </c>
      <c r="L1682" s="68">
        <v>398</v>
      </c>
      <c r="M1682" s="8">
        <f t="shared" si="133"/>
        <v>4.0202020202020199</v>
      </c>
      <c r="N1682" s="2">
        <v>1.9790000000000001</v>
      </c>
      <c r="O1682" s="69">
        <v>99</v>
      </c>
      <c r="P1682" s="181">
        <f t="shared" si="134"/>
        <v>3.4748743718592965</v>
      </c>
      <c r="Q1682" s="77" t="s">
        <v>11231</v>
      </c>
      <c r="V1682" s="84">
        <v>0.49861111111111112</v>
      </c>
      <c r="W1682" s="85">
        <v>0.66666666666666663</v>
      </c>
      <c r="X1682" s="86">
        <f t="shared" si="135"/>
        <v>0.16805555555555551</v>
      </c>
    </row>
    <row r="1683" spans="1:24" x14ac:dyDescent="0.3">
      <c r="A1683" s="44" t="s">
        <v>11244</v>
      </c>
      <c r="B1683" s="68" t="s">
        <v>11245</v>
      </c>
      <c r="C1683" s="2" t="s">
        <v>6</v>
      </c>
      <c r="D1683" s="2">
        <v>59</v>
      </c>
      <c r="E1683" s="6">
        <v>22076</v>
      </c>
      <c r="F1683" s="7">
        <v>43963.438425925924</v>
      </c>
      <c r="G1683" s="69" t="s">
        <v>71</v>
      </c>
      <c r="H1683" s="68">
        <v>1753</v>
      </c>
      <c r="I1683" s="8">
        <f t="shared" si="132"/>
        <v>17.707070707070706</v>
      </c>
      <c r="J1683" s="2">
        <v>4.6820000000000004</v>
      </c>
      <c r="K1683" s="69">
        <v>99</v>
      </c>
      <c r="L1683" s="68">
        <v>247</v>
      </c>
      <c r="M1683" s="8">
        <f t="shared" si="133"/>
        <v>2.4949494949494948</v>
      </c>
      <c r="N1683" s="2">
        <v>1.4870000000000001</v>
      </c>
      <c r="O1683" s="69">
        <v>99</v>
      </c>
      <c r="P1683" s="181">
        <f t="shared" si="134"/>
        <v>7.097165991902834</v>
      </c>
      <c r="Q1683" s="77" t="s">
        <v>11231</v>
      </c>
      <c r="V1683" s="84">
        <v>0.44444444444444442</v>
      </c>
      <c r="W1683" s="85">
        <v>0.61805555555555558</v>
      </c>
      <c r="X1683" s="86">
        <f t="shared" si="135"/>
        <v>0.17361111111111116</v>
      </c>
    </row>
    <row r="1684" spans="1:24" x14ac:dyDescent="0.3">
      <c r="A1684" s="44" t="s">
        <v>11246</v>
      </c>
      <c r="B1684" s="68" t="s">
        <v>4657</v>
      </c>
      <c r="C1684" s="2" t="s">
        <v>1</v>
      </c>
      <c r="D1684" s="2">
        <v>3.8333333333333335</v>
      </c>
      <c r="E1684" s="6">
        <v>42562</v>
      </c>
      <c r="F1684" s="7">
        <v>43963.511759259258</v>
      </c>
      <c r="G1684" s="69" t="s">
        <v>4</v>
      </c>
      <c r="H1684" s="68">
        <v>1136</v>
      </c>
      <c r="I1684" s="8">
        <f t="shared" si="132"/>
        <v>11.36</v>
      </c>
      <c r="J1684" s="2">
        <v>3.9809999999999999</v>
      </c>
      <c r="K1684" s="69">
        <v>100</v>
      </c>
      <c r="L1684" s="68">
        <v>238</v>
      </c>
      <c r="M1684" s="8">
        <f t="shared" si="133"/>
        <v>2.38</v>
      </c>
      <c r="N1684" s="2">
        <v>1.482</v>
      </c>
      <c r="O1684" s="69">
        <v>100</v>
      </c>
      <c r="P1684" s="181">
        <f t="shared" si="134"/>
        <v>4.7731092436974789</v>
      </c>
      <c r="Q1684" s="77" t="s">
        <v>11231</v>
      </c>
      <c r="V1684" s="84">
        <v>0.37777777777777777</v>
      </c>
      <c r="W1684" s="85">
        <v>0.51736111111111105</v>
      </c>
      <c r="X1684" s="86">
        <f t="shared" si="135"/>
        <v>0.13958333333333328</v>
      </c>
    </row>
    <row r="1685" spans="1:24" x14ac:dyDescent="0.3">
      <c r="A1685" s="44" t="s">
        <v>4515</v>
      </c>
      <c r="B1685" s="68" t="s">
        <v>4516</v>
      </c>
      <c r="C1685" s="2" t="s">
        <v>1</v>
      </c>
      <c r="D1685" s="2">
        <v>50</v>
      </c>
      <c r="E1685" s="6">
        <v>25655</v>
      </c>
      <c r="F1685" s="7">
        <v>43963.52548611111</v>
      </c>
      <c r="G1685" s="69" t="s">
        <v>4</v>
      </c>
      <c r="H1685" s="68">
        <v>1316</v>
      </c>
      <c r="I1685" s="8">
        <f t="shared" si="132"/>
        <v>13.16</v>
      </c>
      <c r="J1685" s="2">
        <v>3.9359999999999999</v>
      </c>
      <c r="K1685" s="69">
        <v>100</v>
      </c>
      <c r="L1685" s="68">
        <v>367</v>
      </c>
      <c r="M1685" s="8">
        <f t="shared" si="133"/>
        <v>3.67</v>
      </c>
      <c r="N1685" s="2">
        <v>1.9490000000000001</v>
      </c>
      <c r="O1685" s="69">
        <v>100</v>
      </c>
      <c r="P1685" s="181">
        <f t="shared" si="134"/>
        <v>3.5858310626702998</v>
      </c>
      <c r="Q1685" s="77" t="s">
        <v>11231</v>
      </c>
      <c r="V1685" s="84">
        <v>0.37013888888888885</v>
      </c>
      <c r="W1685" s="85">
        <v>0.53125</v>
      </c>
      <c r="X1685" s="86">
        <f t="shared" si="135"/>
        <v>0.16111111111111115</v>
      </c>
    </row>
    <row r="1686" spans="1:24" x14ac:dyDescent="0.3">
      <c r="A1686" s="44" t="s">
        <v>11247</v>
      </c>
      <c r="B1686" s="68" t="s">
        <v>1614</v>
      </c>
      <c r="C1686" s="2" t="s">
        <v>1</v>
      </c>
      <c r="D1686" s="2">
        <v>72</v>
      </c>
      <c r="E1686" s="6">
        <v>17355</v>
      </c>
      <c r="F1686" s="7">
        <v>43963.538124999999</v>
      </c>
      <c r="G1686" s="69" t="s">
        <v>4</v>
      </c>
      <c r="H1686" s="68">
        <v>2101</v>
      </c>
      <c r="I1686" s="8">
        <f t="shared" si="132"/>
        <v>21.222222222222221</v>
      </c>
      <c r="J1686" s="2">
        <v>4.923</v>
      </c>
      <c r="K1686" s="69">
        <v>99</v>
      </c>
      <c r="L1686" s="68">
        <v>545</v>
      </c>
      <c r="M1686" s="8">
        <f t="shared" si="133"/>
        <v>5.5050505050505052</v>
      </c>
      <c r="N1686" s="2">
        <v>2.1349999999999998</v>
      </c>
      <c r="O1686" s="69">
        <v>99</v>
      </c>
      <c r="P1686" s="181">
        <f t="shared" si="134"/>
        <v>3.855045871559633</v>
      </c>
      <c r="Q1686" s="77" t="s">
        <v>11231</v>
      </c>
      <c r="V1686" s="84">
        <v>0.38541666666666669</v>
      </c>
      <c r="W1686" s="85">
        <v>0.54513888888888895</v>
      </c>
      <c r="X1686" s="86">
        <f t="shared" si="135"/>
        <v>0.15972222222222227</v>
      </c>
    </row>
    <row r="1687" spans="1:24" x14ac:dyDescent="0.3">
      <c r="A1687" s="44" t="s">
        <v>4737</v>
      </c>
      <c r="B1687" s="68" t="s">
        <v>4738</v>
      </c>
      <c r="C1687" s="2" t="s">
        <v>1</v>
      </c>
      <c r="D1687" s="2">
        <v>52</v>
      </c>
      <c r="E1687" s="6">
        <v>24970</v>
      </c>
      <c r="F1687" s="7">
        <v>43963.562465277777</v>
      </c>
      <c r="G1687" s="69" t="s">
        <v>4</v>
      </c>
      <c r="H1687" s="68">
        <v>1413</v>
      </c>
      <c r="I1687" s="8">
        <f t="shared" si="132"/>
        <v>14.272727272727273</v>
      </c>
      <c r="J1687" s="2">
        <v>4.1079999999999997</v>
      </c>
      <c r="K1687" s="69">
        <v>99</v>
      </c>
      <c r="L1687" s="68">
        <v>338</v>
      </c>
      <c r="M1687" s="8">
        <f t="shared" si="133"/>
        <v>3.4141414141414139</v>
      </c>
      <c r="N1687" s="2">
        <v>2.0499999999999998</v>
      </c>
      <c r="O1687" s="69">
        <v>99</v>
      </c>
      <c r="P1687" s="181">
        <f t="shared" si="134"/>
        <v>4.1804733727810657</v>
      </c>
      <c r="Q1687" s="77" t="s">
        <v>11231</v>
      </c>
      <c r="V1687" s="84">
        <v>0.40625</v>
      </c>
      <c r="W1687" s="85">
        <v>0.56597222222222221</v>
      </c>
      <c r="X1687" s="86">
        <f t="shared" si="135"/>
        <v>0.15972222222222221</v>
      </c>
    </row>
    <row r="1688" spans="1:24" x14ac:dyDescent="0.3">
      <c r="A1688" s="44" t="s">
        <v>11248</v>
      </c>
      <c r="B1688" s="68" t="s">
        <v>11249</v>
      </c>
      <c r="C1688" s="2" t="s">
        <v>1</v>
      </c>
      <c r="D1688" s="2">
        <v>65</v>
      </c>
      <c r="E1688" s="6">
        <v>20173</v>
      </c>
      <c r="F1688" s="7">
        <v>43963.57408564815</v>
      </c>
      <c r="G1688" s="69" t="s">
        <v>4</v>
      </c>
      <c r="H1688" s="68">
        <v>2067</v>
      </c>
      <c r="I1688" s="8">
        <f t="shared" si="132"/>
        <v>20.878787878787879</v>
      </c>
      <c r="J1688" s="2">
        <v>5.6630000000000003</v>
      </c>
      <c r="K1688" s="69">
        <v>99</v>
      </c>
      <c r="L1688" s="68">
        <v>382</v>
      </c>
      <c r="M1688" s="8">
        <f t="shared" si="133"/>
        <v>3.8585858585858586</v>
      </c>
      <c r="N1688" s="2">
        <v>2.0249999999999999</v>
      </c>
      <c r="O1688" s="69">
        <v>99</v>
      </c>
      <c r="P1688" s="181">
        <f t="shared" si="134"/>
        <v>5.4109947643979055</v>
      </c>
      <c r="Q1688" s="77" t="s">
        <v>11231</v>
      </c>
      <c r="V1688" s="84">
        <v>0.4152777777777778</v>
      </c>
      <c r="W1688" s="85">
        <v>0.57986111111111105</v>
      </c>
      <c r="X1688" s="86">
        <f t="shared" si="135"/>
        <v>0.16458333333333325</v>
      </c>
    </row>
    <row r="1689" spans="1:24" x14ac:dyDescent="0.3">
      <c r="A1689" s="44" t="s">
        <v>11250</v>
      </c>
      <c r="B1689" s="68" t="s">
        <v>45</v>
      </c>
      <c r="C1689" s="2" t="s">
        <v>1</v>
      </c>
      <c r="D1689" s="2">
        <v>69</v>
      </c>
      <c r="E1689" s="6">
        <v>18480</v>
      </c>
      <c r="F1689" s="7">
        <v>43963.603414351855</v>
      </c>
      <c r="G1689" s="69" t="s">
        <v>4</v>
      </c>
      <c r="H1689" s="68">
        <v>2336</v>
      </c>
      <c r="I1689" s="8">
        <f t="shared" si="132"/>
        <v>23.595959595959595</v>
      </c>
      <c r="J1689" s="2">
        <v>5.0810000000000004</v>
      </c>
      <c r="K1689" s="69">
        <v>99</v>
      </c>
      <c r="L1689" s="68">
        <v>350</v>
      </c>
      <c r="M1689" s="8">
        <f t="shared" si="133"/>
        <v>3.5353535353535355</v>
      </c>
      <c r="N1689" s="2">
        <v>1.746</v>
      </c>
      <c r="O1689" s="69">
        <v>99</v>
      </c>
      <c r="P1689" s="181">
        <f t="shared" si="134"/>
        <v>6.6742857142857135</v>
      </c>
      <c r="Q1689" s="77" t="s">
        <v>11231</v>
      </c>
      <c r="V1689" s="84">
        <v>0.4513888888888889</v>
      </c>
      <c r="W1689" s="85">
        <v>0.61111111111111105</v>
      </c>
      <c r="X1689" s="86">
        <f t="shared" si="135"/>
        <v>0.15972222222222215</v>
      </c>
    </row>
    <row r="1690" spans="1:24" x14ac:dyDescent="0.3">
      <c r="A1690" s="44" t="s">
        <v>3224</v>
      </c>
      <c r="B1690" s="68" t="s">
        <v>1070</v>
      </c>
      <c r="C1690" s="2" t="s">
        <v>1</v>
      </c>
      <c r="D1690" s="2">
        <v>52</v>
      </c>
      <c r="E1690" s="6">
        <v>24899</v>
      </c>
      <c r="F1690" s="7">
        <v>43963.626388888886</v>
      </c>
      <c r="G1690" s="69" t="s">
        <v>4</v>
      </c>
      <c r="H1690" s="68">
        <v>1770</v>
      </c>
      <c r="I1690" s="8">
        <f t="shared" si="132"/>
        <v>17.878787878787879</v>
      </c>
      <c r="J1690" s="2">
        <v>5.2569999999999997</v>
      </c>
      <c r="K1690" s="69">
        <v>99</v>
      </c>
      <c r="L1690" s="68">
        <v>290</v>
      </c>
      <c r="M1690" s="8">
        <f t="shared" si="133"/>
        <v>2.9292929292929295</v>
      </c>
      <c r="N1690" s="2">
        <v>1.774</v>
      </c>
      <c r="O1690" s="69">
        <v>99</v>
      </c>
      <c r="P1690" s="181">
        <f t="shared" si="134"/>
        <v>6.1034482758620685</v>
      </c>
      <c r="Q1690" s="77" t="s">
        <v>11231</v>
      </c>
      <c r="V1690" s="84">
        <v>0.4291666666666667</v>
      </c>
      <c r="W1690" s="85">
        <v>0.63194444444444442</v>
      </c>
      <c r="X1690" s="86">
        <f t="shared" si="135"/>
        <v>0.20277777777777772</v>
      </c>
    </row>
    <row r="1691" spans="1:24" x14ac:dyDescent="0.3">
      <c r="A1691" s="44" t="s">
        <v>3263</v>
      </c>
      <c r="B1691" s="68" t="s">
        <v>1776</v>
      </c>
      <c r="C1691" s="2" t="s">
        <v>1</v>
      </c>
      <c r="D1691" s="2">
        <v>54</v>
      </c>
      <c r="E1691" s="6">
        <v>23955</v>
      </c>
      <c r="F1691" s="7">
        <v>43963.637812499997</v>
      </c>
      <c r="G1691" s="69" t="s">
        <v>4</v>
      </c>
      <c r="H1691" s="68">
        <v>2118</v>
      </c>
      <c r="I1691" s="8">
        <f t="shared" si="132"/>
        <v>21.393939393939394</v>
      </c>
      <c r="J1691" s="2">
        <v>4.7759999999999998</v>
      </c>
      <c r="K1691" s="69">
        <v>99</v>
      </c>
      <c r="L1691" s="68">
        <v>315</v>
      </c>
      <c r="M1691" s="8">
        <f t="shared" si="133"/>
        <v>3.1818181818181817</v>
      </c>
      <c r="N1691" s="2">
        <v>1.837</v>
      </c>
      <c r="O1691" s="69">
        <v>99</v>
      </c>
      <c r="P1691" s="181">
        <f t="shared" si="134"/>
        <v>6.7238095238095239</v>
      </c>
      <c r="Q1691" s="77" t="s">
        <v>11231</v>
      </c>
      <c r="V1691" s="84">
        <v>0.48958333333333331</v>
      </c>
      <c r="W1691" s="85">
        <v>0.64583333333333337</v>
      </c>
      <c r="X1691" s="86">
        <f t="shared" si="135"/>
        <v>0.15625000000000006</v>
      </c>
    </row>
    <row r="1692" spans="1:24" x14ac:dyDescent="0.3">
      <c r="A1692" s="44" t="s">
        <v>11251</v>
      </c>
      <c r="B1692" s="68" t="s">
        <v>11252</v>
      </c>
      <c r="C1692" s="2" t="s">
        <v>6</v>
      </c>
      <c r="D1692" s="2">
        <v>83</v>
      </c>
      <c r="E1692" s="6">
        <v>13586</v>
      </c>
      <c r="F1692" s="7">
        <v>43963.666018518517</v>
      </c>
      <c r="G1692" s="69" t="s">
        <v>4</v>
      </c>
      <c r="H1692" s="68">
        <v>2078</v>
      </c>
      <c r="I1692" s="8">
        <f t="shared" si="132"/>
        <v>20.78</v>
      </c>
      <c r="J1692" s="2">
        <v>5.258</v>
      </c>
      <c r="K1692" s="69">
        <v>100</v>
      </c>
      <c r="L1692" s="68">
        <v>648</v>
      </c>
      <c r="M1692" s="8">
        <f t="shared" si="133"/>
        <v>6.48</v>
      </c>
      <c r="N1692" s="2">
        <v>2.504</v>
      </c>
      <c r="O1692" s="69">
        <v>100</v>
      </c>
      <c r="P1692" s="181">
        <f t="shared" si="134"/>
        <v>3.2067901234567899</v>
      </c>
      <c r="Q1692" s="77" t="s">
        <v>11231</v>
      </c>
      <c r="V1692" s="84">
        <v>0.53125</v>
      </c>
      <c r="W1692" s="85">
        <v>0.67361111111111116</v>
      </c>
      <c r="X1692" s="86">
        <f t="shared" si="135"/>
        <v>0.14236111111111116</v>
      </c>
    </row>
    <row r="1693" spans="1:24" x14ac:dyDescent="0.3">
      <c r="A1693" s="44" t="s">
        <v>11253</v>
      </c>
      <c r="B1693" s="68" t="s">
        <v>11254</v>
      </c>
      <c r="C1693" s="2" t="s">
        <v>6</v>
      </c>
      <c r="D1693" s="2">
        <v>33</v>
      </c>
      <c r="E1693" s="6">
        <v>31609</v>
      </c>
      <c r="F1693" s="7">
        <v>43963.676921296297</v>
      </c>
      <c r="G1693" s="69" t="s">
        <v>4</v>
      </c>
      <c r="H1693" s="68">
        <v>949</v>
      </c>
      <c r="I1693" s="8">
        <f t="shared" si="132"/>
        <v>9.49</v>
      </c>
      <c r="J1693" s="2">
        <v>2.952</v>
      </c>
      <c r="K1693" s="69">
        <v>100</v>
      </c>
      <c r="L1693" s="68">
        <v>304</v>
      </c>
      <c r="M1693" s="8">
        <f t="shared" si="133"/>
        <v>3.04</v>
      </c>
      <c r="N1693" s="2">
        <v>2.0049999999999999</v>
      </c>
      <c r="O1693" s="69">
        <v>100</v>
      </c>
      <c r="P1693" s="181">
        <f t="shared" si="134"/>
        <v>3.1217105263157894</v>
      </c>
      <c r="Q1693" s="77" t="s">
        <v>11255</v>
      </c>
      <c r="V1693" s="84">
        <v>0.51388888888888895</v>
      </c>
      <c r="W1693" s="85">
        <v>0.68402777777777779</v>
      </c>
      <c r="X1693" s="86">
        <f t="shared" si="135"/>
        <v>0.17013888888888884</v>
      </c>
    </row>
    <row r="1694" spans="1:24" x14ac:dyDescent="0.3">
      <c r="A1694" s="44" t="s">
        <v>11256</v>
      </c>
      <c r="B1694" s="68" t="s">
        <v>11257</v>
      </c>
      <c r="C1694" s="2" t="s">
        <v>6</v>
      </c>
      <c r="D1694" s="2">
        <v>57</v>
      </c>
      <c r="E1694" s="6">
        <v>22863</v>
      </c>
      <c r="F1694" s="7">
        <v>43963.703958333332</v>
      </c>
      <c r="G1694" s="69" t="s">
        <v>4</v>
      </c>
      <c r="H1694" s="68">
        <v>1337</v>
      </c>
      <c r="I1694" s="8">
        <f t="shared" si="132"/>
        <v>13.37</v>
      </c>
      <c r="J1694" s="2">
        <v>3.8519999999999999</v>
      </c>
      <c r="K1694" s="69">
        <v>100</v>
      </c>
      <c r="L1694" s="68">
        <v>346</v>
      </c>
      <c r="M1694" s="8">
        <f t="shared" si="133"/>
        <v>3.46</v>
      </c>
      <c r="N1694" s="2">
        <v>1.9970000000000001</v>
      </c>
      <c r="O1694" s="69">
        <v>100</v>
      </c>
      <c r="P1694" s="181">
        <f t="shared" si="134"/>
        <v>3.8641618497109826</v>
      </c>
      <c r="Q1694" s="77" t="s">
        <v>11258</v>
      </c>
      <c r="V1694" s="84">
        <v>0.53472222222222221</v>
      </c>
      <c r="W1694" s="85">
        <v>0.70833333333333337</v>
      </c>
      <c r="X1694" s="86">
        <f t="shared" si="135"/>
        <v>0.17361111111111116</v>
      </c>
    </row>
    <row r="1695" spans="1:24" x14ac:dyDescent="0.3">
      <c r="A1695" s="44" t="s">
        <v>11259</v>
      </c>
      <c r="B1695" s="68" t="s">
        <v>11260</v>
      </c>
      <c r="C1695" s="2" t="s">
        <v>1</v>
      </c>
      <c r="D1695" s="2">
        <v>57</v>
      </c>
      <c r="E1695" s="6">
        <v>23090</v>
      </c>
      <c r="F1695" s="7">
        <v>43964.513564814813</v>
      </c>
      <c r="G1695" s="69" t="s">
        <v>4</v>
      </c>
      <c r="H1695" s="68">
        <v>2068</v>
      </c>
      <c r="I1695" s="8">
        <f t="shared" si="132"/>
        <v>20.68</v>
      </c>
      <c r="J1695" s="2">
        <v>4.7590000000000003</v>
      </c>
      <c r="K1695" s="69">
        <v>100</v>
      </c>
      <c r="L1695" s="68">
        <v>488</v>
      </c>
      <c r="M1695" s="8">
        <f t="shared" si="133"/>
        <v>4.88</v>
      </c>
      <c r="N1695" s="2">
        <v>2.492</v>
      </c>
      <c r="O1695" s="69">
        <v>100</v>
      </c>
      <c r="P1695" s="181">
        <f t="shared" si="134"/>
        <v>4.2377049180327866</v>
      </c>
      <c r="Q1695" s="77" t="s">
        <v>11258</v>
      </c>
      <c r="V1695" s="84">
        <v>0.36527777777777781</v>
      </c>
      <c r="W1695" s="85">
        <v>0.52083333333333337</v>
      </c>
      <c r="X1695" s="86">
        <f t="shared" si="135"/>
        <v>0.15555555555555556</v>
      </c>
    </row>
    <row r="1696" spans="1:24" x14ac:dyDescent="0.3">
      <c r="A1696" s="44" t="s">
        <v>11261</v>
      </c>
      <c r="B1696" s="68" t="s">
        <v>5225</v>
      </c>
      <c r="C1696" s="2" t="s">
        <v>1</v>
      </c>
      <c r="D1696" s="2">
        <v>49</v>
      </c>
      <c r="E1696" s="6">
        <v>25752</v>
      </c>
      <c r="F1696" s="7">
        <v>43964.528692129628</v>
      </c>
      <c r="G1696" s="69" t="s">
        <v>4</v>
      </c>
      <c r="H1696" s="68">
        <v>1434</v>
      </c>
      <c r="I1696" s="8">
        <f t="shared" si="132"/>
        <v>14.484848484848484</v>
      </c>
      <c r="J1696" s="2">
        <v>4.3079999999999998</v>
      </c>
      <c r="K1696" s="69">
        <v>99</v>
      </c>
      <c r="L1696" s="68">
        <v>294</v>
      </c>
      <c r="M1696" s="8">
        <f t="shared" si="133"/>
        <v>2.9696969696969697</v>
      </c>
      <c r="N1696" s="2">
        <v>1.7110000000000001</v>
      </c>
      <c r="O1696" s="69">
        <v>99</v>
      </c>
      <c r="P1696" s="181">
        <f t="shared" si="134"/>
        <v>4.8775510204081627</v>
      </c>
      <c r="Q1696" s="77" t="s">
        <v>11258</v>
      </c>
      <c r="V1696" s="84">
        <v>0.38611111111111113</v>
      </c>
      <c r="W1696" s="85">
        <v>0.53472222222222221</v>
      </c>
      <c r="X1696" s="86">
        <f t="shared" si="135"/>
        <v>0.14861111111111108</v>
      </c>
    </row>
    <row r="1697" spans="1:24" x14ac:dyDescent="0.3">
      <c r="A1697" s="44" t="s">
        <v>11262</v>
      </c>
      <c r="B1697" s="68" t="s">
        <v>5375</v>
      </c>
      <c r="C1697" s="2" t="s">
        <v>1</v>
      </c>
      <c r="D1697" s="2">
        <v>54</v>
      </c>
      <c r="E1697" s="6">
        <v>24066</v>
      </c>
      <c r="F1697" s="7">
        <v>43964.539444444446</v>
      </c>
      <c r="G1697" s="69" t="s">
        <v>4</v>
      </c>
      <c r="H1697" s="68">
        <v>2295</v>
      </c>
      <c r="I1697" s="8">
        <f t="shared" si="132"/>
        <v>22.95</v>
      </c>
      <c r="J1697" s="2">
        <v>5.3470000000000004</v>
      </c>
      <c r="K1697" s="69">
        <v>100</v>
      </c>
      <c r="L1697" s="68">
        <v>398</v>
      </c>
      <c r="M1697" s="8">
        <f t="shared" si="133"/>
        <v>3.98</v>
      </c>
      <c r="N1697" s="2">
        <v>2.0979999999999999</v>
      </c>
      <c r="O1697" s="69">
        <v>100</v>
      </c>
      <c r="P1697" s="181">
        <f t="shared" si="134"/>
        <v>5.766331658291457</v>
      </c>
      <c r="Q1697" s="77" t="s">
        <v>11258</v>
      </c>
      <c r="V1697" s="84">
        <v>0.41388888888888892</v>
      </c>
      <c r="W1697" s="85">
        <v>0.54513888888888895</v>
      </c>
      <c r="X1697" s="86">
        <f t="shared" si="135"/>
        <v>0.13125000000000003</v>
      </c>
    </row>
    <row r="1698" spans="1:24" x14ac:dyDescent="0.3">
      <c r="A1698" s="44" t="s">
        <v>11263</v>
      </c>
      <c r="B1698" s="68" t="s">
        <v>5442</v>
      </c>
      <c r="C1698" s="2" t="s">
        <v>1</v>
      </c>
      <c r="D1698" s="2">
        <v>38</v>
      </c>
      <c r="E1698" s="6">
        <v>29747</v>
      </c>
      <c r="F1698" s="7">
        <v>43964.566087962965</v>
      </c>
      <c r="G1698" s="69" t="s">
        <v>4</v>
      </c>
      <c r="H1698" s="68">
        <v>1593</v>
      </c>
      <c r="I1698" s="8">
        <f t="shared" si="132"/>
        <v>16.09090909090909</v>
      </c>
      <c r="J1698" s="2">
        <v>4.4059999999999997</v>
      </c>
      <c r="K1698" s="69">
        <v>99</v>
      </c>
      <c r="L1698" s="68">
        <v>347</v>
      </c>
      <c r="M1698" s="8">
        <f t="shared" si="133"/>
        <v>3.5050505050505052</v>
      </c>
      <c r="N1698" s="2">
        <v>2.0819999999999999</v>
      </c>
      <c r="O1698" s="69">
        <v>99</v>
      </c>
      <c r="P1698" s="181">
        <f t="shared" si="134"/>
        <v>4.5907780979827084</v>
      </c>
      <c r="Q1698" s="77" t="s">
        <v>11258</v>
      </c>
      <c r="V1698" s="84">
        <v>0.41736111111111113</v>
      </c>
      <c r="W1698" s="85">
        <v>0.57291666666666663</v>
      </c>
      <c r="X1698" s="86">
        <f t="shared" si="135"/>
        <v>0.1555555555555555</v>
      </c>
    </row>
    <row r="1699" spans="1:24" x14ac:dyDescent="0.3">
      <c r="A1699" s="44" t="s">
        <v>11264</v>
      </c>
      <c r="B1699" s="68" t="s">
        <v>6401</v>
      </c>
      <c r="C1699" s="2" t="s">
        <v>1</v>
      </c>
      <c r="D1699" s="2">
        <v>74</v>
      </c>
      <c r="E1699" s="6">
        <v>16681</v>
      </c>
      <c r="F1699" s="7">
        <v>43964.577870370369</v>
      </c>
      <c r="G1699" s="69" t="s">
        <v>4</v>
      </c>
      <c r="H1699" s="68">
        <v>2032</v>
      </c>
      <c r="I1699" s="8">
        <f t="shared" si="132"/>
        <v>20.32</v>
      </c>
      <c r="J1699" s="2">
        <v>4.5259999999999998</v>
      </c>
      <c r="K1699" s="69">
        <v>100</v>
      </c>
      <c r="L1699" s="68">
        <v>986</v>
      </c>
      <c r="M1699" s="8">
        <f t="shared" si="133"/>
        <v>9.86</v>
      </c>
      <c r="N1699" s="2">
        <v>3.5760000000000001</v>
      </c>
      <c r="O1699" s="69">
        <v>100</v>
      </c>
      <c r="P1699" s="181">
        <f t="shared" si="134"/>
        <v>2.0608519269776879</v>
      </c>
      <c r="Q1699" s="77" t="s">
        <v>11258</v>
      </c>
      <c r="V1699" s="84">
        <v>0.4236111111111111</v>
      </c>
      <c r="W1699" s="85">
        <v>0.58333333333333337</v>
      </c>
      <c r="X1699" s="86">
        <f t="shared" si="135"/>
        <v>0.15972222222222227</v>
      </c>
    </row>
    <row r="1700" spans="1:24" x14ac:dyDescent="0.3">
      <c r="A1700" s="44" t="s">
        <v>4315</v>
      </c>
      <c r="B1700" s="68" t="s">
        <v>4316</v>
      </c>
      <c r="C1700" s="2" t="s">
        <v>1</v>
      </c>
      <c r="D1700" s="2">
        <v>52</v>
      </c>
      <c r="E1700" s="6">
        <v>24865</v>
      </c>
      <c r="F1700" s="7">
        <v>43964.588414351849</v>
      </c>
      <c r="G1700" s="69" t="s">
        <v>4</v>
      </c>
      <c r="H1700" s="68">
        <v>1706</v>
      </c>
      <c r="I1700" s="8">
        <f t="shared" si="132"/>
        <v>17.059999999999999</v>
      </c>
      <c r="J1700" s="2">
        <v>4.4630000000000001</v>
      </c>
      <c r="K1700" s="69">
        <v>100</v>
      </c>
      <c r="L1700" s="68">
        <v>422</v>
      </c>
      <c r="M1700" s="8">
        <f t="shared" si="133"/>
        <v>4.22</v>
      </c>
      <c r="N1700" s="2">
        <v>2.149</v>
      </c>
      <c r="O1700" s="69">
        <v>100</v>
      </c>
      <c r="P1700" s="181">
        <f t="shared" si="134"/>
        <v>4.0426540284360186</v>
      </c>
      <c r="Q1700" s="77" t="s">
        <v>11258</v>
      </c>
      <c r="V1700" s="84">
        <v>0.42708333333333331</v>
      </c>
      <c r="W1700" s="85">
        <v>0.59722222222222221</v>
      </c>
      <c r="X1700" s="86">
        <f t="shared" si="135"/>
        <v>0.1701388888888889</v>
      </c>
    </row>
    <row r="1701" spans="1:24" x14ac:dyDescent="0.3">
      <c r="A1701" s="44" t="s">
        <v>5143</v>
      </c>
      <c r="B1701" s="68" t="s">
        <v>5144</v>
      </c>
      <c r="C1701" s="2" t="s">
        <v>1</v>
      </c>
      <c r="D1701" s="2">
        <v>48</v>
      </c>
      <c r="E1701" s="6">
        <v>26150</v>
      </c>
      <c r="F1701" s="7">
        <v>43964.600601851853</v>
      </c>
      <c r="G1701" s="69" t="s">
        <v>4</v>
      </c>
      <c r="H1701" s="68">
        <v>1892</v>
      </c>
      <c r="I1701" s="8">
        <f t="shared" si="132"/>
        <v>19.111111111111111</v>
      </c>
      <c r="J1701" s="2">
        <v>5.008</v>
      </c>
      <c r="K1701" s="69">
        <v>99</v>
      </c>
      <c r="L1701" s="68">
        <v>277</v>
      </c>
      <c r="M1701" s="8">
        <f t="shared" si="133"/>
        <v>2.797979797979798</v>
      </c>
      <c r="N1701" s="2">
        <v>1.518</v>
      </c>
      <c r="O1701" s="69">
        <v>99</v>
      </c>
      <c r="P1701" s="181">
        <f t="shared" si="134"/>
        <v>6.8303249097472918</v>
      </c>
      <c r="Q1701" s="77" t="s">
        <v>11258</v>
      </c>
      <c r="V1701" s="84">
        <v>0.4381944444444445</v>
      </c>
      <c r="W1701" s="85">
        <v>0.60763888888888895</v>
      </c>
      <c r="X1701" s="86">
        <f t="shared" si="135"/>
        <v>0.16944444444444445</v>
      </c>
    </row>
    <row r="1702" spans="1:24" x14ac:dyDescent="0.3">
      <c r="A1702" s="44" t="s">
        <v>11265</v>
      </c>
      <c r="B1702" s="68" t="s">
        <v>11266</v>
      </c>
      <c r="C1702" s="2" t="s">
        <v>1</v>
      </c>
      <c r="D1702" s="2">
        <v>63</v>
      </c>
      <c r="E1702" s="6">
        <v>20881</v>
      </c>
      <c r="F1702" s="7">
        <v>43964.621678240743</v>
      </c>
      <c r="G1702" s="69" t="s">
        <v>4</v>
      </c>
      <c r="H1702" s="68">
        <v>1758</v>
      </c>
      <c r="I1702" s="8">
        <f t="shared" si="132"/>
        <v>17.579999999999998</v>
      </c>
      <c r="J1702" s="2">
        <v>5.048</v>
      </c>
      <c r="K1702" s="69">
        <v>100</v>
      </c>
      <c r="L1702" s="68">
        <v>449</v>
      </c>
      <c r="M1702" s="8">
        <f t="shared" si="133"/>
        <v>4.49</v>
      </c>
      <c r="N1702" s="2">
        <v>2.3380000000000001</v>
      </c>
      <c r="O1702" s="69">
        <v>100</v>
      </c>
      <c r="P1702" s="181">
        <f t="shared" si="134"/>
        <v>3.9153674832962131</v>
      </c>
      <c r="Q1702" s="77" t="s">
        <v>11258</v>
      </c>
      <c r="V1702" s="84">
        <v>0.47083333333333338</v>
      </c>
      <c r="W1702" s="85">
        <v>0.62847222222222221</v>
      </c>
      <c r="X1702" s="86">
        <f t="shared" si="135"/>
        <v>0.15763888888888883</v>
      </c>
    </row>
    <row r="1703" spans="1:24" x14ac:dyDescent="0.3">
      <c r="A1703" s="44" t="s">
        <v>11267</v>
      </c>
      <c r="B1703" s="68" t="s">
        <v>11268</v>
      </c>
      <c r="C1703" s="2" t="s">
        <v>6</v>
      </c>
      <c r="D1703" s="2">
        <v>79</v>
      </c>
      <c r="E1703" s="6">
        <v>14840</v>
      </c>
      <c r="F1703" s="7">
        <v>43964.644780092596</v>
      </c>
      <c r="G1703" s="69" t="s">
        <v>4</v>
      </c>
      <c r="H1703" s="68">
        <v>946</v>
      </c>
      <c r="I1703" s="8">
        <f t="shared" si="132"/>
        <v>9.4600000000000009</v>
      </c>
      <c r="J1703" s="2">
        <v>3.0230000000000001</v>
      </c>
      <c r="K1703" s="69">
        <v>100</v>
      </c>
      <c r="L1703" s="68">
        <v>532</v>
      </c>
      <c r="M1703" s="8">
        <f t="shared" si="133"/>
        <v>5.32</v>
      </c>
      <c r="N1703" s="2">
        <v>2.1219999999999999</v>
      </c>
      <c r="O1703" s="69">
        <v>100</v>
      </c>
      <c r="P1703" s="181">
        <f t="shared" si="134"/>
        <v>1.7781954887218046</v>
      </c>
      <c r="Q1703" s="77" t="s">
        <v>11258</v>
      </c>
      <c r="V1703" s="84">
        <v>0.50763888888888886</v>
      </c>
      <c r="W1703" s="85">
        <v>0.65277777777777779</v>
      </c>
      <c r="X1703" s="86">
        <f t="shared" si="135"/>
        <v>0.14513888888888893</v>
      </c>
    </row>
    <row r="1704" spans="1:24" x14ac:dyDescent="0.3">
      <c r="A1704" s="44" t="s">
        <v>11269</v>
      </c>
      <c r="B1704" s="68" t="s">
        <v>7037</v>
      </c>
      <c r="C1704" s="2" t="s">
        <v>1</v>
      </c>
      <c r="D1704" s="2">
        <v>49</v>
      </c>
      <c r="E1704" s="6">
        <v>25747</v>
      </c>
      <c r="F1704" s="7">
        <v>43964.658935185187</v>
      </c>
      <c r="G1704" s="69" t="s">
        <v>4</v>
      </c>
      <c r="H1704" s="68">
        <v>1780</v>
      </c>
      <c r="I1704" s="8">
        <f t="shared" si="132"/>
        <v>17.8</v>
      </c>
      <c r="J1704" s="2">
        <v>4.4489999999999998</v>
      </c>
      <c r="K1704" s="69">
        <v>100</v>
      </c>
      <c r="L1704" s="68">
        <v>801</v>
      </c>
      <c r="M1704" s="8">
        <f t="shared" si="133"/>
        <v>8.01</v>
      </c>
      <c r="N1704" s="2">
        <v>3.0670000000000002</v>
      </c>
      <c r="O1704" s="69">
        <v>100</v>
      </c>
      <c r="P1704" s="181">
        <f t="shared" si="134"/>
        <v>2.2222222222222223</v>
      </c>
      <c r="Q1704" s="77" t="s">
        <v>11258</v>
      </c>
      <c r="V1704" s="84">
        <v>0.50277777777777777</v>
      </c>
      <c r="W1704" s="85">
        <v>0.66666666666666663</v>
      </c>
      <c r="X1704" s="86">
        <f t="shared" si="135"/>
        <v>0.16388888888888886</v>
      </c>
    </row>
    <row r="1705" spans="1:24" x14ac:dyDescent="0.3">
      <c r="A1705" s="44" t="s">
        <v>11270</v>
      </c>
      <c r="B1705" s="68" t="s">
        <v>11271</v>
      </c>
      <c r="C1705" s="2" t="s">
        <v>6</v>
      </c>
      <c r="D1705" s="2">
        <v>28</v>
      </c>
      <c r="E1705" s="6">
        <v>33492</v>
      </c>
      <c r="F1705" s="7">
        <v>43964.669247685182</v>
      </c>
      <c r="G1705" s="69" t="s">
        <v>4</v>
      </c>
      <c r="H1705" s="68">
        <v>532</v>
      </c>
      <c r="I1705" s="8">
        <f t="shared" si="132"/>
        <v>5.3737373737373737</v>
      </c>
      <c r="J1705" s="2">
        <v>2.2749999999999999</v>
      </c>
      <c r="K1705" s="69">
        <v>99</v>
      </c>
      <c r="L1705" s="68">
        <v>260</v>
      </c>
      <c r="M1705" s="8">
        <f t="shared" si="133"/>
        <v>2.6262626262626263</v>
      </c>
      <c r="N1705" s="2">
        <v>1.657</v>
      </c>
      <c r="O1705" s="69">
        <v>99</v>
      </c>
      <c r="P1705" s="181">
        <f t="shared" si="134"/>
        <v>2.046153846153846</v>
      </c>
      <c r="Q1705" s="77" t="s">
        <v>11258</v>
      </c>
      <c r="V1705" s="84">
        <v>0.50416666666666665</v>
      </c>
      <c r="W1705" s="85">
        <v>0.67708333333333337</v>
      </c>
      <c r="X1705" s="86">
        <f t="shared" si="135"/>
        <v>0.17291666666666672</v>
      </c>
    </row>
    <row r="1706" spans="1:24" x14ac:dyDescent="0.3">
      <c r="A1706" s="44" t="s">
        <v>11272</v>
      </c>
      <c r="B1706" s="68" t="s">
        <v>6441</v>
      </c>
      <c r="C1706" s="2" t="s">
        <v>1</v>
      </c>
      <c r="D1706" s="2">
        <v>63</v>
      </c>
      <c r="E1706" s="6">
        <v>20879</v>
      </c>
      <c r="F1706" s="7">
        <v>43965.514074074075</v>
      </c>
      <c r="G1706" s="69" t="s">
        <v>4</v>
      </c>
      <c r="H1706" s="68">
        <v>2131</v>
      </c>
      <c r="I1706" s="8">
        <f t="shared" si="132"/>
        <v>21.31</v>
      </c>
      <c r="J1706" s="2">
        <v>4.0940000000000003</v>
      </c>
      <c r="K1706" s="69">
        <v>100</v>
      </c>
      <c r="L1706" s="68">
        <v>547</v>
      </c>
      <c r="M1706" s="8">
        <f t="shared" si="133"/>
        <v>5.47</v>
      </c>
      <c r="N1706" s="2">
        <v>2.476</v>
      </c>
      <c r="O1706" s="69">
        <v>100</v>
      </c>
      <c r="P1706" s="181">
        <f t="shared" si="134"/>
        <v>3.8957952468007311</v>
      </c>
      <c r="Q1706" s="77" t="s">
        <v>11258</v>
      </c>
      <c r="V1706" s="84">
        <v>0.36736111111111108</v>
      </c>
      <c r="W1706" s="85">
        <v>0.52083333333333337</v>
      </c>
      <c r="X1706" s="86">
        <f t="shared" si="135"/>
        <v>0.15347222222222229</v>
      </c>
    </row>
    <row r="1707" spans="1:24" x14ac:dyDescent="0.3">
      <c r="A1707" s="44" t="s">
        <v>11273</v>
      </c>
      <c r="B1707" s="68" t="s">
        <v>11274</v>
      </c>
      <c r="C1707" s="2" t="s">
        <v>6</v>
      </c>
      <c r="D1707" s="2">
        <v>65</v>
      </c>
      <c r="E1707" s="6">
        <v>20178</v>
      </c>
      <c r="F1707" s="7">
        <v>43965.525335648148</v>
      </c>
      <c r="G1707" s="69" t="s">
        <v>4</v>
      </c>
      <c r="H1707" s="68">
        <v>2189</v>
      </c>
      <c r="I1707" s="8">
        <f t="shared" si="132"/>
        <v>22.111111111111111</v>
      </c>
      <c r="J1707" s="2">
        <v>4.6420000000000003</v>
      </c>
      <c r="K1707" s="69">
        <v>99</v>
      </c>
      <c r="L1707" s="68">
        <v>418</v>
      </c>
      <c r="M1707" s="8">
        <f t="shared" si="133"/>
        <v>4.2222222222222223</v>
      </c>
      <c r="N1707" s="2">
        <v>1.8440000000000001</v>
      </c>
      <c r="O1707" s="69">
        <v>99</v>
      </c>
      <c r="P1707" s="181">
        <f t="shared" si="134"/>
        <v>5.2368421052631575</v>
      </c>
      <c r="Q1707" s="77" t="s">
        <v>11258</v>
      </c>
      <c r="V1707" s="84">
        <v>0.37361111111111112</v>
      </c>
      <c r="W1707" s="85">
        <v>0.53125</v>
      </c>
      <c r="X1707" s="86">
        <f t="shared" si="135"/>
        <v>0.15763888888888888</v>
      </c>
    </row>
    <row r="1708" spans="1:24" x14ac:dyDescent="0.3">
      <c r="A1708" s="44" t="s">
        <v>4339</v>
      </c>
      <c r="B1708" s="68" t="s">
        <v>4340</v>
      </c>
      <c r="C1708" s="2" t="s">
        <v>1</v>
      </c>
      <c r="D1708" s="2">
        <v>57</v>
      </c>
      <c r="E1708" s="6">
        <v>23096</v>
      </c>
      <c r="F1708" s="7">
        <v>43965.537557870368</v>
      </c>
      <c r="G1708" s="69" t="s">
        <v>4</v>
      </c>
      <c r="H1708" s="68">
        <v>1417</v>
      </c>
      <c r="I1708" s="8">
        <f t="shared" si="132"/>
        <v>14.17</v>
      </c>
      <c r="J1708" s="2">
        <v>4.04</v>
      </c>
      <c r="K1708" s="69">
        <v>100</v>
      </c>
      <c r="L1708" s="68">
        <v>242</v>
      </c>
      <c r="M1708" s="8">
        <f t="shared" si="133"/>
        <v>2.42</v>
      </c>
      <c r="N1708" s="2">
        <v>1.849</v>
      </c>
      <c r="O1708" s="69">
        <v>100</v>
      </c>
      <c r="P1708" s="181">
        <f t="shared" si="134"/>
        <v>5.8553719008264462</v>
      </c>
      <c r="Q1708" s="77" t="s">
        <v>11258</v>
      </c>
      <c r="V1708" s="84">
        <v>0.3923611111111111</v>
      </c>
      <c r="W1708" s="85">
        <v>0.54513888888888895</v>
      </c>
      <c r="X1708" s="86">
        <f t="shared" si="135"/>
        <v>0.15277777777777785</v>
      </c>
    </row>
    <row r="1709" spans="1:24" x14ac:dyDescent="0.3">
      <c r="A1709" s="44" t="s">
        <v>4522</v>
      </c>
      <c r="B1709" s="68" t="s">
        <v>4523</v>
      </c>
      <c r="C1709" s="2" t="s">
        <v>1</v>
      </c>
      <c r="D1709" s="2">
        <v>59</v>
      </c>
      <c r="E1709" s="6">
        <v>22214</v>
      </c>
      <c r="F1709" s="7">
        <v>43965.561840277776</v>
      </c>
      <c r="G1709" s="69" t="s">
        <v>4</v>
      </c>
      <c r="H1709" s="68">
        <v>1602</v>
      </c>
      <c r="I1709" s="8">
        <f t="shared" si="132"/>
        <v>16.181818181818183</v>
      </c>
      <c r="J1709" s="2">
        <v>3.8479999999999999</v>
      </c>
      <c r="K1709" s="69">
        <v>99</v>
      </c>
      <c r="L1709" s="68">
        <v>457</v>
      </c>
      <c r="M1709" s="8">
        <f t="shared" si="133"/>
        <v>4.6161616161616159</v>
      </c>
      <c r="N1709" s="2">
        <v>2.16</v>
      </c>
      <c r="O1709" s="69">
        <v>99</v>
      </c>
      <c r="P1709" s="181">
        <f t="shared" si="134"/>
        <v>3.5054704595185999</v>
      </c>
      <c r="Q1709" s="77" t="s">
        <v>11258</v>
      </c>
      <c r="V1709" s="84">
        <v>0.37083333333333335</v>
      </c>
      <c r="W1709" s="85">
        <v>0.56597222222222221</v>
      </c>
      <c r="X1709" s="86">
        <f t="shared" si="135"/>
        <v>0.19513888888888886</v>
      </c>
    </row>
    <row r="1710" spans="1:24" x14ac:dyDescent="0.3">
      <c r="A1710" s="44" t="s">
        <v>11275</v>
      </c>
      <c r="B1710" s="68" t="s">
        <v>11276</v>
      </c>
      <c r="C1710" s="2" t="s">
        <v>1</v>
      </c>
      <c r="D1710" s="2">
        <v>61</v>
      </c>
      <c r="E1710" s="6">
        <v>21574</v>
      </c>
      <c r="F1710" s="7">
        <v>43965.572187500002</v>
      </c>
      <c r="G1710" s="69" t="s">
        <v>4</v>
      </c>
      <c r="H1710" s="68">
        <v>1946</v>
      </c>
      <c r="I1710" s="8">
        <f t="shared" si="132"/>
        <v>19.656565656565657</v>
      </c>
      <c r="J1710" s="2">
        <v>4.851</v>
      </c>
      <c r="K1710" s="69">
        <v>99</v>
      </c>
      <c r="L1710" s="68">
        <v>435</v>
      </c>
      <c r="M1710" s="8">
        <f t="shared" si="133"/>
        <v>4.3939393939393936</v>
      </c>
      <c r="N1710" s="2">
        <v>2.3639999999999999</v>
      </c>
      <c r="O1710" s="69">
        <v>99</v>
      </c>
      <c r="P1710" s="181">
        <f t="shared" si="134"/>
        <v>4.4735632183908054</v>
      </c>
      <c r="Q1710" s="77" t="s">
        <v>11258</v>
      </c>
      <c r="V1710" s="84">
        <v>0.43194444444444446</v>
      </c>
      <c r="W1710" s="85">
        <v>0.57986111111111105</v>
      </c>
      <c r="X1710" s="86">
        <f t="shared" si="135"/>
        <v>0.14791666666666659</v>
      </c>
    </row>
    <row r="1711" spans="1:24" x14ac:dyDescent="0.3">
      <c r="A1711" s="44" t="s">
        <v>4297</v>
      </c>
      <c r="B1711" s="68" t="s">
        <v>1468</v>
      </c>
      <c r="C1711" s="2" t="s">
        <v>1</v>
      </c>
      <c r="D1711" s="2">
        <v>61</v>
      </c>
      <c r="E1711" s="6">
        <v>21610</v>
      </c>
      <c r="F1711" s="7">
        <v>43965.584479166668</v>
      </c>
      <c r="G1711" s="69" t="s">
        <v>4</v>
      </c>
      <c r="H1711" s="68">
        <v>1822</v>
      </c>
      <c r="I1711" s="8">
        <f t="shared" si="132"/>
        <v>18.404040404040405</v>
      </c>
      <c r="J1711" s="2">
        <v>4.8609999999999998</v>
      </c>
      <c r="K1711" s="69">
        <v>99</v>
      </c>
      <c r="L1711" s="68">
        <v>420</v>
      </c>
      <c r="M1711" s="8">
        <f t="shared" si="133"/>
        <v>4.2424242424242422</v>
      </c>
      <c r="N1711" s="2">
        <v>2.08</v>
      </c>
      <c r="O1711" s="69">
        <v>99</v>
      </c>
      <c r="P1711" s="181">
        <f t="shared" si="134"/>
        <v>4.3380952380952387</v>
      </c>
      <c r="Q1711" s="77" t="s">
        <v>11258</v>
      </c>
      <c r="V1711" s="84">
        <v>0.43611111111111112</v>
      </c>
      <c r="W1711" s="85">
        <v>0.59027777777777779</v>
      </c>
      <c r="X1711" s="86">
        <f t="shared" si="135"/>
        <v>0.15416666666666667</v>
      </c>
    </row>
    <row r="1712" spans="1:24" x14ac:dyDescent="0.3">
      <c r="A1712" s="44" t="s">
        <v>11277</v>
      </c>
      <c r="B1712" s="68" t="s">
        <v>11278</v>
      </c>
      <c r="C1712" s="2" t="s">
        <v>1</v>
      </c>
      <c r="D1712" s="2">
        <v>61</v>
      </c>
      <c r="E1712" s="6">
        <v>21460</v>
      </c>
      <c r="F1712" s="7">
        <v>43965.59615740741</v>
      </c>
      <c r="G1712" s="69" t="s">
        <v>4</v>
      </c>
      <c r="H1712" s="68">
        <v>2462</v>
      </c>
      <c r="I1712" s="8">
        <f t="shared" si="132"/>
        <v>24.868686868686869</v>
      </c>
      <c r="J1712" s="2">
        <v>5.08</v>
      </c>
      <c r="K1712" s="69">
        <v>99</v>
      </c>
      <c r="L1712" s="68">
        <v>436</v>
      </c>
      <c r="M1712" s="8">
        <f t="shared" si="133"/>
        <v>4.404040404040404</v>
      </c>
      <c r="N1712" s="2">
        <v>2.1520000000000001</v>
      </c>
      <c r="O1712" s="69">
        <v>99</v>
      </c>
      <c r="P1712" s="181">
        <f t="shared" si="134"/>
        <v>5.6467889908256881</v>
      </c>
      <c r="Q1712" s="77" t="s">
        <v>11258</v>
      </c>
      <c r="V1712" s="84">
        <v>0.4513888888888889</v>
      </c>
      <c r="W1712" s="85">
        <v>0.60416666666666663</v>
      </c>
      <c r="X1712" s="86">
        <f t="shared" si="135"/>
        <v>0.15277777777777773</v>
      </c>
    </row>
    <row r="1713" spans="1:24" x14ac:dyDescent="0.3">
      <c r="A1713" s="44" t="s">
        <v>4735</v>
      </c>
      <c r="B1713" s="68" t="s">
        <v>4736</v>
      </c>
      <c r="C1713" s="2" t="s">
        <v>1</v>
      </c>
      <c r="D1713" s="2">
        <v>59</v>
      </c>
      <c r="E1713" s="6">
        <v>22382</v>
      </c>
      <c r="F1713" s="7">
        <v>43965.623148148145</v>
      </c>
      <c r="G1713" s="69" t="s">
        <v>4</v>
      </c>
      <c r="H1713" s="68">
        <v>1867</v>
      </c>
      <c r="I1713" s="8">
        <f t="shared" si="132"/>
        <v>18.858585858585858</v>
      </c>
      <c r="J1713" s="2">
        <v>4.8780000000000001</v>
      </c>
      <c r="K1713" s="69">
        <v>99</v>
      </c>
      <c r="L1713" s="68">
        <v>411</v>
      </c>
      <c r="M1713" s="8">
        <f t="shared" si="133"/>
        <v>4.1515151515151514</v>
      </c>
      <c r="N1713" s="2">
        <v>1.9870000000000001</v>
      </c>
      <c r="O1713" s="69">
        <v>99</v>
      </c>
      <c r="P1713" s="181">
        <f t="shared" si="134"/>
        <v>4.5425790754257909</v>
      </c>
      <c r="Q1713" s="77" t="s">
        <v>11258</v>
      </c>
      <c r="V1713" s="84">
        <v>0.45833333333333331</v>
      </c>
      <c r="W1713" s="85">
        <v>0.63194444444444442</v>
      </c>
      <c r="X1713" s="86">
        <f t="shared" si="135"/>
        <v>0.1736111111111111</v>
      </c>
    </row>
    <row r="1714" spans="1:24" x14ac:dyDescent="0.3">
      <c r="A1714" s="44" t="s">
        <v>11279</v>
      </c>
      <c r="B1714" s="68" t="s">
        <v>269</v>
      </c>
      <c r="C1714" s="2" t="s">
        <v>6</v>
      </c>
      <c r="D1714" s="2">
        <v>34</v>
      </c>
      <c r="E1714" s="6">
        <v>31450</v>
      </c>
      <c r="F1714" s="7">
        <v>43965.646990740737</v>
      </c>
      <c r="G1714" s="69" t="s">
        <v>4</v>
      </c>
      <c r="H1714" s="68">
        <v>985</v>
      </c>
      <c r="I1714" s="8">
        <f t="shared" si="132"/>
        <v>9.85</v>
      </c>
      <c r="J1714" s="2">
        <v>3.3889999999999998</v>
      </c>
      <c r="K1714" s="69">
        <v>100</v>
      </c>
      <c r="L1714" s="68">
        <v>405</v>
      </c>
      <c r="M1714" s="8">
        <f t="shared" si="133"/>
        <v>4.05</v>
      </c>
      <c r="N1714" s="2">
        <v>2.0369999999999999</v>
      </c>
      <c r="O1714" s="69">
        <v>100</v>
      </c>
      <c r="P1714" s="181">
        <f t="shared" si="134"/>
        <v>2.4320987654320989</v>
      </c>
      <c r="Q1714" s="77" t="s">
        <v>11258</v>
      </c>
      <c r="V1714" s="84">
        <v>0.47361111111111115</v>
      </c>
      <c r="W1714" s="85">
        <v>0.65277777777777779</v>
      </c>
      <c r="X1714" s="86">
        <f t="shared" si="135"/>
        <v>0.17916666666666664</v>
      </c>
    </row>
    <row r="1715" spans="1:24" x14ac:dyDescent="0.3">
      <c r="A1715" s="44" t="s">
        <v>11280</v>
      </c>
      <c r="B1715" s="68" t="s">
        <v>11281</v>
      </c>
      <c r="C1715" s="2" t="s">
        <v>1</v>
      </c>
      <c r="D1715" s="2">
        <v>52</v>
      </c>
      <c r="E1715" s="6">
        <v>24737</v>
      </c>
      <c r="F1715" s="7">
        <v>43965.660729166666</v>
      </c>
      <c r="G1715" s="69" t="s">
        <v>4</v>
      </c>
      <c r="H1715" s="68">
        <v>1939</v>
      </c>
      <c r="I1715" s="8">
        <f t="shared" si="132"/>
        <v>19.39</v>
      </c>
      <c r="J1715" s="2">
        <v>5.22</v>
      </c>
      <c r="K1715" s="69">
        <v>100</v>
      </c>
      <c r="L1715" s="68">
        <v>294</v>
      </c>
      <c r="M1715" s="8">
        <f t="shared" si="133"/>
        <v>2.94</v>
      </c>
      <c r="N1715" s="2">
        <v>1.7569999999999999</v>
      </c>
      <c r="O1715" s="69">
        <v>100</v>
      </c>
      <c r="P1715" s="181">
        <f t="shared" si="134"/>
        <v>6.5952380952380958</v>
      </c>
      <c r="Q1715" s="77" t="s">
        <v>11258</v>
      </c>
      <c r="V1715" s="84">
        <v>0.5</v>
      </c>
      <c r="W1715" s="85">
        <v>0.66666666666666663</v>
      </c>
      <c r="X1715" s="86">
        <f t="shared" si="135"/>
        <v>0.16666666666666663</v>
      </c>
    </row>
    <row r="1716" spans="1:24" x14ac:dyDescent="0.3">
      <c r="A1716" s="44" t="s">
        <v>11282</v>
      </c>
      <c r="B1716" s="68" t="s">
        <v>11283</v>
      </c>
      <c r="C1716" s="2" t="s">
        <v>6</v>
      </c>
      <c r="D1716" s="2">
        <v>67</v>
      </c>
      <c r="E1716" s="6">
        <v>19199</v>
      </c>
      <c r="F1716" s="7">
        <v>43965.670185185183</v>
      </c>
      <c r="G1716" s="69" t="s">
        <v>4</v>
      </c>
      <c r="H1716" s="68">
        <v>1237</v>
      </c>
      <c r="I1716" s="8">
        <f t="shared" si="132"/>
        <v>12.37</v>
      </c>
      <c r="J1716" s="2">
        <v>3.5750000000000002</v>
      </c>
      <c r="K1716" s="69">
        <v>100</v>
      </c>
      <c r="L1716" s="68">
        <v>392</v>
      </c>
      <c r="M1716" s="8">
        <f t="shared" si="133"/>
        <v>3.92</v>
      </c>
      <c r="N1716" s="2">
        <v>2.097</v>
      </c>
      <c r="O1716" s="69">
        <v>100</v>
      </c>
      <c r="P1716" s="181">
        <f t="shared" si="134"/>
        <v>3.1556122448979589</v>
      </c>
      <c r="Q1716" s="77" t="s">
        <v>11231</v>
      </c>
      <c r="V1716" s="84">
        <v>0.51180555555555551</v>
      </c>
      <c r="W1716" s="85">
        <v>0.67708333333333337</v>
      </c>
      <c r="X1716" s="86">
        <f t="shared" si="135"/>
        <v>0.16527777777777786</v>
      </c>
    </row>
    <row r="1717" spans="1:24" x14ac:dyDescent="0.3">
      <c r="A1717" s="44" t="s">
        <v>11284</v>
      </c>
      <c r="B1717" s="68" t="s">
        <v>11285</v>
      </c>
      <c r="C1717" s="2" t="s">
        <v>6</v>
      </c>
      <c r="D1717" s="2">
        <v>40</v>
      </c>
      <c r="E1717" s="6">
        <v>29177</v>
      </c>
      <c r="F1717" s="7">
        <v>43966.410636574074</v>
      </c>
      <c r="G1717" s="69" t="s">
        <v>71</v>
      </c>
      <c r="H1717" s="68">
        <v>793</v>
      </c>
      <c r="I1717" s="8">
        <f t="shared" si="132"/>
        <v>8.0101010101010104</v>
      </c>
      <c r="J1717" s="2">
        <v>2.742</v>
      </c>
      <c r="K1717" s="69">
        <v>99</v>
      </c>
      <c r="L1717" s="68">
        <v>211</v>
      </c>
      <c r="M1717" s="8">
        <f t="shared" si="133"/>
        <v>2.1313131313131315</v>
      </c>
      <c r="N1717" s="2">
        <v>1.419</v>
      </c>
      <c r="O1717" s="69">
        <v>99</v>
      </c>
      <c r="P1717" s="181">
        <f t="shared" si="134"/>
        <v>3.7582938388625591</v>
      </c>
      <c r="Q1717" s="77" t="s">
        <v>11255</v>
      </c>
      <c r="V1717" s="84">
        <v>0.41666666666666669</v>
      </c>
      <c r="W1717" s="85">
        <v>0.59722222222222221</v>
      </c>
      <c r="X1717" s="86">
        <f t="shared" si="135"/>
        <v>0.18055555555555552</v>
      </c>
    </row>
    <row r="1718" spans="1:24" x14ac:dyDescent="0.3">
      <c r="A1718" s="44" t="s">
        <v>11286</v>
      </c>
      <c r="B1718" s="68" t="s">
        <v>11287</v>
      </c>
      <c r="C1718" s="2" t="s">
        <v>1</v>
      </c>
      <c r="D1718" s="2">
        <v>21</v>
      </c>
      <c r="E1718" s="6">
        <v>36279</v>
      </c>
      <c r="F1718" s="7">
        <v>43966.514224537037</v>
      </c>
      <c r="G1718" s="69" t="s">
        <v>4</v>
      </c>
      <c r="H1718" s="68">
        <v>1105</v>
      </c>
      <c r="I1718" s="8">
        <f t="shared" si="132"/>
        <v>11.161616161616161</v>
      </c>
      <c r="J1718" s="2">
        <v>3.093</v>
      </c>
      <c r="K1718" s="69">
        <v>99</v>
      </c>
      <c r="L1718" s="68">
        <v>559</v>
      </c>
      <c r="M1718" s="8">
        <f t="shared" si="133"/>
        <v>5.6464646464646462</v>
      </c>
      <c r="N1718" s="2">
        <v>2.274</v>
      </c>
      <c r="O1718" s="69">
        <v>99</v>
      </c>
      <c r="P1718" s="181">
        <f t="shared" si="134"/>
        <v>1.9767441860465116</v>
      </c>
      <c r="Q1718" s="77" t="s">
        <v>11255</v>
      </c>
      <c r="V1718" s="84">
        <v>0.37083333333333335</v>
      </c>
      <c r="W1718" s="85">
        <v>0.52083333333333337</v>
      </c>
      <c r="X1718" s="86">
        <f t="shared" si="135"/>
        <v>0.15000000000000002</v>
      </c>
    </row>
    <row r="1719" spans="1:24" x14ac:dyDescent="0.3">
      <c r="A1719" s="44" t="s">
        <v>11288</v>
      </c>
      <c r="B1719" s="68" t="s">
        <v>219</v>
      </c>
      <c r="C1719" s="2" t="s">
        <v>1</v>
      </c>
      <c r="D1719" s="2">
        <v>56</v>
      </c>
      <c r="E1719" s="6">
        <v>23201</v>
      </c>
      <c r="F1719" s="7">
        <v>43966.525127314817</v>
      </c>
      <c r="G1719" s="69" t="s">
        <v>4</v>
      </c>
      <c r="H1719" s="68">
        <v>1940</v>
      </c>
      <c r="I1719" s="8">
        <f t="shared" si="132"/>
        <v>19.595959595959595</v>
      </c>
      <c r="J1719" s="2">
        <v>4.7759999999999998</v>
      </c>
      <c r="K1719" s="69">
        <v>99</v>
      </c>
      <c r="L1719" s="68">
        <v>553</v>
      </c>
      <c r="M1719" s="8">
        <f t="shared" si="133"/>
        <v>5.5858585858585856</v>
      </c>
      <c r="N1719" s="2">
        <v>2.3079999999999998</v>
      </c>
      <c r="O1719" s="69">
        <v>99</v>
      </c>
      <c r="P1719" s="181">
        <f t="shared" si="134"/>
        <v>3.508137432188065</v>
      </c>
      <c r="Q1719" s="77" t="s">
        <v>11289</v>
      </c>
      <c r="V1719" s="84">
        <v>0.39166666666666666</v>
      </c>
      <c r="W1719" s="85">
        <v>0.53125</v>
      </c>
      <c r="X1719" s="86">
        <f t="shared" si="135"/>
        <v>0.13958333333333334</v>
      </c>
    </row>
    <row r="1720" spans="1:24" x14ac:dyDescent="0.3">
      <c r="A1720" s="44" t="s">
        <v>11290</v>
      </c>
      <c r="B1720" s="68" t="s">
        <v>4038</v>
      </c>
      <c r="C1720" s="2" t="s">
        <v>1</v>
      </c>
      <c r="D1720" s="2">
        <v>79</v>
      </c>
      <c r="E1720" s="6">
        <v>14939</v>
      </c>
      <c r="F1720" s="7">
        <v>43966.543449074074</v>
      </c>
      <c r="G1720" s="69" t="s">
        <v>4</v>
      </c>
      <c r="H1720" s="68">
        <v>1544</v>
      </c>
      <c r="I1720" s="8">
        <f t="shared" si="132"/>
        <v>15.44</v>
      </c>
      <c r="J1720" s="2">
        <v>4.157</v>
      </c>
      <c r="K1720" s="69">
        <v>100</v>
      </c>
      <c r="L1720" s="68">
        <v>598</v>
      </c>
      <c r="M1720" s="8">
        <f t="shared" si="133"/>
        <v>5.98</v>
      </c>
      <c r="N1720" s="2">
        <v>3.1840000000000002</v>
      </c>
      <c r="O1720" s="69">
        <v>100</v>
      </c>
      <c r="P1720" s="181">
        <f t="shared" si="134"/>
        <v>2.5819397993311033</v>
      </c>
      <c r="Q1720" s="77" t="s">
        <v>11289</v>
      </c>
      <c r="V1720" s="84">
        <v>0.37986111111111115</v>
      </c>
      <c r="W1720" s="85">
        <v>0.54861111111111105</v>
      </c>
      <c r="X1720" s="86">
        <f t="shared" si="135"/>
        <v>0.1687499999999999</v>
      </c>
    </row>
    <row r="1721" spans="1:24" x14ac:dyDescent="0.3">
      <c r="A1721" s="44" t="s">
        <v>11291</v>
      </c>
      <c r="B1721" s="68" t="s">
        <v>6009</v>
      </c>
      <c r="C1721" s="2" t="s">
        <v>1</v>
      </c>
      <c r="D1721" s="2">
        <v>46</v>
      </c>
      <c r="E1721" s="6">
        <v>26986</v>
      </c>
      <c r="F1721" s="7">
        <v>43966.561782407407</v>
      </c>
      <c r="G1721" s="69" t="s">
        <v>4</v>
      </c>
      <c r="H1721" s="68">
        <v>1170</v>
      </c>
      <c r="I1721" s="8">
        <f t="shared" si="132"/>
        <v>11.818181818181818</v>
      </c>
      <c r="J1721" s="2">
        <v>3.6429999999999998</v>
      </c>
      <c r="K1721" s="69">
        <v>99</v>
      </c>
      <c r="L1721" s="68">
        <v>298</v>
      </c>
      <c r="M1721" s="8">
        <f t="shared" si="133"/>
        <v>3.0101010101010099</v>
      </c>
      <c r="N1721" s="2">
        <v>1.7290000000000001</v>
      </c>
      <c r="O1721" s="69">
        <v>99</v>
      </c>
      <c r="P1721" s="181">
        <f t="shared" si="134"/>
        <v>3.9261744966442955</v>
      </c>
      <c r="Q1721" s="77" t="s">
        <v>11289</v>
      </c>
      <c r="V1721" s="84">
        <v>0.40833333333333338</v>
      </c>
      <c r="W1721" s="85">
        <v>0.56944444444444442</v>
      </c>
      <c r="X1721" s="86">
        <f t="shared" si="135"/>
        <v>0.16111111111111104</v>
      </c>
    </row>
    <row r="1722" spans="1:24" x14ac:dyDescent="0.3">
      <c r="A1722" s="44" t="s">
        <v>4277</v>
      </c>
      <c r="B1722" s="68" t="s">
        <v>41</v>
      </c>
      <c r="C1722" s="2" t="s">
        <v>1</v>
      </c>
      <c r="D1722" s="2">
        <v>57</v>
      </c>
      <c r="E1722" s="6">
        <v>22790</v>
      </c>
      <c r="F1722" s="7">
        <v>43966.573217592595</v>
      </c>
      <c r="G1722" s="69" t="s">
        <v>4</v>
      </c>
      <c r="H1722" s="68">
        <v>1286</v>
      </c>
      <c r="I1722" s="8">
        <f t="shared" si="132"/>
        <v>12.98989898989899</v>
      </c>
      <c r="J1722" s="2">
        <v>4.4390000000000001</v>
      </c>
      <c r="K1722" s="69">
        <v>99</v>
      </c>
      <c r="L1722" s="68">
        <v>357</v>
      </c>
      <c r="M1722" s="8">
        <f t="shared" si="133"/>
        <v>3.606060606060606</v>
      </c>
      <c r="N1722" s="2">
        <v>1.867</v>
      </c>
      <c r="O1722" s="69">
        <v>99</v>
      </c>
      <c r="P1722" s="181">
        <f t="shared" si="134"/>
        <v>3.6022408963585435</v>
      </c>
      <c r="Q1722" s="77" t="s">
        <v>11289</v>
      </c>
      <c r="V1722" s="84">
        <v>0.41944444444444445</v>
      </c>
      <c r="W1722" s="85">
        <v>0.58333333333333337</v>
      </c>
      <c r="X1722" s="86">
        <f t="shared" si="135"/>
        <v>0.16388888888888892</v>
      </c>
    </row>
    <row r="1723" spans="1:24" x14ac:dyDescent="0.3">
      <c r="A1723" s="44" t="s">
        <v>11292</v>
      </c>
      <c r="B1723" s="68" t="s">
        <v>5296</v>
      </c>
      <c r="C1723" s="2" t="s">
        <v>1</v>
      </c>
      <c r="D1723" s="2">
        <v>40</v>
      </c>
      <c r="E1723" s="6">
        <v>29071</v>
      </c>
      <c r="F1723" s="7">
        <v>43966.605023148149</v>
      </c>
      <c r="G1723" s="69" t="s">
        <v>4</v>
      </c>
      <c r="H1723" s="68">
        <v>1746</v>
      </c>
      <c r="I1723" s="8">
        <f t="shared" si="132"/>
        <v>17.46</v>
      </c>
      <c r="J1723" s="2">
        <v>4.3239999999999998</v>
      </c>
      <c r="K1723" s="69">
        <v>100</v>
      </c>
      <c r="L1723" s="68">
        <v>417</v>
      </c>
      <c r="M1723" s="8">
        <f t="shared" si="133"/>
        <v>4.17</v>
      </c>
      <c r="N1723" s="2">
        <v>1.8480000000000001</v>
      </c>
      <c r="O1723" s="69">
        <v>100</v>
      </c>
      <c r="P1723" s="181">
        <f t="shared" si="134"/>
        <v>4.1870503597122308</v>
      </c>
      <c r="Q1723" s="77" t="s">
        <v>11289</v>
      </c>
      <c r="V1723" s="84">
        <v>0.44930555555555557</v>
      </c>
      <c r="W1723" s="85">
        <v>0.61111111111111105</v>
      </c>
      <c r="X1723" s="86">
        <f t="shared" si="135"/>
        <v>0.16180555555555548</v>
      </c>
    </row>
    <row r="1724" spans="1:24" x14ac:dyDescent="0.3">
      <c r="A1724" s="44" t="s">
        <v>11293</v>
      </c>
      <c r="B1724" s="68" t="s">
        <v>11294</v>
      </c>
      <c r="C1724" s="2" t="s">
        <v>1</v>
      </c>
      <c r="D1724" s="2">
        <v>63</v>
      </c>
      <c r="E1724" s="6">
        <v>20631</v>
      </c>
      <c r="F1724" s="7">
        <v>43966.615671296298</v>
      </c>
      <c r="G1724" s="69" t="s">
        <v>4</v>
      </c>
      <c r="H1724" s="68">
        <v>1774</v>
      </c>
      <c r="I1724" s="8">
        <f t="shared" si="132"/>
        <v>17.91919191919192</v>
      </c>
      <c r="J1724" s="2">
        <v>5.1959999999999997</v>
      </c>
      <c r="K1724" s="69">
        <v>99</v>
      </c>
      <c r="L1724" s="68">
        <v>449</v>
      </c>
      <c r="M1724" s="8">
        <f t="shared" si="133"/>
        <v>4.5353535353535355</v>
      </c>
      <c r="N1724" s="2">
        <v>2.242</v>
      </c>
      <c r="O1724" s="69">
        <v>99</v>
      </c>
      <c r="P1724" s="181">
        <f t="shared" si="134"/>
        <v>3.9510022271714922</v>
      </c>
      <c r="Q1724" s="77" t="s">
        <v>11289</v>
      </c>
      <c r="V1724" s="84">
        <v>0.47430555555555554</v>
      </c>
      <c r="W1724" s="85">
        <v>0.625</v>
      </c>
      <c r="X1724" s="86">
        <f t="shared" si="135"/>
        <v>0.15069444444444446</v>
      </c>
    </row>
    <row r="1725" spans="1:24" x14ac:dyDescent="0.3">
      <c r="A1725" s="44" t="s">
        <v>11295</v>
      </c>
      <c r="B1725" s="68" t="s">
        <v>11296</v>
      </c>
      <c r="C1725" s="2" t="s">
        <v>6</v>
      </c>
      <c r="D1725" s="2">
        <v>77</v>
      </c>
      <c r="E1725" s="6">
        <v>15707</v>
      </c>
      <c r="F1725" s="7">
        <v>43966.630509259259</v>
      </c>
      <c r="G1725" s="69" t="s">
        <v>4</v>
      </c>
      <c r="H1725" s="68">
        <v>1487</v>
      </c>
      <c r="I1725" s="8">
        <f t="shared" si="132"/>
        <v>14.87</v>
      </c>
      <c r="J1725" s="2">
        <v>4.343</v>
      </c>
      <c r="K1725" s="69">
        <v>100</v>
      </c>
      <c r="L1725" s="68">
        <v>1004</v>
      </c>
      <c r="M1725" s="8">
        <f t="shared" si="133"/>
        <v>10.039999999999999</v>
      </c>
      <c r="N1725" s="2">
        <v>3.1269999999999998</v>
      </c>
      <c r="O1725" s="69">
        <v>100</v>
      </c>
      <c r="P1725" s="181">
        <f t="shared" si="134"/>
        <v>1.4810756972111554</v>
      </c>
      <c r="Q1725" s="77" t="s">
        <v>11289</v>
      </c>
      <c r="V1725" s="84">
        <v>0.48819444444444443</v>
      </c>
      <c r="W1725" s="85">
        <v>0.63541666666666663</v>
      </c>
      <c r="X1725" s="86">
        <f t="shared" si="135"/>
        <v>0.1472222222222222</v>
      </c>
    </row>
    <row r="1726" spans="1:24" x14ac:dyDescent="0.3">
      <c r="A1726" s="44" t="s">
        <v>4210</v>
      </c>
      <c r="B1726" s="68" t="s">
        <v>647</v>
      </c>
      <c r="C1726" s="2" t="s">
        <v>1</v>
      </c>
      <c r="D1726" s="2">
        <v>60</v>
      </c>
      <c r="E1726" s="6">
        <v>21927</v>
      </c>
      <c r="F1726" s="7">
        <v>43966.641203703701</v>
      </c>
      <c r="G1726" s="69" t="s">
        <v>4</v>
      </c>
      <c r="H1726" s="68">
        <v>1651</v>
      </c>
      <c r="I1726" s="8">
        <f t="shared" si="132"/>
        <v>16.676767676767678</v>
      </c>
      <c r="J1726" s="2">
        <v>4.048</v>
      </c>
      <c r="K1726" s="69">
        <v>99</v>
      </c>
      <c r="L1726" s="68">
        <v>352</v>
      </c>
      <c r="M1726" s="8">
        <f t="shared" si="133"/>
        <v>3.5555555555555554</v>
      </c>
      <c r="N1726" s="2">
        <v>1.9550000000000001</v>
      </c>
      <c r="O1726" s="69">
        <v>99</v>
      </c>
      <c r="P1726" s="181">
        <f t="shared" si="134"/>
        <v>4.6903409090909101</v>
      </c>
      <c r="Q1726" s="77" t="s">
        <v>11289</v>
      </c>
      <c r="V1726" s="84">
        <v>0.48333333333333334</v>
      </c>
      <c r="W1726" s="85">
        <v>0.64583333333333337</v>
      </c>
      <c r="X1726" s="86">
        <f t="shared" si="135"/>
        <v>0.16250000000000003</v>
      </c>
    </row>
    <row r="1727" spans="1:24" x14ac:dyDescent="0.3">
      <c r="A1727" s="44" t="s">
        <v>11297</v>
      </c>
      <c r="B1727" s="68" t="s">
        <v>85</v>
      </c>
      <c r="C1727" s="2" t="s">
        <v>1</v>
      </c>
      <c r="D1727" s="2">
        <v>43</v>
      </c>
      <c r="E1727" s="6">
        <v>28094</v>
      </c>
      <c r="F1727" s="7">
        <v>43969.516203703701</v>
      </c>
      <c r="G1727" s="69" t="s">
        <v>4</v>
      </c>
      <c r="H1727" s="68">
        <v>1473</v>
      </c>
      <c r="I1727" s="8">
        <f t="shared" si="132"/>
        <v>14.878787878787879</v>
      </c>
      <c r="J1727" s="2">
        <v>4.1360000000000001</v>
      </c>
      <c r="K1727" s="69">
        <v>99</v>
      </c>
      <c r="L1727" s="68">
        <v>375</v>
      </c>
      <c r="M1727" s="8">
        <f t="shared" si="133"/>
        <v>3.7878787878787881</v>
      </c>
      <c r="N1727" s="2">
        <v>1.9910000000000001</v>
      </c>
      <c r="O1727" s="69">
        <v>99</v>
      </c>
      <c r="P1727" s="181">
        <f t="shared" si="134"/>
        <v>3.9279999999999999</v>
      </c>
      <c r="Q1727" s="77" t="s">
        <v>11289</v>
      </c>
      <c r="V1727" s="84">
        <v>0.37361111111111112</v>
      </c>
      <c r="W1727" s="85">
        <v>0.52083333333333337</v>
      </c>
      <c r="X1727" s="86">
        <f t="shared" si="135"/>
        <v>0.14722222222222225</v>
      </c>
    </row>
    <row r="1728" spans="1:24" x14ac:dyDescent="0.3">
      <c r="A1728" s="44" t="s">
        <v>11298</v>
      </c>
      <c r="B1728" s="68" t="s">
        <v>11299</v>
      </c>
      <c r="C1728" s="2" t="s">
        <v>6</v>
      </c>
      <c r="D1728" s="2">
        <v>70</v>
      </c>
      <c r="E1728" s="6">
        <v>18332</v>
      </c>
      <c r="F1728" s="7">
        <v>43969.525787037041</v>
      </c>
      <c r="G1728" s="69" t="s">
        <v>4</v>
      </c>
      <c r="H1728" s="68">
        <v>1638</v>
      </c>
      <c r="I1728" s="8">
        <f t="shared" si="132"/>
        <v>16.545454545454547</v>
      </c>
      <c r="J1728" s="2">
        <v>4.2309999999999999</v>
      </c>
      <c r="K1728" s="69">
        <v>99</v>
      </c>
      <c r="L1728" s="68">
        <v>497</v>
      </c>
      <c r="M1728" s="8">
        <f t="shared" si="133"/>
        <v>5.0202020202020199</v>
      </c>
      <c r="N1728" s="2">
        <v>2.5030000000000001</v>
      </c>
      <c r="O1728" s="69">
        <v>99</v>
      </c>
      <c r="P1728" s="181">
        <f t="shared" si="134"/>
        <v>3.2957746478873244</v>
      </c>
      <c r="Q1728" s="77" t="s">
        <v>11289</v>
      </c>
      <c r="V1728" s="84">
        <v>0.3833333333333333</v>
      </c>
      <c r="W1728" s="85">
        <v>0.53472222222222221</v>
      </c>
      <c r="X1728" s="86">
        <f t="shared" si="135"/>
        <v>0.15138888888888891</v>
      </c>
    </row>
    <row r="1729" spans="1:24" x14ac:dyDescent="0.3">
      <c r="A1729" s="44" t="s">
        <v>11300</v>
      </c>
      <c r="B1729" s="68" t="s">
        <v>1605</v>
      </c>
      <c r="C1729" s="2" t="s">
        <v>1</v>
      </c>
      <c r="D1729" s="2">
        <v>50</v>
      </c>
      <c r="E1729" s="6">
        <v>25588</v>
      </c>
      <c r="F1729" s="7">
        <v>43969.539155092592</v>
      </c>
      <c r="G1729" s="69" t="s">
        <v>4</v>
      </c>
      <c r="H1729" s="68">
        <v>2297</v>
      </c>
      <c r="I1729" s="8">
        <f t="shared" si="132"/>
        <v>23.202020202020201</v>
      </c>
      <c r="J1729" s="2">
        <v>4.8680000000000003</v>
      </c>
      <c r="K1729" s="69">
        <v>99</v>
      </c>
      <c r="L1729" s="68">
        <v>417</v>
      </c>
      <c r="M1729" s="8">
        <f t="shared" si="133"/>
        <v>4.2121212121212119</v>
      </c>
      <c r="N1729" s="2">
        <v>2.282</v>
      </c>
      <c r="O1729" s="69">
        <v>99</v>
      </c>
      <c r="P1729" s="181">
        <f t="shared" si="134"/>
        <v>5.5083932853717021</v>
      </c>
      <c r="Q1729" s="77" t="s">
        <v>11289</v>
      </c>
      <c r="V1729" s="84">
        <v>0.3972222222222222</v>
      </c>
      <c r="W1729" s="85">
        <v>0.54861111111111105</v>
      </c>
      <c r="X1729" s="86">
        <f t="shared" si="135"/>
        <v>0.15138888888888885</v>
      </c>
    </row>
    <row r="1730" spans="1:24" x14ac:dyDescent="0.3">
      <c r="A1730" s="44" t="s">
        <v>11301</v>
      </c>
      <c r="B1730" s="68" t="s">
        <v>11302</v>
      </c>
      <c r="C1730" s="2" t="s">
        <v>6</v>
      </c>
      <c r="D1730" s="2">
        <v>56</v>
      </c>
      <c r="E1730" s="6">
        <v>23379</v>
      </c>
      <c r="F1730" s="7">
        <v>43969.556469907409</v>
      </c>
      <c r="G1730" s="69" t="s">
        <v>4</v>
      </c>
      <c r="H1730" s="68">
        <v>935</v>
      </c>
      <c r="I1730" s="8">
        <f t="shared" si="132"/>
        <v>9.35</v>
      </c>
      <c r="J1730" s="2">
        <v>2.9689999999999999</v>
      </c>
      <c r="K1730" s="69">
        <v>100</v>
      </c>
      <c r="L1730" s="68">
        <v>341</v>
      </c>
      <c r="M1730" s="8">
        <f t="shared" si="133"/>
        <v>3.41</v>
      </c>
      <c r="N1730" s="2">
        <v>1.7589999999999999</v>
      </c>
      <c r="O1730" s="69">
        <v>100</v>
      </c>
      <c r="P1730" s="181">
        <f t="shared" si="134"/>
        <v>2.7419354838709675</v>
      </c>
      <c r="Q1730" s="77" t="s">
        <v>11289</v>
      </c>
      <c r="V1730" s="84">
        <v>0.39305555555555555</v>
      </c>
      <c r="W1730" s="85">
        <v>0.5625</v>
      </c>
      <c r="X1730" s="86">
        <f t="shared" si="135"/>
        <v>0.16944444444444445</v>
      </c>
    </row>
    <row r="1731" spans="1:24" x14ac:dyDescent="0.3">
      <c r="A1731" s="44" t="s">
        <v>11303</v>
      </c>
      <c r="B1731" s="68" t="s">
        <v>5334</v>
      </c>
      <c r="C1731" s="2" t="s">
        <v>1</v>
      </c>
      <c r="D1731" s="2">
        <v>53</v>
      </c>
      <c r="E1731" s="6">
        <v>24536</v>
      </c>
      <c r="F1731" s="7">
        <v>43969.568981481483</v>
      </c>
      <c r="G1731" s="69" t="s">
        <v>4</v>
      </c>
      <c r="H1731" s="68">
        <v>1590</v>
      </c>
      <c r="I1731" s="8">
        <f t="shared" ref="I1731:I1794" si="136">H1731/K1731</f>
        <v>16.060606060606062</v>
      </c>
      <c r="J1731" s="2">
        <v>3.9969999999999999</v>
      </c>
      <c r="K1731" s="69">
        <v>99</v>
      </c>
      <c r="L1731" s="68">
        <v>447</v>
      </c>
      <c r="M1731" s="8">
        <f t="shared" ref="M1731:M1794" si="137">L1731/O1731</f>
        <v>4.5151515151515156</v>
      </c>
      <c r="N1731" s="2">
        <v>2.2959999999999998</v>
      </c>
      <c r="O1731" s="69">
        <v>99</v>
      </c>
      <c r="P1731" s="181">
        <f t="shared" ref="P1731:P1794" si="138">I1731/M1731</f>
        <v>3.5570469798657718</v>
      </c>
      <c r="Q1731" s="77" t="s">
        <v>11289</v>
      </c>
      <c r="V1731" s="84">
        <v>0.40902777777777777</v>
      </c>
      <c r="W1731" s="85">
        <v>0.58333333333333337</v>
      </c>
      <c r="X1731" s="86">
        <f t="shared" ref="X1731:X1794" si="139">IF(AND(W1731&lt;&gt;0,V1731&lt;&gt;0),W1731-V1731,"No_data")</f>
        <v>0.1743055555555556</v>
      </c>
    </row>
    <row r="1732" spans="1:24" x14ac:dyDescent="0.3">
      <c r="A1732" s="44" t="s">
        <v>5038</v>
      </c>
      <c r="B1732" s="68" t="s">
        <v>5039</v>
      </c>
      <c r="C1732" s="2" t="s">
        <v>1</v>
      </c>
      <c r="D1732" s="2">
        <v>54</v>
      </c>
      <c r="E1732" s="6">
        <v>24152</v>
      </c>
      <c r="F1732" s="7">
        <v>43969.585138888891</v>
      </c>
      <c r="G1732" s="69" t="s">
        <v>4</v>
      </c>
      <c r="H1732" s="68">
        <v>1094</v>
      </c>
      <c r="I1732" s="8">
        <f t="shared" si="136"/>
        <v>11.05050505050505</v>
      </c>
      <c r="J1732" s="2">
        <v>3.2120000000000002</v>
      </c>
      <c r="K1732" s="69">
        <v>99</v>
      </c>
      <c r="L1732" s="68">
        <v>384</v>
      </c>
      <c r="M1732" s="8">
        <f t="shared" si="137"/>
        <v>3.8787878787878789</v>
      </c>
      <c r="N1732" s="2">
        <v>1.923</v>
      </c>
      <c r="O1732" s="69">
        <v>99</v>
      </c>
      <c r="P1732" s="181">
        <f t="shared" si="138"/>
        <v>2.848958333333333</v>
      </c>
      <c r="Q1732" s="77" t="s">
        <v>11289</v>
      </c>
      <c r="V1732" s="84">
        <v>0.42777777777777781</v>
      </c>
      <c r="W1732" s="85">
        <v>0.59722222222222221</v>
      </c>
      <c r="X1732" s="86">
        <f t="shared" si="139"/>
        <v>0.1694444444444444</v>
      </c>
    </row>
    <row r="1733" spans="1:24" x14ac:dyDescent="0.3">
      <c r="A1733" s="44" t="s">
        <v>11304</v>
      </c>
      <c r="B1733" s="68" t="s">
        <v>11</v>
      </c>
      <c r="C1733" s="2" t="s">
        <v>1</v>
      </c>
      <c r="D1733" s="2">
        <v>47</v>
      </c>
      <c r="E1733" s="6">
        <v>26665</v>
      </c>
      <c r="F1733" s="7">
        <v>43969.596030092594</v>
      </c>
      <c r="G1733" s="69" t="s">
        <v>4</v>
      </c>
      <c r="H1733" s="68">
        <v>1756</v>
      </c>
      <c r="I1733" s="8">
        <f t="shared" si="136"/>
        <v>17.737373737373737</v>
      </c>
      <c r="J1733" s="2">
        <v>4.8289999999999997</v>
      </c>
      <c r="K1733" s="69">
        <v>99</v>
      </c>
      <c r="L1733" s="68">
        <v>318</v>
      </c>
      <c r="M1733" s="8">
        <f t="shared" si="137"/>
        <v>3.2121212121212119</v>
      </c>
      <c r="N1733" s="2">
        <v>1.8859999999999999</v>
      </c>
      <c r="O1733" s="69">
        <v>99</v>
      </c>
      <c r="P1733" s="181">
        <f t="shared" si="138"/>
        <v>5.5220125786163523</v>
      </c>
      <c r="Q1733" s="77" t="s">
        <v>11289</v>
      </c>
      <c r="V1733" s="84">
        <v>0.44930555555555557</v>
      </c>
      <c r="W1733" s="85">
        <v>0.61805555555555558</v>
      </c>
      <c r="X1733" s="86">
        <f t="shared" si="139"/>
        <v>0.16875000000000001</v>
      </c>
    </row>
    <row r="1734" spans="1:24" x14ac:dyDescent="0.3">
      <c r="A1734" s="44" t="s">
        <v>4269</v>
      </c>
      <c r="B1734" s="68" t="s">
        <v>4270</v>
      </c>
      <c r="C1734" s="2" t="s">
        <v>1</v>
      </c>
      <c r="D1734" s="2">
        <v>59</v>
      </c>
      <c r="E1734" s="6">
        <v>22278</v>
      </c>
      <c r="F1734" s="7">
        <v>43969.616597222222</v>
      </c>
      <c r="G1734" s="69" t="s">
        <v>4</v>
      </c>
      <c r="H1734" s="68">
        <v>2221</v>
      </c>
      <c r="I1734" s="8">
        <f t="shared" si="136"/>
        <v>22.434343434343436</v>
      </c>
      <c r="J1734" s="2">
        <v>5.6660000000000004</v>
      </c>
      <c r="K1734" s="69">
        <v>99</v>
      </c>
      <c r="L1734" s="68">
        <v>320</v>
      </c>
      <c r="M1734" s="8">
        <f t="shared" si="137"/>
        <v>3.2323232323232323</v>
      </c>
      <c r="N1734" s="2">
        <v>1.621</v>
      </c>
      <c r="O1734" s="69">
        <v>99</v>
      </c>
      <c r="P1734" s="181">
        <f t="shared" si="138"/>
        <v>6.9406250000000007</v>
      </c>
      <c r="Q1734" s="77" t="s">
        <v>11289</v>
      </c>
      <c r="V1734" s="84">
        <v>0.45347222222222222</v>
      </c>
      <c r="W1734" s="85">
        <v>0.63194444444444442</v>
      </c>
      <c r="X1734" s="86">
        <f t="shared" si="139"/>
        <v>0.1784722222222222</v>
      </c>
    </row>
    <row r="1735" spans="1:24" x14ac:dyDescent="0.3">
      <c r="A1735" s="44" t="s">
        <v>11305</v>
      </c>
      <c r="B1735" s="68" t="s">
        <v>6165</v>
      </c>
      <c r="C1735" s="2" t="s">
        <v>1</v>
      </c>
      <c r="D1735" s="2">
        <v>51</v>
      </c>
      <c r="E1735" s="6">
        <v>25185</v>
      </c>
      <c r="F1735" s="7">
        <v>43969.627002314817</v>
      </c>
      <c r="G1735" s="69" t="s">
        <v>4</v>
      </c>
      <c r="H1735" s="68">
        <v>1275</v>
      </c>
      <c r="I1735" s="8">
        <f t="shared" si="136"/>
        <v>12.878787878787879</v>
      </c>
      <c r="J1735" s="2">
        <v>3.4849999999999999</v>
      </c>
      <c r="K1735" s="69">
        <v>99</v>
      </c>
      <c r="L1735" s="68">
        <v>276</v>
      </c>
      <c r="M1735" s="8">
        <f t="shared" si="137"/>
        <v>2.7878787878787881</v>
      </c>
      <c r="N1735" s="2">
        <v>1.786</v>
      </c>
      <c r="O1735" s="69">
        <v>99</v>
      </c>
      <c r="P1735" s="181">
        <f t="shared" si="138"/>
        <v>4.6195652173913038</v>
      </c>
      <c r="Q1735" s="77" t="s">
        <v>11289</v>
      </c>
      <c r="V1735" s="84">
        <v>0.47638888888888892</v>
      </c>
      <c r="W1735" s="85">
        <v>0.64583333333333337</v>
      </c>
      <c r="X1735" s="86">
        <f t="shared" si="139"/>
        <v>0.16944444444444445</v>
      </c>
    </row>
    <row r="1736" spans="1:24" x14ac:dyDescent="0.3">
      <c r="A1736" s="44" t="s">
        <v>2817</v>
      </c>
      <c r="B1736" s="68" t="s">
        <v>1672</v>
      </c>
      <c r="C1736" s="2" t="s">
        <v>1</v>
      </c>
      <c r="D1736" s="2">
        <v>63</v>
      </c>
      <c r="E1736" s="6">
        <v>20876</v>
      </c>
      <c r="F1736" s="7">
        <v>43969.640833333331</v>
      </c>
      <c r="G1736" s="69" t="s">
        <v>4</v>
      </c>
      <c r="H1736" s="68">
        <v>2320</v>
      </c>
      <c r="I1736" s="8">
        <f t="shared" si="136"/>
        <v>23.2</v>
      </c>
      <c r="J1736" s="2">
        <v>5.3390000000000004</v>
      </c>
      <c r="K1736" s="69">
        <v>100</v>
      </c>
      <c r="L1736" s="68">
        <v>422</v>
      </c>
      <c r="M1736" s="8">
        <f t="shared" si="137"/>
        <v>4.22</v>
      </c>
      <c r="N1736" s="2">
        <v>1.9930000000000001</v>
      </c>
      <c r="O1736" s="69">
        <v>100</v>
      </c>
      <c r="P1736" s="181">
        <f t="shared" si="138"/>
        <v>5.4976303317535544</v>
      </c>
      <c r="Q1736" s="77" t="s">
        <v>11289</v>
      </c>
      <c r="V1736" s="84">
        <v>0.4909722222222222</v>
      </c>
      <c r="W1736" s="85">
        <v>0.65972222222222221</v>
      </c>
      <c r="X1736" s="86">
        <f t="shared" si="139"/>
        <v>0.16875000000000001</v>
      </c>
    </row>
    <row r="1737" spans="1:24" x14ac:dyDescent="0.3">
      <c r="A1737" s="44" t="s">
        <v>11306</v>
      </c>
      <c r="B1737" s="68" t="s">
        <v>305</v>
      </c>
      <c r="C1737" s="2" t="s">
        <v>1</v>
      </c>
      <c r="D1737" s="2">
        <v>59</v>
      </c>
      <c r="E1737" s="6">
        <v>22083</v>
      </c>
      <c r="F1737" s="7">
        <v>43969.669606481482</v>
      </c>
      <c r="G1737" s="69" t="s">
        <v>4</v>
      </c>
      <c r="H1737" s="68">
        <v>1988</v>
      </c>
      <c r="I1737" s="8">
        <f t="shared" si="136"/>
        <v>19.88</v>
      </c>
      <c r="J1737" s="2">
        <v>5.1820000000000004</v>
      </c>
      <c r="K1737" s="69">
        <v>100</v>
      </c>
      <c r="L1737" s="68">
        <v>323</v>
      </c>
      <c r="M1737" s="8">
        <f t="shared" si="137"/>
        <v>3.23</v>
      </c>
      <c r="N1737" s="2">
        <v>1.7689999999999999</v>
      </c>
      <c r="O1737" s="69">
        <v>100</v>
      </c>
      <c r="P1737" s="181">
        <f t="shared" si="138"/>
        <v>6.1547987616099071</v>
      </c>
      <c r="Q1737" s="77" t="s">
        <v>11289</v>
      </c>
      <c r="V1737" s="84">
        <v>0.51111111111111118</v>
      </c>
      <c r="W1737" s="85">
        <v>0.68055555555555547</v>
      </c>
      <c r="X1737" s="86">
        <f t="shared" si="139"/>
        <v>0.16944444444444429</v>
      </c>
    </row>
    <row r="1738" spans="1:24" x14ac:dyDescent="0.3">
      <c r="A1738" s="44" t="s">
        <v>11307</v>
      </c>
      <c r="B1738" s="68" t="s">
        <v>11308</v>
      </c>
      <c r="C1738" s="2" t="s">
        <v>1</v>
      </c>
      <c r="D1738" s="2">
        <v>32</v>
      </c>
      <c r="E1738" s="6">
        <v>32268</v>
      </c>
      <c r="F1738" s="7">
        <v>43969.679537037038</v>
      </c>
      <c r="G1738" s="69" t="s">
        <v>4</v>
      </c>
      <c r="H1738" s="68">
        <v>1228</v>
      </c>
      <c r="I1738" s="8">
        <f t="shared" si="136"/>
        <v>12.28</v>
      </c>
      <c r="J1738" s="2">
        <v>4.2309999999999999</v>
      </c>
      <c r="K1738" s="69">
        <v>100</v>
      </c>
      <c r="L1738" s="68">
        <v>275</v>
      </c>
      <c r="M1738" s="8">
        <f t="shared" si="137"/>
        <v>2.75</v>
      </c>
      <c r="N1738" s="2">
        <v>1.617</v>
      </c>
      <c r="O1738" s="69">
        <v>100</v>
      </c>
      <c r="P1738" s="181">
        <f t="shared" si="138"/>
        <v>4.4654545454545449</v>
      </c>
      <c r="Q1738" s="77" t="s">
        <v>11289</v>
      </c>
      <c r="V1738" s="84">
        <v>0.51874999999999993</v>
      </c>
      <c r="W1738" s="85">
        <v>0.68055555555555547</v>
      </c>
      <c r="X1738" s="86">
        <f t="shared" si="139"/>
        <v>0.16180555555555554</v>
      </c>
    </row>
    <row r="1739" spans="1:24" x14ac:dyDescent="0.3">
      <c r="A1739" s="44" t="s">
        <v>11309</v>
      </c>
      <c r="B1739" s="68" t="s">
        <v>11310</v>
      </c>
      <c r="C1739" s="2" t="s">
        <v>1</v>
      </c>
      <c r="D1739" s="2">
        <v>71</v>
      </c>
      <c r="E1739" s="6">
        <v>17697</v>
      </c>
      <c r="F1739" s="7">
        <v>43970.497650462959</v>
      </c>
      <c r="G1739" s="69" t="s">
        <v>4</v>
      </c>
      <c r="H1739" s="68">
        <v>1957</v>
      </c>
      <c r="I1739" s="8">
        <f t="shared" si="136"/>
        <v>19.767676767676768</v>
      </c>
      <c r="J1739" s="2">
        <v>3.8140000000000001</v>
      </c>
      <c r="K1739" s="69">
        <v>99</v>
      </c>
      <c r="L1739" s="68">
        <v>548</v>
      </c>
      <c r="M1739" s="8">
        <f t="shared" si="137"/>
        <v>5.5353535353535355</v>
      </c>
      <c r="N1739" s="2">
        <v>2.3879999999999999</v>
      </c>
      <c r="O1739" s="69">
        <v>99</v>
      </c>
      <c r="P1739" s="181">
        <f t="shared" si="138"/>
        <v>3.5711678832116789</v>
      </c>
      <c r="Q1739" s="77" t="s">
        <v>11289</v>
      </c>
      <c r="V1739" s="84">
        <v>0.3833333333333333</v>
      </c>
      <c r="W1739" s="85">
        <v>0.52083333333333337</v>
      </c>
      <c r="X1739" s="86">
        <f t="shared" si="139"/>
        <v>0.13750000000000007</v>
      </c>
    </row>
    <row r="1740" spans="1:24" x14ac:dyDescent="0.3">
      <c r="A1740" s="44" t="s">
        <v>11311</v>
      </c>
      <c r="B1740" s="68" t="s">
        <v>11312</v>
      </c>
      <c r="C1740" s="2" t="s">
        <v>1</v>
      </c>
      <c r="D1740" s="2">
        <v>52</v>
      </c>
      <c r="E1740" s="6">
        <v>24670</v>
      </c>
      <c r="F1740" s="7">
        <v>43970.531493055554</v>
      </c>
      <c r="G1740" s="69" t="s">
        <v>4</v>
      </c>
      <c r="H1740" s="68">
        <v>1892</v>
      </c>
      <c r="I1740" s="8">
        <f t="shared" si="136"/>
        <v>19.111111111111111</v>
      </c>
      <c r="J1740" s="2">
        <v>4.2539999999999996</v>
      </c>
      <c r="K1740" s="69">
        <v>99</v>
      </c>
      <c r="L1740" s="68">
        <v>397</v>
      </c>
      <c r="M1740" s="8">
        <f t="shared" si="137"/>
        <v>4.0101010101010104</v>
      </c>
      <c r="N1740" s="2">
        <v>1.919</v>
      </c>
      <c r="O1740" s="69">
        <v>99</v>
      </c>
      <c r="P1740" s="181">
        <f t="shared" si="138"/>
        <v>4.7657430730478589</v>
      </c>
      <c r="Q1740" s="77" t="s">
        <v>11289</v>
      </c>
      <c r="V1740" s="84">
        <v>0.39583333333333331</v>
      </c>
      <c r="W1740" s="85">
        <v>0.54861111111111105</v>
      </c>
      <c r="X1740" s="86">
        <f t="shared" si="139"/>
        <v>0.15277777777777773</v>
      </c>
    </row>
    <row r="1741" spans="1:24" x14ac:dyDescent="0.3">
      <c r="A1741" s="44" t="s">
        <v>11313</v>
      </c>
      <c r="B1741" s="68" t="s">
        <v>11314</v>
      </c>
      <c r="C1741" s="2" t="s">
        <v>1</v>
      </c>
      <c r="D1741" s="2">
        <v>54</v>
      </c>
      <c r="E1741" s="6">
        <v>24070</v>
      </c>
      <c r="F1741" s="7">
        <v>43970.541412037041</v>
      </c>
      <c r="G1741" s="69" t="s">
        <v>4</v>
      </c>
      <c r="H1741" s="68">
        <v>1349</v>
      </c>
      <c r="I1741" s="8">
        <f t="shared" si="136"/>
        <v>13.626262626262626</v>
      </c>
      <c r="J1741" s="2">
        <v>3.8210000000000002</v>
      </c>
      <c r="K1741" s="69">
        <v>99</v>
      </c>
      <c r="L1741" s="68">
        <v>410</v>
      </c>
      <c r="M1741" s="8">
        <f t="shared" si="137"/>
        <v>4.141414141414141</v>
      </c>
      <c r="N1741" s="2">
        <v>2.1</v>
      </c>
      <c r="O1741" s="69">
        <v>99</v>
      </c>
      <c r="P1741" s="181">
        <f t="shared" si="138"/>
        <v>3.2902439024390246</v>
      </c>
      <c r="Q1741" s="77" t="s">
        <v>11289</v>
      </c>
      <c r="V1741" s="84">
        <v>0.38541666666666669</v>
      </c>
      <c r="W1741" s="85">
        <v>0.53472222222222221</v>
      </c>
      <c r="X1741" s="86">
        <f t="shared" si="139"/>
        <v>0.14930555555555552</v>
      </c>
    </row>
    <row r="1742" spans="1:24" x14ac:dyDescent="0.3">
      <c r="A1742" s="44" t="s">
        <v>5172</v>
      </c>
      <c r="B1742" s="68" t="s">
        <v>5173</v>
      </c>
      <c r="C1742" s="2" t="s">
        <v>1</v>
      </c>
      <c r="D1742" s="2">
        <v>57</v>
      </c>
      <c r="E1742" s="6">
        <v>22897</v>
      </c>
      <c r="F1742" s="7">
        <v>43970.551793981482</v>
      </c>
      <c r="G1742" s="69" t="s">
        <v>4</v>
      </c>
      <c r="H1742" s="68">
        <v>1992</v>
      </c>
      <c r="I1742" s="8">
        <f t="shared" si="136"/>
        <v>20.121212121212121</v>
      </c>
      <c r="J1742" s="2">
        <v>5.1529999999999996</v>
      </c>
      <c r="K1742" s="69">
        <v>99</v>
      </c>
      <c r="L1742" s="68">
        <v>569</v>
      </c>
      <c r="M1742" s="8">
        <f t="shared" si="137"/>
        <v>5.7474747474747474</v>
      </c>
      <c r="N1742" s="2">
        <v>2.8620000000000001</v>
      </c>
      <c r="O1742" s="69">
        <v>99</v>
      </c>
      <c r="P1742" s="181">
        <f t="shared" si="138"/>
        <v>3.5008787346221442</v>
      </c>
      <c r="Q1742" s="77" t="s">
        <v>11289</v>
      </c>
      <c r="V1742" s="84">
        <v>0.40277777777777773</v>
      </c>
      <c r="W1742" s="85">
        <v>0.54861111111111105</v>
      </c>
      <c r="X1742" s="86">
        <f t="shared" si="139"/>
        <v>0.14583333333333331</v>
      </c>
    </row>
    <row r="1743" spans="1:24" x14ac:dyDescent="0.3">
      <c r="A1743" s="44" t="s">
        <v>11315</v>
      </c>
      <c r="B1743" s="68" t="s">
        <v>6282</v>
      </c>
      <c r="C1743" s="2" t="s">
        <v>1</v>
      </c>
      <c r="D1743" s="2">
        <v>55</v>
      </c>
      <c r="E1743" s="6">
        <v>23750</v>
      </c>
      <c r="F1743" s="7">
        <v>43970.56177083333</v>
      </c>
      <c r="G1743" s="69" t="s">
        <v>4</v>
      </c>
      <c r="H1743" s="68">
        <v>1516</v>
      </c>
      <c r="I1743" s="8">
        <f t="shared" si="136"/>
        <v>15.313131313131313</v>
      </c>
      <c r="J1743" s="2">
        <v>4.1020000000000003</v>
      </c>
      <c r="K1743" s="69">
        <v>99</v>
      </c>
      <c r="L1743" s="68">
        <v>310</v>
      </c>
      <c r="M1743" s="8">
        <f t="shared" si="137"/>
        <v>3.1313131313131315</v>
      </c>
      <c r="N1743" s="2">
        <v>1.946</v>
      </c>
      <c r="O1743" s="69">
        <v>99</v>
      </c>
      <c r="P1743" s="181">
        <f t="shared" si="138"/>
        <v>4.8903225806451607</v>
      </c>
      <c r="Q1743" s="77" t="s">
        <v>11289</v>
      </c>
      <c r="V1743" s="84">
        <v>0.41180555555555554</v>
      </c>
      <c r="W1743" s="85">
        <v>0.56944444444444442</v>
      </c>
      <c r="X1743" s="86">
        <f t="shared" si="139"/>
        <v>0.15763888888888888</v>
      </c>
    </row>
    <row r="1744" spans="1:24" x14ac:dyDescent="0.3">
      <c r="A1744" s="44" t="s">
        <v>4242</v>
      </c>
      <c r="B1744" s="68" t="s">
        <v>4243</v>
      </c>
      <c r="C1744" s="2" t="s">
        <v>1</v>
      </c>
      <c r="D1744" s="2">
        <v>70</v>
      </c>
      <c r="E1744" s="6">
        <v>18159</v>
      </c>
      <c r="F1744" s="7">
        <v>43970.574270833335</v>
      </c>
      <c r="G1744" s="69" t="s">
        <v>4</v>
      </c>
      <c r="H1744" s="68">
        <v>2226</v>
      </c>
      <c r="I1744" s="8">
        <f t="shared" si="136"/>
        <v>22.484848484848484</v>
      </c>
      <c r="J1744" s="2">
        <v>4.923</v>
      </c>
      <c r="K1744" s="69">
        <v>99</v>
      </c>
      <c r="L1744" s="68">
        <v>580</v>
      </c>
      <c r="M1744" s="8">
        <f t="shared" si="137"/>
        <v>5.858585858585859</v>
      </c>
      <c r="N1744" s="2">
        <v>2.5670000000000002</v>
      </c>
      <c r="O1744" s="69">
        <v>99</v>
      </c>
      <c r="P1744" s="181">
        <f t="shared" si="138"/>
        <v>3.8379310344827582</v>
      </c>
      <c r="Q1744" s="77" t="s">
        <v>11289</v>
      </c>
      <c r="V1744" s="84">
        <v>0.42499999999999999</v>
      </c>
      <c r="W1744" s="85">
        <v>0.58333333333333337</v>
      </c>
      <c r="X1744" s="86">
        <f t="shared" si="139"/>
        <v>0.15833333333333338</v>
      </c>
    </row>
    <row r="1745" spans="1:24" x14ac:dyDescent="0.3">
      <c r="A1745" s="44" t="s">
        <v>11316</v>
      </c>
      <c r="B1745" s="68" t="s">
        <v>5402</v>
      </c>
      <c r="C1745" s="2" t="s">
        <v>1</v>
      </c>
      <c r="D1745" s="2">
        <v>64</v>
      </c>
      <c r="E1745" s="6">
        <v>20524</v>
      </c>
      <c r="F1745" s="7">
        <v>43970.584074074075</v>
      </c>
      <c r="G1745" s="69" t="s">
        <v>4</v>
      </c>
      <c r="H1745" s="68">
        <v>2180</v>
      </c>
      <c r="I1745" s="8">
        <f t="shared" si="136"/>
        <v>22.020202020202021</v>
      </c>
      <c r="J1745" s="2">
        <v>4.8860000000000001</v>
      </c>
      <c r="K1745" s="69">
        <v>99</v>
      </c>
      <c r="L1745" s="68">
        <v>389</v>
      </c>
      <c r="M1745" s="8">
        <f t="shared" si="137"/>
        <v>3.9292929292929295</v>
      </c>
      <c r="N1745" s="2">
        <v>1.996</v>
      </c>
      <c r="O1745" s="69">
        <v>99</v>
      </c>
      <c r="P1745" s="181">
        <f t="shared" si="138"/>
        <v>5.6041131105398456</v>
      </c>
      <c r="Q1745" s="77" t="s">
        <v>11289</v>
      </c>
      <c r="V1745" s="84">
        <v>0.44236111111111115</v>
      </c>
      <c r="W1745" s="85">
        <v>0.59722222222222221</v>
      </c>
      <c r="X1745" s="86">
        <f t="shared" si="139"/>
        <v>0.15486111111111106</v>
      </c>
    </row>
    <row r="1746" spans="1:24" x14ac:dyDescent="0.3">
      <c r="A1746" s="44" t="s">
        <v>11317</v>
      </c>
      <c r="B1746" s="68" t="s">
        <v>7615</v>
      </c>
      <c r="C1746" s="2" t="s">
        <v>1</v>
      </c>
      <c r="D1746" s="2">
        <v>66</v>
      </c>
      <c r="E1746" s="6">
        <v>19751</v>
      </c>
      <c r="F1746" s="7">
        <v>43970.593692129631</v>
      </c>
      <c r="G1746" s="69" t="s">
        <v>4</v>
      </c>
      <c r="H1746" s="68">
        <v>2368</v>
      </c>
      <c r="I1746" s="8">
        <f t="shared" si="136"/>
        <v>23.91919191919192</v>
      </c>
      <c r="J1746" s="2">
        <v>6.3140000000000001</v>
      </c>
      <c r="K1746" s="69">
        <v>99</v>
      </c>
      <c r="L1746" s="68">
        <v>441</v>
      </c>
      <c r="M1746" s="8">
        <f t="shared" si="137"/>
        <v>4.4545454545454541</v>
      </c>
      <c r="N1746" s="2">
        <v>2.2240000000000002</v>
      </c>
      <c r="O1746" s="69">
        <v>99</v>
      </c>
      <c r="P1746" s="181">
        <f t="shared" si="138"/>
        <v>5.3696145124716557</v>
      </c>
      <c r="Q1746" s="77" t="s">
        <v>11289</v>
      </c>
      <c r="V1746" s="84">
        <v>0.4604166666666667</v>
      </c>
      <c r="W1746" s="85">
        <v>0.61805555555555558</v>
      </c>
      <c r="X1746" s="86">
        <f t="shared" si="139"/>
        <v>0.15763888888888888</v>
      </c>
    </row>
    <row r="1747" spans="1:24" x14ac:dyDescent="0.3">
      <c r="A1747" s="44" t="s">
        <v>5150</v>
      </c>
      <c r="B1747" s="68" t="s">
        <v>5151</v>
      </c>
      <c r="C1747" s="2" t="s">
        <v>1</v>
      </c>
      <c r="D1747" s="2">
        <v>59</v>
      </c>
      <c r="E1747" s="6">
        <v>22291</v>
      </c>
      <c r="F1747" s="7">
        <v>43970.603425925925</v>
      </c>
      <c r="G1747" s="69" t="s">
        <v>4</v>
      </c>
      <c r="H1747" s="68">
        <v>2467</v>
      </c>
      <c r="I1747" s="8">
        <f t="shared" si="136"/>
        <v>24.67</v>
      </c>
      <c r="J1747" s="2">
        <v>5.335</v>
      </c>
      <c r="K1747" s="69">
        <v>100</v>
      </c>
      <c r="L1747" s="68">
        <v>344</v>
      </c>
      <c r="M1747" s="8">
        <f t="shared" si="137"/>
        <v>3.44</v>
      </c>
      <c r="N1747" s="2">
        <v>1.9450000000000001</v>
      </c>
      <c r="O1747" s="69">
        <v>100</v>
      </c>
      <c r="P1747" s="181">
        <f t="shared" si="138"/>
        <v>7.1715116279069777</v>
      </c>
      <c r="Q1747" s="77" t="s">
        <v>11289</v>
      </c>
      <c r="V1747" s="84">
        <v>0.45347222222222222</v>
      </c>
      <c r="W1747" s="85">
        <v>0.61111111111111105</v>
      </c>
      <c r="X1747" s="86">
        <f t="shared" si="139"/>
        <v>0.15763888888888883</v>
      </c>
    </row>
    <row r="1748" spans="1:24" x14ac:dyDescent="0.3">
      <c r="A1748" s="44" t="s">
        <v>11318</v>
      </c>
      <c r="B1748" s="68" t="s">
        <v>6393</v>
      </c>
      <c r="C1748" s="2" t="s">
        <v>1</v>
      </c>
      <c r="D1748" s="2">
        <v>50</v>
      </c>
      <c r="E1748" s="6">
        <v>25399</v>
      </c>
      <c r="F1748" s="7">
        <v>43970.61482638889</v>
      </c>
      <c r="G1748" s="69" t="s">
        <v>4</v>
      </c>
      <c r="H1748" s="68">
        <v>2460</v>
      </c>
      <c r="I1748" s="8">
        <f t="shared" si="136"/>
        <v>24.848484848484848</v>
      </c>
      <c r="J1748" s="2">
        <v>5.758</v>
      </c>
      <c r="K1748" s="69">
        <v>99</v>
      </c>
      <c r="L1748" s="68">
        <v>361</v>
      </c>
      <c r="M1748" s="8">
        <f t="shared" si="137"/>
        <v>3.6464646464646466</v>
      </c>
      <c r="N1748" s="2">
        <v>1.7569999999999999</v>
      </c>
      <c r="O1748" s="69">
        <v>99</v>
      </c>
      <c r="P1748" s="181">
        <f t="shared" si="138"/>
        <v>6.8144044321329638</v>
      </c>
      <c r="Q1748" s="77" t="s">
        <v>11289</v>
      </c>
      <c r="V1748" s="84">
        <v>0.47013888888888888</v>
      </c>
      <c r="W1748" s="85">
        <v>0.63194444444444442</v>
      </c>
      <c r="X1748" s="86">
        <f t="shared" si="139"/>
        <v>0.16180555555555554</v>
      </c>
    </row>
    <row r="1749" spans="1:24" x14ac:dyDescent="0.3">
      <c r="A1749" s="44" t="s">
        <v>11319</v>
      </c>
      <c r="B1749" s="68" t="s">
        <v>11320</v>
      </c>
      <c r="C1749" s="2" t="s">
        <v>6</v>
      </c>
      <c r="D1749" s="2">
        <v>47</v>
      </c>
      <c r="E1749" s="6">
        <v>26713</v>
      </c>
      <c r="F1749" s="7">
        <v>43970.640625</v>
      </c>
      <c r="G1749" s="69" t="s">
        <v>4</v>
      </c>
      <c r="H1749" s="68">
        <v>1472</v>
      </c>
      <c r="I1749" s="8">
        <f t="shared" si="136"/>
        <v>14.868686868686869</v>
      </c>
      <c r="J1749" s="2">
        <v>5.3789999999999996</v>
      </c>
      <c r="K1749" s="69">
        <v>99</v>
      </c>
      <c r="L1749" s="68">
        <v>480</v>
      </c>
      <c r="M1749" s="8">
        <f t="shared" si="137"/>
        <v>4.8484848484848486</v>
      </c>
      <c r="N1749" s="2">
        <v>2.0470000000000002</v>
      </c>
      <c r="O1749" s="69">
        <v>99</v>
      </c>
      <c r="P1749" s="181">
        <f t="shared" si="138"/>
        <v>3.0666666666666664</v>
      </c>
      <c r="Q1749" s="77" t="s">
        <v>11289</v>
      </c>
      <c r="V1749" s="84">
        <v>0.46249999999999997</v>
      </c>
      <c r="W1749" s="85">
        <v>0.64583333333333337</v>
      </c>
      <c r="X1749" s="86">
        <f t="shared" si="139"/>
        <v>0.1833333333333334</v>
      </c>
    </row>
    <row r="1750" spans="1:24" x14ac:dyDescent="0.3">
      <c r="A1750" s="44" t="s">
        <v>11321</v>
      </c>
      <c r="B1750" s="68" t="s">
        <v>6359</v>
      </c>
      <c r="C1750" s="2" t="s">
        <v>1</v>
      </c>
      <c r="D1750" s="2">
        <v>51</v>
      </c>
      <c r="E1750" s="6">
        <v>25033</v>
      </c>
      <c r="F1750" s="7">
        <v>43970.65357638889</v>
      </c>
      <c r="G1750" s="69" t="s">
        <v>4</v>
      </c>
      <c r="H1750" s="68">
        <v>1647</v>
      </c>
      <c r="I1750" s="8">
        <f t="shared" si="136"/>
        <v>16.47</v>
      </c>
      <c r="J1750" s="2">
        <v>4.5179999999999998</v>
      </c>
      <c r="K1750" s="69">
        <v>100</v>
      </c>
      <c r="L1750" s="68">
        <v>319</v>
      </c>
      <c r="M1750" s="8">
        <f t="shared" si="137"/>
        <v>3.19</v>
      </c>
      <c r="N1750" s="2">
        <v>2.1539999999999999</v>
      </c>
      <c r="O1750" s="69">
        <v>100</v>
      </c>
      <c r="P1750" s="181">
        <f t="shared" si="138"/>
        <v>5.1630094043887143</v>
      </c>
      <c r="Q1750" s="77" t="s">
        <v>11289</v>
      </c>
      <c r="V1750" s="84">
        <v>0.49652777777777773</v>
      </c>
      <c r="W1750" s="85">
        <v>0.66666666666666663</v>
      </c>
      <c r="X1750" s="86">
        <f t="shared" si="139"/>
        <v>0.1701388888888889</v>
      </c>
    </row>
    <row r="1751" spans="1:24" x14ac:dyDescent="0.3">
      <c r="A1751" s="44" t="s">
        <v>11322</v>
      </c>
      <c r="B1751" s="68" t="s">
        <v>9162</v>
      </c>
      <c r="C1751" s="2" t="s">
        <v>6</v>
      </c>
      <c r="D1751" s="2">
        <v>56</v>
      </c>
      <c r="E1751" s="6">
        <v>23451</v>
      </c>
      <c r="F1751" s="7">
        <v>43971.387164351851</v>
      </c>
      <c r="G1751" s="69" t="s">
        <v>71</v>
      </c>
      <c r="H1751" s="68">
        <v>1118</v>
      </c>
      <c r="I1751" s="8">
        <f t="shared" si="136"/>
        <v>11.292929292929292</v>
      </c>
      <c r="J1751" s="2">
        <v>3.6680000000000001</v>
      </c>
      <c r="K1751" s="69">
        <v>99</v>
      </c>
      <c r="L1751" s="68">
        <v>500</v>
      </c>
      <c r="M1751" s="8">
        <f t="shared" si="137"/>
        <v>5.0505050505050502</v>
      </c>
      <c r="N1751" s="2">
        <v>2.173</v>
      </c>
      <c r="O1751" s="69">
        <v>99</v>
      </c>
      <c r="P1751" s="181">
        <f t="shared" si="138"/>
        <v>2.2360000000000002</v>
      </c>
      <c r="Q1751" s="77" t="s">
        <v>11289</v>
      </c>
      <c r="V1751" s="84">
        <v>0.39583333333333331</v>
      </c>
      <c r="W1751" s="85">
        <v>0.54861111111111105</v>
      </c>
      <c r="X1751" s="86">
        <f t="shared" si="139"/>
        <v>0.15277777777777773</v>
      </c>
    </row>
    <row r="1752" spans="1:24" x14ac:dyDescent="0.3">
      <c r="A1752" s="44" t="s">
        <v>5139</v>
      </c>
      <c r="B1752" s="68" t="s">
        <v>5140</v>
      </c>
      <c r="C1752" s="2" t="s">
        <v>1</v>
      </c>
      <c r="D1752" s="2">
        <v>35</v>
      </c>
      <c r="E1752" s="6">
        <v>31008</v>
      </c>
      <c r="F1752" s="7">
        <v>43971.51284722222</v>
      </c>
      <c r="G1752" s="69" t="s">
        <v>4</v>
      </c>
      <c r="H1752" s="68">
        <v>1162</v>
      </c>
      <c r="I1752" s="8">
        <f t="shared" si="136"/>
        <v>11.62</v>
      </c>
      <c r="J1752" s="2">
        <v>3.8109999999999999</v>
      </c>
      <c r="K1752" s="69">
        <v>100</v>
      </c>
      <c r="L1752" s="68">
        <v>320</v>
      </c>
      <c r="M1752" s="8">
        <f t="shared" si="137"/>
        <v>3.2</v>
      </c>
      <c r="N1752" s="2">
        <v>1.7290000000000001</v>
      </c>
      <c r="O1752" s="69">
        <v>100</v>
      </c>
      <c r="P1752" s="181">
        <f t="shared" si="138"/>
        <v>3.6312499999999996</v>
      </c>
      <c r="Q1752" s="77" t="s">
        <v>11289</v>
      </c>
      <c r="V1752" s="84">
        <v>0.3666666666666667</v>
      </c>
      <c r="W1752" s="85">
        <v>0.52083333333333337</v>
      </c>
      <c r="X1752" s="86">
        <f t="shared" si="139"/>
        <v>0.15416666666666667</v>
      </c>
    </row>
    <row r="1753" spans="1:24" x14ac:dyDescent="0.3">
      <c r="A1753" s="44" t="s">
        <v>11323</v>
      </c>
      <c r="B1753" s="68" t="s">
        <v>5627</v>
      </c>
      <c r="C1753" s="2" t="s">
        <v>1</v>
      </c>
      <c r="D1753" s="2">
        <v>45</v>
      </c>
      <c r="E1753" s="6">
        <v>27472</v>
      </c>
      <c r="F1753" s="7">
        <v>43971.531111111108</v>
      </c>
      <c r="G1753" s="69" t="s">
        <v>4</v>
      </c>
      <c r="H1753" s="95">
        <v>1383</v>
      </c>
      <c r="I1753" s="96">
        <f t="shared" si="136"/>
        <v>13.969696969696969</v>
      </c>
      <c r="J1753" s="21">
        <v>4.4569999999999999</v>
      </c>
      <c r="K1753" s="97">
        <v>99</v>
      </c>
      <c r="L1753" s="95">
        <v>328</v>
      </c>
      <c r="M1753" s="96">
        <f t="shared" si="137"/>
        <v>3.3131313131313131</v>
      </c>
      <c r="N1753" s="21">
        <v>1.8160000000000001</v>
      </c>
      <c r="O1753" s="97">
        <v>99</v>
      </c>
      <c r="P1753" s="181">
        <f t="shared" si="138"/>
        <v>4.2164634146341458</v>
      </c>
      <c r="Q1753" s="77" t="s">
        <v>11289</v>
      </c>
      <c r="V1753" s="84">
        <v>0.37986111111111115</v>
      </c>
      <c r="W1753" s="85">
        <v>0.53472222222222221</v>
      </c>
      <c r="X1753" s="86">
        <f t="shared" si="139"/>
        <v>0.15486111111111106</v>
      </c>
    </row>
    <row r="1754" spans="1:24" x14ac:dyDescent="0.3">
      <c r="A1754" s="44" t="s">
        <v>5226</v>
      </c>
      <c r="B1754" s="68" t="s">
        <v>5227</v>
      </c>
      <c r="C1754" s="2" t="s">
        <v>1</v>
      </c>
      <c r="D1754" s="2">
        <v>54</v>
      </c>
      <c r="E1754" s="6">
        <v>24006</v>
      </c>
      <c r="F1754" s="7">
        <v>43971.557905092595</v>
      </c>
      <c r="G1754" s="69" t="s">
        <v>4</v>
      </c>
      <c r="H1754" s="68">
        <v>1323</v>
      </c>
      <c r="I1754" s="8">
        <f t="shared" si="136"/>
        <v>13.363636363636363</v>
      </c>
      <c r="J1754" s="2">
        <v>3.7069999999999999</v>
      </c>
      <c r="K1754" s="69">
        <v>99</v>
      </c>
      <c r="L1754" s="68">
        <v>388</v>
      </c>
      <c r="M1754" s="8">
        <f t="shared" si="137"/>
        <v>3.9191919191919191</v>
      </c>
      <c r="N1754" s="2">
        <v>2.165</v>
      </c>
      <c r="O1754" s="69">
        <v>99</v>
      </c>
      <c r="P1754" s="181">
        <f t="shared" si="138"/>
        <v>3.4097938144329896</v>
      </c>
      <c r="Q1754" s="77" t="s">
        <v>11289</v>
      </c>
      <c r="V1754" s="84">
        <v>0.39861111111111108</v>
      </c>
      <c r="W1754" s="85">
        <v>0.56944444444444442</v>
      </c>
      <c r="X1754" s="86">
        <f t="shared" si="139"/>
        <v>0.17083333333333334</v>
      </c>
    </row>
    <row r="1755" spans="1:24" x14ac:dyDescent="0.3">
      <c r="A1755" s="44" t="s">
        <v>11324</v>
      </c>
      <c r="B1755" s="68" t="s">
        <v>1333</v>
      </c>
      <c r="C1755" s="2" t="s">
        <v>1</v>
      </c>
      <c r="D1755" s="2">
        <v>59</v>
      </c>
      <c r="E1755" s="6">
        <v>22355</v>
      </c>
      <c r="F1755" s="7">
        <v>43971.567604166667</v>
      </c>
      <c r="G1755" s="69" t="s">
        <v>4</v>
      </c>
      <c r="H1755" s="68">
        <v>1669</v>
      </c>
      <c r="I1755" s="8">
        <f t="shared" si="136"/>
        <v>16.858585858585858</v>
      </c>
      <c r="J1755" s="2">
        <v>4.6399999999999997</v>
      </c>
      <c r="K1755" s="69">
        <v>99</v>
      </c>
      <c r="L1755" s="68">
        <v>371</v>
      </c>
      <c r="M1755" s="8">
        <f t="shared" si="137"/>
        <v>3.7474747474747474</v>
      </c>
      <c r="N1755" s="2">
        <v>2.2240000000000002</v>
      </c>
      <c r="O1755" s="69">
        <v>99</v>
      </c>
      <c r="P1755" s="181">
        <f t="shared" si="138"/>
        <v>4.4986522911051212</v>
      </c>
      <c r="Q1755" s="77" t="s">
        <v>11289</v>
      </c>
      <c r="V1755" s="84">
        <v>0.41111111111111115</v>
      </c>
      <c r="W1755" s="85">
        <v>0.58333333333333337</v>
      </c>
      <c r="X1755" s="86">
        <f t="shared" si="139"/>
        <v>0.17222222222222222</v>
      </c>
    </row>
    <row r="1756" spans="1:24" x14ac:dyDescent="0.3">
      <c r="A1756" s="44" t="s">
        <v>5190</v>
      </c>
      <c r="B1756" s="68" t="s">
        <v>5191</v>
      </c>
      <c r="C1756" s="2" t="s">
        <v>1</v>
      </c>
      <c r="D1756" s="2">
        <v>49</v>
      </c>
      <c r="E1756" s="6">
        <v>25998</v>
      </c>
      <c r="F1756" s="7">
        <v>43971.58971064815</v>
      </c>
      <c r="G1756" s="69" t="s">
        <v>4</v>
      </c>
      <c r="H1756" s="68">
        <v>1080</v>
      </c>
      <c r="I1756" s="8">
        <f t="shared" si="136"/>
        <v>10.909090909090908</v>
      </c>
      <c r="J1756" s="2">
        <v>3.3570000000000002</v>
      </c>
      <c r="K1756" s="69">
        <v>99</v>
      </c>
      <c r="L1756" s="68">
        <v>392</v>
      </c>
      <c r="M1756" s="8">
        <f t="shared" si="137"/>
        <v>3.9595959595959598</v>
      </c>
      <c r="N1756" s="2">
        <v>1.9530000000000001</v>
      </c>
      <c r="O1756" s="69">
        <v>99</v>
      </c>
      <c r="P1756" s="181">
        <f t="shared" si="138"/>
        <v>2.7551020408163263</v>
      </c>
      <c r="Q1756" s="77" t="s">
        <v>11289</v>
      </c>
      <c r="V1756" s="84">
        <v>0.4284722222222222</v>
      </c>
      <c r="W1756" s="85">
        <v>0.59722222222222221</v>
      </c>
      <c r="X1756" s="86">
        <f t="shared" si="139"/>
        <v>0.16875000000000001</v>
      </c>
    </row>
    <row r="1757" spans="1:24" x14ac:dyDescent="0.3">
      <c r="A1757" s="44" t="s">
        <v>11325</v>
      </c>
      <c r="B1757" s="68" t="s">
        <v>117</v>
      </c>
      <c r="C1757" s="2" t="s">
        <v>1</v>
      </c>
      <c r="D1757" s="2">
        <v>60</v>
      </c>
      <c r="E1757" s="6">
        <v>21808</v>
      </c>
      <c r="F1757" s="7">
        <v>43971.601967592593</v>
      </c>
      <c r="G1757" s="69" t="s">
        <v>4</v>
      </c>
      <c r="H1757" s="68">
        <v>1656</v>
      </c>
      <c r="I1757" s="8">
        <f t="shared" si="136"/>
        <v>16.727272727272727</v>
      </c>
      <c r="J1757" s="2">
        <v>4.0679999999999996</v>
      </c>
      <c r="K1757" s="69">
        <v>99</v>
      </c>
      <c r="L1757" s="68">
        <v>348</v>
      </c>
      <c r="M1757" s="8">
        <f t="shared" si="137"/>
        <v>3.5151515151515151</v>
      </c>
      <c r="N1757" s="2">
        <v>1.82</v>
      </c>
      <c r="O1757" s="69">
        <v>99</v>
      </c>
      <c r="P1757" s="181">
        <f t="shared" si="138"/>
        <v>4.7586206896551726</v>
      </c>
      <c r="Q1757" s="77" t="s">
        <v>11289</v>
      </c>
      <c r="V1757" s="84">
        <v>0.44166666666666665</v>
      </c>
      <c r="W1757" s="85">
        <v>0.61111111111111105</v>
      </c>
      <c r="X1757" s="86">
        <f t="shared" si="139"/>
        <v>0.1694444444444444</v>
      </c>
    </row>
    <row r="1758" spans="1:24" x14ac:dyDescent="0.3">
      <c r="A1758" s="44" t="s">
        <v>4770</v>
      </c>
      <c r="B1758" s="68" t="s">
        <v>4771</v>
      </c>
      <c r="C1758" s="2" t="s">
        <v>1</v>
      </c>
      <c r="D1758" s="2">
        <v>41</v>
      </c>
      <c r="E1758" s="6">
        <v>28892</v>
      </c>
      <c r="F1758" s="7">
        <v>43971.61440972222</v>
      </c>
      <c r="G1758" s="69" t="s">
        <v>4</v>
      </c>
      <c r="H1758" s="68">
        <v>1345</v>
      </c>
      <c r="I1758" s="8">
        <f t="shared" si="136"/>
        <v>13.45</v>
      </c>
      <c r="J1758" s="2">
        <v>3.8860000000000001</v>
      </c>
      <c r="K1758" s="69">
        <v>100</v>
      </c>
      <c r="L1758" s="68">
        <v>283</v>
      </c>
      <c r="M1758" s="8">
        <f t="shared" si="137"/>
        <v>2.83</v>
      </c>
      <c r="N1758" s="2">
        <v>1.8859999999999999</v>
      </c>
      <c r="O1758" s="69">
        <v>100</v>
      </c>
      <c r="P1758" s="181">
        <f t="shared" si="138"/>
        <v>4.7526501766784452</v>
      </c>
      <c r="Q1758" s="77" t="s">
        <v>11289</v>
      </c>
      <c r="V1758" s="84">
        <v>0.4597222222222222</v>
      </c>
      <c r="W1758" s="85">
        <v>0.63194444444444442</v>
      </c>
      <c r="X1758" s="86">
        <f t="shared" si="139"/>
        <v>0.17222222222222222</v>
      </c>
    </row>
    <row r="1759" spans="1:24" x14ac:dyDescent="0.3">
      <c r="A1759" s="44" t="s">
        <v>11326</v>
      </c>
      <c r="B1759" s="68" t="s">
        <v>1385</v>
      </c>
      <c r="C1759" s="2" t="s">
        <v>1</v>
      </c>
      <c r="D1759" s="2">
        <v>68</v>
      </c>
      <c r="E1759" s="6">
        <v>18833</v>
      </c>
      <c r="F1759" s="7">
        <v>43971.62667824074</v>
      </c>
      <c r="G1759" s="69" t="s">
        <v>4</v>
      </c>
      <c r="H1759" s="68">
        <v>1038</v>
      </c>
      <c r="I1759" s="8">
        <f t="shared" si="136"/>
        <v>10.484848484848484</v>
      </c>
      <c r="J1759" s="2">
        <v>3.2490000000000001</v>
      </c>
      <c r="K1759" s="69">
        <v>99</v>
      </c>
      <c r="L1759" s="68">
        <v>410</v>
      </c>
      <c r="M1759" s="8">
        <f t="shared" si="137"/>
        <v>4.141414141414141</v>
      </c>
      <c r="N1759" s="2">
        <v>2.2130000000000001</v>
      </c>
      <c r="O1759" s="69">
        <v>99</v>
      </c>
      <c r="P1759" s="181">
        <f t="shared" si="138"/>
        <v>2.5317073170731708</v>
      </c>
      <c r="Q1759" s="77" t="s">
        <v>11258</v>
      </c>
      <c r="V1759" s="84">
        <v>0.44722222222222219</v>
      </c>
      <c r="W1759" s="85">
        <v>0.64583333333333337</v>
      </c>
      <c r="X1759" s="86">
        <f t="shared" si="139"/>
        <v>0.19861111111111118</v>
      </c>
    </row>
    <row r="1760" spans="1:24" x14ac:dyDescent="0.3">
      <c r="A1760" s="44" t="s">
        <v>11327</v>
      </c>
      <c r="B1760" s="68" t="s">
        <v>11328</v>
      </c>
      <c r="C1760" s="2" t="s">
        <v>6</v>
      </c>
      <c r="D1760" s="2">
        <v>61</v>
      </c>
      <c r="E1760" s="6">
        <v>21520</v>
      </c>
      <c r="F1760" s="7">
        <v>43971.663773148146</v>
      </c>
      <c r="G1760" s="69" t="s">
        <v>4</v>
      </c>
      <c r="H1760" s="68">
        <v>1344</v>
      </c>
      <c r="I1760" s="8">
        <f t="shared" si="136"/>
        <v>13.44</v>
      </c>
      <c r="J1760" s="2">
        <v>4.43</v>
      </c>
      <c r="K1760" s="69">
        <v>100</v>
      </c>
      <c r="L1760" s="68">
        <v>331</v>
      </c>
      <c r="M1760" s="8">
        <f t="shared" si="137"/>
        <v>3.31</v>
      </c>
      <c r="N1760" s="2">
        <v>1.704</v>
      </c>
      <c r="O1760" s="69">
        <v>100</v>
      </c>
      <c r="P1760" s="181">
        <f t="shared" si="138"/>
        <v>4.0604229607250755</v>
      </c>
      <c r="Q1760" s="77" t="s">
        <v>11258</v>
      </c>
      <c r="V1760" s="84">
        <v>0.50624999999999998</v>
      </c>
      <c r="W1760" s="85">
        <v>0.67013888888888884</v>
      </c>
      <c r="X1760" s="86">
        <f t="shared" si="139"/>
        <v>0.16388888888888886</v>
      </c>
    </row>
    <row r="1761" spans="1:24" x14ac:dyDescent="0.3">
      <c r="A1761" s="44" t="s">
        <v>11329</v>
      </c>
      <c r="B1761" s="68" t="s">
        <v>117</v>
      </c>
      <c r="C1761" s="2" t="s">
        <v>1</v>
      </c>
      <c r="D1761" s="2">
        <v>70</v>
      </c>
      <c r="E1761" s="6">
        <v>18059</v>
      </c>
      <c r="F1761" s="7">
        <v>43972.374027777776</v>
      </c>
      <c r="G1761" s="69" t="s">
        <v>71</v>
      </c>
      <c r="H1761" s="68">
        <v>1923</v>
      </c>
      <c r="I1761" s="8">
        <f t="shared" si="136"/>
        <v>19.424242424242426</v>
      </c>
      <c r="J1761" s="2">
        <v>4.6029999999999998</v>
      </c>
      <c r="K1761" s="69">
        <v>99</v>
      </c>
      <c r="L1761" s="68">
        <v>531</v>
      </c>
      <c r="M1761" s="8">
        <f t="shared" si="137"/>
        <v>5.3636363636363633</v>
      </c>
      <c r="N1761" s="2">
        <v>2.3319999999999999</v>
      </c>
      <c r="O1761" s="69">
        <v>99</v>
      </c>
      <c r="P1761" s="181">
        <f t="shared" si="138"/>
        <v>3.6214689265536726</v>
      </c>
      <c r="Q1761" s="77" t="s">
        <v>11258</v>
      </c>
      <c r="V1761" s="84">
        <v>0.37847222222222227</v>
      </c>
      <c r="W1761" s="85">
        <v>0.53125</v>
      </c>
      <c r="X1761" s="86">
        <f t="shared" si="139"/>
        <v>0.15277777777777773</v>
      </c>
    </row>
    <row r="1762" spans="1:24" x14ac:dyDescent="0.3">
      <c r="A1762" s="44" t="s">
        <v>11330</v>
      </c>
      <c r="B1762" s="68" t="s">
        <v>6132</v>
      </c>
      <c r="C1762" s="2" t="s">
        <v>1</v>
      </c>
      <c r="D1762" s="2">
        <v>60</v>
      </c>
      <c r="E1762" s="6">
        <v>21857</v>
      </c>
      <c r="F1762" s="7">
        <v>43972.51390046296</v>
      </c>
      <c r="G1762" s="69" t="s">
        <v>4</v>
      </c>
      <c r="H1762" s="68">
        <v>2060</v>
      </c>
      <c r="I1762" s="8">
        <f t="shared" si="136"/>
        <v>20.80808080808081</v>
      </c>
      <c r="J1762" s="2">
        <v>5.1180000000000003</v>
      </c>
      <c r="K1762" s="69">
        <v>99</v>
      </c>
      <c r="L1762" s="68">
        <v>359</v>
      </c>
      <c r="M1762" s="8">
        <f t="shared" si="137"/>
        <v>3.6262626262626263</v>
      </c>
      <c r="N1762" s="2">
        <v>1.8160000000000001</v>
      </c>
      <c r="O1762" s="69">
        <v>99</v>
      </c>
      <c r="P1762" s="181">
        <f t="shared" si="138"/>
        <v>5.7381615598885798</v>
      </c>
      <c r="Q1762" s="77" t="s">
        <v>11258</v>
      </c>
      <c r="V1762" s="84">
        <v>0.37083333333333335</v>
      </c>
      <c r="W1762" s="85">
        <v>0.52083333333333337</v>
      </c>
      <c r="X1762" s="86">
        <f t="shared" si="139"/>
        <v>0.15000000000000002</v>
      </c>
    </row>
    <row r="1763" spans="1:24" x14ac:dyDescent="0.3">
      <c r="A1763" s="44" t="s">
        <v>11331</v>
      </c>
      <c r="B1763" s="68" t="s">
        <v>11332</v>
      </c>
      <c r="C1763" s="2" t="s">
        <v>6</v>
      </c>
      <c r="D1763" s="2">
        <v>37</v>
      </c>
      <c r="E1763" s="6">
        <v>30317</v>
      </c>
      <c r="F1763" s="7">
        <v>43972.538275462961</v>
      </c>
      <c r="G1763" s="69" t="s">
        <v>4</v>
      </c>
      <c r="H1763" s="68">
        <v>1366</v>
      </c>
      <c r="I1763" s="8">
        <f t="shared" si="136"/>
        <v>13.66</v>
      </c>
      <c r="J1763" s="2">
        <v>4.734</v>
      </c>
      <c r="K1763" s="69">
        <v>100</v>
      </c>
      <c r="L1763" s="68">
        <v>547</v>
      </c>
      <c r="M1763" s="8">
        <f t="shared" si="137"/>
        <v>5.47</v>
      </c>
      <c r="N1763" s="2">
        <v>2.1339999999999999</v>
      </c>
      <c r="O1763" s="69">
        <v>100</v>
      </c>
      <c r="P1763" s="181">
        <f t="shared" si="138"/>
        <v>2.4972577696526508</v>
      </c>
      <c r="Q1763" s="77" t="s">
        <v>11258</v>
      </c>
      <c r="V1763" s="84">
        <v>0.39166666666666666</v>
      </c>
      <c r="W1763" s="85">
        <v>0.54513888888888895</v>
      </c>
      <c r="X1763" s="86">
        <f t="shared" si="139"/>
        <v>0.15347222222222229</v>
      </c>
    </row>
    <row r="1764" spans="1:24" x14ac:dyDescent="0.3">
      <c r="A1764" s="44" t="s">
        <v>4745</v>
      </c>
      <c r="B1764" s="68" t="s">
        <v>4746</v>
      </c>
      <c r="C1764" s="2" t="s">
        <v>1</v>
      </c>
      <c r="D1764" s="2">
        <v>69</v>
      </c>
      <c r="E1764" s="6">
        <v>18482</v>
      </c>
      <c r="F1764" s="7">
        <v>43972.553182870368</v>
      </c>
      <c r="G1764" s="69" t="s">
        <v>4</v>
      </c>
      <c r="H1764" s="68">
        <v>1605</v>
      </c>
      <c r="I1764" s="8">
        <f t="shared" si="136"/>
        <v>16.05</v>
      </c>
      <c r="J1764" s="2">
        <v>4.758</v>
      </c>
      <c r="K1764" s="69">
        <v>100</v>
      </c>
      <c r="L1764" s="68">
        <v>531</v>
      </c>
      <c r="M1764" s="8">
        <f t="shared" si="137"/>
        <v>5.31</v>
      </c>
      <c r="N1764" s="2">
        <v>2.177</v>
      </c>
      <c r="O1764" s="69">
        <v>100</v>
      </c>
      <c r="P1764" s="181">
        <f t="shared" si="138"/>
        <v>3.0225988700564974</v>
      </c>
      <c r="Q1764" s="77" t="s">
        <v>11258</v>
      </c>
      <c r="V1764" s="84">
        <v>0.41388888888888892</v>
      </c>
      <c r="W1764" s="85">
        <v>0.5625</v>
      </c>
      <c r="X1764" s="86">
        <f t="shared" si="139"/>
        <v>0.14861111111111108</v>
      </c>
    </row>
    <row r="1765" spans="1:24" x14ac:dyDescent="0.3">
      <c r="A1765" s="44" t="s">
        <v>11333</v>
      </c>
      <c r="B1765" s="68" t="s">
        <v>6324</v>
      </c>
      <c r="C1765" s="2" t="s">
        <v>1</v>
      </c>
      <c r="D1765" s="2">
        <v>43</v>
      </c>
      <c r="E1765" s="6">
        <v>27992</v>
      </c>
      <c r="F1765" s="7">
        <v>43972.569456018522</v>
      </c>
      <c r="G1765" s="69" t="s">
        <v>4</v>
      </c>
      <c r="H1765" s="68">
        <v>1149</v>
      </c>
      <c r="I1765" s="8">
        <f t="shared" si="136"/>
        <v>11.606060606060606</v>
      </c>
      <c r="J1765" s="2">
        <v>3.7570000000000001</v>
      </c>
      <c r="K1765" s="69">
        <v>99</v>
      </c>
      <c r="L1765" s="68">
        <v>283</v>
      </c>
      <c r="M1765" s="8">
        <f t="shared" si="137"/>
        <v>2.8585858585858586</v>
      </c>
      <c r="N1765" s="2">
        <v>1.571</v>
      </c>
      <c r="O1765" s="69">
        <v>99</v>
      </c>
      <c r="P1765" s="181">
        <f t="shared" si="138"/>
        <v>4.0600706713780914</v>
      </c>
      <c r="Q1765" s="77" t="s">
        <v>11258</v>
      </c>
      <c r="V1765" s="84">
        <v>0.43194444444444446</v>
      </c>
      <c r="W1765" s="85">
        <v>0.57638888888888895</v>
      </c>
      <c r="X1765" s="86">
        <f t="shared" si="139"/>
        <v>0.14444444444444449</v>
      </c>
    </row>
    <row r="1766" spans="1:24" x14ac:dyDescent="0.3">
      <c r="A1766" s="44" t="s">
        <v>11334</v>
      </c>
      <c r="B1766" s="68" t="s">
        <v>11335</v>
      </c>
      <c r="C1766" s="2" t="s">
        <v>6</v>
      </c>
      <c r="D1766" s="2">
        <v>18</v>
      </c>
      <c r="E1766" s="6">
        <v>37315</v>
      </c>
      <c r="F1766" s="7">
        <v>43972.58148148148</v>
      </c>
      <c r="G1766" s="69" t="s">
        <v>4</v>
      </c>
      <c r="H1766" s="68">
        <v>683</v>
      </c>
      <c r="I1766" s="8">
        <f t="shared" si="136"/>
        <v>6.83</v>
      </c>
      <c r="J1766" s="2">
        <v>2.6970000000000001</v>
      </c>
      <c r="K1766" s="69">
        <v>100</v>
      </c>
      <c r="L1766" s="68">
        <v>261</v>
      </c>
      <c r="M1766" s="8">
        <f t="shared" si="137"/>
        <v>2.61</v>
      </c>
      <c r="N1766" s="2">
        <v>1.657</v>
      </c>
      <c r="O1766" s="69">
        <v>100</v>
      </c>
      <c r="P1766" s="181">
        <f t="shared" si="138"/>
        <v>2.616858237547893</v>
      </c>
      <c r="Q1766" s="77" t="s">
        <v>11258</v>
      </c>
      <c r="V1766" s="84">
        <v>0.44236111111111115</v>
      </c>
      <c r="W1766" s="85">
        <v>0.59027777777777779</v>
      </c>
      <c r="X1766" s="86">
        <f t="shared" si="139"/>
        <v>0.14791666666666664</v>
      </c>
    </row>
    <row r="1767" spans="1:24" x14ac:dyDescent="0.3">
      <c r="A1767" s="44" t="s">
        <v>11336</v>
      </c>
      <c r="B1767" s="68" t="s">
        <v>1254</v>
      </c>
      <c r="C1767" s="2" t="s">
        <v>1</v>
      </c>
      <c r="D1767" s="2">
        <v>49</v>
      </c>
      <c r="E1767" s="6">
        <v>26043</v>
      </c>
      <c r="F1767" s="7">
        <v>43972.608761574076</v>
      </c>
      <c r="G1767" s="69" t="s">
        <v>4</v>
      </c>
      <c r="H1767" s="68">
        <v>1504</v>
      </c>
      <c r="I1767" s="8">
        <f t="shared" si="136"/>
        <v>15.191919191919192</v>
      </c>
      <c r="J1767" s="2">
        <v>3.9740000000000002</v>
      </c>
      <c r="K1767" s="69">
        <v>99</v>
      </c>
      <c r="L1767" s="68">
        <v>306</v>
      </c>
      <c r="M1767" s="8">
        <f t="shared" si="137"/>
        <v>3.0909090909090908</v>
      </c>
      <c r="N1767" s="2">
        <v>1.6479999999999999</v>
      </c>
      <c r="O1767" s="69">
        <v>99</v>
      </c>
      <c r="P1767" s="181">
        <f t="shared" si="138"/>
        <v>4.9150326797385624</v>
      </c>
      <c r="Q1767" s="77" t="s">
        <v>11258</v>
      </c>
      <c r="V1767" s="84">
        <v>0.46319444444444446</v>
      </c>
      <c r="W1767" s="85">
        <v>0.61458333333333337</v>
      </c>
      <c r="X1767" s="86">
        <f t="shared" si="139"/>
        <v>0.15138888888888891</v>
      </c>
    </row>
    <row r="1768" spans="1:24" x14ac:dyDescent="0.3">
      <c r="A1768" s="44" t="s">
        <v>5141</v>
      </c>
      <c r="B1768" s="68" t="s">
        <v>5142</v>
      </c>
      <c r="C1768" s="2" t="s">
        <v>1</v>
      </c>
      <c r="D1768" s="2">
        <v>43</v>
      </c>
      <c r="E1768" s="6">
        <v>28173</v>
      </c>
      <c r="F1768" s="7">
        <v>43972.619490740741</v>
      </c>
      <c r="G1768" s="69" t="s">
        <v>4</v>
      </c>
      <c r="H1768" s="68">
        <v>1140</v>
      </c>
      <c r="I1768" s="8">
        <f t="shared" si="136"/>
        <v>11.4</v>
      </c>
      <c r="J1768" s="2">
        <v>3.782</v>
      </c>
      <c r="K1768" s="69">
        <v>100</v>
      </c>
      <c r="L1768" s="68">
        <v>280</v>
      </c>
      <c r="M1768" s="8">
        <f t="shared" si="137"/>
        <v>2.8</v>
      </c>
      <c r="N1768" s="2">
        <v>1.5760000000000001</v>
      </c>
      <c r="O1768" s="69">
        <v>100</v>
      </c>
      <c r="P1768" s="181">
        <f t="shared" si="138"/>
        <v>4.0714285714285721</v>
      </c>
      <c r="Q1768" s="77" t="s">
        <v>11258</v>
      </c>
      <c r="V1768" s="84">
        <v>0.47083333333333338</v>
      </c>
      <c r="W1768" s="85">
        <v>0.625</v>
      </c>
      <c r="X1768" s="86">
        <f t="shared" si="139"/>
        <v>0.15416666666666662</v>
      </c>
    </row>
    <row r="1769" spans="1:24" x14ac:dyDescent="0.3">
      <c r="A1769" s="44" t="s">
        <v>11337</v>
      </c>
      <c r="B1769" s="68" t="s">
        <v>11338</v>
      </c>
      <c r="C1769" s="2" t="s">
        <v>6</v>
      </c>
      <c r="D1769" s="2">
        <v>30</v>
      </c>
      <c r="E1769" s="6">
        <v>32932</v>
      </c>
      <c r="F1769" s="7">
        <v>43972.630243055559</v>
      </c>
      <c r="G1769" s="69" t="s">
        <v>4</v>
      </c>
      <c r="H1769" s="68">
        <v>701</v>
      </c>
      <c r="I1769" s="8">
        <f t="shared" si="136"/>
        <v>7.0808080808080804</v>
      </c>
      <c r="J1769" s="2">
        <v>2.8450000000000002</v>
      </c>
      <c r="K1769" s="69">
        <v>99</v>
      </c>
      <c r="L1769" s="68">
        <v>213</v>
      </c>
      <c r="M1769" s="8">
        <f t="shared" si="137"/>
        <v>2.1515151515151514</v>
      </c>
      <c r="N1769" s="2">
        <v>1.5740000000000001</v>
      </c>
      <c r="O1769" s="69">
        <v>99</v>
      </c>
      <c r="P1769" s="181">
        <f t="shared" si="138"/>
        <v>3.291079812206573</v>
      </c>
      <c r="Q1769" s="77" t="s">
        <v>11231</v>
      </c>
      <c r="V1769" s="84">
        <v>0.45277777777777778</v>
      </c>
      <c r="W1769" s="85">
        <v>0.63888888888888895</v>
      </c>
      <c r="X1769" s="86">
        <f t="shared" si="139"/>
        <v>0.18611111111111117</v>
      </c>
    </row>
    <row r="1770" spans="1:24" x14ac:dyDescent="0.3">
      <c r="A1770" s="44" t="s">
        <v>11339</v>
      </c>
      <c r="B1770" s="68" t="s">
        <v>11340</v>
      </c>
      <c r="C1770" s="2" t="s">
        <v>6</v>
      </c>
      <c r="D1770" s="2">
        <v>77</v>
      </c>
      <c r="E1770" s="6">
        <v>15811</v>
      </c>
      <c r="F1770" s="7">
        <v>43972.643506944441</v>
      </c>
      <c r="G1770" s="69" t="s">
        <v>4</v>
      </c>
      <c r="H1770" s="68">
        <v>1802</v>
      </c>
      <c r="I1770" s="8">
        <f t="shared" si="136"/>
        <v>18.02</v>
      </c>
      <c r="J1770" s="2">
        <v>4.3810000000000002</v>
      </c>
      <c r="K1770" s="69">
        <v>100</v>
      </c>
      <c r="L1770" s="68">
        <v>620</v>
      </c>
      <c r="M1770" s="8">
        <f t="shared" si="137"/>
        <v>6.2</v>
      </c>
      <c r="N1770" s="2">
        <v>2.5470000000000002</v>
      </c>
      <c r="O1770" s="69">
        <v>100</v>
      </c>
      <c r="P1770" s="181">
        <f t="shared" si="138"/>
        <v>2.9064516129032256</v>
      </c>
      <c r="Q1770" s="77" t="s">
        <v>11231</v>
      </c>
      <c r="V1770" s="84">
        <v>0.50416666666666665</v>
      </c>
      <c r="W1770" s="85">
        <v>0.61111111111111105</v>
      </c>
      <c r="X1770" s="86">
        <f t="shared" si="139"/>
        <v>0.1069444444444444</v>
      </c>
    </row>
    <row r="1771" spans="1:24" x14ac:dyDescent="0.3">
      <c r="A1771" s="44" t="s">
        <v>11341</v>
      </c>
      <c r="B1771" s="68" t="s">
        <v>11342</v>
      </c>
      <c r="C1771" s="2" t="s">
        <v>6</v>
      </c>
      <c r="D1771" s="2">
        <v>62</v>
      </c>
      <c r="E1771" s="6">
        <v>21301</v>
      </c>
      <c r="F1771" s="7">
        <v>43972.661006944443</v>
      </c>
      <c r="G1771" s="69" t="s">
        <v>4</v>
      </c>
      <c r="H1771" s="68">
        <v>1000</v>
      </c>
      <c r="I1771" s="8">
        <f t="shared" si="136"/>
        <v>10.1010101010101</v>
      </c>
      <c r="J1771" s="2">
        <v>3.4209999999999998</v>
      </c>
      <c r="K1771" s="69">
        <v>99</v>
      </c>
      <c r="L1771" s="68">
        <v>588</v>
      </c>
      <c r="M1771" s="8">
        <f t="shared" si="137"/>
        <v>5.9393939393939394</v>
      </c>
      <c r="N1771" s="2">
        <v>2.6909999999999998</v>
      </c>
      <c r="O1771" s="69">
        <v>99</v>
      </c>
      <c r="P1771" s="181">
        <f t="shared" si="138"/>
        <v>1.7006802721088434</v>
      </c>
      <c r="Q1771" s="77" t="s">
        <v>11231</v>
      </c>
      <c r="V1771" s="84">
        <v>0.53125</v>
      </c>
      <c r="W1771" s="85">
        <v>0.66666666666666663</v>
      </c>
      <c r="X1771" s="86">
        <f t="shared" si="139"/>
        <v>0.13541666666666663</v>
      </c>
    </row>
    <row r="1772" spans="1:24" x14ac:dyDescent="0.3">
      <c r="A1772" s="44" t="s">
        <v>11343</v>
      </c>
      <c r="B1772" s="68" t="s">
        <v>11344</v>
      </c>
      <c r="C1772" s="2" t="s">
        <v>6</v>
      </c>
      <c r="D1772" s="2">
        <v>71</v>
      </c>
      <c r="E1772" s="6">
        <v>17721</v>
      </c>
      <c r="F1772" s="7">
        <v>43973.514525462961</v>
      </c>
      <c r="G1772" s="69" t="s">
        <v>4</v>
      </c>
      <c r="H1772" s="68">
        <v>1434</v>
      </c>
      <c r="I1772" s="8">
        <f t="shared" si="136"/>
        <v>14.484848484848484</v>
      </c>
      <c r="J1772" s="2">
        <v>3.6459999999999999</v>
      </c>
      <c r="K1772" s="69">
        <v>99</v>
      </c>
      <c r="L1772" s="68">
        <v>589</v>
      </c>
      <c r="M1772" s="8">
        <f t="shared" si="137"/>
        <v>5.9494949494949498</v>
      </c>
      <c r="N1772" s="2">
        <v>2.3450000000000002</v>
      </c>
      <c r="O1772" s="69">
        <v>99</v>
      </c>
      <c r="P1772" s="181">
        <f t="shared" si="138"/>
        <v>2.4346349745331066</v>
      </c>
      <c r="Q1772" s="77" t="s">
        <v>11231</v>
      </c>
      <c r="V1772" s="84">
        <v>0.36805555555555558</v>
      </c>
      <c r="W1772" s="85">
        <v>0.52083333333333337</v>
      </c>
      <c r="X1772" s="86">
        <f t="shared" si="139"/>
        <v>0.15277777777777779</v>
      </c>
    </row>
    <row r="1773" spans="1:24" x14ac:dyDescent="0.3">
      <c r="A1773" s="44" t="s">
        <v>11345</v>
      </c>
      <c r="B1773" s="68" t="s">
        <v>5739</v>
      </c>
      <c r="C1773" s="2" t="s">
        <v>1</v>
      </c>
      <c r="D1773" s="2">
        <v>36</v>
      </c>
      <c r="E1773" s="6">
        <v>30554</v>
      </c>
      <c r="F1773" s="7">
        <v>43973.525578703702</v>
      </c>
      <c r="G1773" s="69" t="s">
        <v>4</v>
      </c>
      <c r="H1773" s="68">
        <v>1468</v>
      </c>
      <c r="I1773" s="8">
        <f t="shared" si="136"/>
        <v>14.828282828282829</v>
      </c>
      <c r="J1773" s="2">
        <v>3.944</v>
      </c>
      <c r="K1773" s="69">
        <v>99</v>
      </c>
      <c r="L1773" s="68">
        <v>332</v>
      </c>
      <c r="M1773" s="8">
        <f t="shared" si="137"/>
        <v>3.3535353535353534</v>
      </c>
      <c r="N1773" s="2">
        <v>1.786</v>
      </c>
      <c r="O1773" s="69">
        <v>99</v>
      </c>
      <c r="P1773" s="181">
        <f t="shared" si="138"/>
        <v>4.4216867469879517</v>
      </c>
      <c r="Q1773" s="77" t="s">
        <v>11231</v>
      </c>
      <c r="V1773" s="84">
        <v>0.39652777777777781</v>
      </c>
      <c r="W1773" s="85">
        <v>0.53472222222222221</v>
      </c>
      <c r="X1773" s="86">
        <f t="shared" si="139"/>
        <v>0.1381944444444444</v>
      </c>
    </row>
    <row r="1774" spans="1:24" x14ac:dyDescent="0.3">
      <c r="A1774" s="44" t="s">
        <v>11346</v>
      </c>
      <c r="B1774" s="68" t="s">
        <v>726</v>
      </c>
      <c r="C1774" s="2" t="s">
        <v>1</v>
      </c>
      <c r="D1774" s="2">
        <v>52</v>
      </c>
      <c r="E1774" s="6">
        <v>24977</v>
      </c>
      <c r="F1774" s="7">
        <v>43973.536504629628</v>
      </c>
      <c r="G1774" s="69" t="s">
        <v>4</v>
      </c>
      <c r="H1774" s="68">
        <v>1466</v>
      </c>
      <c r="I1774" s="8">
        <f t="shared" si="136"/>
        <v>14.808080808080808</v>
      </c>
      <c r="J1774" s="2">
        <v>3.798</v>
      </c>
      <c r="K1774" s="69">
        <v>99</v>
      </c>
      <c r="L1774" s="68">
        <v>592</v>
      </c>
      <c r="M1774" s="8">
        <f t="shared" si="137"/>
        <v>5.9797979797979801</v>
      </c>
      <c r="N1774" s="2">
        <v>2.3650000000000002</v>
      </c>
      <c r="O1774" s="69">
        <v>99</v>
      </c>
      <c r="P1774" s="181">
        <f t="shared" si="138"/>
        <v>2.4763513513513513</v>
      </c>
      <c r="Q1774" s="77" t="s">
        <v>11231</v>
      </c>
      <c r="V1774" s="84">
        <v>0.39305555555555555</v>
      </c>
      <c r="W1774" s="85">
        <v>0.54513888888888895</v>
      </c>
      <c r="X1774" s="86">
        <f t="shared" si="139"/>
        <v>0.1520833333333334</v>
      </c>
    </row>
    <row r="1775" spans="1:24" x14ac:dyDescent="0.3">
      <c r="A1775" s="44" t="s">
        <v>11347</v>
      </c>
      <c r="B1775" s="68" t="s">
        <v>6380</v>
      </c>
      <c r="C1775" s="2" t="s">
        <v>1</v>
      </c>
      <c r="D1775" s="2">
        <v>52</v>
      </c>
      <c r="E1775" s="6">
        <v>24876</v>
      </c>
      <c r="F1775" s="7">
        <v>43973.560289351852</v>
      </c>
      <c r="G1775" s="69" t="s">
        <v>4</v>
      </c>
      <c r="H1775" s="68">
        <v>1628</v>
      </c>
      <c r="I1775" s="8">
        <f t="shared" si="136"/>
        <v>16.444444444444443</v>
      </c>
      <c r="J1775" s="2">
        <v>4.452</v>
      </c>
      <c r="K1775" s="69">
        <v>99</v>
      </c>
      <c r="L1775" s="68">
        <v>326</v>
      </c>
      <c r="M1775" s="8">
        <f t="shared" si="137"/>
        <v>3.2929292929292928</v>
      </c>
      <c r="N1775" s="2">
        <v>1.8140000000000001</v>
      </c>
      <c r="O1775" s="69">
        <v>99</v>
      </c>
      <c r="P1775" s="181">
        <f t="shared" si="138"/>
        <v>4.9938650306748462</v>
      </c>
      <c r="Q1775" s="77" t="s">
        <v>11231</v>
      </c>
      <c r="V1775" s="84">
        <v>0.41041666666666665</v>
      </c>
      <c r="W1775" s="85">
        <v>0.56597222222222221</v>
      </c>
      <c r="X1775" s="86">
        <f t="shared" si="139"/>
        <v>0.15555555555555556</v>
      </c>
    </row>
    <row r="1776" spans="1:24" x14ac:dyDescent="0.3">
      <c r="A1776" s="44" t="s">
        <v>4383</v>
      </c>
      <c r="B1776" s="68" t="s">
        <v>4384</v>
      </c>
      <c r="C1776" s="2" t="s">
        <v>1</v>
      </c>
      <c r="D1776" s="2">
        <v>59</v>
      </c>
      <c r="E1776" s="6">
        <v>22250</v>
      </c>
      <c r="F1776" s="7">
        <v>43973.570983796293</v>
      </c>
      <c r="G1776" s="69" t="s">
        <v>4</v>
      </c>
      <c r="H1776" s="68">
        <v>2822</v>
      </c>
      <c r="I1776" s="8">
        <f t="shared" si="136"/>
        <v>28.505050505050505</v>
      </c>
      <c r="J1776" s="2">
        <v>5.4669999999999996</v>
      </c>
      <c r="K1776" s="69">
        <v>99</v>
      </c>
      <c r="L1776" s="68">
        <v>793</v>
      </c>
      <c r="M1776" s="8">
        <f t="shared" si="137"/>
        <v>8.0101010101010104</v>
      </c>
      <c r="N1776" s="2">
        <v>3.1989999999999998</v>
      </c>
      <c r="O1776" s="69">
        <v>99</v>
      </c>
      <c r="P1776" s="181">
        <f t="shared" si="138"/>
        <v>3.5586380832282472</v>
      </c>
      <c r="Q1776" s="77" t="s">
        <v>11231</v>
      </c>
      <c r="V1776" s="84">
        <v>0.41666666666666669</v>
      </c>
      <c r="W1776" s="85">
        <v>0.57638888888888895</v>
      </c>
      <c r="X1776" s="86">
        <f t="shared" si="139"/>
        <v>0.15972222222222227</v>
      </c>
    </row>
    <row r="1777" spans="1:24" x14ac:dyDescent="0.3">
      <c r="A1777" s="44" t="s">
        <v>11348</v>
      </c>
      <c r="B1777" s="68" t="s">
        <v>326</v>
      </c>
      <c r="C1777" s="2" t="s">
        <v>1</v>
      </c>
      <c r="D1777" s="2">
        <v>53</v>
      </c>
      <c r="E1777" s="6">
        <v>24546</v>
      </c>
      <c r="F1777" s="7">
        <v>43973.585810185185</v>
      </c>
      <c r="G1777" s="69" t="s">
        <v>4</v>
      </c>
      <c r="H1777" s="68">
        <v>968</v>
      </c>
      <c r="I1777" s="8">
        <f t="shared" si="136"/>
        <v>9.7777777777777786</v>
      </c>
      <c r="J1777" s="2">
        <v>3.1320000000000001</v>
      </c>
      <c r="K1777" s="69">
        <v>99</v>
      </c>
      <c r="L1777" s="68">
        <v>393</v>
      </c>
      <c r="M1777" s="8">
        <f t="shared" si="137"/>
        <v>3.9696969696969697</v>
      </c>
      <c r="N1777" s="2">
        <v>1.669</v>
      </c>
      <c r="O1777" s="69">
        <v>99</v>
      </c>
      <c r="P1777" s="181">
        <f t="shared" si="138"/>
        <v>2.4631043256997458</v>
      </c>
      <c r="Q1777" s="77" t="s">
        <v>11231</v>
      </c>
      <c r="V1777" s="84">
        <v>0.43333333333333335</v>
      </c>
      <c r="W1777" s="85">
        <v>0.59375</v>
      </c>
      <c r="X1777" s="86">
        <f t="shared" si="139"/>
        <v>0.16041666666666665</v>
      </c>
    </row>
    <row r="1778" spans="1:24" x14ac:dyDescent="0.3">
      <c r="A1778" s="44" t="s">
        <v>11349</v>
      </c>
      <c r="B1778" s="68" t="s">
        <v>7413</v>
      </c>
      <c r="C1778" s="2" t="s">
        <v>1</v>
      </c>
      <c r="D1778" s="2">
        <v>50</v>
      </c>
      <c r="E1778" s="6">
        <v>25436</v>
      </c>
      <c r="F1778" s="7">
        <v>43973.611377314817</v>
      </c>
      <c r="G1778" s="69" t="s">
        <v>4</v>
      </c>
      <c r="H1778" s="68">
        <v>1362</v>
      </c>
      <c r="I1778" s="8">
        <f t="shared" si="136"/>
        <v>13.757575757575758</v>
      </c>
      <c r="J1778" s="2">
        <v>3.72</v>
      </c>
      <c r="K1778" s="69">
        <v>99</v>
      </c>
      <c r="L1778" s="68">
        <v>390</v>
      </c>
      <c r="M1778" s="8">
        <f t="shared" si="137"/>
        <v>3.9393939393939394</v>
      </c>
      <c r="N1778" s="2">
        <v>1.851</v>
      </c>
      <c r="O1778" s="69">
        <v>99</v>
      </c>
      <c r="P1778" s="181">
        <f t="shared" si="138"/>
        <v>3.4923076923076923</v>
      </c>
      <c r="Q1778" s="77" t="s">
        <v>11231</v>
      </c>
      <c r="V1778" s="84">
        <v>0.45069444444444445</v>
      </c>
      <c r="W1778" s="85">
        <v>0.61805555555555558</v>
      </c>
      <c r="X1778" s="86">
        <f t="shared" si="139"/>
        <v>0.16736111111111113</v>
      </c>
    </row>
    <row r="1779" spans="1:24" x14ac:dyDescent="0.3">
      <c r="A1779" s="44" t="s">
        <v>4799</v>
      </c>
      <c r="B1779" s="68" t="s">
        <v>4800</v>
      </c>
      <c r="C1779" s="2" t="s">
        <v>1</v>
      </c>
      <c r="D1779" s="2">
        <v>69</v>
      </c>
      <c r="E1779" s="6">
        <v>18549</v>
      </c>
      <c r="F1779" s="7">
        <v>43973.623483796298</v>
      </c>
      <c r="G1779" s="69" t="s">
        <v>4</v>
      </c>
      <c r="H1779" s="68">
        <v>1533</v>
      </c>
      <c r="I1779" s="8">
        <f t="shared" si="136"/>
        <v>15.484848484848484</v>
      </c>
      <c r="J1779" s="2">
        <v>4.0919999999999996</v>
      </c>
      <c r="K1779" s="69">
        <v>99</v>
      </c>
      <c r="L1779" s="68">
        <v>346</v>
      </c>
      <c r="M1779" s="8">
        <f t="shared" si="137"/>
        <v>3.4949494949494948</v>
      </c>
      <c r="N1779" s="2">
        <v>1.752</v>
      </c>
      <c r="O1779" s="69">
        <v>99</v>
      </c>
      <c r="P1779" s="181">
        <f t="shared" si="138"/>
        <v>4.4306358381502893</v>
      </c>
      <c r="Q1779" s="77" t="s">
        <v>11231</v>
      </c>
      <c r="V1779" s="84">
        <v>0.46597222222222223</v>
      </c>
      <c r="W1779" s="85">
        <v>0.62847222222222221</v>
      </c>
      <c r="X1779" s="86">
        <f t="shared" si="139"/>
        <v>0.16249999999999998</v>
      </c>
    </row>
    <row r="1780" spans="1:24" x14ac:dyDescent="0.3">
      <c r="A1780" s="44" t="s">
        <v>4232</v>
      </c>
      <c r="B1780" s="68" t="s">
        <v>4233</v>
      </c>
      <c r="C1780" s="2" t="s">
        <v>1</v>
      </c>
      <c r="D1780" s="2">
        <v>54</v>
      </c>
      <c r="E1780" s="6">
        <v>24045</v>
      </c>
      <c r="F1780" s="7">
        <v>43973.635370370372</v>
      </c>
      <c r="G1780" s="69" t="s">
        <v>4</v>
      </c>
      <c r="H1780" s="68">
        <v>1391</v>
      </c>
      <c r="I1780" s="8">
        <f t="shared" si="136"/>
        <v>13.91</v>
      </c>
      <c r="J1780" s="2">
        <v>4.6120000000000001</v>
      </c>
      <c r="K1780" s="69">
        <v>100</v>
      </c>
      <c r="L1780" s="68">
        <v>265</v>
      </c>
      <c r="M1780" s="8">
        <f t="shared" si="137"/>
        <v>2.65</v>
      </c>
      <c r="N1780" s="2">
        <v>1.93</v>
      </c>
      <c r="O1780" s="69">
        <v>100</v>
      </c>
      <c r="P1780" s="181">
        <f t="shared" si="138"/>
        <v>5.2490566037735853</v>
      </c>
      <c r="Q1780" s="77" t="s">
        <v>11231</v>
      </c>
      <c r="V1780" s="84">
        <v>0.47638888888888892</v>
      </c>
      <c r="W1780" s="85">
        <v>0.64236111111111105</v>
      </c>
      <c r="X1780" s="86">
        <f t="shared" si="139"/>
        <v>0.16597222222222213</v>
      </c>
    </row>
    <row r="1781" spans="1:24" x14ac:dyDescent="0.3">
      <c r="A1781" s="44" t="s">
        <v>11350</v>
      </c>
      <c r="B1781" s="68" t="s">
        <v>11351</v>
      </c>
      <c r="C1781" s="2" t="s">
        <v>1</v>
      </c>
      <c r="D1781" s="2">
        <v>85</v>
      </c>
      <c r="E1781" s="6">
        <v>12583</v>
      </c>
      <c r="F1781" s="7">
        <v>43973.651655092595</v>
      </c>
      <c r="G1781" s="69" t="s">
        <v>4</v>
      </c>
      <c r="H1781" s="68">
        <v>3218</v>
      </c>
      <c r="I1781" s="8">
        <f t="shared" si="136"/>
        <v>32.505050505050505</v>
      </c>
      <c r="J1781" s="2">
        <v>6.0780000000000003</v>
      </c>
      <c r="K1781" s="69">
        <v>99</v>
      </c>
      <c r="L1781" s="68">
        <v>1038</v>
      </c>
      <c r="M1781" s="8">
        <f t="shared" si="137"/>
        <v>10.484848484848484</v>
      </c>
      <c r="N1781" s="2">
        <v>3.629</v>
      </c>
      <c r="O1781" s="69">
        <v>99</v>
      </c>
      <c r="P1781" s="181">
        <f t="shared" si="138"/>
        <v>3.1001926782273603</v>
      </c>
      <c r="Q1781" s="77" t="s">
        <v>11231</v>
      </c>
      <c r="V1781" s="84">
        <v>0.48541666666666666</v>
      </c>
      <c r="W1781" s="85">
        <v>0.65625</v>
      </c>
      <c r="X1781" s="86">
        <f t="shared" si="139"/>
        <v>0.17083333333333334</v>
      </c>
    </row>
    <row r="1782" spans="1:24" x14ac:dyDescent="0.3">
      <c r="A1782" s="44" t="s">
        <v>3032</v>
      </c>
      <c r="B1782" s="68" t="s">
        <v>414</v>
      </c>
      <c r="C1782" s="2" t="s">
        <v>1</v>
      </c>
      <c r="D1782" s="2">
        <v>51</v>
      </c>
      <c r="E1782" s="6">
        <v>25232</v>
      </c>
      <c r="F1782" s="7">
        <v>43973.663310185184</v>
      </c>
      <c r="G1782" s="69" t="s">
        <v>4</v>
      </c>
      <c r="H1782" s="68">
        <v>1468</v>
      </c>
      <c r="I1782" s="8">
        <f t="shared" si="136"/>
        <v>14.68</v>
      </c>
      <c r="J1782" s="2">
        <v>4.4359999999999999</v>
      </c>
      <c r="K1782" s="69">
        <v>100</v>
      </c>
      <c r="L1782" s="68">
        <v>242</v>
      </c>
      <c r="M1782" s="8">
        <f t="shared" si="137"/>
        <v>2.42</v>
      </c>
      <c r="N1782" s="2">
        <v>1.4710000000000001</v>
      </c>
      <c r="O1782" s="69">
        <v>100</v>
      </c>
      <c r="P1782" s="181">
        <f t="shared" si="138"/>
        <v>6.0661157024793386</v>
      </c>
      <c r="Q1782" s="77" t="s">
        <v>11231</v>
      </c>
      <c r="V1782" s="84">
        <v>0.50277777777777777</v>
      </c>
      <c r="W1782" s="85">
        <v>0.66666666666666663</v>
      </c>
      <c r="X1782" s="86">
        <f t="shared" si="139"/>
        <v>0.16388888888888886</v>
      </c>
    </row>
    <row r="1783" spans="1:24" x14ac:dyDescent="0.3">
      <c r="A1783" s="44" t="s">
        <v>4505</v>
      </c>
      <c r="B1783" s="68" t="s">
        <v>115</v>
      </c>
      <c r="C1783" s="2" t="s">
        <v>1</v>
      </c>
      <c r="D1783" s="2">
        <v>53</v>
      </c>
      <c r="E1783" s="6">
        <v>24538</v>
      </c>
      <c r="F1783" s="7">
        <v>43976.514085648145</v>
      </c>
      <c r="G1783" s="69" t="s">
        <v>4</v>
      </c>
      <c r="H1783" s="68">
        <v>1568</v>
      </c>
      <c r="I1783" s="8">
        <f t="shared" si="136"/>
        <v>15.838383838383839</v>
      </c>
      <c r="J1783" s="2">
        <v>4.125</v>
      </c>
      <c r="K1783" s="69">
        <v>99</v>
      </c>
      <c r="L1783" s="68">
        <v>430</v>
      </c>
      <c r="M1783" s="8">
        <f t="shared" si="137"/>
        <v>4.3434343434343434</v>
      </c>
      <c r="N1783" s="2">
        <v>2.181</v>
      </c>
      <c r="O1783" s="69">
        <v>99</v>
      </c>
      <c r="P1783" s="181">
        <f t="shared" si="138"/>
        <v>3.6465116279069769</v>
      </c>
      <c r="Q1783" s="77" t="s">
        <v>11231</v>
      </c>
      <c r="V1783" s="84">
        <v>0.37986111111111115</v>
      </c>
      <c r="W1783" s="85">
        <v>0.52083333333333337</v>
      </c>
      <c r="X1783" s="86">
        <f t="shared" si="139"/>
        <v>0.14097222222222222</v>
      </c>
    </row>
    <row r="1784" spans="1:24" x14ac:dyDescent="0.3">
      <c r="A1784" s="44" t="s">
        <v>11352</v>
      </c>
      <c r="B1784" s="68" t="s">
        <v>1073</v>
      </c>
      <c r="C1784" s="2" t="s">
        <v>6</v>
      </c>
      <c r="D1784" s="2">
        <v>52</v>
      </c>
      <c r="E1784" s="6">
        <v>24755</v>
      </c>
      <c r="F1784" s="7">
        <v>43976.526064814818</v>
      </c>
      <c r="G1784" s="69" t="s">
        <v>4</v>
      </c>
      <c r="H1784" s="68">
        <v>1059</v>
      </c>
      <c r="I1784" s="8">
        <f t="shared" si="136"/>
        <v>10.59</v>
      </c>
      <c r="J1784" s="2">
        <v>3.4990000000000001</v>
      </c>
      <c r="K1784" s="69">
        <v>100</v>
      </c>
      <c r="L1784" s="68">
        <v>305</v>
      </c>
      <c r="M1784" s="8">
        <f t="shared" si="137"/>
        <v>3.05</v>
      </c>
      <c r="N1784" s="2">
        <v>1.8</v>
      </c>
      <c r="O1784" s="69">
        <v>100</v>
      </c>
      <c r="P1784" s="181">
        <f t="shared" si="138"/>
        <v>3.472131147540984</v>
      </c>
      <c r="Q1784" s="77" t="s">
        <v>11231</v>
      </c>
      <c r="V1784" s="84">
        <v>0.37708333333333338</v>
      </c>
      <c r="W1784" s="85">
        <v>0.53472222222222221</v>
      </c>
      <c r="X1784" s="86">
        <f t="shared" si="139"/>
        <v>0.15763888888888883</v>
      </c>
    </row>
    <row r="1785" spans="1:24" x14ac:dyDescent="0.3">
      <c r="A1785" s="44" t="s">
        <v>11353</v>
      </c>
      <c r="B1785" s="68" t="s">
        <v>5498</v>
      </c>
      <c r="C1785" s="2" t="s">
        <v>1</v>
      </c>
      <c r="D1785" s="2">
        <v>50</v>
      </c>
      <c r="E1785" s="6">
        <v>25432</v>
      </c>
      <c r="F1785" s="7">
        <v>43976.537835648145</v>
      </c>
      <c r="G1785" s="69" t="s">
        <v>4</v>
      </c>
      <c r="H1785" s="68">
        <v>1788</v>
      </c>
      <c r="I1785" s="8">
        <f t="shared" si="136"/>
        <v>18.060606060606062</v>
      </c>
      <c r="J1785" s="2">
        <v>5.2130000000000001</v>
      </c>
      <c r="K1785" s="69">
        <v>99</v>
      </c>
      <c r="L1785" s="68">
        <v>399</v>
      </c>
      <c r="M1785" s="8">
        <f t="shared" si="137"/>
        <v>4.0303030303030303</v>
      </c>
      <c r="N1785" s="2">
        <v>2.0579999999999998</v>
      </c>
      <c r="O1785" s="69">
        <v>99</v>
      </c>
      <c r="P1785" s="181">
        <f t="shared" si="138"/>
        <v>4.4812030075187979</v>
      </c>
      <c r="Q1785" s="77" t="s">
        <v>11231</v>
      </c>
      <c r="V1785" s="84">
        <v>0.38611111111111113</v>
      </c>
      <c r="W1785" s="85">
        <v>0.54513888888888895</v>
      </c>
      <c r="X1785" s="86">
        <f t="shared" si="139"/>
        <v>0.15902777777777782</v>
      </c>
    </row>
    <row r="1786" spans="1:24" x14ac:dyDescent="0.3">
      <c r="A1786" s="44" t="s">
        <v>4356</v>
      </c>
      <c r="B1786" s="68" t="s">
        <v>4357</v>
      </c>
      <c r="C1786" s="2" t="s">
        <v>1</v>
      </c>
      <c r="D1786" s="2">
        <v>50</v>
      </c>
      <c r="E1786" s="6">
        <v>25487</v>
      </c>
      <c r="F1786" s="7">
        <v>43976.559525462966</v>
      </c>
      <c r="G1786" s="69" t="s">
        <v>4</v>
      </c>
      <c r="H1786" s="68">
        <v>1238</v>
      </c>
      <c r="I1786" s="8">
        <f t="shared" si="136"/>
        <v>12.505050505050505</v>
      </c>
      <c r="J1786" s="2">
        <v>3.4089999999999998</v>
      </c>
      <c r="K1786" s="69">
        <v>99</v>
      </c>
      <c r="L1786" s="68">
        <v>299</v>
      </c>
      <c r="M1786" s="8">
        <f t="shared" si="137"/>
        <v>3.0202020202020203</v>
      </c>
      <c r="N1786" s="2">
        <v>1.6779999999999999</v>
      </c>
      <c r="O1786" s="69">
        <v>99</v>
      </c>
      <c r="P1786" s="181">
        <f t="shared" si="138"/>
        <v>4.1404682274247486</v>
      </c>
      <c r="Q1786" s="77" t="s">
        <v>11231</v>
      </c>
      <c r="V1786" s="84">
        <v>0.4069444444444445</v>
      </c>
      <c r="W1786" s="85">
        <v>0.56597222222222221</v>
      </c>
      <c r="X1786" s="86">
        <f t="shared" si="139"/>
        <v>0.15902777777777771</v>
      </c>
    </row>
    <row r="1787" spans="1:24" x14ac:dyDescent="0.3">
      <c r="A1787" s="44" t="s">
        <v>4520</v>
      </c>
      <c r="B1787" s="68" t="s">
        <v>4521</v>
      </c>
      <c r="C1787" s="2" t="s">
        <v>1</v>
      </c>
      <c r="D1787" s="2">
        <v>47</v>
      </c>
      <c r="E1787" s="6">
        <v>26781</v>
      </c>
      <c r="F1787" s="7">
        <v>43976.571087962962</v>
      </c>
      <c r="G1787" s="69" t="s">
        <v>4</v>
      </c>
      <c r="H1787" s="68">
        <v>1351</v>
      </c>
      <c r="I1787" s="8">
        <f t="shared" si="136"/>
        <v>13.646464646464647</v>
      </c>
      <c r="J1787" s="2">
        <v>4.1710000000000003</v>
      </c>
      <c r="K1787" s="69">
        <v>99</v>
      </c>
      <c r="L1787" s="68">
        <v>333</v>
      </c>
      <c r="M1787" s="8">
        <f t="shared" si="137"/>
        <v>3.3636363636363638</v>
      </c>
      <c r="N1787" s="2">
        <v>1.982</v>
      </c>
      <c r="O1787" s="69">
        <v>99</v>
      </c>
      <c r="P1787" s="181">
        <f t="shared" si="138"/>
        <v>4.0570570570570572</v>
      </c>
      <c r="Q1787" s="77" t="s">
        <v>11231</v>
      </c>
      <c r="V1787" s="84">
        <v>0.41319444444444442</v>
      </c>
      <c r="W1787" s="85">
        <v>0.57638888888888895</v>
      </c>
      <c r="X1787" s="86">
        <f t="shared" si="139"/>
        <v>0.16319444444444453</v>
      </c>
    </row>
    <row r="1788" spans="1:24" x14ac:dyDescent="0.3">
      <c r="A1788" s="44" t="s">
        <v>4517</v>
      </c>
      <c r="B1788" s="68" t="s">
        <v>4518</v>
      </c>
      <c r="C1788" s="2" t="s">
        <v>1</v>
      </c>
      <c r="D1788" s="2">
        <v>50</v>
      </c>
      <c r="E1788" s="6">
        <v>25360</v>
      </c>
      <c r="F1788" s="7">
        <v>43976.585497685184</v>
      </c>
      <c r="G1788" s="69" t="s">
        <v>4</v>
      </c>
      <c r="H1788" s="68">
        <v>1092</v>
      </c>
      <c r="I1788" s="8">
        <f t="shared" si="136"/>
        <v>11.030303030303031</v>
      </c>
      <c r="J1788" s="2">
        <v>3.786</v>
      </c>
      <c r="K1788" s="69">
        <v>99</v>
      </c>
      <c r="L1788" s="68">
        <v>446</v>
      </c>
      <c r="M1788" s="8">
        <f t="shared" si="137"/>
        <v>4.5050505050505052</v>
      </c>
      <c r="N1788" s="2">
        <v>2.0169999999999999</v>
      </c>
      <c r="O1788" s="69">
        <v>99</v>
      </c>
      <c r="P1788" s="181">
        <f t="shared" si="138"/>
        <v>2.4484304932735426</v>
      </c>
      <c r="Q1788" s="77" t="s">
        <v>11231</v>
      </c>
      <c r="V1788" s="84">
        <v>0.4465277777777778</v>
      </c>
      <c r="W1788" s="85">
        <v>0.59027777777777779</v>
      </c>
      <c r="X1788" s="86">
        <f t="shared" si="139"/>
        <v>0.14374999999999999</v>
      </c>
    </row>
    <row r="1789" spans="1:24" x14ac:dyDescent="0.3">
      <c r="A1789" s="44" t="s">
        <v>4313</v>
      </c>
      <c r="B1789" s="68" t="s">
        <v>4314</v>
      </c>
      <c r="C1789" s="2" t="s">
        <v>1</v>
      </c>
      <c r="D1789" s="2">
        <v>50</v>
      </c>
      <c r="E1789" s="6">
        <v>25671</v>
      </c>
      <c r="F1789" s="7">
        <v>43976.600023148145</v>
      </c>
      <c r="G1789" s="69" t="s">
        <v>4</v>
      </c>
      <c r="H1789" s="68">
        <v>1319</v>
      </c>
      <c r="I1789" s="8">
        <f t="shared" si="136"/>
        <v>13.19</v>
      </c>
      <c r="J1789" s="2">
        <v>3.5979999999999999</v>
      </c>
      <c r="K1789" s="69">
        <v>100</v>
      </c>
      <c r="L1789" s="68">
        <v>363</v>
      </c>
      <c r="M1789" s="8">
        <f t="shared" si="137"/>
        <v>3.63</v>
      </c>
      <c r="N1789" s="2">
        <v>1.9370000000000001</v>
      </c>
      <c r="O1789" s="69">
        <v>100</v>
      </c>
      <c r="P1789" s="181">
        <f t="shared" si="138"/>
        <v>3.6336088154269972</v>
      </c>
      <c r="Q1789" s="77" t="s">
        <v>11231</v>
      </c>
      <c r="V1789" s="84">
        <v>0.4604166666666667</v>
      </c>
      <c r="W1789" s="85">
        <v>0.60763888888888895</v>
      </c>
      <c r="X1789" s="86">
        <f t="shared" si="139"/>
        <v>0.14722222222222225</v>
      </c>
    </row>
    <row r="1790" spans="1:24" x14ac:dyDescent="0.3">
      <c r="A1790" s="44" t="s">
        <v>4252</v>
      </c>
      <c r="B1790" s="68" t="s">
        <v>4253</v>
      </c>
      <c r="C1790" s="2" t="s">
        <v>1</v>
      </c>
      <c r="D1790" s="2">
        <v>48</v>
      </c>
      <c r="E1790" s="6">
        <v>26253</v>
      </c>
      <c r="F1790" s="7">
        <v>43976.625347222223</v>
      </c>
      <c r="G1790" s="69" t="s">
        <v>4</v>
      </c>
      <c r="H1790" s="68">
        <v>1011</v>
      </c>
      <c r="I1790" s="8">
        <f t="shared" si="136"/>
        <v>10.11</v>
      </c>
      <c r="J1790" s="2">
        <v>3.29</v>
      </c>
      <c r="K1790" s="69">
        <v>100</v>
      </c>
      <c r="L1790" s="68">
        <v>325</v>
      </c>
      <c r="M1790" s="8">
        <f t="shared" si="137"/>
        <v>3.25</v>
      </c>
      <c r="N1790" s="2">
        <v>2.0910000000000002</v>
      </c>
      <c r="O1790" s="69">
        <v>100</v>
      </c>
      <c r="P1790" s="181">
        <f t="shared" si="138"/>
        <v>3.1107692307692307</v>
      </c>
      <c r="Q1790" s="77" t="s">
        <v>11231</v>
      </c>
      <c r="V1790" s="84">
        <v>0.46875</v>
      </c>
      <c r="W1790" s="85">
        <v>0.63194444444444442</v>
      </c>
      <c r="X1790" s="86">
        <f t="shared" si="139"/>
        <v>0.16319444444444442</v>
      </c>
    </row>
    <row r="1791" spans="1:24" x14ac:dyDescent="0.3">
      <c r="A1791" s="44" t="s">
        <v>11354</v>
      </c>
      <c r="B1791" s="68" t="s">
        <v>47</v>
      </c>
      <c r="C1791" s="2" t="s">
        <v>1</v>
      </c>
      <c r="D1791" s="2">
        <v>60</v>
      </c>
      <c r="E1791" s="6">
        <v>22048</v>
      </c>
      <c r="F1791" s="7">
        <v>43976.639120370368</v>
      </c>
      <c r="G1791" s="69" t="s">
        <v>4</v>
      </c>
      <c r="H1791" s="68">
        <v>1945</v>
      </c>
      <c r="I1791" s="8">
        <f t="shared" si="136"/>
        <v>19.646464646464647</v>
      </c>
      <c r="J1791" s="2">
        <v>4.5389999999999997</v>
      </c>
      <c r="K1791" s="69">
        <v>99</v>
      </c>
      <c r="L1791" s="68">
        <v>393</v>
      </c>
      <c r="M1791" s="8">
        <f t="shared" si="137"/>
        <v>3.9696969696969697</v>
      </c>
      <c r="N1791" s="2">
        <v>2.097</v>
      </c>
      <c r="O1791" s="69">
        <v>99</v>
      </c>
      <c r="P1791" s="181">
        <f t="shared" si="138"/>
        <v>4.9491094147582695</v>
      </c>
      <c r="Q1791" s="77" t="s">
        <v>11231</v>
      </c>
      <c r="V1791" s="84">
        <v>0.49444444444444446</v>
      </c>
      <c r="W1791" s="85">
        <v>0.64583333333333337</v>
      </c>
      <c r="X1791" s="86">
        <f t="shared" si="139"/>
        <v>0.15138888888888891</v>
      </c>
    </row>
    <row r="1792" spans="1:24" x14ac:dyDescent="0.3">
      <c r="A1792" s="44" t="s">
        <v>3745</v>
      </c>
      <c r="B1792" s="68" t="s">
        <v>653</v>
      </c>
      <c r="C1792" s="2" t="s">
        <v>1</v>
      </c>
      <c r="D1792" s="2">
        <v>35</v>
      </c>
      <c r="E1792" s="6">
        <v>30911</v>
      </c>
      <c r="F1792" s="7">
        <v>43976.653043981481</v>
      </c>
      <c r="G1792" s="69" t="s">
        <v>4</v>
      </c>
      <c r="H1792" s="68">
        <v>1345</v>
      </c>
      <c r="I1792" s="8">
        <f t="shared" si="136"/>
        <v>13.585858585858587</v>
      </c>
      <c r="J1792" s="2">
        <v>3.7850000000000001</v>
      </c>
      <c r="K1792" s="69">
        <v>99</v>
      </c>
      <c r="L1792" s="68">
        <v>328</v>
      </c>
      <c r="M1792" s="8">
        <f t="shared" si="137"/>
        <v>3.3131313131313131</v>
      </c>
      <c r="N1792" s="2">
        <v>1.85</v>
      </c>
      <c r="O1792" s="69">
        <v>99</v>
      </c>
      <c r="P1792" s="181">
        <f t="shared" si="138"/>
        <v>4.100609756097561</v>
      </c>
      <c r="Q1792" s="77" t="s">
        <v>11231</v>
      </c>
      <c r="V1792" s="84">
        <v>0.4993055555555555</v>
      </c>
      <c r="W1792" s="85">
        <v>0.65972222222222221</v>
      </c>
      <c r="X1792" s="86">
        <f t="shared" si="139"/>
        <v>0.16041666666666671</v>
      </c>
    </row>
    <row r="1793" spans="1:24" x14ac:dyDescent="0.3">
      <c r="A1793" s="44" t="s">
        <v>11355</v>
      </c>
      <c r="B1793" s="68" t="s">
        <v>11356</v>
      </c>
      <c r="C1793" s="2" t="s">
        <v>1</v>
      </c>
      <c r="D1793" s="2">
        <v>56</v>
      </c>
      <c r="E1793" s="6">
        <v>23441</v>
      </c>
      <c r="F1793" s="7">
        <v>43976.663912037038</v>
      </c>
      <c r="G1793" s="69" t="s">
        <v>4</v>
      </c>
      <c r="H1793" s="68">
        <v>1673</v>
      </c>
      <c r="I1793" s="8">
        <f t="shared" si="136"/>
        <v>16.8989898989899</v>
      </c>
      <c r="J1793" s="2">
        <v>5.1360000000000001</v>
      </c>
      <c r="K1793" s="69">
        <v>99</v>
      </c>
      <c r="L1793" s="68">
        <v>638</v>
      </c>
      <c r="M1793" s="8">
        <f t="shared" si="137"/>
        <v>6.4444444444444446</v>
      </c>
      <c r="N1793" s="2">
        <v>2.6120000000000001</v>
      </c>
      <c r="O1793" s="69">
        <v>99</v>
      </c>
      <c r="P1793" s="181">
        <f t="shared" si="138"/>
        <v>2.6222570532915359</v>
      </c>
      <c r="Q1793" s="77" t="s">
        <v>11231</v>
      </c>
      <c r="V1793" s="84">
        <v>0.50763888888888886</v>
      </c>
      <c r="W1793" s="85">
        <v>0.67361111111111116</v>
      </c>
      <c r="X1793" s="86">
        <f t="shared" si="139"/>
        <v>0.1659722222222223</v>
      </c>
    </row>
    <row r="1794" spans="1:24" x14ac:dyDescent="0.3">
      <c r="A1794" s="44" t="s">
        <v>11357</v>
      </c>
      <c r="B1794" s="68" t="s">
        <v>11358</v>
      </c>
      <c r="C1794" s="2" t="s">
        <v>6</v>
      </c>
      <c r="D1794" s="2">
        <v>39</v>
      </c>
      <c r="E1794" s="6">
        <v>29650</v>
      </c>
      <c r="F1794" s="7">
        <v>43977.384328703702</v>
      </c>
      <c r="G1794" s="69" t="s">
        <v>71</v>
      </c>
      <c r="H1794" s="68">
        <v>1224</v>
      </c>
      <c r="I1794" s="8">
        <f t="shared" si="136"/>
        <v>12.363636363636363</v>
      </c>
      <c r="J1794" s="2">
        <v>3.3119999999999998</v>
      </c>
      <c r="K1794" s="69">
        <v>99</v>
      </c>
      <c r="L1794" s="68">
        <v>392</v>
      </c>
      <c r="M1794" s="8">
        <f t="shared" si="137"/>
        <v>3.9595959595959598</v>
      </c>
      <c r="N1794" s="2">
        <v>2.3079999999999998</v>
      </c>
      <c r="O1794" s="69">
        <v>99</v>
      </c>
      <c r="P1794" s="181">
        <f t="shared" si="138"/>
        <v>3.1224489795918364</v>
      </c>
      <c r="Q1794" s="77" t="s">
        <v>11258</v>
      </c>
      <c r="V1794" s="84">
        <v>0.3888888888888889</v>
      </c>
      <c r="W1794" s="85">
        <v>0.54513888888888895</v>
      </c>
      <c r="X1794" s="86">
        <f t="shared" si="139"/>
        <v>0.15625000000000006</v>
      </c>
    </row>
    <row r="1795" spans="1:24" x14ac:dyDescent="0.3">
      <c r="A1795" s="44" t="s">
        <v>11359</v>
      </c>
      <c r="B1795" s="68" t="s">
        <v>5351</v>
      </c>
      <c r="C1795" s="2" t="s">
        <v>1</v>
      </c>
      <c r="D1795" s="2">
        <v>71</v>
      </c>
      <c r="E1795" s="6">
        <v>17987</v>
      </c>
      <c r="F1795" s="7">
        <v>43977.443043981482</v>
      </c>
      <c r="G1795" s="69" t="s">
        <v>71</v>
      </c>
      <c r="H1795" s="68">
        <v>972</v>
      </c>
      <c r="I1795" s="8">
        <f t="shared" ref="I1795:I1858" si="140">H1795/K1795</f>
        <v>9.8181818181818183</v>
      </c>
      <c r="J1795" s="2">
        <v>3.18</v>
      </c>
      <c r="K1795" s="69">
        <v>99</v>
      </c>
      <c r="L1795" s="68">
        <v>436</v>
      </c>
      <c r="M1795" s="8">
        <f t="shared" ref="M1795:M1858" si="141">L1795/O1795</f>
        <v>4.404040404040404</v>
      </c>
      <c r="N1795" s="2">
        <v>1.974</v>
      </c>
      <c r="O1795" s="69">
        <v>99</v>
      </c>
      <c r="P1795" s="181">
        <f t="shared" ref="P1795:P1858" si="142">I1795/M1795</f>
        <v>2.2293577981651378</v>
      </c>
      <c r="Q1795" s="77" t="s">
        <v>11258</v>
      </c>
      <c r="V1795" s="84">
        <v>0.44791666666666669</v>
      </c>
      <c r="W1795" s="85">
        <v>0.61111111111111105</v>
      </c>
      <c r="X1795" s="86">
        <f t="shared" ref="X1795:X1858" si="143">IF(AND(W1795&lt;&gt;0,V1795&lt;&gt;0),W1795-V1795,"No_data")</f>
        <v>0.16319444444444436</v>
      </c>
    </row>
    <row r="1796" spans="1:24" x14ac:dyDescent="0.3">
      <c r="A1796" s="44" t="s">
        <v>11360</v>
      </c>
      <c r="B1796" s="68" t="s">
        <v>4673</v>
      </c>
      <c r="C1796" s="2" t="s">
        <v>1</v>
      </c>
      <c r="D1796" s="2">
        <v>53</v>
      </c>
      <c r="E1796" s="6">
        <v>24540</v>
      </c>
      <c r="F1796" s="7">
        <v>43977.513414351852</v>
      </c>
      <c r="G1796" s="69" t="s">
        <v>4</v>
      </c>
      <c r="H1796" s="68">
        <v>988</v>
      </c>
      <c r="I1796" s="8">
        <f t="shared" si="140"/>
        <v>9.9797979797979792</v>
      </c>
      <c r="J1796" s="2">
        <v>3.6030000000000002</v>
      </c>
      <c r="K1796" s="69">
        <v>99</v>
      </c>
      <c r="L1796" s="68">
        <v>251</v>
      </c>
      <c r="M1796" s="8">
        <f t="shared" si="141"/>
        <v>2.5353535353535355</v>
      </c>
      <c r="N1796" s="2">
        <v>1.4019999999999999</v>
      </c>
      <c r="O1796" s="69">
        <v>99</v>
      </c>
      <c r="P1796" s="181">
        <f t="shared" si="142"/>
        <v>3.9362549800796809</v>
      </c>
      <c r="Q1796" s="77" t="s">
        <v>11258</v>
      </c>
      <c r="V1796" s="84">
        <v>0.3666666666666667</v>
      </c>
      <c r="W1796" s="85">
        <v>0.52083333333333337</v>
      </c>
      <c r="X1796" s="86">
        <f t="shared" si="143"/>
        <v>0.15416666666666667</v>
      </c>
    </row>
    <row r="1797" spans="1:24" x14ac:dyDescent="0.3">
      <c r="A1797" s="44" t="s">
        <v>11361</v>
      </c>
      <c r="B1797" s="68" t="s">
        <v>11362</v>
      </c>
      <c r="C1797" s="2" t="s">
        <v>1</v>
      </c>
      <c r="D1797" s="2">
        <v>48</v>
      </c>
      <c r="E1797" s="6">
        <v>26359</v>
      </c>
      <c r="F1797" s="7">
        <v>43977.523182870369</v>
      </c>
      <c r="G1797" s="69" t="s">
        <v>4</v>
      </c>
      <c r="H1797" s="68">
        <v>1845</v>
      </c>
      <c r="I1797" s="8">
        <f t="shared" si="140"/>
        <v>18.636363636363637</v>
      </c>
      <c r="J1797" s="2">
        <v>4.9909999999999997</v>
      </c>
      <c r="K1797" s="69">
        <v>99</v>
      </c>
      <c r="L1797" s="68">
        <v>315</v>
      </c>
      <c r="M1797" s="8">
        <f t="shared" si="141"/>
        <v>3.1818181818181817</v>
      </c>
      <c r="N1797" s="2">
        <v>1.9239999999999999</v>
      </c>
      <c r="O1797" s="69">
        <v>99</v>
      </c>
      <c r="P1797" s="181">
        <f t="shared" si="142"/>
        <v>5.8571428571428577</v>
      </c>
      <c r="Q1797" s="77" t="s">
        <v>11258</v>
      </c>
      <c r="V1797" s="84">
        <v>0.37083333333333335</v>
      </c>
      <c r="W1797" s="85">
        <v>0.53125</v>
      </c>
      <c r="X1797" s="86">
        <f t="shared" si="143"/>
        <v>0.16041666666666665</v>
      </c>
    </row>
    <row r="1798" spans="1:24" x14ac:dyDescent="0.3">
      <c r="A1798" s="44" t="s">
        <v>11363</v>
      </c>
      <c r="B1798" s="68" t="s">
        <v>1560</v>
      </c>
      <c r="C1798" s="2" t="s">
        <v>1</v>
      </c>
      <c r="D1798" s="2">
        <v>50</v>
      </c>
      <c r="E1798" s="6">
        <v>25352</v>
      </c>
      <c r="F1798" s="7">
        <v>43977.556111111109</v>
      </c>
      <c r="G1798" s="69" t="s">
        <v>4</v>
      </c>
      <c r="H1798" s="68">
        <v>1557</v>
      </c>
      <c r="I1798" s="8">
        <f t="shared" si="140"/>
        <v>15.727272727272727</v>
      </c>
      <c r="J1798" s="2">
        <v>4.5670000000000002</v>
      </c>
      <c r="K1798" s="69">
        <v>99</v>
      </c>
      <c r="L1798" s="68">
        <v>286</v>
      </c>
      <c r="M1798" s="8">
        <f t="shared" si="141"/>
        <v>2.8888888888888888</v>
      </c>
      <c r="N1798" s="2">
        <v>1.641</v>
      </c>
      <c r="O1798" s="69">
        <v>99</v>
      </c>
      <c r="P1798" s="181">
        <f t="shared" si="142"/>
        <v>5.4440559440559442</v>
      </c>
      <c r="Q1798" s="77" t="s">
        <v>11258</v>
      </c>
      <c r="V1798" s="84">
        <v>0.40833333333333338</v>
      </c>
      <c r="W1798" s="85">
        <v>0.5625</v>
      </c>
      <c r="X1798" s="86">
        <f t="shared" si="143"/>
        <v>0.15416666666666662</v>
      </c>
    </row>
    <row r="1799" spans="1:24" x14ac:dyDescent="0.3">
      <c r="A1799" s="44" t="s">
        <v>3805</v>
      </c>
      <c r="B1799" s="68" t="s">
        <v>775</v>
      </c>
      <c r="C1799" s="2" t="s">
        <v>1</v>
      </c>
      <c r="D1799" s="2">
        <v>57</v>
      </c>
      <c r="E1799" s="6">
        <v>23105</v>
      </c>
      <c r="F1799" s="7">
        <v>43977.572094907409</v>
      </c>
      <c r="G1799" s="69" t="s">
        <v>4</v>
      </c>
      <c r="H1799" s="68">
        <v>1739</v>
      </c>
      <c r="I1799" s="8">
        <f t="shared" si="140"/>
        <v>17.565656565656564</v>
      </c>
      <c r="J1799" s="2">
        <v>5.4189999999999996</v>
      </c>
      <c r="K1799" s="69">
        <v>99</v>
      </c>
      <c r="L1799" s="68">
        <v>301</v>
      </c>
      <c r="M1799" s="8">
        <f t="shared" si="141"/>
        <v>3.0404040404040402</v>
      </c>
      <c r="N1799" s="2">
        <v>1.829</v>
      </c>
      <c r="O1799" s="69">
        <v>99</v>
      </c>
      <c r="P1799" s="181">
        <f t="shared" si="142"/>
        <v>5.7774086378737541</v>
      </c>
      <c r="Q1799" s="77" t="s">
        <v>11258</v>
      </c>
      <c r="V1799" s="84">
        <v>0.41666666666666669</v>
      </c>
      <c r="W1799" s="85">
        <v>0.57986111111111105</v>
      </c>
      <c r="X1799" s="86">
        <f t="shared" si="143"/>
        <v>0.16319444444444436</v>
      </c>
    </row>
    <row r="1800" spans="1:24" x14ac:dyDescent="0.3">
      <c r="A1800" s="44" t="s">
        <v>11364</v>
      </c>
      <c r="B1800" s="68" t="s">
        <v>1930</v>
      </c>
      <c r="C1800" s="2" t="s">
        <v>1</v>
      </c>
      <c r="D1800" s="2">
        <v>53</v>
      </c>
      <c r="E1800" s="6">
        <v>24285</v>
      </c>
      <c r="F1800" s="7">
        <v>43977.581354166665</v>
      </c>
      <c r="G1800" s="69" t="s">
        <v>4</v>
      </c>
      <c r="H1800" s="68">
        <v>1593</v>
      </c>
      <c r="I1800" s="8">
        <f t="shared" si="140"/>
        <v>15.93</v>
      </c>
      <c r="J1800" s="2">
        <v>3.8279999999999998</v>
      </c>
      <c r="K1800" s="69">
        <v>100</v>
      </c>
      <c r="L1800" s="68">
        <v>482</v>
      </c>
      <c r="M1800" s="8">
        <f t="shared" si="141"/>
        <v>4.82</v>
      </c>
      <c r="N1800" s="2">
        <v>2.2400000000000002</v>
      </c>
      <c r="O1800" s="69">
        <v>100</v>
      </c>
      <c r="P1800" s="181">
        <f t="shared" si="142"/>
        <v>3.304979253112033</v>
      </c>
      <c r="Q1800" s="77" t="s">
        <v>11258</v>
      </c>
      <c r="V1800" s="84">
        <v>0.44444444444444442</v>
      </c>
      <c r="W1800" s="85">
        <v>0.59027777777777779</v>
      </c>
      <c r="X1800" s="86">
        <f t="shared" si="143"/>
        <v>0.14583333333333337</v>
      </c>
    </row>
    <row r="1801" spans="1:24" x14ac:dyDescent="0.3">
      <c r="A1801" s="44" t="s">
        <v>11365</v>
      </c>
      <c r="B1801" s="68" t="s">
        <v>5336</v>
      </c>
      <c r="C1801" s="2" t="s">
        <v>1</v>
      </c>
      <c r="D1801" s="2">
        <v>46</v>
      </c>
      <c r="E1801" s="6">
        <v>27016</v>
      </c>
      <c r="F1801" s="7">
        <v>43977.617488425924</v>
      </c>
      <c r="G1801" s="69" t="s">
        <v>4</v>
      </c>
      <c r="H1801" s="68">
        <v>1148</v>
      </c>
      <c r="I1801" s="8">
        <f t="shared" si="140"/>
        <v>11.48</v>
      </c>
      <c r="J1801" s="2">
        <v>3.5859999999999999</v>
      </c>
      <c r="K1801" s="69">
        <v>100</v>
      </c>
      <c r="L1801" s="68">
        <v>311</v>
      </c>
      <c r="M1801" s="8">
        <f t="shared" si="141"/>
        <v>3.11</v>
      </c>
      <c r="N1801" s="2">
        <v>1.74</v>
      </c>
      <c r="O1801" s="69">
        <v>100</v>
      </c>
      <c r="P1801" s="181">
        <f t="shared" si="142"/>
        <v>3.6913183279742769</v>
      </c>
      <c r="Q1801" s="77" t="s">
        <v>11231</v>
      </c>
      <c r="V1801" s="84">
        <v>0.47222222222222227</v>
      </c>
      <c r="W1801" s="85">
        <v>0.625</v>
      </c>
      <c r="X1801" s="86">
        <f t="shared" si="143"/>
        <v>0.15277777777777773</v>
      </c>
    </row>
    <row r="1802" spans="1:24" x14ac:dyDescent="0.3">
      <c r="A1802" s="44" t="s">
        <v>11366</v>
      </c>
      <c r="B1802" s="68" t="s">
        <v>6382</v>
      </c>
      <c r="C1802" s="2" t="s">
        <v>1</v>
      </c>
      <c r="D1802" s="2">
        <v>51</v>
      </c>
      <c r="E1802" s="6">
        <v>25336</v>
      </c>
      <c r="F1802" s="7">
        <v>43977.628217592595</v>
      </c>
      <c r="G1802" s="69" t="s">
        <v>4</v>
      </c>
      <c r="H1802" s="68">
        <v>1672</v>
      </c>
      <c r="I1802" s="8">
        <f t="shared" si="140"/>
        <v>16.72</v>
      </c>
      <c r="J1802" s="2">
        <v>3.83</v>
      </c>
      <c r="K1802" s="69">
        <v>100</v>
      </c>
      <c r="L1802" s="68">
        <v>362</v>
      </c>
      <c r="M1802" s="8">
        <f t="shared" si="141"/>
        <v>3.62</v>
      </c>
      <c r="N1802" s="2">
        <v>2.0590000000000002</v>
      </c>
      <c r="O1802" s="69">
        <v>100</v>
      </c>
      <c r="P1802" s="181">
        <f t="shared" si="142"/>
        <v>4.6187845303867396</v>
      </c>
      <c r="Q1802" s="77" t="s">
        <v>11231</v>
      </c>
      <c r="V1802" s="84">
        <v>0.4826388888888889</v>
      </c>
      <c r="W1802" s="85">
        <v>0.63541666666666663</v>
      </c>
      <c r="X1802" s="86">
        <f t="shared" si="143"/>
        <v>0.15277777777777773</v>
      </c>
    </row>
    <row r="1803" spans="1:24" x14ac:dyDescent="0.3">
      <c r="A1803" s="44" t="s">
        <v>11367</v>
      </c>
      <c r="B1803" s="68" t="s">
        <v>11368</v>
      </c>
      <c r="C1803" s="2" t="s">
        <v>1</v>
      </c>
      <c r="D1803" s="2">
        <v>63</v>
      </c>
      <c r="E1803" s="6">
        <v>20833</v>
      </c>
      <c r="F1803" s="7">
        <v>43977.640983796293</v>
      </c>
      <c r="G1803" s="69" t="s">
        <v>4</v>
      </c>
      <c r="H1803" s="68">
        <v>1150</v>
      </c>
      <c r="I1803" s="8">
        <f t="shared" si="140"/>
        <v>11.5</v>
      </c>
      <c r="J1803" s="2">
        <v>3.4889999999999999</v>
      </c>
      <c r="K1803" s="69">
        <v>100</v>
      </c>
      <c r="L1803" s="68">
        <v>443</v>
      </c>
      <c r="M1803" s="8">
        <f t="shared" si="141"/>
        <v>4.43</v>
      </c>
      <c r="N1803" s="2">
        <v>2.105</v>
      </c>
      <c r="O1803" s="69">
        <v>100</v>
      </c>
      <c r="P1803" s="181">
        <f t="shared" si="142"/>
        <v>2.5959367945823928</v>
      </c>
      <c r="Q1803" s="77" t="s">
        <v>11231</v>
      </c>
      <c r="V1803" s="84">
        <v>0.51388888888888895</v>
      </c>
      <c r="W1803" s="85">
        <v>0.64930555555555558</v>
      </c>
      <c r="X1803" s="86">
        <f t="shared" si="143"/>
        <v>0.13541666666666663</v>
      </c>
    </row>
    <row r="1804" spans="1:24" x14ac:dyDescent="0.3">
      <c r="A1804" s="44" t="s">
        <v>11369</v>
      </c>
      <c r="B1804" s="68" t="s">
        <v>11370</v>
      </c>
      <c r="C1804" s="2" t="s">
        <v>1</v>
      </c>
      <c r="D1804" s="2">
        <v>57</v>
      </c>
      <c r="E1804" s="6">
        <v>22861</v>
      </c>
      <c r="F1804" s="7">
        <v>43977.653923611113</v>
      </c>
      <c r="G1804" s="69" t="s">
        <v>4</v>
      </c>
      <c r="H1804" s="68">
        <v>1688</v>
      </c>
      <c r="I1804" s="8">
        <f t="shared" si="140"/>
        <v>16.88</v>
      </c>
      <c r="J1804" s="2">
        <v>4.2309999999999999</v>
      </c>
      <c r="K1804" s="69">
        <v>100</v>
      </c>
      <c r="L1804" s="68">
        <v>439</v>
      </c>
      <c r="M1804" s="8">
        <f t="shared" si="141"/>
        <v>4.3899999999999997</v>
      </c>
      <c r="N1804" s="2">
        <v>2.242</v>
      </c>
      <c r="O1804" s="69">
        <v>100</v>
      </c>
      <c r="P1804" s="181">
        <f t="shared" si="142"/>
        <v>3.845102505694761</v>
      </c>
      <c r="Q1804" s="77" t="s">
        <v>11231</v>
      </c>
      <c r="V1804" s="84">
        <v>0.49305555555555558</v>
      </c>
      <c r="W1804" s="85">
        <v>0.65972222222222221</v>
      </c>
      <c r="X1804" s="86">
        <f t="shared" si="143"/>
        <v>0.16666666666666663</v>
      </c>
    </row>
    <row r="1805" spans="1:24" x14ac:dyDescent="0.3">
      <c r="A1805" s="44" t="s">
        <v>11371</v>
      </c>
      <c r="B1805" s="68" t="s">
        <v>11372</v>
      </c>
      <c r="C1805" s="2" t="s">
        <v>1</v>
      </c>
      <c r="D1805" s="2">
        <v>43</v>
      </c>
      <c r="E1805" s="6">
        <v>28270</v>
      </c>
      <c r="F1805" s="7">
        <v>43978.51326388889</v>
      </c>
      <c r="G1805" s="69" t="s">
        <v>4</v>
      </c>
      <c r="H1805" s="68">
        <v>1102</v>
      </c>
      <c r="I1805" s="8">
        <f t="shared" si="140"/>
        <v>11.131313131313131</v>
      </c>
      <c r="J1805" s="2">
        <v>3.51</v>
      </c>
      <c r="K1805" s="69">
        <v>99</v>
      </c>
      <c r="L1805" s="68">
        <v>264</v>
      </c>
      <c r="M1805" s="8">
        <f t="shared" si="141"/>
        <v>2.6666666666666665</v>
      </c>
      <c r="N1805" s="2">
        <v>1.5449999999999999</v>
      </c>
      <c r="O1805" s="69">
        <v>99</v>
      </c>
      <c r="P1805" s="181">
        <f t="shared" si="142"/>
        <v>4.1742424242424248</v>
      </c>
      <c r="Q1805" s="77" t="s">
        <v>11231</v>
      </c>
      <c r="V1805" s="84">
        <v>0.3666666666666667</v>
      </c>
      <c r="W1805" s="85">
        <v>0.52083333333333337</v>
      </c>
      <c r="X1805" s="86">
        <f t="shared" si="143"/>
        <v>0.15416666666666667</v>
      </c>
    </row>
    <row r="1806" spans="1:24" x14ac:dyDescent="0.3">
      <c r="A1806" s="44" t="s">
        <v>11373</v>
      </c>
      <c r="B1806" s="68" t="s">
        <v>11374</v>
      </c>
      <c r="C1806" s="2" t="s">
        <v>1</v>
      </c>
      <c r="D1806" s="2">
        <v>45</v>
      </c>
      <c r="E1806" s="6">
        <v>27230</v>
      </c>
      <c r="F1806" s="7">
        <v>43978.523379629631</v>
      </c>
      <c r="G1806" s="69" t="s">
        <v>4</v>
      </c>
      <c r="H1806" s="68">
        <v>1209</v>
      </c>
      <c r="I1806" s="8">
        <f t="shared" si="140"/>
        <v>12.212121212121213</v>
      </c>
      <c r="J1806" s="2">
        <v>3.778</v>
      </c>
      <c r="K1806" s="69">
        <v>99</v>
      </c>
      <c r="L1806" s="68">
        <v>306</v>
      </c>
      <c r="M1806" s="8">
        <f t="shared" si="141"/>
        <v>3.0909090909090908</v>
      </c>
      <c r="N1806" s="2">
        <v>1.629</v>
      </c>
      <c r="O1806" s="69">
        <v>99</v>
      </c>
      <c r="P1806" s="181">
        <f t="shared" si="142"/>
        <v>3.9509803921568629</v>
      </c>
      <c r="Q1806" s="77" t="s">
        <v>11231</v>
      </c>
      <c r="V1806" s="84">
        <v>0.39027777777777778</v>
      </c>
      <c r="W1806" s="85">
        <v>0.53125</v>
      </c>
      <c r="X1806" s="86">
        <f t="shared" si="143"/>
        <v>0.14097222222222222</v>
      </c>
    </row>
    <row r="1807" spans="1:24" x14ac:dyDescent="0.3">
      <c r="A1807" s="44" t="s">
        <v>2812</v>
      </c>
      <c r="B1807" s="68" t="s">
        <v>1668</v>
      </c>
      <c r="C1807" s="2" t="s">
        <v>1</v>
      </c>
      <c r="D1807" s="2">
        <v>56</v>
      </c>
      <c r="E1807" s="6">
        <v>23478</v>
      </c>
      <c r="F1807" s="7">
        <v>43978.53324074074</v>
      </c>
      <c r="G1807" s="69" t="s">
        <v>4</v>
      </c>
      <c r="H1807" s="68">
        <v>2618</v>
      </c>
      <c r="I1807" s="8">
        <f t="shared" si="140"/>
        <v>26.444444444444443</v>
      </c>
      <c r="J1807" s="2">
        <v>4.9509999999999996</v>
      </c>
      <c r="K1807" s="69">
        <v>99</v>
      </c>
      <c r="L1807" s="68">
        <v>588</v>
      </c>
      <c r="M1807" s="8">
        <f t="shared" si="141"/>
        <v>5.9393939393939394</v>
      </c>
      <c r="N1807" s="2">
        <v>1.9790000000000001</v>
      </c>
      <c r="O1807" s="69">
        <v>99</v>
      </c>
      <c r="P1807" s="181">
        <f t="shared" si="142"/>
        <v>4.4523809523809517</v>
      </c>
      <c r="Q1807" s="77" t="s">
        <v>11231</v>
      </c>
      <c r="V1807" s="84">
        <v>0.40902777777777777</v>
      </c>
      <c r="W1807" s="85">
        <v>0.54166666666666663</v>
      </c>
      <c r="X1807" s="86">
        <f t="shared" si="143"/>
        <v>0.13263888888888886</v>
      </c>
    </row>
    <row r="1808" spans="1:24" x14ac:dyDescent="0.3">
      <c r="A1808" s="44" t="s">
        <v>4285</v>
      </c>
      <c r="B1808" s="68" t="s">
        <v>4286</v>
      </c>
      <c r="C1808" s="2" t="s">
        <v>1</v>
      </c>
      <c r="D1808" s="2">
        <v>59</v>
      </c>
      <c r="E1808" s="6">
        <v>22386</v>
      </c>
      <c r="F1808" s="7">
        <v>43978.561562499999</v>
      </c>
      <c r="G1808" s="69" t="s">
        <v>4</v>
      </c>
      <c r="H1808" s="68">
        <v>2232</v>
      </c>
      <c r="I1808" s="8">
        <f t="shared" si="140"/>
        <v>22.32</v>
      </c>
      <c r="J1808" s="2">
        <v>4.8760000000000003</v>
      </c>
      <c r="K1808" s="69">
        <v>100</v>
      </c>
      <c r="L1808" s="68">
        <v>474</v>
      </c>
      <c r="M1808" s="8">
        <f t="shared" si="141"/>
        <v>4.74</v>
      </c>
      <c r="N1808" s="2">
        <v>2.3340000000000001</v>
      </c>
      <c r="O1808" s="69">
        <v>100</v>
      </c>
      <c r="P1808" s="181">
        <f t="shared" si="142"/>
        <v>4.7088607594936711</v>
      </c>
      <c r="Q1808" s="77" t="s">
        <v>11231</v>
      </c>
      <c r="V1808" s="84">
        <v>0.4284722222222222</v>
      </c>
      <c r="W1808" s="85">
        <v>0.56597222222222221</v>
      </c>
      <c r="X1808" s="86">
        <f t="shared" si="143"/>
        <v>0.13750000000000001</v>
      </c>
    </row>
    <row r="1809" spans="1:24" x14ac:dyDescent="0.3">
      <c r="A1809" s="44" t="s">
        <v>11375</v>
      </c>
      <c r="B1809" s="68" t="s">
        <v>5879</v>
      </c>
      <c r="C1809" s="2" t="s">
        <v>1</v>
      </c>
      <c r="D1809" s="2">
        <v>68</v>
      </c>
      <c r="E1809" s="6">
        <v>18817</v>
      </c>
      <c r="F1809" s="7">
        <v>43978.573553240742</v>
      </c>
      <c r="G1809" s="69" t="s">
        <v>4</v>
      </c>
      <c r="H1809" s="68">
        <v>1547</v>
      </c>
      <c r="I1809" s="8">
        <f t="shared" si="140"/>
        <v>15.626262626262626</v>
      </c>
      <c r="J1809" s="2">
        <v>4.1150000000000002</v>
      </c>
      <c r="K1809" s="69">
        <v>99</v>
      </c>
      <c r="L1809" s="68">
        <v>445</v>
      </c>
      <c r="M1809" s="8">
        <f t="shared" si="141"/>
        <v>4.4949494949494948</v>
      </c>
      <c r="N1809" s="2">
        <v>2.4049999999999998</v>
      </c>
      <c r="O1809" s="69">
        <v>99</v>
      </c>
      <c r="P1809" s="181">
        <f t="shared" si="142"/>
        <v>3.4764044943820225</v>
      </c>
      <c r="Q1809" s="77" t="s">
        <v>11231</v>
      </c>
      <c r="V1809" s="84">
        <v>0.4458333333333333</v>
      </c>
      <c r="W1809" s="85">
        <v>0.58333333333333337</v>
      </c>
      <c r="X1809" s="86">
        <f t="shared" si="143"/>
        <v>0.13750000000000007</v>
      </c>
    </row>
    <row r="1810" spans="1:24" x14ac:dyDescent="0.3">
      <c r="A1810" s="44" t="s">
        <v>11376</v>
      </c>
      <c r="B1810" s="68" t="s">
        <v>5198</v>
      </c>
      <c r="C1810" s="2" t="s">
        <v>1</v>
      </c>
      <c r="D1810" s="2">
        <v>57</v>
      </c>
      <c r="E1810" s="6">
        <v>22841</v>
      </c>
      <c r="F1810" s="7">
        <v>43978.583935185183</v>
      </c>
      <c r="G1810" s="69" t="s">
        <v>4</v>
      </c>
      <c r="H1810" s="68">
        <v>1541</v>
      </c>
      <c r="I1810" s="8">
        <f t="shared" si="140"/>
        <v>15.565656565656566</v>
      </c>
      <c r="J1810" s="2">
        <v>3.82</v>
      </c>
      <c r="K1810" s="69">
        <v>99</v>
      </c>
      <c r="L1810" s="68">
        <v>443</v>
      </c>
      <c r="M1810" s="8">
        <f t="shared" si="141"/>
        <v>4.4747474747474749</v>
      </c>
      <c r="N1810" s="2">
        <v>2.2240000000000002</v>
      </c>
      <c r="O1810" s="69">
        <v>99</v>
      </c>
      <c r="P1810" s="181">
        <f t="shared" si="142"/>
        <v>3.4785553047404063</v>
      </c>
      <c r="Q1810" s="77" t="s">
        <v>11231</v>
      </c>
      <c r="V1810" s="84">
        <v>0.47083333333333338</v>
      </c>
      <c r="W1810" s="85">
        <v>0.59027777777777779</v>
      </c>
      <c r="X1810" s="86">
        <f t="shared" si="143"/>
        <v>0.11944444444444441</v>
      </c>
    </row>
    <row r="1811" spans="1:24" x14ac:dyDescent="0.3">
      <c r="A1811" s="44" t="s">
        <v>11377</v>
      </c>
      <c r="B1811" s="68" t="s">
        <v>1424</v>
      </c>
      <c r="C1811" s="2" t="s">
        <v>1</v>
      </c>
      <c r="D1811" s="2">
        <v>70</v>
      </c>
      <c r="E1811" s="6">
        <v>18105</v>
      </c>
      <c r="F1811" s="7">
        <v>43978.611250000002</v>
      </c>
      <c r="G1811" s="69" t="s">
        <v>4</v>
      </c>
      <c r="H1811" s="68">
        <v>2132</v>
      </c>
      <c r="I1811" s="8">
        <f t="shared" si="140"/>
        <v>21.535353535353536</v>
      </c>
      <c r="J1811" s="2">
        <v>4.8719999999999999</v>
      </c>
      <c r="K1811" s="69">
        <v>99</v>
      </c>
      <c r="L1811" s="68">
        <v>898</v>
      </c>
      <c r="M1811" s="8">
        <f t="shared" si="141"/>
        <v>9.0707070707070709</v>
      </c>
      <c r="N1811" s="2">
        <v>3.1440000000000001</v>
      </c>
      <c r="O1811" s="69">
        <v>99</v>
      </c>
      <c r="P1811" s="181">
        <f t="shared" si="142"/>
        <v>2.3741648106904232</v>
      </c>
      <c r="Q1811" s="77" t="s">
        <v>11231</v>
      </c>
      <c r="V1811" s="84">
        <v>0.49513888888888885</v>
      </c>
      <c r="W1811" s="85">
        <v>0.61805555555555558</v>
      </c>
      <c r="X1811" s="86">
        <f t="shared" si="143"/>
        <v>0.12291666666666673</v>
      </c>
    </row>
    <row r="1812" spans="1:24" x14ac:dyDescent="0.3">
      <c r="A1812" s="44" t="s">
        <v>11378</v>
      </c>
      <c r="B1812" s="68" t="s">
        <v>11379</v>
      </c>
      <c r="C1812" s="2" t="s">
        <v>1</v>
      </c>
      <c r="D1812" s="2">
        <v>42</v>
      </c>
      <c r="E1812" s="6">
        <v>28630</v>
      </c>
      <c r="F1812" s="7">
        <v>43978.630787037036</v>
      </c>
      <c r="G1812" s="69" t="s">
        <v>4</v>
      </c>
      <c r="H1812" s="68">
        <v>1084</v>
      </c>
      <c r="I1812" s="8">
        <f t="shared" si="140"/>
        <v>10.94949494949495</v>
      </c>
      <c r="J1812" s="2">
        <v>3.1019999999999999</v>
      </c>
      <c r="K1812" s="69">
        <v>99</v>
      </c>
      <c r="L1812" s="68">
        <v>434</v>
      </c>
      <c r="M1812" s="8">
        <f t="shared" si="141"/>
        <v>4.3838383838383841</v>
      </c>
      <c r="N1812" s="2">
        <v>1.861</v>
      </c>
      <c r="O1812" s="69">
        <v>99</v>
      </c>
      <c r="P1812" s="181">
        <f t="shared" si="142"/>
        <v>2.4976958525345623</v>
      </c>
      <c r="Q1812" s="77" t="s">
        <v>11231</v>
      </c>
      <c r="V1812" s="84">
        <v>0.49652777777777773</v>
      </c>
      <c r="W1812" s="85">
        <v>0.63888888888888895</v>
      </c>
      <c r="X1812" s="86">
        <f t="shared" si="143"/>
        <v>0.14236111111111122</v>
      </c>
    </row>
    <row r="1813" spans="1:24" x14ac:dyDescent="0.3">
      <c r="A1813" s="44" t="s">
        <v>11380</v>
      </c>
      <c r="B1813" s="68" t="s">
        <v>11381</v>
      </c>
      <c r="C1813" s="2" t="s">
        <v>1</v>
      </c>
      <c r="D1813" s="2">
        <v>29</v>
      </c>
      <c r="E1813" s="6">
        <v>33053</v>
      </c>
      <c r="F1813" s="7">
        <v>43978.642847222225</v>
      </c>
      <c r="G1813" s="69" t="s">
        <v>4</v>
      </c>
      <c r="H1813" s="68">
        <v>1219</v>
      </c>
      <c r="I1813" s="8">
        <f t="shared" si="140"/>
        <v>12.19</v>
      </c>
      <c r="J1813" s="2">
        <v>3.8759999999999999</v>
      </c>
      <c r="K1813" s="69">
        <v>100</v>
      </c>
      <c r="L1813" s="68">
        <v>393</v>
      </c>
      <c r="M1813" s="8">
        <f t="shared" si="141"/>
        <v>3.93</v>
      </c>
      <c r="N1813" s="2">
        <v>1.887</v>
      </c>
      <c r="O1813" s="69">
        <v>100</v>
      </c>
      <c r="P1813" s="181">
        <f t="shared" si="142"/>
        <v>3.1017811704834601</v>
      </c>
      <c r="Q1813" s="77" t="s">
        <v>11231</v>
      </c>
      <c r="V1813" s="84">
        <v>0.51041666666666663</v>
      </c>
      <c r="W1813" s="85">
        <v>0.64583333333333337</v>
      </c>
      <c r="X1813" s="86">
        <f t="shared" si="143"/>
        <v>0.13541666666666674</v>
      </c>
    </row>
    <row r="1814" spans="1:24" x14ac:dyDescent="0.3">
      <c r="A1814" s="44" t="s">
        <v>11382</v>
      </c>
      <c r="B1814" s="68" t="s">
        <v>11383</v>
      </c>
      <c r="C1814" s="2" t="s">
        <v>1</v>
      </c>
      <c r="D1814" s="2">
        <v>66</v>
      </c>
      <c r="E1814" s="6">
        <v>19604</v>
      </c>
      <c r="F1814" s="7">
        <v>43978.656354166669</v>
      </c>
      <c r="G1814" s="69" t="s">
        <v>4</v>
      </c>
      <c r="H1814" s="68">
        <v>2092</v>
      </c>
      <c r="I1814" s="8">
        <f t="shared" si="140"/>
        <v>21.131313131313131</v>
      </c>
      <c r="J1814" s="2">
        <v>5.5270000000000001</v>
      </c>
      <c r="K1814" s="69">
        <v>99</v>
      </c>
      <c r="L1814" s="68">
        <v>519</v>
      </c>
      <c r="M1814" s="8">
        <f t="shared" si="141"/>
        <v>5.2424242424242422</v>
      </c>
      <c r="N1814" s="2">
        <v>2.0659999999999998</v>
      </c>
      <c r="O1814" s="69">
        <v>99</v>
      </c>
      <c r="P1814" s="181">
        <f t="shared" si="142"/>
        <v>4.0308285163776496</v>
      </c>
      <c r="Q1814" s="77" t="s">
        <v>11231</v>
      </c>
      <c r="V1814" s="84">
        <v>0.53125</v>
      </c>
      <c r="W1814" s="85">
        <v>0.66319444444444442</v>
      </c>
      <c r="X1814" s="86">
        <f t="shared" si="143"/>
        <v>0.13194444444444442</v>
      </c>
    </row>
    <row r="1815" spans="1:24" x14ac:dyDescent="0.3">
      <c r="A1815" s="44" t="s">
        <v>11384</v>
      </c>
      <c r="B1815" s="68" t="s">
        <v>7420</v>
      </c>
      <c r="C1815" s="2" t="s">
        <v>1</v>
      </c>
      <c r="D1815" s="2">
        <v>54</v>
      </c>
      <c r="E1815" s="6">
        <v>24036</v>
      </c>
      <c r="F1815" s="7">
        <v>43979.513136574074</v>
      </c>
      <c r="G1815" s="69" t="s">
        <v>4</v>
      </c>
      <c r="H1815" s="68">
        <v>1944</v>
      </c>
      <c r="I1815" s="8">
        <f t="shared" si="140"/>
        <v>19.636363636363637</v>
      </c>
      <c r="J1815" s="2">
        <v>4.8710000000000004</v>
      </c>
      <c r="K1815" s="69">
        <v>99</v>
      </c>
      <c r="L1815" s="68">
        <v>569</v>
      </c>
      <c r="M1815" s="8">
        <f t="shared" si="141"/>
        <v>5.7474747474747474</v>
      </c>
      <c r="N1815" s="2">
        <v>2.1349999999999998</v>
      </c>
      <c r="O1815" s="69">
        <v>99</v>
      </c>
      <c r="P1815" s="181">
        <f t="shared" si="142"/>
        <v>3.4165202108963095</v>
      </c>
      <c r="Q1815" s="77" t="s">
        <v>11231</v>
      </c>
      <c r="V1815" s="84">
        <v>0.37083333333333335</v>
      </c>
      <c r="W1815" s="85">
        <v>0.52083333333333337</v>
      </c>
      <c r="X1815" s="86">
        <f t="shared" si="143"/>
        <v>0.15000000000000002</v>
      </c>
    </row>
    <row r="1816" spans="1:24" x14ac:dyDescent="0.3">
      <c r="A1816" s="44" t="s">
        <v>11385</v>
      </c>
      <c r="B1816" s="68" t="s">
        <v>11386</v>
      </c>
      <c r="C1816" s="2" t="s">
        <v>6</v>
      </c>
      <c r="D1816" s="2">
        <v>44</v>
      </c>
      <c r="E1816" s="6">
        <v>27819</v>
      </c>
      <c r="F1816" s="7">
        <v>43979.525543981479</v>
      </c>
      <c r="G1816" s="69" t="s">
        <v>553</v>
      </c>
      <c r="H1816" s="68">
        <v>1054</v>
      </c>
      <c r="I1816" s="8">
        <f t="shared" si="140"/>
        <v>10.54</v>
      </c>
      <c r="J1816" s="2">
        <v>3.4510000000000001</v>
      </c>
      <c r="K1816" s="69">
        <v>100</v>
      </c>
      <c r="L1816" s="68">
        <v>285</v>
      </c>
      <c r="M1816" s="8">
        <f t="shared" si="141"/>
        <v>2.85</v>
      </c>
      <c r="N1816" s="2">
        <v>1.7250000000000001</v>
      </c>
      <c r="O1816" s="69">
        <v>100</v>
      </c>
      <c r="P1816" s="181">
        <f t="shared" si="142"/>
        <v>3.6982456140350872</v>
      </c>
      <c r="Q1816" s="77" t="s">
        <v>11231</v>
      </c>
      <c r="V1816" s="84">
        <v>0.37708333333333338</v>
      </c>
      <c r="W1816" s="85">
        <v>0.53472222222222221</v>
      </c>
      <c r="X1816" s="86">
        <f t="shared" si="143"/>
        <v>0.15763888888888883</v>
      </c>
    </row>
    <row r="1817" spans="1:24" x14ac:dyDescent="0.3">
      <c r="A1817" s="44" t="s">
        <v>4801</v>
      </c>
      <c r="B1817" s="68" t="s">
        <v>4802</v>
      </c>
      <c r="C1817" s="2" t="s">
        <v>1</v>
      </c>
      <c r="D1817" s="2">
        <v>48</v>
      </c>
      <c r="E1817" s="6">
        <v>26158</v>
      </c>
      <c r="F1817" s="7">
        <v>43979.538182870368</v>
      </c>
      <c r="G1817" s="69" t="s">
        <v>4</v>
      </c>
      <c r="H1817" s="68">
        <v>1482</v>
      </c>
      <c r="I1817" s="8">
        <f t="shared" si="140"/>
        <v>14.969696969696969</v>
      </c>
      <c r="J1817" s="2">
        <v>3.718</v>
      </c>
      <c r="K1817" s="69">
        <v>99</v>
      </c>
      <c r="L1817" s="68">
        <v>429</v>
      </c>
      <c r="M1817" s="8">
        <f t="shared" si="141"/>
        <v>4.333333333333333</v>
      </c>
      <c r="N1817" s="2">
        <v>1.9690000000000001</v>
      </c>
      <c r="O1817" s="69">
        <v>99</v>
      </c>
      <c r="P1817" s="181">
        <f t="shared" si="142"/>
        <v>3.4545454545454546</v>
      </c>
      <c r="Q1817" s="77" t="s">
        <v>11231</v>
      </c>
      <c r="V1817" s="84">
        <v>0.38541666666666669</v>
      </c>
      <c r="W1817" s="85">
        <v>0.54513888888888895</v>
      </c>
      <c r="X1817" s="86">
        <f t="shared" si="143"/>
        <v>0.15972222222222227</v>
      </c>
    </row>
    <row r="1818" spans="1:24" x14ac:dyDescent="0.3">
      <c r="A1818" s="44" t="s">
        <v>11387</v>
      </c>
      <c r="B1818" s="68" t="s">
        <v>6236</v>
      </c>
      <c r="C1818" s="2" t="s">
        <v>1</v>
      </c>
      <c r="D1818" s="2">
        <v>48</v>
      </c>
      <c r="E1818" s="6">
        <v>26131</v>
      </c>
      <c r="F1818" s="7">
        <v>43979.548101851855</v>
      </c>
      <c r="G1818" s="69" t="s">
        <v>4</v>
      </c>
      <c r="H1818" s="68">
        <v>1179</v>
      </c>
      <c r="I1818" s="8">
        <f t="shared" si="140"/>
        <v>11.79</v>
      </c>
      <c r="J1818" s="2">
        <v>3.5739999999999998</v>
      </c>
      <c r="K1818" s="69">
        <v>100</v>
      </c>
      <c r="L1818" s="68">
        <v>406</v>
      </c>
      <c r="M1818" s="8">
        <f t="shared" si="141"/>
        <v>4.0599999999999996</v>
      </c>
      <c r="N1818" s="2">
        <v>2.093</v>
      </c>
      <c r="O1818" s="69">
        <v>100</v>
      </c>
      <c r="P1818" s="181">
        <f t="shared" si="142"/>
        <v>2.9039408866995076</v>
      </c>
      <c r="Q1818" s="77" t="s">
        <v>11231</v>
      </c>
      <c r="V1818" s="84">
        <v>0.3888888888888889</v>
      </c>
      <c r="W1818" s="85">
        <v>0.55555555555555558</v>
      </c>
      <c r="X1818" s="86">
        <f t="shared" si="143"/>
        <v>0.16666666666666669</v>
      </c>
    </row>
    <row r="1819" spans="1:24" x14ac:dyDescent="0.3">
      <c r="A1819" s="44" t="s">
        <v>11388</v>
      </c>
      <c r="B1819" s="68" t="s">
        <v>11389</v>
      </c>
      <c r="C1819" s="2" t="s">
        <v>1</v>
      </c>
      <c r="D1819" s="2">
        <v>71</v>
      </c>
      <c r="E1819" s="6">
        <v>17941</v>
      </c>
      <c r="F1819" s="7">
        <v>43979.572743055556</v>
      </c>
      <c r="G1819" s="69" t="s">
        <v>4</v>
      </c>
      <c r="H1819" s="68">
        <v>1343</v>
      </c>
      <c r="I1819" s="8">
        <f t="shared" si="140"/>
        <v>13.565656565656566</v>
      </c>
      <c r="J1819" s="2">
        <v>3.476</v>
      </c>
      <c r="K1819" s="69">
        <v>99</v>
      </c>
      <c r="L1819" s="68">
        <v>489</v>
      </c>
      <c r="M1819" s="8">
        <f t="shared" si="141"/>
        <v>4.9393939393939394</v>
      </c>
      <c r="N1819" s="2">
        <v>2.3250000000000002</v>
      </c>
      <c r="O1819" s="69">
        <v>99</v>
      </c>
      <c r="P1819" s="181">
        <f t="shared" si="142"/>
        <v>2.7464212678936604</v>
      </c>
      <c r="Q1819" s="77" t="s">
        <v>11231</v>
      </c>
      <c r="V1819" s="84">
        <v>0.40972222222222227</v>
      </c>
      <c r="W1819" s="85">
        <v>0.57986111111111105</v>
      </c>
      <c r="X1819" s="86">
        <f t="shared" si="143"/>
        <v>0.17013888888888878</v>
      </c>
    </row>
    <row r="1820" spans="1:24" x14ac:dyDescent="0.3">
      <c r="A1820" s="44" t="s">
        <v>4827</v>
      </c>
      <c r="B1820" s="68" t="s">
        <v>4828</v>
      </c>
      <c r="C1820" s="2" t="s">
        <v>1</v>
      </c>
      <c r="D1820" s="2">
        <v>64</v>
      </c>
      <c r="E1820" s="6">
        <v>20339</v>
      </c>
      <c r="F1820" s="7">
        <v>43979.590578703705</v>
      </c>
      <c r="G1820" s="69" t="s">
        <v>4</v>
      </c>
      <c r="H1820" s="68">
        <v>1772</v>
      </c>
      <c r="I1820" s="8">
        <f t="shared" si="140"/>
        <v>17.72</v>
      </c>
      <c r="J1820" s="2">
        <v>4.1269999999999998</v>
      </c>
      <c r="K1820" s="69">
        <v>100</v>
      </c>
      <c r="L1820" s="68">
        <v>407</v>
      </c>
      <c r="M1820" s="8">
        <f t="shared" si="141"/>
        <v>4.07</v>
      </c>
      <c r="N1820" s="2">
        <v>1.7709999999999999</v>
      </c>
      <c r="O1820" s="69">
        <v>100</v>
      </c>
      <c r="P1820" s="181">
        <f t="shared" si="142"/>
        <v>4.3538083538083532</v>
      </c>
      <c r="Q1820" s="77" t="s">
        <v>11231</v>
      </c>
      <c r="V1820" s="84">
        <v>0.42708333333333331</v>
      </c>
      <c r="W1820" s="85">
        <v>0.59722222222222221</v>
      </c>
      <c r="X1820" s="86">
        <f t="shared" si="143"/>
        <v>0.1701388888888889</v>
      </c>
    </row>
    <row r="1821" spans="1:24" x14ac:dyDescent="0.3">
      <c r="A1821" s="44" t="s">
        <v>11390</v>
      </c>
      <c r="B1821" s="68" t="s">
        <v>1333</v>
      </c>
      <c r="C1821" s="2" t="s">
        <v>1</v>
      </c>
      <c r="D1821" s="2">
        <v>57</v>
      </c>
      <c r="E1821" s="6">
        <v>22846</v>
      </c>
      <c r="F1821" s="7">
        <v>43979.600393518522</v>
      </c>
      <c r="G1821" s="69" t="s">
        <v>4</v>
      </c>
      <c r="H1821" s="68">
        <v>1388</v>
      </c>
      <c r="I1821" s="8">
        <f t="shared" si="140"/>
        <v>13.88</v>
      </c>
      <c r="J1821" s="2">
        <v>3.7069999999999999</v>
      </c>
      <c r="K1821" s="69">
        <v>100</v>
      </c>
      <c r="L1821" s="68">
        <v>250</v>
      </c>
      <c r="M1821" s="8">
        <f t="shared" si="141"/>
        <v>2.5</v>
      </c>
      <c r="N1821" s="2">
        <v>1.772</v>
      </c>
      <c r="O1821" s="69">
        <v>100</v>
      </c>
      <c r="P1821" s="181">
        <f t="shared" si="142"/>
        <v>5.5520000000000005</v>
      </c>
      <c r="Q1821" s="77" t="s">
        <v>11231</v>
      </c>
      <c r="V1821" s="84">
        <v>0.44444444444444442</v>
      </c>
      <c r="W1821" s="85">
        <v>0.60763888888888895</v>
      </c>
      <c r="X1821" s="86">
        <f t="shared" si="143"/>
        <v>0.16319444444444453</v>
      </c>
    </row>
    <row r="1822" spans="1:24" x14ac:dyDescent="0.3">
      <c r="A1822" s="44" t="s">
        <v>11391</v>
      </c>
      <c r="B1822" s="68" t="s">
        <v>11392</v>
      </c>
      <c r="C1822" s="2" t="s">
        <v>6</v>
      </c>
      <c r="D1822" s="2">
        <v>83</v>
      </c>
      <c r="E1822" s="6">
        <v>13561</v>
      </c>
      <c r="F1822" s="7">
        <v>43979.610694444447</v>
      </c>
      <c r="G1822" s="69" t="s">
        <v>4</v>
      </c>
      <c r="H1822" s="68">
        <v>1751</v>
      </c>
      <c r="I1822" s="8">
        <f t="shared" si="140"/>
        <v>17.510000000000002</v>
      </c>
      <c r="J1822" s="2">
        <v>4.9450000000000003</v>
      </c>
      <c r="K1822" s="69">
        <v>100</v>
      </c>
      <c r="L1822" s="68">
        <v>651</v>
      </c>
      <c r="M1822" s="8">
        <f t="shared" si="141"/>
        <v>6.51</v>
      </c>
      <c r="N1822" s="2">
        <v>2.472</v>
      </c>
      <c r="O1822" s="69">
        <v>100</v>
      </c>
      <c r="P1822" s="181">
        <f t="shared" si="142"/>
        <v>2.6897081413210451</v>
      </c>
      <c r="Q1822" s="77" t="s">
        <v>11231</v>
      </c>
      <c r="V1822" s="84">
        <v>0.45624999999999999</v>
      </c>
      <c r="W1822" s="85">
        <v>0.61805555555555558</v>
      </c>
      <c r="X1822" s="86">
        <f t="shared" si="143"/>
        <v>0.16180555555555559</v>
      </c>
    </row>
    <row r="1823" spans="1:24" x14ac:dyDescent="0.3">
      <c r="A1823" s="44" t="s">
        <v>11393</v>
      </c>
      <c r="B1823" s="68" t="s">
        <v>11394</v>
      </c>
      <c r="C1823" s="2" t="s">
        <v>6</v>
      </c>
      <c r="D1823" s="2">
        <v>82</v>
      </c>
      <c r="E1823" s="6">
        <v>13868</v>
      </c>
      <c r="F1823" s="7">
        <v>43979.62395833333</v>
      </c>
      <c r="G1823" s="69" t="s">
        <v>4</v>
      </c>
      <c r="H1823" s="68">
        <v>1844</v>
      </c>
      <c r="I1823" s="8">
        <f t="shared" si="140"/>
        <v>18.626262626262626</v>
      </c>
      <c r="J1823" s="2">
        <v>3.6909999999999998</v>
      </c>
      <c r="K1823" s="69">
        <v>99</v>
      </c>
      <c r="L1823" s="68">
        <v>1292</v>
      </c>
      <c r="M1823" s="8">
        <f t="shared" si="141"/>
        <v>13.05050505050505</v>
      </c>
      <c r="N1823" s="2">
        <v>3.7909999999999999</v>
      </c>
      <c r="O1823" s="69">
        <v>99</v>
      </c>
      <c r="P1823" s="181">
        <f t="shared" si="142"/>
        <v>1.4272445820433437</v>
      </c>
      <c r="Q1823" s="77" t="s">
        <v>11231</v>
      </c>
      <c r="V1823" s="84">
        <v>0.4826388888888889</v>
      </c>
      <c r="W1823" s="85">
        <v>0.62986111111111109</v>
      </c>
      <c r="X1823" s="86">
        <f t="shared" si="143"/>
        <v>0.1472222222222222</v>
      </c>
    </row>
    <row r="1824" spans="1:24" x14ac:dyDescent="0.3">
      <c r="A1824" s="44" t="s">
        <v>11395</v>
      </c>
      <c r="B1824" s="68" t="s">
        <v>11396</v>
      </c>
      <c r="C1824" s="2" t="s">
        <v>6</v>
      </c>
      <c r="D1824" s="2">
        <v>19</v>
      </c>
      <c r="E1824" s="6">
        <v>36917</v>
      </c>
      <c r="F1824" s="7">
        <v>43979.646354166667</v>
      </c>
      <c r="G1824" s="69" t="s">
        <v>4</v>
      </c>
      <c r="H1824" s="68">
        <v>659</v>
      </c>
      <c r="I1824" s="8">
        <f t="shared" si="140"/>
        <v>6.6565656565656566</v>
      </c>
      <c r="J1824" s="2">
        <v>2.6190000000000002</v>
      </c>
      <c r="K1824" s="69">
        <v>99</v>
      </c>
      <c r="L1824" s="68">
        <v>269</v>
      </c>
      <c r="M1824" s="8">
        <f t="shared" si="141"/>
        <v>2.7171717171717171</v>
      </c>
      <c r="N1824" s="2">
        <v>1.5189999999999999</v>
      </c>
      <c r="O1824" s="69">
        <v>99</v>
      </c>
      <c r="P1824" s="181">
        <f t="shared" si="142"/>
        <v>2.449814126394052</v>
      </c>
      <c r="Q1824" s="77" t="s">
        <v>11258</v>
      </c>
      <c r="V1824" s="84">
        <v>0.50347222222222221</v>
      </c>
      <c r="W1824" s="85">
        <v>0.65277777777777779</v>
      </c>
      <c r="X1824" s="86">
        <f t="shared" si="143"/>
        <v>0.14930555555555558</v>
      </c>
    </row>
    <row r="1825" spans="1:24" x14ac:dyDescent="0.3">
      <c r="A1825" s="44" t="s">
        <v>11397</v>
      </c>
      <c r="B1825" s="68" t="s">
        <v>5875</v>
      </c>
      <c r="C1825" s="2" t="s">
        <v>1</v>
      </c>
      <c r="D1825" s="2">
        <v>50</v>
      </c>
      <c r="E1825" s="6">
        <v>25551</v>
      </c>
      <c r="F1825" s="7">
        <v>43979.658275462964</v>
      </c>
      <c r="G1825" s="69" t="s">
        <v>4</v>
      </c>
      <c r="H1825" s="68">
        <v>1853</v>
      </c>
      <c r="I1825" s="8">
        <f t="shared" si="140"/>
        <v>18.717171717171716</v>
      </c>
      <c r="J1825" s="2">
        <v>4.3049999999999997</v>
      </c>
      <c r="K1825" s="69">
        <v>99</v>
      </c>
      <c r="L1825" s="68">
        <v>330</v>
      </c>
      <c r="M1825" s="8">
        <f t="shared" si="141"/>
        <v>3.3333333333333335</v>
      </c>
      <c r="N1825" s="2">
        <v>1.75</v>
      </c>
      <c r="O1825" s="69">
        <v>99</v>
      </c>
      <c r="P1825" s="181">
        <f t="shared" si="142"/>
        <v>5.6151515151515143</v>
      </c>
      <c r="Q1825" s="77" t="s">
        <v>11258</v>
      </c>
      <c r="V1825" s="84">
        <v>0.49652777777777773</v>
      </c>
      <c r="W1825" s="85">
        <v>0.66666666666666663</v>
      </c>
      <c r="X1825" s="86">
        <f t="shared" si="143"/>
        <v>0.1701388888888889</v>
      </c>
    </row>
    <row r="1826" spans="1:24" x14ac:dyDescent="0.3">
      <c r="A1826" s="44" t="s">
        <v>4244</v>
      </c>
      <c r="B1826" s="68" t="s">
        <v>4245</v>
      </c>
      <c r="C1826" s="2" t="s">
        <v>1</v>
      </c>
      <c r="D1826" s="2">
        <v>33</v>
      </c>
      <c r="E1826" s="6">
        <v>31698</v>
      </c>
      <c r="F1826" s="7">
        <v>43980.518738425926</v>
      </c>
      <c r="G1826" s="69" t="s">
        <v>4</v>
      </c>
      <c r="H1826" s="68">
        <v>1150</v>
      </c>
      <c r="I1826" s="8">
        <f t="shared" si="140"/>
        <v>11.616161616161616</v>
      </c>
      <c r="J1826" s="2">
        <v>3.5390000000000001</v>
      </c>
      <c r="K1826" s="69">
        <v>99</v>
      </c>
      <c r="L1826" s="68">
        <v>270</v>
      </c>
      <c r="M1826" s="8">
        <f t="shared" si="141"/>
        <v>2.7272727272727271</v>
      </c>
      <c r="N1826" s="2">
        <v>1.5509999999999999</v>
      </c>
      <c r="O1826" s="69">
        <v>99</v>
      </c>
      <c r="P1826" s="181">
        <f t="shared" si="142"/>
        <v>4.2592592592592595</v>
      </c>
      <c r="Q1826" s="77" t="s">
        <v>11258</v>
      </c>
      <c r="V1826" s="84">
        <v>0.37013888888888885</v>
      </c>
      <c r="W1826" s="85">
        <v>0.52430555555555558</v>
      </c>
      <c r="X1826" s="86">
        <f t="shared" si="143"/>
        <v>0.15416666666666673</v>
      </c>
    </row>
    <row r="1827" spans="1:24" x14ac:dyDescent="0.3">
      <c r="A1827" s="44" t="s">
        <v>11398</v>
      </c>
      <c r="B1827" s="68" t="s">
        <v>11399</v>
      </c>
      <c r="C1827" s="2" t="s">
        <v>6</v>
      </c>
      <c r="D1827" s="2">
        <v>55</v>
      </c>
      <c r="E1827" s="6">
        <v>23658</v>
      </c>
      <c r="F1827" s="7">
        <v>43980.528703703705</v>
      </c>
      <c r="G1827" s="69" t="s">
        <v>4</v>
      </c>
      <c r="H1827" s="68">
        <v>1284</v>
      </c>
      <c r="I1827" s="8">
        <f t="shared" si="140"/>
        <v>12.84</v>
      </c>
      <c r="J1827" s="2">
        <v>3.581</v>
      </c>
      <c r="K1827" s="69">
        <v>100</v>
      </c>
      <c r="L1827" s="68">
        <v>352</v>
      </c>
      <c r="M1827" s="8">
        <f t="shared" si="141"/>
        <v>3.52</v>
      </c>
      <c r="N1827" s="2">
        <v>1.8720000000000001</v>
      </c>
      <c r="O1827" s="69">
        <v>100</v>
      </c>
      <c r="P1827" s="181">
        <f t="shared" si="142"/>
        <v>3.6477272727272725</v>
      </c>
      <c r="Q1827" s="77" t="s">
        <v>11258</v>
      </c>
      <c r="V1827" s="84">
        <v>0.38263888888888892</v>
      </c>
      <c r="W1827" s="85">
        <v>0.53472222222222221</v>
      </c>
      <c r="X1827" s="86">
        <f t="shared" si="143"/>
        <v>0.15208333333333329</v>
      </c>
    </row>
    <row r="1828" spans="1:24" x14ac:dyDescent="0.3">
      <c r="A1828" s="44" t="s">
        <v>11400</v>
      </c>
      <c r="B1828" s="68" t="s">
        <v>11401</v>
      </c>
      <c r="C1828" s="2" t="s">
        <v>6</v>
      </c>
      <c r="D1828" s="2">
        <v>63</v>
      </c>
      <c r="E1828" s="6">
        <v>20730</v>
      </c>
      <c r="F1828" s="7">
        <v>43980.541307870371</v>
      </c>
      <c r="G1828" s="69" t="s">
        <v>4</v>
      </c>
      <c r="H1828" s="68">
        <v>1942</v>
      </c>
      <c r="I1828" s="8">
        <f t="shared" si="140"/>
        <v>19.616161616161616</v>
      </c>
      <c r="J1828" s="2">
        <v>4.8419999999999996</v>
      </c>
      <c r="K1828" s="69">
        <v>99</v>
      </c>
      <c r="L1828" s="68">
        <v>601</v>
      </c>
      <c r="M1828" s="8">
        <f t="shared" si="141"/>
        <v>6.0707070707070709</v>
      </c>
      <c r="N1828" s="2">
        <v>2.5920000000000001</v>
      </c>
      <c r="O1828" s="69">
        <v>99</v>
      </c>
      <c r="P1828" s="181">
        <f t="shared" si="142"/>
        <v>3.2312811980033276</v>
      </c>
      <c r="Q1828" s="77" t="s">
        <v>11258</v>
      </c>
      <c r="V1828" s="84">
        <v>0.39166666666666666</v>
      </c>
      <c r="W1828" s="85">
        <v>0.54861111111111105</v>
      </c>
      <c r="X1828" s="86">
        <f t="shared" si="143"/>
        <v>0.15694444444444439</v>
      </c>
    </row>
    <row r="1829" spans="1:24" x14ac:dyDescent="0.3">
      <c r="A1829" s="44" t="s">
        <v>11402</v>
      </c>
      <c r="B1829" s="68" t="s">
        <v>397</v>
      </c>
      <c r="C1829" s="2" t="s">
        <v>6</v>
      </c>
      <c r="D1829" s="2">
        <v>83</v>
      </c>
      <c r="E1829" s="6">
        <v>13521</v>
      </c>
      <c r="F1829" s="7">
        <v>43980.554293981484</v>
      </c>
      <c r="G1829" s="69" t="s">
        <v>4</v>
      </c>
      <c r="H1829" s="68">
        <v>1793</v>
      </c>
      <c r="I1829" s="8">
        <f t="shared" si="140"/>
        <v>18.111111111111111</v>
      </c>
      <c r="J1829" s="2">
        <v>4.3140000000000001</v>
      </c>
      <c r="K1829" s="69">
        <v>99</v>
      </c>
      <c r="L1829" s="68">
        <v>655</v>
      </c>
      <c r="M1829" s="8">
        <f t="shared" si="141"/>
        <v>6.6161616161616159</v>
      </c>
      <c r="N1829" s="2">
        <v>2.8849999999999998</v>
      </c>
      <c r="O1829" s="69">
        <v>99</v>
      </c>
      <c r="P1829" s="181">
        <f t="shared" si="142"/>
        <v>2.7374045801526719</v>
      </c>
      <c r="Q1829" s="77" t="s">
        <v>11258</v>
      </c>
      <c r="V1829" s="84">
        <v>0.40833333333333338</v>
      </c>
      <c r="W1829" s="85">
        <v>0.52083333333333337</v>
      </c>
      <c r="X1829" s="86">
        <f t="shared" si="143"/>
        <v>0.11249999999999999</v>
      </c>
    </row>
    <row r="1830" spans="1:24" x14ac:dyDescent="0.3">
      <c r="A1830" s="44" t="s">
        <v>11403</v>
      </c>
      <c r="B1830" s="68" t="s">
        <v>11404</v>
      </c>
      <c r="C1830" s="2" t="s">
        <v>1</v>
      </c>
      <c r="D1830" s="2">
        <v>53</v>
      </c>
      <c r="E1830" s="6">
        <v>24502</v>
      </c>
      <c r="F1830" s="7">
        <v>43980.573958333334</v>
      </c>
      <c r="G1830" s="69" t="s">
        <v>4</v>
      </c>
      <c r="H1830" s="68">
        <v>1615</v>
      </c>
      <c r="I1830" s="8">
        <f t="shared" si="140"/>
        <v>16.313131313131311</v>
      </c>
      <c r="J1830" s="2">
        <v>3.8460000000000001</v>
      </c>
      <c r="K1830" s="69">
        <v>99</v>
      </c>
      <c r="L1830" s="68">
        <v>311</v>
      </c>
      <c r="M1830" s="8">
        <f t="shared" si="141"/>
        <v>3.1414141414141414</v>
      </c>
      <c r="N1830" s="2">
        <v>1.726</v>
      </c>
      <c r="O1830" s="69">
        <v>99</v>
      </c>
      <c r="P1830" s="181">
        <f t="shared" si="142"/>
        <v>5.1929260450160761</v>
      </c>
      <c r="Q1830" s="77" t="s">
        <v>11258</v>
      </c>
      <c r="V1830" s="84">
        <v>0.41666666666666669</v>
      </c>
      <c r="W1830" s="85">
        <v>0.57986111111111105</v>
      </c>
      <c r="X1830" s="86">
        <f t="shared" si="143"/>
        <v>0.16319444444444436</v>
      </c>
    </row>
    <row r="1831" spans="1:24" x14ac:dyDescent="0.3">
      <c r="A1831" s="44" t="s">
        <v>11405</v>
      </c>
      <c r="B1831" s="68" t="s">
        <v>11406</v>
      </c>
      <c r="C1831" s="2" t="s">
        <v>1</v>
      </c>
      <c r="D1831" s="2">
        <v>60</v>
      </c>
      <c r="E1831" s="6">
        <v>21882</v>
      </c>
      <c r="F1831" s="7">
        <v>43980.583692129629</v>
      </c>
      <c r="G1831" s="69" t="s">
        <v>4</v>
      </c>
      <c r="H1831" s="68">
        <v>1549</v>
      </c>
      <c r="I1831" s="8">
        <f t="shared" si="140"/>
        <v>15.49</v>
      </c>
      <c r="J1831" s="2">
        <v>3.9729999999999999</v>
      </c>
      <c r="K1831" s="69">
        <v>100</v>
      </c>
      <c r="L1831" s="68">
        <v>312</v>
      </c>
      <c r="M1831" s="8">
        <f t="shared" si="141"/>
        <v>3.12</v>
      </c>
      <c r="N1831" s="2">
        <v>1.855</v>
      </c>
      <c r="O1831" s="69">
        <v>100</v>
      </c>
      <c r="P1831" s="181">
        <f t="shared" si="142"/>
        <v>4.9647435897435894</v>
      </c>
      <c r="Q1831" s="77" t="s">
        <v>11258</v>
      </c>
      <c r="V1831" s="84">
        <v>0.43472222222222223</v>
      </c>
      <c r="W1831" s="85">
        <v>0.59027777777777779</v>
      </c>
      <c r="X1831" s="86">
        <f t="shared" si="143"/>
        <v>0.15555555555555556</v>
      </c>
    </row>
    <row r="1832" spans="1:24" x14ac:dyDescent="0.3">
      <c r="A1832" s="44" t="s">
        <v>4385</v>
      </c>
      <c r="B1832" s="68" t="s">
        <v>4386</v>
      </c>
      <c r="C1832" s="2" t="s">
        <v>1</v>
      </c>
      <c r="D1832" s="2">
        <v>58</v>
      </c>
      <c r="E1832" s="6">
        <v>22452</v>
      </c>
      <c r="F1832" s="7">
        <v>43980.594629629632</v>
      </c>
      <c r="G1832" s="69" t="s">
        <v>4</v>
      </c>
      <c r="H1832" s="68">
        <v>2271</v>
      </c>
      <c r="I1832" s="8">
        <f t="shared" si="140"/>
        <v>22.71</v>
      </c>
      <c r="J1832" s="2">
        <v>5.0179999999999998</v>
      </c>
      <c r="K1832" s="69">
        <v>100</v>
      </c>
      <c r="L1832" s="68">
        <v>473</v>
      </c>
      <c r="M1832" s="8">
        <f t="shared" si="141"/>
        <v>4.7300000000000004</v>
      </c>
      <c r="N1832" s="2">
        <v>2.6240000000000001</v>
      </c>
      <c r="O1832" s="69">
        <v>100</v>
      </c>
      <c r="P1832" s="181">
        <f t="shared" si="142"/>
        <v>4.8012684989429175</v>
      </c>
      <c r="Q1832" s="77" t="s">
        <v>11258</v>
      </c>
      <c r="V1832" s="84">
        <v>0.44513888888888892</v>
      </c>
      <c r="W1832" s="85">
        <v>0.60416666666666663</v>
      </c>
      <c r="X1832" s="86">
        <f t="shared" si="143"/>
        <v>0.15902777777777771</v>
      </c>
    </row>
    <row r="1833" spans="1:24" x14ac:dyDescent="0.3">
      <c r="A1833" s="44" t="s">
        <v>11407</v>
      </c>
      <c r="B1833" s="68" t="s">
        <v>11408</v>
      </c>
      <c r="C1833" s="2" t="s">
        <v>1</v>
      </c>
      <c r="D1833" s="2">
        <v>71</v>
      </c>
      <c r="E1833" s="6">
        <v>17901</v>
      </c>
      <c r="F1833" s="7">
        <v>43980.605150462965</v>
      </c>
      <c r="G1833" s="69" t="s">
        <v>4</v>
      </c>
      <c r="H1833" s="68">
        <v>2142</v>
      </c>
      <c r="I1833" s="8">
        <f t="shared" si="140"/>
        <v>21.636363636363637</v>
      </c>
      <c r="J1833" s="2">
        <v>4.3319999999999999</v>
      </c>
      <c r="K1833" s="69">
        <v>99</v>
      </c>
      <c r="L1833" s="68">
        <v>386</v>
      </c>
      <c r="M1833" s="8">
        <f t="shared" si="141"/>
        <v>3.8989898989898988</v>
      </c>
      <c r="N1833" s="2">
        <v>1.9870000000000001</v>
      </c>
      <c r="O1833" s="69">
        <v>99</v>
      </c>
      <c r="P1833" s="181">
        <f t="shared" si="142"/>
        <v>5.5492227979274613</v>
      </c>
      <c r="Q1833" s="77" t="s">
        <v>11289</v>
      </c>
      <c r="V1833" s="84">
        <v>0.47500000000000003</v>
      </c>
      <c r="W1833" s="85">
        <v>0.61111111111111105</v>
      </c>
      <c r="X1833" s="86">
        <f t="shared" si="143"/>
        <v>0.13611111111111102</v>
      </c>
    </row>
    <row r="1834" spans="1:24" x14ac:dyDescent="0.3">
      <c r="A1834" s="44" t="s">
        <v>11409</v>
      </c>
      <c r="B1834" s="68" t="s">
        <v>11410</v>
      </c>
      <c r="C1834" s="2" t="s">
        <v>1</v>
      </c>
      <c r="D1834" s="2">
        <v>28</v>
      </c>
      <c r="E1834" s="6">
        <v>33419</v>
      </c>
      <c r="F1834" s="7">
        <v>43980.62976851852</v>
      </c>
      <c r="G1834" s="69" t="s">
        <v>4</v>
      </c>
      <c r="H1834" s="68">
        <v>820</v>
      </c>
      <c r="I1834" s="8">
        <f t="shared" si="140"/>
        <v>8.1999999999999993</v>
      </c>
      <c r="J1834" s="2">
        <v>2.7450000000000001</v>
      </c>
      <c r="K1834" s="69">
        <v>100</v>
      </c>
      <c r="L1834" s="68">
        <v>374</v>
      </c>
      <c r="M1834" s="8">
        <f t="shared" si="141"/>
        <v>3.74</v>
      </c>
      <c r="N1834" s="2">
        <v>2.0920000000000001</v>
      </c>
      <c r="O1834" s="69">
        <v>100</v>
      </c>
      <c r="P1834" s="181">
        <f t="shared" si="142"/>
        <v>2.1925133689839571</v>
      </c>
      <c r="Q1834" s="77" t="s">
        <v>11289</v>
      </c>
      <c r="V1834" s="84">
        <v>0.49305555555555558</v>
      </c>
      <c r="W1834" s="85">
        <v>0.63541666666666663</v>
      </c>
      <c r="X1834" s="86">
        <f t="shared" si="143"/>
        <v>0.14236111111111105</v>
      </c>
    </row>
    <row r="1835" spans="1:24" x14ac:dyDescent="0.3">
      <c r="A1835" s="44" t="s">
        <v>11411</v>
      </c>
      <c r="B1835" s="68" t="s">
        <v>11412</v>
      </c>
      <c r="C1835" s="2" t="s">
        <v>6</v>
      </c>
      <c r="D1835" s="2">
        <v>68</v>
      </c>
      <c r="E1835" s="6">
        <v>19027</v>
      </c>
      <c r="F1835" s="7">
        <v>43980.638958333337</v>
      </c>
      <c r="G1835" s="69" t="s">
        <v>4</v>
      </c>
      <c r="H1835" s="68">
        <v>1168</v>
      </c>
      <c r="I1835" s="8">
        <f t="shared" si="140"/>
        <v>11.797979797979798</v>
      </c>
      <c r="J1835" s="2">
        <v>3.4020000000000001</v>
      </c>
      <c r="K1835" s="69">
        <v>99</v>
      </c>
      <c r="L1835" s="68">
        <v>638</v>
      </c>
      <c r="M1835" s="8">
        <f t="shared" si="141"/>
        <v>6.4444444444444446</v>
      </c>
      <c r="N1835" s="2">
        <v>2.8</v>
      </c>
      <c r="O1835" s="69">
        <v>99</v>
      </c>
      <c r="P1835" s="181">
        <f t="shared" si="142"/>
        <v>1.830721003134796</v>
      </c>
      <c r="Q1835" s="77" t="s">
        <v>11289</v>
      </c>
      <c r="V1835" s="84">
        <v>0.50624999999999998</v>
      </c>
      <c r="W1835" s="85">
        <v>0.64583333333333337</v>
      </c>
      <c r="X1835" s="86">
        <f t="shared" si="143"/>
        <v>0.13958333333333339</v>
      </c>
    </row>
    <row r="1836" spans="1:24" x14ac:dyDescent="0.3">
      <c r="A1836" s="44" t="s">
        <v>11413</v>
      </c>
      <c r="B1836" s="68" t="s">
        <v>7055</v>
      </c>
      <c r="C1836" s="2" t="s">
        <v>1</v>
      </c>
      <c r="D1836" s="2">
        <v>78</v>
      </c>
      <c r="E1836" s="6">
        <v>15198</v>
      </c>
      <c r="F1836" s="7">
        <v>43980.652106481481</v>
      </c>
      <c r="G1836" s="69" t="s">
        <v>4</v>
      </c>
      <c r="H1836" s="68">
        <v>1575</v>
      </c>
      <c r="I1836" s="8">
        <f t="shared" si="140"/>
        <v>15.909090909090908</v>
      </c>
      <c r="J1836" s="2">
        <v>4.7699999999999996</v>
      </c>
      <c r="K1836" s="69">
        <v>99</v>
      </c>
      <c r="L1836" s="68">
        <v>796</v>
      </c>
      <c r="M1836" s="8">
        <f t="shared" si="141"/>
        <v>8.0404040404040398</v>
      </c>
      <c r="N1836" s="2">
        <v>2.9620000000000002</v>
      </c>
      <c r="O1836" s="69">
        <v>99</v>
      </c>
      <c r="P1836" s="181">
        <f t="shared" si="142"/>
        <v>1.9786432160804022</v>
      </c>
      <c r="Q1836" s="77" t="s">
        <v>11289</v>
      </c>
      <c r="V1836" s="84">
        <v>0.50902777777777775</v>
      </c>
      <c r="W1836" s="85">
        <v>0.66666666666666663</v>
      </c>
      <c r="X1836" s="86">
        <f t="shared" si="143"/>
        <v>0.15763888888888888</v>
      </c>
    </row>
    <row r="1837" spans="1:24" x14ac:dyDescent="0.3">
      <c r="A1837" s="44" t="s">
        <v>11924</v>
      </c>
      <c r="B1837" s="68" t="s">
        <v>11925</v>
      </c>
      <c r="C1837" s="2" t="s">
        <v>1</v>
      </c>
      <c r="D1837" s="2">
        <v>73</v>
      </c>
      <c r="E1837" s="6">
        <v>17237</v>
      </c>
      <c r="F1837" s="7">
        <v>43983.408217592594</v>
      </c>
      <c r="G1837" s="69" t="s">
        <v>71</v>
      </c>
      <c r="H1837" s="68">
        <v>2104</v>
      </c>
      <c r="I1837" s="93">
        <f t="shared" si="140"/>
        <v>21.252525252525253</v>
      </c>
      <c r="J1837" s="93">
        <v>4.9880000000000004</v>
      </c>
      <c r="K1837" s="69">
        <v>99</v>
      </c>
      <c r="L1837" s="68">
        <v>404</v>
      </c>
      <c r="M1837" s="93">
        <f t="shared" si="141"/>
        <v>4.0808080808080804</v>
      </c>
      <c r="N1837" s="93">
        <v>2.0139999999999998</v>
      </c>
      <c r="O1837" s="69">
        <v>99</v>
      </c>
      <c r="P1837" s="181">
        <f t="shared" si="142"/>
        <v>5.2079207920792081</v>
      </c>
      <c r="Q1837" s="77" t="s">
        <v>11926</v>
      </c>
      <c r="V1837" s="84">
        <v>0.41319444444444442</v>
      </c>
      <c r="W1837" s="85">
        <v>0.56944444444444442</v>
      </c>
      <c r="X1837" s="86">
        <f t="shared" si="143"/>
        <v>0.15625</v>
      </c>
    </row>
    <row r="1838" spans="1:24" x14ac:dyDescent="0.3">
      <c r="A1838" s="44" t="s">
        <v>11927</v>
      </c>
      <c r="B1838" s="68" t="s">
        <v>5621</v>
      </c>
      <c r="C1838" s="2" t="s">
        <v>1</v>
      </c>
      <c r="D1838" s="2">
        <v>44</v>
      </c>
      <c r="E1838" s="6">
        <v>27910</v>
      </c>
      <c r="F1838" s="7">
        <v>43983.514143518521</v>
      </c>
      <c r="G1838" s="69" t="s">
        <v>4</v>
      </c>
      <c r="H1838" s="68">
        <v>1167</v>
      </c>
      <c r="I1838" s="93">
        <f t="shared" si="140"/>
        <v>11.787878787878787</v>
      </c>
      <c r="J1838" s="93">
        <v>3.9359999999999999</v>
      </c>
      <c r="K1838" s="69">
        <v>99</v>
      </c>
      <c r="L1838" s="68">
        <v>336</v>
      </c>
      <c r="M1838" s="93">
        <f t="shared" si="141"/>
        <v>3.393939393939394</v>
      </c>
      <c r="N1838" s="93">
        <v>1.984</v>
      </c>
      <c r="O1838" s="69">
        <v>99</v>
      </c>
      <c r="P1838" s="181">
        <f t="shared" si="142"/>
        <v>3.4732142857142856</v>
      </c>
      <c r="Q1838" s="77" t="s">
        <v>11926</v>
      </c>
      <c r="V1838" s="84">
        <v>0.38194444444444442</v>
      </c>
      <c r="W1838" s="85">
        <v>0.52083333333333337</v>
      </c>
      <c r="X1838" s="86">
        <f t="shared" si="143"/>
        <v>0.13888888888888895</v>
      </c>
    </row>
    <row r="1839" spans="1:24" x14ac:dyDescent="0.3">
      <c r="A1839" s="44" t="s">
        <v>11928</v>
      </c>
      <c r="B1839" s="68" t="s">
        <v>8831</v>
      </c>
      <c r="C1839" s="2" t="s">
        <v>1</v>
      </c>
      <c r="D1839" s="2">
        <v>52</v>
      </c>
      <c r="E1839" s="6">
        <v>24701</v>
      </c>
      <c r="F1839" s="7">
        <v>43983.527812499997</v>
      </c>
      <c r="G1839" s="69" t="s">
        <v>4</v>
      </c>
      <c r="H1839" s="68">
        <v>2964</v>
      </c>
      <c r="I1839" s="93">
        <f t="shared" si="140"/>
        <v>29.64</v>
      </c>
      <c r="J1839" s="93">
        <v>6.1189999999999998</v>
      </c>
      <c r="K1839" s="69">
        <v>100</v>
      </c>
      <c r="L1839" s="68">
        <v>304</v>
      </c>
      <c r="M1839" s="93">
        <f t="shared" si="141"/>
        <v>3.04</v>
      </c>
      <c r="N1839" s="93">
        <v>1.8140000000000001</v>
      </c>
      <c r="O1839" s="69">
        <v>100</v>
      </c>
      <c r="P1839" s="181">
        <f t="shared" si="142"/>
        <v>9.75</v>
      </c>
      <c r="Q1839" s="77" t="s">
        <v>11926</v>
      </c>
      <c r="V1839" s="84">
        <v>0.3923611111111111</v>
      </c>
      <c r="W1839" s="85">
        <v>0.53472222222222221</v>
      </c>
      <c r="X1839" s="86">
        <f t="shared" si="143"/>
        <v>0.1423611111111111</v>
      </c>
    </row>
    <row r="1840" spans="1:24" x14ac:dyDescent="0.3">
      <c r="A1840" s="44" t="s">
        <v>11929</v>
      </c>
      <c r="B1840" s="68" t="s">
        <v>11930</v>
      </c>
      <c r="C1840" s="2" t="s">
        <v>6</v>
      </c>
      <c r="D1840" s="2">
        <v>50</v>
      </c>
      <c r="E1840" s="6">
        <v>25627</v>
      </c>
      <c r="F1840" s="7">
        <v>43983.538206018522</v>
      </c>
      <c r="G1840" s="69" t="s">
        <v>4</v>
      </c>
      <c r="H1840" s="68">
        <v>1687</v>
      </c>
      <c r="I1840" s="93">
        <f t="shared" si="140"/>
        <v>17.040404040404042</v>
      </c>
      <c r="J1840" s="93">
        <v>3.9660000000000002</v>
      </c>
      <c r="K1840" s="69">
        <v>99</v>
      </c>
      <c r="L1840" s="68">
        <v>245</v>
      </c>
      <c r="M1840" s="93">
        <f t="shared" si="141"/>
        <v>2.4747474747474749</v>
      </c>
      <c r="N1840" s="93">
        <v>1.746</v>
      </c>
      <c r="O1840" s="69">
        <v>99</v>
      </c>
      <c r="P1840" s="181">
        <f t="shared" si="142"/>
        <v>6.8857142857142861</v>
      </c>
      <c r="Q1840" s="77" t="s">
        <v>11926</v>
      </c>
      <c r="V1840" s="84">
        <v>0.39861111111111108</v>
      </c>
      <c r="W1840" s="85">
        <v>0.54513888888888895</v>
      </c>
      <c r="X1840" s="86">
        <f t="shared" si="143"/>
        <v>0.14652777777777787</v>
      </c>
    </row>
    <row r="1841" spans="1:24" x14ac:dyDescent="0.3">
      <c r="A1841" s="44" t="s">
        <v>11931</v>
      </c>
      <c r="B1841" s="68" t="s">
        <v>6343</v>
      </c>
      <c r="C1841" s="2" t="s">
        <v>1</v>
      </c>
      <c r="D1841" s="2">
        <v>38</v>
      </c>
      <c r="E1841" s="6">
        <v>29757</v>
      </c>
      <c r="F1841" s="7">
        <v>43983.572638888887</v>
      </c>
      <c r="G1841" s="69" t="s">
        <v>4</v>
      </c>
      <c r="H1841" s="68">
        <v>1150</v>
      </c>
      <c r="I1841" s="93">
        <f t="shared" si="140"/>
        <v>11.616161616161616</v>
      </c>
      <c r="J1841" s="93">
        <v>3.44</v>
      </c>
      <c r="K1841" s="69">
        <v>99</v>
      </c>
      <c r="L1841" s="68">
        <v>281</v>
      </c>
      <c r="M1841" s="93">
        <f t="shared" si="141"/>
        <v>2.8383838383838382</v>
      </c>
      <c r="N1841" s="93">
        <v>1.8</v>
      </c>
      <c r="O1841" s="69">
        <v>99</v>
      </c>
      <c r="P1841" s="181">
        <f t="shared" si="142"/>
        <v>4.092526690391459</v>
      </c>
      <c r="Q1841" s="77" t="s">
        <v>11926</v>
      </c>
      <c r="V1841" s="84">
        <v>0.41944444444444445</v>
      </c>
      <c r="W1841" s="85">
        <v>0.57986111111111105</v>
      </c>
      <c r="X1841" s="86">
        <f t="shared" si="143"/>
        <v>0.1604166666666666</v>
      </c>
    </row>
    <row r="1842" spans="1:24" x14ac:dyDescent="0.3">
      <c r="A1842" s="44" t="s">
        <v>11932</v>
      </c>
      <c r="B1842" s="68" t="s">
        <v>6037</v>
      </c>
      <c r="C1842" s="2" t="s">
        <v>1</v>
      </c>
      <c r="D1842" s="2">
        <v>55</v>
      </c>
      <c r="E1842" s="6">
        <v>23726</v>
      </c>
      <c r="F1842" s="7">
        <v>43983.586817129632</v>
      </c>
      <c r="G1842" s="69" t="s">
        <v>4</v>
      </c>
      <c r="H1842" s="68">
        <v>1759</v>
      </c>
      <c r="I1842" s="93">
        <f t="shared" si="140"/>
        <v>17.59</v>
      </c>
      <c r="J1842" s="93">
        <v>4.5659999999999998</v>
      </c>
      <c r="K1842" s="69">
        <v>100</v>
      </c>
      <c r="L1842" s="68">
        <v>244</v>
      </c>
      <c r="M1842" s="93">
        <f t="shared" si="141"/>
        <v>2.44</v>
      </c>
      <c r="N1842" s="93">
        <v>1.5780000000000001</v>
      </c>
      <c r="O1842" s="69">
        <v>100</v>
      </c>
      <c r="P1842" s="181">
        <f t="shared" si="142"/>
        <v>7.2090163934426235</v>
      </c>
      <c r="Q1842" s="77" t="s">
        <v>11926</v>
      </c>
      <c r="V1842" s="84">
        <v>0.43055555555555558</v>
      </c>
      <c r="W1842" s="85">
        <v>0.59027777777777779</v>
      </c>
      <c r="X1842" s="86">
        <f t="shared" si="143"/>
        <v>0.15972222222222221</v>
      </c>
    </row>
    <row r="1843" spans="1:24" x14ac:dyDescent="0.3">
      <c r="A1843" s="44" t="s">
        <v>5291</v>
      </c>
      <c r="B1843" s="68" t="s">
        <v>5292</v>
      </c>
      <c r="C1843" s="2" t="s">
        <v>1</v>
      </c>
      <c r="D1843" s="2">
        <v>63</v>
      </c>
      <c r="E1843" s="6">
        <v>20747</v>
      </c>
      <c r="F1843" s="7">
        <v>43983.599687499998</v>
      </c>
      <c r="G1843" s="69" t="s">
        <v>4</v>
      </c>
      <c r="H1843" s="68">
        <v>1923</v>
      </c>
      <c r="I1843" s="93">
        <f t="shared" si="140"/>
        <v>19.424242424242426</v>
      </c>
      <c r="J1843" s="93">
        <v>4.585</v>
      </c>
      <c r="K1843" s="69">
        <v>99</v>
      </c>
      <c r="L1843" s="68">
        <v>375</v>
      </c>
      <c r="M1843" s="93">
        <f t="shared" si="141"/>
        <v>3.7878787878787881</v>
      </c>
      <c r="N1843" s="93">
        <v>1.929</v>
      </c>
      <c r="O1843" s="69">
        <v>99</v>
      </c>
      <c r="P1843" s="181">
        <f t="shared" si="142"/>
        <v>5.1280000000000001</v>
      </c>
      <c r="Q1843" s="77" t="s">
        <v>11926</v>
      </c>
      <c r="V1843" s="84">
        <v>0.44722222222222219</v>
      </c>
      <c r="W1843" s="85">
        <v>0.60416666666666663</v>
      </c>
      <c r="X1843" s="86">
        <f t="shared" si="143"/>
        <v>0.15694444444444444</v>
      </c>
    </row>
    <row r="1844" spans="1:24" x14ac:dyDescent="0.3">
      <c r="A1844" s="44" t="s">
        <v>11933</v>
      </c>
      <c r="B1844" s="68" t="s">
        <v>11934</v>
      </c>
      <c r="C1844" s="2" t="s">
        <v>1</v>
      </c>
      <c r="D1844" s="2">
        <v>66</v>
      </c>
      <c r="E1844" s="6">
        <v>19604</v>
      </c>
      <c r="F1844" s="7">
        <v>43983.609918981485</v>
      </c>
      <c r="G1844" s="69" t="s">
        <v>4</v>
      </c>
      <c r="H1844" s="68">
        <v>2809</v>
      </c>
      <c r="I1844" s="93">
        <f t="shared" si="140"/>
        <v>28.373737373737374</v>
      </c>
      <c r="J1844" s="93">
        <v>5.3710000000000004</v>
      </c>
      <c r="K1844" s="69">
        <v>99</v>
      </c>
      <c r="L1844" s="68">
        <v>782</v>
      </c>
      <c r="M1844" s="93">
        <f t="shared" si="141"/>
        <v>7.8989898989898988</v>
      </c>
      <c r="N1844" s="93">
        <v>2.8119999999999998</v>
      </c>
      <c r="O1844" s="69">
        <v>99</v>
      </c>
      <c r="P1844" s="181">
        <f t="shared" si="142"/>
        <v>3.5920716112531972</v>
      </c>
      <c r="Q1844" s="77" t="s">
        <v>11926</v>
      </c>
      <c r="V1844" s="84">
        <v>0.46527777777777773</v>
      </c>
      <c r="W1844" s="85">
        <v>0.61805555555555558</v>
      </c>
      <c r="X1844" s="86">
        <f t="shared" si="143"/>
        <v>0.15277777777777785</v>
      </c>
    </row>
    <row r="1845" spans="1:24" x14ac:dyDescent="0.3">
      <c r="A1845" s="44" t="s">
        <v>11935</v>
      </c>
      <c r="B1845" s="68" t="s">
        <v>366</v>
      </c>
      <c r="C1845" s="2" t="s">
        <v>1</v>
      </c>
      <c r="D1845" s="2">
        <v>44</v>
      </c>
      <c r="E1845" s="6">
        <v>27751</v>
      </c>
      <c r="F1845" s="7">
        <v>43983.62127314815</v>
      </c>
      <c r="G1845" s="69" t="s">
        <v>4</v>
      </c>
      <c r="H1845" s="68">
        <v>808</v>
      </c>
      <c r="I1845" s="93">
        <f t="shared" si="140"/>
        <v>8.1616161616161609</v>
      </c>
      <c r="J1845" s="93">
        <v>2.7389999999999999</v>
      </c>
      <c r="K1845" s="69">
        <v>99</v>
      </c>
      <c r="L1845" s="68">
        <v>313</v>
      </c>
      <c r="M1845" s="93">
        <f t="shared" si="141"/>
        <v>3.1616161616161618</v>
      </c>
      <c r="N1845" s="93">
        <v>1.496</v>
      </c>
      <c r="O1845" s="69">
        <v>99</v>
      </c>
      <c r="P1845" s="181">
        <f t="shared" si="142"/>
        <v>2.5814696485623001</v>
      </c>
      <c r="Q1845" s="77" t="s">
        <v>11926</v>
      </c>
      <c r="V1845" s="84">
        <v>0.47013888888888888</v>
      </c>
      <c r="W1845" s="85">
        <v>0.62847222222222221</v>
      </c>
      <c r="X1845" s="86">
        <f t="shared" si="143"/>
        <v>0.15833333333333333</v>
      </c>
    </row>
    <row r="1846" spans="1:24" x14ac:dyDescent="0.3">
      <c r="A1846" s="44" t="s">
        <v>11936</v>
      </c>
      <c r="B1846" s="68" t="s">
        <v>11937</v>
      </c>
      <c r="C1846" s="2" t="s">
        <v>1</v>
      </c>
      <c r="D1846" s="2">
        <v>76</v>
      </c>
      <c r="E1846" s="6">
        <v>16151</v>
      </c>
      <c r="F1846" s="7">
        <v>43983.637673611112</v>
      </c>
      <c r="G1846" s="69" t="s">
        <v>4</v>
      </c>
      <c r="H1846" s="68">
        <v>2370</v>
      </c>
      <c r="I1846" s="93">
        <f t="shared" si="140"/>
        <v>23.939393939393938</v>
      </c>
      <c r="J1846" s="93">
        <v>5.43</v>
      </c>
      <c r="K1846" s="69">
        <v>99</v>
      </c>
      <c r="L1846" s="68">
        <v>605</v>
      </c>
      <c r="M1846" s="93">
        <f t="shared" si="141"/>
        <v>6.1111111111111107</v>
      </c>
      <c r="N1846" s="93">
        <v>2.4860000000000002</v>
      </c>
      <c r="O1846" s="69">
        <v>99</v>
      </c>
      <c r="P1846" s="181">
        <f t="shared" si="142"/>
        <v>3.9173553719008263</v>
      </c>
      <c r="Q1846" s="77" t="s">
        <v>11926</v>
      </c>
      <c r="V1846" s="84">
        <v>0.50138888888888888</v>
      </c>
      <c r="W1846" s="85">
        <v>0.64583333333333337</v>
      </c>
      <c r="X1846" s="86">
        <f t="shared" si="143"/>
        <v>0.14444444444444449</v>
      </c>
    </row>
    <row r="1847" spans="1:24" x14ac:dyDescent="0.3">
      <c r="A1847" s="44" t="s">
        <v>11938</v>
      </c>
      <c r="B1847" s="68" t="s">
        <v>8493</v>
      </c>
      <c r="C1847" s="2" t="s">
        <v>1</v>
      </c>
      <c r="D1847" s="2">
        <v>43</v>
      </c>
      <c r="E1847" s="6">
        <v>27992</v>
      </c>
      <c r="F1847" s="7">
        <v>43983.656793981485</v>
      </c>
      <c r="G1847" s="69" t="s">
        <v>4</v>
      </c>
      <c r="H1847" s="68">
        <v>1413</v>
      </c>
      <c r="I1847" s="93">
        <f t="shared" si="140"/>
        <v>14.272727272727273</v>
      </c>
      <c r="J1847" s="93">
        <v>3.992</v>
      </c>
      <c r="K1847" s="69">
        <v>99</v>
      </c>
      <c r="L1847" s="68">
        <v>436</v>
      </c>
      <c r="M1847" s="93">
        <f t="shared" si="141"/>
        <v>4.404040404040404</v>
      </c>
      <c r="N1847" s="93">
        <v>2.157</v>
      </c>
      <c r="O1847" s="69">
        <v>99</v>
      </c>
      <c r="P1847" s="181">
        <f t="shared" si="142"/>
        <v>3.2408256880733948</v>
      </c>
      <c r="Q1847" s="77" t="s">
        <v>11926</v>
      </c>
      <c r="V1847" s="84">
        <v>0.50208333333333333</v>
      </c>
      <c r="W1847" s="85">
        <v>0.65972222222222221</v>
      </c>
      <c r="X1847" s="86">
        <f t="shared" si="143"/>
        <v>0.15763888888888888</v>
      </c>
    </row>
    <row r="1848" spans="1:24" x14ac:dyDescent="0.3">
      <c r="A1848" s="44" t="s">
        <v>11939</v>
      </c>
      <c r="B1848" s="68" t="s">
        <v>11940</v>
      </c>
      <c r="C1848" s="2" t="s">
        <v>6</v>
      </c>
      <c r="D1848" s="2">
        <v>43</v>
      </c>
      <c r="E1848" s="6">
        <v>28006</v>
      </c>
      <c r="F1848" s="7">
        <v>43984.373935185184</v>
      </c>
      <c r="G1848" s="69" t="s">
        <v>71</v>
      </c>
      <c r="H1848" s="68">
        <v>1132</v>
      </c>
      <c r="I1848" s="93">
        <f t="shared" si="140"/>
        <v>11.434343434343434</v>
      </c>
      <c r="J1848" s="93">
        <v>3.5659999999999998</v>
      </c>
      <c r="K1848" s="69">
        <v>99</v>
      </c>
      <c r="L1848" s="68">
        <v>406</v>
      </c>
      <c r="M1848" s="93">
        <f t="shared" si="141"/>
        <v>4.1010101010101012</v>
      </c>
      <c r="N1848" s="93">
        <v>2.1739999999999999</v>
      </c>
      <c r="O1848" s="69">
        <v>99</v>
      </c>
      <c r="P1848" s="181">
        <f t="shared" si="142"/>
        <v>2.7881773399014778</v>
      </c>
      <c r="Q1848" s="77" t="s">
        <v>11926</v>
      </c>
      <c r="V1848" s="84">
        <v>0.37847222222222227</v>
      </c>
      <c r="W1848" s="85">
        <v>0.54513888888888895</v>
      </c>
      <c r="X1848" s="86">
        <f t="shared" si="143"/>
        <v>0.16666666666666669</v>
      </c>
    </row>
    <row r="1849" spans="1:24" x14ac:dyDescent="0.3">
      <c r="A1849" s="44" t="s">
        <v>11941</v>
      </c>
      <c r="B1849" s="68" t="s">
        <v>11942</v>
      </c>
      <c r="C1849" s="2" t="s">
        <v>1</v>
      </c>
      <c r="D1849" s="2">
        <v>55</v>
      </c>
      <c r="E1849" s="6">
        <v>23612</v>
      </c>
      <c r="F1849" s="7">
        <v>43984.515138888892</v>
      </c>
      <c r="G1849" s="69" t="s">
        <v>4</v>
      </c>
      <c r="H1849" s="68">
        <v>1783</v>
      </c>
      <c r="I1849" s="93">
        <f t="shared" si="140"/>
        <v>17.829999999999998</v>
      </c>
      <c r="J1849" s="93">
        <v>4.2450000000000001</v>
      </c>
      <c r="K1849" s="69">
        <v>100</v>
      </c>
      <c r="L1849" s="68">
        <v>472</v>
      </c>
      <c r="M1849" s="93">
        <f t="shared" si="141"/>
        <v>4.72</v>
      </c>
      <c r="N1849" s="93">
        <v>2.2429999999999999</v>
      </c>
      <c r="O1849" s="69">
        <v>100</v>
      </c>
      <c r="P1849" s="181">
        <f t="shared" si="142"/>
        <v>3.777542372881356</v>
      </c>
      <c r="Q1849" s="77" t="s">
        <v>11926</v>
      </c>
      <c r="V1849" s="84">
        <v>0.375</v>
      </c>
      <c r="W1849" s="85">
        <v>0.52083333333333337</v>
      </c>
      <c r="X1849" s="86">
        <f t="shared" si="143"/>
        <v>0.14583333333333337</v>
      </c>
    </row>
    <row r="1850" spans="1:24" x14ac:dyDescent="0.3">
      <c r="A1850" s="44" t="s">
        <v>11943</v>
      </c>
      <c r="B1850" s="68" t="s">
        <v>11944</v>
      </c>
      <c r="C1850" s="2" t="s">
        <v>1</v>
      </c>
      <c r="D1850" s="2">
        <v>49</v>
      </c>
      <c r="E1850" s="6">
        <v>25912</v>
      </c>
      <c r="F1850" s="7">
        <v>43984.526724537034</v>
      </c>
      <c r="G1850" s="69" t="s">
        <v>4</v>
      </c>
      <c r="H1850" s="68">
        <v>2380</v>
      </c>
      <c r="I1850" s="93">
        <f t="shared" si="140"/>
        <v>24.040404040404042</v>
      </c>
      <c r="J1850" s="93">
        <v>6.476</v>
      </c>
      <c r="K1850" s="69">
        <v>99</v>
      </c>
      <c r="L1850" s="68">
        <v>477</v>
      </c>
      <c r="M1850" s="93">
        <f t="shared" si="141"/>
        <v>4.8181818181818183</v>
      </c>
      <c r="N1850" s="93">
        <v>2.2650000000000001</v>
      </c>
      <c r="O1850" s="69">
        <v>99</v>
      </c>
      <c r="P1850" s="181">
        <f t="shared" si="142"/>
        <v>4.9895178197064993</v>
      </c>
      <c r="Q1850" s="77" t="s">
        <v>11926</v>
      </c>
      <c r="V1850" s="84">
        <v>0.39305555555555555</v>
      </c>
      <c r="W1850" s="85">
        <v>0.53472222222222221</v>
      </c>
      <c r="X1850" s="86">
        <f t="shared" si="143"/>
        <v>0.14166666666666666</v>
      </c>
    </row>
    <row r="1851" spans="1:24" x14ac:dyDescent="0.3">
      <c r="A1851" s="44" t="s">
        <v>11945</v>
      </c>
      <c r="B1851" s="68" t="s">
        <v>115</v>
      </c>
      <c r="C1851" s="2" t="s">
        <v>1</v>
      </c>
      <c r="D1851" s="2">
        <v>49</v>
      </c>
      <c r="E1851" s="6">
        <v>25997</v>
      </c>
      <c r="F1851" s="7">
        <v>43984.560902777775</v>
      </c>
      <c r="G1851" s="69" t="s">
        <v>4</v>
      </c>
      <c r="H1851" s="68">
        <v>1177</v>
      </c>
      <c r="I1851" s="93">
        <f t="shared" si="140"/>
        <v>11.888888888888889</v>
      </c>
      <c r="J1851" s="93">
        <v>3.3980000000000001</v>
      </c>
      <c r="K1851" s="69">
        <v>99</v>
      </c>
      <c r="L1851" s="68">
        <v>366</v>
      </c>
      <c r="M1851" s="93">
        <f t="shared" si="141"/>
        <v>3.6969696969696968</v>
      </c>
      <c r="N1851" s="93">
        <v>1.8919999999999999</v>
      </c>
      <c r="O1851" s="69">
        <v>99</v>
      </c>
      <c r="P1851" s="181">
        <f t="shared" si="142"/>
        <v>3.2158469945355193</v>
      </c>
      <c r="Q1851" s="77" t="s">
        <v>11926</v>
      </c>
      <c r="V1851" s="84">
        <v>0.41597222222222219</v>
      </c>
      <c r="W1851" s="85">
        <v>0.56944444444444442</v>
      </c>
      <c r="X1851" s="86">
        <f t="shared" si="143"/>
        <v>0.15347222222222223</v>
      </c>
    </row>
    <row r="1852" spans="1:24" x14ac:dyDescent="0.3">
      <c r="A1852" s="44" t="s">
        <v>11946</v>
      </c>
      <c r="B1852" s="68" t="s">
        <v>11947</v>
      </c>
      <c r="C1852" s="2" t="s">
        <v>6</v>
      </c>
      <c r="D1852" s="2">
        <v>32</v>
      </c>
      <c r="E1852" s="6">
        <v>32070</v>
      </c>
      <c r="F1852" s="7">
        <v>43984.57303240741</v>
      </c>
      <c r="G1852" s="69" t="s">
        <v>4</v>
      </c>
      <c r="H1852" s="68">
        <v>793</v>
      </c>
      <c r="I1852" s="93">
        <f t="shared" si="140"/>
        <v>8.0101010101010104</v>
      </c>
      <c r="J1852" s="93">
        <v>2.8340000000000001</v>
      </c>
      <c r="K1852" s="69">
        <v>99</v>
      </c>
      <c r="L1852" s="68">
        <v>324</v>
      </c>
      <c r="M1852" s="93">
        <f t="shared" si="141"/>
        <v>3.2727272727272729</v>
      </c>
      <c r="N1852" s="93">
        <v>1.921</v>
      </c>
      <c r="O1852" s="69">
        <v>99</v>
      </c>
      <c r="P1852" s="181">
        <f t="shared" si="142"/>
        <v>2.4475308641975309</v>
      </c>
      <c r="Q1852" s="77" t="s">
        <v>11926</v>
      </c>
      <c r="V1852" s="84">
        <v>0.42222222222222222</v>
      </c>
      <c r="W1852" s="85">
        <v>0.57986111111111105</v>
      </c>
      <c r="X1852" s="86">
        <f t="shared" si="143"/>
        <v>0.15763888888888883</v>
      </c>
    </row>
    <row r="1853" spans="1:24" x14ac:dyDescent="0.3">
      <c r="A1853" s="44" t="s">
        <v>11948</v>
      </c>
      <c r="B1853" s="68" t="s">
        <v>11949</v>
      </c>
      <c r="C1853" s="2" t="s">
        <v>1</v>
      </c>
      <c r="D1853" s="2">
        <v>68</v>
      </c>
      <c r="E1853" s="6">
        <v>19117</v>
      </c>
      <c r="F1853" s="7">
        <v>43984.585150462961</v>
      </c>
      <c r="G1853" s="69" t="s">
        <v>4</v>
      </c>
      <c r="H1853" s="68">
        <v>1886</v>
      </c>
      <c r="I1853" s="93">
        <f t="shared" si="140"/>
        <v>18.86</v>
      </c>
      <c r="J1853" s="93">
        <v>4.4429999999999996</v>
      </c>
      <c r="K1853" s="69">
        <v>100</v>
      </c>
      <c r="L1853" s="68">
        <v>415</v>
      </c>
      <c r="M1853" s="93">
        <f t="shared" si="141"/>
        <v>4.1500000000000004</v>
      </c>
      <c r="N1853" s="93">
        <v>2.19</v>
      </c>
      <c r="O1853" s="69">
        <v>100</v>
      </c>
      <c r="P1853" s="181">
        <f t="shared" si="142"/>
        <v>4.5445783132530115</v>
      </c>
      <c r="Q1853" s="77" t="s">
        <v>11926</v>
      </c>
      <c r="V1853" s="84">
        <v>0.44513888888888892</v>
      </c>
      <c r="W1853" s="85">
        <v>0.59027777777777779</v>
      </c>
      <c r="X1853" s="86">
        <f t="shared" si="143"/>
        <v>0.14513888888888887</v>
      </c>
    </row>
    <row r="1854" spans="1:24" x14ac:dyDescent="0.3">
      <c r="A1854" s="44" t="s">
        <v>4398</v>
      </c>
      <c r="B1854" s="68" t="s">
        <v>4399</v>
      </c>
      <c r="C1854" s="2" t="s">
        <v>1</v>
      </c>
      <c r="D1854" s="2">
        <v>62</v>
      </c>
      <c r="E1854" s="6">
        <v>21040</v>
      </c>
      <c r="F1854" s="7">
        <v>43984.599108796298</v>
      </c>
      <c r="G1854" s="69" t="s">
        <v>4</v>
      </c>
      <c r="H1854" s="68">
        <v>1578</v>
      </c>
      <c r="I1854" s="93">
        <f t="shared" si="140"/>
        <v>15.78</v>
      </c>
      <c r="J1854" s="93">
        <v>3.91</v>
      </c>
      <c r="K1854" s="69">
        <v>100</v>
      </c>
      <c r="L1854" s="68">
        <v>389</v>
      </c>
      <c r="M1854" s="93">
        <f t="shared" si="141"/>
        <v>3.89</v>
      </c>
      <c r="N1854" s="93">
        <v>1.9059999999999999</v>
      </c>
      <c r="O1854" s="69">
        <v>100</v>
      </c>
      <c r="P1854" s="181">
        <f t="shared" si="142"/>
        <v>4.0565552699228791</v>
      </c>
      <c r="Q1854" s="77" t="s">
        <v>11926</v>
      </c>
      <c r="V1854" s="84">
        <v>0.45416666666666666</v>
      </c>
      <c r="W1854" s="85">
        <v>0.60416666666666663</v>
      </c>
      <c r="X1854" s="86">
        <f t="shared" si="143"/>
        <v>0.14999999999999997</v>
      </c>
    </row>
    <row r="1855" spans="1:24" x14ac:dyDescent="0.3">
      <c r="A1855" s="44" t="s">
        <v>4391</v>
      </c>
      <c r="B1855" s="68" t="s">
        <v>4392</v>
      </c>
      <c r="C1855" s="2" t="s">
        <v>1</v>
      </c>
      <c r="D1855" s="2">
        <v>51</v>
      </c>
      <c r="E1855" s="6">
        <v>25077</v>
      </c>
      <c r="F1855" s="7">
        <v>43984.616701388892</v>
      </c>
      <c r="G1855" s="69" t="s">
        <v>4</v>
      </c>
      <c r="H1855" s="68">
        <v>1953</v>
      </c>
      <c r="I1855" s="93">
        <f t="shared" si="140"/>
        <v>19.727272727272727</v>
      </c>
      <c r="J1855" s="93">
        <v>4.6130000000000004</v>
      </c>
      <c r="K1855" s="69">
        <v>99</v>
      </c>
      <c r="L1855" s="68">
        <v>345</v>
      </c>
      <c r="M1855" s="93">
        <f t="shared" si="141"/>
        <v>3.4848484848484849</v>
      </c>
      <c r="N1855" s="93">
        <v>1.9079999999999999</v>
      </c>
      <c r="O1855" s="69">
        <v>99</v>
      </c>
      <c r="P1855" s="181">
        <f t="shared" si="142"/>
        <v>5.660869565217391</v>
      </c>
      <c r="Q1855" s="77" t="s">
        <v>11926</v>
      </c>
      <c r="V1855" s="84">
        <v>0.45833333333333331</v>
      </c>
      <c r="W1855" s="85">
        <v>0.625</v>
      </c>
      <c r="X1855" s="86">
        <f t="shared" si="143"/>
        <v>0.16666666666666669</v>
      </c>
    </row>
    <row r="1856" spans="1:24" x14ac:dyDescent="0.3">
      <c r="A1856" s="44" t="s">
        <v>11950</v>
      </c>
      <c r="B1856" s="68" t="s">
        <v>5677</v>
      </c>
      <c r="C1856" s="2" t="s">
        <v>1</v>
      </c>
      <c r="D1856" s="2">
        <v>42</v>
      </c>
      <c r="E1856" s="6">
        <v>28564</v>
      </c>
      <c r="F1856" s="7">
        <v>43984.629236111112</v>
      </c>
      <c r="G1856" s="69" t="s">
        <v>4</v>
      </c>
      <c r="H1856" s="68">
        <v>1661</v>
      </c>
      <c r="I1856" s="93">
        <f t="shared" si="140"/>
        <v>16.61</v>
      </c>
      <c r="J1856" s="93">
        <v>3.8740000000000001</v>
      </c>
      <c r="K1856" s="69">
        <v>100</v>
      </c>
      <c r="L1856" s="68">
        <v>394</v>
      </c>
      <c r="M1856" s="93">
        <f t="shared" si="141"/>
        <v>3.94</v>
      </c>
      <c r="N1856" s="93">
        <v>2.1030000000000002</v>
      </c>
      <c r="O1856" s="69">
        <v>100</v>
      </c>
      <c r="P1856" s="181">
        <f t="shared" si="142"/>
        <v>4.2157360406091371</v>
      </c>
      <c r="Q1856" s="77" t="s">
        <v>11926</v>
      </c>
      <c r="V1856" s="84">
        <v>0.48749999999999999</v>
      </c>
      <c r="W1856" s="85">
        <v>0.63541666666666663</v>
      </c>
      <c r="X1856" s="86">
        <f t="shared" si="143"/>
        <v>0.14791666666666664</v>
      </c>
    </row>
    <row r="1857" spans="1:24" x14ac:dyDescent="0.3">
      <c r="A1857" s="44" t="s">
        <v>11951</v>
      </c>
      <c r="B1857" s="68" t="s">
        <v>6274</v>
      </c>
      <c r="C1857" s="2" t="s">
        <v>6</v>
      </c>
      <c r="D1857" s="2">
        <v>73</v>
      </c>
      <c r="E1857" s="6">
        <v>17177</v>
      </c>
      <c r="F1857" s="7">
        <v>43984.640370370369</v>
      </c>
      <c r="G1857" s="69" t="s">
        <v>4</v>
      </c>
      <c r="H1857" s="68">
        <v>2262</v>
      </c>
      <c r="I1857" s="93">
        <f t="shared" si="140"/>
        <v>22.848484848484848</v>
      </c>
      <c r="J1857" s="93">
        <v>4.21</v>
      </c>
      <c r="K1857" s="69">
        <v>99</v>
      </c>
      <c r="L1857" s="68">
        <v>629</v>
      </c>
      <c r="M1857" s="93">
        <f t="shared" si="141"/>
        <v>6.3535353535353538</v>
      </c>
      <c r="N1857" s="93">
        <v>2.504</v>
      </c>
      <c r="O1857" s="69">
        <v>99</v>
      </c>
      <c r="P1857" s="181">
        <f t="shared" si="142"/>
        <v>3.5961844197138313</v>
      </c>
      <c r="Q1857" s="77" t="s">
        <v>11926</v>
      </c>
      <c r="V1857" s="84">
        <v>0.5</v>
      </c>
      <c r="W1857" s="85">
        <v>0.64583333333333337</v>
      </c>
      <c r="X1857" s="86">
        <f t="shared" si="143"/>
        <v>0.14583333333333337</v>
      </c>
    </row>
    <row r="1858" spans="1:24" x14ac:dyDescent="0.3">
      <c r="A1858" s="44" t="s">
        <v>11952</v>
      </c>
      <c r="B1858" s="68" t="s">
        <v>11953</v>
      </c>
      <c r="C1858" s="2" t="s">
        <v>6</v>
      </c>
      <c r="D1858" s="2">
        <v>25</v>
      </c>
      <c r="E1858" s="6">
        <v>34680</v>
      </c>
      <c r="F1858" s="7">
        <v>43984.651412037034</v>
      </c>
      <c r="G1858" s="69" t="s">
        <v>4</v>
      </c>
      <c r="H1858" s="68">
        <v>621</v>
      </c>
      <c r="I1858" s="93">
        <f t="shared" si="140"/>
        <v>6.2727272727272725</v>
      </c>
      <c r="J1858" s="93">
        <v>2.2440000000000002</v>
      </c>
      <c r="K1858" s="69">
        <v>99</v>
      </c>
      <c r="L1858" s="68">
        <v>248</v>
      </c>
      <c r="M1858" s="93">
        <f t="shared" si="141"/>
        <v>2.5050505050505052</v>
      </c>
      <c r="N1858" s="93">
        <v>1.528</v>
      </c>
      <c r="O1858" s="69">
        <v>99</v>
      </c>
      <c r="P1858" s="181">
        <f t="shared" si="142"/>
        <v>2.504032258064516</v>
      </c>
      <c r="Q1858" s="77" t="s">
        <v>11926</v>
      </c>
      <c r="V1858" s="84">
        <v>0.51388888888888895</v>
      </c>
      <c r="W1858" s="85">
        <v>0.65972222222222221</v>
      </c>
      <c r="X1858" s="86">
        <f t="shared" si="143"/>
        <v>0.14583333333333326</v>
      </c>
    </row>
    <row r="1859" spans="1:24" x14ac:dyDescent="0.3">
      <c r="A1859" s="44" t="s">
        <v>11954</v>
      </c>
      <c r="B1859" s="68" t="s">
        <v>11955</v>
      </c>
      <c r="C1859" s="2" t="s">
        <v>1</v>
      </c>
      <c r="D1859" s="2">
        <v>74</v>
      </c>
      <c r="E1859" s="6">
        <v>16828</v>
      </c>
      <c r="F1859" s="7">
        <v>43984.701018518521</v>
      </c>
      <c r="G1859" s="69" t="s">
        <v>4</v>
      </c>
      <c r="H1859" s="68">
        <v>1757</v>
      </c>
      <c r="I1859" s="93">
        <f t="shared" ref="I1859:I1922" si="144">H1859/K1859</f>
        <v>17.747474747474747</v>
      </c>
      <c r="J1859" s="93">
        <v>4.548</v>
      </c>
      <c r="K1859" s="69">
        <v>99</v>
      </c>
      <c r="L1859" s="68">
        <v>479</v>
      </c>
      <c r="M1859" s="93">
        <f t="shared" ref="M1859:M1922" si="145">L1859/O1859</f>
        <v>4.8383838383838382</v>
      </c>
      <c r="N1859" s="93">
        <v>2.41</v>
      </c>
      <c r="O1859" s="69">
        <v>99</v>
      </c>
      <c r="P1859" s="181">
        <f t="shared" ref="P1859:P1922" si="146">I1859/M1859</f>
        <v>3.6680584551148225</v>
      </c>
      <c r="Q1859" s="77" t="s">
        <v>11926</v>
      </c>
      <c r="V1859" s="84">
        <v>0.54305555555555551</v>
      </c>
      <c r="W1859" s="85">
        <v>0.70833333333333337</v>
      </c>
      <c r="X1859" s="86">
        <f t="shared" ref="X1859:X1922" si="147">IF(AND(W1859&lt;&gt;0,V1859&lt;&gt;0),W1859-V1859,"No_data")</f>
        <v>0.16527777777777786</v>
      </c>
    </row>
    <row r="1860" spans="1:24" x14ac:dyDescent="0.3">
      <c r="A1860" s="44" t="s">
        <v>11956</v>
      </c>
      <c r="B1860" s="68" t="s">
        <v>11957</v>
      </c>
      <c r="C1860" s="2" t="s">
        <v>1</v>
      </c>
      <c r="D1860" s="2">
        <v>72</v>
      </c>
      <c r="E1860" s="6">
        <v>17649</v>
      </c>
      <c r="F1860" s="7">
        <v>43985.378969907404</v>
      </c>
      <c r="G1860" s="69" t="s">
        <v>71</v>
      </c>
      <c r="H1860" s="68">
        <v>1760</v>
      </c>
      <c r="I1860" s="93">
        <f t="shared" si="144"/>
        <v>17.777777777777779</v>
      </c>
      <c r="J1860" s="93">
        <v>4.7370000000000001</v>
      </c>
      <c r="K1860" s="69">
        <v>99</v>
      </c>
      <c r="L1860" s="68">
        <v>633</v>
      </c>
      <c r="M1860" s="93">
        <f t="shared" si="145"/>
        <v>6.3939393939393936</v>
      </c>
      <c r="N1860" s="93">
        <v>2.5710000000000002</v>
      </c>
      <c r="O1860" s="69">
        <v>99</v>
      </c>
      <c r="P1860" s="181">
        <f t="shared" si="146"/>
        <v>2.7804107424960507</v>
      </c>
      <c r="Q1860" s="77" t="s">
        <v>11926</v>
      </c>
      <c r="V1860" s="84">
        <v>0.38541666666666669</v>
      </c>
      <c r="W1860" s="85">
        <v>0.52083333333333337</v>
      </c>
      <c r="X1860" s="86">
        <f t="shared" si="147"/>
        <v>0.13541666666666669</v>
      </c>
    </row>
    <row r="1861" spans="1:24" x14ac:dyDescent="0.3">
      <c r="A1861" s="44" t="s">
        <v>11958</v>
      </c>
      <c r="B1861" s="68" t="s">
        <v>514</v>
      </c>
      <c r="C1861" s="2" t="s">
        <v>1</v>
      </c>
      <c r="D1861" s="2">
        <v>54</v>
      </c>
      <c r="E1861" s="6">
        <v>24062</v>
      </c>
      <c r="F1861" s="7">
        <v>43985.526435185187</v>
      </c>
      <c r="G1861" s="69" t="s">
        <v>4</v>
      </c>
      <c r="H1861" s="68">
        <v>2219</v>
      </c>
      <c r="I1861" s="93">
        <f t="shared" si="144"/>
        <v>22.19</v>
      </c>
      <c r="J1861" s="93">
        <v>4.7770000000000001</v>
      </c>
      <c r="K1861" s="69">
        <v>100</v>
      </c>
      <c r="L1861" s="68">
        <v>311</v>
      </c>
      <c r="M1861" s="93">
        <f t="shared" si="145"/>
        <v>3.11</v>
      </c>
      <c r="N1861" s="93">
        <v>1.82</v>
      </c>
      <c r="O1861" s="69">
        <v>100</v>
      </c>
      <c r="P1861" s="181">
        <f t="shared" si="146"/>
        <v>7.1350482315112549</v>
      </c>
      <c r="Q1861" s="77" t="s">
        <v>11926</v>
      </c>
      <c r="V1861" s="84">
        <v>0.38819444444444445</v>
      </c>
      <c r="W1861" s="85">
        <v>0.53472222222222221</v>
      </c>
      <c r="X1861" s="86">
        <f t="shared" si="147"/>
        <v>0.14652777777777776</v>
      </c>
    </row>
    <row r="1862" spans="1:24" x14ac:dyDescent="0.3">
      <c r="A1862" s="44" t="s">
        <v>11959</v>
      </c>
      <c r="B1862" s="68" t="s">
        <v>11960</v>
      </c>
      <c r="C1862" s="2" t="s">
        <v>1</v>
      </c>
      <c r="D1862" s="2">
        <v>56</v>
      </c>
      <c r="E1862" s="6">
        <v>23329</v>
      </c>
      <c r="F1862" s="7">
        <v>43985.539039351854</v>
      </c>
      <c r="G1862" s="69" t="s">
        <v>4</v>
      </c>
      <c r="H1862" s="68">
        <v>1686</v>
      </c>
      <c r="I1862" s="93">
        <f t="shared" si="144"/>
        <v>16.86</v>
      </c>
      <c r="J1862" s="93">
        <v>4.367</v>
      </c>
      <c r="K1862" s="69">
        <v>100</v>
      </c>
      <c r="L1862" s="68">
        <v>223</v>
      </c>
      <c r="M1862" s="93">
        <f t="shared" si="145"/>
        <v>2.23</v>
      </c>
      <c r="N1862" s="93">
        <v>1.657</v>
      </c>
      <c r="O1862" s="69">
        <v>100</v>
      </c>
      <c r="P1862" s="181">
        <f t="shared" si="146"/>
        <v>7.5605381165919283</v>
      </c>
      <c r="Q1862" s="77" t="s">
        <v>11926</v>
      </c>
      <c r="V1862" s="84">
        <v>0.39861111111111108</v>
      </c>
      <c r="W1862" s="85">
        <v>0.54861111111111105</v>
      </c>
      <c r="X1862" s="86">
        <f t="shared" si="147"/>
        <v>0.14999999999999997</v>
      </c>
    </row>
    <row r="1863" spans="1:24" x14ac:dyDescent="0.3">
      <c r="A1863" s="44" t="s">
        <v>11961</v>
      </c>
      <c r="B1863" s="68" t="s">
        <v>8272</v>
      </c>
      <c r="C1863" s="2" t="s">
        <v>1</v>
      </c>
      <c r="D1863" s="2">
        <v>62</v>
      </c>
      <c r="E1863" s="6">
        <v>21254</v>
      </c>
      <c r="F1863" s="7">
        <v>43985.5625462963</v>
      </c>
      <c r="G1863" s="69" t="s">
        <v>4</v>
      </c>
      <c r="H1863" s="68">
        <v>2126</v>
      </c>
      <c r="I1863" s="93">
        <f t="shared" si="144"/>
        <v>21.474747474747474</v>
      </c>
      <c r="J1863" s="93">
        <v>5.41</v>
      </c>
      <c r="K1863" s="69">
        <v>99</v>
      </c>
      <c r="L1863" s="68">
        <v>431</v>
      </c>
      <c r="M1863" s="93">
        <f t="shared" si="145"/>
        <v>4.3535353535353538</v>
      </c>
      <c r="N1863" s="93">
        <v>1.831</v>
      </c>
      <c r="O1863" s="69">
        <v>99</v>
      </c>
      <c r="P1863" s="181">
        <f t="shared" si="146"/>
        <v>4.9327146171693732</v>
      </c>
      <c r="Q1863" s="77" t="s">
        <v>11926</v>
      </c>
      <c r="V1863" s="84">
        <v>0.40972222222222227</v>
      </c>
      <c r="W1863" s="85">
        <v>0.56944444444444442</v>
      </c>
      <c r="X1863" s="86">
        <f t="shared" si="147"/>
        <v>0.15972222222222215</v>
      </c>
    </row>
    <row r="1864" spans="1:24" x14ac:dyDescent="0.3">
      <c r="A1864" s="44" t="s">
        <v>11962</v>
      </c>
      <c r="B1864" s="68" t="s">
        <v>7150</v>
      </c>
      <c r="C1864" s="2" t="s">
        <v>1</v>
      </c>
      <c r="D1864" s="2">
        <v>55</v>
      </c>
      <c r="E1864" s="6">
        <v>23575</v>
      </c>
      <c r="F1864" s="7">
        <v>43985.586539351854</v>
      </c>
      <c r="G1864" s="69" t="s">
        <v>4</v>
      </c>
      <c r="H1864" s="68">
        <v>1790</v>
      </c>
      <c r="I1864" s="93">
        <f t="shared" si="144"/>
        <v>17.899999999999999</v>
      </c>
      <c r="J1864" s="93">
        <v>4.6020000000000003</v>
      </c>
      <c r="K1864" s="69">
        <v>100</v>
      </c>
      <c r="L1864" s="68">
        <v>355</v>
      </c>
      <c r="M1864" s="93">
        <f t="shared" si="145"/>
        <v>3.55</v>
      </c>
      <c r="N1864" s="93">
        <v>2.19</v>
      </c>
      <c r="O1864" s="69">
        <v>100</v>
      </c>
      <c r="P1864" s="181">
        <f t="shared" si="146"/>
        <v>5.0422535211267601</v>
      </c>
      <c r="Q1864" s="77" t="s">
        <v>11926</v>
      </c>
      <c r="V1864" s="84">
        <v>0.43333333333333335</v>
      </c>
      <c r="W1864" s="85">
        <v>0.59375</v>
      </c>
      <c r="X1864" s="86">
        <f t="shared" si="147"/>
        <v>0.16041666666666665</v>
      </c>
    </row>
    <row r="1865" spans="1:24" x14ac:dyDescent="0.3">
      <c r="A1865" s="44" t="s">
        <v>11963</v>
      </c>
      <c r="B1865" s="68" t="s">
        <v>834</v>
      </c>
      <c r="C1865" s="2" t="s">
        <v>1</v>
      </c>
      <c r="D1865" s="2">
        <v>83</v>
      </c>
      <c r="E1865" s="6">
        <v>13608</v>
      </c>
      <c r="F1865" s="7">
        <v>43985.59988425926</v>
      </c>
      <c r="G1865" s="69" t="s">
        <v>4</v>
      </c>
      <c r="H1865" s="68">
        <v>1193</v>
      </c>
      <c r="I1865" s="93">
        <f t="shared" si="144"/>
        <v>11.93</v>
      </c>
      <c r="J1865" s="93">
        <v>3.78</v>
      </c>
      <c r="K1865" s="69">
        <v>100</v>
      </c>
      <c r="L1865" s="68">
        <v>508</v>
      </c>
      <c r="M1865" s="93">
        <f t="shared" si="145"/>
        <v>5.08</v>
      </c>
      <c r="N1865" s="93">
        <v>2.427</v>
      </c>
      <c r="O1865" s="69">
        <v>100</v>
      </c>
      <c r="P1865" s="181">
        <f t="shared" si="146"/>
        <v>2.3484251968503935</v>
      </c>
      <c r="Q1865" s="77" t="s">
        <v>11926</v>
      </c>
      <c r="V1865" s="84">
        <v>0.42569444444444443</v>
      </c>
      <c r="W1865" s="85">
        <v>0.60416666666666663</v>
      </c>
      <c r="X1865" s="86">
        <f t="shared" si="147"/>
        <v>0.1784722222222222</v>
      </c>
    </row>
    <row r="1866" spans="1:24" x14ac:dyDescent="0.3">
      <c r="A1866" s="44" t="s">
        <v>5255</v>
      </c>
      <c r="B1866" s="68" t="s">
        <v>5256</v>
      </c>
      <c r="C1866" s="2" t="s">
        <v>1</v>
      </c>
      <c r="D1866" s="2">
        <v>65</v>
      </c>
      <c r="E1866" s="6">
        <v>20209</v>
      </c>
      <c r="F1866" s="7">
        <v>43985.609814814816</v>
      </c>
      <c r="G1866" s="69" t="s">
        <v>4</v>
      </c>
      <c r="H1866" s="68">
        <v>1911</v>
      </c>
      <c r="I1866" s="93">
        <f t="shared" si="144"/>
        <v>19.11</v>
      </c>
      <c r="J1866" s="93">
        <v>4.7389999999999999</v>
      </c>
      <c r="K1866" s="69">
        <v>100</v>
      </c>
      <c r="L1866" s="68">
        <v>342</v>
      </c>
      <c r="M1866" s="93">
        <f t="shared" si="145"/>
        <v>3.42</v>
      </c>
      <c r="N1866" s="93">
        <v>1.8160000000000001</v>
      </c>
      <c r="O1866" s="69">
        <v>100</v>
      </c>
      <c r="P1866" s="181">
        <f t="shared" si="146"/>
        <v>5.5877192982456139</v>
      </c>
      <c r="Q1866" s="77" t="s">
        <v>11926</v>
      </c>
      <c r="V1866" s="84">
        <v>0.45624999999999999</v>
      </c>
      <c r="W1866" s="85">
        <v>0.61805555555555558</v>
      </c>
      <c r="X1866" s="86">
        <f t="shared" si="147"/>
        <v>0.16180555555555559</v>
      </c>
    </row>
    <row r="1867" spans="1:24" x14ac:dyDescent="0.3">
      <c r="A1867" s="44" t="s">
        <v>11964</v>
      </c>
      <c r="B1867" s="68" t="s">
        <v>281</v>
      </c>
      <c r="C1867" s="2" t="s">
        <v>1</v>
      </c>
      <c r="D1867" s="2">
        <v>60</v>
      </c>
      <c r="E1867" s="6">
        <v>21930</v>
      </c>
      <c r="F1867" s="7">
        <v>43985.620752314811</v>
      </c>
      <c r="G1867" s="69" t="s">
        <v>4</v>
      </c>
      <c r="H1867" s="68">
        <v>1140</v>
      </c>
      <c r="I1867" s="93">
        <f t="shared" si="144"/>
        <v>11.4</v>
      </c>
      <c r="J1867" s="93">
        <v>3.14</v>
      </c>
      <c r="K1867" s="69">
        <v>100</v>
      </c>
      <c r="L1867" s="68">
        <v>462</v>
      </c>
      <c r="M1867" s="93">
        <f t="shared" si="145"/>
        <v>4.62</v>
      </c>
      <c r="N1867" s="93">
        <v>2.39</v>
      </c>
      <c r="O1867" s="69">
        <v>100</v>
      </c>
      <c r="P1867" s="181">
        <f t="shared" si="146"/>
        <v>2.4675324675324677</v>
      </c>
      <c r="Q1867" s="77" t="s">
        <v>11926</v>
      </c>
      <c r="V1867" s="84">
        <v>0.47569444444444442</v>
      </c>
      <c r="W1867" s="85">
        <v>0.62847222222222221</v>
      </c>
      <c r="X1867" s="86">
        <f t="shared" si="147"/>
        <v>0.15277777777777779</v>
      </c>
    </row>
    <row r="1868" spans="1:24" x14ac:dyDescent="0.3">
      <c r="A1868" s="44" t="s">
        <v>2004</v>
      </c>
      <c r="B1868" s="68" t="s">
        <v>642</v>
      </c>
      <c r="C1868" s="2" t="s">
        <v>6</v>
      </c>
      <c r="D1868" s="2">
        <v>80</v>
      </c>
      <c r="E1868" s="6">
        <v>14550</v>
      </c>
      <c r="F1868" s="7">
        <v>43985.646956018521</v>
      </c>
      <c r="G1868" s="69" t="s">
        <v>4</v>
      </c>
      <c r="H1868" s="68">
        <v>1673</v>
      </c>
      <c r="I1868" s="93">
        <f t="shared" si="144"/>
        <v>16.8989898989899</v>
      </c>
      <c r="J1868" s="93">
        <v>3.7160000000000002</v>
      </c>
      <c r="K1868" s="69">
        <v>99</v>
      </c>
      <c r="L1868" s="68">
        <v>604</v>
      </c>
      <c r="M1868" s="93">
        <f t="shared" si="145"/>
        <v>6.1010101010101012</v>
      </c>
      <c r="N1868" s="93">
        <v>2.601</v>
      </c>
      <c r="O1868" s="69">
        <v>99</v>
      </c>
      <c r="P1868" s="181">
        <f t="shared" si="146"/>
        <v>2.7698675496688741</v>
      </c>
      <c r="Q1868" s="77" t="s">
        <v>11926</v>
      </c>
      <c r="V1868" s="84">
        <v>0.48055555555555557</v>
      </c>
      <c r="W1868" s="85">
        <v>0.65277777777777779</v>
      </c>
      <c r="X1868" s="86">
        <f t="shared" si="147"/>
        <v>0.17222222222222222</v>
      </c>
    </row>
    <row r="1869" spans="1:24" x14ac:dyDescent="0.3">
      <c r="A1869" s="44" t="s">
        <v>11965</v>
      </c>
      <c r="B1869" s="68" t="s">
        <v>11966</v>
      </c>
      <c r="C1869" s="2" t="s">
        <v>1</v>
      </c>
      <c r="D1869" s="2">
        <v>24</v>
      </c>
      <c r="E1869" s="6">
        <v>34960</v>
      </c>
      <c r="F1869" s="7">
        <v>43985.656724537039</v>
      </c>
      <c r="G1869" s="69" t="s">
        <v>4</v>
      </c>
      <c r="H1869" s="68">
        <v>666</v>
      </c>
      <c r="I1869" s="93">
        <f t="shared" si="144"/>
        <v>6.7272727272727275</v>
      </c>
      <c r="J1869" s="93">
        <v>2.4900000000000002</v>
      </c>
      <c r="K1869" s="69">
        <v>99</v>
      </c>
      <c r="L1869" s="68">
        <v>275</v>
      </c>
      <c r="M1869" s="93">
        <f t="shared" si="145"/>
        <v>2.7777777777777777</v>
      </c>
      <c r="N1869" s="93">
        <v>1.7</v>
      </c>
      <c r="O1869" s="69">
        <v>99</v>
      </c>
      <c r="P1869" s="181">
        <f t="shared" si="146"/>
        <v>2.4218181818181819</v>
      </c>
      <c r="Q1869" s="77" t="s">
        <v>11926</v>
      </c>
      <c r="V1869" s="84">
        <v>0.50555555555555554</v>
      </c>
      <c r="W1869" s="85">
        <v>0.66319444444444442</v>
      </c>
      <c r="X1869" s="86">
        <f t="shared" si="147"/>
        <v>0.15763888888888888</v>
      </c>
    </row>
    <row r="1870" spans="1:24" x14ac:dyDescent="0.3">
      <c r="A1870" s="44" t="s">
        <v>11967</v>
      </c>
      <c r="B1870" s="68" t="s">
        <v>6169</v>
      </c>
      <c r="C1870" s="2" t="s">
        <v>1</v>
      </c>
      <c r="D1870" s="2">
        <v>45</v>
      </c>
      <c r="E1870" s="6">
        <v>27410</v>
      </c>
      <c r="F1870" s="7">
        <v>43985.666388888887</v>
      </c>
      <c r="G1870" s="69" t="s">
        <v>4</v>
      </c>
      <c r="H1870" s="68">
        <v>1161</v>
      </c>
      <c r="I1870" s="93">
        <f t="shared" si="144"/>
        <v>11.727272727272727</v>
      </c>
      <c r="J1870" s="93">
        <v>3.65</v>
      </c>
      <c r="K1870" s="69">
        <v>99</v>
      </c>
      <c r="L1870" s="68">
        <v>342</v>
      </c>
      <c r="M1870" s="93">
        <f t="shared" si="145"/>
        <v>3.4545454545454546</v>
      </c>
      <c r="N1870" s="93">
        <v>1.9390000000000001</v>
      </c>
      <c r="O1870" s="69">
        <v>99</v>
      </c>
      <c r="P1870" s="181">
        <f t="shared" si="146"/>
        <v>3.3947368421052628</v>
      </c>
      <c r="Q1870" s="77" t="s">
        <v>11926</v>
      </c>
      <c r="V1870" s="84">
        <v>0.5</v>
      </c>
      <c r="W1870" s="85">
        <v>0.67361111111111116</v>
      </c>
      <c r="X1870" s="86">
        <f t="shared" si="147"/>
        <v>0.17361111111111116</v>
      </c>
    </row>
    <row r="1871" spans="1:24" x14ac:dyDescent="0.3">
      <c r="A1871" s="44" t="s">
        <v>11968</v>
      </c>
      <c r="B1871" s="68" t="s">
        <v>1894</v>
      </c>
      <c r="C1871" s="2" t="s">
        <v>6</v>
      </c>
      <c r="D1871" s="2">
        <v>43</v>
      </c>
      <c r="E1871" s="6">
        <v>28186</v>
      </c>
      <c r="F1871" s="7">
        <v>43986.513229166667</v>
      </c>
      <c r="G1871" s="69" t="s">
        <v>4</v>
      </c>
      <c r="H1871" s="68">
        <v>752</v>
      </c>
      <c r="I1871" s="93">
        <f t="shared" si="144"/>
        <v>7.52</v>
      </c>
      <c r="J1871" s="93">
        <v>2.6720000000000002</v>
      </c>
      <c r="K1871" s="69">
        <v>100</v>
      </c>
      <c r="L1871" s="68">
        <v>293</v>
      </c>
      <c r="M1871" s="93">
        <f t="shared" si="145"/>
        <v>2.93</v>
      </c>
      <c r="N1871" s="93">
        <v>1.597</v>
      </c>
      <c r="O1871" s="69">
        <v>100</v>
      </c>
      <c r="P1871" s="181">
        <f t="shared" si="146"/>
        <v>2.5665529010238903</v>
      </c>
      <c r="Q1871" s="77" t="s">
        <v>11926</v>
      </c>
      <c r="V1871" s="84">
        <v>0.37361111111111112</v>
      </c>
      <c r="W1871" s="85">
        <v>0.52083333333333337</v>
      </c>
      <c r="X1871" s="86">
        <f t="shared" si="147"/>
        <v>0.14722222222222225</v>
      </c>
    </row>
    <row r="1872" spans="1:24" x14ac:dyDescent="0.3">
      <c r="A1872" s="44" t="s">
        <v>11969</v>
      </c>
      <c r="B1872" s="68" t="s">
        <v>11164</v>
      </c>
      <c r="C1872" s="2" t="s">
        <v>1</v>
      </c>
      <c r="D1872" s="2">
        <v>47</v>
      </c>
      <c r="E1872" s="6">
        <v>26592</v>
      </c>
      <c r="F1872" s="7">
        <v>43986.526435185187</v>
      </c>
      <c r="G1872" s="69" t="s">
        <v>4</v>
      </c>
      <c r="H1872" s="68">
        <v>1610</v>
      </c>
      <c r="I1872" s="93">
        <f t="shared" si="144"/>
        <v>16.100000000000001</v>
      </c>
      <c r="J1872" s="93">
        <v>4.165</v>
      </c>
      <c r="K1872" s="69">
        <v>100</v>
      </c>
      <c r="L1872" s="68">
        <v>450</v>
      </c>
      <c r="M1872" s="93">
        <f t="shared" si="145"/>
        <v>4.5</v>
      </c>
      <c r="N1872" s="93">
        <v>2.0870000000000002</v>
      </c>
      <c r="O1872" s="69">
        <v>100</v>
      </c>
      <c r="P1872" s="181">
        <f t="shared" si="146"/>
        <v>3.5777777777777779</v>
      </c>
      <c r="Q1872" s="77" t="s">
        <v>11926</v>
      </c>
      <c r="V1872" s="84">
        <v>0.39097222222222222</v>
      </c>
      <c r="W1872" s="85">
        <v>0.53472222222222221</v>
      </c>
      <c r="X1872" s="86">
        <f t="shared" si="147"/>
        <v>0.14374999999999999</v>
      </c>
    </row>
    <row r="1873" spans="1:24" x14ac:dyDescent="0.3">
      <c r="A1873" s="44" t="s">
        <v>11970</v>
      </c>
      <c r="B1873" s="68" t="s">
        <v>5831</v>
      </c>
      <c r="C1873" s="2" t="s">
        <v>1</v>
      </c>
      <c r="D1873" s="2">
        <v>54</v>
      </c>
      <c r="E1873" s="6">
        <v>24081</v>
      </c>
      <c r="F1873" s="7">
        <v>43986.536273148151</v>
      </c>
      <c r="G1873" s="69" t="s">
        <v>4</v>
      </c>
      <c r="H1873" s="68">
        <v>1826</v>
      </c>
      <c r="I1873" s="93">
        <f t="shared" si="144"/>
        <v>18.444444444444443</v>
      </c>
      <c r="J1873" s="93">
        <v>4.5960000000000001</v>
      </c>
      <c r="K1873" s="69">
        <v>99</v>
      </c>
      <c r="L1873" s="68">
        <v>474</v>
      </c>
      <c r="M1873" s="93">
        <f t="shared" si="145"/>
        <v>4.7878787878787881</v>
      </c>
      <c r="N1873" s="93">
        <v>2.2189999999999999</v>
      </c>
      <c r="O1873" s="69">
        <v>99</v>
      </c>
      <c r="P1873" s="181">
        <f t="shared" si="146"/>
        <v>3.8523206751054846</v>
      </c>
      <c r="Q1873" s="77" t="s">
        <v>11926</v>
      </c>
      <c r="V1873" s="84">
        <v>0.39583333333333331</v>
      </c>
      <c r="W1873" s="85">
        <v>0.54166666666666663</v>
      </c>
      <c r="X1873" s="86">
        <f t="shared" si="147"/>
        <v>0.14583333333333331</v>
      </c>
    </row>
    <row r="1874" spans="1:24" x14ac:dyDescent="0.3">
      <c r="A1874" s="44" t="s">
        <v>3795</v>
      </c>
      <c r="B1874" s="68" t="s">
        <v>765</v>
      </c>
      <c r="C1874" s="2" t="s">
        <v>1</v>
      </c>
      <c r="D1874" s="2">
        <v>57</v>
      </c>
      <c r="E1874" s="6">
        <v>23106</v>
      </c>
      <c r="F1874" s="7">
        <v>43986.554849537039</v>
      </c>
      <c r="G1874" s="69" t="s">
        <v>4</v>
      </c>
      <c r="H1874" s="68">
        <v>1912</v>
      </c>
      <c r="I1874" s="93">
        <f t="shared" si="144"/>
        <v>19.12</v>
      </c>
      <c r="J1874" s="93">
        <v>4.5750000000000002</v>
      </c>
      <c r="K1874" s="69">
        <v>100</v>
      </c>
      <c r="L1874" s="68">
        <v>359</v>
      </c>
      <c r="M1874" s="93">
        <f t="shared" si="145"/>
        <v>3.59</v>
      </c>
      <c r="N1874" s="93">
        <v>1.9179999999999999</v>
      </c>
      <c r="O1874" s="69">
        <v>100</v>
      </c>
      <c r="P1874" s="181">
        <f t="shared" si="146"/>
        <v>5.325905292479109</v>
      </c>
      <c r="Q1874" s="77" t="s">
        <v>11926</v>
      </c>
      <c r="V1874" s="84">
        <v>0.40763888888888888</v>
      </c>
      <c r="W1874" s="85">
        <v>0.5625</v>
      </c>
      <c r="X1874" s="86">
        <f t="shared" si="147"/>
        <v>0.15486111111111112</v>
      </c>
    </row>
    <row r="1875" spans="1:24" x14ac:dyDescent="0.3">
      <c r="A1875" s="44" t="s">
        <v>11971</v>
      </c>
      <c r="B1875" s="68" t="s">
        <v>5756</v>
      </c>
      <c r="C1875" s="2" t="s">
        <v>1</v>
      </c>
      <c r="D1875" s="2">
        <v>59</v>
      </c>
      <c r="E1875" s="6">
        <v>22406</v>
      </c>
      <c r="F1875" s="7">
        <v>43986.56832175926</v>
      </c>
      <c r="G1875" s="69" t="s">
        <v>4</v>
      </c>
      <c r="H1875" s="68">
        <v>1613</v>
      </c>
      <c r="I1875" s="93">
        <f t="shared" si="144"/>
        <v>16.13</v>
      </c>
      <c r="J1875" s="93">
        <v>4.1920000000000002</v>
      </c>
      <c r="K1875" s="69">
        <v>100</v>
      </c>
      <c r="L1875" s="68">
        <v>345</v>
      </c>
      <c r="M1875" s="93">
        <f t="shared" si="145"/>
        <v>3.45</v>
      </c>
      <c r="N1875" s="93">
        <v>1.8720000000000001</v>
      </c>
      <c r="O1875" s="69">
        <v>100</v>
      </c>
      <c r="P1875" s="181">
        <f t="shared" si="146"/>
        <v>4.6753623188405795</v>
      </c>
      <c r="Q1875" s="77" t="s">
        <v>11926</v>
      </c>
      <c r="V1875" s="84">
        <v>0.42708333333333331</v>
      </c>
      <c r="W1875" s="85">
        <v>0.57638888888888895</v>
      </c>
      <c r="X1875" s="86">
        <f t="shared" si="147"/>
        <v>0.14930555555555564</v>
      </c>
    </row>
    <row r="1876" spans="1:24" x14ac:dyDescent="0.3">
      <c r="A1876" s="44" t="s">
        <v>11972</v>
      </c>
      <c r="B1876" s="68" t="s">
        <v>11973</v>
      </c>
      <c r="C1876" s="2" t="s">
        <v>6</v>
      </c>
      <c r="D1876" s="2">
        <v>73</v>
      </c>
      <c r="E1876" s="6">
        <v>16961</v>
      </c>
      <c r="F1876" s="7">
        <v>43986.580590277779</v>
      </c>
      <c r="G1876" s="69" t="s">
        <v>4</v>
      </c>
      <c r="H1876" s="68">
        <v>1677</v>
      </c>
      <c r="I1876" s="93">
        <f t="shared" si="144"/>
        <v>16.939393939393938</v>
      </c>
      <c r="J1876" s="93">
        <v>4.3979999999999997</v>
      </c>
      <c r="K1876" s="69">
        <v>99</v>
      </c>
      <c r="L1876" s="68">
        <v>376</v>
      </c>
      <c r="M1876" s="93">
        <f t="shared" si="145"/>
        <v>3.797979797979798</v>
      </c>
      <c r="N1876" s="93">
        <v>1.829</v>
      </c>
      <c r="O1876" s="69">
        <v>99</v>
      </c>
      <c r="P1876" s="181">
        <f t="shared" si="146"/>
        <v>4.4601063829787231</v>
      </c>
      <c r="Q1876" s="77" t="s">
        <v>11926</v>
      </c>
      <c r="V1876" s="84">
        <v>0.4368055555555555</v>
      </c>
      <c r="W1876" s="85">
        <v>0.59027777777777779</v>
      </c>
      <c r="X1876" s="86">
        <f t="shared" si="147"/>
        <v>0.15347222222222229</v>
      </c>
    </row>
    <row r="1877" spans="1:24" x14ac:dyDescent="0.3">
      <c r="A1877" s="44" t="s">
        <v>11974</v>
      </c>
      <c r="B1877" s="68" t="s">
        <v>1700</v>
      </c>
      <c r="C1877" s="2" t="s">
        <v>1</v>
      </c>
      <c r="D1877" s="2">
        <v>55</v>
      </c>
      <c r="E1877" s="6">
        <v>23664</v>
      </c>
      <c r="F1877" s="7">
        <v>43986.595381944448</v>
      </c>
      <c r="G1877" s="69" t="s">
        <v>4</v>
      </c>
      <c r="H1877" s="68">
        <v>1752</v>
      </c>
      <c r="I1877" s="93">
        <f t="shared" si="144"/>
        <v>17.52</v>
      </c>
      <c r="J1877" s="93">
        <v>4.319</v>
      </c>
      <c r="K1877" s="69">
        <v>100</v>
      </c>
      <c r="L1877" s="68">
        <v>274</v>
      </c>
      <c r="M1877" s="93">
        <f t="shared" si="145"/>
        <v>2.74</v>
      </c>
      <c r="N1877" s="93">
        <v>1.756</v>
      </c>
      <c r="O1877" s="69">
        <v>100</v>
      </c>
      <c r="P1877" s="181">
        <f t="shared" si="146"/>
        <v>6.3941605839416056</v>
      </c>
      <c r="Q1877" s="77" t="s">
        <v>11926</v>
      </c>
      <c r="V1877" s="84">
        <v>0.4458333333333333</v>
      </c>
      <c r="W1877" s="85">
        <v>0.60416666666666663</v>
      </c>
      <c r="X1877" s="86">
        <f t="shared" si="147"/>
        <v>0.15833333333333333</v>
      </c>
    </row>
    <row r="1878" spans="1:24" x14ac:dyDescent="0.3">
      <c r="A1878" s="44" t="s">
        <v>11975</v>
      </c>
      <c r="B1878" s="68" t="s">
        <v>5461</v>
      </c>
      <c r="C1878" s="2" t="s">
        <v>1</v>
      </c>
      <c r="D1878" s="2">
        <v>61</v>
      </c>
      <c r="E1878" s="6">
        <v>21530</v>
      </c>
      <c r="F1878" s="7">
        <v>43986.622106481482</v>
      </c>
      <c r="G1878" s="69" t="s">
        <v>4</v>
      </c>
      <c r="H1878" s="68">
        <v>2308</v>
      </c>
      <c r="I1878" s="93">
        <f t="shared" si="144"/>
        <v>23.08</v>
      </c>
      <c r="J1878" s="93">
        <v>5.2850000000000001</v>
      </c>
      <c r="K1878" s="69">
        <v>100</v>
      </c>
      <c r="L1878" s="68">
        <v>382</v>
      </c>
      <c r="M1878" s="93">
        <f t="shared" si="145"/>
        <v>3.82</v>
      </c>
      <c r="N1878" s="93">
        <v>2.0760000000000001</v>
      </c>
      <c r="O1878" s="69">
        <v>100</v>
      </c>
      <c r="P1878" s="181">
        <f t="shared" si="146"/>
        <v>6.0418848167539263</v>
      </c>
      <c r="Q1878" s="77" t="s">
        <v>11926</v>
      </c>
      <c r="V1878" s="84">
        <v>0.46319444444444446</v>
      </c>
      <c r="W1878" s="85">
        <v>0.63194444444444442</v>
      </c>
      <c r="X1878" s="86">
        <f t="shared" si="147"/>
        <v>0.16874999999999996</v>
      </c>
    </row>
    <row r="1879" spans="1:24" x14ac:dyDescent="0.3">
      <c r="A1879" s="44" t="s">
        <v>11976</v>
      </c>
      <c r="B1879" s="68" t="s">
        <v>7171</v>
      </c>
      <c r="C1879" s="2" t="s">
        <v>1</v>
      </c>
      <c r="D1879" s="2">
        <v>41</v>
      </c>
      <c r="E1879" s="6">
        <v>28713</v>
      </c>
      <c r="F1879" s="7">
        <v>43986.632615740738</v>
      </c>
      <c r="G1879" s="69" t="s">
        <v>4</v>
      </c>
      <c r="H1879" s="68">
        <v>705</v>
      </c>
      <c r="I1879" s="93">
        <f t="shared" si="144"/>
        <v>7.05</v>
      </c>
      <c r="J1879" s="93">
        <v>3.016</v>
      </c>
      <c r="K1879" s="69">
        <v>100</v>
      </c>
      <c r="L1879" s="68">
        <v>256</v>
      </c>
      <c r="M1879" s="93">
        <f t="shared" si="145"/>
        <v>2.56</v>
      </c>
      <c r="N1879" s="93">
        <v>1.702</v>
      </c>
      <c r="O1879" s="69">
        <v>100</v>
      </c>
      <c r="P1879" s="181">
        <f t="shared" si="146"/>
        <v>2.75390625</v>
      </c>
      <c r="Q1879" s="77" t="s">
        <v>11926</v>
      </c>
      <c r="V1879" s="84">
        <v>0.46180555555555558</v>
      </c>
      <c r="W1879" s="85">
        <v>0.64583333333333337</v>
      </c>
      <c r="X1879" s="86">
        <f t="shared" si="147"/>
        <v>0.18402777777777779</v>
      </c>
    </row>
    <row r="1880" spans="1:24" x14ac:dyDescent="0.3">
      <c r="A1880" s="44" t="s">
        <v>4833</v>
      </c>
      <c r="B1880" s="68" t="s">
        <v>4834</v>
      </c>
      <c r="C1880" s="2" t="s">
        <v>1</v>
      </c>
      <c r="D1880" s="2">
        <v>44</v>
      </c>
      <c r="E1880" s="6">
        <v>27600</v>
      </c>
      <c r="F1880" s="7">
        <v>43986.644826388889</v>
      </c>
      <c r="G1880" s="69" t="s">
        <v>4</v>
      </c>
      <c r="H1880" s="68">
        <v>1275</v>
      </c>
      <c r="I1880" s="93">
        <f t="shared" si="144"/>
        <v>12.75</v>
      </c>
      <c r="J1880" s="93">
        <v>3.6190000000000002</v>
      </c>
      <c r="K1880" s="69">
        <v>100</v>
      </c>
      <c r="L1880" s="68">
        <v>334</v>
      </c>
      <c r="M1880" s="93">
        <f t="shared" si="145"/>
        <v>3.34</v>
      </c>
      <c r="N1880" s="93">
        <v>1.9339999999999999</v>
      </c>
      <c r="O1880" s="69">
        <v>100</v>
      </c>
      <c r="P1880" s="181">
        <f t="shared" si="146"/>
        <v>3.817365269461078</v>
      </c>
      <c r="Q1880" s="77" t="s">
        <v>11926</v>
      </c>
      <c r="V1880" s="84">
        <v>0.49861111111111112</v>
      </c>
      <c r="W1880" s="85">
        <v>0.66666666666666663</v>
      </c>
      <c r="X1880" s="86">
        <f t="shared" si="147"/>
        <v>0.16805555555555551</v>
      </c>
    </row>
    <row r="1881" spans="1:24" x14ac:dyDescent="0.3">
      <c r="A1881" s="44" t="s">
        <v>11977</v>
      </c>
      <c r="B1881" s="68" t="s">
        <v>11103</v>
      </c>
      <c r="C1881" s="2" t="s">
        <v>6</v>
      </c>
      <c r="D1881" s="2">
        <v>66</v>
      </c>
      <c r="E1881" s="6">
        <v>19743</v>
      </c>
      <c r="F1881" s="7">
        <v>43986.671516203707</v>
      </c>
      <c r="G1881" s="69" t="s">
        <v>4</v>
      </c>
      <c r="H1881" s="68">
        <v>1470</v>
      </c>
      <c r="I1881" s="93">
        <f t="shared" si="144"/>
        <v>14.848484848484848</v>
      </c>
      <c r="J1881" s="93">
        <v>4.2839999999999998</v>
      </c>
      <c r="K1881" s="69">
        <v>99</v>
      </c>
      <c r="L1881" s="68">
        <v>1009</v>
      </c>
      <c r="M1881" s="93">
        <f t="shared" si="145"/>
        <v>10.191919191919192</v>
      </c>
      <c r="N1881" s="93">
        <v>3.8769999999999998</v>
      </c>
      <c r="O1881" s="69">
        <v>99</v>
      </c>
      <c r="P1881" s="181">
        <f t="shared" si="146"/>
        <v>1.4568880079286421</v>
      </c>
      <c r="Q1881" s="77" t="s">
        <v>11926</v>
      </c>
      <c r="V1881" s="84">
        <v>0.50972222222222219</v>
      </c>
      <c r="W1881" s="85">
        <v>0.68055555555555547</v>
      </c>
      <c r="X1881" s="86">
        <f t="shared" si="147"/>
        <v>0.17083333333333328</v>
      </c>
    </row>
    <row r="1882" spans="1:24" x14ac:dyDescent="0.3">
      <c r="A1882" s="44" t="s">
        <v>11978</v>
      </c>
      <c r="B1882" s="68" t="s">
        <v>647</v>
      </c>
      <c r="C1882" s="2" t="s">
        <v>1</v>
      </c>
      <c r="D1882" s="2">
        <v>48</v>
      </c>
      <c r="E1882" s="6">
        <v>26260</v>
      </c>
      <c r="F1882" s="7">
        <v>43987.515150462961</v>
      </c>
      <c r="G1882" s="69" t="s">
        <v>4</v>
      </c>
      <c r="H1882" s="68">
        <v>1221</v>
      </c>
      <c r="I1882" s="93">
        <f t="shared" si="144"/>
        <v>12.333333333333334</v>
      </c>
      <c r="J1882" s="93">
        <v>3.198</v>
      </c>
      <c r="K1882" s="69">
        <v>99</v>
      </c>
      <c r="L1882" s="68">
        <v>343</v>
      </c>
      <c r="M1882" s="93">
        <f t="shared" si="145"/>
        <v>3.4646464646464645</v>
      </c>
      <c r="N1882" s="93">
        <v>1.986</v>
      </c>
      <c r="O1882" s="69">
        <v>99</v>
      </c>
      <c r="P1882" s="181">
        <f t="shared" si="146"/>
        <v>3.5597667638483967</v>
      </c>
      <c r="Q1882" s="77" t="s">
        <v>11926</v>
      </c>
      <c r="V1882" s="84">
        <v>0.38055555555555554</v>
      </c>
      <c r="W1882" s="85">
        <v>0.52083333333333337</v>
      </c>
      <c r="X1882" s="86">
        <f t="shared" si="147"/>
        <v>0.14027777777777783</v>
      </c>
    </row>
    <row r="1883" spans="1:24" x14ac:dyDescent="0.3">
      <c r="A1883" s="44" t="s">
        <v>11979</v>
      </c>
      <c r="B1883" s="68" t="s">
        <v>11980</v>
      </c>
      <c r="C1883" s="2" t="s">
        <v>6</v>
      </c>
      <c r="D1883" s="2">
        <v>26</v>
      </c>
      <c r="E1883" s="6">
        <v>34243</v>
      </c>
      <c r="F1883" s="7">
        <v>43987.539583333331</v>
      </c>
      <c r="G1883" s="69" t="s">
        <v>4</v>
      </c>
      <c r="H1883" s="68">
        <v>383</v>
      </c>
      <c r="I1883" s="93">
        <f t="shared" si="144"/>
        <v>3.8686868686868685</v>
      </c>
      <c r="J1883" s="93">
        <v>1.855</v>
      </c>
      <c r="K1883" s="69">
        <v>99</v>
      </c>
      <c r="L1883" s="68">
        <v>146</v>
      </c>
      <c r="M1883" s="93">
        <f t="shared" si="145"/>
        <v>1.4747474747474747</v>
      </c>
      <c r="N1883" s="93">
        <v>1.256</v>
      </c>
      <c r="O1883" s="69">
        <v>99</v>
      </c>
      <c r="P1883" s="181">
        <f t="shared" si="146"/>
        <v>2.6232876712328768</v>
      </c>
      <c r="Q1883" s="77" t="s">
        <v>11926</v>
      </c>
      <c r="V1883" s="84">
        <v>0.38611111111111113</v>
      </c>
      <c r="W1883" s="85">
        <v>0.54861111111111105</v>
      </c>
      <c r="X1883" s="86">
        <f t="shared" si="147"/>
        <v>0.16249999999999992</v>
      </c>
    </row>
    <row r="1884" spans="1:24" x14ac:dyDescent="0.3">
      <c r="A1884" s="44" t="s">
        <v>11981</v>
      </c>
      <c r="B1884" s="68" t="s">
        <v>6503</v>
      </c>
      <c r="C1884" s="2" t="s">
        <v>1</v>
      </c>
      <c r="D1884" s="2">
        <v>67</v>
      </c>
      <c r="E1884" s="6">
        <v>19457</v>
      </c>
      <c r="F1884" s="7">
        <v>43987.552303240744</v>
      </c>
      <c r="G1884" s="69" t="s">
        <v>4</v>
      </c>
      <c r="H1884" s="68">
        <v>1522</v>
      </c>
      <c r="I1884" s="93">
        <f t="shared" si="144"/>
        <v>15.373737373737374</v>
      </c>
      <c r="J1884" s="93">
        <v>4.0220000000000002</v>
      </c>
      <c r="K1884" s="69">
        <v>99</v>
      </c>
      <c r="L1884" s="68">
        <v>499</v>
      </c>
      <c r="M1884" s="93">
        <f t="shared" si="145"/>
        <v>5.0404040404040407</v>
      </c>
      <c r="N1884" s="93">
        <v>2.2269999999999999</v>
      </c>
      <c r="O1884" s="69">
        <v>99</v>
      </c>
      <c r="P1884" s="181">
        <f t="shared" si="146"/>
        <v>3.0501002004008013</v>
      </c>
      <c r="Q1884" s="77" t="s">
        <v>11926</v>
      </c>
      <c r="V1884" s="84">
        <v>0.41875000000000001</v>
      </c>
      <c r="W1884" s="85">
        <v>0.55902777777777779</v>
      </c>
      <c r="X1884" s="86">
        <f t="shared" si="147"/>
        <v>0.14027777777777778</v>
      </c>
    </row>
    <row r="1885" spans="1:24" x14ac:dyDescent="0.3">
      <c r="A1885" s="44" t="s">
        <v>11982</v>
      </c>
      <c r="B1885" s="68" t="s">
        <v>5390</v>
      </c>
      <c r="C1885" s="2" t="s">
        <v>1</v>
      </c>
      <c r="D1885" s="2">
        <v>57</v>
      </c>
      <c r="E1885" s="6">
        <v>22861</v>
      </c>
      <c r="F1885" s="7">
        <v>43987.56422453704</v>
      </c>
      <c r="G1885" s="69" t="s">
        <v>4</v>
      </c>
      <c r="H1885" s="68">
        <v>1453</v>
      </c>
      <c r="I1885" s="93">
        <f t="shared" si="144"/>
        <v>14.676767676767676</v>
      </c>
      <c r="J1885" s="93">
        <v>4.0069999999999997</v>
      </c>
      <c r="K1885" s="69">
        <v>99</v>
      </c>
      <c r="L1885" s="68">
        <v>390</v>
      </c>
      <c r="M1885" s="93">
        <f t="shared" si="145"/>
        <v>3.9393939393939394</v>
      </c>
      <c r="N1885" s="93">
        <v>1.994</v>
      </c>
      <c r="O1885" s="69">
        <v>99</v>
      </c>
      <c r="P1885" s="181">
        <f t="shared" si="146"/>
        <v>3.7256410256410257</v>
      </c>
      <c r="Q1885" s="77" t="s">
        <v>11926</v>
      </c>
      <c r="V1885" s="84">
        <v>0.42152777777777778</v>
      </c>
      <c r="W1885" s="85">
        <v>0.56944444444444442</v>
      </c>
      <c r="X1885" s="86">
        <f t="shared" si="147"/>
        <v>0.14791666666666664</v>
      </c>
    </row>
    <row r="1886" spans="1:24" x14ac:dyDescent="0.3">
      <c r="A1886" s="44" t="s">
        <v>11983</v>
      </c>
      <c r="B1886" s="68" t="s">
        <v>164</v>
      </c>
      <c r="C1886" s="2" t="s">
        <v>1</v>
      </c>
      <c r="D1886" s="2">
        <v>58</v>
      </c>
      <c r="E1886" s="6">
        <v>22683</v>
      </c>
      <c r="F1886" s="7">
        <v>43987.574861111112</v>
      </c>
      <c r="G1886" s="69" t="s">
        <v>4</v>
      </c>
      <c r="H1886" s="68">
        <v>1996</v>
      </c>
      <c r="I1886" s="93">
        <f t="shared" si="144"/>
        <v>20.161616161616163</v>
      </c>
      <c r="J1886" s="93">
        <v>4.88</v>
      </c>
      <c r="K1886" s="69">
        <v>99</v>
      </c>
      <c r="L1886" s="68">
        <v>448</v>
      </c>
      <c r="M1886" s="93">
        <f t="shared" si="145"/>
        <v>4.5252525252525251</v>
      </c>
      <c r="N1886" s="93">
        <v>2.1960000000000002</v>
      </c>
      <c r="O1886" s="69">
        <v>99</v>
      </c>
      <c r="P1886" s="181">
        <f t="shared" si="146"/>
        <v>4.4553571428571432</v>
      </c>
      <c r="Q1886" s="77" t="s">
        <v>11926</v>
      </c>
      <c r="V1886" s="84">
        <v>0.4513888888888889</v>
      </c>
      <c r="W1886" s="85">
        <v>0.58333333333333337</v>
      </c>
      <c r="X1886" s="86">
        <f t="shared" si="147"/>
        <v>0.13194444444444448</v>
      </c>
    </row>
    <row r="1887" spans="1:24" x14ac:dyDescent="0.3">
      <c r="A1887" s="44" t="s">
        <v>5219</v>
      </c>
      <c r="B1887" s="68" t="s">
        <v>5220</v>
      </c>
      <c r="C1887" s="2" t="s">
        <v>1</v>
      </c>
      <c r="D1887" s="2">
        <v>48</v>
      </c>
      <c r="E1887" s="6">
        <v>26238</v>
      </c>
      <c r="F1887" s="7">
        <v>43987.584421296298</v>
      </c>
      <c r="G1887" s="69" t="s">
        <v>4</v>
      </c>
      <c r="H1887" s="68">
        <v>1191</v>
      </c>
      <c r="I1887" s="93">
        <f t="shared" si="144"/>
        <v>12.030303030303031</v>
      </c>
      <c r="J1887" s="93">
        <v>3.4860000000000002</v>
      </c>
      <c r="K1887" s="69">
        <v>99</v>
      </c>
      <c r="L1887" s="68">
        <v>291</v>
      </c>
      <c r="M1887" s="93">
        <f t="shared" si="145"/>
        <v>2.9393939393939394</v>
      </c>
      <c r="N1887" s="93">
        <v>1.867</v>
      </c>
      <c r="O1887" s="69">
        <v>99</v>
      </c>
      <c r="P1887" s="181">
        <f t="shared" si="146"/>
        <v>4.0927835051546397</v>
      </c>
      <c r="Q1887" s="77" t="s">
        <v>11926</v>
      </c>
      <c r="V1887" s="84">
        <v>0.44027777777777777</v>
      </c>
      <c r="W1887" s="85">
        <v>0.59027777777777779</v>
      </c>
      <c r="X1887" s="86">
        <f t="shared" si="147"/>
        <v>0.15000000000000002</v>
      </c>
    </row>
    <row r="1888" spans="1:24" x14ac:dyDescent="0.3">
      <c r="A1888" s="44" t="s">
        <v>3409</v>
      </c>
      <c r="B1888" s="68" t="s">
        <v>1901</v>
      </c>
      <c r="C1888" s="2" t="s">
        <v>1</v>
      </c>
      <c r="D1888" s="2">
        <v>46</v>
      </c>
      <c r="E1888" s="6">
        <v>27140</v>
      </c>
      <c r="F1888" s="7">
        <v>43987.612372685187</v>
      </c>
      <c r="G1888" s="69" t="s">
        <v>4</v>
      </c>
      <c r="H1888" s="68">
        <v>1332</v>
      </c>
      <c r="I1888" s="93">
        <f t="shared" si="144"/>
        <v>13.32</v>
      </c>
      <c r="J1888" s="93">
        <v>3.504</v>
      </c>
      <c r="K1888" s="69">
        <v>100</v>
      </c>
      <c r="L1888" s="68">
        <v>366</v>
      </c>
      <c r="M1888" s="93">
        <f t="shared" si="145"/>
        <v>3.66</v>
      </c>
      <c r="N1888" s="93">
        <v>1.659</v>
      </c>
      <c r="O1888" s="69">
        <v>100</v>
      </c>
      <c r="P1888" s="181">
        <f t="shared" si="146"/>
        <v>3.639344262295082</v>
      </c>
      <c r="Q1888" s="77" t="s">
        <v>11926</v>
      </c>
      <c r="V1888" s="84">
        <v>0.4680555555555555</v>
      </c>
      <c r="W1888" s="85">
        <v>0.61805555555555558</v>
      </c>
      <c r="X1888" s="86">
        <f t="shared" si="147"/>
        <v>0.15000000000000008</v>
      </c>
    </row>
    <row r="1889" spans="1:24" x14ac:dyDescent="0.3">
      <c r="A1889" s="44" t="s">
        <v>11984</v>
      </c>
      <c r="B1889" s="68" t="s">
        <v>11985</v>
      </c>
      <c r="C1889" s="2" t="s">
        <v>1</v>
      </c>
      <c r="D1889" s="2">
        <v>68</v>
      </c>
      <c r="E1889" s="6">
        <v>19116</v>
      </c>
      <c r="F1889" s="7">
        <v>43987.623067129629</v>
      </c>
      <c r="G1889" s="69" t="s">
        <v>4</v>
      </c>
      <c r="H1889" s="68">
        <v>1206</v>
      </c>
      <c r="I1889" s="93">
        <f t="shared" si="144"/>
        <v>12.181818181818182</v>
      </c>
      <c r="J1889" s="93">
        <v>3.5350000000000001</v>
      </c>
      <c r="K1889" s="69">
        <v>99</v>
      </c>
      <c r="L1889" s="68">
        <v>503</v>
      </c>
      <c r="M1889" s="93">
        <f t="shared" si="145"/>
        <v>5.0808080808080804</v>
      </c>
      <c r="N1889" s="93">
        <v>2.415</v>
      </c>
      <c r="O1889" s="69">
        <v>99</v>
      </c>
      <c r="P1889" s="181">
        <f t="shared" si="146"/>
        <v>2.3976143141153083</v>
      </c>
      <c r="Q1889" s="77" t="s">
        <v>11926</v>
      </c>
      <c r="V1889" s="84">
        <v>0.45833333333333331</v>
      </c>
      <c r="W1889" s="85">
        <v>0.63194444444444442</v>
      </c>
      <c r="X1889" s="86">
        <f t="shared" si="147"/>
        <v>0.1736111111111111</v>
      </c>
    </row>
    <row r="1890" spans="1:24" x14ac:dyDescent="0.3">
      <c r="A1890" s="44" t="s">
        <v>11986</v>
      </c>
      <c r="B1890" s="68" t="s">
        <v>7148</v>
      </c>
      <c r="C1890" s="2" t="s">
        <v>1</v>
      </c>
      <c r="D1890" s="2">
        <v>64</v>
      </c>
      <c r="E1890" s="6">
        <v>20294</v>
      </c>
      <c r="F1890" s="7">
        <v>43987.637442129628</v>
      </c>
      <c r="G1890" s="69" t="s">
        <v>4</v>
      </c>
      <c r="H1890" s="68">
        <v>1421</v>
      </c>
      <c r="I1890" s="93">
        <f t="shared" si="144"/>
        <v>14.353535353535353</v>
      </c>
      <c r="J1890" s="93">
        <v>3.8580000000000001</v>
      </c>
      <c r="K1890" s="69">
        <v>99</v>
      </c>
      <c r="L1890" s="68">
        <v>400</v>
      </c>
      <c r="M1890" s="93">
        <f t="shared" si="145"/>
        <v>4.0404040404040407</v>
      </c>
      <c r="N1890" s="93">
        <v>2.0499999999999998</v>
      </c>
      <c r="O1890" s="69">
        <v>99</v>
      </c>
      <c r="P1890" s="181">
        <f t="shared" si="146"/>
        <v>3.5524999999999998</v>
      </c>
      <c r="Q1890" s="77" t="s">
        <v>11926</v>
      </c>
      <c r="V1890" s="84">
        <v>0.48819444444444443</v>
      </c>
      <c r="W1890" s="85">
        <v>0.64236111111111105</v>
      </c>
      <c r="X1890" s="86">
        <f t="shared" si="147"/>
        <v>0.15416666666666662</v>
      </c>
    </row>
    <row r="1891" spans="1:24" x14ac:dyDescent="0.3">
      <c r="A1891" s="44" t="s">
        <v>11987</v>
      </c>
      <c r="B1891" s="68" t="s">
        <v>11988</v>
      </c>
      <c r="C1891" s="2" t="s">
        <v>1</v>
      </c>
      <c r="D1891" s="2">
        <v>47</v>
      </c>
      <c r="E1891" s="6">
        <v>26720</v>
      </c>
      <c r="F1891" s="7">
        <v>43987.652557870373</v>
      </c>
      <c r="G1891" s="69" t="s">
        <v>4</v>
      </c>
      <c r="H1891" s="68">
        <v>1368</v>
      </c>
      <c r="I1891" s="93">
        <f t="shared" si="144"/>
        <v>13.818181818181818</v>
      </c>
      <c r="J1891" s="93">
        <v>4.0419999999999998</v>
      </c>
      <c r="K1891" s="69">
        <v>99</v>
      </c>
      <c r="L1891" s="68">
        <v>297</v>
      </c>
      <c r="M1891" s="93">
        <f t="shared" si="145"/>
        <v>3</v>
      </c>
      <c r="N1891" s="93">
        <v>1.6160000000000001</v>
      </c>
      <c r="O1891" s="69">
        <v>99</v>
      </c>
      <c r="P1891" s="181">
        <f t="shared" si="146"/>
        <v>4.6060606060606064</v>
      </c>
      <c r="Q1891" s="77" t="s">
        <v>11926</v>
      </c>
      <c r="V1891" s="84">
        <v>0.49305555555555558</v>
      </c>
      <c r="W1891" s="85">
        <v>0.65972222222222221</v>
      </c>
      <c r="X1891" s="86">
        <f t="shared" si="147"/>
        <v>0.16666666666666663</v>
      </c>
    </row>
    <row r="1892" spans="1:24" x14ac:dyDescent="0.3">
      <c r="A1892" s="44" t="s">
        <v>11989</v>
      </c>
      <c r="B1892" s="68" t="s">
        <v>6025</v>
      </c>
      <c r="C1892" s="2" t="s">
        <v>1</v>
      </c>
      <c r="D1892" s="2">
        <v>60</v>
      </c>
      <c r="E1892" s="6">
        <v>21727</v>
      </c>
      <c r="F1892" s="7">
        <v>43990.513692129629</v>
      </c>
      <c r="G1892" s="69" t="s">
        <v>4</v>
      </c>
      <c r="H1892" s="68">
        <v>1675</v>
      </c>
      <c r="I1892" s="93">
        <f t="shared" si="144"/>
        <v>16.91919191919192</v>
      </c>
      <c r="J1892" s="93">
        <v>4.1840000000000002</v>
      </c>
      <c r="K1892" s="69">
        <v>99</v>
      </c>
      <c r="L1892" s="68">
        <v>381</v>
      </c>
      <c r="M1892" s="93">
        <f t="shared" si="145"/>
        <v>3.8484848484848486</v>
      </c>
      <c r="N1892" s="93">
        <v>1.903</v>
      </c>
      <c r="O1892" s="69">
        <v>99</v>
      </c>
      <c r="P1892" s="181">
        <f t="shared" si="146"/>
        <v>4.3963254593175858</v>
      </c>
      <c r="Q1892" s="77" t="s">
        <v>11990</v>
      </c>
      <c r="V1892" s="84">
        <v>0.37013888888888885</v>
      </c>
      <c r="W1892" s="85">
        <v>0.52083333333333337</v>
      </c>
      <c r="X1892" s="86">
        <f t="shared" si="147"/>
        <v>0.15069444444444452</v>
      </c>
    </row>
    <row r="1893" spans="1:24" x14ac:dyDescent="0.3">
      <c r="A1893" s="44" t="s">
        <v>10646</v>
      </c>
      <c r="B1893" s="68" t="s">
        <v>10647</v>
      </c>
      <c r="C1893" s="2" t="s">
        <v>6</v>
      </c>
      <c r="D1893" s="2">
        <v>64</v>
      </c>
      <c r="E1893" s="6">
        <v>20515</v>
      </c>
      <c r="F1893" s="7">
        <v>43990.523865740739</v>
      </c>
      <c r="G1893" s="69" t="s">
        <v>4</v>
      </c>
      <c r="H1893" s="68">
        <v>1087</v>
      </c>
      <c r="I1893" s="93">
        <f t="shared" si="144"/>
        <v>10.87</v>
      </c>
      <c r="J1893" s="93">
        <v>3.2770000000000001</v>
      </c>
      <c r="K1893" s="69">
        <v>100</v>
      </c>
      <c r="L1893" s="68">
        <v>240</v>
      </c>
      <c r="M1893" s="93">
        <f t="shared" si="145"/>
        <v>2.4</v>
      </c>
      <c r="N1893" s="93">
        <v>1.5369999999999999</v>
      </c>
      <c r="O1893" s="69">
        <v>100</v>
      </c>
      <c r="P1893" s="181">
        <f t="shared" si="146"/>
        <v>4.5291666666666668</v>
      </c>
      <c r="Q1893" s="77" t="s">
        <v>11990</v>
      </c>
      <c r="V1893" s="84">
        <v>0.37708333333333338</v>
      </c>
      <c r="W1893" s="85">
        <v>0.53472222222222221</v>
      </c>
      <c r="X1893" s="86">
        <f t="shared" si="147"/>
        <v>0.15763888888888883</v>
      </c>
    </row>
    <row r="1894" spans="1:24" x14ac:dyDescent="0.3">
      <c r="A1894" s="44" t="s">
        <v>11991</v>
      </c>
      <c r="B1894" s="68" t="s">
        <v>5662</v>
      </c>
      <c r="C1894" s="2" t="s">
        <v>6</v>
      </c>
      <c r="D1894" s="2">
        <v>49</v>
      </c>
      <c r="E1894" s="6">
        <v>26076</v>
      </c>
      <c r="F1894" s="7">
        <v>43990.533622685187</v>
      </c>
      <c r="G1894" s="69" t="s">
        <v>4</v>
      </c>
      <c r="H1894" s="68">
        <v>1150</v>
      </c>
      <c r="I1894" s="93">
        <f t="shared" si="144"/>
        <v>11.5</v>
      </c>
      <c r="J1894" s="93">
        <v>3.1829999999999998</v>
      </c>
      <c r="K1894" s="69">
        <v>100</v>
      </c>
      <c r="L1894" s="68">
        <v>269</v>
      </c>
      <c r="M1894" s="93">
        <f t="shared" si="145"/>
        <v>2.69</v>
      </c>
      <c r="N1894" s="93">
        <v>1.6060000000000001</v>
      </c>
      <c r="O1894" s="69">
        <v>100</v>
      </c>
      <c r="P1894" s="181">
        <f t="shared" si="146"/>
        <v>4.2750929368029738</v>
      </c>
      <c r="Q1894" s="77" t="s">
        <v>11990</v>
      </c>
      <c r="V1894" s="84">
        <v>0.39027777777777778</v>
      </c>
      <c r="W1894" s="85">
        <v>0.54861111111111105</v>
      </c>
      <c r="X1894" s="86">
        <f t="shared" si="147"/>
        <v>0.15833333333333327</v>
      </c>
    </row>
    <row r="1895" spans="1:24" x14ac:dyDescent="0.3">
      <c r="A1895" s="44" t="s">
        <v>5184</v>
      </c>
      <c r="B1895" s="68" t="s">
        <v>5185</v>
      </c>
      <c r="C1895" s="2" t="s">
        <v>1</v>
      </c>
      <c r="D1895" s="2">
        <v>56</v>
      </c>
      <c r="E1895" s="6">
        <v>23222</v>
      </c>
      <c r="F1895" s="7">
        <v>43990.547905092593</v>
      </c>
      <c r="G1895" s="69" t="s">
        <v>4</v>
      </c>
      <c r="H1895" s="68">
        <v>2330</v>
      </c>
      <c r="I1895" s="93">
        <f t="shared" si="144"/>
        <v>23.535353535353536</v>
      </c>
      <c r="J1895" s="93">
        <v>4.4409999999999998</v>
      </c>
      <c r="K1895" s="69">
        <v>99</v>
      </c>
      <c r="L1895" s="68">
        <v>304</v>
      </c>
      <c r="M1895" s="93">
        <f t="shared" si="145"/>
        <v>3.0707070707070705</v>
      </c>
      <c r="N1895" s="93">
        <v>1.907</v>
      </c>
      <c r="O1895" s="69">
        <v>99</v>
      </c>
      <c r="P1895" s="181">
        <f t="shared" si="146"/>
        <v>7.6644736842105274</v>
      </c>
      <c r="Q1895" s="77" t="s">
        <v>11990</v>
      </c>
      <c r="V1895" s="84">
        <v>0.39583333333333331</v>
      </c>
      <c r="W1895" s="85">
        <v>0.56944444444444442</v>
      </c>
      <c r="X1895" s="86">
        <f t="shared" si="147"/>
        <v>0.1736111111111111</v>
      </c>
    </row>
    <row r="1896" spans="1:24" x14ac:dyDescent="0.3">
      <c r="A1896" s="44" t="s">
        <v>11992</v>
      </c>
      <c r="B1896" s="68" t="s">
        <v>6240</v>
      </c>
      <c r="C1896" s="2" t="s">
        <v>1</v>
      </c>
      <c r="D1896" s="2">
        <v>58</v>
      </c>
      <c r="E1896" s="6">
        <v>22654</v>
      </c>
      <c r="F1896" s="7">
        <v>43990.577685185184</v>
      </c>
      <c r="G1896" s="69" t="s">
        <v>4</v>
      </c>
      <c r="H1896" s="68">
        <v>1902</v>
      </c>
      <c r="I1896" s="93">
        <f t="shared" si="144"/>
        <v>19.212121212121211</v>
      </c>
      <c r="J1896" s="93">
        <v>5.0410000000000004</v>
      </c>
      <c r="K1896" s="69">
        <v>99</v>
      </c>
      <c r="L1896" s="68">
        <v>492</v>
      </c>
      <c r="M1896" s="93">
        <f t="shared" si="145"/>
        <v>4.9696969696969697</v>
      </c>
      <c r="N1896" s="93">
        <v>2.3620000000000001</v>
      </c>
      <c r="O1896" s="69">
        <v>99</v>
      </c>
      <c r="P1896" s="181">
        <f t="shared" si="146"/>
        <v>3.8658536585365852</v>
      </c>
      <c r="Q1896" s="77" t="s">
        <v>11990</v>
      </c>
      <c r="V1896" s="84">
        <v>0.41666666666666669</v>
      </c>
      <c r="W1896" s="85">
        <v>0.58333333333333337</v>
      </c>
      <c r="X1896" s="86">
        <f t="shared" si="147"/>
        <v>0.16666666666666669</v>
      </c>
    </row>
    <row r="1897" spans="1:24" x14ac:dyDescent="0.3">
      <c r="A1897" s="44" t="s">
        <v>11993</v>
      </c>
      <c r="B1897" s="68" t="s">
        <v>11994</v>
      </c>
      <c r="C1897" s="2" t="s">
        <v>6</v>
      </c>
      <c r="D1897" s="2">
        <v>39</v>
      </c>
      <c r="E1897" s="6">
        <v>29625</v>
      </c>
      <c r="F1897" s="7">
        <v>43990.588877314818</v>
      </c>
      <c r="G1897" s="69" t="s">
        <v>4</v>
      </c>
      <c r="H1897" s="68">
        <v>743</v>
      </c>
      <c r="I1897" s="93">
        <f t="shared" si="144"/>
        <v>7.43</v>
      </c>
      <c r="J1897" s="93">
        <v>2.6749999999999998</v>
      </c>
      <c r="K1897" s="69">
        <v>100</v>
      </c>
      <c r="L1897" s="68">
        <v>293</v>
      </c>
      <c r="M1897" s="93">
        <f t="shared" si="145"/>
        <v>2.93</v>
      </c>
      <c r="N1897" s="93">
        <v>1.7310000000000001</v>
      </c>
      <c r="O1897" s="69">
        <v>100</v>
      </c>
      <c r="P1897" s="181">
        <f t="shared" si="146"/>
        <v>2.5358361774744025</v>
      </c>
      <c r="Q1897" s="77" t="s">
        <v>11990</v>
      </c>
      <c r="V1897" s="84">
        <v>0.4145833333333333</v>
      </c>
      <c r="W1897" s="85">
        <v>0.59722222222222221</v>
      </c>
      <c r="X1897" s="86">
        <f t="shared" si="147"/>
        <v>0.18263888888888891</v>
      </c>
    </row>
    <row r="1898" spans="1:24" x14ac:dyDescent="0.3">
      <c r="A1898" s="44" t="s">
        <v>11995</v>
      </c>
      <c r="B1898" s="68" t="s">
        <v>11996</v>
      </c>
      <c r="C1898" s="2" t="s">
        <v>1</v>
      </c>
      <c r="D1898" s="2">
        <v>50</v>
      </c>
      <c r="E1898" s="6">
        <v>25592</v>
      </c>
      <c r="F1898" s="7">
        <v>43990.601550925923</v>
      </c>
      <c r="G1898" s="69" t="s">
        <v>4</v>
      </c>
      <c r="H1898" s="68">
        <v>1560</v>
      </c>
      <c r="I1898" s="93">
        <f t="shared" si="144"/>
        <v>15.757575757575758</v>
      </c>
      <c r="J1898" s="93">
        <v>4.2359999999999998</v>
      </c>
      <c r="K1898" s="69">
        <v>99</v>
      </c>
      <c r="L1898" s="68">
        <v>412</v>
      </c>
      <c r="M1898" s="93">
        <f t="shared" si="145"/>
        <v>4.1616161616161618</v>
      </c>
      <c r="N1898" s="93">
        <v>2.1030000000000002</v>
      </c>
      <c r="O1898" s="69">
        <v>99</v>
      </c>
      <c r="P1898" s="181">
        <f t="shared" si="146"/>
        <v>3.7864077669902914</v>
      </c>
      <c r="Q1898" s="77" t="s">
        <v>11990</v>
      </c>
      <c r="V1898" s="84">
        <v>0.44444444444444442</v>
      </c>
      <c r="W1898" s="85">
        <v>0.61805555555555558</v>
      </c>
      <c r="X1898" s="86">
        <f t="shared" si="147"/>
        <v>0.17361111111111116</v>
      </c>
    </row>
    <row r="1899" spans="1:24" x14ac:dyDescent="0.3">
      <c r="A1899" s="44" t="s">
        <v>11997</v>
      </c>
      <c r="B1899" s="68" t="s">
        <v>6076</v>
      </c>
      <c r="C1899" s="2" t="s">
        <v>1</v>
      </c>
      <c r="D1899" s="2">
        <v>61</v>
      </c>
      <c r="E1899" s="6">
        <v>21674</v>
      </c>
      <c r="F1899" s="7">
        <v>43990.617175925923</v>
      </c>
      <c r="G1899" s="69" t="s">
        <v>4</v>
      </c>
      <c r="H1899" s="68">
        <v>2249</v>
      </c>
      <c r="I1899" s="93">
        <f t="shared" si="144"/>
        <v>22.49</v>
      </c>
      <c r="J1899" s="93">
        <v>5.1040000000000001</v>
      </c>
      <c r="K1899" s="69">
        <v>100</v>
      </c>
      <c r="L1899" s="68">
        <v>327</v>
      </c>
      <c r="M1899" s="93">
        <f t="shared" si="145"/>
        <v>3.27</v>
      </c>
      <c r="N1899" s="93">
        <v>1.7969999999999999</v>
      </c>
      <c r="O1899" s="69">
        <v>100</v>
      </c>
      <c r="P1899" s="181">
        <f t="shared" si="146"/>
        <v>6.8776758409785925</v>
      </c>
      <c r="Q1899" s="77" t="s">
        <v>11990</v>
      </c>
      <c r="V1899" s="84">
        <v>0.45833333333333331</v>
      </c>
      <c r="W1899" s="85">
        <v>0.63194444444444442</v>
      </c>
      <c r="X1899" s="86">
        <f t="shared" si="147"/>
        <v>0.1736111111111111</v>
      </c>
    </row>
    <row r="1900" spans="1:24" x14ac:dyDescent="0.3">
      <c r="A1900" s="44" t="s">
        <v>11998</v>
      </c>
      <c r="B1900" s="68" t="s">
        <v>5728</v>
      </c>
      <c r="C1900" s="2" t="s">
        <v>1</v>
      </c>
      <c r="D1900" s="2">
        <v>37</v>
      </c>
      <c r="E1900" s="6">
        <v>30265</v>
      </c>
      <c r="F1900" s="7">
        <v>43990.648576388892</v>
      </c>
      <c r="G1900" s="69" t="s">
        <v>4</v>
      </c>
      <c r="H1900" s="68">
        <v>1361</v>
      </c>
      <c r="I1900" s="93">
        <f t="shared" si="144"/>
        <v>13.61</v>
      </c>
      <c r="J1900" s="93">
        <v>3.5590000000000002</v>
      </c>
      <c r="K1900" s="69">
        <v>100</v>
      </c>
      <c r="L1900" s="68">
        <v>599</v>
      </c>
      <c r="M1900" s="93">
        <f t="shared" si="145"/>
        <v>5.99</v>
      </c>
      <c r="N1900" s="93">
        <v>2.3929999999999998</v>
      </c>
      <c r="O1900" s="69">
        <v>100</v>
      </c>
      <c r="P1900" s="181">
        <f t="shared" si="146"/>
        <v>2.2721202003338896</v>
      </c>
      <c r="Q1900" s="77" t="s">
        <v>11990</v>
      </c>
      <c r="V1900" s="84">
        <v>0.49861111111111112</v>
      </c>
      <c r="W1900" s="85">
        <v>0.66666666666666663</v>
      </c>
      <c r="X1900" s="86">
        <f t="shared" si="147"/>
        <v>0.16805555555555551</v>
      </c>
    </row>
    <row r="1901" spans="1:24" x14ac:dyDescent="0.3">
      <c r="A1901" s="44" t="s">
        <v>11999</v>
      </c>
      <c r="B1901" s="68" t="s">
        <v>12000</v>
      </c>
      <c r="C1901" s="2" t="s">
        <v>1</v>
      </c>
      <c r="D1901" s="2">
        <v>77</v>
      </c>
      <c r="E1901" s="6">
        <v>15858</v>
      </c>
      <c r="F1901" s="7">
        <v>43990.659131944441</v>
      </c>
      <c r="G1901" s="69" t="s">
        <v>4</v>
      </c>
      <c r="H1901" s="68">
        <v>992</v>
      </c>
      <c r="I1901" s="93">
        <f t="shared" si="144"/>
        <v>10.020202020202021</v>
      </c>
      <c r="J1901" s="93">
        <v>3.3439999999999999</v>
      </c>
      <c r="K1901" s="69">
        <v>99</v>
      </c>
      <c r="L1901" s="68">
        <v>327</v>
      </c>
      <c r="M1901" s="93">
        <f t="shared" si="145"/>
        <v>3.3030303030303032</v>
      </c>
      <c r="N1901" s="93">
        <v>1.6</v>
      </c>
      <c r="O1901" s="69">
        <v>99</v>
      </c>
      <c r="P1901" s="181">
        <f t="shared" si="146"/>
        <v>3.0336391437308867</v>
      </c>
      <c r="Q1901" s="77" t="s">
        <v>11990</v>
      </c>
      <c r="V1901" s="84">
        <v>0.47222222222222227</v>
      </c>
      <c r="W1901" s="85">
        <v>0.64583333333333337</v>
      </c>
      <c r="X1901" s="86">
        <f t="shared" si="147"/>
        <v>0.1736111111111111</v>
      </c>
    </row>
    <row r="1902" spans="1:24" x14ac:dyDescent="0.3">
      <c r="A1902" s="44" t="s">
        <v>12001</v>
      </c>
      <c r="B1902" s="68" t="s">
        <v>12002</v>
      </c>
      <c r="C1902" s="2" t="s">
        <v>6</v>
      </c>
      <c r="D1902" s="2">
        <v>64</v>
      </c>
      <c r="E1902" s="6">
        <v>20309</v>
      </c>
      <c r="F1902" s="7">
        <v>43990.670717592591</v>
      </c>
      <c r="G1902" s="69" t="s">
        <v>4</v>
      </c>
      <c r="H1902" s="68">
        <v>1027</v>
      </c>
      <c r="I1902" s="93">
        <f t="shared" si="144"/>
        <v>10.27</v>
      </c>
      <c r="J1902" s="93">
        <v>3.4489999999999998</v>
      </c>
      <c r="K1902" s="69">
        <v>100</v>
      </c>
      <c r="L1902" s="68">
        <v>330</v>
      </c>
      <c r="M1902" s="93">
        <f t="shared" si="145"/>
        <v>3.3</v>
      </c>
      <c r="N1902" s="93">
        <v>1.962</v>
      </c>
      <c r="O1902" s="69">
        <v>100</v>
      </c>
      <c r="P1902" s="181">
        <f t="shared" si="146"/>
        <v>3.1121212121212123</v>
      </c>
      <c r="Q1902" s="77" t="s">
        <v>11990</v>
      </c>
      <c r="V1902" s="84">
        <v>0.51180555555555551</v>
      </c>
      <c r="W1902" s="85">
        <v>0.68055555555555547</v>
      </c>
      <c r="X1902" s="86">
        <f t="shared" si="147"/>
        <v>0.16874999999999996</v>
      </c>
    </row>
    <row r="1903" spans="1:24" x14ac:dyDescent="0.3">
      <c r="A1903" s="44" t="s">
        <v>12005</v>
      </c>
      <c r="B1903" s="68" t="s">
        <v>8367</v>
      </c>
      <c r="C1903" s="2" t="s">
        <v>1</v>
      </c>
      <c r="D1903" s="2">
        <v>49</v>
      </c>
      <c r="E1903" s="6">
        <v>26029</v>
      </c>
      <c r="F1903" s="7">
        <v>43991.421342592592</v>
      </c>
      <c r="G1903" s="69" t="s">
        <v>71</v>
      </c>
      <c r="H1903" s="68">
        <v>6751</v>
      </c>
      <c r="I1903" s="93">
        <f t="shared" si="144"/>
        <v>67.510000000000005</v>
      </c>
      <c r="J1903" s="93">
        <v>8.2059999999999995</v>
      </c>
      <c r="K1903" s="69">
        <v>100</v>
      </c>
      <c r="L1903" s="68">
        <v>1506</v>
      </c>
      <c r="M1903" s="93">
        <f t="shared" si="145"/>
        <v>15.212121212121213</v>
      </c>
      <c r="N1903" s="93">
        <v>4.3449999999999998</v>
      </c>
      <c r="O1903" s="69">
        <v>99</v>
      </c>
      <c r="P1903" s="181">
        <f t="shared" si="146"/>
        <v>4.4379083665338648</v>
      </c>
      <c r="Q1903" s="77" t="s">
        <v>11990</v>
      </c>
      <c r="V1903" s="84">
        <v>0.42708333333333331</v>
      </c>
      <c r="W1903" s="85">
        <v>0.59722222222222221</v>
      </c>
      <c r="X1903" s="86">
        <f t="shared" si="147"/>
        <v>0.1701388888888889</v>
      </c>
    </row>
    <row r="1904" spans="1:24" x14ac:dyDescent="0.3">
      <c r="A1904" s="44" t="s">
        <v>3886</v>
      </c>
      <c r="B1904" s="68" t="s">
        <v>850</v>
      </c>
      <c r="C1904" s="2" t="s">
        <v>1</v>
      </c>
      <c r="D1904" s="2">
        <v>43</v>
      </c>
      <c r="E1904" s="6">
        <v>28058</v>
      </c>
      <c r="F1904" s="7">
        <v>43992.522499999999</v>
      </c>
      <c r="G1904" s="69" t="s">
        <v>4</v>
      </c>
      <c r="H1904" s="68">
        <v>1437</v>
      </c>
      <c r="I1904" s="93">
        <f t="shared" si="144"/>
        <v>14.37</v>
      </c>
      <c r="J1904" s="93">
        <v>4.2770000000000001</v>
      </c>
      <c r="K1904" s="69">
        <v>100</v>
      </c>
      <c r="L1904" s="68">
        <v>276</v>
      </c>
      <c r="M1904" s="93">
        <f t="shared" si="145"/>
        <v>2.76</v>
      </c>
      <c r="N1904" s="93">
        <v>1.694</v>
      </c>
      <c r="O1904" s="69">
        <v>100</v>
      </c>
      <c r="P1904" s="181">
        <f t="shared" si="146"/>
        <v>5.2065217391304346</v>
      </c>
      <c r="Q1904" s="77" t="s">
        <v>11990</v>
      </c>
      <c r="V1904" s="84">
        <v>0.40625</v>
      </c>
      <c r="W1904" s="85">
        <v>0.52083333333333337</v>
      </c>
      <c r="X1904" s="86">
        <f t="shared" si="147"/>
        <v>0.11458333333333337</v>
      </c>
    </row>
    <row r="1905" spans="1:24" x14ac:dyDescent="0.3">
      <c r="A1905" s="44" t="s">
        <v>12008</v>
      </c>
      <c r="B1905" s="68" t="s">
        <v>12009</v>
      </c>
      <c r="C1905" s="2" t="s">
        <v>6</v>
      </c>
      <c r="D1905" s="2">
        <v>62</v>
      </c>
      <c r="E1905" s="6">
        <v>21320</v>
      </c>
      <c r="F1905" s="7">
        <v>43992.535960648151</v>
      </c>
      <c r="G1905" s="69" t="s">
        <v>4</v>
      </c>
      <c r="H1905" s="68">
        <v>1235</v>
      </c>
      <c r="I1905" s="93">
        <f t="shared" si="144"/>
        <v>12.474747474747474</v>
      </c>
      <c r="J1905" s="93">
        <v>3.9209999999999998</v>
      </c>
      <c r="K1905" s="69">
        <v>99</v>
      </c>
      <c r="L1905" s="68">
        <v>543</v>
      </c>
      <c r="M1905" s="93">
        <f t="shared" si="145"/>
        <v>5.4848484848484844</v>
      </c>
      <c r="N1905" s="93">
        <v>2.4630000000000001</v>
      </c>
      <c r="O1905" s="69">
        <v>99</v>
      </c>
      <c r="P1905" s="181">
        <f t="shared" si="146"/>
        <v>2.2744014732965008</v>
      </c>
      <c r="Q1905" s="77" t="s">
        <v>11990</v>
      </c>
      <c r="V1905" s="84">
        <v>0.38263888888888892</v>
      </c>
      <c r="W1905" s="85">
        <v>0.53472222222222221</v>
      </c>
      <c r="X1905" s="86">
        <f t="shared" si="147"/>
        <v>0.15208333333333329</v>
      </c>
    </row>
    <row r="1906" spans="1:24" x14ac:dyDescent="0.3">
      <c r="A1906" s="44" t="s">
        <v>12010</v>
      </c>
      <c r="B1906" s="68" t="s">
        <v>7366</v>
      </c>
      <c r="C1906" s="2" t="s">
        <v>1</v>
      </c>
      <c r="D1906" s="2">
        <v>68</v>
      </c>
      <c r="E1906" s="6">
        <v>19149</v>
      </c>
      <c r="F1906" s="7">
        <v>43992.546215277776</v>
      </c>
      <c r="G1906" s="69" t="s">
        <v>4</v>
      </c>
      <c r="H1906" s="68">
        <v>2069</v>
      </c>
      <c r="I1906" s="93">
        <f t="shared" si="144"/>
        <v>20.8989898989899</v>
      </c>
      <c r="J1906" s="93">
        <v>5.1559999999999997</v>
      </c>
      <c r="K1906" s="69">
        <v>99</v>
      </c>
      <c r="L1906" s="68">
        <v>348</v>
      </c>
      <c r="M1906" s="93">
        <f t="shared" si="145"/>
        <v>3.5151515151515151</v>
      </c>
      <c r="N1906" s="93">
        <v>1.6990000000000001</v>
      </c>
      <c r="O1906" s="69">
        <v>99</v>
      </c>
      <c r="P1906" s="181">
        <f t="shared" si="146"/>
        <v>5.945402298850575</v>
      </c>
      <c r="Q1906" s="77" t="s">
        <v>11990</v>
      </c>
      <c r="V1906" s="84">
        <v>0.38819444444444445</v>
      </c>
      <c r="W1906" s="85">
        <v>0.54861111111111105</v>
      </c>
      <c r="X1906" s="86">
        <f t="shared" si="147"/>
        <v>0.1604166666666666</v>
      </c>
    </row>
    <row r="1907" spans="1:24" x14ac:dyDescent="0.3">
      <c r="A1907" s="44" t="s">
        <v>12011</v>
      </c>
      <c r="B1907" s="68" t="s">
        <v>12012</v>
      </c>
      <c r="C1907" s="2" t="s">
        <v>6</v>
      </c>
      <c r="D1907" s="2">
        <v>32</v>
      </c>
      <c r="E1907" s="6">
        <v>32235</v>
      </c>
      <c r="F1907" s="7">
        <v>43992.556307870371</v>
      </c>
      <c r="G1907" s="69" t="s">
        <v>4</v>
      </c>
      <c r="H1907" s="68">
        <v>903</v>
      </c>
      <c r="I1907" s="93">
        <f t="shared" si="144"/>
        <v>9.1212121212121211</v>
      </c>
      <c r="J1907" s="93">
        <v>3.2989999999999999</v>
      </c>
      <c r="K1907" s="69">
        <v>99</v>
      </c>
      <c r="L1907" s="68">
        <v>332</v>
      </c>
      <c r="M1907" s="93">
        <f t="shared" si="145"/>
        <v>3.3535353535353534</v>
      </c>
      <c r="N1907" s="93">
        <v>1.8420000000000001</v>
      </c>
      <c r="O1907" s="69">
        <v>99</v>
      </c>
      <c r="P1907" s="181">
        <f t="shared" si="146"/>
        <v>2.7198795180722892</v>
      </c>
      <c r="Q1907" s="77" t="s">
        <v>11990</v>
      </c>
      <c r="V1907" s="84">
        <v>0.4152777777777778</v>
      </c>
      <c r="W1907" s="85">
        <v>0.5625</v>
      </c>
      <c r="X1907" s="86">
        <f t="shared" si="147"/>
        <v>0.1472222222222222</v>
      </c>
    </row>
    <row r="1908" spans="1:24" x14ac:dyDescent="0.3">
      <c r="A1908" s="44" t="s">
        <v>12013</v>
      </c>
      <c r="B1908" s="68" t="s">
        <v>1594</v>
      </c>
      <c r="C1908" s="2" t="s">
        <v>1</v>
      </c>
      <c r="D1908" s="2">
        <v>59</v>
      </c>
      <c r="E1908" s="6">
        <v>22390</v>
      </c>
      <c r="F1908" s="7">
        <v>43992.571886574071</v>
      </c>
      <c r="G1908" s="69" t="s">
        <v>4</v>
      </c>
      <c r="H1908" s="68">
        <v>1679</v>
      </c>
      <c r="I1908" s="93">
        <f t="shared" si="144"/>
        <v>16.959595959595958</v>
      </c>
      <c r="J1908" s="93">
        <v>4.4720000000000004</v>
      </c>
      <c r="K1908" s="69">
        <v>99</v>
      </c>
      <c r="L1908" s="68">
        <v>471</v>
      </c>
      <c r="M1908" s="93">
        <f t="shared" si="145"/>
        <v>4.7575757575757578</v>
      </c>
      <c r="N1908" s="93">
        <v>2.1480000000000001</v>
      </c>
      <c r="O1908" s="69">
        <v>99</v>
      </c>
      <c r="P1908" s="181">
        <f t="shared" si="146"/>
        <v>3.5647558386411884</v>
      </c>
      <c r="Q1908" s="77" t="s">
        <v>11990</v>
      </c>
      <c r="V1908" s="84">
        <v>0.4236111111111111</v>
      </c>
      <c r="W1908" s="85">
        <v>0.58333333333333337</v>
      </c>
      <c r="X1908" s="86">
        <f t="shared" si="147"/>
        <v>0.15972222222222227</v>
      </c>
    </row>
    <row r="1909" spans="1:24" x14ac:dyDescent="0.3">
      <c r="A1909" s="44" t="s">
        <v>12014</v>
      </c>
      <c r="B1909" s="68" t="s">
        <v>250</v>
      </c>
      <c r="C1909" s="2" t="s">
        <v>1</v>
      </c>
      <c r="D1909" s="2">
        <v>47</v>
      </c>
      <c r="E1909" s="6">
        <v>26637</v>
      </c>
      <c r="F1909" s="7">
        <v>43992.587152777778</v>
      </c>
      <c r="G1909" s="69" t="s">
        <v>4</v>
      </c>
      <c r="H1909" s="68">
        <v>1608</v>
      </c>
      <c r="I1909" s="93">
        <f t="shared" si="144"/>
        <v>16.079999999999998</v>
      </c>
      <c r="J1909" s="93">
        <v>3.6419999999999999</v>
      </c>
      <c r="K1909" s="69">
        <v>100</v>
      </c>
      <c r="L1909" s="68">
        <v>416</v>
      </c>
      <c r="M1909" s="93">
        <f t="shared" si="145"/>
        <v>4.16</v>
      </c>
      <c r="N1909" s="93">
        <v>2.0779999999999998</v>
      </c>
      <c r="O1909" s="69">
        <v>100</v>
      </c>
      <c r="P1909" s="181">
        <f t="shared" si="146"/>
        <v>3.865384615384615</v>
      </c>
      <c r="Q1909" s="77" t="s">
        <v>12015</v>
      </c>
      <c r="V1909" s="84">
        <v>0.45069444444444445</v>
      </c>
      <c r="W1909" s="85">
        <v>0.59722222222222221</v>
      </c>
      <c r="X1909" s="86">
        <f t="shared" si="147"/>
        <v>0.14652777777777776</v>
      </c>
    </row>
    <row r="1910" spans="1:24" x14ac:dyDescent="0.3">
      <c r="A1910" s="44" t="s">
        <v>12016</v>
      </c>
      <c r="B1910" s="68" t="s">
        <v>12017</v>
      </c>
      <c r="C1910" s="2" t="s">
        <v>6</v>
      </c>
      <c r="D1910" s="2">
        <v>70</v>
      </c>
      <c r="E1910" s="6">
        <v>18393</v>
      </c>
      <c r="F1910" s="7">
        <v>43992.631076388891</v>
      </c>
      <c r="G1910" s="69" t="s">
        <v>4</v>
      </c>
      <c r="H1910" s="68">
        <v>1145</v>
      </c>
      <c r="I1910" s="93">
        <f t="shared" si="144"/>
        <v>11.45</v>
      </c>
      <c r="J1910" s="93">
        <v>3.4</v>
      </c>
      <c r="K1910" s="69">
        <v>100</v>
      </c>
      <c r="L1910" s="68">
        <v>550</v>
      </c>
      <c r="M1910" s="93">
        <f t="shared" si="145"/>
        <v>5.5</v>
      </c>
      <c r="N1910" s="93">
        <v>2.5089999999999999</v>
      </c>
      <c r="O1910" s="69">
        <v>100</v>
      </c>
      <c r="P1910" s="181">
        <f t="shared" si="146"/>
        <v>2.0818181818181816</v>
      </c>
      <c r="Q1910" s="77" t="s">
        <v>12015</v>
      </c>
      <c r="V1910" s="84">
        <v>0.48125000000000001</v>
      </c>
      <c r="W1910" s="85">
        <v>0.63194444444444442</v>
      </c>
      <c r="X1910" s="86">
        <f t="shared" si="147"/>
        <v>0.15069444444444441</v>
      </c>
    </row>
    <row r="1911" spans="1:24" x14ac:dyDescent="0.3">
      <c r="A1911" s="44" t="s">
        <v>12018</v>
      </c>
      <c r="B1911" s="68" t="s">
        <v>6906</v>
      </c>
      <c r="C1911" s="2" t="s">
        <v>1</v>
      </c>
      <c r="D1911" s="2">
        <v>46</v>
      </c>
      <c r="E1911" s="6">
        <v>26844</v>
      </c>
      <c r="F1911" s="7">
        <v>43992.644293981481</v>
      </c>
      <c r="G1911" s="69" t="s">
        <v>4</v>
      </c>
      <c r="H1911" s="68">
        <v>1402</v>
      </c>
      <c r="I1911" s="93">
        <f t="shared" si="144"/>
        <v>14.02</v>
      </c>
      <c r="J1911" s="93">
        <v>4.04</v>
      </c>
      <c r="K1911" s="69">
        <v>100</v>
      </c>
      <c r="L1911" s="68">
        <v>348</v>
      </c>
      <c r="M1911" s="93">
        <f t="shared" si="145"/>
        <v>3.48</v>
      </c>
      <c r="N1911" s="93">
        <v>1.9970000000000001</v>
      </c>
      <c r="O1911" s="69">
        <v>100</v>
      </c>
      <c r="P1911" s="181">
        <f t="shared" si="146"/>
        <v>4.0287356321839081</v>
      </c>
      <c r="Q1911" s="77" t="s">
        <v>12015</v>
      </c>
      <c r="V1911" s="84">
        <v>0.49236111111111108</v>
      </c>
      <c r="W1911" s="85">
        <v>0.64583333333333337</v>
      </c>
      <c r="X1911" s="86">
        <f t="shared" si="147"/>
        <v>0.15347222222222229</v>
      </c>
    </row>
    <row r="1912" spans="1:24" x14ac:dyDescent="0.3">
      <c r="A1912" s="44" t="s">
        <v>12019</v>
      </c>
      <c r="B1912" s="68" t="s">
        <v>12020</v>
      </c>
      <c r="C1912" s="2" t="s">
        <v>6</v>
      </c>
      <c r="D1912" s="2">
        <v>73</v>
      </c>
      <c r="E1912" s="6">
        <v>17218</v>
      </c>
      <c r="F1912" s="7">
        <v>43992.660763888889</v>
      </c>
      <c r="G1912" s="69" t="s">
        <v>4</v>
      </c>
      <c r="H1912" s="68">
        <v>1159</v>
      </c>
      <c r="I1912" s="93">
        <f t="shared" si="144"/>
        <v>11.707070707070708</v>
      </c>
      <c r="J1912" s="93">
        <v>3.1309999999999998</v>
      </c>
      <c r="K1912" s="69">
        <v>99</v>
      </c>
      <c r="L1912" s="68">
        <v>476</v>
      </c>
      <c r="M1912" s="93">
        <f t="shared" si="145"/>
        <v>4.808080808080808</v>
      </c>
      <c r="N1912" s="93">
        <v>2.137</v>
      </c>
      <c r="O1912" s="69">
        <v>99</v>
      </c>
      <c r="P1912" s="181">
        <f t="shared" si="146"/>
        <v>2.4348739495798322</v>
      </c>
      <c r="Q1912" s="77" t="s">
        <v>12015</v>
      </c>
      <c r="V1912" s="84">
        <v>0.50624999999999998</v>
      </c>
      <c r="W1912" s="85">
        <v>0.66666666666666663</v>
      </c>
      <c r="X1912" s="86">
        <f t="shared" si="147"/>
        <v>0.16041666666666665</v>
      </c>
    </row>
    <row r="1913" spans="1:24" x14ac:dyDescent="0.3">
      <c r="A1913" s="44" t="s">
        <v>12021</v>
      </c>
      <c r="B1913" s="68" t="s">
        <v>12022</v>
      </c>
      <c r="C1913" s="2" t="s">
        <v>1</v>
      </c>
      <c r="D1913" s="2">
        <v>74</v>
      </c>
      <c r="E1913" s="6">
        <v>16756</v>
      </c>
      <c r="F1913" s="7">
        <v>43992.673437500001</v>
      </c>
      <c r="G1913" s="69" t="s">
        <v>4</v>
      </c>
      <c r="H1913" s="68">
        <v>1273</v>
      </c>
      <c r="I1913" s="93">
        <f t="shared" si="144"/>
        <v>12.73</v>
      </c>
      <c r="J1913" s="93">
        <v>3.7029999999999998</v>
      </c>
      <c r="K1913" s="69">
        <v>100</v>
      </c>
      <c r="L1913" s="68">
        <v>369</v>
      </c>
      <c r="M1913" s="93">
        <f t="shared" si="145"/>
        <v>3.69</v>
      </c>
      <c r="N1913" s="93">
        <v>2.343</v>
      </c>
      <c r="O1913" s="69">
        <v>100</v>
      </c>
      <c r="P1913" s="181">
        <f t="shared" si="146"/>
        <v>3.4498644986449865</v>
      </c>
      <c r="Q1913" s="77" t="s">
        <v>12015</v>
      </c>
      <c r="V1913" s="84">
        <v>0.5131944444444444</v>
      </c>
      <c r="W1913" s="85">
        <v>0.68055555555555547</v>
      </c>
      <c r="X1913" s="86">
        <f t="shared" si="147"/>
        <v>0.16736111111111107</v>
      </c>
    </row>
    <row r="1914" spans="1:24" x14ac:dyDescent="0.3">
      <c r="A1914" s="44" t="s">
        <v>12023</v>
      </c>
      <c r="B1914" s="68" t="s">
        <v>4547</v>
      </c>
      <c r="C1914" s="2" t="s">
        <v>1</v>
      </c>
      <c r="D1914" s="2">
        <v>44</v>
      </c>
      <c r="E1914" s="6">
        <v>27739</v>
      </c>
      <c r="F1914" s="7">
        <v>43993.524085648147</v>
      </c>
      <c r="G1914" s="69" t="s">
        <v>4</v>
      </c>
      <c r="H1914" s="68">
        <v>1208</v>
      </c>
      <c r="I1914" s="93">
        <f t="shared" si="144"/>
        <v>12.202020202020202</v>
      </c>
      <c r="J1914" s="93">
        <v>3.5830000000000002</v>
      </c>
      <c r="K1914" s="69">
        <v>99</v>
      </c>
      <c r="L1914" s="68">
        <v>412</v>
      </c>
      <c r="M1914" s="93">
        <f t="shared" si="145"/>
        <v>4.1616161616161618</v>
      </c>
      <c r="N1914" s="93">
        <v>1.92</v>
      </c>
      <c r="O1914" s="69">
        <v>99</v>
      </c>
      <c r="P1914" s="181">
        <f t="shared" si="146"/>
        <v>2.9320388349514563</v>
      </c>
      <c r="Q1914" s="77" t="s">
        <v>12015</v>
      </c>
      <c r="V1914" s="84">
        <v>0.37361111111111112</v>
      </c>
      <c r="W1914" s="85">
        <v>0.52083333333333337</v>
      </c>
      <c r="X1914" s="86">
        <f t="shared" si="147"/>
        <v>0.14722222222222225</v>
      </c>
    </row>
    <row r="1915" spans="1:24" x14ac:dyDescent="0.3">
      <c r="A1915" s="44" t="s">
        <v>12024</v>
      </c>
      <c r="B1915" s="68" t="s">
        <v>12025</v>
      </c>
      <c r="C1915" s="2" t="s">
        <v>6</v>
      </c>
      <c r="D1915" s="2">
        <v>13.083333333333334</v>
      </c>
      <c r="E1915" s="6">
        <v>39214</v>
      </c>
      <c r="F1915" s="7">
        <v>43993.533912037034</v>
      </c>
      <c r="G1915" s="69" t="s">
        <v>4</v>
      </c>
      <c r="H1915" s="68">
        <v>1014</v>
      </c>
      <c r="I1915" s="93">
        <f t="shared" si="144"/>
        <v>10.242424242424242</v>
      </c>
      <c r="J1915" s="93">
        <v>3.0070000000000001</v>
      </c>
      <c r="K1915" s="69">
        <v>99</v>
      </c>
      <c r="L1915" s="68">
        <v>135</v>
      </c>
      <c r="M1915" s="93">
        <f t="shared" si="145"/>
        <v>1.3636363636363635</v>
      </c>
      <c r="N1915" s="93">
        <v>1.083</v>
      </c>
      <c r="O1915" s="69">
        <v>99</v>
      </c>
      <c r="P1915" s="181">
        <f t="shared" si="146"/>
        <v>7.5111111111111111</v>
      </c>
      <c r="Q1915" s="77" t="s">
        <v>12015</v>
      </c>
      <c r="V1915" s="84">
        <v>0.39097222222222222</v>
      </c>
      <c r="W1915" s="85">
        <v>0.53472222222222221</v>
      </c>
      <c r="X1915" s="86">
        <f t="shared" si="147"/>
        <v>0.14374999999999999</v>
      </c>
    </row>
    <row r="1916" spans="1:24" x14ac:dyDescent="0.3">
      <c r="A1916" s="44" t="s">
        <v>12026</v>
      </c>
      <c r="B1916" s="68" t="s">
        <v>7268</v>
      </c>
      <c r="C1916" s="2" t="s">
        <v>1</v>
      </c>
      <c r="D1916" s="2">
        <v>66</v>
      </c>
      <c r="E1916" s="6">
        <v>19524</v>
      </c>
      <c r="F1916" s="7">
        <v>43993.544305555559</v>
      </c>
      <c r="G1916" s="69" t="s">
        <v>4</v>
      </c>
      <c r="H1916" s="68">
        <v>2904</v>
      </c>
      <c r="I1916" s="93">
        <f t="shared" si="144"/>
        <v>29.333333333333332</v>
      </c>
      <c r="J1916" s="93">
        <v>6.3129999999999997</v>
      </c>
      <c r="K1916" s="69">
        <v>99</v>
      </c>
      <c r="L1916" s="68">
        <v>622</v>
      </c>
      <c r="M1916" s="93">
        <f t="shared" si="145"/>
        <v>6.2828282828282829</v>
      </c>
      <c r="N1916" s="93">
        <v>2.6110000000000002</v>
      </c>
      <c r="O1916" s="69">
        <v>99</v>
      </c>
      <c r="P1916" s="181">
        <f t="shared" si="146"/>
        <v>4.6688102893890671</v>
      </c>
      <c r="Q1916" s="77" t="s">
        <v>12015</v>
      </c>
      <c r="V1916" s="84">
        <v>0.40069444444444446</v>
      </c>
      <c r="W1916" s="85">
        <v>0.54861111111111105</v>
      </c>
      <c r="X1916" s="86">
        <f t="shared" si="147"/>
        <v>0.14791666666666659</v>
      </c>
    </row>
    <row r="1917" spans="1:24" x14ac:dyDescent="0.3">
      <c r="A1917" s="44" t="s">
        <v>12027</v>
      </c>
      <c r="B1917" s="68" t="s">
        <v>12028</v>
      </c>
      <c r="C1917" s="2" t="s">
        <v>6</v>
      </c>
      <c r="D1917" s="2">
        <v>57</v>
      </c>
      <c r="E1917" s="6">
        <v>23003</v>
      </c>
      <c r="F1917" s="7">
        <v>43993.568194444444</v>
      </c>
      <c r="G1917" s="69" t="s">
        <v>4</v>
      </c>
      <c r="H1917" s="68">
        <v>1102</v>
      </c>
      <c r="I1917" s="93">
        <f t="shared" si="144"/>
        <v>11.02</v>
      </c>
      <c r="J1917" s="93">
        <v>3.1749999999999998</v>
      </c>
      <c r="K1917" s="69">
        <v>100</v>
      </c>
      <c r="L1917" s="68">
        <v>412</v>
      </c>
      <c r="M1917" s="93">
        <f t="shared" si="145"/>
        <v>4.12</v>
      </c>
      <c r="N1917" s="93">
        <v>2.081</v>
      </c>
      <c r="O1917" s="69">
        <v>100</v>
      </c>
      <c r="P1917" s="181">
        <f t="shared" si="146"/>
        <v>2.674757281553398</v>
      </c>
      <c r="Q1917" s="77" t="s">
        <v>12015</v>
      </c>
      <c r="V1917" s="84">
        <v>0.40833333333333338</v>
      </c>
      <c r="W1917" s="85">
        <v>0.56944444444444442</v>
      </c>
      <c r="X1917" s="86">
        <f t="shared" si="147"/>
        <v>0.16111111111111104</v>
      </c>
    </row>
    <row r="1918" spans="1:24" x14ac:dyDescent="0.3">
      <c r="A1918" s="44" t="s">
        <v>3182</v>
      </c>
      <c r="B1918" s="68" t="s">
        <v>1025</v>
      </c>
      <c r="C1918" s="2" t="s">
        <v>1</v>
      </c>
      <c r="D1918" s="2">
        <v>48</v>
      </c>
      <c r="E1918" s="6">
        <v>26181</v>
      </c>
      <c r="F1918" s="7">
        <v>43993.583518518521</v>
      </c>
      <c r="G1918" s="69" t="s">
        <v>4</v>
      </c>
      <c r="H1918" s="68">
        <v>1481</v>
      </c>
      <c r="I1918" s="93">
        <f t="shared" si="144"/>
        <v>14.95959595959596</v>
      </c>
      <c r="J1918" s="93">
        <v>3.6640000000000001</v>
      </c>
      <c r="K1918" s="69">
        <v>99</v>
      </c>
      <c r="L1918" s="68">
        <v>531</v>
      </c>
      <c r="M1918" s="93">
        <f t="shared" si="145"/>
        <v>5.3636363636363633</v>
      </c>
      <c r="N1918" s="93">
        <v>2.2519999999999998</v>
      </c>
      <c r="O1918" s="69">
        <v>99</v>
      </c>
      <c r="P1918" s="181">
        <f t="shared" si="146"/>
        <v>2.7890772128060268</v>
      </c>
      <c r="Q1918" s="77" t="s">
        <v>12015</v>
      </c>
      <c r="V1918" s="84">
        <v>0.43402777777777773</v>
      </c>
      <c r="W1918" s="85">
        <v>0.58333333333333337</v>
      </c>
      <c r="X1918" s="86">
        <f t="shared" si="147"/>
        <v>0.14930555555555564</v>
      </c>
    </row>
    <row r="1919" spans="1:24" x14ac:dyDescent="0.3">
      <c r="A1919" s="44" t="s">
        <v>12029</v>
      </c>
      <c r="B1919" s="68" t="s">
        <v>5721</v>
      </c>
      <c r="C1919" s="2" t="s">
        <v>1</v>
      </c>
      <c r="D1919" s="2">
        <v>48</v>
      </c>
      <c r="E1919" s="6">
        <v>26226</v>
      </c>
      <c r="F1919" s="7">
        <v>43993.593298611115</v>
      </c>
      <c r="G1919" s="69" t="s">
        <v>4</v>
      </c>
      <c r="H1919" s="68">
        <v>1498</v>
      </c>
      <c r="I1919" s="93">
        <f t="shared" si="144"/>
        <v>14.98</v>
      </c>
      <c r="J1919" s="93">
        <v>3.6070000000000002</v>
      </c>
      <c r="K1919" s="69">
        <v>100</v>
      </c>
      <c r="L1919" s="68">
        <v>352</v>
      </c>
      <c r="M1919" s="93">
        <f t="shared" si="145"/>
        <v>3.52</v>
      </c>
      <c r="N1919" s="93">
        <v>1.8560000000000001</v>
      </c>
      <c r="O1919" s="69">
        <v>100</v>
      </c>
      <c r="P1919" s="181">
        <f t="shared" si="146"/>
        <v>4.2556818181818183</v>
      </c>
      <c r="Q1919" s="77" t="s">
        <v>12015</v>
      </c>
      <c r="V1919" s="84">
        <v>0.45</v>
      </c>
      <c r="W1919" s="85">
        <v>0.59722222222222221</v>
      </c>
      <c r="X1919" s="86">
        <f t="shared" si="147"/>
        <v>0.1472222222222222</v>
      </c>
    </row>
    <row r="1920" spans="1:24" x14ac:dyDescent="0.3">
      <c r="A1920" s="44" t="s">
        <v>12030</v>
      </c>
      <c r="B1920" s="68" t="s">
        <v>12031</v>
      </c>
      <c r="C1920" s="2" t="s">
        <v>6</v>
      </c>
      <c r="D1920" s="2">
        <v>37</v>
      </c>
      <c r="E1920" s="6">
        <v>30366</v>
      </c>
      <c r="F1920" s="7">
        <v>43993.608206018522</v>
      </c>
      <c r="G1920" s="69" t="s">
        <v>4</v>
      </c>
      <c r="H1920" s="68">
        <v>836</v>
      </c>
      <c r="I1920" s="93">
        <f t="shared" si="144"/>
        <v>8.4444444444444446</v>
      </c>
      <c r="J1920" s="93">
        <v>3.2679999999999998</v>
      </c>
      <c r="K1920" s="69">
        <v>99</v>
      </c>
      <c r="L1920" s="68">
        <v>303</v>
      </c>
      <c r="M1920" s="93">
        <f t="shared" si="145"/>
        <v>3.0606060606060606</v>
      </c>
      <c r="N1920" s="93">
        <v>1.7010000000000001</v>
      </c>
      <c r="O1920" s="69">
        <v>99</v>
      </c>
      <c r="P1920" s="181">
        <f t="shared" si="146"/>
        <v>2.7590759075907592</v>
      </c>
      <c r="Q1920" s="77" t="s">
        <v>12015</v>
      </c>
      <c r="V1920" s="84">
        <v>0.4375</v>
      </c>
      <c r="W1920" s="85">
        <v>0.61111111111111105</v>
      </c>
      <c r="X1920" s="86">
        <f t="shared" si="147"/>
        <v>0.17361111111111105</v>
      </c>
    </row>
    <row r="1921" spans="1:24" x14ac:dyDescent="0.3">
      <c r="A1921" s="44" t="s">
        <v>12032</v>
      </c>
      <c r="B1921" s="68" t="s">
        <v>1432</v>
      </c>
      <c r="C1921" s="2" t="s">
        <v>6</v>
      </c>
      <c r="D1921" s="2">
        <v>65</v>
      </c>
      <c r="E1921" s="6">
        <v>19923</v>
      </c>
      <c r="F1921" s="7">
        <v>43993.627615740741</v>
      </c>
      <c r="G1921" s="69" t="s">
        <v>4</v>
      </c>
      <c r="H1921" s="68">
        <v>992</v>
      </c>
      <c r="I1921" s="93">
        <f t="shared" si="144"/>
        <v>9.92</v>
      </c>
      <c r="J1921" s="93">
        <v>3.0739999999999998</v>
      </c>
      <c r="K1921" s="69">
        <v>100</v>
      </c>
      <c r="L1921" s="68">
        <v>357</v>
      </c>
      <c r="M1921" s="93">
        <f t="shared" si="145"/>
        <v>3.57</v>
      </c>
      <c r="N1921" s="93">
        <v>1.8380000000000001</v>
      </c>
      <c r="O1921" s="69">
        <v>100</v>
      </c>
      <c r="P1921" s="181">
        <f t="shared" si="146"/>
        <v>2.7787114845938374</v>
      </c>
      <c r="Q1921" s="77" t="s">
        <v>12033</v>
      </c>
      <c r="V1921" s="84">
        <v>0.46388888888888885</v>
      </c>
      <c r="W1921" s="85">
        <v>0.62847222222222221</v>
      </c>
      <c r="X1921" s="86">
        <f t="shared" si="147"/>
        <v>0.16458333333333336</v>
      </c>
    </row>
    <row r="1922" spans="1:24" x14ac:dyDescent="0.3">
      <c r="A1922" s="44" t="s">
        <v>12034</v>
      </c>
      <c r="B1922" s="68" t="s">
        <v>12035</v>
      </c>
      <c r="C1922" s="2" t="s">
        <v>6</v>
      </c>
      <c r="D1922" s="2">
        <v>66</v>
      </c>
      <c r="E1922" s="6">
        <v>19885</v>
      </c>
      <c r="F1922" s="7">
        <v>43993.640069444446</v>
      </c>
      <c r="G1922" s="69" t="s">
        <v>4</v>
      </c>
      <c r="H1922" s="68">
        <v>664</v>
      </c>
      <c r="I1922" s="93">
        <f t="shared" si="144"/>
        <v>6.7070707070707067</v>
      </c>
      <c r="J1922" s="93">
        <v>0.82399999999999995</v>
      </c>
      <c r="K1922" s="69">
        <v>99</v>
      </c>
      <c r="L1922" s="68">
        <v>357</v>
      </c>
      <c r="M1922" s="93">
        <f t="shared" si="145"/>
        <v>3.606060606060606</v>
      </c>
      <c r="N1922" s="93">
        <v>0.72599999999999998</v>
      </c>
      <c r="O1922" s="69">
        <v>99</v>
      </c>
      <c r="P1922" s="181">
        <f t="shared" si="146"/>
        <v>1.8599439775910365</v>
      </c>
      <c r="Q1922" s="77" t="s">
        <v>12033</v>
      </c>
      <c r="V1922" s="84">
        <v>0.4777777777777778</v>
      </c>
      <c r="W1922" s="85">
        <v>0.63888888888888895</v>
      </c>
      <c r="X1922" s="86">
        <f t="shared" si="147"/>
        <v>0.16111111111111115</v>
      </c>
    </row>
    <row r="1923" spans="1:24" x14ac:dyDescent="0.3">
      <c r="A1923" s="44" t="s">
        <v>12036</v>
      </c>
      <c r="B1923" s="68" t="s">
        <v>5064</v>
      </c>
      <c r="C1923" s="2" t="s">
        <v>1</v>
      </c>
      <c r="D1923" s="2">
        <v>55</v>
      </c>
      <c r="E1923" s="6">
        <v>23760</v>
      </c>
      <c r="F1923" s="7">
        <v>43993.661828703705</v>
      </c>
      <c r="G1923" s="69" t="s">
        <v>4</v>
      </c>
      <c r="H1923" s="68">
        <v>1483</v>
      </c>
      <c r="I1923" s="93">
        <f t="shared" ref="I1923:I1986" si="148">H1923/K1923</f>
        <v>14.83</v>
      </c>
      <c r="J1923" s="93">
        <v>4.5460000000000003</v>
      </c>
      <c r="K1923" s="69">
        <v>100</v>
      </c>
      <c r="L1923" s="68">
        <v>336</v>
      </c>
      <c r="M1923" s="93">
        <f t="shared" ref="M1923:M1986" si="149">L1923/O1923</f>
        <v>3.36</v>
      </c>
      <c r="N1923" s="93">
        <v>1.962</v>
      </c>
      <c r="O1923" s="69">
        <v>100</v>
      </c>
      <c r="P1923" s="181">
        <f t="shared" ref="P1923:P1986" si="150">I1923/M1923</f>
        <v>4.4136904761904763</v>
      </c>
      <c r="Q1923" s="77" t="s">
        <v>12033</v>
      </c>
      <c r="V1923" s="84">
        <v>0.49652777777777773</v>
      </c>
      <c r="W1923" s="85">
        <v>0.66319444444444442</v>
      </c>
      <c r="X1923" s="86">
        <f t="shared" ref="X1923:X1986" si="151">IF(AND(W1923&lt;&gt;0,V1923&lt;&gt;0),W1923-V1923,"No_data")</f>
        <v>0.16666666666666669</v>
      </c>
    </row>
    <row r="1924" spans="1:24" x14ac:dyDescent="0.3">
      <c r="A1924" s="44" t="s">
        <v>12037</v>
      </c>
      <c r="B1924" s="68" t="s">
        <v>5957</v>
      </c>
      <c r="C1924" s="2" t="s">
        <v>1</v>
      </c>
      <c r="D1924" s="2">
        <v>64</v>
      </c>
      <c r="E1924" s="6">
        <v>20371</v>
      </c>
      <c r="F1924" s="7">
        <v>43993.678576388891</v>
      </c>
      <c r="G1924" s="69" t="s">
        <v>4</v>
      </c>
      <c r="H1924" s="68">
        <v>1411</v>
      </c>
      <c r="I1924" s="93">
        <f t="shared" si="148"/>
        <v>14.11</v>
      </c>
      <c r="J1924" s="93">
        <v>3.6789999999999998</v>
      </c>
      <c r="K1924" s="69">
        <v>100</v>
      </c>
      <c r="L1924" s="68">
        <v>496</v>
      </c>
      <c r="M1924" s="93">
        <f t="shared" si="149"/>
        <v>4.96</v>
      </c>
      <c r="N1924" s="93">
        <v>2.1920000000000002</v>
      </c>
      <c r="O1924" s="69">
        <v>100</v>
      </c>
      <c r="P1924" s="181">
        <f t="shared" si="150"/>
        <v>2.844758064516129</v>
      </c>
      <c r="Q1924" s="77" t="s">
        <v>12033</v>
      </c>
      <c r="V1924" s="84">
        <v>0.50624999999999998</v>
      </c>
      <c r="W1924" s="85">
        <v>0.68055555555555547</v>
      </c>
      <c r="X1924" s="86">
        <f t="shared" si="151"/>
        <v>0.17430555555555549</v>
      </c>
    </row>
    <row r="1925" spans="1:24" x14ac:dyDescent="0.3">
      <c r="A1925" s="44" t="s">
        <v>12038</v>
      </c>
      <c r="B1925" s="68" t="s">
        <v>1385</v>
      </c>
      <c r="C1925" s="2" t="s">
        <v>1</v>
      </c>
      <c r="D1925" s="2">
        <v>85</v>
      </c>
      <c r="E1925" s="6">
        <v>12905</v>
      </c>
      <c r="F1925" s="7">
        <v>43994.438657407409</v>
      </c>
      <c r="G1925" s="69" t="s">
        <v>71</v>
      </c>
      <c r="H1925" s="68">
        <v>1814</v>
      </c>
      <c r="I1925" s="93">
        <f t="shared" si="148"/>
        <v>18.14</v>
      </c>
      <c r="J1925" s="93">
        <v>4.8390000000000004</v>
      </c>
      <c r="K1925" s="69">
        <v>100</v>
      </c>
      <c r="L1925" s="68">
        <v>600</v>
      </c>
      <c r="M1925" s="93">
        <f t="shared" si="149"/>
        <v>6</v>
      </c>
      <c r="N1925" s="93">
        <v>2.3220000000000001</v>
      </c>
      <c r="O1925" s="69">
        <v>100</v>
      </c>
      <c r="P1925" s="181">
        <f t="shared" si="150"/>
        <v>3.0233333333333334</v>
      </c>
      <c r="Q1925" s="77" t="s">
        <v>12033</v>
      </c>
      <c r="V1925" s="84">
        <v>0.4375</v>
      </c>
      <c r="W1925" s="85">
        <v>0.58680555555555558</v>
      </c>
      <c r="X1925" s="86">
        <f t="shared" si="151"/>
        <v>0.14930555555555558</v>
      </c>
    </row>
    <row r="1926" spans="1:24" x14ac:dyDescent="0.3">
      <c r="A1926" s="44" t="s">
        <v>12039</v>
      </c>
      <c r="B1926" s="68" t="s">
        <v>12040</v>
      </c>
      <c r="C1926" s="2" t="s">
        <v>6</v>
      </c>
      <c r="D1926" s="2">
        <v>68</v>
      </c>
      <c r="E1926" s="6">
        <v>18856</v>
      </c>
      <c r="F1926" s="7">
        <v>43994.523553240739</v>
      </c>
      <c r="G1926" s="69" t="s">
        <v>4</v>
      </c>
      <c r="H1926" s="68">
        <v>1238</v>
      </c>
      <c r="I1926" s="93">
        <f t="shared" si="148"/>
        <v>12.38</v>
      </c>
      <c r="J1926" s="93">
        <v>3.5870000000000002</v>
      </c>
      <c r="K1926" s="69">
        <v>100</v>
      </c>
      <c r="L1926" s="68">
        <v>419</v>
      </c>
      <c r="M1926" s="93">
        <f t="shared" si="149"/>
        <v>4.1900000000000004</v>
      </c>
      <c r="N1926" s="93">
        <v>2.1629999999999998</v>
      </c>
      <c r="O1926" s="69">
        <v>100</v>
      </c>
      <c r="P1926" s="181">
        <f t="shared" si="150"/>
        <v>2.9546539379474939</v>
      </c>
      <c r="Q1926" s="77" t="s">
        <v>12033</v>
      </c>
      <c r="V1926" s="84">
        <v>0.37708333333333338</v>
      </c>
      <c r="W1926" s="85">
        <v>0.52083333333333337</v>
      </c>
      <c r="X1926" s="86">
        <f t="shared" si="151"/>
        <v>0.14374999999999999</v>
      </c>
    </row>
    <row r="1927" spans="1:24" x14ac:dyDescent="0.3">
      <c r="A1927" s="44" t="s">
        <v>12041</v>
      </c>
      <c r="B1927" s="68" t="s">
        <v>12042</v>
      </c>
      <c r="C1927" s="2" t="s">
        <v>6</v>
      </c>
      <c r="D1927" s="2">
        <v>58</v>
      </c>
      <c r="E1927" s="6">
        <v>22492</v>
      </c>
      <c r="F1927" s="7">
        <v>43994.535208333335</v>
      </c>
      <c r="G1927" s="69" t="s">
        <v>4</v>
      </c>
      <c r="H1927" s="68">
        <v>1331</v>
      </c>
      <c r="I1927" s="93">
        <f t="shared" si="148"/>
        <v>13.444444444444445</v>
      </c>
      <c r="J1927" s="93">
        <v>3.3690000000000002</v>
      </c>
      <c r="K1927" s="69">
        <v>99</v>
      </c>
      <c r="L1927" s="68">
        <v>529</v>
      </c>
      <c r="M1927" s="93">
        <f t="shared" si="149"/>
        <v>5.3434343434343434</v>
      </c>
      <c r="N1927" s="93">
        <v>2.2639999999999998</v>
      </c>
      <c r="O1927" s="69">
        <v>99</v>
      </c>
      <c r="P1927" s="181">
        <f t="shared" si="150"/>
        <v>2.5160680529300565</v>
      </c>
      <c r="Q1927" s="77" t="s">
        <v>12033</v>
      </c>
      <c r="V1927" s="84">
        <v>0.39861111111111108</v>
      </c>
      <c r="W1927" s="85">
        <v>0.53472222222222221</v>
      </c>
      <c r="X1927" s="86">
        <f t="shared" si="151"/>
        <v>0.13611111111111113</v>
      </c>
    </row>
    <row r="1928" spans="1:24" x14ac:dyDescent="0.3">
      <c r="A1928" s="44" t="s">
        <v>12043</v>
      </c>
      <c r="B1928" s="68" t="s">
        <v>12044</v>
      </c>
      <c r="C1928" s="2" t="s">
        <v>1</v>
      </c>
      <c r="D1928" s="2">
        <v>50</v>
      </c>
      <c r="E1928" s="6">
        <v>25679</v>
      </c>
      <c r="F1928" s="7">
        <v>43994.547824074078</v>
      </c>
      <c r="G1928" s="69" t="s">
        <v>4</v>
      </c>
      <c r="H1928" s="68">
        <v>1430</v>
      </c>
      <c r="I1928" s="93">
        <f t="shared" si="148"/>
        <v>14.3</v>
      </c>
      <c r="J1928" s="93">
        <v>3.968</v>
      </c>
      <c r="K1928" s="69">
        <v>100</v>
      </c>
      <c r="L1928" s="68">
        <v>500</v>
      </c>
      <c r="M1928" s="93">
        <f t="shared" si="149"/>
        <v>5</v>
      </c>
      <c r="N1928" s="93">
        <v>2.3220000000000001</v>
      </c>
      <c r="O1928" s="69">
        <v>100</v>
      </c>
      <c r="P1928" s="181">
        <f t="shared" si="150"/>
        <v>2.8600000000000003</v>
      </c>
      <c r="Q1928" s="77" t="s">
        <v>12033</v>
      </c>
      <c r="V1928" s="84">
        <v>0.40833333333333338</v>
      </c>
      <c r="W1928" s="85">
        <v>0.54861111111111105</v>
      </c>
      <c r="X1928" s="86">
        <f t="shared" si="151"/>
        <v>0.14027777777777767</v>
      </c>
    </row>
    <row r="1929" spans="1:24" x14ac:dyDescent="0.3">
      <c r="A1929" s="44" t="s">
        <v>12045</v>
      </c>
      <c r="B1929" s="68" t="s">
        <v>12046</v>
      </c>
      <c r="C1929" s="2" t="s">
        <v>1</v>
      </c>
      <c r="D1929" s="2">
        <v>43</v>
      </c>
      <c r="E1929" s="6">
        <v>28039</v>
      </c>
      <c r="F1929" s="7">
        <v>43994.568819444445</v>
      </c>
      <c r="G1929" s="69" t="s">
        <v>4</v>
      </c>
      <c r="H1929" s="68">
        <v>1668</v>
      </c>
      <c r="I1929" s="93">
        <f t="shared" si="148"/>
        <v>16.848484848484848</v>
      </c>
      <c r="J1929" s="93">
        <v>4.6779999999999999</v>
      </c>
      <c r="K1929" s="69">
        <v>99</v>
      </c>
      <c r="L1929" s="68">
        <v>450</v>
      </c>
      <c r="M1929" s="93">
        <f t="shared" si="149"/>
        <v>4.5454545454545459</v>
      </c>
      <c r="N1929" s="93">
        <v>2.0670000000000002</v>
      </c>
      <c r="O1929" s="69">
        <v>99</v>
      </c>
      <c r="P1929" s="181">
        <f t="shared" si="150"/>
        <v>3.7066666666666661</v>
      </c>
      <c r="Q1929" s="77" t="s">
        <v>12033</v>
      </c>
      <c r="V1929" s="84">
        <v>0.41875000000000001</v>
      </c>
      <c r="W1929" s="85">
        <v>0.56944444444444442</v>
      </c>
      <c r="X1929" s="86">
        <f t="shared" si="151"/>
        <v>0.15069444444444441</v>
      </c>
    </row>
    <row r="1930" spans="1:24" x14ac:dyDescent="0.3">
      <c r="A1930" s="44" t="s">
        <v>12047</v>
      </c>
      <c r="B1930" s="68" t="s">
        <v>12048</v>
      </c>
      <c r="C1930" s="2" t="s">
        <v>1</v>
      </c>
      <c r="D1930" s="2">
        <v>47</v>
      </c>
      <c r="E1930" s="6">
        <v>26605</v>
      </c>
      <c r="F1930" s="7">
        <v>43994.578958333332</v>
      </c>
      <c r="G1930" s="69" t="s">
        <v>4</v>
      </c>
      <c r="H1930" s="68">
        <v>1485</v>
      </c>
      <c r="I1930" s="93">
        <f t="shared" si="148"/>
        <v>15</v>
      </c>
      <c r="J1930" s="93">
        <v>3.9279999999999999</v>
      </c>
      <c r="K1930" s="69">
        <v>99</v>
      </c>
      <c r="L1930" s="68">
        <v>360</v>
      </c>
      <c r="M1930" s="93">
        <f t="shared" si="149"/>
        <v>3.6363636363636362</v>
      </c>
      <c r="N1930" s="93">
        <v>1.7929999999999999</v>
      </c>
      <c r="O1930" s="69">
        <v>99</v>
      </c>
      <c r="P1930" s="181">
        <f t="shared" si="150"/>
        <v>4.125</v>
      </c>
      <c r="Q1930" s="77" t="s">
        <v>12033</v>
      </c>
      <c r="V1930" s="84">
        <v>0.43055555555555558</v>
      </c>
      <c r="W1930" s="85">
        <v>0.58333333333333337</v>
      </c>
      <c r="X1930" s="86">
        <f t="shared" si="151"/>
        <v>0.15277777777777779</v>
      </c>
    </row>
    <row r="1931" spans="1:24" x14ac:dyDescent="0.3">
      <c r="A1931" s="44" t="s">
        <v>12049</v>
      </c>
      <c r="B1931" s="68" t="s">
        <v>12050</v>
      </c>
      <c r="C1931" s="2" t="s">
        <v>6</v>
      </c>
      <c r="D1931" s="2">
        <v>49</v>
      </c>
      <c r="E1931" s="6">
        <v>26082</v>
      </c>
      <c r="F1931" s="7">
        <v>43994.621307870373</v>
      </c>
      <c r="G1931" s="69" t="s">
        <v>4</v>
      </c>
      <c r="H1931" s="68">
        <v>745</v>
      </c>
      <c r="I1931" s="93">
        <f t="shared" si="148"/>
        <v>7.5252525252525251</v>
      </c>
      <c r="J1931" s="93">
        <v>2.83</v>
      </c>
      <c r="K1931" s="69">
        <v>99</v>
      </c>
      <c r="L1931" s="68">
        <v>429</v>
      </c>
      <c r="M1931" s="93">
        <f t="shared" si="149"/>
        <v>4.333333333333333</v>
      </c>
      <c r="N1931" s="93">
        <v>1.9330000000000001</v>
      </c>
      <c r="O1931" s="69">
        <v>99</v>
      </c>
      <c r="P1931" s="181">
        <f t="shared" si="150"/>
        <v>1.7365967365967367</v>
      </c>
      <c r="Q1931" s="77" t="s">
        <v>12033</v>
      </c>
      <c r="V1931" s="84">
        <v>0.43888888888888888</v>
      </c>
      <c r="W1931" s="85">
        <v>0.625</v>
      </c>
      <c r="X1931" s="86">
        <f t="shared" si="151"/>
        <v>0.18611111111111112</v>
      </c>
    </row>
    <row r="1932" spans="1:24" x14ac:dyDescent="0.3">
      <c r="A1932" s="44" t="s">
        <v>4101</v>
      </c>
      <c r="B1932" s="68" t="s">
        <v>4102</v>
      </c>
      <c r="C1932" s="2" t="s">
        <v>1</v>
      </c>
      <c r="D1932" s="2">
        <v>53</v>
      </c>
      <c r="E1932" s="6">
        <v>24530</v>
      </c>
      <c r="F1932" s="7">
        <v>43994.634097222224</v>
      </c>
      <c r="G1932" s="69" t="s">
        <v>4</v>
      </c>
      <c r="H1932" s="68">
        <v>1673</v>
      </c>
      <c r="I1932" s="93">
        <f t="shared" si="148"/>
        <v>16.73</v>
      </c>
      <c r="J1932" s="93">
        <v>3.6230000000000002</v>
      </c>
      <c r="K1932" s="69">
        <v>100</v>
      </c>
      <c r="L1932" s="68">
        <v>349</v>
      </c>
      <c r="M1932" s="93">
        <f t="shared" si="149"/>
        <v>3.49</v>
      </c>
      <c r="N1932" s="93">
        <v>1.925</v>
      </c>
      <c r="O1932" s="69">
        <v>100</v>
      </c>
      <c r="P1932" s="181">
        <f t="shared" si="150"/>
        <v>4.7936962750716328</v>
      </c>
      <c r="Q1932" s="77" t="s">
        <v>12033</v>
      </c>
      <c r="V1932" s="84">
        <v>0.49513888888888885</v>
      </c>
      <c r="W1932" s="85">
        <v>0.63541666666666663</v>
      </c>
      <c r="X1932" s="86">
        <f t="shared" si="151"/>
        <v>0.14027777777777778</v>
      </c>
    </row>
    <row r="1933" spans="1:24" x14ac:dyDescent="0.3">
      <c r="A1933" s="44" t="s">
        <v>12051</v>
      </c>
      <c r="B1933" s="68" t="s">
        <v>12052</v>
      </c>
      <c r="C1933" s="2" t="s">
        <v>6</v>
      </c>
      <c r="D1933" s="2">
        <v>54</v>
      </c>
      <c r="E1933" s="6">
        <v>24007</v>
      </c>
      <c r="F1933" s="7">
        <v>43994.646770833337</v>
      </c>
      <c r="G1933" s="69" t="s">
        <v>4</v>
      </c>
      <c r="H1933" s="68">
        <v>944</v>
      </c>
      <c r="I1933" s="93">
        <f t="shared" si="148"/>
        <v>9.5353535353535346</v>
      </c>
      <c r="J1933" s="93">
        <v>3.3210000000000002</v>
      </c>
      <c r="K1933" s="69">
        <v>99</v>
      </c>
      <c r="L1933" s="68">
        <v>294</v>
      </c>
      <c r="M1933" s="93">
        <f t="shared" si="149"/>
        <v>2.9696969696969697</v>
      </c>
      <c r="N1933" s="93">
        <v>1.919</v>
      </c>
      <c r="O1933" s="69">
        <v>99</v>
      </c>
      <c r="P1933" s="181">
        <f t="shared" si="150"/>
        <v>3.2108843537414962</v>
      </c>
      <c r="Q1933" s="77" t="s">
        <v>12033</v>
      </c>
      <c r="V1933" s="84">
        <v>0.52013888888888882</v>
      </c>
      <c r="W1933" s="85">
        <v>0.64930555555555558</v>
      </c>
      <c r="X1933" s="86">
        <f t="shared" si="151"/>
        <v>0.12916666666666676</v>
      </c>
    </row>
    <row r="1934" spans="1:24" x14ac:dyDescent="0.3">
      <c r="A1934" s="44" t="s">
        <v>12053</v>
      </c>
      <c r="B1934" s="68" t="s">
        <v>1450</v>
      </c>
      <c r="C1934" s="2" t="s">
        <v>6</v>
      </c>
      <c r="D1934" s="2">
        <v>91</v>
      </c>
      <c r="E1934" s="6">
        <v>10460</v>
      </c>
      <c r="F1934" s="7">
        <v>43997.519571759258</v>
      </c>
      <c r="G1934" s="69" t="s">
        <v>4</v>
      </c>
      <c r="H1934" s="68">
        <v>1559</v>
      </c>
      <c r="I1934" s="93">
        <f t="shared" si="148"/>
        <v>15.59</v>
      </c>
      <c r="J1934" s="93">
        <v>4.6340000000000003</v>
      </c>
      <c r="K1934" s="69">
        <v>100</v>
      </c>
      <c r="L1934" s="68">
        <v>623</v>
      </c>
      <c r="M1934" s="93">
        <f t="shared" si="149"/>
        <v>6.23</v>
      </c>
      <c r="N1934" s="93">
        <v>2.3519999999999999</v>
      </c>
      <c r="O1934" s="69">
        <v>100</v>
      </c>
      <c r="P1934" s="181">
        <f t="shared" si="150"/>
        <v>2.5024077046548956</v>
      </c>
      <c r="Q1934" s="77" t="s">
        <v>12033</v>
      </c>
      <c r="V1934" s="84">
        <v>0.375</v>
      </c>
      <c r="W1934" s="85">
        <v>0.52083333333333337</v>
      </c>
      <c r="X1934" s="86">
        <f t="shared" si="151"/>
        <v>0.14583333333333337</v>
      </c>
    </row>
    <row r="1935" spans="1:24" x14ac:dyDescent="0.3">
      <c r="A1935" s="44" t="s">
        <v>12054</v>
      </c>
      <c r="B1935" s="68" t="s">
        <v>12055</v>
      </c>
      <c r="C1935" s="2" t="s">
        <v>1</v>
      </c>
      <c r="D1935" s="2">
        <v>78</v>
      </c>
      <c r="E1935" s="6">
        <v>15203</v>
      </c>
      <c r="F1935" s="7">
        <v>43997.531354166669</v>
      </c>
      <c r="G1935" s="69" t="s">
        <v>4</v>
      </c>
      <c r="H1935" s="68">
        <v>1599</v>
      </c>
      <c r="I1935" s="93">
        <f t="shared" si="148"/>
        <v>16.151515151515152</v>
      </c>
      <c r="J1935" s="93">
        <v>4.4640000000000004</v>
      </c>
      <c r="K1935" s="69">
        <v>99</v>
      </c>
      <c r="L1935" s="68">
        <v>688</v>
      </c>
      <c r="M1935" s="93">
        <f t="shared" si="149"/>
        <v>6.9494949494949498</v>
      </c>
      <c r="N1935" s="93">
        <v>2.4390000000000001</v>
      </c>
      <c r="O1935" s="69">
        <v>99</v>
      </c>
      <c r="P1935" s="181">
        <f t="shared" si="150"/>
        <v>2.3241279069767442</v>
      </c>
      <c r="Q1935" s="77" t="s">
        <v>12033</v>
      </c>
      <c r="V1935" s="84">
        <v>0.39930555555555558</v>
      </c>
      <c r="W1935" s="85">
        <v>0.53472222222222221</v>
      </c>
      <c r="X1935" s="86">
        <f t="shared" si="151"/>
        <v>0.13541666666666663</v>
      </c>
    </row>
    <row r="1936" spans="1:24" x14ac:dyDescent="0.3">
      <c r="A1936" s="44" t="s">
        <v>12056</v>
      </c>
      <c r="B1936" s="68" t="s">
        <v>12057</v>
      </c>
      <c r="C1936" s="2" t="s">
        <v>6</v>
      </c>
      <c r="D1936" s="2">
        <v>73</v>
      </c>
      <c r="E1936" s="6">
        <v>17181</v>
      </c>
      <c r="F1936" s="7">
        <v>43997.542430555557</v>
      </c>
      <c r="G1936" s="69" t="s">
        <v>4</v>
      </c>
      <c r="H1936" s="68">
        <v>840</v>
      </c>
      <c r="I1936" s="93">
        <f t="shared" si="148"/>
        <v>8.4</v>
      </c>
      <c r="J1936" s="93">
        <v>2.7669999999999999</v>
      </c>
      <c r="K1936" s="69">
        <v>100</v>
      </c>
      <c r="L1936" s="68">
        <v>392</v>
      </c>
      <c r="M1936" s="93">
        <f t="shared" si="149"/>
        <v>3.92</v>
      </c>
      <c r="N1936" s="93">
        <v>2.0430000000000001</v>
      </c>
      <c r="O1936" s="69">
        <v>100</v>
      </c>
      <c r="P1936" s="181">
        <f t="shared" si="150"/>
        <v>2.1428571428571428</v>
      </c>
      <c r="Q1936" s="77" t="s">
        <v>12033</v>
      </c>
      <c r="V1936" s="84">
        <v>0.39374999999999999</v>
      </c>
      <c r="W1936" s="85">
        <v>0.54513888888888895</v>
      </c>
      <c r="X1936" s="86">
        <f t="shared" si="151"/>
        <v>0.15138888888888896</v>
      </c>
    </row>
    <row r="1937" spans="1:24" x14ac:dyDescent="0.3">
      <c r="A1937" s="44" t="s">
        <v>12058</v>
      </c>
      <c r="B1937" s="68" t="s">
        <v>7469</v>
      </c>
      <c r="C1937" s="2" t="s">
        <v>1</v>
      </c>
      <c r="D1937" s="2">
        <v>51</v>
      </c>
      <c r="E1937" s="6">
        <v>25067</v>
      </c>
      <c r="F1937" s="7">
        <v>43997.567233796297</v>
      </c>
      <c r="G1937" s="69" t="s">
        <v>4</v>
      </c>
      <c r="H1937" s="68">
        <v>1716</v>
      </c>
      <c r="I1937" s="93">
        <f t="shared" si="148"/>
        <v>17.333333333333332</v>
      </c>
      <c r="J1937" s="93">
        <v>4.6399999999999997</v>
      </c>
      <c r="K1937" s="69">
        <v>99</v>
      </c>
      <c r="L1937" s="68">
        <v>249</v>
      </c>
      <c r="M1937" s="93">
        <f t="shared" si="149"/>
        <v>2.5151515151515151</v>
      </c>
      <c r="N1937" s="93">
        <v>1.786</v>
      </c>
      <c r="O1937" s="69">
        <v>99</v>
      </c>
      <c r="P1937" s="181">
        <f t="shared" si="150"/>
        <v>6.8915662650602405</v>
      </c>
      <c r="Q1937" s="77" t="s">
        <v>12015</v>
      </c>
      <c r="V1937" s="84">
        <v>0.40972222222222227</v>
      </c>
      <c r="W1937" s="85">
        <v>0.56944444444444442</v>
      </c>
      <c r="X1937" s="86">
        <f t="shared" si="151"/>
        <v>0.15972222222222215</v>
      </c>
    </row>
    <row r="1938" spans="1:24" x14ac:dyDescent="0.3">
      <c r="A1938" s="44" t="s">
        <v>12059</v>
      </c>
      <c r="B1938" s="68" t="s">
        <v>1091</v>
      </c>
      <c r="C1938" s="2" t="s">
        <v>1</v>
      </c>
      <c r="D1938" s="2">
        <v>40</v>
      </c>
      <c r="E1938" s="6">
        <v>29079</v>
      </c>
      <c r="F1938" s="7">
        <v>43997.579826388886</v>
      </c>
      <c r="G1938" s="69" t="s">
        <v>4</v>
      </c>
      <c r="H1938" s="68">
        <v>1038</v>
      </c>
      <c r="I1938" s="93">
        <f t="shared" si="148"/>
        <v>10.38</v>
      </c>
      <c r="J1938" s="93">
        <v>3.6480000000000001</v>
      </c>
      <c r="K1938" s="69">
        <v>100</v>
      </c>
      <c r="L1938" s="68">
        <v>265</v>
      </c>
      <c r="M1938" s="93">
        <f t="shared" si="149"/>
        <v>2.65</v>
      </c>
      <c r="N1938" s="93">
        <v>1.5980000000000001</v>
      </c>
      <c r="O1938" s="69">
        <v>100</v>
      </c>
      <c r="P1938" s="181">
        <f t="shared" si="150"/>
        <v>3.9169811320754722</v>
      </c>
      <c r="Q1938" s="77" t="s">
        <v>12015</v>
      </c>
      <c r="V1938" s="84">
        <v>0.43263888888888885</v>
      </c>
      <c r="W1938" s="85">
        <v>0.57986111111111105</v>
      </c>
      <c r="X1938" s="86">
        <f t="shared" si="151"/>
        <v>0.1472222222222222</v>
      </c>
    </row>
    <row r="1939" spans="1:24" x14ac:dyDescent="0.3">
      <c r="A1939" s="44" t="s">
        <v>12060</v>
      </c>
      <c r="B1939" s="68" t="s">
        <v>6246</v>
      </c>
      <c r="C1939" s="2" t="s">
        <v>1</v>
      </c>
      <c r="D1939" s="2">
        <v>49</v>
      </c>
      <c r="E1939" s="6">
        <v>25897</v>
      </c>
      <c r="F1939" s="7">
        <v>43997.590312499997</v>
      </c>
      <c r="G1939" s="69" t="s">
        <v>4</v>
      </c>
      <c r="H1939" s="68">
        <v>1050</v>
      </c>
      <c r="I1939" s="93">
        <f t="shared" si="148"/>
        <v>10.5</v>
      </c>
      <c r="J1939" s="93">
        <v>3.4969999999999999</v>
      </c>
      <c r="K1939" s="69">
        <v>100</v>
      </c>
      <c r="L1939" s="68">
        <v>302</v>
      </c>
      <c r="M1939" s="93">
        <f t="shared" si="149"/>
        <v>3.02</v>
      </c>
      <c r="N1939" s="93">
        <v>1.8420000000000001</v>
      </c>
      <c r="O1939" s="69">
        <v>100</v>
      </c>
      <c r="P1939" s="181">
        <f t="shared" si="150"/>
        <v>3.4768211920529799</v>
      </c>
      <c r="Q1939" s="77" t="s">
        <v>12015</v>
      </c>
      <c r="V1939" s="84">
        <v>0.43541666666666662</v>
      </c>
      <c r="W1939" s="85">
        <v>0.59375</v>
      </c>
      <c r="X1939" s="86">
        <f t="shared" si="151"/>
        <v>0.15833333333333338</v>
      </c>
    </row>
    <row r="1940" spans="1:24" x14ac:dyDescent="0.3">
      <c r="A1940" s="44" t="s">
        <v>12061</v>
      </c>
      <c r="B1940" s="68" t="s">
        <v>6583</v>
      </c>
      <c r="C1940" s="2" t="s">
        <v>1</v>
      </c>
      <c r="D1940" s="2">
        <v>64</v>
      </c>
      <c r="E1940" s="6">
        <v>20588</v>
      </c>
      <c r="F1940" s="7">
        <v>43997.606365740743</v>
      </c>
      <c r="G1940" s="69" t="s">
        <v>4</v>
      </c>
      <c r="H1940" s="68">
        <v>1789</v>
      </c>
      <c r="I1940" s="93">
        <f t="shared" si="148"/>
        <v>17.89</v>
      </c>
      <c r="J1940" s="93">
        <v>5.085</v>
      </c>
      <c r="K1940" s="69">
        <v>100</v>
      </c>
      <c r="L1940" s="68">
        <v>461</v>
      </c>
      <c r="M1940" s="93">
        <f t="shared" si="149"/>
        <v>4.6100000000000003</v>
      </c>
      <c r="N1940" s="93">
        <v>2.2010000000000001</v>
      </c>
      <c r="O1940" s="69">
        <v>100</v>
      </c>
      <c r="P1940" s="181">
        <f t="shared" si="150"/>
        <v>3.8806941431670281</v>
      </c>
      <c r="Q1940" s="77" t="s">
        <v>12062</v>
      </c>
      <c r="V1940" s="84">
        <v>0.48194444444444445</v>
      </c>
      <c r="W1940" s="85">
        <v>0.60763888888888895</v>
      </c>
      <c r="X1940" s="86">
        <f t="shared" si="151"/>
        <v>0.1256944444444445</v>
      </c>
    </row>
    <row r="1941" spans="1:24" x14ac:dyDescent="0.3">
      <c r="A1941" s="44" t="s">
        <v>12063</v>
      </c>
      <c r="B1941" s="68" t="s">
        <v>6543</v>
      </c>
      <c r="C1941" s="2" t="s">
        <v>1</v>
      </c>
      <c r="D1941" s="2">
        <v>60</v>
      </c>
      <c r="E1941" s="6">
        <v>21917</v>
      </c>
      <c r="F1941" s="7">
        <v>43997.62903935185</v>
      </c>
      <c r="G1941" s="69" t="s">
        <v>4</v>
      </c>
      <c r="H1941" s="68">
        <v>1392</v>
      </c>
      <c r="I1941" s="93">
        <f t="shared" si="148"/>
        <v>14.060606060606061</v>
      </c>
      <c r="J1941" s="93">
        <v>3.88</v>
      </c>
      <c r="K1941" s="69">
        <v>99</v>
      </c>
      <c r="L1941" s="68">
        <v>301</v>
      </c>
      <c r="M1941" s="93">
        <f t="shared" si="149"/>
        <v>3.0404040404040402</v>
      </c>
      <c r="N1941" s="93">
        <v>1.7669999999999999</v>
      </c>
      <c r="O1941" s="69">
        <v>99</v>
      </c>
      <c r="P1941" s="181">
        <f t="shared" si="150"/>
        <v>4.6245847176079735</v>
      </c>
      <c r="Q1941" s="77" t="s">
        <v>11990</v>
      </c>
      <c r="V1941" s="84">
        <v>0.4826388888888889</v>
      </c>
      <c r="W1941" s="85">
        <v>0.62847222222222221</v>
      </c>
      <c r="X1941" s="86">
        <f t="shared" si="151"/>
        <v>0.14583333333333331</v>
      </c>
    </row>
    <row r="1942" spans="1:24" x14ac:dyDescent="0.3">
      <c r="A1942" s="44" t="s">
        <v>12064</v>
      </c>
      <c r="B1942" s="68" t="s">
        <v>5483</v>
      </c>
      <c r="C1942" s="2" t="s">
        <v>1</v>
      </c>
      <c r="D1942" s="2">
        <v>48</v>
      </c>
      <c r="E1942" s="6">
        <v>26347</v>
      </c>
      <c r="F1942" s="7">
        <v>43997.652129629627</v>
      </c>
      <c r="G1942" s="69" t="s">
        <v>4</v>
      </c>
      <c r="H1942" s="68">
        <v>1143</v>
      </c>
      <c r="I1942" s="93">
        <f t="shared" si="148"/>
        <v>11.43</v>
      </c>
      <c r="J1942" s="93">
        <v>4.1369999999999996</v>
      </c>
      <c r="K1942" s="69">
        <v>100</v>
      </c>
      <c r="L1942" s="68">
        <v>281</v>
      </c>
      <c r="M1942" s="93">
        <f t="shared" si="149"/>
        <v>2.81</v>
      </c>
      <c r="N1942" s="93">
        <v>1.6619999999999999</v>
      </c>
      <c r="O1942" s="69">
        <v>100</v>
      </c>
      <c r="P1942" s="181">
        <f t="shared" si="150"/>
        <v>4.067615658362989</v>
      </c>
      <c r="Q1942" s="77" t="s">
        <v>11990</v>
      </c>
      <c r="V1942" s="84">
        <v>0.48819444444444443</v>
      </c>
      <c r="W1942" s="85">
        <v>0.65277777777777779</v>
      </c>
      <c r="X1942" s="86">
        <f t="shared" si="151"/>
        <v>0.16458333333333336</v>
      </c>
    </row>
    <row r="1943" spans="1:24" x14ac:dyDescent="0.3">
      <c r="A1943" s="44" t="s">
        <v>12065</v>
      </c>
      <c r="B1943" s="68" t="s">
        <v>12066</v>
      </c>
      <c r="C1943" s="2" t="s">
        <v>6</v>
      </c>
      <c r="D1943" s="2">
        <v>64</v>
      </c>
      <c r="E1943" s="6">
        <v>20379</v>
      </c>
      <c r="F1943" s="7">
        <v>43997.661608796298</v>
      </c>
      <c r="G1943" s="69" t="s">
        <v>4</v>
      </c>
      <c r="H1943" s="68">
        <v>1317</v>
      </c>
      <c r="I1943" s="93">
        <f t="shared" si="148"/>
        <v>13.303030303030303</v>
      </c>
      <c r="J1943" s="93">
        <v>3.573</v>
      </c>
      <c r="K1943" s="69">
        <v>99</v>
      </c>
      <c r="L1943" s="68">
        <v>452</v>
      </c>
      <c r="M1943" s="93">
        <f t="shared" si="149"/>
        <v>4.5656565656565657</v>
      </c>
      <c r="N1943" s="93">
        <v>2.0910000000000002</v>
      </c>
      <c r="O1943" s="69">
        <v>99</v>
      </c>
      <c r="P1943" s="181">
        <f t="shared" si="150"/>
        <v>2.913716814159292</v>
      </c>
      <c r="Q1943" s="77" t="s">
        <v>11990</v>
      </c>
      <c r="V1943" s="84">
        <v>0.51041666666666663</v>
      </c>
      <c r="W1943" s="85">
        <v>0.66319444444444442</v>
      </c>
      <c r="X1943" s="86">
        <f t="shared" si="151"/>
        <v>0.15277777777777779</v>
      </c>
    </row>
    <row r="1944" spans="1:24" x14ac:dyDescent="0.3">
      <c r="A1944" s="44" t="s">
        <v>12067</v>
      </c>
      <c r="B1944" s="68" t="s">
        <v>12068</v>
      </c>
      <c r="C1944" s="2" t="s">
        <v>6</v>
      </c>
      <c r="D1944" s="2">
        <v>45</v>
      </c>
      <c r="E1944" s="6">
        <v>27219</v>
      </c>
      <c r="F1944" s="7">
        <v>43997.67324074074</v>
      </c>
      <c r="G1944" s="69" t="s">
        <v>4</v>
      </c>
      <c r="H1944" s="68">
        <v>494</v>
      </c>
      <c r="I1944" s="93">
        <f t="shared" si="148"/>
        <v>5.0408163265306118</v>
      </c>
      <c r="J1944" s="93">
        <v>2.3809999999999998</v>
      </c>
      <c r="K1944" s="69">
        <v>98</v>
      </c>
      <c r="L1944" s="68">
        <v>305</v>
      </c>
      <c r="M1944" s="93">
        <f t="shared" si="149"/>
        <v>3.1122448979591835</v>
      </c>
      <c r="N1944" s="93">
        <v>1.821</v>
      </c>
      <c r="O1944" s="69">
        <v>98</v>
      </c>
      <c r="P1944" s="181">
        <f t="shared" si="150"/>
        <v>1.619672131147541</v>
      </c>
      <c r="Q1944" s="77" t="s">
        <v>11990</v>
      </c>
      <c r="V1944" s="84">
        <v>0.51111111111111118</v>
      </c>
      <c r="W1944" s="85">
        <v>0.67361111111111116</v>
      </c>
      <c r="X1944" s="86">
        <f t="shared" si="151"/>
        <v>0.16249999999999998</v>
      </c>
    </row>
    <row r="1945" spans="1:24" x14ac:dyDescent="0.3">
      <c r="A1945" s="44" t="s">
        <v>12069</v>
      </c>
      <c r="B1945" s="68" t="s">
        <v>880</v>
      </c>
      <c r="C1945" s="2" t="s">
        <v>1</v>
      </c>
      <c r="D1945" s="2">
        <v>53</v>
      </c>
      <c r="E1945" s="6">
        <v>24458</v>
      </c>
      <c r="F1945" s="7">
        <v>43998.418252314812</v>
      </c>
      <c r="G1945" s="69" t="s">
        <v>71</v>
      </c>
      <c r="H1945" s="68">
        <v>2857</v>
      </c>
      <c r="I1945" s="93">
        <f t="shared" si="148"/>
        <v>28.57</v>
      </c>
      <c r="J1945" s="93">
        <v>5.3920000000000003</v>
      </c>
      <c r="K1945" s="69">
        <v>100</v>
      </c>
      <c r="L1945" s="68">
        <v>853</v>
      </c>
      <c r="M1945" s="93">
        <f t="shared" si="149"/>
        <v>8.5299999999999994</v>
      </c>
      <c r="N1945" s="93">
        <v>3.2519999999999998</v>
      </c>
      <c r="O1945" s="69">
        <v>100</v>
      </c>
      <c r="P1945" s="181">
        <f t="shared" si="150"/>
        <v>3.3493552168815945</v>
      </c>
      <c r="Q1945" s="77" t="s">
        <v>11990</v>
      </c>
      <c r="V1945" s="84">
        <v>0.41666666666666669</v>
      </c>
      <c r="W1945" s="85">
        <v>0.57291666666666663</v>
      </c>
      <c r="X1945" s="86">
        <f t="shared" si="151"/>
        <v>0.15624999999999994</v>
      </c>
    </row>
    <row r="1946" spans="1:24" x14ac:dyDescent="0.3">
      <c r="A1946" s="44" t="s">
        <v>12070</v>
      </c>
      <c r="B1946" s="68" t="s">
        <v>7800</v>
      </c>
      <c r="C1946" s="2" t="s">
        <v>1</v>
      </c>
      <c r="D1946" s="2">
        <v>69</v>
      </c>
      <c r="E1946" s="6">
        <v>18688</v>
      </c>
      <c r="F1946" s="7">
        <v>43998.522083333337</v>
      </c>
      <c r="G1946" s="69" t="s">
        <v>4</v>
      </c>
      <c r="H1946" s="68">
        <v>1951</v>
      </c>
      <c r="I1946" s="93">
        <f t="shared" si="148"/>
        <v>19.510000000000002</v>
      </c>
      <c r="J1946" s="93">
        <v>4.6239999999999997</v>
      </c>
      <c r="K1946" s="69">
        <v>100</v>
      </c>
      <c r="L1946" s="68">
        <v>405</v>
      </c>
      <c r="M1946" s="93">
        <f t="shared" si="149"/>
        <v>4.05</v>
      </c>
      <c r="N1946" s="93">
        <v>1.9139999999999999</v>
      </c>
      <c r="O1946" s="69">
        <v>100</v>
      </c>
      <c r="P1946" s="181">
        <f t="shared" si="150"/>
        <v>4.8172839506172842</v>
      </c>
      <c r="Q1946" s="77" t="s">
        <v>11990</v>
      </c>
      <c r="V1946" s="84">
        <v>0.37847222222222227</v>
      </c>
      <c r="W1946" s="85">
        <v>0.52083333333333337</v>
      </c>
      <c r="X1946" s="86">
        <f t="shared" si="151"/>
        <v>0.1423611111111111</v>
      </c>
    </row>
    <row r="1947" spans="1:24" x14ac:dyDescent="0.3">
      <c r="A1947" s="44" t="s">
        <v>12071</v>
      </c>
      <c r="B1947" s="68" t="s">
        <v>8436</v>
      </c>
      <c r="C1947" s="2" t="s">
        <v>1</v>
      </c>
      <c r="D1947" s="2">
        <v>63</v>
      </c>
      <c r="E1947" s="6">
        <v>20877</v>
      </c>
      <c r="F1947" s="7">
        <v>43998.532361111109</v>
      </c>
      <c r="G1947" s="69" t="s">
        <v>4</v>
      </c>
      <c r="H1947" s="68">
        <v>1474</v>
      </c>
      <c r="I1947" s="93">
        <f t="shared" si="148"/>
        <v>14.74</v>
      </c>
      <c r="J1947" s="93">
        <v>4.6070000000000002</v>
      </c>
      <c r="K1947" s="69">
        <v>100</v>
      </c>
      <c r="L1947" s="68">
        <v>401</v>
      </c>
      <c r="M1947" s="93">
        <f t="shared" si="149"/>
        <v>4.01</v>
      </c>
      <c r="N1947" s="93">
        <v>2.149</v>
      </c>
      <c r="O1947" s="69">
        <v>100</v>
      </c>
      <c r="P1947" s="181">
        <f t="shared" si="150"/>
        <v>3.6758104738154618</v>
      </c>
      <c r="Q1947" s="77" t="s">
        <v>12072</v>
      </c>
      <c r="V1947" s="84">
        <v>0.38472222222222219</v>
      </c>
      <c r="W1947" s="85">
        <v>0.53472222222222221</v>
      </c>
      <c r="X1947" s="86">
        <f t="shared" si="151"/>
        <v>0.15000000000000002</v>
      </c>
    </row>
    <row r="1948" spans="1:24" x14ac:dyDescent="0.3">
      <c r="A1948" s="44" t="s">
        <v>12073</v>
      </c>
      <c r="B1948" s="68" t="s">
        <v>7588</v>
      </c>
      <c r="C1948" s="2" t="s">
        <v>1</v>
      </c>
      <c r="D1948" s="2">
        <v>48</v>
      </c>
      <c r="E1948" s="6">
        <v>26392</v>
      </c>
      <c r="F1948" s="7">
        <v>43998.543946759259</v>
      </c>
      <c r="G1948" s="69" t="s">
        <v>4</v>
      </c>
      <c r="H1948" s="68">
        <v>1043</v>
      </c>
      <c r="I1948" s="93">
        <f t="shared" si="148"/>
        <v>10.535353535353535</v>
      </c>
      <c r="J1948" s="93">
        <v>3.8130000000000002</v>
      </c>
      <c r="K1948" s="69">
        <v>99</v>
      </c>
      <c r="L1948" s="68">
        <v>266</v>
      </c>
      <c r="M1948" s="93">
        <f t="shared" si="149"/>
        <v>2.6868686868686869</v>
      </c>
      <c r="N1948" s="93">
        <v>1.67</v>
      </c>
      <c r="O1948" s="69">
        <v>99</v>
      </c>
      <c r="P1948" s="181">
        <f t="shared" si="150"/>
        <v>3.9210526315789469</v>
      </c>
      <c r="Q1948" s="77" t="s">
        <v>12072</v>
      </c>
      <c r="V1948" s="84">
        <v>0.39930555555555558</v>
      </c>
      <c r="W1948" s="85">
        <v>0.54861111111111105</v>
      </c>
      <c r="X1948" s="86">
        <f t="shared" si="151"/>
        <v>0.14930555555555547</v>
      </c>
    </row>
    <row r="1949" spans="1:24" x14ac:dyDescent="0.3">
      <c r="A1949" s="44" t="s">
        <v>12074</v>
      </c>
      <c r="B1949" s="68" t="s">
        <v>12075</v>
      </c>
      <c r="C1949" s="2" t="s">
        <v>1</v>
      </c>
      <c r="D1949" s="2">
        <v>62</v>
      </c>
      <c r="E1949" s="6">
        <v>21052</v>
      </c>
      <c r="F1949" s="7">
        <v>43998.588958333334</v>
      </c>
      <c r="G1949" s="69" t="s">
        <v>4</v>
      </c>
      <c r="H1949" s="68">
        <v>1215</v>
      </c>
      <c r="I1949" s="93">
        <f t="shared" si="148"/>
        <v>12.272727272727273</v>
      </c>
      <c r="J1949" s="93">
        <v>3.6440000000000001</v>
      </c>
      <c r="K1949" s="69">
        <v>99</v>
      </c>
      <c r="L1949" s="68">
        <v>376</v>
      </c>
      <c r="M1949" s="93">
        <f t="shared" si="149"/>
        <v>3.797979797979798</v>
      </c>
      <c r="N1949" s="93">
        <v>1.69</v>
      </c>
      <c r="O1949" s="69">
        <v>99</v>
      </c>
      <c r="P1949" s="181">
        <f t="shared" si="150"/>
        <v>3.2313829787234045</v>
      </c>
      <c r="Q1949" s="77" t="s">
        <v>12072</v>
      </c>
      <c r="V1949" s="84">
        <v>0.42708333333333331</v>
      </c>
      <c r="W1949" s="85">
        <v>0.59027777777777779</v>
      </c>
      <c r="X1949" s="86">
        <f t="shared" si="151"/>
        <v>0.16319444444444448</v>
      </c>
    </row>
    <row r="1950" spans="1:24" x14ac:dyDescent="0.3">
      <c r="A1950" s="44" t="s">
        <v>12076</v>
      </c>
      <c r="B1950" s="68" t="s">
        <v>12077</v>
      </c>
      <c r="C1950" s="2" t="s">
        <v>1</v>
      </c>
      <c r="D1950" s="2">
        <v>73</v>
      </c>
      <c r="E1950" s="6">
        <v>17231</v>
      </c>
      <c r="F1950" s="7">
        <v>43998.602812500001</v>
      </c>
      <c r="G1950" s="69" t="s">
        <v>4</v>
      </c>
      <c r="H1950" s="68">
        <v>1677</v>
      </c>
      <c r="I1950" s="93">
        <f t="shared" si="148"/>
        <v>16.77</v>
      </c>
      <c r="J1950" s="93">
        <v>4.0919999999999996</v>
      </c>
      <c r="K1950" s="69">
        <v>100</v>
      </c>
      <c r="L1950" s="68">
        <v>349</v>
      </c>
      <c r="M1950" s="93">
        <f t="shared" si="149"/>
        <v>3.49</v>
      </c>
      <c r="N1950" s="93">
        <v>1.883</v>
      </c>
      <c r="O1950" s="69">
        <v>100</v>
      </c>
      <c r="P1950" s="181">
        <f t="shared" si="150"/>
        <v>4.8051575931232087</v>
      </c>
      <c r="Q1950" s="77" t="s">
        <v>12072</v>
      </c>
      <c r="V1950" s="84">
        <v>0.4375</v>
      </c>
      <c r="W1950" s="85">
        <v>0.60416666666666663</v>
      </c>
      <c r="X1950" s="86">
        <f t="shared" si="151"/>
        <v>0.16666666666666663</v>
      </c>
    </row>
    <row r="1951" spans="1:24" x14ac:dyDescent="0.3">
      <c r="A1951" s="44" t="s">
        <v>12078</v>
      </c>
      <c r="B1951" s="68" t="s">
        <v>4472</v>
      </c>
      <c r="C1951" s="2" t="s">
        <v>1</v>
      </c>
      <c r="D1951" s="2">
        <v>63</v>
      </c>
      <c r="E1951" s="6">
        <v>20735</v>
      </c>
      <c r="F1951" s="7">
        <v>43998.613796296297</v>
      </c>
      <c r="G1951" s="69" t="s">
        <v>4</v>
      </c>
      <c r="H1951" s="68">
        <v>1978</v>
      </c>
      <c r="I1951" s="93">
        <f t="shared" si="148"/>
        <v>19.979797979797979</v>
      </c>
      <c r="J1951" s="93">
        <v>4.774</v>
      </c>
      <c r="K1951" s="69">
        <v>99</v>
      </c>
      <c r="L1951" s="68">
        <v>397</v>
      </c>
      <c r="M1951" s="93">
        <f t="shared" si="149"/>
        <v>4.0101010101010104</v>
      </c>
      <c r="N1951" s="93">
        <v>2.0870000000000002</v>
      </c>
      <c r="O1951" s="69">
        <v>99</v>
      </c>
      <c r="P1951" s="181">
        <f t="shared" si="150"/>
        <v>4.9823677581863972</v>
      </c>
      <c r="Q1951" s="77" t="s">
        <v>12072</v>
      </c>
      <c r="V1951" s="84">
        <v>0.4548611111111111</v>
      </c>
      <c r="W1951" s="85">
        <v>0.61458333333333337</v>
      </c>
      <c r="X1951" s="86">
        <f t="shared" si="151"/>
        <v>0.15972222222222227</v>
      </c>
    </row>
    <row r="1952" spans="1:24" x14ac:dyDescent="0.3">
      <c r="A1952" s="44" t="s">
        <v>12079</v>
      </c>
      <c r="B1952" s="68" t="s">
        <v>12080</v>
      </c>
      <c r="C1952" s="2" t="s">
        <v>1</v>
      </c>
      <c r="D1952" s="2">
        <v>74</v>
      </c>
      <c r="E1952" s="6">
        <v>16915</v>
      </c>
      <c r="F1952" s="7">
        <v>43998.624502314815</v>
      </c>
      <c r="G1952" s="69" t="s">
        <v>4</v>
      </c>
      <c r="H1952" s="68">
        <v>1836</v>
      </c>
      <c r="I1952" s="93">
        <f t="shared" si="148"/>
        <v>18.545454545454547</v>
      </c>
      <c r="J1952" s="93">
        <v>3.8740000000000001</v>
      </c>
      <c r="K1952" s="69">
        <v>99</v>
      </c>
      <c r="L1952" s="68">
        <v>505</v>
      </c>
      <c r="M1952" s="93">
        <f t="shared" si="149"/>
        <v>5.1010101010101012</v>
      </c>
      <c r="N1952" s="93">
        <v>2.4390000000000001</v>
      </c>
      <c r="O1952" s="69">
        <v>99</v>
      </c>
      <c r="P1952" s="181">
        <f t="shared" si="150"/>
        <v>3.6356435643564358</v>
      </c>
      <c r="Q1952" s="77" t="s">
        <v>12072</v>
      </c>
      <c r="V1952" s="84">
        <v>0.46180555555555558</v>
      </c>
      <c r="W1952" s="85">
        <v>0.625</v>
      </c>
      <c r="X1952" s="86">
        <f t="shared" si="151"/>
        <v>0.16319444444444442</v>
      </c>
    </row>
    <row r="1953" spans="1:24" x14ac:dyDescent="0.3">
      <c r="A1953" s="44" t="s">
        <v>12081</v>
      </c>
      <c r="B1953" s="68" t="s">
        <v>5848</v>
      </c>
      <c r="C1953" s="2" t="s">
        <v>1</v>
      </c>
      <c r="D1953" s="2">
        <v>48</v>
      </c>
      <c r="E1953" s="6">
        <v>26216</v>
      </c>
      <c r="F1953" s="7">
        <v>43998.642951388887</v>
      </c>
      <c r="G1953" s="69" t="s">
        <v>4</v>
      </c>
      <c r="H1953" s="68">
        <v>1222</v>
      </c>
      <c r="I1953" s="93">
        <f t="shared" si="148"/>
        <v>12.22</v>
      </c>
      <c r="J1953" s="93">
        <v>3.6589999999999998</v>
      </c>
      <c r="K1953" s="69">
        <v>100</v>
      </c>
      <c r="L1953" s="68">
        <v>364</v>
      </c>
      <c r="M1953" s="93">
        <f t="shared" si="149"/>
        <v>3.64</v>
      </c>
      <c r="N1953" s="93">
        <v>1.79</v>
      </c>
      <c r="O1953" s="69">
        <v>100</v>
      </c>
      <c r="P1953" s="181">
        <f t="shared" si="150"/>
        <v>3.3571428571428572</v>
      </c>
      <c r="Q1953" s="77" t="s">
        <v>12062</v>
      </c>
      <c r="V1953" s="84">
        <v>0.48958333333333331</v>
      </c>
      <c r="W1953" s="85">
        <v>0.64583333333333337</v>
      </c>
      <c r="X1953" s="86">
        <f t="shared" si="151"/>
        <v>0.15625000000000006</v>
      </c>
    </row>
    <row r="1954" spans="1:24" x14ac:dyDescent="0.3">
      <c r="A1954" s="44" t="s">
        <v>12082</v>
      </c>
      <c r="B1954" s="68" t="s">
        <v>12083</v>
      </c>
      <c r="C1954" s="2" t="s">
        <v>1</v>
      </c>
      <c r="D1954" s="2">
        <v>34</v>
      </c>
      <c r="E1954" s="6">
        <v>31284</v>
      </c>
      <c r="F1954" s="7">
        <v>43998.657384259262</v>
      </c>
      <c r="G1954" s="69" t="s">
        <v>4</v>
      </c>
      <c r="H1954" s="68">
        <v>1106</v>
      </c>
      <c r="I1954" s="93">
        <f t="shared" si="148"/>
        <v>11.171717171717171</v>
      </c>
      <c r="J1954" s="93">
        <v>3.5049999999999999</v>
      </c>
      <c r="K1954" s="69">
        <v>99</v>
      </c>
      <c r="L1954" s="68">
        <v>265</v>
      </c>
      <c r="M1954" s="93">
        <f t="shared" si="149"/>
        <v>2.6767676767676769</v>
      </c>
      <c r="N1954" s="93">
        <v>1.823</v>
      </c>
      <c r="O1954" s="69">
        <v>99</v>
      </c>
      <c r="P1954" s="181">
        <f t="shared" si="150"/>
        <v>4.1735849056603769</v>
      </c>
      <c r="Q1954" s="77" t="s">
        <v>12062</v>
      </c>
      <c r="V1954" s="84">
        <v>0.4916666666666667</v>
      </c>
      <c r="W1954" s="85">
        <v>0.65972222222222221</v>
      </c>
      <c r="X1954" s="86">
        <f t="shared" si="151"/>
        <v>0.16805555555555551</v>
      </c>
    </row>
    <row r="1955" spans="1:24" x14ac:dyDescent="0.3">
      <c r="A1955" s="44" t="s">
        <v>12084</v>
      </c>
      <c r="B1955" s="68" t="s">
        <v>12085</v>
      </c>
      <c r="C1955" s="2" t="s">
        <v>6</v>
      </c>
      <c r="D1955" s="2">
        <v>67</v>
      </c>
      <c r="E1955" s="6">
        <v>19516</v>
      </c>
      <c r="F1955" s="7">
        <v>43998.684201388889</v>
      </c>
      <c r="G1955" s="69" t="s">
        <v>4</v>
      </c>
      <c r="H1955" s="68">
        <v>1100</v>
      </c>
      <c r="I1955" s="93">
        <f t="shared" si="148"/>
        <v>11.111111111111111</v>
      </c>
      <c r="J1955" s="93">
        <v>3.2919999999999998</v>
      </c>
      <c r="K1955" s="69">
        <v>99</v>
      </c>
      <c r="L1955" s="68">
        <v>568</v>
      </c>
      <c r="M1955" s="93">
        <f t="shared" si="149"/>
        <v>5.737373737373737</v>
      </c>
      <c r="N1955" s="93">
        <v>2.0630000000000002</v>
      </c>
      <c r="O1955" s="69">
        <v>99</v>
      </c>
      <c r="P1955" s="181">
        <f t="shared" si="150"/>
        <v>1.9366197183098592</v>
      </c>
      <c r="Q1955" s="77" t="s">
        <v>12062</v>
      </c>
      <c r="V1955" s="84">
        <v>0.53125</v>
      </c>
      <c r="W1955" s="85">
        <v>0.68402777777777779</v>
      </c>
      <c r="X1955" s="86">
        <f t="shared" si="151"/>
        <v>0.15277777777777779</v>
      </c>
    </row>
    <row r="1956" spans="1:24" x14ac:dyDescent="0.3">
      <c r="A1956" s="44" t="s">
        <v>12086</v>
      </c>
      <c r="B1956" s="68" t="s">
        <v>189</v>
      </c>
      <c r="C1956" s="2" t="s">
        <v>1</v>
      </c>
      <c r="D1956" s="2">
        <v>66</v>
      </c>
      <c r="E1956" s="6">
        <v>19573</v>
      </c>
      <c r="F1956" s="7">
        <v>43999.518611111111</v>
      </c>
      <c r="G1956" s="69" t="s">
        <v>4</v>
      </c>
      <c r="H1956" s="68">
        <v>2081</v>
      </c>
      <c r="I1956" s="93">
        <f t="shared" si="148"/>
        <v>20.81</v>
      </c>
      <c r="J1956" s="93">
        <v>4.8760000000000003</v>
      </c>
      <c r="K1956" s="69">
        <v>100</v>
      </c>
      <c r="L1956" s="68">
        <v>564</v>
      </c>
      <c r="M1956" s="93">
        <f t="shared" si="149"/>
        <v>5.64</v>
      </c>
      <c r="N1956" s="93">
        <v>2.456</v>
      </c>
      <c r="O1956" s="69">
        <v>100</v>
      </c>
      <c r="P1956" s="181">
        <f t="shared" si="150"/>
        <v>3.6897163120567376</v>
      </c>
      <c r="Q1956" s="77" t="s">
        <v>12062</v>
      </c>
      <c r="V1956" s="84">
        <v>0.37777777777777777</v>
      </c>
      <c r="W1956" s="85">
        <v>0.52083333333333337</v>
      </c>
      <c r="X1956" s="86">
        <f t="shared" si="151"/>
        <v>0.1430555555555556</v>
      </c>
    </row>
    <row r="1957" spans="1:24" x14ac:dyDescent="0.3">
      <c r="A1957" s="44" t="s">
        <v>12087</v>
      </c>
      <c r="B1957" s="68" t="s">
        <v>12088</v>
      </c>
      <c r="C1957" s="2" t="s">
        <v>6</v>
      </c>
      <c r="D1957" s="2">
        <v>51</v>
      </c>
      <c r="E1957" s="6">
        <v>25288</v>
      </c>
      <c r="F1957" s="7">
        <v>43999.538715277777</v>
      </c>
      <c r="G1957" s="69" t="s">
        <v>4</v>
      </c>
      <c r="H1957" s="68">
        <v>855</v>
      </c>
      <c r="I1957" s="93">
        <f t="shared" si="148"/>
        <v>8.5500000000000007</v>
      </c>
      <c r="J1957" s="93">
        <v>3.371</v>
      </c>
      <c r="K1957" s="69">
        <v>100</v>
      </c>
      <c r="L1957" s="68">
        <v>271</v>
      </c>
      <c r="M1957" s="93">
        <f t="shared" si="149"/>
        <v>2.71</v>
      </c>
      <c r="N1957" s="93">
        <v>1.788</v>
      </c>
      <c r="O1957" s="69">
        <v>100</v>
      </c>
      <c r="P1957" s="181">
        <f t="shared" si="150"/>
        <v>3.1549815498154983</v>
      </c>
      <c r="Q1957" s="77" t="s">
        <v>12062</v>
      </c>
      <c r="V1957" s="84">
        <v>0.38194444444444442</v>
      </c>
      <c r="W1957" s="85">
        <v>0.53472222222222221</v>
      </c>
      <c r="X1957" s="86">
        <f t="shared" si="151"/>
        <v>0.15277777777777779</v>
      </c>
    </row>
    <row r="1958" spans="1:24" x14ac:dyDescent="0.3">
      <c r="A1958" s="44" t="s">
        <v>12089</v>
      </c>
      <c r="B1958" s="68" t="s">
        <v>7424</v>
      </c>
      <c r="C1958" s="2" t="s">
        <v>1</v>
      </c>
      <c r="D1958" s="2">
        <v>53</v>
      </c>
      <c r="E1958" s="6">
        <v>24590</v>
      </c>
      <c r="F1958" s="7">
        <v>43999.550324074073</v>
      </c>
      <c r="G1958" s="69" t="s">
        <v>4</v>
      </c>
      <c r="H1958" s="68">
        <v>1393</v>
      </c>
      <c r="I1958" s="93">
        <f t="shared" si="148"/>
        <v>14.070707070707071</v>
      </c>
      <c r="J1958" s="93">
        <v>4.0890000000000004</v>
      </c>
      <c r="K1958" s="69">
        <v>99</v>
      </c>
      <c r="L1958" s="68">
        <v>321</v>
      </c>
      <c r="M1958" s="93">
        <f t="shared" si="149"/>
        <v>3.2424242424242422</v>
      </c>
      <c r="N1958" s="93">
        <v>1.629</v>
      </c>
      <c r="O1958" s="69">
        <v>99</v>
      </c>
      <c r="P1958" s="181">
        <f t="shared" si="150"/>
        <v>4.3395638629283493</v>
      </c>
      <c r="Q1958" s="77" t="s">
        <v>12062</v>
      </c>
      <c r="V1958" s="84">
        <v>0.38680555555555557</v>
      </c>
      <c r="W1958" s="85">
        <v>0.55208333333333337</v>
      </c>
      <c r="X1958" s="86">
        <f t="shared" si="151"/>
        <v>0.1652777777777778</v>
      </c>
    </row>
    <row r="1959" spans="1:24" x14ac:dyDescent="0.3">
      <c r="A1959" s="44" t="s">
        <v>12090</v>
      </c>
      <c r="B1959" s="68" t="s">
        <v>10403</v>
      </c>
      <c r="C1959" s="2" t="s">
        <v>1</v>
      </c>
      <c r="D1959" s="2">
        <v>60</v>
      </c>
      <c r="E1959" s="6">
        <v>22055</v>
      </c>
      <c r="F1959" s="7">
        <v>43999.561296296299</v>
      </c>
      <c r="G1959" s="69" t="s">
        <v>4</v>
      </c>
      <c r="H1959" s="68">
        <v>1753</v>
      </c>
      <c r="I1959" s="93">
        <f t="shared" si="148"/>
        <v>17.707070707070706</v>
      </c>
      <c r="J1959" s="93">
        <v>4.1159999999999997</v>
      </c>
      <c r="K1959" s="69">
        <v>99</v>
      </c>
      <c r="L1959" s="68">
        <v>529</v>
      </c>
      <c r="M1959" s="93">
        <f t="shared" si="149"/>
        <v>5.3434343434343434</v>
      </c>
      <c r="N1959" s="93">
        <v>2.3610000000000002</v>
      </c>
      <c r="O1959" s="69">
        <v>99</v>
      </c>
      <c r="P1959" s="181">
        <f t="shared" si="150"/>
        <v>3.3137996219281662</v>
      </c>
      <c r="Q1959" s="77" t="s">
        <v>12062</v>
      </c>
      <c r="V1959" s="84">
        <v>0.41250000000000003</v>
      </c>
      <c r="W1959" s="85">
        <v>0.5625</v>
      </c>
      <c r="X1959" s="86">
        <f t="shared" si="151"/>
        <v>0.14999999999999997</v>
      </c>
    </row>
    <row r="1960" spans="1:24" x14ac:dyDescent="0.3">
      <c r="A1960" s="44" t="s">
        <v>12091</v>
      </c>
      <c r="B1960" s="68" t="s">
        <v>5425</v>
      </c>
      <c r="C1960" s="2" t="s">
        <v>1</v>
      </c>
      <c r="D1960" s="2">
        <v>55</v>
      </c>
      <c r="E1960" s="6">
        <v>23766</v>
      </c>
      <c r="F1960" s="7">
        <v>43999.589537037034</v>
      </c>
      <c r="G1960" s="69" t="s">
        <v>4</v>
      </c>
      <c r="H1960" s="68">
        <v>1320</v>
      </c>
      <c r="I1960" s="93">
        <f t="shared" si="148"/>
        <v>13.2</v>
      </c>
      <c r="J1960" s="93">
        <v>3.629</v>
      </c>
      <c r="K1960" s="69">
        <v>100</v>
      </c>
      <c r="L1960" s="68">
        <v>296</v>
      </c>
      <c r="M1960" s="93">
        <f t="shared" si="149"/>
        <v>2.96</v>
      </c>
      <c r="N1960" s="93">
        <v>1.825</v>
      </c>
      <c r="O1960" s="69">
        <v>100</v>
      </c>
      <c r="P1960" s="181">
        <f t="shared" si="150"/>
        <v>4.4594594594594597</v>
      </c>
      <c r="Q1960" s="77" t="s">
        <v>12062</v>
      </c>
      <c r="V1960" s="84">
        <v>0.42638888888888887</v>
      </c>
      <c r="W1960" s="85">
        <v>0.59027777777777779</v>
      </c>
      <c r="X1960" s="86">
        <f t="shared" si="151"/>
        <v>0.16388888888888892</v>
      </c>
    </row>
    <row r="1961" spans="1:24" x14ac:dyDescent="0.3">
      <c r="A1961" s="44" t="s">
        <v>12092</v>
      </c>
      <c r="B1961" s="68" t="s">
        <v>12093</v>
      </c>
      <c r="C1961" s="2" t="s">
        <v>6</v>
      </c>
      <c r="D1961" s="2">
        <v>60</v>
      </c>
      <c r="E1961" s="6">
        <v>21736</v>
      </c>
      <c r="F1961" s="7">
        <v>43999.599733796298</v>
      </c>
      <c r="G1961" s="69" t="s">
        <v>4</v>
      </c>
      <c r="H1961" s="68">
        <v>1497</v>
      </c>
      <c r="I1961" s="93">
        <f t="shared" si="148"/>
        <v>14.97</v>
      </c>
      <c r="J1961" s="93">
        <v>4.3449999999999998</v>
      </c>
      <c r="K1961" s="69">
        <v>100</v>
      </c>
      <c r="L1961" s="68">
        <v>337</v>
      </c>
      <c r="M1961" s="93">
        <f t="shared" si="149"/>
        <v>3.37</v>
      </c>
      <c r="N1961" s="93">
        <v>1.9930000000000001</v>
      </c>
      <c r="O1961" s="69">
        <v>100</v>
      </c>
      <c r="P1961" s="181">
        <f t="shared" si="150"/>
        <v>4.4421364985163203</v>
      </c>
      <c r="Q1961" s="77" t="s">
        <v>12062</v>
      </c>
      <c r="V1961" s="84">
        <v>0.44027777777777777</v>
      </c>
      <c r="W1961" s="85">
        <v>0.60069444444444442</v>
      </c>
      <c r="X1961" s="86">
        <f t="shared" si="151"/>
        <v>0.16041666666666665</v>
      </c>
    </row>
    <row r="1962" spans="1:24" x14ac:dyDescent="0.3">
      <c r="A1962" s="44" t="s">
        <v>12094</v>
      </c>
      <c r="B1962" s="68" t="s">
        <v>12095</v>
      </c>
      <c r="C1962" s="2" t="s">
        <v>1</v>
      </c>
      <c r="D1962" s="2">
        <v>66</v>
      </c>
      <c r="E1962" s="6">
        <v>19890</v>
      </c>
      <c r="F1962" s="7">
        <v>43999.611134259256</v>
      </c>
      <c r="G1962" s="69" t="s">
        <v>4</v>
      </c>
      <c r="H1962" s="68">
        <v>1482</v>
      </c>
      <c r="I1962" s="93">
        <f t="shared" si="148"/>
        <v>14.82</v>
      </c>
      <c r="J1962" s="93">
        <v>4.4800000000000004</v>
      </c>
      <c r="K1962" s="69">
        <v>100</v>
      </c>
      <c r="L1962" s="68">
        <v>343</v>
      </c>
      <c r="M1962" s="93">
        <f t="shared" si="149"/>
        <v>3.43</v>
      </c>
      <c r="N1962" s="93">
        <v>1.855</v>
      </c>
      <c r="O1962" s="69">
        <v>100</v>
      </c>
      <c r="P1962" s="181">
        <f t="shared" si="150"/>
        <v>4.3206997084548107</v>
      </c>
      <c r="Q1962" s="77" t="s">
        <v>12062</v>
      </c>
      <c r="V1962" s="84">
        <v>0.49374999999999997</v>
      </c>
      <c r="W1962" s="85">
        <v>0.61111111111111105</v>
      </c>
      <c r="X1962" s="86">
        <f t="shared" si="151"/>
        <v>0.11736111111111108</v>
      </c>
    </row>
    <row r="1963" spans="1:24" x14ac:dyDescent="0.3">
      <c r="A1963" s="44" t="s">
        <v>12096</v>
      </c>
      <c r="B1963" s="68" t="s">
        <v>6925</v>
      </c>
      <c r="C1963" s="2" t="s">
        <v>1</v>
      </c>
      <c r="D1963" s="2">
        <v>45</v>
      </c>
      <c r="E1963" s="6">
        <v>27388</v>
      </c>
      <c r="F1963" s="7">
        <v>43999.629583333335</v>
      </c>
      <c r="G1963" s="69" t="s">
        <v>4</v>
      </c>
      <c r="H1963" s="68">
        <v>1237</v>
      </c>
      <c r="I1963" s="93">
        <f t="shared" si="148"/>
        <v>12.494949494949495</v>
      </c>
      <c r="J1963" s="93">
        <v>3.64</v>
      </c>
      <c r="K1963" s="69">
        <v>99</v>
      </c>
      <c r="L1963" s="68">
        <v>309</v>
      </c>
      <c r="M1963" s="93">
        <f t="shared" si="149"/>
        <v>3.1212121212121211</v>
      </c>
      <c r="N1963" s="93">
        <v>1.655</v>
      </c>
      <c r="O1963" s="69">
        <v>99</v>
      </c>
      <c r="P1963" s="181">
        <f t="shared" si="150"/>
        <v>4.0032362459546924</v>
      </c>
      <c r="Q1963" s="77" t="s">
        <v>12062</v>
      </c>
      <c r="V1963" s="84">
        <v>0.4680555555555555</v>
      </c>
      <c r="W1963" s="85">
        <v>0.63194444444444442</v>
      </c>
      <c r="X1963" s="86">
        <f t="shared" si="151"/>
        <v>0.16388888888888892</v>
      </c>
    </row>
    <row r="1964" spans="1:24" x14ac:dyDescent="0.3">
      <c r="A1964" s="44" t="s">
        <v>2784</v>
      </c>
      <c r="B1964" s="68" t="s">
        <v>1642</v>
      </c>
      <c r="C1964" s="2" t="s">
        <v>1</v>
      </c>
      <c r="D1964" s="2">
        <v>76</v>
      </c>
      <c r="E1964" s="6">
        <v>16195</v>
      </c>
      <c r="F1964" s="7">
        <v>43999.64266203704</v>
      </c>
      <c r="G1964" s="69" t="s">
        <v>4</v>
      </c>
      <c r="H1964" s="68">
        <v>1565</v>
      </c>
      <c r="I1964" s="93">
        <f t="shared" si="148"/>
        <v>15.65</v>
      </c>
      <c r="J1964" s="93">
        <v>4.407</v>
      </c>
      <c r="K1964" s="69">
        <v>100</v>
      </c>
      <c r="L1964" s="68">
        <v>484</v>
      </c>
      <c r="M1964" s="93">
        <f t="shared" si="149"/>
        <v>4.84</v>
      </c>
      <c r="N1964" s="93">
        <v>2.573</v>
      </c>
      <c r="O1964" s="69">
        <v>100</v>
      </c>
      <c r="P1964" s="181">
        <f t="shared" si="150"/>
        <v>3.2334710743801653</v>
      </c>
      <c r="Q1964" s="77" t="s">
        <v>12062</v>
      </c>
      <c r="V1964" s="84">
        <v>0.49374999999999997</v>
      </c>
      <c r="W1964" s="85">
        <v>0.64236111111111105</v>
      </c>
      <c r="X1964" s="86">
        <f t="shared" si="151"/>
        <v>0.14861111111111108</v>
      </c>
    </row>
    <row r="1965" spans="1:24" x14ac:dyDescent="0.3">
      <c r="A1965" s="44" t="s">
        <v>12097</v>
      </c>
      <c r="B1965" s="68" t="s">
        <v>12098</v>
      </c>
      <c r="C1965" s="2" t="s">
        <v>6</v>
      </c>
      <c r="D1965" s="2">
        <v>54</v>
      </c>
      <c r="E1965" s="6">
        <v>24030</v>
      </c>
      <c r="F1965" s="7">
        <v>43999.659062500003</v>
      </c>
      <c r="G1965" s="69" t="s">
        <v>4</v>
      </c>
      <c r="H1965" s="68">
        <v>756</v>
      </c>
      <c r="I1965" s="93">
        <f t="shared" si="148"/>
        <v>7.56</v>
      </c>
      <c r="J1965" s="93">
        <v>2.6869999999999998</v>
      </c>
      <c r="K1965" s="69">
        <v>100</v>
      </c>
      <c r="L1965" s="68">
        <v>351</v>
      </c>
      <c r="M1965" s="93">
        <f t="shared" si="149"/>
        <v>3.51</v>
      </c>
      <c r="N1965" s="93">
        <v>1.8720000000000001</v>
      </c>
      <c r="O1965" s="69">
        <v>100</v>
      </c>
      <c r="P1965" s="181">
        <f t="shared" si="150"/>
        <v>2.1538461538461537</v>
      </c>
      <c r="Q1965" s="77" t="s">
        <v>12062</v>
      </c>
      <c r="V1965" s="84">
        <v>0.51250000000000007</v>
      </c>
      <c r="W1965" s="85">
        <v>0.65972222222222221</v>
      </c>
      <c r="X1965" s="86">
        <f t="shared" si="151"/>
        <v>0.14722222222222214</v>
      </c>
    </row>
    <row r="1966" spans="1:24" x14ac:dyDescent="0.3">
      <c r="A1966" s="44" t="s">
        <v>12099</v>
      </c>
      <c r="B1966" s="68" t="s">
        <v>12100</v>
      </c>
      <c r="C1966" s="2" t="s">
        <v>1</v>
      </c>
      <c r="D1966" s="2">
        <v>52</v>
      </c>
      <c r="E1966" s="6">
        <v>24770</v>
      </c>
      <c r="F1966" s="7">
        <v>43999.670034722221</v>
      </c>
      <c r="G1966" s="69" t="s">
        <v>4</v>
      </c>
      <c r="H1966" s="68">
        <v>1099</v>
      </c>
      <c r="I1966" s="93">
        <f t="shared" si="148"/>
        <v>11.1010101010101</v>
      </c>
      <c r="J1966" s="93">
        <v>3.5009999999999999</v>
      </c>
      <c r="K1966" s="69">
        <v>99</v>
      </c>
      <c r="L1966" s="68">
        <v>256</v>
      </c>
      <c r="M1966" s="93">
        <f t="shared" si="149"/>
        <v>2.5858585858585861</v>
      </c>
      <c r="N1966" s="93">
        <v>1.5649999999999999</v>
      </c>
      <c r="O1966" s="69">
        <v>99</v>
      </c>
      <c r="P1966" s="181">
        <f t="shared" si="150"/>
        <v>4.2929687499999991</v>
      </c>
      <c r="Q1966" s="77" t="s">
        <v>12101</v>
      </c>
      <c r="V1966" s="84">
        <v>0.5083333333333333</v>
      </c>
      <c r="W1966" s="85">
        <v>0.67013888888888884</v>
      </c>
      <c r="X1966" s="86">
        <f t="shared" si="151"/>
        <v>0.16180555555555554</v>
      </c>
    </row>
    <row r="1967" spans="1:24" x14ac:dyDescent="0.3">
      <c r="A1967" s="44" t="s">
        <v>12102</v>
      </c>
      <c r="B1967" s="68" t="s">
        <v>517</v>
      </c>
      <c r="C1967" s="2" t="s">
        <v>1</v>
      </c>
      <c r="D1967" s="2">
        <v>45</v>
      </c>
      <c r="E1967" s="6">
        <v>27261</v>
      </c>
      <c r="F1967" s="7">
        <v>44000.52065972222</v>
      </c>
      <c r="G1967" s="69" t="s">
        <v>4</v>
      </c>
      <c r="H1967" s="68">
        <v>1548</v>
      </c>
      <c r="I1967" s="93">
        <f t="shared" si="148"/>
        <v>15.636363636363637</v>
      </c>
      <c r="J1967" s="93">
        <v>4.4729999999999999</v>
      </c>
      <c r="K1967" s="69">
        <v>99</v>
      </c>
      <c r="L1967" s="68">
        <v>428</v>
      </c>
      <c r="M1967" s="93">
        <f t="shared" si="149"/>
        <v>4.3232323232323235</v>
      </c>
      <c r="N1967" s="93">
        <v>2.0590000000000002</v>
      </c>
      <c r="O1967" s="69">
        <v>99</v>
      </c>
      <c r="P1967" s="181">
        <f t="shared" si="150"/>
        <v>3.6168224299065419</v>
      </c>
      <c r="Q1967" s="77" t="s">
        <v>12101</v>
      </c>
      <c r="V1967" s="84">
        <v>0.38194444444444442</v>
      </c>
      <c r="W1967" s="85">
        <v>0.52083333333333337</v>
      </c>
      <c r="X1967" s="86">
        <f t="shared" si="151"/>
        <v>0.13888888888888895</v>
      </c>
    </row>
    <row r="1968" spans="1:24" x14ac:dyDescent="0.3">
      <c r="A1968" s="44" t="s">
        <v>12103</v>
      </c>
      <c r="B1968" s="68" t="s">
        <v>12104</v>
      </c>
      <c r="C1968" s="2" t="s">
        <v>6</v>
      </c>
      <c r="D1968" s="2">
        <v>82</v>
      </c>
      <c r="E1968" s="6">
        <v>14021</v>
      </c>
      <c r="F1968" s="7">
        <v>44000.538217592592</v>
      </c>
      <c r="G1968" s="69" t="s">
        <v>4</v>
      </c>
      <c r="H1968" s="68">
        <v>1799</v>
      </c>
      <c r="I1968" s="93">
        <f t="shared" si="148"/>
        <v>18.171717171717173</v>
      </c>
      <c r="J1968" s="93">
        <v>4.9359999999999999</v>
      </c>
      <c r="K1968" s="69">
        <v>99</v>
      </c>
      <c r="L1968" s="68">
        <v>703</v>
      </c>
      <c r="M1968" s="93">
        <f t="shared" si="149"/>
        <v>7.1010101010101012</v>
      </c>
      <c r="N1968" s="93">
        <v>2.452</v>
      </c>
      <c r="O1968" s="69">
        <v>99</v>
      </c>
      <c r="P1968" s="181">
        <f t="shared" si="150"/>
        <v>2.559032716927454</v>
      </c>
      <c r="Q1968" s="77" t="s">
        <v>12101</v>
      </c>
      <c r="V1968" s="84">
        <v>0.39305555555555555</v>
      </c>
      <c r="W1968" s="85">
        <v>0.53819444444444442</v>
      </c>
      <c r="X1968" s="86">
        <f t="shared" si="151"/>
        <v>0.14513888888888887</v>
      </c>
    </row>
    <row r="1969" spans="1:24" x14ac:dyDescent="0.3">
      <c r="A1969" s="44" t="s">
        <v>12105</v>
      </c>
      <c r="B1969" s="68" t="s">
        <v>12106</v>
      </c>
      <c r="C1969" s="2" t="s">
        <v>6</v>
      </c>
      <c r="D1969" s="2">
        <v>78</v>
      </c>
      <c r="E1969" s="6">
        <v>15459</v>
      </c>
      <c r="F1969" s="7">
        <v>44000.555358796293</v>
      </c>
      <c r="G1969" s="69" t="s">
        <v>4</v>
      </c>
      <c r="H1969" s="68">
        <v>2367</v>
      </c>
      <c r="I1969" s="93">
        <f t="shared" si="148"/>
        <v>23.67</v>
      </c>
      <c r="J1969" s="93">
        <v>4.4269999999999996</v>
      </c>
      <c r="K1969" s="69">
        <v>100</v>
      </c>
      <c r="L1969" s="68">
        <v>487</v>
      </c>
      <c r="M1969" s="93">
        <f t="shared" si="149"/>
        <v>4.87</v>
      </c>
      <c r="N1969" s="93">
        <v>2.0630000000000002</v>
      </c>
      <c r="O1969" s="69">
        <v>100</v>
      </c>
      <c r="P1969" s="181">
        <f t="shared" si="150"/>
        <v>4.8603696098562628</v>
      </c>
      <c r="Q1969" s="77" t="s">
        <v>12101</v>
      </c>
      <c r="V1969" s="84">
        <v>0.37708333333333338</v>
      </c>
      <c r="W1969" s="85">
        <v>0.55555555555555558</v>
      </c>
      <c r="X1969" s="86">
        <f t="shared" si="151"/>
        <v>0.1784722222222222</v>
      </c>
    </row>
    <row r="1970" spans="1:24" x14ac:dyDescent="0.3">
      <c r="A1970" s="44" t="s">
        <v>12107</v>
      </c>
      <c r="B1970" s="68" t="s">
        <v>12108</v>
      </c>
      <c r="C1970" s="2" t="s">
        <v>1</v>
      </c>
      <c r="D1970" s="2">
        <v>49</v>
      </c>
      <c r="E1970" s="6">
        <v>25981</v>
      </c>
      <c r="F1970" s="7">
        <v>44000.568923611114</v>
      </c>
      <c r="G1970" s="69" t="s">
        <v>4</v>
      </c>
      <c r="H1970" s="68">
        <v>1489</v>
      </c>
      <c r="I1970" s="93">
        <f t="shared" si="148"/>
        <v>15.04040404040404</v>
      </c>
      <c r="J1970" s="93">
        <v>3.7930000000000001</v>
      </c>
      <c r="K1970" s="69">
        <v>99</v>
      </c>
      <c r="L1970" s="68">
        <v>373</v>
      </c>
      <c r="M1970" s="93">
        <f t="shared" si="149"/>
        <v>3.7676767676767677</v>
      </c>
      <c r="N1970" s="93">
        <v>2.0739999999999998</v>
      </c>
      <c r="O1970" s="69">
        <v>99</v>
      </c>
      <c r="P1970" s="181">
        <f t="shared" si="150"/>
        <v>3.9919571045576405</v>
      </c>
      <c r="Q1970" s="77" t="s">
        <v>12101</v>
      </c>
      <c r="V1970" s="84">
        <v>0.41666666666666669</v>
      </c>
      <c r="W1970" s="85">
        <v>0.56944444444444442</v>
      </c>
      <c r="X1970" s="86">
        <f t="shared" si="151"/>
        <v>0.15277777777777773</v>
      </c>
    </row>
    <row r="1971" spans="1:24" x14ac:dyDescent="0.3">
      <c r="A1971" s="44" t="s">
        <v>12109</v>
      </c>
      <c r="B1971" s="68" t="s">
        <v>12110</v>
      </c>
      <c r="C1971" s="2" t="s">
        <v>6</v>
      </c>
      <c r="D1971" s="2">
        <v>50</v>
      </c>
      <c r="E1971" s="6">
        <v>25406</v>
      </c>
      <c r="F1971" s="7">
        <v>44000.579930555556</v>
      </c>
      <c r="G1971" s="69" t="s">
        <v>4</v>
      </c>
      <c r="H1971" s="68">
        <v>1205</v>
      </c>
      <c r="I1971" s="93">
        <f t="shared" si="148"/>
        <v>12.171717171717171</v>
      </c>
      <c r="J1971" s="93">
        <v>3.665</v>
      </c>
      <c r="K1971" s="69">
        <v>99</v>
      </c>
      <c r="L1971" s="68">
        <v>305</v>
      </c>
      <c r="M1971" s="93">
        <f t="shared" si="149"/>
        <v>3.0808080808080809</v>
      </c>
      <c r="N1971" s="93">
        <v>1.931</v>
      </c>
      <c r="O1971" s="69">
        <v>99</v>
      </c>
      <c r="P1971" s="181">
        <f t="shared" si="150"/>
        <v>3.9508196721311473</v>
      </c>
      <c r="Q1971" s="77" t="s">
        <v>12101</v>
      </c>
      <c r="V1971" s="84">
        <v>0.43541666666666662</v>
      </c>
      <c r="W1971" s="85">
        <v>0.57986111111111105</v>
      </c>
      <c r="X1971" s="86">
        <f t="shared" si="151"/>
        <v>0.14444444444444443</v>
      </c>
    </row>
    <row r="1972" spans="1:24" x14ac:dyDescent="0.3">
      <c r="A1972" s="44" t="s">
        <v>12111</v>
      </c>
      <c r="B1972" s="68" t="s">
        <v>435</v>
      </c>
      <c r="C1972" s="2" t="s">
        <v>1</v>
      </c>
      <c r="D1972" s="2">
        <v>59</v>
      </c>
      <c r="E1972" s="6">
        <v>22087</v>
      </c>
      <c r="F1972" s="7">
        <v>44000.591400462959</v>
      </c>
      <c r="G1972" s="69" t="s">
        <v>4</v>
      </c>
      <c r="H1972" s="68">
        <v>1813</v>
      </c>
      <c r="I1972" s="93">
        <f t="shared" si="148"/>
        <v>18.13</v>
      </c>
      <c r="J1972" s="93">
        <v>4.3239999999999998</v>
      </c>
      <c r="K1972" s="69">
        <v>100</v>
      </c>
      <c r="L1972" s="68">
        <v>552</v>
      </c>
      <c r="M1972" s="93">
        <f t="shared" si="149"/>
        <v>5.52</v>
      </c>
      <c r="N1972" s="93">
        <v>2.4060000000000001</v>
      </c>
      <c r="O1972" s="69">
        <v>100</v>
      </c>
      <c r="P1972" s="181">
        <f t="shared" si="150"/>
        <v>3.2844202898550727</v>
      </c>
      <c r="Q1972" s="77" t="s">
        <v>12101</v>
      </c>
      <c r="V1972" s="84">
        <v>0.45208333333333334</v>
      </c>
      <c r="W1972" s="85">
        <v>0.59027777777777779</v>
      </c>
      <c r="X1972" s="86">
        <f t="shared" si="151"/>
        <v>0.13819444444444445</v>
      </c>
    </row>
    <row r="1973" spans="1:24" x14ac:dyDescent="0.3">
      <c r="A1973" s="44" t="s">
        <v>12112</v>
      </c>
      <c r="B1973" s="68" t="s">
        <v>632</v>
      </c>
      <c r="C1973" s="2" t="s">
        <v>1</v>
      </c>
      <c r="D1973" s="2">
        <v>40</v>
      </c>
      <c r="E1973" s="6">
        <v>29052</v>
      </c>
      <c r="F1973" s="7">
        <v>44000.6174537037</v>
      </c>
      <c r="G1973" s="69" t="s">
        <v>4</v>
      </c>
      <c r="H1973" s="68">
        <v>1550</v>
      </c>
      <c r="I1973" s="93">
        <f t="shared" si="148"/>
        <v>15.656565656565656</v>
      </c>
      <c r="J1973" s="93">
        <v>4.133</v>
      </c>
      <c r="K1973" s="69">
        <v>99</v>
      </c>
      <c r="L1973" s="68">
        <v>424</v>
      </c>
      <c r="M1973" s="93">
        <f t="shared" si="149"/>
        <v>4.2828282828282829</v>
      </c>
      <c r="N1973" s="93">
        <v>2.1429999999999998</v>
      </c>
      <c r="O1973" s="69">
        <v>99</v>
      </c>
      <c r="P1973" s="181">
        <f t="shared" si="150"/>
        <v>3.6556603773584904</v>
      </c>
      <c r="Q1973" s="77" t="s">
        <v>12101</v>
      </c>
      <c r="V1973" s="84">
        <v>0.46736111111111112</v>
      </c>
      <c r="W1973" s="85">
        <v>0.61458333333333337</v>
      </c>
      <c r="X1973" s="86">
        <f t="shared" si="151"/>
        <v>0.14722222222222225</v>
      </c>
    </row>
    <row r="1974" spans="1:24" x14ac:dyDescent="0.3">
      <c r="A1974" s="44" t="s">
        <v>12113</v>
      </c>
      <c r="B1974" s="68" t="s">
        <v>6629</v>
      </c>
      <c r="C1974" s="2" t="s">
        <v>1</v>
      </c>
      <c r="D1974" s="2">
        <v>57</v>
      </c>
      <c r="E1974" s="6">
        <v>22854</v>
      </c>
      <c r="F1974" s="7">
        <v>44000.629606481481</v>
      </c>
      <c r="G1974" s="69" t="s">
        <v>4</v>
      </c>
      <c r="H1974" s="68">
        <v>2825</v>
      </c>
      <c r="I1974" s="93">
        <f t="shared" si="148"/>
        <v>28.25</v>
      </c>
      <c r="J1974" s="93">
        <v>6.0759999999999996</v>
      </c>
      <c r="K1974" s="69">
        <v>100</v>
      </c>
      <c r="L1974" s="68">
        <v>347</v>
      </c>
      <c r="M1974" s="93">
        <f t="shared" si="149"/>
        <v>3.47</v>
      </c>
      <c r="N1974" s="93">
        <v>1.962</v>
      </c>
      <c r="O1974" s="69">
        <v>100</v>
      </c>
      <c r="P1974" s="181">
        <f t="shared" si="150"/>
        <v>8.141210374639769</v>
      </c>
      <c r="Q1974" s="77" t="s">
        <v>12101</v>
      </c>
      <c r="V1974" s="84">
        <v>0.4909722222222222</v>
      </c>
      <c r="W1974" s="85">
        <v>0.63194444444444442</v>
      </c>
      <c r="X1974" s="86">
        <f t="shared" si="151"/>
        <v>0.14097222222222222</v>
      </c>
    </row>
    <row r="1975" spans="1:24" x14ac:dyDescent="0.3">
      <c r="A1975" s="44" t="s">
        <v>12114</v>
      </c>
      <c r="B1975" s="68" t="s">
        <v>7126</v>
      </c>
      <c r="C1975" s="2" t="s">
        <v>1</v>
      </c>
      <c r="D1975" s="2">
        <v>60</v>
      </c>
      <c r="E1975" s="6">
        <v>21873</v>
      </c>
      <c r="F1975" s="7">
        <v>44000.639826388891</v>
      </c>
      <c r="G1975" s="69" t="s">
        <v>4</v>
      </c>
      <c r="H1975" s="68">
        <v>1728</v>
      </c>
      <c r="I1975" s="93">
        <f t="shared" si="148"/>
        <v>17.454545454545453</v>
      </c>
      <c r="J1975" s="93">
        <v>5.0190000000000001</v>
      </c>
      <c r="K1975" s="69">
        <v>99</v>
      </c>
      <c r="L1975" s="68">
        <v>295</v>
      </c>
      <c r="M1975" s="93">
        <f t="shared" si="149"/>
        <v>2.9797979797979797</v>
      </c>
      <c r="N1975" s="93">
        <v>1.714</v>
      </c>
      <c r="O1975" s="69">
        <v>99</v>
      </c>
      <c r="P1975" s="181">
        <f t="shared" si="150"/>
        <v>5.8576271186440678</v>
      </c>
      <c r="Q1975" s="77" t="s">
        <v>12101</v>
      </c>
      <c r="V1975" s="84">
        <v>0.49305555555555558</v>
      </c>
      <c r="W1975" s="85">
        <v>0.64236111111111105</v>
      </c>
      <c r="X1975" s="86">
        <f t="shared" si="151"/>
        <v>0.14930555555555547</v>
      </c>
    </row>
    <row r="1976" spans="1:24" x14ac:dyDescent="0.3">
      <c r="A1976" s="44" t="s">
        <v>12115</v>
      </c>
      <c r="B1976" s="68" t="s">
        <v>1154</v>
      </c>
      <c r="C1976" s="2" t="s">
        <v>1</v>
      </c>
      <c r="D1976" s="2">
        <v>47</v>
      </c>
      <c r="E1976" s="6">
        <v>26717</v>
      </c>
      <c r="F1976" s="7">
        <v>44000.658368055556</v>
      </c>
      <c r="G1976" s="69" t="s">
        <v>4</v>
      </c>
      <c r="H1976" s="68">
        <v>1028</v>
      </c>
      <c r="I1976" s="93">
        <f t="shared" si="148"/>
        <v>10.383838383838384</v>
      </c>
      <c r="J1976" s="93">
        <v>3.3889999999999998</v>
      </c>
      <c r="K1976" s="69">
        <v>99</v>
      </c>
      <c r="L1976" s="68">
        <v>301</v>
      </c>
      <c r="M1976" s="93">
        <f t="shared" si="149"/>
        <v>3.0404040404040402</v>
      </c>
      <c r="N1976" s="93">
        <v>1.696</v>
      </c>
      <c r="O1976" s="69">
        <v>99</v>
      </c>
      <c r="P1976" s="181">
        <f t="shared" si="150"/>
        <v>3.4152823920265782</v>
      </c>
      <c r="Q1976" s="77" t="s">
        <v>12101</v>
      </c>
      <c r="V1976" s="84">
        <v>0.5</v>
      </c>
      <c r="W1976" s="85">
        <v>0.65972222222222221</v>
      </c>
      <c r="X1976" s="86">
        <f t="shared" si="151"/>
        <v>0.15972222222222221</v>
      </c>
    </row>
    <row r="1977" spans="1:24" x14ac:dyDescent="0.3">
      <c r="A1977" s="44" t="s">
        <v>12116</v>
      </c>
      <c r="B1977" s="68" t="s">
        <v>1566</v>
      </c>
      <c r="C1977" s="2" t="s">
        <v>1</v>
      </c>
      <c r="D1977" s="2">
        <v>66</v>
      </c>
      <c r="E1977" s="6">
        <v>19709</v>
      </c>
      <c r="F1977" s="7">
        <v>44000.6878125</v>
      </c>
      <c r="G1977" s="69" t="s">
        <v>4</v>
      </c>
      <c r="H1977" s="68">
        <v>1323</v>
      </c>
      <c r="I1977" s="93">
        <f t="shared" si="148"/>
        <v>13.363636363636363</v>
      </c>
      <c r="J1977" s="93">
        <v>3.0819999999999999</v>
      </c>
      <c r="K1977" s="69">
        <v>99</v>
      </c>
      <c r="L1977" s="68">
        <v>705</v>
      </c>
      <c r="M1977" s="93">
        <f t="shared" si="149"/>
        <v>7.1212121212121211</v>
      </c>
      <c r="N1977" s="93">
        <v>2.847</v>
      </c>
      <c r="O1977" s="69">
        <v>99</v>
      </c>
      <c r="P1977" s="181">
        <f t="shared" si="150"/>
        <v>1.876595744680851</v>
      </c>
      <c r="Q1977" s="77" t="s">
        <v>12101</v>
      </c>
      <c r="V1977" s="84">
        <v>0.56111111111111112</v>
      </c>
      <c r="W1977" s="85">
        <v>0.69097222222222221</v>
      </c>
      <c r="X1977" s="86">
        <f t="shared" si="151"/>
        <v>0.12986111111111109</v>
      </c>
    </row>
    <row r="1978" spans="1:24" x14ac:dyDescent="0.3">
      <c r="A1978" s="44" t="s">
        <v>12117</v>
      </c>
      <c r="B1978" s="68" t="s">
        <v>1091</v>
      </c>
      <c r="C1978" s="2" t="s">
        <v>1</v>
      </c>
      <c r="D1978" s="2">
        <v>42</v>
      </c>
      <c r="E1978" s="6">
        <v>28314</v>
      </c>
      <c r="F1978" s="7">
        <v>44001.518796296295</v>
      </c>
      <c r="G1978" s="69" t="s">
        <v>4</v>
      </c>
      <c r="H1978" s="68">
        <v>1401</v>
      </c>
      <c r="I1978" s="93">
        <f t="shared" si="148"/>
        <v>14.151515151515152</v>
      </c>
      <c r="J1978" s="93">
        <v>4.117</v>
      </c>
      <c r="K1978" s="69">
        <v>99</v>
      </c>
      <c r="L1978" s="68">
        <v>366</v>
      </c>
      <c r="M1978" s="93">
        <f t="shared" si="149"/>
        <v>3.6969696969696968</v>
      </c>
      <c r="N1978" s="93">
        <v>1.9239999999999999</v>
      </c>
      <c r="O1978" s="69">
        <v>99</v>
      </c>
      <c r="P1978" s="181">
        <f t="shared" si="150"/>
        <v>3.8278688524590168</v>
      </c>
      <c r="Q1978" s="77" t="s">
        <v>12101</v>
      </c>
      <c r="V1978" s="84">
        <v>0.36527777777777781</v>
      </c>
      <c r="W1978" s="85">
        <v>0.52083333333333337</v>
      </c>
      <c r="X1978" s="86">
        <f t="shared" si="151"/>
        <v>0.15555555555555556</v>
      </c>
    </row>
    <row r="1979" spans="1:24" x14ac:dyDescent="0.3">
      <c r="A1979" s="44" t="s">
        <v>12118</v>
      </c>
      <c r="B1979" s="68" t="s">
        <v>5966</v>
      </c>
      <c r="C1979" s="2" t="s">
        <v>1</v>
      </c>
      <c r="D1979" s="2">
        <v>43</v>
      </c>
      <c r="E1979" s="6">
        <v>28202</v>
      </c>
      <c r="F1979" s="7">
        <v>44001.55300925926</v>
      </c>
      <c r="G1979" s="69" t="s">
        <v>4</v>
      </c>
      <c r="H1979" s="68">
        <v>1319</v>
      </c>
      <c r="I1979" s="93">
        <f t="shared" si="148"/>
        <v>13.19</v>
      </c>
      <c r="J1979" s="93">
        <v>3.617</v>
      </c>
      <c r="K1979" s="69">
        <v>100</v>
      </c>
      <c r="L1979" s="68">
        <v>375</v>
      </c>
      <c r="M1979" s="93">
        <f t="shared" si="149"/>
        <v>3.75</v>
      </c>
      <c r="N1979" s="93">
        <v>2.129</v>
      </c>
      <c r="O1979" s="69">
        <v>100</v>
      </c>
      <c r="P1979" s="181">
        <f t="shared" si="150"/>
        <v>3.5173333333333332</v>
      </c>
      <c r="Q1979" s="77" t="s">
        <v>12101</v>
      </c>
      <c r="V1979" s="84">
        <v>0.40208333333333335</v>
      </c>
      <c r="W1979" s="85">
        <v>0.55208333333333337</v>
      </c>
      <c r="X1979" s="86">
        <f t="shared" si="151"/>
        <v>0.15000000000000002</v>
      </c>
    </row>
    <row r="1980" spans="1:24" x14ac:dyDescent="0.3">
      <c r="A1980" s="44" t="s">
        <v>4116</v>
      </c>
      <c r="B1980" s="68" t="s">
        <v>4117</v>
      </c>
      <c r="C1980" s="2" t="s">
        <v>1</v>
      </c>
      <c r="D1980" s="2">
        <v>63</v>
      </c>
      <c r="E1980" s="6">
        <v>20959</v>
      </c>
      <c r="F1980" s="7">
        <v>44001.562928240739</v>
      </c>
      <c r="G1980" s="69" t="s">
        <v>4</v>
      </c>
      <c r="H1980" s="68">
        <v>2227</v>
      </c>
      <c r="I1980" s="93">
        <f t="shared" si="148"/>
        <v>22.494949494949495</v>
      </c>
      <c r="J1980" s="93">
        <v>5.6269999999999998</v>
      </c>
      <c r="K1980" s="69">
        <v>99</v>
      </c>
      <c r="L1980" s="68">
        <v>321</v>
      </c>
      <c r="M1980" s="93">
        <f t="shared" si="149"/>
        <v>3.2424242424242422</v>
      </c>
      <c r="N1980" s="93">
        <v>2.0259999999999998</v>
      </c>
      <c r="O1980" s="69">
        <v>99</v>
      </c>
      <c r="P1980" s="181">
        <f t="shared" si="150"/>
        <v>6.9376947040498447</v>
      </c>
      <c r="Q1980" s="77" t="s">
        <v>12101</v>
      </c>
      <c r="V1980" s="84">
        <v>0.41041666666666665</v>
      </c>
      <c r="W1980" s="85">
        <v>0.5625</v>
      </c>
      <c r="X1980" s="86">
        <f t="shared" si="151"/>
        <v>0.15208333333333335</v>
      </c>
    </row>
    <row r="1981" spans="1:24" x14ac:dyDescent="0.3">
      <c r="A1981" s="44" t="s">
        <v>12119</v>
      </c>
      <c r="B1981" s="68" t="s">
        <v>632</v>
      </c>
      <c r="C1981" s="2" t="s">
        <v>1</v>
      </c>
      <c r="D1981" s="2">
        <v>50</v>
      </c>
      <c r="E1981" s="6">
        <v>25530</v>
      </c>
      <c r="F1981" s="7">
        <v>44001.572337962964</v>
      </c>
      <c r="G1981" s="69" t="s">
        <v>4</v>
      </c>
      <c r="H1981" s="68">
        <v>1457</v>
      </c>
      <c r="I1981" s="93">
        <f t="shared" si="148"/>
        <v>14.57</v>
      </c>
      <c r="J1981" s="93">
        <v>3.669</v>
      </c>
      <c r="K1981" s="69">
        <v>100</v>
      </c>
      <c r="L1981" s="68">
        <v>258</v>
      </c>
      <c r="M1981" s="93">
        <f t="shared" si="149"/>
        <v>2.58</v>
      </c>
      <c r="N1981" s="93">
        <v>1.677</v>
      </c>
      <c r="O1981" s="69">
        <v>100</v>
      </c>
      <c r="P1981" s="181">
        <f t="shared" si="150"/>
        <v>5.6472868217054266</v>
      </c>
      <c r="Q1981" s="77" t="s">
        <v>12101</v>
      </c>
      <c r="V1981" s="84">
        <v>0.37986111111111115</v>
      </c>
      <c r="W1981" s="85">
        <v>0.57291666666666663</v>
      </c>
      <c r="X1981" s="86">
        <f t="shared" si="151"/>
        <v>0.19305555555555548</v>
      </c>
    </row>
    <row r="1982" spans="1:24" x14ac:dyDescent="0.3">
      <c r="A1982" s="44" t="s">
        <v>12120</v>
      </c>
      <c r="B1982" s="68" t="s">
        <v>12121</v>
      </c>
      <c r="C1982" s="2" t="s">
        <v>1</v>
      </c>
      <c r="D1982" s="2">
        <v>61</v>
      </c>
      <c r="E1982" s="6">
        <v>21524</v>
      </c>
      <c r="F1982" s="7">
        <v>44001.584293981483</v>
      </c>
      <c r="G1982" s="69" t="s">
        <v>4</v>
      </c>
      <c r="H1982" s="68">
        <v>2042</v>
      </c>
      <c r="I1982" s="93">
        <f t="shared" si="148"/>
        <v>20.420000000000002</v>
      </c>
      <c r="J1982" s="93">
        <v>4.3490000000000002</v>
      </c>
      <c r="K1982" s="69">
        <v>100</v>
      </c>
      <c r="L1982" s="68">
        <v>416</v>
      </c>
      <c r="M1982" s="93">
        <f t="shared" si="149"/>
        <v>4.16</v>
      </c>
      <c r="N1982" s="93">
        <v>2.0089999999999999</v>
      </c>
      <c r="O1982" s="69">
        <v>100</v>
      </c>
      <c r="P1982" s="181">
        <f t="shared" si="150"/>
        <v>4.9086538461538467</v>
      </c>
      <c r="Q1982" s="77" t="s">
        <v>12101</v>
      </c>
      <c r="V1982" s="84">
        <v>0.42499999999999999</v>
      </c>
      <c r="W1982" s="85">
        <v>0.58333333333333337</v>
      </c>
      <c r="X1982" s="86">
        <f t="shared" si="151"/>
        <v>0.15833333333333338</v>
      </c>
    </row>
    <row r="1983" spans="1:24" x14ac:dyDescent="0.3">
      <c r="A1983" s="44" t="s">
        <v>12122</v>
      </c>
      <c r="B1983" s="68" t="s">
        <v>12123</v>
      </c>
      <c r="C1983" s="2" t="s">
        <v>6</v>
      </c>
      <c r="D1983" s="2">
        <v>71</v>
      </c>
      <c r="E1983" s="6">
        <v>17726</v>
      </c>
      <c r="F1983" s="7">
        <v>44001.595914351848</v>
      </c>
      <c r="G1983" s="69" t="s">
        <v>4</v>
      </c>
      <c r="H1983" s="68">
        <v>1692</v>
      </c>
      <c r="I1983" s="93">
        <f t="shared" si="148"/>
        <v>17.09090909090909</v>
      </c>
      <c r="J1983" s="93">
        <v>4.3289999999999997</v>
      </c>
      <c r="K1983" s="69">
        <v>99</v>
      </c>
      <c r="L1983" s="68">
        <v>468</v>
      </c>
      <c r="M1983" s="93">
        <f t="shared" si="149"/>
        <v>4.7272727272727275</v>
      </c>
      <c r="N1983" s="93">
        <v>2.5350000000000001</v>
      </c>
      <c r="O1983" s="69">
        <v>99</v>
      </c>
      <c r="P1983" s="181">
        <f t="shared" si="150"/>
        <v>3.615384615384615</v>
      </c>
      <c r="Q1983" s="77" t="s">
        <v>12015</v>
      </c>
      <c r="V1983" s="84">
        <v>0.44861111111111113</v>
      </c>
      <c r="W1983" s="85">
        <v>0.59722222222222221</v>
      </c>
      <c r="X1983" s="86">
        <f t="shared" si="151"/>
        <v>0.14861111111111108</v>
      </c>
    </row>
    <row r="1984" spans="1:24" x14ac:dyDescent="0.3">
      <c r="A1984" s="44" t="s">
        <v>12124</v>
      </c>
      <c r="B1984" s="68" t="s">
        <v>760</v>
      </c>
      <c r="C1984" s="2" t="s">
        <v>1</v>
      </c>
      <c r="D1984" s="2">
        <v>55</v>
      </c>
      <c r="E1984" s="6">
        <v>23614</v>
      </c>
      <c r="F1984" s="7">
        <v>44001.607905092591</v>
      </c>
      <c r="G1984" s="69" t="s">
        <v>4</v>
      </c>
      <c r="H1984" s="68">
        <v>1991</v>
      </c>
      <c r="I1984" s="93">
        <f t="shared" si="148"/>
        <v>20.111111111111111</v>
      </c>
      <c r="J1984" s="93">
        <v>4.5259999999999998</v>
      </c>
      <c r="K1984" s="69">
        <v>99</v>
      </c>
      <c r="L1984" s="68">
        <v>379</v>
      </c>
      <c r="M1984" s="93">
        <f t="shared" si="149"/>
        <v>3.8282828282828283</v>
      </c>
      <c r="N1984" s="93">
        <v>1.901</v>
      </c>
      <c r="O1984" s="69">
        <v>99</v>
      </c>
      <c r="P1984" s="181">
        <f t="shared" si="150"/>
        <v>5.2532981530343008</v>
      </c>
      <c r="Q1984" s="77" t="s">
        <v>12015</v>
      </c>
      <c r="V1984" s="84">
        <v>0.45624999999999999</v>
      </c>
      <c r="W1984" s="85">
        <v>0.61111111111111105</v>
      </c>
      <c r="X1984" s="86">
        <f t="shared" si="151"/>
        <v>0.15486111111111106</v>
      </c>
    </row>
    <row r="1985" spans="1:24" x14ac:dyDescent="0.3">
      <c r="A1985" s="44" t="s">
        <v>12125</v>
      </c>
      <c r="B1985" s="68" t="s">
        <v>12126</v>
      </c>
      <c r="C1985" s="2" t="s">
        <v>6</v>
      </c>
      <c r="D1985" s="2">
        <v>60</v>
      </c>
      <c r="E1985" s="6">
        <v>22079</v>
      </c>
      <c r="F1985" s="7">
        <v>44001.633923611109</v>
      </c>
      <c r="G1985" s="69" t="s">
        <v>4</v>
      </c>
      <c r="H1985" s="68">
        <v>938</v>
      </c>
      <c r="I1985" s="93">
        <f t="shared" si="148"/>
        <v>9.3800000000000008</v>
      </c>
      <c r="J1985" s="93">
        <v>2.6579999999999999</v>
      </c>
      <c r="K1985" s="69">
        <v>100</v>
      </c>
      <c r="L1985" s="68">
        <v>467</v>
      </c>
      <c r="M1985" s="93">
        <f t="shared" si="149"/>
        <v>4.67</v>
      </c>
      <c r="N1985" s="93">
        <v>2.0840000000000001</v>
      </c>
      <c r="O1985" s="69">
        <v>100</v>
      </c>
      <c r="P1985" s="181">
        <f t="shared" si="150"/>
        <v>2.0085653104925054</v>
      </c>
      <c r="Q1985" s="77" t="s">
        <v>12015</v>
      </c>
      <c r="V1985" s="84">
        <v>0.47083333333333338</v>
      </c>
      <c r="W1985" s="85">
        <v>0.63541666666666663</v>
      </c>
      <c r="X1985" s="86">
        <f t="shared" si="151"/>
        <v>0.16458333333333325</v>
      </c>
    </row>
    <row r="1986" spans="1:24" x14ac:dyDescent="0.3">
      <c r="A1986" s="44" t="s">
        <v>12127</v>
      </c>
      <c r="B1986" s="68" t="s">
        <v>7102</v>
      </c>
      <c r="C1986" s="2" t="s">
        <v>1</v>
      </c>
      <c r="D1986" s="2">
        <v>44</v>
      </c>
      <c r="E1986" s="6">
        <v>27818</v>
      </c>
      <c r="F1986" s="7">
        <v>44001.646365740744</v>
      </c>
      <c r="G1986" s="69" t="s">
        <v>4</v>
      </c>
      <c r="H1986" s="68">
        <v>1455</v>
      </c>
      <c r="I1986" s="93">
        <f t="shared" si="148"/>
        <v>14.55</v>
      </c>
      <c r="J1986" s="93">
        <v>4.6500000000000004</v>
      </c>
      <c r="K1986" s="69">
        <v>100</v>
      </c>
      <c r="L1986" s="68">
        <v>359</v>
      </c>
      <c r="M1986" s="93">
        <f t="shared" si="149"/>
        <v>3.59</v>
      </c>
      <c r="N1986" s="93">
        <v>1.7929999999999999</v>
      </c>
      <c r="O1986" s="69">
        <v>100</v>
      </c>
      <c r="P1986" s="181">
        <f t="shared" si="150"/>
        <v>4.0529247910863511</v>
      </c>
      <c r="Q1986" s="77" t="s">
        <v>12015</v>
      </c>
      <c r="V1986" s="84">
        <v>0.49236111111111108</v>
      </c>
      <c r="W1986" s="85">
        <v>0.64583333333333337</v>
      </c>
      <c r="X1986" s="86">
        <f t="shared" si="151"/>
        <v>0.15347222222222229</v>
      </c>
    </row>
    <row r="1987" spans="1:24" x14ac:dyDescent="0.3">
      <c r="A1987" s="44" t="s">
        <v>12128</v>
      </c>
      <c r="B1987" s="68" t="s">
        <v>12129</v>
      </c>
      <c r="C1987" s="2" t="s">
        <v>1</v>
      </c>
      <c r="D1987" s="2">
        <v>50</v>
      </c>
      <c r="E1987" s="6">
        <v>25714</v>
      </c>
      <c r="F1987" s="7">
        <v>44001.658958333333</v>
      </c>
      <c r="G1987" s="69" t="s">
        <v>4</v>
      </c>
      <c r="H1987" s="68">
        <v>1697</v>
      </c>
      <c r="I1987" s="93">
        <f t="shared" ref="I1987:I2050" si="152">H1987/K1987</f>
        <v>17.141414141414142</v>
      </c>
      <c r="J1987" s="93">
        <v>4.6879999999999997</v>
      </c>
      <c r="K1987" s="69">
        <v>99</v>
      </c>
      <c r="L1987" s="68">
        <v>373</v>
      </c>
      <c r="M1987" s="93">
        <f t="shared" ref="M1987:M2050" si="153">L1987/O1987</f>
        <v>3.7676767676767677</v>
      </c>
      <c r="N1987" s="93">
        <v>1.766</v>
      </c>
      <c r="O1987" s="69">
        <v>99</v>
      </c>
      <c r="P1987" s="181">
        <f t="shared" ref="P1987:P2050" si="154">I1987/M1987</f>
        <v>4.5495978552278817</v>
      </c>
      <c r="Q1987" s="77" t="s">
        <v>12015</v>
      </c>
      <c r="V1987" s="84">
        <v>0.50208333333333333</v>
      </c>
      <c r="W1987" s="85">
        <v>0.61805555555555558</v>
      </c>
      <c r="X1987" s="86">
        <f t="shared" ref="X1987:X2050" si="155">IF(AND(W1987&lt;&gt;0,V1987&lt;&gt;0),W1987-V1987,"No_data")</f>
        <v>0.11597222222222225</v>
      </c>
    </row>
    <row r="1988" spans="1:24" x14ac:dyDescent="0.3">
      <c r="A1988" s="44" t="s">
        <v>12130</v>
      </c>
      <c r="B1988" s="68" t="s">
        <v>12131</v>
      </c>
      <c r="C1988" s="2" t="s">
        <v>6</v>
      </c>
      <c r="D1988" s="2">
        <v>78</v>
      </c>
      <c r="E1988" s="6">
        <v>15343</v>
      </c>
      <c r="F1988" s="7">
        <v>44004.526041666664</v>
      </c>
      <c r="G1988" s="69" t="s">
        <v>4</v>
      </c>
      <c r="H1988" s="68">
        <v>1996</v>
      </c>
      <c r="I1988" s="93">
        <f t="shared" si="152"/>
        <v>20.161616161616163</v>
      </c>
      <c r="J1988" s="93">
        <v>4.7160000000000002</v>
      </c>
      <c r="K1988" s="69">
        <v>99</v>
      </c>
      <c r="L1988" s="68">
        <v>493</v>
      </c>
      <c r="M1988" s="93">
        <f t="shared" si="153"/>
        <v>4.9797979797979801</v>
      </c>
      <c r="N1988" s="93">
        <v>2.133</v>
      </c>
      <c r="O1988" s="69">
        <v>99</v>
      </c>
      <c r="P1988" s="181">
        <f t="shared" si="154"/>
        <v>4.04868154158215</v>
      </c>
      <c r="Q1988" s="77" t="s">
        <v>12015</v>
      </c>
      <c r="V1988" s="84">
        <v>0.37152777777777773</v>
      </c>
      <c r="W1988" s="85">
        <v>0.52083333333333337</v>
      </c>
      <c r="X1988" s="86">
        <f t="shared" si="155"/>
        <v>0.14930555555555564</v>
      </c>
    </row>
    <row r="1989" spans="1:24" x14ac:dyDescent="0.3">
      <c r="A1989" s="44" t="s">
        <v>12132</v>
      </c>
      <c r="B1989" s="68" t="s">
        <v>12133</v>
      </c>
      <c r="C1989" s="2" t="s">
        <v>6</v>
      </c>
      <c r="D1989" s="2">
        <v>71</v>
      </c>
      <c r="E1989" s="6">
        <v>17786</v>
      </c>
      <c r="F1989" s="7">
        <v>44004.535902777781</v>
      </c>
      <c r="G1989" s="69" t="s">
        <v>4</v>
      </c>
      <c r="H1989" s="68">
        <v>1770</v>
      </c>
      <c r="I1989" s="93">
        <f t="shared" si="152"/>
        <v>17.878787878787879</v>
      </c>
      <c r="J1989" s="93">
        <v>4.3710000000000004</v>
      </c>
      <c r="K1989" s="69">
        <v>99</v>
      </c>
      <c r="L1989" s="68">
        <v>401</v>
      </c>
      <c r="M1989" s="93">
        <f t="shared" si="153"/>
        <v>4.0505050505050502</v>
      </c>
      <c r="N1989" s="93">
        <v>2.101</v>
      </c>
      <c r="O1989" s="69">
        <v>99</v>
      </c>
      <c r="P1989" s="181">
        <f t="shared" si="154"/>
        <v>4.4139650872817962</v>
      </c>
      <c r="Q1989" s="77" t="s">
        <v>12015</v>
      </c>
      <c r="V1989" s="84">
        <v>0.3833333333333333</v>
      </c>
      <c r="W1989" s="85">
        <v>0.53819444444444442</v>
      </c>
      <c r="X1989" s="86">
        <f t="shared" si="155"/>
        <v>0.15486111111111112</v>
      </c>
    </row>
    <row r="1990" spans="1:24" x14ac:dyDescent="0.3">
      <c r="A1990" s="44" t="s">
        <v>12134</v>
      </c>
      <c r="B1990" s="68" t="s">
        <v>5465</v>
      </c>
      <c r="C1990" s="2" t="s">
        <v>1</v>
      </c>
      <c r="D1990" s="2">
        <v>48</v>
      </c>
      <c r="E1990" s="6">
        <v>26424</v>
      </c>
      <c r="F1990" s="7">
        <v>44004.545740740738</v>
      </c>
      <c r="G1990" s="69" t="s">
        <v>4</v>
      </c>
      <c r="H1990" s="68">
        <v>1460</v>
      </c>
      <c r="I1990" s="93">
        <f t="shared" si="152"/>
        <v>14.747474747474747</v>
      </c>
      <c r="J1990" s="93">
        <v>3.8660000000000001</v>
      </c>
      <c r="K1990" s="69">
        <v>99</v>
      </c>
      <c r="L1990" s="68">
        <v>430</v>
      </c>
      <c r="M1990" s="93">
        <f t="shared" si="153"/>
        <v>4.3434343434343434</v>
      </c>
      <c r="N1990" s="93">
        <v>2.1389999999999998</v>
      </c>
      <c r="O1990" s="69">
        <v>99</v>
      </c>
      <c r="P1990" s="181">
        <f t="shared" si="154"/>
        <v>3.3953488372093021</v>
      </c>
      <c r="Q1990" s="77" t="s">
        <v>12015</v>
      </c>
      <c r="V1990" s="84">
        <v>0.39305555555555555</v>
      </c>
      <c r="W1990" s="85">
        <v>0.54861111111111105</v>
      </c>
      <c r="X1990" s="86">
        <f t="shared" si="155"/>
        <v>0.1555555555555555</v>
      </c>
    </row>
    <row r="1991" spans="1:24" x14ac:dyDescent="0.3">
      <c r="A1991" s="44" t="s">
        <v>12135</v>
      </c>
      <c r="B1991" s="68" t="s">
        <v>12136</v>
      </c>
      <c r="C1991" s="2" t="s">
        <v>1</v>
      </c>
      <c r="D1991" s="2">
        <v>82</v>
      </c>
      <c r="E1991" s="6">
        <v>13734</v>
      </c>
      <c r="F1991" s="7">
        <v>44004.560914351852</v>
      </c>
      <c r="G1991" s="69" t="s">
        <v>4</v>
      </c>
      <c r="H1991" s="68">
        <v>2373</v>
      </c>
      <c r="I1991" s="93">
        <f t="shared" si="152"/>
        <v>23.969696969696969</v>
      </c>
      <c r="J1991" s="93">
        <v>5.1520000000000001</v>
      </c>
      <c r="K1991" s="69">
        <v>99</v>
      </c>
      <c r="L1991" s="68">
        <v>659</v>
      </c>
      <c r="M1991" s="93">
        <f t="shared" si="153"/>
        <v>6.6565656565656566</v>
      </c>
      <c r="N1991" s="93">
        <v>2.4630000000000001</v>
      </c>
      <c r="O1991" s="69">
        <v>99</v>
      </c>
      <c r="P1991" s="181">
        <f t="shared" si="154"/>
        <v>3.6009104704097115</v>
      </c>
      <c r="Q1991" s="77" t="s">
        <v>12015</v>
      </c>
      <c r="V1991" s="84">
        <v>0.4055555555555555</v>
      </c>
      <c r="W1991" s="85">
        <v>0.5625</v>
      </c>
      <c r="X1991" s="86">
        <f t="shared" si="155"/>
        <v>0.1569444444444445</v>
      </c>
    </row>
    <row r="1992" spans="1:24" x14ac:dyDescent="0.3">
      <c r="A1992" s="44" t="s">
        <v>12137</v>
      </c>
      <c r="B1992" s="68" t="s">
        <v>12138</v>
      </c>
      <c r="C1992" s="2" t="s">
        <v>1</v>
      </c>
      <c r="D1992" s="2">
        <v>55</v>
      </c>
      <c r="E1992" s="6">
        <v>23645</v>
      </c>
      <c r="F1992" s="7">
        <v>44004.5705787037</v>
      </c>
      <c r="G1992" s="69" t="s">
        <v>4</v>
      </c>
      <c r="H1992" s="68">
        <v>1557</v>
      </c>
      <c r="I1992" s="93">
        <f t="shared" si="152"/>
        <v>15.57</v>
      </c>
      <c r="J1992" s="93">
        <v>4.0179999999999998</v>
      </c>
      <c r="K1992" s="69">
        <v>100</v>
      </c>
      <c r="L1992" s="68">
        <v>367</v>
      </c>
      <c r="M1992" s="93">
        <f t="shared" si="153"/>
        <v>3.67</v>
      </c>
      <c r="N1992" s="93">
        <v>2.17</v>
      </c>
      <c r="O1992" s="69">
        <v>100</v>
      </c>
      <c r="P1992" s="181">
        <f t="shared" si="154"/>
        <v>4.2425068119891014</v>
      </c>
      <c r="Q1992" s="77" t="s">
        <v>12015</v>
      </c>
      <c r="V1992" s="84">
        <v>0.4145833333333333</v>
      </c>
      <c r="W1992" s="85">
        <v>0.57291666666666663</v>
      </c>
      <c r="X1992" s="86">
        <f t="shared" si="155"/>
        <v>0.15833333333333333</v>
      </c>
    </row>
    <row r="1993" spans="1:24" x14ac:dyDescent="0.3">
      <c r="A1993" s="44" t="s">
        <v>12139</v>
      </c>
      <c r="B1993" s="68" t="s">
        <v>8</v>
      </c>
      <c r="C1993" s="2" t="s">
        <v>1</v>
      </c>
      <c r="D1993" s="2">
        <v>63</v>
      </c>
      <c r="E1993" s="6">
        <v>20879</v>
      </c>
      <c r="F1993" s="7">
        <v>44004.594641203701</v>
      </c>
      <c r="G1993" s="69" t="s">
        <v>4</v>
      </c>
      <c r="H1993" s="68">
        <v>1537</v>
      </c>
      <c r="I1993" s="93">
        <f t="shared" si="152"/>
        <v>15.37</v>
      </c>
      <c r="J1993" s="93">
        <v>4.4080000000000004</v>
      </c>
      <c r="K1993" s="69">
        <v>100</v>
      </c>
      <c r="L1993" s="68">
        <v>506</v>
      </c>
      <c r="M1993" s="93">
        <f t="shared" si="153"/>
        <v>5.0599999999999996</v>
      </c>
      <c r="N1993" s="93">
        <v>2.2599999999999998</v>
      </c>
      <c r="O1993" s="69">
        <v>100</v>
      </c>
      <c r="P1993" s="181">
        <f t="shared" si="154"/>
        <v>3.0375494071146245</v>
      </c>
      <c r="Q1993" s="77" t="s">
        <v>12015</v>
      </c>
      <c r="V1993" s="84">
        <v>0.43402777777777773</v>
      </c>
      <c r="W1993" s="85">
        <v>0.59722222222222221</v>
      </c>
      <c r="X1993" s="86">
        <f t="shared" si="155"/>
        <v>0.16319444444444448</v>
      </c>
    </row>
    <row r="1994" spans="1:24" x14ac:dyDescent="0.3">
      <c r="A1994" s="44" t="s">
        <v>12140</v>
      </c>
      <c r="B1994" s="68" t="s">
        <v>1424</v>
      </c>
      <c r="C1994" s="2" t="s">
        <v>1</v>
      </c>
      <c r="D1994" s="2">
        <v>64</v>
      </c>
      <c r="E1994" s="6">
        <v>20408</v>
      </c>
      <c r="F1994" s="7">
        <v>44004.60533564815</v>
      </c>
      <c r="G1994" s="69" t="s">
        <v>4</v>
      </c>
      <c r="H1994" s="68">
        <v>3056</v>
      </c>
      <c r="I1994" s="93">
        <f t="shared" si="152"/>
        <v>30.56</v>
      </c>
      <c r="J1994" s="93">
        <v>6.3550000000000004</v>
      </c>
      <c r="K1994" s="69">
        <v>100</v>
      </c>
      <c r="L1994" s="68">
        <v>552</v>
      </c>
      <c r="M1994" s="93">
        <f t="shared" si="153"/>
        <v>5.52</v>
      </c>
      <c r="N1994" s="93">
        <v>2.258</v>
      </c>
      <c r="O1994" s="69">
        <v>100</v>
      </c>
      <c r="P1994" s="181">
        <f t="shared" si="154"/>
        <v>5.5362318840579716</v>
      </c>
      <c r="Q1994" s="77" t="s">
        <v>12015</v>
      </c>
      <c r="V1994" s="84">
        <v>0.4513888888888889</v>
      </c>
      <c r="W1994" s="85">
        <v>0.60069444444444442</v>
      </c>
      <c r="X1994" s="86">
        <f t="shared" si="155"/>
        <v>0.14930555555555552</v>
      </c>
    </row>
    <row r="1995" spans="1:24" x14ac:dyDescent="0.3">
      <c r="A1995" s="44" t="s">
        <v>12141</v>
      </c>
      <c r="B1995" s="68" t="s">
        <v>1775</v>
      </c>
      <c r="C1995" s="2" t="s">
        <v>1</v>
      </c>
      <c r="D1995" s="2">
        <v>58</v>
      </c>
      <c r="E1995" s="6">
        <v>22716</v>
      </c>
      <c r="F1995" s="7">
        <v>44004.616238425922</v>
      </c>
      <c r="G1995" s="69" t="s">
        <v>4</v>
      </c>
      <c r="H1995" s="68">
        <v>2490</v>
      </c>
      <c r="I1995" s="93">
        <f t="shared" si="152"/>
        <v>25.151515151515152</v>
      </c>
      <c r="J1995" s="93">
        <v>5.6609999999999996</v>
      </c>
      <c r="K1995" s="69">
        <v>99</v>
      </c>
      <c r="L1995" s="68">
        <v>424</v>
      </c>
      <c r="M1995" s="93">
        <f t="shared" si="153"/>
        <v>4.2828282828282829</v>
      </c>
      <c r="N1995" s="93">
        <v>1.927</v>
      </c>
      <c r="O1995" s="69">
        <v>99</v>
      </c>
      <c r="P1995" s="181">
        <f t="shared" si="154"/>
        <v>5.8726415094339623</v>
      </c>
      <c r="Q1995" s="77" t="s">
        <v>12015</v>
      </c>
      <c r="V1995" s="84">
        <v>0.48402777777777778</v>
      </c>
      <c r="W1995" s="85">
        <v>0.61805555555555558</v>
      </c>
      <c r="X1995" s="86">
        <f t="shared" si="155"/>
        <v>0.1340277777777778</v>
      </c>
    </row>
    <row r="1996" spans="1:24" x14ac:dyDescent="0.3">
      <c r="A1996" s="44" t="s">
        <v>12142</v>
      </c>
      <c r="B1996" s="68" t="s">
        <v>12143</v>
      </c>
      <c r="C1996" s="2" t="s">
        <v>6</v>
      </c>
      <c r="D1996" s="2">
        <v>76</v>
      </c>
      <c r="E1996" s="6">
        <v>16158</v>
      </c>
      <c r="F1996" s="7">
        <v>44004.632557870369</v>
      </c>
      <c r="G1996" s="69" t="s">
        <v>4</v>
      </c>
      <c r="H1996" s="68">
        <v>1727</v>
      </c>
      <c r="I1996" s="93">
        <f t="shared" si="152"/>
        <v>17.444444444444443</v>
      </c>
      <c r="J1996" s="93">
        <v>4.7409999999999997</v>
      </c>
      <c r="K1996" s="69">
        <v>99</v>
      </c>
      <c r="L1996" s="68">
        <v>746</v>
      </c>
      <c r="M1996" s="93">
        <f t="shared" si="153"/>
        <v>7.5353535353535355</v>
      </c>
      <c r="N1996" s="93">
        <v>2.6040000000000001</v>
      </c>
      <c r="O1996" s="69">
        <v>99</v>
      </c>
      <c r="P1996" s="181">
        <f t="shared" si="154"/>
        <v>2.3150134048257369</v>
      </c>
      <c r="Q1996" s="77" t="s">
        <v>11990</v>
      </c>
      <c r="V1996" s="84">
        <v>0.50416666666666665</v>
      </c>
      <c r="W1996" s="85">
        <v>0.63194444444444442</v>
      </c>
      <c r="X1996" s="86">
        <f t="shared" si="155"/>
        <v>0.12777777777777777</v>
      </c>
    </row>
    <row r="1997" spans="1:24" x14ac:dyDescent="0.3">
      <c r="A1997" s="44" t="s">
        <v>12144</v>
      </c>
      <c r="B1997" s="68" t="s">
        <v>8248</v>
      </c>
      <c r="C1997" s="2" t="s">
        <v>1</v>
      </c>
      <c r="D1997" s="2">
        <v>61</v>
      </c>
      <c r="E1997" s="6">
        <v>21462</v>
      </c>
      <c r="F1997" s="7">
        <v>44004.644907407404</v>
      </c>
      <c r="G1997" s="69" t="s">
        <v>4</v>
      </c>
      <c r="H1997" s="68">
        <v>2380</v>
      </c>
      <c r="I1997" s="93">
        <f t="shared" si="152"/>
        <v>23.8</v>
      </c>
      <c r="J1997" s="93">
        <v>5.7910000000000004</v>
      </c>
      <c r="K1997" s="69">
        <v>100</v>
      </c>
      <c r="L1997" s="68">
        <v>486</v>
      </c>
      <c r="M1997" s="93">
        <f t="shared" si="153"/>
        <v>4.8600000000000003</v>
      </c>
      <c r="N1997" s="93">
        <v>2.1419999999999999</v>
      </c>
      <c r="O1997" s="69">
        <v>100</v>
      </c>
      <c r="P1997" s="181">
        <f t="shared" si="154"/>
        <v>4.8971193415637861</v>
      </c>
      <c r="Q1997" s="77" t="s">
        <v>11990</v>
      </c>
      <c r="V1997" s="84">
        <v>0.4909722222222222</v>
      </c>
      <c r="W1997" s="85">
        <v>0.64583333333333337</v>
      </c>
      <c r="X1997" s="86">
        <f t="shared" si="155"/>
        <v>0.15486111111111117</v>
      </c>
    </row>
    <row r="1998" spans="1:24" x14ac:dyDescent="0.3">
      <c r="A1998" s="44" t="s">
        <v>12145</v>
      </c>
      <c r="B1998" s="68" t="s">
        <v>12146</v>
      </c>
      <c r="C1998" s="2" t="s">
        <v>6</v>
      </c>
      <c r="D1998" s="2">
        <v>65</v>
      </c>
      <c r="E1998" s="6">
        <v>19916</v>
      </c>
      <c r="F1998" s="7">
        <v>44004.656550925924</v>
      </c>
      <c r="G1998" s="69" t="s">
        <v>4</v>
      </c>
      <c r="H1998" s="68">
        <v>1006</v>
      </c>
      <c r="I1998" s="93">
        <f t="shared" si="152"/>
        <v>10.06</v>
      </c>
      <c r="J1998" s="93">
        <v>3.2370000000000001</v>
      </c>
      <c r="K1998" s="69">
        <v>100</v>
      </c>
      <c r="L1998" s="68">
        <v>383</v>
      </c>
      <c r="M1998" s="93">
        <f t="shared" si="153"/>
        <v>3.83</v>
      </c>
      <c r="N1998" s="93">
        <v>2.04</v>
      </c>
      <c r="O1998" s="69">
        <v>100</v>
      </c>
      <c r="P1998" s="181">
        <f t="shared" si="154"/>
        <v>2.6266318537859008</v>
      </c>
      <c r="Q1998" s="77" t="s">
        <v>11990</v>
      </c>
      <c r="V1998" s="84">
        <v>0.5229166666666667</v>
      </c>
      <c r="W1998" s="85">
        <v>0.65972222222222221</v>
      </c>
      <c r="X1998" s="86">
        <f t="shared" si="155"/>
        <v>0.13680555555555551</v>
      </c>
    </row>
    <row r="1999" spans="1:24" x14ac:dyDescent="0.3">
      <c r="A1999" s="44" t="s">
        <v>12149</v>
      </c>
      <c r="B1999" s="68" t="s">
        <v>12150</v>
      </c>
      <c r="C1999" s="2" t="s">
        <v>1</v>
      </c>
      <c r="D1999" s="2">
        <v>46</v>
      </c>
      <c r="E1999" s="6">
        <v>27065</v>
      </c>
      <c r="F1999" s="7">
        <v>44005.532141203701</v>
      </c>
      <c r="G1999" s="69" t="s">
        <v>4</v>
      </c>
      <c r="H1999" s="68">
        <v>1281</v>
      </c>
      <c r="I1999" s="93">
        <f t="shared" si="152"/>
        <v>12.939393939393939</v>
      </c>
      <c r="J1999" s="93">
        <v>3.653</v>
      </c>
      <c r="K1999" s="69">
        <v>99</v>
      </c>
      <c r="L1999" s="68">
        <v>401</v>
      </c>
      <c r="M1999" s="93">
        <f t="shared" si="153"/>
        <v>4.0505050505050502</v>
      </c>
      <c r="N1999" s="93">
        <v>1.82</v>
      </c>
      <c r="O1999" s="69">
        <v>99</v>
      </c>
      <c r="P1999" s="181">
        <f t="shared" si="154"/>
        <v>3.1945137157107233</v>
      </c>
      <c r="Q1999" s="77" t="s">
        <v>11990</v>
      </c>
      <c r="V1999" s="84">
        <v>0.38958333333333334</v>
      </c>
      <c r="W1999" s="85">
        <v>0.53472222222222221</v>
      </c>
      <c r="X1999" s="86">
        <f t="shared" si="155"/>
        <v>0.14513888888888887</v>
      </c>
    </row>
    <row r="2000" spans="1:24" x14ac:dyDescent="0.3">
      <c r="A2000" s="44" t="s">
        <v>12151</v>
      </c>
      <c r="B2000" s="68" t="s">
        <v>1127</v>
      </c>
      <c r="C2000" s="2" t="s">
        <v>1</v>
      </c>
      <c r="D2000" s="2">
        <v>50</v>
      </c>
      <c r="E2000" s="6">
        <v>25636</v>
      </c>
      <c r="F2000" s="7">
        <v>44005.546053240738</v>
      </c>
      <c r="G2000" s="69" t="s">
        <v>4</v>
      </c>
      <c r="H2000" s="68">
        <v>1866</v>
      </c>
      <c r="I2000" s="93">
        <f t="shared" si="152"/>
        <v>18.66</v>
      </c>
      <c r="J2000" s="93">
        <v>4.7569999999999997</v>
      </c>
      <c r="K2000" s="69">
        <v>100</v>
      </c>
      <c r="L2000" s="68">
        <v>384</v>
      </c>
      <c r="M2000" s="93">
        <f t="shared" si="153"/>
        <v>3.84</v>
      </c>
      <c r="N2000" s="93">
        <v>1.8839999999999999</v>
      </c>
      <c r="O2000" s="69">
        <v>100</v>
      </c>
      <c r="P2000" s="181">
        <f t="shared" si="154"/>
        <v>4.859375</v>
      </c>
      <c r="Q2000" s="77" t="s">
        <v>11990</v>
      </c>
      <c r="V2000" s="84">
        <v>0.41666666666666669</v>
      </c>
      <c r="W2000" s="85">
        <v>0.54513888888888895</v>
      </c>
      <c r="X2000" s="86">
        <f t="shared" si="155"/>
        <v>0.12847222222222227</v>
      </c>
    </row>
    <row r="2001" spans="1:24" x14ac:dyDescent="0.3">
      <c r="A2001" s="44" t="s">
        <v>12152</v>
      </c>
      <c r="B2001" s="68" t="s">
        <v>12153</v>
      </c>
      <c r="C2001" s="2" t="s">
        <v>6</v>
      </c>
      <c r="D2001" s="2">
        <v>84</v>
      </c>
      <c r="E2001" s="6">
        <v>13168</v>
      </c>
      <c r="F2001" s="7">
        <v>44005.555520833332</v>
      </c>
      <c r="G2001" s="69" t="s">
        <v>4</v>
      </c>
      <c r="H2001" s="68">
        <v>1712</v>
      </c>
      <c r="I2001" s="93">
        <f t="shared" si="152"/>
        <v>17.292929292929294</v>
      </c>
      <c r="J2001" s="93">
        <v>4.2910000000000004</v>
      </c>
      <c r="K2001" s="69">
        <v>99</v>
      </c>
      <c r="L2001" s="68">
        <v>705</v>
      </c>
      <c r="M2001" s="93">
        <f t="shared" si="153"/>
        <v>7.1212121212121211</v>
      </c>
      <c r="N2001" s="93">
        <v>2.4169999999999998</v>
      </c>
      <c r="O2001" s="69">
        <v>99</v>
      </c>
      <c r="P2001" s="181">
        <f t="shared" si="154"/>
        <v>2.4283687943262415</v>
      </c>
      <c r="Q2001" s="77" t="s">
        <v>11990</v>
      </c>
      <c r="V2001" s="84">
        <v>0.40138888888888885</v>
      </c>
      <c r="W2001" s="85">
        <v>0.55555555555555558</v>
      </c>
      <c r="X2001" s="86">
        <f t="shared" si="155"/>
        <v>0.15416666666666673</v>
      </c>
    </row>
    <row r="2002" spans="1:24" x14ac:dyDescent="0.3">
      <c r="A2002" s="44" t="s">
        <v>12154</v>
      </c>
      <c r="B2002" s="68" t="s">
        <v>12155</v>
      </c>
      <c r="C2002" s="2" t="s">
        <v>1</v>
      </c>
      <c r="D2002" s="2">
        <v>78</v>
      </c>
      <c r="E2002" s="6">
        <v>15413</v>
      </c>
      <c r="F2002" s="7">
        <v>44005.578668981485</v>
      </c>
      <c r="G2002" s="69" t="s">
        <v>4</v>
      </c>
      <c r="H2002" s="68">
        <v>1674</v>
      </c>
      <c r="I2002" s="93">
        <f t="shared" si="152"/>
        <v>16.739999999999998</v>
      </c>
      <c r="J2002" s="93">
        <v>3.9889999999999999</v>
      </c>
      <c r="K2002" s="69">
        <v>100</v>
      </c>
      <c r="L2002" s="68">
        <v>733</v>
      </c>
      <c r="M2002" s="93">
        <f t="shared" si="153"/>
        <v>7.33</v>
      </c>
      <c r="N2002" s="93">
        <v>2.9950000000000001</v>
      </c>
      <c r="O2002" s="69">
        <v>100</v>
      </c>
      <c r="P2002" s="181">
        <f t="shared" si="154"/>
        <v>2.2837653478854021</v>
      </c>
      <c r="Q2002" s="77" t="s">
        <v>11990</v>
      </c>
      <c r="V2002" s="84">
        <v>0.4236111111111111</v>
      </c>
      <c r="W2002" s="85">
        <v>0.57986111111111105</v>
      </c>
      <c r="X2002" s="86">
        <f t="shared" si="155"/>
        <v>0.15624999999999994</v>
      </c>
    </row>
    <row r="2003" spans="1:24" x14ac:dyDescent="0.3">
      <c r="A2003" s="44" t="s">
        <v>12156</v>
      </c>
      <c r="B2003" s="68" t="s">
        <v>1571</v>
      </c>
      <c r="C2003" s="2" t="s">
        <v>1</v>
      </c>
      <c r="D2003" s="2">
        <v>38</v>
      </c>
      <c r="E2003" s="6">
        <v>30122</v>
      </c>
      <c r="F2003" s="7">
        <v>44005.589525462965</v>
      </c>
      <c r="G2003" s="69" t="s">
        <v>4</v>
      </c>
      <c r="H2003" s="68">
        <v>1452</v>
      </c>
      <c r="I2003" s="93">
        <f t="shared" si="152"/>
        <v>14.666666666666666</v>
      </c>
      <c r="J2003" s="93">
        <v>3.9950000000000001</v>
      </c>
      <c r="K2003" s="69">
        <v>99</v>
      </c>
      <c r="L2003" s="68">
        <v>296</v>
      </c>
      <c r="M2003" s="93">
        <f t="shared" si="153"/>
        <v>2.9898989898989901</v>
      </c>
      <c r="N2003" s="93">
        <v>1.804</v>
      </c>
      <c r="O2003" s="69">
        <v>99</v>
      </c>
      <c r="P2003" s="181">
        <f t="shared" si="154"/>
        <v>4.9054054054054053</v>
      </c>
      <c r="Q2003" s="77" t="s">
        <v>11990</v>
      </c>
      <c r="V2003" s="84">
        <v>0.44097222222222227</v>
      </c>
      <c r="W2003" s="85">
        <v>0.59027777777777779</v>
      </c>
      <c r="X2003" s="86">
        <f t="shared" si="155"/>
        <v>0.14930555555555552</v>
      </c>
    </row>
    <row r="2004" spans="1:24" x14ac:dyDescent="0.3">
      <c r="A2004" s="44" t="s">
        <v>12157</v>
      </c>
      <c r="B2004" s="68" t="s">
        <v>12158</v>
      </c>
      <c r="C2004" s="2" t="s">
        <v>6</v>
      </c>
      <c r="D2004" s="2">
        <v>85</v>
      </c>
      <c r="E2004" s="6">
        <v>12844</v>
      </c>
      <c r="F2004" s="7">
        <v>44005.606388888889</v>
      </c>
      <c r="G2004" s="69" t="s">
        <v>4</v>
      </c>
      <c r="H2004" s="68">
        <v>2115</v>
      </c>
      <c r="I2004" s="93">
        <f t="shared" si="152"/>
        <v>21.363636363636363</v>
      </c>
      <c r="J2004" s="93">
        <v>5.0780000000000003</v>
      </c>
      <c r="K2004" s="69">
        <v>99</v>
      </c>
      <c r="L2004" s="68">
        <v>766</v>
      </c>
      <c r="M2004" s="93">
        <f t="shared" si="153"/>
        <v>7.737373737373737</v>
      </c>
      <c r="N2004" s="93">
        <v>2.78</v>
      </c>
      <c r="O2004" s="69">
        <v>99</v>
      </c>
      <c r="P2004" s="181">
        <f t="shared" si="154"/>
        <v>2.7610966057441253</v>
      </c>
      <c r="Q2004" s="77" t="s">
        <v>11926</v>
      </c>
      <c r="V2004" s="84">
        <v>0.45069444444444445</v>
      </c>
      <c r="W2004" s="85">
        <v>0.60763888888888895</v>
      </c>
      <c r="X2004" s="86">
        <f t="shared" si="155"/>
        <v>0.1569444444444445</v>
      </c>
    </row>
    <row r="2005" spans="1:24" x14ac:dyDescent="0.3">
      <c r="A2005" s="44" t="s">
        <v>12159</v>
      </c>
      <c r="B2005" s="68" t="s">
        <v>6332</v>
      </c>
      <c r="C2005" s="2" t="s">
        <v>1</v>
      </c>
      <c r="D2005" s="2">
        <v>41</v>
      </c>
      <c r="E2005" s="6">
        <v>28764</v>
      </c>
      <c r="F2005" s="7">
        <v>44005.620995370373</v>
      </c>
      <c r="G2005" s="69" t="s">
        <v>4</v>
      </c>
      <c r="H2005" s="68">
        <v>1076</v>
      </c>
      <c r="I2005" s="93">
        <f t="shared" si="152"/>
        <v>10.868686868686869</v>
      </c>
      <c r="J2005" s="93">
        <v>3.4889999999999999</v>
      </c>
      <c r="K2005" s="69">
        <v>99</v>
      </c>
      <c r="L2005" s="68">
        <v>235</v>
      </c>
      <c r="M2005" s="93">
        <f t="shared" si="153"/>
        <v>2.3737373737373737</v>
      </c>
      <c r="N2005" s="93">
        <v>1.3220000000000001</v>
      </c>
      <c r="O2005" s="69">
        <v>99</v>
      </c>
      <c r="P2005" s="181">
        <f t="shared" si="154"/>
        <v>4.5787234042553191</v>
      </c>
      <c r="Q2005" s="77" t="s">
        <v>12072</v>
      </c>
      <c r="V2005" s="84">
        <v>0.4597222222222222</v>
      </c>
      <c r="W2005" s="85">
        <v>0.62152777777777779</v>
      </c>
      <c r="X2005" s="86">
        <f t="shared" si="155"/>
        <v>0.16180555555555559</v>
      </c>
    </row>
    <row r="2006" spans="1:24" x14ac:dyDescent="0.3">
      <c r="A2006" s="44" t="s">
        <v>12160</v>
      </c>
      <c r="B2006" s="68" t="s">
        <v>12161</v>
      </c>
      <c r="C2006" s="2" t="s">
        <v>6</v>
      </c>
      <c r="D2006" s="2">
        <v>51</v>
      </c>
      <c r="E2006" s="6">
        <v>25345</v>
      </c>
      <c r="F2006" s="7">
        <v>44005.631238425929</v>
      </c>
      <c r="G2006" s="69" t="s">
        <v>4</v>
      </c>
      <c r="H2006" s="68">
        <v>1113</v>
      </c>
      <c r="I2006" s="93">
        <f t="shared" si="152"/>
        <v>11.242424242424242</v>
      </c>
      <c r="J2006" s="93">
        <v>3.6059999999999999</v>
      </c>
      <c r="K2006" s="69">
        <v>99</v>
      </c>
      <c r="L2006" s="68">
        <v>278</v>
      </c>
      <c r="M2006" s="93">
        <f t="shared" si="153"/>
        <v>2.808080808080808</v>
      </c>
      <c r="N2006" s="93">
        <v>1.6639999999999999</v>
      </c>
      <c r="O2006" s="69">
        <v>99</v>
      </c>
      <c r="P2006" s="181">
        <f t="shared" si="154"/>
        <v>4.0035971223021587</v>
      </c>
      <c r="Q2006" s="77" t="s">
        <v>12072</v>
      </c>
      <c r="V2006" s="84">
        <v>0.4861111111111111</v>
      </c>
      <c r="W2006" s="85">
        <v>0.63194444444444442</v>
      </c>
      <c r="X2006" s="86">
        <f t="shared" si="155"/>
        <v>0.14583333333333331</v>
      </c>
    </row>
    <row r="2007" spans="1:24" x14ac:dyDescent="0.3">
      <c r="A2007" s="44" t="s">
        <v>12162</v>
      </c>
      <c r="B2007" s="68" t="s">
        <v>12163</v>
      </c>
      <c r="C2007" s="2" t="s">
        <v>1</v>
      </c>
      <c r="D2007" s="2">
        <v>75</v>
      </c>
      <c r="E2007" s="6">
        <v>16513</v>
      </c>
      <c r="F2007" s="7">
        <v>44005.644965277781</v>
      </c>
      <c r="G2007" s="69" t="s">
        <v>4</v>
      </c>
      <c r="H2007" s="68">
        <v>1379</v>
      </c>
      <c r="I2007" s="93">
        <f t="shared" si="152"/>
        <v>13.929292929292929</v>
      </c>
      <c r="J2007" s="93">
        <v>3.5350000000000001</v>
      </c>
      <c r="K2007" s="69">
        <v>99</v>
      </c>
      <c r="L2007" s="68">
        <v>647</v>
      </c>
      <c r="M2007" s="93">
        <f t="shared" si="153"/>
        <v>6.5353535353535355</v>
      </c>
      <c r="N2007" s="93">
        <v>2.97</v>
      </c>
      <c r="O2007" s="69">
        <v>99</v>
      </c>
      <c r="P2007" s="181">
        <f t="shared" si="154"/>
        <v>2.1313755795981453</v>
      </c>
      <c r="Q2007" s="77" t="s">
        <v>12072</v>
      </c>
      <c r="V2007" s="84">
        <v>0.47916666666666669</v>
      </c>
      <c r="W2007" s="85">
        <v>0.64583333333333337</v>
      </c>
      <c r="X2007" s="86">
        <f t="shared" si="155"/>
        <v>0.16666666666666669</v>
      </c>
    </row>
    <row r="2008" spans="1:24" x14ac:dyDescent="0.3">
      <c r="A2008" s="44" t="s">
        <v>12164</v>
      </c>
      <c r="B2008" s="68" t="s">
        <v>6784</v>
      </c>
      <c r="C2008" s="2" t="s">
        <v>1</v>
      </c>
      <c r="D2008" s="2">
        <v>39</v>
      </c>
      <c r="E2008" s="6">
        <v>29691</v>
      </c>
      <c r="F2008" s="7">
        <v>44005.660694444443</v>
      </c>
      <c r="G2008" s="69" t="s">
        <v>4</v>
      </c>
      <c r="H2008" s="68">
        <v>981</v>
      </c>
      <c r="I2008" s="93">
        <f t="shared" si="152"/>
        <v>9.81</v>
      </c>
      <c r="J2008" s="93">
        <v>3.5750000000000002</v>
      </c>
      <c r="K2008" s="69">
        <v>100</v>
      </c>
      <c r="L2008" s="68">
        <v>375</v>
      </c>
      <c r="M2008" s="93">
        <f t="shared" si="153"/>
        <v>3.75</v>
      </c>
      <c r="N2008" s="93">
        <v>2.105</v>
      </c>
      <c r="O2008" s="69">
        <v>100</v>
      </c>
      <c r="P2008" s="181">
        <f t="shared" si="154"/>
        <v>2.6160000000000001</v>
      </c>
      <c r="Q2008" s="77" t="s">
        <v>12072</v>
      </c>
      <c r="V2008" s="84">
        <v>0.49791666666666662</v>
      </c>
      <c r="W2008" s="85">
        <v>0.65972222222222221</v>
      </c>
      <c r="X2008" s="86">
        <f t="shared" si="155"/>
        <v>0.16180555555555559</v>
      </c>
    </row>
    <row r="2009" spans="1:24" x14ac:dyDescent="0.3">
      <c r="A2009" s="44" t="s">
        <v>3919</v>
      </c>
      <c r="B2009" s="68" t="s">
        <v>880</v>
      </c>
      <c r="C2009" s="2" t="s">
        <v>1</v>
      </c>
      <c r="D2009" s="2">
        <v>57</v>
      </c>
      <c r="E2009" s="6">
        <v>22863</v>
      </c>
      <c r="F2009" s="7">
        <v>44006.520196759258</v>
      </c>
      <c r="G2009" s="69" t="s">
        <v>4</v>
      </c>
      <c r="H2009" s="68">
        <v>2133</v>
      </c>
      <c r="I2009" s="93">
        <f t="shared" si="152"/>
        <v>21.545454545454547</v>
      </c>
      <c r="J2009" s="93">
        <v>4.6909999999999998</v>
      </c>
      <c r="K2009" s="69">
        <v>99</v>
      </c>
      <c r="L2009" s="68">
        <v>657</v>
      </c>
      <c r="M2009" s="93">
        <f t="shared" si="153"/>
        <v>6.6363636363636367</v>
      </c>
      <c r="N2009" s="93">
        <v>2.7080000000000002</v>
      </c>
      <c r="O2009" s="69">
        <v>99</v>
      </c>
      <c r="P2009" s="181">
        <f t="shared" si="154"/>
        <v>3.2465753424657535</v>
      </c>
      <c r="Q2009" s="77" t="s">
        <v>12072</v>
      </c>
      <c r="V2009" s="84">
        <v>0.37847222222222227</v>
      </c>
      <c r="W2009" s="85">
        <v>0.52083333333333337</v>
      </c>
      <c r="X2009" s="86">
        <f t="shared" si="155"/>
        <v>0.1423611111111111</v>
      </c>
    </row>
    <row r="2010" spans="1:24" x14ac:dyDescent="0.3">
      <c r="A2010" s="44" t="s">
        <v>3859</v>
      </c>
      <c r="B2010" s="68" t="s">
        <v>826</v>
      </c>
      <c r="C2010" s="2" t="s">
        <v>6</v>
      </c>
      <c r="D2010" s="2">
        <v>76</v>
      </c>
      <c r="E2010" s="6">
        <v>16134</v>
      </c>
      <c r="F2010" s="7">
        <v>44006.532569444447</v>
      </c>
      <c r="G2010" s="69" t="s">
        <v>4</v>
      </c>
      <c r="H2010" s="68">
        <v>1934</v>
      </c>
      <c r="I2010" s="93">
        <f t="shared" si="152"/>
        <v>19.535353535353536</v>
      </c>
      <c r="J2010" s="93">
        <v>4.1289999999999996</v>
      </c>
      <c r="K2010" s="69">
        <v>99</v>
      </c>
      <c r="L2010" s="68">
        <v>613</v>
      </c>
      <c r="M2010" s="93">
        <f t="shared" si="153"/>
        <v>6.191919191919192</v>
      </c>
      <c r="N2010" s="93">
        <v>2.5179999999999998</v>
      </c>
      <c r="O2010" s="69">
        <v>99</v>
      </c>
      <c r="P2010" s="181">
        <f t="shared" si="154"/>
        <v>3.1549755301794455</v>
      </c>
      <c r="Q2010" s="77" t="s">
        <v>12072</v>
      </c>
      <c r="V2010" s="84">
        <v>0.39374999999999999</v>
      </c>
      <c r="W2010" s="85">
        <v>0.53472222222222221</v>
      </c>
      <c r="X2010" s="86">
        <f t="shared" si="155"/>
        <v>0.14097222222222222</v>
      </c>
    </row>
    <row r="2011" spans="1:24" x14ac:dyDescent="0.3">
      <c r="A2011" s="44" t="s">
        <v>3548</v>
      </c>
      <c r="B2011" s="68" t="s">
        <v>83</v>
      </c>
      <c r="C2011" s="2" t="s">
        <v>1</v>
      </c>
      <c r="D2011" s="2">
        <v>55</v>
      </c>
      <c r="E2011" s="6">
        <v>23886</v>
      </c>
      <c r="F2011" s="7">
        <v>44006.542604166665</v>
      </c>
      <c r="G2011" s="69" t="s">
        <v>4</v>
      </c>
      <c r="H2011" s="68">
        <v>2199</v>
      </c>
      <c r="I2011" s="93">
        <f t="shared" si="152"/>
        <v>21.99</v>
      </c>
      <c r="J2011" s="93">
        <v>4.8520000000000003</v>
      </c>
      <c r="K2011" s="69">
        <v>100</v>
      </c>
      <c r="L2011" s="68">
        <v>402</v>
      </c>
      <c r="M2011" s="93">
        <f t="shared" si="153"/>
        <v>4.0199999999999996</v>
      </c>
      <c r="N2011" s="93">
        <v>2.3220000000000001</v>
      </c>
      <c r="O2011" s="69">
        <v>100</v>
      </c>
      <c r="P2011" s="181">
        <f t="shared" si="154"/>
        <v>5.4701492537313436</v>
      </c>
      <c r="Q2011" s="77" t="s">
        <v>12072</v>
      </c>
      <c r="V2011" s="84">
        <v>0.39583333333333331</v>
      </c>
      <c r="W2011" s="85">
        <v>0.54513888888888895</v>
      </c>
      <c r="X2011" s="86">
        <f t="shared" si="155"/>
        <v>0.14930555555555564</v>
      </c>
    </row>
    <row r="2012" spans="1:24" x14ac:dyDescent="0.3">
      <c r="A2012" s="44" t="s">
        <v>12165</v>
      </c>
      <c r="B2012" s="68" t="s">
        <v>12166</v>
      </c>
      <c r="C2012" s="2" t="s">
        <v>6</v>
      </c>
      <c r="D2012" s="2">
        <v>56</v>
      </c>
      <c r="E2012" s="6">
        <v>23272</v>
      </c>
      <c r="F2012" s="7">
        <v>44006.567615740743</v>
      </c>
      <c r="G2012" s="69" t="s">
        <v>4</v>
      </c>
      <c r="H2012" s="68">
        <v>1188</v>
      </c>
      <c r="I2012" s="93">
        <f t="shared" si="152"/>
        <v>11.88</v>
      </c>
      <c r="J2012" s="93">
        <v>3.7829999999999999</v>
      </c>
      <c r="K2012" s="69">
        <v>100</v>
      </c>
      <c r="L2012" s="68">
        <v>323</v>
      </c>
      <c r="M2012" s="93">
        <f t="shared" si="153"/>
        <v>3.23</v>
      </c>
      <c r="N2012" s="93">
        <v>1.6319999999999999</v>
      </c>
      <c r="O2012" s="69">
        <v>100</v>
      </c>
      <c r="P2012" s="181">
        <f t="shared" si="154"/>
        <v>3.6780185758513935</v>
      </c>
      <c r="Q2012" s="77" t="s">
        <v>12072</v>
      </c>
      <c r="V2012" s="84">
        <v>0.39930555555555558</v>
      </c>
      <c r="W2012" s="85">
        <v>0.56597222222222221</v>
      </c>
      <c r="X2012" s="86">
        <f t="shared" si="155"/>
        <v>0.16666666666666663</v>
      </c>
    </row>
    <row r="2013" spans="1:24" x14ac:dyDescent="0.3">
      <c r="A2013" s="44" t="s">
        <v>12167</v>
      </c>
      <c r="B2013" s="68" t="s">
        <v>1293</v>
      </c>
      <c r="C2013" s="2" t="s">
        <v>1</v>
      </c>
      <c r="D2013" s="2">
        <v>66</v>
      </c>
      <c r="E2013" s="6">
        <v>19572</v>
      </c>
      <c r="F2013" s="7">
        <v>44006.579884259256</v>
      </c>
      <c r="G2013" s="69" t="s">
        <v>4</v>
      </c>
      <c r="H2013" s="68">
        <v>2097</v>
      </c>
      <c r="I2013" s="93">
        <f t="shared" si="152"/>
        <v>21.181818181818183</v>
      </c>
      <c r="J2013" s="93">
        <v>4.7370000000000001</v>
      </c>
      <c r="K2013" s="69">
        <v>99</v>
      </c>
      <c r="L2013" s="68">
        <v>478</v>
      </c>
      <c r="M2013" s="93">
        <f t="shared" si="153"/>
        <v>4.8282828282828278</v>
      </c>
      <c r="N2013" s="93">
        <v>2.2719999999999998</v>
      </c>
      <c r="O2013" s="69">
        <v>99</v>
      </c>
      <c r="P2013" s="181">
        <f t="shared" si="154"/>
        <v>4.3870292887029292</v>
      </c>
      <c r="Q2013" s="77" t="s">
        <v>12072</v>
      </c>
      <c r="V2013" s="84">
        <v>0.43333333333333335</v>
      </c>
      <c r="W2013" s="85">
        <v>0.58333333333333337</v>
      </c>
      <c r="X2013" s="86">
        <f t="shared" si="155"/>
        <v>0.15000000000000002</v>
      </c>
    </row>
    <row r="2014" spans="1:24" x14ac:dyDescent="0.3">
      <c r="A2014" s="44" t="s">
        <v>12168</v>
      </c>
      <c r="B2014" s="68" t="s">
        <v>7925</v>
      </c>
      <c r="C2014" s="2" t="s">
        <v>1</v>
      </c>
      <c r="D2014" s="2">
        <v>65</v>
      </c>
      <c r="E2014" s="6">
        <v>19912</v>
      </c>
      <c r="F2014" s="7">
        <v>44006.591087962966</v>
      </c>
      <c r="G2014" s="69" t="s">
        <v>4</v>
      </c>
      <c r="H2014" s="68">
        <v>1268</v>
      </c>
      <c r="I2014" s="93">
        <f t="shared" si="152"/>
        <v>12.68</v>
      </c>
      <c r="J2014" s="93">
        <v>3.7090000000000001</v>
      </c>
      <c r="K2014" s="69">
        <v>100</v>
      </c>
      <c r="L2014" s="68">
        <v>364</v>
      </c>
      <c r="M2014" s="93">
        <f t="shared" si="153"/>
        <v>3.64</v>
      </c>
      <c r="N2014" s="93">
        <v>1.661</v>
      </c>
      <c r="O2014" s="69">
        <v>100</v>
      </c>
      <c r="P2014" s="181">
        <f t="shared" si="154"/>
        <v>3.4835164835164831</v>
      </c>
      <c r="Q2014" s="77" t="s">
        <v>12072</v>
      </c>
      <c r="V2014" s="84">
        <v>0.45416666666666666</v>
      </c>
      <c r="W2014" s="85">
        <v>0.59375</v>
      </c>
      <c r="X2014" s="86">
        <f t="shared" si="155"/>
        <v>0.13958333333333334</v>
      </c>
    </row>
    <row r="2015" spans="1:24" x14ac:dyDescent="0.3">
      <c r="A2015" s="44" t="s">
        <v>12169</v>
      </c>
      <c r="B2015" s="68" t="s">
        <v>6664</v>
      </c>
      <c r="C2015" s="2" t="s">
        <v>1</v>
      </c>
      <c r="D2015" s="2">
        <v>56</v>
      </c>
      <c r="E2015" s="6">
        <v>23432</v>
      </c>
      <c r="F2015" s="7">
        <v>44006.603912037041</v>
      </c>
      <c r="G2015" s="69" t="s">
        <v>4</v>
      </c>
      <c r="H2015" s="68">
        <v>2233</v>
      </c>
      <c r="I2015" s="93">
        <f t="shared" si="152"/>
        <v>22.555555555555557</v>
      </c>
      <c r="J2015" s="93">
        <v>4.9260000000000002</v>
      </c>
      <c r="K2015" s="69">
        <v>99</v>
      </c>
      <c r="L2015" s="68">
        <v>449</v>
      </c>
      <c r="M2015" s="93">
        <f t="shared" si="153"/>
        <v>4.5353535353535355</v>
      </c>
      <c r="N2015" s="93">
        <v>2.2149999999999999</v>
      </c>
      <c r="O2015" s="69">
        <v>99</v>
      </c>
      <c r="P2015" s="181">
        <f t="shared" si="154"/>
        <v>4.9732739420935417</v>
      </c>
      <c r="Q2015" s="77" t="s">
        <v>12072</v>
      </c>
      <c r="V2015" s="84">
        <v>0.46458333333333335</v>
      </c>
      <c r="W2015" s="85">
        <v>0.60416666666666663</v>
      </c>
      <c r="X2015" s="86">
        <f t="shared" si="155"/>
        <v>0.13958333333333328</v>
      </c>
    </row>
    <row r="2016" spans="1:24" x14ac:dyDescent="0.3">
      <c r="A2016" s="44" t="s">
        <v>12170</v>
      </c>
      <c r="B2016" s="68" t="s">
        <v>6810</v>
      </c>
      <c r="C2016" s="2" t="s">
        <v>1</v>
      </c>
      <c r="D2016" s="2">
        <v>54</v>
      </c>
      <c r="E2016" s="6">
        <v>24166</v>
      </c>
      <c r="F2016" s="7">
        <v>44006.616932870369</v>
      </c>
      <c r="G2016" s="69" t="s">
        <v>4</v>
      </c>
      <c r="H2016" s="68">
        <v>1946</v>
      </c>
      <c r="I2016" s="93">
        <f t="shared" si="152"/>
        <v>19.46</v>
      </c>
      <c r="J2016" s="93">
        <v>4.8810000000000002</v>
      </c>
      <c r="K2016" s="69">
        <v>100</v>
      </c>
      <c r="L2016" s="68">
        <v>430</v>
      </c>
      <c r="M2016" s="93">
        <f t="shared" si="153"/>
        <v>4.3</v>
      </c>
      <c r="N2016" s="93">
        <v>1.9970000000000001</v>
      </c>
      <c r="O2016" s="69">
        <v>100</v>
      </c>
      <c r="P2016" s="181">
        <f t="shared" si="154"/>
        <v>4.525581395348838</v>
      </c>
      <c r="Q2016" s="77" t="s">
        <v>12072</v>
      </c>
      <c r="V2016" s="84">
        <v>0.47569444444444442</v>
      </c>
      <c r="W2016" s="85">
        <v>0.61805555555555558</v>
      </c>
      <c r="X2016" s="86">
        <f t="shared" si="155"/>
        <v>0.14236111111111116</v>
      </c>
    </row>
    <row r="2017" spans="1:24" x14ac:dyDescent="0.3">
      <c r="A2017" s="44" t="s">
        <v>12171</v>
      </c>
      <c r="B2017" s="68" t="s">
        <v>12172</v>
      </c>
      <c r="C2017" s="2" t="s">
        <v>6</v>
      </c>
      <c r="D2017" s="2">
        <v>45</v>
      </c>
      <c r="E2017" s="6">
        <v>27422</v>
      </c>
      <c r="F2017" s="7">
        <v>44006.634826388887</v>
      </c>
      <c r="G2017" s="69" t="s">
        <v>4</v>
      </c>
      <c r="H2017" s="68">
        <v>1091</v>
      </c>
      <c r="I2017" s="93">
        <f t="shared" si="152"/>
        <v>10.91</v>
      </c>
      <c r="J2017" s="93">
        <v>3.4060000000000001</v>
      </c>
      <c r="K2017" s="69">
        <v>100</v>
      </c>
      <c r="L2017" s="68">
        <v>546</v>
      </c>
      <c r="M2017" s="93">
        <f t="shared" si="153"/>
        <v>5.46</v>
      </c>
      <c r="N2017" s="93">
        <v>2.2400000000000002</v>
      </c>
      <c r="O2017" s="69">
        <v>100</v>
      </c>
      <c r="P2017" s="181">
        <f t="shared" si="154"/>
        <v>1.9981684981684982</v>
      </c>
      <c r="Q2017" s="77" t="s">
        <v>11926</v>
      </c>
      <c r="V2017" s="84">
        <v>0.50347222222222221</v>
      </c>
      <c r="W2017" s="85">
        <v>0.63541666666666663</v>
      </c>
      <c r="X2017" s="86">
        <f t="shared" si="155"/>
        <v>0.13194444444444442</v>
      </c>
    </row>
    <row r="2018" spans="1:24" x14ac:dyDescent="0.3">
      <c r="A2018" s="44" t="s">
        <v>12173</v>
      </c>
      <c r="B2018" s="68" t="s">
        <v>1101</v>
      </c>
      <c r="C2018" s="2" t="s">
        <v>1</v>
      </c>
      <c r="D2018" s="2">
        <v>64</v>
      </c>
      <c r="E2018" s="6">
        <v>20268</v>
      </c>
      <c r="F2018" s="7">
        <v>44006.645740740743</v>
      </c>
      <c r="G2018" s="69" t="s">
        <v>4</v>
      </c>
      <c r="H2018" s="68">
        <v>1852</v>
      </c>
      <c r="I2018" s="93">
        <f t="shared" si="152"/>
        <v>18.707070707070706</v>
      </c>
      <c r="J2018" s="93">
        <v>4.891</v>
      </c>
      <c r="K2018" s="69">
        <v>99</v>
      </c>
      <c r="L2018" s="68">
        <v>410</v>
      </c>
      <c r="M2018" s="93">
        <f t="shared" si="153"/>
        <v>4.141414141414141</v>
      </c>
      <c r="N2018" s="93">
        <v>2.0499999999999998</v>
      </c>
      <c r="O2018" s="69">
        <v>99</v>
      </c>
      <c r="P2018" s="181">
        <f t="shared" si="154"/>
        <v>4.5170731707317078</v>
      </c>
      <c r="Q2018" s="77" t="s">
        <v>11926</v>
      </c>
      <c r="V2018" s="84">
        <v>0.49374999999999997</v>
      </c>
      <c r="W2018" s="85">
        <v>0.64583333333333337</v>
      </c>
      <c r="X2018" s="86">
        <f t="shared" si="155"/>
        <v>0.1520833333333334</v>
      </c>
    </row>
    <row r="2019" spans="1:24" x14ac:dyDescent="0.3">
      <c r="A2019" s="44" t="s">
        <v>12174</v>
      </c>
      <c r="B2019" s="68" t="s">
        <v>12175</v>
      </c>
      <c r="C2019" s="2" t="s">
        <v>1</v>
      </c>
      <c r="D2019" s="2">
        <v>41</v>
      </c>
      <c r="E2019" s="6">
        <v>28939</v>
      </c>
      <c r="F2019" s="7">
        <v>44006.670173611114</v>
      </c>
      <c r="G2019" s="69" t="s">
        <v>4</v>
      </c>
      <c r="H2019" s="68">
        <v>1385</v>
      </c>
      <c r="I2019" s="93">
        <f t="shared" si="152"/>
        <v>13.98989898989899</v>
      </c>
      <c r="J2019" s="93">
        <v>4.0999999999999996</v>
      </c>
      <c r="K2019" s="69">
        <v>99</v>
      </c>
      <c r="L2019" s="68">
        <v>390</v>
      </c>
      <c r="M2019" s="93">
        <f t="shared" si="153"/>
        <v>3.9393939393939394</v>
      </c>
      <c r="N2019" s="93">
        <v>2.0939999999999999</v>
      </c>
      <c r="O2019" s="69">
        <v>99</v>
      </c>
      <c r="P2019" s="181">
        <f t="shared" si="154"/>
        <v>3.5512820512820511</v>
      </c>
      <c r="Q2019" s="77" t="s">
        <v>11926</v>
      </c>
      <c r="V2019" s="84">
        <v>0.53888888888888886</v>
      </c>
      <c r="W2019" s="85">
        <v>0.67361111111111116</v>
      </c>
      <c r="X2019" s="86">
        <f t="shared" si="155"/>
        <v>0.1347222222222223</v>
      </c>
    </row>
    <row r="2020" spans="1:24" x14ac:dyDescent="0.3">
      <c r="A2020" s="44" t="s">
        <v>12176</v>
      </c>
      <c r="B2020" s="68" t="s">
        <v>12177</v>
      </c>
      <c r="C2020" s="2" t="s">
        <v>6</v>
      </c>
      <c r="D2020" s="2">
        <v>43</v>
      </c>
      <c r="E2020" s="6">
        <v>28054</v>
      </c>
      <c r="F2020" s="7">
        <v>44007.413946759261</v>
      </c>
      <c r="G2020" s="69" t="s">
        <v>71</v>
      </c>
      <c r="H2020" s="68">
        <v>794</v>
      </c>
      <c r="I2020" s="93">
        <f t="shared" si="152"/>
        <v>8.0202020202020208</v>
      </c>
      <c r="J2020" s="93">
        <v>3.14</v>
      </c>
      <c r="K2020" s="69">
        <v>99</v>
      </c>
      <c r="L2020" s="68">
        <v>213</v>
      </c>
      <c r="M2020" s="93">
        <f t="shared" si="153"/>
        <v>2.1515151515151514</v>
      </c>
      <c r="N2020" s="93">
        <v>1.4379999999999999</v>
      </c>
      <c r="O2020" s="69">
        <v>99</v>
      </c>
      <c r="P2020" s="181">
        <f t="shared" si="154"/>
        <v>3.7276995305164324</v>
      </c>
      <c r="Q2020" s="77" t="s">
        <v>11926</v>
      </c>
      <c r="V2020" s="84">
        <v>0.41319444444444442</v>
      </c>
      <c r="W2020" s="85">
        <v>0.59722222222222221</v>
      </c>
      <c r="X2020" s="86">
        <f t="shared" si="155"/>
        <v>0.18402777777777779</v>
      </c>
    </row>
    <row r="2021" spans="1:24" x14ac:dyDescent="0.3">
      <c r="A2021" s="44" t="s">
        <v>2797</v>
      </c>
      <c r="B2021" s="68" t="s">
        <v>1654</v>
      </c>
      <c r="C2021" s="2" t="s">
        <v>1</v>
      </c>
      <c r="D2021" s="2">
        <v>49</v>
      </c>
      <c r="E2021" s="6">
        <v>25996</v>
      </c>
      <c r="F2021" s="7">
        <v>44007.52171296296</v>
      </c>
      <c r="G2021" s="69" t="s">
        <v>4</v>
      </c>
      <c r="H2021" s="68">
        <v>1095</v>
      </c>
      <c r="I2021" s="93">
        <f t="shared" si="152"/>
        <v>10.95</v>
      </c>
      <c r="J2021" s="93">
        <v>2.8580000000000001</v>
      </c>
      <c r="K2021" s="69">
        <v>100</v>
      </c>
      <c r="L2021" s="68">
        <v>316</v>
      </c>
      <c r="M2021" s="93">
        <f t="shared" si="153"/>
        <v>3.16</v>
      </c>
      <c r="N2021" s="93">
        <v>1.83</v>
      </c>
      <c r="O2021" s="69">
        <v>100</v>
      </c>
      <c r="P2021" s="181">
        <f t="shared" si="154"/>
        <v>3.4651898734177213</v>
      </c>
      <c r="Q2021" s="77" t="s">
        <v>11926</v>
      </c>
      <c r="V2021" s="84">
        <v>0.375</v>
      </c>
      <c r="W2021" s="85">
        <v>0.52083333333333337</v>
      </c>
      <c r="X2021" s="86">
        <f t="shared" si="155"/>
        <v>0.14583333333333337</v>
      </c>
    </row>
    <row r="2022" spans="1:24" x14ac:dyDescent="0.3">
      <c r="A2022" s="44" t="s">
        <v>12178</v>
      </c>
      <c r="B2022" s="68" t="s">
        <v>515</v>
      </c>
      <c r="C2022" s="2" t="s">
        <v>1</v>
      </c>
      <c r="D2022" s="2">
        <v>51</v>
      </c>
      <c r="E2022" s="6">
        <v>25287</v>
      </c>
      <c r="F2022" s="7">
        <v>44007.532604166663</v>
      </c>
      <c r="G2022" s="69" t="s">
        <v>4</v>
      </c>
      <c r="H2022" s="68">
        <v>1384</v>
      </c>
      <c r="I2022" s="93">
        <f t="shared" si="152"/>
        <v>13.979797979797979</v>
      </c>
      <c r="J2022" s="93">
        <v>4.415</v>
      </c>
      <c r="K2022" s="69">
        <v>99</v>
      </c>
      <c r="L2022" s="68">
        <v>363</v>
      </c>
      <c r="M2022" s="93">
        <f t="shared" si="153"/>
        <v>3.6666666666666665</v>
      </c>
      <c r="N2022" s="93">
        <v>1.948</v>
      </c>
      <c r="O2022" s="69">
        <v>99</v>
      </c>
      <c r="P2022" s="181">
        <f t="shared" si="154"/>
        <v>3.8126721763085398</v>
      </c>
      <c r="Q2022" s="77" t="s">
        <v>11926</v>
      </c>
      <c r="V2022" s="84">
        <v>0.37152777777777773</v>
      </c>
      <c r="W2022" s="85">
        <v>0.53472222222222221</v>
      </c>
      <c r="X2022" s="86">
        <f t="shared" si="155"/>
        <v>0.16319444444444448</v>
      </c>
    </row>
    <row r="2023" spans="1:24" x14ac:dyDescent="0.3">
      <c r="A2023" s="44" t="s">
        <v>12179</v>
      </c>
      <c r="B2023" s="68" t="s">
        <v>4641</v>
      </c>
      <c r="C2023" s="2" t="s">
        <v>1</v>
      </c>
      <c r="D2023" s="2">
        <v>49</v>
      </c>
      <c r="E2023" s="6">
        <v>26089</v>
      </c>
      <c r="F2023" s="7">
        <v>44007.543888888889</v>
      </c>
      <c r="G2023" s="69" t="s">
        <v>4</v>
      </c>
      <c r="H2023" s="68">
        <v>1596</v>
      </c>
      <c r="I2023" s="93">
        <f t="shared" si="152"/>
        <v>16.121212121212121</v>
      </c>
      <c r="J2023" s="93">
        <v>4.641</v>
      </c>
      <c r="K2023" s="69">
        <v>99</v>
      </c>
      <c r="L2023" s="68">
        <v>409</v>
      </c>
      <c r="M2023" s="93">
        <f t="shared" si="153"/>
        <v>4.1313131313131315</v>
      </c>
      <c r="N2023" s="93">
        <v>1.988</v>
      </c>
      <c r="O2023" s="69">
        <v>99</v>
      </c>
      <c r="P2023" s="181">
        <f t="shared" si="154"/>
        <v>3.902200488997555</v>
      </c>
      <c r="Q2023" s="77" t="s">
        <v>11926</v>
      </c>
      <c r="V2023" s="84">
        <v>0.38263888888888892</v>
      </c>
      <c r="W2023" s="85">
        <v>0.54861111111111105</v>
      </c>
      <c r="X2023" s="86">
        <f t="shared" si="155"/>
        <v>0.16597222222222213</v>
      </c>
    </row>
    <row r="2024" spans="1:24" x14ac:dyDescent="0.3">
      <c r="A2024" s="44" t="s">
        <v>12180</v>
      </c>
      <c r="B2024" s="68" t="s">
        <v>5782</v>
      </c>
      <c r="C2024" s="2" t="s">
        <v>1</v>
      </c>
      <c r="D2024" s="2">
        <v>65</v>
      </c>
      <c r="E2024" s="6">
        <v>19912</v>
      </c>
      <c r="F2024" s="7">
        <v>44007.554444444446</v>
      </c>
      <c r="G2024" s="69" t="s">
        <v>4</v>
      </c>
      <c r="H2024" s="68">
        <v>2133</v>
      </c>
      <c r="I2024" s="93">
        <f t="shared" si="152"/>
        <v>21.545454545454547</v>
      </c>
      <c r="J2024" s="93">
        <v>4.8239999999999998</v>
      </c>
      <c r="K2024" s="69">
        <v>99</v>
      </c>
      <c r="L2024" s="68">
        <v>591</v>
      </c>
      <c r="M2024" s="93">
        <f t="shared" si="153"/>
        <v>5.9696969696969697</v>
      </c>
      <c r="N2024" s="93">
        <v>2.5409999999999999</v>
      </c>
      <c r="O2024" s="69">
        <v>99</v>
      </c>
      <c r="P2024" s="181">
        <f t="shared" si="154"/>
        <v>3.6091370558375635</v>
      </c>
      <c r="Q2024" s="77" t="s">
        <v>11926</v>
      </c>
      <c r="V2024" s="84">
        <v>0.40208333333333335</v>
      </c>
      <c r="W2024" s="85">
        <v>0.56944444444444442</v>
      </c>
      <c r="X2024" s="86">
        <f t="shared" si="155"/>
        <v>0.16736111111111107</v>
      </c>
    </row>
    <row r="2025" spans="1:24" x14ac:dyDescent="0.3">
      <c r="A2025" s="44" t="s">
        <v>12181</v>
      </c>
      <c r="B2025" s="68" t="s">
        <v>5468</v>
      </c>
      <c r="C2025" s="2" t="s">
        <v>1</v>
      </c>
      <c r="D2025" s="2">
        <v>40</v>
      </c>
      <c r="E2025" s="6">
        <v>29278</v>
      </c>
      <c r="F2025" s="7">
        <v>44007.582604166666</v>
      </c>
      <c r="G2025" s="69" t="s">
        <v>4</v>
      </c>
      <c r="H2025" s="68">
        <v>1397</v>
      </c>
      <c r="I2025" s="93">
        <f t="shared" si="152"/>
        <v>13.97</v>
      </c>
      <c r="J2025" s="93">
        <v>4.1719999999999997</v>
      </c>
      <c r="K2025" s="69">
        <v>100</v>
      </c>
      <c r="L2025" s="68">
        <v>243</v>
      </c>
      <c r="M2025" s="93">
        <f t="shared" si="153"/>
        <v>2.4300000000000002</v>
      </c>
      <c r="N2025" s="93">
        <v>1.492</v>
      </c>
      <c r="O2025" s="69">
        <v>100</v>
      </c>
      <c r="P2025" s="181">
        <f t="shared" si="154"/>
        <v>5.7489711934156373</v>
      </c>
      <c r="Q2025" s="77" t="s">
        <v>11926</v>
      </c>
      <c r="V2025" s="84">
        <v>0.41944444444444445</v>
      </c>
      <c r="W2025" s="85">
        <v>0.58333333333333337</v>
      </c>
      <c r="X2025" s="86">
        <f t="shared" si="155"/>
        <v>0.16388888888888892</v>
      </c>
    </row>
    <row r="2026" spans="1:24" x14ac:dyDescent="0.3">
      <c r="A2026" s="44" t="s">
        <v>12182</v>
      </c>
      <c r="B2026" s="68" t="s">
        <v>6222</v>
      </c>
      <c r="C2026" s="2" t="s">
        <v>1</v>
      </c>
      <c r="D2026" s="2">
        <v>65</v>
      </c>
      <c r="E2026" s="6">
        <v>19981</v>
      </c>
      <c r="F2026" s="7">
        <v>44007.599629629629</v>
      </c>
      <c r="G2026" s="69" t="s">
        <v>4</v>
      </c>
      <c r="H2026" s="68">
        <v>2178</v>
      </c>
      <c r="I2026" s="93">
        <f t="shared" si="152"/>
        <v>22</v>
      </c>
      <c r="J2026" s="93">
        <v>5.0199999999999996</v>
      </c>
      <c r="K2026" s="69">
        <v>99</v>
      </c>
      <c r="L2026" s="68">
        <v>535</v>
      </c>
      <c r="M2026" s="93">
        <f t="shared" si="153"/>
        <v>5.404040404040404</v>
      </c>
      <c r="N2026" s="93">
        <v>2.29</v>
      </c>
      <c r="O2026" s="69">
        <v>99</v>
      </c>
      <c r="P2026" s="181">
        <f t="shared" si="154"/>
        <v>4.0710280373831775</v>
      </c>
      <c r="Q2026" s="77" t="s">
        <v>12072</v>
      </c>
      <c r="V2026" s="84">
        <v>0.45694444444444443</v>
      </c>
      <c r="W2026" s="85">
        <v>0.61805555555555558</v>
      </c>
      <c r="X2026" s="86">
        <f t="shared" si="155"/>
        <v>0.16111111111111115</v>
      </c>
    </row>
    <row r="2027" spans="1:24" x14ac:dyDescent="0.3">
      <c r="A2027" s="44" t="s">
        <v>12183</v>
      </c>
      <c r="B2027" s="68" t="s">
        <v>1580</v>
      </c>
      <c r="C2027" s="2" t="s">
        <v>1</v>
      </c>
      <c r="D2027" s="2">
        <v>63</v>
      </c>
      <c r="E2027" s="6">
        <v>20647</v>
      </c>
      <c r="F2027" s="7">
        <v>44007.625833333332</v>
      </c>
      <c r="G2027" s="69" t="s">
        <v>4</v>
      </c>
      <c r="H2027" s="68">
        <v>1598</v>
      </c>
      <c r="I2027" s="93">
        <f t="shared" si="152"/>
        <v>15.98</v>
      </c>
      <c r="J2027" s="93">
        <v>4.88</v>
      </c>
      <c r="K2027" s="69">
        <v>100</v>
      </c>
      <c r="L2027" s="68">
        <v>396</v>
      </c>
      <c r="M2027" s="93">
        <f t="shared" si="153"/>
        <v>3.96</v>
      </c>
      <c r="N2027" s="93">
        <v>1.7749999999999999</v>
      </c>
      <c r="O2027" s="69">
        <v>100</v>
      </c>
      <c r="P2027" s="181">
        <f t="shared" si="154"/>
        <v>4.0353535353535355</v>
      </c>
      <c r="Q2027" s="77" t="s">
        <v>12184</v>
      </c>
      <c r="V2027" s="84">
        <v>0.46388888888888885</v>
      </c>
      <c r="W2027" s="85">
        <v>0.63194444444444442</v>
      </c>
      <c r="X2027" s="86">
        <f t="shared" si="155"/>
        <v>0.16805555555555557</v>
      </c>
    </row>
    <row r="2028" spans="1:24" x14ac:dyDescent="0.3">
      <c r="A2028" s="44" t="s">
        <v>12185</v>
      </c>
      <c r="B2028" s="68" t="s">
        <v>6578</v>
      </c>
      <c r="C2028" s="2" t="s">
        <v>1</v>
      </c>
      <c r="D2028" s="2">
        <v>44</v>
      </c>
      <c r="E2028" s="6">
        <v>27876</v>
      </c>
      <c r="F2028" s="7">
        <v>44007.640694444446</v>
      </c>
      <c r="G2028" s="69" t="s">
        <v>4</v>
      </c>
      <c r="H2028" s="68">
        <v>1168</v>
      </c>
      <c r="I2028" s="93">
        <f t="shared" si="152"/>
        <v>11.68</v>
      </c>
      <c r="J2028" s="93">
        <v>3.13</v>
      </c>
      <c r="K2028" s="69">
        <v>100</v>
      </c>
      <c r="L2028" s="68">
        <v>376</v>
      </c>
      <c r="M2028" s="93">
        <f t="shared" si="153"/>
        <v>3.76</v>
      </c>
      <c r="N2028" s="93">
        <v>2.0110000000000001</v>
      </c>
      <c r="O2028" s="69">
        <v>100</v>
      </c>
      <c r="P2028" s="181">
        <f t="shared" si="154"/>
        <v>3.1063829787234045</v>
      </c>
      <c r="Q2028" s="77" t="s">
        <v>12184</v>
      </c>
      <c r="V2028" s="84">
        <v>0.4861111111111111</v>
      </c>
      <c r="W2028" s="85">
        <v>0.64583333333333337</v>
      </c>
      <c r="X2028" s="86">
        <f t="shared" si="155"/>
        <v>0.15972222222222227</v>
      </c>
    </row>
    <row r="2029" spans="1:24" x14ac:dyDescent="0.3">
      <c r="A2029" s="44" t="s">
        <v>12186</v>
      </c>
      <c r="B2029" s="68" t="s">
        <v>7487</v>
      </c>
      <c r="C2029" s="2" t="s">
        <v>1</v>
      </c>
      <c r="D2029" s="2">
        <v>52</v>
      </c>
      <c r="E2029" s="6">
        <v>24909</v>
      </c>
      <c r="F2029" s="7">
        <v>44007.660636574074</v>
      </c>
      <c r="G2029" s="69" t="s">
        <v>4</v>
      </c>
      <c r="H2029" s="68">
        <v>1805</v>
      </c>
      <c r="I2029" s="93">
        <f t="shared" si="152"/>
        <v>18.05</v>
      </c>
      <c r="J2029" s="93">
        <v>4.4340000000000002</v>
      </c>
      <c r="K2029" s="69">
        <v>100</v>
      </c>
      <c r="L2029" s="68">
        <v>402</v>
      </c>
      <c r="M2029" s="93">
        <f t="shared" si="153"/>
        <v>4.0199999999999996</v>
      </c>
      <c r="N2029" s="93">
        <v>2.0049999999999999</v>
      </c>
      <c r="O2029" s="69">
        <v>100</v>
      </c>
      <c r="P2029" s="181">
        <f t="shared" si="154"/>
        <v>4.4900497512437818</v>
      </c>
      <c r="Q2029" s="77" t="s">
        <v>12184</v>
      </c>
      <c r="V2029" s="84">
        <v>0.50486111111111109</v>
      </c>
      <c r="W2029" s="85">
        <v>0.65972222222222221</v>
      </c>
      <c r="X2029" s="86">
        <f t="shared" si="155"/>
        <v>0.15486111111111112</v>
      </c>
    </row>
    <row r="2030" spans="1:24" x14ac:dyDescent="0.3">
      <c r="A2030" s="44" t="s">
        <v>12187</v>
      </c>
      <c r="B2030" s="68" t="s">
        <v>12188</v>
      </c>
      <c r="C2030" s="2" t="s">
        <v>1</v>
      </c>
      <c r="D2030" s="2">
        <v>54</v>
      </c>
      <c r="E2030" s="6">
        <v>24122</v>
      </c>
      <c r="F2030" s="7">
        <v>44007.670960648145</v>
      </c>
      <c r="G2030" s="69" t="s">
        <v>4</v>
      </c>
      <c r="H2030" s="68">
        <v>1658</v>
      </c>
      <c r="I2030" s="93">
        <f t="shared" si="152"/>
        <v>16.747474747474747</v>
      </c>
      <c r="J2030" s="93">
        <v>4.0990000000000002</v>
      </c>
      <c r="K2030" s="69">
        <v>99</v>
      </c>
      <c r="L2030" s="68">
        <v>413</v>
      </c>
      <c r="M2030" s="93">
        <f t="shared" si="153"/>
        <v>4.1717171717171722</v>
      </c>
      <c r="N2030" s="93">
        <v>2.157</v>
      </c>
      <c r="O2030" s="69">
        <v>99</v>
      </c>
      <c r="P2030" s="181">
        <f t="shared" si="154"/>
        <v>4.0145278450363193</v>
      </c>
      <c r="Q2030" s="77" t="s">
        <v>12184</v>
      </c>
      <c r="V2030" s="84">
        <v>0.51944444444444449</v>
      </c>
      <c r="W2030" s="85">
        <v>0.67361111111111116</v>
      </c>
      <c r="X2030" s="86">
        <f t="shared" si="155"/>
        <v>0.15416666666666667</v>
      </c>
    </row>
    <row r="2031" spans="1:24" x14ac:dyDescent="0.3">
      <c r="A2031" s="44" t="s">
        <v>12189</v>
      </c>
      <c r="B2031" s="68" t="s">
        <v>12190</v>
      </c>
      <c r="C2031" s="2" t="s">
        <v>6</v>
      </c>
      <c r="D2031" s="2">
        <v>81</v>
      </c>
      <c r="E2031" s="6">
        <v>14181</v>
      </c>
      <c r="F2031" s="7">
        <v>44007.682071759256</v>
      </c>
      <c r="G2031" s="69" t="s">
        <v>4</v>
      </c>
      <c r="H2031" s="68">
        <v>1260</v>
      </c>
      <c r="I2031" s="93">
        <f t="shared" si="152"/>
        <v>12.727272727272727</v>
      </c>
      <c r="J2031" s="93">
        <v>3.714</v>
      </c>
      <c r="K2031" s="69">
        <v>99</v>
      </c>
      <c r="L2031" s="68">
        <v>732</v>
      </c>
      <c r="M2031" s="93">
        <f t="shared" si="153"/>
        <v>7.3939393939393936</v>
      </c>
      <c r="N2031" s="93">
        <v>2.6829999999999998</v>
      </c>
      <c r="O2031" s="69">
        <v>99</v>
      </c>
      <c r="P2031" s="181">
        <f t="shared" si="154"/>
        <v>1.721311475409836</v>
      </c>
      <c r="Q2031" s="77" t="s">
        <v>12184</v>
      </c>
      <c r="V2031" s="84">
        <v>0.50347222222222221</v>
      </c>
      <c r="W2031" s="85">
        <v>0.6875</v>
      </c>
      <c r="X2031" s="86">
        <f t="shared" si="155"/>
        <v>0.18402777777777779</v>
      </c>
    </row>
    <row r="2032" spans="1:24" x14ac:dyDescent="0.3">
      <c r="A2032" s="44" t="s">
        <v>12191</v>
      </c>
      <c r="B2032" s="68" t="s">
        <v>8312</v>
      </c>
      <c r="C2032" s="2" t="s">
        <v>1</v>
      </c>
      <c r="D2032" s="2">
        <v>69</v>
      </c>
      <c r="E2032" s="6">
        <v>18704</v>
      </c>
      <c r="F2032" s="7">
        <v>44008.420289351852</v>
      </c>
      <c r="G2032" s="69" t="s">
        <v>71</v>
      </c>
      <c r="H2032" s="68">
        <v>1501</v>
      </c>
      <c r="I2032" s="93">
        <f t="shared" si="152"/>
        <v>15.161616161616161</v>
      </c>
      <c r="J2032" s="93">
        <v>4.4710000000000001</v>
      </c>
      <c r="K2032" s="69">
        <v>99</v>
      </c>
      <c r="L2032" s="68">
        <v>604</v>
      </c>
      <c r="M2032" s="93">
        <f t="shared" si="153"/>
        <v>6.1010101010101012</v>
      </c>
      <c r="N2032" s="93">
        <v>2.694</v>
      </c>
      <c r="O2032" s="69">
        <v>99</v>
      </c>
      <c r="P2032" s="181">
        <f t="shared" si="154"/>
        <v>2.4850993377483444</v>
      </c>
      <c r="Q2032" s="77" t="s">
        <v>12184</v>
      </c>
      <c r="V2032" s="84">
        <v>0.43055555555555558</v>
      </c>
      <c r="W2032" s="85">
        <v>0.58333333333333337</v>
      </c>
      <c r="X2032" s="86">
        <f t="shared" si="155"/>
        <v>0.15277777777777779</v>
      </c>
    </row>
    <row r="2033" spans="1:24" x14ac:dyDescent="0.3">
      <c r="A2033" s="44" t="s">
        <v>12192</v>
      </c>
      <c r="B2033" s="68" t="s">
        <v>12193</v>
      </c>
      <c r="C2033" s="2" t="s">
        <v>1</v>
      </c>
      <c r="D2033" s="2">
        <v>76</v>
      </c>
      <c r="E2033" s="6">
        <v>15916</v>
      </c>
      <c r="F2033" s="7">
        <v>44008.521666666667</v>
      </c>
      <c r="G2033" s="69" t="s">
        <v>4</v>
      </c>
      <c r="H2033" s="68">
        <v>2360</v>
      </c>
      <c r="I2033" s="93">
        <f t="shared" si="152"/>
        <v>23.6</v>
      </c>
      <c r="J2033" s="93">
        <v>6.4009999999999998</v>
      </c>
      <c r="K2033" s="69">
        <v>100</v>
      </c>
      <c r="L2033" s="68">
        <v>800</v>
      </c>
      <c r="M2033" s="93">
        <f t="shared" si="153"/>
        <v>8</v>
      </c>
      <c r="N2033" s="93">
        <v>2.8740000000000001</v>
      </c>
      <c r="O2033" s="69">
        <v>100</v>
      </c>
      <c r="P2033" s="181">
        <f t="shared" si="154"/>
        <v>2.95</v>
      </c>
      <c r="Q2033" s="77" t="s">
        <v>12184</v>
      </c>
      <c r="V2033" s="84">
        <v>0.37152777777777773</v>
      </c>
      <c r="W2033" s="85">
        <v>0.52083333333333337</v>
      </c>
      <c r="X2033" s="86">
        <f t="shared" si="155"/>
        <v>0.14930555555555564</v>
      </c>
    </row>
    <row r="2034" spans="1:24" x14ac:dyDescent="0.3">
      <c r="A2034" s="44" t="s">
        <v>12194</v>
      </c>
      <c r="B2034" s="68" t="s">
        <v>12195</v>
      </c>
      <c r="C2034" s="2" t="s">
        <v>1</v>
      </c>
      <c r="D2034" s="2">
        <v>54</v>
      </c>
      <c r="E2034" s="6">
        <v>24217</v>
      </c>
      <c r="F2034" s="7">
        <v>44008.533900462964</v>
      </c>
      <c r="G2034" s="69" t="s">
        <v>4</v>
      </c>
      <c r="H2034" s="68">
        <v>1644</v>
      </c>
      <c r="I2034" s="93">
        <f t="shared" si="152"/>
        <v>16.606060606060606</v>
      </c>
      <c r="J2034" s="93">
        <v>4.4169999999999998</v>
      </c>
      <c r="K2034" s="69">
        <v>99</v>
      </c>
      <c r="L2034" s="68">
        <v>420</v>
      </c>
      <c r="M2034" s="93">
        <f t="shared" si="153"/>
        <v>4.2424242424242422</v>
      </c>
      <c r="N2034" s="93">
        <v>2.0609999999999999</v>
      </c>
      <c r="O2034" s="69">
        <v>99</v>
      </c>
      <c r="P2034" s="181">
        <f t="shared" si="154"/>
        <v>3.9142857142857141</v>
      </c>
      <c r="Q2034" s="77" t="s">
        <v>12184</v>
      </c>
      <c r="V2034" s="84">
        <v>0.38750000000000001</v>
      </c>
      <c r="W2034" s="85">
        <v>0.53472222222222221</v>
      </c>
      <c r="X2034" s="86">
        <f t="shared" si="155"/>
        <v>0.1472222222222222</v>
      </c>
    </row>
    <row r="2035" spans="1:24" x14ac:dyDescent="0.3">
      <c r="A2035" s="44" t="s">
        <v>12196</v>
      </c>
      <c r="B2035" s="68" t="s">
        <v>5431</v>
      </c>
      <c r="C2035" s="2" t="s">
        <v>1</v>
      </c>
      <c r="D2035" s="2">
        <v>42</v>
      </c>
      <c r="E2035" s="6">
        <v>28641</v>
      </c>
      <c r="F2035" s="7">
        <v>44008.54619212963</v>
      </c>
      <c r="G2035" s="69" t="s">
        <v>4</v>
      </c>
      <c r="H2035" s="68">
        <v>903</v>
      </c>
      <c r="I2035" s="93">
        <f t="shared" si="152"/>
        <v>9.1212121212121211</v>
      </c>
      <c r="J2035" s="93">
        <v>3.1440000000000001</v>
      </c>
      <c r="K2035" s="69">
        <v>99</v>
      </c>
      <c r="L2035" s="68">
        <v>245</v>
      </c>
      <c r="M2035" s="93">
        <f t="shared" si="153"/>
        <v>2.4747474747474749</v>
      </c>
      <c r="N2035" s="93">
        <v>1.8420000000000001</v>
      </c>
      <c r="O2035" s="69">
        <v>99</v>
      </c>
      <c r="P2035" s="181">
        <f t="shared" si="154"/>
        <v>3.6857142857142855</v>
      </c>
      <c r="Q2035" s="77" t="s">
        <v>12184</v>
      </c>
      <c r="V2035" s="84">
        <v>0.39583333333333331</v>
      </c>
      <c r="W2035" s="85">
        <v>0.54861111111111105</v>
      </c>
      <c r="X2035" s="86">
        <f t="shared" si="155"/>
        <v>0.15277777777777773</v>
      </c>
    </row>
    <row r="2036" spans="1:24" x14ac:dyDescent="0.3">
      <c r="A2036" s="44" t="s">
        <v>12197</v>
      </c>
      <c r="B2036" s="68" t="s">
        <v>1485</v>
      </c>
      <c r="C2036" s="2" t="s">
        <v>1</v>
      </c>
      <c r="D2036" s="2">
        <v>60</v>
      </c>
      <c r="E2036" s="6">
        <v>22061</v>
      </c>
      <c r="F2036" s="7">
        <v>44008.559351851851</v>
      </c>
      <c r="G2036" s="69" t="s">
        <v>4</v>
      </c>
      <c r="H2036" s="68">
        <v>1748</v>
      </c>
      <c r="I2036" s="93">
        <f t="shared" si="152"/>
        <v>17.48</v>
      </c>
      <c r="J2036" s="93">
        <v>4.4889999999999999</v>
      </c>
      <c r="K2036" s="69">
        <v>100</v>
      </c>
      <c r="L2036" s="68">
        <v>947</v>
      </c>
      <c r="M2036" s="93">
        <f t="shared" si="153"/>
        <v>9.4700000000000006</v>
      </c>
      <c r="N2036" s="93">
        <v>2.5880000000000001</v>
      </c>
      <c r="O2036" s="69">
        <v>100</v>
      </c>
      <c r="P2036" s="181">
        <f t="shared" si="154"/>
        <v>1.8458289334741287</v>
      </c>
      <c r="Q2036" s="77" t="s">
        <v>12184</v>
      </c>
      <c r="V2036" s="84">
        <v>0.40277777777777773</v>
      </c>
      <c r="W2036" s="85">
        <v>0.56944444444444442</v>
      </c>
      <c r="X2036" s="86">
        <f t="shared" si="155"/>
        <v>0.16666666666666669</v>
      </c>
    </row>
    <row r="2037" spans="1:24" x14ac:dyDescent="0.3">
      <c r="A2037" s="44" t="s">
        <v>12198</v>
      </c>
      <c r="B2037" s="68" t="s">
        <v>12199</v>
      </c>
      <c r="C2037" s="2" t="s">
        <v>6</v>
      </c>
      <c r="D2037" s="2">
        <v>31</v>
      </c>
      <c r="E2037" s="6">
        <v>32489</v>
      </c>
      <c r="F2037" s="7">
        <v>44008.593831018516</v>
      </c>
      <c r="G2037" s="69" t="s">
        <v>4</v>
      </c>
      <c r="H2037" s="68">
        <v>548</v>
      </c>
      <c r="I2037" s="93">
        <f t="shared" si="152"/>
        <v>5.5353535353535355</v>
      </c>
      <c r="J2037" s="93">
        <v>2.3660000000000001</v>
      </c>
      <c r="K2037" s="69">
        <v>99</v>
      </c>
      <c r="L2037" s="68">
        <v>229</v>
      </c>
      <c r="M2037" s="93">
        <f t="shared" si="153"/>
        <v>2.3131313131313131</v>
      </c>
      <c r="N2037" s="93">
        <v>1.645</v>
      </c>
      <c r="O2037" s="69">
        <v>99</v>
      </c>
      <c r="P2037" s="181">
        <f t="shared" si="154"/>
        <v>2.3930131004366815</v>
      </c>
      <c r="Q2037" s="77" t="s">
        <v>12184</v>
      </c>
      <c r="V2037" s="84">
        <v>0.4145833333333333</v>
      </c>
      <c r="W2037" s="85">
        <v>0.59722222222222221</v>
      </c>
      <c r="X2037" s="86">
        <f t="shared" si="155"/>
        <v>0.18263888888888891</v>
      </c>
    </row>
    <row r="2038" spans="1:24" x14ac:dyDescent="0.3">
      <c r="A2038" s="44" t="s">
        <v>12200</v>
      </c>
      <c r="B2038" s="68" t="s">
        <v>6660</v>
      </c>
      <c r="C2038" s="2" t="s">
        <v>1</v>
      </c>
      <c r="D2038" s="2">
        <v>42</v>
      </c>
      <c r="E2038" s="6">
        <v>28490</v>
      </c>
      <c r="F2038" s="7">
        <v>44008.611261574071</v>
      </c>
      <c r="G2038" s="69" t="s">
        <v>4</v>
      </c>
      <c r="H2038" s="68">
        <v>1047</v>
      </c>
      <c r="I2038" s="93">
        <f t="shared" si="152"/>
        <v>10.575757575757576</v>
      </c>
      <c r="J2038" s="93">
        <v>3.1560000000000001</v>
      </c>
      <c r="K2038" s="69">
        <v>99</v>
      </c>
      <c r="L2038" s="68">
        <v>283</v>
      </c>
      <c r="M2038" s="93">
        <f t="shared" si="153"/>
        <v>2.8585858585858586</v>
      </c>
      <c r="N2038" s="93">
        <v>1.635</v>
      </c>
      <c r="O2038" s="69">
        <v>99</v>
      </c>
      <c r="P2038" s="181">
        <f t="shared" si="154"/>
        <v>3.6996466431095407</v>
      </c>
      <c r="Q2038" s="77" t="s">
        <v>12184</v>
      </c>
      <c r="V2038" s="84">
        <v>0.45833333333333331</v>
      </c>
      <c r="W2038" s="85">
        <v>0.61805555555555558</v>
      </c>
      <c r="X2038" s="86">
        <f t="shared" si="155"/>
        <v>0.15972222222222227</v>
      </c>
    </row>
    <row r="2039" spans="1:24" x14ac:dyDescent="0.3">
      <c r="A2039" s="44" t="s">
        <v>12201</v>
      </c>
      <c r="B2039" s="68" t="s">
        <v>12202</v>
      </c>
      <c r="C2039" s="2" t="s">
        <v>1</v>
      </c>
      <c r="D2039" s="2">
        <v>49</v>
      </c>
      <c r="E2039" s="6">
        <v>26040</v>
      </c>
      <c r="F2039" s="7">
        <v>44008.649745370371</v>
      </c>
      <c r="G2039" s="69" t="s">
        <v>4</v>
      </c>
      <c r="H2039" s="68">
        <v>1572</v>
      </c>
      <c r="I2039" s="93">
        <f t="shared" si="152"/>
        <v>15.878787878787879</v>
      </c>
      <c r="J2039" s="93">
        <v>3.4049999999999998</v>
      </c>
      <c r="K2039" s="69">
        <v>99</v>
      </c>
      <c r="L2039" s="68">
        <v>337</v>
      </c>
      <c r="M2039" s="93">
        <f t="shared" si="153"/>
        <v>3.404040404040404</v>
      </c>
      <c r="N2039" s="93">
        <v>1.84</v>
      </c>
      <c r="O2039" s="69">
        <v>99</v>
      </c>
      <c r="P2039" s="181">
        <f t="shared" si="154"/>
        <v>4.6646884272997031</v>
      </c>
      <c r="Q2039" s="77" t="s">
        <v>12184</v>
      </c>
      <c r="V2039" s="84">
        <v>0.5</v>
      </c>
      <c r="W2039" s="85">
        <v>0.64583333333333337</v>
      </c>
      <c r="X2039" s="86">
        <f t="shared" si="155"/>
        <v>0.14583333333333337</v>
      </c>
    </row>
    <row r="2040" spans="1:24" x14ac:dyDescent="0.3">
      <c r="A2040" s="44" t="s">
        <v>12203</v>
      </c>
      <c r="B2040" s="68" t="s">
        <v>12204</v>
      </c>
      <c r="C2040" s="2" t="s">
        <v>1</v>
      </c>
      <c r="D2040" s="2">
        <v>74</v>
      </c>
      <c r="E2040" s="6">
        <v>16640</v>
      </c>
      <c r="F2040" s="7">
        <v>44011.51935185185</v>
      </c>
      <c r="G2040" s="69" t="s">
        <v>4</v>
      </c>
      <c r="H2040" s="68">
        <v>2399</v>
      </c>
      <c r="I2040" s="93">
        <f t="shared" si="152"/>
        <v>24.232323232323232</v>
      </c>
      <c r="J2040" s="93">
        <v>5.258</v>
      </c>
      <c r="K2040" s="69">
        <v>99</v>
      </c>
      <c r="L2040" s="68">
        <v>443</v>
      </c>
      <c r="M2040" s="93">
        <f t="shared" si="153"/>
        <v>4.4747474747474749</v>
      </c>
      <c r="N2040" s="93">
        <v>2.13</v>
      </c>
      <c r="O2040" s="69">
        <v>99</v>
      </c>
      <c r="P2040" s="181">
        <f t="shared" si="154"/>
        <v>5.4153498871331829</v>
      </c>
      <c r="Q2040" s="77" t="s">
        <v>12184</v>
      </c>
      <c r="V2040" s="84">
        <v>0.38541666666666669</v>
      </c>
      <c r="W2040" s="85">
        <v>0.52083333333333337</v>
      </c>
      <c r="X2040" s="86">
        <f t="shared" si="155"/>
        <v>0.13541666666666669</v>
      </c>
    </row>
    <row r="2041" spans="1:24" x14ac:dyDescent="0.3">
      <c r="A2041" s="44" t="s">
        <v>12205</v>
      </c>
      <c r="B2041" s="68" t="s">
        <v>12206</v>
      </c>
      <c r="C2041" s="2" t="s">
        <v>6</v>
      </c>
      <c r="D2041" s="2">
        <v>81</v>
      </c>
      <c r="E2041" s="6">
        <v>14160</v>
      </c>
      <c r="F2041" s="7">
        <v>44011.528449074074</v>
      </c>
      <c r="G2041" s="69" t="s">
        <v>4</v>
      </c>
      <c r="H2041" s="68">
        <v>2253</v>
      </c>
      <c r="I2041" s="93">
        <f t="shared" si="152"/>
        <v>22.757575757575758</v>
      </c>
      <c r="J2041" s="93">
        <v>5.5129999999999999</v>
      </c>
      <c r="K2041" s="69">
        <v>99</v>
      </c>
      <c r="L2041" s="68">
        <v>859</v>
      </c>
      <c r="M2041" s="93">
        <f t="shared" si="153"/>
        <v>8.6767676767676765</v>
      </c>
      <c r="N2041" s="93">
        <v>2.91</v>
      </c>
      <c r="O2041" s="69">
        <v>99</v>
      </c>
      <c r="P2041" s="181">
        <f t="shared" si="154"/>
        <v>2.6228172293364378</v>
      </c>
      <c r="Q2041" s="77" t="s">
        <v>12184</v>
      </c>
      <c r="V2041" s="84">
        <v>0.38194444444444442</v>
      </c>
      <c r="W2041" s="85">
        <v>0.53125</v>
      </c>
      <c r="X2041" s="86">
        <f t="shared" si="155"/>
        <v>0.14930555555555558</v>
      </c>
    </row>
    <row r="2042" spans="1:24" x14ac:dyDescent="0.3">
      <c r="A2042" s="44" t="s">
        <v>12207</v>
      </c>
      <c r="B2042" s="68" t="s">
        <v>12208</v>
      </c>
      <c r="C2042" s="2" t="s">
        <v>1</v>
      </c>
      <c r="D2042" s="2">
        <v>61</v>
      </c>
      <c r="E2042" s="6">
        <v>21610</v>
      </c>
      <c r="F2042" s="7">
        <v>44011.546388888892</v>
      </c>
      <c r="G2042" s="69" t="s">
        <v>4</v>
      </c>
      <c r="H2042" s="68">
        <v>1636</v>
      </c>
      <c r="I2042" s="93">
        <f t="shared" si="152"/>
        <v>16.525252525252526</v>
      </c>
      <c r="J2042" s="93">
        <v>4.5119999999999996</v>
      </c>
      <c r="K2042" s="69">
        <v>99</v>
      </c>
      <c r="L2042" s="68">
        <v>387</v>
      </c>
      <c r="M2042" s="93">
        <f t="shared" si="153"/>
        <v>3.9090909090909092</v>
      </c>
      <c r="N2042" s="93">
        <v>1.885</v>
      </c>
      <c r="O2042" s="69">
        <v>99</v>
      </c>
      <c r="P2042" s="181">
        <f t="shared" si="154"/>
        <v>4.2273901808785528</v>
      </c>
      <c r="Q2042" s="77" t="s">
        <v>12184</v>
      </c>
      <c r="V2042" s="84">
        <v>0.39444444444444443</v>
      </c>
      <c r="W2042" s="85">
        <v>0.54861111111111105</v>
      </c>
      <c r="X2042" s="86">
        <f t="shared" si="155"/>
        <v>0.15416666666666662</v>
      </c>
    </row>
    <row r="2043" spans="1:24" x14ac:dyDescent="0.3">
      <c r="A2043" s="44" t="s">
        <v>3723</v>
      </c>
      <c r="B2043" s="68" t="s">
        <v>593</v>
      </c>
      <c r="C2043" s="2" t="s">
        <v>1</v>
      </c>
      <c r="D2043" s="2">
        <v>67</v>
      </c>
      <c r="E2043" s="6">
        <v>19527</v>
      </c>
      <c r="F2043" s="7">
        <v>44011.55976851852</v>
      </c>
      <c r="G2043" s="69" t="s">
        <v>4</v>
      </c>
      <c r="H2043" s="68">
        <v>2161</v>
      </c>
      <c r="I2043" s="93">
        <f t="shared" si="152"/>
        <v>21.828282828282827</v>
      </c>
      <c r="J2043" s="93">
        <v>5.0990000000000002</v>
      </c>
      <c r="K2043" s="69">
        <v>99</v>
      </c>
      <c r="L2043" s="68">
        <v>361</v>
      </c>
      <c r="M2043" s="93">
        <f t="shared" si="153"/>
        <v>3.6464646464646466</v>
      </c>
      <c r="N2043" s="93">
        <v>2.1909999999999998</v>
      </c>
      <c r="O2043" s="69">
        <v>99</v>
      </c>
      <c r="P2043" s="181">
        <f t="shared" si="154"/>
        <v>5.9861495844875341</v>
      </c>
      <c r="Q2043" s="77" t="s">
        <v>12184</v>
      </c>
      <c r="V2043" s="84">
        <v>0.4236111111111111</v>
      </c>
      <c r="W2043" s="85">
        <v>0.5625</v>
      </c>
      <c r="X2043" s="86">
        <f t="shared" si="155"/>
        <v>0.1388888888888889</v>
      </c>
    </row>
    <row r="2044" spans="1:24" x14ac:dyDescent="0.3">
      <c r="A2044" s="44" t="s">
        <v>12209</v>
      </c>
      <c r="B2044" s="68" t="s">
        <v>5771</v>
      </c>
      <c r="C2044" s="2" t="s">
        <v>1</v>
      </c>
      <c r="D2044" s="2">
        <v>36</v>
      </c>
      <c r="E2044" s="6">
        <v>30727</v>
      </c>
      <c r="F2044" s="7">
        <v>44011.582974537036</v>
      </c>
      <c r="G2044" s="69" t="s">
        <v>4</v>
      </c>
      <c r="H2044" s="68">
        <v>956</v>
      </c>
      <c r="I2044" s="93">
        <f t="shared" si="152"/>
        <v>9.6565656565656557</v>
      </c>
      <c r="J2044" s="93">
        <v>2.8250000000000002</v>
      </c>
      <c r="K2044" s="69">
        <v>99</v>
      </c>
      <c r="L2044" s="68">
        <v>301</v>
      </c>
      <c r="M2044" s="93">
        <f t="shared" si="153"/>
        <v>3.0404040404040402</v>
      </c>
      <c r="N2044" s="93">
        <v>1.879</v>
      </c>
      <c r="O2044" s="69">
        <v>99</v>
      </c>
      <c r="P2044" s="181">
        <f t="shared" si="154"/>
        <v>3.176079734219269</v>
      </c>
      <c r="Q2044" s="77" t="s">
        <v>12184</v>
      </c>
      <c r="V2044" s="84">
        <v>0.44236111111111115</v>
      </c>
      <c r="W2044" s="85">
        <v>0.58333333333333337</v>
      </c>
      <c r="X2044" s="86">
        <f t="shared" si="155"/>
        <v>0.14097222222222222</v>
      </c>
    </row>
    <row r="2045" spans="1:24" x14ac:dyDescent="0.3">
      <c r="A2045" s="44" t="s">
        <v>12210</v>
      </c>
      <c r="B2045" s="68" t="s">
        <v>12211</v>
      </c>
      <c r="C2045" s="2" t="s">
        <v>6</v>
      </c>
      <c r="D2045" s="2">
        <v>69</v>
      </c>
      <c r="E2045" s="6">
        <v>18666</v>
      </c>
      <c r="F2045" s="7">
        <v>44011.608981481484</v>
      </c>
      <c r="G2045" s="69" t="s">
        <v>4</v>
      </c>
      <c r="H2045" s="68">
        <v>901</v>
      </c>
      <c r="I2045" s="93">
        <f t="shared" si="152"/>
        <v>9.01</v>
      </c>
      <c r="J2045" s="93">
        <v>2.665</v>
      </c>
      <c r="K2045" s="69">
        <v>100</v>
      </c>
      <c r="L2045" s="68">
        <v>333</v>
      </c>
      <c r="M2045" s="93">
        <f t="shared" si="153"/>
        <v>3.33</v>
      </c>
      <c r="N2045" s="93">
        <v>1.837</v>
      </c>
      <c r="O2045" s="69">
        <v>100</v>
      </c>
      <c r="P2045" s="181">
        <f t="shared" si="154"/>
        <v>2.7057057057057055</v>
      </c>
      <c r="Q2045" s="77" t="s">
        <v>12184</v>
      </c>
      <c r="V2045" s="84">
        <v>0.43402777777777773</v>
      </c>
      <c r="W2045" s="85">
        <v>0.60763888888888895</v>
      </c>
      <c r="X2045" s="86">
        <f t="shared" si="155"/>
        <v>0.17361111111111122</v>
      </c>
    </row>
    <row r="2046" spans="1:24" x14ac:dyDescent="0.3">
      <c r="A2046" s="44" t="s">
        <v>12212</v>
      </c>
      <c r="B2046" s="68" t="s">
        <v>12213</v>
      </c>
      <c r="C2046" s="2" t="s">
        <v>1</v>
      </c>
      <c r="D2046" s="2">
        <v>71</v>
      </c>
      <c r="E2046" s="6">
        <v>18008</v>
      </c>
      <c r="F2046" s="7">
        <v>44011.619849537034</v>
      </c>
      <c r="G2046" s="69" t="s">
        <v>4</v>
      </c>
      <c r="H2046" s="68">
        <v>2758</v>
      </c>
      <c r="I2046" s="93">
        <f t="shared" si="152"/>
        <v>27.58</v>
      </c>
      <c r="J2046" s="93">
        <v>5.99</v>
      </c>
      <c r="K2046" s="69">
        <v>100</v>
      </c>
      <c r="L2046" s="68">
        <v>607</v>
      </c>
      <c r="M2046" s="93">
        <f t="shared" si="153"/>
        <v>6.07</v>
      </c>
      <c r="N2046" s="93">
        <v>2.6859999999999999</v>
      </c>
      <c r="O2046" s="69">
        <v>100</v>
      </c>
      <c r="P2046" s="181">
        <f t="shared" si="154"/>
        <v>4.5436573311367372</v>
      </c>
      <c r="Q2046" s="77" t="s">
        <v>12184</v>
      </c>
      <c r="V2046" s="84">
        <v>0.46666666666666662</v>
      </c>
      <c r="W2046" s="85">
        <v>0.62083333333333335</v>
      </c>
      <c r="X2046" s="86">
        <f t="shared" si="155"/>
        <v>0.15416666666666673</v>
      </c>
    </row>
    <row r="2047" spans="1:24" x14ac:dyDescent="0.3">
      <c r="A2047" s="44" t="s">
        <v>12214</v>
      </c>
      <c r="B2047" s="68" t="s">
        <v>5701</v>
      </c>
      <c r="C2047" s="2" t="s">
        <v>1</v>
      </c>
      <c r="D2047" s="2">
        <v>62</v>
      </c>
      <c r="E2047" s="6">
        <v>21143</v>
      </c>
      <c r="F2047" s="7">
        <v>44011.630428240744</v>
      </c>
      <c r="G2047" s="69" t="s">
        <v>4</v>
      </c>
      <c r="H2047" s="68">
        <v>2090</v>
      </c>
      <c r="I2047" s="93">
        <f t="shared" si="152"/>
        <v>20.9</v>
      </c>
      <c r="J2047" s="93">
        <v>5.0220000000000002</v>
      </c>
      <c r="K2047" s="69">
        <v>100</v>
      </c>
      <c r="L2047" s="68">
        <v>431</v>
      </c>
      <c r="M2047" s="93">
        <f t="shared" si="153"/>
        <v>4.3099999999999996</v>
      </c>
      <c r="N2047" s="93">
        <v>1.998</v>
      </c>
      <c r="O2047" s="69">
        <v>100</v>
      </c>
      <c r="P2047" s="181">
        <f t="shared" si="154"/>
        <v>4.8491879350348031</v>
      </c>
      <c r="Q2047" s="77" t="s">
        <v>12184</v>
      </c>
      <c r="V2047" s="84">
        <v>0.47222222222222227</v>
      </c>
      <c r="W2047" s="85">
        <v>0.63263888888888886</v>
      </c>
      <c r="X2047" s="86">
        <f t="shared" si="155"/>
        <v>0.1604166666666666</v>
      </c>
    </row>
    <row r="2048" spans="1:24" x14ac:dyDescent="0.3">
      <c r="A2048" s="44" t="s">
        <v>12215</v>
      </c>
      <c r="B2048" s="68" t="s">
        <v>1468</v>
      </c>
      <c r="C2048" s="2" t="s">
        <v>1</v>
      </c>
      <c r="D2048" s="2">
        <v>52</v>
      </c>
      <c r="E2048" s="6">
        <v>24821</v>
      </c>
      <c r="F2048" s="7">
        <v>44011.650706018518</v>
      </c>
      <c r="G2048" s="69" t="s">
        <v>4</v>
      </c>
      <c r="H2048" s="68">
        <v>1527</v>
      </c>
      <c r="I2048" s="93">
        <f t="shared" si="152"/>
        <v>15.424242424242424</v>
      </c>
      <c r="J2048" s="93">
        <v>4.0209999999999999</v>
      </c>
      <c r="K2048" s="69">
        <v>99</v>
      </c>
      <c r="L2048" s="68">
        <v>333</v>
      </c>
      <c r="M2048" s="93">
        <f t="shared" si="153"/>
        <v>3.3636363636363638</v>
      </c>
      <c r="N2048" s="93">
        <v>1.843</v>
      </c>
      <c r="O2048" s="69">
        <v>99</v>
      </c>
      <c r="P2048" s="181">
        <f t="shared" si="154"/>
        <v>4.5855855855855854</v>
      </c>
      <c r="Q2048" s="77" t="s">
        <v>12184</v>
      </c>
      <c r="V2048" s="84">
        <v>0.49305555555555558</v>
      </c>
      <c r="W2048" s="85">
        <v>0.65972222222222221</v>
      </c>
      <c r="X2048" s="86">
        <f t="shared" si="155"/>
        <v>0.16666666666666663</v>
      </c>
    </row>
    <row r="2049" spans="1:24" x14ac:dyDescent="0.3">
      <c r="A2049" s="44" t="s">
        <v>12216</v>
      </c>
      <c r="B2049" s="68" t="s">
        <v>1560</v>
      </c>
      <c r="C2049" s="2" t="s">
        <v>1</v>
      </c>
      <c r="D2049" s="2">
        <v>43</v>
      </c>
      <c r="E2049" s="6">
        <v>28239</v>
      </c>
      <c r="F2049" s="7">
        <v>44011.661157407405</v>
      </c>
      <c r="G2049" s="69" t="s">
        <v>4</v>
      </c>
      <c r="H2049" s="68">
        <v>1142</v>
      </c>
      <c r="I2049" s="93">
        <f t="shared" si="152"/>
        <v>11.535353535353535</v>
      </c>
      <c r="J2049" s="93">
        <v>3.2869999999999999</v>
      </c>
      <c r="K2049" s="69">
        <v>99</v>
      </c>
      <c r="L2049" s="68">
        <v>222</v>
      </c>
      <c r="M2049" s="93">
        <f t="shared" si="153"/>
        <v>2.2424242424242422</v>
      </c>
      <c r="N2049" s="93">
        <v>1.6850000000000001</v>
      </c>
      <c r="O2049" s="69">
        <v>99</v>
      </c>
      <c r="P2049" s="181">
        <f t="shared" si="154"/>
        <v>5.1441441441441444</v>
      </c>
      <c r="Q2049" s="77" t="s">
        <v>12184</v>
      </c>
      <c r="V2049" s="84">
        <v>0.47638888888888892</v>
      </c>
      <c r="W2049" s="85">
        <v>0.64583333333333337</v>
      </c>
      <c r="X2049" s="86">
        <f t="shared" si="155"/>
        <v>0.16944444444444445</v>
      </c>
    </row>
    <row r="2050" spans="1:24" x14ac:dyDescent="0.3">
      <c r="A2050" s="44" t="s">
        <v>12217</v>
      </c>
      <c r="B2050" s="68" t="s">
        <v>12218</v>
      </c>
      <c r="C2050" s="2" t="s">
        <v>1</v>
      </c>
      <c r="D2050" s="2">
        <v>63</v>
      </c>
      <c r="E2050" s="6">
        <v>20833</v>
      </c>
      <c r="F2050" s="7">
        <v>44011.670995370368</v>
      </c>
      <c r="G2050" s="69" t="s">
        <v>4</v>
      </c>
      <c r="H2050" s="68">
        <v>1809</v>
      </c>
      <c r="I2050" s="93">
        <f t="shared" si="152"/>
        <v>18.272727272727273</v>
      </c>
      <c r="J2050" s="93">
        <v>4.093</v>
      </c>
      <c r="K2050" s="69">
        <v>99</v>
      </c>
      <c r="L2050" s="68">
        <v>350</v>
      </c>
      <c r="M2050" s="93">
        <f t="shared" si="153"/>
        <v>3.5353535353535355</v>
      </c>
      <c r="N2050" s="93">
        <v>2.0619999999999998</v>
      </c>
      <c r="O2050" s="69">
        <v>99</v>
      </c>
      <c r="P2050" s="181">
        <f t="shared" si="154"/>
        <v>5.1685714285714282</v>
      </c>
      <c r="Q2050" s="77" t="s">
        <v>12184</v>
      </c>
      <c r="V2050" s="84">
        <v>0.51180555555555551</v>
      </c>
      <c r="W2050" s="85">
        <v>0.67361111111111116</v>
      </c>
      <c r="X2050" s="86">
        <f t="shared" si="155"/>
        <v>0.16180555555555565</v>
      </c>
    </row>
    <row r="2051" spans="1:24" x14ac:dyDescent="0.3">
      <c r="A2051" s="44" t="s">
        <v>12219</v>
      </c>
      <c r="B2051" s="68" t="s">
        <v>12220</v>
      </c>
      <c r="C2051" s="2" t="s">
        <v>1</v>
      </c>
      <c r="D2051" s="2">
        <v>48</v>
      </c>
      <c r="E2051" s="6">
        <v>26458</v>
      </c>
      <c r="F2051" s="7">
        <v>44011.682280092595</v>
      </c>
      <c r="G2051" s="69" t="s">
        <v>4</v>
      </c>
      <c r="H2051" s="68">
        <v>1284</v>
      </c>
      <c r="I2051" s="93">
        <f t="shared" ref="I2051:I2114" si="156">H2051/K2051</f>
        <v>12.969696969696969</v>
      </c>
      <c r="J2051" s="93">
        <v>3.7210000000000001</v>
      </c>
      <c r="K2051" s="69">
        <v>99</v>
      </c>
      <c r="L2051" s="68">
        <v>296</v>
      </c>
      <c r="M2051" s="93">
        <f t="shared" ref="M2051:M2114" si="157">L2051/O2051</f>
        <v>2.9898989898989901</v>
      </c>
      <c r="N2051" s="93">
        <v>1.4950000000000001</v>
      </c>
      <c r="O2051" s="69">
        <v>99</v>
      </c>
      <c r="P2051" s="181">
        <f t="shared" ref="P2051:P2114" si="158">I2051/M2051</f>
        <v>4.3378378378378377</v>
      </c>
      <c r="Q2051" s="77" t="s">
        <v>12184</v>
      </c>
      <c r="V2051" s="84">
        <v>0.5229166666666667</v>
      </c>
      <c r="W2051" s="85">
        <v>0.6875</v>
      </c>
      <c r="X2051" s="86">
        <f t="shared" ref="X2051:X2114" si="159">IF(AND(W2051&lt;&gt;0,V2051&lt;&gt;0),W2051-V2051,"No_data")</f>
        <v>0.1645833333333333</v>
      </c>
    </row>
    <row r="2052" spans="1:24" x14ac:dyDescent="0.3">
      <c r="A2052" s="44" t="s">
        <v>12005</v>
      </c>
      <c r="B2052" s="68" t="s">
        <v>8367</v>
      </c>
      <c r="C2052" s="2" t="s">
        <v>1</v>
      </c>
      <c r="D2052" s="2">
        <v>49</v>
      </c>
      <c r="E2052" s="6">
        <v>26029</v>
      </c>
      <c r="F2052" s="7">
        <v>44012.522094907406</v>
      </c>
      <c r="G2052" s="69" t="s">
        <v>4</v>
      </c>
      <c r="H2052" s="68">
        <v>3615</v>
      </c>
      <c r="I2052" s="93">
        <f t="shared" si="156"/>
        <v>36.15</v>
      </c>
      <c r="J2052" s="93">
        <v>6.0679999999999996</v>
      </c>
      <c r="K2052" s="69">
        <v>100</v>
      </c>
      <c r="L2052" s="68">
        <v>1026</v>
      </c>
      <c r="M2052" s="93">
        <f t="shared" si="157"/>
        <v>10.26</v>
      </c>
      <c r="N2052" s="93">
        <v>2.99</v>
      </c>
      <c r="O2052" s="69">
        <v>100</v>
      </c>
      <c r="P2052" s="181">
        <f t="shared" si="158"/>
        <v>3.5233918128654969</v>
      </c>
      <c r="Q2052" s="77" t="s">
        <v>12184</v>
      </c>
      <c r="V2052" s="84">
        <v>0.37847222222222227</v>
      </c>
      <c r="W2052" s="85">
        <v>0.52083333333333337</v>
      </c>
      <c r="X2052" s="86">
        <f t="shared" si="159"/>
        <v>0.1423611111111111</v>
      </c>
    </row>
    <row r="2053" spans="1:24" x14ac:dyDescent="0.3">
      <c r="A2053" s="44" t="s">
        <v>12221</v>
      </c>
      <c r="B2053" s="68" t="s">
        <v>1583</v>
      </c>
      <c r="C2053" s="2" t="s">
        <v>1</v>
      </c>
      <c r="D2053" s="2">
        <v>66</v>
      </c>
      <c r="E2053" s="6">
        <v>19820</v>
      </c>
      <c r="F2053" s="7">
        <v>44012.535636574074</v>
      </c>
      <c r="G2053" s="69" t="s">
        <v>4</v>
      </c>
      <c r="H2053" s="68">
        <v>1899</v>
      </c>
      <c r="I2053" s="93">
        <f t="shared" si="156"/>
        <v>19.181818181818183</v>
      </c>
      <c r="J2053" s="93">
        <v>4.4870000000000001</v>
      </c>
      <c r="K2053" s="69">
        <v>99</v>
      </c>
      <c r="L2053" s="68">
        <v>527</v>
      </c>
      <c r="M2053" s="93">
        <f t="shared" si="157"/>
        <v>5.3232323232323235</v>
      </c>
      <c r="N2053" s="93">
        <v>2.4980000000000002</v>
      </c>
      <c r="O2053" s="69">
        <v>99</v>
      </c>
      <c r="P2053" s="181">
        <f t="shared" si="158"/>
        <v>3.6034155597722961</v>
      </c>
      <c r="Q2053" s="77" t="s">
        <v>12184</v>
      </c>
      <c r="V2053" s="84">
        <v>0.3972222222222222</v>
      </c>
      <c r="W2053" s="85">
        <v>0.53472222222222221</v>
      </c>
      <c r="X2053" s="86">
        <f t="shared" si="159"/>
        <v>0.13750000000000001</v>
      </c>
    </row>
    <row r="2054" spans="1:24" x14ac:dyDescent="0.3">
      <c r="A2054" s="44" t="s">
        <v>12222</v>
      </c>
      <c r="B2054" s="68" t="s">
        <v>12223</v>
      </c>
      <c r="C2054" s="2" t="s">
        <v>6</v>
      </c>
      <c r="D2054" s="2">
        <v>73</v>
      </c>
      <c r="E2054" s="6">
        <v>17169</v>
      </c>
      <c r="F2054" s="7">
        <v>44012.54996527778</v>
      </c>
      <c r="G2054" s="69" t="s">
        <v>4</v>
      </c>
      <c r="H2054" s="68">
        <v>2653</v>
      </c>
      <c r="I2054" s="93">
        <f t="shared" si="156"/>
        <v>26.797979797979799</v>
      </c>
      <c r="J2054" s="93">
        <v>4.742</v>
      </c>
      <c r="K2054" s="69">
        <v>99</v>
      </c>
      <c r="L2054" s="68">
        <v>851</v>
      </c>
      <c r="M2054" s="93">
        <f t="shared" si="157"/>
        <v>8.5959595959595951</v>
      </c>
      <c r="N2054" s="93">
        <v>3.133</v>
      </c>
      <c r="O2054" s="69">
        <v>99</v>
      </c>
      <c r="P2054" s="181">
        <f t="shared" si="158"/>
        <v>3.1175088131609874</v>
      </c>
      <c r="Q2054" s="77" t="s">
        <v>12033</v>
      </c>
      <c r="V2054" s="84">
        <v>0.3923611111111111</v>
      </c>
      <c r="W2054" s="85">
        <v>0.55208333333333337</v>
      </c>
      <c r="X2054" s="86">
        <f t="shared" si="159"/>
        <v>0.15972222222222227</v>
      </c>
    </row>
    <row r="2055" spans="1:24" x14ac:dyDescent="0.3">
      <c r="A2055" s="44" t="s">
        <v>12224</v>
      </c>
      <c r="B2055" s="68" t="s">
        <v>4135</v>
      </c>
      <c r="C2055" s="2" t="s">
        <v>1</v>
      </c>
      <c r="D2055" s="2">
        <v>59</v>
      </c>
      <c r="E2055" s="6">
        <v>22272</v>
      </c>
      <c r="F2055" s="7">
        <v>44012.563032407408</v>
      </c>
      <c r="G2055" s="69" t="s">
        <v>4</v>
      </c>
      <c r="H2055" s="68">
        <v>1771</v>
      </c>
      <c r="I2055" s="93">
        <f t="shared" si="156"/>
        <v>17.71</v>
      </c>
      <c r="J2055" s="93">
        <v>4.1790000000000003</v>
      </c>
      <c r="K2055" s="69">
        <v>100</v>
      </c>
      <c r="L2055" s="68">
        <v>517</v>
      </c>
      <c r="M2055" s="93">
        <f t="shared" si="157"/>
        <v>5.17</v>
      </c>
      <c r="N2055" s="93">
        <v>2.3740000000000001</v>
      </c>
      <c r="O2055" s="69">
        <v>100</v>
      </c>
      <c r="P2055" s="181">
        <f t="shared" si="158"/>
        <v>3.4255319148936172</v>
      </c>
      <c r="Q2055" s="77" t="s">
        <v>12033</v>
      </c>
      <c r="V2055" s="84">
        <v>0.4236111111111111</v>
      </c>
      <c r="W2055" s="85">
        <v>0.5625</v>
      </c>
      <c r="X2055" s="86">
        <f t="shared" si="159"/>
        <v>0.1388888888888889</v>
      </c>
    </row>
    <row r="2056" spans="1:24" x14ac:dyDescent="0.3">
      <c r="A2056" s="44" t="s">
        <v>3424</v>
      </c>
      <c r="B2056" s="68" t="s">
        <v>1912</v>
      </c>
      <c r="C2056" s="2" t="s">
        <v>1</v>
      </c>
      <c r="D2056" s="2">
        <v>52</v>
      </c>
      <c r="E2056" s="6">
        <v>24846</v>
      </c>
      <c r="F2056" s="7">
        <v>44012.583449074074</v>
      </c>
      <c r="G2056" s="69" t="s">
        <v>4</v>
      </c>
      <c r="H2056" s="68">
        <v>1357</v>
      </c>
      <c r="I2056" s="93">
        <f t="shared" si="156"/>
        <v>13.57</v>
      </c>
      <c r="J2056" s="93">
        <v>4.0110000000000001</v>
      </c>
      <c r="K2056" s="69">
        <v>100</v>
      </c>
      <c r="L2056" s="68">
        <v>339</v>
      </c>
      <c r="M2056" s="93">
        <f t="shared" si="157"/>
        <v>3.39</v>
      </c>
      <c r="N2056" s="93">
        <v>1.948</v>
      </c>
      <c r="O2056" s="69">
        <v>100</v>
      </c>
      <c r="P2056" s="181">
        <f t="shared" si="158"/>
        <v>4.002949852507375</v>
      </c>
      <c r="Q2056" s="77" t="s">
        <v>12033</v>
      </c>
      <c r="V2056" s="84">
        <v>0.43611111111111112</v>
      </c>
      <c r="W2056" s="85">
        <v>0.58333333333333337</v>
      </c>
      <c r="X2056" s="86">
        <f t="shared" si="159"/>
        <v>0.14722222222222225</v>
      </c>
    </row>
    <row r="2057" spans="1:24" x14ac:dyDescent="0.3">
      <c r="A2057" s="44" t="s">
        <v>12225</v>
      </c>
      <c r="B2057" s="68" t="s">
        <v>1842</v>
      </c>
      <c r="C2057" s="2" t="s">
        <v>1</v>
      </c>
      <c r="D2057" s="2">
        <v>9.6666666666666661</v>
      </c>
      <c r="E2057" s="6">
        <v>40478</v>
      </c>
      <c r="F2057" s="7">
        <v>44012.593148148146</v>
      </c>
      <c r="G2057" s="69" t="s">
        <v>4</v>
      </c>
      <c r="H2057" s="68">
        <v>1934</v>
      </c>
      <c r="I2057" s="93">
        <f t="shared" si="156"/>
        <v>19.535353535353536</v>
      </c>
      <c r="J2057" s="93">
        <v>3.9260000000000002</v>
      </c>
      <c r="K2057" s="69">
        <v>99</v>
      </c>
      <c r="L2057" s="68">
        <v>164</v>
      </c>
      <c r="M2057" s="93">
        <f t="shared" si="157"/>
        <v>1.6565656565656566</v>
      </c>
      <c r="N2057" s="93">
        <v>1.171</v>
      </c>
      <c r="O2057" s="69">
        <v>99</v>
      </c>
      <c r="P2057" s="181">
        <f t="shared" si="158"/>
        <v>11.792682926829269</v>
      </c>
      <c r="Q2057" s="77" t="s">
        <v>12033</v>
      </c>
      <c r="V2057" s="84">
        <v>0.46666666666666662</v>
      </c>
      <c r="W2057" s="85">
        <v>0.59375</v>
      </c>
      <c r="X2057" s="86">
        <f t="shared" si="159"/>
        <v>0.12708333333333338</v>
      </c>
    </row>
    <row r="2058" spans="1:24" x14ac:dyDescent="0.3">
      <c r="A2058" s="44" t="s">
        <v>12226</v>
      </c>
      <c r="B2058" s="68" t="s">
        <v>327</v>
      </c>
      <c r="C2058" s="2" t="s">
        <v>1</v>
      </c>
      <c r="D2058" s="2">
        <v>46</v>
      </c>
      <c r="E2058" s="6">
        <v>27143</v>
      </c>
      <c r="F2058" s="7">
        <v>44012.604884259257</v>
      </c>
      <c r="G2058" s="69" t="s">
        <v>4</v>
      </c>
      <c r="H2058" s="68">
        <v>1333</v>
      </c>
      <c r="I2058" s="93">
        <f t="shared" si="156"/>
        <v>13.464646464646465</v>
      </c>
      <c r="J2058" s="93">
        <v>3.8340000000000001</v>
      </c>
      <c r="K2058" s="69">
        <v>99</v>
      </c>
      <c r="L2058" s="68">
        <v>581</v>
      </c>
      <c r="M2058" s="93">
        <f t="shared" si="157"/>
        <v>5.8686868686868685</v>
      </c>
      <c r="N2058" s="93">
        <v>2.363</v>
      </c>
      <c r="O2058" s="69">
        <v>99</v>
      </c>
      <c r="P2058" s="181">
        <f t="shared" si="158"/>
        <v>2.294320137693632</v>
      </c>
      <c r="Q2058" s="77" t="s">
        <v>12033</v>
      </c>
      <c r="V2058" s="84">
        <v>0.47222222222222227</v>
      </c>
      <c r="W2058" s="85">
        <v>0.60763888888888895</v>
      </c>
      <c r="X2058" s="86">
        <f t="shared" si="159"/>
        <v>0.13541666666666669</v>
      </c>
    </row>
    <row r="2059" spans="1:24" x14ac:dyDescent="0.3">
      <c r="A2059" s="44" t="s">
        <v>12227</v>
      </c>
      <c r="B2059" s="68" t="s">
        <v>726</v>
      </c>
      <c r="C2059" s="2" t="s">
        <v>1</v>
      </c>
      <c r="D2059" s="2">
        <v>49</v>
      </c>
      <c r="E2059" s="6">
        <v>25799</v>
      </c>
      <c r="F2059" s="7">
        <v>44012.621782407405</v>
      </c>
      <c r="G2059" s="69" t="s">
        <v>4</v>
      </c>
      <c r="H2059" s="68">
        <v>1686</v>
      </c>
      <c r="I2059" s="93">
        <f t="shared" si="156"/>
        <v>16.86</v>
      </c>
      <c r="J2059" s="93">
        <v>4.1849999999999996</v>
      </c>
      <c r="K2059" s="69">
        <v>100</v>
      </c>
      <c r="L2059" s="68">
        <v>340</v>
      </c>
      <c r="M2059" s="93">
        <f t="shared" si="157"/>
        <v>3.4</v>
      </c>
      <c r="N2059" s="93">
        <v>1.792</v>
      </c>
      <c r="O2059" s="69">
        <v>100</v>
      </c>
      <c r="P2059" s="181">
        <f t="shared" si="158"/>
        <v>4.9588235294117649</v>
      </c>
      <c r="Q2059" s="77" t="s">
        <v>12033</v>
      </c>
      <c r="V2059" s="84">
        <v>0.48194444444444445</v>
      </c>
      <c r="W2059" s="85">
        <v>0.625</v>
      </c>
      <c r="X2059" s="86">
        <f t="shared" si="159"/>
        <v>0.14305555555555555</v>
      </c>
    </row>
    <row r="2060" spans="1:24" x14ac:dyDescent="0.3">
      <c r="A2060" s="44" t="s">
        <v>12228</v>
      </c>
      <c r="B2060" s="68" t="s">
        <v>12229</v>
      </c>
      <c r="C2060" s="2" t="s">
        <v>6</v>
      </c>
      <c r="D2060" s="2">
        <v>69</v>
      </c>
      <c r="E2060" s="6">
        <v>18755</v>
      </c>
      <c r="F2060" s="7">
        <v>44012.645405092589</v>
      </c>
      <c r="G2060" s="69" t="s">
        <v>4</v>
      </c>
      <c r="H2060" s="68">
        <v>2354</v>
      </c>
      <c r="I2060" s="93">
        <f t="shared" si="156"/>
        <v>23.777777777777779</v>
      </c>
      <c r="J2060" s="93">
        <v>5.5579999999999998</v>
      </c>
      <c r="K2060" s="69">
        <v>99</v>
      </c>
      <c r="L2060" s="68">
        <v>502</v>
      </c>
      <c r="M2060" s="93">
        <f t="shared" si="157"/>
        <v>5.0707070707070709</v>
      </c>
      <c r="N2060" s="93">
        <v>2.1960000000000002</v>
      </c>
      <c r="O2060" s="69">
        <v>99</v>
      </c>
      <c r="P2060" s="181">
        <f t="shared" si="158"/>
        <v>4.6892430278884465</v>
      </c>
      <c r="Q2060" s="77" t="s">
        <v>12033</v>
      </c>
      <c r="V2060" s="84">
        <v>0.50486111111111109</v>
      </c>
      <c r="W2060" s="85">
        <v>0.64583333333333337</v>
      </c>
      <c r="X2060" s="86">
        <f t="shared" si="159"/>
        <v>0.14097222222222228</v>
      </c>
    </row>
    <row r="2061" spans="1:24" x14ac:dyDescent="0.3">
      <c r="A2061" s="44" t="s">
        <v>11702</v>
      </c>
      <c r="B2061" s="68" t="s">
        <v>11703</v>
      </c>
      <c r="C2061" s="2" t="s">
        <v>6</v>
      </c>
      <c r="D2061" s="2">
        <v>12.833333333333334</v>
      </c>
      <c r="E2061" s="6">
        <v>39341</v>
      </c>
      <c r="F2061" s="7">
        <v>44012.65452546296</v>
      </c>
      <c r="G2061" s="69" t="s">
        <v>4</v>
      </c>
      <c r="H2061" s="68">
        <v>2468</v>
      </c>
      <c r="I2061" s="93">
        <f t="shared" si="156"/>
        <v>24.929292929292931</v>
      </c>
      <c r="J2061" s="93">
        <v>5.0830000000000002</v>
      </c>
      <c r="K2061" s="69">
        <v>99</v>
      </c>
      <c r="L2061" s="68">
        <v>314</v>
      </c>
      <c r="M2061" s="93">
        <f t="shared" si="157"/>
        <v>3.1717171717171717</v>
      </c>
      <c r="N2061" s="93">
        <v>1.9379999999999999</v>
      </c>
      <c r="O2061" s="69">
        <v>99</v>
      </c>
      <c r="P2061" s="181">
        <f t="shared" si="158"/>
        <v>7.8598726114649686</v>
      </c>
      <c r="Q2061" s="77" t="s">
        <v>12033</v>
      </c>
      <c r="V2061" s="84">
        <v>0.48819444444444443</v>
      </c>
      <c r="W2061" s="85">
        <v>0.65625</v>
      </c>
      <c r="X2061" s="86">
        <f t="shared" si="159"/>
        <v>0.16805555555555557</v>
      </c>
    </row>
    <row r="2062" spans="1:24" x14ac:dyDescent="0.3">
      <c r="A2062" s="44" t="s">
        <v>12230</v>
      </c>
      <c r="B2062" s="68" t="s">
        <v>12231</v>
      </c>
      <c r="C2062" s="2" t="s">
        <v>6</v>
      </c>
      <c r="D2062" s="2">
        <v>59</v>
      </c>
      <c r="E2062" s="6">
        <v>22325</v>
      </c>
      <c r="F2062" s="7">
        <v>44012.664953703701</v>
      </c>
      <c r="G2062" s="69" t="s">
        <v>4</v>
      </c>
      <c r="H2062" s="68">
        <v>1727</v>
      </c>
      <c r="I2062" s="93">
        <f t="shared" si="156"/>
        <v>17.27</v>
      </c>
      <c r="J2062" s="93">
        <v>4.5279999999999996</v>
      </c>
      <c r="K2062" s="69">
        <v>100</v>
      </c>
      <c r="L2062" s="68">
        <v>700</v>
      </c>
      <c r="M2062" s="93">
        <f t="shared" si="157"/>
        <v>7</v>
      </c>
      <c r="N2062" s="93">
        <v>3.008</v>
      </c>
      <c r="O2062" s="69">
        <v>100</v>
      </c>
      <c r="P2062" s="181">
        <f t="shared" si="158"/>
        <v>2.4671428571428571</v>
      </c>
      <c r="Q2062" s="77" t="s">
        <v>12033</v>
      </c>
      <c r="V2062" s="84">
        <v>0.51736111111111105</v>
      </c>
      <c r="W2062" s="85">
        <v>0.66666666666666663</v>
      </c>
      <c r="X2062" s="86">
        <f t="shared" si="159"/>
        <v>0.14930555555555558</v>
      </c>
    </row>
    <row r="2063" spans="1:24" x14ac:dyDescent="0.3">
      <c r="A2063" s="44" t="s">
        <v>12979</v>
      </c>
      <c r="B2063" s="68" t="s">
        <v>88</v>
      </c>
      <c r="C2063" s="2" t="s">
        <v>1</v>
      </c>
      <c r="D2063" s="2">
        <v>62</v>
      </c>
      <c r="E2063" s="6">
        <v>21240</v>
      </c>
      <c r="F2063" s="7">
        <v>44013.520266203705</v>
      </c>
      <c r="G2063" s="69" t="s">
        <v>4</v>
      </c>
      <c r="H2063" s="68">
        <v>2176</v>
      </c>
      <c r="I2063" s="93">
        <f t="shared" si="156"/>
        <v>21.76</v>
      </c>
      <c r="J2063" s="93">
        <v>5.1029999999999998</v>
      </c>
      <c r="K2063" s="69">
        <v>100</v>
      </c>
      <c r="L2063" s="68">
        <v>507</v>
      </c>
      <c r="M2063" s="93">
        <f t="shared" si="157"/>
        <v>5.07</v>
      </c>
      <c r="N2063" s="93">
        <v>2.4670000000000001</v>
      </c>
      <c r="O2063" s="69">
        <v>100</v>
      </c>
      <c r="P2063" s="181">
        <f t="shared" si="158"/>
        <v>4.2919132149901378</v>
      </c>
      <c r="Q2063" s="77" t="s">
        <v>11926</v>
      </c>
      <c r="V2063" s="84">
        <v>0.37638888888888888</v>
      </c>
      <c r="W2063" s="85">
        <v>0.52083333333333337</v>
      </c>
      <c r="X2063" s="86">
        <f t="shared" si="159"/>
        <v>0.14444444444444449</v>
      </c>
    </row>
    <row r="2064" spans="1:24" x14ac:dyDescent="0.3">
      <c r="A2064" s="44" t="s">
        <v>12980</v>
      </c>
      <c r="B2064" s="68" t="s">
        <v>6682</v>
      </c>
      <c r="C2064" s="2" t="s">
        <v>1</v>
      </c>
      <c r="D2064" s="2">
        <v>62</v>
      </c>
      <c r="E2064" s="6">
        <v>21189</v>
      </c>
      <c r="F2064" s="7">
        <v>44013.530729166669</v>
      </c>
      <c r="G2064" s="69" t="s">
        <v>4</v>
      </c>
      <c r="H2064" s="68">
        <v>1900</v>
      </c>
      <c r="I2064" s="93">
        <f t="shared" si="156"/>
        <v>19.19191919191919</v>
      </c>
      <c r="J2064" s="93">
        <v>4.6900000000000004</v>
      </c>
      <c r="K2064" s="69">
        <v>99</v>
      </c>
      <c r="L2064" s="68">
        <v>401</v>
      </c>
      <c r="M2064" s="93">
        <f t="shared" si="157"/>
        <v>4.0505050505050502</v>
      </c>
      <c r="N2064" s="93">
        <v>1.8029999999999999</v>
      </c>
      <c r="O2064" s="69">
        <v>99</v>
      </c>
      <c r="P2064" s="181">
        <f t="shared" si="158"/>
        <v>4.7381546134663344</v>
      </c>
      <c r="Q2064" s="77" t="s">
        <v>11926</v>
      </c>
      <c r="V2064" s="84">
        <v>0.38819444444444445</v>
      </c>
      <c r="W2064" s="85">
        <v>0.53472222222222221</v>
      </c>
      <c r="X2064" s="86">
        <f t="shared" si="159"/>
        <v>0.14652777777777776</v>
      </c>
    </row>
    <row r="2065" spans="1:24" x14ac:dyDescent="0.3">
      <c r="A2065" s="44" t="s">
        <v>3381</v>
      </c>
      <c r="B2065" s="68" t="s">
        <v>1877</v>
      </c>
      <c r="C2065" s="2" t="s">
        <v>1</v>
      </c>
      <c r="D2065" s="2">
        <v>53</v>
      </c>
      <c r="E2065" s="6">
        <v>24529</v>
      </c>
      <c r="F2065" s="7">
        <v>44013.540266203701</v>
      </c>
      <c r="G2065" s="69" t="s">
        <v>4</v>
      </c>
      <c r="H2065" s="68">
        <v>1967</v>
      </c>
      <c r="I2065" s="93">
        <f t="shared" si="156"/>
        <v>19.868686868686869</v>
      </c>
      <c r="J2065" s="93">
        <v>4.6219999999999999</v>
      </c>
      <c r="K2065" s="69">
        <v>99</v>
      </c>
      <c r="L2065" s="68">
        <v>373</v>
      </c>
      <c r="M2065" s="93">
        <f t="shared" si="157"/>
        <v>3.7676767676767677</v>
      </c>
      <c r="N2065" s="93">
        <v>1.9</v>
      </c>
      <c r="O2065" s="69">
        <v>99</v>
      </c>
      <c r="P2065" s="181">
        <f t="shared" si="158"/>
        <v>5.2734584450402142</v>
      </c>
      <c r="Q2065" s="77" t="s">
        <v>11926</v>
      </c>
      <c r="V2065" s="84">
        <v>0.39861111111111108</v>
      </c>
      <c r="W2065" s="85">
        <v>0.54166666666666663</v>
      </c>
      <c r="X2065" s="86">
        <f t="shared" si="159"/>
        <v>0.14305555555555555</v>
      </c>
    </row>
    <row r="2066" spans="1:24" x14ac:dyDescent="0.3">
      <c r="A2066" s="44" t="s">
        <v>12981</v>
      </c>
      <c r="B2066" s="68" t="s">
        <v>115</v>
      </c>
      <c r="C2066" s="2" t="s">
        <v>1</v>
      </c>
      <c r="D2066" s="2">
        <v>58</v>
      </c>
      <c r="E2066" s="6">
        <v>22802</v>
      </c>
      <c r="F2066" s="7">
        <v>44013.580046296294</v>
      </c>
      <c r="G2066" s="69" t="s">
        <v>4</v>
      </c>
      <c r="H2066" s="68">
        <v>1307</v>
      </c>
      <c r="I2066" s="93">
        <f t="shared" si="156"/>
        <v>13.07</v>
      </c>
      <c r="J2066" s="93">
        <v>3.5630000000000002</v>
      </c>
      <c r="K2066" s="69">
        <v>100</v>
      </c>
      <c r="L2066" s="68">
        <v>344</v>
      </c>
      <c r="M2066" s="93">
        <f t="shared" si="157"/>
        <v>3.44</v>
      </c>
      <c r="N2066" s="93">
        <v>1.956</v>
      </c>
      <c r="O2066" s="69">
        <v>100</v>
      </c>
      <c r="P2066" s="181">
        <f t="shared" si="158"/>
        <v>3.7994186046511631</v>
      </c>
      <c r="Q2066" s="77" t="s">
        <v>11926</v>
      </c>
      <c r="V2066" s="84">
        <v>0.41875000000000001</v>
      </c>
      <c r="W2066" s="85">
        <v>0.58333333333333337</v>
      </c>
      <c r="X2066" s="86">
        <f t="shared" si="159"/>
        <v>0.16458333333333336</v>
      </c>
    </row>
    <row r="2067" spans="1:24" x14ac:dyDescent="0.3">
      <c r="A2067" s="44" t="s">
        <v>6875</v>
      </c>
      <c r="B2067" s="68" t="s">
        <v>6876</v>
      </c>
      <c r="C2067" s="2" t="s">
        <v>1</v>
      </c>
      <c r="D2067" s="2">
        <v>60</v>
      </c>
      <c r="E2067" s="6">
        <v>22034</v>
      </c>
      <c r="F2067" s="7">
        <v>44013.59171296296</v>
      </c>
      <c r="G2067" s="69" t="s">
        <v>4</v>
      </c>
      <c r="H2067" s="68">
        <v>1776</v>
      </c>
      <c r="I2067" s="93">
        <f t="shared" si="156"/>
        <v>17.760000000000002</v>
      </c>
      <c r="J2067" s="93">
        <v>4.6079999999999997</v>
      </c>
      <c r="K2067" s="69">
        <v>100</v>
      </c>
      <c r="L2067" s="68">
        <v>390</v>
      </c>
      <c r="M2067" s="93">
        <f t="shared" si="157"/>
        <v>3.9</v>
      </c>
      <c r="N2067" s="93">
        <v>1.9510000000000001</v>
      </c>
      <c r="O2067" s="69">
        <v>100</v>
      </c>
      <c r="P2067" s="181">
        <f t="shared" si="158"/>
        <v>4.5538461538461545</v>
      </c>
      <c r="Q2067" s="77" t="s">
        <v>11926</v>
      </c>
      <c r="V2067" s="84">
        <v>0.46319444444444446</v>
      </c>
      <c r="W2067" s="85">
        <v>0.59375</v>
      </c>
      <c r="X2067" s="86">
        <f t="shared" si="159"/>
        <v>0.13055555555555554</v>
      </c>
    </row>
    <row r="2068" spans="1:24" x14ac:dyDescent="0.3">
      <c r="A2068" s="44" t="s">
        <v>12982</v>
      </c>
      <c r="B2068" s="68" t="s">
        <v>12983</v>
      </c>
      <c r="C2068" s="2" t="s">
        <v>6</v>
      </c>
      <c r="D2068" s="2">
        <v>50</v>
      </c>
      <c r="E2068" s="6">
        <v>25739</v>
      </c>
      <c r="F2068" s="7">
        <v>44013.604618055557</v>
      </c>
      <c r="G2068" s="69" t="s">
        <v>4</v>
      </c>
      <c r="H2068" s="68">
        <v>1144</v>
      </c>
      <c r="I2068" s="93">
        <f t="shared" si="156"/>
        <v>11.44</v>
      </c>
      <c r="J2068" s="93">
        <v>3.859</v>
      </c>
      <c r="K2068" s="69">
        <v>100</v>
      </c>
      <c r="L2068" s="68">
        <v>724</v>
      </c>
      <c r="M2068" s="93">
        <f t="shared" si="157"/>
        <v>7.24</v>
      </c>
      <c r="N2068" s="93">
        <v>2.621</v>
      </c>
      <c r="O2068" s="69">
        <v>100</v>
      </c>
      <c r="P2068" s="181">
        <f t="shared" si="158"/>
        <v>1.580110497237569</v>
      </c>
      <c r="Q2068" s="77" t="s">
        <v>11926</v>
      </c>
      <c r="V2068" s="84">
        <v>0.44097222222222227</v>
      </c>
      <c r="W2068" s="85">
        <v>0.60416666666666663</v>
      </c>
      <c r="X2068" s="86">
        <f t="shared" si="159"/>
        <v>0.16319444444444436</v>
      </c>
    </row>
    <row r="2069" spans="1:24" x14ac:dyDescent="0.3">
      <c r="A2069" s="44" t="s">
        <v>3799</v>
      </c>
      <c r="B2069" s="68" t="s">
        <v>769</v>
      </c>
      <c r="C2069" s="2" t="s">
        <v>1</v>
      </c>
      <c r="D2069" s="2">
        <v>51</v>
      </c>
      <c r="E2069" s="6">
        <v>25042</v>
      </c>
      <c r="F2069" s="7">
        <v>44013.617534722223</v>
      </c>
      <c r="G2069" s="69" t="s">
        <v>4</v>
      </c>
      <c r="H2069" s="68">
        <v>1649</v>
      </c>
      <c r="I2069" s="93">
        <f t="shared" si="156"/>
        <v>16.489999999999998</v>
      </c>
      <c r="J2069" s="93">
        <v>4.7539999999999996</v>
      </c>
      <c r="K2069" s="69">
        <v>100</v>
      </c>
      <c r="L2069" s="68">
        <v>383</v>
      </c>
      <c r="M2069" s="93">
        <f t="shared" si="157"/>
        <v>3.83</v>
      </c>
      <c r="N2069" s="93">
        <v>1.8480000000000001</v>
      </c>
      <c r="O2069" s="69">
        <v>100</v>
      </c>
      <c r="P2069" s="181">
        <f t="shared" si="158"/>
        <v>4.3054830287206265</v>
      </c>
      <c r="Q2069" s="77" t="s">
        <v>11926</v>
      </c>
      <c r="V2069" s="84">
        <v>0.47430555555555554</v>
      </c>
      <c r="W2069" s="85">
        <v>0.61805555555555558</v>
      </c>
      <c r="X2069" s="86">
        <f t="shared" si="159"/>
        <v>0.14375000000000004</v>
      </c>
    </row>
    <row r="2070" spans="1:24" x14ac:dyDescent="0.3">
      <c r="A2070" s="44" t="s">
        <v>12984</v>
      </c>
      <c r="B2070" s="68" t="s">
        <v>12985</v>
      </c>
      <c r="C2070" s="2" t="s">
        <v>1</v>
      </c>
      <c r="D2070" s="2">
        <v>27</v>
      </c>
      <c r="E2070" s="6">
        <v>33998</v>
      </c>
      <c r="F2070" s="7">
        <v>44013.637800925928</v>
      </c>
      <c r="G2070" s="69" t="s">
        <v>553</v>
      </c>
      <c r="H2070" s="68">
        <v>1090</v>
      </c>
      <c r="I2070" s="93">
        <f t="shared" si="156"/>
        <v>11.01010101010101</v>
      </c>
      <c r="J2070" s="93">
        <v>3.84</v>
      </c>
      <c r="K2070" s="69">
        <v>99</v>
      </c>
      <c r="L2070" s="68">
        <v>280</v>
      </c>
      <c r="M2070" s="93">
        <f t="shared" si="157"/>
        <v>2.8282828282828283</v>
      </c>
      <c r="N2070" s="93">
        <v>1.8740000000000001</v>
      </c>
      <c r="O2070" s="69">
        <v>99</v>
      </c>
      <c r="P2070" s="181">
        <f t="shared" si="158"/>
        <v>3.8928571428571428</v>
      </c>
      <c r="Q2070" s="77" t="s">
        <v>11926</v>
      </c>
      <c r="V2070" s="84">
        <v>0.49027777777777781</v>
      </c>
      <c r="W2070" s="85">
        <v>0.63888888888888895</v>
      </c>
      <c r="X2070" s="86">
        <f t="shared" si="159"/>
        <v>0.14861111111111114</v>
      </c>
    </row>
    <row r="2071" spans="1:24" x14ac:dyDescent="0.3">
      <c r="A2071" s="44" t="s">
        <v>12820</v>
      </c>
      <c r="B2071" s="68" t="s">
        <v>12821</v>
      </c>
      <c r="C2071" s="2" t="s">
        <v>6</v>
      </c>
      <c r="D2071" s="2">
        <v>72</v>
      </c>
      <c r="E2071" s="6">
        <v>17567</v>
      </c>
      <c r="F2071" s="7">
        <v>44013.650324074071</v>
      </c>
      <c r="G2071" s="69" t="s">
        <v>4</v>
      </c>
      <c r="H2071" s="68">
        <v>1325</v>
      </c>
      <c r="I2071" s="93">
        <f t="shared" si="156"/>
        <v>13.383838383838384</v>
      </c>
      <c r="J2071" s="93">
        <v>3.95</v>
      </c>
      <c r="K2071" s="69">
        <v>99</v>
      </c>
      <c r="L2071" s="68">
        <v>276</v>
      </c>
      <c r="M2071" s="93">
        <f t="shared" si="157"/>
        <v>2.7878787878787881</v>
      </c>
      <c r="N2071" s="93">
        <v>1.593</v>
      </c>
      <c r="O2071" s="69">
        <v>99</v>
      </c>
      <c r="P2071" s="181">
        <f t="shared" si="158"/>
        <v>4.8007246376811592</v>
      </c>
      <c r="Q2071" s="77" t="s">
        <v>11926</v>
      </c>
      <c r="V2071" s="84">
        <v>0.50486111111111109</v>
      </c>
      <c r="W2071" s="85">
        <v>0.65277777777777779</v>
      </c>
      <c r="X2071" s="86">
        <f t="shared" si="159"/>
        <v>0.1479166666666667</v>
      </c>
    </row>
    <row r="2072" spans="1:24" x14ac:dyDescent="0.3">
      <c r="A2072" s="44" t="s">
        <v>5161</v>
      </c>
      <c r="B2072" s="68" t="s">
        <v>5162</v>
      </c>
      <c r="C2072" s="2" t="s">
        <v>1</v>
      </c>
      <c r="D2072" s="2">
        <v>46</v>
      </c>
      <c r="E2072" s="6">
        <v>26979</v>
      </c>
      <c r="F2072" s="7">
        <v>44013.661770833336</v>
      </c>
      <c r="G2072" s="69" t="s">
        <v>4</v>
      </c>
      <c r="H2072" s="68">
        <v>1223</v>
      </c>
      <c r="I2072" s="93">
        <f t="shared" si="156"/>
        <v>12.353535353535353</v>
      </c>
      <c r="J2072" s="93">
        <v>4.1660000000000004</v>
      </c>
      <c r="K2072" s="69">
        <v>99</v>
      </c>
      <c r="L2072" s="68">
        <v>397</v>
      </c>
      <c r="M2072" s="93">
        <f t="shared" si="157"/>
        <v>4.0101010101010104</v>
      </c>
      <c r="N2072" s="93">
        <v>1.9670000000000001</v>
      </c>
      <c r="O2072" s="69">
        <v>99</v>
      </c>
      <c r="P2072" s="181">
        <f t="shared" si="158"/>
        <v>3.0806045340050372</v>
      </c>
      <c r="Q2072" s="77" t="s">
        <v>11926</v>
      </c>
      <c r="V2072" s="84">
        <v>0.50277777777777777</v>
      </c>
      <c r="W2072" s="85">
        <v>0.66319444444444442</v>
      </c>
      <c r="X2072" s="86">
        <f t="shared" si="159"/>
        <v>0.16041666666666665</v>
      </c>
    </row>
    <row r="2073" spans="1:24" x14ac:dyDescent="0.3">
      <c r="A2073" s="44" t="s">
        <v>12986</v>
      </c>
      <c r="B2073" s="68" t="s">
        <v>6969</v>
      </c>
      <c r="C2073" s="2" t="s">
        <v>1</v>
      </c>
      <c r="D2073" s="2">
        <v>43</v>
      </c>
      <c r="E2073" s="6">
        <v>27992</v>
      </c>
      <c r="F2073" s="7">
        <v>44014.519629629627</v>
      </c>
      <c r="G2073" s="69" t="s">
        <v>4</v>
      </c>
      <c r="H2073" s="68">
        <v>1581</v>
      </c>
      <c r="I2073" s="93">
        <f t="shared" si="156"/>
        <v>15.81</v>
      </c>
      <c r="J2073" s="93">
        <v>3.8759999999999999</v>
      </c>
      <c r="K2073" s="69">
        <v>100</v>
      </c>
      <c r="L2073" s="68">
        <v>329</v>
      </c>
      <c r="M2073" s="93">
        <f t="shared" si="157"/>
        <v>3.29</v>
      </c>
      <c r="N2073" s="93">
        <v>1.9710000000000001</v>
      </c>
      <c r="O2073" s="69">
        <v>100</v>
      </c>
      <c r="P2073" s="181">
        <f t="shared" si="158"/>
        <v>4.8054711246200608</v>
      </c>
      <c r="Q2073" s="77" t="s">
        <v>11926</v>
      </c>
      <c r="V2073" s="84">
        <v>0.37152777777777773</v>
      </c>
      <c r="W2073" s="85">
        <v>0.52083333333333337</v>
      </c>
      <c r="X2073" s="86">
        <f t="shared" si="159"/>
        <v>0.14930555555555564</v>
      </c>
    </row>
    <row r="2074" spans="1:24" x14ac:dyDescent="0.3">
      <c r="A2074" s="44" t="s">
        <v>3454</v>
      </c>
      <c r="B2074" s="68" t="s">
        <v>1937</v>
      </c>
      <c r="C2074" s="2" t="s">
        <v>1</v>
      </c>
      <c r="D2074" s="2">
        <v>32</v>
      </c>
      <c r="E2074" s="6">
        <v>32090</v>
      </c>
      <c r="F2074" s="7">
        <v>44014.532939814817</v>
      </c>
      <c r="G2074" s="69" t="s">
        <v>4</v>
      </c>
      <c r="H2074" s="68">
        <v>1004</v>
      </c>
      <c r="I2074" s="93">
        <f t="shared" si="156"/>
        <v>10.141414141414142</v>
      </c>
      <c r="J2074" s="93">
        <v>2.8279999999999998</v>
      </c>
      <c r="K2074" s="69">
        <v>99</v>
      </c>
      <c r="L2074" s="68">
        <v>300</v>
      </c>
      <c r="M2074" s="93">
        <f t="shared" si="157"/>
        <v>3.0303030303030303</v>
      </c>
      <c r="N2074" s="93">
        <v>1.81</v>
      </c>
      <c r="O2074" s="69">
        <v>99</v>
      </c>
      <c r="P2074" s="181">
        <f t="shared" si="158"/>
        <v>3.3466666666666667</v>
      </c>
      <c r="Q2074" s="77" t="s">
        <v>11926</v>
      </c>
      <c r="V2074" s="84">
        <v>0.37916666666666665</v>
      </c>
      <c r="W2074" s="85">
        <v>0.53472222222222221</v>
      </c>
      <c r="X2074" s="86">
        <f t="shared" si="159"/>
        <v>0.15555555555555556</v>
      </c>
    </row>
    <row r="2075" spans="1:24" x14ac:dyDescent="0.3">
      <c r="A2075" s="44" t="s">
        <v>3943</v>
      </c>
      <c r="B2075" s="68" t="s">
        <v>1304</v>
      </c>
      <c r="C2075" s="2" t="s">
        <v>1</v>
      </c>
      <c r="D2075" s="2">
        <v>53</v>
      </c>
      <c r="E2075" s="6">
        <v>24298</v>
      </c>
      <c r="F2075" s="7">
        <v>44014.547164351854</v>
      </c>
      <c r="G2075" s="69" t="s">
        <v>4</v>
      </c>
      <c r="H2075" s="68">
        <v>1650</v>
      </c>
      <c r="I2075" s="93">
        <f t="shared" si="156"/>
        <v>16.5</v>
      </c>
      <c r="J2075" s="93">
        <v>4.5519999999999996</v>
      </c>
      <c r="K2075" s="69">
        <v>100</v>
      </c>
      <c r="L2075" s="68">
        <v>266</v>
      </c>
      <c r="M2075" s="93">
        <f t="shared" si="157"/>
        <v>2.66</v>
      </c>
      <c r="N2075" s="93">
        <v>1.754</v>
      </c>
      <c r="O2075" s="69">
        <v>100</v>
      </c>
      <c r="P2075" s="181">
        <f t="shared" si="158"/>
        <v>6.2030075187969924</v>
      </c>
      <c r="Q2075" s="77" t="s">
        <v>11926</v>
      </c>
      <c r="V2075" s="84">
        <v>0.39374999999999999</v>
      </c>
      <c r="W2075" s="85">
        <v>0.54861111111111105</v>
      </c>
      <c r="X2075" s="86">
        <f t="shared" si="159"/>
        <v>0.15486111111111106</v>
      </c>
    </row>
    <row r="2076" spans="1:24" x14ac:dyDescent="0.3">
      <c r="A2076" s="44" t="s">
        <v>12987</v>
      </c>
      <c r="B2076" s="68" t="s">
        <v>6001</v>
      </c>
      <c r="C2076" s="2" t="s">
        <v>1</v>
      </c>
      <c r="D2076" s="2">
        <v>54</v>
      </c>
      <c r="E2076" s="6">
        <v>24159</v>
      </c>
      <c r="F2076" s="7">
        <v>44014.565682870372</v>
      </c>
      <c r="G2076" s="69" t="s">
        <v>4</v>
      </c>
      <c r="H2076" s="68">
        <v>1952</v>
      </c>
      <c r="I2076" s="93">
        <f t="shared" si="156"/>
        <v>19.717171717171716</v>
      </c>
      <c r="J2076" s="93">
        <v>4.8470000000000004</v>
      </c>
      <c r="K2076" s="69">
        <v>99</v>
      </c>
      <c r="L2076" s="68">
        <v>340</v>
      </c>
      <c r="M2076" s="93">
        <f t="shared" si="157"/>
        <v>3.4343434343434343</v>
      </c>
      <c r="N2076" s="93">
        <v>1.83</v>
      </c>
      <c r="O2076" s="69">
        <v>99</v>
      </c>
      <c r="P2076" s="181">
        <f t="shared" si="158"/>
        <v>5.7411764705882353</v>
      </c>
      <c r="Q2076" s="77" t="s">
        <v>11926</v>
      </c>
      <c r="V2076" s="84">
        <v>0.40625</v>
      </c>
      <c r="W2076" s="85">
        <v>0.56944444444444442</v>
      </c>
      <c r="X2076" s="86">
        <f t="shared" si="159"/>
        <v>0.16319444444444442</v>
      </c>
    </row>
    <row r="2077" spans="1:24" x14ac:dyDescent="0.3">
      <c r="A2077" s="44" t="s">
        <v>12988</v>
      </c>
      <c r="B2077" s="68" t="s">
        <v>10193</v>
      </c>
      <c r="C2077" s="2" t="s">
        <v>6</v>
      </c>
      <c r="D2077" s="2">
        <v>63</v>
      </c>
      <c r="E2077" s="6">
        <v>20685</v>
      </c>
      <c r="F2077" s="7">
        <v>44014.580752314818</v>
      </c>
      <c r="G2077" s="69" t="s">
        <v>4</v>
      </c>
      <c r="H2077" s="68">
        <v>1652</v>
      </c>
      <c r="I2077" s="93">
        <f t="shared" si="156"/>
        <v>16.686868686868689</v>
      </c>
      <c r="J2077" s="93">
        <v>4.3040000000000003</v>
      </c>
      <c r="K2077" s="69">
        <v>99</v>
      </c>
      <c r="L2077" s="68">
        <v>433</v>
      </c>
      <c r="M2077" s="93">
        <f t="shared" si="157"/>
        <v>4.3737373737373737</v>
      </c>
      <c r="N2077" s="93">
        <v>2.2519999999999998</v>
      </c>
      <c r="O2077" s="69">
        <v>99</v>
      </c>
      <c r="P2077" s="181">
        <f t="shared" si="158"/>
        <v>3.8152424942263283</v>
      </c>
      <c r="Q2077" s="77" t="s">
        <v>11926</v>
      </c>
      <c r="V2077" s="84">
        <v>0.43055555555555558</v>
      </c>
      <c r="W2077" s="85">
        <v>0.58333333333333337</v>
      </c>
      <c r="X2077" s="86">
        <f t="shared" si="159"/>
        <v>0.15277777777777779</v>
      </c>
    </row>
    <row r="2078" spans="1:24" x14ac:dyDescent="0.3">
      <c r="A2078" s="44" t="s">
        <v>12989</v>
      </c>
      <c r="B2078" s="68" t="s">
        <v>12990</v>
      </c>
      <c r="C2078" s="2" t="s">
        <v>6</v>
      </c>
      <c r="D2078" s="2">
        <v>24</v>
      </c>
      <c r="E2078" s="6">
        <v>35092</v>
      </c>
      <c r="F2078" s="7">
        <v>44014.591840277775</v>
      </c>
      <c r="G2078" s="69" t="s">
        <v>4</v>
      </c>
      <c r="H2078" s="68">
        <v>697</v>
      </c>
      <c r="I2078" s="93">
        <f t="shared" si="156"/>
        <v>7.0404040404040407</v>
      </c>
      <c r="J2078" s="93">
        <v>2.645</v>
      </c>
      <c r="K2078" s="69">
        <v>99</v>
      </c>
      <c r="L2078" s="68">
        <v>287</v>
      </c>
      <c r="M2078" s="93">
        <f t="shared" si="157"/>
        <v>2.8989898989898988</v>
      </c>
      <c r="N2078" s="93">
        <v>1.6319999999999999</v>
      </c>
      <c r="O2078" s="69">
        <v>99</v>
      </c>
      <c r="P2078" s="181">
        <f t="shared" si="158"/>
        <v>2.4285714285714288</v>
      </c>
      <c r="Q2078" s="77" t="s">
        <v>11926</v>
      </c>
      <c r="V2078" s="84">
        <v>0.4548611111111111</v>
      </c>
      <c r="W2078" s="85">
        <v>0.59375</v>
      </c>
      <c r="X2078" s="86">
        <f t="shared" si="159"/>
        <v>0.1388888888888889</v>
      </c>
    </row>
    <row r="2079" spans="1:24" x14ac:dyDescent="0.3">
      <c r="A2079" s="44" t="s">
        <v>12991</v>
      </c>
      <c r="B2079" s="68" t="s">
        <v>6646</v>
      </c>
      <c r="C2079" s="2" t="s">
        <v>1</v>
      </c>
      <c r="D2079" s="2">
        <v>44</v>
      </c>
      <c r="E2079" s="6">
        <v>27825</v>
      </c>
      <c r="F2079" s="7">
        <v>44014.618391203701</v>
      </c>
      <c r="G2079" s="69" t="s">
        <v>4</v>
      </c>
      <c r="H2079" s="68">
        <v>1182</v>
      </c>
      <c r="I2079" s="93">
        <f t="shared" si="156"/>
        <v>11.939393939393939</v>
      </c>
      <c r="J2079" s="93">
        <v>3.1840000000000002</v>
      </c>
      <c r="K2079" s="69">
        <v>99</v>
      </c>
      <c r="L2079" s="68">
        <v>344</v>
      </c>
      <c r="M2079" s="93">
        <f t="shared" si="157"/>
        <v>3.4747474747474749</v>
      </c>
      <c r="N2079" s="93">
        <v>1.625</v>
      </c>
      <c r="O2079" s="69">
        <v>99</v>
      </c>
      <c r="P2079" s="181">
        <f t="shared" si="158"/>
        <v>3.4360465116279069</v>
      </c>
      <c r="Q2079" s="77" t="s">
        <v>11926</v>
      </c>
      <c r="V2079" s="84">
        <v>0.46458333333333335</v>
      </c>
      <c r="W2079" s="85">
        <v>0.61805555555555558</v>
      </c>
      <c r="X2079" s="86">
        <f t="shared" si="159"/>
        <v>0.15347222222222223</v>
      </c>
    </row>
    <row r="2080" spans="1:24" x14ac:dyDescent="0.3">
      <c r="A2080" s="44" t="s">
        <v>12992</v>
      </c>
      <c r="B2080" s="68" t="s">
        <v>12993</v>
      </c>
      <c r="C2080" s="2" t="s">
        <v>6</v>
      </c>
      <c r="D2080" s="2">
        <v>73</v>
      </c>
      <c r="E2080" s="6">
        <v>17163</v>
      </c>
      <c r="F2080" s="7">
        <v>44014.630046296297</v>
      </c>
      <c r="G2080" s="69" t="s">
        <v>4</v>
      </c>
      <c r="H2080" s="68">
        <v>2121</v>
      </c>
      <c r="I2080" s="93">
        <f t="shared" si="156"/>
        <v>21.424242424242426</v>
      </c>
      <c r="J2080" s="93">
        <v>4.9470000000000001</v>
      </c>
      <c r="K2080" s="69">
        <v>99</v>
      </c>
      <c r="L2080" s="68">
        <v>516</v>
      </c>
      <c r="M2080" s="93">
        <f t="shared" si="157"/>
        <v>5.2121212121212119</v>
      </c>
      <c r="N2080" s="93">
        <v>2.1389999999999998</v>
      </c>
      <c r="O2080" s="69">
        <v>99</v>
      </c>
      <c r="P2080" s="181">
        <f t="shared" si="158"/>
        <v>4.1104651162790704</v>
      </c>
      <c r="Q2080" s="77" t="s">
        <v>11926</v>
      </c>
      <c r="V2080" s="84">
        <v>0.47638888888888892</v>
      </c>
      <c r="W2080" s="85">
        <v>0.63194444444444442</v>
      </c>
      <c r="X2080" s="86">
        <f t="shared" si="159"/>
        <v>0.1555555555555555</v>
      </c>
    </row>
    <row r="2081" spans="1:24" x14ac:dyDescent="0.3">
      <c r="A2081" s="44" t="s">
        <v>12994</v>
      </c>
      <c r="B2081" s="68" t="s">
        <v>5786</v>
      </c>
      <c r="C2081" s="2" t="s">
        <v>1</v>
      </c>
      <c r="D2081" s="2">
        <v>41</v>
      </c>
      <c r="E2081" s="6">
        <v>28825</v>
      </c>
      <c r="F2081" s="7">
        <v>44014.644780092596</v>
      </c>
      <c r="G2081" s="69" t="s">
        <v>4</v>
      </c>
      <c r="H2081" s="68">
        <v>1734</v>
      </c>
      <c r="I2081" s="93">
        <f t="shared" si="156"/>
        <v>17.34</v>
      </c>
      <c r="J2081" s="93">
        <v>4.569</v>
      </c>
      <c r="K2081" s="69">
        <v>100</v>
      </c>
      <c r="L2081" s="68">
        <v>329</v>
      </c>
      <c r="M2081" s="93">
        <f t="shared" si="157"/>
        <v>3.29</v>
      </c>
      <c r="N2081" s="93">
        <v>1.6950000000000001</v>
      </c>
      <c r="O2081" s="69">
        <v>100</v>
      </c>
      <c r="P2081" s="181">
        <f t="shared" si="158"/>
        <v>5.2705167173252283</v>
      </c>
      <c r="Q2081" s="77" t="s">
        <v>11926</v>
      </c>
      <c r="V2081" s="84">
        <v>0.49236111111111108</v>
      </c>
      <c r="W2081" s="85">
        <v>0.64583333333333337</v>
      </c>
      <c r="X2081" s="86">
        <f t="shared" si="159"/>
        <v>0.15347222222222229</v>
      </c>
    </row>
    <row r="2082" spans="1:24" x14ac:dyDescent="0.3">
      <c r="A2082" s="44" t="s">
        <v>12995</v>
      </c>
      <c r="B2082" s="68" t="s">
        <v>12996</v>
      </c>
      <c r="C2082" s="2" t="s">
        <v>6</v>
      </c>
      <c r="D2082" s="2">
        <v>29</v>
      </c>
      <c r="E2082" s="6">
        <v>33212</v>
      </c>
      <c r="F2082" s="7">
        <v>44014.672349537039</v>
      </c>
      <c r="G2082" s="69" t="s">
        <v>4</v>
      </c>
      <c r="H2082" s="68">
        <v>591</v>
      </c>
      <c r="I2082" s="93">
        <f t="shared" si="156"/>
        <v>5.9696969696969697</v>
      </c>
      <c r="J2082" s="93">
        <v>2.238</v>
      </c>
      <c r="K2082" s="69">
        <v>99</v>
      </c>
      <c r="L2082" s="68">
        <v>253</v>
      </c>
      <c r="M2082" s="93">
        <f t="shared" si="157"/>
        <v>2.5555555555555554</v>
      </c>
      <c r="N2082" s="93">
        <v>1.5660000000000001</v>
      </c>
      <c r="O2082" s="69">
        <v>99</v>
      </c>
      <c r="P2082" s="181">
        <f t="shared" si="158"/>
        <v>2.3359683794466406</v>
      </c>
      <c r="Q2082" s="77" t="s">
        <v>11926</v>
      </c>
      <c r="V2082" s="84">
        <v>0.51527777777777783</v>
      </c>
      <c r="W2082" s="85">
        <v>0.66666666666666663</v>
      </c>
      <c r="X2082" s="86">
        <f t="shared" si="159"/>
        <v>0.1513888888888888</v>
      </c>
    </row>
    <row r="2083" spans="1:24" x14ac:dyDescent="0.3">
      <c r="A2083" s="44" t="s">
        <v>12997</v>
      </c>
      <c r="B2083" s="68" t="s">
        <v>12998</v>
      </c>
      <c r="C2083" s="2" t="s">
        <v>6</v>
      </c>
      <c r="D2083" s="2">
        <v>65</v>
      </c>
      <c r="E2083" s="6">
        <v>20216</v>
      </c>
      <c r="F2083" s="7">
        <v>44015.405659722222</v>
      </c>
      <c r="G2083" s="69" t="s">
        <v>2</v>
      </c>
      <c r="H2083" s="68">
        <v>1674</v>
      </c>
      <c r="I2083" s="93">
        <f t="shared" si="156"/>
        <v>16.90909090909091</v>
      </c>
      <c r="J2083" s="93">
        <v>4.7009999999999996</v>
      </c>
      <c r="K2083" s="69">
        <v>99</v>
      </c>
      <c r="L2083" s="68">
        <v>423</v>
      </c>
      <c r="M2083" s="93">
        <f t="shared" si="157"/>
        <v>4.2727272727272725</v>
      </c>
      <c r="N2083" s="93">
        <v>2.1509999999999998</v>
      </c>
      <c r="O2083" s="69">
        <v>99</v>
      </c>
      <c r="P2083" s="181">
        <f t="shared" si="158"/>
        <v>3.9574468085106389</v>
      </c>
      <c r="Q2083" s="77" t="s">
        <v>11926</v>
      </c>
      <c r="V2083" s="84">
        <v>0.40277777777777773</v>
      </c>
      <c r="W2083" s="85">
        <v>0.55902777777777779</v>
      </c>
      <c r="X2083" s="86">
        <f t="shared" si="159"/>
        <v>0.15625000000000006</v>
      </c>
    </row>
    <row r="2084" spans="1:24" x14ac:dyDescent="0.3">
      <c r="A2084" s="44" t="s">
        <v>12999</v>
      </c>
      <c r="B2084" s="68" t="s">
        <v>13000</v>
      </c>
      <c r="C2084" s="2" t="s">
        <v>6</v>
      </c>
      <c r="D2084" s="2">
        <v>74</v>
      </c>
      <c r="E2084" s="6">
        <v>16804</v>
      </c>
      <c r="F2084" s="7">
        <v>44015.519328703704</v>
      </c>
      <c r="G2084" s="69" t="s">
        <v>4</v>
      </c>
      <c r="H2084" s="68">
        <v>1819</v>
      </c>
      <c r="I2084" s="93">
        <f t="shared" si="156"/>
        <v>18.373737373737374</v>
      </c>
      <c r="J2084" s="93">
        <v>4.5410000000000004</v>
      </c>
      <c r="K2084" s="69">
        <v>99</v>
      </c>
      <c r="L2084" s="68">
        <v>649</v>
      </c>
      <c r="M2084" s="93">
        <f t="shared" si="157"/>
        <v>6.5555555555555554</v>
      </c>
      <c r="N2084" s="93">
        <v>2.7229999999999999</v>
      </c>
      <c r="O2084" s="69">
        <v>99</v>
      </c>
      <c r="P2084" s="181">
        <f t="shared" si="158"/>
        <v>2.8027734976887522</v>
      </c>
      <c r="Q2084" s="77" t="s">
        <v>11926</v>
      </c>
      <c r="V2084" s="84">
        <v>0.3743055555555555</v>
      </c>
      <c r="W2084" s="85">
        <v>0.52083333333333337</v>
      </c>
      <c r="X2084" s="86">
        <f t="shared" si="159"/>
        <v>0.14652777777777787</v>
      </c>
    </row>
    <row r="2085" spans="1:24" x14ac:dyDescent="0.3">
      <c r="A2085" s="44" t="s">
        <v>4174</v>
      </c>
      <c r="B2085" s="68" t="s">
        <v>4175</v>
      </c>
      <c r="C2085" s="2" t="s">
        <v>1</v>
      </c>
      <c r="D2085" s="2">
        <v>52</v>
      </c>
      <c r="E2085" s="6">
        <v>24772</v>
      </c>
      <c r="F2085" s="7">
        <v>44015.532523148147</v>
      </c>
      <c r="G2085" s="69" t="s">
        <v>4</v>
      </c>
      <c r="H2085" s="68">
        <v>1725</v>
      </c>
      <c r="I2085" s="93">
        <f t="shared" si="156"/>
        <v>17.424242424242426</v>
      </c>
      <c r="J2085" s="93">
        <v>4.0890000000000004</v>
      </c>
      <c r="K2085" s="69">
        <v>99</v>
      </c>
      <c r="L2085" s="68">
        <v>310</v>
      </c>
      <c r="M2085" s="93">
        <f t="shared" si="157"/>
        <v>3.1313131313131315</v>
      </c>
      <c r="N2085" s="93">
        <v>1.7769999999999999</v>
      </c>
      <c r="O2085" s="69">
        <v>99</v>
      </c>
      <c r="P2085" s="181">
        <f t="shared" si="158"/>
        <v>5.564516129032258</v>
      </c>
      <c r="Q2085" s="77" t="s">
        <v>11926</v>
      </c>
      <c r="V2085" s="84">
        <v>0.3833333333333333</v>
      </c>
      <c r="W2085" s="85">
        <v>0.53472222222222221</v>
      </c>
      <c r="X2085" s="86">
        <f t="shared" si="159"/>
        <v>0.15138888888888891</v>
      </c>
    </row>
    <row r="2086" spans="1:24" x14ac:dyDescent="0.3">
      <c r="A2086" s="44" t="s">
        <v>13001</v>
      </c>
      <c r="B2086" s="68" t="s">
        <v>7804</v>
      </c>
      <c r="C2086" s="2" t="s">
        <v>1</v>
      </c>
      <c r="D2086" s="2">
        <v>18</v>
      </c>
      <c r="E2086" s="6">
        <v>37185</v>
      </c>
      <c r="F2086" s="7">
        <v>44015.545416666668</v>
      </c>
      <c r="G2086" s="69" t="s">
        <v>4</v>
      </c>
      <c r="H2086" s="68">
        <v>1103</v>
      </c>
      <c r="I2086" s="93">
        <f t="shared" si="156"/>
        <v>11.141414141414142</v>
      </c>
      <c r="J2086" s="93">
        <v>3.4350000000000001</v>
      </c>
      <c r="K2086" s="69">
        <v>99</v>
      </c>
      <c r="L2086" s="68">
        <v>329</v>
      </c>
      <c r="M2086" s="93">
        <f t="shared" si="157"/>
        <v>3.3232323232323231</v>
      </c>
      <c r="N2086" s="93">
        <v>1.6279999999999999</v>
      </c>
      <c r="O2086" s="69">
        <v>99</v>
      </c>
      <c r="P2086" s="181">
        <f t="shared" si="158"/>
        <v>3.3525835866261402</v>
      </c>
      <c r="Q2086" s="77" t="s">
        <v>11926</v>
      </c>
      <c r="V2086" s="84">
        <v>0.40069444444444446</v>
      </c>
      <c r="W2086" s="85">
        <v>0.54861111111111105</v>
      </c>
      <c r="X2086" s="86">
        <f t="shared" si="159"/>
        <v>0.14791666666666659</v>
      </c>
    </row>
    <row r="2087" spans="1:24" x14ac:dyDescent="0.3">
      <c r="A2087" s="44" t="s">
        <v>13002</v>
      </c>
      <c r="B2087" s="68" t="s">
        <v>5566</v>
      </c>
      <c r="C2087" s="2" t="s">
        <v>1</v>
      </c>
      <c r="D2087" s="2">
        <v>70</v>
      </c>
      <c r="E2087" s="6">
        <v>18130</v>
      </c>
      <c r="F2087" s="7">
        <v>44015.581064814818</v>
      </c>
      <c r="G2087" s="69" t="s">
        <v>4</v>
      </c>
      <c r="H2087" s="68">
        <v>1819</v>
      </c>
      <c r="I2087" s="93">
        <f t="shared" si="156"/>
        <v>18.190000000000001</v>
      </c>
      <c r="J2087" s="93">
        <v>4.3339999999999996</v>
      </c>
      <c r="K2087" s="69">
        <v>100</v>
      </c>
      <c r="L2087" s="68">
        <v>393</v>
      </c>
      <c r="M2087" s="93">
        <f t="shared" si="157"/>
        <v>3.93</v>
      </c>
      <c r="N2087" s="93">
        <v>2.1659999999999999</v>
      </c>
      <c r="O2087" s="69">
        <v>100</v>
      </c>
      <c r="P2087" s="181">
        <f t="shared" si="158"/>
        <v>4.6284987277353693</v>
      </c>
      <c r="Q2087" s="77" t="s">
        <v>11926</v>
      </c>
      <c r="V2087" s="84">
        <v>0.43472222222222223</v>
      </c>
      <c r="W2087" s="85">
        <v>0.58333333333333337</v>
      </c>
      <c r="X2087" s="86">
        <f t="shared" si="159"/>
        <v>0.14861111111111114</v>
      </c>
    </row>
    <row r="2088" spans="1:24" x14ac:dyDescent="0.3">
      <c r="A2088" s="44" t="s">
        <v>13003</v>
      </c>
      <c r="B2088" s="68" t="s">
        <v>6804</v>
      </c>
      <c r="C2088" s="2" t="s">
        <v>1</v>
      </c>
      <c r="D2088" s="2">
        <v>55</v>
      </c>
      <c r="E2088" s="6">
        <v>23771</v>
      </c>
      <c r="F2088" s="7">
        <v>44015.591770833336</v>
      </c>
      <c r="G2088" s="69" t="s">
        <v>4</v>
      </c>
      <c r="H2088" s="68">
        <v>2102</v>
      </c>
      <c r="I2088" s="93">
        <f t="shared" si="156"/>
        <v>21.02</v>
      </c>
      <c r="J2088" s="93">
        <v>4.8780000000000001</v>
      </c>
      <c r="K2088" s="69">
        <v>100</v>
      </c>
      <c r="L2088" s="68">
        <v>360</v>
      </c>
      <c r="M2088" s="93">
        <f t="shared" si="157"/>
        <v>3.6</v>
      </c>
      <c r="N2088" s="93">
        <v>1.8959999999999999</v>
      </c>
      <c r="O2088" s="69">
        <v>100</v>
      </c>
      <c r="P2088" s="181">
        <f t="shared" si="158"/>
        <v>5.8388888888888886</v>
      </c>
      <c r="Q2088" s="77" t="s">
        <v>11926</v>
      </c>
      <c r="V2088" s="84">
        <v>0.45624999999999999</v>
      </c>
      <c r="W2088" s="85">
        <v>0.59375</v>
      </c>
      <c r="X2088" s="86">
        <f t="shared" si="159"/>
        <v>0.13750000000000001</v>
      </c>
    </row>
    <row r="2089" spans="1:24" x14ac:dyDescent="0.3">
      <c r="A2089" s="44" t="s">
        <v>13004</v>
      </c>
      <c r="B2089" s="68" t="s">
        <v>6419</v>
      </c>
      <c r="C2089" s="2" t="s">
        <v>1</v>
      </c>
      <c r="D2089" s="2">
        <v>68</v>
      </c>
      <c r="E2089" s="6">
        <v>18987</v>
      </c>
      <c r="F2089" s="7">
        <v>44015.614699074074</v>
      </c>
      <c r="G2089" s="69" t="s">
        <v>4</v>
      </c>
      <c r="H2089" s="68">
        <v>2052</v>
      </c>
      <c r="I2089" s="93">
        <f t="shared" si="156"/>
        <v>20.52</v>
      </c>
      <c r="J2089" s="93">
        <v>5.306</v>
      </c>
      <c r="K2089" s="69">
        <v>100</v>
      </c>
      <c r="L2089" s="68">
        <v>500</v>
      </c>
      <c r="M2089" s="93">
        <f t="shared" si="157"/>
        <v>5</v>
      </c>
      <c r="N2089" s="93">
        <v>2.3570000000000002</v>
      </c>
      <c r="O2089" s="69">
        <v>100</v>
      </c>
      <c r="P2089" s="181">
        <f t="shared" si="158"/>
        <v>4.1040000000000001</v>
      </c>
      <c r="Q2089" s="77" t="s">
        <v>11926</v>
      </c>
      <c r="V2089" s="84">
        <v>0.4694444444444445</v>
      </c>
      <c r="W2089" s="85">
        <v>0.61805555555555558</v>
      </c>
      <c r="X2089" s="86">
        <f t="shared" si="159"/>
        <v>0.14861111111111108</v>
      </c>
    </row>
    <row r="2090" spans="1:24" x14ac:dyDescent="0.3">
      <c r="A2090" s="44" t="s">
        <v>3299</v>
      </c>
      <c r="B2090" s="68" t="s">
        <v>428</v>
      </c>
      <c r="C2090" s="2" t="s">
        <v>1</v>
      </c>
      <c r="D2090" s="2">
        <v>40</v>
      </c>
      <c r="E2090" s="6">
        <v>29064</v>
      </c>
      <c r="F2090" s="7">
        <v>44015.624085648145</v>
      </c>
      <c r="G2090" s="69" t="s">
        <v>4</v>
      </c>
      <c r="H2090" s="68">
        <v>1212</v>
      </c>
      <c r="I2090" s="93">
        <f t="shared" si="156"/>
        <v>12.242424242424242</v>
      </c>
      <c r="J2090" s="93">
        <v>3.8860000000000001</v>
      </c>
      <c r="K2090" s="69">
        <v>99</v>
      </c>
      <c r="L2090" s="68">
        <v>337</v>
      </c>
      <c r="M2090" s="93">
        <f t="shared" si="157"/>
        <v>3.404040404040404</v>
      </c>
      <c r="N2090" s="93">
        <v>1.835</v>
      </c>
      <c r="O2090" s="69">
        <v>99</v>
      </c>
      <c r="P2090" s="181">
        <f t="shared" si="158"/>
        <v>3.5964391691394657</v>
      </c>
      <c r="Q2090" s="77" t="s">
        <v>11926</v>
      </c>
      <c r="V2090" s="84">
        <v>0.47847222222222219</v>
      </c>
      <c r="W2090" s="85">
        <v>0.625</v>
      </c>
      <c r="X2090" s="86">
        <f t="shared" si="159"/>
        <v>0.14652777777777781</v>
      </c>
    </row>
    <row r="2091" spans="1:24" x14ac:dyDescent="0.3">
      <c r="A2091" s="44" t="s">
        <v>13005</v>
      </c>
      <c r="B2091" s="68" t="s">
        <v>6967</v>
      </c>
      <c r="C2091" s="2" t="s">
        <v>1</v>
      </c>
      <c r="D2091" s="2">
        <v>53</v>
      </c>
      <c r="E2091" s="6">
        <v>24615</v>
      </c>
      <c r="F2091" s="7">
        <v>44015.641168981485</v>
      </c>
      <c r="G2091" s="69" t="s">
        <v>4</v>
      </c>
      <c r="H2091" s="68">
        <v>1929</v>
      </c>
      <c r="I2091" s="93">
        <f t="shared" si="156"/>
        <v>19.29</v>
      </c>
      <c r="J2091" s="93">
        <v>4.92</v>
      </c>
      <c r="K2091" s="69">
        <v>100</v>
      </c>
      <c r="L2091" s="68">
        <v>574</v>
      </c>
      <c r="M2091" s="93">
        <f t="shared" si="157"/>
        <v>5.74</v>
      </c>
      <c r="N2091" s="93">
        <v>2.6190000000000002</v>
      </c>
      <c r="O2091" s="69">
        <v>100</v>
      </c>
      <c r="P2091" s="181">
        <f t="shared" si="158"/>
        <v>3.3606271777003482</v>
      </c>
      <c r="Q2091" s="77" t="s">
        <v>11926</v>
      </c>
      <c r="V2091" s="84">
        <v>0.49374999999999997</v>
      </c>
      <c r="W2091" s="85">
        <v>0.64583333333333337</v>
      </c>
      <c r="X2091" s="86">
        <f t="shared" si="159"/>
        <v>0.1520833333333334</v>
      </c>
    </row>
    <row r="2092" spans="1:24" x14ac:dyDescent="0.3">
      <c r="A2092" s="44" t="s">
        <v>13006</v>
      </c>
      <c r="B2092" s="68" t="s">
        <v>9451</v>
      </c>
      <c r="C2092" s="2" t="s">
        <v>1</v>
      </c>
      <c r="D2092" s="2">
        <v>87</v>
      </c>
      <c r="E2092" s="6">
        <v>11942</v>
      </c>
      <c r="F2092" s="7">
        <v>44018.37127314815</v>
      </c>
      <c r="G2092" s="69" t="s">
        <v>71</v>
      </c>
      <c r="H2092" s="68">
        <v>1379</v>
      </c>
      <c r="I2092" s="93">
        <f t="shared" si="156"/>
        <v>13.929292929292929</v>
      </c>
      <c r="J2092" s="93">
        <v>4.4610000000000003</v>
      </c>
      <c r="K2092" s="69">
        <v>99</v>
      </c>
      <c r="L2092" s="68">
        <v>455</v>
      </c>
      <c r="M2092" s="93">
        <f t="shared" si="157"/>
        <v>4.595959595959596</v>
      </c>
      <c r="N2092" s="93">
        <v>2.1760000000000002</v>
      </c>
      <c r="O2092" s="69">
        <v>99</v>
      </c>
      <c r="P2092" s="181">
        <f t="shared" si="158"/>
        <v>3.0307692307692307</v>
      </c>
      <c r="Q2092" s="77" t="s">
        <v>11926</v>
      </c>
      <c r="V2092" s="84">
        <v>0.37152777777777773</v>
      </c>
      <c r="W2092" s="85">
        <v>0.52083333333333337</v>
      </c>
      <c r="X2092" s="86">
        <f t="shared" si="159"/>
        <v>0.14930555555555564</v>
      </c>
    </row>
    <row r="2093" spans="1:24" x14ac:dyDescent="0.3">
      <c r="A2093" s="44" t="s">
        <v>13007</v>
      </c>
      <c r="B2093" s="68" t="s">
        <v>13008</v>
      </c>
      <c r="C2093" s="2" t="s">
        <v>6</v>
      </c>
      <c r="D2093" s="2">
        <v>76</v>
      </c>
      <c r="E2093" s="6">
        <v>16206</v>
      </c>
      <c r="F2093" s="7">
        <v>44018.53738425926</v>
      </c>
      <c r="G2093" s="69" t="s">
        <v>4</v>
      </c>
      <c r="H2093" s="68">
        <v>1476</v>
      </c>
      <c r="I2093" s="93">
        <f t="shared" si="156"/>
        <v>14.76</v>
      </c>
      <c r="J2093" s="93">
        <v>3.7149999999999999</v>
      </c>
      <c r="K2093" s="69">
        <v>100</v>
      </c>
      <c r="L2093" s="68">
        <v>454</v>
      </c>
      <c r="M2093" s="93">
        <f t="shared" si="157"/>
        <v>4.54</v>
      </c>
      <c r="N2093" s="93">
        <v>2.11</v>
      </c>
      <c r="O2093" s="69">
        <v>100</v>
      </c>
      <c r="P2093" s="181">
        <f t="shared" si="158"/>
        <v>3.251101321585903</v>
      </c>
      <c r="Q2093" s="77" t="s">
        <v>11926</v>
      </c>
      <c r="V2093" s="84">
        <v>0.39027777777777778</v>
      </c>
      <c r="W2093" s="85">
        <v>0.54861111111111105</v>
      </c>
      <c r="X2093" s="86">
        <f t="shared" si="159"/>
        <v>0.15833333333333327</v>
      </c>
    </row>
    <row r="2094" spans="1:24" x14ac:dyDescent="0.3">
      <c r="A2094" s="44" t="s">
        <v>13009</v>
      </c>
      <c r="B2094" s="68" t="s">
        <v>13010</v>
      </c>
      <c r="C2094" s="2" t="s">
        <v>1</v>
      </c>
      <c r="D2094" s="2">
        <v>55</v>
      </c>
      <c r="E2094" s="6">
        <v>23666</v>
      </c>
      <c r="F2094" s="7">
        <v>44018.547858796293</v>
      </c>
      <c r="G2094" s="69" t="s">
        <v>4</v>
      </c>
      <c r="H2094" s="68">
        <v>1233</v>
      </c>
      <c r="I2094" s="93">
        <f t="shared" si="156"/>
        <v>12.454545454545455</v>
      </c>
      <c r="J2094" s="93">
        <v>4.4219999999999997</v>
      </c>
      <c r="K2094" s="69">
        <v>99</v>
      </c>
      <c r="L2094" s="68">
        <v>418</v>
      </c>
      <c r="M2094" s="93">
        <f t="shared" si="157"/>
        <v>4.2222222222222223</v>
      </c>
      <c r="N2094" s="93">
        <v>1.9139999999999999</v>
      </c>
      <c r="O2094" s="69">
        <v>99</v>
      </c>
      <c r="P2094" s="181">
        <f t="shared" si="158"/>
        <v>2.9497607655502391</v>
      </c>
      <c r="Q2094" s="77" t="s">
        <v>11926</v>
      </c>
      <c r="V2094" s="84">
        <v>0.37361111111111112</v>
      </c>
      <c r="W2094" s="85">
        <v>0.53472222222222221</v>
      </c>
      <c r="X2094" s="86">
        <f t="shared" si="159"/>
        <v>0.16111111111111109</v>
      </c>
    </row>
    <row r="2095" spans="1:24" x14ac:dyDescent="0.3">
      <c r="A2095" s="44" t="s">
        <v>13011</v>
      </c>
      <c r="B2095" s="68" t="s">
        <v>13012</v>
      </c>
      <c r="C2095" s="2" t="s">
        <v>6</v>
      </c>
      <c r="D2095" s="2">
        <v>47</v>
      </c>
      <c r="E2095" s="6">
        <v>26641</v>
      </c>
      <c r="F2095" s="7">
        <v>44018.560833333337</v>
      </c>
      <c r="G2095" s="69" t="s">
        <v>4</v>
      </c>
      <c r="H2095" s="68">
        <v>1573</v>
      </c>
      <c r="I2095" s="93">
        <f t="shared" si="156"/>
        <v>15.888888888888889</v>
      </c>
      <c r="J2095" s="93">
        <v>4.194</v>
      </c>
      <c r="K2095" s="69">
        <v>99</v>
      </c>
      <c r="L2095" s="68">
        <v>369</v>
      </c>
      <c r="M2095" s="93">
        <f t="shared" si="157"/>
        <v>3.7272727272727271</v>
      </c>
      <c r="N2095" s="93">
        <v>1.8169999999999999</v>
      </c>
      <c r="O2095" s="69">
        <v>99</v>
      </c>
      <c r="P2095" s="181">
        <f t="shared" si="158"/>
        <v>4.2628726287262877</v>
      </c>
      <c r="Q2095" s="77" t="s">
        <v>11926</v>
      </c>
      <c r="V2095" s="84">
        <v>0.41319444444444442</v>
      </c>
      <c r="W2095" s="85">
        <v>0.56944444444444442</v>
      </c>
      <c r="X2095" s="86">
        <f t="shared" si="159"/>
        <v>0.15625</v>
      </c>
    </row>
    <row r="2096" spans="1:24" x14ac:dyDescent="0.3">
      <c r="A2096" s="44" t="s">
        <v>13013</v>
      </c>
      <c r="B2096" s="68" t="s">
        <v>6369</v>
      </c>
      <c r="C2096" s="2" t="s">
        <v>1</v>
      </c>
      <c r="D2096" s="2">
        <v>46</v>
      </c>
      <c r="E2096" s="6">
        <v>27015</v>
      </c>
      <c r="F2096" s="7">
        <v>44018.571030092593</v>
      </c>
      <c r="G2096" s="69" t="s">
        <v>4</v>
      </c>
      <c r="H2096" s="68">
        <v>1705</v>
      </c>
      <c r="I2096" s="93">
        <f t="shared" si="156"/>
        <v>17.05</v>
      </c>
      <c r="J2096" s="93">
        <v>4.8460000000000001</v>
      </c>
      <c r="K2096" s="69">
        <v>100</v>
      </c>
      <c r="L2096" s="68">
        <v>338</v>
      </c>
      <c r="M2096" s="93">
        <f t="shared" si="157"/>
        <v>3.38</v>
      </c>
      <c r="N2096" s="93">
        <v>1.7849999999999999</v>
      </c>
      <c r="O2096" s="69">
        <v>100</v>
      </c>
      <c r="P2096" s="181">
        <f t="shared" si="158"/>
        <v>5.0443786982248522</v>
      </c>
      <c r="Q2096" s="77" t="s">
        <v>11926</v>
      </c>
      <c r="V2096" s="84">
        <v>0.42638888888888887</v>
      </c>
      <c r="W2096" s="85">
        <v>0.58333333333333337</v>
      </c>
      <c r="X2096" s="86">
        <f t="shared" si="159"/>
        <v>0.1569444444444445</v>
      </c>
    </row>
    <row r="2097" spans="1:24" x14ac:dyDescent="0.3">
      <c r="A2097" s="44" t="s">
        <v>13014</v>
      </c>
      <c r="B2097" s="68" t="s">
        <v>544</v>
      </c>
      <c r="C2097" s="2" t="s">
        <v>1</v>
      </c>
      <c r="D2097" s="2">
        <v>56</v>
      </c>
      <c r="E2097" s="6">
        <v>23516</v>
      </c>
      <c r="F2097" s="7">
        <v>44018.595046296294</v>
      </c>
      <c r="G2097" s="69" t="s">
        <v>4</v>
      </c>
      <c r="H2097" s="68">
        <v>2128</v>
      </c>
      <c r="I2097" s="93">
        <f t="shared" si="156"/>
        <v>21.28</v>
      </c>
      <c r="J2097" s="93">
        <v>5.9660000000000002</v>
      </c>
      <c r="K2097" s="69">
        <v>100</v>
      </c>
      <c r="L2097" s="68">
        <v>304</v>
      </c>
      <c r="M2097" s="93">
        <f t="shared" si="157"/>
        <v>3.04</v>
      </c>
      <c r="N2097" s="93">
        <v>1.62</v>
      </c>
      <c r="O2097" s="69">
        <v>100</v>
      </c>
      <c r="P2097" s="181">
        <f t="shared" si="158"/>
        <v>7</v>
      </c>
      <c r="Q2097" s="77" t="s">
        <v>11926</v>
      </c>
      <c r="V2097" s="84">
        <v>0.42430555555555555</v>
      </c>
      <c r="W2097" s="85">
        <v>0.59722222222222221</v>
      </c>
      <c r="X2097" s="86">
        <f t="shared" si="159"/>
        <v>0.17291666666666666</v>
      </c>
    </row>
    <row r="2098" spans="1:24" x14ac:dyDescent="0.3">
      <c r="A2098" s="44" t="s">
        <v>4411</v>
      </c>
      <c r="B2098" s="68" t="s">
        <v>4412</v>
      </c>
      <c r="C2098" s="2" t="s">
        <v>1</v>
      </c>
      <c r="D2098" s="2">
        <v>75</v>
      </c>
      <c r="E2098" s="6">
        <v>16511</v>
      </c>
      <c r="F2098" s="7">
        <v>44018.607731481483</v>
      </c>
      <c r="G2098" s="69" t="s">
        <v>4</v>
      </c>
      <c r="H2098" s="68">
        <v>2519</v>
      </c>
      <c r="I2098" s="93">
        <f t="shared" si="156"/>
        <v>25.444444444444443</v>
      </c>
      <c r="J2098" s="93">
        <v>4.7809999999999997</v>
      </c>
      <c r="K2098" s="69">
        <v>99</v>
      </c>
      <c r="L2098" s="68">
        <v>552</v>
      </c>
      <c r="M2098" s="93">
        <f t="shared" si="157"/>
        <v>5.5757575757575761</v>
      </c>
      <c r="N2098" s="93">
        <v>2.3170000000000002</v>
      </c>
      <c r="O2098" s="69">
        <v>99</v>
      </c>
      <c r="P2098" s="181">
        <f t="shared" si="158"/>
        <v>4.5634057971014483</v>
      </c>
      <c r="Q2098" s="77" t="s">
        <v>11926</v>
      </c>
      <c r="V2098" s="84">
        <v>0.45347222222222222</v>
      </c>
      <c r="W2098" s="85">
        <v>0.61805555555555558</v>
      </c>
      <c r="X2098" s="86">
        <f t="shared" si="159"/>
        <v>0.16458333333333336</v>
      </c>
    </row>
    <row r="2099" spans="1:24" x14ac:dyDescent="0.3">
      <c r="A2099" s="44" t="s">
        <v>3311</v>
      </c>
      <c r="B2099" s="68" t="s">
        <v>1818</v>
      </c>
      <c r="C2099" s="2" t="s">
        <v>1</v>
      </c>
      <c r="D2099" s="2">
        <v>45</v>
      </c>
      <c r="E2099" s="6">
        <v>27408</v>
      </c>
      <c r="F2099" s="7">
        <v>44018.626354166663</v>
      </c>
      <c r="G2099" s="69" t="s">
        <v>4</v>
      </c>
      <c r="H2099" s="68">
        <v>1735</v>
      </c>
      <c r="I2099" s="93">
        <f t="shared" si="156"/>
        <v>17.525252525252526</v>
      </c>
      <c r="J2099" s="93">
        <v>5.6379999999999999</v>
      </c>
      <c r="K2099" s="69">
        <v>99</v>
      </c>
      <c r="L2099" s="68">
        <v>345</v>
      </c>
      <c r="M2099" s="93">
        <f t="shared" si="157"/>
        <v>3.4848484848484849</v>
      </c>
      <c r="N2099" s="93">
        <v>1.8149999999999999</v>
      </c>
      <c r="O2099" s="69">
        <v>99</v>
      </c>
      <c r="P2099" s="181">
        <f t="shared" si="158"/>
        <v>5.0289855072463769</v>
      </c>
      <c r="Q2099" s="77" t="s">
        <v>11926</v>
      </c>
      <c r="V2099" s="84">
        <v>0.47500000000000003</v>
      </c>
      <c r="W2099" s="85">
        <v>0.63194444444444442</v>
      </c>
      <c r="X2099" s="86">
        <f t="shared" si="159"/>
        <v>0.15694444444444439</v>
      </c>
    </row>
    <row r="2100" spans="1:24" x14ac:dyDescent="0.3">
      <c r="A2100" s="44" t="s">
        <v>13015</v>
      </c>
      <c r="B2100" s="68" t="s">
        <v>11751</v>
      </c>
      <c r="C2100" s="2" t="s">
        <v>6</v>
      </c>
      <c r="D2100" s="2">
        <v>66</v>
      </c>
      <c r="E2100" s="6">
        <v>19658</v>
      </c>
      <c r="F2100" s="7">
        <v>44018.655173611114</v>
      </c>
      <c r="G2100" s="69" t="s">
        <v>4</v>
      </c>
      <c r="H2100" s="68">
        <v>1088</v>
      </c>
      <c r="I2100" s="93">
        <f t="shared" si="156"/>
        <v>10.98989898989899</v>
      </c>
      <c r="J2100" s="93">
        <v>3.3370000000000002</v>
      </c>
      <c r="K2100" s="69">
        <v>99</v>
      </c>
      <c r="L2100" s="68">
        <v>337</v>
      </c>
      <c r="M2100" s="93">
        <f t="shared" si="157"/>
        <v>3.404040404040404</v>
      </c>
      <c r="N2100" s="93">
        <v>2.0049999999999999</v>
      </c>
      <c r="O2100" s="69">
        <v>99</v>
      </c>
      <c r="P2100" s="181">
        <f t="shared" si="158"/>
        <v>3.228486646884273</v>
      </c>
      <c r="Q2100" s="77" t="s">
        <v>11926</v>
      </c>
      <c r="V2100" s="84">
        <v>0.47083333333333338</v>
      </c>
      <c r="W2100" s="85">
        <v>0.64583333333333337</v>
      </c>
      <c r="X2100" s="86">
        <f t="shared" si="159"/>
        <v>0.17499999999999999</v>
      </c>
    </row>
    <row r="2101" spans="1:24" x14ac:dyDescent="0.3">
      <c r="A2101" s="44" t="s">
        <v>13016</v>
      </c>
      <c r="B2101" s="68" t="s">
        <v>6976</v>
      </c>
      <c r="C2101" s="2" t="s">
        <v>1</v>
      </c>
      <c r="D2101" s="2">
        <v>50</v>
      </c>
      <c r="E2101" s="6">
        <v>25642</v>
      </c>
      <c r="F2101" s="7">
        <v>44018.666377314818</v>
      </c>
      <c r="G2101" s="69" t="s">
        <v>4</v>
      </c>
      <c r="H2101" s="68">
        <v>1403</v>
      </c>
      <c r="I2101" s="93">
        <f t="shared" si="156"/>
        <v>14.171717171717171</v>
      </c>
      <c r="J2101" s="93">
        <v>3.855</v>
      </c>
      <c r="K2101" s="69">
        <v>99</v>
      </c>
      <c r="L2101" s="68">
        <v>377</v>
      </c>
      <c r="M2101" s="93">
        <f t="shared" si="157"/>
        <v>3.808080808080808</v>
      </c>
      <c r="N2101" s="93">
        <v>2.0489999999999999</v>
      </c>
      <c r="O2101" s="69">
        <v>99</v>
      </c>
      <c r="P2101" s="181">
        <f t="shared" si="158"/>
        <v>3.7214854111405837</v>
      </c>
      <c r="Q2101" s="77" t="s">
        <v>11926</v>
      </c>
      <c r="V2101" s="84">
        <v>0.51180555555555551</v>
      </c>
      <c r="W2101" s="85">
        <v>0.66666666666666663</v>
      </c>
      <c r="X2101" s="86">
        <f t="shared" si="159"/>
        <v>0.15486111111111112</v>
      </c>
    </row>
    <row r="2102" spans="1:24" x14ac:dyDescent="0.3">
      <c r="A2102" s="44" t="s">
        <v>13017</v>
      </c>
      <c r="B2102" s="68" t="s">
        <v>558</v>
      </c>
      <c r="C2102" s="2" t="s">
        <v>6</v>
      </c>
      <c r="D2102" s="2">
        <v>20</v>
      </c>
      <c r="E2102" s="6">
        <v>36634</v>
      </c>
      <c r="F2102" s="7">
        <v>44018.677824074075</v>
      </c>
      <c r="G2102" s="69" t="s">
        <v>4</v>
      </c>
      <c r="H2102" s="68">
        <v>1016</v>
      </c>
      <c r="I2102" s="93">
        <f t="shared" si="156"/>
        <v>10.16</v>
      </c>
      <c r="J2102" s="93">
        <v>3.3050000000000002</v>
      </c>
      <c r="K2102" s="69">
        <v>100</v>
      </c>
      <c r="L2102" s="68">
        <v>605</v>
      </c>
      <c r="M2102" s="93">
        <f t="shared" si="157"/>
        <v>6.05</v>
      </c>
      <c r="N2102" s="93">
        <v>2.641</v>
      </c>
      <c r="O2102" s="69">
        <v>100</v>
      </c>
      <c r="P2102" s="181">
        <f t="shared" si="158"/>
        <v>1.6793388429752067</v>
      </c>
      <c r="Q2102" s="77" t="s">
        <v>11990</v>
      </c>
      <c r="V2102" s="84">
        <v>0.52083333333333337</v>
      </c>
      <c r="W2102" s="85">
        <v>0.68055555555555547</v>
      </c>
      <c r="X2102" s="86">
        <f t="shared" si="159"/>
        <v>0.1597222222222221</v>
      </c>
    </row>
    <row r="2103" spans="1:24" x14ac:dyDescent="0.3">
      <c r="A2103" s="44" t="s">
        <v>13018</v>
      </c>
      <c r="B2103" s="68" t="s">
        <v>1988</v>
      </c>
      <c r="C2103" s="2" t="s">
        <v>1</v>
      </c>
      <c r="D2103" s="2">
        <v>55</v>
      </c>
      <c r="E2103" s="6">
        <v>23795</v>
      </c>
      <c r="F2103" s="7">
        <v>44019.520254629628</v>
      </c>
      <c r="G2103" s="69" t="s">
        <v>4</v>
      </c>
      <c r="H2103" s="68">
        <v>1187</v>
      </c>
      <c r="I2103" s="93">
        <f t="shared" si="156"/>
        <v>11.87</v>
      </c>
      <c r="J2103" s="93">
        <v>3.7</v>
      </c>
      <c r="K2103" s="69">
        <v>100</v>
      </c>
      <c r="L2103" s="68">
        <v>432</v>
      </c>
      <c r="M2103" s="93">
        <f t="shared" si="157"/>
        <v>4.32</v>
      </c>
      <c r="N2103" s="93">
        <v>2.1030000000000002</v>
      </c>
      <c r="O2103" s="69">
        <v>100</v>
      </c>
      <c r="P2103" s="181">
        <f t="shared" si="158"/>
        <v>2.7476851851851847</v>
      </c>
      <c r="Q2103" s="77" t="s">
        <v>11990</v>
      </c>
      <c r="V2103" s="84">
        <v>0.375</v>
      </c>
      <c r="W2103" s="85">
        <v>0.52083333333333337</v>
      </c>
      <c r="X2103" s="86">
        <f t="shared" si="159"/>
        <v>0.14583333333333337</v>
      </c>
    </row>
    <row r="2104" spans="1:24" x14ac:dyDescent="0.3">
      <c r="A2104" s="44" t="s">
        <v>13019</v>
      </c>
      <c r="B2104" s="68" t="s">
        <v>8591</v>
      </c>
      <c r="C2104" s="2" t="s">
        <v>1</v>
      </c>
      <c r="D2104" s="2">
        <v>65</v>
      </c>
      <c r="E2104" s="6">
        <v>20217</v>
      </c>
      <c r="F2104" s="7">
        <v>44019.531956018516</v>
      </c>
      <c r="G2104" s="69" t="s">
        <v>4</v>
      </c>
      <c r="H2104" s="68">
        <v>1800</v>
      </c>
      <c r="I2104" s="93">
        <f t="shared" si="156"/>
        <v>18</v>
      </c>
      <c r="J2104" s="93">
        <v>4.351</v>
      </c>
      <c r="K2104" s="69">
        <v>100</v>
      </c>
      <c r="L2104" s="68">
        <v>520</v>
      </c>
      <c r="M2104" s="93">
        <f t="shared" si="157"/>
        <v>5.2</v>
      </c>
      <c r="N2104" s="93">
        <v>2.3740000000000001</v>
      </c>
      <c r="O2104" s="69">
        <v>100</v>
      </c>
      <c r="P2104" s="181">
        <f t="shared" si="158"/>
        <v>3.4615384615384612</v>
      </c>
      <c r="Q2104" s="77" t="s">
        <v>11990</v>
      </c>
      <c r="V2104" s="84">
        <v>0.38263888888888892</v>
      </c>
      <c r="W2104" s="85">
        <v>0.53472222222222221</v>
      </c>
      <c r="X2104" s="86">
        <f t="shared" si="159"/>
        <v>0.15208333333333329</v>
      </c>
    </row>
    <row r="2105" spans="1:24" x14ac:dyDescent="0.3">
      <c r="A2105" s="44" t="s">
        <v>13020</v>
      </c>
      <c r="B2105" s="68" t="s">
        <v>13021</v>
      </c>
      <c r="C2105" s="2" t="s">
        <v>6</v>
      </c>
      <c r="D2105" s="2">
        <v>81</v>
      </c>
      <c r="E2105" s="6">
        <v>14180</v>
      </c>
      <c r="F2105" s="7">
        <v>44019.541817129626</v>
      </c>
      <c r="G2105" s="69" t="s">
        <v>4</v>
      </c>
      <c r="H2105" s="68">
        <v>1626</v>
      </c>
      <c r="I2105" s="93">
        <f t="shared" si="156"/>
        <v>16.424242424242426</v>
      </c>
      <c r="J2105" s="93">
        <v>4.0309999999999997</v>
      </c>
      <c r="K2105" s="69">
        <v>99</v>
      </c>
      <c r="L2105" s="68">
        <v>526</v>
      </c>
      <c r="M2105" s="93">
        <f t="shared" si="157"/>
        <v>5.3131313131313131</v>
      </c>
      <c r="N2105" s="93">
        <v>2.073</v>
      </c>
      <c r="O2105" s="69">
        <v>99</v>
      </c>
      <c r="P2105" s="181">
        <f t="shared" si="158"/>
        <v>3.0912547528517114</v>
      </c>
      <c r="Q2105" s="77" t="s">
        <v>11990</v>
      </c>
      <c r="V2105" s="84">
        <v>0.39027777777777778</v>
      </c>
      <c r="W2105" s="85">
        <v>0.54513888888888895</v>
      </c>
      <c r="X2105" s="86">
        <f t="shared" si="159"/>
        <v>0.15486111111111117</v>
      </c>
    </row>
    <row r="2106" spans="1:24" x14ac:dyDescent="0.3">
      <c r="A2106" s="44" t="s">
        <v>13022</v>
      </c>
      <c r="B2106" s="68" t="s">
        <v>776</v>
      </c>
      <c r="C2106" s="2" t="s">
        <v>1</v>
      </c>
      <c r="D2106" s="2">
        <v>64</v>
      </c>
      <c r="E2106" s="6">
        <v>20292</v>
      </c>
      <c r="F2106" s="7">
        <v>44019.553657407407</v>
      </c>
      <c r="G2106" s="69" t="s">
        <v>4</v>
      </c>
      <c r="H2106" s="68">
        <v>1752</v>
      </c>
      <c r="I2106" s="93">
        <f t="shared" si="156"/>
        <v>17.52</v>
      </c>
      <c r="J2106" s="93">
        <v>4.8689999999999998</v>
      </c>
      <c r="K2106" s="69">
        <v>100</v>
      </c>
      <c r="L2106" s="68">
        <v>615</v>
      </c>
      <c r="M2106" s="93">
        <f t="shared" si="157"/>
        <v>6.15</v>
      </c>
      <c r="N2106" s="93">
        <v>2.5</v>
      </c>
      <c r="O2106" s="69">
        <v>100</v>
      </c>
      <c r="P2106" s="181">
        <f t="shared" si="158"/>
        <v>2.8487804878048779</v>
      </c>
      <c r="Q2106" s="77" t="s">
        <v>11990</v>
      </c>
      <c r="V2106" s="84">
        <v>0.40416666666666662</v>
      </c>
      <c r="W2106" s="85">
        <v>0.55555555555555558</v>
      </c>
      <c r="X2106" s="86">
        <f t="shared" si="159"/>
        <v>0.15138888888888896</v>
      </c>
    </row>
    <row r="2107" spans="1:24" x14ac:dyDescent="0.3">
      <c r="A2107" s="44" t="s">
        <v>13023</v>
      </c>
      <c r="B2107" s="68" t="s">
        <v>1372</v>
      </c>
      <c r="C2107" s="2" t="s">
        <v>1</v>
      </c>
      <c r="D2107" s="2">
        <v>50</v>
      </c>
      <c r="E2107" s="6">
        <v>25515</v>
      </c>
      <c r="F2107" s="7">
        <v>44019.575486111113</v>
      </c>
      <c r="G2107" s="69" t="s">
        <v>4</v>
      </c>
      <c r="H2107" s="68">
        <v>1241</v>
      </c>
      <c r="I2107" s="93">
        <f t="shared" si="156"/>
        <v>12.41</v>
      </c>
      <c r="J2107" s="93">
        <v>3.7709999999999999</v>
      </c>
      <c r="K2107" s="69">
        <v>100</v>
      </c>
      <c r="L2107" s="68">
        <v>354</v>
      </c>
      <c r="M2107" s="93">
        <f t="shared" si="157"/>
        <v>3.54</v>
      </c>
      <c r="N2107" s="93">
        <v>1.9610000000000001</v>
      </c>
      <c r="O2107" s="69">
        <v>100</v>
      </c>
      <c r="P2107" s="181">
        <f t="shared" si="158"/>
        <v>3.5056497175141241</v>
      </c>
      <c r="Q2107" s="77" t="s">
        <v>11990</v>
      </c>
      <c r="V2107" s="84">
        <v>0.4236111111111111</v>
      </c>
      <c r="W2107" s="85">
        <v>0.57638888888888895</v>
      </c>
      <c r="X2107" s="86">
        <f t="shared" si="159"/>
        <v>0.15277777777777785</v>
      </c>
    </row>
    <row r="2108" spans="1:24" x14ac:dyDescent="0.3">
      <c r="A2108" s="44" t="s">
        <v>13024</v>
      </c>
      <c r="B2108" s="68" t="s">
        <v>13025</v>
      </c>
      <c r="C2108" s="2" t="s">
        <v>1</v>
      </c>
      <c r="D2108" s="2">
        <v>76</v>
      </c>
      <c r="E2108" s="6">
        <v>15957</v>
      </c>
      <c r="F2108" s="7">
        <v>44019.586875000001</v>
      </c>
      <c r="G2108" s="69" t="s">
        <v>4</v>
      </c>
      <c r="H2108" s="68">
        <v>1674</v>
      </c>
      <c r="I2108" s="93">
        <f t="shared" si="156"/>
        <v>16.739999999999998</v>
      </c>
      <c r="J2108" s="93">
        <v>5.0860000000000003</v>
      </c>
      <c r="K2108" s="69">
        <v>100</v>
      </c>
      <c r="L2108" s="68">
        <v>432</v>
      </c>
      <c r="M2108" s="93">
        <f t="shared" si="157"/>
        <v>4.32</v>
      </c>
      <c r="N2108" s="93">
        <v>1.9890000000000001</v>
      </c>
      <c r="O2108" s="69">
        <v>100</v>
      </c>
      <c r="P2108" s="181">
        <f t="shared" si="158"/>
        <v>3.8749999999999996</v>
      </c>
      <c r="Q2108" s="77" t="s">
        <v>11990</v>
      </c>
      <c r="V2108" s="84">
        <v>0.42569444444444443</v>
      </c>
      <c r="W2108" s="85">
        <v>0.58680555555555558</v>
      </c>
      <c r="X2108" s="86">
        <f t="shared" si="159"/>
        <v>0.16111111111111115</v>
      </c>
    </row>
    <row r="2109" spans="1:24" x14ac:dyDescent="0.3">
      <c r="A2109" s="44" t="s">
        <v>13026</v>
      </c>
      <c r="B2109" s="68" t="s">
        <v>845</v>
      </c>
      <c r="C2109" s="2" t="s">
        <v>1</v>
      </c>
      <c r="D2109" s="2">
        <v>49</v>
      </c>
      <c r="E2109" s="6">
        <v>25916</v>
      </c>
      <c r="F2109" s="7">
        <v>44019.598287037035</v>
      </c>
      <c r="G2109" s="69" t="s">
        <v>4</v>
      </c>
      <c r="H2109" s="68">
        <v>1084</v>
      </c>
      <c r="I2109" s="93">
        <f t="shared" si="156"/>
        <v>10.94949494949495</v>
      </c>
      <c r="J2109" s="93">
        <v>3.2959999999999998</v>
      </c>
      <c r="K2109" s="69">
        <v>99</v>
      </c>
      <c r="L2109" s="68">
        <v>339</v>
      </c>
      <c r="M2109" s="93">
        <f t="shared" si="157"/>
        <v>3.4242424242424243</v>
      </c>
      <c r="N2109" s="93">
        <v>2.0059999999999998</v>
      </c>
      <c r="O2109" s="69">
        <v>99</v>
      </c>
      <c r="P2109" s="181">
        <f t="shared" si="158"/>
        <v>3.1976401179941005</v>
      </c>
      <c r="Q2109" s="77" t="s">
        <v>11990</v>
      </c>
      <c r="V2109" s="84">
        <v>0.44305555555555554</v>
      </c>
      <c r="W2109" s="85">
        <v>0.60069444444444442</v>
      </c>
      <c r="X2109" s="86">
        <f t="shared" si="159"/>
        <v>0.15763888888888888</v>
      </c>
    </row>
    <row r="2110" spans="1:24" x14ac:dyDescent="0.3">
      <c r="A2110" s="44" t="s">
        <v>13027</v>
      </c>
      <c r="B2110" s="68" t="s">
        <v>5444</v>
      </c>
      <c r="C2110" s="2" t="s">
        <v>1</v>
      </c>
      <c r="D2110" s="2">
        <v>59</v>
      </c>
      <c r="E2110" s="6">
        <v>22235</v>
      </c>
      <c r="F2110" s="7">
        <v>44019.611840277779</v>
      </c>
      <c r="G2110" s="69" t="s">
        <v>4</v>
      </c>
      <c r="H2110" s="68">
        <v>1390</v>
      </c>
      <c r="I2110" s="93">
        <f t="shared" si="156"/>
        <v>14.04040404040404</v>
      </c>
      <c r="J2110" s="93">
        <v>4.2279999999999998</v>
      </c>
      <c r="K2110" s="69">
        <v>99</v>
      </c>
      <c r="L2110" s="68">
        <v>409</v>
      </c>
      <c r="M2110" s="93">
        <f t="shared" si="157"/>
        <v>4.1313131313131315</v>
      </c>
      <c r="N2110" s="93">
        <v>2.3330000000000002</v>
      </c>
      <c r="O2110" s="69">
        <v>99</v>
      </c>
      <c r="P2110" s="181">
        <f t="shared" si="158"/>
        <v>3.3985330073349629</v>
      </c>
      <c r="Q2110" s="77" t="s">
        <v>12072</v>
      </c>
      <c r="V2110" s="84">
        <v>0.46111111111111108</v>
      </c>
      <c r="W2110" s="85">
        <v>0.61458333333333337</v>
      </c>
      <c r="X2110" s="86">
        <f t="shared" si="159"/>
        <v>0.15347222222222229</v>
      </c>
    </row>
    <row r="2111" spans="1:24" x14ac:dyDescent="0.3">
      <c r="A2111" s="44" t="s">
        <v>13028</v>
      </c>
      <c r="B2111" s="68" t="s">
        <v>234</v>
      </c>
      <c r="C2111" s="2" t="s">
        <v>1</v>
      </c>
      <c r="D2111" s="2">
        <v>47</v>
      </c>
      <c r="E2111" s="6">
        <v>26589</v>
      </c>
      <c r="F2111" s="7">
        <v>44019.63585648148</v>
      </c>
      <c r="G2111" s="69" t="s">
        <v>4</v>
      </c>
      <c r="H2111" s="68">
        <v>1456</v>
      </c>
      <c r="I2111" s="93">
        <f t="shared" si="156"/>
        <v>14.707070707070708</v>
      </c>
      <c r="J2111" s="93">
        <v>3.8839999999999999</v>
      </c>
      <c r="K2111" s="69">
        <v>99</v>
      </c>
      <c r="L2111" s="68">
        <v>376</v>
      </c>
      <c r="M2111" s="93">
        <f t="shared" si="157"/>
        <v>3.797979797979798</v>
      </c>
      <c r="N2111" s="93">
        <v>2.2410000000000001</v>
      </c>
      <c r="O2111" s="69">
        <v>99</v>
      </c>
      <c r="P2111" s="181">
        <f t="shared" si="158"/>
        <v>3.8723404255319149</v>
      </c>
      <c r="Q2111" s="77" t="s">
        <v>12072</v>
      </c>
      <c r="V2111" s="84">
        <v>0.48958333333333331</v>
      </c>
      <c r="W2111" s="85">
        <v>0.63888888888888895</v>
      </c>
      <c r="X2111" s="86">
        <f t="shared" si="159"/>
        <v>0.14930555555555564</v>
      </c>
    </row>
    <row r="2112" spans="1:24" x14ac:dyDescent="0.3">
      <c r="A2112" s="44" t="s">
        <v>13029</v>
      </c>
      <c r="B2112" s="68" t="s">
        <v>13030</v>
      </c>
      <c r="C2112" s="2" t="s">
        <v>1</v>
      </c>
      <c r="D2112" s="2">
        <v>53</v>
      </c>
      <c r="E2112" s="6">
        <v>24591</v>
      </c>
      <c r="F2112" s="7">
        <v>44019.659062500003</v>
      </c>
      <c r="G2112" s="69" t="s">
        <v>4</v>
      </c>
      <c r="H2112" s="68">
        <v>1133</v>
      </c>
      <c r="I2112" s="93">
        <f t="shared" si="156"/>
        <v>11.33</v>
      </c>
      <c r="J2112" s="93">
        <v>3.4350000000000001</v>
      </c>
      <c r="K2112" s="69">
        <v>100</v>
      </c>
      <c r="L2112" s="68">
        <v>335</v>
      </c>
      <c r="M2112" s="93">
        <f t="shared" si="157"/>
        <v>3.35</v>
      </c>
      <c r="N2112" s="93">
        <v>3.3279999999999998</v>
      </c>
      <c r="O2112" s="69">
        <v>100</v>
      </c>
      <c r="P2112" s="181">
        <f t="shared" si="158"/>
        <v>3.3820895522388059</v>
      </c>
      <c r="Q2112" s="77" t="s">
        <v>12072</v>
      </c>
      <c r="V2112" s="84">
        <v>0.50555555555555554</v>
      </c>
      <c r="W2112" s="85">
        <v>0.65972222222222221</v>
      </c>
      <c r="X2112" s="86">
        <f t="shared" si="159"/>
        <v>0.15416666666666667</v>
      </c>
    </row>
    <row r="2113" spans="1:24" x14ac:dyDescent="0.3">
      <c r="A2113" s="44" t="s">
        <v>13031</v>
      </c>
      <c r="B2113" s="68" t="s">
        <v>1444</v>
      </c>
      <c r="C2113" s="2" t="s">
        <v>1</v>
      </c>
      <c r="D2113" s="2">
        <v>68</v>
      </c>
      <c r="E2113" s="6">
        <v>19020</v>
      </c>
      <c r="F2113" s="7">
        <v>44020.519201388888</v>
      </c>
      <c r="G2113" s="69" t="s">
        <v>4</v>
      </c>
      <c r="H2113" s="68">
        <v>1534</v>
      </c>
      <c r="I2113" s="93">
        <f t="shared" si="156"/>
        <v>15.34</v>
      </c>
      <c r="J2113" s="93">
        <v>4.13</v>
      </c>
      <c r="K2113" s="69">
        <v>100</v>
      </c>
      <c r="L2113" s="68">
        <v>411</v>
      </c>
      <c r="M2113" s="93">
        <f t="shared" si="157"/>
        <v>4.1100000000000003</v>
      </c>
      <c r="N2113" s="93">
        <v>2.2149999999999999</v>
      </c>
      <c r="O2113" s="69">
        <v>100</v>
      </c>
      <c r="P2113" s="181">
        <f t="shared" si="158"/>
        <v>3.7323600973236006</v>
      </c>
      <c r="Q2113" s="77" t="s">
        <v>12072</v>
      </c>
      <c r="V2113" s="84">
        <v>0.3611111111111111</v>
      </c>
      <c r="W2113" s="85">
        <v>0.52083333333333337</v>
      </c>
      <c r="X2113" s="86">
        <f t="shared" si="159"/>
        <v>0.15972222222222227</v>
      </c>
    </row>
    <row r="2114" spans="1:24" x14ac:dyDescent="0.3">
      <c r="A2114" s="44" t="s">
        <v>13032</v>
      </c>
      <c r="B2114" s="68" t="s">
        <v>7223</v>
      </c>
      <c r="C2114" s="2" t="s">
        <v>1</v>
      </c>
      <c r="D2114" s="2">
        <v>44</v>
      </c>
      <c r="E2114" s="6">
        <v>27626</v>
      </c>
      <c r="F2114" s="7">
        <v>44020.528321759259</v>
      </c>
      <c r="G2114" s="69" t="s">
        <v>4</v>
      </c>
      <c r="H2114" s="68">
        <v>1499</v>
      </c>
      <c r="I2114" s="93">
        <f t="shared" si="156"/>
        <v>15.141414141414142</v>
      </c>
      <c r="J2114" s="93">
        <v>3.681</v>
      </c>
      <c r="K2114" s="69">
        <v>99</v>
      </c>
      <c r="L2114" s="68">
        <v>355</v>
      </c>
      <c r="M2114" s="93">
        <f t="shared" si="157"/>
        <v>3.5858585858585861</v>
      </c>
      <c r="N2114" s="93">
        <v>1.629</v>
      </c>
      <c r="O2114" s="69">
        <v>99</v>
      </c>
      <c r="P2114" s="181">
        <f t="shared" si="158"/>
        <v>4.2225352112676058</v>
      </c>
      <c r="Q2114" s="77" t="s">
        <v>12072</v>
      </c>
      <c r="V2114" s="84">
        <v>0.37708333333333338</v>
      </c>
      <c r="W2114" s="85">
        <v>0.53125</v>
      </c>
      <c r="X2114" s="86">
        <f t="shared" si="159"/>
        <v>0.15416666666666662</v>
      </c>
    </row>
    <row r="2115" spans="1:24" x14ac:dyDescent="0.3">
      <c r="A2115" s="44" t="s">
        <v>13033</v>
      </c>
      <c r="B2115" s="68" t="s">
        <v>5427</v>
      </c>
      <c r="C2115" s="2" t="s">
        <v>1</v>
      </c>
      <c r="D2115" s="2">
        <v>40</v>
      </c>
      <c r="E2115" s="6">
        <v>29314</v>
      </c>
      <c r="F2115" s="7">
        <v>44020.540185185186</v>
      </c>
      <c r="G2115" s="69" t="s">
        <v>4</v>
      </c>
      <c r="H2115" s="68">
        <v>1001</v>
      </c>
      <c r="I2115" s="93">
        <f t="shared" ref="I2115:I2178" si="160">H2115/K2115</f>
        <v>10.01</v>
      </c>
      <c r="J2115" s="93">
        <v>2.9039999999999999</v>
      </c>
      <c r="K2115" s="69">
        <v>100</v>
      </c>
      <c r="L2115" s="68">
        <v>391</v>
      </c>
      <c r="M2115" s="93">
        <f t="shared" ref="M2115:M2178" si="161">L2115/O2115</f>
        <v>3.91</v>
      </c>
      <c r="N2115" s="93">
        <v>2.0310000000000001</v>
      </c>
      <c r="O2115" s="69">
        <v>100</v>
      </c>
      <c r="P2115" s="181">
        <f t="shared" ref="P2115:P2178" si="162">I2115/M2115</f>
        <v>2.5601023017902813</v>
      </c>
      <c r="Q2115" s="77" t="s">
        <v>13034</v>
      </c>
      <c r="V2115" s="84">
        <v>0.3888888888888889</v>
      </c>
      <c r="W2115" s="85">
        <v>0.54513888888888895</v>
      </c>
      <c r="X2115" s="86">
        <f t="shared" ref="X2115:X2178" si="163">IF(AND(W2115&lt;&gt;0,V2115&lt;&gt;0),W2115-V2115,"No_data")</f>
        <v>0.15625000000000006</v>
      </c>
    </row>
    <row r="2116" spans="1:24" x14ac:dyDescent="0.3">
      <c r="A2116" s="44" t="s">
        <v>13035</v>
      </c>
      <c r="B2116" s="68" t="s">
        <v>13036</v>
      </c>
      <c r="C2116" s="2" t="s">
        <v>1</v>
      </c>
      <c r="D2116" s="2">
        <v>70</v>
      </c>
      <c r="E2116" s="6">
        <v>18181</v>
      </c>
      <c r="F2116" s="7">
        <v>44020.564155092594</v>
      </c>
      <c r="G2116" s="69" t="s">
        <v>4</v>
      </c>
      <c r="H2116" s="68">
        <v>1721</v>
      </c>
      <c r="I2116" s="93">
        <f t="shared" si="160"/>
        <v>17.383838383838384</v>
      </c>
      <c r="J2116" s="93">
        <v>4.6589999999999998</v>
      </c>
      <c r="K2116" s="69">
        <v>99</v>
      </c>
      <c r="L2116" s="68">
        <v>622</v>
      </c>
      <c r="M2116" s="93">
        <f t="shared" si="161"/>
        <v>6.2828282828282829</v>
      </c>
      <c r="N2116" s="93">
        <v>2.6419999999999999</v>
      </c>
      <c r="O2116" s="69">
        <v>99</v>
      </c>
      <c r="P2116" s="181">
        <f t="shared" si="162"/>
        <v>2.766881028938907</v>
      </c>
      <c r="Q2116" s="77" t="s">
        <v>12015</v>
      </c>
      <c r="V2116" s="84">
        <v>0.41388888888888892</v>
      </c>
      <c r="W2116" s="85">
        <v>0.56597222222222221</v>
      </c>
      <c r="X2116" s="86">
        <f t="shared" si="163"/>
        <v>0.15208333333333329</v>
      </c>
    </row>
    <row r="2117" spans="1:24" x14ac:dyDescent="0.3">
      <c r="A2117" s="44" t="s">
        <v>13037</v>
      </c>
      <c r="B2117" s="68" t="s">
        <v>13038</v>
      </c>
      <c r="C2117" s="2" t="s">
        <v>6</v>
      </c>
      <c r="D2117" s="2">
        <v>27</v>
      </c>
      <c r="E2117" s="6">
        <v>33822</v>
      </c>
      <c r="F2117" s="7">
        <v>44020.58390046296</v>
      </c>
      <c r="G2117" s="69" t="s">
        <v>4</v>
      </c>
      <c r="H2117" s="68">
        <v>795</v>
      </c>
      <c r="I2117" s="93">
        <f t="shared" si="160"/>
        <v>7.95</v>
      </c>
      <c r="J2117" s="93">
        <v>3.16</v>
      </c>
      <c r="K2117" s="69">
        <v>100</v>
      </c>
      <c r="L2117" s="68">
        <v>324</v>
      </c>
      <c r="M2117" s="93">
        <f t="shared" si="161"/>
        <v>3.24</v>
      </c>
      <c r="N2117" s="93">
        <v>1.724</v>
      </c>
      <c r="O2117" s="69">
        <v>100</v>
      </c>
      <c r="P2117" s="181">
        <f t="shared" si="162"/>
        <v>2.4537037037037037</v>
      </c>
      <c r="Q2117" s="77" t="s">
        <v>12015</v>
      </c>
      <c r="V2117" s="84">
        <v>0.42083333333333334</v>
      </c>
      <c r="W2117" s="85">
        <v>0.58333333333333337</v>
      </c>
      <c r="X2117" s="86">
        <f t="shared" si="163"/>
        <v>0.16250000000000003</v>
      </c>
    </row>
    <row r="2118" spans="1:24" x14ac:dyDescent="0.3">
      <c r="A2118" s="44" t="s">
        <v>13039</v>
      </c>
      <c r="B2118" s="68" t="s">
        <v>318</v>
      </c>
      <c r="C2118" s="2" t="s">
        <v>1</v>
      </c>
      <c r="D2118" s="2">
        <v>70</v>
      </c>
      <c r="E2118" s="6">
        <v>18362</v>
      </c>
      <c r="F2118" s="7">
        <v>44020.595578703702</v>
      </c>
      <c r="G2118" s="69" t="s">
        <v>4</v>
      </c>
      <c r="H2118" s="68">
        <v>1535</v>
      </c>
      <c r="I2118" s="93">
        <f t="shared" si="160"/>
        <v>15.35</v>
      </c>
      <c r="J2118" s="93">
        <v>3.8780000000000001</v>
      </c>
      <c r="K2118" s="69">
        <v>100</v>
      </c>
      <c r="L2118" s="68">
        <v>341</v>
      </c>
      <c r="M2118" s="93">
        <f t="shared" si="161"/>
        <v>3.41</v>
      </c>
      <c r="N2118" s="93">
        <v>2.0649999999999999</v>
      </c>
      <c r="O2118" s="69">
        <v>100</v>
      </c>
      <c r="P2118" s="181">
        <f t="shared" si="162"/>
        <v>4.5014662756598236</v>
      </c>
      <c r="Q2118" s="77" t="s">
        <v>12015</v>
      </c>
      <c r="V2118" s="84">
        <v>0.42986111111111108</v>
      </c>
      <c r="W2118" s="85">
        <v>0.59722222222222221</v>
      </c>
      <c r="X2118" s="86">
        <f t="shared" si="163"/>
        <v>0.16736111111111113</v>
      </c>
    </row>
    <row r="2119" spans="1:24" x14ac:dyDescent="0.3">
      <c r="A2119" s="44" t="s">
        <v>13040</v>
      </c>
      <c r="B2119" s="68" t="s">
        <v>1437</v>
      </c>
      <c r="C2119" s="2" t="s">
        <v>1</v>
      </c>
      <c r="D2119" s="2">
        <v>52</v>
      </c>
      <c r="E2119" s="6">
        <v>24848</v>
      </c>
      <c r="F2119" s="7">
        <v>44020.605578703704</v>
      </c>
      <c r="G2119" s="69" t="s">
        <v>4</v>
      </c>
      <c r="H2119" s="68">
        <v>1510</v>
      </c>
      <c r="I2119" s="93">
        <f t="shared" si="160"/>
        <v>15.252525252525253</v>
      </c>
      <c r="J2119" s="93">
        <v>3.98</v>
      </c>
      <c r="K2119" s="69">
        <v>99</v>
      </c>
      <c r="L2119" s="68">
        <v>270</v>
      </c>
      <c r="M2119" s="93">
        <f t="shared" si="161"/>
        <v>2.7272727272727271</v>
      </c>
      <c r="N2119" s="93">
        <v>1.7190000000000001</v>
      </c>
      <c r="O2119" s="69">
        <v>99</v>
      </c>
      <c r="P2119" s="181">
        <f t="shared" si="162"/>
        <v>5.5925925925925934</v>
      </c>
      <c r="Q2119" s="77" t="s">
        <v>12015</v>
      </c>
      <c r="V2119" s="84">
        <v>0.44236111111111115</v>
      </c>
      <c r="W2119" s="85">
        <v>0.60763888888888895</v>
      </c>
      <c r="X2119" s="86">
        <f t="shared" si="163"/>
        <v>0.1652777777777778</v>
      </c>
    </row>
    <row r="2120" spans="1:24" x14ac:dyDescent="0.3">
      <c r="A2120" s="44" t="s">
        <v>13041</v>
      </c>
      <c r="B2120" s="68" t="s">
        <v>6436</v>
      </c>
      <c r="C2120" s="2" t="s">
        <v>1</v>
      </c>
      <c r="D2120" s="2">
        <v>51</v>
      </c>
      <c r="E2120" s="6">
        <v>25233</v>
      </c>
      <c r="F2120" s="7">
        <v>44020.61515046296</v>
      </c>
      <c r="G2120" s="69" t="s">
        <v>4</v>
      </c>
      <c r="H2120" s="68">
        <v>1562</v>
      </c>
      <c r="I2120" s="93">
        <f t="shared" si="160"/>
        <v>15.62</v>
      </c>
      <c r="J2120" s="93">
        <v>3.5270000000000001</v>
      </c>
      <c r="K2120" s="69">
        <v>100</v>
      </c>
      <c r="L2120" s="68">
        <v>416</v>
      </c>
      <c r="M2120" s="93">
        <f t="shared" si="161"/>
        <v>4.16</v>
      </c>
      <c r="N2120" s="93">
        <v>1.9470000000000001</v>
      </c>
      <c r="O2120" s="69">
        <v>100</v>
      </c>
      <c r="P2120" s="181">
        <f t="shared" si="162"/>
        <v>3.7548076923076921</v>
      </c>
      <c r="Q2120" s="77" t="s">
        <v>12015</v>
      </c>
      <c r="V2120" s="84">
        <v>0.4513888888888889</v>
      </c>
      <c r="W2120" s="85">
        <v>0.61805555555555558</v>
      </c>
      <c r="X2120" s="86">
        <f t="shared" si="163"/>
        <v>0.16666666666666669</v>
      </c>
    </row>
    <row r="2121" spans="1:24" x14ac:dyDescent="0.3">
      <c r="A2121" s="44" t="s">
        <v>2772</v>
      </c>
      <c r="B2121" s="68" t="s">
        <v>1631</v>
      </c>
      <c r="C2121" s="2" t="s">
        <v>1</v>
      </c>
      <c r="D2121" s="2">
        <v>73</v>
      </c>
      <c r="E2121" s="6">
        <v>17020</v>
      </c>
      <c r="F2121" s="7">
        <v>44020.639143518521</v>
      </c>
      <c r="G2121" s="69" t="s">
        <v>4</v>
      </c>
      <c r="H2121" s="68">
        <v>2510</v>
      </c>
      <c r="I2121" s="93">
        <f t="shared" si="160"/>
        <v>25.1</v>
      </c>
      <c r="J2121" s="93">
        <v>5.4870000000000001</v>
      </c>
      <c r="K2121" s="69">
        <v>100</v>
      </c>
      <c r="L2121" s="68">
        <v>418</v>
      </c>
      <c r="M2121" s="93">
        <f t="shared" si="161"/>
        <v>4.18</v>
      </c>
      <c r="N2121" s="93">
        <v>2.4140000000000001</v>
      </c>
      <c r="O2121" s="69">
        <v>100</v>
      </c>
      <c r="P2121" s="181">
        <f t="shared" si="162"/>
        <v>6.0047846889952163</v>
      </c>
      <c r="Q2121" s="77" t="s">
        <v>12015</v>
      </c>
      <c r="V2121" s="84">
        <v>0.47361111111111115</v>
      </c>
      <c r="W2121" s="85">
        <v>0.63888888888888895</v>
      </c>
      <c r="X2121" s="86">
        <f t="shared" si="163"/>
        <v>0.1652777777777778</v>
      </c>
    </row>
    <row r="2122" spans="1:24" x14ac:dyDescent="0.3">
      <c r="A2122" s="44" t="s">
        <v>13042</v>
      </c>
      <c r="B2122" s="68" t="s">
        <v>13043</v>
      </c>
      <c r="C2122" s="2" t="s">
        <v>6</v>
      </c>
      <c r="D2122" s="2">
        <v>70</v>
      </c>
      <c r="E2122" s="6">
        <v>18130</v>
      </c>
      <c r="F2122" s="7">
        <v>44020.653738425928</v>
      </c>
      <c r="G2122" s="69" t="s">
        <v>4</v>
      </c>
      <c r="H2122" s="68">
        <v>1537</v>
      </c>
      <c r="I2122" s="93">
        <f t="shared" si="160"/>
        <v>15.525252525252526</v>
      </c>
      <c r="J2122" s="93">
        <v>3.863</v>
      </c>
      <c r="K2122" s="69">
        <v>99</v>
      </c>
      <c r="L2122" s="68">
        <v>634</v>
      </c>
      <c r="M2122" s="93">
        <f t="shared" si="161"/>
        <v>6.404040404040404</v>
      </c>
      <c r="N2122" s="93">
        <v>2.5910000000000002</v>
      </c>
      <c r="O2122" s="69">
        <v>99</v>
      </c>
      <c r="P2122" s="181">
        <f t="shared" si="162"/>
        <v>2.4242902208201893</v>
      </c>
      <c r="Q2122" s="77" t="s">
        <v>12015</v>
      </c>
      <c r="V2122" s="84">
        <v>0.49652777777777773</v>
      </c>
      <c r="W2122" s="85">
        <v>0.65625</v>
      </c>
      <c r="X2122" s="86">
        <f t="shared" si="163"/>
        <v>0.15972222222222227</v>
      </c>
    </row>
    <row r="2123" spans="1:24" x14ac:dyDescent="0.3">
      <c r="A2123" s="44" t="s">
        <v>13044</v>
      </c>
      <c r="B2123" s="68" t="s">
        <v>7522</v>
      </c>
      <c r="C2123" s="2" t="s">
        <v>1</v>
      </c>
      <c r="D2123" s="2">
        <v>49</v>
      </c>
      <c r="E2123" s="6">
        <v>26001</v>
      </c>
      <c r="F2123" s="7">
        <v>44021.519375000003</v>
      </c>
      <c r="G2123" s="69" t="s">
        <v>4</v>
      </c>
      <c r="H2123" s="68">
        <v>1255</v>
      </c>
      <c r="I2123" s="93">
        <f t="shared" si="160"/>
        <v>12.55</v>
      </c>
      <c r="J2123" s="93">
        <v>3.867</v>
      </c>
      <c r="K2123" s="69">
        <v>100</v>
      </c>
      <c r="L2123" s="68">
        <v>473</v>
      </c>
      <c r="M2123" s="93">
        <f t="shared" si="161"/>
        <v>4.7300000000000004</v>
      </c>
      <c r="N2123" s="93">
        <v>2.3730000000000002</v>
      </c>
      <c r="O2123" s="69">
        <v>100</v>
      </c>
      <c r="P2123" s="181">
        <f t="shared" si="162"/>
        <v>2.6532769556025371</v>
      </c>
      <c r="Q2123" s="77" t="s">
        <v>12015</v>
      </c>
      <c r="V2123" s="84">
        <v>0.37083333333333335</v>
      </c>
      <c r="W2123" s="85">
        <v>0.52083333333333337</v>
      </c>
      <c r="X2123" s="86">
        <f t="shared" si="163"/>
        <v>0.15000000000000002</v>
      </c>
    </row>
    <row r="2124" spans="1:24" x14ac:dyDescent="0.3">
      <c r="A2124" s="44" t="s">
        <v>13045</v>
      </c>
      <c r="B2124" s="68" t="s">
        <v>13046</v>
      </c>
      <c r="C2124" s="2" t="s">
        <v>6</v>
      </c>
      <c r="D2124" s="2">
        <v>75</v>
      </c>
      <c r="E2124" s="6">
        <v>16406</v>
      </c>
      <c r="F2124" s="7">
        <v>44021.531574074077</v>
      </c>
      <c r="G2124" s="69" t="s">
        <v>4</v>
      </c>
      <c r="H2124" s="68">
        <v>1785</v>
      </c>
      <c r="I2124" s="93">
        <f t="shared" si="160"/>
        <v>18.030303030303031</v>
      </c>
      <c r="J2124" s="93">
        <v>4.4480000000000004</v>
      </c>
      <c r="K2124" s="69">
        <v>99</v>
      </c>
      <c r="L2124" s="68">
        <v>740</v>
      </c>
      <c r="M2124" s="93">
        <f t="shared" si="161"/>
        <v>7.4747474747474749</v>
      </c>
      <c r="N2124" s="93">
        <v>2.5960000000000001</v>
      </c>
      <c r="O2124" s="69">
        <v>99</v>
      </c>
      <c r="P2124" s="181">
        <f t="shared" si="162"/>
        <v>2.4121621621621623</v>
      </c>
      <c r="Q2124" s="77" t="s">
        <v>12015</v>
      </c>
      <c r="V2124" s="84">
        <v>0.39305555555555555</v>
      </c>
      <c r="W2124" s="85">
        <v>0.53472222222222221</v>
      </c>
      <c r="X2124" s="86">
        <f t="shared" si="163"/>
        <v>0.14166666666666666</v>
      </c>
    </row>
    <row r="2125" spans="1:24" x14ac:dyDescent="0.3">
      <c r="A2125" s="44" t="s">
        <v>13047</v>
      </c>
      <c r="B2125" s="68" t="s">
        <v>13048</v>
      </c>
      <c r="C2125" s="2" t="s">
        <v>1</v>
      </c>
      <c r="D2125" s="2">
        <v>55</v>
      </c>
      <c r="E2125" s="6">
        <v>23812</v>
      </c>
      <c r="F2125" s="7">
        <v>44021.541284722225</v>
      </c>
      <c r="G2125" s="69" t="s">
        <v>4</v>
      </c>
      <c r="H2125" s="68">
        <v>1863</v>
      </c>
      <c r="I2125" s="93">
        <f t="shared" si="160"/>
        <v>18.63</v>
      </c>
      <c r="J2125" s="93">
        <v>4.1580000000000004</v>
      </c>
      <c r="K2125" s="69">
        <v>100</v>
      </c>
      <c r="L2125" s="68">
        <v>305</v>
      </c>
      <c r="M2125" s="93">
        <f t="shared" si="161"/>
        <v>3.05</v>
      </c>
      <c r="N2125" s="93">
        <v>1.8660000000000001</v>
      </c>
      <c r="O2125" s="69">
        <v>100</v>
      </c>
      <c r="P2125" s="181">
        <f t="shared" si="162"/>
        <v>6.1081967213114758</v>
      </c>
      <c r="Q2125" s="77" t="s">
        <v>12015</v>
      </c>
      <c r="V2125" s="84">
        <v>0.40972222222222227</v>
      </c>
      <c r="W2125" s="85">
        <v>0.54513888888888895</v>
      </c>
      <c r="X2125" s="86">
        <f t="shared" si="163"/>
        <v>0.13541666666666669</v>
      </c>
    </row>
    <row r="2126" spans="1:24" x14ac:dyDescent="0.3">
      <c r="A2126" s="44" t="s">
        <v>13049</v>
      </c>
      <c r="B2126" s="68" t="s">
        <v>1443</v>
      </c>
      <c r="C2126" s="2" t="s">
        <v>1</v>
      </c>
      <c r="D2126" s="2">
        <v>58</v>
      </c>
      <c r="E2126" s="6">
        <v>22574</v>
      </c>
      <c r="F2126" s="7">
        <v>44021.564259259256</v>
      </c>
      <c r="G2126" s="69" t="s">
        <v>4</v>
      </c>
      <c r="H2126" s="68">
        <v>1977</v>
      </c>
      <c r="I2126" s="93">
        <f t="shared" si="160"/>
        <v>19.969696969696969</v>
      </c>
      <c r="J2126" s="93">
        <v>4.6559999999999997</v>
      </c>
      <c r="K2126" s="69">
        <v>99</v>
      </c>
      <c r="L2126" s="68">
        <v>357</v>
      </c>
      <c r="M2126" s="93">
        <f t="shared" si="161"/>
        <v>3.606060606060606</v>
      </c>
      <c r="N2126" s="93">
        <v>1.883</v>
      </c>
      <c r="O2126" s="69">
        <v>99</v>
      </c>
      <c r="P2126" s="181">
        <f t="shared" si="162"/>
        <v>5.53781512605042</v>
      </c>
      <c r="Q2126" s="77" t="s">
        <v>12015</v>
      </c>
      <c r="V2126" s="84">
        <v>0.41666666666666669</v>
      </c>
      <c r="W2126" s="85">
        <v>0.56597222222222221</v>
      </c>
      <c r="X2126" s="86">
        <f t="shared" si="163"/>
        <v>0.14930555555555552</v>
      </c>
    </row>
    <row r="2127" spans="1:24" x14ac:dyDescent="0.3">
      <c r="A2127" s="44" t="s">
        <v>5207</v>
      </c>
      <c r="B2127" s="68" t="s">
        <v>5208</v>
      </c>
      <c r="C2127" s="2" t="s">
        <v>1</v>
      </c>
      <c r="D2127" s="2">
        <v>50</v>
      </c>
      <c r="E2127" s="6">
        <v>25491</v>
      </c>
      <c r="F2127" s="7">
        <v>44021.576365740744</v>
      </c>
      <c r="G2127" s="69" t="s">
        <v>4</v>
      </c>
      <c r="H2127" s="68">
        <v>1501</v>
      </c>
      <c r="I2127" s="93">
        <f t="shared" si="160"/>
        <v>15.01</v>
      </c>
      <c r="J2127" s="93">
        <v>3.6829999999999998</v>
      </c>
      <c r="K2127" s="69">
        <v>100</v>
      </c>
      <c r="L2127" s="68">
        <v>510</v>
      </c>
      <c r="M2127" s="93">
        <f t="shared" si="161"/>
        <v>5.0999999999999996</v>
      </c>
      <c r="N2127" s="93">
        <v>2.125</v>
      </c>
      <c r="O2127" s="69">
        <v>100</v>
      </c>
      <c r="P2127" s="181">
        <f t="shared" si="162"/>
        <v>2.943137254901961</v>
      </c>
      <c r="Q2127" s="77" t="s">
        <v>12015</v>
      </c>
      <c r="V2127" s="84">
        <v>0.43472222222222223</v>
      </c>
      <c r="W2127" s="85">
        <v>0.57638888888888895</v>
      </c>
      <c r="X2127" s="86">
        <f t="shared" si="163"/>
        <v>0.14166666666666672</v>
      </c>
    </row>
    <row r="2128" spans="1:24" x14ac:dyDescent="0.3">
      <c r="A2128" s="44" t="s">
        <v>13050</v>
      </c>
      <c r="B2128" s="68" t="s">
        <v>13051</v>
      </c>
      <c r="C2128" s="2" t="s">
        <v>6</v>
      </c>
      <c r="D2128" s="2">
        <v>73</v>
      </c>
      <c r="E2128" s="6">
        <v>17034</v>
      </c>
      <c r="F2128" s="7">
        <v>44021.587187500001</v>
      </c>
      <c r="G2128" s="69" t="s">
        <v>4</v>
      </c>
      <c r="H2128" s="68">
        <v>928</v>
      </c>
      <c r="I2128" s="93">
        <f t="shared" si="160"/>
        <v>9.3737373737373737</v>
      </c>
      <c r="J2128" s="93">
        <v>3.0489999999999999</v>
      </c>
      <c r="K2128" s="69">
        <v>99</v>
      </c>
      <c r="L2128" s="68">
        <v>537</v>
      </c>
      <c r="M2128" s="93">
        <f t="shared" si="161"/>
        <v>5.4242424242424239</v>
      </c>
      <c r="N2128" s="93">
        <v>2.0710000000000002</v>
      </c>
      <c r="O2128" s="69">
        <v>99</v>
      </c>
      <c r="P2128" s="181">
        <f t="shared" si="162"/>
        <v>1.7281191806331473</v>
      </c>
      <c r="Q2128" s="77" t="s">
        <v>12015</v>
      </c>
      <c r="V2128" s="84">
        <v>0.44097222222222227</v>
      </c>
      <c r="W2128" s="85">
        <v>0.59027777777777779</v>
      </c>
      <c r="X2128" s="86">
        <f t="shared" si="163"/>
        <v>0.14930555555555552</v>
      </c>
    </row>
    <row r="2129" spans="1:24" x14ac:dyDescent="0.3">
      <c r="A2129" s="44" t="s">
        <v>13052</v>
      </c>
      <c r="B2129" s="68" t="s">
        <v>5425</v>
      </c>
      <c r="C2129" s="2" t="s">
        <v>1</v>
      </c>
      <c r="D2129" s="2">
        <v>50</v>
      </c>
      <c r="E2129" s="6">
        <v>25649</v>
      </c>
      <c r="F2129" s="7">
        <v>44021.609907407408</v>
      </c>
      <c r="G2129" s="69" t="s">
        <v>4</v>
      </c>
      <c r="H2129" s="68">
        <v>1524</v>
      </c>
      <c r="I2129" s="93">
        <f t="shared" si="160"/>
        <v>15.24</v>
      </c>
      <c r="J2129" s="93">
        <v>3.8769999999999998</v>
      </c>
      <c r="K2129" s="69">
        <v>100</v>
      </c>
      <c r="L2129" s="68">
        <v>376</v>
      </c>
      <c r="M2129" s="93">
        <f t="shared" si="161"/>
        <v>3.76</v>
      </c>
      <c r="N2129" s="93">
        <v>1.944</v>
      </c>
      <c r="O2129" s="69">
        <v>100</v>
      </c>
      <c r="P2129" s="181">
        <f t="shared" si="162"/>
        <v>4.0531914893617023</v>
      </c>
      <c r="Q2129" s="77" t="s">
        <v>12015</v>
      </c>
      <c r="V2129" s="84">
        <v>0.47569444444444442</v>
      </c>
      <c r="W2129" s="85">
        <v>0.61111111111111105</v>
      </c>
      <c r="X2129" s="86">
        <f t="shared" si="163"/>
        <v>0.13541666666666663</v>
      </c>
    </row>
    <row r="2130" spans="1:24" x14ac:dyDescent="0.3">
      <c r="A2130" s="44" t="s">
        <v>13053</v>
      </c>
      <c r="B2130" s="68" t="s">
        <v>13054</v>
      </c>
      <c r="C2130" s="2" t="s">
        <v>1</v>
      </c>
      <c r="D2130" s="2">
        <v>75</v>
      </c>
      <c r="E2130" s="6">
        <v>16609</v>
      </c>
      <c r="F2130" s="7">
        <v>44021.627754629626</v>
      </c>
      <c r="G2130" s="69" t="s">
        <v>4</v>
      </c>
      <c r="H2130" s="68">
        <v>1836</v>
      </c>
      <c r="I2130" s="93">
        <f t="shared" si="160"/>
        <v>18.36</v>
      </c>
      <c r="J2130" s="93">
        <v>4.8289999999999997</v>
      </c>
      <c r="K2130" s="69">
        <v>100</v>
      </c>
      <c r="L2130" s="68">
        <v>386</v>
      </c>
      <c r="M2130" s="93">
        <f t="shared" si="161"/>
        <v>3.86</v>
      </c>
      <c r="N2130" s="93">
        <v>1.891</v>
      </c>
      <c r="O2130" s="69">
        <v>100</v>
      </c>
      <c r="P2130" s="181">
        <f t="shared" si="162"/>
        <v>4.7564766839378239</v>
      </c>
      <c r="Q2130" s="77" t="s">
        <v>12015</v>
      </c>
      <c r="V2130" s="84">
        <v>0.48958333333333331</v>
      </c>
      <c r="W2130" s="85">
        <v>0.62847222222222221</v>
      </c>
      <c r="X2130" s="86">
        <f t="shared" si="163"/>
        <v>0.1388888888888889</v>
      </c>
    </row>
    <row r="2131" spans="1:24" x14ac:dyDescent="0.3">
      <c r="A2131" s="44" t="s">
        <v>13055</v>
      </c>
      <c r="B2131" s="68" t="s">
        <v>13056</v>
      </c>
      <c r="C2131" s="2" t="s">
        <v>1</v>
      </c>
      <c r="D2131" s="2">
        <v>48</v>
      </c>
      <c r="E2131" s="6">
        <v>26235</v>
      </c>
      <c r="F2131" s="7">
        <v>44021.64</v>
      </c>
      <c r="G2131" s="69" t="s">
        <v>4</v>
      </c>
      <c r="H2131" s="68">
        <v>1990</v>
      </c>
      <c r="I2131" s="93">
        <f t="shared" si="160"/>
        <v>20.1010101010101</v>
      </c>
      <c r="J2131" s="93">
        <v>5.2619999999999996</v>
      </c>
      <c r="K2131" s="69">
        <v>99</v>
      </c>
      <c r="L2131" s="68">
        <v>468</v>
      </c>
      <c r="M2131" s="93">
        <f t="shared" si="161"/>
        <v>4.7272727272727275</v>
      </c>
      <c r="N2131" s="93">
        <v>2.0390000000000001</v>
      </c>
      <c r="O2131" s="69">
        <v>99</v>
      </c>
      <c r="P2131" s="181">
        <f t="shared" si="162"/>
        <v>4.2521367521367521</v>
      </c>
      <c r="Q2131" s="77" t="s">
        <v>11990</v>
      </c>
      <c r="V2131" s="84">
        <v>0.50555555555555554</v>
      </c>
      <c r="W2131" s="85">
        <v>0.64236111111111105</v>
      </c>
      <c r="X2131" s="86">
        <f t="shared" si="163"/>
        <v>0.13680555555555551</v>
      </c>
    </row>
    <row r="2132" spans="1:24" x14ac:dyDescent="0.3">
      <c r="A2132" s="44" t="s">
        <v>13057</v>
      </c>
      <c r="B2132" s="68" t="s">
        <v>13058</v>
      </c>
      <c r="C2132" s="2" t="s">
        <v>1</v>
      </c>
      <c r="D2132" s="2">
        <v>44</v>
      </c>
      <c r="E2132" s="6">
        <v>27820</v>
      </c>
      <c r="F2132" s="7">
        <v>44022.382569444446</v>
      </c>
      <c r="G2132" s="69" t="s">
        <v>71</v>
      </c>
      <c r="H2132" s="68">
        <v>1538</v>
      </c>
      <c r="I2132" s="93">
        <f t="shared" si="160"/>
        <v>15.535353535353535</v>
      </c>
      <c r="J2132" s="93">
        <v>4.2859999999999996</v>
      </c>
      <c r="K2132" s="69">
        <v>99</v>
      </c>
      <c r="L2132" s="68">
        <v>403</v>
      </c>
      <c r="M2132" s="93">
        <f t="shared" si="161"/>
        <v>4.0707070707070709</v>
      </c>
      <c r="N2132" s="93">
        <v>1.82</v>
      </c>
      <c r="O2132" s="69">
        <v>99</v>
      </c>
      <c r="P2132" s="181">
        <f t="shared" si="162"/>
        <v>3.8163771712158803</v>
      </c>
      <c r="Q2132" s="77" t="s">
        <v>11990</v>
      </c>
      <c r="V2132" s="84">
        <v>0.38541666666666669</v>
      </c>
      <c r="W2132" s="85">
        <v>0.52083333333333337</v>
      </c>
      <c r="X2132" s="86">
        <f t="shared" si="163"/>
        <v>0.13541666666666669</v>
      </c>
    </row>
    <row r="2133" spans="1:24" x14ac:dyDescent="0.3">
      <c r="A2133" s="44" t="s">
        <v>13059</v>
      </c>
      <c r="B2133" s="68" t="s">
        <v>762</v>
      </c>
      <c r="C2133" s="2" t="s">
        <v>1</v>
      </c>
      <c r="D2133" s="2">
        <v>61</v>
      </c>
      <c r="E2133" s="6">
        <v>21511</v>
      </c>
      <c r="F2133" s="7">
        <v>44022.427708333336</v>
      </c>
      <c r="G2133" s="69" t="s">
        <v>71</v>
      </c>
      <c r="H2133" s="68">
        <v>1547</v>
      </c>
      <c r="I2133" s="93">
        <f t="shared" si="160"/>
        <v>15.626262626262626</v>
      </c>
      <c r="J2133" s="93">
        <v>3.8530000000000002</v>
      </c>
      <c r="K2133" s="69">
        <v>99</v>
      </c>
      <c r="L2133" s="68">
        <v>641</v>
      </c>
      <c r="M2133" s="93">
        <f t="shared" si="161"/>
        <v>6.4747474747474749</v>
      </c>
      <c r="N2133" s="93">
        <v>2.3580000000000001</v>
      </c>
      <c r="O2133" s="69">
        <v>99</v>
      </c>
      <c r="P2133" s="181">
        <f t="shared" si="162"/>
        <v>2.4134165366614666</v>
      </c>
      <c r="Q2133" s="77" t="s">
        <v>11990</v>
      </c>
      <c r="V2133" s="84">
        <v>0.42708333333333331</v>
      </c>
      <c r="W2133" s="85">
        <v>0.54861111111111105</v>
      </c>
      <c r="X2133" s="86">
        <f t="shared" si="163"/>
        <v>0.12152777777777773</v>
      </c>
    </row>
    <row r="2134" spans="1:24" x14ac:dyDescent="0.3">
      <c r="A2134" s="44" t="s">
        <v>2794</v>
      </c>
      <c r="B2134" s="68" t="s">
        <v>524</v>
      </c>
      <c r="C2134" s="2" t="s">
        <v>1</v>
      </c>
      <c r="D2134" s="2">
        <v>50</v>
      </c>
      <c r="E2134" s="6">
        <v>25497</v>
      </c>
      <c r="F2134" s="7">
        <v>44022.533842592595</v>
      </c>
      <c r="G2134" s="69" t="s">
        <v>4</v>
      </c>
      <c r="H2134" s="68">
        <v>1658</v>
      </c>
      <c r="I2134" s="93">
        <f t="shared" si="160"/>
        <v>16.747474747474747</v>
      </c>
      <c r="J2134" s="93">
        <v>4.7039999999999997</v>
      </c>
      <c r="K2134" s="69">
        <v>99</v>
      </c>
      <c r="L2134" s="68">
        <v>378</v>
      </c>
      <c r="M2134" s="93">
        <f t="shared" si="161"/>
        <v>3.8181818181818183</v>
      </c>
      <c r="N2134" s="93">
        <v>2.0720000000000001</v>
      </c>
      <c r="O2134" s="69">
        <v>99</v>
      </c>
      <c r="P2134" s="181">
        <f t="shared" si="162"/>
        <v>4.3862433862433861</v>
      </c>
      <c r="Q2134" s="77" t="s">
        <v>11990</v>
      </c>
      <c r="V2134" s="84">
        <v>0.38958333333333334</v>
      </c>
      <c r="W2134" s="85">
        <v>0.53472222222222221</v>
      </c>
      <c r="X2134" s="86">
        <f t="shared" si="163"/>
        <v>0.14513888888888887</v>
      </c>
    </row>
    <row r="2135" spans="1:24" x14ac:dyDescent="0.3">
      <c r="A2135" s="44" t="s">
        <v>13060</v>
      </c>
      <c r="B2135" s="68" t="s">
        <v>1404</v>
      </c>
      <c r="C2135" s="2" t="s">
        <v>1</v>
      </c>
      <c r="D2135" s="2">
        <v>46</v>
      </c>
      <c r="E2135" s="6">
        <v>27173</v>
      </c>
      <c r="F2135" s="7">
        <v>44022.573113425926</v>
      </c>
      <c r="G2135" s="69" t="s">
        <v>4</v>
      </c>
      <c r="H2135" s="68">
        <v>1607</v>
      </c>
      <c r="I2135" s="93">
        <f t="shared" si="160"/>
        <v>16.07</v>
      </c>
      <c r="J2135" s="93">
        <v>4.7930000000000001</v>
      </c>
      <c r="K2135" s="69">
        <v>100</v>
      </c>
      <c r="L2135" s="68">
        <v>436</v>
      </c>
      <c r="M2135" s="93">
        <f t="shared" si="161"/>
        <v>4.3600000000000003</v>
      </c>
      <c r="N2135" s="93">
        <v>2.0179999999999998</v>
      </c>
      <c r="O2135" s="69">
        <v>100</v>
      </c>
      <c r="P2135" s="181">
        <f t="shared" si="162"/>
        <v>3.6857798165137612</v>
      </c>
      <c r="Q2135" s="77" t="s">
        <v>11990</v>
      </c>
      <c r="V2135" s="84">
        <v>0.40972222222222227</v>
      </c>
      <c r="W2135" s="85">
        <v>0.57291666666666663</v>
      </c>
      <c r="X2135" s="86">
        <f t="shared" si="163"/>
        <v>0.16319444444444436</v>
      </c>
    </row>
    <row r="2136" spans="1:24" x14ac:dyDescent="0.3">
      <c r="A2136" s="44" t="s">
        <v>13061</v>
      </c>
      <c r="B2136" s="68" t="s">
        <v>1436</v>
      </c>
      <c r="C2136" s="2" t="s">
        <v>1</v>
      </c>
      <c r="D2136" s="2">
        <v>47</v>
      </c>
      <c r="E2136" s="6">
        <v>26684</v>
      </c>
      <c r="F2136" s="7">
        <v>44022.591747685183</v>
      </c>
      <c r="G2136" s="69" t="s">
        <v>4</v>
      </c>
      <c r="H2136" s="68">
        <v>1157</v>
      </c>
      <c r="I2136" s="93">
        <f t="shared" si="160"/>
        <v>11.57</v>
      </c>
      <c r="J2136" s="93">
        <v>3.5739999999999998</v>
      </c>
      <c r="K2136" s="69">
        <v>100</v>
      </c>
      <c r="L2136" s="68">
        <v>405</v>
      </c>
      <c r="M2136" s="93">
        <f t="shared" si="161"/>
        <v>4.05</v>
      </c>
      <c r="N2136" s="93">
        <v>2.153</v>
      </c>
      <c r="O2136" s="69">
        <v>100</v>
      </c>
      <c r="P2136" s="181">
        <f t="shared" si="162"/>
        <v>2.8567901234567903</v>
      </c>
      <c r="Q2136" s="77" t="s">
        <v>11990</v>
      </c>
      <c r="V2136" s="84">
        <v>0.4284722222222222</v>
      </c>
      <c r="W2136" s="85">
        <v>0.59375</v>
      </c>
      <c r="X2136" s="86">
        <f t="shared" si="163"/>
        <v>0.1652777777777778</v>
      </c>
    </row>
    <row r="2137" spans="1:24" x14ac:dyDescent="0.3">
      <c r="A2137" s="44" t="s">
        <v>13062</v>
      </c>
      <c r="B2137" s="68" t="s">
        <v>13063</v>
      </c>
      <c r="C2137" s="2" t="s">
        <v>6</v>
      </c>
      <c r="D2137" s="2">
        <v>67</v>
      </c>
      <c r="E2137" s="6">
        <v>19295</v>
      </c>
      <c r="F2137" s="7">
        <v>44022.604768518519</v>
      </c>
      <c r="G2137" s="69" t="s">
        <v>4</v>
      </c>
      <c r="H2137" s="68">
        <v>1244</v>
      </c>
      <c r="I2137" s="93">
        <f t="shared" si="160"/>
        <v>12.565656565656566</v>
      </c>
      <c r="J2137" s="93">
        <v>3.7149999999999999</v>
      </c>
      <c r="K2137" s="69">
        <v>99</v>
      </c>
      <c r="L2137" s="68">
        <v>407</v>
      </c>
      <c r="M2137" s="93">
        <f t="shared" si="161"/>
        <v>4.1111111111111107</v>
      </c>
      <c r="N2137" s="93">
        <v>1.7889999999999999</v>
      </c>
      <c r="O2137" s="69">
        <v>99</v>
      </c>
      <c r="P2137" s="181">
        <f t="shared" si="162"/>
        <v>3.0565110565110567</v>
      </c>
      <c r="Q2137" s="77" t="s">
        <v>11990</v>
      </c>
      <c r="V2137" s="84">
        <v>0.4375</v>
      </c>
      <c r="W2137" s="85">
        <v>0.60416666666666663</v>
      </c>
      <c r="X2137" s="86">
        <f t="shared" si="163"/>
        <v>0.16666666666666663</v>
      </c>
    </row>
    <row r="2138" spans="1:24" x14ac:dyDescent="0.3">
      <c r="A2138" s="44" t="s">
        <v>13064</v>
      </c>
      <c r="B2138" s="68" t="s">
        <v>296</v>
      </c>
      <c r="C2138" s="2" t="s">
        <v>6</v>
      </c>
      <c r="D2138" s="2">
        <v>62</v>
      </c>
      <c r="E2138" s="6">
        <v>21073</v>
      </c>
      <c r="F2138" s="7">
        <v>44022.627546296295</v>
      </c>
      <c r="G2138" s="69" t="s">
        <v>4</v>
      </c>
      <c r="H2138" s="68">
        <v>1089</v>
      </c>
      <c r="I2138" s="93">
        <f t="shared" si="160"/>
        <v>10.89</v>
      </c>
      <c r="J2138" s="93">
        <v>3.47</v>
      </c>
      <c r="K2138" s="69">
        <v>100</v>
      </c>
      <c r="L2138" s="68">
        <v>289</v>
      </c>
      <c r="M2138" s="93">
        <f t="shared" si="161"/>
        <v>2.89</v>
      </c>
      <c r="N2138" s="93">
        <v>1.74</v>
      </c>
      <c r="O2138" s="69">
        <v>100</v>
      </c>
      <c r="P2138" s="181">
        <f t="shared" si="162"/>
        <v>3.7681660899653981</v>
      </c>
      <c r="Q2138" s="77" t="s">
        <v>11990</v>
      </c>
      <c r="V2138" s="84">
        <v>0.45416666666666666</v>
      </c>
      <c r="W2138" s="85">
        <v>0.62847222222222221</v>
      </c>
      <c r="X2138" s="86">
        <f t="shared" si="163"/>
        <v>0.17430555555555555</v>
      </c>
    </row>
    <row r="2139" spans="1:24" x14ac:dyDescent="0.3">
      <c r="A2139" s="44" t="s">
        <v>13065</v>
      </c>
      <c r="B2139" s="68" t="s">
        <v>9032</v>
      </c>
      <c r="C2139" s="2" t="s">
        <v>1</v>
      </c>
      <c r="D2139" s="2">
        <v>74</v>
      </c>
      <c r="E2139" s="6">
        <v>16774</v>
      </c>
      <c r="F2139" s="7">
        <v>44022.644699074073</v>
      </c>
      <c r="G2139" s="69" t="s">
        <v>4</v>
      </c>
      <c r="H2139" s="68">
        <v>1902</v>
      </c>
      <c r="I2139" s="93">
        <f t="shared" si="160"/>
        <v>19.212121212121211</v>
      </c>
      <c r="J2139" s="93">
        <v>4.726</v>
      </c>
      <c r="K2139" s="69">
        <v>99</v>
      </c>
      <c r="L2139" s="68">
        <v>520</v>
      </c>
      <c r="M2139" s="93">
        <f t="shared" si="161"/>
        <v>5.2525252525252526</v>
      </c>
      <c r="N2139" s="93">
        <v>2.3359999999999999</v>
      </c>
      <c r="O2139" s="69">
        <v>99</v>
      </c>
      <c r="P2139" s="181">
        <f t="shared" si="162"/>
        <v>3.6576923076923076</v>
      </c>
      <c r="Q2139" s="77" t="s">
        <v>11990</v>
      </c>
      <c r="V2139" s="84">
        <v>0.51388888888888895</v>
      </c>
      <c r="W2139" s="85">
        <v>0.64583333333333337</v>
      </c>
      <c r="X2139" s="86">
        <f t="shared" si="163"/>
        <v>0.13194444444444442</v>
      </c>
    </row>
    <row r="2140" spans="1:24" x14ac:dyDescent="0.3">
      <c r="A2140" s="44" t="s">
        <v>13066</v>
      </c>
      <c r="B2140" s="68" t="s">
        <v>13067</v>
      </c>
      <c r="C2140" s="2" t="s">
        <v>1</v>
      </c>
      <c r="D2140" s="2">
        <v>45</v>
      </c>
      <c r="E2140" s="6">
        <v>27480</v>
      </c>
      <c r="F2140" s="7">
        <v>44025.520150462966</v>
      </c>
      <c r="G2140" s="69" t="s">
        <v>4</v>
      </c>
      <c r="H2140" s="68">
        <v>1381</v>
      </c>
      <c r="I2140" s="93">
        <f t="shared" si="160"/>
        <v>13.94949494949495</v>
      </c>
      <c r="J2140" s="93">
        <v>4.5629999999999997</v>
      </c>
      <c r="K2140" s="69">
        <v>99</v>
      </c>
      <c r="L2140" s="68">
        <v>478</v>
      </c>
      <c r="M2140" s="93">
        <f t="shared" si="161"/>
        <v>4.8282828282828278</v>
      </c>
      <c r="N2140" s="93">
        <v>2.1</v>
      </c>
      <c r="O2140" s="69">
        <v>99</v>
      </c>
      <c r="P2140" s="181">
        <f t="shared" si="162"/>
        <v>2.8891213389121342</v>
      </c>
      <c r="Q2140" s="77" t="s">
        <v>11990</v>
      </c>
      <c r="V2140" s="84">
        <v>0.37291666666666662</v>
      </c>
      <c r="W2140" s="85">
        <v>0.52083333333333337</v>
      </c>
      <c r="X2140" s="86">
        <f t="shared" si="163"/>
        <v>0.14791666666666675</v>
      </c>
    </row>
    <row r="2141" spans="1:24" x14ac:dyDescent="0.3">
      <c r="A2141" s="44" t="s">
        <v>13068</v>
      </c>
      <c r="B2141" s="68" t="s">
        <v>13069</v>
      </c>
      <c r="C2141" s="2" t="s">
        <v>1</v>
      </c>
      <c r="D2141" s="2">
        <v>70</v>
      </c>
      <c r="E2141" s="6">
        <v>18388</v>
      </c>
      <c r="F2141" s="7">
        <v>44025.532071759262</v>
      </c>
      <c r="G2141" s="69" t="s">
        <v>4</v>
      </c>
      <c r="H2141" s="68">
        <v>1828</v>
      </c>
      <c r="I2141" s="93">
        <f t="shared" si="160"/>
        <v>18.464646464646464</v>
      </c>
      <c r="J2141" s="93">
        <v>4.4820000000000002</v>
      </c>
      <c r="K2141" s="69">
        <v>99</v>
      </c>
      <c r="L2141" s="68">
        <v>492</v>
      </c>
      <c r="M2141" s="93">
        <f t="shared" si="161"/>
        <v>4.9696969696969697</v>
      </c>
      <c r="N2141" s="93">
        <v>2.169</v>
      </c>
      <c r="O2141" s="69">
        <v>99</v>
      </c>
      <c r="P2141" s="181">
        <f t="shared" si="162"/>
        <v>3.7154471544715446</v>
      </c>
      <c r="Q2141" s="77" t="s">
        <v>11990</v>
      </c>
      <c r="V2141" s="84">
        <v>0.38750000000000001</v>
      </c>
      <c r="W2141" s="85">
        <v>0.53472222222222221</v>
      </c>
      <c r="X2141" s="86">
        <f t="shared" si="163"/>
        <v>0.1472222222222222</v>
      </c>
    </row>
    <row r="2142" spans="1:24" x14ac:dyDescent="0.3">
      <c r="A2142" s="44" t="s">
        <v>13070</v>
      </c>
      <c r="B2142" s="68" t="s">
        <v>13071</v>
      </c>
      <c r="C2142" s="2" t="s">
        <v>1</v>
      </c>
      <c r="D2142" s="2">
        <v>61</v>
      </c>
      <c r="E2142" s="6">
        <v>21584</v>
      </c>
      <c r="F2142" s="7">
        <v>44025.542002314818</v>
      </c>
      <c r="G2142" s="69" t="s">
        <v>4</v>
      </c>
      <c r="H2142" s="68">
        <v>2610</v>
      </c>
      <c r="I2142" s="93">
        <f t="shared" si="160"/>
        <v>26.1</v>
      </c>
      <c r="J2142" s="93">
        <v>5.2560000000000002</v>
      </c>
      <c r="K2142" s="69">
        <v>100</v>
      </c>
      <c r="L2142" s="68">
        <v>558</v>
      </c>
      <c r="M2142" s="93">
        <f t="shared" si="161"/>
        <v>5.58</v>
      </c>
      <c r="N2142" s="93">
        <v>2.1419999999999999</v>
      </c>
      <c r="O2142" s="69">
        <v>100</v>
      </c>
      <c r="P2142" s="181">
        <f t="shared" si="162"/>
        <v>4.67741935483871</v>
      </c>
      <c r="Q2142" s="77" t="s">
        <v>11990</v>
      </c>
      <c r="V2142" s="84">
        <v>0.4069444444444445</v>
      </c>
      <c r="W2142" s="85">
        <v>0.54513888888888895</v>
      </c>
      <c r="X2142" s="86">
        <f t="shared" si="163"/>
        <v>0.13819444444444445</v>
      </c>
    </row>
    <row r="2143" spans="1:24" x14ac:dyDescent="0.3">
      <c r="A2143" s="44" t="s">
        <v>13072</v>
      </c>
      <c r="B2143" s="68" t="s">
        <v>1422</v>
      </c>
      <c r="C2143" s="2" t="s">
        <v>1</v>
      </c>
      <c r="D2143" s="2">
        <v>60</v>
      </c>
      <c r="E2143" s="6">
        <v>21984</v>
      </c>
      <c r="F2143" s="7">
        <v>44025.555381944447</v>
      </c>
      <c r="G2143" s="69" t="s">
        <v>4</v>
      </c>
      <c r="H2143" s="68">
        <v>1923</v>
      </c>
      <c r="I2143" s="93">
        <f t="shared" si="160"/>
        <v>19.23</v>
      </c>
      <c r="J2143" s="93">
        <v>4.1779999999999999</v>
      </c>
      <c r="K2143" s="69">
        <v>100</v>
      </c>
      <c r="L2143" s="68">
        <v>420</v>
      </c>
      <c r="M2143" s="93">
        <f t="shared" si="161"/>
        <v>4.2</v>
      </c>
      <c r="N2143" s="93">
        <v>1.9019999999999999</v>
      </c>
      <c r="O2143" s="69">
        <v>100</v>
      </c>
      <c r="P2143" s="181">
        <f t="shared" si="162"/>
        <v>4.5785714285714283</v>
      </c>
      <c r="Q2143" s="77" t="s">
        <v>11990</v>
      </c>
      <c r="V2143" s="84">
        <v>0.42777777777777781</v>
      </c>
      <c r="W2143" s="85">
        <v>0.55902777777777779</v>
      </c>
      <c r="X2143" s="86">
        <f t="shared" si="163"/>
        <v>0.13124999999999998</v>
      </c>
    </row>
    <row r="2144" spans="1:24" x14ac:dyDescent="0.3">
      <c r="A2144" s="44" t="s">
        <v>13073</v>
      </c>
      <c r="B2144" s="68" t="s">
        <v>8332</v>
      </c>
      <c r="C2144" s="2" t="s">
        <v>1</v>
      </c>
      <c r="D2144" s="2">
        <v>49</v>
      </c>
      <c r="E2144" s="6">
        <v>25948</v>
      </c>
      <c r="F2144" s="7">
        <v>44025.585023148145</v>
      </c>
      <c r="G2144" s="69" t="s">
        <v>4</v>
      </c>
      <c r="H2144" s="68">
        <v>1002</v>
      </c>
      <c r="I2144" s="93">
        <f t="shared" si="160"/>
        <v>10.121212121212121</v>
      </c>
      <c r="J2144" s="93">
        <v>3.6230000000000002</v>
      </c>
      <c r="K2144" s="69">
        <v>99</v>
      </c>
      <c r="L2144" s="68">
        <v>398</v>
      </c>
      <c r="M2144" s="93">
        <f t="shared" si="161"/>
        <v>4.0202020202020199</v>
      </c>
      <c r="N2144" s="93">
        <v>1.948</v>
      </c>
      <c r="O2144" s="69">
        <v>99</v>
      </c>
      <c r="P2144" s="181">
        <f t="shared" si="162"/>
        <v>2.5175879396984926</v>
      </c>
      <c r="Q2144" s="77" t="s">
        <v>11990</v>
      </c>
      <c r="V2144" s="84">
        <v>0.43402777777777773</v>
      </c>
      <c r="W2144" s="85">
        <v>0.58680555555555558</v>
      </c>
      <c r="X2144" s="86">
        <f t="shared" si="163"/>
        <v>0.15277777777777785</v>
      </c>
    </row>
    <row r="2145" spans="1:24" x14ac:dyDescent="0.3">
      <c r="A2145" s="44" t="s">
        <v>13074</v>
      </c>
      <c r="B2145" s="68" t="s">
        <v>13075</v>
      </c>
      <c r="C2145" s="2" t="s">
        <v>6</v>
      </c>
      <c r="D2145" s="2">
        <v>65</v>
      </c>
      <c r="E2145" s="6">
        <v>20002</v>
      </c>
      <c r="F2145" s="7">
        <v>44025.595069444447</v>
      </c>
      <c r="G2145" s="69" t="s">
        <v>4</v>
      </c>
      <c r="H2145" s="68">
        <v>837</v>
      </c>
      <c r="I2145" s="93">
        <f t="shared" si="160"/>
        <v>8.3699999999999992</v>
      </c>
      <c r="J2145" s="93">
        <v>2.8940000000000001</v>
      </c>
      <c r="K2145" s="69">
        <v>100</v>
      </c>
      <c r="L2145" s="68">
        <v>460</v>
      </c>
      <c r="M2145" s="93">
        <f t="shared" si="161"/>
        <v>4.5999999999999996</v>
      </c>
      <c r="N2145" s="93">
        <v>2.3439999999999999</v>
      </c>
      <c r="O2145" s="69">
        <v>100</v>
      </c>
      <c r="P2145" s="181">
        <f t="shared" si="162"/>
        <v>1.8195652173913044</v>
      </c>
      <c r="Q2145" s="77" t="s">
        <v>11990</v>
      </c>
      <c r="V2145" s="84">
        <v>0.4236111111111111</v>
      </c>
      <c r="W2145" s="85">
        <v>0.59722222222222221</v>
      </c>
      <c r="X2145" s="86">
        <f t="shared" si="163"/>
        <v>0.1736111111111111</v>
      </c>
    </row>
    <row r="2146" spans="1:24" x14ac:dyDescent="0.3">
      <c r="A2146" s="44" t="s">
        <v>13076</v>
      </c>
      <c r="B2146" s="68" t="s">
        <v>1335</v>
      </c>
      <c r="C2146" s="2" t="s">
        <v>1</v>
      </c>
      <c r="D2146" s="2">
        <v>40</v>
      </c>
      <c r="E2146" s="6">
        <v>29097</v>
      </c>
      <c r="F2146" s="7">
        <v>44025.607060185182</v>
      </c>
      <c r="G2146" s="69" t="s">
        <v>4</v>
      </c>
      <c r="H2146" s="68">
        <v>1366</v>
      </c>
      <c r="I2146" s="93">
        <f t="shared" si="160"/>
        <v>13.797979797979798</v>
      </c>
      <c r="J2146" s="93">
        <v>3.1880000000000002</v>
      </c>
      <c r="K2146" s="69">
        <v>99</v>
      </c>
      <c r="L2146" s="68">
        <v>408</v>
      </c>
      <c r="M2146" s="93">
        <f t="shared" si="161"/>
        <v>4.1212121212121211</v>
      </c>
      <c r="N2146" s="93">
        <v>2.0219999999999998</v>
      </c>
      <c r="O2146" s="69">
        <v>99</v>
      </c>
      <c r="P2146" s="181">
        <f t="shared" si="162"/>
        <v>3.3480392156862746</v>
      </c>
      <c r="Q2146" s="77" t="s">
        <v>11990</v>
      </c>
      <c r="V2146" s="84">
        <v>0.4680555555555555</v>
      </c>
      <c r="W2146" s="85">
        <v>0.60763888888888895</v>
      </c>
      <c r="X2146" s="86">
        <f t="shared" si="163"/>
        <v>0.13958333333333345</v>
      </c>
    </row>
    <row r="2147" spans="1:24" x14ac:dyDescent="0.3">
      <c r="A2147" s="44" t="s">
        <v>13077</v>
      </c>
      <c r="B2147" s="68" t="s">
        <v>1381</v>
      </c>
      <c r="C2147" s="2" t="s">
        <v>1</v>
      </c>
      <c r="D2147" s="2">
        <v>54</v>
      </c>
      <c r="E2147" s="6">
        <v>24086</v>
      </c>
      <c r="F2147" s="7">
        <v>44025.61917824074</v>
      </c>
      <c r="G2147" s="69" t="s">
        <v>4</v>
      </c>
      <c r="H2147" s="68">
        <v>1974</v>
      </c>
      <c r="I2147" s="93">
        <f t="shared" si="160"/>
        <v>19.939393939393938</v>
      </c>
      <c r="J2147" s="93">
        <v>5.3849999999999998</v>
      </c>
      <c r="K2147" s="69">
        <v>99</v>
      </c>
      <c r="L2147" s="68">
        <v>410</v>
      </c>
      <c r="M2147" s="93">
        <f t="shared" si="161"/>
        <v>4.141414141414141</v>
      </c>
      <c r="N2147" s="93">
        <v>2.2589999999999999</v>
      </c>
      <c r="O2147" s="69">
        <v>99</v>
      </c>
      <c r="P2147" s="181">
        <f t="shared" si="162"/>
        <v>4.8146341463414632</v>
      </c>
      <c r="Q2147" s="77" t="s">
        <v>11990</v>
      </c>
      <c r="V2147" s="84">
        <v>0.47916666666666669</v>
      </c>
      <c r="W2147" s="85">
        <v>0.61805555555555558</v>
      </c>
      <c r="X2147" s="86">
        <f t="shared" si="163"/>
        <v>0.1388888888888889</v>
      </c>
    </row>
    <row r="2148" spans="1:24" x14ac:dyDescent="0.3">
      <c r="A2148" s="44" t="s">
        <v>13078</v>
      </c>
      <c r="B2148" s="68" t="s">
        <v>6490</v>
      </c>
      <c r="C2148" s="2" t="s">
        <v>1</v>
      </c>
      <c r="D2148" s="2">
        <v>60</v>
      </c>
      <c r="E2148" s="6">
        <v>21763</v>
      </c>
      <c r="F2148" s="7">
        <v>44025.631180555552</v>
      </c>
      <c r="G2148" s="69" t="s">
        <v>4</v>
      </c>
      <c r="H2148" s="68">
        <v>1963</v>
      </c>
      <c r="I2148" s="93">
        <f t="shared" si="160"/>
        <v>19.63</v>
      </c>
      <c r="J2148" s="93">
        <v>4.1840000000000002</v>
      </c>
      <c r="K2148" s="69">
        <v>100</v>
      </c>
      <c r="L2148" s="68">
        <v>587</v>
      </c>
      <c r="M2148" s="93">
        <f t="shared" si="161"/>
        <v>5.87</v>
      </c>
      <c r="N2148" s="93">
        <v>2.3559999999999999</v>
      </c>
      <c r="O2148" s="69">
        <v>100</v>
      </c>
      <c r="P2148" s="181">
        <f t="shared" si="162"/>
        <v>3.3441226575809195</v>
      </c>
      <c r="Q2148" s="77" t="s">
        <v>11990</v>
      </c>
      <c r="V2148" s="84">
        <v>0.5</v>
      </c>
      <c r="W2148" s="85">
        <v>0.63541666666666663</v>
      </c>
      <c r="X2148" s="86">
        <f t="shared" si="163"/>
        <v>0.13541666666666663</v>
      </c>
    </row>
    <row r="2149" spans="1:24" x14ac:dyDescent="0.3">
      <c r="A2149" s="44" t="s">
        <v>13079</v>
      </c>
      <c r="B2149" s="68" t="s">
        <v>13080</v>
      </c>
      <c r="C2149" s="2" t="s">
        <v>6</v>
      </c>
      <c r="D2149" s="2">
        <v>60</v>
      </c>
      <c r="E2149" s="6">
        <v>21906</v>
      </c>
      <c r="F2149" s="7">
        <v>44025.645983796298</v>
      </c>
      <c r="G2149" s="69" t="s">
        <v>4</v>
      </c>
      <c r="H2149" s="68">
        <v>911</v>
      </c>
      <c r="I2149" s="93">
        <f t="shared" si="160"/>
        <v>9.11</v>
      </c>
      <c r="J2149" s="93">
        <v>2.93</v>
      </c>
      <c r="K2149" s="69">
        <v>100</v>
      </c>
      <c r="L2149" s="68">
        <v>506</v>
      </c>
      <c r="M2149" s="93">
        <f t="shared" si="161"/>
        <v>5.0599999999999996</v>
      </c>
      <c r="N2149" s="93">
        <v>2.3559999999999999</v>
      </c>
      <c r="O2149" s="69">
        <v>100</v>
      </c>
      <c r="P2149" s="181">
        <f t="shared" si="162"/>
        <v>1.8003952569169961</v>
      </c>
      <c r="Q2149" s="77" t="s">
        <v>11990</v>
      </c>
      <c r="V2149" s="84">
        <v>0.49513888888888885</v>
      </c>
      <c r="W2149" s="85">
        <v>0.64583333333333337</v>
      </c>
      <c r="X2149" s="86">
        <f t="shared" si="163"/>
        <v>0.15069444444444452</v>
      </c>
    </row>
    <row r="2150" spans="1:24" x14ac:dyDescent="0.3">
      <c r="A2150" s="44" t="s">
        <v>13081</v>
      </c>
      <c r="B2150" s="68" t="s">
        <v>762</v>
      </c>
      <c r="C2150" s="2" t="s">
        <v>1</v>
      </c>
      <c r="D2150" s="2">
        <v>61</v>
      </c>
      <c r="E2150" s="6">
        <v>21436</v>
      </c>
      <c r="F2150" s="7">
        <v>44026.518368055556</v>
      </c>
      <c r="G2150" s="69" t="s">
        <v>4</v>
      </c>
      <c r="H2150" s="68">
        <v>1808</v>
      </c>
      <c r="I2150" s="93">
        <f t="shared" si="160"/>
        <v>18.262626262626263</v>
      </c>
      <c r="J2150" s="93">
        <v>4.4480000000000004</v>
      </c>
      <c r="K2150" s="69">
        <v>99</v>
      </c>
      <c r="L2150" s="68">
        <v>545</v>
      </c>
      <c r="M2150" s="93">
        <f t="shared" si="161"/>
        <v>5.5050505050505052</v>
      </c>
      <c r="N2150" s="93">
        <v>2.734</v>
      </c>
      <c r="O2150" s="69">
        <v>99</v>
      </c>
      <c r="P2150" s="181">
        <f t="shared" si="162"/>
        <v>3.3174311926605506</v>
      </c>
      <c r="Q2150" s="77" t="s">
        <v>11990</v>
      </c>
      <c r="V2150" s="84">
        <v>0.37152777777777773</v>
      </c>
      <c r="W2150" s="85">
        <v>0.52083333333333337</v>
      </c>
      <c r="X2150" s="86">
        <f t="shared" si="163"/>
        <v>0.14930555555555564</v>
      </c>
    </row>
    <row r="2151" spans="1:24" x14ac:dyDescent="0.3">
      <c r="A2151" s="44" t="s">
        <v>13082</v>
      </c>
      <c r="B2151" s="68" t="s">
        <v>13083</v>
      </c>
      <c r="C2151" s="2" t="s">
        <v>6</v>
      </c>
      <c r="D2151" s="2">
        <v>83</v>
      </c>
      <c r="E2151" s="6">
        <v>13464</v>
      </c>
      <c r="F2151" s="7">
        <v>44026.528784722221</v>
      </c>
      <c r="G2151" s="69" t="s">
        <v>4</v>
      </c>
      <c r="H2151" s="68">
        <v>2073</v>
      </c>
      <c r="I2151" s="93">
        <f t="shared" si="160"/>
        <v>20.939393939393938</v>
      </c>
      <c r="J2151" s="93">
        <v>5.2450000000000001</v>
      </c>
      <c r="K2151" s="69">
        <v>99</v>
      </c>
      <c r="L2151" s="68">
        <v>694</v>
      </c>
      <c r="M2151" s="93">
        <f t="shared" si="161"/>
        <v>7.0101010101010104</v>
      </c>
      <c r="N2151" s="93">
        <v>2.7829999999999999</v>
      </c>
      <c r="O2151" s="69">
        <v>99</v>
      </c>
      <c r="P2151" s="181">
        <f t="shared" si="162"/>
        <v>2.9870317002881839</v>
      </c>
      <c r="Q2151" s="77" t="s">
        <v>11990</v>
      </c>
      <c r="V2151" s="84">
        <v>0.39444444444444443</v>
      </c>
      <c r="W2151" s="85">
        <v>0.53125</v>
      </c>
      <c r="X2151" s="86">
        <f t="shared" si="163"/>
        <v>0.13680555555555557</v>
      </c>
    </row>
    <row r="2152" spans="1:24" x14ac:dyDescent="0.3">
      <c r="A2152" s="44" t="s">
        <v>13084</v>
      </c>
      <c r="B2152" s="68" t="s">
        <v>1083</v>
      </c>
      <c r="C2152" s="2" t="s">
        <v>1</v>
      </c>
      <c r="D2152" s="2">
        <v>46</v>
      </c>
      <c r="E2152" s="6">
        <v>26885</v>
      </c>
      <c r="F2152" s="7">
        <v>44026.538518518515</v>
      </c>
      <c r="G2152" s="69" t="s">
        <v>4</v>
      </c>
      <c r="H2152" s="68">
        <v>1542</v>
      </c>
      <c r="I2152" s="93">
        <f t="shared" si="160"/>
        <v>15.42</v>
      </c>
      <c r="J2152" s="93">
        <v>4.0659999999999998</v>
      </c>
      <c r="K2152" s="69">
        <v>100</v>
      </c>
      <c r="L2152" s="68">
        <v>380</v>
      </c>
      <c r="M2152" s="93">
        <f t="shared" si="161"/>
        <v>3.8</v>
      </c>
      <c r="N2152" s="93">
        <v>2.0049999999999999</v>
      </c>
      <c r="O2152" s="69">
        <v>100</v>
      </c>
      <c r="P2152" s="181">
        <f t="shared" si="162"/>
        <v>4.0578947368421057</v>
      </c>
      <c r="Q2152" s="77" t="s">
        <v>11990</v>
      </c>
      <c r="V2152" s="84">
        <v>0.40277777777777773</v>
      </c>
      <c r="W2152" s="85">
        <v>0.54166666666666663</v>
      </c>
      <c r="X2152" s="86">
        <f t="shared" si="163"/>
        <v>0.1388888888888889</v>
      </c>
    </row>
    <row r="2153" spans="1:24" x14ac:dyDescent="0.3">
      <c r="A2153" s="44" t="s">
        <v>13085</v>
      </c>
      <c r="B2153" s="68" t="s">
        <v>13086</v>
      </c>
      <c r="C2153" s="2" t="s">
        <v>1</v>
      </c>
      <c r="D2153" s="2">
        <v>73</v>
      </c>
      <c r="E2153" s="6">
        <v>17149</v>
      </c>
      <c r="F2153" s="7">
        <v>44026.549363425926</v>
      </c>
      <c r="G2153" s="69" t="s">
        <v>4</v>
      </c>
      <c r="H2153" s="68">
        <v>1898</v>
      </c>
      <c r="I2153" s="93">
        <f t="shared" si="160"/>
        <v>18.98</v>
      </c>
      <c r="J2153" s="93">
        <v>4.4130000000000003</v>
      </c>
      <c r="K2153" s="69">
        <v>100</v>
      </c>
      <c r="L2153" s="68">
        <v>534</v>
      </c>
      <c r="M2153" s="93">
        <f t="shared" si="161"/>
        <v>5.34</v>
      </c>
      <c r="N2153" s="93">
        <v>2.1709999999999998</v>
      </c>
      <c r="O2153" s="69">
        <v>100</v>
      </c>
      <c r="P2153" s="181">
        <f t="shared" si="162"/>
        <v>3.5543071161048689</v>
      </c>
      <c r="Q2153" s="77" t="s">
        <v>11990</v>
      </c>
      <c r="V2153" s="84">
        <v>0.41111111111111115</v>
      </c>
      <c r="W2153" s="85">
        <v>0.55208333333333337</v>
      </c>
      <c r="X2153" s="86">
        <f t="shared" si="163"/>
        <v>0.14097222222222222</v>
      </c>
    </row>
    <row r="2154" spans="1:24" x14ac:dyDescent="0.3">
      <c r="A2154" s="44" t="s">
        <v>6885</v>
      </c>
      <c r="B2154" s="68" t="s">
        <v>6886</v>
      </c>
      <c r="C2154" s="2" t="s">
        <v>1</v>
      </c>
      <c r="D2154" s="2">
        <v>41</v>
      </c>
      <c r="E2154" s="6">
        <v>29016</v>
      </c>
      <c r="F2154" s="7">
        <v>44026.580520833333</v>
      </c>
      <c r="G2154" s="69" t="s">
        <v>4</v>
      </c>
      <c r="H2154" s="68">
        <v>1028</v>
      </c>
      <c r="I2154" s="93">
        <f t="shared" si="160"/>
        <v>10.383838383838384</v>
      </c>
      <c r="J2154" s="93">
        <v>3.0630000000000002</v>
      </c>
      <c r="K2154" s="69">
        <v>99</v>
      </c>
      <c r="L2154" s="68">
        <v>290</v>
      </c>
      <c r="M2154" s="93">
        <f t="shared" si="161"/>
        <v>2.9292929292929295</v>
      </c>
      <c r="N2154" s="93">
        <v>1.661</v>
      </c>
      <c r="O2154" s="69">
        <v>99</v>
      </c>
      <c r="P2154" s="181">
        <f t="shared" si="162"/>
        <v>3.5448275862068965</v>
      </c>
      <c r="Q2154" s="77" t="s">
        <v>11990</v>
      </c>
      <c r="V2154" s="84">
        <v>0.43055555555555558</v>
      </c>
      <c r="W2154" s="85">
        <v>0.58333333333333337</v>
      </c>
      <c r="X2154" s="86">
        <f t="shared" si="163"/>
        <v>0.15277777777777779</v>
      </c>
    </row>
    <row r="2155" spans="1:24" x14ac:dyDescent="0.3">
      <c r="A2155" s="44" t="s">
        <v>13087</v>
      </c>
      <c r="B2155" s="68" t="s">
        <v>1514</v>
      </c>
      <c r="C2155" s="2" t="s">
        <v>1</v>
      </c>
      <c r="D2155" s="2">
        <v>54</v>
      </c>
      <c r="E2155" s="6">
        <v>24171</v>
      </c>
      <c r="F2155" s="7">
        <v>44026.590648148151</v>
      </c>
      <c r="G2155" s="69" t="s">
        <v>4</v>
      </c>
      <c r="H2155" s="68">
        <v>2173</v>
      </c>
      <c r="I2155" s="93">
        <f t="shared" si="160"/>
        <v>21.73</v>
      </c>
      <c r="J2155" s="93">
        <v>4.3849999999999998</v>
      </c>
      <c r="K2155" s="69">
        <v>100</v>
      </c>
      <c r="L2155" s="68">
        <v>347</v>
      </c>
      <c r="M2155" s="93">
        <f t="shared" si="161"/>
        <v>3.47</v>
      </c>
      <c r="N2155" s="93">
        <v>2.0219999999999998</v>
      </c>
      <c r="O2155" s="69">
        <v>100</v>
      </c>
      <c r="P2155" s="181">
        <f t="shared" si="162"/>
        <v>6.2622478386167142</v>
      </c>
      <c r="Q2155" s="77" t="s">
        <v>11990</v>
      </c>
      <c r="V2155" s="84">
        <v>0.43541666666666662</v>
      </c>
      <c r="W2155" s="85">
        <v>0.59375</v>
      </c>
      <c r="X2155" s="86">
        <f t="shared" si="163"/>
        <v>0.15833333333333338</v>
      </c>
    </row>
    <row r="2156" spans="1:24" x14ac:dyDescent="0.3">
      <c r="A2156" s="44" t="s">
        <v>13088</v>
      </c>
      <c r="B2156" s="68" t="s">
        <v>13089</v>
      </c>
      <c r="C2156" s="2" t="s">
        <v>1</v>
      </c>
      <c r="D2156" s="2">
        <v>48</v>
      </c>
      <c r="E2156" s="6">
        <v>26344</v>
      </c>
      <c r="F2156" s="7">
        <v>44026.615578703706</v>
      </c>
      <c r="G2156" s="69" t="s">
        <v>4</v>
      </c>
      <c r="H2156" s="68">
        <v>2442</v>
      </c>
      <c r="I2156" s="93">
        <f t="shared" si="160"/>
        <v>24.666666666666668</v>
      </c>
      <c r="J2156" s="93">
        <v>5.9450000000000003</v>
      </c>
      <c r="K2156" s="69">
        <v>99</v>
      </c>
      <c r="L2156" s="68">
        <v>441</v>
      </c>
      <c r="M2156" s="93">
        <f t="shared" si="161"/>
        <v>4.4545454545454541</v>
      </c>
      <c r="N2156" s="93">
        <v>1.996</v>
      </c>
      <c r="O2156" s="69">
        <v>99</v>
      </c>
      <c r="P2156" s="181">
        <f t="shared" si="162"/>
        <v>5.5374149659863949</v>
      </c>
      <c r="Q2156" s="77" t="s">
        <v>11990</v>
      </c>
      <c r="V2156" s="84">
        <v>0.4826388888888889</v>
      </c>
      <c r="W2156" s="85">
        <v>0.61805555555555558</v>
      </c>
      <c r="X2156" s="86">
        <f t="shared" si="163"/>
        <v>0.13541666666666669</v>
      </c>
    </row>
    <row r="2157" spans="1:24" x14ac:dyDescent="0.3">
      <c r="A2157" s="44" t="s">
        <v>3408</v>
      </c>
      <c r="B2157" s="68" t="s">
        <v>1196</v>
      </c>
      <c r="C2157" s="2" t="s">
        <v>1</v>
      </c>
      <c r="D2157" s="2">
        <v>48</v>
      </c>
      <c r="E2157" s="6">
        <v>26210</v>
      </c>
      <c r="F2157" s="7">
        <v>44026.625138888892</v>
      </c>
      <c r="G2157" s="69" t="s">
        <v>4</v>
      </c>
      <c r="H2157" s="68">
        <v>1073</v>
      </c>
      <c r="I2157" s="93">
        <f t="shared" si="160"/>
        <v>10.838383838383839</v>
      </c>
      <c r="J2157" s="93">
        <v>3.2189999999999999</v>
      </c>
      <c r="K2157" s="69">
        <v>99</v>
      </c>
      <c r="L2157" s="68">
        <v>380</v>
      </c>
      <c r="M2157" s="93">
        <f t="shared" si="161"/>
        <v>3.8383838383838382</v>
      </c>
      <c r="N2157" s="93">
        <v>2.044</v>
      </c>
      <c r="O2157" s="69">
        <v>99</v>
      </c>
      <c r="P2157" s="181">
        <f t="shared" si="162"/>
        <v>2.823684210526316</v>
      </c>
      <c r="Q2157" s="77" t="s">
        <v>11990</v>
      </c>
      <c r="V2157" s="84">
        <v>0.46458333333333335</v>
      </c>
      <c r="W2157" s="85">
        <v>0.62847222222222221</v>
      </c>
      <c r="X2157" s="86">
        <f t="shared" si="163"/>
        <v>0.16388888888888886</v>
      </c>
    </row>
    <row r="2158" spans="1:24" x14ac:dyDescent="0.3">
      <c r="A2158" s="44" t="s">
        <v>13090</v>
      </c>
      <c r="B2158" s="68" t="s">
        <v>13091</v>
      </c>
      <c r="C2158" s="2" t="s">
        <v>1</v>
      </c>
      <c r="D2158" s="2">
        <v>78</v>
      </c>
      <c r="E2158" s="6">
        <v>15486</v>
      </c>
      <c r="F2158" s="7">
        <v>44026.637060185189</v>
      </c>
      <c r="G2158" s="69" t="s">
        <v>4</v>
      </c>
      <c r="H2158" s="68">
        <v>1449</v>
      </c>
      <c r="I2158" s="93">
        <f t="shared" si="160"/>
        <v>14.49</v>
      </c>
      <c r="J2158" s="93">
        <v>4.1859999999999999</v>
      </c>
      <c r="K2158" s="69">
        <v>100</v>
      </c>
      <c r="L2158" s="68">
        <v>459</v>
      </c>
      <c r="M2158" s="93">
        <f t="shared" si="161"/>
        <v>4.59</v>
      </c>
      <c r="N2158" s="93">
        <v>2.37</v>
      </c>
      <c r="O2158" s="69">
        <v>100</v>
      </c>
      <c r="P2158" s="181">
        <f t="shared" si="162"/>
        <v>3.1568627450980395</v>
      </c>
      <c r="Q2158" s="77" t="s">
        <v>11990</v>
      </c>
      <c r="V2158" s="84">
        <v>0.49305555555555558</v>
      </c>
      <c r="W2158" s="85">
        <v>0.63888888888888895</v>
      </c>
      <c r="X2158" s="86">
        <f t="shared" si="163"/>
        <v>0.14583333333333337</v>
      </c>
    </row>
    <row r="2159" spans="1:24" x14ac:dyDescent="0.3">
      <c r="A2159" s="44" t="s">
        <v>13092</v>
      </c>
      <c r="B2159" s="68" t="s">
        <v>13093</v>
      </c>
      <c r="C2159" s="2" t="s">
        <v>1</v>
      </c>
      <c r="D2159" s="2">
        <v>46</v>
      </c>
      <c r="E2159" s="6">
        <v>26938</v>
      </c>
      <c r="F2159" s="7">
        <v>44026.670694444445</v>
      </c>
      <c r="G2159" s="69" t="s">
        <v>4</v>
      </c>
      <c r="H2159" s="68">
        <v>1239</v>
      </c>
      <c r="I2159" s="93">
        <f t="shared" si="160"/>
        <v>12.39</v>
      </c>
      <c r="J2159" s="93">
        <v>3.49</v>
      </c>
      <c r="K2159" s="69">
        <v>100</v>
      </c>
      <c r="L2159" s="68">
        <v>397</v>
      </c>
      <c r="M2159" s="93">
        <f t="shared" si="161"/>
        <v>3.97</v>
      </c>
      <c r="N2159" s="93">
        <v>1.992</v>
      </c>
      <c r="O2159" s="69">
        <v>100</v>
      </c>
      <c r="P2159" s="181">
        <f t="shared" si="162"/>
        <v>3.1209068010075565</v>
      </c>
      <c r="Q2159" s="77" t="s">
        <v>11990</v>
      </c>
      <c r="V2159" s="84">
        <v>0.53680555555555554</v>
      </c>
      <c r="W2159" s="85">
        <v>0.67361111111111116</v>
      </c>
      <c r="X2159" s="86">
        <f t="shared" si="163"/>
        <v>0.13680555555555562</v>
      </c>
    </row>
    <row r="2160" spans="1:24" x14ac:dyDescent="0.3">
      <c r="A2160" s="44" t="s">
        <v>13094</v>
      </c>
      <c r="B2160" s="68" t="s">
        <v>13095</v>
      </c>
      <c r="C2160" s="2" t="s">
        <v>6</v>
      </c>
      <c r="D2160" s="2">
        <v>54</v>
      </c>
      <c r="E2160" s="6">
        <v>24043</v>
      </c>
      <c r="F2160" s="7">
        <v>44027.506018518521</v>
      </c>
      <c r="G2160" s="69" t="s">
        <v>4</v>
      </c>
      <c r="H2160" s="68">
        <v>1292</v>
      </c>
      <c r="I2160" s="93">
        <f t="shared" si="160"/>
        <v>13.05050505050505</v>
      </c>
      <c r="J2160" s="93">
        <v>3.403</v>
      </c>
      <c r="K2160" s="69">
        <v>99</v>
      </c>
      <c r="L2160" s="68">
        <v>343</v>
      </c>
      <c r="M2160" s="93">
        <f t="shared" si="161"/>
        <v>3.4646464646464645</v>
      </c>
      <c r="N2160" s="93">
        <v>1.722</v>
      </c>
      <c r="O2160" s="69">
        <v>99</v>
      </c>
      <c r="P2160" s="181">
        <f t="shared" si="162"/>
        <v>3.7667638483965016</v>
      </c>
      <c r="Q2160" s="77" t="s">
        <v>13096</v>
      </c>
      <c r="V2160" s="84">
        <v>0.37361111111111112</v>
      </c>
      <c r="W2160" s="85">
        <v>0.52083333333333337</v>
      </c>
      <c r="X2160" s="86">
        <f t="shared" si="163"/>
        <v>0.14722222222222225</v>
      </c>
    </row>
    <row r="2161" spans="1:24" x14ac:dyDescent="0.3">
      <c r="A2161" s="44" t="s">
        <v>13097</v>
      </c>
      <c r="B2161" s="68" t="s">
        <v>1456</v>
      </c>
      <c r="C2161" s="2" t="s">
        <v>1</v>
      </c>
      <c r="D2161" s="2">
        <v>48</v>
      </c>
      <c r="E2161" s="6">
        <v>26358</v>
      </c>
      <c r="F2161" s="7">
        <v>44027.530960648146</v>
      </c>
      <c r="G2161" s="69" t="s">
        <v>4</v>
      </c>
      <c r="H2161" s="68">
        <v>1459</v>
      </c>
      <c r="I2161" s="93">
        <f t="shared" si="160"/>
        <v>14.737373737373737</v>
      </c>
      <c r="J2161" s="93">
        <v>4.28</v>
      </c>
      <c r="K2161" s="69">
        <v>99</v>
      </c>
      <c r="L2161" s="68">
        <v>403</v>
      </c>
      <c r="M2161" s="93">
        <f t="shared" si="161"/>
        <v>4.0707070707070709</v>
      </c>
      <c r="N2161" s="93">
        <v>1.97</v>
      </c>
      <c r="O2161" s="69">
        <v>99</v>
      </c>
      <c r="P2161" s="181">
        <f t="shared" si="162"/>
        <v>3.6203473945409428</v>
      </c>
      <c r="Q2161" s="77" t="s">
        <v>13096</v>
      </c>
      <c r="V2161" s="84">
        <v>0.38680555555555557</v>
      </c>
      <c r="W2161" s="85">
        <v>0.53472222222222221</v>
      </c>
      <c r="X2161" s="86">
        <f t="shared" si="163"/>
        <v>0.14791666666666664</v>
      </c>
    </row>
    <row r="2162" spans="1:24" x14ac:dyDescent="0.3">
      <c r="A2162" s="44" t="s">
        <v>13098</v>
      </c>
      <c r="B2162" s="68" t="s">
        <v>13099</v>
      </c>
      <c r="C2162" s="2" t="s">
        <v>6</v>
      </c>
      <c r="D2162" s="2">
        <v>67</v>
      </c>
      <c r="E2162" s="6">
        <v>19509</v>
      </c>
      <c r="F2162" s="7">
        <v>44027.550891203704</v>
      </c>
      <c r="G2162" s="69" t="s">
        <v>4</v>
      </c>
      <c r="H2162" s="68">
        <v>1325</v>
      </c>
      <c r="I2162" s="93">
        <f t="shared" si="160"/>
        <v>13.25</v>
      </c>
      <c r="J2162" s="93">
        <v>3.6749999999999998</v>
      </c>
      <c r="K2162" s="69">
        <v>100</v>
      </c>
      <c r="L2162" s="68">
        <v>312</v>
      </c>
      <c r="M2162" s="93">
        <f t="shared" si="161"/>
        <v>3.12</v>
      </c>
      <c r="N2162" s="93">
        <v>1.849</v>
      </c>
      <c r="O2162" s="69">
        <v>100</v>
      </c>
      <c r="P2162" s="181">
        <f t="shared" si="162"/>
        <v>4.2467948717948714</v>
      </c>
      <c r="Q2162" s="77" t="s">
        <v>13096</v>
      </c>
      <c r="V2162" s="84">
        <v>0.39583333333333331</v>
      </c>
      <c r="W2162" s="85">
        <v>0.54861111111111105</v>
      </c>
      <c r="X2162" s="86">
        <f t="shared" si="163"/>
        <v>0.15277777777777773</v>
      </c>
    </row>
    <row r="2163" spans="1:24" x14ac:dyDescent="0.3">
      <c r="A2163" s="44" t="s">
        <v>13100</v>
      </c>
      <c r="B2163" s="68" t="s">
        <v>9777</v>
      </c>
      <c r="C2163" s="2" t="s">
        <v>6</v>
      </c>
      <c r="D2163" s="2">
        <v>60</v>
      </c>
      <c r="E2163" s="6">
        <v>22045</v>
      </c>
      <c r="F2163" s="7">
        <v>44027.565196759257</v>
      </c>
      <c r="G2163" s="69" t="s">
        <v>4</v>
      </c>
      <c r="H2163" s="68">
        <v>1528</v>
      </c>
      <c r="I2163" s="93">
        <f t="shared" si="160"/>
        <v>15.434343434343434</v>
      </c>
      <c r="J2163" s="93">
        <v>4.2649999999999997</v>
      </c>
      <c r="K2163" s="69">
        <v>99</v>
      </c>
      <c r="L2163" s="68">
        <v>548</v>
      </c>
      <c r="M2163" s="93">
        <f t="shared" si="161"/>
        <v>5.5353535353535355</v>
      </c>
      <c r="N2163" s="93">
        <v>2.4380000000000002</v>
      </c>
      <c r="O2163" s="69">
        <v>99</v>
      </c>
      <c r="P2163" s="181">
        <f t="shared" si="162"/>
        <v>2.7883211678832116</v>
      </c>
      <c r="Q2163" s="77" t="s">
        <v>13096</v>
      </c>
      <c r="V2163" s="84">
        <v>0.42499999999999999</v>
      </c>
      <c r="W2163" s="85">
        <v>0.56944444444444442</v>
      </c>
      <c r="X2163" s="86">
        <f t="shared" si="163"/>
        <v>0.14444444444444443</v>
      </c>
    </row>
    <row r="2164" spans="1:24" x14ac:dyDescent="0.3">
      <c r="A2164" s="44" t="s">
        <v>13101</v>
      </c>
      <c r="B2164" s="68" t="s">
        <v>7005</v>
      </c>
      <c r="C2164" s="2" t="s">
        <v>1</v>
      </c>
      <c r="D2164" s="2">
        <v>47</v>
      </c>
      <c r="E2164" s="6">
        <v>26694</v>
      </c>
      <c r="F2164" s="7">
        <v>44027.575682870367</v>
      </c>
      <c r="G2164" s="69" t="s">
        <v>4</v>
      </c>
      <c r="H2164" s="68">
        <v>991</v>
      </c>
      <c r="I2164" s="93">
        <f t="shared" si="160"/>
        <v>10.01010101010101</v>
      </c>
      <c r="J2164" s="93">
        <v>3.262</v>
      </c>
      <c r="K2164" s="69">
        <v>99</v>
      </c>
      <c r="L2164" s="68">
        <v>339</v>
      </c>
      <c r="M2164" s="93">
        <f t="shared" si="161"/>
        <v>3.4242424242424243</v>
      </c>
      <c r="N2164" s="93">
        <v>2.2090000000000001</v>
      </c>
      <c r="O2164" s="69">
        <v>99</v>
      </c>
      <c r="P2164" s="181">
        <f t="shared" si="162"/>
        <v>2.9233038348082596</v>
      </c>
      <c r="Q2164" s="77" t="s">
        <v>13096</v>
      </c>
      <c r="V2164" s="84">
        <v>0.4291666666666667</v>
      </c>
      <c r="W2164" s="85">
        <v>0.58333333333333337</v>
      </c>
      <c r="X2164" s="86">
        <f t="shared" si="163"/>
        <v>0.15416666666666667</v>
      </c>
    </row>
    <row r="2165" spans="1:24" x14ac:dyDescent="0.3">
      <c r="A2165" s="44" t="s">
        <v>13102</v>
      </c>
      <c r="B2165" s="68" t="s">
        <v>4591</v>
      </c>
      <c r="C2165" s="2" t="s">
        <v>1</v>
      </c>
      <c r="D2165" s="2">
        <v>57</v>
      </c>
      <c r="E2165" s="6">
        <v>23107</v>
      </c>
      <c r="F2165" s="7">
        <v>44027.59820601852</v>
      </c>
      <c r="G2165" s="69" t="s">
        <v>4</v>
      </c>
      <c r="H2165" s="68">
        <v>2020</v>
      </c>
      <c r="I2165" s="93">
        <f t="shared" si="160"/>
        <v>20.2</v>
      </c>
      <c r="J2165" s="93">
        <v>5.2629999999999999</v>
      </c>
      <c r="K2165" s="69">
        <v>100</v>
      </c>
      <c r="L2165" s="68">
        <v>295</v>
      </c>
      <c r="M2165" s="93">
        <f t="shared" si="161"/>
        <v>2.95</v>
      </c>
      <c r="N2165" s="93">
        <v>1.8</v>
      </c>
      <c r="O2165" s="69">
        <v>100</v>
      </c>
      <c r="P2165" s="181">
        <f t="shared" si="162"/>
        <v>6.8474576271186436</v>
      </c>
      <c r="Q2165" s="77" t="s">
        <v>13096</v>
      </c>
      <c r="V2165" s="84">
        <v>0.4201388888888889</v>
      </c>
      <c r="W2165" s="85">
        <v>0.59722222222222221</v>
      </c>
      <c r="X2165" s="86">
        <f t="shared" si="163"/>
        <v>0.17708333333333331</v>
      </c>
    </row>
    <row r="2166" spans="1:24" x14ac:dyDescent="0.3">
      <c r="A2166" s="44" t="s">
        <v>13103</v>
      </c>
      <c r="B2166" s="68" t="s">
        <v>7815</v>
      </c>
      <c r="C2166" s="2" t="s">
        <v>1</v>
      </c>
      <c r="D2166" s="2">
        <v>62</v>
      </c>
      <c r="E2166" s="6">
        <v>21128</v>
      </c>
      <c r="F2166" s="7">
        <v>44027.616759259261</v>
      </c>
      <c r="G2166" s="69" t="s">
        <v>4</v>
      </c>
      <c r="H2166" s="68">
        <v>1617</v>
      </c>
      <c r="I2166" s="93">
        <f t="shared" si="160"/>
        <v>16.333333333333332</v>
      </c>
      <c r="J2166" s="93">
        <v>4.2590000000000003</v>
      </c>
      <c r="K2166" s="69">
        <v>99</v>
      </c>
      <c r="L2166" s="68">
        <v>347</v>
      </c>
      <c r="M2166" s="93">
        <f t="shared" si="161"/>
        <v>3.5050505050505052</v>
      </c>
      <c r="N2166" s="93">
        <v>1.95</v>
      </c>
      <c r="O2166" s="69">
        <v>99</v>
      </c>
      <c r="P2166" s="181">
        <f t="shared" si="162"/>
        <v>4.6599423631123917</v>
      </c>
      <c r="Q2166" s="77" t="s">
        <v>11990</v>
      </c>
      <c r="V2166" s="84">
        <v>0.4513888888888889</v>
      </c>
      <c r="W2166" s="85">
        <v>0.61111111111111105</v>
      </c>
      <c r="X2166" s="86">
        <f t="shared" si="163"/>
        <v>0.15972222222222215</v>
      </c>
    </row>
    <row r="2167" spans="1:24" x14ac:dyDescent="0.3">
      <c r="A2167" s="44" t="s">
        <v>2978</v>
      </c>
      <c r="B2167" s="68" t="s">
        <v>234</v>
      </c>
      <c r="C2167" s="2" t="s">
        <v>1</v>
      </c>
      <c r="D2167" s="2">
        <v>47</v>
      </c>
      <c r="E2167" s="6">
        <v>26604</v>
      </c>
      <c r="F2167" s="7">
        <v>44027.626944444448</v>
      </c>
      <c r="G2167" s="69" t="s">
        <v>4</v>
      </c>
      <c r="H2167" s="68">
        <v>1616</v>
      </c>
      <c r="I2167" s="93">
        <f t="shared" si="160"/>
        <v>16.323232323232322</v>
      </c>
      <c r="J2167" s="93">
        <v>3.956</v>
      </c>
      <c r="K2167" s="69">
        <v>99</v>
      </c>
      <c r="L2167" s="68">
        <v>379</v>
      </c>
      <c r="M2167" s="93">
        <f t="shared" si="161"/>
        <v>3.8282828282828283</v>
      </c>
      <c r="N2167" s="93">
        <v>2.0510000000000002</v>
      </c>
      <c r="O2167" s="69">
        <v>99</v>
      </c>
      <c r="P2167" s="181">
        <f t="shared" si="162"/>
        <v>4.263852242744063</v>
      </c>
      <c r="Q2167" s="77" t="s">
        <v>11990</v>
      </c>
      <c r="V2167" s="84">
        <v>0.45555555555555555</v>
      </c>
      <c r="W2167" s="85">
        <v>0.63194444444444442</v>
      </c>
      <c r="X2167" s="86">
        <f t="shared" si="163"/>
        <v>0.17638888888888887</v>
      </c>
    </row>
    <row r="2168" spans="1:24" x14ac:dyDescent="0.3">
      <c r="A2168" s="44" t="s">
        <v>13104</v>
      </c>
      <c r="B2168" s="68" t="s">
        <v>7874</v>
      </c>
      <c r="C2168" s="2" t="s">
        <v>1</v>
      </c>
      <c r="D2168" s="2">
        <v>42</v>
      </c>
      <c r="E2168" s="6">
        <v>28377</v>
      </c>
      <c r="F2168" s="7">
        <v>44027.638564814813</v>
      </c>
      <c r="G2168" s="69" t="s">
        <v>4</v>
      </c>
      <c r="H2168" s="68">
        <v>987</v>
      </c>
      <c r="I2168" s="93">
        <f t="shared" si="160"/>
        <v>9.9696969696969688</v>
      </c>
      <c r="J2168" s="93">
        <v>3.1539999999999999</v>
      </c>
      <c r="K2168" s="69">
        <v>99</v>
      </c>
      <c r="L2168" s="68">
        <v>281</v>
      </c>
      <c r="M2168" s="93">
        <f t="shared" si="161"/>
        <v>2.8383838383838382</v>
      </c>
      <c r="N2168" s="93">
        <v>1.861</v>
      </c>
      <c r="O2168" s="69">
        <v>99</v>
      </c>
      <c r="P2168" s="181">
        <f t="shared" si="162"/>
        <v>3.5124555160142346</v>
      </c>
      <c r="Q2168" s="77" t="s">
        <v>11990</v>
      </c>
      <c r="V2168" s="84">
        <v>0.4861111111111111</v>
      </c>
      <c r="W2168" s="85">
        <v>0.64583333333333337</v>
      </c>
      <c r="X2168" s="86">
        <f t="shared" si="163"/>
        <v>0.15972222222222227</v>
      </c>
    </row>
    <row r="2169" spans="1:24" x14ac:dyDescent="0.3">
      <c r="A2169" s="44" t="s">
        <v>13105</v>
      </c>
      <c r="B2169" s="68" t="s">
        <v>6917</v>
      </c>
      <c r="C2169" s="2" t="s">
        <v>1</v>
      </c>
      <c r="D2169" s="2">
        <v>45</v>
      </c>
      <c r="E2169" s="6">
        <v>27435</v>
      </c>
      <c r="F2169" s="7">
        <v>44027.652037037034</v>
      </c>
      <c r="G2169" s="69" t="s">
        <v>4</v>
      </c>
      <c r="H2169" s="68">
        <v>1200</v>
      </c>
      <c r="I2169" s="93">
        <f t="shared" si="160"/>
        <v>12.121212121212121</v>
      </c>
      <c r="J2169" s="93">
        <v>3.351</v>
      </c>
      <c r="K2169" s="69">
        <v>99</v>
      </c>
      <c r="L2169" s="68">
        <v>313</v>
      </c>
      <c r="M2169" s="93">
        <f t="shared" si="161"/>
        <v>3.1616161616161618</v>
      </c>
      <c r="N2169" s="93">
        <v>1.53</v>
      </c>
      <c r="O2169" s="69">
        <v>99</v>
      </c>
      <c r="P2169" s="181">
        <f t="shared" si="162"/>
        <v>3.8338658146964852</v>
      </c>
      <c r="Q2169" s="77" t="s">
        <v>11990</v>
      </c>
      <c r="V2169" s="84">
        <v>0.50347222222222221</v>
      </c>
      <c r="W2169" s="85">
        <v>0.66666666666666663</v>
      </c>
      <c r="X2169" s="86">
        <f t="shared" si="163"/>
        <v>0.16319444444444442</v>
      </c>
    </row>
    <row r="2170" spans="1:24" x14ac:dyDescent="0.3">
      <c r="A2170" s="44" t="s">
        <v>2000</v>
      </c>
      <c r="B2170" s="68" t="s">
        <v>1573</v>
      </c>
      <c r="C2170" s="2" t="s">
        <v>6</v>
      </c>
      <c r="D2170" s="2">
        <v>60</v>
      </c>
      <c r="E2170" s="6">
        <v>21968</v>
      </c>
      <c r="F2170" s="7">
        <v>44028.514699074076</v>
      </c>
      <c r="G2170" s="69" t="s">
        <v>4</v>
      </c>
      <c r="H2170" s="68">
        <v>1896</v>
      </c>
      <c r="I2170" s="93">
        <f t="shared" si="160"/>
        <v>19.151515151515152</v>
      </c>
      <c r="J2170" s="93">
        <v>4.6980000000000004</v>
      </c>
      <c r="K2170" s="69">
        <v>99</v>
      </c>
      <c r="L2170" s="68">
        <v>362</v>
      </c>
      <c r="M2170" s="93">
        <f t="shared" si="161"/>
        <v>3.6565656565656566</v>
      </c>
      <c r="N2170" s="93">
        <v>1.6970000000000001</v>
      </c>
      <c r="O2170" s="69">
        <v>99</v>
      </c>
      <c r="P2170" s="181">
        <f t="shared" si="162"/>
        <v>5.2375690607734811</v>
      </c>
      <c r="Q2170" s="77" t="s">
        <v>11990</v>
      </c>
      <c r="V2170" s="84">
        <v>0.375</v>
      </c>
      <c r="W2170" s="85">
        <v>0.52083333333333337</v>
      </c>
      <c r="X2170" s="86">
        <f t="shared" si="163"/>
        <v>0.14583333333333337</v>
      </c>
    </row>
    <row r="2171" spans="1:24" x14ac:dyDescent="0.3">
      <c r="A2171" s="44" t="s">
        <v>2790</v>
      </c>
      <c r="B2171" s="68" t="s">
        <v>1648</v>
      </c>
      <c r="C2171" s="2" t="s">
        <v>1</v>
      </c>
      <c r="D2171" s="2">
        <v>38</v>
      </c>
      <c r="E2171" s="6">
        <v>29914</v>
      </c>
      <c r="F2171" s="7">
        <v>44028.524270833332</v>
      </c>
      <c r="G2171" s="69" t="s">
        <v>4</v>
      </c>
      <c r="H2171" s="68">
        <v>961</v>
      </c>
      <c r="I2171" s="93">
        <f t="shared" si="160"/>
        <v>9.7070707070707076</v>
      </c>
      <c r="J2171" s="93">
        <v>2.984</v>
      </c>
      <c r="K2171" s="69">
        <v>99</v>
      </c>
      <c r="L2171" s="68">
        <v>293</v>
      </c>
      <c r="M2171" s="93">
        <f t="shared" si="161"/>
        <v>2.9595959595959598</v>
      </c>
      <c r="N2171" s="93">
        <v>1.829</v>
      </c>
      <c r="O2171" s="69">
        <v>99</v>
      </c>
      <c r="P2171" s="181">
        <f t="shared" si="162"/>
        <v>3.2798634812286691</v>
      </c>
      <c r="Q2171" s="77" t="s">
        <v>11990</v>
      </c>
      <c r="V2171" s="84">
        <v>0.3840277777777778</v>
      </c>
      <c r="W2171" s="85">
        <v>0.52777777777777779</v>
      </c>
      <c r="X2171" s="86">
        <f t="shared" si="163"/>
        <v>0.14374999999999999</v>
      </c>
    </row>
    <row r="2172" spans="1:24" x14ac:dyDescent="0.3">
      <c r="A2172" s="44" t="s">
        <v>13106</v>
      </c>
      <c r="B2172" s="68" t="s">
        <v>8314</v>
      </c>
      <c r="C2172" s="2" t="s">
        <v>1</v>
      </c>
      <c r="D2172" s="2">
        <v>59</v>
      </c>
      <c r="E2172" s="6">
        <v>22265</v>
      </c>
      <c r="F2172" s="7">
        <v>44028.545601851853</v>
      </c>
      <c r="G2172" s="69" t="s">
        <v>4</v>
      </c>
      <c r="H2172" s="68">
        <v>1556</v>
      </c>
      <c r="I2172" s="93">
        <f t="shared" si="160"/>
        <v>15.56</v>
      </c>
      <c r="J2172" s="93">
        <v>4.2220000000000004</v>
      </c>
      <c r="K2172" s="69">
        <v>100</v>
      </c>
      <c r="L2172" s="68">
        <v>339</v>
      </c>
      <c r="M2172" s="93">
        <f t="shared" si="161"/>
        <v>3.39</v>
      </c>
      <c r="N2172" s="93">
        <v>1.752</v>
      </c>
      <c r="O2172" s="69">
        <v>100</v>
      </c>
      <c r="P2172" s="181">
        <f t="shared" si="162"/>
        <v>4.5899705014749266</v>
      </c>
      <c r="Q2172" s="77" t="s">
        <v>11990</v>
      </c>
      <c r="V2172" s="84">
        <v>0.39027777777777778</v>
      </c>
      <c r="W2172" s="85">
        <v>0.54861111111111105</v>
      </c>
      <c r="X2172" s="86">
        <f t="shared" si="163"/>
        <v>0.15833333333333327</v>
      </c>
    </row>
    <row r="2173" spans="1:24" x14ac:dyDescent="0.3">
      <c r="A2173" s="44" t="s">
        <v>13107</v>
      </c>
      <c r="B2173" s="68" t="s">
        <v>1248</v>
      </c>
      <c r="C2173" s="2" t="s">
        <v>1</v>
      </c>
      <c r="D2173" s="2">
        <v>44</v>
      </c>
      <c r="E2173" s="6">
        <v>27614</v>
      </c>
      <c r="F2173" s="7">
        <v>44028.556122685186</v>
      </c>
      <c r="G2173" s="69" t="s">
        <v>4</v>
      </c>
      <c r="H2173" s="68">
        <v>1447</v>
      </c>
      <c r="I2173" s="93">
        <f t="shared" si="160"/>
        <v>14.47</v>
      </c>
      <c r="J2173" s="93">
        <v>3.9430000000000001</v>
      </c>
      <c r="K2173" s="69">
        <v>100</v>
      </c>
      <c r="L2173" s="68">
        <v>310</v>
      </c>
      <c r="M2173" s="93">
        <f t="shared" si="161"/>
        <v>3.1</v>
      </c>
      <c r="N2173" s="93">
        <v>1.7490000000000001</v>
      </c>
      <c r="O2173" s="69">
        <v>100</v>
      </c>
      <c r="P2173" s="181">
        <f t="shared" si="162"/>
        <v>4.6677419354838712</v>
      </c>
      <c r="Q2173" s="77" t="s">
        <v>11990</v>
      </c>
      <c r="V2173" s="84">
        <v>0.41666666666666669</v>
      </c>
      <c r="W2173" s="85">
        <v>0.55902777777777779</v>
      </c>
      <c r="X2173" s="86">
        <f t="shared" si="163"/>
        <v>0.1423611111111111</v>
      </c>
    </row>
    <row r="2174" spans="1:24" x14ac:dyDescent="0.3">
      <c r="A2174" s="44" t="s">
        <v>13108</v>
      </c>
      <c r="B2174" s="68" t="s">
        <v>1479</v>
      </c>
      <c r="C2174" s="2" t="s">
        <v>1</v>
      </c>
      <c r="D2174" s="2">
        <v>66</v>
      </c>
      <c r="E2174" s="6">
        <v>19708</v>
      </c>
      <c r="F2174" s="7">
        <v>44028.566076388888</v>
      </c>
      <c r="G2174" s="69" t="s">
        <v>4</v>
      </c>
      <c r="H2174" s="68">
        <v>2083</v>
      </c>
      <c r="I2174" s="93">
        <f t="shared" si="160"/>
        <v>21.040404040404042</v>
      </c>
      <c r="J2174" s="93">
        <v>5.3929999999999998</v>
      </c>
      <c r="K2174" s="69">
        <v>99</v>
      </c>
      <c r="L2174" s="68">
        <v>610</v>
      </c>
      <c r="M2174" s="93">
        <f t="shared" si="161"/>
        <v>6.1616161616161618</v>
      </c>
      <c r="N2174" s="93">
        <v>2.3759999999999999</v>
      </c>
      <c r="O2174" s="69">
        <v>99</v>
      </c>
      <c r="P2174" s="181">
        <f t="shared" si="162"/>
        <v>3.4147540983606559</v>
      </c>
      <c r="Q2174" s="77" t="s">
        <v>11990</v>
      </c>
      <c r="V2174" s="84">
        <v>0.4284722222222222</v>
      </c>
      <c r="W2174" s="85">
        <v>0.56597222222222221</v>
      </c>
      <c r="X2174" s="86">
        <f t="shared" si="163"/>
        <v>0.13750000000000001</v>
      </c>
    </row>
    <row r="2175" spans="1:24" x14ac:dyDescent="0.3">
      <c r="A2175" s="44" t="s">
        <v>13109</v>
      </c>
      <c r="B2175" s="68" t="s">
        <v>391</v>
      </c>
      <c r="C2175" s="2" t="s">
        <v>1</v>
      </c>
      <c r="D2175" s="2">
        <v>41</v>
      </c>
      <c r="E2175" s="6">
        <v>28849</v>
      </c>
      <c r="F2175" s="7">
        <v>44028.577118055553</v>
      </c>
      <c r="G2175" s="69" t="s">
        <v>4</v>
      </c>
      <c r="H2175" s="68">
        <v>1027</v>
      </c>
      <c r="I2175" s="93">
        <f t="shared" si="160"/>
        <v>10.373737373737374</v>
      </c>
      <c r="J2175" s="93">
        <v>3.4830000000000001</v>
      </c>
      <c r="K2175" s="69">
        <v>99</v>
      </c>
      <c r="L2175" s="68">
        <v>414</v>
      </c>
      <c r="M2175" s="93">
        <f t="shared" si="161"/>
        <v>4.1818181818181817</v>
      </c>
      <c r="N2175" s="93">
        <v>1.881</v>
      </c>
      <c r="O2175" s="69">
        <v>99</v>
      </c>
      <c r="P2175" s="181">
        <f t="shared" si="162"/>
        <v>2.4806763285024154</v>
      </c>
      <c r="Q2175" s="77" t="s">
        <v>11926</v>
      </c>
      <c r="V2175" s="84">
        <v>0.4458333333333333</v>
      </c>
      <c r="W2175" s="85">
        <v>0.57986111111111105</v>
      </c>
      <c r="X2175" s="86">
        <f t="shared" si="163"/>
        <v>0.13402777777777775</v>
      </c>
    </row>
    <row r="2176" spans="1:24" x14ac:dyDescent="0.3">
      <c r="A2176" s="44" t="s">
        <v>13110</v>
      </c>
      <c r="B2176" s="68" t="s">
        <v>13111</v>
      </c>
      <c r="C2176" s="2" t="s">
        <v>1</v>
      </c>
      <c r="D2176" s="2">
        <v>74</v>
      </c>
      <c r="E2176" s="6">
        <v>16838</v>
      </c>
      <c r="F2176" s="7">
        <v>44028.604074074072</v>
      </c>
      <c r="G2176" s="69" t="s">
        <v>4</v>
      </c>
      <c r="H2176" s="68">
        <v>1673</v>
      </c>
      <c r="I2176" s="93">
        <f t="shared" si="160"/>
        <v>16.73</v>
      </c>
      <c r="J2176" s="93">
        <v>4.7160000000000002</v>
      </c>
      <c r="K2176" s="69">
        <v>100</v>
      </c>
      <c r="L2176" s="68">
        <v>477</v>
      </c>
      <c r="M2176" s="93">
        <f t="shared" si="161"/>
        <v>4.7699999999999996</v>
      </c>
      <c r="N2176" s="93">
        <v>1.9319999999999999</v>
      </c>
      <c r="O2176" s="69">
        <v>100</v>
      </c>
      <c r="P2176" s="181">
        <f t="shared" si="162"/>
        <v>3.5073375262054509</v>
      </c>
      <c r="Q2176" s="77" t="s">
        <v>11926</v>
      </c>
      <c r="V2176" s="84">
        <v>0.4548611111111111</v>
      </c>
      <c r="W2176" s="85">
        <v>0.60416666666666663</v>
      </c>
      <c r="X2176" s="86">
        <f t="shared" si="163"/>
        <v>0.14930555555555552</v>
      </c>
    </row>
    <row r="2177" spans="1:24" x14ac:dyDescent="0.3">
      <c r="A2177" s="44" t="s">
        <v>13112</v>
      </c>
      <c r="B2177" s="68" t="s">
        <v>735</v>
      </c>
      <c r="C2177" s="2" t="s">
        <v>1</v>
      </c>
      <c r="D2177" s="2">
        <v>40</v>
      </c>
      <c r="E2177" s="6">
        <v>29295</v>
      </c>
      <c r="F2177" s="7">
        <v>44028.61990740741</v>
      </c>
      <c r="G2177" s="69" t="s">
        <v>4</v>
      </c>
      <c r="H2177" s="68">
        <v>1317</v>
      </c>
      <c r="I2177" s="93">
        <f t="shared" si="160"/>
        <v>13.303030303030303</v>
      </c>
      <c r="J2177" s="93">
        <v>3.8159999999999998</v>
      </c>
      <c r="K2177" s="69">
        <v>99</v>
      </c>
      <c r="L2177" s="68">
        <v>402</v>
      </c>
      <c r="M2177" s="93">
        <f t="shared" si="161"/>
        <v>4.0606060606060606</v>
      </c>
      <c r="N2177" s="93">
        <v>1.851</v>
      </c>
      <c r="O2177" s="69">
        <v>99</v>
      </c>
      <c r="P2177" s="181">
        <f t="shared" si="162"/>
        <v>3.2761194029850746</v>
      </c>
      <c r="Q2177" s="77" t="s">
        <v>11926</v>
      </c>
      <c r="V2177" s="84">
        <v>0.47986111111111113</v>
      </c>
      <c r="W2177" s="85">
        <v>0.62152777777777779</v>
      </c>
      <c r="X2177" s="86">
        <f t="shared" si="163"/>
        <v>0.14166666666666666</v>
      </c>
    </row>
    <row r="2178" spans="1:24" x14ac:dyDescent="0.3">
      <c r="A2178" s="44" t="s">
        <v>13113</v>
      </c>
      <c r="B2178" s="68" t="s">
        <v>1980</v>
      </c>
      <c r="C2178" s="2" t="s">
        <v>1</v>
      </c>
      <c r="D2178" s="2">
        <v>44</v>
      </c>
      <c r="E2178" s="6">
        <v>27935</v>
      </c>
      <c r="F2178" s="7">
        <v>44028.630196759259</v>
      </c>
      <c r="G2178" s="69" t="s">
        <v>4</v>
      </c>
      <c r="H2178" s="68">
        <v>1043</v>
      </c>
      <c r="I2178" s="93">
        <f t="shared" si="160"/>
        <v>10.535353535353535</v>
      </c>
      <c r="J2178" s="93">
        <v>3.3690000000000002</v>
      </c>
      <c r="K2178" s="69">
        <v>99</v>
      </c>
      <c r="L2178" s="68">
        <v>200</v>
      </c>
      <c r="M2178" s="93">
        <f t="shared" si="161"/>
        <v>2.0202020202020203</v>
      </c>
      <c r="N2178" s="93">
        <v>1.355</v>
      </c>
      <c r="O2178" s="69">
        <v>99</v>
      </c>
      <c r="P2178" s="181">
        <f t="shared" si="162"/>
        <v>5.214999999999999</v>
      </c>
      <c r="Q2178" s="77" t="s">
        <v>11926</v>
      </c>
      <c r="V2178" s="84">
        <v>0.47013888888888888</v>
      </c>
      <c r="W2178" s="85">
        <v>0.63194444444444442</v>
      </c>
      <c r="X2178" s="86">
        <f t="shared" si="163"/>
        <v>0.16180555555555554</v>
      </c>
    </row>
    <row r="2179" spans="1:24" x14ac:dyDescent="0.3">
      <c r="A2179" s="44" t="s">
        <v>13114</v>
      </c>
      <c r="B2179" s="68" t="s">
        <v>6701</v>
      </c>
      <c r="C2179" s="2" t="s">
        <v>1</v>
      </c>
      <c r="D2179" s="2">
        <v>66</v>
      </c>
      <c r="E2179" s="6">
        <v>19717</v>
      </c>
      <c r="F2179" s="7">
        <v>44028.646423611113</v>
      </c>
      <c r="G2179" s="69" t="s">
        <v>4</v>
      </c>
      <c r="H2179" s="68">
        <v>1109</v>
      </c>
      <c r="I2179" s="93">
        <f t="shared" ref="I2179:I2242" si="164">H2179/K2179</f>
        <v>11.202020202020202</v>
      </c>
      <c r="J2179" s="93">
        <v>3.1040000000000001</v>
      </c>
      <c r="K2179" s="69">
        <v>99</v>
      </c>
      <c r="L2179" s="68">
        <v>343</v>
      </c>
      <c r="M2179" s="93">
        <f t="shared" ref="M2179:M2242" si="165">L2179/O2179</f>
        <v>3.4646464646464645</v>
      </c>
      <c r="N2179" s="93">
        <v>1.966</v>
      </c>
      <c r="O2179" s="69">
        <v>99</v>
      </c>
      <c r="P2179" s="181">
        <f t="shared" ref="P2179:P2242" si="166">I2179/M2179</f>
        <v>3.2332361516034989</v>
      </c>
      <c r="Q2179" s="77" t="s">
        <v>11926</v>
      </c>
      <c r="V2179" s="84">
        <v>0.49513888888888885</v>
      </c>
      <c r="W2179" s="85">
        <v>0.64583333333333337</v>
      </c>
      <c r="X2179" s="86">
        <f t="shared" ref="X2179:X2242" si="167">IF(AND(W2179&lt;&gt;0,V2179&lt;&gt;0),W2179-V2179,"No_data")</f>
        <v>0.15069444444444452</v>
      </c>
    </row>
    <row r="2180" spans="1:24" x14ac:dyDescent="0.3">
      <c r="A2180" s="44" t="s">
        <v>13115</v>
      </c>
      <c r="B2180" s="68" t="s">
        <v>13116</v>
      </c>
      <c r="C2180" s="2" t="s">
        <v>6</v>
      </c>
      <c r="D2180" s="2">
        <v>21</v>
      </c>
      <c r="E2180" s="6">
        <v>36191</v>
      </c>
      <c r="F2180" s="7">
        <v>44028.684629629628</v>
      </c>
      <c r="G2180" s="69" t="s">
        <v>4</v>
      </c>
      <c r="H2180" s="68">
        <v>658</v>
      </c>
      <c r="I2180" s="93">
        <f t="shared" si="164"/>
        <v>6.58</v>
      </c>
      <c r="J2180" s="93">
        <v>2.319</v>
      </c>
      <c r="K2180" s="69">
        <v>100</v>
      </c>
      <c r="L2180" s="68">
        <v>245</v>
      </c>
      <c r="M2180" s="93">
        <f t="shared" si="165"/>
        <v>2.4500000000000002</v>
      </c>
      <c r="N2180" s="93">
        <v>1.3879999999999999</v>
      </c>
      <c r="O2180" s="69">
        <v>100</v>
      </c>
      <c r="P2180" s="181">
        <f t="shared" si="166"/>
        <v>2.6857142857142855</v>
      </c>
      <c r="Q2180" s="77" t="s">
        <v>11926</v>
      </c>
      <c r="V2180" s="84">
        <v>0.51041666666666663</v>
      </c>
      <c r="W2180" s="85">
        <v>0.6875</v>
      </c>
      <c r="X2180" s="86">
        <f t="shared" si="167"/>
        <v>0.17708333333333337</v>
      </c>
    </row>
    <row r="2181" spans="1:24" x14ac:dyDescent="0.3">
      <c r="A2181" s="44" t="s">
        <v>13117</v>
      </c>
      <c r="B2181" s="68" t="s">
        <v>13118</v>
      </c>
      <c r="C2181" s="2" t="s">
        <v>1</v>
      </c>
      <c r="D2181" s="2">
        <v>48</v>
      </c>
      <c r="E2181" s="6">
        <v>26446</v>
      </c>
      <c r="F2181" s="7">
        <v>44029.517175925925</v>
      </c>
      <c r="G2181" s="69" t="s">
        <v>4</v>
      </c>
      <c r="H2181" s="68">
        <v>1302</v>
      </c>
      <c r="I2181" s="93">
        <f t="shared" si="164"/>
        <v>13.02</v>
      </c>
      <c r="J2181" s="93">
        <v>3.5590000000000002</v>
      </c>
      <c r="K2181" s="69">
        <v>100</v>
      </c>
      <c r="L2181" s="68">
        <v>322</v>
      </c>
      <c r="M2181" s="93">
        <f t="shared" si="165"/>
        <v>3.22</v>
      </c>
      <c r="N2181" s="93">
        <v>1.7609999999999999</v>
      </c>
      <c r="O2181" s="69">
        <v>100</v>
      </c>
      <c r="P2181" s="181">
        <f t="shared" si="166"/>
        <v>4.0434782608695645</v>
      </c>
      <c r="Q2181" s="77" t="s">
        <v>11926</v>
      </c>
      <c r="V2181" s="84">
        <v>0.37152777777777773</v>
      </c>
      <c r="W2181" s="85">
        <v>0.52083333333333337</v>
      </c>
      <c r="X2181" s="86">
        <f t="shared" si="167"/>
        <v>0.14930555555555564</v>
      </c>
    </row>
    <row r="2182" spans="1:24" x14ac:dyDescent="0.3">
      <c r="A2182" s="44" t="s">
        <v>13119</v>
      </c>
      <c r="B2182" s="68" t="s">
        <v>13120</v>
      </c>
      <c r="C2182" s="2" t="s">
        <v>6</v>
      </c>
      <c r="D2182" s="2">
        <v>76</v>
      </c>
      <c r="E2182" s="6">
        <v>16216</v>
      </c>
      <c r="F2182" s="7">
        <v>44029.531319444446</v>
      </c>
      <c r="G2182" s="69" t="s">
        <v>4</v>
      </c>
      <c r="H2182" s="68">
        <v>1783</v>
      </c>
      <c r="I2182" s="93">
        <f t="shared" si="164"/>
        <v>18.01010101010101</v>
      </c>
      <c r="J2182" s="93">
        <v>4.1390000000000002</v>
      </c>
      <c r="K2182" s="69">
        <v>99</v>
      </c>
      <c r="L2182" s="68">
        <v>794</v>
      </c>
      <c r="M2182" s="93">
        <f t="shared" si="165"/>
        <v>8.0202020202020208</v>
      </c>
      <c r="N2182" s="93">
        <v>3.01</v>
      </c>
      <c r="O2182" s="69">
        <v>99</v>
      </c>
      <c r="P2182" s="181">
        <f t="shared" si="166"/>
        <v>2.2455919395465993</v>
      </c>
      <c r="Q2182" s="77" t="s">
        <v>11926</v>
      </c>
      <c r="V2182" s="84">
        <v>0.39444444444444443</v>
      </c>
      <c r="W2182" s="85">
        <v>0.53472222222222221</v>
      </c>
      <c r="X2182" s="86">
        <f t="shared" si="167"/>
        <v>0.14027777777777778</v>
      </c>
    </row>
    <row r="2183" spans="1:24" x14ac:dyDescent="0.3">
      <c r="A2183" s="44" t="s">
        <v>3534</v>
      </c>
      <c r="B2183" s="68" t="s">
        <v>49</v>
      </c>
      <c r="C2183" s="2" t="s">
        <v>1</v>
      </c>
      <c r="D2183" s="2">
        <v>41</v>
      </c>
      <c r="E2183" s="6">
        <v>29052</v>
      </c>
      <c r="F2183" s="7">
        <v>44029.547719907408</v>
      </c>
      <c r="G2183" s="69" t="s">
        <v>4</v>
      </c>
      <c r="H2183" s="68">
        <v>1417</v>
      </c>
      <c r="I2183" s="93">
        <f t="shared" si="164"/>
        <v>14.313131313131313</v>
      </c>
      <c r="J2183" s="93">
        <v>3.843</v>
      </c>
      <c r="K2183" s="69">
        <v>99</v>
      </c>
      <c r="L2183" s="68">
        <v>409</v>
      </c>
      <c r="M2183" s="93">
        <f t="shared" si="165"/>
        <v>4.1313131313131315</v>
      </c>
      <c r="N2183" s="93">
        <v>1.877</v>
      </c>
      <c r="O2183" s="69">
        <v>99</v>
      </c>
      <c r="P2183" s="181">
        <f t="shared" si="166"/>
        <v>3.4645476772616135</v>
      </c>
      <c r="Q2183" s="77" t="s">
        <v>11926</v>
      </c>
      <c r="V2183" s="84">
        <v>0.40833333333333338</v>
      </c>
      <c r="W2183" s="85">
        <v>0.54861111111111105</v>
      </c>
      <c r="X2183" s="86">
        <f t="shared" si="167"/>
        <v>0.14027777777777767</v>
      </c>
    </row>
    <row r="2184" spans="1:24" x14ac:dyDescent="0.3">
      <c r="A2184" s="44" t="s">
        <v>13121</v>
      </c>
      <c r="B2184" s="68" t="s">
        <v>1736</v>
      </c>
      <c r="C2184" s="2" t="s">
        <v>1</v>
      </c>
      <c r="D2184" s="2">
        <v>52</v>
      </c>
      <c r="E2184" s="6">
        <v>24898</v>
      </c>
      <c r="F2184" s="7">
        <v>44029.560300925928</v>
      </c>
      <c r="G2184" s="69" t="s">
        <v>4</v>
      </c>
      <c r="H2184" s="68">
        <v>2055</v>
      </c>
      <c r="I2184" s="93">
        <f t="shared" si="164"/>
        <v>20.757575757575758</v>
      </c>
      <c r="J2184" s="93">
        <v>5.5880000000000001</v>
      </c>
      <c r="K2184" s="69">
        <v>99</v>
      </c>
      <c r="L2184" s="68">
        <v>490</v>
      </c>
      <c r="M2184" s="93">
        <f t="shared" si="165"/>
        <v>4.9494949494949498</v>
      </c>
      <c r="N2184" s="93">
        <v>2.7269999999999999</v>
      </c>
      <c r="O2184" s="69">
        <v>99</v>
      </c>
      <c r="P2184" s="181">
        <f t="shared" si="166"/>
        <v>4.1938775510204076</v>
      </c>
      <c r="Q2184" s="77" t="s">
        <v>11926</v>
      </c>
      <c r="V2184" s="84">
        <v>0.41875000000000001</v>
      </c>
      <c r="W2184" s="85">
        <v>0.56944444444444442</v>
      </c>
      <c r="X2184" s="86">
        <f t="shared" si="167"/>
        <v>0.15069444444444441</v>
      </c>
    </row>
    <row r="2185" spans="1:24" x14ac:dyDescent="0.3">
      <c r="A2185" s="44" t="s">
        <v>13122</v>
      </c>
      <c r="B2185" s="68" t="s">
        <v>13123</v>
      </c>
      <c r="C2185" s="2" t="s">
        <v>6</v>
      </c>
      <c r="D2185" s="2">
        <v>24</v>
      </c>
      <c r="E2185" s="6">
        <v>35050</v>
      </c>
      <c r="F2185" s="7">
        <v>44029.583298611113</v>
      </c>
      <c r="G2185" s="69" t="s">
        <v>4</v>
      </c>
      <c r="H2185" s="68">
        <v>889</v>
      </c>
      <c r="I2185" s="93">
        <f t="shared" si="164"/>
        <v>8.9797979797979792</v>
      </c>
      <c r="J2185" s="93">
        <v>3.11</v>
      </c>
      <c r="K2185" s="69">
        <v>99</v>
      </c>
      <c r="L2185" s="68">
        <v>510</v>
      </c>
      <c r="M2185" s="93">
        <f t="shared" si="165"/>
        <v>5.1515151515151514</v>
      </c>
      <c r="N2185" s="93">
        <v>2.4260000000000002</v>
      </c>
      <c r="O2185" s="69">
        <v>99</v>
      </c>
      <c r="P2185" s="181">
        <f t="shared" si="166"/>
        <v>1.7431372549019608</v>
      </c>
      <c r="Q2185" s="77" t="s">
        <v>11926</v>
      </c>
      <c r="V2185" s="84">
        <v>0.45833333333333331</v>
      </c>
      <c r="W2185" s="85">
        <v>0.59722222222222221</v>
      </c>
      <c r="X2185" s="86">
        <f t="shared" si="167"/>
        <v>0.1388888888888889</v>
      </c>
    </row>
    <row r="2186" spans="1:24" x14ac:dyDescent="0.3">
      <c r="A2186" s="44" t="s">
        <v>13124</v>
      </c>
      <c r="B2186" s="68" t="s">
        <v>8242</v>
      </c>
      <c r="C2186" s="2" t="s">
        <v>1</v>
      </c>
      <c r="D2186" s="2">
        <v>62</v>
      </c>
      <c r="E2186" s="6">
        <v>21246</v>
      </c>
      <c r="F2186" s="7">
        <v>44029.601689814815</v>
      </c>
      <c r="G2186" s="69" t="s">
        <v>4</v>
      </c>
      <c r="H2186" s="68">
        <v>1854</v>
      </c>
      <c r="I2186" s="93">
        <f t="shared" si="164"/>
        <v>18.727272727272727</v>
      </c>
      <c r="J2186" s="93">
        <v>4.4349999999999996</v>
      </c>
      <c r="K2186" s="69">
        <v>99</v>
      </c>
      <c r="L2186" s="68">
        <v>708</v>
      </c>
      <c r="M2186" s="93">
        <f t="shared" si="165"/>
        <v>7.1515151515151514</v>
      </c>
      <c r="N2186" s="93">
        <v>2.746</v>
      </c>
      <c r="O2186" s="69">
        <v>99</v>
      </c>
      <c r="P2186" s="181">
        <f t="shared" si="166"/>
        <v>2.6186440677966103</v>
      </c>
      <c r="Q2186" s="77" t="s">
        <v>11926</v>
      </c>
      <c r="V2186" s="84">
        <v>0.47569444444444442</v>
      </c>
      <c r="W2186" s="85">
        <v>0.61805555555555558</v>
      </c>
      <c r="X2186" s="86">
        <f t="shared" si="167"/>
        <v>0.14236111111111116</v>
      </c>
    </row>
    <row r="2187" spans="1:24" x14ac:dyDescent="0.3">
      <c r="A2187" s="44" t="s">
        <v>13125</v>
      </c>
      <c r="B2187" s="68" t="s">
        <v>1395</v>
      </c>
      <c r="C2187" s="2" t="s">
        <v>1</v>
      </c>
      <c r="D2187" s="2">
        <v>49</v>
      </c>
      <c r="E2187" s="6">
        <v>26002</v>
      </c>
      <c r="F2187" s="7">
        <v>44029.62572916667</v>
      </c>
      <c r="G2187" s="69" t="s">
        <v>4</v>
      </c>
      <c r="H2187" s="68">
        <v>1378</v>
      </c>
      <c r="I2187" s="93">
        <f t="shared" si="164"/>
        <v>13.919191919191919</v>
      </c>
      <c r="J2187" s="93">
        <v>3.7949999999999999</v>
      </c>
      <c r="K2187" s="69">
        <v>99</v>
      </c>
      <c r="L2187" s="68">
        <v>393</v>
      </c>
      <c r="M2187" s="93">
        <f t="shared" si="165"/>
        <v>3.9696969696969697</v>
      </c>
      <c r="N2187" s="93">
        <v>1.9510000000000001</v>
      </c>
      <c r="O2187" s="69">
        <v>99</v>
      </c>
      <c r="P2187" s="181">
        <f t="shared" si="166"/>
        <v>3.506361323155216</v>
      </c>
      <c r="Q2187" s="77" t="s">
        <v>12101</v>
      </c>
      <c r="V2187" s="84">
        <v>0.4861111111111111</v>
      </c>
      <c r="W2187" s="85">
        <v>0.63194444444444442</v>
      </c>
      <c r="X2187" s="86">
        <f t="shared" si="167"/>
        <v>0.14583333333333331</v>
      </c>
    </row>
    <row r="2188" spans="1:24" x14ac:dyDescent="0.3">
      <c r="A2188" s="44" t="s">
        <v>3489</v>
      </c>
      <c r="B2188" s="68" t="s">
        <v>1970</v>
      </c>
      <c r="C2188" s="2" t="s">
        <v>1</v>
      </c>
      <c r="D2188" s="2">
        <v>56</v>
      </c>
      <c r="E2188" s="6">
        <v>23217</v>
      </c>
      <c r="F2188" s="7">
        <v>44029.638993055552</v>
      </c>
      <c r="G2188" s="69" t="s">
        <v>4</v>
      </c>
      <c r="H2188" s="68">
        <v>2141</v>
      </c>
      <c r="I2188" s="93">
        <f t="shared" si="164"/>
        <v>21.41</v>
      </c>
      <c r="J2188" s="93">
        <v>4.9710000000000001</v>
      </c>
      <c r="K2188" s="69">
        <v>100</v>
      </c>
      <c r="L2188" s="68">
        <v>500</v>
      </c>
      <c r="M2188" s="93">
        <f t="shared" si="165"/>
        <v>5</v>
      </c>
      <c r="N2188" s="93">
        <v>2.4449999999999998</v>
      </c>
      <c r="O2188" s="69">
        <v>100</v>
      </c>
      <c r="P2188" s="181">
        <f t="shared" si="166"/>
        <v>4.282</v>
      </c>
      <c r="Q2188" s="77" t="s">
        <v>12101</v>
      </c>
      <c r="V2188" s="84">
        <v>0.49444444444444446</v>
      </c>
      <c r="W2188" s="85">
        <v>0.64583333333333337</v>
      </c>
      <c r="X2188" s="86">
        <f t="shared" si="167"/>
        <v>0.15138888888888891</v>
      </c>
    </row>
    <row r="2189" spans="1:24" x14ac:dyDescent="0.3">
      <c r="A2189" s="44" t="s">
        <v>13126</v>
      </c>
      <c r="B2189" s="68" t="s">
        <v>6510</v>
      </c>
      <c r="C2189" s="2" t="s">
        <v>1</v>
      </c>
      <c r="D2189" s="2">
        <v>68</v>
      </c>
      <c r="E2189" s="6">
        <v>18945</v>
      </c>
      <c r="F2189" s="7">
        <v>44029.648726851854</v>
      </c>
      <c r="G2189" s="69" t="s">
        <v>4</v>
      </c>
      <c r="H2189" s="68">
        <v>2358</v>
      </c>
      <c r="I2189" s="93">
        <f t="shared" si="164"/>
        <v>23.818181818181817</v>
      </c>
      <c r="J2189" s="93">
        <v>4.9180000000000001</v>
      </c>
      <c r="K2189" s="69">
        <v>99</v>
      </c>
      <c r="L2189" s="68">
        <v>434</v>
      </c>
      <c r="M2189" s="93">
        <f t="shared" si="165"/>
        <v>4.3838383838383841</v>
      </c>
      <c r="N2189" s="93">
        <v>2.1749999999999998</v>
      </c>
      <c r="O2189" s="69">
        <v>99</v>
      </c>
      <c r="P2189" s="181">
        <f t="shared" si="166"/>
        <v>5.4331797235023034</v>
      </c>
      <c r="Q2189" s="77" t="s">
        <v>12101</v>
      </c>
      <c r="V2189" s="84">
        <v>0.50347222222222221</v>
      </c>
      <c r="W2189" s="85">
        <v>0.66666666666666663</v>
      </c>
      <c r="X2189" s="86">
        <f t="shared" si="167"/>
        <v>0.16319444444444442</v>
      </c>
    </row>
    <row r="2190" spans="1:24" x14ac:dyDescent="0.3">
      <c r="A2190" s="44" t="s">
        <v>2002</v>
      </c>
      <c r="B2190" s="68" t="s">
        <v>238</v>
      </c>
      <c r="C2190" s="2" t="s">
        <v>1</v>
      </c>
      <c r="D2190" s="2">
        <v>48</v>
      </c>
      <c r="E2190" s="6">
        <v>26331</v>
      </c>
      <c r="F2190" s="7">
        <v>44029.675810185188</v>
      </c>
      <c r="G2190" s="69" t="s">
        <v>4</v>
      </c>
      <c r="H2190" s="68">
        <v>1309</v>
      </c>
      <c r="I2190" s="93">
        <f t="shared" si="164"/>
        <v>13.09</v>
      </c>
      <c r="J2190" s="93">
        <v>3.5880000000000001</v>
      </c>
      <c r="K2190" s="69">
        <v>100</v>
      </c>
      <c r="L2190" s="68">
        <v>370</v>
      </c>
      <c r="M2190" s="93">
        <f t="shared" si="165"/>
        <v>3.7</v>
      </c>
      <c r="N2190" s="93">
        <v>1.7490000000000001</v>
      </c>
      <c r="O2190" s="69">
        <v>100</v>
      </c>
      <c r="P2190" s="181">
        <f t="shared" si="166"/>
        <v>3.5378378378378375</v>
      </c>
      <c r="Q2190" s="77" t="s">
        <v>12101</v>
      </c>
      <c r="V2190" s="84">
        <v>0.50624999999999998</v>
      </c>
      <c r="W2190" s="85">
        <v>0.68055555555555547</v>
      </c>
      <c r="X2190" s="86">
        <f t="shared" si="167"/>
        <v>0.17430555555555549</v>
      </c>
    </row>
    <row r="2191" spans="1:24" x14ac:dyDescent="0.3">
      <c r="A2191" s="44" t="s">
        <v>13127</v>
      </c>
      <c r="B2191" s="68" t="s">
        <v>13128</v>
      </c>
      <c r="C2191" s="2" t="s">
        <v>1</v>
      </c>
      <c r="D2191" s="2">
        <v>60</v>
      </c>
      <c r="E2191" s="6">
        <v>21848</v>
      </c>
      <c r="F2191" s="7">
        <v>44032.521157407406</v>
      </c>
      <c r="G2191" s="69" t="s">
        <v>4</v>
      </c>
      <c r="H2191" s="68">
        <v>2188</v>
      </c>
      <c r="I2191" s="93">
        <f t="shared" si="164"/>
        <v>22.1010101010101</v>
      </c>
      <c r="J2191" s="93">
        <v>4.931</v>
      </c>
      <c r="K2191" s="69">
        <v>99</v>
      </c>
      <c r="L2191" s="68">
        <v>379</v>
      </c>
      <c r="M2191" s="93">
        <f t="shared" si="165"/>
        <v>3.8282828282828283</v>
      </c>
      <c r="N2191" s="93">
        <v>1.879</v>
      </c>
      <c r="O2191" s="69">
        <v>99</v>
      </c>
      <c r="P2191" s="181">
        <f t="shared" si="166"/>
        <v>5.7730870712401057</v>
      </c>
      <c r="Q2191" s="77" t="s">
        <v>12101</v>
      </c>
      <c r="V2191" s="84">
        <v>0.37291666666666662</v>
      </c>
      <c r="W2191" s="85">
        <v>0.52083333333333337</v>
      </c>
      <c r="X2191" s="86">
        <f t="shared" si="167"/>
        <v>0.14791666666666675</v>
      </c>
    </row>
    <row r="2192" spans="1:24" x14ac:dyDescent="0.3">
      <c r="A2192" s="44" t="s">
        <v>13129</v>
      </c>
      <c r="B2192" s="68" t="s">
        <v>13130</v>
      </c>
      <c r="C2192" s="2" t="s">
        <v>6</v>
      </c>
      <c r="D2192" s="2">
        <v>54</v>
      </c>
      <c r="E2192" s="6">
        <v>24051</v>
      </c>
      <c r="F2192" s="7">
        <v>44032.531550925924</v>
      </c>
      <c r="G2192" s="69" t="s">
        <v>4</v>
      </c>
      <c r="H2192" s="68">
        <v>1088</v>
      </c>
      <c r="I2192" s="93">
        <f t="shared" si="164"/>
        <v>10.98989898989899</v>
      </c>
      <c r="J2192" s="93">
        <v>3.1309999999999998</v>
      </c>
      <c r="K2192" s="69">
        <v>99</v>
      </c>
      <c r="L2192" s="68">
        <v>356</v>
      </c>
      <c r="M2192" s="93">
        <f t="shared" si="165"/>
        <v>3.595959595959596</v>
      </c>
      <c r="N2192" s="93">
        <v>1.974</v>
      </c>
      <c r="O2192" s="69">
        <v>99</v>
      </c>
      <c r="P2192" s="181">
        <f t="shared" si="166"/>
        <v>3.0561797752808988</v>
      </c>
      <c r="Q2192" s="77" t="s">
        <v>12101</v>
      </c>
      <c r="V2192" s="84">
        <v>0.36319444444444443</v>
      </c>
      <c r="W2192" s="85">
        <v>0.53472222222222221</v>
      </c>
      <c r="X2192" s="86">
        <f t="shared" si="167"/>
        <v>0.17152777777777778</v>
      </c>
    </row>
    <row r="2193" spans="1:24" x14ac:dyDescent="0.3">
      <c r="A2193" s="44" t="s">
        <v>13131</v>
      </c>
      <c r="B2193" s="68" t="s">
        <v>5681</v>
      </c>
      <c r="C2193" s="2" t="s">
        <v>1</v>
      </c>
      <c r="D2193" s="2">
        <v>71</v>
      </c>
      <c r="E2193" s="6">
        <v>17939</v>
      </c>
      <c r="F2193" s="7">
        <v>44032.544849537036</v>
      </c>
      <c r="G2193" s="69" t="s">
        <v>4</v>
      </c>
      <c r="H2193" s="68">
        <v>2006</v>
      </c>
      <c r="I2193" s="93">
        <f t="shared" si="164"/>
        <v>20.059999999999999</v>
      </c>
      <c r="J2193" s="93">
        <v>4.53</v>
      </c>
      <c r="K2193" s="69">
        <v>100</v>
      </c>
      <c r="L2193" s="68">
        <v>593</v>
      </c>
      <c r="M2193" s="93">
        <f t="shared" si="165"/>
        <v>5.93</v>
      </c>
      <c r="N2193" s="93">
        <v>2.3839999999999999</v>
      </c>
      <c r="O2193" s="69">
        <v>100</v>
      </c>
      <c r="P2193" s="181">
        <f t="shared" si="166"/>
        <v>3.3827993254637434</v>
      </c>
      <c r="Q2193" s="77" t="s">
        <v>13034</v>
      </c>
      <c r="V2193" s="84">
        <v>0.40069444444444446</v>
      </c>
      <c r="W2193" s="85">
        <v>0.54861111111111105</v>
      </c>
      <c r="X2193" s="86">
        <f t="shared" si="167"/>
        <v>0.14791666666666659</v>
      </c>
    </row>
    <row r="2194" spans="1:24" x14ac:dyDescent="0.3">
      <c r="A2194" s="44" t="s">
        <v>13132</v>
      </c>
      <c r="B2194" s="68" t="s">
        <v>455</v>
      </c>
      <c r="C2194" s="2" t="s">
        <v>1</v>
      </c>
      <c r="D2194" s="2">
        <v>49</v>
      </c>
      <c r="E2194" s="6">
        <v>26058</v>
      </c>
      <c r="F2194" s="7">
        <v>44032.555104166669</v>
      </c>
      <c r="G2194" s="69" t="s">
        <v>4</v>
      </c>
      <c r="H2194" s="68">
        <v>1559</v>
      </c>
      <c r="I2194" s="93">
        <f t="shared" si="164"/>
        <v>15.59</v>
      </c>
      <c r="J2194" s="93">
        <v>3.9750000000000001</v>
      </c>
      <c r="K2194" s="69">
        <v>100</v>
      </c>
      <c r="L2194" s="68">
        <v>477</v>
      </c>
      <c r="M2194" s="93">
        <f t="shared" si="165"/>
        <v>4.7699999999999996</v>
      </c>
      <c r="N2194" s="93">
        <v>2.5339999999999998</v>
      </c>
      <c r="O2194" s="69">
        <v>100</v>
      </c>
      <c r="P2194" s="181">
        <f t="shared" si="166"/>
        <v>3.2683438155136271</v>
      </c>
      <c r="Q2194" s="77" t="s">
        <v>13034</v>
      </c>
      <c r="V2194" s="84">
        <v>0.42291666666666666</v>
      </c>
      <c r="W2194" s="85">
        <v>0.55555555555555558</v>
      </c>
      <c r="X2194" s="86">
        <f t="shared" si="167"/>
        <v>0.13263888888888892</v>
      </c>
    </row>
    <row r="2195" spans="1:24" x14ac:dyDescent="0.3">
      <c r="A2195" s="44" t="s">
        <v>13133</v>
      </c>
      <c r="B2195" s="68" t="s">
        <v>8594</v>
      </c>
      <c r="C2195" s="2" t="s">
        <v>1</v>
      </c>
      <c r="D2195" s="2">
        <v>42</v>
      </c>
      <c r="E2195" s="6">
        <v>28559</v>
      </c>
      <c r="F2195" s="7">
        <v>44032.581423611111</v>
      </c>
      <c r="G2195" s="69" t="s">
        <v>4</v>
      </c>
      <c r="H2195" s="68">
        <v>1811</v>
      </c>
      <c r="I2195" s="93">
        <f t="shared" si="164"/>
        <v>18.292929292929294</v>
      </c>
      <c r="J2195" s="93">
        <v>4.7450000000000001</v>
      </c>
      <c r="K2195" s="69">
        <v>99</v>
      </c>
      <c r="L2195" s="68">
        <v>271</v>
      </c>
      <c r="M2195" s="93">
        <f t="shared" si="165"/>
        <v>2.7373737373737375</v>
      </c>
      <c r="N2195" s="93">
        <v>1.7</v>
      </c>
      <c r="O2195" s="69">
        <v>99</v>
      </c>
      <c r="P2195" s="181">
        <f t="shared" si="166"/>
        <v>6.682656826568266</v>
      </c>
      <c r="Q2195" s="77" t="s">
        <v>13034</v>
      </c>
      <c r="V2195" s="84">
        <v>0.42638888888888887</v>
      </c>
      <c r="W2195" s="85">
        <v>0.58333333333333337</v>
      </c>
      <c r="X2195" s="86">
        <f t="shared" si="167"/>
        <v>0.1569444444444445</v>
      </c>
    </row>
    <row r="2196" spans="1:24" x14ac:dyDescent="0.3">
      <c r="A2196" s="44" t="s">
        <v>13134</v>
      </c>
      <c r="B2196" s="68" t="s">
        <v>13135</v>
      </c>
      <c r="C2196" s="2" t="s">
        <v>6</v>
      </c>
      <c r="D2196" s="2">
        <v>65</v>
      </c>
      <c r="E2196" s="6">
        <v>19950</v>
      </c>
      <c r="F2196" s="7">
        <v>44032.592858796299</v>
      </c>
      <c r="G2196" s="69" t="s">
        <v>4</v>
      </c>
      <c r="H2196" s="68">
        <v>1304</v>
      </c>
      <c r="I2196" s="93">
        <f t="shared" si="164"/>
        <v>13.171717171717171</v>
      </c>
      <c r="J2196" s="93">
        <v>3.5659999999999998</v>
      </c>
      <c r="K2196" s="69">
        <v>99</v>
      </c>
      <c r="L2196" s="68">
        <v>561</v>
      </c>
      <c r="M2196" s="93">
        <f t="shared" si="165"/>
        <v>5.666666666666667</v>
      </c>
      <c r="N2196" s="93">
        <v>2.25</v>
      </c>
      <c r="O2196" s="69">
        <v>99</v>
      </c>
      <c r="P2196" s="181">
        <f t="shared" si="166"/>
        <v>2.3244206773618536</v>
      </c>
      <c r="Q2196" s="77" t="s">
        <v>13034</v>
      </c>
      <c r="V2196" s="84">
        <v>0.44166666666666665</v>
      </c>
      <c r="W2196" s="85">
        <v>0.59375</v>
      </c>
      <c r="X2196" s="86">
        <f t="shared" si="167"/>
        <v>0.15208333333333335</v>
      </c>
    </row>
    <row r="2197" spans="1:24" x14ac:dyDescent="0.3">
      <c r="A2197" s="44" t="s">
        <v>11588</v>
      </c>
      <c r="B2197" s="68" t="s">
        <v>10596</v>
      </c>
      <c r="C2197" s="2" t="s">
        <v>1</v>
      </c>
      <c r="D2197" s="2">
        <v>63</v>
      </c>
      <c r="E2197" s="6">
        <v>20960</v>
      </c>
      <c r="F2197" s="7">
        <v>44032.605983796297</v>
      </c>
      <c r="G2197" s="69" t="s">
        <v>4</v>
      </c>
      <c r="H2197" s="68">
        <v>2862</v>
      </c>
      <c r="I2197" s="93">
        <f t="shared" si="164"/>
        <v>28.90909090909091</v>
      </c>
      <c r="J2197" s="93">
        <v>5.3259999999999996</v>
      </c>
      <c r="K2197" s="69">
        <v>99</v>
      </c>
      <c r="L2197" s="68">
        <v>557</v>
      </c>
      <c r="M2197" s="93">
        <f t="shared" si="165"/>
        <v>5.6262626262626263</v>
      </c>
      <c r="N2197" s="93">
        <v>2.46</v>
      </c>
      <c r="O2197" s="69">
        <v>99</v>
      </c>
      <c r="P2197" s="181">
        <f t="shared" si="166"/>
        <v>5.138240574506284</v>
      </c>
      <c r="Q2197" s="77" t="s">
        <v>13034</v>
      </c>
      <c r="V2197" s="84">
        <v>0.45</v>
      </c>
      <c r="W2197" s="85">
        <v>0.64930555555555558</v>
      </c>
      <c r="X2197" s="86">
        <f t="shared" si="167"/>
        <v>0.19930555555555557</v>
      </c>
    </row>
    <row r="2198" spans="1:24" x14ac:dyDescent="0.3">
      <c r="A2198" s="44" t="s">
        <v>3101</v>
      </c>
      <c r="B2198" s="68" t="s">
        <v>925</v>
      </c>
      <c r="C2198" s="2" t="s">
        <v>1</v>
      </c>
      <c r="D2198" s="2">
        <v>59</v>
      </c>
      <c r="E2198" s="6">
        <v>22240</v>
      </c>
      <c r="F2198" s="7">
        <v>44032.620185185187</v>
      </c>
      <c r="G2198" s="69" t="s">
        <v>4</v>
      </c>
      <c r="H2198" s="68">
        <v>1730</v>
      </c>
      <c r="I2198" s="93">
        <f t="shared" si="164"/>
        <v>17.474747474747474</v>
      </c>
      <c r="J2198" s="93">
        <v>4.5179999999999998</v>
      </c>
      <c r="K2198" s="69">
        <v>99</v>
      </c>
      <c r="L2198" s="68">
        <v>371</v>
      </c>
      <c r="M2198" s="93">
        <f t="shared" si="165"/>
        <v>3.7474747474747474</v>
      </c>
      <c r="N2198" s="93">
        <v>2.0419999999999998</v>
      </c>
      <c r="O2198" s="69">
        <v>99</v>
      </c>
      <c r="P2198" s="181">
        <f t="shared" si="166"/>
        <v>4.6630727762803232</v>
      </c>
      <c r="Q2198" s="77" t="s">
        <v>13034</v>
      </c>
      <c r="V2198" s="84">
        <v>0.46736111111111112</v>
      </c>
      <c r="W2198" s="85">
        <v>0.62152777777777779</v>
      </c>
      <c r="X2198" s="86">
        <f t="shared" si="167"/>
        <v>0.15416666666666667</v>
      </c>
    </row>
    <row r="2199" spans="1:24" x14ac:dyDescent="0.3">
      <c r="A2199" s="44" t="s">
        <v>13136</v>
      </c>
      <c r="B2199" s="68" t="s">
        <v>13137</v>
      </c>
      <c r="C2199" s="2" t="s">
        <v>1</v>
      </c>
      <c r="D2199" s="2">
        <v>23</v>
      </c>
      <c r="E2199" s="6">
        <v>35389</v>
      </c>
      <c r="F2199" s="7">
        <v>44032.630833333336</v>
      </c>
      <c r="G2199" s="69" t="s">
        <v>4</v>
      </c>
      <c r="H2199" s="68">
        <v>1080</v>
      </c>
      <c r="I2199" s="93">
        <f t="shared" si="164"/>
        <v>10.8</v>
      </c>
      <c r="J2199" s="93">
        <v>2.992</v>
      </c>
      <c r="K2199" s="69">
        <v>100</v>
      </c>
      <c r="L2199" s="68">
        <v>527</v>
      </c>
      <c r="M2199" s="93">
        <f t="shared" si="165"/>
        <v>5.27</v>
      </c>
      <c r="N2199" s="93">
        <v>2.4319999999999999</v>
      </c>
      <c r="O2199" s="69">
        <v>100</v>
      </c>
      <c r="P2199" s="181">
        <f t="shared" si="166"/>
        <v>2.0493358633776095</v>
      </c>
      <c r="Q2199" s="77" t="s">
        <v>13034</v>
      </c>
      <c r="V2199" s="84">
        <v>0.4916666666666667</v>
      </c>
      <c r="W2199" s="85">
        <v>0.63194444444444442</v>
      </c>
      <c r="X2199" s="86">
        <f t="shared" si="167"/>
        <v>0.14027777777777772</v>
      </c>
    </row>
    <row r="2200" spans="1:24" x14ac:dyDescent="0.3">
      <c r="A2200" s="44" t="s">
        <v>13138</v>
      </c>
      <c r="B2200" s="68" t="s">
        <v>13139</v>
      </c>
      <c r="C2200" s="2" t="s">
        <v>1</v>
      </c>
      <c r="D2200" s="2">
        <v>63</v>
      </c>
      <c r="E2200" s="6">
        <v>20855</v>
      </c>
      <c r="F2200" s="7">
        <v>44032.660416666666</v>
      </c>
      <c r="G2200" s="69" t="s">
        <v>4</v>
      </c>
      <c r="H2200" s="68">
        <v>1545</v>
      </c>
      <c r="I2200" s="93">
        <f t="shared" si="164"/>
        <v>15.606060606060606</v>
      </c>
      <c r="J2200" s="93">
        <v>4.16</v>
      </c>
      <c r="K2200" s="69">
        <v>99</v>
      </c>
      <c r="L2200" s="68">
        <v>470</v>
      </c>
      <c r="M2200" s="93">
        <f t="shared" si="165"/>
        <v>4.7474747474747474</v>
      </c>
      <c r="N2200" s="93">
        <v>2.2559999999999998</v>
      </c>
      <c r="O2200" s="69">
        <v>99</v>
      </c>
      <c r="P2200" s="181">
        <f t="shared" si="166"/>
        <v>3.2872340425531914</v>
      </c>
      <c r="Q2200" s="77" t="s">
        <v>13034</v>
      </c>
      <c r="V2200" s="84">
        <v>0.51527777777777783</v>
      </c>
      <c r="W2200" s="85">
        <v>0.66319444444444442</v>
      </c>
      <c r="X2200" s="86">
        <f t="shared" si="167"/>
        <v>0.14791666666666659</v>
      </c>
    </row>
    <row r="2201" spans="1:24" x14ac:dyDescent="0.3">
      <c r="A2201" s="44" t="s">
        <v>13140</v>
      </c>
      <c r="B2201" s="68" t="s">
        <v>4631</v>
      </c>
      <c r="C2201" s="2" t="s">
        <v>1</v>
      </c>
      <c r="D2201" s="2">
        <v>44</v>
      </c>
      <c r="E2201" s="6">
        <v>27674</v>
      </c>
      <c r="F2201" s="7">
        <v>44032.671770833331</v>
      </c>
      <c r="G2201" s="69" t="s">
        <v>4</v>
      </c>
      <c r="H2201" s="68">
        <v>1790</v>
      </c>
      <c r="I2201" s="93">
        <f t="shared" si="164"/>
        <v>17.899999999999999</v>
      </c>
      <c r="J2201" s="93">
        <v>4.819</v>
      </c>
      <c r="K2201" s="69">
        <v>100</v>
      </c>
      <c r="L2201" s="68">
        <v>362</v>
      </c>
      <c r="M2201" s="93">
        <f t="shared" si="165"/>
        <v>3.62</v>
      </c>
      <c r="N2201" s="93">
        <v>2.0830000000000002</v>
      </c>
      <c r="O2201" s="69">
        <v>100</v>
      </c>
      <c r="P2201" s="181">
        <f t="shared" si="166"/>
        <v>4.9447513812154691</v>
      </c>
      <c r="Q2201" s="77" t="s">
        <v>13034</v>
      </c>
      <c r="V2201" s="84">
        <v>0.52777777777777779</v>
      </c>
      <c r="W2201" s="85">
        <v>0.67361111111111116</v>
      </c>
      <c r="X2201" s="86">
        <f t="shared" si="167"/>
        <v>0.14583333333333337</v>
      </c>
    </row>
    <row r="2202" spans="1:24" x14ac:dyDescent="0.3">
      <c r="A2202" s="44" t="s">
        <v>13141</v>
      </c>
      <c r="B2202" s="68" t="s">
        <v>4589</v>
      </c>
      <c r="C2202" s="2" t="s">
        <v>1</v>
      </c>
      <c r="D2202" s="2">
        <v>50</v>
      </c>
      <c r="E2202" s="6">
        <v>25630</v>
      </c>
      <c r="F2202" s="7">
        <v>44033.519988425927</v>
      </c>
      <c r="G2202" s="69" t="s">
        <v>4</v>
      </c>
      <c r="H2202" s="68">
        <v>1333</v>
      </c>
      <c r="I2202" s="93">
        <f t="shared" si="164"/>
        <v>13.464646464646465</v>
      </c>
      <c r="J2202" s="93">
        <v>3.7069999999999999</v>
      </c>
      <c r="K2202" s="69">
        <v>99</v>
      </c>
      <c r="L2202" s="68">
        <v>427</v>
      </c>
      <c r="M2202" s="93">
        <f t="shared" si="165"/>
        <v>4.3131313131313131</v>
      </c>
      <c r="N2202" s="93">
        <v>1.988</v>
      </c>
      <c r="O2202" s="69">
        <v>99</v>
      </c>
      <c r="P2202" s="181">
        <f t="shared" si="166"/>
        <v>3.1217798594847777</v>
      </c>
      <c r="Q2202" s="77" t="s">
        <v>13034</v>
      </c>
      <c r="V2202" s="84">
        <v>0.375</v>
      </c>
      <c r="W2202" s="85">
        <v>0.52083333333333337</v>
      </c>
      <c r="X2202" s="86">
        <f t="shared" si="167"/>
        <v>0.14583333333333337</v>
      </c>
    </row>
    <row r="2203" spans="1:24" x14ac:dyDescent="0.3">
      <c r="A2203" s="44" t="s">
        <v>13142</v>
      </c>
      <c r="B2203" s="68" t="s">
        <v>105</v>
      </c>
      <c r="C2203" s="2" t="s">
        <v>1</v>
      </c>
      <c r="D2203" s="2">
        <v>54</v>
      </c>
      <c r="E2203" s="6">
        <v>24148</v>
      </c>
      <c r="F2203" s="7">
        <v>44033.530023148145</v>
      </c>
      <c r="G2203" s="69" t="s">
        <v>4</v>
      </c>
      <c r="H2203" s="68">
        <v>2245</v>
      </c>
      <c r="I2203" s="93">
        <f t="shared" si="164"/>
        <v>22.676767676767678</v>
      </c>
      <c r="J2203" s="93">
        <v>5.56</v>
      </c>
      <c r="K2203" s="69">
        <v>99</v>
      </c>
      <c r="L2203" s="68">
        <v>328</v>
      </c>
      <c r="M2203" s="93">
        <f t="shared" si="165"/>
        <v>3.3131313131313131</v>
      </c>
      <c r="N2203" s="93">
        <v>1.6879999999999999</v>
      </c>
      <c r="O2203" s="69">
        <v>99</v>
      </c>
      <c r="P2203" s="181">
        <f t="shared" si="166"/>
        <v>6.8445121951219514</v>
      </c>
      <c r="Q2203" s="77" t="s">
        <v>13034</v>
      </c>
      <c r="V2203" s="84">
        <v>0.38263888888888892</v>
      </c>
      <c r="W2203" s="85">
        <v>0.53125</v>
      </c>
      <c r="X2203" s="86">
        <f t="shared" si="167"/>
        <v>0.14861111111111108</v>
      </c>
    </row>
    <row r="2204" spans="1:24" x14ac:dyDescent="0.3">
      <c r="A2204" s="44" t="s">
        <v>13143</v>
      </c>
      <c r="B2204" s="68" t="s">
        <v>13144</v>
      </c>
      <c r="C2204" s="2" t="s">
        <v>1</v>
      </c>
      <c r="D2204" s="2">
        <v>26</v>
      </c>
      <c r="E2204" s="6">
        <v>34537</v>
      </c>
      <c r="F2204" s="7">
        <v>44033.541539351849</v>
      </c>
      <c r="G2204" s="69" t="s">
        <v>4</v>
      </c>
      <c r="H2204" s="68">
        <v>893</v>
      </c>
      <c r="I2204" s="93">
        <f t="shared" si="164"/>
        <v>9.0202020202020208</v>
      </c>
      <c r="J2204" s="93">
        <v>3.0369999999999999</v>
      </c>
      <c r="K2204" s="69">
        <v>99</v>
      </c>
      <c r="L2204" s="68">
        <v>226</v>
      </c>
      <c r="M2204" s="93">
        <f t="shared" si="165"/>
        <v>2.2828282828282829</v>
      </c>
      <c r="N2204" s="93">
        <v>1.5780000000000001</v>
      </c>
      <c r="O2204" s="69">
        <v>99</v>
      </c>
      <c r="P2204" s="181">
        <f t="shared" si="166"/>
        <v>3.9513274336283186</v>
      </c>
      <c r="Q2204" s="77" t="s">
        <v>13034</v>
      </c>
      <c r="V2204" s="84">
        <v>0.37777777777777777</v>
      </c>
      <c r="W2204" s="85">
        <v>0.54166666666666663</v>
      </c>
      <c r="X2204" s="86">
        <f t="shared" si="167"/>
        <v>0.16388888888888886</v>
      </c>
    </row>
    <row r="2205" spans="1:24" x14ac:dyDescent="0.3">
      <c r="A2205" s="44" t="s">
        <v>13145</v>
      </c>
      <c r="B2205" s="68" t="s">
        <v>13146</v>
      </c>
      <c r="C2205" s="2" t="s">
        <v>1</v>
      </c>
      <c r="D2205" s="2">
        <v>46</v>
      </c>
      <c r="E2205" s="6">
        <v>27026</v>
      </c>
      <c r="F2205" s="7">
        <v>44033.556215277778</v>
      </c>
      <c r="G2205" s="69" t="s">
        <v>4</v>
      </c>
      <c r="H2205" s="68">
        <v>1943</v>
      </c>
      <c r="I2205" s="93">
        <f t="shared" si="164"/>
        <v>19.43</v>
      </c>
      <c r="J2205" s="93">
        <v>4.9139999999999997</v>
      </c>
      <c r="K2205" s="69">
        <v>100</v>
      </c>
      <c r="L2205" s="68">
        <v>442</v>
      </c>
      <c r="M2205" s="93">
        <f t="shared" si="165"/>
        <v>4.42</v>
      </c>
      <c r="N2205" s="93">
        <v>2.0990000000000002</v>
      </c>
      <c r="O2205" s="69">
        <v>100</v>
      </c>
      <c r="P2205" s="181">
        <f t="shared" si="166"/>
        <v>4.3959276018099551</v>
      </c>
      <c r="Q2205" s="77" t="s">
        <v>13034</v>
      </c>
      <c r="V2205" s="84">
        <v>0.41180555555555554</v>
      </c>
      <c r="W2205" s="85">
        <v>0.55902777777777779</v>
      </c>
      <c r="X2205" s="86">
        <f t="shared" si="167"/>
        <v>0.14722222222222225</v>
      </c>
    </row>
    <row r="2206" spans="1:24" x14ac:dyDescent="0.3">
      <c r="A2206" s="44" t="s">
        <v>13147</v>
      </c>
      <c r="B2206" s="68" t="s">
        <v>6631</v>
      </c>
      <c r="C2206" s="2" t="s">
        <v>1</v>
      </c>
      <c r="D2206" s="2">
        <v>38</v>
      </c>
      <c r="E2206" s="6">
        <v>30141</v>
      </c>
      <c r="F2206" s="7">
        <v>44033.569976851853</v>
      </c>
      <c r="G2206" s="69" t="s">
        <v>4</v>
      </c>
      <c r="H2206" s="68">
        <v>1345</v>
      </c>
      <c r="I2206" s="93">
        <f t="shared" si="164"/>
        <v>13.585858585858587</v>
      </c>
      <c r="J2206" s="93">
        <v>3.6080000000000001</v>
      </c>
      <c r="K2206" s="69">
        <v>99</v>
      </c>
      <c r="L2206" s="68">
        <v>340</v>
      </c>
      <c r="M2206" s="93">
        <f t="shared" si="165"/>
        <v>3.4343434343434343</v>
      </c>
      <c r="N2206" s="93">
        <v>1.9650000000000001</v>
      </c>
      <c r="O2206" s="69">
        <v>99</v>
      </c>
      <c r="P2206" s="181">
        <f t="shared" si="166"/>
        <v>3.9558823529411766</v>
      </c>
      <c r="Q2206" s="77" t="s">
        <v>13034</v>
      </c>
      <c r="V2206" s="84">
        <v>0.4201388888888889</v>
      </c>
      <c r="W2206" s="85">
        <v>0.56944444444444442</v>
      </c>
      <c r="X2206" s="86">
        <f t="shared" si="167"/>
        <v>0.14930555555555552</v>
      </c>
    </row>
    <row r="2207" spans="1:24" x14ac:dyDescent="0.3">
      <c r="A2207" s="44" t="s">
        <v>13148</v>
      </c>
      <c r="B2207" s="68" t="s">
        <v>7347</v>
      </c>
      <c r="C2207" s="2" t="s">
        <v>1</v>
      </c>
      <c r="D2207" s="2">
        <v>59</v>
      </c>
      <c r="E2207" s="6">
        <v>22433</v>
      </c>
      <c r="F2207" s="7">
        <v>44033.594305555554</v>
      </c>
      <c r="G2207" s="69" t="s">
        <v>4</v>
      </c>
      <c r="H2207" s="68">
        <v>2081</v>
      </c>
      <c r="I2207" s="93">
        <f t="shared" si="164"/>
        <v>21.020202020202021</v>
      </c>
      <c r="J2207" s="93">
        <v>4.2110000000000003</v>
      </c>
      <c r="K2207" s="69">
        <v>99</v>
      </c>
      <c r="L2207" s="68">
        <v>359</v>
      </c>
      <c r="M2207" s="93">
        <f t="shared" si="165"/>
        <v>3.6262626262626263</v>
      </c>
      <c r="N2207" s="93">
        <v>1.9359999999999999</v>
      </c>
      <c r="O2207" s="69">
        <v>99</v>
      </c>
      <c r="P2207" s="181">
        <f t="shared" si="166"/>
        <v>5.7966573816155993</v>
      </c>
      <c r="Q2207" s="77" t="s">
        <v>11990</v>
      </c>
      <c r="V2207" s="84">
        <v>0.43611111111111112</v>
      </c>
      <c r="W2207" s="85">
        <v>0.59722222222222221</v>
      </c>
      <c r="X2207" s="86">
        <f t="shared" si="167"/>
        <v>0.16111111111111109</v>
      </c>
    </row>
    <row r="2208" spans="1:24" x14ac:dyDescent="0.3">
      <c r="A2208" s="44" t="s">
        <v>3321</v>
      </c>
      <c r="B2208" s="68" t="s">
        <v>91</v>
      </c>
      <c r="C2208" s="2" t="s">
        <v>1</v>
      </c>
      <c r="D2208" s="2">
        <v>59</v>
      </c>
      <c r="E2208" s="6">
        <v>22294</v>
      </c>
      <c r="F2208" s="7">
        <v>44033.605613425927</v>
      </c>
      <c r="G2208" s="69" t="s">
        <v>4</v>
      </c>
      <c r="H2208" s="68">
        <v>2020</v>
      </c>
      <c r="I2208" s="93">
        <f t="shared" si="164"/>
        <v>20.404040404040405</v>
      </c>
      <c r="J2208" s="93">
        <v>5.4080000000000004</v>
      </c>
      <c r="K2208" s="69">
        <v>99</v>
      </c>
      <c r="L2208" s="68">
        <v>579</v>
      </c>
      <c r="M2208" s="93">
        <f t="shared" si="165"/>
        <v>5.8484848484848486</v>
      </c>
      <c r="N2208" s="93">
        <v>2.5</v>
      </c>
      <c r="O2208" s="69">
        <v>99</v>
      </c>
      <c r="P2208" s="181">
        <f t="shared" si="166"/>
        <v>3.4887737478411056</v>
      </c>
      <c r="Q2208" s="77" t="s">
        <v>11990</v>
      </c>
      <c r="V2208" s="84">
        <v>0.4680555555555555</v>
      </c>
      <c r="W2208" s="85">
        <v>0.60763888888888895</v>
      </c>
      <c r="X2208" s="86">
        <f t="shared" si="167"/>
        <v>0.13958333333333345</v>
      </c>
    </row>
    <row r="2209" spans="1:24" x14ac:dyDescent="0.3">
      <c r="A2209" s="44" t="s">
        <v>3373</v>
      </c>
      <c r="B2209" s="68" t="s">
        <v>1736</v>
      </c>
      <c r="C2209" s="2" t="s">
        <v>1</v>
      </c>
      <c r="D2209" s="2">
        <v>81</v>
      </c>
      <c r="E2209" s="6">
        <v>14399</v>
      </c>
      <c r="F2209" s="7">
        <v>44033.615659722222</v>
      </c>
      <c r="G2209" s="69" t="s">
        <v>4</v>
      </c>
      <c r="H2209" s="68">
        <v>2770</v>
      </c>
      <c r="I2209" s="93">
        <f t="shared" si="164"/>
        <v>27.979797979797979</v>
      </c>
      <c r="J2209" s="93">
        <v>6.641</v>
      </c>
      <c r="K2209" s="69">
        <v>99</v>
      </c>
      <c r="L2209" s="68">
        <v>777</v>
      </c>
      <c r="M2209" s="93">
        <f t="shared" si="165"/>
        <v>7.8484848484848486</v>
      </c>
      <c r="N2209" s="93">
        <v>3.246</v>
      </c>
      <c r="O2209" s="69">
        <v>99</v>
      </c>
      <c r="P2209" s="181">
        <f t="shared" si="166"/>
        <v>3.5649935649935647</v>
      </c>
      <c r="Q2209" s="77" t="s">
        <v>11990</v>
      </c>
      <c r="V2209" s="84">
        <v>0.48819444444444443</v>
      </c>
      <c r="W2209" s="85">
        <v>0.61805555555555558</v>
      </c>
      <c r="X2209" s="86">
        <f t="shared" si="167"/>
        <v>0.12986111111111115</v>
      </c>
    </row>
    <row r="2210" spans="1:24" x14ac:dyDescent="0.3">
      <c r="A2210" s="44" t="s">
        <v>13149</v>
      </c>
      <c r="B2210" s="68" t="s">
        <v>13150</v>
      </c>
      <c r="C2210" s="2" t="s">
        <v>6</v>
      </c>
      <c r="D2210" s="2">
        <v>61</v>
      </c>
      <c r="E2210" s="6">
        <v>21574</v>
      </c>
      <c r="F2210" s="7">
        <v>44033.625127314815</v>
      </c>
      <c r="G2210" s="69" t="s">
        <v>4</v>
      </c>
      <c r="H2210" s="68">
        <v>879</v>
      </c>
      <c r="I2210" s="93">
        <f t="shared" si="164"/>
        <v>8.8787878787878789</v>
      </c>
      <c r="J2210" s="93">
        <v>3.0880000000000001</v>
      </c>
      <c r="K2210" s="69">
        <v>99</v>
      </c>
      <c r="L2210" s="68">
        <v>384</v>
      </c>
      <c r="M2210" s="93">
        <f t="shared" si="165"/>
        <v>3.8787878787878789</v>
      </c>
      <c r="N2210" s="93">
        <v>1.7969999999999999</v>
      </c>
      <c r="O2210" s="69">
        <v>99</v>
      </c>
      <c r="P2210" s="181">
        <f t="shared" si="166"/>
        <v>2.2890625</v>
      </c>
      <c r="Q2210" s="77" t="s">
        <v>11990</v>
      </c>
      <c r="V2210" s="84">
        <v>0.45347222222222222</v>
      </c>
      <c r="W2210" s="85">
        <v>0.625</v>
      </c>
      <c r="X2210" s="86">
        <f t="shared" si="167"/>
        <v>0.17152777777777778</v>
      </c>
    </row>
    <row r="2211" spans="1:24" x14ac:dyDescent="0.3">
      <c r="A2211" s="44" t="s">
        <v>13151</v>
      </c>
      <c r="B2211" s="68" t="s">
        <v>1730</v>
      </c>
      <c r="C2211" s="2" t="s">
        <v>6</v>
      </c>
      <c r="D2211" s="2">
        <v>77</v>
      </c>
      <c r="E2211" s="6">
        <v>15584</v>
      </c>
      <c r="F2211" s="7">
        <v>44033.657835648148</v>
      </c>
      <c r="G2211" s="69" t="s">
        <v>4</v>
      </c>
      <c r="H2211" s="68">
        <v>1471</v>
      </c>
      <c r="I2211" s="93">
        <f t="shared" si="164"/>
        <v>14.858585858585858</v>
      </c>
      <c r="J2211" s="93">
        <v>4.0309999999999997</v>
      </c>
      <c r="K2211" s="69">
        <v>99</v>
      </c>
      <c r="L2211" s="68">
        <v>566</v>
      </c>
      <c r="M2211" s="93">
        <f t="shared" si="165"/>
        <v>5.7171717171717171</v>
      </c>
      <c r="N2211" s="93">
        <v>2.7290000000000001</v>
      </c>
      <c r="O2211" s="69">
        <v>99</v>
      </c>
      <c r="P2211" s="181">
        <f t="shared" si="166"/>
        <v>2.5989399293286217</v>
      </c>
      <c r="Q2211" s="77" t="s">
        <v>11990</v>
      </c>
      <c r="V2211" s="84">
        <v>0.50416666666666665</v>
      </c>
      <c r="W2211" s="85">
        <v>0.65972222222222221</v>
      </c>
      <c r="X2211" s="86">
        <f t="shared" si="167"/>
        <v>0.15555555555555556</v>
      </c>
    </row>
    <row r="2212" spans="1:24" x14ac:dyDescent="0.3">
      <c r="A2212" s="44" t="s">
        <v>13152</v>
      </c>
      <c r="B2212" s="68" t="s">
        <v>13153</v>
      </c>
      <c r="C2212" s="2" t="s">
        <v>1</v>
      </c>
      <c r="D2212" s="2">
        <v>33</v>
      </c>
      <c r="E2212" s="6">
        <v>31783</v>
      </c>
      <c r="F2212" s="7">
        <v>44033.678946759261</v>
      </c>
      <c r="G2212" s="69" t="s">
        <v>4</v>
      </c>
      <c r="H2212" s="68">
        <v>1050</v>
      </c>
      <c r="I2212" s="93">
        <f t="shared" si="164"/>
        <v>10.606060606060606</v>
      </c>
      <c r="J2212" s="93">
        <v>2.899</v>
      </c>
      <c r="K2212" s="69">
        <v>99</v>
      </c>
      <c r="L2212" s="68">
        <v>351</v>
      </c>
      <c r="M2212" s="93">
        <f t="shared" si="165"/>
        <v>3.5454545454545454</v>
      </c>
      <c r="N2212" s="93">
        <v>1.82</v>
      </c>
      <c r="O2212" s="69">
        <v>99</v>
      </c>
      <c r="P2212" s="181">
        <f t="shared" si="166"/>
        <v>2.9914529914529915</v>
      </c>
      <c r="Q2212" s="77" t="s">
        <v>12033</v>
      </c>
      <c r="V2212" s="84">
        <v>0.52916666666666667</v>
      </c>
      <c r="W2212" s="85">
        <v>0.68055555555555547</v>
      </c>
      <c r="X2212" s="86">
        <f t="shared" si="167"/>
        <v>0.1513888888888888</v>
      </c>
    </row>
    <row r="2213" spans="1:24" x14ac:dyDescent="0.3">
      <c r="A2213" s="44" t="s">
        <v>13154</v>
      </c>
      <c r="B2213" s="68" t="s">
        <v>5544</v>
      </c>
      <c r="C2213" s="2" t="s">
        <v>1</v>
      </c>
      <c r="D2213" s="2">
        <v>49</v>
      </c>
      <c r="E2213" s="6">
        <v>25885</v>
      </c>
      <c r="F2213" s="7">
        <v>44034.52144675926</v>
      </c>
      <c r="G2213" s="69" t="s">
        <v>4</v>
      </c>
      <c r="H2213" s="68">
        <v>1914</v>
      </c>
      <c r="I2213" s="93">
        <f t="shared" si="164"/>
        <v>19.333333333333332</v>
      </c>
      <c r="J2213" s="93">
        <v>4.0830000000000002</v>
      </c>
      <c r="K2213" s="69">
        <v>99</v>
      </c>
      <c r="L2213" s="68">
        <v>375</v>
      </c>
      <c r="M2213" s="93">
        <f t="shared" si="165"/>
        <v>3.7878787878787881</v>
      </c>
      <c r="N2213" s="93">
        <v>1.907</v>
      </c>
      <c r="O2213" s="69">
        <v>99</v>
      </c>
      <c r="P2213" s="181">
        <f t="shared" si="166"/>
        <v>5.1039999999999992</v>
      </c>
      <c r="Q2213" s="77" t="s">
        <v>12033</v>
      </c>
      <c r="V2213" s="84">
        <v>0.37986111111111115</v>
      </c>
      <c r="W2213" s="85">
        <v>0.52083333333333337</v>
      </c>
      <c r="X2213" s="86">
        <f t="shared" si="167"/>
        <v>0.14097222222222222</v>
      </c>
    </row>
    <row r="2214" spans="1:24" x14ac:dyDescent="0.3">
      <c r="A2214" s="44" t="s">
        <v>13155</v>
      </c>
      <c r="B2214" s="68" t="s">
        <v>280</v>
      </c>
      <c r="C2214" s="2" t="s">
        <v>6</v>
      </c>
      <c r="D2214" s="2">
        <v>76</v>
      </c>
      <c r="E2214" s="6">
        <v>16070</v>
      </c>
      <c r="F2214" s="7">
        <v>44034.532604166663</v>
      </c>
      <c r="G2214" s="69" t="s">
        <v>4</v>
      </c>
      <c r="H2214" s="68">
        <v>1558</v>
      </c>
      <c r="I2214" s="93">
        <f t="shared" si="164"/>
        <v>15.737373737373737</v>
      </c>
      <c r="J2214" s="93">
        <v>3.9159999999999999</v>
      </c>
      <c r="K2214" s="69">
        <v>99</v>
      </c>
      <c r="L2214" s="68">
        <v>633</v>
      </c>
      <c r="M2214" s="93">
        <f t="shared" si="165"/>
        <v>6.3939393939393936</v>
      </c>
      <c r="N2214" s="93">
        <v>2.5830000000000002</v>
      </c>
      <c r="O2214" s="69">
        <v>99</v>
      </c>
      <c r="P2214" s="181">
        <f t="shared" si="166"/>
        <v>2.4612954186413902</v>
      </c>
      <c r="Q2214" s="77" t="s">
        <v>12033</v>
      </c>
      <c r="V2214" s="84">
        <v>0.38472222222222219</v>
      </c>
      <c r="W2214" s="85">
        <v>0.53472222222222221</v>
      </c>
      <c r="X2214" s="86">
        <f t="shared" si="167"/>
        <v>0.15000000000000002</v>
      </c>
    </row>
    <row r="2215" spans="1:24" x14ac:dyDescent="0.3">
      <c r="A2215" s="44" t="s">
        <v>13156</v>
      </c>
      <c r="B2215" s="68" t="s">
        <v>13157</v>
      </c>
      <c r="C2215" s="2" t="s">
        <v>6</v>
      </c>
      <c r="D2215" s="2">
        <v>46</v>
      </c>
      <c r="E2215" s="6">
        <v>26872</v>
      </c>
      <c r="F2215" s="7">
        <v>44034.54755787037</v>
      </c>
      <c r="G2215" s="69" t="s">
        <v>4</v>
      </c>
      <c r="H2215" s="68">
        <v>876</v>
      </c>
      <c r="I2215" s="93">
        <f t="shared" si="164"/>
        <v>8.8484848484848477</v>
      </c>
      <c r="J2215" s="93">
        <v>2.855</v>
      </c>
      <c r="K2215" s="69">
        <v>99</v>
      </c>
      <c r="L2215" s="68">
        <v>448</v>
      </c>
      <c r="M2215" s="93">
        <f t="shared" si="165"/>
        <v>4.5252525252525251</v>
      </c>
      <c r="N2215" s="93">
        <v>2.0169999999999999</v>
      </c>
      <c r="O2215" s="69">
        <v>99</v>
      </c>
      <c r="P2215" s="181">
        <f t="shared" si="166"/>
        <v>1.9553571428571428</v>
      </c>
      <c r="Q2215" s="77" t="s">
        <v>12033</v>
      </c>
      <c r="V2215" s="84">
        <v>0.39374999999999999</v>
      </c>
      <c r="W2215" s="85">
        <v>0.54861111111111105</v>
      </c>
      <c r="X2215" s="86">
        <f t="shared" si="167"/>
        <v>0.15486111111111106</v>
      </c>
    </row>
    <row r="2216" spans="1:24" x14ac:dyDescent="0.3">
      <c r="A2216" s="44" t="s">
        <v>2995</v>
      </c>
      <c r="B2216" s="68" t="s">
        <v>296</v>
      </c>
      <c r="C2216" s="2" t="s">
        <v>1</v>
      </c>
      <c r="D2216" s="2">
        <v>70</v>
      </c>
      <c r="E2216" s="6">
        <v>18172</v>
      </c>
      <c r="F2216" s="7">
        <v>44034.568067129629</v>
      </c>
      <c r="G2216" s="69" t="s">
        <v>4</v>
      </c>
      <c r="H2216" s="68">
        <v>1805</v>
      </c>
      <c r="I2216" s="93">
        <f t="shared" si="164"/>
        <v>18.232323232323232</v>
      </c>
      <c r="J2216" s="93">
        <v>4.7030000000000003</v>
      </c>
      <c r="K2216" s="69">
        <v>99</v>
      </c>
      <c r="L2216" s="68">
        <v>556</v>
      </c>
      <c r="M2216" s="93">
        <f t="shared" si="165"/>
        <v>5.6161616161616159</v>
      </c>
      <c r="N2216" s="93">
        <v>2.5099999999999998</v>
      </c>
      <c r="O2216" s="69">
        <v>99</v>
      </c>
      <c r="P2216" s="181">
        <f t="shared" si="166"/>
        <v>3.2464028776978417</v>
      </c>
      <c r="Q2216" s="77" t="s">
        <v>12033</v>
      </c>
      <c r="V2216" s="84">
        <v>0.40763888888888888</v>
      </c>
      <c r="W2216" s="85">
        <v>0.56944444444444442</v>
      </c>
      <c r="X2216" s="86">
        <f t="shared" si="167"/>
        <v>0.16180555555555554</v>
      </c>
    </row>
    <row r="2217" spans="1:24" x14ac:dyDescent="0.3">
      <c r="A2217" s="44" t="s">
        <v>13158</v>
      </c>
      <c r="B2217" s="68" t="s">
        <v>1334</v>
      </c>
      <c r="C2217" s="2" t="s">
        <v>1</v>
      </c>
      <c r="D2217" s="2">
        <v>54</v>
      </c>
      <c r="E2217" s="6">
        <v>24176</v>
      </c>
      <c r="F2217" s="7">
        <v>44034.577210648145</v>
      </c>
      <c r="G2217" s="69" t="s">
        <v>4</v>
      </c>
      <c r="H2217" s="68">
        <v>1725</v>
      </c>
      <c r="I2217" s="93">
        <f t="shared" si="164"/>
        <v>17.424242424242426</v>
      </c>
      <c r="J2217" s="93">
        <v>4.5510000000000002</v>
      </c>
      <c r="K2217" s="69">
        <v>99</v>
      </c>
      <c r="L2217" s="68">
        <v>366</v>
      </c>
      <c r="M2217" s="93">
        <f t="shared" si="165"/>
        <v>3.6969696969696968</v>
      </c>
      <c r="N2217" s="93">
        <v>1.7290000000000001</v>
      </c>
      <c r="O2217" s="69">
        <v>99</v>
      </c>
      <c r="P2217" s="181">
        <f t="shared" si="166"/>
        <v>4.7131147540983616</v>
      </c>
      <c r="Q2217" s="77" t="s">
        <v>12033</v>
      </c>
      <c r="V2217" s="84">
        <v>0.42222222222222222</v>
      </c>
      <c r="W2217" s="85">
        <v>0.58333333333333337</v>
      </c>
      <c r="X2217" s="86">
        <f t="shared" si="167"/>
        <v>0.16111111111111115</v>
      </c>
    </row>
    <row r="2218" spans="1:24" x14ac:dyDescent="0.3">
      <c r="A2218" s="44" t="s">
        <v>2854</v>
      </c>
      <c r="B2218" s="68" t="s">
        <v>1706</v>
      </c>
      <c r="C2218" s="2" t="s">
        <v>1</v>
      </c>
      <c r="D2218" s="2">
        <v>64</v>
      </c>
      <c r="E2218" s="6">
        <v>20559</v>
      </c>
      <c r="F2218" s="7">
        <v>44034.588761574072</v>
      </c>
      <c r="G2218" s="69" t="s">
        <v>4</v>
      </c>
      <c r="H2218" s="68">
        <v>1883</v>
      </c>
      <c r="I2218" s="93">
        <f t="shared" si="164"/>
        <v>19.020202020202021</v>
      </c>
      <c r="J2218" s="93">
        <v>5.0810000000000004</v>
      </c>
      <c r="K2218" s="69">
        <v>99</v>
      </c>
      <c r="L2218" s="68">
        <v>577</v>
      </c>
      <c r="M2218" s="93">
        <f t="shared" si="165"/>
        <v>5.8282828282828278</v>
      </c>
      <c r="N2218" s="93">
        <v>2.7589999999999999</v>
      </c>
      <c r="O2218" s="69">
        <v>99</v>
      </c>
      <c r="P2218" s="181">
        <f t="shared" si="166"/>
        <v>3.2634315424610056</v>
      </c>
      <c r="Q2218" s="77" t="s">
        <v>12033</v>
      </c>
      <c r="V2218" s="84">
        <v>0.4548611111111111</v>
      </c>
      <c r="W2218" s="85">
        <v>0.59722222222222221</v>
      </c>
      <c r="X2218" s="86">
        <f t="shared" si="167"/>
        <v>0.1423611111111111</v>
      </c>
    </row>
    <row r="2219" spans="1:24" x14ac:dyDescent="0.3">
      <c r="A2219" s="44" t="s">
        <v>13159</v>
      </c>
      <c r="B2219" s="68" t="s">
        <v>627</v>
      </c>
      <c r="C2219" s="2" t="s">
        <v>1</v>
      </c>
      <c r="D2219" s="2">
        <v>50</v>
      </c>
      <c r="E2219" s="6">
        <v>25601</v>
      </c>
      <c r="F2219" s="7">
        <v>44034.609872685185</v>
      </c>
      <c r="G2219" s="69" t="s">
        <v>4</v>
      </c>
      <c r="H2219" s="68">
        <v>1149</v>
      </c>
      <c r="I2219" s="93">
        <f t="shared" si="164"/>
        <v>11.606060606060606</v>
      </c>
      <c r="J2219" s="93">
        <v>3.0369999999999999</v>
      </c>
      <c r="K2219" s="69">
        <v>99</v>
      </c>
      <c r="L2219" s="68">
        <v>317</v>
      </c>
      <c r="M2219" s="93">
        <f t="shared" si="165"/>
        <v>3.202020202020202</v>
      </c>
      <c r="N2219" s="93">
        <v>1.5840000000000001</v>
      </c>
      <c r="O2219" s="69">
        <v>99</v>
      </c>
      <c r="P2219" s="181">
        <f t="shared" si="166"/>
        <v>3.6246056782334382</v>
      </c>
      <c r="Q2219" s="77" t="s">
        <v>12033</v>
      </c>
      <c r="V2219" s="84">
        <v>0.46388888888888885</v>
      </c>
      <c r="W2219" s="85">
        <v>0.61111111111111105</v>
      </c>
      <c r="X2219" s="86">
        <f t="shared" si="167"/>
        <v>0.1472222222222222</v>
      </c>
    </row>
    <row r="2220" spans="1:24" x14ac:dyDescent="0.3">
      <c r="A2220" s="44" t="s">
        <v>13160</v>
      </c>
      <c r="B2220" s="68" t="s">
        <v>1976</v>
      </c>
      <c r="C2220" s="2" t="s">
        <v>1</v>
      </c>
      <c r="D2220" s="2">
        <v>64</v>
      </c>
      <c r="E2220" s="6">
        <v>20408</v>
      </c>
      <c r="F2220" s="7">
        <v>44034.622037037036</v>
      </c>
      <c r="G2220" s="69" t="s">
        <v>4</v>
      </c>
      <c r="H2220" s="68">
        <v>2026</v>
      </c>
      <c r="I2220" s="93">
        <f t="shared" si="164"/>
        <v>20.260000000000002</v>
      </c>
      <c r="J2220" s="93">
        <v>4.3099999999999996</v>
      </c>
      <c r="K2220" s="69">
        <v>100</v>
      </c>
      <c r="L2220" s="68">
        <v>358</v>
      </c>
      <c r="M2220" s="93">
        <f t="shared" si="165"/>
        <v>3.58</v>
      </c>
      <c r="N2220" s="93">
        <v>1.86</v>
      </c>
      <c r="O2220" s="69">
        <v>100</v>
      </c>
      <c r="P2220" s="181">
        <f t="shared" si="166"/>
        <v>5.6592178770949726</v>
      </c>
      <c r="Q2220" s="77" t="s">
        <v>12033</v>
      </c>
      <c r="V2220" s="84">
        <v>0.46527777777777773</v>
      </c>
      <c r="W2220" s="85">
        <v>0.625</v>
      </c>
      <c r="X2220" s="86">
        <f t="shared" si="167"/>
        <v>0.15972222222222227</v>
      </c>
    </row>
    <row r="2221" spans="1:24" x14ac:dyDescent="0.3">
      <c r="A2221" s="44" t="s">
        <v>13161</v>
      </c>
      <c r="B2221" s="68" t="s">
        <v>13162</v>
      </c>
      <c r="C2221" s="2" t="s">
        <v>1</v>
      </c>
      <c r="D2221" s="2">
        <v>53</v>
      </c>
      <c r="E2221" s="6">
        <v>24628</v>
      </c>
      <c r="F2221" s="7">
        <v>44034.637858796297</v>
      </c>
      <c r="G2221" s="69" t="s">
        <v>4</v>
      </c>
      <c r="H2221" s="68">
        <v>2139</v>
      </c>
      <c r="I2221" s="93">
        <f t="shared" si="164"/>
        <v>21.606060606060606</v>
      </c>
      <c r="J2221" s="93">
        <v>4.7759999999999998</v>
      </c>
      <c r="K2221" s="69">
        <v>99</v>
      </c>
      <c r="L2221" s="68">
        <v>411</v>
      </c>
      <c r="M2221" s="93">
        <f t="shared" si="165"/>
        <v>4.1515151515151514</v>
      </c>
      <c r="N2221" s="93">
        <v>1.9079999999999999</v>
      </c>
      <c r="O2221" s="69">
        <v>99</v>
      </c>
      <c r="P2221" s="181">
        <f t="shared" si="166"/>
        <v>5.2043795620437958</v>
      </c>
      <c r="Q2221" s="77" t="s">
        <v>12033</v>
      </c>
      <c r="V2221" s="84">
        <v>0.4909722222222222</v>
      </c>
      <c r="W2221" s="85">
        <v>0.64583333333333337</v>
      </c>
      <c r="X2221" s="86">
        <f t="shared" si="167"/>
        <v>0.15486111111111117</v>
      </c>
    </row>
    <row r="2222" spans="1:24" x14ac:dyDescent="0.3">
      <c r="A2222" s="44" t="s">
        <v>13163</v>
      </c>
      <c r="B2222" s="68" t="s">
        <v>13164</v>
      </c>
      <c r="C2222" s="2" t="s">
        <v>6</v>
      </c>
      <c r="D2222" s="2">
        <v>61</v>
      </c>
      <c r="E2222" s="6">
        <v>21593</v>
      </c>
      <c r="F2222" s="7">
        <v>44034.658472222225</v>
      </c>
      <c r="G2222" s="69" t="s">
        <v>4</v>
      </c>
      <c r="H2222" s="68">
        <v>1171</v>
      </c>
      <c r="I2222" s="93">
        <f t="shared" si="164"/>
        <v>11.71</v>
      </c>
      <c r="J2222" s="93">
        <v>3.5289999999999999</v>
      </c>
      <c r="K2222" s="69">
        <v>100</v>
      </c>
      <c r="L2222" s="68">
        <v>379</v>
      </c>
      <c r="M2222" s="93">
        <f t="shared" si="165"/>
        <v>3.79</v>
      </c>
      <c r="N2222" s="93">
        <v>1.94</v>
      </c>
      <c r="O2222" s="69">
        <v>100</v>
      </c>
      <c r="P2222" s="181">
        <f t="shared" si="166"/>
        <v>3.0897097625329817</v>
      </c>
      <c r="Q2222" s="77" t="s">
        <v>12033</v>
      </c>
      <c r="V2222" s="84">
        <v>0.50694444444444442</v>
      </c>
      <c r="W2222" s="85">
        <v>0.65972222222222221</v>
      </c>
      <c r="X2222" s="86">
        <f t="shared" si="167"/>
        <v>0.15277777777777779</v>
      </c>
    </row>
    <row r="2223" spans="1:24" x14ac:dyDescent="0.3">
      <c r="A2223" s="44" t="s">
        <v>13165</v>
      </c>
      <c r="B2223" s="68" t="s">
        <v>13166</v>
      </c>
      <c r="C2223" s="2" t="s">
        <v>6</v>
      </c>
      <c r="D2223" s="2">
        <v>63</v>
      </c>
      <c r="E2223" s="6">
        <v>20888</v>
      </c>
      <c r="F2223" s="7">
        <v>44034.676874999997</v>
      </c>
      <c r="G2223" s="69" t="s">
        <v>4</v>
      </c>
      <c r="H2223" s="68">
        <v>1322</v>
      </c>
      <c r="I2223" s="93">
        <f t="shared" si="164"/>
        <v>13.353535353535353</v>
      </c>
      <c r="J2223" s="93">
        <v>3.4620000000000002</v>
      </c>
      <c r="K2223" s="69">
        <v>99</v>
      </c>
      <c r="L2223" s="68">
        <v>490</v>
      </c>
      <c r="M2223" s="93">
        <f t="shared" si="165"/>
        <v>4.9494949494949498</v>
      </c>
      <c r="N2223" s="93">
        <v>2.31</v>
      </c>
      <c r="O2223" s="69">
        <v>99</v>
      </c>
      <c r="P2223" s="181">
        <f t="shared" si="166"/>
        <v>2.6979591836734689</v>
      </c>
      <c r="Q2223" s="77" t="s">
        <v>12033</v>
      </c>
      <c r="V2223" s="84">
        <v>0.51874999999999993</v>
      </c>
      <c r="W2223" s="85">
        <v>0.67708333333333337</v>
      </c>
      <c r="X2223" s="86">
        <f t="shared" si="167"/>
        <v>0.15833333333333344</v>
      </c>
    </row>
    <row r="2224" spans="1:24" x14ac:dyDescent="0.3">
      <c r="A2224" s="44" t="s">
        <v>12032</v>
      </c>
      <c r="B2224" s="68" t="s">
        <v>1432</v>
      </c>
      <c r="C2224" s="2" t="s">
        <v>6</v>
      </c>
      <c r="D2224" s="2">
        <v>66</v>
      </c>
      <c r="E2224" s="6">
        <v>19923</v>
      </c>
      <c r="F2224" s="7">
        <v>44035.519490740742</v>
      </c>
      <c r="G2224" s="69" t="s">
        <v>4</v>
      </c>
      <c r="H2224" s="68">
        <v>1572</v>
      </c>
      <c r="I2224" s="93">
        <f t="shared" si="164"/>
        <v>15.878787878787879</v>
      </c>
      <c r="J2224" s="93">
        <v>3.996</v>
      </c>
      <c r="K2224" s="69">
        <v>99</v>
      </c>
      <c r="L2224" s="68">
        <v>427</v>
      </c>
      <c r="M2224" s="93">
        <f t="shared" si="165"/>
        <v>4.3131313131313131</v>
      </c>
      <c r="N2224" s="93">
        <v>1.952</v>
      </c>
      <c r="O2224" s="69">
        <v>99</v>
      </c>
      <c r="P2224" s="181">
        <f t="shared" si="166"/>
        <v>3.6814988290398127</v>
      </c>
      <c r="Q2224" s="77" t="s">
        <v>12033</v>
      </c>
      <c r="V2224" s="84">
        <v>0.37638888888888888</v>
      </c>
      <c r="W2224" s="85">
        <v>0.52083333333333337</v>
      </c>
      <c r="X2224" s="86">
        <f t="shared" si="167"/>
        <v>0.14444444444444449</v>
      </c>
    </row>
    <row r="2225" spans="1:24" x14ac:dyDescent="0.3">
      <c r="A2225" s="44" t="s">
        <v>13167</v>
      </c>
      <c r="B2225" s="68" t="s">
        <v>8325</v>
      </c>
      <c r="C2225" s="2" t="s">
        <v>1</v>
      </c>
      <c r="D2225" s="2">
        <v>57</v>
      </c>
      <c r="E2225" s="6">
        <v>22893</v>
      </c>
      <c r="F2225" s="7">
        <v>44035.532164351855</v>
      </c>
      <c r="G2225" s="69" t="s">
        <v>4</v>
      </c>
      <c r="H2225" s="68">
        <v>1990</v>
      </c>
      <c r="I2225" s="93">
        <f t="shared" si="164"/>
        <v>19.899999999999999</v>
      </c>
      <c r="J2225" s="93">
        <v>4.569</v>
      </c>
      <c r="K2225" s="69">
        <v>100</v>
      </c>
      <c r="L2225" s="68">
        <v>487</v>
      </c>
      <c r="M2225" s="93">
        <f t="shared" si="165"/>
        <v>4.87</v>
      </c>
      <c r="N2225" s="93">
        <v>2.33</v>
      </c>
      <c r="O2225" s="69">
        <v>100</v>
      </c>
      <c r="P2225" s="181">
        <f t="shared" si="166"/>
        <v>4.0862422997946606</v>
      </c>
      <c r="Q2225" s="77" t="s">
        <v>12033</v>
      </c>
      <c r="V2225" s="84">
        <v>0.38958333333333334</v>
      </c>
      <c r="W2225" s="85">
        <v>0.53472222222222221</v>
      </c>
      <c r="X2225" s="86">
        <f t="shared" si="167"/>
        <v>0.14513888888888887</v>
      </c>
    </row>
    <row r="2226" spans="1:24" x14ac:dyDescent="0.3">
      <c r="A2226" s="44" t="s">
        <v>13168</v>
      </c>
      <c r="B2226" s="68" t="s">
        <v>13169</v>
      </c>
      <c r="C2226" s="2" t="s">
        <v>6</v>
      </c>
      <c r="D2226" s="2">
        <v>75</v>
      </c>
      <c r="E2226" s="6">
        <v>16299</v>
      </c>
      <c r="F2226" s="7">
        <v>44035.541851851849</v>
      </c>
      <c r="G2226" s="69" t="s">
        <v>4</v>
      </c>
      <c r="H2226" s="68">
        <v>1645</v>
      </c>
      <c r="I2226" s="93">
        <f t="shared" si="164"/>
        <v>16.45</v>
      </c>
      <c r="J2226" s="93">
        <v>4.181</v>
      </c>
      <c r="K2226" s="69">
        <v>100</v>
      </c>
      <c r="L2226" s="68">
        <v>640</v>
      </c>
      <c r="M2226" s="93">
        <f t="shared" si="165"/>
        <v>6.4</v>
      </c>
      <c r="N2226" s="93">
        <v>2.3570000000000002</v>
      </c>
      <c r="O2226" s="69">
        <v>100</v>
      </c>
      <c r="P2226" s="181">
        <f t="shared" si="166"/>
        <v>2.5703124999999996</v>
      </c>
      <c r="Q2226" s="77" t="s">
        <v>12033</v>
      </c>
      <c r="V2226" s="84">
        <v>0.39652777777777781</v>
      </c>
      <c r="W2226" s="85">
        <v>0.54513888888888895</v>
      </c>
      <c r="X2226" s="86">
        <f t="shared" si="167"/>
        <v>0.14861111111111114</v>
      </c>
    </row>
    <row r="2227" spans="1:24" x14ac:dyDescent="0.3">
      <c r="A2227" s="44" t="s">
        <v>13170</v>
      </c>
      <c r="B2227" s="68" t="s">
        <v>8638</v>
      </c>
      <c r="C2227" s="2" t="s">
        <v>1</v>
      </c>
      <c r="D2227" s="2">
        <v>51</v>
      </c>
      <c r="E2227" s="6">
        <v>25326</v>
      </c>
      <c r="F2227" s="7">
        <v>44035.567881944444</v>
      </c>
      <c r="G2227" s="69" t="s">
        <v>4</v>
      </c>
      <c r="H2227" s="68">
        <v>1155</v>
      </c>
      <c r="I2227" s="93">
        <f t="shared" si="164"/>
        <v>11.55</v>
      </c>
      <c r="J2227" s="93">
        <v>3.5489999999999999</v>
      </c>
      <c r="K2227" s="69">
        <v>100</v>
      </c>
      <c r="L2227" s="68">
        <v>311</v>
      </c>
      <c r="M2227" s="93">
        <f t="shared" si="165"/>
        <v>3.11</v>
      </c>
      <c r="N2227" s="93">
        <v>1.7969999999999999</v>
      </c>
      <c r="O2227" s="69">
        <v>100</v>
      </c>
      <c r="P2227" s="181">
        <f t="shared" si="166"/>
        <v>3.7138263665594859</v>
      </c>
      <c r="Q2227" s="77" t="s">
        <v>12033</v>
      </c>
      <c r="V2227" s="84">
        <v>0.41180555555555554</v>
      </c>
      <c r="W2227" s="85">
        <v>0.56944444444444442</v>
      </c>
      <c r="X2227" s="86">
        <f t="shared" si="167"/>
        <v>0.15763888888888888</v>
      </c>
    </row>
    <row r="2228" spans="1:24" x14ac:dyDescent="0.3">
      <c r="A2228" s="44" t="s">
        <v>13171</v>
      </c>
      <c r="B2228" s="68" t="s">
        <v>6124</v>
      </c>
      <c r="C2228" s="2" t="s">
        <v>1</v>
      </c>
      <c r="D2228" s="2">
        <v>54</v>
      </c>
      <c r="E2228" s="6">
        <v>24042</v>
      </c>
      <c r="F2228" s="7">
        <v>44035.578402777777</v>
      </c>
      <c r="G2228" s="69" t="s">
        <v>4</v>
      </c>
      <c r="H2228" s="68">
        <v>1153</v>
      </c>
      <c r="I2228" s="93">
        <f t="shared" si="164"/>
        <v>11.53</v>
      </c>
      <c r="J2228" s="93">
        <v>3.5830000000000002</v>
      </c>
      <c r="K2228" s="69">
        <v>100</v>
      </c>
      <c r="L2228" s="68">
        <v>371</v>
      </c>
      <c r="M2228" s="93">
        <f t="shared" si="165"/>
        <v>3.71</v>
      </c>
      <c r="N2228" s="93">
        <v>1.976</v>
      </c>
      <c r="O2228" s="69">
        <v>100</v>
      </c>
      <c r="P2228" s="181">
        <f t="shared" si="166"/>
        <v>3.1078167115902962</v>
      </c>
      <c r="Q2228" s="77" t="s">
        <v>12033</v>
      </c>
      <c r="V2228" s="84">
        <v>0.41875000000000001</v>
      </c>
      <c r="W2228" s="85">
        <v>0.57986111111111105</v>
      </c>
      <c r="X2228" s="86">
        <f t="shared" si="167"/>
        <v>0.16111111111111104</v>
      </c>
    </row>
    <row r="2229" spans="1:24" x14ac:dyDescent="0.3">
      <c r="A2229" s="44" t="s">
        <v>13172</v>
      </c>
      <c r="B2229" s="68" t="s">
        <v>6365</v>
      </c>
      <c r="C2229" s="2" t="s">
        <v>1</v>
      </c>
      <c r="D2229" s="2">
        <v>52</v>
      </c>
      <c r="E2229" s="6">
        <v>25000</v>
      </c>
      <c r="F2229" s="7">
        <v>44035.588101851848</v>
      </c>
      <c r="G2229" s="69" t="s">
        <v>4</v>
      </c>
      <c r="H2229" s="68">
        <v>2048</v>
      </c>
      <c r="I2229" s="93">
        <f t="shared" si="164"/>
        <v>20.48</v>
      </c>
      <c r="J2229" s="93">
        <v>4.2789999999999999</v>
      </c>
      <c r="K2229" s="69">
        <v>100</v>
      </c>
      <c r="L2229" s="68">
        <v>432</v>
      </c>
      <c r="M2229" s="93">
        <f t="shared" si="165"/>
        <v>4.32</v>
      </c>
      <c r="N2229" s="93">
        <v>2.02</v>
      </c>
      <c r="O2229" s="69">
        <v>100</v>
      </c>
      <c r="P2229" s="181">
        <f t="shared" si="166"/>
        <v>4.7407407407407405</v>
      </c>
      <c r="Q2229" s="77" t="s">
        <v>12072</v>
      </c>
      <c r="V2229" s="84">
        <v>0.4375</v>
      </c>
      <c r="W2229" s="85">
        <v>0.59027777777777779</v>
      </c>
      <c r="X2229" s="86">
        <f t="shared" si="167"/>
        <v>0.15277777777777779</v>
      </c>
    </row>
    <row r="2230" spans="1:24" x14ac:dyDescent="0.3">
      <c r="A2230" s="44" t="s">
        <v>13173</v>
      </c>
      <c r="B2230" s="68" t="s">
        <v>6594</v>
      </c>
      <c r="C2230" s="2" t="s">
        <v>1</v>
      </c>
      <c r="D2230" s="2">
        <v>54</v>
      </c>
      <c r="E2230" s="6">
        <v>24059</v>
      </c>
      <c r="F2230" s="7">
        <v>44035.617893518516</v>
      </c>
      <c r="G2230" s="69" t="s">
        <v>4</v>
      </c>
      <c r="H2230" s="68">
        <v>1776</v>
      </c>
      <c r="I2230" s="93">
        <f t="shared" si="164"/>
        <v>17.760000000000002</v>
      </c>
      <c r="J2230" s="93">
        <v>4.6970000000000001</v>
      </c>
      <c r="K2230" s="69">
        <v>100</v>
      </c>
      <c r="L2230" s="68">
        <v>353</v>
      </c>
      <c r="M2230" s="93">
        <f t="shared" si="165"/>
        <v>3.53</v>
      </c>
      <c r="N2230" s="93">
        <v>1.8560000000000001</v>
      </c>
      <c r="O2230" s="69">
        <v>100</v>
      </c>
      <c r="P2230" s="181">
        <f t="shared" si="166"/>
        <v>5.0311614730878196</v>
      </c>
      <c r="Q2230" s="77" t="s">
        <v>12072</v>
      </c>
      <c r="V2230" s="84">
        <v>0.45347222222222222</v>
      </c>
      <c r="W2230" s="85">
        <v>0.61805555555555558</v>
      </c>
      <c r="X2230" s="86">
        <f t="shared" si="167"/>
        <v>0.16458333333333336</v>
      </c>
    </row>
    <row r="2231" spans="1:24" x14ac:dyDescent="0.3">
      <c r="A2231" s="44" t="s">
        <v>13174</v>
      </c>
      <c r="B2231" s="68" t="s">
        <v>8123</v>
      </c>
      <c r="C2231" s="2" t="s">
        <v>1</v>
      </c>
      <c r="D2231" s="2">
        <v>50</v>
      </c>
      <c r="E2231" s="6">
        <v>25561</v>
      </c>
      <c r="F2231" s="7">
        <v>44035.628692129627</v>
      </c>
      <c r="G2231" s="69" t="s">
        <v>4</v>
      </c>
      <c r="H2231" s="68">
        <v>1278</v>
      </c>
      <c r="I2231" s="93">
        <f t="shared" si="164"/>
        <v>12.909090909090908</v>
      </c>
      <c r="J2231" s="93">
        <v>3.831</v>
      </c>
      <c r="K2231" s="69">
        <v>99</v>
      </c>
      <c r="L2231" s="68">
        <v>287</v>
      </c>
      <c r="M2231" s="93">
        <f t="shared" si="165"/>
        <v>2.8989898989898988</v>
      </c>
      <c r="N2231" s="93">
        <v>1.9510000000000001</v>
      </c>
      <c r="O2231" s="69">
        <v>99</v>
      </c>
      <c r="P2231" s="181">
        <f t="shared" si="166"/>
        <v>4.4529616724738679</v>
      </c>
      <c r="Q2231" s="77" t="s">
        <v>13175</v>
      </c>
      <c r="V2231" s="84">
        <v>0.46388888888888885</v>
      </c>
      <c r="W2231" s="85">
        <v>0.62847222222222221</v>
      </c>
      <c r="X2231" s="86">
        <f t="shared" si="167"/>
        <v>0.16458333333333336</v>
      </c>
    </row>
    <row r="2232" spans="1:24" x14ac:dyDescent="0.3">
      <c r="A2232" s="44" t="s">
        <v>13176</v>
      </c>
      <c r="B2232" s="68" t="s">
        <v>13177</v>
      </c>
      <c r="C2232" s="2" t="s">
        <v>1</v>
      </c>
      <c r="D2232" s="2">
        <v>31</v>
      </c>
      <c r="E2232" s="6">
        <v>32408</v>
      </c>
      <c r="F2232" s="7">
        <v>44035.651689814818</v>
      </c>
      <c r="G2232" s="69" t="s">
        <v>4</v>
      </c>
      <c r="H2232" s="68">
        <v>1067</v>
      </c>
      <c r="I2232" s="93">
        <f t="shared" si="164"/>
        <v>10.777777777777779</v>
      </c>
      <c r="J2232" s="93">
        <v>3.4329999999999998</v>
      </c>
      <c r="K2232" s="69">
        <v>99</v>
      </c>
      <c r="L2232" s="68">
        <v>314</v>
      </c>
      <c r="M2232" s="93">
        <f t="shared" si="165"/>
        <v>3.1717171717171717</v>
      </c>
      <c r="N2232" s="93">
        <v>1.9950000000000001</v>
      </c>
      <c r="O2232" s="69">
        <v>99</v>
      </c>
      <c r="P2232" s="181">
        <f t="shared" si="166"/>
        <v>3.3980891719745228</v>
      </c>
      <c r="Q2232" s="77" t="s">
        <v>13175</v>
      </c>
      <c r="V2232" s="84">
        <v>0.5</v>
      </c>
      <c r="W2232" s="85">
        <v>0.65277777777777779</v>
      </c>
      <c r="X2232" s="86">
        <f t="shared" si="167"/>
        <v>0.15277777777777779</v>
      </c>
    </row>
    <row r="2233" spans="1:24" x14ac:dyDescent="0.3">
      <c r="A2233" s="44" t="s">
        <v>13178</v>
      </c>
      <c r="B2233" s="68" t="s">
        <v>13179</v>
      </c>
      <c r="C2233" s="2" t="s">
        <v>1</v>
      </c>
      <c r="D2233" s="2">
        <v>61</v>
      </c>
      <c r="E2233" s="6">
        <v>21571</v>
      </c>
      <c r="F2233" s="7">
        <v>44035.670543981483</v>
      </c>
      <c r="G2233" s="69" t="s">
        <v>4</v>
      </c>
      <c r="H2233" s="68">
        <v>1587</v>
      </c>
      <c r="I2233" s="93">
        <f t="shared" si="164"/>
        <v>16.030303030303031</v>
      </c>
      <c r="J2233" s="93">
        <v>4.0570000000000004</v>
      </c>
      <c r="K2233" s="69">
        <v>99</v>
      </c>
      <c r="L2233" s="68">
        <v>259</v>
      </c>
      <c r="M2233" s="93">
        <f t="shared" si="165"/>
        <v>2.6161616161616164</v>
      </c>
      <c r="N2233" s="93">
        <v>1.6459999999999999</v>
      </c>
      <c r="O2233" s="69">
        <v>99</v>
      </c>
      <c r="P2233" s="181">
        <f t="shared" si="166"/>
        <v>6.1274131274131269</v>
      </c>
      <c r="Q2233" s="77" t="s">
        <v>13175</v>
      </c>
      <c r="V2233" s="84">
        <v>0.50694444444444442</v>
      </c>
      <c r="W2233" s="85">
        <v>0.67361111111111116</v>
      </c>
      <c r="X2233" s="86">
        <f t="shared" si="167"/>
        <v>0.16666666666666674</v>
      </c>
    </row>
    <row r="2234" spans="1:24" x14ac:dyDescent="0.3">
      <c r="A2234" s="44" t="s">
        <v>13180</v>
      </c>
      <c r="B2234" s="68" t="s">
        <v>13181</v>
      </c>
      <c r="C2234" s="2" t="s">
        <v>6</v>
      </c>
      <c r="D2234" s="2">
        <v>59</v>
      </c>
      <c r="E2234" s="6">
        <v>22126</v>
      </c>
      <c r="F2234" s="7">
        <v>44036.391840277778</v>
      </c>
      <c r="G2234" s="69" t="s">
        <v>71</v>
      </c>
      <c r="H2234" s="68">
        <v>1107</v>
      </c>
      <c r="I2234" s="93">
        <f t="shared" si="164"/>
        <v>11.181818181818182</v>
      </c>
      <c r="J2234" s="93">
        <v>3.4420000000000002</v>
      </c>
      <c r="K2234" s="69">
        <v>99</v>
      </c>
      <c r="L2234" s="68">
        <v>292</v>
      </c>
      <c r="M2234" s="93">
        <f t="shared" si="165"/>
        <v>2.9494949494949494</v>
      </c>
      <c r="N2234" s="93">
        <v>1.74</v>
      </c>
      <c r="O2234" s="69">
        <v>99</v>
      </c>
      <c r="P2234" s="181">
        <f t="shared" si="166"/>
        <v>3.7910958904109591</v>
      </c>
      <c r="Q2234" s="77" t="s">
        <v>12184</v>
      </c>
      <c r="V2234" s="84">
        <v>0.3923611111111111</v>
      </c>
      <c r="W2234" s="85">
        <v>0.53125</v>
      </c>
      <c r="X2234" s="86">
        <f t="shared" si="167"/>
        <v>0.1388888888888889</v>
      </c>
    </row>
    <row r="2235" spans="1:24" x14ac:dyDescent="0.3">
      <c r="A2235" s="44" t="s">
        <v>13182</v>
      </c>
      <c r="B2235" s="68" t="s">
        <v>13183</v>
      </c>
      <c r="C2235" s="2" t="s">
        <v>6</v>
      </c>
      <c r="D2235" s="2">
        <v>53</v>
      </c>
      <c r="E2235" s="6">
        <v>24322</v>
      </c>
      <c r="F2235" s="7">
        <v>44036.515266203707</v>
      </c>
      <c r="G2235" s="69" t="s">
        <v>4</v>
      </c>
      <c r="H2235" s="68">
        <v>1375</v>
      </c>
      <c r="I2235" s="93">
        <f t="shared" si="164"/>
        <v>13.75</v>
      </c>
      <c r="J2235" s="93">
        <v>3.4329999999999998</v>
      </c>
      <c r="K2235" s="69">
        <v>100</v>
      </c>
      <c r="L2235" s="68">
        <v>432</v>
      </c>
      <c r="M2235" s="93">
        <f t="shared" si="165"/>
        <v>4.32</v>
      </c>
      <c r="N2235" s="93">
        <v>2.0590000000000002</v>
      </c>
      <c r="O2235" s="69">
        <v>100</v>
      </c>
      <c r="P2235" s="181">
        <f t="shared" si="166"/>
        <v>3.1828703703703702</v>
      </c>
      <c r="Q2235" s="77" t="s">
        <v>12184</v>
      </c>
      <c r="V2235" s="84">
        <v>0.36944444444444446</v>
      </c>
      <c r="W2235" s="85">
        <v>0.51388888888888895</v>
      </c>
      <c r="X2235" s="86">
        <f t="shared" si="167"/>
        <v>0.14444444444444449</v>
      </c>
    </row>
    <row r="2236" spans="1:24" x14ac:dyDescent="0.3">
      <c r="A2236" s="44" t="s">
        <v>13184</v>
      </c>
      <c r="B2236" s="68" t="s">
        <v>803</v>
      </c>
      <c r="C2236" s="2" t="s">
        <v>1</v>
      </c>
      <c r="D2236" s="2">
        <v>60</v>
      </c>
      <c r="E2236" s="6">
        <v>21973</v>
      </c>
      <c r="F2236" s="7">
        <v>44036.553263888891</v>
      </c>
      <c r="G2236" s="69" t="s">
        <v>4</v>
      </c>
      <c r="H2236" s="68">
        <v>2212</v>
      </c>
      <c r="I2236" s="93">
        <f t="shared" si="164"/>
        <v>22.343434343434343</v>
      </c>
      <c r="J2236" s="93">
        <v>4.7679999999999998</v>
      </c>
      <c r="K2236" s="69">
        <v>99</v>
      </c>
      <c r="L2236" s="68">
        <v>410</v>
      </c>
      <c r="M2236" s="93">
        <f t="shared" si="165"/>
        <v>4.141414141414141</v>
      </c>
      <c r="N2236" s="93">
        <v>2.2450000000000001</v>
      </c>
      <c r="O2236" s="69">
        <v>99</v>
      </c>
      <c r="P2236" s="181">
        <f t="shared" si="166"/>
        <v>5.3951219512195125</v>
      </c>
      <c r="Q2236" s="77" t="s">
        <v>12184</v>
      </c>
      <c r="V2236" s="84">
        <v>0.4055555555555555</v>
      </c>
      <c r="W2236" s="85">
        <v>0.55555555555555558</v>
      </c>
      <c r="X2236" s="86">
        <f t="shared" si="167"/>
        <v>0.15000000000000008</v>
      </c>
    </row>
    <row r="2237" spans="1:24" x14ac:dyDescent="0.3">
      <c r="A2237" s="44" t="s">
        <v>13185</v>
      </c>
      <c r="B2237" s="68" t="s">
        <v>7081</v>
      </c>
      <c r="C2237" s="2" t="s">
        <v>1</v>
      </c>
      <c r="D2237" s="2">
        <v>57</v>
      </c>
      <c r="E2237" s="6">
        <v>23099</v>
      </c>
      <c r="F2237" s="7">
        <v>44036.572152777779</v>
      </c>
      <c r="G2237" s="69" t="s">
        <v>4</v>
      </c>
      <c r="H2237" s="68">
        <v>2295</v>
      </c>
      <c r="I2237" s="93">
        <f t="shared" si="164"/>
        <v>23.181818181818183</v>
      </c>
      <c r="J2237" s="93">
        <v>5.2750000000000004</v>
      </c>
      <c r="K2237" s="69">
        <v>99</v>
      </c>
      <c r="L2237" s="68">
        <v>454</v>
      </c>
      <c r="M2237" s="93">
        <f t="shared" si="165"/>
        <v>4.5858585858585856</v>
      </c>
      <c r="N2237" s="93">
        <v>1.954</v>
      </c>
      <c r="O2237" s="69">
        <v>99</v>
      </c>
      <c r="P2237" s="181">
        <f t="shared" si="166"/>
        <v>5.0550660792951545</v>
      </c>
      <c r="Q2237" s="77" t="s">
        <v>12184</v>
      </c>
      <c r="V2237" s="84">
        <v>0.42152777777777778</v>
      </c>
      <c r="W2237" s="85">
        <v>0.57638888888888895</v>
      </c>
      <c r="X2237" s="86">
        <f t="shared" si="167"/>
        <v>0.15486111111111117</v>
      </c>
    </row>
    <row r="2238" spans="1:24" x14ac:dyDescent="0.3">
      <c r="A2238" s="44" t="s">
        <v>3440</v>
      </c>
      <c r="B2238" s="68" t="s">
        <v>1926</v>
      </c>
      <c r="C2238" s="2" t="s">
        <v>1</v>
      </c>
      <c r="D2238" s="2">
        <v>57</v>
      </c>
      <c r="E2238" s="6">
        <v>23086</v>
      </c>
      <c r="F2238" s="7">
        <v>44036.584351851852</v>
      </c>
      <c r="G2238" s="69" t="s">
        <v>4</v>
      </c>
      <c r="H2238" s="68">
        <v>1561</v>
      </c>
      <c r="I2238" s="93">
        <f t="shared" si="164"/>
        <v>15.767676767676768</v>
      </c>
      <c r="J2238" s="93">
        <v>4.2110000000000003</v>
      </c>
      <c r="K2238" s="69">
        <v>99</v>
      </c>
      <c r="L2238" s="68">
        <v>416</v>
      </c>
      <c r="M2238" s="93">
        <f t="shared" si="165"/>
        <v>4.2020202020202024</v>
      </c>
      <c r="N2238" s="93">
        <v>1.8460000000000001</v>
      </c>
      <c r="O2238" s="69">
        <v>99</v>
      </c>
      <c r="P2238" s="181">
        <f t="shared" si="166"/>
        <v>3.7524038461538458</v>
      </c>
      <c r="Q2238" s="77" t="s">
        <v>12184</v>
      </c>
      <c r="V2238" s="84">
        <v>0.4513888888888889</v>
      </c>
      <c r="W2238" s="85">
        <v>0.58333333333333337</v>
      </c>
      <c r="X2238" s="86">
        <f t="shared" si="167"/>
        <v>0.13194444444444448</v>
      </c>
    </row>
    <row r="2239" spans="1:24" x14ac:dyDescent="0.3">
      <c r="A2239" s="44" t="s">
        <v>13186</v>
      </c>
      <c r="B2239" s="68" t="s">
        <v>13187</v>
      </c>
      <c r="C2239" s="2" t="s">
        <v>6</v>
      </c>
      <c r="D2239" s="2">
        <v>25</v>
      </c>
      <c r="E2239" s="6">
        <v>34589</v>
      </c>
      <c r="F2239" s="7">
        <v>44036.618750000001</v>
      </c>
      <c r="G2239" s="69" t="s">
        <v>4</v>
      </c>
      <c r="H2239" s="68">
        <v>648</v>
      </c>
      <c r="I2239" s="93">
        <f t="shared" si="164"/>
        <v>6.48</v>
      </c>
      <c r="J2239" s="93">
        <v>2.754</v>
      </c>
      <c r="K2239" s="69">
        <v>100</v>
      </c>
      <c r="L2239" s="68">
        <v>307</v>
      </c>
      <c r="M2239" s="93">
        <f t="shared" si="165"/>
        <v>3.07</v>
      </c>
      <c r="N2239" s="93">
        <v>1.5389999999999999</v>
      </c>
      <c r="O2239" s="69">
        <v>100</v>
      </c>
      <c r="P2239" s="181">
        <f t="shared" si="166"/>
        <v>2.1107491856677525</v>
      </c>
      <c r="Q2239" s="77" t="s">
        <v>12184</v>
      </c>
      <c r="V2239" s="84">
        <v>0.45624999999999999</v>
      </c>
      <c r="W2239" s="85">
        <v>0.62152777777777779</v>
      </c>
      <c r="X2239" s="86">
        <f t="shared" si="167"/>
        <v>0.1652777777777778</v>
      </c>
    </row>
    <row r="2240" spans="1:24" x14ac:dyDescent="0.3">
      <c r="A2240" s="44" t="s">
        <v>13188</v>
      </c>
      <c r="B2240" s="68" t="s">
        <v>6602</v>
      </c>
      <c r="C2240" s="2" t="s">
        <v>1</v>
      </c>
      <c r="D2240" s="2">
        <v>52</v>
      </c>
      <c r="E2240" s="6">
        <v>24886</v>
      </c>
      <c r="F2240" s="7">
        <v>44036.629895833335</v>
      </c>
      <c r="G2240" s="69" t="s">
        <v>4</v>
      </c>
      <c r="H2240" s="68">
        <v>2118</v>
      </c>
      <c r="I2240" s="93">
        <f t="shared" si="164"/>
        <v>21.18</v>
      </c>
      <c r="J2240" s="93">
        <v>4.1840000000000002</v>
      </c>
      <c r="K2240" s="69">
        <v>100</v>
      </c>
      <c r="L2240" s="68">
        <v>412</v>
      </c>
      <c r="M2240" s="93">
        <f t="shared" si="165"/>
        <v>4.12</v>
      </c>
      <c r="N2240" s="93">
        <v>2.1240000000000001</v>
      </c>
      <c r="O2240" s="69">
        <v>100</v>
      </c>
      <c r="P2240" s="181">
        <f t="shared" si="166"/>
        <v>5.1407766990291259</v>
      </c>
      <c r="Q2240" s="77" t="s">
        <v>12184</v>
      </c>
      <c r="V2240" s="84">
        <v>0.47430555555555554</v>
      </c>
      <c r="W2240" s="85">
        <v>0.63194444444444442</v>
      </c>
      <c r="X2240" s="86">
        <f t="shared" si="167"/>
        <v>0.15763888888888888</v>
      </c>
    </row>
    <row r="2241" spans="1:24" x14ac:dyDescent="0.3">
      <c r="A2241" s="44" t="s">
        <v>13189</v>
      </c>
      <c r="B2241" s="68" t="s">
        <v>13190</v>
      </c>
      <c r="C2241" s="2" t="s">
        <v>1</v>
      </c>
      <c r="D2241" s="2">
        <v>71</v>
      </c>
      <c r="E2241" s="6">
        <v>17973</v>
      </c>
      <c r="F2241" s="7">
        <v>44036.640081018515</v>
      </c>
      <c r="G2241" s="69" t="s">
        <v>4</v>
      </c>
      <c r="H2241" s="68">
        <v>2186</v>
      </c>
      <c r="I2241" s="93">
        <f t="shared" si="164"/>
        <v>21.86</v>
      </c>
      <c r="J2241" s="93">
        <v>4.5549999999999997</v>
      </c>
      <c r="K2241" s="69">
        <v>100</v>
      </c>
      <c r="L2241" s="68">
        <v>1084</v>
      </c>
      <c r="M2241" s="93">
        <f t="shared" si="165"/>
        <v>10.84</v>
      </c>
      <c r="N2241" s="93">
        <v>3.4039999999999999</v>
      </c>
      <c r="O2241" s="69">
        <v>100</v>
      </c>
      <c r="P2241" s="181">
        <f t="shared" si="166"/>
        <v>2.0166051660516606</v>
      </c>
      <c r="Q2241" s="77" t="s">
        <v>12184</v>
      </c>
      <c r="V2241" s="84">
        <v>0.50555555555555554</v>
      </c>
      <c r="W2241" s="85">
        <v>0.64236111111111105</v>
      </c>
      <c r="X2241" s="86">
        <f t="shared" si="167"/>
        <v>0.13680555555555551</v>
      </c>
    </row>
    <row r="2242" spans="1:24" x14ac:dyDescent="0.3">
      <c r="A2242" s="44" t="s">
        <v>13191</v>
      </c>
      <c r="B2242" s="68" t="s">
        <v>13192</v>
      </c>
      <c r="C2242" s="2" t="s">
        <v>1</v>
      </c>
      <c r="D2242" s="2">
        <v>84</v>
      </c>
      <c r="E2242" s="6">
        <v>13237</v>
      </c>
      <c r="F2242" s="7">
        <v>44039.518553240741</v>
      </c>
      <c r="G2242" s="69" t="s">
        <v>4</v>
      </c>
      <c r="H2242" s="68">
        <v>1826</v>
      </c>
      <c r="I2242" s="93">
        <f t="shared" si="164"/>
        <v>18.444444444444443</v>
      </c>
      <c r="J2242" s="93">
        <v>4.6429999999999998</v>
      </c>
      <c r="K2242" s="69">
        <v>99</v>
      </c>
      <c r="L2242" s="68">
        <v>519</v>
      </c>
      <c r="M2242" s="93">
        <f t="shared" si="165"/>
        <v>5.2424242424242422</v>
      </c>
      <c r="N2242" s="93">
        <v>2.3820000000000001</v>
      </c>
      <c r="O2242" s="69">
        <v>99</v>
      </c>
      <c r="P2242" s="181">
        <f t="shared" si="166"/>
        <v>3.5183044315992293</v>
      </c>
      <c r="Q2242" s="77" t="s">
        <v>12184</v>
      </c>
      <c r="V2242" s="84">
        <v>0.36805555555555558</v>
      </c>
      <c r="W2242" s="85">
        <v>0.52083333333333337</v>
      </c>
      <c r="X2242" s="86">
        <f t="shared" si="167"/>
        <v>0.15277777777777779</v>
      </c>
    </row>
    <row r="2243" spans="1:24" x14ac:dyDescent="0.3">
      <c r="A2243" s="44" t="s">
        <v>13193</v>
      </c>
      <c r="B2243" s="68" t="s">
        <v>13194</v>
      </c>
      <c r="C2243" s="2" t="s">
        <v>1</v>
      </c>
      <c r="D2243" s="2">
        <v>44</v>
      </c>
      <c r="E2243" s="6">
        <v>27956</v>
      </c>
      <c r="F2243" s="7">
        <v>44039.530717592592</v>
      </c>
      <c r="G2243" s="69" t="s">
        <v>4</v>
      </c>
      <c r="H2243" s="68">
        <v>1336</v>
      </c>
      <c r="I2243" s="93">
        <f t="shared" ref="I2243:I2306" si="168">H2243/K2243</f>
        <v>13.494949494949495</v>
      </c>
      <c r="J2243" s="93">
        <v>3.427</v>
      </c>
      <c r="K2243" s="69">
        <v>99</v>
      </c>
      <c r="L2243" s="68">
        <v>314</v>
      </c>
      <c r="M2243" s="93">
        <f t="shared" ref="M2243:M2306" si="169">L2243/O2243</f>
        <v>3.1717171717171717</v>
      </c>
      <c r="N2243" s="93">
        <v>1.66</v>
      </c>
      <c r="O2243" s="69">
        <v>99</v>
      </c>
      <c r="P2243" s="181">
        <f t="shared" ref="P2243:P2306" si="170">I2243/M2243</f>
        <v>4.2547770700636942</v>
      </c>
      <c r="Q2243" s="77" t="s">
        <v>12184</v>
      </c>
      <c r="V2243" s="84">
        <v>0.39583333333333331</v>
      </c>
      <c r="W2243" s="85">
        <v>0.53472222222222221</v>
      </c>
      <c r="X2243" s="86">
        <f t="shared" ref="X2243:X2291" si="171">IF(AND(W2243&lt;&gt;0,V2243&lt;&gt;0),W2243-V2243,"No_data")</f>
        <v>0.1388888888888889</v>
      </c>
    </row>
    <row r="2244" spans="1:24" x14ac:dyDescent="0.3">
      <c r="A2244" s="44" t="s">
        <v>13195</v>
      </c>
      <c r="B2244" s="68" t="s">
        <v>1385</v>
      </c>
      <c r="C2244" s="2" t="s">
        <v>1</v>
      </c>
      <c r="D2244" s="2">
        <v>53</v>
      </c>
      <c r="E2244" s="6">
        <v>24435</v>
      </c>
      <c r="F2244" s="7">
        <v>44039.541145833333</v>
      </c>
      <c r="G2244" s="69" t="s">
        <v>4</v>
      </c>
      <c r="H2244" s="68">
        <v>1920</v>
      </c>
      <c r="I2244" s="93">
        <f t="shared" si="168"/>
        <v>19.2</v>
      </c>
      <c r="J2244" s="93">
        <v>4.9930000000000003</v>
      </c>
      <c r="K2244" s="69">
        <v>100</v>
      </c>
      <c r="L2244" s="68">
        <v>439</v>
      </c>
      <c r="M2244" s="93">
        <f t="shared" si="169"/>
        <v>4.3899999999999997</v>
      </c>
      <c r="N2244" s="93">
        <v>1.8580000000000001</v>
      </c>
      <c r="O2244" s="69">
        <v>100</v>
      </c>
      <c r="P2244" s="181">
        <f t="shared" si="170"/>
        <v>4.3735763097949887</v>
      </c>
      <c r="Q2244" s="77" t="s">
        <v>12184</v>
      </c>
      <c r="V2244" s="84">
        <v>0.40208333333333335</v>
      </c>
      <c r="W2244" s="85">
        <v>0.54513888888888895</v>
      </c>
      <c r="X2244" s="86">
        <f t="shared" si="171"/>
        <v>0.1430555555555556</v>
      </c>
    </row>
    <row r="2245" spans="1:24" x14ac:dyDescent="0.3">
      <c r="A2245" s="44" t="s">
        <v>2861</v>
      </c>
      <c r="B2245" s="68" t="s">
        <v>1712</v>
      </c>
      <c r="C2245" s="2" t="s">
        <v>1</v>
      </c>
      <c r="D2245" s="2">
        <v>76</v>
      </c>
      <c r="E2245" s="6">
        <v>16131</v>
      </c>
      <c r="F2245" s="7">
        <v>44039.566111111111</v>
      </c>
      <c r="G2245" s="69" t="s">
        <v>4</v>
      </c>
      <c r="H2245" s="68">
        <v>2069</v>
      </c>
      <c r="I2245" s="93">
        <f t="shared" si="168"/>
        <v>20.8989898989899</v>
      </c>
      <c r="J2245" s="93">
        <v>4.6740000000000004</v>
      </c>
      <c r="K2245" s="69">
        <v>99</v>
      </c>
      <c r="L2245" s="68">
        <v>623</v>
      </c>
      <c r="M2245" s="93">
        <f t="shared" si="169"/>
        <v>6.2929292929292933</v>
      </c>
      <c r="N2245" s="93">
        <v>2.5840000000000001</v>
      </c>
      <c r="O2245" s="69">
        <v>99</v>
      </c>
      <c r="P2245" s="181">
        <f t="shared" si="170"/>
        <v>3.321027287319422</v>
      </c>
      <c r="Q2245" s="77" t="s">
        <v>12184</v>
      </c>
      <c r="V2245" s="84">
        <v>0.43611111111111112</v>
      </c>
      <c r="W2245" s="85">
        <v>0.56944444444444442</v>
      </c>
      <c r="X2245" s="86">
        <f t="shared" si="171"/>
        <v>0.1333333333333333</v>
      </c>
    </row>
    <row r="2246" spans="1:24" x14ac:dyDescent="0.3">
      <c r="A2246" s="44" t="s">
        <v>13196</v>
      </c>
      <c r="B2246" s="68" t="s">
        <v>13197</v>
      </c>
      <c r="C2246" s="2" t="s">
        <v>6</v>
      </c>
      <c r="D2246" s="2">
        <v>50</v>
      </c>
      <c r="E2246" s="6">
        <v>25702</v>
      </c>
      <c r="F2246" s="7">
        <v>44039.576516203706</v>
      </c>
      <c r="G2246" s="69" t="s">
        <v>4</v>
      </c>
      <c r="H2246" s="68">
        <v>1349</v>
      </c>
      <c r="I2246" s="93">
        <f t="shared" si="168"/>
        <v>13.626262626262626</v>
      </c>
      <c r="J2246" s="93">
        <v>4.2990000000000004</v>
      </c>
      <c r="K2246" s="69">
        <v>99</v>
      </c>
      <c r="L2246" s="68">
        <v>451</v>
      </c>
      <c r="M2246" s="93">
        <f t="shared" si="169"/>
        <v>4.5555555555555554</v>
      </c>
      <c r="N2246" s="93">
        <v>2.2549999999999999</v>
      </c>
      <c r="O2246" s="69">
        <v>99</v>
      </c>
      <c r="P2246" s="181">
        <f t="shared" si="170"/>
        <v>2.9911308203991132</v>
      </c>
      <c r="Q2246" s="77" t="s">
        <v>12184</v>
      </c>
      <c r="V2246" s="84">
        <v>0.43472222222222223</v>
      </c>
      <c r="W2246" s="85">
        <v>0.57986111111111105</v>
      </c>
      <c r="X2246" s="86">
        <f t="shared" si="171"/>
        <v>0.14513888888888882</v>
      </c>
    </row>
    <row r="2247" spans="1:24" x14ac:dyDescent="0.3">
      <c r="A2247" s="44" t="s">
        <v>13198</v>
      </c>
      <c r="B2247" s="68" t="s">
        <v>8136</v>
      </c>
      <c r="C2247" s="2" t="s">
        <v>1</v>
      </c>
      <c r="D2247" s="2">
        <v>48</v>
      </c>
      <c r="E2247" s="6">
        <v>26148</v>
      </c>
      <c r="F2247" s="7">
        <v>44039.611967592595</v>
      </c>
      <c r="G2247" s="69" t="s">
        <v>4</v>
      </c>
      <c r="H2247" s="68">
        <v>1754</v>
      </c>
      <c r="I2247" s="93">
        <f t="shared" si="168"/>
        <v>17.54</v>
      </c>
      <c r="J2247" s="93">
        <v>3.7879999999999998</v>
      </c>
      <c r="K2247" s="69">
        <v>100</v>
      </c>
      <c r="L2247" s="68">
        <v>408</v>
      </c>
      <c r="M2247" s="93">
        <f t="shared" si="169"/>
        <v>4.08</v>
      </c>
      <c r="N2247" s="93">
        <v>1.8180000000000001</v>
      </c>
      <c r="O2247" s="69">
        <v>100</v>
      </c>
      <c r="P2247" s="181">
        <f t="shared" si="170"/>
        <v>4.2990196078431371</v>
      </c>
      <c r="Q2247" s="77" t="s">
        <v>12184</v>
      </c>
      <c r="V2247" s="84">
        <v>0.47430555555555554</v>
      </c>
      <c r="W2247" s="85">
        <v>0.61458333333333337</v>
      </c>
      <c r="X2247" s="86">
        <f t="shared" si="171"/>
        <v>0.14027777777777783</v>
      </c>
    </row>
    <row r="2248" spans="1:24" x14ac:dyDescent="0.3">
      <c r="A2248" s="44" t="s">
        <v>13199</v>
      </c>
      <c r="B2248" s="68" t="s">
        <v>4432</v>
      </c>
      <c r="C2248" s="2" t="s">
        <v>1</v>
      </c>
      <c r="D2248" s="2">
        <v>37</v>
      </c>
      <c r="E2248" s="6">
        <v>30341</v>
      </c>
      <c r="F2248" s="7">
        <v>44039.628460648149</v>
      </c>
      <c r="G2248" s="69" t="s">
        <v>4</v>
      </c>
      <c r="H2248" s="68">
        <v>1290</v>
      </c>
      <c r="I2248" s="93">
        <f t="shared" si="168"/>
        <v>13.030303030303031</v>
      </c>
      <c r="J2248" s="93">
        <v>4.2389999999999999</v>
      </c>
      <c r="K2248" s="69">
        <v>99</v>
      </c>
      <c r="L2248" s="68">
        <v>565</v>
      </c>
      <c r="M2248" s="93">
        <f t="shared" si="169"/>
        <v>5.7070707070707067</v>
      </c>
      <c r="N2248" s="93">
        <v>2.0710000000000002</v>
      </c>
      <c r="O2248" s="69">
        <v>99</v>
      </c>
      <c r="P2248" s="181">
        <f t="shared" si="170"/>
        <v>2.283185840707965</v>
      </c>
      <c r="Q2248" s="77" t="s">
        <v>12184</v>
      </c>
      <c r="V2248" s="84">
        <v>0.49444444444444446</v>
      </c>
      <c r="W2248" s="85">
        <v>0.63194444444444442</v>
      </c>
      <c r="X2248" s="86">
        <f t="shared" si="171"/>
        <v>0.13749999999999996</v>
      </c>
    </row>
    <row r="2249" spans="1:24" x14ac:dyDescent="0.3">
      <c r="A2249" s="44" t="s">
        <v>13200</v>
      </c>
      <c r="B2249" s="68" t="s">
        <v>1361</v>
      </c>
      <c r="C2249" s="2" t="s">
        <v>1</v>
      </c>
      <c r="D2249" s="2">
        <v>81</v>
      </c>
      <c r="E2249" s="6">
        <v>14334</v>
      </c>
      <c r="F2249" s="7">
        <v>44039.648159722223</v>
      </c>
      <c r="G2249" s="69" t="s">
        <v>4</v>
      </c>
      <c r="H2249" s="68">
        <v>901</v>
      </c>
      <c r="I2249" s="93">
        <f t="shared" si="168"/>
        <v>9.1010101010101003</v>
      </c>
      <c r="J2249" s="93">
        <v>2.7010000000000001</v>
      </c>
      <c r="K2249" s="69">
        <v>99</v>
      </c>
      <c r="L2249" s="68">
        <v>363</v>
      </c>
      <c r="M2249" s="93">
        <f t="shared" si="169"/>
        <v>3.6666666666666665</v>
      </c>
      <c r="N2249" s="93">
        <v>2.0499999999999998</v>
      </c>
      <c r="O2249" s="69">
        <v>99</v>
      </c>
      <c r="P2249" s="181">
        <f t="shared" si="170"/>
        <v>2.4820936639118458</v>
      </c>
      <c r="Q2249" s="77" t="s">
        <v>12184</v>
      </c>
      <c r="V2249" s="84">
        <v>0.48194444444444445</v>
      </c>
      <c r="W2249" s="85">
        <v>0.64930555555555558</v>
      </c>
      <c r="X2249" s="86">
        <f t="shared" si="171"/>
        <v>0.16736111111111113</v>
      </c>
    </row>
    <row r="2250" spans="1:24" x14ac:dyDescent="0.3">
      <c r="A2250" s="44" t="s">
        <v>13201</v>
      </c>
      <c r="B2250" s="68" t="s">
        <v>13202</v>
      </c>
      <c r="C2250" s="2" t="s">
        <v>1</v>
      </c>
      <c r="D2250" s="2">
        <v>38</v>
      </c>
      <c r="E2250" s="6">
        <v>30014</v>
      </c>
      <c r="F2250" s="7">
        <v>44039.662037037036</v>
      </c>
      <c r="G2250" s="69" t="s">
        <v>4</v>
      </c>
      <c r="H2250" s="68">
        <v>1152</v>
      </c>
      <c r="I2250" s="93">
        <f t="shared" si="168"/>
        <v>11.52</v>
      </c>
      <c r="J2250" s="93">
        <v>2.9969999999999999</v>
      </c>
      <c r="K2250" s="69">
        <v>100</v>
      </c>
      <c r="L2250" s="68">
        <v>387</v>
      </c>
      <c r="M2250" s="93">
        <f t="shared" si="169"/>
        <v>3.87</v>
      </c>
      <c r="N2250" s="93">
        <v>1.7150000000000001</v>
      </c>
      <c r="O2250" s="69">
        <v>100</v>
      </c>
      <c r="P2250" s="181">
        <f t="shared" si="170"/>
        <v>2.9767441860465116</v>
      </c>
      <c r="Q2250" s="77" t="s">
        <v>12184</v>
      </c>
      <c r="V2250" s="84">
        <v>0.52083333333333337</v>
      </c>
      <c r="W2250" s="85">
        <v>0.66666666666666663</v>
      </c>
      <c r="X2250" s="86">
        <f t="shared" si="171"/>
        <v>0.14583333333333326</v>
      </c>
    </row>
    <row r="2251" spans="1:24" x14ac:dyDescent="0.3">
      <c r="A2251" s="44" t="s">
        <v>13203</v>
      </c>
      <c r="B2251" s="68" t="s">
        <v>6436</v>
      </c>
      <c r="C2251" s="2" t="s">
        <v>1</v>
      </c>
      <c r="D2251" s="2">
        <v>35</v>
      </c>
      <c r="E2251" s="6">
        <v>30965</v>
      </c>
      <c r="F2251" s="7">
        <v>44040.380659722221</v>
      </c>
      <c r="G2251" s="69" t="s">
        <v>2</v>
      </c>
      <c r="H2251" s="68">
        <v>858</v>
      </c>
      <c r="I2251" s="93">
        <f t="shared" si="168"/>
        <v>8.58</v>
      </c>
      <c r="J2251" s="93">
        <v>1.492</v>
      </c>
      <c r="K2251" s="69">
        <v>100</v>
      </c>
      <c r="L2251" s="68">
        <v>317</v>
      </c>
      <c r="M2251" s="93">
        <f t="shared" si="169"/>
        <v>3.17</v>
      </c>
      <c r="N2251" s="93">
        <v>0.65200000000000002</v>
      </c>
      <c r="O2251" s="69">
        <v>100</v>
      </c>
      <c r="P2251" s="181">
        <f t="shared" si="170"/>
        <v>2.7066246056782335</v>
      </c>
      <c r="Q2251" s="77" t="s">
        <v>12184</v>
      </c>
      <c r="V2251" s="84">
        <v>0.37847222222222227</v>
      </c>
      <c r="W2251" s="85">
        <v>0.52083333333333337</v>
      </c>
      <c r="X2251" s="86">
        <f t="shared" si="171"/>
        <v>0.1423611111111111</v>
      </c>
    </row>
    <row r="2252" spans="1:24" x14ac:dyDescent="0.3">
      <c r="A2252" s="44" t="s">
        <v>13204</v>
      </c>
      <c r="B2252" s="68" t="s">
        <v>6288</v>
      </c>
      <c r="C2252" s="2" t="s">
        <v>1</v>
      </c>
      <c r="D2252" s="2">
        <v>72</v>
      </c>
      <c r="E2252" s="6">
        <v>17476</v>
      </c>
      <c r="F2252" s="7">
        <v>44040.533541666664</v>
      </c>
      <c r="G2252" s="69" t="s">
        <v>4</v>
      </c>
      <c r="H2252" s="68">
        <v>1615</v>
      </c>
      <c r="I2252" s="93">
        <f t="shared" si="168"/>
        <v>16.313131313131311</v>
      </c>
      <c r="J2252" s="93">
        <v>4.2149999999999999</v>
      </c>
      <c r="K2252" s="69">
        <v>99</v>
      </c>
      <c r="L2252" s="68">
        <v>903</v>
      </c>
      <c r="M2252" s="93">
        <f t="shared" si="169"/>
        <v>9.1212121212121211</v>
      </c>
      <c r="N2252" s="93">
        <v>2.6930000000000001</v>
      </c>
      <c r="O2252" s="69">
        <v>99</v>
      </c>
      <c r="P2252" s="181">
        <f t="shared" si="170"/>
        <v>1.7884828349944628</v>
      </c>
      <c r="Q2252" s="77" t="s">
        <v>12184</v>
      </c>
      <c r="V2252" s="84">
        <v>0.39374999999999999</v>
      </c>
      <c r="W2252" s="85">
        <v>0.53472222222222221</v>
      </c>
      <c r="X2252" s="86">
        <f t="shared" si="171"/>
        <v>0.14097222222222222</v>
      </c>
    </row>
    <row r="2253" spans="1:24" x14ac:dyDescent="0.3">
      <c r="A2253" s="44" t="s">
        <v>3528</v>
      </c>
      <c r="B2253" s="68" t="s">
        <v>28</v>
      </c>
      <c r="C2253" s="2" t="s">
        <v>1</v>
      </c>
      <c r="D2253" s="2">
        <v>51</v>
      </c>
      <c r="E2253" s="6">
        <v>25363</v>
      </c>
      <c r="F2253" s="7">
        <v>44040.566701388889</v>
      </c>
      <c r="G2253" s="69" t="s">
        <v>4</v>
      </c>
      <c r="H2253" s="68">
        <v>1477</v>
      </c>
      <c r="I2253" s="93">
        <f t="shared" si="168"/>
        <v>14.919191919191919</v>
      </c>
      <c r="J2253" s="93">
        <v>4.1639999999999997</v>
      </c>
      <c r="K2253" s="69">
        <v>99</v>
      </c>
      <c r="L2253" s="68">
        <v>320</v>
      </c>
      <c r="M2253" s="93">
        <f t="shared" si="169"/>
        <v>3.2323232323232323</v>
      </c>
      <c r="N2253" s="93">
        <v>1.671</v>
      </c>
      <c r="O2253" s="69">
        <v>99</v>
      </c>
      <c r="P2253" s="181">
        <f t="shared" si="170"/>
        <v>4.6156249999999996</v>
      </c>
      <c r="Q2253" s="77" t="s">
        <v>12184</v>
      </c>
      <c r="V2253" s="84">
        <v>0.41250000000000003</v>
      </c>
      <c r="W2253" s="85">
        <v>0.56944444444444442</v>
      </c>
      <c r="X2253" s="86">
        <f t="shared" si="171"/>
        <v>0.15694444444444439</v>
      </c>
    </row>
    <row r="2254" spans="1:24" x14ac:dyDescent="0.3">
      <c r="A2254" s="44" t="s">
        <v>3450</v>
      </c>
      <c r="B2254" s="68" t="s">
        <v>391</v>
      </c>
      <c r="C2254" s="2" t="s">
        <v>1</v>
      </c>
      <c r="D2254" s="2">
        <v>58</v>
      </c>
      <c r="E2254" s="6">
        <v>22826</v>
      </c>
      <c r="F2254" s="7">
        <v>44040.576736111114</v>
      </c>
      <c r="G2254" s="69" t="s">
        <v>4</v>
      </c>
      <c r="H2254" s="68">
        <v>1593</v>
      </c>
      <c r="I2254" s="93">
        <f t="shared" si="168"/>
        <v>16.09090909090909</v>
      </c>
      <c r="J2254" s="93">
        <v>4.2210000000000001</v>
      </c>
      <c r="K2254" s="69">
        <v>99</v>
      </c>
      <c r="L2254" s="68">
        <v>269</v>
      </c>
      <c r="M2254" s="93">
        <f t="shared" si="169"/>
        <v>2.7171717171717171</v>
      </c>
      <c r="N2254" s="93">
        <v>1.597</v>
      </c>
      <c r="O2254" s="69">
        <v>99</v>
      </c>
      <c r="P2254" s="181">
        <f t="shared" si="170"/>
        <v>5.9219330855018582</v>
      </c>
      <c r="Q2254" s="77" t="s">
        <v>12184</v>
      </c>
      <c r="V2254" s="84">
        <v>0.3972222222222222</v>
      </c>
      <c r="W2254" s="85">
        <v>0.57986111111111105</v>
      </c>
      <c r="X2254" s="86">
        <f t="shared" si="171"/>
        <v>0.18263888888888885</v>
      </c>
    </row>
    <row r="2255" spans="1:24" x14ac:dyDescent="0.3">
      <c r="A2255" s="44" t="s">
        <v>3626</v>
      </c>
      <c r="B2255" s="68" t="s">
        <v>308</v>
      </c>
      <c r="C2255" s="2" t="s">
        <v>1</v>
      </c>
      <c r="D2255" s="2">
        <v>49</v>
      </c>
      <c r="E2255" s="6">
        <v>25979</v>
      </c>
      <c r="F2255" s="7">
        <v>44040.587604166663</v>
      </c>
      <c r="G2255" s="69" t="s">
        <v>4</v>
      </c>
      <c r="H2255" s="68">
        <v>1599</v>
      </c>
      <c r="I2255" s="93">
        <f t="shared" si="168"/>
        <v>16.151515151515152</v>
      </c>
      <c r="J2255" s="93">
        <v>4.4409999999999998</v>
      </c>
      <c r="K2255" s="69">
        <v>99</v>
      </c>
      <c r="L2255" s="68">
        <v>360</v>
      </c>
      <c r="M2255" s="93">
        <f t="shared" si="169"/>
        <v>3.6363636363636362</v>
      </c>
      <c r="N2255" s="93">
        <v>1.8260000000000001</v>
      </c>
      <c r="O2255" s="69">
        <v>99</v>
      </c>
      <c r="P2255" s="181">
        <f t="shared" si="170"/>
        <v>4.4416666666666673</v>
      </c>
      <c r="Q2255" s="77" t="s">
        <v>12184</v>
      </c>
      <c r="V2255" s="84">
        <v>0.4368055555555555</v>
      </c>
      <c r="W2255" s="85">
        <v>0.59027777777777779</v>
      </c>
      <c r="X2255" s="86">
        <f t="shared" si="171"/>
        <v>0.15347222222222229</v>
      </c>
    </row>
    <row r="2256" spans="1:24" x14ac:dyDescent="0.3">
      <c r="A2256" s="44" t="s">
        <v>13205</v>
      </c>
      <c r="B2256" s="68" t="s">
        <v>7911</v>
      </c>
      <c r="C2256" s="2" t="s">
        <v>1</v>
      </c>
      <c r="D2256" s="2">
        <v>55</v>
      </c>
      <c r="E2256" s="6">
        <v>23628</v>
      </c>
      <c r="F2256" s="7">
        <v>44040.596666666665</v>
      </c>
      <c r="G2256" s="69" t="s">
        <v>4</v>
      </c>
      <c r="H2256" s="68">
        <v>1857</v>
      </c>
      <c r="I2256" s="93">
        <f t="shared" si="168"/>
        <v>18.757575757575758</v>
      </c>
      <c r="J2256" s="93">
        <v>4.891</v>
      </c>
      <c r="K2256" s="69">
        <v>99</v>
      </c>
      <c r="L2256" s="68">
        <v>409</v>
      </c>
      <c r="M2256" s="93">
        <f t="shared" si="169"/>
        <v>4.1313131313131315</v>
      </c>
      <c r="N2256" s="93">
        <v>2.2160000000000002</v>
      </c>
      <c r="O2256" s="69">
        <v>99</v>
      </c>
      <c r="P2256" s="181">
        <f t="shared" si="170"/>
        <v>4.5403422982885084</v>
      </c>
      <c r="Q2256" s="77" t="s">
        <v>12184</v>
      </c>
      <c r="V2256" s="84">
        <v>0.46875</v>
      </c>
      <c r="W2256" s="85">
        <v>0.59722222222222221</v>
      </c>
      <c r="X2256" s="86">
        <f t="shared" si="171"/>
        <v>0.12847222222222221</v>
      </c>
    </row>
    <row r="2257" spans="1:24" x14ac:dyDescent="0.3">
      <c r="A2257" s="44" t="s">
        <v>13206</v>
      </c>
      <c r="B2257" s="68" t="s">
        <v>7919</v>
      </c>
      <c r="C2257" s="2" t="s">
        <v>1</v>
      </c>
      <c r="D2257" s="2">
        <v>51</v>
      </c>
      <c r="E2257" s="6">
        <v>25326</v>
      </c>
      <c r="F2257" s="7">
        <v>44040.605590277781</v>
      </c>
      <c r="G2257" s="69" t="s">
        <v>4</v>
      </c>
      <c r="H2257" s="68">
        <v>1460</v>
      </c>
      <c r="I2257" s="93">
        <f t="shared" si="168"/>
        <v>14.747474747474747</v>
      </c>
      <c r="J2257" s="93">
        <v>3.5030000000000001</v>
      </c>
      <c r="K2257" s="69">
        <v>99</v>
      </c>
      <c r="L2257" s="68">
        <v>370</v>
      </c>
      <c r="M2257" s="93">
        <f t="shared" si="169"/>
        <v>3.7373737373737375</v>
      </c>
      <c r="N2257" s="93">
        <v>1.909</v>
      </c>
      <c r="O2257" s="69">
        <v>99</v>
      </c>
      <c r="P2257" s="181">
        <f t="shared" si="170"/>
        <v>3.9459459459459461</v>
      </c>
      <c r="Q2257" s="77" t="s">
        <v>12184</v>
      </c>
      <c r="V2257" s="84">
        <v>0.44305555555555554</v>
      </c>
      <c r="W2257" s="85">
        <v>0.60763888888888895</v>
      </c>
      <c r="X2257" s="86">
        <f t="shared" si="171"/>
        <v>0.16458333333333341</v>
      </c>
    </row>
    <row r="2258" spans="1:24" x14ac:dyDescent="0.3">
      <c r="A2258" s="44" t="s">
        <v>13207</v>
      </c>
      <c r="B2258" s="68" t="s">
        <v>8990</v>
      </c>
      <c r="C2258" s="2" t="s">
        <v>1</v>
      </c>
      <c r="D2258" s="2">
        <v>40</v>
      </c>
      <c r="E2258" s="6">
        <v>29412</v>
      </c>
      <c r="F2258" s="7">
        <v>44040.630057870374</v>
      </c>
      <c r="G2258" s="69" t="s">
        <v>4</v>
      </c>
      <c r="H2258" s="68">
        <v>1179</v>
      </c>
      <c r="I2258" s="93">
        <f t="shared" si="168"/>
        <v>11.909090909090908</v>
      </c>
      <c r="J2258" s="93">
        <v>3.5630000000000002</v>
      </c>
      <c r="K2258" s="69">
        <v>99</v>
      </c>
      <c r="L2258" s="68">
        <v>325</v>
      </c>
      <c r="M2258" s="93">
        <f t="shared" si="169"/>
        <v>3.2828282828282829</v>
      </c>
      <c r="N2258" s="93">
        <v>1.623</v>
      </c>
      <c r="O2258" s="69">
        <v>99</v>
      </c>
      <c r="P2258" s="181">
        <f t="shared" si="170"/>
        <v>3.6276923076923073</v>
      </c>
      <c r="Q2258" s="77" t="s">
        <v>12184</v>
      </c>
      <c r="V2258" s="84">
        <v>0.48333333333333334</v>
      </c>
      <c r="W2258" s="85">
        <v>0.63194444444444442</v>
      </c>
      <c r="X2258" s="86">
        <f t="shared" si="171"/>
        <v>0.14861111111111108</v>
      </c>
    </row>
    <row r="2259" spans="1:24" x14ac:dyDescent="0.3">
      <c r="A2259" s="44" t="s">
        <v>13208</v>
      </c>
      <c r="B2259" s="68" t="s">
        <v>13209</v>
      </c>
      <c r="C2259" s="2" t="s">
        <v>6</v>
      </c>
      <c r="D2259" s="2">
        <v>58</v>
      </c>
      <c r="E2259" s="6">
        <v>22655</v>
      </c>
      <c r="F2259" s="7">
        <v>44040.641446759262</v>
      </c>
      <c r="G2259" s="69" t="s">
        <v>4</v>
      </c>
      <c r="H2259" s="68">
        <v>1006</v>
      </c>
      <c r="I2259" s="93">
        <f t="shared" si="168"/>
        <v>10.06</v>
      </c>
      <c r="J2259" s="93">
        <v>3.2</v>
      </c>
      <c r="K2259" s="69">
        <v>100</v>
      </c>
      <c r="L2259" s="68">
        <v>390</v>
      </c>
      <c r="M2259" s="93">
        <f t="shared" si="169"/>
        <v>3.9</v>
      </c>
      <c r="N2259" s="93">
        <v>2.0230000000000001</v>
      </c>
      <c r="O2259" s="69">
        <v>100</v>
      </c>
      <c r="P2259" s="181">
        <f t="shared" si="170"/>
        <v>2.5794871794871796</v>
      </c>
      <c r="Q2259" s="77" t="s">
        <v>12184</v>
      </c>
      <c r="V2259" s="84">
        <v>0.47916666666666669</v>
      </c>
      <c r="W2259" s="85">
        <v>0.64236111111111105</v>
      </c>
      <c r="X2259" s="86">
        <f t="shared" si="171"/>
        <v>0.16319444444444436</v>
      </c>
    </row>
    <row r="2260" spans="1:24" x14ac:dyDescent="0.3">
      <c r="A2260" s="44" t="s">
        <v>3875</v>
      </c>
      <c r="B2260" s="68" t="s">
        <v>841</v>
      </c>
      <c r="C2260" s="2" t="s">
        <v>6</v>
      </c>
      <c r="D2260" s="2">
        <v>51</v>
      </c>
      <c r="E2260" s="6">
        <v>25283</v>
      </c>
      <c r="F2260" s="7">
        <v>44040.660138888888</v>
      </c>
      <c r="G2260" s="69" t="s">
        <v>4</v>
      </c>
      <c r="H2260" s="68">
        <v>1330</v>
      </c>
      <c r="I2260" s="93">
        <f t="shared" si="168"/>
        <v>13.434343434343434</v>
      </c>
      <c r="J2260" s="93">
        <v>3.7090000000000001</v>
      </c>
      <c r="K2260" s="69">
        <v>99</v>
      </c>
      <c r="L2260" s="68">
        <v>323</v>
      </c>
      <c r="M2260" s="93">
        <f t="shared" si="169"/>
        <v>3.2626262626262625</v>
      </c>
      <c r="N2260" s="93">
        <v>1.8819999999999999</v>
      </c>
      <c r="O2260" s="69">
        <v>99</v>
      </c>
      <c r="P2260" s="181">
        <f t="shared" si="170"/>
        <v>4.1176470588235299</v>
      </c>
      <c r="Q2260" s="77" t="s">
        <v>12184</v>
      </c>
      <c r="V2260" s="84">
        <v>0.49861111111111112</v>
      </c>
      <c r="W2260" s="85">
        <v>0.66319444444444442</v>
      </c>
      <c r="X2260" s="86">
        <f t="shared" si="171"/>
        <v>0.1645833333333333</v>
      </c>
    </row>
    <row r="2261" spans="1:24" x14ac:dyDescent="0.3">
      <c r="A2261" s="44" t="s">
        <v>13210</v>
      </c>
      <c r="B2261" s="68" t="s">
        <v>9793</v>
      </c>
      <c r="C2261" s="2" t="s">
        <v>1</v>
      </c>
      <c r="D2261" s="2">
        <v>50</v>
      </c>
      <c r="E2261" s="6">
        <v>25587</v>
      </c>
      <c r="F2261" s="7">
        <v>44041.519826388889</v>
      </c>
      <c r="G2261" s="69" t="s">
        <v>4</v>
      </c>
      <c r="H2261" s="68">
        <v>2042</v>
      </c>
      <c r="I2261" s="93">
        <f t="shared" si="168"/>
        <v>20.420000000000002</v>
      </c>
      <c r="J2261" s="93">
        <v>4.3019999999999996</v>
      </c>
      <c r="K2261" s="69">
        <v>100</v>
      </c>
      <c r="L2261" s="68">
        <v>416</v>
      </c>
      <c r="M2261" s="93">
        <f t="shared" si="169"/>
        <v>4.16</v>
      </c>
      <c r="N2261" s="93">
        <v>1.9</v>
      </c>
      <c r="O2261" s="69">
        <v>100</v>
      </c>
      <c r="P2261" s="181">
        <f t="shared" si="170"/>
        <v>4.9086538461538467</v>
      </c>
      <c r="Q2261" s="77" t="s">
        <v>12184</v>
      </c>
      <c r="V2261" s="84">
        <v>0.37708333333333338</v>
      </c>
      <c r="W2261" s="85">
        <v>0.52083333333333337</v>
      </c>
      <c r="X2261" s="86">
        <f t="shared" si="171"/>
        <v>0.14374999999999999</v>
      </c>
    </row>
    <row r="2262" spans="1:24" x14ac:dyDescent="0.3">
      <c r="A2262" s="44" t="s">
        <v>13211</v>
      </c>
      <c r="B2262" s="68" t="s">
        <v>13212</v>
      </c>
      <c r="C2262" s="2" t="s">
        <v>6</v>
      </c>
      <c r="D2262" s="2">
        <v>58</v>
      </c>
      <c r="E2262" s="6">
        <v>22770</v>
      </c>
      <c r="F2262" s="7">
        <v>44041.529062499998</v>
      </c>
      <c r="G2262" s="69" t="s">
        <v>4</v>
      </c>
      <c r="H2262" s="68">
        <v>1289</v>
      </c>
      <c r="I2262" s="93">
        <f t="shared" si="168"/>
        <v>13.020202020202021</v>
      </c>
      <c r="J2262" s="93">
        <v>3.75</v>
      </c>
      <c r="K2262" s="69">
        <v>99</v>
      </c>
      <c r="L2262" s="68">
        <v>297</v>
      </c>
      <c r="M2262" s="93">
        <f t="shared" si="169"/>
        <v>3</v>
      </c>
      <c r="N2262" s="93">
        <v>1.75</v>
      </c>
      <c r="O2262" s="69">
        <v>99</v>
      </c>
      <c r="P2262" s="181">
        <f t="shared" si="170"/>
        <v>4.34006734006734</v>
      </c>
      <c r="Q2262" s="77" t="s">
        <v>12184</v>
      </c>
      <c r="V2262" s="84">
        <v>0.39166666666666666</v>
      </c>
      <c r="W2262" s="85">
        <v>0.53472222222222221</v>
      </c>
      <c r="X2262" s="86">
        <f t="shared" si="171"/>
        <v>0.14305555555555555</v>
      </c>
    </row>
    <row r="2263" spans="1:24" x14ac:dyDescent="0.3">
      <c r="A2263" s="44" t="s">
        <v>10800</v>
      </c>
      <c r="B2263" s="68" t="s">
        <v>8716</v>
      </c>
      <c r="C2263" s="2" t="s">
        <v>1</v>
      </c>
      <c r="D2263" s="2">
        <v>67</v>
      </c>
      <c r="E2263" s="6">
        <v>19375</v>
      </c>
      <c r="F2263" s="7">
        <v>44041.543773148151</v>
      </c>
      <c r="G2263" s="69" t="s">
        <v>4</v>
      </c>
      <c r="H2263" s="68">
        <v>1506</v>
      </c>
      <c r="I2263" s="93">
        <f t="shared" si="168"/>
        <v>15.212121212121213</v>
      </c>
      <c r="J2263" s="93">
        <v>3.847</v>
      </c>
      <c r="K2263" s="69">
        <v>99</v>
      </c>
      <c r="L2263" s="68">
        <v>385</v>
      </c>
      <c r="M2263" s="93">
        <f t="shared" si="169"/>
        <v>3.8888888888888888</v>
      </c>
      <c r="N2263" s="93">
        <v>2.06</v>
      </c>
      <c r="O2263" s="69">
        <v>99</v>
      </c>
      <c r="P2263" s="181">
        <f t="shared" si="170"/>
        <v>3.9116883116883119</v>
      </c>
      <c r="Q2263" s="77" t="s">
        <v>12184</v>
      </c>
      <c r="V2263" s="84">
        <v>0.40277777777777773</v>
      </c>
      <c r="W2263" s="85">
        <v>0.54861111111111105</v>
      </c>
      <c r="X2263" s="86">
        <f t="shared" si="171"/>
        <v>0.14583333333333331</v>
      </c>
    </row>
    <row r="2264" spans="1:24" x14ac:dyDescent="0.3">
      <c r="A2264" s="44" t="s">
        <v>13213</v>
      </c>
      <c r="B2264" s="68" t="s">
        <v>8407</v>
      </c>
      <c r="C2264" s="2" t="s">
        <v>1</v>
      </c>
      <c r="D2264" s="2">
        <v>59</v>
      </c>
      <c r="E2264" s="6">
        <v>22454</v>
      </c>
      <c r="F2264" s="7">
        <v>44041.569409722222</v>
      </c>
      <c r="G2264" s="69" t="s">
        <v>4</v>
      </c>
      <c r="H2264" s="68">
        <v>1432</v>
      </c>
      <c r="I2264" s="93">
        <f t="shared" si="168"/>
        <v>14.464646464646465</v>
      </c>
      <c r="J2264" s="93">
        <v>3.7719999999999998</v>
      </c>
      <c r="K2264" s="69">
        <v>99</v>
      </c>
      <c r="L2264" s="68">
        <v>375</v>
      </c>
      <c r="M2264" s="93">
        <f t="shared" si="169"/>
        <v>3.7878787878787881</v>
      </c>
      <c r="N2264" s="93">
        <v>2.0670000000000002</v>
      </c>
      <c r="O2264" s="69">
        <v>99</v>
      </c>
      <c r="P2264" s="181">
        <f t="shared" si="170"/>
        <v>3.8186666666666667</v>
      </c>
      <c r="Q2264" s="77" t="s">
        <v>12184</v>
      </c>
      <c r="V2264" s="84">
        <v>0.43055555555555558</v>
      </c>
      <c r="W2264" s="85">
        <v>0.56944444444444442</v>
      </c>
      <c r="X2264" s="86">
        <f t="shared" si="171"/>
        <v>0.13888888888888884</v>
      </c>
    </row>
    <row r="2265" spans="1:24" x14ac:dyDescent="0.3">
      <c r="A2265" s="44" t="s">
        <v>13214</v>
      </c>
      <c r="B2265" s="68" t="s">
        <v>13215</v>
      </c>
      <c r="C2265" s="2" t="s">
        <v>1</v>
      </c>
      <c r="D2265" s="2">
        <v>51</v>
      </c>
      <c r="E2265" s="6">
        <v>25133</v>
      </c>
      <c r="F2265" s="7">
        <v>44041.578923611109</v>
      </c>
      <c r="G2265" s="69" t="s">
        <v>4</v>
      </c>
      <c r="H2265" s="68">
        <v>1368</v>
      </c>
      <c r="I2265" s="93">
        <f t="shared" si="168"/>
        <v>13.68</v>
      </c>
      <c r="J2265" s="93">
        <v>4.218</v>
      </c>
      <c r="K2265" s="69">
        <v>100</v>
      </c>
      <c r="L2265" s="68">
        <v>265</v>
      </c>
      <c r="M2265" s="93">
        <f t="shared" si="169"/>
        <v>2.65</v>
      </c>
      <c r="N2265" s="93">
        <v>1.591</v>
      </c>
      <c r="O2265" s="69">
        <v>100</v>
      </c>
      <c r="P2265" s="181">
        <f t="shared" si="170"/>
        <v>5.162264150943396</v>
      </c>
      <c r="Q2265" s="77" t="s">
        <v>12184</v>
      </c>
      <c r="V2265" s="84">
        <v>0.4375</v>
      </c>
      <c r="W2265" s="85">
        <v>0.58333333333333337</v>
      </c>
      <c r="X2265" s="86">
        <f t="shared" si="171"/>
        <v>0.14583333333333337</v>
      </c>
    </row>
    <row r="2266" spans="1:24" x14ac:dyDescent="0.3">
      <c r="A2266" s="44" t="s">
        <v>13216</v>
      </c>
      <c r="B2266" s="68" t="s">
        <v>8489</v>
      </c>
      <c r="C2266" s="2" t="s">
        <v>6</v>
      </c>
      <c r="D2266" s="2">
        <v>11.583333333333334</v>
      </c>
      <c r="E2266" s="6">
        <v>39801</v>
      </c>
      <c r="F2266" s="7">
        <v>44041.58935185185</v>
      </c>
      <c r="G2266" s="69" t="s">
        <v>4</v>
      </c>
      <c r="H2266" s="68">
        <v>1173</v>
      </c>
      <c r="I2266" s="93">
        <f t="shared" si="168"/>
        <v>11.73</v>
      </c>
      <c r="J2266" s="93">
        <v>3.714</v>
      </c>
      <c r="K2266" s="69">
        <v>100</v>
      </c>
      <c r="L2266" s="68">
        <v>189</v>
      </c>
      <c r="M2266" s="93">
        <f t="shared" si="169"/>
        <v>1.89</v>
      </c>
      <c r="N2266" s="93">
        <v>1.4059999999999999</v>
      </c>
      <c r="O2266" s="69">
        <v>100</v>
      </c>
      <c r="P2266" s="181">
        <f t="shared" si="170"/>
        <v>6.2063492063492065</v>
      </c>
      <c r="Q2266" s="77" t="s">
        <v>12184</v>
      </c>
      <c r="V2266" s="84">
        <v>0.45</v>
      </c>
      <c r="W2266" s="85">
        <v>0.59375</v>
      </c>
      <c r="X2266" s="86">
        <f t="shared" si="171"/>
        <v>0.14374999999999999</v>
      </c>
    </row>
    <row r="2267" spans="1:24" x14ac:dyDescent="0.3">
      <c r="A2267" s="44" t="s">
        <v>13217</v>
      </c>
      <c r="B2267" s="68" t="s">
        <v>13218</v>
      </c>
      <c r="C2267" s="2" t="s">
        <v>6</v>
      </c>
      <c r="D2267" s="2">
        <v>63</v>
      </c>
      <c r="E2267" s="6">
        <v>20670</v>
      </c>
      <c r="F2267" s="7">
        <v>44041.600162037037</v>
      </c>
      <c r="G2267" s="69" t="s">
        <v>4</v>
      </c>
      <c r="H2267" s="68">
        <v>949</v>
      </c>
      <c r="I2267" s="93">
        <f t="shared" si="168"/>
        <v>9.5858585858585865</v>
      </c>
      <c r="J2267" s="93">
        <v>3.3839999999999999</v>
      </c>
      <c r="K2267" s="69">
        <v>99</v>
      </c>
      <c r="L2267" s="68">
        <v>405</v>
      </c>
      <c r="M2267" s="93">
        <f t="shared" si="169"/>
        <v>4.0909090909090908</v>
      </c>
      <c r="N2267" s="93">
        <v>1.7849999999999999</v>
      </c>
      <c r="O2267" s="69">
        <v>99</v>
      </c>
      <c r="P2267" s="181">
        <f t="shared" si="170"/>
        <v>2.3432098765432099</v>
      </c>
      <c r="Q2267" s="77" t="s">
        <v>12184</v>
      </c>
      <c r="V2267" s="84">
        <v>0.45624999999999999</v>
      </c>
      <c r="W2267" s="85">
        <v>0.60069444444444442</v>
      </c>
      <c r="X2267" s="86">
        <f t="shared" si="171"/>
        <v>0.14444444444444443</v>
      </c>
    </row>
    <row r="2268" spans="1:24" x14ac:dyDescent="0.3">
      <c r="A2268" s="44" t="s">
        <v>13219</v>
      </c>
      <c r="B2268" s="68" t="s">
        <v>13220</v>
      </c>
      <c r="C2268" s="2" t="s">
        <v>1</v>
      </c>
      <c r="D2268" s="2">
        <v>56</v>
      </c>
      <c r="E2268" s="6">
        <v>23562</v>
      </c>
      <c r="F2268" s="7">
        <v>44041.6174537037</v>
      </c>
      <c r="G2268" s="69" t="s">
        <v>4</v>
      </c>
      <c r="H2268" s="68">
        <v>1912</v>
      </c>
      <c r="I2268" s="93">
        <f t="shared" si="168"/>
        <v>19.313131313131311</v>
      </c>
      <c r="J2268" s="93">
        <v>4.8120000000000003</v>
      </c>
      <c r="K2268" s="69">
        <v>99</v>
      </c>
      <c r="L2268" s="68">
        <v>403</v>
      </c>
      <c r="M2268" s="93">
        <f t="shared" si="169"/>
        <v>4.0707070707070709</v>
      </c>
      <c r="N2268" s="93">
        <v>1.996</v>
      </c>
      <c r="O2268" s="69">
        <v>99</v>
      </c>
      <c r="P2268" s="181">
        <f t="shared" si="170"/>
        <v>4.744416873449131</v>
      </c>
      <c r="Q2268" s="77" t="s">
        <v>12184</v>
      </c>
      <c r="V2268" s="84">
        <v>0.47222222222222227</v>
      </c>
      <c r="W2268" s="85">
        <v>0.62152777777777779</v>
      </c>
      <c r="X2268" s="86">
        <f t="shared" si="171"/>
        <v>0.14930555555555552</v>
      </c>
    </row>
    <row r="2269" spans="1:24" x14ac:dyDescent="0.3">
      <c r="A2269" s="44" t="s">
        <v>13221</v>
      </c>
      <c r="B2269" s="68" t="s">
        <v>4627</v>
      </c>
      <c r="C2269" s="2" t="s">
        <v>1</v>
      </c>
      <c r="D2269" s="2">
        <v>58</v>
      </c>
      <c r="E2269" s="6">
        <v>22565</v>
      </c>
      <c r="F2269" s="7">
        <v>44041.63385416667</v>
      </c>
      <c r="G2269" s="69" t="s">
        <v>4</v>
      </c>
      <c r="H2269" s="68">
        <v>2414</v>
      </c>
      <c r="I2269" s="93">
        <f t="shared" si="168"/>
        <v>24.383838383838384</v>
      </c>
      <c r="J2269" s="93">
        <v>5.0860000000000003</v>
      </c>
      <c r="K2269" s="69">
        <v>99</v>
      </c>
      <c r="L2269" s="68">
        <v>384</v>
      </c>
      <c r="M2269" s="93">
        <f t="shared" si="169"/>
        <v>3.8787878787878789</v>
      </c>
      <c r="N2269" s="93">
        <v>2.1909999999999998</v>
      </c>
      <c r="O2269" s="69">
        <v>99</v>
      </c>
      <c r="P2269" s="181">
        <f t="shared" si="170"/>
        <v>6.286458333333333</v>
      </c>
      <c r="Q2269" s="77" t="s">
        <v>12184</v>
      </c>
      <c r="V2269" s="84">
        <v>0.50763888888888886</v>
      </c>
      <c r="W2269" s="85">
        <v>0.63888888888888895</v>
      </c>
      <c r="X2269" s="86">
        <f t="shared" si="171"/>
        <v>0.13125000000000009</v>
      </c>
    </row>
    <row r="2270" spans="1:24" x14ac:dyDescent="0.3">
      <c r="A2270" s="44" t="s">
        <v>3062</v>
      </c>
      <c r="B2270" s="68" t="s">
        <v>517</v>
      </c>
      <c r="C2270" s="2" t="s">
        <v>1</v>
      </c>
      <c r="D2270" s="2">
        <v>37</v>
      </c>
      <c r="E2270" s="6">
        <v>30490</v>
      </c>
      <c r="F2270" s="7">
        <v>44042.518622685187</v>
      </c>
      <c r="G2270" s="69" t="s">
        <v>4</v>
      </c>
      <c r="H2270" s="68">
        <v>1724</v>
      </c>
      <c r="I2270" s="93">
        <f t="shared" si="168"/>
        <v>17.239999999999998</v>
      </c>
      <c r="J2270" s="93">
        <v>4.6429999999999998</v>
      </c>
      <c r="K2270" s="69">
        <v>100</v>
      </c>
      <c r="L2270" s="68">
        <v>342</v>
      </c>
      <c r="M2270" s="93">
        <f t="shared" si="169"/>
        <v>3.42</v>
      </c>
      <c r="N2270" s="93">
        <v>1.96</v>
      </c>
      <c r="O2270" s="69">
        <v>100</v>
      </c>
      <c r="P2270" s="181">
        <f t="shared" si="170"/>
        <v>5.0409356725146193</v>
      </c>
      <c r="Q2270" s="77" t="s">
        <v>12184</v>
      </c>
      <c r="V2270" s="84">
        <v>0.36527777777777781</v>
      </c>
      <c r="W2270" s="85">
        <v>0.52083333333333337</v>
      </c>
      <c r="X2270" s="86">
        <f t="shared" si="171"/>
        <v>0.15555555555555556</v>
      </c>
    </row>
    <row r="2271" spans="1:24" x14ac:dyDescent="0.3">
      <c r="A2271" s="44" t="s">
        <v>13222</v>
      </c>
      <c r="B2271" s="68" t="s">
        <v>13223</v>
      </c>
      <c r="C2271" s="2" t="s">
        <v>6</v>
      </c>
      <c r="D2271" s="2">
        <v>31</v>
      </c>
      <c r="E2271" s="6">
        <v>32662</v>
      </c>
      <c r="F2271" s="7">
        <v>44042.532256944447</v>
      </c>
      <c r="G2271" s="69" t="s">
        <v>4</v>
      </c>
      <c r="H2271" s="68">
        <v>746</v>
      </c>
      <c r="I2271" s="93">
        <f t="shared" si="168"/>
        <v>7.46</v>
      </c>
      <c r="J2271" s="93">
        <v>2.83</v>
      </c>
      <c r="K2271" s="69">
        <v>100</v>
      </c>
      <c r="L2271" s="68">
        <v>191</v>
      </c>
      <c r="M2271" s="93">
        <f t="shared" si="169"/>
        <v>1.91</v>
      </c>
      <c r="N2271" s="93">
        <v>1.478</v>
      </c>
      <c r="O2271" s="69">
        <v>100</v>
      </c>
      <c r="P2271" s="181">
        <f t="shared" si="170"/>
        <v>3.9057591623036649</v>
      </c>
      <c r="Q2271" s="77" t="s">
        <v>12184</v>
      </c>
      <c r="V2271" s="84">
        <v>0.37013888888888885</v>
      </c>
      <c r="W2271" s="85">
        <v>0.53472222222222221</v>
      </c>
      <c r="X2271" s="86">
        <f t="shared" si="171"/>
        <v>0.16458333333333336</v>
      </c>
    </row>
    <row r="2272" spans="1:24" x14ac:dyDescent="0.3">
      <c r="A2272" s="44" t="s">
        <v>3533</v>
      </c>
      <c r="B2272" s="68" t="s">
        <v>45</v>
      </c>
      <c r="C2272" s="2" t="s">
        <v>1</v>
      </c>
      <c r="D2272" s="2">
        <v>57</v>
      </c>
      <c r="E2272" s="6">
        <v>23111</v>
      </c>
      <c r="F2272" s="7">
        <v>44042.548067129632</v>
      </c>
      <c r="G2272" s="69" t="s">
        <v>4</v>
      </c>
      <c r="H2272" s="68">
        <v>1196</v>
      </c>
      <c r="I2272" s="93">
        <f t="shared" si="168"/>
        <v>12.080808080808081</v>
      </c>
      <c r="J2272" s="93">
        <v>3.3</v>
      </c>
      <c r="K2272" s="69">
        <v>99</v>
      </c>
      <c r="L2272" s="68">
        <v>300</v>
      </c>
      <c r="M2272" s="93">
        <f t="shared" si="169"/>
        <v>3.0303030303030303</v>
      </c>
      <c r="N2272" s="93">
        <v>1.7230000000000001</v>
      </c>
      <c r="O2272" s="69">
        <v>99</v>
      </c>
      <c r="P2272" s="181">
        <f t="shared" si="170"/>
        <v>3.9866666666666668</v>
      </c>
      <c r="Q2272" s="77" t="s">
        <v>12184</v>
      </c>
      <c r="V2272" s="84">
        <v>0.39583333333333331</v>
      </c>
      <c r="W2272" s="85">
        <v>0.54861111111111105</v>
      </c>
      <c r="X2272" s="86">
        <f t="shared" si="171"/>
        <v>0.15277777777777773</v>
      </c>
    </row>
    <row r="2273" spans="1:24" x14ac:dyDescent="0.3">
      <c r="A2273" s="44" t="s">
        <v>13224</v>
      </c>
      <c r="B2273" s="68" t="s">
        <v>1484</v>
      </c>
      <c r="C2273" s="2" t="s">
        <v>1</v>
      </c>
      <c r="D2273" s="2">
        <v>76</v>
      </c>
      <c r="E2273" s="6">
        <v>16156</v>
      </c>
      <c r="F2273" s="7">
        <v>44042.558356481481</v>
      </c>
      <c r="G2273" s="69" t="s">
        <v>4</v>
      </c>
      <c r="H2273" s="68">
        <v>1880</v>
      </c>
      <c r="I2273" s="93">
        <f t="shared" si="168"/>
        <v>18.98989898989899</v>
      </c>
      <c r="J2273" s="93">
        <v>5.1890000000000001</v>
      </c>
      <c r="K2273" s="69">
        <v>99</v>
      </c>
      <c r="L2273" s="68">
        <v>649</v>
      </c>
      <c r="M2273" s="93">
        <f t="shared" si="169"/>
        <v>6.5555555555555554</v>
      </c>
      <c r="N2273" s="93">
        <v>2.8330000000000002</v>
      </c>
      <c r="O2273" s="69">
        <v>99</v>
      </c>
      <c r="P2273" s="181">
        <f t="shared" si="170"/>
        <v>2.8967642526964563</v>
      </c>
      <c r="Q2273" s="77" t="s">
        <v>12184</v>
      </c>
      <c r="V2273" s="84">
        <v>0.42708333333333331</v>
      </c>
      <c r="W2273" s="85">
        <v>0.5625</v>
      </c>
      <c r="X2273" s="86">
        <f t="shared" si="171"/>
        <v>0.13541666666666669</v>
      </c>
    </row>
    <row r="2274" spans="1:24" x14ac:dyDescent="0.3">
      <c r="A2274" s="44" t="s">
        <v>3428</v>
      </c>
      <c r="B2274" s="68" t="s">
        <v>1916</v>
      </c>
      <c r="C2274" s="2" t="s">
        <v>1</v>
      </c>
      <c r="D2274" s="2">
        <v>56</v>
      </c>
      <c r="E2274" s="6">
        <v>23573</v>
      </c>
      <c r="F2274" s="7">
        <v>44042.581597222219</v>
      </c>
      <c r="G2274" s="69" t="s">
        <v>4</v>
      </c>
      <c r="H2274" s="68">
        <v>2232</v>
      </c>
      <c r="I2274" s="93">
        <f t="shared" si="168"/>
        <v>22.545454545454547</v>
      </c>
      <c r="J2274" s="93">
        <v>5.45</v>
      </c>
      <c r="K2274" s="69">
        <v>99</v>
      </c>
      <c r="L2274" s="68">
        <v>349</v>
      </c>
      <c r="M2274" s="93">
        <f t="shared" si="169"/>
        <v>3.5252525252525251</v>
      </c>
      <c r="N2274" s="93">
        <v>2.0419999999999998</v>
      </c>
      <c r="O2274" s="69">
        <v>99</v>
      </c>
      <c r="P2274" s="181">
        <f t="shared" si="170"/>
        <v>6.3954154727793702</v>
      </c>
      <c r="Q2274" s="77" t="s">
        <v>12184</v>
      </c>
      <c r="V2274" s="84">
        <v>0.4291666666666667</v>
      </c>
      <c r="W2274" s="85">
        <v>0.58333333333333337</v>
      </c>
      <c r="X2274" s="86">
        <f t="shared" si="171"/>
        <v>0.15416666666666667</v>
      </c>
    </row>
    <row r="2275" spans="1:24" x14ac:dyDescent="0.3">
      <c r="A2275" s="44" t="s">
        <v>13225</v>
      </c>
      <c r="B2275" s="68" t="s">
        <v>7068</v>
      </c>
      <c r="C2275" s="2" t="s">
        <v>1</v>
      </c>
      <c r="D2275" s="2">
        <v>50</v>
      </c>
      <c r="E2275" s="6">
        <v>25751</v>
      </c>
      <c r="F2275" s="7">
        <v>44042.595960648148</v>
      </c>
      <c r="G2275" s="69" t="s">
        <v>4</v>
      </c>
      <c r="H2275" s="68">
        <v>1587</v>
      </c>
      <c r="I2275" s="93">
        <f t="shared" si="168"/>
        <v>15.87</v>
      </c>
      <c r="J2275" s="93">
        <v>3.992</v>
      </c>
      <c r="K2275" s="69">
        <v>100</v>
      </c>
      <c r="L2275" s="68">
        <v>306</v>
      </c>
      <c r="M2275" s="93">
        <f t="shared" si="169"/>
        <v>3.06</v>
      </c>
      <c r="N2275" s="93">
        <v>2.1219999999999999</v>
      </c>
      <c r="O2275" s="69">
        <v>100</v>
      </c>
      <c r="P2275" s="181">
        <f t="shared" si="170"/>
        <v>5.1862745098039209</v>
      </c>
      <c r="Q2275" s="77" t="s">
        <v>12184</v>
      </c>
      <c r="V2275" s="84">
        <v>0.46319444444444446</v>
      </c>
      <c r="W2275" s="85">
        <v>0.59722222222222221</v>
      </c>
      <c r="X2275" s="86">
        <f t="shared" si="171"/>
        <v>0.13402777777777775</v>
      </c>
    </row>
    <row r="2276" spans="1:24" x14ac:dyDescent="0.3">
      <c r="A2276" s="44" t="s">
        <v>13226</v>
      </c>
      <c r="B2276" s="68" t="s">
        <v>5933</v>
      </c>
      <c r="C2276" s="2" t="s">
        <v>1</v>
      </c>
      <c r="D2276" s="2">
        <v>49</v>
      </c>
      <c r="E2276" s="6">
        <v>25991</v>
      </c>
      <c r="F2276" s="7">
        <v>44042.615983796299</v>
      </c>
      <c r="G2276" s="69" t="s">
        <v>4</v>
      </c>
      <c r="H2276" s="68">
        <v>1934</v>
      </c>
      <c r="I2276" s="93">
        <f t="shared" si="168"/>
        <v>19.34</v>
      </c>
      <c r="J2276" s="93">
        <v>4.2759999999999998</v>
      </c>
      <c r="K2276" s="69">
        <v>100</v>
      </c>
      <c r="L2276" s="68">
        <v>339</v>
      </c>
      <c r="M2276" s="93">
        <f t="shared" si="169"/>
        <v>3.39</v>
      </c>
      <c r="N2276" s="93">
        <v>2.044</v>
      </c>
      <c r="O2276" s="69">
        <v>100</v>
      </c>
      <c r="P2276" s="181">
        <f t="shared" si="170"/>
        <v>5.7050147492625367</v>
      </c>
      <c r="Q2276" s="77" t="s">
        <v>12184</v>
      </c>
      <c r="V2276" s="84">
        <v>0.47500000000000003</v>
      </c>
      <c r="W2276" s="85">
        <v>0.61805555555555558</v>
      </c>
      <c r="X2276" s="86">
        <f t="shared" si="171"/>
        <v>0.14305555555555555</v>
      </c>
    </row>
    <row r="2277" spans="1:24" x14ac:dyDescent="0.3">
      <c r="A2277" s="44" t="s">
        <v>13227</v>
      </c>
      <c r="B2277" s="68" t="s">
        <v>5981</v>
      </c>
      <c r="C2277" s="2" t="s">
        <v>1</v>
      </c>
      <c r="D2277" s="2">
        <v>47</v>
      </c>
      <c r="E2277" s="6">
        <v>26653</v>
      </c>
      <c r="F2277" s="7">
        <v>44042.625844907408</v>
      </c>
      <c r="G2277" s="69" t="s">
        <v>4</v>
      </c>
      <c r="H2277" s="68">
        <v>1488</v>
      </c>
      <c r="I2277" s="93">
        <f t="shared" si="168"/>
        <v>15.030303030303031</v>
      </c>
      <c r="J2277" s="93">
        <v>4.4459999999999997</v>
      </c>
      <c r="K2277" s="69">
        <v>99</v>
      </c>
      <c r="L2277" s="68">
        <v>398</v>
      </c>
      <c r="M2277" s="93">
        <f t="shared" si="169"/>
        <v>4.0202020202020199</v>
      </c>
      <c r="N2277" s="93">
        <v>1.7669999999999999</v>
      </c>
      <c r="O2277" s="69">
        <v>99</v>
      </c>
      <c r="P2277" s="181">
        <f t="shared" si="170"/>
        <v>3.7386934673366841</v>
      </c>
      <c r="Q2277" s="77" t="s">
        <v>12184</v>
      </c>
      <c r="V2277" s="84">
        <v>0.48125000000000001</v>
      </c>
      <c r="W2277" s="85">
        <v>0.62847222222222221</v>
      </c>
      <c r="X2277" s="86">
        <f t="shared" si="171"/>
        <v>0.1472222222222222</v>
      </c>
    </row>
    <row r="2278" spans="1:24" x14ac:dyDescent="0.3">
      <c r="A2278" s="44" t="s">
        <v>13228</v>
      </c>
      <c r="B2278" s="68" t="s">
        <v>7129</v>
      </c>
      <c r="C2278" s="2" t="s">
        <v>1</v>
      </c>
      <c r="D2278" s="2">
        <v>72</v>
      </c>
      <c r="E2278" s="6">
        <v>17643</v>
      </c>
      <c r="F2278" s="7">
        <v>44042.646805555552</v>
      </c>
      <c r="G2278" s="69" t="s">
        <v>4</v>
      </c>
      <c r="H2278" s="68">
        <v>1862</v>
      </c>
      <c r="I2278" s="93">
        <f t="shared" si="168"/>
        <v>18.80808080808081</v>
      </c>
      <c r="J2278" s="93">
        <v>5.2190000000000003</v>
      </c>
      <c r="K2278" s="69">
        <v>99</v>
      </c>
      <c r="L2278" s="68">
        <v>491</v>
      </c>
      <c r="M2278" s="93">
        <f t="shared" si="169"/>
        <v>4.9595959595959593</v>
      </c>
      <c r="N2278" s="93">
        <v>2.2719999999999998</v>
      </c>
      <c r="O2278" s="69">
        <v>99</v>
      </c>
      <c r="P2278" s="181">
        <f t="shared" si="170"/>
        <v>3.7922606924643589</v>
      </c>
      <c r="Q2278" s="77" t="s">
        <v>11990</v>
      </c>
      <c r="V2278" s="84">
        <v>0.4861111111111111</v>
      </c>
      <c r="W2278" s="85">
        <v>0.64930555555555558</v>
      </c>
      <c r="X2278" s="86">
        <f t="shared" si="171"/>
        <v>0.16319444444444448</v>
      </c>
    </row>
    <row r="2279" spans="1:24" x14ac:dyDescent="0.3">
      <c r="A2279" s="44" t="s">
        <v>13229</v>
      </c>
      <c r="B2279" s="68" t="s">
        <v>13230</v>
      </c>
      <c r="C2279" s="2" t="s">
        <v>6</v>
      </c>
      <c r="D2279" s="2">
        <v>58</v>
      </c>
      <c r="E2279" s="6">
        <v>22661</v>
      </c>
      <c r="F2279" s="7">
        <v>44042.657627314817</v>
      </c>
      <c r="G2279" s="69" t="s">
        <v>4</v>
      </c>
      <c r="H2279" s="68">
        <v>703</v>
      </c>
      <c r="I2279" s="93">
        <f t="shared" si="168"/>
        <v>7.03</v>
      </c>
      <c r="J2279" s="93">
        <v>2.8010000000000002</v>
      </c>
      <c r="K2279" s="69">
        <v>100</v>
      </c>
      <c r="L2279" s="68">
        <v>317</v>
      </c>
      <c r="M2279" s="93">
        <f t="shared" si="169"/>
        <v>3.17</v>
      </c>
      <c r="N2279" s="93">
        <v>1.97</v>
      </c>
      <c r="O2279" s="69">
        <v>100</v>
      </c>
      <c r="P2279" s="181">
        <f t="shared" si="170"/>
        <v>2.2176656151419558</v>
      </c>
      <c r="Q2279" s="77" t="s">
        <v>11990</v>
      </c>
      <c r="V2279" s="84">
        <v>0.5</v>
      </c>
      <c r="W2279" s="85">
        <v>0.65972222222222221</v>
      </c>
      <c r="X2279" s="86">
        <f t="shared" si="171"/>
        <v>0.15972222222222221</v>
      </c>
    </row>
    <row r="2280" spans="1:24" x14ac:dyDescent="0.3">
      <c r="A2280" s="44" t="s">
        <v>7669</v>
      </c>
      <c r="B2280" s="68" t="s">
        <v>7670</v>
      </c>
      <c r="C2280" s="2" t="s">
        <v>1</v>
      </c>
      <c r="D2280" s="2">
        <v>60</v>
      </c>
      <c r="E2280" s="6">
        <v>22073</v>
      </c>
      <c r="F2280" s="7">
        <v>44042.672025462962</v>
      </c>
      <c r="G2280" s="69" t="s">
        <v>4</v>
      </c>
      <c r="H2280" s="68">
        <v>1343</v>
      </c>
      <c r="I2280" s="93">
        <f t="shared" si="168"/>
        <v>13.565656565656566</v>
      </c>
      <c r="J2280" s="93">
        <v>4.4009999999999998</v>
      </c>
      <c r="K2280" s="69">
        <v>99</v>
      </c>
      <c r="L2280" s="68">
        <v>385</v>
      </c>
      <c r="M2280" s="93">
        <f t="shared" si="169"/>
        <v>3.8888888888888888</v>
      </c>
      <c r="N2280" s="93">
        <v>2.0049999999999999</v>
      </c>
      <c r="O2280" s="69">
        <v>99</v>
      </c>
      <c r="P2280" s="181">
        <f t="shared" si="170"/>
        <v>3.4883116883116885</v>
      </c>
      <c r="Q2280" s="77" t="s">
        <v>11990</v>
      </c>
      <c r="V2280" s="84">
        <v>0.50277777777777777</v>
      </c>
      <c r="W2280" s="85">
        <v>0.67361111111111116</v>
      </c>
      <c r="X2280" s="86">
        <f t="shared" si="171"/>
        <v>0.17083333333333339</v>
      </c>
    </row>
    <row r="2281" spans="1:24" x14ac:dyDescent="0.3">
      <c r="A2281" s="44" t="s">
        <v>2909</v>
      </c>
      <c r="B2281" s="68" t="s">
        <v>632</v>
      </c>
      <c r="C2281" s="2" t="s">
        <v>1</v>
      </c>
      <c r="D2281" s="2">
        <v>38</v>
      </c>
      <c r="E2281" s="6">
        <v>29815</v>
      </c>
      <c r="F2281" s="7">
        <v>44043.517233796294</v>
      </c>
      <c r="G2281" s="69" t="s">
        <v>4</v>
      </c>
      <c r="H2281" s="68">
        <v>1263</v>
      </c>
      <c r="I2281" s="93">
        <f t="shared" si="168"/>
        <v>12.757575757575758</v>
      </c>
      <c r="J2281" s="93">
        <v>4.0380000000000003</v>
      </c>
      <c r="K2281" s="69">
        <v>99</v>
      </c>
      <c r="L2281" s="68">
        <v>322</v>
      </c>
      <c r="M2281" s="93">
        <f t="shared" si="169"/>
        <v>3.2525252525252526</v>
      </c>
      <c r="N2281" s="93">
        <v>1.6180000000000001</v>
      </c>
      <c r="O2281" s="69">
        <v>99</v>
      </c>
      <c r="P2281" s="181">
        <f t="shared" si="170"/>
        <v>3.9223602484472049</v>
      </c>
      <c r="Q2281" s="77" t="s">
        <v>11990</v>
      </c>
      <c r="V2281" s="84">
        <v>0.36944444444444446</v>
      </c>
      <c r="W2281" s="85">
        <v>0.52083333333333337</v>
      </c>
      <c r="X2281" s="86">
        <f t="shared" si="171"/>
        <v>0.15138888888888891</v>
      </c>
    </row>
    <row r="2282" spans="1:24" x14ac:dyDescent="0.3">
      <c r="A2282" s="44" t="s">
        <v>3884</v>
      </c>
      <c r="B2282" s="68" t="s">
        <v>848</v>
      </c>
      <c r="C2282" s="2" t="s">
        <v>1</v>
      </c>
      <c r="D2282" s="2">
        <v>47</v>
      </c>
      <c r="E2282" s="6">
        <v>26579</v>
      </c>
      <c r="F2282" s="7">
        <v>44043.533055555556</v>
      </c>
      <c r="G2282" s="69" t="s">
        <v>4</v>
      </c>
      <c r="H2282" s="68">
        <v>1255</v>
      </c>
      <c r="I2282" s="93">
        <f t="shared" si="168"/>
        <v>12.55</v>
      </c>
      <c r="J2282" s="93">
        <v>3.8519999999999999</v>
      </c>
      <c r="K2282" s="69">
        <v>100</v>
      </c>
      <c r="L2282" s="68">
        <v>359</v>
      </c>
      <c r="M2282" s="93">
        <f t="shared" si="169"/>
        <v>3.59</v>
      </c>
      <c r="N2282" s="93">
        <v>2.016</v>
      </c>
      <c r="O2282" s="69">
        <v>100</v>
      </c>
      <c r="P2282" s="181">
        <f t="shared" si="170"/>
        <v>3.4958217270194991</v>
      </c>
      <c r="Q2282" s="77" t="s">
        <v>11990</v>
      </c>
      <c r="V2282" s="84">
        <v>0.37847222222222227</v>
      </c>
      <c r="W2282" s="85">
        <v>0.53472222222222221</v>
      </c>
      <c r="X2282" s="86">
        <f t="shared" si="171"/>
        <v>0.15624999999999994</v>
      </c>
    </row>
    <row r="2283" spans="1:24" x14ac:dyDescent="0.3">
      <c r="A2283" s="44" t="s">
        <v>13231</v>
      </c>
      <c r="B2283" s="68" t="s">
        <v>13232</v>
      </c>
      <c r="C2283" s="2" t="s">
        <v>6</v>
      </c>
      <c r="D2283" s="2">
        <v>59</v>
      </c>
      <c r="E2283" s="6">
        <v>22417</v>
      </c>
      <c r="F2283" s="7">
        <v>44043.542858796296</v>
      </c>
      <c r="G2283" s="69" t="s">
        <v>4</v>
      </c>
      <c r="H2283" s="68">
        <v>1150</v>
      </c>
      <c r="I2283" s="93">
        <f t="shared" si="168"/>
        <v>11.616161616161616</v>
      </c>
      <c r="J2283" s="93">
        <v>3.4009999999999998</v>
      </c>
      <c r="K2283" s="69">
        <v>99</v>
      </c>
      <c r="L2283" s="68">
        <v>391</v>
      </c>
      <c r="M2283" s="93">
        <f t="shared" si="169"/>
        <v>3.9494949494949494</v>
      </c>
      <c r="N2283" s="93">
        <v>2.0019999999999998</v>
      </c>
      <c r="O2283" s="69">
        <v>99</v>
      </c>
      <c r="P2283" s="181">
        <f t="shared" si="170"/>
        <v>2.9411764705882355</v>
      </c>
      <c r="Q2283" s="77" t="s">
        <v>11990</v>
      </c>
      <c r="V2283" s="84">
        <v>0.39374999999999999</v>
      </c>
      <c r="W2283" s="85">
        <v>0.54513888888888895</v>
      </c>
      <c r="X2283" s="86">
        <f t="shared" si="171"/>
        <v>0.15138888888888896</v>
      </c>
    </row>
    <row r="2284" spans="1:24" x14ac:dyDescent="0.3">
      <c r="A2284" s="44" t="s">
        <v>3512</v>
      </c>
      <c r="B2284" s="68" t="s">
        <v>1989</v>
      </c>
      <c r="C2284" s="2" t="s">
        <v>1</v>
      </c>
      <c r="D2284" s="2">
        <v>51</v>
      </c>
      <c r="E2284" s="6">
        <v>25390</v>
      </c>
      <c r="F2284" s="7">
        <v>44043.563078703701</v>
      </c>
      <c r="G2284" s="69" t="s">
        <v>4</v>
      </c>
      <c r="H2284" s="68">
        <v>1817</v>
      </c>
      <c r="I2284" s="93">
        <f t="shared" si="168"/>
        <v>18.353535353535353</v>
      </c>
      <c r="J2284" s="93">
        <v>4.734</v>
      </c>
      <c r="K2284" s="69">
        <v>99</v>
      </c>
      <c r="L2284" s="68">
        <v>461</v>
      </c>
      <c r="M2284" s="93">
        <f t="shared" si="169"/>
        <v>4.6565656565656566</v>
      </c>
      <c r="N2284" s="93">
        <v>2.0459999999999998</v>
      </c>
      <c r="O2284" s="69">
        <v>99</v>
      </c>
      <c r="P2284" s="181">
        <f t="shared" si="170"/>
        <v>3.9414316702819954</v>
      </c>
      <c r="Q2284" s="77" t="s">
        <v>11990</v>
      </c>
      <c r="V2284" s="84">
        <v>0.4284722222222222</v>
      </c>
      <c r="W2284" s="85">
        <v>0.56597222222222221</v>
      </c>
      <c r="X2284" s="86">
        <f t="shared" si="171"/>
        <v>0.13750000000000001</v>
      </c>
    </row>
    <row r="2285" spans="1:24" x14ac:dyDescent="0.3">
      <c r="A2285" s="44" t="s">
        <v>13233</v>
      </c>
      <c r="B2285" s="68" t="s">
        <v>13234</v>
      </c>
      <c r="C2285" s="2" t="s">
        <v>6</v>
      </c>
      <c r="D2285" s="2">
        <v>19</v>
      </c>
      <c r="E2285" s="6">
        <v>37030</v>
      </c>
      <c r="F2285" s="7">
        <v>44043.573321759257</v>
      </c>
      <c r="G2285" s="69" t="s">
        <v>4</v>
      </c>
      <c r="H2285" s="68">
        <v>475</v>
      </c>
      <c r="I2285" s="93">
        <f t="shared" si="168"/>
        <v>4.7979797979797976</v>
      </c>
      <c r="J2285" s="93">
        <v>2.2130000000000001</v>
      </c>
      <c r="K2285" s="69">
        <v>99</v>
      </c>
      <c r="L2285" s="68">
        <v>239</v>
      </c>
      <c r="M2285" s="93">
        <f t="shared" si="169"/>
        <v>2.4141414141414139</v>
      </c>
      <c r="N2285" s="93">
        <v>1.571</v>
      </c>
      <c r="O2285" s="69">
        <v>99</v>
      </c>
      <c r="P2285" s="181">
        <f t="shared" si="170"/>
        <v>1.9874476987447698</v>
      </c>
      <c r="Q2285" s="77" t="s">
        <v>11990</v>
      </c>
      <c r="V2285" s="84">
        <v>0.42222222222222222</v>
      </c>
      <c r="W2285" s="85">
        <v>0.57638888888888895</v>
      </c>
      <c r="X2285" s="86">
        <f t="shared" si="171"/>
        <v>0.15416666666666673</v>
      </c>
    </row>
    <row r="2286" spans="1:24" x14ac:dyDescent="0.3">
      <c r="A2286" s="44" t="s">
        <v>4461</v>
      </c>
      <c r="B2286" s="68" t="s">
        <v>464</v>
      </c>
      <c r="C2286" s="2" t="s">
        <v>1</v>
      </c>
      <c r="D2286" s="2">
        <v>45</v>
      </c>
      <c r="E2286" s="6">
        <v>27585</v>
      </c>
      <c r="F2286" s="7">
        <v>44043.590937499997</v>
      </c>
      <c r="G2286" s="69" t="s">
        <v>4</v>
      </c>
      <c r="H2286" s="68">
        <v>1215</v>
      </c>
      <c r="I2286" s="93">
        <f t="shared" si="168"/>
        <v>12.272727272727273</v>
      </c>
      <c r="J2286" s="93">
        <v>3.1579999999999999</v>
      </c>
      <c r="K2286" s="69">
        <v>99</v>
      </c>
      <c r="L2286" s="68">
        <v>470</v>
      </c>
      <c r="M2286" s="93">
        <f t="shared" si="169"/>
        <v>4.7474747474747474</v>
      </c>
      <c r="N2286" s="93">
        <v>2.4470000000000001</v>
      </c>
      <c r="O2286" s="69">
        <v>99</v>
      </c>
      <c r="P2286" s="181">
        <f t="shared" si="170"/>
        <v>2.5851063829787235</v>
      </c>
      <c r="Q2286" s="77" t="s">
        <v>11990</v>
      </c>
      <c r="V2286" s="84">
        <v>0.45624999999999999</v>
      </c>
      <c r="W2286" s="85">
        <v>0.59375</v>
      </c>
      <c r="X2286" s="86">
        <f t="shared" si="171"/>
        <v>0.13750000000000001</v>
      </c>
    </row>
    <row r="2287" spans="1:24" x14ac:dyDescent="0.3">
      <c r="A2287" s="44" t="s">
        <v>3525</v>
      </c>
      <c r="B2287" s="68" t="s">
        <v>20</v>
      </c>
      <c r="C2287" s="2" t="s">
        <v>1</v>
      </c>
      <c r="D2287" s="2">
        <v>65</v>
      </c>
      <c r="E2287" s="6">
        <v>20128</v>
      </c>
      <c r="F2287" s="7">
        <v>44043.613912037035</v>
      </c>
      <c r="G2287" s="69" t="s">
        <v>4</v>
      </c>
      <c r="H2287" s="68">
        <v>2260</v>
      </c>
      <c r="I2287" s="93">
        <f t="shared" si="168"/>
        <v>22.828282828282827</v>
      </c>
      <c r="J2287" s="93">
        <v>6.0979999999999999</v>
      </c>
      <c r="K2287" s="69">
        <v>99</v>
      </c>
      <c r="L2287" s="68">
        <v>427</v>
      </c>
      <c r="M2287" s="93">
        <f t="shared" si="169"/>
        <v>4.3131313131313131</v>
      </c>
      <c r="N2287" s="93">
        <v>2.1509999999999998</v>
      </c>
      <c r="O2287" s="69">
        <v>99</v>
      </c>
      <c r="P2287" s="181">
        <f t="shared" si="170"/>
        <v>5.2927400468384072</v>
      </c>
      <c r="Q2287" s="77" t="s">
        <v>11990</v>
      </c>
      <c r="V2287" s="84">
        <v>0.46249999999999997</v>
      </c>
      <c r="W2287" s="85">
        <v>0.61805555555555558</v>
      </c>
      <c r="X2287" s="86">
        <f t="shared" si="171"/>
        <v>0.15555555555555561</v>
      </c>
    </row>
    <row r="2288" spans="1:24" x14ac:dyDescent="0.3">
      <c r="A2288" s="44" t="s">
        <v>13235</v>
      </c>
      <c r="B2288" s="68" t="s">
        <v>140</v>
      </c>
      <c r="C2288" s="2" t="s">
        <v>1</v>
      </c>
      <c r="D2288" s="2">
        <v>56</v>
      </c>
      <c r="E2288" s="6">
        <v>23255</v>
      </c>
      <c r="F2288" s="7">
        <v>44043.625138888892</v>
      </c>
      <c r="G2288" s="69" t="s">
        <v>4</v>
      </c>
      <c r="H2288" s="68">
        <v>1516</v>
      </c>
      <c r="I2288" s="93">
        <f t="shared" si="168"/>
        <v>15.313131313131313</v>
      </c>
      <c r="J2288" s="93">
        <v>3.948</v>
      </c>
      <c r="K2288" s="69">
        <v>99</v>
      </c>
      <c r="L2288" s="68">
        <v>377</v>
      </c>
      <c r="M2288" s="93">
        <f t="shared" si="169"/>
        <v>3.808080808080808</v>
      </c>
      <c r="N2288" s="93">
        <v>1.978</v>
      </c>
      <c r="O2288" s="69">
        <v>99</v>
      </c>
      <c r="P2288" s="181">
        <f t="shared" si="170"/>
        <v>4.021220159151194</v>
      </c>
      <c r="Q2288" s="77" t="s">
        <v>11990</v>
      </c>
      <c r="V2288" s="84">
        <v>0.47152777777777777</v>
      </c>
      <c r="W2288" s="85">
        <v>0.62847222222222221</v>
      </c>
      <c r="X2288" s="86">
        <f t="shared" si="171"/>
        <v>0.15694444444444444</v>
      </c>
    </row>
    <row r="2289" spans="1:24" x14ac:dyDescent="0.3">
      <c r="A2289" s="44" t="s">
        <v>13236</v>
      </c>
      <c r="B2289" s="68" t="s">
        <v>493</v>
      </c>
      <c r="C2289" s="2" t="s">
        <v>1</v>
      </c>
      <c r="D2289" s="2">
        <v>81</v>
      </c>
      <c r="E2289" s="6">
        <v>14190</v>
      </c>
      <c r="F2289" s="7">
        <v>44043.645555555559</v>
      </c>
      <c r="G2289" s="69" t="s">
        <v>4</v>
      </c>
      <c r="H2289" s="68">
        <v>1474</v>
      </c>
      <c r="I2289" s="93">
        <f t="shared" si="168"/>
        <v>14.74</v>
      </c>
      <c r="J2289" s="93">
        <v>4.069</v>
      </c>
      <c r="K2289" s="69">
        <v>100</v>
      </c>
      <c r="L2289" s="68">
        <v>591</v>
      </c>
      <c r="M2289" s="93">
        <f t="shared" si="169"/>
        <v>5.91</v>
      </c>
      <c r="N2289" s="93">
        <v>2.379</v>
      </c>
      <c r="O2289" s="69">
        <v>100</v>
      </c>
      <c r="P2289" s="181">
        <f t="shared" si="170"/>
        <v>2.494077834179357</v>
      </c>
      <c r="Q2289" s="77" t="s">
        <v>11990</v>
      </c>
      <c r="V2289" s="84">
        <v>0.4861111111111111</v>
      </c>
      <c r="W2289" s="85">
        <v>0.64930555555555558</v>
      </c>
      <c r="X2289" s="86">
        <f t="shared" si="171"/>
        <v>0.16319444444444448</v>
      </c>
    </row>
    <row r="2290" spans="1:24" x14ac:dyDescent="0.3">
      <c r="A2290" s="44" t="s">
        <v>3471</v>
      </c>
      <c r="B2290" s="68" t="s">
        <v>1954</v>
      </c>
      <c r="C2290" s="2" t="s">
        <v>1</v>
      </c>
      <c r="D2290" s="2">
        <v>54</v>
      </c>
      <c r="E2290" s="6">
        <v>24205</v>
      </c>
      <c r="F2290" s="7">
        <v>44043.654849537037</v>
      </c>
      <c r="G2290" s="69" t="s">
        <v>4</v>
      </c>
      <c r="H2290" s="68">
        <v>1524</v>
      </c>
      <c r="I2290" s="93">
        <f t="shared" si="168"/>
        <v>15.393939393939394</v>
      </c>
      <c r="J2290" s="93">
        <v>3.7360000000000002</v>
      </c>
      <c r="K2290" s="69">
        <v>99</v>
      </c>
      <c r="L2290" s="68">
        <v>283</v>
      </c>
      <c r="M2290" s="93">
        <f t="shared" si="169"/>
        <v>2.8585858585858586</v>
      </c>
      <c r="N2290" s="93">
        <v>1.5840000000000001</v>
      </c>
      <c r="O2290" s="69">
        <v>99</v>
      </c>
      <c r="P2290" s="181">
        <f t="shared" si="170"/>
        <v>5.3851590106007068</v>
      </c>
      <c r="Q2290" s="77" t="s">
        <v>11990</v>
      </c>
      <c r="V2290" s="84">
        <v>0.48749999999999999</v>
      </c>
      <c r="W2290" s="85">
        <v>0.65625</v>
      </c>
      <c r="X2290" s="86">
        <f t="shared" si="171"/>
        <v>0.16875000000000001</v>
      </c>
    </row>
    <row r="2291" spans="1:24" x14ac:dyDescent="0.3">
      <c r="A2291" s="44" t="s">
        <v>13237</v>
      </c>
      <c r="B2291" s="68" t="s">
        <v>13238</v>
      </c>
      <c r="C2291" s="2" t="s">
        <v>1</v>
      </c>
      <c r="D2291" s="2">
        <v>52</v>
      </c>
      <c r="E2291" s="6">
        <v>24970</v>
      </c>
      <c r="F2291" s="7">
        <v>44043.665763888886</v>
      </c>
      <c r="G2291" s="69" t="s">
        <v>4</v>
      </c>
      <c r="H2291" s="68">
        <v>1530</v>
      </c>
      <c r="I2291" s="93">
        <f t="shared" si="168"/>
        <v>15.3</v>
      </c>
      <c r="J2291" s="93">
        <v>3.8130000000000002</v>
      </c>
      <c r="K2291" s="69">
        <v>100</v>
      </c>
      <c r="L2291" s="68">
        <v>239</v>
      </c>
      <c r="M2291" s="93">
        <f t="shared" si="169"/>
        <v>2.39</v>
      </c>
      <c r="N2291" s="93">
        <v>1.456</v>
      </c>
      <c r="O2291" s="69">
        <v>100</v>
      </c>
      <c r="P2291" s="181">
        <f t="shared" si="170"/>
        <v>6.4016736401673642</v>
      </c>
      <c r="Q2291" s="77" t="s">
        <v>11990</v>
      </c>
      <c r="V2291" s="84">
        <v>0.49652777777777773</v>
      </c>
      <c r="W2291" s="85">
        <v>0.67013888888888884</v>
      </c>
      <c r="X2291" s="86">
        <f t="shared" si="171"/>
        <v>0.1736111111111111</v>
      </c>
    </row>
    <row r="2292" spans="1:24" x14ac:dyDescent="0.3">
      <c r="A2292" s="44" t="s">
        <v>13873</v>
      </c>
      <c r="B2292" s="68" t="s">
        <v>1342</v>
      </c>
      <c r="C2292" s="2" t="s">
        <v>1</v>
      </c>
      <c r="D2292" s="2">
        <v>82</v>
      </c>
      <c r="E2292" s="6">
        <v>13778</v>
      </c>
      <c r="F2292" s="7">
        <v>44046.441238425927</v>
      </c>
      <c r="G2292" s="69" t="s">
        <v>71</v>
      </c>
      <c r="H2292" s="68">
        <v>2862</v>
      </c>
      <c r="I2292" s="93">
        <f t="shared" si="168"/>
        <v>28.62</v>
      </c>
      <c r="J2292" s="93">
        <v>5.556</v>
      </c>
      <c r="K2292" s="69">
        <v>100</v>
      </c>
      <c r="L2292" s="68">
        <v>746</v>
      </c>
      <c r="M2292" s="93">
        <f t="shared" si="169"/>
        <v>7.46</v>
      </c>
      <c r="N2292" s="93">
        <v>2.911</v>
      </c>
      <c r="O2292" s="69">
        <v>100</v>
      </c>
      <c r="P2292" s="191">
        <f t="shared" si="170"/>
        <v>3.836461126005362</v>
      </c>
      <c r="Q2292" s="77" t="s">
        <v>716</v>
      </c>
      <c r="V2292" s="84">
        <v>0.44444444444444442</v>
      </c>
      <c r="W2292" s="85">
        <v>0.61111111111111105</v>
      </c>
      <c r="X2292" s="78">
        <f t="shared" ref="X2292:X2355" si="172">W2292-V2292</f>
        <v>0.16666666666666663</v>
      </c>
    </row>
    <row r="2293" spans="1:24" x14ac:dyDescent="0.3">
      <c r="A2293" s="44" t="s">
        <v>3483</v>
      </c>
      <c r="B2293" s="68" t="s">
        <v>1963</v>
      </c>
      <c r="C2293" s="2" t="s">
        <v>1</v>
      </c>
      <c r="D2293" s="2">
        <v>63</v>
      </c>
      <c r="E2293" s="6">
        <v>20907</v>
      </c>
      <c r="F2293" s="7">
        <v>44046.517500000002</v>
      </c>
      <c r="G2293" s="69" t="s">
        <v>4</v>
      </c>
      <c r="H2293" s="68">
        <v>1777</v>
      </c>
      <c r="I2293" s="93">
        <f t="shared" si="168"/>
        <v>17.949494949494948</v>
      </c>
      <c r="J2293" s="93">
        <v>4.2720000000000002</v>
      </c>
      <c r="K2293" s="69">
        <v>99</v>
      </c>
      <c r="L2293" s="68">
        <v>373</v>
      </c>
      <c r="M2293" s="93">
        <f t="shared" si="169"/>
        <v>3.7676767676767677</v>
      </c>
      <c r="N2293" s="93">
        <v>1.9159999999999999</v>
      </c>
      <c r="O2293" s="69">
        <v>99</v>
      </c>
      <c r="P2293" s="191">
        <f t="shared" si="170"/>
        <v>4.7640750670241285</v>
      </c>
      <c r="Q2293" s="77" t="s">
        <v>716</v>
      </c>
      <c r="V2293" s="84">
        <v>0.3743055555555555</v>
      </c>
      <c r="W2293" s="85">
        <v>0.52083333333333337</v>
      </c>
      <c r="X2293" s="78">
        <f t="shared" si="172"/>
        <v>0.14652777777777787</v>
      </c>
    </row>
    <row r="2294" spans="1:24" x14ac:dyDescent="0.3">
      <c r="A2294" s="44" t="s">
        <v>13874</v>
      </c>
      <c r="B2294" s="68" t="s">
        <v>13875</v>
      </c>
      <c r="C2294" s="2" t="s">
        <v>1</v>
      </c>
      <c r="D2294" s="2">
        <v>56</v>
      </c>
      <c r="E2294" s="6">
        <v>23396</v>
      </c>
      <c r="F2294" s="7">
        <v>44046.534444444442</v>
      </c>
      <c r="G2294" s="69" t="s">
        <v>4</v>
      </c>
      <c r="H2294" s="68">
        <v>2115</v>
      </c>
      <c r="I2294" s="93">
        <f t="shared" si="168"/>
        <v>21.363636363636363</v>
      </c>
      <c r="J2294" s="93">
        <v>4.4390000000000001</v>
      </c>
      <c r="K2294" s="69">
        <v>99</v>
      </c>
      <c r="L2294" s="68">
        <v>509</v>
      </c>
      <c r="M2294" s="93">
        <f t="shared" si="169"/>
        <v>5.141414141414141</v>
      </c>
      <c r="N2294" s="93">
        <v>2.3119999999999998</v>
      </c>
      <c r="O2294" s="69">
        <v>99</v>
      </c>
      <c r="P2294" s="191">
        <f t="shared" si="170"/>
        <v>4.1552062868369353</v>
      </c>
      <c r="Q2294" s="77" t="s">
        <v>716</v>
      </c>
      <c r="V2294" s="84">
        <v>0.38194444444444442</v>
      </c>
      <c r="W2294" s="85">
        <v>0.53472222222222221</v>
      </c>
      <c r="X2294" s="78">
        <f t="shared" si="172"/>
        <v>0.15277777777777779</v>
      </c>
    </row>
    <row r="2295" spans="1:24" x14ac:dyDescent="0.3">
      <c r="A2295" s="44" t="s">
        <v>3741</v>
      </c>
      <c r="B2295" s="68" t="s">
        <v>637</v>
      </c>
      <c r="C2295" s="2" t="s">
        <v>6</v>
      </c>
      <c r="D2295" s="2">
        <v>54</v>
      </c>
      <c r="E2295" s="6">
        <v>24191</v>
      </c>
      <c r="F2295" s="7">
        <v>44046.550636574073</v>
      </c>
      <c r="G2295" s="69" t="s">
        <v>4</v>
      </c>
      <c r="H2295" s="68">
        <v>1306</v>
      </c>
      <c r="I2295" s="93">
        <f t="shared" si="168"/>
        <v>13.191919191919192</v>
      </c>
      <c r="J2295" s="93">
        <v>3.4950000000000001</v>
      </c>
      <c r="K2295" s="69">
        <v>99</v>
      </c>
      <c r="L2295" s="68">
        <v>387</v>
      </c>
      <c r="M2295" s="93">
        <f t="shared" si="169"/>
        <v>3.9090909090909092</v>
      </c>
      <c r="N2295" s="93">
        <v>1.98</v>
      </c>
      <c r="O2295" s="69">
        <v>99</v>
      </c>
      <c r="P2295" s="191">
        <f t="shared" si="170"/>
        <v>3.3746770025839794</v>
      </c>
      <c r="Q2295" s="77" t="s">
        <v>716</v>
      </c>
      <c r="V2295" s="84">
        <v>0.39097222222222222</v>
      </c>
      <c r="W2295" s="85">
        <v>0.54861111111111105</v>
      </c>
      <c r="X2295" s="78">
        <f t="shared" si="172"/>
        <v>0.15763888888888883</v>
      </c>
    </row>
    <row r="2296" spans="1:24" x14ac:dyDescent="0.3">
      <c r="A2296" s="44" t="s">
        <v>13876</v>
      </c>
      <c r="B2296" s="68" t="s">
        <v>647</v>
      </c>
      <c r="C2296" s="2" t="s">
        <v>1</v>
      </c>
      <c r="D2296" s="2">
        <v>50</v>
      </c>
      <c r="E2296" s="6">
        <v>25619</v>
      </c>
      <c r="F2296" s="7">
        <v>44046.560995370368</v>
      </c>
      <c r="G2296" s="69" t="s">
        <v>4</v>
      </c>
      <c r="H2296" s="68">
        <v>2393</v>
      </c>
      <c r="I2296" s="93">
        <f t="shared" si="168"/>
        <v>24.171717171717173</v>
      </c>
      <c r="J2296" s="93">
        <v>5.54</v>
      </c>
      <c r="K2296" s="69">
        <v>99</v>
      </c>
      <c r="L2296" s="68">
        <v>402</v>
      </c>
      <c r="M2296" s="93">
        <f t="shared" si="169"/>
        <v>4.0606060606060606</v>
      </c>
      <c r="N2296" s="93">
        <v>1.994</v>
      </c>
      <c r="O2296" s="69">
        <v>99</v>
      </c>
      <c r="P2296" s="191">
        <f t="shared" si="170"/>
        <v>5.9527363184079602</v>
      </c>
      <c r="Q2296" s="77" t="s">
        <v>716</v>
      </c>
      <c r="V2296" s="84">
        <v>0.40416666666666662</v>
      </c>
      <c r="W2296" s="85">
        <v>0.5625</v>
      </c>
      <c r="X2296" s="78">
        <f t="shared" si="172"/>
        <v>0.15833333333333338</v>
      </c>
    </row>
    <row r="2297" spans="1:24" x14ac:dyDescent="0.3">
      <c r="A2297" s="44" t="s">
        <v>13877</v>
      </c>
      <c r="B2297" s="68" t="s">
        <v>7777</v>
      </c>
      <c r="C2297" s="2" t="s">
        <v>1</v>
      </c>
      <c r="D2297" s="2">
        <v>59</v>
      </c>
      <c r="E2297" s="6">
        <v>22391</v>
      </c>
      <c r="F2297" s="7">
        <v>44046.57402777778</v>
      </c>
      <c r="G2297" s="69" t="s">
        <v>4</v>
      </c>
      <c r="H2297" s="68">
        <v>2152</v>
      </c>
      <c r="I2297" s="93">
        <f t="shared" si="168"/>
        <v>21.737373737373737</v>
      </c>
      <c r="J2297" s="93">
        <v>4.915</v>
      </c>
      <c r="K2297" s="69">
        <v>99</v>
      </c>
      <c r="L2297" s="68">
        <v>468</v>
      </c>
      <c r="M2297" s="93">
        <f t="shared" si="169"/>
        <v>4.7272727272727275</v>
      </c>
      <c r="N2297" s="93">
        <v>2.1040000000000001</v>
      </c>
      <c r="O2297" s="69">
        <v>99</v>
      </c>
      <c r="P2297" s="191">
        <f t="shared" si="170"/>
        <v>4.5982905982905979</v>
      </c>
      <c r="Q2297" s="77" t="s">
        <v>716</v>
      </c>
      <c r="V2297" s="84">
        <v>0.42152777777777778</v>
      </c>
      <c r="W2297" s="85">
        <v>0.58333333333333337</v>
      </c>
      <c r="X2297" s="78">
        <f t="shared" si="172"/>
        <v>0.16180555555555559</v>
      </c>
    </row>
    <row r="2298" spans="1:24" x14ac:dyDescent="0.3">
      <c r="A2298" s="44" t="s">
        <v>13878</v>
      </c>
      <c r="B2298" s="68" t="s">
        <v>8747</v>
      </c>
      <c r="C2298" s="2" t="s">
        <v>1</v>
      </c>
      <c r="D2298" s="2">
        <v>42</v>
      </c>
      <c r="E2298" s="6">
        <v>28573</v>
      </c>
      <c r="F2298" s="7">
        <v>44046.599062499998</v>
      </c>
      <c r="G2298" s="69" t="s">
        <v>4</v>
      </c>
      <c r="H2298" s="68">
        <v>1959</v>
      </c>
      <c r="I2298" s="93">
        <f t="shared" si="168"/>
        <v>19.787878787878789</v>
      </c>
      <c r="J2298" s="93">
        <v>4.8049999999999997</v>
      </c>
      <c r="K2298" s="69">
        <v>99</v>
      </c>
      <c r="L2298" s="68">
        <v>364</v>
      </c>
      <c r="M2298" s="93">
        <f t="shared" si="169"/>
        <v>3.6767676767676769</v>
      </c>
      <c r="N2298" s="93">
        <v>1.9530000000000001</v>
      </c>
      <c r="O2298" s="69">
        <v>99</v>
      </c>
      <c r="P2298" s="191">
        <f t="shared" si="170"/>
        <v>5.3818681318681323</v>
      </c>
      <c r="Q2298" s="77" t="s">
        <v>716</v>
      </c>
      <c r="V2298" s="84">
        <v>0.43611111111111112</v>
      </c>
      <c r="W2298" s="85">
        <v>0.59722222222222221</v>
      </c>
      <c r="X2298" s="78">
        <f t="shared" si="172"/>
        <v>0.16111111111111109</v>
      </c>
    </row>
    <row r="2299" spans="1:24" x14ac:dyDescent="0.3">
      <c r="A2299" s="44" t="s">
        <v>13879</v>
      </c>
      <c r="B2299" s="68" t="s">
        <v>13880</v>
      </c>
      <c r="C2299" s="2" t="s">
        <v>1</v>
      </c>
      <c r="D2299" s="2">
        <v>60</v>
      </c>
      <c r="E2299" s="6">
        <v>21814</v>
      </c>
      <c r="F2299" s="7">
        <v>44046.626215277778</v>
      </c>
      <c r="G2299" s="69" t="s">
        <v>4</v>
      </c>
      <c r="H2299" s="68">
        <v>3316</v>
      </c>
      <c r="I2299" s="93">
        <f t="shared" si="168"/>
        <v>33.159999999999997</v>
      </c>
      <c r="J2299" s="93">
        <v>7.173</v>
      </c>
      <c r="K2299" s="69">
        <v>100</v>
      </c>
      <c r="L2299" s="68">
        <v>623</v>
      </c>
      <c r="M2299" s="93">
        <f t="shared" si="169"/>
        <v>6.23</v>
      </c>
      <c r="N2299" s="93">
        <v>2.6850000000000001</v>
      </c>
      <c r="O2299" s="69">
        <v>100</v>
      </c>
      <c r="P2299" s="191">
        <f t="shared" si="170"/>
        <v>5.3226324237560183</v>
      </c>
      <c r="Q2299" s="77" t="s">
        <v>716</v>
      </c>
      <c r="V2299" s="84">
        <v>0.48680555555555555</v>
      </c>
      <c r="W2299" s="85">
        <v>0.63194444444444442</v>
      </c>
      <c r="X2299" s="78">
        <f t="shared" si="172"/>
        <v>0.14513888888888887</v>
      </c>
    </row>
    <row r="2300" spans="1:24" x14ac:dyDescent="0.3">
      <c r="A2300" s="44" t="s">
        <v>13881</v>
      </c>
      <c r="B2300" s="68" t="s">
        <v>207</v>
      </c>
      <c r="C2300" s="2" t="s">
        <v>1</v>
      </c>
      <c r="D2300" s="2">
        <v>52</v>
      </c>
      <c r="E2300" s="6">
        <v>24887</v>
      </c>
      <c r="F2300" s="7">
        <v>44046.640127314815</v>
      </c>
      <c r="G2300" s="69" t="s">
        <v>4</v>
      </c>
      <c r="H2300" s="68">
        <v>1620</v>
      </c>
      <c r="I2300" s="93">
        <f t="shared" si="168"/>
        <v>16.2</v>
      </c>
      <c r="J2300" s="93">
        <v>4.5570000000000004</v>
      </c>
      <c r="K2300" s="69">
        <v>100</v>
      </c>
      <c r="L2300" s="68">
        <v>570</v>
      </c>
      <c r="M2300" s="93">
        <f t="shared" si="169"/>
        <v>5.7</v>
      </c>
      <c r="N2300" s="93">
        <v>2.2000000000000002</v>
      </c>
      <c r="O2300" s="69">
        <v>100</v>
      </c>
      <c r="P2300" s="191">
        <f t="shared" si="170"/>
        <v>2.8421052631578947</v>
      </c>
      <c r="Q2300" s="77" t="s">
        <v>716</v>
      </c>
      <c r="V2300" s="84">
        <v>0.49374999999999997</v>
      </c>
      <c r="W2300" s="85">
        <v>0.64583333333333337</v>
      </c>
      <c r="X2300" s="78">
        <f t="shared" si="172"/>
        <v>0.1520833333333334</v>
      </c>
    </row>
    <row r="2301" spans="1:24" x14ac:dyDescent="0.3">
      <c r="A2301" s="44" t="s">
        <v>13882</v>
      </c>
      <c r="B2301" s="68" t="s">
        <v>13883</v>
      </c>
      <c r="C2301" s="2" t="s">
        <v>6</v>
      </c>
      <c r="D2301" s="2">
        <v>62</v>
      </c>
      <c r="E2301" s="6">
        <v>21255</v>
      </c>
      <c r="F2301" s="7">
        <v>44046.65997685185</v>
      </c>
      <c r="G2301" s="69" t="s">
        <v>4</v>
      </c>
      <c r="H2301" s="68">
        <v>1279</v>
      </c>
      <c r="I2301" s="93">
        <f t="shared" si="168"/>
        <v>12.79</v>
      </c>
      <c r="J2301" s="93">
        <v>3.7959999999999998</v>
      </c>
      <c r="K2301" s="69">
        <v>100</v>
      </c>
      <c r="L2301" s="68">
        <v>385</v>
      </c>
      <c r="M2301" s="93">
        <f t="shared" si="169"/>
        <v>3.85</v>
      </c>
      <c r="N2301" s="93">
        <v>2.0369999999999999</v>
      </c>
      <c r="O2301" s="69">
        <v>100</v>
      </c>
      <c r="P2301" s="191">
        <f t="shared" si="170"/>
        <v>3.3220779220779217</v>
      </c>
      <c r="Q2301" s="77" t="s">
        <v>716</v>
      </c>
      <c r="V2301" s="84">
        <v>0.50277777777777777</v>
      </c>
      <c r="W2301" s="85">
        <v>0.65972222222222221</v>
      </c>
      <c r="X2301" s="78">
        <f t="shared" si="172"/>
        <v>0.15694444444444444</v>
      </c>
    </row>
    <row r="2302" spans="1:24" x14ac:dyDescent="0.3">
      <c r="A2302" s="44" t="s">
        <v>13884</v>
      </c>
      <c r="B2302" s="68" t="s">
        <v>13885</v>
      </c>
      <c r="C2302" s="2" t="s">
        <v>1</v>
      </c>
      <c r="D2302" s="2">
        <v>44</v>
      </c>
      <c r="E2302" s="6">
        <v>27787</v>
      </c>
      <c r="F2302" s="7">
        <v>44046.682337962964</v>
      </c>
      <c r="G2302" s="69" t="s">
        <v>4</v>
      </c>
      <c r="H2302" s="68">
        <v>1183</v>
      </c>
      <c r="I2302" s="93">
        <f t="shared" si="168"/>
        <v>11.94949494949495</v>
      </c>
      <c r="J2302" s="93">
        <v>3.1469999999999998</v>
      </c>
      <c r="K2302" s="69">
        <v>99</v>
      </c>
      <c r="L2302" s="68">
        <v>342</v>
      </c>
      <c r="M2302" s="93">
        <f t="shared" si="169"/>
        <v>3.4545454545454546</v>
      </c>
      <c r="N2302" s="93">
        <v>1.716</v>
      </c>
      <c r="O2302" s="69">
        <v>99</v>
      </c>
      <c r="P2302" s="191">
        <f t="shared" si="170"/>
        <v>3.4590643274853803</v>
      </c>
      <c r="Q2302" s="77" t="s">
        <v>716</v>
      </c>
      <c r="V2302" s="84">
        <v>0.52916666666666667</v>
      </c>
      <c r="W2302" s="85">
        <v>0.68055555555555547</v>
      </c>
      <c r="X2302" s="78">
        <f t="shared" si="172"/>
        <v>0.1513888888888888</v>
      </c>
    </row>
    <row r="2303" spans="1:24" x14ac:dyDescent="0.3">
      <c r="A2303" s="44" t="s">
        <v>13887</v>
      </c>
      <c r="B2303" s="68" t="s">
        <v>354</v>
      </c>
      <c r="C2303" s="2" t="s">
        <v>6</v>
      </c>
      <c r="D2303" s="2">
        <v>61</v>
      </c>
      <c r="E2303" s="6">
        <v>21586</v>
      </c>
      <c r="F2303" s="7">
        <v>44047.515972222223</v>
      </c>
      <c r="G2303" s="69" t="s">
        <v>4</v>
      </c>
      <c r="H2303" s="68">
        <v>925</v>
      </c>
      <c r="I2303" s="93">
        <f t="shared" si="168"/>
        <v>9.3434343434343443</v>
      </c>
      <c r="J2303" s="93">
        <v>3.6230000000000002</v>
      </c>
      <c r="K2303" s="69">
        <v>99</v>
      </c>
      <c r="L2303" s="68">
        <v>348</v>
      </c>
      <c r="M2303" s="93">
        <f t="shared" si="169"/>
        <v>3.5151515151515151</v>
      </c>
      <c r="N2303" s="93">
        <v>1.865</v>
      </c>
      <c r="O2303" s="69">
        <v>99</v>
      </c>
      <c r="P2303" s="191">
        <f t="shared" si="170"/>
        <v>2.6580459770114944</v>
      </c>
      <c r="Q2303" s="77" t="s">
        <v>716</v>
      </c>
      <c r="V2303" s="84">
        <v>0.37708333333333338</v>
      </c>
      <c r="W2303" s="85">
        <v>0.52083333333333337</v>
      </c>
      <c r="X2303" s="78">
        <f t="shared" si="172"/>
        <v>0.14374999999999999</v>
      </c>
    </row>
    <row r="2304" spans="1:24" x14ac:dyDescent="0.3">
      <c r="A2304" s="44" t="s">
        <v>13888</v>
      </c>
      <c r="B2304" s="68" t="s">
        <v>13889</v>
      </c>
      <c r="C2304" s="2" t="s">
        <v>6</v>
      </c>
      <c r="D2304" s="2">
        <v>47</v>
      </c>
      <c r="E2304" s="6">
        <v>26529</v>
      </c>
      <c r="F2304" s="7">
        <v>44047.52783564815</v>
      </c>
      <c r="G2304" s="69" t="s">
        <v>4</v>
      </c>
      <c r="H2304" s="68">
        <v>2875</v>
      </c>
      <c r="I2304" s="93">
        <f t="shared" si="168"/>
        <v>29.040404040404042</v>
      </c>
      <c r="J2304" s="93">
        <v>11.243</v>
      </c>
      <c r="K2304" s="69">
        <v>99</v>
      </c>
      <c r="L2304" s="68">
        <v>782</v>
      </c>
      <c r="M2304" s="93">
        <f t="shared" si="169"/>
        <v>7.8989898989898988</v>
      </c>
      <c r="N2304" s="93">
        <v>2.6629999999999998</v>
      </c>
      <c r="O2304" s="69">
        <v>99</v>
      </c>
      <c r="P2304" s="191">
        <f t="shared" si="170"/>
        <v>3.6764705882352944</v>
      </c>
      <c r="Q2304" s="77" t="s">
        <v>716</v>
      </c>
      <c r="V2304" s="84">
        <v>0.38055555555555554</v>
      </c>
      <c r="W2304" s="85">
        <v>0.53472222222222221</v>
      </c>
      <c r="X2304" s="78">
        <f t="shared" si="172"/>
        <v>0.15416666666666667</v>
      </c>
    </row>
    <row r="2305" spans="1:24" x14ac:dyDescent="0.3">
      <c r="A2305" s="44" t="s">
        <v>13890</v>
      </c>
      <c r="B2305" s="68" t="s">
        <v>1438</v>
      </c>
      <c r="C2305" s="2" t="s">
        <v>1</v>
      </c>
      <c r="D2305" s="2">
        <v>65</v>
      </c>
      <c r="E2305" s="6">
        <v>19972</v>
      </c>
      <c r="F2305" s="7">
        <v>44047.538900462961</v>
      </c>
      <c r="G2305" s="69" t="s">
        <v>4</v>
      </c>
      <c r="H2305" s="68">
        <v>2638</v>
      </c>
      <c r="I2305" s="93">
        <f t="shared" si="168"/>
        <v>26.38</v>
      </c>
      <c r="J2305" s="93">
        <v>6.2830000000000004</v>
      </c>
      <c r="K2305" s="69">
        <v>100</v>
      </c>
      <c r="L2305" s="68">
        <v>619</v>
      </c>
      <c r="M2305" s="93">
        <f t="shared" si="169"/>
        <v>6.19</v>
      </c>
      <c r="N2305" s="93">
        <v>2.3340000000000001</v>
      </c>
      <c r="O2305" s="69">
        <v>100</v>
      </c>
      <c r="P2305" s="191">
        <f t="shared" si="170"/>
        <v>4.2617124394184165</v>
      </c>
      <c r="Q2305" s="77" t="s">
        <v>716</v>
      </c>
      <c r="V2305" s="84">
        <v>0.40486111111111112</v>
      </c>
      <c r="W2305" s="85">
        <v>0.55555555555555558</v>
      </c>
      <c r="X2305" s="78">
        <f t="shared" si="172"/>
        <v>0.15069444444444446</v>
      </c>
    </row>
    <row r="2306" spans="1:24" x14ac:dyDescent="0.3">
      <c r="A2306" s="44" t="s">
        <v>3349</v>
      </c>
      <c r="B2306" s="68" t="s">
        <v>1850</v>
      </c>
      <c r="C2306" s="2" t="s">
        <v>1</v>
      </c>
      <c r="D2306" s="2">
        <v>51</v>
      </c>
      <c r="E2306" s="6">
        <v>25108</v>
      </c>
      <c r="F2306" s="7">
        <v>44047.557858796295</v>
      </c>
      <c r="G2306" s="69" t="s">
        <v>4</v>
      </c>
      <c r="H2306" s="68">
        <v>1419</v>
      </c>
      <c r="I2306" s="93">
        <f t="shared" si="168"/>
        <v>14.19</v>
      </c>
      <c r="J2306" s="93">
        <v>3.7490000000000001</v>
      </c>
      <c r="K2306" s="69">
        <v>100</v>
      </c>
      <c r="L2306" s="68">
        <v>399</v>
      </c>
      <c r="M2306" s="93">
        <f t="shared" si="169"/>
        <v>3.99</v>
      </c>
      <c r="N2306" s="93">
        <v>1.915</v>
      </c>
      <c r="O2306" s="69">
        <v>100</v>
      </c>
      <c r="P2306" s="191">
        <f t="shared" si="170"/>
        <v>3.5563909774436087</v>
      </c>
      <c r="Q2306" s="77" t="s">
        <v>716</v>
      </c>
      <c r="V2306" s="84">
        <v>0.41250000000000003</v>
      </c>
      <c r="W2306" s="85">
        <v>0.55902777777777779</v>
      </c>
      <c r="X2306" s="78">
        <f t="shared" si="172"/>
        <v>0.14652777777777776</v>
      </c>
    </row>
    <row r="2307" spans="1:24" x14ac:dyDescent="0.3">
      <c r="A2307" s="44" t="s">
        <v>13891</v>
      </c>
      <c r="B2307" s="68" t="s">
        <v>7210</v>
      </c>
      <c r="C2307" s="2" t="s">
        <v>1</v>
      </c>
      <c r="D2307" s="2">
        <v>48</v>
      </c>
      <c r="E2307" s="6">
        <v>26427</v>
      </c>
      <c r="F2307" s="7">
        <v>44047.569409722222</v>
      </c>
      <c r="G2307" s="69" t="s">
        <v>4</v>
      </c>
      <c r="H2307" s="68">
        <v>1539</v>
      </c>
      <c r="I2307" s="93">
        <f t="shared" ref="I2307:I2370" si="173">H2307/K2307</f>
        <v>15.545454545454545</v>
      </c>
      <c r="J2307" s="93">
        <v>3.9</v>
      </c>
      <c r="K2307" s="69">
        <v>99</v>
      </c>
      <c r="L2307" s="68">
        <v>422</v>
      </c>
      <c r="M2307" s="93">
        <f t="shared" ref="M2307:M2370" si="174">L2307/O2307</f>
        <v>4.262626262626263</v>
      </c>
      <c r="N2307" s="93">
        <v>2.1789999999999998</v>
      </c>
      <c r="O2307" s="69">
        <v>99</v>
      </c>
      <c r="P2307" s="191">
        <f t="shared" ref="P2307:P2370" si="175">I2307/M2307</f>
        <v>3.6469194312796205</v>
      </c>
      <c r="Q2307" s="77" t="s">
        <v>716</v>
      </c>
      <c r="V2307" s="84">
        <v>0.43263888888888885</v>
      </c>
      <c r="W2307" s="85">
        <v>0.5708333333333333</v>
      </c>
      <c r="X2307" s="78">
        <f t="shared" si="172"/>
        <v>0.13819444444444445</v>
      </c>
    </row>
    <row r="2308" spans="1:24" x14ac:dyDescent="0.3">
      <c r="A2308" s="44" t="s">
        <v>13892</v>
      </c>
      <c r="B2308" s="68" t="s">
        <v>9986</v>
      </c>
      <c r="C2308" s="2" t="s">
        <v>1</v>
      </c>
      <c r="D2308" s="2">
        <v>50</v>
      </c>
      <c r="E2308" s="6">
        <v>25738</v>
      </c>
      <c r="F2308" s="7">
        <v>44047.597881944443</v>
      </c>
      <c r="G2308" s="69" t="s">
        <v>4</v>
      </c>
      <c r="H2308" s="68">
        <v>1587</v>
      </c>
      <c r="I2308" s="93">
        <f t="shared" si="173"/>
        <v>16.030303030303031</v>
      </c>
      <c r="J2308" s="93">
        <v>4.0819999999999999</v>
      </c>
      <c r="K2308" s="69">
        <v>99</v>
      </c>
      <c r="L2308" s="68">
        <v>577</v>
      </c>
      <c r="M2308" s="93">
        <f t="shared" si="174"/>
        <v>5.8282828282828278</v>
      </c>
      <c r="N2308" s="93">
        <v>2.669</v>
      </c>
      <c r="O2308" s="69">
        <v>99</v>
      </c>
      <c r="P2308" s="191">
        <f t="shared" si="175"/>
        <v>2.7504332755632586</v>
      </c>
      <c r="Q2308" s="77" t="s">
        <v>716</v>
      </c>
      <c r="V2308" s="84">
        <v>0.44930555555555557</v>
      </c>
      <c r="W2308" s="85">
        <v>0.59861111111111109</v>
      </c>
      <c r="X2308" s="78">
        <f t="shared" si="172"/>
        <v>0.14930555555555552</v>
      </c>
    </row>
    <row r="2309" spans="1:24" x14ac:dyDescent="0.3">
      <c r="A2309" s="44" t="s">
        <v>13893</v>
      </c>
      <c r="B2309" s="68" t="s">
        <v>13894</v>
      </c>
      <c r="C2309" s="2" t="s">
        <v>6</v>
      </c>
      <c r="D2309" s="2">
        <v>49</v>
      </c>
      <c r="E2309" s="6">
        <v>26037</v>
      </c>
      <c r="F2309" s="7">
        <v>44047.609884259262</v>
      </c>
      <c r="G2309" s="69" t="s">
        <v>4</v>
      </c>
      <c r="H2309" s="68">
        <v>596</v>
      </c>
      <c r="I2309" s="93">
        <f t="shared" si="173"/>
        <v>6.0202020202020199</v>
      </c>
      <c r="J2309" s="93">
        <v>2.6379999999999999</v>
      </c>
      <c r="K2309" s="69">
        <v>99</v>
      </c>
      <c r="L2309" s="68">
        <v>270</v>
      </c>
      <c r="M2309" s="93">
        <f t="shared" si="174"/>
        <v>2.7272727272727271</v>
      </c>
      <c r="N2309" s="93">
        <v>1.754</v>
      </c>
      <c r="O2309" s="69">
        <v>99</v>
      </c>
      <c r="P2309" s="191">
        <f t="shared" si="175"/>
        <v>2.2074074074074073</v>
      </c>
      <c r="Q2309" s="77" t="s">
        <v>716</v>
      </c>
      <c r="V2309" s="84">
        <v>0.43958333333333338</v>
      </c>
      <c r="W2309" s="85">
        <v>0.61111111111111105</v>
      </c>
      <c r="X2309" s="78">
        <f t="shared" si="172"/>
        <v>0.17152777777777767</v>
      </c>
    </row>
    <row r="2310" spans="1:24" x14ac:dyDescent="0.3">
      <c r="A2310" s="44" t="s">
        <v>13895</v>
      </c>
      <c r="B2310" s="68" t="s">
        <v>13896</v>
      </c>
      <c r="C2310" s="2" t="s">
        <v>6</v>
      </c>
      <c r="D2310" s="2">
        <v>63</v>
      </c>
      <c r="E2310" s="6">
        <v>20802</v>
      </c>
      <c r="F2310" s="7">
        <v>44047.623877314814</v>
      </c>
      <c r="G2310" s="69" t="s">
        <v>4</v>
      </c>
      <c r="H2310" s="68">
        <v>1232</v>
      </c>
      <c r="I2310" s="93">
        <f t="shared" si="173"/>
        <v>12.444444444444445</v>
      </c>
      <c r="J2310" s="93">
        <v>3.4140000000000001</v>
      </c>
      <c r="K2310" s="69">
        <v>99</v>
      </c>
      <c r="L2310" s="68">
        <v>410</v>
      </c>
      <c r="M2310" s="93">
        <f t="shared" si="174"/>
        <v>4.141414141414141</v>
      </c>
      <c r="N2310" s="93">
        <v>2.0750000000000002</v>
      </c>
      <c r="O2310" s="69">
        <v>99</v>
      </c>
      <c r="P2310" s="191">
        <f t="shared" si="175"/>
        <v>3.0048780487804883</v>
      </c>
      <c r="Q2310" s="77" t="s">
        <v>716</v>
      </c>
      <c r="V2310" s="84">
        <v>0.4604166666666667</v>
      </c>
      <c r="W2310" s="85">
        <v>0.62430555555555556</v>
      </c>
      <c r="X2310" s="78">
        <f t="shared" si="172"/>
        <v>0.16388888888888886</v>
      </c>
    </row>
    <row r="2311" spans="1:24" x14ac:dyDescent="0.3">
      <c r="A2311" s="44" t="s">
        <v>13897</v>
      </c>
      <c r="B2311" s="68" t="s">
        <v>6962</v>
      </c>
      <c r="C2311" s="2" t="s">
        <v>1</v>
      </c>
      <c r="D2311" s="2">
        <v>61</v>
      </c>
      <c r="E2311" s="6">
        <v>21606</v>
      </c>
      <c r="F2311" s="7">
        <v>44047.642060185186</v>
      </c>
      <c r="G2311" s="69" t="s">
        <v>4</v>
      </c>
      <c r="H2311" s="68">
        <v>2584</v>
      </c>
      <c r="I2311" s="93">
        <f t="shared" si="173"/>
        <v>26.1010101010101</v>
      </c>
      <c r="J2311" s="93">
        <v>5.9119999999999999</v>
      </c>
      <c r="K2311" s="69">
        <v>99</v>
      </c>
      <c r="L2311" s="68">
        <v>374</v>
      </c>
      <c r="M2311" s="93">
        <f t="shared" si="174"/>
        <v>3.7777777777777777</v>
      </c>
      <c r="N2311" s="93">
        <v>2.028</v>
      </c>
      <c r="O2311" s="69">
        <v>99</v>
      </c>
      <c r="P2311" s="191">
        <f t="shared" si="175"/>
        <v>6.9090909090909092</v>
      </c>
      <c r="Q2311" s="77" t="s">
        <v>716</v>
      </c>
      <c r="V2311" s="84">
        <v>0.48055555555555557</v>
      </c>
      <c r="W2311" s="85">
        <v>0.6430555555555556</v>
      </c>
      <c r="X2311" s="78">
        <f t="shared" si="172"/>
        <v>0.16250000000000003</v>
      </c>
    </row>
    <row r="2312" spans="1:24" x14ac:dyDescent="0.3">
      <c r="A2312" s="44" t="s">
        <v>13898</v>
      </c>
      <c r="B2312" s="68" t="s">
        <v>7562</v>
      </c>
      <c r="C2312" s="2" t="s">
        <v>1</v>
      </c>
      <c r="D2312" s="2">
        <v>45</v>
      </c>
      <c r="E2312" s="6">
        <v>27456</v>
      </c>
      <c r="F2312" s="7">
        <v>44047.656388888892</v>
      </c>
      <c r="G2312" s="69" t="s">
        <v>4</v>
      </c>
      <c r="H2312" s="68">
        <v>1375</v>
      </c>
      <c r="I2312" s="93">
        <f t="shared" si="173"/>
        <v>13.75</v>
      </c>
      <c r="J2312" s="93">
        <v>3.8439999999999999</v>
      </c>
      <c r="K2312" s="69">
        <v>100</v>
      </c>
      <c r="L2312" s="68">
        <v>328</v>
      </c>
      <c r="M2312" s="93">
        <f t="shared" si="174"/>
        <v>3.28</v>
      </c>
      <c r="N2312" s="93">
        <v>2.0299999999999998</v>
      </c>
      <c r="O2312" s="69">
        <v>100</v>
      </c>
      <c r="P2312" s="191">
        <f t="shared" si="175"/>
        <v>4.1920731707317076</v>
      </c>
      <c r="Q2312" s="77" t="s">
        <v>716</v>
      </c>
      <c r="V2312" s="84">
        <v>0.4993055555555555</v>
      </c>
      <c r="W2312" s="85">
        <v>0.65694444444444444</v>
      </c>
      <c r="X2312" s="78">
        <f t="shared" si="172"/>
        <v>0.15763888888888894</v>
      </c>
    </row>
    <row r="2313" spans="1:24" x14ac:dyDescent="0.3">
      <c r="A2313" s="44" t="s">
        <v>13899</v>
      </c>
      <c r="B2313" s="68" t="s">
        <v>13900</v>
      </c>
      <c r="C2313" s="2" t="s">
        <v>6</v>
      </c>
      <c r="D2313" s="2">
        <v>25</v>
      </c>
      <c r="E2313" s="6">
        <v>34868</v>
      </c>
      <c r="F2313" s="7">
        <v>44047.668425925927</v>
      </c>
      <c r="G2313" s="69" t="s">
        <v>4</v>
      </c>
      <c r="H2313" s="68">
        <v>721</v>
      </c>
      <c r="I2313" s="93">
        <f t="shared" si="173"/>
        <v>7.21</v>
      </c>
      <c r="J2313" s="93">
        <v>2.819</v>
      </c>
      <c r="K2313" s="69">
        <v>100</v>
      </c>
      <c r="L2313" s="68">
        <v>293</v>
      </c>
      <c r="M2313" s="93">
        <f t="shared" si="174"/>
        <v>2.93</v>
      </c>
      <c r="N2313" s="93">
        <v>1.641</v>
      </c>
      <c r="O2313" s="69">
        <v>100</v>
      </c>
      <c r="P2313" s="191">
        <f t="shared" si="175"/>
        <v>2.4607508532423208</v>
      </c>
      <c r="Q2313" s="77" t="s">
        <v>716</v>
      </c>
      <c r="V2313" s="84">
        <v>0.49305555555555558</v>
      </c>
      <c r="W2313" s="85">
        <v>0.67013888888888884</v>
      </c>
      <c r="X2313" s="78">
        <f t="shared" si="172"/>
        <v>0.17708333333333326</v>
      </c>
    </row>
    <row r="2314" spans="1:24" x14ac:dyDescent="0.3">
      <c r="A2314" s="44" t="s">
        <v>13901</v>
      </c>
      <c r="B2314" s="68" t="s">
        <v>8108</v>
      </c>
      <c r="C2314" s="2" t="s">
        <v>1</v>
      </c>
      <c r="D2314" s="2">
        <v>51</v>
      </c>
      <c r="E2314" s="6">
        <v>25248</v>
      </c>
      <c r="F2314" s="7">
        <v>44048.443854166668</v>
      </c>
      <c r="G2314" s="69" t="s">
        <v>4</v>
      </c>
      <c r="H2314" s="68">
        <v>1822</v>
      </c>
      <c r="I2314" s="93">
        <f t="shared" si="173"/>
        <v>18.22</v>
      </c>
      <c r="J2314" s="93">
        <v>4.4580000000000002</v>
      </c>
      <c r="K2314" s="69">
        <v>100</v>
      </c>
      <c r="L2314" s="68">
        <v>568</v>
      </c>
      <c r="M2314" s="93">
        <f t="shared" si="174"/>
        <v>5.68</v>
      </c>
      <c r="N2314" s="93">
        <v>2.206</v>
      </c>
      <c r="O2314" s="69">
        <v>100</v>
      </c>
      <c r="P2314" s="191">
        <f t="shared" si="175"/>
        <v>3.2077464788732395</v>
      </c>
      <c r="Q2314" s="77" t="s">
        <v>716</v>
      </c>
      <c r="V2314" s="84">
        <v>0.37638888888888888</v>
      </c>
      <c r="W2314" s="85">
        <v>0.51736111111111105</v>
      </c>
      <c r="X2314" s="78">
        <f t="shared" si="172"/>
        <v>0.14097222222222217</v>
      </c>
    </row>
    <row r="2315" spans="1:24" x14ac:dyDescent="0.3">
      <c r="A2315" s="44" t="s">
        <v>13902</v>
      </c>
      <c r="B2315" s="68" t="s">
        <v>474</v>
      </c>
      <c r="C2315" s="2" t="s">
        <v>6</v>
      </c>
      <c r="D2315" s="2">
        <v>74</v>
      </c>
      <c r="E2315" s="6">
        <v>16867</v>
      </c>
      <c r="F2315" s="7">
        <v>44048.528229166666</v>
      </c>
      <c r="G2315" s="69" t="s">
        <v>4</v>
      </c>
      <c r="H2315" s="68">
        <v>1700</v>
      </c>
      <c r="I2315" s="93">
        <f t="shared" si="173"/>
        <v>17</v>
      </c>
      <c r="J2315" s="93">
        <v>4.0449999999999999</v>
      </c>
      <c r="K2315" s="69">
        <v>100</v>
      </c>
      <c r="L2315" s="68">
        <v>601</v>
      </c>
      <c r="M2315" s="93">
        <f t="shared" si="174"/>
        <v>6.01</v>
      </c>
      <c r="N2315" s="93">
        <v>2.6070000000000002</v>
      </c>
      <c r="O2315" s="69">
        <v>100</v>
      </c>
      <c r="P2315" s="191">
        <f t="shared" si="175"/>
        <v>2.8286189683860234</v>
      </c>
      <c r="Q2315" s="77" t="s">
        <v>716</v>
      </c>
      <c r="V2315" s="84">
        <v>0.3888888888888889</v>
      </c>
      <c r="W2315" s="85">
        <v>0.53472222222222221</v>
      </c>
      <c r="X2315" s="78">
        <f t="shared" si="172"/>
        <v>0.14583333333333331</v>
      </c>
    </row>
    <row r="2316" spans="1:24" x14ac:dyDescent="0.3">
      <c r="A2316" s="44" t="s">
        <v>13903</v>
      </c>
      <c r="B2316" s="68" t="s">
        <v>13904</v>
      </c>
      <c r="C2316" s="2" t="s">
        <v>1</v>
      </c>
      <c r="D2316" s="2">
        <v>77</v>
      </c>
      <c r="E2316" s="6">
        <v>15719</v>
      </c>
      <c r="F2316" s="7">
        <v>44048.545717592591</v>
      </c>
      <c r="G2316" s="69" t="s">
        <v>4</v>
      </c>
      <c r="H2316" s="68">
        <v>1421</v>
      </c>
      <c r="I2316" s="93">
        <f t="shared" si="173"/>
        <v>14.353535353535353</v>
      </c>
      <c r="J2316" s="93">
        <v>4.109</v>
      </c>
      <c r="K2316" s="69">
        <v>99</v>
      </c>
      <c r="L2316" s="68">
        <v>989</v>
      </c>
      <c r="M2316" s="93">
        <f t="shared" si="174"/>
        <v>9.9898989898989896</v>
      </c>
      <c r="N2316" s="93">
        <v>3.34</v>
      </c>
      <c r="O2316" s="69">
        <v>99</v>
      </c>
      <c r="P2316" s="191">
        <f t="shared" si="175"/>
        <v>1.4368048533872599</v>
      </c>
      <c r="Q2316" s="77" t="s">
        <v>716</v>
      </c>
      <c r="V2316" s="84">
        <v>0.39652777777777781</v>
      </c>
      <c r="W2316" s="85">
        <v>0.54861111111111105</v>
      </c>
      <c r="X2316" s="78">
        <f t="shared" si="172"/>
        <v>0.15208333333333324</v>
      </c>
    </row>
    <row r="2317" spans="1:24" x14ac:dyDescent="0.3">
      <c r="A2317" s="44" t="s">
        <v>3677</v>
      </c>
      <c r="B2317" s="68" t="s">
        <v>464</v>
      </c>
      <c r="C2317" s="2" t="s">
        <v>1</v>
      </c>
      <c r="D2317" s="2">
        <v>49</v>
      </c>
      <c r="E2317" s="6">
        <v>25859</v>
      </c>
      <c r="F2317" s="7">
        <v>44048.56040509259</v>
      </c>
      <c r="G2317" s="69" t="s">
        <v>4</v>
      </c>
      <c r="H2317" s="68">
        <v>1295</v>
      </c>
      <c r="I2317" s="93">
        <f t="shared" si="173"/>
        <v>13.080808080808081</v>
      </c>
      <c r="J2317" s="93">
        <v>3.7919999999999998</v>
      </c>
      <c r="K2317" s="69">
        <v>99</v>
      </c>
      <c r="L2317" s="68">
        <v>369</v>
      </c>
      <c r="M2317" s="93">
        <f t="shared" si="174"/>
        <v>3.7272727272727271</v>
      </c>
      <c r="N2317" s="93">
        <v>2.0640000000000001</v>
      </c>
      <c r="O2317" s="69">
        <v>99</v>
      </c>
      <c r="P2317" s="191">
        <f t="shared" si="175"/>
        <v>3.5094850948509491</v>
      </c>
      <c r="Q2317" s="77" t="s">
        <v>716</v>
      </c>
      <c r="V2317" s="84">
        <v>0.40277777777777773</v>
      </c>
      <c r="W2317" s="85">
        <v>0.56944444444444442</v>
      </c>
      <c r="X2317" s="78">
        <f t="shared" si="172"/>
        <v>0.16666666666666669</v>
      </c>
    </row>
    <row r="2318" spans="1:24" x14ac:dyDescent="0.3">
      <c r="A2318" s="44" t="s">
        <v>2875</v>
      </c>
      <c r="B2318" s="68" t="s">
        <v>1724</v>
      </c>
      <c r="C2318" s="2" t="s">
        <v>1</v>
      </c>
      <c r="D2318" s="2">
        <v>38</v>
      </c>
      <c r="E2318" s="6">
        <v>29895</v>
      </c>
      <c r="F2318" s="7">
        <v>44048.573483796295</v>
      </c>
      <c r="G2318" s="69" t="s">
        <v>4</v>
      </c>
      <c r="H2318" s="68">
        <v>1020</v>
      </c>
      <c r="I2318" s="93">
        <f t="shared" si="173"/>
        <v>10.303030303030303</v>
      </c>
      <c r="J2318" s="93">
        <v>2.9289999999999998</v>
      </c>
      <c r="K2318" s="69">
        <v>99</v>
      </c>
      <c r="L2318" s="68">
        <v>339</v>
      </c>
      <c r="M2318" s="93">
        <f t="shared" si="174"/>
        <v>3.4242424242424243</v>
      </c>
      <c r="N2318" s="93">
        <v>1.9850000000000001</v>
      </c>
      <c r="O2318" s="69">
        <v>99</v>
      </c>
      <c r="P2318" s="191">
        <f t="shared" si="175"/>
        <v>3.0088495575221237</v>
      </c>
      <c r="Q2318" s="77" t="s">
        <v>716</v>
      </c>
      <c r="V2318" s="84">
        <v>0.41111111111111115</v>
      </c>
      <c r="W2318" s="85">
        <v>0.58333333333333337</v>
      </c>
      <c r="X2318" s="78">
        <f t="shared" si="172"/>
        <v>0.17222222222222222</v>
      </c>
    </row>
    <row r="2319" spans="1:24" x14ac:dyDescent="0.3">
      <c r="A2319" s="44" t="s">
        <v>13905</v>
      </c>
      <c r="B2319" s="68" t="s">
        <v>6270</v>
      </c>
      <c r="C2319" s="2" t="s">
        <v>1</v>
      </c>
      <c r="D2319" s="2">
        <v>51</v>
      </c>
      <c r="E2319" s="6">
        <v>25398</v>
      </c>
      <c r="F2319" s="7">
        <v>44048.587291666663</v>
      </c>
      <c r="G2319" s="69" t="s">
        <v>4</v>
      </c>
      <c r="H2319" s="68">
        <v>1471</v>
      </c>
      <c r="I2319" s="93">
        <f t="shared" si="173"/>
        <v>14.858585858585858</v>
      </c>
      <c r="J2319" s="93">
        <v>4.9359999999999999</v>
      </c>
      <c r="K2319" s="69">
        <v>99</v>
      </c>
      <c r="L2319" s="68">
        <v>256</v>
      </c>
      <c r="M2319" s="93">
        <f t="shared" si="174"/>
        <v>2.5858585858585861</v>
      </c>
      <c r="N2319" s="93">
        <v>1.512</v>
      </c>
      <c r="O2319" s="69">
        <v>99</v>
      </c>
      <c r="P2319" s="191">
        <f t="shared" si="175"/>
        <v>5.7460937499999991</v>
      </c>
      <c r="Q2319" s="77" t="s">
        <v>716</v>
      </c>
      <c r="V2319" s="84">
        <v>0.42708333333333331</v>
      </c>
      <c r="W2319" s="85">
        <v>0.59722222222222221</v>
      </c>
      <c r="X2319" s="78">
        <f t="shared" si="172"/>
        <v>0.1701388888888889</v>
      </c>
    </row>
    <row r="2320" spans="1:24" x14ac:dyDescent="0.3">
      <c r="A2320" s="44" t="s">
        <v>13906</v>
      </c>
      <c r="B2320" s="68" t="s">
        <v>13907</v>
      </c>
      <c r="C2320" s="2" t="s">
        <v>1</v>
      </c>
      <c r="D2320" s="2">
        <v>66</v>
      </c>
      <c r="E2320" s="6">
        <v>19744</v>
      </c>
      <c r="F2320" s="7">
        <v>44048.601006944446</v>
      </c>
      <c r="G2320" s="69" t="s">
        <v>4</v>
      </c>
      <c r="H2320" s="68">
        <v>1305</v>
      </c>
      <c r="I2320" s="93">
        <f t="shared" si="173"/>
        <v>13.181818181818182</v>
      </c>
      <c r="J2320" s="93">
        <v>4.0419999999999998</v>
      </c>
      <c r="K2320" s="69">
        <v>99</v>
      </c>
      <c r="L2320" s="68">
        <v>316</v>
      </c>
      <c r="M2320" s="93">
        <f t="shared" si="174"/>
        <v>3.191919191919192</v>
      </c>
      <c r="N2320" s="93">
        <v>1.8440000000000001</v>
      </c>
      <c r="O2320" s="69">
        <v>99</v>
      </c>
      <c r="P2320" s="191">
        <f t="shared" si="175"/>
        <v>4.1297468354430373</v>
      </c>
      <c r="Q2320" s="77" t="s">
        <v>716</v>
      </c>
      <c r="V2320" s="84">
        <v>0.45833333333333331</v>
      </c>
      <c r="W2320" s="85">
        <v>0.61805555555555558</v>
      </c>
      <c r="X2320" s="78">
        <f t="shared" si="172"/>
        <v>0.15972222222222227</v>
      </c>
    </row>
    <row r="2321" spans="1:24" x14ac:dyDescent="0.3">
      <c r="A2321" s="44" t="s">
        <v>13908</v>
      </c>
      <c r="B2321" s="68" t="s">
        <v>6965</v>
      </c>
      <c r="C2321" s="2" t="s">
        <v>1</v>
      </c>
      <c r="D2321" s="2">
        <v>63</v>
      </c>
      <c r="E2321" s="6">
        <v>20939</v>
      </c>
      <c r="F2321" s="7">
        <v>44048.623310185183</v>
      </c>
      <c r="G2321" s="69" t="s">
        <v>4</v>
      </c>
      <c r="H2321" s="68">
        <v>1630</v>
      </c>
      <c r="I2321" s="93">
        <f t="shared" si="173"/>
        <v>16.464646464646464</v>
      </c>
      <c r="J2321" s="93">
        <v>4.4109999999999996</v>
      </c>
      <c r="K2321" s="69">
        <v>99</v>
      </c>
      <c r="L2321" s="68">
        <v>310</v>
      </c>
      <c r="M2321" s="93">
        <f t="shared" si="174"/>
        <v>3.1313131313131315</v>
      </c>
      <c r="N2321" s="93">
        <v>1.8109999999999999</v>
      </c>
      <c r="O2321" s="69">
        <v>99</v>
      </c>
      <c r="P2321" s="191">
        <f t="shared" si="175"/>
        <v>5.258064516129032</v>
      </c>
      <c r="Q2321" s="77" t="s">
        <v>716</v>
      </c>
      <c r="V2321" s="84">
        <v>0.46736111111111112</v>
      </c>
      <c r="W2321" s="85">
        <v>0.63194444444444442</v>
      </c>
      <c r="X2321" s="78">
        <f t="shared" si="172"/>
        <v>0.1645833333333333</v>
      </c>
    </row>
    <row r="2322" spans="1:24" x14ac:dyDescent="0.3">
      <c r="A2322" s="44" t="s">
        <v>13909</v>
      </c>
      <c r="B2322" s="68" t="s">
        <v>6766</v>
      </c>
      <c r="C2322" s="2" t="s">
        <v>1</v>
      </c>
      <c r="D2322" s="2">
        <v>54</v>
      </c>
      <c r="E2322" s="6">
        <v>24125</v>
      </c>
      <c r="F2322" s="7">
        <v>44048.638252314813</v>
      </c>
      <c r="G2322" s="69" t="s">
        <v>4</v>
      </c>
      <c r="H2322" s="68">
        <v>1763</v>
      </c>
      <c r="I2322" s="93">
        <f t="shared" si="173"/>
        <v>17.80808080808081</v>
      </c>
      <c r="J2322" s="93">
        <v>4.3630000000000004</v>
      </c>
      <c r="K2322" s="69">
        <v>99</v>
      </c>
      <c r="L2322" s="68">
        <v>326</v>
      </c>
      <c r="M2322" s="93">
        <f t="shared" si="174"/>
        <v>3.2929292929292928</v>
      </c>
      <c r="N2322" s="93">
        <v>1.944</v>
      </c>
      <c r="O2322" s="69">
        <v>99</v>
      </c>
      <c r="P2322" s="191">
        <f t="shared" si="175"/>
        <v>5.4079754601227004</v>
      </c>
      <c r="Q2322" s="77" t="s">
        <v>716</v>
      </c>
      <c r="V2322" s="84">
        <v>0.47569444444444442</v>
      </c>
      <c r="W2322" s="85">
        <v>0.64583333333333337</v>
      </c>
      <c r="X2322" s="78">
        <f t="shared" si="172"/>
        <v>0.17013888888888895</v>
      </c>
    </row>
    <row r="2323" spans="1:24" x14ac:dyDescent="0.3">
      <c r="A2323" s="44" t="s">
        <v>11823</v>
      </c>
      <c r="B2323" s="68" t="s">
        <v>300</v>
      </c>
      <c r="C2323" s="2" t="s">
        <v>6</v>
      </c>
      <c r="D2323" s="2">
        <v>77</v>
      </c>
      <c r="E2323" s="6">
        <v>15854</v>
      </c>
      <c r="F2323" s="7">
        <v>44048.658252314817</v>
      </c>
      <c r="G2323" s="69" t="s">
        <v>4</v>
      </c>
      <c r="H2323" s="68">
        <v>1421</v>
      </c>
      <c r="I2323" s="93">
        <f t="shared" si="173"/>
        <v>14.21</v>
      </c>
      <c r="J2323" s="93">
        <v>3.3969999999999998</v>
      </c>
      <c r="K2323" s="69">
        <v>100</v>
      </c>
      <c r="L2323" s="68">
        <v>810</v>
      </c>
      <c r="M2323" s="93">
        <f t="shared" si="174"/>
        <v>8.1</v>
      </c>
      <c r="N2323" s="93">
        <v>2.754</v>
      </c>
      <c r="O2323" s="69">
        <v>100</v>
      </c>
      <c r="P2323" s="191">
        <f t="shared" si="175"/>
        <v>1.7543209876543211</v>
      </c>
      <c r="Q2323" s="77" t="s">
        <v>716</v>
      </c>
      <c r="V2323" s="84">
        <v>0.49861111111111112</v>
      </c>
      <c r="W2323" s="85">
        <v>0.66666666666666663</v>
      </c>
      <c r="X2323" s="78">
        <f t="shared" si="172"/>
        <v>0.16805555555555551</v>
      </c>
    </row>
    <row r="2324" spans="1:24" x14ac:dyDescent="0.3">
      <c r="A2324" s="44" t="s">
        <v>13910</v>
      </c>
      <c r="B2324" s="68" t="s">
        <v>13911</v>
      </c>
      <c r="C2324" s="2" t="s">
        <v>6</v>
      </c>
      <c r="D2324" s="2">
        <v>77</v>
      </c>
      <c r="E2324" s="6">
        <v>15571</v>
      </c>
      <c r="F2324" s="7">
        <v>44049.521527777775</v>
      </c>
      <c r="G2324" s="69" t="s">
        <v>4</v>
      </c>
      <c r="H2324" s="68">
        <v>1803</v>
      </c>
      <c r="I2324" s="93">
        <f t="shared" si="173"/>
        <v>18.03</v>
      </c>
      <c r="J2324" s="93">
        <v>4.1859999999999999</v>
      </c>
      <c r="K2324" s="69">
        <v>100</v>
      </c>
      <c r="L2324" s="68">
        <v>840</v>
      </c>
      <c r="M2324" s="93">
        <f t="shared" si="174"/>
        <v>8.4</v>
      </c>
      <c r="N2324" s="93">
        <v>3.226</v>
      </c>
      <c r="O2324" s="69">
        <v>100</v>
      </c>
      <c r="P2324" s="191">
        <f t="shared" si="175"/>
        <v>2.1464285714285714</v>
      </c>
      <c r="Q2324" s="77" t="s">
        <v>716</v>
      </c>
      <c r="V2324" s="84">
        <v>0.38819444444444445</v>
      </c>
      <c r="W2324" s="85">
        <v>0.52083333333333337</v>
      </c>
      <c r="X2324" s="78">
        <f t="shared" si="172"/>
        <v>0.13263888888888892</v>
      </c>
    </row>
    <row r="2325" spans="1:24" x14ac:dyDescent="0.3">
      <c r="A2325" s="44" t="s">
        <v>13912</v>
      </c>
      <c r="B2325" s="68" t="s">
        <v>1500</v>
      </c>
      <c r="C2325" s="2" t="s">
        <v>1</v>
      </c>
      <c r="D2325" s="2">
        <v>64</v>
      </c>
      <c r="E2325" s="6">
        <v>20551</v>
      </c>
      <c r="F2325" s="7">
        <v>44049.532557870371</v>
      </c>
      <c r="G2325" s="69" t="s">
        <v>4</v>
      </c>
      <c r="H2325" s="68">
        <v>1323</v>
      </c>
      <c r="I2325" s="93">
        <f t="shared" si="173"/>
        <v>13.363636363636363</v>
      </c>
      <c r="J2325" s="93">
        <v>3.8530000000000002</v>
      </c>
      <c r="K2325" s="69">
        <v>99</v>
      </c>
      <c r="L2325" s="68">
        <v>410</v>
      </c>
      <c r="M2325" s="93">
        <f t="shared" si="174"/>
        <v>4.141414141414141</v>
      </c>
      <c r="N2325" s="93">
        <v>1.895</v>
      </c>
      <c r="O2325" s="69">
        <v>99</v>
      </c>
      <c r="P2325" s="191">
        <f t="shared" si="175"/>
        <v>3.2268292682926831</v>
      </c>
      <c r="Q2325" s="77" t="s">
        <v>716</v>
      </c>
      <c r="V2325" s="84">
        <v>0.39027777777777778</v>
      </c>
      <c r="W2325" s="85">
        <v>0.53472222222222221</v>
      </c>
      <c r="X2325" s="78">
        <f t="shared" si="172"/>
        <v>0.14444444444444443</v>
      </c>
    </row>
    <row r="2326" spans="1:24" x14ac:dyDescent="0.3">
      <c r="A2326" s="44" t="s">
        <v>13913</v>
      </c>
      <c r="B2326" s="68" t="s">
        <v>1301</v>
      </c>
      <c r="C2326" s="2" t="s">
        <v>1</v>
      </c>
      <c r="D2326" s="2">
        <v>65</v>
      </c>
      <c r="E2326" s="6">
        <v>19969</v>
      </c>
      <c r="F2326" s="7">
        <v>44049.545543981483</v>
      </c>
      <c r="G2326" s="69" t="s">
        <v>4</v>
      </c>
      <c r="H2326" s="68">
        <v>2102</v>
      </c>
      <c r="I2326" s="93">
        <f t="shared" si="173"/>
        <v>21.02</v>
      </c>
      <c r="J2326" s="93">
        <v>4.4219999999999997</v>
      </c>
      <c r="K2326" s="69">
        <v>100</v>
      </c>
      <c r="L2326" s="68">
        <v>452</v>
      </c>
      <c r="M2326" s="93">
        <f t="shared" si="174"/>
        <v>4.5199999999999996</v>
      </c>
      <c r="N2326" s="93">
        <v>2.2759999999999998</v>
      </c>
      <c r="O2326" s="69">
        <v>100</v>
      </c>
      <c r="P2326" s="191">
        <f t="shared" si="175"/>
        <v>4.6504424778761067</v>
      </c>
      <c r="Q2326" s="77" t="s">
        <v>716</v>
      </c>
      <c r="V2326" s="84">
        <v>0.40416666666666662</v>
      </c>
      <c r="W2326" s="85">
        <v>0.54513888888888895</v>
      </c>
      <c r="X2326" s="78">
        <f t="shared" si="172"/>
        <v>0.14097222222222233</v>
      </c>
    </row>
    <row r="2327" spans="1:24" x14ac:dyDescent="0.3">
      <c r="A2327" s="44" t="s">
        <v>13914</v>
      </c>
      <c r="B2327" s="68" t="s">
        <v>13915</v>
      </c>
      <c r="C2327" s="2" t="s">
        <v>6</v>
      </c>
      <c r="D2327" s="2">
        <v>73</v>
      </c>
      <c r="E2327" s="6">
        <v>17254</v>
      </c>
      <c r="F2327" s="7">
        <v>44049.566331018519</v>
      </c>
      <c r="G2327" s="69" t="s">
        <v>4</v>
      </c>
      <c r="H2327" s="68">
        <v>1227</v>
      </c>
      <c r="I2327" s="93">
        <f t="shared" si="173"/>
        <v>12.27</v>
      </c>
      <c r="J2327" s="93">
        <v>3.504</v>
      </c>
      <c r="K2327" s="69">
        <v>100</v>
      </c>
      <c r="L2327" s="68">
        <v>826</v>
      </c>
      <c r="M2327" s="93">
        <f t="shared" si="174"/>
        <v>8.26</v>
      </c>
      <c r="N2327" s="93">
        <v>2.7839999999999998</v>
      </c>
      <c r="O2327" s="69">
        <v>100</v>
      </c>
      <c r="P2327" s="191">
        <f t="shared" si="175"/>
        <v>1.4854721549636805</v>
      </c>
      <c r="Q2327" s="77" t="s">
        <v>716</v>
      </c>
      <c r="V2327" s="84">
        <v>0.41597222222222219</v>
      </c>
      <c r="W2327" s="85">
        <v>0.56597222222222221</v>
      </c>
      <c r="X2327" s="78">
        <f t="shared" si="172"/>
        <v>0.15000000000000002</v>
      </c>
    </row>
    <row r="2328" spans="1:24" x14ac:dyDescent="0.3">
      <c r="A2328" s="44" t="s">
        <v>2928</v>
      </c>
      <c r="B2328" s="68" t="s">
        <v>59</v>
      </c>
      <c r="C2328" s="2" t="s">
        <v>1</v>
      </c>
      <c r="D2328" s="2">
        <v>61</v>
      </c>
      <c r="E2328" s="6">
        <v>21466</v>
      </c>
      <c r="F2328" s="7">
        <v>44049.578900462962</v>
      </c>
      <c r="G2328" s="69" t="s">
        <v>4</v>
      </c>
      <c r="H2328" s="68">
        <v>1768</v>
      </c>
      <c r="I2328" s="93">
        <f t="shared" si="173"/>
        <v>17.858585858585858</v>
      </c>
      <c r="J2328" s="93">
        <v>3.9489999999999998</v>
      </c>
      <c r="K2328" s="69">
        <v>99</v>
      </c>
      <c r="L2328" s="68">
        <v>393</v>
      </c>
      <c r="M2328" s="93">
        <f t="shared" si="174"/>
        <v>3.9696969696969697</v>
      </c>
      <c r="N2328" s="93">
        <v>1.903</v>
      </c>
      <c r="O2328" s="69">
        <v>99</v>
      </c>
      <c r="P2328" s="191">
        <f t="shared" si="175"/>
        <v>4.4987277353689565</v>
      </c>
      <c r="Q2328" s="77" t="s">
        <v>716</v>
      </c>
      <c r="V2328" s="84">
        <v>0.42777777777777781</v>
      </c>
      <c r="W2328" s="85">
        <v>0.57986111111111105</v>
      </c>
      <c r="X2328" s="78">
        <f t="shared" si="172"/>
        <v>0.15208333333333324</v>
      </c>
    </row>
    <row r="2329" spans="1:24" x14ac:dyDescent="0.3">
      <c r="A2329" s="44" t="s">
        <v>13916</v>
      </c>
      <c r="B2329" s="68" t="s">
        <v>1879</v>
      </c>
      <c r="C2329" s="2" t="s">
        <v>1</v>
      </c>
      <c r="D2329" s="2">
        <v>51</v>
      </c>
      <c r="E2329" s="6">
        <v>25402</v>
      </c>
      <c r="F2329" s="7">
        <v>44049.597372685188</v>
      </c>
      <c r="G2329" s="69" t="s">
        <v>4</v>
      </c>
      <c r="H2329" s="68">
        <v>1383</v>
      </c>
      <c r="I2329" s="93">
        <f t="shared" si="173"/>
        <v>13.969696969696969</v>
      </c>
      <c r="J2329" s="93">
        <v>3.669</v>
      </c>
      <c r="K2329" s="69">
        <v>99</v>
      </c>
      <c r="L2329" s="68">
        <v>417</v>
      </c>
      <c r="M2329" s="93">
        <f t="shared" si="174"/>
        <v>4.2121212121212119</v>
      </c>
      <c r="N2329" s="93">
        <v>2.1539999999999999</v>
      </c>
      <c r="O2329" s="69">
        <v>99</v>
      </c>
      <c r="P2329" s="191">
        <f t="shared" si="175"/>
        <v>3.3165467625899279</v>
      </c>
      <c r="Q2329" s="77" t="s">
        <v>716</v>
      </c>
      <c r="V2329" s="84">
        <v>0.43611111111111112</v>
      </c>
      <c r="W2329" s="85">
        <v>0.59375</v>
      </c>
      <c r="X2329" s="78">
        <f t="shared" si="172"/>
        <v>0.15763888888888888</v>
      </c>
    </row>
    <row r="2330" spans="1:24" x14ac:dyDescent="0.3">
      <c r="A2330" s="44" t="s">
        <v>13917</v>
      </c>
      <c r="B2330" s="68" t="s">
        <v>13918</v>
      </c>
      <c r="C2330" s="2" t="s">
        <v>6</v>
      </c>
      <c r="D2330" s="2">
        <v>68</v>
      </c>
      <c r="E2330" s="6">
        <v>19039</v>
      </c>
      <c r="F2330" s="7">
        <v>44049.612893518519</v>
      </c>
      <c r="G2330" s="69" t="s">
        <v>4</v>
      </c>
      <c r="H2330" s="68">
        <v>1718</v>
      </c>
      <c r="I2330" s="93">
        <f t="shared" si="173"/>
        <v>17.353535353535353</v>
      </c>
      <c r="J2330" s="93">
        <v>4.4059999999999997</v>
      </c>
      <c r="K2330" s="69">
        <v>99</v>
      </c>
      <c r="L2330" s="68">
        <v>681</v>
      </c>
      <c r="M2330" s="93">
        <f t="shared" si="174"/>
        <v>6.8787878787878789</v>
      </c>
      <c r="N2330" s="93">
        <v>2.7559999999999998</v>
      </c>
      <c r="O2330" s="69">
        <v>99</v>
      </c>
      <c r="P2330" s="191">
        <f t="shared" si="175"/>
        <v>2.5227606461086638</v>
      </c>
      <c r="Q2330" s="77" t="s">
        <v>716</v>
      </c>
      <c r="V2330" s="84">
        <v>0.47222222222222227</v>
      </c>
      <c r="W2330" s="85">
        <v>0.61458333333333337</v>
      </c>
      <c r="X2330" s="78">
        <f t="shared" si="172"/>
        <v>0.1423611111111111</v>
      </c>
    </row>
    <row r="2331" spans="1:24" x14ac:dyDescent="0.3">
      <c r="A2331" s="44" t="s">
        <v>13919</v>
      </c>
      <c r="B2331" s="68" t="s">
        <v>9210</v>
      </c>
      <c r="C2331" s="2" t="s">
        <v>1</v>
      </c>
      <c r="D2331" s="2">
        <v>51</v>
      </c>
      <c r="E2331" s="6">
        <v>25340</v>
      </c>
      <c r="F2331" s="7">
        <v>44049.624143518522</v>
      </c>
      <c r="G2331" s="69" t="s">
        <v>4</v>
      </c>
      <c r="H2331" s="68">
        <v>1583</v>
      </c>
      <c r="I2331" s="93">
        <f t="shared" si="173"/>
        <v>15.98989898989899</v>
      </c>
      <c r="J2331" s="93">
        <v>4.22</v>
      </c>
      <c r="K2331" s="69">
        <v>99</v>
      </c>
      <c r="L2331" s="68">
        <v>394</v>
      </c>
      <c r="M2331" s="93">
        <f t="shared" si="174"/>
        <v>3.9797979797979797</v>
      </c>
      <c r="N2331" s="93">
        <v>2.19</v>
      </c>
      <c r="O2331" s="69">
        <v>99</v>
      </c>
      <c r="P2331" s="191">
        <f t="shared" si="175"/>
        <v>4.0177664974619294</v>
      </c>
      <c r="Q2331" s="77" t="s">
        <v>716</v>
      </c>
      <c r="V2331" s="84">
        <v>0.46249999999999997</v>
      </c>
      <c r="W2331" s="85">
        <v>0.625</v>
      </c>
      <c r="X2331" s="78">
        <f t="shared" si="172"/>
        <v>0.16250000000000003</v>
      </c>
    </row>
    <row r="2332" spans="1:24" x14ac:dyDescent="0.3">
      <c r="A2332" s="44" t="s">
        <v>13920</v>
      </c>
      <c r="B2332" s="68" t="s">
        <v>13921</v>
      </c>
      <c r="C2332" s="2" t="s">
        <v>6</v>
      </c>
      <c r="D2332" s="2">
        <v>75</v>
      </c>
      <c r="E2332" s="6">
        <v>16357</v>
      </c>
      <c r="F2332" s="7">
        <v>44049.635497685187</v>
      </c>
      <c r="G2332" s="69" t="s">
        <v>4</v>
      </c>
      <c r="H2332" s="68">
        <v>1637</v>
      </c>
      <c r="I2332" s="93">
        <f t="shared" si="173"/>
        <v>16.535353535353536</v>
      </c>
      <c r="J2332" s="93">
        <v>4.3390000000000004</v>
      </c>
      <c r="K2332" s="69">
        <v>99</v>
      </c>
      <c r="L2332" s="68">
        <v>606</v>
      </c>
      <c r="M2332" s="93">
        <f t="shared" si="174"/>
        <v>6.1212121212121211</v>
      </c>
      <c r="N2332" s="93">
        <v>2.2599999999999998</v>
      </c>
      <c r="O2332" s="69">
        <v>99</v>
      </c>
      <c r="P2332" s="191">
        <f t="shared" si="175"/>
        <v>2.7013201320132016</v>
      </c>
      <c r="Q2332" s="77" t="s">
        <v>716</v>
      </c>
      <c r="V2332" s="84">
        <v>0.4861111111111111</v>
      </c>
      <c r="W2332" s="85">
        <v>0.63541666666666663</v>
      </c>
      <c r="X2332" s="78">
        <f t="shared" si="172"/>
        <v>0.14930555555555552</v>
      </c>
    </row>
    <row r="2333" spans="1:24" x14ac:dyDescent="0.3">
      <c r="A2333" s="44" t="s">
        <v>13922</v>
      </c>
      <c r="B2333" s="68" t="s">
        <v>11021</v>
      </c>
      <c r="C2333" s="2" t="s">
        <v>1</v>
      </c>
      <c r="D2333" s="2">
        <v>73</v>
      </c>
      <c r="E2333" s="6">
        <v>17215</v>
      </c>
      <c r="F2333" s="7">
        <v>44049.650821759256</v>
      </c>
      <c r="G2333" s="69" t="s">
        <v>4</v>
      </c>
      <c r="H2333" s="68">
        <v>1561</v>
      </c>
      <c r="I2333" s="93">
        <f t="shared" si="173"/>
        <v>15.767676767676768</v>
      </c>
      <c r="J2333" s="93">
        <v>4.2450000000000001</v>
      </c>
      <c r="K2333" s="69">
        <v>99</v>
      </c>
      <c r="L2333" s="68">
        <v>515</v>
      </c>
      <c r="M2333" s="93">
        <f t="shared" si="174"/>
        <v>5.2020202020202024</v>
      </c>
      <c r="N2333" s="93">
        <v>2.2810000000000001</v>
      </c>
      <c r="O2333" s="69">
        <v>99</v>
      </c>
      <c r="P2333" s="191">
        <f t="shared" si="175"/>
        <v>3.0310679611650486</v>
      </c>
      <c r="Q2333" s="77" t="s">
        <v>716</v>
      </c>
      <c r="V2333" s="84">
        <v>0.50694444444444442</v>
      </c>
      <c r="W2333" s="85">
        <v>0.65277777777777779</v>
      </c>
      <c r="X2333" s="78">
        <f t="shared" si="172"/>
        <v>0.14583333333333337</v>
      </c>
    </row>
    <row r="2334" spans="1:24" x14ac:dyDescent="0.3">
      <c r="A2334" s="44" t="s">
        <v>3539</v>
      </c>
      <c r="B2334" s="68" t="s">
        <v>63</v>
      </c>
      <c r="C2334" s="2" t="s">
        <v>1</v>
      </c>
      <c r="D2334" s="2">
        <v>49</v>
      </c>
      <c r="E2334" s="6">
        <v>26045</v>
      </c>
      <c r="F2334" s="7">
        <v>44050.430439814816</v>
      </c>
      <c r="G2334" s="69" t="s">
        <v>4</v>
      </c>
      <c r="H2334" s="68">
        <v>873</v>
      </c>
      <c r="I2334" s="93">
        <f t="shared" si="173"/>
        <v>8.8181818181818183</v>
      </c>
      <c r="J2334" s="93">
        <v>3.2109999999999999</v>
      </c>
      <c r="K2334" s="69">
        <v>99</v>
      </c>
      <c r="L2334" s="68">
        <v>346</v>
      </c>
      <c r="M2334" s="93">
        <f t="shared" si="174"/>
        <v>3.4949494949494948</v>
      </c>
      <c r="N2334" s="93">
        <v>1.94</v>
      </c>
      <c r="O2334" s="69">
        <v>99</v>
      </c>
      <c r="P2334" s="191">
        <f t="shared" si="175"/>
        <v>2.5231213872832372</v>
      </c>
      <c r="Q2334" s="77" t="s">
        <v>716</v>
      </c>
      <c r="V2334" s="84">
        <v>0.40625</v>
      </c>
      <c r="W2334" s="85">
        <v>0.54861111111111105</v>
      </c>
      <c r="X2334" s="78">
        <f t="shared" si="172"/>
        <v>0.14236111111111105</v>
      </c>
    </row>
    <row r="2335" spans="1:24" x14ac:dyDescent="0.3">
      <c r="A2335" s="44" t="s">
        <v>13923</v>
      </c>
      <c r="B2335" s="68" t="s">
        <v>1561</v>
      </c>
      <c r="C2335" s="2" t="s">
        <v>1</v>
      </c>
      <c r="D2335" s="2">
        <v>59</v>
      </c>
      <c r="E2335" s="6">
        <v>22434</v>
      </c>
      <c r="F2335" s="7">
        <v>44050.522002314814</v>
      </c>
      <c r="G2335" s="69" t="s">
        <v>4</v>
      </c>
      <c r="H2335" s="68">
        <v>1844</v>
      </c>
      <c r="I2335" s="93">
        <f t="shared" si="173"/>
        <v>18.626262626262626</v>
      </c>
      <c r="J2335" s="93">
        <v>4.6150000000000002</v>
      </c>
      <c r="K2335" s="69">
        <v>99</v>
      </c>
      <c r="L2335" s="68">
        <v>353</v>
      </c>
      <c r="M2335" s="93">
        <f t="shared" si="174"/>
        <v>3.5656565656565657</v>
      </c>
      <c r="N2335" s="93">
        <v>1.901</v>
      </c>
      <c r="O2335" s="69">
        <v>99</v>
      </c>
      <c r="P2335" s="191">
        <f t="shared" si="175"/>
        <v>5.2237960339943346</v>
      </c>
      <c r="Q2335" s="77" t="s">
        <v>716</v>
      </c>
      <c r="V2335" s="84">
        <v>0.37152777777777773</v>
      </c>
      <c r="W2335" s="85">
        <v>0.52083333333333337</v>
      </c>
      <c r="X2335" s="78">
        <f t="shared" si="172"/>
        <v>0.14930555555555564</v>
      </c>
    </row>
    <row r="2336" spans="1:24" x14ac:dyDescent="0.3">
      <c r="A2336" s="44" t="s">
        <v>13924</v>
      </c>
      <c r="B2336" s="68" t="s">
        <v>13925</v>
      </c>
      <c r="C2336" s="2" t="s">
        <v>6</v>
      </c>
      <c r="D2336" s="2">
        <v>78</v>
      </c>
      <c r="E2336" s="6">
        <v>15358</v>
      </c>
      <c r="F2336" s="7">
        <v>44050.533564814818</v>
      </c>
      <c r="G2336" s="69" t="s">
        <v>4</v>
      </c>
      <c r="H2336" s="68">
        <v>2067</v>
      </c>
      <c r="I2336" s="93">
        <f t="shared" si="173"/>
        <v>20.67</v>
      </c>
      <c r="J2336" s="93">
        <v>4.7859999999999996</v>
      </c>
      <c r="K2336" s="69">
        <v>100</v>
      </c>
      <c r="L2336" s="68">
        <v>532</v>
      </c>
      <c r="M2336" s="93">
        <f t="shared" si="174"/>
        <v>5.32</v>
      </c>
      <c r="N2336" s="93">
        <v>2.278</v>
      </c>
      <c r="O2336" s="69">
        <v>100</v>
      </c>
      <c r="P2336" s="191">
        <f t="shared" si="175"/>
        <v>3.8853383458646618</v>
      </c>
      <c r="Q2336" s="77" t="s">
        <v>716</v>
      </c>
      <c r="V2336" s="84">
        <v>0.38263888888888892</v>
      </c>
      <c r="W2336" s="85">
        <v>0.53472222222222221</v>
      </c>
      <c r="X2336" s="78">
        <f t="shared" si="172"/>
        <v>0.15208333333333329</v>
      </c>
    </row>
    <row r="2337" spans="1:24" x14ac:dyDescent="0.3">
      <c r="A2337" s="44" t="s">
        <v>13926</v>
      </c>
      <c r="B2337" s="68" t="s">
        <v>314</v>
      </c>
      <c r="C2337" s="2" t="s">
        <v>1</v>
      </c>
      <c r="D2337" s="2">
        <v>46</v>
      </c>
      <c r="E2337" s="6">
        <v>27164</v>
      </c>
      <c r="F2337" s="7">
        <v>44050.571284722224</v>
      </c>
      <c r="G2337" s="69" t="s">
        <v>4</v>
      </c>
      <c r="H2337" s="68">
        <v>1730</v>
      </c>
      <c r="I2337" s="93">
        <f t="shared" si="173"/>
        <v>17.3</v>
      </c>
      <c r="J2337" s="93">
        <v>3.5830000000000002</v>
      </c>
      <c r="K2337" s="69">
        <v>100</v>
      </c>
      <c r="L2337" s="68">
        <v>473</v>
      </c>
      <c r="M2337" s="93">
        <f t="shared" si="174"/>
        <v>4.7300000000000004</v>
      </c>
      <c r="N2337" s="93">
        <v>2.1970000000000001</v>
      </c>
      <c r="O2337" s="69">
        <v>100</v>
      </c>
      <c r="P2337" s="191">
        <f t="shared" si="175"/>
        <v>3.6575052854122618</v>
      </c>
      <c r="Q2337" s="77" t="s">
        <v>716</v>
      </c>
      <c r="V2337" s="84">
        <v>0.45416666666666666</v>
      </c>
      <c r="W2337" s="85">
        <v>0.57291666666666663</v>
      </c>
      <c r="X2337" s="78">
        <f t="shared" si="172"/>
        <v>0.11874999999999997</v>
      </c>
    </row>
    <row r="2338" spans="1:24" x14ac:dyDescent="0.3">
      <c r="A2338" s="44" t="s">
        <v>13929</v>
      </c>
      <c r="B2338" s="68" t="s">
        <v>13930</v>
      </c>
      <c r="C2338" s="2" t="s">
        <v>6</v>
      </c>
      <c r="D2338" s="2">
        <v>60</v>
      </c>
      <c r="E2338" s="6">
        <v>22039</v>
      </c>
      <c r="F2338" s="7">
        <v>44050.611111111109</v>
      </c>
      <c r="G2338" s="69" t="s">
        <v>4</v>
      </c>
      <c r="H2338" s="68">
        <v>1407</v>
      </c>
      <c r="I2338" s="93">
        <f t="shared" si="173"/>
        <v>14.07</v>
      </c>
      <c r="J2338" s="93">
        <v>3.5990000000000002</v>
      </c>
      <c r="K2338" s="69">
        <v>100</v>
      </c>
      <c r="L2338" s="68">
        <v>459</v>
      </c>
      <c r="M2338" s="93">
        <f t="shared" si="174"/>
        <v>4.59</v>
      </c>
      <c r="N2338" s="93">
        <v>1.9750000000000001</v>
      </c>
      <c r="O2338" s="69">
        <v>100</v>
      </c>
      <c r="P2338" s="191">
        <f t="shared" si="175"/>
        <v>3.0653594771241832</v>
      </c>
      <c r="Q2338" s="77" t="s">
        <v>716</v>
      </c>
      <c r="V2338" s="84">
        <v>0.4694444444444445</v>
      </c>
      <c r="W2338" s="85">
        <v>0.61111111111111105</v>
      </c>
      <c r="X2338" s="78">
        <f t="shared" si="172"/>
        <v>0.14166666666666655</v>
      </c>
    </row>
    <row r="2339" spans="1:24" x14ac:dyDescent="0.3">
      <c r="A2339" s="44" t="s">
        <v>13931</v>
      </c>
      <c r="B2339" s="68" t="s">
        <v>13932</v>
      </c>
      <c r="C2339" s="2" t="s">
        <v>6</v>
      </c>
      <c r="D2339" s="2">
        <v>70</v>
      </c>
      <c r="E2339" s="6">
        <v>18123</v>
      </c>
      <c r="F2339" s="7">
        <v>44050.625810185185</v>
      </c>
      <c r="G2339" s="69" t="s">
        <v>4</v>
      </c>
      <c r="H2339" s="68">
        <v>2202</v>
      </c>
      <c r="I2339" s="93">
        <f t="shared" si="173"/>
        <v>22.242424242424242</v>
      </c>
      <c r="J2339" s="93">
        <v>4.5759999999999996</v>
      </c>
      <c r="K2339" s="69">
        <v>99</v>
      </c>
      <c r="L2339" s="68">
        <v>914</v>
      </c>
      <c r="M2339" s="93">
        <f t="shared" si="174"/>
        <v>9.2323232323232318</v>
      </c>
      <c r="N2339" s="93">
        <v>3.3620000000000001</v>
      </c>
      <c r="O2339" s="69">
        <v>99</v>
      </c>
      <c r="P2339" s="191">
        <f t="shared" si="175"/>
        <v>2.4091903719912473</v>
      </c>
      <c r="Q2339" s="77" t="s">
        <v>716</v>
      </c>
      <c r="V2339" s="84">
        <v>0.4770833333333333</v>
      </c>
      <c r="W2339" s="85">
        <v>0.625</v>
      </c>
      <c r="X2339" s="78">
        <f t="shared" si="172"/>
        <v>0.1479166666666667</v>
      </c>
    </row>
    <row r="2340" spans="1:24" x14ac:dyDescent="0.3">
      <c r="A2340" s="44" t="s">
        <v>3583</v>
      </c>
      <c r="B2340" s="68" t="s">
        <v>181</v>
      </c>
      <c r="C2340" s="2" t="s">
        <v>1</v>
      </c>
      <c r="D2340" s="2">
        <v>71</v>
      </c>
      <c r="E2340" s="6">
        <v>17757</v>
      </c>
      <c r="F2340" s="7">
        <v>44050.644594907404</v>
      </c>
      <c r="G2340" s="69" t="s">
        <v>4</v>
      </c>
      <c r="H2340" s="68">
        <v>2280</v>
      </c>
      <c r="I2340" s="93">
        <f t="shared" si="173"/>
        <v>23.030303030303031</v>
      </c>
      <c r="J2340" s="93">
        <v>5.71</v>
      </c>
      <c r="K2340" s="69">
        <v>99</v>
      </c>
      <c r="L2340" s="68">
        <v>568</v>
      </c>
      <c r="M2340" s="93">
        <f t="shared" si="174"/>
        <v>5.737373737373737</v>
      </c>
      <c r="N2340" s="93">
        <v>2.3719999999999999</v>
      </c>
      <c r="O2340" s="69">
        <v>99</v>
      </c>
      <c r="P2340" s="191">
        <f t="shared" si="175"/>
        <v>4.0140845070422539</v>
      </c>
      <c r="Q2340" s="77" t="s">
        <v>716</v>
      </c>
      <c r="V2340" s="84">
        <v>0.48402777777777778</v>
      </c>
      <c r="W2340" s="85">
        <v>0.64236111111111105</v>
      </c>
      <c r="X2340" s="78">
        <f t="shared" si="172"/>
        <v>0.15833333333333327</v>
      </c>
    </row>
    <row r="2341" spans="1:24" x14ac:dyDescent="0.3">
      <c r="A2341" s="44" t="s">
        <v>13933</v>
      </c>
      <c r="B2341" s="68" t="s">
        <v>13934</v>
      </c>
      <c r="C2341" s="2" t="s">
        <v>6</v>
      </c>
      <c r="D2341" s="2">
        <v>38</v>
      </c>
      <c r="E2341" s="6">
        <v>30006</v>
      </c>
      <c r="F2341" s="7">
        <v>44053.386516203704</v>
      </c>
      <c r="G2341" s="69" t="s">
        <v>71</v>
      </c>
      <c r="H2341" s="68">
        <v>727</v>
      </c>
      <c r="I2341" s="93">
        <f t="shared" si="173"/>
        <v>7.3434343434343434</v>
      </c>
      <c r="J2341" s="93">
        <v>2.9319999999999999</v>
      </c>
      <c r="K2341" s="69">
        <v>99</v>
      </c>
      <c r="L2341" s="68">
        <v>250</v>
      </c>
      <c r="M2341" s="93">
        <f t="shared" si="174"/>
        <v>2.5252525252525251</v>
      </c>
      <c r="N2341" s="93">
        <v>1.6859999999999999</v>
      </c>
      <c r="O2341" s="69">
        <v>99</v>
      </c>
      <c r="P2341" s="191">
        <f t="shared" si="175"/>
        <v>2.9080000000000004</v>
      </c>
      <c r="Q2341" s="77" t="s">
        <v>716</v>
      </c>
      <c r="V2341" s="84">
        <v>0.38541666666666669</v>
      </c>
      <c r="W2341" s="85">
        <v>0.52083333333333337</v>
      </c>
      <c r="X2341" s="78">
        <f t="shared" si="172"/>
        <v>0.13541666666666669</v>
      </c>
    </row>
    <row r="2342" spans="1:24" x14ac:dyDescent="0.3">
      <c r="A2342" s="44" t="s">
        <v>3853</v>
      </c>
      <c r="B2342" s="68" t="s">
        <v>820</v>
      </c>
      <c r="C2342" s="2" t="s">
        <v>1</v>
      </c>
      <c r="D2342" s="2">
        <v>55</v>
      </c>
      <c r="E2342" s="6">
        <v>23800</v>
      </c>
      <c r="F2342" s="7">
        <v>44053.531099537038</v>
      </c>
      <c r="G2342" s="69" t="s">
        <v>4</v>
      </c>
      <c r="H2342" s="68">
        <v>1970</v>
      </c>
      <c r="I2342" s="93">
        <f t="shared" si="173"/>
        <v>19.8989898989899</v>
      </c>
      <c r="J2342" s="93">
        <v>4.9619999999999997</v>
      </c>
      <c r="K2342" s="69">
        <v>99</v>
      </c>
      <c r="L2342" s="68">
        <v>407</v>
      </c>
      <c r="M2342" s="93">
        <f t="shared" si="174"/>
        <v>4.1111111111111107</v>
      </c>
      <c r="N2342" s="93">
        <v>1.889</v>
      </c>
      <c r="O2342" s="69">
        <v>99</v>
      </c>
      <c r="P2342" s="191">
        <f t="shared" si="175"/>
        <v>4.8402948402948409</v>
      </c>
      <c r="Q2342" s="77" t="s">
        <v>716</v>
      </c>
      <c r="V2342" s="84">
        <v>0.39583333333333331</v>
      </c>
      <c r="W2342" s="85">
        <v>0.53472222222222221</v>
      </c>
      <c r="X2342" s="78">
        <f t="shared" si="172"/>
        <v>0.1388888888888889</v>
      </c>
    </row>
    <row r="2343" spans="1:24" x14ac:dyDescent="0.3">
      <c r="A2343" s="44" t="s">
        <v>2923</v>
      </c>
      <c r="B2343" s="68" t="s">
        <v>46</v>
      </c>
      <c r="C2343" s="2" t="s">
        <v>1</v>
      </c>
      <c r="D2343" s="2">
        <v>57</v>
      </c>
      <c r="E2343" s="6">
        <v>22929</v>
      </c>
      <c r="F2343" s="7">
        <v>44053.542384259257</v>
      </c>
      <c r="G2343" s="69" t="s">
        <v>4</v>
      </c>
      <c r="H2343" s="68">
        <v>2205</v>
      </c>
      <c r="I2343" s="93">
        <f t="shared" si="173"/>
        <v>22.05</v>
      </c>
      <c r="J2343" s="93">
        <v>4.702</v>
      </c>
      <c r="K2343" s="69">
        <v>100</v>
      </c>
      <c r="L2343" s="68">
        <v>440</v>
      </c>
      <c r="M2343" s="93">
        <f t="shared" si="174"/>
        <v>4.4000000000000004</v>
      </c>
      <c r="N2343" s="93">
        <v>2.0449999999999999</v>
      </c>
      <c r="O2343" s="69">
        <v>100</v>
      </c>
      <c r="P2343" s="191">
        <f t="shared" si="175"/>
        <v>5.0113636363636358</v>
      </c>
      <c r="Q2343" s="77" t="s">
        <v>716</v>
      </c>
      <c r="V2343" s="84">
        <v>0.39861111111111108</v>
      </c>
      <c r="W2343" s="85">
        <v>0.54513888888888895</v>
      </c>
      <c r="X2343" s="78">
        <f t="shared" si="172"/>
        <v>0.14652777777777787</v>
      </c>
    </row>
    <row r="2344" spans="1:24" x14ac:dyDescent="0.3">
      <c r="A2344" s="44" t="s">
        <v>13935</v>
      </c>
      <c r="B2344" s="68" t="s">
        <v>1366</v>
      </c>
      <c r="C2344" s="2" t="s">
        <v>1</v>
      </c>
      <c r="D2344" s="2">
        <v>44</v>
      </c>
      <c r="E2344" s="6">
        <v>27798</v>
      </c>
      <c r="F2344" s="7">
        <v>44053.554097222222</v>
      </c>
      <c r="G2344" s="69" t="s">
        <v>4</v>
      </c>
      <c r="H2344" s="68">
        <v>2312</v>
      </c>
      <c r="I2344" s="93">
        <f t="shared" si="173"/>
        <v>23.353535353535353</v>
      </c>
      <c r="J2344" s="93">
        <v>5.1319999999999997</v>
      </c>
      <c r="K2344" s="69">
        <v>99</v>
      </c>
      <c r="L2344" s="68">
        <v>434</v>
      </c>
      <c r="M2344" s="93">
        <f t="shared" si="174"/>
        <v>4.3838383838383841</v>
      </c>
      <c r="N2344" s="93">
        <v>1.915</v>
      </c>
      <c r="O2344" s="69">
        <v>99</v>
      </c>
      <c r="P2344" s="191">
        <f t="shared" si="175"/>
        <v>5.3271889400921655</v>
      </c>
      <c r="Q2344" s="77" t="s">
        <v>716</v>
      </c>
      <c r="V2344" s="84">
        <v>0.4055555555555555</v>
      </c>
      <c r="W2344" s="85">
        <v>0.55555555555555558</v>
      </c>
      <c r="X2344" s="78">
        <f t="shared" si="172"/>
        <v>0.15000000000000008</v>
      </c>
    </row>
    <row r="2345" spans="1:24" x14ac:dyDescent="0.3">
      <c r="A2345" s="44" t="s">
        <v>13936</v>
      </c>
      <c r="B2345" s="68" t="s">
        <v>7229</v>
      </c>
      <c r="C2345" s="2" t="s">
        <v>1</v>
      </c>
      <c r="D2345" s="2">
        <v>50</v>
      </c>
      <c r="E2345" s="6">
        <v>25459</v>
      </c>
      <c r="F2345" s="7">
        <v>44053.579583333332</v>
      </c>
      <c r="G2345" s="69" t="s">
        <v>4</v>
      </c>
      <c r="H2345" s="68">
        <v>1402</v>
      </c>
      <c r="I2345" s="93">
        <f t="shared" si="173"/>
        <v>14.161616161616161</v>
      </c>
      <c r="J2345" s="93">
        <v>4.0350000000000001</v>
      </c>
      <c r="K2345" s="69">
        <v>99</v>
      </c>
      <c r="L2345" s="68">
        <v>288</v>
      </c>
      <c r="M2345" s="93">
        <f t="shared" si="174"/>
        <v>2.9090909090909092</v>
      </c>
      <c r="N2345" s="93">
        <v>1.7090000000000001</v>
      </c>
      <c r="O2345" s="69">
        <v>99</v>
      </c>
      <c r="P2345" s="191">
        <f t="shared" si="175"/>
        <v>4.8680555555555554</v>
      </c>
      <c r="Q2345" s="77" t="s">
        <v>716</v>
      </c>
      <c r="V2345" s="84">
        <v>0.42083333333333334</v>
      </c>
      <c r="W2345" s="85">
        <v>0.58333333333333337</v>
      </c>
      <c r="X2345" s="78">
        <f t="shared" si="172"/>
        <v>0.16250000000000003</v>
      </c>
    </row>
    <row r="2346" spans="1:24" x14ac:dyDescent="0.3">
      <c r="A2346" s="44" t="s">
        <v>13937</v>
      </c>
      <c r="B2346" s="68" t="s">
        <v>8127</v>
      </c>
      <c r="C2346" s="2" t="s">
        <v>1</v>
      </c>
      <c r="D2346" s="2">
        <v>48</v>
      </c>
      <c r="E2346" s="6">
        <v>26207</v>
      </c>
      <c r="F2346" s="7">
        <v>44053.591481481482</v>
      </c>
      <c r="G2346" s="69" t="s">
        <v>4</v>
      </c>
      <c r="H2346" s="68">
        <v>1095</v>
      </c>
      <c r="I2346" s="93">
        <f t="shared" si="173"/>
        <v>11.060606060606061</v>
      </c>
      <c r="J2346" s="93">
        <v>3.5590000000000002</v>
      </c>
      <c r="K2346" s="69">
        <v>99</v>
      </c>
      <c r="L2346" s="68">
        <v>354</v>
      </c>
      <c r="M2346" s="93">
        <f t="shared" si="174"/>
        <v>3.5757575757575757</v>
      </c>
      <c r="N2346" s="93">
        <v>2.0409999999999999</v>
      </c>
      <c r="O2346" s="69">
        <v>99</v>
      </c>
      <c r="P2346" s="191">
        <f t="shared" si="175"/>
        <v>3.093220338983051</v>
      </c>
      <c r="Q2346" s="77" t="s">
        <v>716</v>
      </c>
      <c r="V2346" s="84">
        <v>0.44027777777777777</v>
      </c>
      <c r="W2346" s="85">
        <v>0.59375</v>
      </c>
      <c r="X2346" s="78">
        <f t="shared" si="172"/>
        <v>0.15347222222222223</v>
      </c>
    </row>
    <row r="2347" spans="1:24" x14ac:dyDescent="0.3">
      <c r="A2347" s="44" t="s">
        <v>13938</v>
      </c>
      <c r="B2347" s="68" t="s">
        <v>9078</v>
      </c>
      <c r="C2347" s="2" t="s">
        <v>1</v>
      </c>
      <c r="D2347" s="2">
        <v>55</v>
      </c>
      <c r="E2347" s="6">
        <v>23800</v>
      </c>
      <c r="F2347" s="7">
        <v>44053.609606481485</v>
      </c>
      <c r="G2347" s="69" t="s">
        <v>4</v>
      </c>
      <c r="H2347" s="68">
        <v>1588</v>
      </c>
      <c r="I2347" s="93">
        <f t="shared" si="173"/>
        <v>16.040404040404042</v>
      </c>
      <c r="J2347" s="93">
        <v>3.798</v>
      </c>
      <c r="K2347" s="69">
        <v>99</v>
      </c>
      <c r="L2347" s="68">
        <v>304</v>
      </c>
      <c r="M2347" s="93">
        <f t="shared" si="174"/>
        <v>3.0707070707070705</v>
      </c>
      <c r="N2347" s="93">
        <v>1.78</v>
      </c>
      <c r="O2347" s="69">
        <v>99</v>
      </c>
      <c r="P2347" s="191">
        <f t="shared" si="175"/>
        <v>5.2236842105263168</v>
      </c>
      <c r="Q2347" s="77" t="s">
        <v>716</v>
      </c>
      <c r="V2347" s="84">
        <v>0.45555555555555555</v>
      </c>
      <c r="W2347" s="85">
        <v>0.61111111111111105</v>
      </c>
      <c r="X2347" s="78">
        <f t="shared" si="172"/>
        <v>0.1555555555555555</v>
      </c>
    </row>
    <row r="2348" spans="1:24" x14ac:dyDescent="0.3">
      <c r="A2348" s="44" t="s">
        <v>13939</v>
      </c>
      <c r="B2348" s="68" t="s">
        <v>4749</v>
      </c>
      <c r="C2348" s="2" t="s">
        <v>1</v>
      </c>
      <c r="D2348" s="2">
        <v>49</v>
      </c>
      <c r="E2348" s="6">
        <v>25912</v>
      </c>
      <c r="F2348" s="7">
        <v>44053.619583333333</v>
      </c>
      <c r="G2348" s="69" t="s">
        <v>4</v>
      </c>
      <c r="H2348" s="68">
        <v>1106</v>
      </c>
      <c r="I2348" s="93">
        <f t="shared" si="173"/>
        <v>11.171717171717171</v>
      </c>
      <c r="J2348" s="93">
        <v>3.4729999999999999</v>
      </c>
      <c r="K2348" s="69">
        <v>99</v>
      </c>
      <c r="L2348" s="68">
        <v>354</v>
      </c>
      <c r="M2348" s="93">
        <f t="shared" si="174"/>
        <v>3.5757575757575757</v>
      </c>
      <c r="N2348" s="93">
        <v>1.83</v>
      </c>
      <c r="O2348" s="69">
        <v>99</v>
      </c>
      <c r="P2348" s="191">
        <f t="shared" si="175"/>
        <v>3.1242937853107344</v>
      </c>
      <c r="Q2348" s="77" t="s">
        <v>716</v>
      </c>
      <c r="V2348" s="84">
        <v>0.45347222222222222</v>
      </c>
      <c r="W2348" s="85">
        <v>0.62152777777777779</v>
      </c>
      <c r="X2348" s="78">
        <f t="shared" si="172"/>
        <v>0.16805555555555557</v>
      </c>
    </row>
    <row r="2349" spans="1:24" x14ac:dyDescent="0.3">
      <c r="A2349" s="44" t="s">
        <v>13940</v>
      </c>
      <c r="B2349" s="68" t="s">
        <v>562</v>
      </c>
      <c r="C2349" s="2" t="s">
        <v>1</v>
      </c>
      <c r="D2349" s="2">
        <v>48</v>
      </c>
      <c r="E2349" s="6">
        <v>26277</v>
      </c>
      <c r="F2349" s="7">
        <v>44053.629594907405</v>
      </c>
      <c r="G2349" s="69" t="s">
        <v>4</v>
      </c>
      <c r="H2349" s="68">
        <v>1414</v>
      </c>
      <c r="I2349" s="93">
        <f t="shared" si="173"/>
        <v>14.282828282828282</v>
      </c>
      <c r="J2349" s="93">
        <v>3.7229999999999999</v>
      </c>
      <c r="K2349" s="69">
        <v>99</v>
      </c>
      <c r="L2349" s="68">
        <v>344</v>
      </c>
      <c r="M2349" s="93">
        <f t="shared" si="174"/>
        <v>3.4747474747474749</v>
      </c>
      <c r="N2349" s="93">
        <v>1.986</v>
      </c>
      <c r="O2349" s="69">
        <v>99</v>
      </c>
      <c r="P2349" s="191">
        <f t="shared" si="175"/>
        <v>4.1104651162790695</v>
      </c>
      <c r="Q2349" s="77" t="s">
        <v>716</v>
      </c>
      <c r="V2349" s="84">
        <v>0.46875</v>
      </c>
      <c r="W2349" s="85">
        <v>0.63194444444444442</v>
      </c>
      <c r="X2349" s="78">
        <f t="shared" si="172"/>
        <v>0.16319444444444442</v>
      </c>
    </row>
    <row r="2350" spans="1:24" x14ac:dyDescent="0.3">
      <c r="A2350" s="44" t="s">
        <v>13941</v>
      </c>
      <c r="B2350" s="68" t="s">
        <v>224</v>
      </c>
      <c r="C2350" s="2" t="s">
        <v>1</v>
      </c>
      <c r="D2350" s="2">
        <v>51</v>
      </c>
      <c r="E2350" s="6">
        <v>25312</v>
      </c>
      <c r="F2350" s="7">
        <v>44053.642997685187</v>
      </c>
      <c r="G2350" s="69" t="s">
        <v>4</v>
      </c>
      <c r="H2350" s="68">
        <v>1456</v>
      </c>
      <c r="I2350" s="93">
        <f t="shared" si="173"/>
        <v>14.56</v>
      </c>
      <c r="J2350" s="93">
        <v>3.8010000000000002</v>
      </c>
      <c r="K2350" s="69">
        <v>100</v>
      </c>
      <c r="L2350" s="68">
        <v>322</v>
      </c>
      <c r="M2350" s="93">
        <f t="shared" si="174"/>
        <v>3.22</v>
      </c>
      <c r="N2350" s="93">
        <v>1.9830000000000001</v>
      </c>
      <c r="O2350" s="69">
        <v>100</v>
      </c>
      <c r="P2350" s="191">
        <f t="shared" si="175"/>
        <v>4.5217391304347823</v>
      </c>
      <c r="Q2350" s="77" t="s">
        <v>716</v>
      </c>
      <c r="V2350" s="84">
        <v>0.4777777777777778</v>
      </c>
      <c r="W2350" s="85">
        <v>0.5625</v>
      </c>
      <c r="X2350" s="78">
        <f t="shared" si="172"/>
        <v>8.4722222222222199E-2</v>
      </c>
    </row>
    <row r="2351" spans="1:24" x14ac:dyDescent="0.3">
      <c r="A2351" s="44" t="s">
        <v>13942</v>
      </c>
      <c r="B2351" s="68" t="s">
        <v>13943</v>
      </c>
      <c r="C2351" s="2" t="s">
        <v>6</v>
      </c>
      <c r="D2351" s="2">
        <v>42</v>
      </c>
      <c r="E2351" s="6">
        <v>28678</v>
      </c>
      <c r="F2351" s="7">
        <v>44053.656412037039</v>
      </c>
      <c r="G2351" s="69" t="s">
        <v>4</v>
      </c>
      <c r="H2351" s="68">
        <v>1535</v>
      </c>
      <c r="I2351" s="93">
        <f t="shared" si="173"/>
        <v>15.505050505050505</v>
      </c>
      <c r="J2351" s="93">
        <v>3.9340000000000002</v>
      </c>
      <c r="K2351" s="69">
        <v>99</v>
      </c>
      <c r="L2351" s="68">
        <v>736</v>
      </c>
      <c r="M2351" s="93">
        <f t="shared" si="174"/>
        <v>7.4343434343434343</v>
      </c>
      <c r="N2351" s="93">
        <v>2.8250000000000002</v>
      </c>
      <c r="O2351" s="69">
        <v>99</v>
      </c>
      <c r="P2351" s="191">
        <f t="shared" si="175"/>
        <v>2.0855978260869565</v>
      </c>
      <c r="Q2351" s="77" t="s">
        <v>716</v>
      </c>
      <c r="V2351" s="84">
        <v>0.50486111111111109</v>
      </c>
      <c r="W2351" s="85">
        <v>0.65625</v>
      </c>
      <c r="X2351" s="78">
        <f t="shared" si="172"/>
        <v>0.15138888888888891</v>
      </c>
    </row>
    <row r="2352" spans="1:24" x14ac:dyDescent="0.3">
      <c r="A2352" s="44" t="s">
        <v>13944</v>
      </c>
      <c r="B2352" s="68" t="s">
        <v>13945</v>
      </c>
      <c r="C2352" s="2" t="s">
        <v>6</v>
      </c>
      <c r="D2352" s="2">
        <v>43</v>
      </c>
      <c r="E2352" s="6">
        <v>28188</v>
      </c>
      <c r="F2352" s="7">
        <v>44055.520011574074</v>
      </c>
      <c r="G2352" s="69" t="s">
        <v>4</v>
      </c>
      <c r="H2352" s="68">
        <v>1115</v>
      </c>
      <c r="I2352" s="93">
        <f t="shared" si="173"/>
        <v>11.15</v>
      </c>
      <c r="J2352" s="93">
        <v>3.4590000000000001</v>
      </c>
      <c r="K2352" s="69">
        <v>100</v>
      </c>
      <c r="L2352" s="68">
        <v>398</v>
      </c>
      <c r="M2352" s="93">
        <f t="shared" si="174"/>
        <v>3.98</v>
      </c>
      <c r="N2352" s="93">
        <v>2.169</v>
      </c>
      <c r="O2352" s="69">
        <v>100</v>
      </c>
      <c r="P2352" s="191">
        <f t="shared" si="175"/>
        <v>2.8015075376884422</v>
      </c>
      <c r="Q2352" s="77" t="s">
        <v>716</v>
      </c>
      <c r="V2352" s="84">
        <v>0.37222222222222223</v>
      </c>
      <c r="W2352" s="85">
        <v>0.52083333333333337</v>
      </c>
      <c r="X2352" s="78">
        <f t="shared" si="172"/>
        <v>0.14861111111111114</v>
      </c>
    </row>
    <row r="2353" spans="1:24" x14ac:dyDescent="0.3">
      <c r="A2353" s="44" t="s">
        <v>13946</v>
      </c>
      <c r="B2353" s="68" t="s">
        <v>9532</v>
      </c>
      <c r="C2353" s="2" t="s">
        <v>1</v>
      </c>
      <c r="D2353" s="2">
        <v>69</v>
      </c>
      <c r="E2353" s="6">
        <v>18754</v>
      </c>
      <c r="F2353" s="7">
        <v>44055.534328703703</v>
      </c>
      <c r="G2353" s="69" t="s">
        <v>4</v>
      </c>
      <c r="H2353" s="68">
        <v>1357</v>
      </c>
      <c r="I2353" s="93">
        <f t="shared" si="173"/>
        <v>13.707070707070708</v>
      </c>
      <c r="J2353" s="93">
        <v>3.5230000000000001</v>
      </c>
      <c r="K2353" s="69">
        <v>99</v>
      </c>
      <c r="L2353" s="68">
        <v>339</v>
      </c>
      <c r="M2353" s="93">
        <f t="shared" si="174"/>
        <v>3.4242424242424243</v>
      </c>
      <c r="N2353" s="93">
        <v>2.056</v>
      </c>
      <c r="O2353" s="69">
        <v>99</v>
      </c>
      <c r="P2353" s="191">
        <f t="shared" si="175"/>
        <v>4.002949852507375</v>
      </c>
      <c r="Q2353" s="77" t="s">
        <v>716</v>
      </c>
      <c r="V2353" s="84">
        <v>0.38263888888888892</v>
      </c>
      <c r="W2353" s="85">
        <v>0.53472222222222221</v>
      </c>
      <c r="X2353" s="78">
        <f t="shared" si="172"/>
        <v>0.15208333333333329</v>
      </c>
    </row>
    <row r="2354" spans="1:24" x14ac:dyDescent="0.3">
      <c r="A2354" s="44" t="s">
        <v>13947</v>
      </c>
      <c r="B2354" s="68" t="s">
        <v>6033</v>
      </c>
      <c r="C2354" s="2" t="s">
        <v>1</v>
      </c>
      <c r="D2354" s="2">
        <v>55</v>
      </c>
      <c r="E2354" s="6">
        <v>23699</v>
      </c>
      <c r="F2354" s="7">
        <v>44055.546527777777</v>
      </c>
      <c r="G2354" s="69" t="s">
        <v>4</v>
      </c>
      <c r="H2354" s="68">
        <v>2730</v>
      </c>
      <c r="I2354" s="93">
        <f t="shared" si="173"/>
        <v>27.3</v>
      </c>
      <c r="J2354" s="93">
        <v>7.2789999999999999</v>
      </c>
      <c r="K2354" s="69">
        <v>100</v>
      </c>
      <c r="L2354" s="68">
        <v>408</v>
      </c>
      <c r="M2354" s="93">
        <f t="shared" si="174"/>
        <v>4.08</v>
      </c>
      <c r="N2354" s="93">
        <v>2.0379999999999998</v>
      </c>
      <c r="O2354" s="69">
        <v>100</v>
      </c>
      <c r="P2354" s="191">
        <f t="shared" si="175"/>
        <v>6.6911764705882355</v>
      </c>
      <c r="Q2354" s="77" t="s">
        <v>716</v>
      </c>
      <c r="V2354" s="84">
        <v>0.40625</v>
      </c>
      <c r="W2354" s="85">
        <v>0.54861111111111105</v>
      </c>
      <c r="X2354" s="78">
        <f t="shared" si="172"/>
        <v>0.14236111111111105</v>
      </c>
    </row>
    <row r="2355" spans="1:24" x14ac:dyDescent="0.3">
      <c r="A2355" s="44" t="s">
        <v>13948</v>
      </c>
      <c r="B2355" s="68" t="s">
        <v>9189</v>
      </c>
      <c r="C2355" s="2" t="s">
        <v>6</v>
      </c>
      <c r="D2355" s="2">
        <v>59</v>
      </c>
      <c r="E2355" s="6">
        <v>22469</v>
      </c>
      <c r="F2355" s="7">
        <v>44055.559212962966</v>
      </c>
      <c r="G2355" s="69" t="s">
        <v>4</v>
      </c>
      <c r="H2355" s="68">
        <v>667</v>
      </c>
      <c r="I2355" s="93">
        <f t="shared" si="173"/>
        <v>6.67</v>
      </c>
      <c r="J2355" s="93">
        <v>2.839</v>
      </c>
      <c r="K2355" s="69">
        <v>100</v>
      </c>
      <c r="L2355" s="68">
        <v>274</v>
      </c>
      <c r="M2355" s="93">
        <f t="shared" si="174"/>
        <v>2.74</v>
      </c>
      <c r="N2355" s="93">
        <v>1.851</v>
      </c>
      <c r="O2355" s="69">
        <v>100</v>
      </c>
      <c r="P2355" s="191">
        <f t="shared" si="175"/>
        <v>2.4343065693430654</v>
      </c>
      <c r="Q2355" s="77" t="s">
        <v>716</v>
      </c>
      <c r="V2355" s="84">
        <v>0.3923611111111111</v>
      </c>
      <c r="W2355" s="85">
        <v>0.55902777777777779</v>
      </c>
      <c r="X2355" s="78">
        <f t="shared" si="172"/>
        <v>0.16666666666666669</v>
      </c>
    </row>
    <row r="2356" spans="1:24" x14ac:dyDescent="0.3">
      <c r="A2356" s="44" t="s">
        <v>13949</v>
      </c>
      <c r="B2356" s="68" t="s">
        <v>13950</v>
      </c>
      <c r="C2356" s="2" t="s">
        <v>6</v>
      </c>
      <c r="D2356" s="2">
        <v>57</v>
      </c>
      <c r="E2356" s="6">
        <v>23100</v>
      </c>
      <c r="F2356" s="7">
        <v>44055.572604166664</v>
      </c>
      <c r="G2356" s="69" t="s">
        <v>4</v>
      </c>
      <c r="H2356" s="68">
        <v>1055</v>
      </c>
      <c r="I2356" s="93">
        <f t="shared" si="173"/>
        <v>10.656565656565656</v>
      </c>
      <c r="J2356" s="93">
        <v>3.0339999999999998</v>
      </c>
      <c r="K2356" s="69">
        <v>99</v>
      </c>
      <c r="L2356" s="68">
        <v>426</v>
      </c>
      <c r="M2356" s="93">
        <f t="shared" si="174"/>
        <v>4.3030303030303028</v>
      </c>
      <c r="N2356" s="93">
        <v>2.14</v>
      </c>
      <c r="O2356" s="69">
        <v>99</v>
      </c>
      <c r="P2356" s="191">
        <f t="shared" si="175"/>
        <v>2.476525821596244</v>
      </c>
      <c r="Q2356" s="77" t="s">
        <v>716</v>
      </c>
      <c r="V2356" s="84">
        <v>0.42499999999999999</v>
      </c>
      <c r="W2356" s="85">
        <v>0.57638888888888895</v>
      </c>
      <c r="X2356" s="78">
        <f t="shared" ref="X2356:X2419" si="176">W2356-V2356</f>
        <v>0.15138888888888896</v>
      </c>
    </row>
    <row r="2357" spans="1:24" x14ac:dyDescent="0.3">
      <c r="A2357" s="44" t="s">
        <v>13951</v>
      </c>
      <c r="B2357" s="68" t="s">
        <v>270</v>
      </c>
      <c r="C2357" s="2" t="s">
        <v>6</v>
      </c>
      <c r="D2357" s="2">
        <v>35</v>
      </c>
      <c r="E2357" s="6">
        <v>30944</v>
      </c>
      <c r="F2357" s="7">
        <v>44055.595196759263</v>
      </c>
      <c r="G2357" s="69" t="s">
        <v>4</v>
      </c>
      <c r="H2357" s="68">
        <v>912</v>
      </c>
      <c r="I2357" s="93">
        <f t="shared" si="173"/>
        <v>9.2121212121212128</v>
      </c>
      <c r="J2357" s="93">
        <v>3.1760000000000002</v>
      </c>
      <c r="K2357" s="69">
        <v>99</v>
      </c>
      <c r="L2357" s="68">
        <v>306</v>
      </c>
      <c r="M2357" s="93">
        <f t="shared" si="174"/>
        <v>3.0909090909090908</v>
      </c>
      <c r="N2357" s="93">
        <v>1.75</v>
      </c>
      <c r="O2357" s="69">
        <v>99</v>
      </c>
      <c r="P2357" s="191">
        <f t="shared" si="175"/>
        <v>2.9803921568627456</v>
      </c>
      <c r="Q2357" s="77" t="s">
        <v>716</v>
      </c>
      <c r="V2357" s="84">
        <v>0.44444444444444442</v>
      </c>
      <c r="W2357" s="85">
        <v>0.59722222222222221</v>
      </c>
      <c r="X2357" s="78">
        <f t="shared" si="176"/>
        <v>0.15277777777777779</v>
      </c>
    </row>
    <row r="2358" spans="1:24" x14ac:dyDescent="0.3">
      <c r="A2358" s="44" t="s">
        <v>13952</v>
      </c>
      <c r="B2358" s="68" t="s">
        <v>13953</v>
      </c>
      <c r="C2358" s="2" t="s">
        <v>6</v>
      </c>
      <c r="D2358" s="2">
        <v>67</v>
      </c>
      <c r="E2358" s="6">
        <v>19294</v>
      </c>
      <c r="F2358" s="7">
        <v>44055.6096412037</v>
      </c>
      <c r="G2358" s="69" t="s">
        <v>4</v>
      </c>
      <c r="H2358" s="68">
        <v>4937</v>
      </c>
      <c r="I2358" s="93">
        <f t="shared" si="173"/>
        <v>49.37</v>
      </c>
      <c r="J2358" s="93">
        <v>11.217000000000001</v>
      </c>
      <c r="K2358" s="69">
        <v>100</v>
      </c>
      <c r="L2358" s="68">
        <v>171</v>
      </c>
      <c r="M2358" s="93">
        <f t="shared" si="174"/>
        <v>1.71</v>
      </c>
      <c r="N2358" s="93">
        <v>1.4159999999999999</v>
      </c>
      <c r="O2358" s="69">
        <v>100</v>
      </c>
      <c r="P2358" s="191">
        <f t="shared" si="175"/>
        <v>28.871345029239766</v>
      </c>
      <c r="Q2358" s="77" t="s">
        <v>716</v>
      </c>
      <c r="V2358" s="84">
        <v>0.46458333333333335</v>
      </c>
      <c r="W2358" s="85">
        <v>0.60763888888888895</v>
      </c>
      <c r="X2358" s="78">
        <f t="shared" si="176"/>
        <v>0.1430555555555556</v>
      </c>
    </row>
    <row r="2359" spans="1:24" x14ac:dyDescent="0.3">
      <c r="A2359" s="44" t="s">
        <v>3775</v>
      </c>
      <c r="B2359" s="68" t="s">
        <v>747</v>
      </c>
      <c r="C2359" s="2" t="s">
        <v>1</v>
      </c>
      <c r="D2359" s="2">
        <v>66</v>
      </c>
      <c r="E2359" s="6">
        <v>19617</v>
      </c>
      <c r="F2359" s="7">
        <v>44055.635659722226</v>
      </c>
      <c r="G2359" s="69" t="s">
        <v>4</v>
      </c>
      <c r="H2359" s="68">
        <v>1540</v>
      </c>
      <c r="I2359" s="93">
        <f t="shared" si="173"/>
        <v>15.555555555555555</v>
      </c>
      <c r="J2359" s="93">
        <v>3.944</v>
      </c>
      <c r="K2359" s="69">
        <v>99</v>
      </c>
      <c r="L2359" s="68">
        <v>356</v>
      </c>
      <c r="M2359" s="93">
        <f t="shared" si="174"/>
        <v>3.595959595959596</v>
      </c>
      <c r="N2359" s="93">
        <v>2.1379999999999999</v>
      </c>
      <c r="O2359" s="69">
        <v>99</v>
      </c>
      <c r="P2359" s="191">
        <f t="shared" si="175"/>
        <v>4.3258426966292136</v>
      </c>
      <c r="Q2359" s="77" t="s">
        <v>716</v>
      </c>
      <c r="V2359" s="84">
        <v>0.48472222222222222</v>
      </c>
      <c r="W2359" s="85">
        <v>0.63541666666666663</v>
      </c>
      <c r="X2359" s="78">
        <f t="shared" si="176"/>
        <v>0.15069444444444441</v>
      </c>
    </row>
    <row r="2360" spans="1:24" x14ac:dyDescent="0.3">
      <c r="A2360" s="44" t="s">
        <v>13954</v>
      </c>
      <c r="B2360" s="68" t="s">
        <v>1385</v>
      </c>
      <c r="C2360" s="2" t="s">
        <v>1</v>
      </c>
      <c r="D2360" s="2">
        <v>62</v>
      </c>
      <c r="E2360" s="6">
        <v>21348</v>
      </c>
      <c r="F2360" s="7">
        <v>44055.645868055559</v>
      </c>
      <c r="G2360" s="69" t="s">
        <v>4</v>
      </c>
      <c r="H2360" s="68">
        <v>1584</v>
      </c>
      <c r="I2360" s="93">
        <f t="shared" si="173"/>
        <v>16</v>
      </c>
      <c r="J2360" s="93">
        <v>4.0149999999999997</v>
      </c>
      <c r="K2360" s="69">
        <v>99</v>
      </c>
      <c r="L2360" s="68">
        <v>258</v>
      </c>
      <c r="M2360" s="93">
        <f t="shared" si="174"/>
        <v>2.606060606060606</v>
      </c>
      <c r="N2360" s="93">
        <v>1.615</v>
      </c>
      <c r="O2360" s="69">
        <v>99</v>
      </c>
      <c r="P2360" s="191">
        <f t="shared" si="175"/>
        <v>6.1395348837209305</v>
      </c>
      <c r="Q2360" s="77" t="s">
        <v>716</v>
      </c>
      <c r="V2360" s="84">
        <v>0.47291666666666665</v>
      </c>
      <c r="W2360" s="85">
        <v>0.64583333333333337</v>
      </c>
      <c r="X2360" s="78">
        <f t="shared" si="176"/>
        <v>0.17291666666666672</v>
      </c>
    </row>
    <row r="2361" spans="1:24" x14ac:dyDescent="0.3">
      <c r="A2361" s="44" t="s">
        <v>3314</v>
      </c>
      <c r="B2361" s="68" t="s">
        <v>1821</v>
      </c>
      <c r="C2361" s="2" t="s">
        <v>1</v>
      </c>
      <c r="D2361" s="2">
        <v>57</v>
      </c>
      <c r="E2361" s="6">
        <v>23178</v>
      </c>
      <c r="F2361" s="7">
        <v>44056.51898148148</v>
      </c>
      <c r="G2361" s="69" t="s">
        <v>4</v>
      </c>
      <c r="H2361" s="68">
        <v>1801</v>
      </c>
      <c r="I2361" s="93">
        <f t="shared" si="173"/>
        <v>18.19191919191919</v>
      </c>
      <c r="J2361" s="93">
        <v>4.28</v>
      </c>
      <c r="K2361" s="69">
        <v>99</v>
      </c>
      <c r="L2361" s="68">
        <v>483</v>
      </c>
      <c r="M2361" s="93">
        <f t="shared" si="174"/>
        <v>4.8787878787878789</v>
      </c>
      <c r="N2361" s="93">
        <v>2.379</v>
      </c>
      <c r="O2361" s="69">
        <v>99</v>
      </c>
      <c r="P2361" s="191">
        <f t="shared" si="175"/>
        <v>3.7287784679089024</v>
      </c>
      <c r="Q2361" s="77" t="s">
        <v>716</v>
      </c>
      <c r="V2361" s="84">
        <v>0.38263888888888892</v>
      </c>
      <c r="W2361" s="85">
        <v>0.52083333333333337</v>
      </c>
      <c r="X2361" s="78">
        <f t="shared" si="176"/>
        <v>0.13819444444444445</v>
      </c>
    </row>
    <row r="2362" spans="1:24" x14ac:dyDescent="0.3">
      <c r="A2362" s="44" t="s">
        <v>3524</v>
      </c>
      <c r="B2362" s="68" t="s">
        <v>15</v>
      </c>
      <c r="C2362" s="2" t="s">
        <v>1</v>
      </c>
      <c r="D2362" s="2">
        <v>56</v>
      </c>
      <c r="E2362" s="6">
        <v>23460</v>
      </c>
      <c r="F2362" s="7">
        <v>44056.529027777775</v>
      </c>
      <c r="G2362" s="69" t="s">
        <v>4</v>
      </c>
      <c r="H2362" s="68">
        <v>2146</v>
      </c>
      <c r="I2362" s="93">
        <f t="shared" si="173"/>
        <v>21.46</v>
      </c>
      <c r="J2362" s="93">
        <v>5.1529999999999996</v>
      </c>
      <c r="K2362" s="69">
        <v>100</v>
      </c>
      <c r="L2362" s="68">
        <v>430</v>
      </c>
      <c r="M2362" s="93">
        <f t="shared" si="174"/>
        <v>4.3</v>
      </c>
      <c r="N2362" s="93">
        <v>2.1059999999999999</v>
      </c>
      <c r="O2362" s="69">
        <v>100</v>
      </c>
      <c r="P2362" s="191">
        <f t="shared" si="175"/>
        <v>4.9906976744186053</v>
      </c>
      <c r="Q2362" s="77" t="s">
        <v>716</v>
      </c>
      <c r="V2362" s="84">
        <v>0.39097222222222222</v>
      </c>
      <c r="W2362" s="85">
        <v>0.53125</v>
      </c>
      <c r="X2362" s="78">
        <f t="shared" si="176"/>
        <v>0.14027777777777778</v>
      </c>
    </row>
    <row r="2363" spans="1:24" x14ac:dyDescent="0.3">
      <c r="A2363" s="44" t="s">
        <v>13955</v>
      </c>
      <c r="B2363" s="68" t="s">
        <v>13956</v>
      </c>
      <c r="C2363" s="2" t="s">
        <v>6</v>
      </c>
      <c r="D2363" s="2">
        <v>54</v>
      </c>
      <c r="E2363" s="6">
        <v>24259</v>
      </c>
      <c r="F2363" s="7">
        <v>44056.539131944446</v>
      </c>
      <c r="G2363" s="69" t="s">
        <v>4</v>
      </c>
      <c r="H2363" s="68">
        <v>854</v>
      </c>
      <c r="I2363" s="93">
        <f t="shared" si="173"/>
        <v>8.5399999999999991</v>
      </c>
      <c r="J2363" s="93">
        <v>3.2919999999999998</v>
      </c>
      <c r="K2363" s="69">
        <v>100</v>
      </c>
      <c r="L2363" s="68">
        <v>505</v>
      </c>
      <c r="M2363" s="93">
        <f t="shared" si="174"/>
        <v>5.05</v>
      </c>
      <c r="N2363" s="93">
        <v>2.2400000000000002</v>
      </c>
      <c r="O2363" s="69">
        <v>100</v>
      </c>
      <c r="P2363" s="191">
        <f t="shared" si="175"/>
        <v>1.691089108910891</v>
      </c>
      <c r="Q2363" s="77" t="s">
        <v>716</v>
      </c>
      <c r="V2363" s="84">
        <v>0.40763888888888888</v>
      </c>
      <c r="W2363" s="85">
        <v>0.54861111111111105</v>
      </c>
      <c r="X2363" s="78">
        <f t="shared" si="176"/>
        <v>0.14097222222222217</v>
      </c>
    </row>
    <row r="2364" spans="1:24" x14ac:dyDescent="0.3">
      <c r="A2364" s="44" t="s">
        <v>13957</v>
      </c>
      <c r="B2364" s="68" t="s">
        <v>369</v>
      </c>
      <c r="C2364" s="2" t="s">
        <v>1</v>
      </c>
      <c r="D2364" s="2">
        <v>57</v>
      </c>
      <c r="E2364" s="6">
        <v>23152</v>
      </c>
      <c r="F2364" s="7">
        <v>44056.567280092589</v>
      </c>
      <c r="G2364" s="69" t="s">
        <v>4</v>
      </c>
      <c r="H2364" s="68">
        <v>1959</v>
      </c>
      <c r="I2364" s="93">
        <f t="shared" si="173"/>
        <v>19.787878787878789</v>
      </c>
      <c r="J2364" s="93">
        <v>4.4340000000000002</v>
      </c>
      <c r="K2364" s="69">
        <v>99</v>
      </c>
      <c r="L2364" s="68">
        <v>477</v>
      </c>
      <c r="M2364" s="93">
        <f t="shared" si="174"/>
        <v>4.8181818181818183</v>
      </c>
      <c r="N2364" s="93">
        <v>1.9810000000000001</v>
      </c>
      <c r="O2364" s="69">
        <v>99</v>
      </c>
      <c r="P2364" s="191">
        <f t="shared" si="175"/>
        <v>4.1069182389937104</v>
      </c>
      <c r="Q2364" s="77" t="s">
        <v>716</v>
      </c>
      <c r="V2364" s="84">
        <v>0.42083333333333334</v>
      </c>
      <c r="W2364" s="85">
        <v>0.56597222222222221</v>
      </c>
      <c r="X2364" s="78">
        <f t="shared" si="176"/>
        <v>0.14513888888888887</v>
      </c>
    </row>
    <row r="2365" spans="1:24" x14ac:dyDescent="0.3">
      <c r="A2365" s="44" t="s">
        <v>3259</v>
      </c>
      <c r="B2365" s="68" t="s">
        <v>1773</v>
      </c>
      <c r="C2365" s="2" t="s">
        <v>1</v>
      </c>
      <c r="D2365" s="2">
        <v>52</v>
      </c>
      <c r="E2365" s="6">
        <v>24786</v>
      </c>
      <c r="F2365" s="7">
        <v>44056.576122685183</v>
      </c>
      <c r="G2365" s="69" t="s">
        <v>4</v>
      </c>
      <c r="H2365" s="68">
        <v>1785</v>
      </c>
      <c r="I2365" s="93">
        <f t="shared" si="173"/>
        <v>17.850000000000001</v>
      </c>
      <c r="J2365" s="93">
        <v>4.0460000000000003</v>
      </c>
      <c r="K2365" s="69">
        <v>100</v>
      </c>
      <c r="L2365" s="68">
        <v>383</v>
      </c>
      <c r="M2365" s="93">
        <f t="shared" si="174"/>
        <v>3.83</v>
      </c>
      <c r="N2365" s="93">
        <v>2.0499999999999998</v>
      </c>
      <c r="O2365" s="69">
        <v>100</v>
      </c>
      <c r="P2365" s="191">
        <f t="shared" si="175"/>
        <v>4.6605744125326369</v>
      </c>
      <c r="Q2365" s="77" t="s">
        <v>716</v>
      </c>
      <c r="V2365" s="84">
        <v>0.42291666666666666</v>
      </c>
      <c r="W2365" s="85">
        <v>0.57638888888888895</v>
      </c>
      <c r="X2365" s="78">
        <f t="shared" si="176"/>
        <v>0.15347222222222229</v>
      </c>
    </row>
    <row r="2366" spans="1:24" x14ac:dyDescent="0.3">
      <c r="A2366" s="44" t="s">
        <v>13958</v>
      </c>
      <c r="B2366" s="68" t="s">
        <v>13959</v>
      </c>
      <c r="C2366" s="2" t="s">
        <v>6</v>
      </c>
      <c r="D2366" s="2">
        <v>9</v>
      </c>
      <c r="E2366" s="6">
        <v>40765</v>
      </c>
      <c r="F2366" s="7">
        <v>44056.585914351854</v>
      </c>
      <c r="G2366" s="69" t="s">
        <v>4</v>
      </c>
      <c r="H2366" s="68">
        <v>792</v>
      </c>
      <c r="I2366" s="93">
        <f t="shared" si="173"/>
        <v>8</v>
      </c>
      <c r="J2366" s="93">
        <v>3.0640000000000001</v>
      </c>
      <c r="K2366" s="69">
        <v>99</v>
      </c>
      <c r="L2366" s="68">
        <v>124</v>
      </c>
      <c r="M2366" s="93">
        <f t="shared" si="174"/>
        <v>1.2525252525252526</v>
      </c>
      <c r="N2366" s="93">
        <v>1.1000000000000001</v>
      </c>
      <c r="O2366" s="69">
        <v>99</v>
      </c>
      <c r="P2366" s="191">
        <f t="shared" si="175"/>
        <v>6.387096774193548</v>
      </c>
      <c r="Q2366" s="77" t="s">
        <v>716</v>
      </c>
      <c r="V2366" s="84">
        <v>0.44166666666666665</v>
      </c>
      <c r="W2366" s="85">
        <v>0.58680555555555558</v>
      </c>
      <c r="X2366" s="78">
        <f t="shared" si="176"/>
        <v>0.14513888888888893</v>
      </c>
    </row>
    <row r="2367" spans="1:24" x14ac:dyDescent="0.3">
      <c r="A2367" s="44" t="s">
        <v>13960</v>
      </c>
      <c r="B2367" s="68" t="s">
        <v>8621</v>
      </c>
      <c r="C2367" s="2" t="s">
        <v>1</v>
      </c>
      <c r="D2367" s="2">
        <v>59</v>
      </c>
      <c r="E2367" s="6">
        <v>22423</v>
      </c>
      <c r="F2367" s="7">
        <v>44056.599826388891</v>
      </c>
      <c r="G2367" s="69" t="s">
        <v>4</v>
      </c>
      <c r="H2367" s="68">
        <v>1406</v>
      </c>
      <c r="I2367" s="93">
        <f t="shared" si="173"/>
        <v>14.202020202020202</v>
      </c>
      <c r="J2367" s="93">
        <v>4.0359999999999996</v>
      </c>
      <c r="K2367" s="69">
        <v>99</v>
      </c>
      <c r="L2367" s="68">
        <v>351</v>
      </c>
      <c r="M2367" s="93">
        <f t="shared" si="174"/>
        <v>3.5454545454545454</v>
      </c>
      <c r="N2367" s="93">
        <v>1.6919999999999999</v>
      </c>
      <c r="O2367" s="69">
        <v>99</v>
      </c>
      <c r="P2367" s="191">
        <f t="shared" si="175"/>
        <v>4.0056980056980063</v>
      </c>
      <c r="Q2367" s="77" t="s">
        <v>716</v>
      </c>
      <c r="V2367" s="84">
        <v>0.45277777777777778</v>
      </c>
      <c r="W2367" s="85">
        <v>0.60069444444444442</v>
      </c>
      <c r="X2367" s="78">
        <f t="shared" si="176"/>
        <v>0.14791666666666664</v>
      </c>
    </row>
    <row r="2368" spans="1:24" x14ac:dyDescent="0.3">
      <c r="A2368" s="44" t="s">
        <v>13961</v>
      </c>
      <c r="B2368" s="68" t="s">
        <v>11751</v>
      </c>
      <c r="C2368" s="2" t="s">
        <v>6</v>
      </c>
      <c r="D2368" s="2">
        <v>52</v>
      </c>
      <c r="E2368" s="6">
        <v>24907</v>
      </c>
      <c r="F2368" s="7">
        <v>44056.61515046296</v>
      </c>
      <c r="G2368" s="69" t="s">
        <v>4</v>
      </c>
      <c r="H2368" s="68">
        <v>1001</v>
      </c>
      <c r="I2368" s="93">
        <f t="shared" si="173"/>
        <v>10.111111111111111</v>
      </c>
      <c r="J2368" s="93">
        <v>2.9409999999999998</v>
      </c>
      <c r="K2368" s="69">
        <v>99</v>
      </c>
      <c r="L2368" s="68">
        <v>955</v>
      </c>
      <c r="M2368" s="93">
        <f t="shared" si="174"/>
        <v>9.6464646464646471</v>
      </c>
      <c r="N2368" s="93">
        <v>3.1080000000000001</v>
      </c>
      <c r="O2368" s="69">
        <v>99</v>
      </c>
      <c r="P2368" s="191">
        <f t="shared" si="175"/>
        <v>1.0481675392670156</v>
      </c>
      <c r="Q2368" s="77" t="s">
        <v>716</v>
      </c>
      <c r="V2368" s="84">
        <v>0.47916666666666669</v>
      </c>
      <c r="W2368" s="85">
        <v>0.61805555555555558</v>
      </c>
      <c r="X2368" s="78">
        <f t="shared" si="176"/>
        <v>0.1388888888888889</v>
      </c>
    </row>
    <row r="2369" spans="1:24" x14ac:dyDescent="0.3">
      <c r="A2369" s="44" t="s">
        <v>13962</v>
      </c>
      <c r="B2369" s="68" t="s">
        <v>7724</v>
      </c>
      <c r="C2369" s="2" t="s">
        <v>1</v>
      </c>
      <c r="D2369" s="2">
        <v>53</v>
      </c>
      <c r="E2369" s="6">
        <v>24497</v>
      </c>
      <c r="F2369" s="7">
        <v>44056.627129629633</v>
      </c>
      <c r="G2369" s="69" t="s">
        <v>4</v>
      </c>
      <c r="H2369" s="68">
        <v>1254</v>
      </c>
      <c r="I2369" s="93">
        <f t="shared" si="173"/>
        <v>12.666666666666666</v>
      </c>
      <c r="J2369" s="93">
        <v>4.3639999999999999</v>
      </c>
      <c r="K2369" s="69">
        <v>99</v>
      </c>
      <c r="L2369" s="68">
        <v>322</v>
      </c>
      <c r="M2369" s="93">
        <f t="shared" si="174"/>
        <v>3.2525252525252526</v>
      </c>
      <c r="N2369" s="93">
        <v>2.032</v>
      </c>
      <c r="O2369" s="69">
        <v>99</v>
      </c>
      <c r="P2369" s="191">
        <f t="shared" si="175"/>
        <v>3.8944099378881987</v>
      </c>
      <c r="Q2369" s="77" t="s">
        <v>716</v>
      </c>
      <c r="V2369" s="84">
        <v>0.47013888888888888</v>
      </c>
      <c r="W2369" s="85">
        <v>0.62847222222222221</v>
      </c>
      <c r="X2369" s="78">
        <f t="shared" si="176"/>
        <v>0.15833333333333333</v>
      </c>
    </row>
    <row r="2370" spans="1:24" x14ac:dyDescent="0.3">
      <c r="A2370" s="44" t="s">
        <v>13963</v>
      </c>
      <c r="B2370" s="68" t="s">
        <v>13964</v>
      </c>
      <c r="C2370" s="2" t="s">
        <v>1</v>
      </c>
      <c r="D2370" s="2">
        <v>42</v>
      </c>
      <c r="E2370" s="6">
        <v>28581</v>
      </c>
      <c r="F2370" s="7">
        <v>44056.656134259261</v>
      </c>
      <c r="G2370" s="69" t="s">
        <v>4</v>
      </c>
      <c r="H2370" s="68">
        <v>1327</v>
      </c>
      <c r="I2370" s="93">
        <f t="shared" si="173"/>
        <v>13.27</v>
      </c>
      <c r="J2370" s="93">
        <v>3.84</v>
      </c>
      <c r="K2370" s="69">
        <v>100</v>
      </c>
      <c r="L2370" s="68">
        <v>411</v>
      </c>
      <c r="M2370" s="93">
        <f t="shared" si="174"/>
        <v>4.1100000000000003</v>
      </c>
      <c r="N2370" s="93">
        <v>2.2149999999999999</v>
      </c>
      <c r="O2370" s="69">
        <v>100</v>
      </c>
      <c r="P2370" s="191">
        <f t="shared" si="175"/>
        <v>3.2287104622871041</v>
      </c>
      <c r="Q2370" s="77" t="s">
        <v>716</v>
      </c>
      <c r="V2370" s="84">
        <v>0.52361111111111114</v>
      </c>
      <c r="W2370" s="85">
        <v>0.65625</v>
      </c>
      <c r="X2370" s="78">
        <f t="shared" si="176"/>
        <v>0.13263888888888886</v>
      </c>
    </row>
    <row r="2371" spans="1:24" x14ac:dyDescent="0.3">
      <c r="A2371" s="44" t="s">
        <v>13965</v>
      </c>
      <c r="B2371" s="68" t="s">
        <v>13966</v>
      </c>
      <c r="C2371" s="2" t="s">
        <v>1</v>
      </c>
      <c r="D2371" s="2">
        <v>53</v>
      </c>
      <c r="E2371" s="6">
        <v>24589</v>
      </c>
      <c r="F2371" s="7">
        <v>44057.439502314817</v>
      </c>
      <c r="G2371" s="69" t="s">
        <v>4</v>
      </c>
      <c r="H2371" s="68">
        <v>2153</v>
      </c>
      <c r="I2371" s="93">
        <f t="shared" ref="I2371:I2434" si="177">H2371/K2371</f>
        <v>21.747474747474747</v>
      </c>
      <c r="J2371" s="93">
        <v>4.7919999999999998</v>
      </c>
      <c r="K2371" s="69">
        <v>99</v>
      </c>
      <c r="L2371" s="68">
        <v>429</v>
      </c>
      <c r="M2371" s="93">
        <f t="shared" ref="M2371:M2434" si="178">L2371/O2371</f>
        <v>4.333333333333333</v>
      </c>
      <c r="N2371" s="93">
        <v>2.1619999999999999</v>
      </c>
      <c r="O2371" s="69">
        <v>99</v>
      </c>
      <c r="P2371" s="191">
        <f t="shared" ref="P2371:P2434" si="179">I2371/M2371</f>
        <v>5.0186480186480189</v>
      </c>
      <c r="Q2371" s="77" t="s">
        <v>716</v>
      </c>
      <c r="V2371" s="84">
        <v>0.37777777777777777</v>
      </c>
      <c r="W2371" s="85">
        <v>0.52083333333333337</v>
      </c>
      <c r="X2371" s="78">
        <f t="shared" si="176"/>
        <v>0.1430555555555556</v>
      </c>
    </row>
    <row r="2372" spans="1:24" x14ac:dyDescent="0.3">
      <c r="A2372" s="44" t="s">
        <v>13967</v>
      </c>
      <c r="B2372" s="68" t="s">
        <v>5062</v>
      </c>
      <c r="C2372" s="2" t="s">
        <v>1</v>
      </c>
      <c r="D2372" s="2">
        <v>55</v>
      </c>
      <c r="E2372" s="6">
        <v>23868</v>
      </c>
      <c r="F2372" s="7">
        <v>44057.53361111111</v>
      </c>
      <c r="G2372" s="69" t="s">
        <v>4</v>
      </c>
      <c r="H2372" s="68">
        <v>1691</v>
      </c>
      <c r="I2372" s="93">
        <f t="shared" si="177"/>
        <v>17.08080808080808</v>
      </c>
      <c r="J2372" s="93">
        <v>4.181</v>
      </c>
      <c r="K2372" s="69">
        <v>99</v>
      </c>
      <c r="L2372" s="68">
        <v>472</v>
      </c>
      <c r="M2372" s="93">
        <f t="shared" si="178"/>
        <v>4.7676767676767673</v>
      </c>
      <c r="N2372" s="93">
        <v>2.411</v>
      </c>
      <c r="O2372" s="69">
        <v>99</v>
      </c>
      <c r="P2372" s="191">
        <f t="shared" si="179"/>
        <v>3.5826271186440679</v>
      </c>
      <c r="Q2372" s="77" t="s">
        <v>716</v>
      </c>
      <c r="V2372" s="84">
        <v>0.3833333333333333</v>
      </c>
      <c r="W2372" s="85">
        <v>0.53472222222222221</v>
      </c>
      <c r="X2372" s="78">
        <f t="shared" si="176"/>
        <v>0.15138888888888891</v>
      </c>
    </row>
    <row r="2373" spans="1:24" x14ac:dyDescent="0.3">
      <c r="A2373" s="44" t="s">
        <v>3487</v>
      </c>
      <c r="B2373" s="68" t="s">
        <v>1968</v>
      </c>
      <c r="C2373" s="2" t="s">
        <v>1</v>
      </c>
      <c r="D2373" s="2">
        <v>35</v>
      </c>
      <c r="E2373" s="6">
        <v>31203</v>
      </c>
      <c r="F2373" s="7">
        <v>44057.545243055552</v>
      </c>
      <c r="G2373" s="69" t="s">
        <v>4</v>
      </c>
      <c r="H2373" s="68">
        <v>1655</v>
      </c>
      <c r="I2373" s="93">
        <f t="shared" si="177"/>
        <v>16.717171717171716</v>
      </c>
      <c r="J2373" s="93">
        <v>4.2430000000000003</v>
      </c>
      <c r="K2373" s="69">
        <v>99</v>
      </c>
      <c r="L2373" s="68">
        <v>349</v>
      </c>
      <c r="M2373" s="93">
        <f t="shared" si="178"/>
        <v>3.5252525252525251</v>
      </c>
      <c r="N2373" s="93">
        <v>2.052</v>
      </c>
      <c r="O2373" s="69">
        <v>99</v>
      </c>
      <c r="P2373" s="191">
        <f t="shared" si="179"/>
        <v>4.7421203438395416</v>
      </c>
      <c r="Q2373" s="77" t="s">
        <v>716</v>
      </c>
      <c r="V2373" s="84">
        <v>0.3972222222222222</v>
      </c>
      <c r="W2373" s="85">
        <v>0.54513888888888895</v>
      </c>
      <c r="X2373" s="78">
        <f t="shared" si="176"/>
        <v>0.14791666666666675</v>
      </c>
    </row>
    <row r="2374" spans="1:24" x14ac:dyDescent="0.3">
      <c r="A2374" s="44" t="s">
        <v>3694</v>
      </c>
      <c r="B2374" s="68" t="s">
        <v>520</v>
      </c>
      <c r="C2374" s="2" t="s">
        <v>1</v>
      </c>
      <c r="D2374" s="2">
        <v>66</v>
      </c>
      <c r="E2374" s="6">
        <v>19680</v>
      </c>
      <c r="F2374" s="7">
        <v>44057.555671296293</v>
      </c>
      <c r="G2374" s="69" t="s">
        <v>4</v>
      </c>
      <c r="H2374" s="68">
        <v>1752</v>
      </c>
      <c r="I2374" s="93">
        <f t="shared" si="177"/>
        <v>17.52</v>
      </c>
      <c r="J2374" s="93">
        <v>5.1609999999999996</v>
      </c>
      <c r="K2374" s="69">
        <v>100</v>
      </c>
      <c r="L2374" s="68">
        <v>361</v>
      </c>
      <c r="M2374" s="93">
        <f t="shared" si="178"/>
        <v>3.61</v>
      </c>
      <c r="N2374" s="93">
        <v>1.9379999999999999</v>
      </c>
      <c r="O2374" s="69">
        <v>100</v>
      </c>
      <c r="P2374" s="191">
        <f t="shared" si="179"/>
        <v>4.8531855955678669</v>
      </c>
      <c r="Q2374" s="77" t="s">
        <v>716</v>
      </c>
      <c r="V2374" s="84">
        <v>0.41250000000000003</v>
      </c>
      <c r="W2374" s="85">
        <v>0.55555555555555558</v>
      </c>
      <c r="X2374" s="78">
        <f t="shared" si="176"/>
        <v>0.14305555555555555</v>
      </c>
    </row>
    <row r="2375" spans="1:24" x14ac:dyDescent="0.3">
      <c r="A2375" s="44" t="s">
        <v>3443</v>
      </c>
      <c r="B2375" s="68" t="s">
        <v>1333</v>
      </c>
      <c r="C2375" s="2" t="s">
        <v>1</v>
      </c>
      <c r="D2375" s="2">
        <v>47</v>
      </c>
      <c r="E2375" s="6">
        <v>26859</v>
      </c>
      <c r="F2375" s="7">
        <v>44057.576504629629</v>
      </c>
      <c r="G2375" s="69" t="s">
        <v>4</v>
      </c>
      <c r="H2375" s="68">
        <v>1417</v>
      </c>
      <c r="I2375" s="93">
        <f t="shared" si="177"/>
        <v>14.313131313131313</v>
      </c>
      <c r="J2375" s="93">
        <v>4.8899999999999997</v>
      </c>
      <c r="K2375" s="69">
        <v>99</v>
      </c>
      <c r="L2375" s="68">
        <v>359</v>
      </c>
      <c r="M2375" s="93">
        <f t="shared" si="178"/>
        <v>3.6262626262626263</v>
      </c>
      <c r="N2375" s="93">
        <v>1.9930000000000001</v>
      </c>
      <c r="O2375" s="69">
        <v>99</v>
      </c>
      <c r="P2375" s="191">
        <f t="shared" si="179"/>
        <v>3.9470752089136489</v>
      </c>
      <c r="Q2375" s="77" t="s">
        <v>716</v>
      </c>
      <c r="V2375" s="84">
        <v>0.42222222222222222</v>
      </c>
      <c r="W2375" s="85">
        <v>0.57638888888888895</v>
      </c>
      <c r="X2375" s="78">
        <f t="shared" si="176"/>
        <v>0.15416666666666673</v>
      </c>
    </row>
    <row r="2376" spans="1:24" x14ac:dyDescent="0.3">
      <c r="A2376" s="44" t="s">
        <v>13968</v>
      </c>
      <c r="B2376" s="68" t="s">
        <v>13969</v>
      </c>
      <c r="C2376" s="2" t="s">
        <v>6</v>
      </c>
      <c r="D2376" s="2">
        <v>21</v>
      </c>
      <c r="E2376" s="6">
        <v>36194</v>
      </c>
      <c r="F2376" s="7">
        <v>44057.588645833333</v>
      </c>
      <c r="G2376" s="69" t="s">
        <v>4</v>
      </c>
      <c r="H2376" s="68">
        <v>628</v>
      </c>
      <c r="I2376" s="93">
        <f t="shared" si="177"/>
        <v>6.28</v>
      </c>
      <c r="J2376" s="93">
        <v>2.391</v>
      </c>
      <c r="K2376" s="69">
        <v>100</v>
      </c>
      <c r="L2376" s="68">
        <v>226</v>
      </c>
      <c r="M2376" s="93">
        <f t="shared" si="178"/>
        <v>2.2599999999999998</v>
      </c>
      <c r="N2376" s="93">
        <v>1.474</v>
      </c>
      <c r="O2376" s="69">
        <v>100</v>
      </c>
      <c r="P2376" s="191">
        <f t="shared" si="179"/>
        <v>2.778761061946903</v>
      </c>
      <c r="Q2376" s="77" t="s">
        <v>716</v>
      </c>
      <c r="V2376" s="84">
        <v>0.4152777777777778</v>
      </c>
      <c r="W2376" s="85">
        <v>0.59027777777777779</v>
      </c>
      <c r="X2376" s="78">
        <f t="shared" si="176"/>
        <v>0.17499999999999999</v>
      </c>
    </row>
    <row r="2377" spans="1:24" x14ac:dyDescent="0.3">
      <c r="A2377" s="44" t="s">
        <v>13970</v>
      </c>
      <c r="B2377" s="68" t="s">
        <v>7732</v>
      </c>
      <c r="C2377" s="2" t="s">
        <v>1</v>
      </c>
      <c r="D2377" s="2">
        <v>53</v>
      </c>
      <c r="E2377" s="6">
        <v>24355</v>
      </c>
      <c r="F2377" s="7">
        <v>44057.612476851849</v>
      </c>
      <c r="G2377" s="69" t="s">
        <v>4</v>
      </c>
      <c r="H2377" s="68">
        <v>1197</v>
      </c>
      <c r="I2377" s="93">
        <f t="shared" si="177"/>
        <v>11.97</v>
      </c>
      <c r="J2377" s="93">
        <v>3.8359999999999999</v>
      </c>
      <c r="K2377" s="69">
        <v>100</v>
      </c>
      <c r="L2377" s="68">
        <v>211</v>
      </c>
      <c r="M2377" s="93">
        <f t="shared" si="178"/>
        <v>2.11</v>
      </c>
      <c r="N2377" s="93">
        <v>1.421</v>
      </c>
      <c r="O2377" s="69">
        <v>100</v>
      </c>
      <c r="P2377" s="191">
        <f t="shared" si="179"/>
        <v>5.6729857819905218</v>
      </c>
      <c r="Q2377" s="77" t="s">
        <v>716</v>
      </c>
      <c r="V2377" s="84">
        <v>0.4513888888888889</v>
      </c>
      <c r="W2377" s="85">
        <v>0.61458333333333337</v>
      </c>
      <c r="X2377" s="78">
        <f t="shared" si="176"/>
        <v>0.16319444444444448</v>
      </c>
    </row>
    <row r="2378" spans="1:24" x14ac:dyDescent="0.3">
      <c r="A2378" s="44" t="s">
        <v>13971</v>
      </c>
      <c r="B2378" s="68" t="s">
        <v>8473</v>
      </c>
      <c r="C2378" s="2" t="s">
        <v>1</v>
      </c>
      <c r="D2378" s="2">
        <v>54</v>
      </c>
      <c r="E2378" s="6">
        <v>24282</v>
      </c>
      <c r="F2378" s="7">
        <v>44057.631701388891</v>
      </c>
      <c r="G2378" s="69" t="s">
        <v>4</v>
      </c>
      <c r="H2378" s="68">
        <v>1357</v>
      </c>
      <c r="I2378" s="93">
        <f t="shared" si="177"/>
        <v>13.707070707070708</v>
      </c>
      <c r="J2378" s="93">
        <v>4.2</v>
      </c>
      <c r="K2378" s="69">
        <v>99</v>
      </c>
      <c r="L2378" s="68">
        <v>276</v>
      </c>
      <c r="M2378" s="93">
        <f t="shared" si="178"/>
        <v>2.7878787878787881</v>
      </c>
      <c r="N2378" s="93">
        <v>1.58</v>
      </c>
      <c r="O2378" s="69">
        <v>99</v>
      </c>
      <c r="P2378" s="191">
        <f t="shared" si="179"/>
        <v>4.916666666666667</v>
      </c>
      <c r="Q2378" s="77" t="s">
        <v>716</v>
      </c>
      <c r="V2378" s="84">
        <v>0.46736111111111112</v>
      </c>
      <c r="W2378" s="85">
        <v>0.63194444444444442</v>
      </c>
      <c r="X2378" s="78">
        <f t="shared" si="176"/>
        <v>0.1645833333333333</v>
      </c>
    </row>
    <row r="2379" spans="1:24" x14ac:dyDescent="0.3">
      <c r="A2379" s="44" t="s">
        <v>13972</v>
      </c>
      <c r="B2379" s="68" t="s">
        <v>9484</v>
      </c>
      <c r="C2379" s="2" t="s">
        <v>1</v>
      </c>
      <c r="D2379" s="2">
        <v>43</v>
      </c>
      <c r="E2379" s="6">
        <v>28230</v>
      </c>
      <c r="F2379" s="7">
        <v>44057.643055555556</v>
      </c>
      <c r="G2379" s="69" t="s">
        <v>4</v>
      </c>
      <c r="H2379" s="68">
        <v>1723</v>
      </c>
      <c r="I2379" s="93">
        <f t="shared" si="177"/>
        <v>17.23</v>
      </c>
      <c r="J2379" s="93">
        <v>4.5010000000000003</v>
      </c>
      <c r="K2379" s="69">
        <v>100</v>
      </c>
      <c r="L2379" s="68">
        <v>331</v>
      </c>
      <c r="M2379" s="93">
        <f t="shared" si="178"/>
        <v>3.31</v>
      </c>
      <c r="N2379" s="93">
        <v>1.9</v>
      </c>
      <c r="O2379" s="69">
        <v>100</v>
      </c>
      <c r="P2379" s="191">
        <f t="shared" si="179"/>
        <v>5.2054380664652564</v>
      </c>
      <c r="Q2379" s="77" t="s">
        <v>716</v>
      </c>
      <c r="V2379" s="84">
        <v>0.4777777777777778</v>
      </c>
      <c r="W2379" s="85">
        <v>0.64583333333333337</v>
      </c>
      <c r="X2379" s="78">
        <f t="shared" si="176"/>
        <v>0.16805555555555557</v>
      </c>
    </row>
    <row r="2380" spans="1:24" x14ac:dyDescent="0.3">
      <c r="A2380" s="44" t="s">
        <v>13973</v>
      </c>
      <c r="B2380" s="68" t="s">
        <v>13974</v>
      </c>
      <c r="C2380" s="2" t="s">
        <v>1</v>
      </c>
      <c r="D2380" s="2">
        <v>23</v>
      </c>
      <c r="E2380" s="6">
        <v>35466</v>
      </c>
      <c r="F2380" s="7">
        <v>44057.653969907406</v>
      </c>
      <c r="G2380" s="69" t="s">
        <v>4</v>
      </c>
      <c r="H2380" s="68">
        <v>833</v>
      </c>
      <c r="I2380" s="93">
        <f t="shared" si="177"/>
        <v>8.33</v>
      </c>
      <c r="J2380" s="93">
        <v>2.85</v>
      </c>
      <c r="K2380" s="69">
        <v>100</v>
      </c>
      <c r="L2380" s="68">
        <v>573</v>
      </c>
      <c r="M2380" s="93">
        <f t="shared" si="178"/>
        <v>5.73</v>
      </c>
      <c r="N2380" s="93">
        <v>2.593</v>
      </c>
      <c r="O2380" s="69">
        <v>100</v>
      </c>
      <c r="P2380" s="191">
        <f t="shared" si="179"/>
        <v>1.4537521815008725</v>
      </c>
      <c r="Q2380" s="77" t="s">
        <v>716</v>
      </c>
      <c r="V2380" s="84">
        <v>0.50208333333333333</v>
      </c>
      <c r="W2380" s="85">
        <v>0.65277777777777779</v>
      </c>
      <c r="X2380" s="78">
        <f t="shared" si="176"/>
        <v>0.15069444444444446</v>
      </c>
    </row>
    <row r="2381" spans="1:24" x14ac:dyDescent="0.3">
      <c r="A2381" s="44" t="s">
        <v>13975</v>
      </c>
      <c r="B2381" s="68" t="s">
        <v>5821</v>
      </c>
      <c r="C2381" s="2" t="s">
        <v>1</v>
      </c>
      <c r="D2381" s="2">
        <v>56</v>
      </c>
      <c r="E2381" s="6">
        <v>23465</v>
      </c>
      <c r="F2381" s="7">
        <v>44060.520590277774</v>
      </c>
      <c r="G2381" s="69" t="s">
        <v>4</v>
      </c>
      <c r="H2381" s="68">
        <v>2489</v>
      </c>
      <c r="I2381" s="93">
        <f t="shared" si="177"/>
        <v>24.89</v>
      </c>
      <c r="J2381" s="93">
        <v>5.55</v>
      </c>
      <c r="K2381" s="69">
        <v>100</v>
      </c>
      <c r="L2381" s="68">
        <v>551</v>
      </c>
      <c r="M2381" s="93">
        <f t="shared" si="178"/>
        <v>5.51</v>
      </c>
      <c r="N2381" s="93">
        <v>2.714</v>
      </c>
      <c r="O2381" s="69">
        <v>100</v>
      </c>
      <c r="P2381" s="191">
        <f t="shared" si="179"/>
        <v>4.5172413793103452</v>
      </c>
      <c r="Q2381" s="77" t="s">
        <v>716</v>
      </c>
      <c r="V2381" s="84">
        <v>0.375</v>
      </c>
      <c r="W2381" s="85">
        <v>0.52083333333333337</v>
      </c>
      <c r="X2381" s="78">
        <f t="shared" si="176"/>
        <v>0.14583333333333337</v>
      </c>
    </row>
    <row r="2382" spans="1:24" x14ac:dyDescent="0.3">
      <c r="A2382" s="44" t="s">
        <v>3041</v>
      </c>
      <c r="B2382" s="68" t="s">
        <v>454</v>
      </c>
      <c r="C2382" s="2" t="s">
        <v>1</v>
      </c>
      <c r="D2382" s="2">
        <v>56</v>
      </c>
      <c r="E2382" s="6">
        <v>23580</v>
      </c>
      <c r="F2382" s="7">
        <v>44060.531712962962</v>
      </c>
      <c r="G2382" s="69" t="s">
        <v>4</v>
      </c>
      <c r="H2382" s="68">
        <v>1714</v>
      </c>
      <c r="I2382" s="93">
        <f t="shared" si="177"/>
        <v>17.313131313131311</v>
      </c>
      <c r="J2382" s="93">
        <v>4.05</v>
      </c>
      <c r="K2382" s="69">
        <v>99</v>
      </c>
      <c r="L2382" s="68">
        <v>327</v>
      </c>
      <c r="M2382" s="93">
        <f t="shared" si="178"/>
        <v>3.3030303030303032</v>
      </c>
      <c r="N2382" s="93">
        <v>1.7290000000000001</v>
      </c>
      <c r="O2382" s="69">
        <v>99</v>
      </c>
      <c r="P2382" s="191">
        <f t="shared" si="179"/>
        <v>5.2415902140672772</v>
      </c>
      <c r="Q2382" s="77" t="s">
        <v>716</v>
      </c>
      <c r="V2382" s="84">
        <v>0.39305555555555555</v>
      </c>
      <c r="W2382" s="85">
        <v>0.53472222222222221</v>
      </c>
      <c r="X2382" s="78">
        <f t="shared" si="176"/>
        <v>0.14166666666666666</v>
      </c>
    </row>
    <row r="2383" spans="1:24" x14ac:dyDescent="0.3">
      <c r="A2383" s="44" t="s">
        <v>13976</v>
      </c>
      <c r="B2383" s="68" t="s">
        <v>11</v>
      </c>
      <c r="C2383" s="2" t="s">
        <v>1</v>
      </c>
      <c r="D2383" s="2">
        <v>48</v>
      </c>
      <c r="E2383" s="6">
        <v>26287</v>
      </c>
      <c r="F2383" s="7">
        <v>44060.542453703703</v>
      </c>
      <c r="G2383" s="69" t="s">
        <v>4</v>
      </c>
      <c r="H2383" s="68">
        <v>1385</v>
      </c>
      <c r="I2383" s="93">
        <f t="shared" si="177"/>
        <v>13.98989898989899</v>
      </c>
      <c r="J2383" s="93">
        <v>3.911</v>
      </c>
      <c r="K2383" s="69">
        <v>99</v>
      </c>
      <c r="L2383" s="68">
        <v>677</v>
      </c>
      <c r="M2383" s="93">
        <f t="shared" si="178"/>
        <v>6.8383838383838382</v>
      </c>
      <c r="N2383" s="93">
        <v>2.5259999999999998</v>
      </c>
      <c r="O2383" s="69">
        <v>99</v>
      </c>
      <c r="P2383" s="191">
        <f t="shared" si="179"/>
        <v>2.0457902511078285</v>
      </c>
      <c r="Q2383" s="77" t="s">
        <v>716</v>
      </c>
      <c r="V2383" s="84">
        <v>0.40625</v>
      </c>
      <c r="W2383" s="85">
        <v>0.54513888888888895</v>
      </c>
      <c r="X2383" s="78">
        <f t="shared" si="176"/>
        <v>0.13888888888888895</v>
      </c>
    </row>
    <row r="2384" spans="1:24" x14ac:dyDescent="0.3">
      <c r="A2384" s="44" t="s">
        <v>13977</v>
      </c>
      <c r="B2384" s="68" t="s">
        <v>13978</v>
      </c>
      <c r="C2384" s="2" t="s">
        <v>1</v>
      </c>
      <c r="D2384" s="2">
        <v>32</v>
      </c>
      <c r="E2384" s="6">
        <v>32030</v>
      </c>
      <c r="F2384" s="7">
        <v>44060.560833333337</v>
      </c>
      <c r="G2384" s="69" t="s">
        <v>553</v>
      </c>
      <c r="H2384" s="68">
        <v>861</v>
      </c>
      <c r="I2384" s="93">
        <f t="shared" si="177"/>
        <v>8.61</v>
      </c>
      <c r="J2384" s="93">
        <v>3.0110000000000001</v>
      </c>
      <c r="K2384" s="69">
        <v>100</v>
      </c>
      <c r="L2384" s="68">
        <v>452</v>
      </c>
      <c r="M2384" s="93">
        <f t="shared" si="178"/>
        <v>4.5199999999999996</v>
      </c>
      <c r="N2384" s="93">
        <v>2.0019999999999998</v>
      </c>
      <c r="O2384" s="69">
        <v>100</v>
      </c>
      <c r="P2384" s="191">
        <f t="shared" si="179"/>
        <v>1.9048672566371683</v>
      </c>
      <c r="Q2384" s="77" t="s">
        <v>716</v>
      </c>
      <c r="V2384" s="84">
        <v>0.42083333333333334</v>
      </c>
      <c r="W2384" s="85">
        <v>0.5625</v>
      </c>
      <c r="X2384" s="78">
        <f t="shared" si="176"/>
        <v>0.14166666666666666</v>
      </c>
    </row>
    <row r="2385" spans="1:24" x14ac:dyDescent="0.3">
      <c r="A2385" s="44" t="s">
        <v>13979</v>
      </c>
      <c r="B2385" s="68" t="s">
        <v>7463</v>
      </c>
      <c r="C2385" s="2" t="s">
        <v>1</v>
      </c>
      <c r="D2385" s="2">
        <v>46</v>
      </c>
      <c r="E2385" s="6">
        <v>27045</v>
      </c>
      <c r="F2385" s="7">
        <v>44060.582800925928</v>
      </c>
      <c r="G2385" s="69" t="s">
        <v>4</v>
      </c>
      <c r="H2385" s="68">
        <v>1641</v>
      </c>
      <c r="I2385" s="93">
        <f t="shared" si="177"/>
        <v>16.575757575757574</v>
      </c>
      <c r="J2385" s="93">
        <v>4.4560000000000004</v>
      </c>
      <c r="K2385" s="69">
        <v>99</v>
      </c>
      <c r="L2385" s="68">
        <v>453</v>
      </c>
      <c r="M2385" s="93">
        <f t="shared" si="178"/>
        <v>4.5757575757575761</v>
      </c>
      <c r="N2385" s="93">
        <v>2.2730000000000001</v>
      </c>
      <c r="O2385" s="69">
        <v>99</v>
      </c>
      <c r="P2385" s="191">
        <f t="shared" si="179"/>
        <v>3.6225165562913899</v>
      </c>
      <c r="Q2385" s="77" t="s">
        <v>716</v>
      </c>
      <c r="V2385" s="84">
        <v>0.43958333333333338</v>
      </c>
      <c r="W2385" s="85">
        <v>0.58333333333333337</v>
      </c>
      <c r="X2385" s="78">
        <f t="shared" si="176"/>
        <v>0.14374999999999999</v>
      </c>
    </row>
    <row r="2386" spans="1:24" x14ac:dyDescent="0.3">
      <c r="A2386" s="44" t="s">
        <v>3711</v>
      </c>
      <c r="B2386" s="68" t="s">
        <v>64</v>
      </c>
      <c r="C2386" s="2" t="s">
        <v>1</v>
      </c>
      <c r="D2386" s="2">
        <v>53</v>
      </c>
      <c r="E2386" s="6">
        <v>24388</v>
      </c>
      <c r="F2386" s="7">
        <v>44060.598437499997</v>
      </c>
      <c r="G2386" s="69" t="s">
        <v>4</v>
      </c>
      <c r="H2386" s="68">
        <v>1450</v>
      </c>
      <c r="I2386" s="93">
        <f t="shared" si="177"/>
        <v>14.5</v>
      </c>
      <c r="J2386" s="93">
        <v>3.5830000000000002</v>
      </c>
      <c r="K2386" s="69">
        <v>100</v>
      </c>
      <c r="L2386" s="68">
        <v>365</v>
      </c>
      <c r="M2386" s="93">
        <f t="shared" si="178"/>
        <v>3.65</v>
      </c>
      <c r="N2386" s="93">
        <v>2.0070000000000001</v>
      </c>
      <c r="O2386" s="69">
        <v>100</v>
      </c>
      <c r="P2386" s="191">
        <f t="shared" si="179"/>
        <v>3.9726027397260273</v>
      </c>
      <c r="Q2386" s="77" t="s">
        <v>716</v>
      </c>
      <c r="V2386" s="84">
        <v>0.46319444444444446</v>
      </c>
      <c r="W2386" s="85">
        <v>0.60069444444444442</v>
      </c>
      <c r="X2386" s="78">
        <f t="shared" si="176"/>
        <v>0.13749999999999996</v>
      </c>
    </row>
    <row r="2387" spans="1:24" x14ac:dyDescent="0.3">
      <c r="A2387" s="44" t="s">
        <v>13980</v>
      </c>
      <c r="B2387" s="68" t="s">
        <v>9050</v>
      </c>
      <c r="C2387" s="2" t="s">
        <v>1</v>
      </c>
      <c r="D2387" s="2">
        <v>45</v>
      </c>
      <c r="E2387" s="6">
        <v>27387</v>
      </c>
      <c r="F2387" s="7">
        <v>44060.612534722219</v>
      </c>
      <c r="G2387" s="69" t="s">
        <v>4</v>
      </c>
      <c r="H2387" s="68">
        <v>1062</v>
      </c>
      <c r="I2387" s="93">
        <f t="shared" si="177"/>
        <v>10.727272727272727</v>
      </c>
      <c r="J2387" s="93">
        <v>3.331</v>
      </c>
      <c r="K2387" s="69">
        <v>99</v>
      </c>
      <c r="L2387" s="68">
        <v>439</v>
      </c>
      <c r="M2387" s="93">
        <f t="shared" si="178"/>
        <v>4.4343434343434343</v>
      </c>
      <c r="N2387" s="93">
        <v>2.3220000000000001</v>
      </c>
      <c r="O2387" s="69">
        <v>99</v>
      </c>
      <c r="P2387" s="191">
        <f t="shared" si="179"/>
        <v>2.4191343963553531</v>
      </c>
      <c r="Q2387" s="77" t="s">
        <v>716</v>
      </c>
      <c r="V2387" s="84">
        <v>0.47013888888888888</v>
      </c>
      <c r="W2387" s="85">
        <v>0.61458333333333337</v>
      </c>
      <c r="X2387" s="78">
        <f t="shared" si="176"/>
        <v>0.14444444444444449</v>
      </c>
    </row>
    <row r="2388" spans="1:24" x14ac:dyDescent="0.3">
      <c r="A2388" s="44" t="s">
        <v>13981</v>
      </c>
      <c r="B2388" s="68" t="s">
        <v>8520</v>
      </c>
      <c r="C2388" s="2" t="s">
        <v>1</v>
      </c>
      <c r="D2388" s="2">
        <v>57</v>
      </c>
      <c r="E2388" s="6">
        <v>22922</v>
      </c>
      <c r="F2388" s="7">
        <v>44060.628298611111</v>
      </c>
      <c r="G2388" s="69" t="s">
        <v>4</v>
      </c>
      <c r="H2388" s="68">
        <v>1403</v>
      </c>
      <c r="I2388" s="93">
        <f t="shared" si="177"/>
        <v>14.03</v>
      </c>
      <c r="J2388" s="93">
        <v>3.6560000000000001</v>
      </c>
      <c r="K2388" s="69">
        <v>100</v>
      </c>
      <c r="L2388" s="68">
        <v>330</v>
      </c>
      <c r="M2388" s="93">
        <f t="shared" si="178"/>
        <v>3.3</v>
      </c>
      <c r="N2388" s="93">
        <v>1.915</v>
      </c>
      <c r="O2388" s="69">
        <v>100</v>
      </c>
      <c r="P2388" s="191">
        <f t="shared" si="179"/>
        <v>4.2515151515151519</v>
      </c>
      <c r="Q2388" s="77" t="s">
        <v>716</v>
      </c>
      <c r="V2388" s="84">
        <v>0.4604166666666667</v>
      </c>
      <c r="W2388" s="85">
        <v>0.62847222222222221</v>
      </c>
      <c r="X2388" s="78">
        <f t="shared" si="176"/>
        <v>0.16805555555555551</v>
      </c>
    </row>
    <row r="2389" spans="1:24" x14ac:dyDescent="0.3">
      <c r="A2389" s="44" t="s">
        <v>13982</v>
      </c>
      <c r="B2389" s="68" t="s">
        <v>13983</v>
      </c>
      <c r="C2389" s="2" t="s">
        <v>6</v>
      </c>
      <c r="D2389" s="2">
        <v>61</v>
      </c>
      <c r="E2389" s="6">
        <v>21504</v>
      </c>
      <c r="F2389" s="7">
        <v>44060.640613425923</v>
      </c>
      <c r="G2389" s="69" t="s">
        <v>4</v>
      </c>
      <c r="H2389" s="68">
        <v>1493</v>
      </c>
      <c r="I2389" s="93">
        <f t="shared" si="177"/>
        <v>15.080808080808081</v>
      </c>
      <c r="J2389" s="93">
        <v>4.0419999999999998</v>
      </c>
      <c r="K2389" s="69">
        <v>99</v>
      </c>
      <c r="L2389" s="68">
        <v>500</v>
      </c>
      <c r="M2389" s="93">
        <f t="shared" si="178"/>
        <v>5.0505050505050502</v>
      </c>
      <c r="N2389" s="93">
        <v>2.2650000000000001</v>
      </c>
      <c r="O2389" s="69">
        <v>99</v>
      </c>
      <c r="P2389" s="191">
        <f t="shared" si="179"/>
        <v>2.9860000000000002</v>
      </c>
      <c r="Q2389" s="77" t="s">
        <v>716</v>
      </c>
      <c r="V2389" s="84">
        <v>0.5</v>
      </c>
      <c r="W2389" s="85">
        <v>0.64236111111111105</v>
      </c>
      <c r="X2389" s="78">
        <f t="shared" si="176"/>
        <v>0.14236111111111105</v>
      </c>
    </row>
    <row r="2390" spans="1:24" x14ac:dyDescent="0.3">
      <c r="A2390" s="44" t="s">
        <v>13984</v>
      </c>
      <c r="B2390" s="68" t="s">
        <v>466</v>
      </c>
      <c r="C2390" s="2" t="s">
        <v>1</v>
      </c>
      <c r="D2390" s="2">
        <v>65</v>
      </c>
      <c r="E2390" s="6">
        <v>20099</v>
      </c>
      <c r="F2390" s="7">
        <v>44060.652407407404</v>
      </c>
      <c r="G2390" s="69" t="s">
        <v>4</v>
      </c>
      <c r="H2390" s="68">
        <v>2521</v>
      </c>
      <c r="I2390" s="93">
        <f t="shared" si="177"/>
        <v>25.464646464646464</v>
      </c>
      <c r="J2390" s="93">
        <v>5.6920000000000002</v>
      </c>
      <c r="K2390" s="69">
        <v>99</v>
      </c>
      <c r="L2390" s="68">
        <v>591</v>
      </c>
      <c r="M2390" s="93">
        <f t="shared" si="178"/>
        <v>5.9696969696969697</v>
      </c>
      <c r="N2390" s="93">
        <v>2.4260000000000002</v>
      </c>
      <c r="O2390" s="69">
        <v>99</v>
      </c>
      <c r="P2390" s="191">
        <f t="shared" si="179"/>
        <v>4.2656514382402708</v>
      </c>
      <c r="Q2390" s="77" t="s">
        <v>716</v>
      </c>
      <c r="V2390" s="84">
        <v>0.50902777777777775</v>
      </c>
      <c r="W2390" s="85">
        <v>0.65277777777777779</v>
      </c>
      <c r="X2390" s="78">
        <f t="shared" si="176"/>
        <v>0.14375000000000004</v>
      </c>
    </row>
    <row r="2391" spans="1:24" x14ac:dyDescent="0.3">
      <c r="A2391" s="44" t="s">
        <v>13985</v>
      </c>
      <c r="B2391" s="68" t="s">
        <v>13986</v>
      </c>
      <c r="C2391" s="2" t="s">
        <v>6</v>
      </c>
      <c r="D2391" s="2">
        <v>23</v>
      </c>
      <c r="E2391" s="6">
        <v>35512</v>
      </c>
      <c r="F2391" s="7">
        <v>44060.669120370374</v>
      </c>
      <c r="G2391" s="69" t="s">
        <v>4</v>
      </c>
      <c r="H2391" s="68">
        <v>1097</v>
      </c>
      <c r="I2391" s="93">
        <f t="shared" si="177"/>
        <v>11.080808080808081</v>
      </c>
      <c r="J2391" s="93">
        <v>3.2629999999999999</v>
      </c>
      <c r="K2391" s="69">
        <v>99</v>
      </c>
      <c r="L2391" s="68">
        <v>282</v>
      </c>
      <c r="M2391" s="93">
        <f t="shared" si="178"/>
        <v>2.8484848484848486</v>
      </c>
      <c r="N2391" s="93">
        <v>1.71</v>
      </c>
      <c r="O2391" s="69">
        <v>99</v>
      </c>
      <c r="P2391" s="191">
        <f t="shared" si="179"/>
        <v>3.8900709219858154</v>
      </c>
      <c r="Q2391" s="77" t="s">
        <v>716</v>
      </c>
      <c r="V2391" s="84">
        <v>0.51180555555555551</v>
      </c>
      <c r="W2391" s="85">
        <v>0.67013888888888884</v>
      </c>
      <c r="X2391" s="78">
        <f t="shared" si="176"/>
        <v>0.15833333333333333</v>
      </c>
    </row>
    <row r="2392" spans="1:24" x14ac:dyDescent="0.3">
      <c r="A2392" s="44" t="s">
        <v>3486</v>
      </c>
      <c r="B2392" s="68" t="s">
        <v>1967</v>
      </c>
      <c r="C2392" s="2" t="s">
        <v>1</v>
      </c>
      <c r="D2392" s="2">
        <v>61</v>
      </c>
      <c r="E2392" s="6">
        <v>21429</v>
      </c>
      <c r="F2392" s="7">
        <v>44061.439722222225</v>
      </c>
      <c r="G2392" s="69" t="s">
        <v>4</v>
      </c>
      <c r="H2392" s="68">
        <v>1734</v>
      </c>
      <c r="I2392" s="93">
        <f t="shared" si="177"/>
        <v>17.515151515151516</v>
      </c>
      <c r="J2392" s="93">
        <v>4.3220000000000001</v>
      </c>
      <c r="K2392" s="69">
        <v>99</v>
      </c>
      <c r="L2392" s="68">
        <v>450</v>
      </c>
      <c r="M2392" s="93">
        <f t="shared" si="178"/>
        <v>4.5454545454545459</v>
      </c>
      <c r="N2392" s="93">
        <v>2.214</v>
      </c>
      <c r="O2392" s="69">
        <v>99</v>
      </c>
      <c r="P2392" s="191">
        <f t="shared" si="179"/>
        <v>3.8533333333333331</v>
      </c>
      <c r="Q2392" s="77" t="s">
        <v>716</v>
      </c>
      <c r="V2392" s="84">
        <v>0.3840277777777778</v>
      </c>
      <c r="W2392" s="85">
        <v>0.52083333333333337</v>
      </c>
      <c r="X2392" s="78">
        <f t="shared" si="176"/>
        <v>0.13680555555555557</v>
      </c>
    </row>
    <row r="2393" spans="1:24" x14ac:dyDescent="0.3">
      <c r="A2393" s="44" t="s">
        <v>13987</v>
      </c>
      <c r="B2393" s="68" t="s">
        <v>13988</v>
      </c>
      <c r="C2393" s="2" t="s">
        <v>6</v>
      </c>
      <c r="D2393" s="2">
        <v>72</v>
      </c>
      <c r="E2393" s="6">
        <v>17420</v>
      </c>
      <c r="F2393" s="7">
        <v>44061.535081018519</v>
      </c>
      <c r="G2393" s="69" t="s">
        <v>4</v>
      </c>
      <c r="H2393" s="68">
        <v>1298</v>
      </c>
      <c r="I2393" s="93">
        <f t="shared" si="177"/>
        <v>12.98</v>
      </c>
      <c r="J2393" s="93">
        <v>3.835</v>
      </c>
      <c r="K2393" s="69">
        <v>100</v>
      </c>
      <c r="L2393" s="68">
        <v>370</v>
      </c>
      <c r="M2393" s="93">
        <f t="shared" si="178"/>
        <v>3.7</v>
      </c>
      <c r="N2393" s="93">
        <v>1.946</v>
      </c>
      <c r="O2393" s="69">
        <v>100</v>
      </c>
      <c r="P2393" s="191">
        <f t="shared" si="179"/>
        <v>3.5081081081081082</v>
      </c>
      <c r="Q2393" s="77" t="s">
        <v>716</v>
      </c>
      <c r="V2393" s="84">
        <v>0.37638888888888888</v>
      </c>
      <c r="W2393" s="85">
        <v>0.53472222222222221</v>
      </c>
      <c r="X2393" s="78">
        <f t="shared" si="176"/>
        <v>0.15833333333333333</v>
      </c>
    </row>
    <row r="2394" spans="1:24" x14ac:dyDescent="0.3">
      <c r="A2394" s="44" t="s">
        <v>13989</v>
      </c>
      <c r="B2394" s="68" t="s">
        <v>13990</v>
      </c>
      <c r="C2394" s="2" t="s">
        <v>1</v>
      </c>
      <c r="D2394" s="2">
        <v>43</v>
      </c>
      <c r="E2394" s="6">
        <v>28203</v>
      </c>
      <c r="F2394" s="7">
        <v>44061.546967592592</v>
      </c>
      <c r="G2394" s="69" t="s">
        <v>4</v>
      </c>
      <c r="H2394" s="68">
        <v>801</v>
      </c>
      <c r="I2394" s="93">
        <f t="shared" si="177"/>
        <v>8.0909090909090917</v>
      </c>
      <c r="J2394" s="93">
        <v>2.7069999999999999</v>
      </c>
      <c r="K2394" s="69">
        <v>99</v>
      </c>
      <c r="L2394" s="68">
        <v>270</v>
      </c>
      <c r="M2394" s="93">
        <f t="shared" si="178"/>
        <v>2.7272727272727271</v>
      </c>
      <c r="N2394" s="93">
        <v>1.6890000000000001</v>
      </c>
      <c r="O2394" s="69">
        <v>99</v>
      </c>
      <c r="P2394" s="191">
        <f t="shared" si="179"/>
        <v>2.9666666666666672</v>
      </c>
      <c r="Q2394" s="77" t="s">
        <v>716</v>
      </c>
      <c r="V2394" s="84">
        <v>0.41111111111111115</v>
      </c>
      <c r="W2394" s="85">
        <v>0.54861111111111105</v>
      </c>
      <c r="X2394" s="78">
        <f t="shared" si="176"/>
        <v>0.1374999999999999</v>
      </c>
    </row>
    <row r="2395" spans="1:24" x14ac:dyDescent="0.3">
      <c r="A2395" s="44" t="s">
        <v>3016</v>
      </c>
      <c r="B2395" s="68" t="s">
        <v>368</v>
      </c>
      <c r="C2395" s="2" t="s">
        <v>1</v>
      </c>
      <c r="D2395" s="2">
        <v>56</v>
      </c>
      <c r="E2395" s="6">
        <v>23564</v>
      </c>
      <c r="F2395" s="7">
        <v>44061.572326388887</v>
      </c>
      <c r="G2395" s="69" t="s">
        <v>4</v>
      </c>
      <c r="H2395" s="68">
        <v>1460</v>
      </c>
      <c r="I2395" s="93">
        <f t="shared" si="177"/>
        <v>14.6</v>
      </c>
      <c r="J2395" s="93">
        <v>4.0599999999999996</v>
      </c>
      <c r="K2395" s="69">
        <v>100</v>
      </c>
      <c r="L2395" s="68">
        <v>369</v>
      </c>
      <c r="M2395" s="93">
        <f t="shared" si="178"/>
        <v>3.69</v>
      </c>
      <c r="N2395" s="93">
        <v>1.802</v>
      </c>
      <c r="O2395" s="69">
        <v>100</v>
      </c>
      <c r="P2395" s="191">
        <f t="shared" si="179"/>
        <v>3.9566395663956637</v>
      </c>
      <c r="Q2395" s="77" t="s">
        <v>716</v>
      </c>
      <c r="V2395" s="84">
        <v>0.43124999999999997</v>
      </c>
      <c r="W2395" s="85">
        <v>0.56944444444444442</v>
      </c>
      <c r="X2395" s="78">
        <f t="shared" si="176"/>
        <v>0.13819444444444445</v>
      </c>
    </row>
    <row r="2396" spans="1:24" x14ac:dyDescent="0.3">
      <c r="A2396" s="44" t="s">
        <v>3522</v>
      </c>
      <c r="B2396" s="68" t="s">
        <v>12</v>
      </c>
      <c r="C2396" s="2" t="s">
        <v>1</v>
      </c>
      <c r="D2396" s="2">
        <v>52</v>
      </c>
      <c r="E2396" s="6">
        <v>24884</v>
      </c>
      <c r="F2396" s="7">
        <v>44061.583032407405</v>
      </c>
      <c r="G2396" s="69" t="s">
        <v>4</v>
      </c>
      <c r="H2396" s="68">
        <v>1266</v>
      </c>
      <c r="I2396" s="93">
        <f t="shared" si="177"/>
        <v>12.787878787878787</v>
      </c>
      <c r="J2396" s="93">
        <v>3.5230000000000001</v>
      </c>
      <c r="K2396" s="69">
        <v>99</v>
      </c>
      <c r="L2396" s="68">
        <v>405</v>
      </c>
      <c r="M2396" s="93">
        <f t="shared" si="178"/>
        <v>4.0909090909090908</v>
      </c>
      <c r="N2396" s="93">
        <v>2.3780000000000001</v>
      </c>
      <c r="O2396" s="69">
        <v>99</v>
      </c>
      <c r="P2396" s="191">
        <f t="shared" si="179"/>
        <v>3.1259259259259258</v>
      </c>
      <c r="Q2396" s="77" t="s">
        <v>716</v>
      </c>
      <c r="V2396" s="84">
        <v>0.4375</v>
      </c>
      <c r="W2396" s="85">
        <v>0.58333333333333337</v>
      </c>
      <c r="X2396" s="78">
        <f t="shared" si="176"/>
        <v>0.14583333333333337</v>
      </c>
    </row>
    <row r="2397" spans="1:24" x14ac:dyDescent="0.3">
      <c r="A2397" s="44" t="s">
        <v>2951</v>
      </c>
      <c r="B2397" s="68" t="s">
        <v>141</v>
      </c>
      <c r="C2397" s="2" t="s">
        <v>1</v>
      </c>
      <c r="D2397" s="2">
        <v>57</v>
      </c>
      <c r="E2397" s="6">
        <v>23124</v>
      </c>
      <c r="F2397" s="7">
        <v>44061.594606481478</v>
      </c>
      <c r="G2397" s="69" t="s">
        <v>4</v>
      </c>
      <c r="H2397" s="68">
        <v>1578</v>
      </c>
      <c r="I2397" s="93">
        <f t="shared" si="177"/>
        <v>15.939393939393939</v>
      </c>
      <c r="J2397" s="93">
        <v>3.3620000000000001</v>
      </c>
      <c r="K2397" s="69">
        <v>99</v>
      </c>
      <c r="L2397" s="68">
        <v>569</v>
      </c>
      <c r="M2397" s="93">
        <f t="shared" si="178"/>
        <v>5.7474747474747474</v>
      </c>
      <c r="N2397" s="93">
        <v>2.3580000000000001</v>
      </c>
      <c r="O2397" s="69">
        <v>99</v>
      </c>
      <c r="P2397" s="191">
        <f t="shared" si="179"/>
        <v>2.7732864674868192</v>
      </c>
      <c r="Q2397" s="77" t="s">
        <v>716</v>
      </c>
      <c r="V2397" s="84">
        <v>0.45</v>
      </c>
      <c r="W2397" s="85">
        <v>0.59722222222222221</v>
      </c>
      <c r="X2397" s="78">
        <f t="shared" si="176"/>
        <v>0.1472222222222222</v>
      </c>
    </row>
    <row r="2398" spans="1:24" x14ac:dyDescent="0.3">
      <c r="A2398" s="44" t="s">
        <v>13991</v>
      </c>
      <c r="B2398" s="68" t="s">
        <v>1481</v>
      </c>
      <c r="C2398" s="2" t="s">
        <v>1</v>
      </c>
      <c r="D2398" s="2">
        <v>44</v>
      </c>
      <c r="E2398" s="6">
        <v>27806</v>
      </c>
      <c r="F2398" s="7">
        <v>44061.606377314813</v>
      </c>
      <c r="G2398" s="69" t="s">
        <v>4</v>
      </c>
      <c r="H2398" s="68">
        <v>1715</v>
      </c>
      <c r="I2398" s="93">
        <f t="shared" si="177"/>
        <v>17.149999999999999</v>
      </c>
      <c r="J2398" s="93">
        <v>4.7910000000000004</v>
      </c>
      <c r="K2398" s="69">
        <v>100</v>
      </c>
      <c r="L2398" s="68">
        <v>325</v>
      </c>
      <c r="M2398" s="93">
        <f t="shared" si="178"/>
        <v>3.25</v>
      </c>
      <c r="N2398" s="93">
        <v>1.956</v>
      </c>
      <c r="O2398" s="69">
        <v>100</v>
      </c>
      <c r="P2398" s="191">
        <f t="shared" si="179"/>
        <v>5.2769230769230768</v>
      </c>
      <c r="Q2398" s="77" t="s">
        <v>716</v>
      </c>
      <c r="V2398" s="84">
        <v>0.4694444444444445</v>
      </c>
      <c r="W2398" s="85">
        <v>0.61111111111111105</v>
      </c>
      <c r="X2398" s="78">
        <f t="shared" si="176"/>
        <v>0.14166666666666655</v>
      </c>
    </row>
    <row r="2399" spans="1:24" x14ac:dyDescent="0.3">
      <c r="A2399" s="44" t="s">
        <v>13992</v>
      </c>
      <c r="B2399" s="68" t="s">
        <v>13993</v>
      </c>
      <c r="C2399" s="2" t="s">
        <v>6</v>
      </c>
      <c r="D2399" s="2">
        <v>37</v>
      </c>
      <c r="E2399" s="6">
        <v>30293</v>
      </c>
      <c r="F2399" s="7">
        <v>44061.628553240742</v>
      </c>
      <c r="G2399" s="69" t="s">
        <v>4</v>
      </c>
      <c r="H2399" s="68">
        <v>785</v>
      </c>
      <c r="I2399" s="93">
        <f t="shared" si="177"/>
        <v>7.9292929292929291</v>
      </c>
      <c r="J2399" s="93">
        <v>2.8860000000000001</v>
      </c>
      <c r="K2399" s="69">
        <v>99</v>
      </c>
      <c r="L2399" s="68">
        <v>337</v>
      </c>
      <c r="M2399" s="93">
        <f t="shared" si="178"/>
        <v>3.404040404040404</v>
      </c>
      <c r="N2399" s="93">
        <v>1.784</v>
      </c>
      <c r="O2399" s="69">
        <v>99</v>
      </c>
      <c r="P2399" s="191">
        <f t="shared" si="179"/>
        <v>2.3293768545994067</v>
      </c>
      <c r="Q2399" s="77" t="s">
        <v>716</v>
      </c>
      <c r="V2399" s="84">
        <v>0.48541666666666666</v>
      </c>
      <c r="W2399" s="85">
        <v>0.63194444444444442</v>
      </c>
      <c r="X2399" s="78">
        <f t="shared" si="176"/>
        <v>0.14652777777777776</v>
      </c>
    </row>
    <row r="2400" spans="1:24" x14ac:dyDescent="0.3">
      <c r="A2400" s="44" t="s">
        <v>13994</v>
      </c>
      <c r="B2400" s="68" t="s">
        <v>1511</v>
      </c>
      <c r="C2400" s="2" t="s">
        <v>1</v>
      </c>
      <c r="D2400" s="2">
        <v>42</v>
      </c>
      <c r="E2400" s="6">
        <v>28661</v>
      </c>
      <c r="F2400" s="7">
        <v>44062.517800925925</v>
      </c>
      <c r="G2400" s="69" t="s">
        <v>4</v>
      </c>
      <c r="H2400" s="68">
        <v>1474</v>
      </c>
      <c r="I2400" s="93">
        <f t="shared" si="177"/>
        <v>14.888888888888889</v>
      </c>
      <c r="J2400" s="93">
        <v>4.1550000000000002</v>
      </c>
      <c r="K2400" s="69">
        <v>99</v>
      </c>
      <c r="L2400" s="68">
        <v>464</v>
      </c>
      <c r="M2400" s="93">
        <f t="shared" si="178"/>
        <v>4.6868686868686869</v>
      </c>
      <c r="N2400" s="93">
        <v>2.1320000000000001</v>
      </c>
      <c r="O2400" s="69">
        <v>99</v>
      </c>
      <c r="P2400" s="191">
        <f t="shared" si="179"/>
        <v>3.1767241379310347</v>
      </c>
      <c r="Q2400" s="77" t="s">
        <v>716</v>
      </c>
      <c r="V2400" s="84">
        <v>0.38541666666666669</v>
      </c>
      <c r="W2400" s="85">
        <v>0.52083333333333337</v>
      </c>
      <c r="X2400" s="78">
        <f t="shared" si="176"/>
        <v>0.13541666666666669</v>
      </c>
    </row>
    <row r="2401" spans="1:24" x14ac:dyDescent="0.3">
      <c r="A2401" s="44" t="s">
        <v>13995</v>
      </c>
      <c r="B2401" s="68" t="s">
        <v>13996</v>
      </c>
      <c r="C2401" s="2" t="s">
        <v>1</v>
      </c>
      <c r="D2401" s="2">
        <v>74</v>
      </c>
      <c r="E2401" s="6">
        <v>16904</v>
      </c>
      <c r="F2401" s="7">
        <v>44062.528587962966</v>
      </c>
      <c r="G2401" s="69" t="s">
        <v>4</v>
      </c>
      <c r="H2401" s="68">
        <v>1620</v>
      </c>
      <c r="I2401" s="93">
        <f t="shared" si="177"/>
        <v>16.363636363636363</v>
      </c>
      <c r="J2401" s="93">
        <v>4.51</v>
      </c>
      <c r="K2401" s="69">
        <v>99</v>
      </c>
      <c r="L2401" s="68">
        <v>583</v>
      </c>
      <c r="M2401" s="93">
        <f t="shared" si="178"/>
        <v>5.8888888888888893</v>
      </c>
      <c r="N2401" s="93">
        <v>2.85</v>
      </c>
      <c r="O2401" s="69">
        <v>99</v>
      </c>
      <c r="P2401" s="191">
        <f t="shared" si="179"/>
        <v>2.7787307032590047</v>
      </c>
      <c r="Q2401" s="77" t="s">
        <v>716</v>
      </c>
      <c r="V2401" s="84">
        <v>0.37083333333333335</v>
      </c>
      <c r="W2401" s="85">
        <v>0.53125</v>
      </c>
      <c r="X2401" s="78">
        <f t="shared" si="176"/>
        <v>0.16041666666666665</v>
      </c>
    </row>
    <row r="2402" spans="1:24" x14ac:dyDescent="0.3">
      <c r="A2402" s="44" t="s">
        <v>13997</v>
      </c>
      <c r="B2402" s="68" t="s">
        <v>1592</v>
      </c>
      <c r="C2402" s="2" t="s">
        <v>1</v>
      </c>
      <c r="D2402" s="2">
        <v>53</v>
      </c>
      <c r="E2402" s="6">
        <v>24677</v>
      </c>
      <c r="F2402" s="7">
        <v>44062.543981481482</v>
      </c>
      <c r="G2402" s="69" t="s">
        <v>4</v>
      </c>
      <c r="H2402" s="68">
        <v>1248</v>
      </c>
      <c r="I2402" s="93">
        <f t="shared" si="177"/>
        <v>12.48</v>
      </c>
      <c r="J2402" s="93">
        <v>3.4860000000000002</v>
      </c>
      <c r="K2402" s="69">
        <v>100</v>
      </c>
      <c r="L2402" s="68">
        <v>252</v>
      </c>
      <c r="M2402" s="93">
        <f t="shared" si="178"/>
        <v>2.52</v>
      </c>
      <c r="N2402" s="93">
        <v>1.7609999999999999</v>
      </c>
      <c r="O2402" s="69">
        <v>100</v>
      </c>
      <c r="P2402" s="191">
        <f t="shared" si="179"/>
        <v>4.9523809523809526</v>
      </c>
      <c r="Q2402" s="77" t="s">
        <v>716</v>
      </c>
      <c r="V2402" s="84">
        <v>0.40347222222222223</v>
      </c>
      <c r="W2402" s="85">
        <v>0.54513888888888895</v>
      </c>
      <c r="X2402" s="78">
        <f t="shared" si="176"/>
        <v>0.14166666666666672</v>
      </c>
    </row>
    <row r="2403" spans="1:24" x14ac:dyDescent="0.3">
      <c r="A2403" s="44" t="s">
        <v>13998</v>
      </c>
      <c r="B2403" s="68" t="s">
        <v>1053</v>
      </c>
      <c r="C2403" s="2" t="s">
        <v>1</v>
      </c>
      <c r="D2403" s="2">
        <v>72</v>
      </c>
      <c r="E2403" s="6">
        <v>17602</v>
      </c>
      <c r="F2403" s="7">
        <v>44062.56827546296</v>
      </c>
      <c r="G2403" s="69" t="s">
        <v>4</v>
      </c>
      <c r="H2403" s="68">
        <v>1542</v>
      </c>
      <c r="I2403" s="93">
        <f t="shared" si="177"/>
        <v>15.575757575757576</v>
      </c>
      <c r="J2403" s="93">
        <v>4.1749999999999998</v>
      </c>
      <c r="K2403" s="69">
        <v>99</v>
      </c>
      <c r="L2403" s="68">
        <v>500</v>
      </c>
      <c r="M2403" s="93">
        <f t="shared" si="178"/>
        <v>5.0505050505050502</v>
      </c>
      <c r="N2403" s="93">
        <v>2.242</v>
      </c>
      <c r="O2403" s="69">
        <v>99</v>
      </c>
      <c r="P2403" s="191">
        <f t="shared" si="179"/>
        <v>3.0840000000000001</v>
      </c>
      <c r="Q2403" s="77" t="s">
        <v>716</v>
      </c>
      <c r="V2403" s="84">
        <v>0.40833333333333338</v>
      </c>
      <c r="W2403" s="85">
        <v>0.56944444444444442</v>
      </c>
      <c r="X2403" s="78">
        <f t="shared" si="176"/>
        <v>0.16111111111111104</v>
      </c>
    </row>
    <row r="2404" spans="1:24" x14ac:dyDescent="0.3">
      <c r="A2404" s="44" t="s">
        <v>13999</v>
      </c>
      <c r="B2404" s="68" t="s">
        <v>8230</v>
      </c>
      <c r="C2404" s="2" t="s">
        <v>1</v>
      </c>
      <c r="D2404" s="2">
        <v>61</v>
      </c>
      <c r="E2404" s="6">
        <v>21473</v>
      </c>
      <c r="F2404" s="7">
        <v>44062.588923611111</v>
      </c>
      <c r="G2404" s="69" t="s">
        <v>4</v>
      </c>
      <c r="H2404" s="68">
        <v>1493</v>
      </c>
      <c r="I2404" s="93">
        <f t="shared" si="177"/>
        <v>15.080808080808081</v>
      </c>
      <c r="J2404" s="93">
        <v>3.8620000000000001</v>
      </c>
      <c r="K2404" s="69">
        <v>99</v>
      </c>
      <c r="L2404" s="68">
        <v>290</v>
      </c>
      <c r="M2404" s="93">
        <f t="shared" si="178"/>
        <v>2.9292929292929295</v>
      </c>
      <c r="N2404" s="93">
        <v>1.4019999999999999</v>
      </c>
      <c r="O2404" s="69">
        <v>99</v>
      </c>
      <c r="P2404" s="191">
        <f t="shared" si="179"/>
        <v>5.1482758620689655</v>
      </c>
      <c r="Q2404" s="77" t="s">
        <v>716</v>
      </c>
      <c r="V2404" s="84">
        <v>0.4152777777777778</v>
      </c>
      <c r="W2404" s="85">
        <v>0.59027777777777779</v>
      </c>
      <c r="X2404" s="78">
        <f t="shared" si="176"/>
        <v>0.17499999999999999</v>
      </c>
    </row>
    <row r="2405" spans="1:24" x14ac:dyDescent="0.3">
      <c r="A2405" s="44" t="s">
        <v>14000</v>
      </c>
      <c r="B2405" s="68" t="s">
        <v>47</v>
      </c>
      <c r="C2405" s="2" t="s">
        <v>1</v>
      </c>
      <c r="D2405" s="2">
        <v>49</v>
      </c>
      <c r="E2405" s="6">
        <v>26165</v>
      </c>
      <c r="F2405" s="7">
        <v>44062.600636574076</v>
      </c>
      <c r="G2405" s="69" t="s">
        <v>4</v>
      </c>
      <c r="H2405" s="68">
        <v>1263</v>
      </c>
      <c r="I2405" s="93">
        <f t="shared" si="177"/>
        <v>12.757575757575758</v>
      </c>
      <c r="J2405" s="93">
        <v>3.9180000000000001</v>
      </c>
      <c r="K2405" s="69">
        <v>99</v>
      </c>
      <c r="L2405" s="68">
        <v>373</v>
      </c>
      <c r="M2405" s="93">
        <f t="shared" si="178"/>
        <v>3.7676767676767677</v>
      </c>
      <c r="N2405" s="93">
        <v>1.8120000000000001</v>
      </c>
      <c r="O2405" s="69">
        <v>99</v>
      </c>
      <c r="P2405" s="191">
        <f t="shared" si="179"/>
        <v>3.3860589812332438</v>
      </c>
      <c r="Q2405" s="77" t="s">
        <v>716</v>
      </c>
      <c r="V2405" s="84">
        <v>0.42083333333333334</v>
      </c>
      <c r="W2405" s="85">
        <v>0.60416666666666663</v>
      </c>
      <c r="X2405" s="78">
        <f t="shared" si="176"/>
        <v>0.18333333333333329</v>
      </c>
    </row>
    <row r="2406" spans="1:24" x14ac:dyDescent="0.3">
      <c r="A2406" s="44" t="s">
        <v>5087</v>
      </c>
      <c r="B2406" s="68" t="s">
        <v>5088</v>
      </c>
      <c r="C2406" s="2" t="s">
        <v>6</v>
      </c>
      <c r="D2406" s="2">
        <v>76</v>
      </c>
      <c r="E2406" s="6">
        <v>16096</v>
      </c>
      <c r="F2406" s="7">
        <v>44062.610833333332</v>
      </c>
      <c r="G2406" s="69" t="s">
        <v>4</v>
      </c>
      <c r="H2406" s="68">
        <v>1765</v>
      </c>
      <c r="I2406" s="93">
        <f t="shared" si="177"/>
        <v>17.649999999999999</v>
      </c>
      <c r="J2406" s="93">
        <v>4.274</v>
      </c>
      <c r="K2406" s="69">
        <v>100</v>
      </c>
      <c r="L2406" s="68">
        <v>356</v>
      </c>
      <c r="M2406" s="93">
        <f t="shared" si="178"/>
        <v>3.56</v>
      </c>
      <c r="N2406" s="93">
        <v>2.0609999999999999</v>
      </c>
      <c r="O2406" s="69">
        <v>100</v>
      </c>
      <c r="P2406" s="191">
        <f t="shared" si="179"/>
        <v>4.9578651685393256</v>
      </c>
      <c r="Q2406" s="77" t="s">
        <v>716</v>
      </c>
      <c r="V2406" s="84">
        <v>0.44791666666666669</v>
      </c>
      <c r="W2406" s="85">
        <v>0.61458333333333337</v>
      </c>
      <c r="X2406" s="78">
        <f t="shared" si="176"/>
        <v>0.16666666666666669</v>
      </c>
    </row>
    <row r="2407" spans="1:24" x14ac:dyDescent="0.3">
      <c r="A2407" s="44" t="s">
        <v>14001</v>
      </c>
      <c r="B2407" s="68" t="s">
        <v>8496</v>
      </c>
      <c r="C2407" s="2" t="s">
        <v>1</v>
      </c>
      <c r="D2407" s="2">
        <v>57</v>
      </c>
      <c r="E2407" s="6">
        <v>22983</v>
      </c>
      <c r="F2407" s="7">
        <v>44062.624490740738</v>
      </c>
      <c r="G2407" s="69" t="s">
        <v>4</v>
      </c>
      <c r="H2407" s="68">
        <v>1866</v>
      </c>
      <c r="I2407" s="93">
        <f t="shared" si="177"/>
        <v>18.848484848484848</v>
      </c>
      <c r="J2407" s="93">
        <v>4.26</v>
      </c>
      <c r="K2407" s="69">
        <v>99</v>
      </c>
      <c r="L2407" s="68">
        <v>350</v>
      </c>
      <c r="M2407" s="93">
        <f t="shared" si="178"/>
        <v>3.5353535353535355</v>
      </c>
      <c r="N2407" s="93">
        <v>1.82</v>
      </c>
      <c r="O2407" s="69">
        <v>99</v>
      </c>
      <c r="P2407" s="191">
        <f t="shared" si="179"/>
        <v>5.331428571428571</v>
      </c>
      <c r="Q2407" s="77" t="s">
        <v>716</v>
      </c>
      <c r="V2407" s="84">
        <v>0.45555555555555555</v>
      </c>
      <c r="W2407" s="85">
        <v>0.625</v>
      </c>
      <c r="X2407" s="78">
        <f t="shared" si="176"/>
        <v>0.16944444444444445</v>
      </c>
    </row>
    <row r="2408" spans="1:24" x14ac:dyDescent="0.3">
      <c r="A2408" s="44" t="s">
        <v>3070</v>
      </c>
      <c r="B2408" s="68" t="s">
        <v>544</v>
      </c>
      <c r="C2408" s="2" t="s">
        <v>1</v>
      </c>
      <c r="D2408" s="2">
        <v>60</v>
      </c>
      <c r="E2408" s="6">
        <v>22046</v>
      </c>
      <c r="F2408" s="7">
        <v>44062.638726851852</v>
      </c>
      <c r="G2408" s="69" t="s">
        <v>4</v>
      </c>
      <c r="H2408" s="68">
        <v>1572</v>
      </c>
      <c r="I2408" s="93">
        <f t="shared" si="177"/>
        <v>15.878787878787879</v>
      </c>
      <c r="J2408" s="93">
        <v>4.3310000000000004</v>
      </c>
      <c r="K2408" s="69">
        <v>99</v>
      </c>
      <c r="L2408" s="68">
        <v>296</v>
      </c>
      <c r="M2408" s="93">
        <f t="shared" si="178"/>
        <v>2.9898989898989901</v>
      </c>
      <c r="N2408" s="93">
        <v>1.8540000000000001</v>
      </c>
      <c r="O2408" s="69">
        <v>99</v>
      </c>
      <c r="P2408" s="191">
        <f t="shared" si="179"/>
        <v>5.3108108108108105</v>
      </c>
      <c r="Q2408" s="77" t="s">
        <v>716</v>
      </c>
      <c r="V2408" s="84">
        <v>0.47361111111111115</v>
      </c>
      <c r="W2408" s="85">
        <v>0.63888888888888895</v>
      </c>
      <c r="X2408" s="78">
        <f t="shared" si="176"/>
        <v>0.1652777777777778</v>
      </c>
    </row>
    <row r="2409" spans="1:24" x14ac:dyDescent="0.3">
      <c r="A2409" s="44" t="s">
        <v>14002</v>
      </c>
      <c r="B2409" s="68" t="s">
        <v>8235</v>
      </c>
      <c r="C2409" s="2" t="s">
        <v>1</v>
      </c>
      <c r="D2409" s="2">
        <v>47</v>
      </c>
      <c r="E2409" s="6">
        <v>26634</v>
      </c>
      <c r="F2409" s="7">
        <v>44062.648472222223</v>
      </c>
      <c r="G2409" s="69" t="s">
        <v>4</v>
      </c>
      <c r="H2409" s="68">
        <v>1276</v>
      </c>
      <c r="I2409" s="93">
        <f t="shared" si="177"/>
        <v>12.888888888888889</v>
      </c>
      <c r="J2409" s="93">
        <v>3.7440000000000002</v>
      </c>
      <c r="K2409" s="69">
        <v>99</v>
      </c>
      <c r="L2409" s="68">
        <v>322</v>
      </c>
      <c r="M2409" s="93">
        <f t="shared" si="178"/>
        <v>3.2525252525252526</v>
      </c>
      <c r="N2409" s="93">
        <v>1.8480000000000001</v>
      </c>
      <c r="O2409" s="69">
        <v>99</v>
      </c>
      <c r="P2409" s="191">
        <f t="shared" si="179"/>
        <v>3.9627329192546585</v>
      </c>
      <c r="Q2409" s="77" t="s">
        <v>716</v>
      </c>
      <c r="V2409" s="84">
        <v>0.48888888888888887</v>
      </c>
      <c r="W2409" s="85">
        <v>0.64930555555555558</v>
      </c>
      <c r="X2409" s="78">
        <f t="shared" si="176"/>
        <v>0.16041666666666671</v>
      </c>
    </row>
    <row r="2410" spans="1:24" x14ac:dyDescent="0.3">
      <c r="A2410" s="44" t="s">
        <v>14003</v>
      </c>
      <c r="B2410" s="68" t="s">
        <v>14004</v>
      </c>
      <c r="C2410" s="2" t="s">
        <v>6</v>
      </c>
      <c r="D2410" s="2">
        <v>70</v>
      </c>
      <c r="E2410" s="6">
        <v>18338</v>
      </c>
      <c r="F2410" s="7">
        <v>44062.708298611113</v>
      </c>
      <c r="G2410" s="69" t="s">
        <v>4</v>
      </c>
      <c r="H2410" s="68">
        <v>998</v>
      </c>
      <c r="I2410" s="93">
        <f t="shared" si="177"/>
        <v>9.98</v>
      </c>
      <c r="J2410" s="93">
        <v>3.742</v>
      </c>
      <c r="K2410" s="69">
        <v>100</v>
      </c>
      <c r="L2410" s="68">
        <v>426</v>
      </c>
      <c r="M2410" s="93">
        <f t="shared" si="178"/>
        <v>4.26</v>
      </c>
      <c r="N2410" s="93">
        <v>2.0430000000000001</v>
      </c>
      <c r="O2410" s="69">
        <v>100</v>
      </c>
      <c r="P2410" s="191">
        <f t="shared" si="179"/>
        <v>2.342723004694836</v>
      </c>
      <c r="Q2410" s="77" t="s">
        <v>716</v>
      </c>
      <c r="V2410" s="84">
        <v>0.54791666666666672</v>
      </c>
      <c r="W2410" s="85">
        <v>0.70833333333333337</v>
      </c>
      <c r="X2410" s="78">
        <f t="shared" si="176"/>
        <v>0.16041666666666665</v>
      </c>
    </row>
    <row r="2411" spans="1:24" x14ac:dyDescent="0.3">
      <c r="A2411" s="44" t="s">
        <v>14005</v>
      </c>
      <c r="B2411" s="68" t="s">
        <v>177</v>
      </c>
      <c r="C2411" s="2" t="s">
        <v>1</v>
      </c>
      <c r="D2411" s="2">
        <v>51</v>
      </c>
      <c r="E2411" s="6">
        <v>25336</v>
      </c>
      <c r="F2411" s="7">
        <v>44063.524571759262</v>
      </c>
      <c r="G2411" s="69" t="s">
        <v>4</v>
      </c>
      <c r="H2411" s="68">
        <v>1352</v>
      </c>
      <c r="I2411" s="93">
        <f t="shared" si="177"/>
        <v>13.52</v>
      </c>
      <c r="J2411" s="93">
        <v>3.9529999999999998</v>
      </c>
      <c r="K2411" s="69">
        <v>100</v>
      </c>
      <c r="L2411" s="68">
        <v>434</v>
      </c>
      <c r="M2411" s="93">
        <f t="shared" si="178"/>
        <v>4.34</v>
      </c>
      <c r="N2411" s="93">
        <v>2.1</v>
      </c>
      <c r="O2411" s="69">
        <v>100</v>
      </c>
      <c r="P2411" s="191">
        <f t="shared" si="179"/>
        <v>3.1152073732718892</v>
      </c>
      <c r="Q2411" s="77" t="s">
        <v>716</v>
      </c>
      <c r="V2411" s="84">
        <v>0.39444444444444443</v>
      </c>
      <c r="W2411" s="85">
        <v>0.52430555555555558</v>
      </c>
      <c r="X2411" s="78">
        <f t="shared" si="176"/>
        <v>0.12986111111111115</v>
      </c>
    </row>
    <row r="2412" spans="1:24" x14ac:dyDescent="0.3">
      <c r="A2412" s="44" t="s">
        <v>14006</v>
      </c>
      <c r="B2412" s="68" t="s">
        <v>77</v>
      </c>
      <c r="C2412" s="2" t="s">
        <v>1</v>
      </c>
      <c r="D2412" s="2">
        <v>47</v>
      </c>
      <c r="E2412" s="6">
        <v>26812</v>
      </c>
      <c r="F2412" s="7">
        <v>44063.535879629628</v>
      </c>
      <c r="G2412" s="69" t="s">
        <v>4</v>
      </c>
      <c r="H2412" s="68">
        <v>1252</v>
      </c>
      <c r="I2412" s="93">
        <f t="shared" si="177"/>
        <v>12.646464646464647</v>
      </c>
      <c r="J2412" s="93">
        <v>3.7370000000000001</v>
      </c>
      <c r="K2412" s="69">
        <v>99</v>
      </c>
      <c r="L2412" s="68">
        <v>319</v>
      </c>
      <c r="M2412" s="93">
        <f t="shared" si="178"/>
        <v>3.2222222222222223</v>
      </c>
      <c r="N2412" s="93">
        <v>1.877</v>
      </c>
      <c r="O2412" s="69">
        <v>99</v>
      </c>
      <c r="P2412" s="191">
        <f t="shared" si="179"/>
        <v>3.9247648902821317</v>
      </c>
      <c r="Q2412" s="77" t="s">
        <v>716</v>
      </c>
      <c r="V2412" s="84">
        <v>0.37222222222222223</v>
      </c>
      <c r="W2412" s="85">
        <v>0.53819444444444442</v>
      </c>
      <c r="X2412" s="78">
        <f t="shared" si="176"/>
        <v>0.16597222222222219</v>
      </c>
    </row>
    <row r="2413" spans="1:24" x14ac:dyDescent="0.3">
      <c r="A2413" s="44" t="s">
        <v>14007</v>
      </c>
      <c r="B2413" s="68" t="s">
        <v>435</v>
      </c>
      <c r="C2413" s="2" t="s">
        <v>1</v>
      </c>
      <c r="D2413" s="2">
        <v>69</v>
      </c>
      <c r="E2413" s="6">
        <v>18808</v>
      </c>
      <c r="F2413" s="7">
        <v>44063.546932870369</v>
      </c>
      <c r="G2413" s="69" t="s">
        <v>4</v>
      </c>
      <c r="H2413" s="68">
        <v>1402</v>
      </c>
      <c r="I2413" s="93">
        <f t="shared" si="177"/>
        <v>14.161616161616161</v>
      </c>
      <c r="J2413" s="93">
        <v>4.0979999999999999</v>
      </c>
      <c r="K2413" s="69">
        <v>99</v>
      </c>
      <c r="L2413" s="68">
        <v>461</v>
      </c>
      <c r="M2413" s="93">
        <f t="shared" si="178"/>
        <v>4.6565656565656566</v>
      </c>
      <c r="N2413" s="93">
        <v>2.3220000000000001</v>
      </c>
      <c r="O2413" s="69">
        <v>99</v>
      </c>
      <c r="P2413" s="191">
        <f t="shared" si="179"/>
        <v>3.0412147505422991</v>
      </c>
      <c r="Q2413" s="77" t="s">
        <v>716</v>
      </c>
      <c r="V2413" s="84">
        <v>0.40069444444444446</v>
      </c>
      <c r="W2413" s="85">
        <v>0.54861111111111105</v>
      </c>
      <c r="X2413" s="78">
        <f t="shared" si="176"/>
        <v>0.14791666666666659</v>
      </c>
    </row>
    <row r="2414" spans="1:24" x14ac:dyDescent="0.3">
      <c r="A2414" s="44" t="s">
        <v>14008</v>
      </c>
      <c r="B2414" s="68" t="s">
        <v>36</v>
      </c>
      <c r="C2414" s="2" t="s">
        <v>1</v>
      </c>
      <c r="D2414" s="2">
        <v>61</v>
      </c>
      <c r="E2414" s="6">
        <v>21606</v>
      </c>
      <c r="F2414" s="7">
        <v>44063.557222222225</v>
      </c>
      <c r="G2414" s="69" t="s">
        <v>4</v>
      </c>
      <c r="H2414" s="68">
        <v>1992</v>
      </c>
      <c r="I2414" s="93">
        <f t="shared" si="177"/>
        <v>19.920000000000002</v>
      </c>
      <c r="J2414" s="93">
        <v>4.4370000000000003</v>
      </c>
      <c r="K2414" s="69">
        <v>100</v>
      </c>
      <c r="L2414" s="68">
        <v>321</v>
      </c>
      <c r="M2414" s="93">
        <f t="shared" si="178"/>
        <v>3.21</v>
      </c>
      <c r="N2414" s="93">
        <v>1.635</v>
      </c>
      <c r="O2414" s="69">
        <v>100</v>
      </c>
      <c r="P2414" s="191">
        <f t="shared" si="179"/>
        <v>6.2056074766355147</v>
      </c>
      <c r="Q2414" s="77" t="s">
        <v>716</v>
      </c>
      <c r="V2414" s="84">
        <v>0.40902777777777777</v>
      </c>
      <c r="W2414" s="85">
        <v>0.55902777777777779</v>
      </c>
      <c r="X2414" s="78">
        <f t="shared" si="176"/>
        <v>0.15000000000000002</v>
      </c>
    </row>
    <row r="2415" spans="1:24" x14ac:dyDescent="0.3">
      <c r="A2415" s="44" t="s">
        <v>14009</v>
      </c>
      <c r="B2415" s="68" t="s">
        <v>6529</v>
      </c>
      <c r="C2415" s="2" t="s">
        <v>1</v>
      </c>
      <c r="D2415" s="2">
        <v>46</v>
      </c>
      <c r="E2415" s="6">
        <v>27101</v>
      </c>
      <c r="F2415" s="7">
        <v>44063.578518518516</v>
      </c>
      <c r="G2415" s="69" t="s">
        <v>4</v>
      </c>
      <c r="H2415" s="68">
        <v>1611</v>
      </c>
      <c r="I2415" s="93">
        <f t="shared" si="177"/>
        <v>16.272727272727273</v>
      </c>
      <c r="J2415" s="93">
        <v>4.4939999999999998</v>
      </c>
      <c r="K2415" s="69">
        <v>99</v>
      </c>
      <c r="L2415" s="68">
        <v>364</v>
      </c>
      <c r="M2415" s="93">
        <f t="shared" si="178"/>
        <v>3.6767676767676769</v>
      </c>
      <c r="N2415" s="93">
        <v>2.0640000000000001</v>
      </c>
      <c r="O2415" s="69">
        <v>99</v>
      </c>
      <c r="P2415" s="191">
        <f t="shared" si="179"/>
        <v>4.4258241758241761</v>
      </c>
      <c r="Q2415" s="77" t="s">
        <v>716</v>
      </c>
      <c r="V2415" s="84">
        <v>0.41597222222222219</v>
      </c>
      <c r="W2415" s="85">
        <v>0.57986111111111105</v>
      </c>
      <c r="X2415" s="78">
        <f t="shared" si="176"/>
        <v>0.16388888888888886</v>
      </c>
    </row>
    <row r="2416" spans="1:24" x14ac:dyDescent="0.3">
      <c r="A2416" s="44" t="s">
        <v>14010</v>
      </c>
      <c r="B2416" s="68" t="s">
        <v>6940</v>
      </c>
      <c r="C2416" s="2" t="s">
        <v>6</v>
      </c>
      <c r="D2416" s="2">
        <v>55</v>
      </c>
      <c r="E2416" s="6">
        <v>23931</v>
      </c>
      <c r="F2416" s="7">
        <v>44063.588993055557</v>
      </c>
      <c r="G2416" s="69" t="s">
        <v>4</v>
      </c>
      <c r="H2416" s="68">
        <v>1237</v>
      </c>
      <c r="I2416" s="93">
        <f t="shared" si="177"/>
        <v>12.37</v>
      </c>
      <c r="J2416" s="93">
        <v>3.5840000000000001</v>
      </c>
      <c r="K2416" s="69">
        <v>100</v>
      </c>
      <c r="L2416" s="68">
        <v>331</v>
      </c>
      <c r="M2416" s="93">
        <f t="shared" si="178"/>
        <v>3.31</v>
      </c>
      <c r="N2416" s="93">
        <v>1.9730000000000001</v>
      </c>
      <c r="O2416" s="69">
        <v>100</v>
      </c>
      <c r="P2416" s="191">
        <f t="shared" si="179"/>
        <v>3.7371601208459211</v>
      </c>
      <c r="Q2416" s="77" t="s">
        <v>716</v>
      </c>
      <c r="V2416" s="84">
        <v>0.42708333333333331</v>
      </c>
      <c r="W2416" s="85">
        <v>0.59027777777777779</v>
      </c>
      <c r="X2416" s="78">
        <f t="shared" si="176"/>
        <v>0.16319444444444448</v>
      </c>
    </row>
    <row r="2417" spans="1:24" x14ac:dyDescent="0.3">
      <c r="A2417" s="44" t="s">
        <v>3427</v>
      </c>
      <c r="B2417" s="68" t="s">
        <v>1915</v>
      </c>
      <c r="C2417" s="2" t="s">
        <v>1</v>
      </c>
      <c r="D2417" s="2">
        <v>50</v>
      </c>
      <c r="E2417" s="6">
        <v>25725</v>
      </c>
      <c r="F2417" s="7">
        <v>44063.603912037041</v>
      </c>
      <c r="G2417" s="69" t="s">
        <v>4</v>
      </c>
      <c r="H2417" s="68">
        <v>2357</v>
      </c>
      <c r="I2417" s="93">
        <f t="shared" si="177"/>
        <v>23.57</v>
      </c>
      <c r="J2417" s="93">
        <v>5.7039999999999997</v>
      </c>
      <c r="K2417" s="69">
        <v>100</v>
      </c>
      <c r="L2417" s="68">
        <v>337</v>
      </c>
      <c r="M2417" s="93">
        <f t="shared" si="178"/>
        <v>3.37</v>
      </c>
      <c r="N2417" s="93">
        <v>1.75</v>
      </c>
      <c r="O2417" s="69">
        <v>100</v>
      </c>
      <c r="P2417" s="191">
        <f t="shared" si="179"/>
        <v>6.9940652818991094</v>
      </c>
      <c r="Q2417" s="77" t="s">
        <v>716</v>
      </c>
      <c r="V2417" s="84">
        <v>0.45347222222222222</v>
      </c>
      <c r="W2417" s="85">
        <v>0.60416666666666663</v>
      </c>
      <c r="X2417" s="78">
        <f t="shared" si="176"/>
        <v>0.15069444444444441</v>
      </c>
    </row>
    <row r="2418" spans="1:24" x14ac:dyDescent="0.3">
      <c r="A2418" s="44" t="s">
        <v>14011</v>
      </c>
      <c r="B2418" s="68" t="s">
        <v>7886</v>
      </c>
      <c r="C2418" s="2" t="s">
        <v>1</v>
      </c>
      <c r="D2418" s="2">
        <v>41</v>
      </c>
      <c r="E2418" s="6">
        <v>28998</v>
      </c>
      <c r="F2418" s="7">
        <v>44063.615891203706</v>
      </c>
      <c r="G2418" s="69" t="s">
        <v>4</v>
      </c>
      <c r="H2418" s="68">
        <v>951</v>
      </c>
      <c r="I2418" s="93">
        <f t="shared" si="177"/>
        <v>9.51</v>
      </c>
      <c r="J2418" s="93">
        <v>3.18</v>
      </c>
      <c r="K2418" s="69">
        <v>100</v>
      </c>
      <c r="L2418" s="68">
        <v>254</v>
      </c>
      <c r="M2418" s="93">
        <f t="shared" si="178"/>
        <v>2.54</v>
      </c>
      <c r="N2418" s="93">
        <v>1.54</v>
      </c>
      <c r="O2418" s="69">
        <v>100</v>
      </c>
      <c r="P2418" s="191">
        <f t="shared" si="179"/>
        <v>3.7440944881889764</v>
      </c>
      <c r="Q2418" s="77" t="s">
        <v>716</v>
      </c>
      <c r="V2418" s="84">
        <v>0.46736111111111112</v>
      </c>
      <c r="W2418" s="85">
        <v>0.61805555555555558</v>
      </c>
      <c r="X2418" s="78">
        <f t="shared" si="176"/>
        <v>0.15069444444444446</v>
      </c>
    </row>
    <row r="2419" spans="1:24" x14ac:dyDescent="0.3">
      <c r="A2419" s="44" t="s">
        <v>14012</v>
      </c>
      <c r="B2419" s="68" t="s">
        <v>14013</v>
      </c>
      <c r="C2419" s="2" t="s">
        <v>6</v>
      </c>
      <c r="D2419" s="2">
        <v>71</v>
      </c>
      <c r="E2419" s="6">
        <v>18069</v>
      </c>
      <c r="F2419" s="7">
        <v>44063.62835648148</v>
      </c>
      <c r="G2419" s="69" t="s">
        <v>4</v>
      </c>
      <c r="H2419" s="68">
        <v>1701</v>
      </c>
      <c r="I2419" s="93">
        <f t="shared" si="177"/>
        <v>17.010000000000002</v>
      </c>
      <c r="J2419" s="93">
        <v>4.1230000000000002</v>
      </c>
      <c r="K2419" s="69">
        <v>100</v>
      </c>
      <c r="L2419" s="68">
        <v>499</v>
      </c>
      <c r="M2419" s="93">
        <f t="shared" si="178"/>
        <v>4.99</v>
      </c>
      <c r="N2419" s="93">
        <v>2.427</v>
      </c>
      <c r="O2419" s="69">
        <v>100</v>
      </c>
      <c r="P2419" s="191">
        <f t="shared" si="179"/>
        <v>3.408817635270541</v>
      </c>
      <c r="Q2419" s="77" t="s">
        <v>716</v>
      </c>
      <c r="V2419" s="84">
        <v>0.47638888888888892</v>
      </c>
      <c r="W2419" s="85">
        <v>0.63194444444444442</v>
      </c>
      <c r="X2419" s="78">
        <f t="shared" si="176"/>
        <v>0.1555555555555555</v>
      </c>
    </row>
    <row r="2420" spans="1:24" x14ac:dyDescent="0.3">
      <c r="A2420" s="44" t="s">
        <v>14014</v>
      </c>
      <c r="B2420" s="68" t="s">
        <v>14015</v>
      </c>
      <c r="C2420" s="2" t="s">
        <v>6</v>
      </c>
      <c r="D2420" s="2">
        <v>55</v>
      </c>
      <c r="E2420" s="6">
        <v>23629</v>
      </c>
      <c r="F2420" s="7">
        <v>44063.640428240738</v>
      </c>
      <c r="G2420" s="69" t="s">
        <v>4</v>
      </c>
      <c r="H2420" s="68">
        <v>1008</v>
      </c>
      <c r="I2420" s="93">
        <f t="shared" si="177"/>
        <v>10.08</v>
      </c>
      <c r="J2420" s="93">
        <v>3.0209999999999999</v>
      </c>
      <c r="K2420" s="69">
        <v>100</v>
      </c>
      <c r="L2420" s="68">
        <v>341</v>
      </c>
      <c r="M2420" s="93">
        <f t="shared" si="178"/>
        <v>3.41</v>
      </c>
      <c r="N2420" s="93">
        <v>1.615</v>
      </c>
      <c r="O2420" s="69">
        <v>100</v>
      </c>
      <c r="P2420" s="191">
        <f t="shared" si="179"/>
        <v>2.9560117302052786</v>
      </c>
      <c r="Q2420" s="77" t="s">
        <v>716</v>
      </c>
      <c r="V2420" s="84">
        <v>0.48194444444444445</v>
      </c>
      <c r="W2420" s="85">
        <v>0.64236111111111105</v>
      </c>
      <c r="X2420" s="78">
        <f t="shared" ref="X2420:X2483" si="180">W2420-V2420</f>
        <v>0.1604166666666666</v>
      </c>
    </row>
    <row r="2421" spans="1:24" x14ac:dyDescent="0.3">
      <c r="A2421" s="44" t="s">
        <v>14016</v>
      </c>
      <c r="B2421" s="68" t="s">
        <v>14017</v>
      </c>
      <c r="C2421" s="2" t="s">
        <v>1</v>
      </c>
      <c r="D2421" s="2">
        <v>48</v>
      </c>
      <c r="E2421" s="6">
        <v>26350</v>
      </c>
      <c r="F2421" s="7">
        <v>44063.677199074074</v>
      </c>
      <c r="G2421" s="69" t="s">
        <v>4</v>
      </c>
      <c r="H2421" s="68">
        <v>1432</v>
      </c>
      <c r="I2421" s="93">
        <f t="shared" si="177"/>
        <v>14.32</v>
      </c>
      <c r="J2421" s="93">
        <v>4.01</v>
      </c>
      <c r="K2421" s="69">
        <v>100</v>
      </c>
      <c r="L2421" s="68">
        <v>486</v>
      </c>
      <c r="M2421" s="93">
        <f t="shared" si="178"/>
        <v>4.8600000000000003</v>
      </c>
      <c r="N2421" s="93">
        <v>2.7120000000000002</v>
      </c>
      <c r="O2421" s="69">
        <v>100</v>
      </c>
      <c r="P2421" s="191">
        <f t="shared" si="179"/>
        <v>2.9465020576131686</v>
      </c>
      <c r="Q2421" s="77" t="s">
        <v>716</v>
      </c>
      <c r="V2421" s="84">
        <v>0.53194444444444444</v>
      </c>
      <c r="W2421" s="85">
        <v>0.68055555555555547</v>
      </c>
      <c r="X2421" s="78">
        <f t="shared" si="180"/>
        <v>0.14861111111111103</v>
      </c>
    </row>
    <row r="2422" spans="1:24" x14ac:dyDescent="0.3">
      <c r="A2422" s="44" t="s">
        <v>11221</v>
      </c>
      <c r="B2422" s="68" t="s">
        <v>11222</v>
      </c>
      <c r="C2422" s="2" t="s">
        <v>1</v>
      </c>
      <c r="D2422" s="2">
        <v>71</v>
      </c>
      <c r="E2422" s="6">
        <v>17770</v>
      </c>
      <c r="F2422" s="7">
        <v>44064.520624999997</v>
      </c>
      <c r="G2422" s="69" t="s">
        <v>4</v>
      </c>
      <c r="H2422" s="68">
        <v>2282</v>
      </c>
      <c r="I2422" s="93">
        <f t="shared" si="177"/>
        <v>23.050505050505052</v>
      </c>
      <c r="J2422" s="93">
        <v>5.7149999999999999</v>
      </c>
      <c r="K2422" s="69">
        <v>99</v>
      </c>
      <c r="L2422" s="68">
        <v>417</v>
      </c>
      <c r="M2422" s="93">
        <f t="shared" si="178"/>
        <v>4.2121212121212119</v>
      </c>
      <c r="N2422" s="93">
        <v>1.944</v>
      </c>
      <c r="O2422" s="69">
        <v>99</v>
      </c>
      <c r="P2422" s="191">
        <f t="shared" si="179"/>
        <v>5.4724220623501205</v>
      </c>
      <c r="Q2422" s="77" t="s">
        <v>716</v>
      </c>
      <c r="V2422" s="84">
        <v>0.37152777777777773</v>
      </c>
      <c r="W2422" s="85">
        <v>0.52083333333333337</v>
      </c>
      <c r="X2422" s="78">
        <f t="shared" si="180"/>
        <v>0.14930555555555564</v>
      </c>
    </row>
    <row r="2423" spans="1:24" x14ac:dyDescent="0.3">
      <c r="A2423" s="44" t="s">
        <v>3026</v>
      </c>
      <c r="B2423" s="68" t="s">
        <v>398</v>
      </c>
      <c r="C2423" s="2" t="s">
        <v>1</v>
      </c>
      <c r="D2423" s="2">
        <v>60</v>
      </c>
      <c r="E2423" s="6">
        <v>22041</v>
      </c>
      <c r="F2423" s="7">
        <v>44064.531805555554</v>
      </c>
      <c r="G2423" s="69" t="s">
        <v>4</v>
      </c>
      <c r="H2423" s="68">
        <v>1631</v>
      </c>
      <c r="I2423" s="93">
        <f t="shared" si="177"/>
        <v>16.474747474747474</v>
      </c>
      <c r="J2423" s="93">
        <v>3.863</v>
      </c>
      <c r="K2423" s="69">
        <v>99</v>
      </c>
      <c r="L2423" s="68">
        <v>500</v>
      </c>
      <c r="M2423" s="93">
        <f t="shared" si="178"/>
        <v>5.0505050505050502</v>
      </c>
      <c r="N2423" s="93">
        <v>2.5129999999999999</v>
      </c>
      <c r="O2423" s="69">
        <v>99</v>
      </c>
      <c r="P2423" s="191">
        <f t="shared" si="179"/>
        <v>3.262</v>
      </c>
      <c r="Q2423" s="77" t="s">
        <v>716</v>
      </c>
      <c r="V2423" s="84">
        <v>0.39097222222222222</v>
      </c>
      <c r="W2423" s="85">
        <v>0.53125</v>
      </c>
      <c r="X2423" s="78">
        <f t="shared" si="180"/>
        <v>0.14027777777777778</v>
      </c>
    </row>
    <row r="2424" spans="1:24" x14ac:dyDescent="0.3">
      <c r="A2424" s="44" t="s">
        <v>14018</v>
      </c>
      <c r="B2424" s="68" t="s">
        <v>551</v>
      </c>
      <c r="C2424" s="2" t="s">
        <v>1</v>
      </c>
      <c r="D2424" s="2">
        <v>61</v>
      </c>
      <c r="E2424" s="6">
        <v>21626</v>
      </c>
      <c r="F2424" s="7">
        <v>44064.54277777778</v>
      </c>
      <c r="G2424" s="69" t="s">
        <v>4</v>
      </c>
      <c r="H2424" s="68">
        <v>1438</v>
      </c>
      <c r="I2424" s="93">
        <f t="shared" si="177"/>
        <v>14.525252525252526</v>
      </c>
      <c r="J2424" s="93">
        <v>3.3849999999999998</v>
      </c>
      <c r="K2424" s="69">
        <v>99</v>
      </c>
      <c r="L2424" s="68">
        <v>504</v>
      </c>
      <c r="M2424" s="93">
        <f t="shared" si="178"/>
        <v>5.0909090909090908</v>
      </c>
      <c r="N2424" s="93">
        <v>2.181</v>
      </c>
      <c r="O2424" s="69">
        <v>99</v>
      </c>
      <c r="P2424" s="191">
        <f t="shared" si="179"/>
        <v>2.8531746031746033</v>
      </c>
      <c r="Q2424" s="77" t="s">
        <v>716</v>
      </c>
      <c r="V2424" s="84">
        <v>0.41597222222222219</v>
      </c>
      <c r="W2424" s="85">
        <v>0.54513888888888895</v>
      </c>
      <c r="X2424" s="78">
        <f t="shared" si="180"/>
        <v>0.12916666666666676</v>
      </c>
    </row>
    <row r="2425" spans="1:24" x14ac:dyDescent="0.3">
      <c r="A2425" s="44" t="s">
        <v>14019</v>
      </c>
      <c r="B2425" s="68" t="s">
        <v>7781</v>
      </c>
      <c r="C2425" s="2" t="s">
        <v>1</v>
      </c>
      <c r="D2425" s="2">
        <v>48</v>
      </c>
      <c r="E2425" s="6">
        <v>26397</v>
      </c>
      <c r="F2425" s="7">
        <v>44064.553946759261</v>
      </c>
      <c r="G2425" s="69" t="s">
        <v>4</v>
      </c>
      <c r="H2425" s="68">
        <v>1756</v>
      </c>
      <c r="I2425" s="93">
        <f t="shared" si="177"/>
        <v>17.559999999999999</v>
      </c>
      <c r="J2425" s="93">
        <v>4.4589999999999996</v>
      </c>
      <c r="K2425" s="69">
        <v>100</v>
      </c>
      <c r="L2425" s="68">
        <v>577</v>
      </c>
      <c r="M2425" s="93">
        <f t="shared" si="178"/>
        <v>5.77</v>
      </c>
      <c r="N2425" s="93">
        <v>2.39</v>
      </c>
      <c r="O2425" s="69">
        <v>100</v>
      </c>
      <c r="P2425" s="191">
        <f t="shared" si="179"/>
        <v>3.0433275563258233</v>
      </c>
      <c r="Q2425" s="77" t="s">
        <v>716</v>
      </c>
      <c r="V2425" s="84">
        <v>0.42569444444444443</v>
      </c>
      <c r="W2425" s="85">
        <v>0.55555555555555558</v>
      </c>
      <c r="X2425" s="78">
        <f t="shared" si="180"/>
        <v>0.12986111111111115</v>
      </c>
    </row>
    <row r="2426" spans="1:24" x14ac:dyDescent="0.3">
      <c r="A2426" s="44" t="s">
        <v>14020</v>
      </c>
      <c r="B2426" s="68" t="s">
        <v>1426</v>
      </c>
      <c r="C2426" s="2" t="s">
        <v>1</v>
      </c>
      <c r="D2426" s="2">
        <v>59</v>
      </c>
      <c r="E2426" s="6">
        <v>22364</v>
      </c>
      <c r="F2426" s="7">
        <v>44064.578379629631</v>
      </c>
      <c r="G2426" s="69" t="s">
        <v>4</v>
      </c>
      <c r="H2426" s="68">
        <v>2106</v>
      </c>
      <c r="I2426" s="93">
        <f t="shared" si="177"/>
        <v>21.272727272727273</v>
      </c>
      <c r="J2426" s="93">
        <v>5.1289999999999996</v>
      </c>
      <c r="K2426" s="69">
        <v>99</v>
      </c>
      <c r="L2426" s="68">
        <v>480</v>
      </c>
      <c r="M2426" s="93">
        <f t="shared" si="178"/>
        <v>4.8484848484848486</v>
      </c>
      <c r="N2426" s="93">
        <v>2.3359999999999999</v>
      </c>
      <c r="O2426" s="69">
        <v>99</v>
      </c>
      <c r="P2426" s="191">
        <f t="shared" si="179"/>
        <v>4.3875000000000002</v>
      </c>
      <c r="Q2426" s="77" t="s">
        <v>716</v>
      </c>
      <c r="V2426" s="84">
        <v>0.43124999999999997</v>
      </c>
      <c r="W2426" s="85">
        <v>0.57986111111111105</v>
      </c>
      <c r="X2426" s="78">
        <f t="shared" si="180"/>
        <v>0.14861111111111108</v>
      </c>
    </row>
    <row r="2427" spans="1:24" x14ac:dyDescent="0.3">
      <c r="A2427" s="44" t="s">
        <v>14021</v>
      </c>
      <c r="B2427" s="68" t="s">
        <v>14022</v>
      </c>
      <c r="C2427" s="2" t="s">
        <v>6</v>
      </c>
      <c r="D2427" s="2">
        <v>29</v>
      </c>
      <c r="E2427" s="6">
        <v>33176</v>
      </c>
      <c r="F2427" s="7">
        <v>44064.588993055557</v>
      </c>
      <c r="G2427" s="69" t="s">
        <v>4</v>
      </c>
      <c r="H2427" s="68">
        <v>1013</v>
      </c>
      <c r="I2427" s="93">
        <f t="shared" si="177"/>
        <v>10.130000000000001</v>
      </c>
      <c r="J2427" s="93">
        <v>2.99</v>
      </c>
      <c r="K2427" s="69">
        <v>100</v>
      </c>
      <c r="L2427" s="68">
        <v>274</v>
      </c>
      <c r="M2427" s="93">
        <f t="shared" si="178"/>
        <v>2.74</v>
      </c>
      <c r="N2427" s="93">
        <v>1.649</v>
      </c>
      <c r="O2427" s="69">
        <v>100</v>
      </c>
      <c r="P2427" s="191">
        <f t="shared" si="179"/>
        <v>3.6970802919708028</v>
      </c>
      <c r="Q2427" s="77" t="s">
        <v>716</v>
      </c>
      <c r="V2427" s="84">
        <v>0.43263888888888885</v>
      </c>
      <c r="W2427" s="85">
        <v>0.59027777777777779</v>
      </c>
      <c r="X2427" s="78">
        <f t="shared" si="180"/>
        <v>0.15763888888888894</v>
      </c>
    </row>
    <row r="2428" spans="1:24" x14ac:dyDescent="0.3">
      <c r="A2428" s="44" t="s">
        <v>14023</v>
      </c>
      <c r="B2428" s="68" t="s">
        <v>8533</v>
      </c>
      <c r="C2428" s="2" t="s">
        <v>1</v>
      </c>
      <c r="D2428" s="2">
        <v>54</v>
      </c>
      <c r="E2428" s="6">
        <v>24125</v>
      </c>
      <c r="F2428" s="7">
        <v>44064.616759259261</v>
      </c>
      <c r="G2428" s="69" t="s">
        <v>4</v>
      </c>
      <c r="H2428" s="68">
        <v>1636</v>
      </c>
      <c r="I2428" s="93">
        <f t="shared" si="177"/>
        <v>16.36</v>
      </c>
      <c r="J2428" s="93">
        <v>4.6109999999999998</v>
      </c>
      <c r="K2428" s="69">
        <v>100</v>
      </c>
      <c r="L2428" s="68">
        <v>407</v>
      </c>
      <c r="M2428" s="93">
        <f t="shared" si="178"/>
        <v>4.07</v>
      </c>
      <c r="N2428" s="93">
        <v>1.8440000000000001</v>
      </c>
      <c r="O2428" s="69">
        <v>100</v>
      </c>
      <c r="P2428" s="191">
        <f t="shared" si="179"/>
        <v>4.0196560196560194</v>
      </c>
      <c r="Q2428" s="77" t="s">
        <v>716</v>
      </c>
      <c r="V2428" s="84">
        <v>0.46875</v>
      </c>
      <c r="W2428" s="85">
        <v>0.61805555555555558</v>
      </c>
      <c r="X2428" s="78">
        <f t="shared" si="180"/>
        <v>0.14930555555555558</v>
      </c>
    </row>
    <row r="2429" spans="1:24" x14ac:dyDescent="0.3">
      <c r="A2429" s="44" t="s">
        <v>14024</v>
      </c>
      <c r="B2429" s="68" t="s">
        <v>1148</v>
      </c>
      <c r="C2429" s="2" t="s">
        <v>1</v>
      </c>
      <c r="D2429" s="2">
        <v>59</v>
      </c>
      <c r="E2429" s="6">
        <v>22236</v>
      </c>
      <c r="F2429" s="7">
        <v>44064.629201388889</v>
      </c>
      <c r="G2429" s="69" t="s">
        <v>4</v>
      </c>
      <c r="H2429" s="68">
        <v>3253</v>
      </c>
      <c r="I2429" s="93">
        <f t="shared" si="177"/>
        <v>32.858585858585862</v>
      </c>
      <c r="J2429" s="93">
        <v>6.2320000000000002</v>
      </c>
      <c r="K2429" s="69">
        <v>99</v>
      </c>
      <c r="L2429" s="68">
        <v>618</v>
      </c>
      <c r="M2429" s="93">
        <f t="shared" si="178"/>
        <v>6.2424242424242422</v>
      </c>
      <c r="N2429" s="93">
        <v>2.3519999999999999</v>
      </c>
      <c r="O2429" s="69">
        <v>99</v>
      </c>
      <c r="P2429" s="191">
        <f t="shared" si="179"/>
        <v>5.2637540453074436</v>
      </c>
      <c r="Q2429" s="77" t="s">
        <v>716</v>
      </c>
      <c r="V2429" s="84">
        <v>0.47638888888888892</v>
      </c>
      <c r="W2429" s="85">
        <v>0.62847222222222221</v>
      </c>
      <c r="X2429" s="78">
        <f t="shared" si="180"/>
        <v>0.15208333333333329</v>
      </c>
    </row>
    <row r="2430" spans="1:24" x14ac:dyDescent="0.3">
      <c r="A2430" s="44" t="s">
        <v>14025</v>
      </c>
      <c r="B2430" s="68" t="s">
        <v>9876</v>
      </c>
      <c r="C2430" s="2" t="s">
        <v>1</v>
      </c>
      <c r="D2430" s="2">
        <v>48</v>
      </c>
      <c r="E2430" s="6">
        <v>26428</v>
      </c>
      <c r="F2430" s="7">
        <v>44064.638275462959</v>
      </c>
      <c r="G2430" s="69" t="s">
        <v>4</v>
      </c>
      <c r="H2430" s="68">
        <v>1532</v>
      </c>
      <c r="I2430" s="93">
        <f t="shared" si="177"/>
        <v>15.32</v>
      </c>
      <c r="J2430" s="93">
        <v>4.0220000000000002</v>
      </c>
      <c r="K2430" s="69">
        <v>100</v>
      </c>
      <c r="L2430" s="68">
        <v>548</v>
      </c>
      <c r="M2430" s="93">
        <f t="shared" si="178"/>
        <v>5.48</v>
      </c>
      <c r="N2430" s="93">
        <v>2.363</v>
      </c>
      <c r="O2430" s="69">
        <v>100</v>
      </c>
      <c r="P2430" s="191">
        <f t="shared" si="179"/>
        <v>2.7956204379562042</v>
      </c>
      <c r="Q2430" s="77" t="s">
        <v>716</v>
      </c>
      <c r="V2430" s="84">
        <v>0.48402777777777778</v>
      </c>
      <c r="W2430" s="85">
        <v>0.63888888888888895</v>
      </c>
      <c r="X2430" s="78">
        <f t="shared" si="180"/>
        <v>0.15486111111111117</v>
      </c>
    </row>
    <row r="2431" spans="1:24" x14ac:dyDescent="0.3">
      <c r="A2431" s="44" t="s">
        <v>14026</v>
      </c>
      <c r="B2431" s="68" t="s">
        <v>14027</v>
      </c>
      <c r="C2431" s="2" t="s">
        <v>1</v>
      </c>
      <c r="D2431" s="2">
        <v>50</v>
      </c>
      <c r="E2431" s="6">
        <v>25494</v>
      </c>
      <c r="F2431" s="7">
        <v>44064.670289351852</v>
      </c>
      <c r="G2431" s="69" t="s">
        <v>4</v>
      </c>
      <c r="H2431" s="68">
        <v>955</v>
      </c>
      <c r="I2431" s="93">
        <f t="shared" si="177"/>
        <v>9.5500000000000007</v>
      </c>
      <c r="J2431" s="93">
        <v>2.8969999999999998</v>
      </c>
      <c r="K2431" s="69">
        <v>100</v>
      </c>
      <c r="L2431" s="68">
        <v>316</v>
      </c>
      <c r="M2431" s="93">
        <f t="shared" si="178"/>
        <v>3.16</v>
      </c>
      <c r="N2431" s="93">
        <v>1.637</v>
      </c>
      <c r="O2431" s="69">
        <v>100</v>
      </c>
      <c r="P2431" s="191">
        <f t="shared" si="179"/>
        <v>3.0221518987341773</v>
      </c>
      <c r="Q2431" s="77" t="s">
        <v>716</v>
      </c>
      <c r="V2431" s="84">
        <v>0.5083333333333333</v>
      </c>
      <c r="W2431" s="85">
        <v>0.67013888888888884</v>
      </c>
      <c r="X2431" s="78">
        <f t="shared" si="180"/>
        <v>0.16180555555555554</v>
      </c>
    </row>
    <row r="2432" spans="1:24" x14ac:dyDescent="0.3">
      <c r="A2432" s="44" t="s">
        <v>14028</v>
      </c>
      <c r="B2432" s="68" t="s">
        <v>14029</v>
      </c>
      <c r="C2432" s="2" t="s">
        <v>1</v>
      </c>
      <c r="D2432" s="2">
        <v>74</v>
      </c>
      <c r="E2432" s="6">
        <v>16904</v>
      </c>
      <c r="F2432" s="7">
        <v>44067.532233796293</v>
      </c>
      <c r="G2432" s="69" t="s">
        <v>4</v>
      </c>
      <c r="H2432" s="68">
        <v>2357</v>
      </c>
      <c r="I2432" s="93">
        <f t="shared" si="177"/>
        <v>23.80808080808081</v>
      </c>
      <c r="J2432" s="93">
        <v>5.0220000000000002</v>
      </c>
      <c r="K2432" s="69">
        <v>99</v>
      </c>
      <c r="L2432" s="68">
        <v>593</v>
      </c>
      <c r="M2432" s="93">
        <f t="shared" si="178"/>
        <v>5.9898989898989896</v>
      </c>
      <c r="N2432" s="93">
        <v>2.323</v>
      </c>
      <c r="O2432" s="69">
        <v>99</v>
      </c>
      <c r="P2432" s="191">
        <f t="shared" si="179"/>
        <v>3.974704890387859</v>
      </c>
      <c r="Q2432" s="77" t="s">
        <v>716</v>
      </c>
      <c r="V2432" s="84">
        <v>0.38680555555555557</v>
      </c>
      <c r="W2432" s="85">
        <v>0.52083333333333337</v>
      </c>
      <c r="X2432" s="78">
        <f t="shared" si="180"/>
        <v>0.1340277777777778</v>
      </c>
    </row>
    <row r="2433" spans="1:24" x14ac:dyDescent="0.3">
      <c r="A2433" s="44" t="s">
        <v>14030</v>
      </c>
      <c r="B2433" s="68" t="s">
        <v>4589</v>
      </c>
      <c r="C2433" s="2" t="s">
        <v>1</v>
      </c>
      <c r="D2433" s="2">
        <v>37</v>
      </c>
      <c r="E2433" s="6">
        <v>30383</v>
      </c>
      <c r="F2433" s="7">
        <v>44067.541585648149</v>
      </c>
      <c r="G2433" s="69" t="s">
        <v>4</v>
      </c>
      <c r="H2433" s="68">
        <v>1272</v>
      </c>
      <c r="I2433" s="93">
        <f t="shared" si="177"/>
        <v>12.848484848484848</v>
      </c>
      <c r="J2433" s="93">
        <v>4.0289999999999999</v>
      </c>
      <c r="K2433" s="69">
        <v>99</v>
      </c>
      <c r="L2433" s="68">
        <v>389</v>
      </c>
      <c r="M2433" s="93">
        <f t="shared" si="178"/>
        <v>3.9292929292929295</v>
      </c>
      <c r="N2433" s="93">
        <v>1.716</v>
      </c>
      <c r="O2433" s="69">
        <v>99</v>
      </c>
      <c r="P2433" s="191">
        <f t="shared" si="179"/>
        <v>3.2699228791773773</v>
      </c>
      <c r="Q2433" s="77" t="s">
        <v>716</v>
      </c>
      <c r="V2433" s="84">
        <v>0.41319444444444442</v>
      </c>
      <c r="W2433" s="85">
        <v>0.54166666666666663</v>
      </c>
      <c r="X2433" s="78">
        <f t="shared" si="180"/>
        <v>0.12847222222222221</v>
      </c>
    </row>
    <row r="2434" spans="1:24" x14ac:dyDescent="0.3">
      <c r="A2434" s="44" t="s">
        <v>14031</v>
      </c>
      <c r="B2434" s="68" t="s">
        <v>14032</v>
      </c>
      <c r="C2434" s="2" t="s">
        <v>1</v>
      </c>
      <c r="D2434" s="2">
        <v>76</v>
      </c>
      <c r="E2434" s="6">
        <v>16173</v>
      </c>
      <c r="F2434" s="7">
        <v>44067.553067129629</v>
      </c>
      <c r="G2434" s="69" t="s">
        <v>4</v>
      </c>
      <c r="H2434" s="68">
        <v>1187</v>
      </c>
      <c r="I2434" s="93">
        <f t="shared" si="177"/>
        <v>11.87</v>
      </c>
      <c r="J2434" s="93">
        <v>3.4889999999999999</v>
      </c>
      <c r="K2434" s="69">
        <v>100</v>
      </c>
      <c r="L2434" s="68">
        <v>603</v>
      </c>
      <c r="M2434" s="93">
        <f t="shared" si="178"/>
        <v>6.03</v>
      </c>
      <c r="N2434" s="93">
        <v>2.427</v>
      </c>
      <c r="O2434" s="69">
        <v>100</v>
      </c>
      <c r="P2434" s="191">
        <f t="shared" si="179"/>
        <v>1.9684908789386399</v>
      </c>
      <c r="Q2434" s="77" t="s">
        <v>716</v>
      </c>
      <c r="V2434" s="84">
        <v>0.40277777777777773</v>
      </c>
      <c r="W2434" s="85">
        <v>0.55555555555555558</v>
      </c>
      <c r="X2434" s="78">
        <f t="shared" si="180"/>
        <v>0.15277777777777785</v>
      </c>
    </row>
    <row r="2435" spans="1:24" x14ac:dyDescent="0.3">
      <c r="A2435" s="44" t="s">
        <v>2871</v>
      </c>
      <c r="B2435" s="68" t="s">
        <v>1720</v>
      </c>
      <c r="C2435" s="2" t="s">
        <v>1</v>
      </c>
      <c r="D2435" s="2">
        <v>43</v>
      </c>
      <c r="E2435" s="6">
        <v>28119</v>
      </c>
      <c r="F2435" s="7">
        <v>44067.56386574074</v>
      </c>
      <c r="G2435" s="69" t="s">
        <v>4</v>
      </c>
      <c r="H2435" s="68">
        <v>1279</v>
      </c>
      <c r="I2435" s="93">
        <f t="shared" ref="I2435:I2490" si="181">H2435/K2435</f>
        <v>12.79</v>
      </c>
      <c r="J2435" s="93">
        <v>3.5430000000000001</v>
      </c>
      <c r="K2435" s="69">
        <v>100</v>
      </c>
      <c r="L2435" s="68">
        <v>308</v>
      </c>
      <c r="M2435" s="93">
        <f t="shared" ref="M2435:M2490" si="182">L2435/O2435</f>
        <v>3.08</v>
      </c>
      <c r="N2435" s="93">
        <v>1.7450000000000001</v>
      </c>
      <c r="O2435" s="69">
        <v>100</v>
      </c>
      <c r="P2435" s="191">
        <f t="shared" ref="P2435:P2490" si="183">I2435/M2435</f>
        <v>4.1525974025974026</v>
      </c>
      <c r="Q2435" s="77" t="s">
        <v>716</v>
      </c>
      <c r="V2435" s="84">
        <v>0.42708333333333331</v>
      </c>
      <c r="W2435" s="85">
        <v>0.56597222222222221</v>
      </c>
      <c r="X2435" s="78">
        <f t="shared" si="180"/>
        <v>0.1388888888888889</v>
      </c>
    </row>
    <row r="2436" spans="1:24" x14ac:dyDescent="0.3">
      <c r="A2436" s="44" t="s">
        <v>14033</v>
      </c>
      <c r="B2436" s="68" t="s">
        <v>8066</v>
      </c>
      <c r="C2436" s="2" t="s">
        <v>1</v>
      </c>
      <c r="D2436" s="2">
        <v>72</v>
      </c>
      <c r="E2436" s="6">
        <v>17668</v>
      </c>
      <c r="F2436" s="7">
        <v>44067.57403935185</v>
      </c>
      <c r="G2436" s="69" t="s">
        <v>4</v>
      </c>
      <c r="H2436" s="68">
        <v>1558</v>
      </c>
      <c r="I2436" s="93">
        <f t="shared" si="181"/>
        <v>15.58</v>
      </c>
      <c r="J2436" s="93">
        <v>4.0279999999999996</v>
      </c>
      <c r="K2436" s="69">
        <v>100</v>
      </c>
      <c r="L2436" s="68">
        <v>466</v>
      </c>
      <c r="M2436" s="93">
        <f t="shared" si="182"/>
        <v>4.66</v>
      </c>
      <c r="N2436" s="93">
        <v>2.2120000000000002</v>
      </c>
      <c r="O2436" s="69">
        <v>100</v>
      </c>
      <c r="P2436" s="191">
        <f t="shared" si="183"/>
        <v>3.3433476394849784</v>
      </c>
      <c r="Q2436" s="77" t="s">
        <v>716</v>
      </c>
      <c r="V2436" s="84">
        <v>0.43263888888888885</v>
      </c>
      <c r="W2436" s="85">
        <v>0.57638888888888895</v>
      </c>
      <c r="X2436" s="78">
        <f t="shared" si="180"/>
        <v>0.1437500000000001</v>
      </c>
    </row>
    <row r="2437" spans="1:24" x14ac:dyDescent="0.3">
      <c r="A2437" s="44" t="s">
        <v>3655</v>
      </c>
      <c r="B2437" s="68" t="s">
        <v>413</v>
      </c>
      <c r="C2437" s="2" t="s">
        <v>1</v>
      </c>
      <c r="D2437" s="2">
        <v>60</v>
      </c>
      <c r="E2437" s="6">
        <v>21948</v>
      </c>
      <c r="F2437" s="7">
        <v>44067.584548611114</v>
      </c>
      <c r="G2437" s="69" t="s">
        <v>4</v>
      </c>
      <c r="H2437" s="68">
        <v>1607</v>
      </c>
      <c r="I2437" s="93">
        <f t="shared" si="181"/>
        <v>16.232323232323232</v>
      </c>
      <c r="J2437" s="93">
        <v>4.2949999999999999</v>
      </c>
      <c r="K2437" s="69">
        <v>99</v>
      </c>
      <c r="L2437" s="68">
        <v>351</v>
      </c>
      <c r="M2437" s="93">
        <f t="shared" si="182"/>
        <v>3.5454545454545454</v>
      </c>
      <c r="N2437" s="93">
        <v>1.913</v>
      </c>
      <c r="O2437" s="69">
        <v>99</v>
      </c>
      <c r="P2437" s="191">
        <f t="shared" si="183"/>
        <v>4.5783475783475787</v>
      </c>
      <c r="Q2437" s="77" t="s">
        <v>716</v>
      </c>
      <c r="V2437" s="84">
        <v>0.44791666666666669</v>
      </c>
      <c r="W2437" s="85">
        <v>0.58680555555555558</v>
      </c>
      <c r="X2437" s="78">
        <f t="shared" si="180"/>
        <v>0.1388888888888889</v>
      </c>
    </row>
    <row r="2438" spans="1:24" x14ac:dyDescent="0.3">
      <c r="A2438" s="44" t="s">
        <v>14034</v>
      </c>
      <c r="B2438" s="68" t="s">
        <v>8477</v>
      </c>
      <c r="C2438" s="2" t="s">
        <v>1</v>
      </c>
      <c r="D2438" s="2">
        <v>46</v>
      </c>
      <c r="E2438" s="6">
        <v>26936</v>
      </c>
      <c r="F2438" s="7">
        <v>44067.614016203705</v>
      </c>
      <c r="G2438" s="69" t="s">
        <v>4</v>
      </c>
      <c r="H2438" s="68">
        <v>1570</v>
      </c>
      <c r="I2438" s="93">
        <f t="shared" si="181"/>
        <v>15.858585858585858</v>
      </c>
      <c r="J2438" s="93">
        <v>4.0049999999999999</v>
      </c>
      <c r="K2438" s="69">
        <v>99</v>
      </c>
      <c r="L2438" s="68">
        <v>426</v>
      </c>
      <c r="M2438" s="93">
        <f t="shared" si="182"/>
        <v>4.3030303030303028</v>
      </c>
      <c r="N2438" s="93">
        <v>2.3279999999999998</v>
      </c>
      <c r="O2438" s="69">
        <v>99</v>
      </c>
      <c r="P2438" s="191">
        <f t="shared" si="183"/>
        <v>3.6854460093896715</v>
      </c>
      <c r="Q2438" s="77" t="s">
        <v>716</v>
      </c>
      <c r="V2438" s="84">
        <v>0.47569444444444442</v>
      </c>
      <c r="W2438" s="85">
        <v>0.61805555555555558</v>
      </c>
      <c r="X2438" s="78">
        <f t="shared" si="180"/>
        <v>0.14236111111111116</v>
      </c>
    </row>
    <row r="2439" spans="1:24" x14ac:dyDescent="0.3">
      <c r="A2439" s="44" t="s">
        <v>14037</v>
      </c>
      <c r="B2439" s="68" t="s">
        <v>10370</v>
      </c>
      <c r="C2439" s="2" t="s">
        <v>1</v>
      </c>
      <c r="D2439" s="2">
        <v>65</v>
      </c>
      <c r="E2439" s="6">
        <v>20069</v>
      </c>
      <c r="F2439" s="7">
        <v>44067.637280092589</v>
      </c>
      <c r="G2439" s="69" t="s">
        <v>4</v>
      </c>
      <c r="H2439" s="68">
        <v>2315</v>
      </c>
      <c r="I2439" s="93">
        <f t="shared" si="181"/>
        <v>23.15</v>
      </c>
      <c r="J2439" s="93">
        <v>5.524</v>
      </c>
      <c r="K2439" s="69">
        <v>100</v>
      </c>
      <c r="L2439" s="68">
        <v>428</v>
      </c>
      <c r="M2439" s="93">
        <f t="shared" si="182"/>
        <v>4.28</v>
      </c>
      <c r="N2439" s="93">
        <v>2.1230000000000002</v>
      </c>
      <c r="O2439" s="69">
        <v>100</v>
      </c>
      <c r="P2439" s="191">
        <f t="shared" si="183"/>
        <v>5.4088785046728969</v>
      </c>
      <c r="Q2439" s="77" t="s">
        <v>716</v>
      </c>
      <c r="V2439" s="84">
        <v>0.4826388888888889</v>
      </c>
      <c r="W2439" s="85">
        <v>0.63888888888888895</v>
      </c>
      <c r="X2439" s="78">
        <f t="shared" si="180"/>
        <v>0.15625000000000006</v>
      </c>
    </row>
    <row r="2440" spans="1:24" x14ac:dyDescent="0.3">
      <c r="A2440" s="44" t="s">
        <v>3286</v>
      </c>
      <c r="B2440" s="68" t="s">
        <v>281</v>
      </c>
      <c r="C2440" s="2" t="s">
        <v>1</v>
      </c>
      <c r="D2440" s="2">
        <v>48</v>
      </c>
      <c r="E2440" s="6">
        <v>26236</v>
      </c>
      <c r="F2440" s="7">
        <v>44067.658912037034</v>
      </c>
      <c r="G2440" s="69" t="s">
        <v>4</v>
      </c>
      <c r="H2440" s="68">
        <v>1442</v>
      </c>
      <c r="I2440" s="93">
        <f t="shared" si="181"/>
        <v>14.42</v>
      </c>
      <c r="J2440" s="93">
        <v>4.173</v>
      </c>
      <c r="K2440" s="69">
        <v>100</v>
      </c>
      <c r="L2440" s="68">
        <v>327</v>
      </c>
      <c r="M2440" s="93">
        <f t="shared" si="182"/>
        <v>3.27</v>
      </c>
      <c r="N2440" s="93">
        <v>1.7569999999999999</v>
      </c>
      <c r="O2440" s="69">
        <v>100</v>
      </c>
      <c r="P2440" s="191">
        <f t="shared" si="183"/>
        <v>4.4097859327217126</v>
      </c>
      <c r="Q2440" s="77" t="s">
        <v>716</v>
      </c>
      <c r="V2440" s="84">
        <v>0.50416666666666665</v>
      </c>
      <c r="W2440" s="85">
        <v>0.65972222222222221</v>
      </c>
      <c r="X2440" s="78">
        <f t="shared" si="180"/>
        <v>0.15555555555555556</v>
      </c>
    </row>
    <row r="2441" spans="1:24" x14ac:dyDescent="0.3">
      <c r="A2441" s="44" t="s">
        <v>14038</v>
      </c>
      <c r="B2441" s="68" t="s">
        <v>14039</v>
      </c>
      <c r="C2441" s="2" t="s">
        <v>6</v>
      </c>
      <c r="D2441" s="2">
        <v>46</v>
      </c>
      <c r="E2441" s="6">
        <v>27157</v>
      </c>
      <c r="F2441" s="7">
        <v>44067.676342592589</v>
      </c>
      <c r="G2441" s="69" t="s">
        <v>4</v>
      </c>
      <c r="H2441" s="68">
        <v>700</v>
      </c>
      <c r="I2441" s="93">
        <f t="shared" si="181"/>
        <v>7</v>
      </c>
      <c r="J2441" s="93">
        <v>2.7850000000000001</v>
      </c>
      <c r="K2441" s="69">
        <v>100</v>
      </c>
      <c r="L2441" s="68">
        <v>384</v>
      </c>
      <c r="M2441" s="93">
        <f t="shared" si="182"/>
        <v>3.84</v>
      </c>
      <c r="N2441" s="93">
        <v>2.044</v>
      </c>
      <c r="O2441" s="69">
        <v>100</v>
      </c>
      <c r="P2441" s="191">
        <f t="shared" si="183"/>
        <v>1.8229166666666667</v>
      </c>
      <c r="Q2441" s="77" t="s">
        <v>716</v>
      </c>
      <c r="V2441" s="84">
        <v>0.50694444444444442</v>
      </c>
      <c r="W2441" s="85">
        <v>0.68055555555555547</v>
      </c>
      <c r="X2441" s="78">
        <f t="shared" si="180"/>
        <v>0.17361111111111105</v>
      </c>
    </row>
    <row r="2442" spans="1:24" x14ac:dyDescent="0.3">
      <c r="A2442" s="44" t="s">
        <v>4212</v>
      </c>
      <c r="B2442" s="68" t="s">
        <v>4213</v>
      </c>
      <c r="C2442" s="2" t="s">
        <v>1</v>
      </c>
      <c r="D2442" s="2">
        <v>49</v>
      </c>
      <c r="E2442" s="6">
        <v>26137</v>
      </c>
      <c r="F2442" s="7">
        <v>44068.521145833336</v>
      </c>
      <c r="G2442" s="69" t="s">
        <v>4</v>
      </c>
      <c r="H2442" s="68">
        <v>1655</v>
      </c>
      <c r="I2442" s="93">
        <f t="shared" si="181"/>
        <v>16.55</v>
      </c>
      <c r="J2442" s="93">
        <v>4.92</v>
      </c>
      <c r="K2442" s="69">
        <v>100</v>
      </c>
      <c r="L2442" s="68">
        <v>522</v>
      </c>
      <c r="M2442" s="93">
        <f t="shared" si="182"/>
        <v>5.22</v>
      </c>
      <c r="N2442" s="93">
        <v>2.2719999999999998</v>
      </c>
      <c r="O2442" s="69">
        <v>100</v>
      </c>
      <c r="P2442" s="191">
        <f t="shared" si="183"/>
        <v>3.1704980842911881</v>
      </c>
      <c r="Q2442" s="77" t="s">
        <v>716</v>
      </c>
      <c r="V2442" s="84">
        <v>0.3923611111111111</v>
      </c>
      <c r="W2442" s="85">
        <v>0.52083333333333337</v>
      </c>
      <c r="X2442" s="78">
        <f t="shared" si="180"/>
        <v>0.12847222222222227</v>
      </c>
    </row>
    <row r="2443" spans="1:24" x14ac:dyDescent="0.3">
      <c r="A2443" s="44" t="s">
        <v>3142</v>
      </c>
      <c r="B2443" s="68" t="s">
        <v>980</v>
      </c>
      <c r="C2443" s="2" t="s">
        <v>1</v>
      </c>
      <c r="D2443" s="2">
        <v>58</v>
      </c>
      <c r="E2443" s="6">
        <v>22727</v>
      </c>
      <c r="F2443" s="7">
        <v>44068.531273148146</v>
      </c>
      <c r="G2443" s="69" t="s">
        <v>4</v>
      </c>
      <c r="H2443" s="68">
        <v>1899</v>
      </c>
      <c r="I2443" s="93">
        <f t="shared" si="181"/>
        <v>19.181818181818183</v>
      </c>
      <c r="J2443" s="93">
        <v>4.6820000000000004</v>
      </c>
      <c r="K2443" s="69">
        <v>99</v>
      </c>
      <c r="L2443" s="68">
        <v>511</v>
      </c>
      <c r="M2443" s="93">
        <f t="shared" si="182"/>
        <v>5.1616161616161618</v>
      </c>
      <c r="N2443" s="93">
        <v>1.833</v>
      </c>
      <c r="O2443" s="69">
        <v>99</v>
      </c>
      <c r="P2443" s="191">
        <f t="shared" si="183"/>
        <v>3.716242661448141</v>
      </c>
      <c r="Q2443" s="77" t="s">
        <v>716</v>
      </c>
      <c r="V2443" s="84">
        <v>0.39583333333333331</v>
      </c>
      <c r="W2443" s="85">
        <v>0.53472222222222221</v>
      </c>
      <c r="X2443" s="78">
        <f t="shared" si="180"/>
        <v>0.1388888888888889</v>
      </c>
    </row>
    <row r="2444" spans="1:24" x14ac:dyDescent="0.3">
      <c r="A2444" s="44" t="s">
        <v>14040</v>
      </c>
      <c r="B2444" s="68" t="s">
        <v>1487</v>
      </c>
      <c r="C2444" s="2" t="s">
        <v>1</v>
      </c>
      <c r="D2444" s="2">
        <v>60</v>
      </c>
      <c r="E2444" s="6">
        <v>21979</v>
      </c>
      <c r="F2444" s="7">
        <v>44068.541018518517</v>
      </c>
      <c r="G2444" s="69" t="s">
        <v>4</v>
      </c>
      <c r="H2444" s="68">
        <v>2508</v>
      </c>
      <c r="I2444" s="93">
        <f t="shared" si="181"/>
        <v>25.333333333333332</v>
      </c>
      <c r="J2444" s="93">
        <v>5.7359999999999998</v>
      </c>
      <c r="K2444" s="69">
        <v>99</v>
      </c>
      <c r="L2444" s="68">
        <v>519</v>
      </c>
      <c r="M2444" s="93">
        <f t="shared" si="182"/>
        <v>5.2424242424242422</v>
      </c>
      <c r="N2444" s="93">
        <v>2.524</v>
      </c>
      <c r="O2444" s="69">
        <v>99</v>
      </c>
      <c r="P2444" s="191">
        <f t="shared" si="183"/>
        <v>4.8323699421965314</v>
      </c>
      <c r="Q2444" s="77" t="s">
        <v>716</v>
      </c>
      <c r="V2444" s="84">
        <v>0.40486111111111112</v>
      </c>
      <c r="W2444" s="85">
        <v>0.54861111111111105</v>
      </c>
      <c r="X2444" s="78">
        <f t="shared" si="180"/>
        <v>0.14374999999999993</v>
      </c>
    </row>
    <row r="2445" spans="1:24" x14ac:dyDescent="0.3">
      <c r="A2445" s="44" t="s">
        <v>2957</v>
      </c>
      <c r="B2445" s="68" t="s">
        <v>163</v>
      </c>
      <c r="C2445" s="2" t="s">
        <v>1</v>
      </c>
      <c r="D2445" s="2">
        <v>60</v>
      </c>
      <c r="E2445" s="6">
        <v>21807</v>
      </c>
      <c r="F2445" s="7">
        <v>44068.553171296298</v>
      </c>
      <c r="G2445" s="69" t="s">
        <v>4</v>
      </c>
      <c r="H2445" s="68">
        <v>2480</v>
      </c>
      <c r="I2445" s="93">
        <f t="shared" si="181"/>
        <v>25.050505050505052</v>
      </c>
      <c r="J2445" s="93">
        <v>6.0209999999999999</v>
      </c>
      <c r="K2445" s="69">
        <v>99</v>
      </c>
      <c r="L2445" s="68">
        <v>614</v>
      </c>
      <c r="M2445" s="93">
        <f t="shared" si="182"/>
        <v>6.2020202020202024</v>
      </c>
      <c r="N2445" s="93">
        <v>2.7810000000000001</v>
      </c>
      <c r="O2445" s="69">
        <v>99</v>
      </c>
      <c r="P2445" s="191">
        <f t="shared" si="183"/>
        <v>4.0390879478827362</v>
      </c>
      <c r="Q2445" s="77" t="s">
        <v>716</v>
      </c>
      <c r="V2445" s="84">
        <v>0.4145833333333333</v>
      </c>
      <c r="W2445" s="85">
        <v>0.56944444444444442</v>
      </c>
      <c r="X2445" s="78">
        <f t="shared" si="180"/>
        <v>0.15486111111111112</v>
      </c>
    </row>
    <row r="2446" spans="1:24" x14ac:dyDescent="0.3">
      <c r="A2446" s="44" t="s">
        <v>14041</v>
      </c>
      <c r="B2446" s="68" t="s">
        <v>14042</v>
      </c>
      <c r="C2446" s="2" t="s">
        <v>1</v>
      </c>
      <c r="D2446" s="2">
        <v>65</v>
      </c>
      <c r="E2446" s="6">
        <v>20274</v>
      </c>
      <c r="F2446" s="7">
        <v>44068.574884259258</v>
      </c>
      <c r="G2446" s="69" t="s">
        <v>4</v>
      </c>
      <c r="H2446" s="68">
        <v>1898</v>
      </c>
      <c r="I2446" s="93">
        <f t="shared" si="181"/>
        <v>19.171717171717173</v>
      </c>
      <c r="J2446" s="93">
        <v>4.4029999999999996</v>
      </c>
      <c r="K2446" s="69">
        <v>99</v>
      </c>
      <c r="L2446" s="68">
        <v>548</v>
      </c>
      <c r="M2446" s="93">
        <f t="shared" si="182"/>
        <v>5.5353535353535355</v>
      </c>
      <c r="N2446" s="93">
        <v>2.173</v>
      </c>
      <c r="O2446" s="69">
        <v>99</v>
      </c>
      <c r="P2446" s="191">
        <f t="shared" si="183"/>
        <v>3.4635036496350367</v>
      </c>
      <c r="Q2446" s="77" t="s">
        <v>716</v>
      </c>
      <c r="V2446" s="84">
        <v>0.42430555555555555</v>
      </c>
      <c r="W2446" s="85">
        <v>0.58333333333333337</v>
      </c>
      <c r="X2446" s="78">
        <f t="shared" si="180"/>
        <v>0.15902777777777782</v>
      </c>
    </row>
    <row r="2447" spans="1:24" x14ac:dyDescent="0.3">
      <c r="A2447" s="44" t="s">
        <v>14043</v>
      </c>
      <c r="B2447" s="68" t="s">
        <v>662</v>
      </c>
      <c r="C2447" s="2" t="s">
        <v>1</v>
      </c>
      <c r="D2447" s="2">
        <v>23</v>
      </c>
      <c r="E2447" s="6">
        <v>35570</v>
      </c>
      <c r="F2447" s="7">
        <v>44068.589687500003</v>
      </c>
      <c r="G2447" s="69" t="s">
        <v>4</v>
      </c>
      <c r="H2447" s="68">
        <v>646</v>
      </c>
      <c r="I2447" s="93">
        <f t="shared" si="181"/>
        <v>6.5252525252525251</v>
      </c>
      <c r="J2447" s="93">
        <v>2.97</v>
      </c>
      <c r="K2447" s="69">
        <v>99</v>
      </c>
      <c r="L2447" s="68">
        <v>271</v>
      </c>
      <c r="M2447" s="93">
        <f t="shared" si="182"/>
        <v>2.7373737373737375</v>
      </c>
      <c r="N2447" s="93">
        <v>1.6879999999999999</v>
      </c>
      <c r="O2447" s="69">
        <v>99</v>
      </c>
      <c r="P2447" s="191">
        <f t="shared" si="183"/>
        <v>2.3837638376383761</v>
      </c>
      <c r="Q2447" s="77" t="s">
        <v>716</v>
      </c>
      <c r="V2447" s="84">
        <v>0.41666666666666669</v>
      </c>
      <c r="W2447" s="85">
        <v>0.59722222222222221</v>
      </c>
      <c r="X2447" s="78">
        <f t="shared" si="180"/>
        <v>0.18055555555555552</v>
      </c>
    </row>
    <row r="2448" spans="1:24" x14ac:dyDescent="0.3">
      <c r="A2448" s="44" t="s">
        <v>14044</v>
      </c>
      <c r="B2448" s="68" t="s">
        <v>14045</v>
      </c>
      <c r="C2448" s="2" t="s">
        <v>1</v>
      </c>
      <c r="D2448" s="2">
        <v>55</v>
      </c>
      <c r="E2448" s="6">
        <v>23783</v>
      </c>
      <c r="F2448" s="7">
        <v>44068.601898148147</v>
      </c>
      <c r="G2448" s="69" t="s">
        <v>4</v>
      </c>
      <c r="H2448" s="68">
        <v>2626</v>
      </c>
      <c r="I2448" s="93">
        <f t="shared" si="181"/>
        <v>26.26</v>
      </c>
      <c r="J2448" s="93">
        <v>6.7160000000000002</v>
      </c>
      <c r="K2448" s="69">
        <v>100</v>
      </c>
      <c r="L2448" s="68">
        <v>408</v>
      </c>
      <c r="M2448" s="93">
        <f t="shared" si="182"/>
        <v>4.08</v>
      </c>
      <c r="N2448" s="93">
        <v>1.9830000000000001</v>
      </c>
      <c r="O2448" s="69">
        <v>100</v>
      </c>
      <c r="P2448" s="191">
        <f t="shared" si="183"/>
        <v>6.4362745098039218</v>
      </c>
      <c r="Q2448" s="77" t="s">
        <v>716</v>
      </c>
      <c r="V2448" s="84">
        <v>0.4604166666666667</v>
      </c>
      <c r="W2448" s="85">
        <v>0.61805555555555558</v>
      </c>
      <c r="X2448" s="78">
        <f t="shared" si="180"/>
        <v>0.15763888888888888</v>
      </c>
    </row>
    <row r="2449" spans="1:24" x14ac:dyDescent="0.3">
      <c r="A2449" s="44" t="s">
        <v>7699</v>
      </c>
      <c r="B2449" s="68" t="s">
        <v>6297</v>
      </c>
      <c r="C2449" s="2" t="s">
        <v>1</v>
      </c>
      <c r="D2449" s="2">
        <v>55</v>
      </c>
      <c r="E2449" s="6">
        <v>23652</v>
      </c>
      <c r="F2449" s="7">
        <v>44068.619456018518</v>
      </c>
      <c r="G2449" s="69" t="s">
        <v>4</v>
      </c>
      <c r="H2449" s="68">
        <v>2250</v>
      </c>
      <c r="I2449" s="93">
        <f t="shared" si="181"/>
        <v>22.727272727272727</v>
      </c>
      <c r="J2449" s="93">
        <v>5.01</v>
      </c>
      <c r="K2449" s="69">
        <v>99</v>
      </c>
      <c r="L2449" s="68">
        <v>449</v>
      </c>
      <c r="M2449" s="93">
        <f t="shared" si="182"/>
        <v>4.5353535353535355</v>
      </c>
      <c r="N2449" s="93">
        <v>2.278</v>
      </c>
      <c r="O2449" s="69">
        <v>99</v>
      </c>
      <c r="P2449" s="191">
        <f t="shared" si="183"/>
        <v>5.0111358574610243</v>
      </c>
      <c r="Q2449" s="77" t="s">
        <v>716</v>
      </c>
      <c r="V2449" s="84">
        <v>0.48680555555555555</v>
      </c>
      <c r="W2449" s="85">
        <v>0.63194444444444442</v>
      </c>
      <c r="X2449" s="78">
        <f t="shared" si="180"/>
        <v>0.14513888888888887</v>
      </c>
    </row>
    <row r="2450" spans="1:24" x14ac:dyDescent="0.3">
      <c r="A2450" s="44" t="s">
        <v>14046</v>
      </c>
      <c r="B2450" s="68" t="s">
        <v>14047</v>
      </c>
      <c r="C2450" s="2" t="s">
        <v>6</v>
      </c>
      <c r="D2450" s="2">
        <v>69</v>
      </c>
      <c r="E2450" s="6">
        <v>18749</v>
      </c>
      <c r="F2450" s="7">
        <v>44068.640914351854</v>
      </c>
      <c r="G2450" s="69" t="s">
        <v>4</v>
      </c>
      <c r="H2450" s="68">
        <v>1094</v>
      </c>
      <c r="I2450" s="93">
        <f t="shared" si="181"/>
        <v>10.94</v>
      </c>
      <c r="J2450" s="93">
        <v>3.3050000000000002</v>
      </c>
      <c r="K2450" s="69">
        <v>100</v>
      </c>
      <c r="L2450" s="68">
        <v>443</v>
      </c>
      <c r="M2450" s="93">
        <f t="shared" si="182"/>
        <v>4.43</v>
      </c>
      <c r="N2450" s="93">
        <v>2.0659999999999998</v>
      </c>
      <c r="O2450" s="69">
        <v>100</v>
      </c>
      <c r="P2450" s="191">
        <f t="shared" si="183"/>
        <v>2.4695259593679459</v>
      </c>
      <c r="Q2450" s="77" t="s">
        <v>716</v>
      </c>
      <c r="V2450" s="84">
        <v>0.48958333333333331</v>
      </c>
      <c r="W2450" s="85">
        <v>0.64583333333333337</v>
      </c>
      <c r="X2450" s="78">
        <f t="shared" si="180"/>
        <v>0.15625000000000006</v>
      </c>
    </row>
    <row r="2451" spans="1:24" x14ac:dyDescent="0.3">
      <c r="A2451" s="44" t="s">
        <v>14048</v>
      </c>
      <c r="B2451" s="68" t="s">
        <v>14049</v>
      </c>
      <c r="C2451" s="2" t="s">
        <v>1</v>
      </c>
      <c r="D2451" s="2">
        <v>29</v>
      </c>
      <c r="E2451" s="6">
        <v>33459</v>
      </c>
      <c r="F2451" s="7">
        <v>44068.660127314812</v>
      </c>
      <c r="G2451" s="69" t="s">
        <v>4</v>
      </c>
      <c r="H2451" s="68">
        <v>954</v>
      </c>
      <c r="I2451" s="93">
        <f t="shared" si="181"/>
        <v>9.6363636363636367</v>
      </c>
      <c r="J2451" s="93">
        <v>3.0219999999999998</v>
      </c>
      <c r="K2451" s="69">
        <v>99</v>
      </c>
      <c r="L2451" s="68">
        <v>304</v>
      </c>
      <c r="M2451" s="93">
        <f t="shared" si="182"/>
        <v>3.0707070707070705</v>
      </c>
      <c r="N2451" s="93">
        <v>1.661</v>
      </c>
      <c r="O2451" s="69">
        <v>99</v>
      </c>
      <c r="P2451" s="191">
        <f t="shared" si="183"/>
        <v>3.1381578947368425</v>
      </c>
      <c r="Q2451" s="77" t="s">
        <v>716</v>
      </c>
      <c r="V2451" s="84">
        <v>0.51388888888888895</v>
      </c>
      <c r="W2451" s="85">
        <v>0.66666666666666663</v>
      </c>
      <c r="X2451" s="78">
        <f t="shared" si="180"/>
        <v>0.15277777777777768</v>
      </c>
    </row>
    <row r="2452" spans="1:24" x14ac:dyDescent="0.3">
      <c r="A2452" s="44" t="s">
        <v>14050</v>
      </c>
      <c r="B2452" s="68" t="s">
        <v>9666</v>
      </c>
      <c r="C2452" s="2" t="s">
        <v>1</v>
      </c>
      <c r="D2452" s="2">
        <v>54</v>
      </c>
      <c r="E2452" s="6">
        <v>24153</v>
      </c>
      <c r="F2452" s="7">
        <v>44069.435277777775</v>
      </c>
      <c r="G2452" s="69" t="s">
        <v>4</v>
      </c>
      <c r="H2452" s="68">
        <v>1770</v>
      </c>
      <c r="I2452" s="93">
        <f t="shared" si="181"/>
        <v>17.878787878787879</v>
      </c>
      <c r="J2452" s="93">
        <v>4.7469999999999999</v>
      </c>
      <c r="K2452" s="69">
        <v>99</v>
      </c>
      <c r="L2452" s="68">
        <v>579</v>
      </c>
      <c r="M2452" s="93">
        <f t="shared" si="182"/>
        <v>5.8484848484848486</v>
      </c>
      <c r="N2452" s="93">
        <v>2.4630000000000001</v>
      </c>
      <c r="O2452" s="69">
        <v>99</v>
      </c>
      <c r="P2452" s="191">
        <f t="shared" si="183"/>
        <v>3.0569948186528495</v>
      </c>
      <c r="Q2452" s="77" t="s">
        <v>716</v>
      </c>
      <c r="V2452" s="84">
        <v>0.38263888888888892</v>
      </c>
      <c r="W2452" s="85">
        <v>0.52083333333333337</v>
      </c>
      <c r="X2452" s="78">
        <f t="shared" si="180"/>
        <v>0.13819444444444445</v>
      </c>
    </row>
    <row r="2453" spans="1:24" x14ac:dyDescent="0.3">
      <c r="A2453" s="44" t="s">
        <v>14051</v>
      </c>
      <c r="B2453" s="68" t="s">
        <v>242</v>
      </c>
      <c r="C2453" s="2" t="s">
        <v>1</v>
      </c>
      <c r="D2453" s="2">
        <v>62</v>
      </c>
      <c r="E2453" s="6">
        <v>21417</v>
      </c>
      <c r="F2453" s="7">
        <v>44069.531782407408</v>
      </c>
      <c r="G2453" s="69" t="s">
        <v>4</v>
      </c>
      <c r="H2453" s="68">
        <v>1304</v>
      </c>
      <c r="I2453" s="93">
        <f t="shared" si="181"/>
        <v>13.171717171717171</v>
      </c>
      <c r="J2453" s="93">
        <v>3.899</v>
      </c>
      <c r="K2453" s="69">
        <v>99</v>
      </c>
      <c r="L2453" s="68">
        <v>468</v>
      </c>
      <c r="M2453" s="93">
        <f t="shared" si="182"/>
        <v>4.7272727272727275</v>
      </c>
      <c r="N2453" s="93">
        <v>2.1560000000000001</v>
      </c>
      <c r="O2453" s="69">
        <v>99</v>
      </c>
      <c r="P2453" s="191">
        <f t="shared" si="183"/>
        <v>2.7863247863247862</v>
      </c>
      <c r="Q2453" s="77" t="s">
        <v>716</v>
      </c>
      <c r="V2453" s="84">
        <v>0.3888888888888889</v>
      </c>
      <c r="W2453" s="85">
        <v>0.53472222222222221</v>
      </c>
      <c r="X2453" s="78">
        <f t="shared" si="180"/>
        <v>0.14583333333333331</v>
      </c>
    </row>
    <row r="2454" spans="1:24" x14ac:dyDescent="0.3">
      <c r="A2454" s="44" t="s">
        <v>14052</v>
      </c>
      <c r="B2454" s="68" t="s">
        <v>8963</v>
      </c>
      <c r="C2454" s="2" t="s">
        <v>1</v>
      </c>
      <c r="D2454" s="2">
        <v>44</v>
      </c>
      <c r="E2454" s="6">
        <v>27847</v>
      </c>
      <c r="F2454" s="7">
        <v>44069.541585648149</v>
      </c>
      <c r="G2454" s="69" t="s">
        <v>4</v>
      </c>
      <c r="H2454" s="68">
        <v>1680</v>
      </c>
      <c r="I2454" s="93">
        <f t="shared" si="181"/>
        <v>16.969696969696969</v>
      </c>
      <c r="J2454" s="93">
        <v>4.4480000000000004</v>
      </c>
      <c r="K2454" s="69">
        <v>99</v>
      </c>
      <c r="L2454" s="68">
        <v>442</v>
      </c>
      <c r="M2454" s="93">
        <f t="shared" si="182"/>
        <v>4.4646464646464645</v>
      </c>
      <c r="N2454" s="93">
        <v>2.12</v>
      </c>
      <c r="O2454" s="69">
        <v>99</v>
      </c>
      <c r="P2454" s="191">
        <f t="shared" si="183"/>
        <v>3.8009049773755654</v>
      </c>
      <c r="Q2454" s="77" t="s">
        <v>716</v>
      </c>
      <c r="V2454" s="84">
        <v>0.40347222222222223</v>
      </c>
      <c r="W2454" s="85">
        <v>0.54861111111111105</v>
      </c>
      <c r="X2454" s="78">
        <f t="shared" si="180"/>
        <v>0.14513888888888882</v>
      </c>
    </row>
    <row r="2455" spans="1:24" x14ac:dyDescent="0.3">
      <c r="A2455" s="44" t="s">
        <v>3348</v>
      </c>
      <c r="B2455" s="68" t="s">
        <v>1849</v>
      </c>
      <c r="C2455" s="2" t="s">
        <v>1</v>
      </c>
      <c r="D2455" s="2">
        <v>48</v>
      </c>
      <c r="E2455" s="6">
        <v>26297</v>
      </c>
      <c r="F2455" s="7">
        <v>44069.553611111114</v>
      </c>
      <c r="G2455" s="69" t="s">
        <v>4</v>
      </c>
      <c r="H2455" s="68">
        <v>968</v>
      </c>
      <c r="I2455" s="93">
        <f t="shared" si="181"/>
        <v>9.68</v>
      </c>
      <c r="J2455" s="93">
        <v>3.3540000000000001</v>
      </c>
      <c r="K2455" s="69">
        <v>100</v>
      </c>
      <c r="L2455" s="68">
        <v>310</v>
      </c>
      <c r="M2455" s="93">
        <f t="shared" si="182"/>
        <v>3.1</v>
      </c>
      <c r="N2455" s="93">
        <v>1.63</v>
      </c>
      <c r="O2455" s="69">
        <v>100</v>
      </c>
      <c r="P2455" s="191">
        <f t="shared" si="183"/>
        <v>3.1225806451612903</v>
      </c>
      <c r="Q2455" s="77" t="s">
        <v>716</v>
      </c>
      <c r="V2455" s="84">
        <v>0.41041666666666665</v>
      </c>
      <c r="W2455" s="85">
        <v>0.56944444444444442</v>
      </c>
      <c r="X2455" s="78">
        <f t="shared" si="180"/>
        <v>0.15902777777777777</v>
      </c>
    </row>
    <row r="2456" spans="1:24" x14ac:dyDescent="0.3">
      <c r="A2456" s="44" t="s">
        <v>3123</v>
      </c>
      <c r="B2456" s="68" t="s">
        <v>956</v>
      </c>
      <c r="C2456" s="2" t="s">
        <v>6</v>
      </c>
      <c r="D2456" s="2">
        <v>66</v>
      </c>
      <c r="E2456" s="6">
        <v>19667</v>
      </c>
      <c r="F2456" s="7">
        <v>44069.563888888886</v>
      </c>
      <c r="G2456" s="69" t="s">
        <v>4</v>
      </c>
      <c r="H2456" s="68">
        <v>1822</v>
      </c>
      <c r="I2456" s="93">
        <f t="shared" si="181"/>
        <v>18.22</v>
      </c>
      <c r="J2456" s="93">
        <v>4.4889999999999999</v>
      </c>
      <c r="K2456" s="69">
        <v>100</v>
      </c>
      <c r="L2456" s="68">
        <v>767</v>
      </c>
      <c r="M2456" s="93">
        <f t="shared" si="182"/>
        <v>7.67</v>
      </c>
      <c r="N2456" s="93">
        <v>2.7309999999999999</v>
      </c>
      <c r="O2456" s="69">
        <v>100</v>
      </c>
      <c r="P2456" s="191">
        <f t="shared" si="183"/>
        <v>2.3754889178617993</v>
      </c>
      <c r="Q2456" s="77" t="s">
        <v>716</v>
      </c>
      <c r="V2456" s="84">
        <v>0.42708333333333331</v>
      </c>
      <c r="W2456" s="85">
        <v>0.58333333333333337</v>
      </c>
      <c r="X2456" s="78">
        <f t="shared" si="180"/>
        <v>0.15625000000000006</v>
      </c>
    </row>
    <row r="2457" spans="1:24" x14ac:dyDescent="0.3">
      <c r="A2457" s="44" t="s">
        <v>14053</v>
      </c>
      <c r="B2457" s="68" t="s">
        <v>4401</v>
      </c>
      <c r="C2457" s="2" t="s">
        <v>1</v>
      </c>
      <c r="D2457" s="2">
        <v>55</v>
      </c>
      <c r="E2457" s="6">
        <v>23929</v>
      </c>
      <c r="F2457" s="7">
        <v>44069.578761574077</v>
      </c>
      <c r="G2457" s="69" t="s">
        <v>4</v>
      </c>
      <c r="H2457" s="68">
        <v>870</v>
      </c>
      <c r="I2457" s="93">
        <f t="shared" si="181"/>
        <v>8.7878787878787872</v>
      </c>
      <c r="J2457" s="93">
        <v>3.0409999999999999</v>
      </c>
      <c r="K2457" s="69">
        <v>99</v>
      </c>
      <c r="L2457" s="68">
        <v>228</v>
      </c>
      <c r="M2457" s="93">
        <f t="shared" si="182"/>
        <v>2.3030303030303032</v>
      </c>
      <c r="N2457" s="93">
        <v>1.417</v>
      </c>
      <c r="O2457" s="69">
        <v>99</v>
      </c>
      <c r="P2457" s="191">
        <f t="shared" si="183"/>
        <v>3.8157894736842097</v>
      </c>
      <c r="Q2457" s="77" t="s">
        <v>716</v>
      </c>
      <c r="V2457" s="84">
        <v>0.41666666666666669</v>
      </c>
      <c r="W2457" s="85">
        <v>0.59722222222222221</v>
      </c>
      <c r="X2457" s="78">
        <f t="shared" si="180"/>
        <v>0.18055555555555552</v>
      </c>
    </row>
    <row r="2458" spans="1:24" x14ac:dyDescent="0.3">
      <c r="A2458" s="44" t="s">
        <v>14054</v>
      </c>
      <c r="B2458" s="68" t="s">
        <v>7891</v>
      </c>
      <c r="C2458" s="2" t="s">
        <v>1</v>
      </c>
      <c r="D2458" s="2">
        <v>62</v>
      </c>
      <c r="E2458" s="6">
        <v>21302</v>
      </c>
      <c r="F2458" s="7">
        <v>44069.590787037036</v>
      </c>
      <c r="G2458" s="69" t="s">
        <v>4</v>
      </c>
      <c r="H2458" s="68">
        <v>1578</v>
      </c>
      <c r="I2458" s="93">
        <f t="shared" si="181"/>
        <v>15.939393939393939</v>
      </c>
      <c r="J2458" s="93">
        <v>3.83</v>
      </c>
      <c r="K2458" s="69">
        <v>99</v>
      </c>
      <c r="L2458" s="68">
        <v>598</v>
      </c>
      <c r="M2458" s="93">
        <f t="shared" si="182"/>
        <v>6.0404040404040407</v>
      </c>
      <c r="N2458" s="93">
        <v>2.6070000000000002</v>
      </c>
      <c r="O2458" s="69">
        <v>99</v>
      </c>
      <c r="P2458" s="191">
        <f t="shared" si="183"/>
        <v>2.6387959866220734</v>
      </c>
      <c r="Q2458" s="77" t="s">
        <v>716</v>
      </c>
      <c r="V2458" s="84">
        <v>0.46527777777777773</v>
      </c>
      <c r="W2458" s="85">
        <v>0.63194444444444442</v>
      </c>
      <c r="X2458" s="78">
        <f t="shared" si="180"/>
        <v>0.16666666666666669</v>
      </c>
    </row>
    <row r="2459" spans="1:24" x14ac:dyDescent="0.3">
      <c r="A2459" s="44" t="s">
        <v>14055</v>
      </c>
      <c r="B2459" s="68" t="s">
        <v>421</v>
      </c>
      <c r="C2459" s="2" t="s">
        <v>6</v>
      </c>
      <c r="D2459" s="2">
        <v>54</v>
      </c>
      <c r="E2459" s="6">
        <v>24067</v>
      </c>
      <c r="F2459" s="7">
        <v>44069.608136574076</v>
      </c>
      <c r="G2459" s="69" t="s">
        <v>4</v>
      </c>
      <c r="H2459" s="68">
        <v>984</v>
      </c>
      <c r="I2459" s="93">
        <f t="shared" si="181"/>
        <v>9.9393939393939394</v>
      </c>
      <c r="J2459" s="93">
        <v>3.3530000000000002</v>
      </c>
      <c r="K2459" s="69">
        <v>99</v>
      </c>
      <c r="L2459" s="68">
        <v>271</v>
      </c>
      <c r="M2459" s="93">
        <f t="shared" si="182"/>
        <v>2.7373737373737375</v>
      </c>
      <c r="N2459" s="93">
        <v>1.8049999999999999</v>
      </c>
      <c r="O2459" s="69">
        <v>99</v>
      </c>
      <c r="P2459" s="191">
        <f t="shared" si="183"/>
        <v>3.6309963099630997</v>
      </c>
      <c r="Q2459" s="77" t="s">
        <v>716</v>
      </c>
      <c r="V2459" s="84">
        <v>0.44930555555555557</v>
      </c>
      <c r="W2459" s="85">
        <v>0.61805555555555558</v>
      </c>
      <c r="X2459" s="78">
        <f t="shared" si="180"/>
        <v>0.16875000000000001</v>
      </c>
    </row>
    <row r="2460" spans="1:24" x14ac:dyDescent="0.3">
      <c r="A2460" s="44" t="s">
        <v>13065</v>
      </c>
      <c r="B2460" s="68" t="s">
        <v>9032</v>
      </c>
      <c r="C2460" s="2" t="s">
        <v>1</v>
      </c>
      <c r="D2460" s="2">
        <v>74</v>
      </c>
      <c r="E2460" s="6">
        <v>16774</v>
      </c>
      <c r="F2460" s="7">
        <v>44069.64298611111</v>
      </c>
      <c r="G2460" s="69" t="s">
        <v>4</v>
      </c>
      <c r="H2460" s="68">
        <v>1956</v>
      </c>
      <c r="I2460" s="93">
        <f t="shared" si="181"/>
        <v>19.559999999999999</v>
      </c>
      <c r="J2460" s="93">
        <v>4.5069999999999997</v>
      </c>
      <c r="K2460" s="69">
        <v>100</v>
      </c>
      <c r="L2460" s="68">
        <v>495</v>
      </c>
      <c r="M2460" s="93">
        <f t="shared" si="182"/>
        <v>4.95</v>
      </c>
      <c r="N2460" s="93">
        <v>2.3460000000000001</v>
      </c>
      <c r="O2460" s="69">
        <v>100</v>
      </c>
      <c r="P2460" s="191">
        <f t="shared" si="183"/>
        <v>3.9515151515151512</v>
      </c>
      <c r="Q2460" s="77" t="s">
        <v>716</v>
      </c>
      <c r="V2460" s="84">
        <v>0.4916666666666667</v>
      </c>
      <c r="W2460" s="85">
        <v>0.64583333333333337</v>
      </c>
      <c r="X2460" s="78">
        <f t="shared" si="180"/>
        <v>0.15416666666666667</v>
      </c>
    </row>
    <row r="2461" spans="1:24" x14ac:dyDescent="0.3">
      <c r="A2461" s="44" t="s">
        <v>14056</v>
      </c>
      <c r="B2461" s="68" t="s">
        <v>14057</v>
      </c>
      <c r="C2461" s="2" t="s">
        <v>1</v>
      </c>
      <c r="D2461" s="2">
        <v>43</v>
      </c>
      <c r="E2461" s="6">
        <v>28118</v>
      </c>
      <c r="F2461" s="7">
        <v>44069.65966435185</v>
      </c>
      <c r="G2461" s="69" t="s">
        <v>4</v>
      </c>
      <c r="H2461" s="68">
        <v>1552</v>
      </c>
      <c r="I2461" s="93">
        <f t="shared" si="181"/>
        <v>15.676767676767676</v>
      </c>
      <c r="J2461" s="93">
        <v>4.319</v>
      </c>
      <c r="K2461" s="69">
        <v>99</v>
      </c>
      <c r="L2461" s="68">
        <v>360</v>
      </c>
      <c r="M2461" s="93">
        <f t="shared" si="182"/>
        <v>3.6363636363636362</v>
      </c>
      <c r="N2461" s="93">
        <v>2.0019999999999998</v>
      </c>
      <c r="O2461" s="69">
        <v>99</v>
      </c>
      <c r="P2461" s="191">
        <f t="shared" si="183"/>
        <v>4.3111111111111109</v>
      </c>
      <c r="Q2461" s="77" t="s">
        <v>716</v>
      </c>
      <c r="V2461" s="84">
        <v>0.51388888888888895</v>
      </c>
      <c r="W2461" s="85">
        <v>0.66666666666666663</v>
      </c>
      <c r="X2461" s="78">
        <f t="shared" si="180"/>
        <v>0.15277777777777768</v>
      </c>
    </row>
    <row r="2462" spans="1:24" x14ac:dyDescent="0.3">
      <c r="A2462" s="44" t="s">
        <v>14058</v>
      </c>
      <c r="B2462" s="68" t="s">
        <v>14059</v>
      </c>
      <c r="C2462" s="2" t="s">
        <v>6</v>
      </c>
      <c r="D2462" s="2">
        <v>52</v>
      </c>
      <c r="E2462" s="6">
        <v>25019</v>
      </c>
      <c r="F2462" s="7">
        <v>44070.432662037034</v>
      </c>
      <c r="G2462" s="69" t="s">
        <v>4</v>
      </c>
      <c r="H2462" s="68">
        <v>1130</v>
      </c>
      <c r="I2462" s="93">
        <f t="shared" si="181"/>
        <v>11.414141414141413</v>
      </c>
      <c r="J2462" s="93">
        <v>3.6589999999999998</v>
      </c>
      <c r="K2462" s="69">
        <v>99</v>
      </c>
      <c r="L2462" s="68">
        <v>320</v>
      </c>
      <c r="M2462" s="93">
        <f t="shared" si="182"/>
        <v>3.2323232323232323</v>
      </c>
      <c r="N2462" s="93">
        <v>1.754</v>
      </c>
      <c r="O2462" s="69">
        <v>99</v>
      </c>
      <c r="P2462" s="191">
        <f t="shared" si="183"/>
        <v>3.53125</v>
      </c>
      <c r="Q2462" s="77" t="s">
        <v>716</v>
      </c>
      <c r="V2462" s="84">
        <v>0.37986111111111115</v>
      </c>
      <c r="W2462" s="85">
        <v>0.52083333333333337</v>
      </c>
      <c r="X2462" s="78">
        <f t="shared" si="180"/>
        <v>0.14097222222222222</v>
      </c>
    </row>
    <row r="2463" spans="1:24" x14ac:dyDescent="0.3">
      <c r="A2463" s="44" t="s">
        <v>14060</v>
      </c>
      <c r="B2463" s="68" t="s">
        <v>14061</v>
      </c>
      <c r="C2463" s="2" t="s">
        <v>1</v>
      </c>
      <c r="D2463" s="2">
        <v>58</v>
      </c>
      <c r="E2463" s="6">
        <v>22554</v>
      </c>
      <c r="F2463" s="7">
        <v>44070.533553240741</v>
      </c>
      <c r="G2463" s="69" t="s">
        <v>4</v>
      </c>
      <c r="H2463" s="68">
        <v>2093</v>
      </c>
      <c r="I2463" s="93">
        <f t="shared" si="181"/>
        <v>20.93</v>
      </c>
      <c r="J2463" s="93">
        <v>5.117</v>
      </c>
      <c r="K2463" s="69">
        <v>100</v>
      </c>
      <c r="L2463" s="68">
        <v>571</v>
      </c>
      <c r="M2463" s="93">
        <f t="shared" si="182"/>
        <v>5.71</v>
      </c>
      <c r="N2463" s="93">
        <v>2.5670000000000002</v>
      </c>
      <c r="O2463" s="69">
        <v>100</v>
      </c>
      <c r="P2463" s="191">
        <f t="shared" si="183"/>
        <v>3.6654991243432575</v>
      </c>
      <c r="Q2463" s="77" t="s">
        <v>716</v>
      </c>
      <c r="V2463" s="84">
        <v>0.3979166666666667</v>
      </c>
      <c r="W2463" s="85">
        <v>0.53472222222222221</v>
      </c>
      <c r="X2463" s="78">
        <f t="shared" si="180"/>
        <v>0.13680555555555551</v>
      </c>
    </row>
    <row r="2464" spans="1:24" x14ac:dyDescent="0.3">
      <c r="A2464" s="44" t="s">
        <v>3012</v>
      </c>
      <c r="B2464" s="68" t="s">
        <v>358</v>
      </c>
      <c r="C2464" s="2" t="s">
        <v>6</v>
      </c>
      <c r="D2464" s="2">
        <v>71</v>
      </c>
      <c r="E2464" s="6">
        <v>18094</v>
      </c>
      <c r="F2464" s="7">
        <v>44070.544548611113</v>
      </c>
      <c r="G2464" s="69" t="s">
        <v>4</v>
      </c>
      <c r="H2464" s="68">
        <v>2304</v>
      </c>
      <c r="I2464" s="93">
        <f t="shared" si="181"/>
        <v>23.04</v>
      </c>
      <c r="J2464" s="93">
        <v>4.8840000000000003</v>
      </c>
      <c r="K2464" s="69">
        <v>100</v>
      </c>
      <c r="L2464" s="68">
        <v>662</v>
      </c>
      <c r="M2464" s="93">
        <f t="shared" si="182"/>
        <v>6.62</v>
      </c>
      <c r="N2464" s="93">
        <v>2.4980000000000002</v>
      </c>
      <c r="O2464" s="69">
        <v>100</v>
      </c>
      <c r="P2464" s="191">
        <f t="shared" si="183"/>
        <v>3.4803625377643503</v>
      </c>
      <c r="Q2464" s="77" t="s">
        <v>716</v>
      </c>
      <c r="V2464" s="84">
        <v>0.40347222222222223</v>
      </c>
      <c r="W2464" s="85">
        <v>0.54861111111111105</v>
      </c>
      <c r="X2464" s="78">
        <f t="shared" si="180"/>
        <v>0.14513888888888882</v>
      </c>
    </row>
    <row r="2465" spans="1:24" x14ac:dyDescent="0.3">
      <c r="A2465" s="44" t="s">
        <v>14062</v>
      </c>
      <c r="B2465" s="68" t="s">
        <v>24</v>
      </c>
      <c r="C2465" s="2" t="s">
        <v>1</v>
      </c>
      <c r="D2465" s="2">
        <v>64</v>
      </c>
      <c r="E2465" s="6">
        <v>20495</v>
      </c>
      <c r="F2465" s="7">
        <v>44070.556238425925</v>
      </c>
      <c r="G2465" s="69" t="s">
        <v>4</v>
      </c>
      <c r="H2465" s="68">
        <v>1702</v>
      </c>
      <c r="I2465" s="93">
        <f t="shared" si="181"/>
        <v>17.02</v>
      </c>
      <c r="J2465" s="93">
        <v>3.9769999999999999</v>
      </c>
      <c r="K2465" s="69">
        <v>100</v>
      </c>
      <c r="L2465" s="68">
        <v>323</v>
      </c>
      <c r="M2465" s="93">
        <f t="shared" si="182"/>
        <v>3.23</v>
      </c>
      <c r="N2465" s="93">
        <v>1.734</v>
      </c>
      <c r="O2465" s="69">
        <v>100</v>
      </c>
      <c r="P2465" s="191">
        <f t="shared" si="183"/>
        <v>5.2693498452012379</v>
      </c>
      <c r="Q2465" s="77" t="s">
        <v>716</v>
      </c>
      <c r="V2465" s="84">
        <v>0.41111111111111115</v>
      </c>
      <c r="W2465" s="85">
        <v>0.55902777777777779</v>
      </c>
      <c r="X2465" s="78">
        <f t="shared" si="180"/>
        <v>0.14791666666666664</v>
      </c>
    </row>
    <row r="2466" spans="1:24" x14ac:dyDescent="0.3">
      <c r="A2466" s="44" t="s">
        <v>2886</v>
      </c>
      <c r="B2466" s="68" t="s">
        <v>1733</v>
      </c>
      <c r="C2466" s="2" t="s">
        <v>1</v>
      </c>
      <c r="D2466" s="2">
        <v>34</v>
      </c>
      <c r="E2466" s="6">
        <v>31349</v>
      </c>
      <c r="F2466" s="7">
        <v>44070.579351851855</v>
      </c>
      <c r="G2466" s="69" t="s">
        <v>4</v>
      </c>
      <c r="H2466" s="68">
        <v>1620</v>
      </c>
      <c r="I2466" s="93">
        <f t="shared" si="181"/>
        <v>16.363636363636363</v>
      </c>
      <c r="J2466" s="93">
        <v>4.2750000000000004</v>
      </c>
      <c r="K2466" s="69">
        <v>99</v>
      </c>
      <c r="L2466" s="68">
        <v>323</v>
      </c>
      <c r="M2466" s="93">
        <f t="shared" si="182"/>
        <v>3.2626262626262625</v>
      </c>
      <c r="N2466" s="93">
        <v>1.86</v>
      </c>
      <c r="O2466" s="69">
        <v>99</v>
      </c>
      <c r="P2466" s="191">
        <f t="shared" si="183"/>
        <v>5.0154798761609909</v>
      </c>
      <c r="Q2466" s="77" t="s">
        <v>716</v>
      </c>
      <c r="V2466" s="84">
        <v>0.42638888888888887</v>
      </c>
      <c r="W2466" s="85">
        <v>0.57986111111111105</v>
      </c>
      <c r="X2466" s="78">
        <f t="shared" si="180"/>
        <v>0.15347222222222218</v>
      </c>
    </row>
    <row r="2467" spans="1:24" x14ac:dyDescent="0.3">
      <c r="A2467" s="44" t="s">
        <v>14063</v>
      </c>
      <c r="B2467" s="68" t="s">
        <v>14064</v>
      </c>
      <c r="C2467" s="2" t="s">
        <v>6</v>
      </c>
      <c r="D2467" s="2">
        <v>64</v>
      </c>
      <c r="E2467" s="6">
        <v>20625</v>
      </c>
      <c r="F2467" s="7">
        <v>44070.59952546296</v>
      </c>
      <c r="G2467" s="69" t="s">
        <v>4</v>
      </c>
      <c r="H2467" s="68">
        <v>1215</v>
      </c>
      <c r="I2467" s="93">
        <f t="shared" si="181"/>
        <v>12.272727272727273</v>
      </c>
      <c r="J2467" s="93">
        <v>3.6219999999999999</v>
      </c>
      <c r="K2467" s="69">
        <v>99</v>
      </c>
      <c r="L2467" s="68">
        <v>300</v>
      </c>
      <c r="M2467" s="93">
        <f t="shared" si="182"/>
        <v>3.0303030303030303</v>
      </c>
      <c r="N2467" s="93">
        <v>1.587</v>
      </c>
      <c r="O2467" s="69">
        <v>99</v>
      </c>
      <c r="P2467" s="191">
        <f t="shared" si="183"/>
        <v>4.05</v>
      </c>
      <c r="Q2467" s="77" t="s">
        <v>716</v>
      </c>
      <c r="V2467" s="84">
        <v>0.41944444444444445</v>
      </c>
      <c r="W2467" s="85">
        <v>0.60069444444444442</v>
      </c>
      <c r="X2467" s="78">
        <f t="shared" si="180"/>
        <v>0.18124999999999997</v>
      </c>
    </row>
    <row r="2468" spans="1:24" x14ac:dyDescent="0.3">
      <c r="A2468" s="44" t="s">
        <v>3380</v>
      </c>
      <c r="B2468" s="68" t="s">
        <v>1876</v>
      </c>
      <c r="C2468" s="2" t="s">
        <v>1</v>
      </c>
      <c r="D2468" s="2">
        <v>67</v>
      </c>
      <c r="E2468" s="6">
        <v>19471</v>
      </c>
      <c r="F2468" s="7">
        <v>44070.614236111112</v>
      </c>
      <c r="G2468" s="69" t="s">
        <v>4</v>
      </c>
      <c r="H2468" s="68">
        <v>1976</v>
      </c>
      <c r="I2468" s="93">
        <f t="shared" si="181"/>
        <v>19.959595959595958</v>
      </c>
      <c r="J2468" s="93">
        <v>5.0990000000000002</v>
      </c>
      <c r="K2468" s="69">
        <v>99</v>
      </c>
      <c r="L2468" s="68">
        <v>573</v>
      </c>
      <c r="M2468" s="93">
        <f t="shared" si="182"/>
        <v>5.7878787878787881</v>
      </c>
      <c r="N2468" s="93">
        <v>2.37</v>
      </c>
      <c r="O2468" s="69">
        <v>99</v>
      </c>
      <c r="P2468" s="191">
        <f t="shared" si="183"/>
        <v>3.4485165794066313</v>
      </c>
      <c r="Q2468" s="77" t="s">
        <v>716</v>
      </c>
      <c r="V2468" s="84">
        <v>0.47291666666666665</v>
      </c>
      <c r="W2468" s="85">
        <v>0.61805555555555558</v>
      </c>
      <c r="X2468" s="78">
        <f t="shared" si="180"/>
        <v>0.14513888888888893</v>
      </c>
    </row>
    <row r="2469" spans="1:24" x14ac:dyDescent="0.3">
      <c r="A2469" s="44" t="s">
        <v>14065</v>
      </c>
      <c r="B2469" s="68" t="s">
        <v>14066</v>
      </c>
      <c r="C2469" s="2" t="s">
        <v>1</v>
      </c>
      <c r="D2469" s="2">
        <v>61</v>
      </c>
      <c r="E2469" s="6">
        <v>21754</v>
      </c>
      <c r="F2469" s="7">
        <v>44070.628275462965</v>
      </c>
      <c r="G2469" s="69" t="s">
        <v>4</v>
      </c>
      <c r="H2469" s="68">
        <v>1325</v>
      </c>
      <c r="I2469" s="93">
        <f t="shared" si="181"/>
        <v>13.25</v>
      </c>
      <c r="J2469" s="93">
        <v>3.4420000000000002</v>
      </c>
      <c r="K2469" s="69">
        <v>100</v>
      </c>
      <c r="L2469" s="68">
        <v>500</v>
      </c>
      <c r="M2469" s="93">
        <f t="shared" si="182"/>
        <v>5</v>
      </c>
      <c r="N2469" s="93">
        <v>2.2919999999999998</v>
      </c>
      <c r="O2469" s="69">
        <v>100</v>
      </c>
      <c r="P2469" s="191">
        <f t="shared" si="183"/>
        <v>2.65</v>
      </c>
      <c r="Q2469" s="77" t="s">
        <v>716</v>
      </c>
      <c r="V2469" s="84">
        <v>0.48472222222222222</v>
      </c>
      <c r="W2469" s="85">
        <v>0.63194444444444442</v>
      </c>
      <c r="X2469" s="78">
        <f t="shared" si="180"/>
        <v>0.1472222222222222</v>
      </c>
    </row>
    <row r="2470" spans="1:24" x14ac:dyDescent="0.3">
      <c r="A2470" s="44" t="s">
        <v>14067</v>
      </c>
      <c r="B2470" s="68" t="s">
        <v>9714</v>
      </c>
      <c r="C2470" s="2" t="s">
        <v>6</v>
      </c>
      <c r="D2470" s="2">
        <v>61</v>
      </c>
      <c r="E2470" s="6">
        <v>21544</v>
      </c>
      <c r="F2470" s="7">
        <v>44070.653969907406</v>
      </c>
      <c r="G2470" s="69" t="s">
        <v>4</v>
      </c>
      <c r="H2470" s="68">
        <v>1372</v>
      </c>
      <c r="I2470" s="93">
        <f t="shared" si="181"/>
        <v>13.858585858585858</v>
      </c>
      <c r="J2470" s="93">
        <v>3.8969999999999998</v>
      </c>
      <c r="K2470" s="69">
        <v>99</v>
      </c>
      <c r="L2470" s="68">
        <v>684</v>
      </c>
      <c r="M2470" s="93">
        <f t="shared" si="182"/>
        <v>6.9090909090909092</v>
      </c>
      <c r="N2470" s="93">
        <v>3.01</v>
      </c>
      <c r="O2470" s="69">
        <v>99</v>
      </c>
      <c r="P2470" s="191">
        <f t="shared" si="183"/>
        <v>2.005847953216374</v>
      </c>
      <c r="Q2470" s="77" t="s">
        <v>716</v>
      </c>
      <c r="V2470" s="84">
        <v>0.52708333333333335</v>
      </c>
      <c r="W2470" s="85">
        <v>0.65277777777777779</v>
      </c>
      <c r="X2470" s="78">
        <f t="shared" si="180"/>
        <v>0.12569444444444444</v>
      </c>
    </row>
    <row r="2471" spans="1:24" x14ac:dyDescent="0.3">
      <c r="A2471" s="44" t="s">
        <v>14068</v>
      </c>
      <c r="B2471" s="68" t="s">
        <v>6794</v>
      </c>
      <c r="C2471" s="2" t="s">
        <v>1</v>
      </c>
      <c r="D2471" s="2">
        <v>50</v>
      </c>
      <c r="E2471" s="6">
        <v>25631</v>
      </c>
      <c r="F2471" s="7">
        <v>44071.450069444443</v>
      </c>
      <c r="G2471" s="69" t="s">
        <v>4</v>
      </c>
      <c r="H2471" s="68">
        <v>1359</v>
      </c>
      <c r="I2471" s="93">
        <f t="shared" si="181"/>
        <v>13.727272727272727</v>
      </c>
      <c r="J2471" s="93">
        <v>3.8460000000000001</v>
      </c>
      <c r="K2471" s="69">
        <v>99</v>
      </c>
      <c r="L2471" s="68">
        <v>491</v>
      </c>
      <c r="M2471" s="93">
        <f t="shared" si="182"/>
        <v>4.9595959595959593</v>
      </c>
      <c r="N2471" s="93">
        <v>2.157</v>
      </c>
      <c r="O2471" s="69">
        <v>99</v>
      </c>
      <c r="P2471" s="191">
        <f t="shared" si="183"/>
        <v>2.7678207739307537</v>
      </c>
      <c r="Q2471" s="77" t="s">
        <v>716</v>
      </c>
      <c r="V2471" s="84">
        <v>0.37777777777777777</v>
      </c>
      <c r="W2471" s="85">
        <v>0.52083333333333337</v>
      </c>
      <c r="X2471" s="78">
        <f t="shared" si="180"/>
        <v>0.1430555555555556</v>
      </c>
    </row>
    <row r="2472" spans="1:24" x14ac:dyDescent="0.3">
      <c r="A2472" s="44" t="s">
        <v>1996</v>
      </c>
      <c r="B2472" s="68" t="s">
        <v>875</v>
      </c>
      <c r="C2472" s="2" t="s">
        <v>1</v>
      </c>
      <c r="D2472" s="2">
        <v>52</v>
      </c>
      <c r="E2472" s="6">
        <v>24761</v>
      </c>
      <c r="F2472" s="7">
        <v>44071.531944444447</v>
      </c>
      <c r="G2472" s="69" t="s">
        <v>4</v>
      </c>
      <c r="H2472" s="68">
        <v>1282</v>
      </c>
      <c r="I2472" s="93">
        <f t="shared" si="181"/>
        <v>12.82</v>
      </c>
      <c r="J2472" s="93">
        <v>1.6040000000000001</v>
      </c>
      <c r="K2472" s="69">
        <v>100</v>
      </c>
      <c r="L2472" s="68">
        <v>221</v>
      </c>
      <c r="M2472" s="93">
        <f t="shared" si="182"/>
        <v>2.21</v>
      </c>
      <c r="N2472" s="93">
        <v>0.59099999999999997</v>
      </c>
      <c r="O2472" s="69">
        <v>100</v>
      </c>
      <c r="P2472" s="191">
        <f t="shared" si="183"/>
        <v>5.8009049773755654</v>
      </c>
      <c r="Q2472" s="77" t="s">
        <v>716</v>
      </c>
      <c r="V2472" s="84">
        <v>0.38680555555555557</v>
      </c>
      <c r="W2472" s="85">
        <v>0.53472222222222221</v>
      </c>
      <c r="X2472" s="78">
        <f t="shared" si="180"/>
        <v>0.14791666666666664</v>
      </c>
    </row>
    <row r="2473" spans="1:24" x14ac:dyDescent="0.3">
      <c r="A2473" s="44" t="s">
        <v>3036</v>
      </c>
      <c r="B2473" s="68" t="s">
        <v>440</v>
      </c>
      <c r="C2473" s="2" t="s">
        <v>1</v>
      </c>
      <c r="D2473" s="2">
        <v>50</v>
      </c>
      <c r="E2473" s="6">
        <v>25535</v>
      </c>
      <c r="F2473" s="7">
        <v>44071.541284722225</v>
      </c>
      <c r="G2473" s="69" t="s">
        <v>4</v>
      </c>
      <c r="H2473" s="68">
        <v>1066</v>
      </c>
      <c r="I2473" s="93">
        <f t="shared" si="181"/>
        <v>10.767676767676768</v>
      </c>
      <c r="J2473" s="93">
        <v>3.0870000000000002</v>
      </c>
      <c r="K2473" s="69">
        <v>99</v>
      </c>
      <c r="L2473" s="68">
        <v>377</v>
      </c>
      <c r="M2473" s="93">
        <f t="shared" si="182"/>
        <v>3.808080808080808</v>
      </c>
      <c r="N2473" s="93">
        <v>1.962</v>
      </c>
      <c r="O2473" s="69">
        <v>99</v>
      </c>
      <c r="P2473" s="191">
        <f t="shared" si="183"/>
        <v>2.827586206896552</v>
      </c>
      <c r="Q2473" s="77" t="s">
        <v>716</v>
      </c>
      <c r="V2473" s="84">
        <v>0.40833333333333338</v>
      </c>
      <c r="W2473" s="85">
        <v>0.54861111111111105</v>
      </c>
      <c r="X2473" s="78">
        <f t="shared" si="180"/>
        <v>0.14027777777777767</v>
      </c>
    </row>
    <row r="2474" spans="1:24" x14ac:dyDescent="0.3">
      <c r="A2474" s="44" t="s">
        <v>3047</v>
      </c>
      <c r="B2474" s="68" t="s">
        <v>475</v>
      </c>
      <c r="C2474" s="2" t="s">
        <v>1</v>
      </c>
      <c r="D2474" s="2">
        <v>42</v>
      </c>
      <c r="E2474" s="6">
        <v>28429</v>
      </c>
      <c r="F2474" s="7">
        <v>44071.564166666663</v>
      </c>
      <c r="G2474" s="69" t="s">
        <v>4</v>
      </c>
      <c r="H2474" s="68">
        <v>1543</v>
      </c>
      <c r="I2474" s="93">
        <f t="shared" si="181"/>
        <v>15.43</v>
      </c>
      <c r="J2474" s="93">
        <v>4.0810000000000004</v>
      </c>
      <c r="K2474" s="69">
        <v>100</v>
      </c>
      <c r="L2474" s="68">
        <v>491</v>
      </c>
      <c r="M2474" s="93">
        <f t="shared" si="182"/>
        <v>4.91</v>
      </c>
      <c r="N2474" s="93">
        <v>2.1789999999999998</v>
      </c>
      <c r="O2474" s="69">
        <v>100</v>
      </c>
      <c r="P2474" s="191">
        <f t="shared" si="183"/>
        <v>3.1425661914460283</v>
      </c>
      <c r="Q2474" s="77" t="s">
        <v>716</v>
      </c>
      <c r="V2474" s="84">
        <v>0.42638888888888887</v>
      </c>
      <c r="W2474" s="85">
        <v>0.56944444444444442</v>
      </c>
      <c r="X2474" s="78">
        <f t="shared" si="180"/>
        <v>0.14305555555555555</v>
      </c>
    </row>
    <row r="2475" spans="1:24" x14ac:dyDescent="0.3">
      <c r="A2475" s="44" t="s">
        <v>14069</v>
      </c>
      <c r="B2475" s="68" t="s">
        <v>8937</v>
      </c>
      <c r="C2475" s="2" t="s">
        <v>6</v>
      </c>
      <c r="D2475" s="2">
        <v>46</v>
      </c>
      <c r="E2475" s="6">
        <v>26986</v>
      </c>
      <c r="F2475" s="7">
        <v>44071.581192129626</v>
      </c>
      <c r="G2475" s="69" t="s">
        <v>4</v>
      </c>
      <c r="H2475" s="68">
        <v>2235</v>
      </c>
      <c r="I2475" s="93">
        <f t="shared" si="181"/>
        <v>22.575757575757574</v>
      </c>
      <c r="J2475" s="93">
        <v>5.1920000000000002</v>
      </c>
      <c r="K2475" s="69">
        <v>99</v>
      </c>
      <c r="L2475" s="68">
        <v>565</v>
      </c>
      <c r="M2475" s="93">
        <f t="shared" si="182"/>
        <v>5.7070707070707067</v>
      </c>
      <c r="N2475" s="93">
        <v>2.516</v>
      </c>
      <c r="O2475" s="69">
        <v>99</v>
      </c>
      <c r="P2475" s="191">
        <f t="shared" si="183"/>
        <v>3.9557522123893807</v>
      </c>
      <c r="Q2475" s="77" t="s">
        <v>716</v>
      </c>
      <c r="V2475" s="84">
        <v>0.43333333333333335</v>
      </c>
      <c r="W2475" s="85">
        <v>0.58333333333333337</v>
      </c>
      <c r="X2475" s="78">
        <f t="shared" si="180"/>
        <v>0.15000000000000002</v>
      </c>
    </row>
    <row r="2476" spans="1:24" x14ac:dyDescent="0.3">
      <c r="A2476" s="44" t="s">
        <v>2762</v>
      </c>
      <c r="B2476" s="68" t="s">
        <v>1623</v>
      </c>
      <c r="C2476" s="2" t="s">
        <v>1</v>
      </c>
      <c r="D2476" s="2">
        <v>46</v>
      </c>
      <c r="E2476" s="6">
        <v>27089</v>
      </c>
      <c r="F2476" s="7">
        <v>44071.591562499998</v>
      </c>
      <c r="G2476" s="69" t="s">
        <v>4</v>
      </c>
      <c r="H2476" s="68">
        <v>2186</v>
      </c>
      <c r="I2476" s="93">
        <f t="shared" si="181"/>
        <v>22.08080808080808</v>
      </c>
      <c r="J2476" s="93">
        <v>5.4349999999999996</v>
      </c>
      <c r="K2476" s="69">
        <v>99</v>
      </c>
      <c r="L2476" s="68">
        <v>514</v>
      </c>
      <c r="M2476" s="93">
        <f t="shared" si="182"/>
        <v>5.191919191919192</v>
      </c>
      <c r="N2476" s="93">
        <v>2.4609999999999999</v>
      </c>
      <c r="O2476" s="69">
        <v>99</v>
      </c>
      <c r="P2476" s="191">
        <f t="shared" si="183"/>
        <v>4.2529182879377432</v>
      </c>
      <c r="Q2476" s="77" t="s">
        <v>716</v>
      </c>
      <c r="V2476" s="84">
        <v>0.46111111111111108</v>
      </c>
      <c r="W2476" s="85">
        <v>0.59722222222222221</v>
      </c>
      <c r="X2476" s="78">
        <f t="shared" si="180"/>
        <v>0.13611111111111113</v>
      </c>
    </row>
    <row r="2477" spans="1:24" x14ac:dyDescent="0.3">
      <c r="A2477" s="44" t="s">
        <v>3246</v>
      </c>
      <c r="B2477" s="68" t="s">
        <v>1761</v>
      </c>
      <c r="C2477" s="2" t="s">
        <v>1</v>
      </c>
      <c r="D2477" s="2">
        <v>48</v>
      </c>
      <c r="E2477" s="6">
        <v>26232</v>
      </c>
      <c r="F2477" s="7">
        <v>44071.607928240737</v>
      </c>
      <c r="G2477" s="69" t="s">
        <v>4</v>
      </c>
      <c r="H2477" s="68">
        <v>1830</v>
      </c>
      <c r="I2477" s="93">
        <f t="shared" si="181"/>
        <v>18.3</v>
      </c>
      <c r="J2477" s="93">
        <v>4.6760000000000002</v>
      </c>
      <c r="K2477" s="69">
        <v>100</v>
      </c>
      <c r="L2477" s="68">
        <v>588</v>
      </c>
      <c r="M2477" s="93">
        <f t="shared" si="182"/>
        <v>5.88</v>
      </c>
      <c r="N2477" s="93">
        <v>2.4169999999999998</v>
      </c>
      <c r="O2477" s="69">
        <v>100</v>
      </c>
      <c r="P2477" s="191">
        <f t="shared" si="183"/>
        <v>3.1122448979591839</v>
      </c>
      <c r="Q2477" s="77" t="s">
        <v>716</v>
      </c>
      <c r="V2477" s="84">
        <v>0.47083333333333338</v>
      </c>
      <c r="W2477" s="85">
        <v>0.61111111111111105</v>
      </c>
      <c r="X2477" s="78">
        <f t="shared" si="180"/>
        <v>0.14027777777777767</v>
      </c>
    </row>
    <row r="2478" spans="1:24" x14ac:dyDescent="0.3">
      <c r="A2478" s="44" t="s">
        <v>14070</v>
      </c>
      <c r="B2478" s="68" t="s">
        <v>7902</v>
      </c>
      <c r="C2478" s="2" t="s">
        <v>1</v>
      </c>
      <c r="D2478" s="2">
        <v>42</v>
      </c>
      <c r="E2478" s="6">
        <v>28533</v>
      </c>
      <c r="F2478" s="7">
        <v>44071.62158564815</v>
      </c>
      <c r="G2478" s="69" t="s">
        <v>4</v>
      </c>
      <c r="H2478" s="68">
        <v>1175</v>
      </c>
      <c r="I2478" s="93">
        <f t="shared" si="181"/>
        <v>11.868686868686869</v>
      </c>
      <c r="J2478" s="93">
        <v>3.3370000000000002</v>
      </c>
      <c r="K2478" s="69">
        <v>99</v>
      </c>
      <c r="L2478" s="68">
        <v>437</v>
      </c>
      <c r="M2478" s="93">
        <f t="shared" si="182"/>
        <v>4.4141414141414144</v>
      </c>
      <c r="N2478" s="93">
        <v>2.1379999999999999</v>
      </c>
      <c r="O2478" s="69">
        <v>99</v>
      </c>
      <c r="P2478" s="191">
        <f t="shared" si="183"/>
        <v>2.6887871853546907</v>
      </c>
      <c r="Q2478" s="77" t="s">
        <v>716</v>
      </c>
      <c r="V2478" s="84">
        <v>0.48125000000000001</v>
      </c>
      <c r="W2478" s="85">
        <v>0.63194444444444442</v>
      </c>
      <c r="X2478" s="78">
        <f t="shared" si="180"/>
        <v>0.15069444444444441</v>
      </c>
    </row>
    <row r="2479" spans="1:24" x14ac:dyDescent="0.3">
      <c r="A2479" s="44" t="s">
        <v>14071</v>
      </c>
      <c r="B2479" s="68" t="s">
        <v>14072</v>
      </c>
      <c r="C2479" s="2" t="s">
        <v>6</v>
      </c>
      <c r="D2479" s="2">
        <v>26</v>
      </c>
      <c r="E2479" s="6">
        <v>34361</v>
      </c>
      <c r="F2479" s="7">
        <v>44071.637650462966</v>
      </c>
      <c r="G2479" s="69" t="s">
        <v>4</v>
      </c>
      <c r="H2479" s="68">
        <v>769</v>
      </c>
      <c r="I2479" s="93">
        <f t="shared" si="181"/>
        <v>7.7676767676767673</v>
      </c>
      <c r="J2479" s="93">
        <v>2.5110000000000001</v>
      </c>
      <c r="K2479" s="69">
        <v>99</v>
      </c>
      <c r="L2479" s="68">
        <v>205</v>
      </c>
      <c r="M2479" s="93">
        <f t="shared" si="182"/>
        <v>2.0707070707070705</v>
      </c>
      <c r="N2479" s="93">
        <v>1.38</v>
      </c>
      <c r="O2479" s="69">
        <v>99</v>
      </c>
      <c r="P2479" s="191">
        <f t="shared" si="183"/>
        <v>3.7512195121951222</v>
      </c>
      <c r="Q2479" s="77" t="s">
        <v>716</v>
      </c>
      <c r="V2479" s="84">
        <v>0.48055555555555557</v>
      </c>
      <c r="W2479" s="85">
        <v>0.64583333333333337</v>
      </c>
      <c r="X2479" s="78">
        <f t="shared" si="180"/>
        <v>0.1652777777777778</v>
      </c>
    </row>
    <row r="2480" spans="1:24" x14ac:dyDescent="0.3">
      <c r="A2480" s="44" t="s">
        <v>14073</v>
      </c>
      <c r="B2480" s="68" t="s">
        <v>11592</v>
      </c>
      <c r="C2480" s="2" t="s">
        <v>6</v>
      </c>
      <c r="D2480" s="2">
        <v>35</v>
      </c>
      <c r="E2480" s="6">
        <v>31191</v>
      </c>
      <c r="F2480" s="7">
        <v>44071.652824074074</v>
      </c>
      <c r="G2480" s="69" t="s">
        <v>4</v>
      </c>
      <c r="H2480" s="68">
        <v>444</v>
      </c>
      <c r="I2480" s="93">
        <f t="shared" si="181"/>
        <v>4.4400000000000004</v>
      </c>
      <c r="J2480" s="93">
        <v>2.0659999999999998</v>
      </c>
      <c r="K2480" s="69">
        <v>100</v>
      </c>
      <c r="L2480" s="68">
        <v>263</v>
      </c>
      <c r="M2480" s="93">
        <f t="shared" si="182"/>
        <v>2.63</v>
      </c>
      <c r="N2480" s="93">
        <v>1.625</v>
      </c>
      <c r="O2480" s="69">
        <v>100</v>
      </c>
      <c r="P2480" s="191">
        <f t="shared" si="183"/>
        <v>1.6882129277566542</v>
      </c>
      <c r="Q2480" s="77" t="s">
        <v>716</v>
      </c>
      <c r="V2480" s="84">
        <v>0.49374999999999997</v>
      </c>
      <c r="W2480" s="85">
        <v>0.66666666666666663</v>
      </c>
      <c r="X2480" s="78">
        <f t="shared" si="180"/>
        <v>0.17291666666666666</v>
      </c>
    </row>
    <row r="2481" spans="1:24" x14ac:dyDescent="0.3">
      <c r="A2481" s="44" t="s">
        <v>14074</v>
      </c>
      <c r="B2481" s="68" t="s">
        <v>8809</v>
      </c>
      <c r="C2481" s="2" t="s">
        <v>1</v>
      </c>
      <c r="D2481" s="2">
        <v>74</v>
      </c>
      <c r="E2481" s="6">
        <v>16825</v>
      </c>
      <c r="F2481" s="7">
        <v>44074.51966435185</v>
      </c>
      <c r="G2481" s="69" t="s">
        <v>4</v>
      </c>
      <c r="H2481" s="68">
        <v>1893</v>
      </c>
      <c r="I2481" s="93">
        <f t="shared" si="181"/>
        <v>19.121212121212121</v>
      </c>
      <c r="J2481" s="93">
        <v>4.55</v>
      </c>
      <c r="K2481" s="69">
        <v>99</v>
      </c>
      <c r="L2481" s="68">
        <v>556</v>
      </c>
      <c r="M2481" s="93">
        <f t="shared" si="182"/>
        <v>5.6161616161616159</v>
      </c>
      <c r="N2481" s="93">
        <v>2.3149999999999999</v>
      </c>
      <c r="O2481" s="69">
        <v>99</v>
      </c>
      <c r="P2481" s="191">
        <f t="shared" si="183"/>
        <v>3.4046762589928057</v>
      </c>
      <c r="Q2481" s="77" t="s">
        <v>716</v>
      </c>
      <c r="V2481" s="84">
        <v>0.37638888888888888</v>
      </c>
      <c r="W2481" s="85">
        <v>0.52083333333333337</v>
      </c>
      <c r="X2481" s="78">
        <f t="shared" si="180"/>
        <v>0.14444444444444449</v>
      </c>
    </row>
    <row r="2482" spans="1:24" x14ac:dyDescent="0.3">
      <c r="A2482" s="44" t="s">
        <v>14075</v>
      </c>
      <c r="B2482" s="68" t="s">
        <v>14076</v>
      </c>
      <c r="C2482" s="2" t="s">
        <v>6</v>
      </c>
      <c r="D2482" s="2">
        <v>42</v>
      </c>
      <c r="E2482" s="6">
        <v>28462</v>
      </c>
      <c r="F2482" s="7">
        <v>44074.537245370368</v>
      </c>
      <c r="G2482" s="69" t="s">
        <v>4</v>
      </c>
      <c r="H2482" s="68">
        <v>701</v>
      </c>
      <c r="I2482" s="93">
        <f t="shared" si="181"/>
        <v>7.0808080808080804</v>
      </c>
      <c r="J2482" s="93">
        <v>3.0089999999999999</v>
      </c>
      <c r="K2482" s="69">
        <v>99</v>
      </c>
      <c r="L2482" s="68">
        <v>400</v>
      </c>
      <c r="M2482" s="93">
        <f t="shared" si="182"/>
        <v>4.0404040404040407</v>
      </c>
      <c r="N2482" s="93">
        <v>1.79</v>
      </c>
      <c r="O2482" s="69">
        <v>99</v>
      </c>
      <c r="P2482" s="191">
        <f t="shared" si="183"/>
        <v>1.7524999999999997</v>
      </c>
      <c r="Q2482" s="77" t="s">
        <v>716</v>
      </c>
      <c r="V2482" s="84">
        <v>0.40277777777777773</v>
      </c>
      <c r="W2482" s="85">
        <v>0.53472222222222221</v>
      </c>
      <c r="X2482" s="78">
        <f t="shared" si="180"/>
        <v>0.13194444444444448</v>
      </c>
    </row>
    <row r="2483" spans="1:24" x14ac:dyDescent="0.3">
      <c r="A2483" s="44" t="s">
        <v>14077</v>
      </c>
      <c r="B2483" s="68" t="s">
        <v>6732</v>
      </c>
      <c r="C2483" s="2" t="s">
        <v>1</v>
      </c>
      <c r="D2483" s="2">
        <v>64</v>
      </c>
      <c r="E2483" s="6">
        <v>20674</v>
      </c>
      <c r="F2483" s="7">
        <v>44074.552905092591</v>
      </c>
      <c r="G2483" s="69" t="s">
        <v>4</v>
      </c>
      <c r="H2483" s="68">
        <v>2114</v>
      </c>
      <c r="I2483" s="93">
        <f t="shared" si="181"/>
        <v>21.353535353535353</v>
      </c>
      <c r="J2483" s="93">
        <v>4.7560000000000002</v>
      </c>
      <c r="K2483" s="69">
        <v>99</v>
      </c>
      <c r="L2483" s="68">
        <v>563</v>
      </c>
      <c r="M2483" s="93">
        <f t="shared" si="182"/>
        <v>5.6868686868686869</v>
      </c>
      <c r="N2483" s="93">
        <v>2.2839999999999998</v>
      </c>
      <c r="O2483" s="69">
        <v>99</v>
      </c>
      <c r="P2483" s="191">
        <f t="shared" si="183"/>
        <v>3.7548845470692718</v>
      </c>
      <c r="Q2483" s="77" t="s">
        <v>716</v>
      </c>
      <c r="V2483" s="84">
        <v>0.42777777777777781</v>
      </c>
      <c r="W2483" s="85">
        <v>0.55555555555555558</v>
      </c>
      <c r="X2483" s="78">
        <f t="shared" si="180"/>
        <v>0.12777777777777777</v>
      </c>
    </row>
    <row r="2484" spans="1:24" x14ac:dyDescent="0.3">
      <c r="A2484" s="44" t="s">
        <v>14078</v>
      </c>
      <c r="B2484" s="68" t="s">
        <v>648</v>
      </c>
      <c r="C2484" s="2" t="s">
        <v>1</v>
      </c>
      <c r="D2484" s="2">
        <v>54</v>
      </c>
      <c r="E2484" s="6">
        <v>24238</v>
      </c>
      <c r="F2484" s="7">
        <v>44074.563449074078</v>
      </c>
      <c r="G2484" s="69" t="s">
        <v>4</v>
      </c>
      <c r="H2484" s="68">
        <v>1922</v>
      </c>
      <c r="I2484" s="93">
        <f t="shared" si="181"/>
        <v>19.414141414141415</v>
      </c>
      <c r="J2484" s="93">
        <v>4.6749999999999998</v>
      </c>
      <c r="K2484" s="69">
        <v>99</v>
      </c>
      <c r="L2484" s="68">
        <v>582</v>
      </c>
      <c r="M2484" s="93">
        <f t="shared" si="182"/>
        <v>5.8787878787878789</v>
      </c>
      <c r="N2484" s="93">
        <v>2.3660000000000001</v>
      </c>
      <c r="O2484" s="69">
        <v>99</v>
      </c>
      <c r="P2484" s="191">
        <f t="shared" si="183"/>
        <v>3.3024054982817872</v>
      </c>
      <c r="Q2484" s="77" t="s">
        <v>716</v>
      </c>
      <c r="V2484" s="84">
        <v>0.43541666666666662</v>
      </c>
      <c r="W2484" s="85">
        <v>0.56944444444444442</v>
      </c>
      <c r="X2484" s="78">
        <f t="shared" ref="X2484:X2490" si="184">W2484-V2484</f>
        <v>0.1340277777777778</v>
      </c>
    </row>
    <row r="2485" spans="1:24" x14ac:dyDescent="0.3">
      <c r="A2485" s="44" t="s">
        <v>3006</v>
      </c>
      <c r="B2485" s="68" t="s">
        <v>346</v>
      </c>
      <c r="C2485" s="2" t="s">
        <v>1</v>
      </c>
      <c r="D2485" s="2">
        <v>50</v>
      </c>
      <c r="E2485" s="6">
        <v>25690</v>
      </c>
      <c r="F2485" s="7">
        <v>44074.575370370374</v>
      </c>
      <c r="G2485" s="69" t="s">
        <v>4</v>
      </c>
      <c r="H2485" s="68">
        <v>2252</v>
      </c>
      <c r="I2485" s="93">
        <f t="shared" si="181"/>
        <v>22.747474747474747</v>
      </c>
      <c r="J2485" s="93">
        <v>5.7519999999999998</v>
      </c>
      <c r="K2485" s="69">
        <v>99</v>
      </c>
      <c r="L2485" s="68">
        <v>429</v>
      </c>
      <c r="M2485" s="93">
        <f t="shared" si="182"/>
        <v>4.333333333333333</v>
      </c>
      <c r="N2485" s="93">
        <v>2.218</v>
      </c>
      <c r="O2485" s="69">
        <v>99</v>
      </c>
      <c r="P2485" s="191">
        <f t="shared" si="183"/>
        <v>5.2494172494172497</v>
      </c>
      <c r="Q2485" s="77" t="s">
        <v>716</v>
      </c>
      <c r="V2485" s="84">
        <v>0.44444444444444442</v>
      </c>
      <c r="W2485" s="85">
        <v>0.57638888888888895</v>
      </c>
      <c r="X2485" s="78">
        <f t="shared" si="184"/>
        <v>0.13194444444444453</v>
      </c>
    </row>
    <row r="2486" spans="1:24" x14ac:dyDescent="0.3">
      <c r="A2486" s="44" t="s">
        <v>14079</v>
      </c>
      <c r="B2486" s="68" t="s">
        <v>14080</v>
      </c>
      <c r="C2486" s="2" t="s">
        <v>6</v>
      </c>
      <c r="D2486" s="2">
        <v>40</v>
      </c>
      <c r="E2486" s="6">
        <v>29379</v>
      </c>
      <c r="F2486" s="7">
        <v>44074.585520833331</v>
      </c>
      <c r="G2486" s="69" t="s">
        <v>4</v>
      </c>
      <c r="H2486" s="68">
        <v>1171</v>
      </c>
      <c r="I2486" s="93">
        <f t="shared" si="181"/>
        <v>11.71</v>
      </c>
      <c r="J2486" s="93">
        <v>3.9169999999999998</v>
      </c>
      <c r="K2486" s="69">
        <v>100</v>
      </c>
      <c r="L2486" s="68">
        <v>508</v>
      </c>
      <c r="M2486" s="93">
        <f t="shared" si="182"/>
        <v>5.08</v>
      </c>
      <c r="N2486" s="93">
        <v>2.2229999999999999</v>
      </c>
      <c r="O2486" s="69">
        <v>100</v>
      </c>
      <c r="P2486" s="191">
        <f t="shared" si="183"/>
        <v>2.3051181102362208</v>
      </c>
      <c r="Q2486" s="77" t="s">
        <v>716</v>
      </c>
      <c r="V2486" s="84">
        <v>0.46249999999999997</v>
      </c>
      <c r="W2486" s="85">
        <v>0.58680555555555558</v>
      </c>
      <c r="X2486" s="78">
        <f t="shared" si="184"/>
        <v>0.12430555555555561</v>
      </c>
    </row>
    <row r="2487" spans="1:24" x14ac:dyDescent="0.3">
      <c r="A2487" s="44" t="s">
        <v>3893</v>
      </c>
      <c r="B2487" s="68" t="s">
        <v>856</v>
      </c>
      <c r="C2487" s="2" t="s">
        <v>1</v>
      </c>
      <c r="D2487" s="2">
        <v>50</v>
      </c>
      <c r="E2487" s="6">
        <v>25751</v>
      </c>
      <c r="F2487" s="7">
        <v>44074.615671296298</v>
      </c>
      <c r="G2487" s="69" t="s">
        <v>4</v>
      </c>
      <c r="H2487" s="68">
        <v>1746</v>
      </c>
      <c r="I2487" s="93">
        <f t="shared" si="181"/>
        <v>17.636363636363637</v>
      </c>
      <c r="J2487" s="93">
        <v>4.5</v>
      </c>
      <c r="K2487" s="69">
        <v>99</v>
      </c>
      <c r="L2487" s="68">
        <v>497</v>
      </c>
      <c r="M2487" s="93">
        <f t="shared" si="182"/>
        <v>5.0202020202020199</v>
      </c>
      <c r="N2487" s="93">
        <v>2.1760000000000002</v>
      </c>
      <c r="O2487" s="69">
        <v>99</v>
      </c>
      <c r="P2487" s="191">
        <f t="shared" si="183"/>
        <v>3.5130784708249498</v>
      </c>
      <c r="Q2487" s="77" t="s">
        <v>716</v>
      </c>
      <c r="V2487" s="84">
        <v>0.4770833333333333</v>
      </c>
      <c r="W2487" s="85">
        <v>0.61805555555555558</v>
      </c>
      <c r="X2487" s="78">
        <f t="shared" si="184"/>
        <v>0.14097222222222228</v>
      </c>
    </row>
    <row r="2488" spans="1:24" x14ac:dyDescent="0.3">
      <c r="A2488" s="44" t="s">
        <v>14081</v>
      </c>
      <c r="B2488" s="68" t="s">
        <v>538</v>
      </c>
      <c r="C2488" s="2" t="s">
        <v>1</v>
      </c>
      <c r="D2488" s="2">
        <v>65</v>
      </c>
      <c r="E2488" s="6">
        <v>20227</v>
      </c>
      <c r="F2488" s="7">
        <v>44074.627824074072</v>
      </c>
      <c r="G2488" s="69" t="s">
        <v>4</v>
      </c>
      <c r="H2488" s="68">
        <v>2611</v>
      </c>
      <c r="I2488" s="93">
        <f t="shared" si="181"/>
        <v>26.373737373737374</v>
      </c>
      <c r="J2488" s="93">
        <v>5.6630000000000003</v>
      </c>
      <c r="K2488" s="69">
        <v>99</v>
      </c>
      <c r="L2488" s="68">
        <v>415</v>
      </c>
      <c r="M2488" s="93">
        <f t="shared" si="182"/>
        <v>4.191919191919192</v>
      </c>
      <c r="N2488" s="93">
        <v>2.069</v>
      </c>
      <c r="O2488" s="69">
        <v>99</v>
      </c>
      <c r="P2488" s="191">
        <f t="shared" si="183"/>
        <v>6.2915662650602409</v>
      </c>
      <c r="Q2488" s="77" t="s">
        <v>716</v>
      </c>
      <c r="V2488" s="84">
        <v>0.48541666666666666</v>
      </c>
      <c r="W2488" s="85">
        <v>0.62847222222222221</v>
      </c>
      <c r="X2488" s="78">
        <f t="shared" si="184"/>
        <v>0.14305555555555555</v>
      </c>
    </row>
    <row r="2489" spans="1:24" x14ac:dyDescent="0.3">
      <c r="A2489" s="46" t="s">
        <v>2814</v>
      </c>
      <c r="B2489" s="68" t="s">
        <v>647</v>
      </c>
      <c r="C2489" s="2" t="s">
        <v>1</v>
      </c>
      <c r="D2489" s="2">
        <v>76</v>
      </c>
      <c r="E2489" s="6">
        <v>16212</v>
      </c>
      <c r="F2489" s="7">
        <v>44074.644074074073</v>
      </c>
      <c r="G2489" s="69" t="s">
        <v>4</v>
      </c>
      <c r="H2489" s="68">
        <v>2120</v>
      </c>
      <c r="I2489" s="93">
        <f t="shared" si="181"/>
        <v>21.2</v>
      </c>
      <c r="J2489" s="93">
        <v>6.1989999999999998</v>
      </c>
      <c r="K2489" s="69">
        <v>100</v>
      </c>
      <c r="L2489" s="68">
        <v>392</v>
      </c>
      <c r="M2489" s="93">
        <f t="shared" si="182"/>
        <v>3.92</v>
      </c>
      <c r="N2489" s="93">
        <v>2.246</v>
      </c>
      <c r="O2489" s="69">
        <v>100</v>
      </c>
      <c r="P2489" s="191">
        <f t="shared" si="183"/>
        <v>5.408163265306122</v>
      </c>
      <c r="Q2489" s="77" t="s">
        <v>716</v>
      </c>
      <c r="V2489" s="84">
        <v>0.49861111111111112</v>
      </c>
      <c r="W2489" s="85">
        <v>0.64583333333333337</v>
      </c>
      <c r="X2489" s="78">
        <f t="shared" si="184"/>
        <v>0.14722222222222225</v>
      </c>
    </row>
    <row r="2490" spans="1:24" s="3" customFormat="1" ht="17.25" thickBot="1" x14ac:dyDescent="0.35">
      <c r="A2490" s="237" t="s">
        <v>14082</v>
      </c>
      <c r="B2490" s="75" t="s">
        <v>14083</v>
      </c>
      <c r="C2490" s="3" t="s">
        <v>6</v>
      </c>
      <c r="D2490" s="3">
        <v>62</v>
      </c>
      <c r="E2490" s="121">
        <v>21236</v>
      </c>
      <c r="F2490" s="122">
        <v>44074.659826388888</v>
      </c>
      <c r="G2490" s="76" t="s">
        <v>4</v>
      </c>
      <c r="H2490" s="75">
        <v>1708</v>
      </c>
      <c r="I2490" s="102">
        <f t="shared" si="181"/>
        <v>17.079999999999998</v>
      </c>
      <c r="J2490" s="102">
        <v>4.4420000000000002</v>
      </c>
      <c r="K2490" s="76">
        <v>100</v>
      </c>
      <c r="L2490" s="75">
        <v>400</v>
      </c>
      <c r="M2490" s="102">
        <f t="shared" si="182"/>
        <v>4</v>
      </c>
      <c r="N2490" s="102">
        <v>1.837</v>
      </c>
      <c r="O2490" s="76">
        <v>100</v>
      </c>
      <c r="P2490" s="192">
        <f t="shared" si="183"/>
        <v>4.2699999999999996</v>
      </c>
      <c r="Q2490" s="194" t="s">
        <v>716</v>
      </c>
      <c r="R2490" s="75"/>
      <c r="U2490" s="194"/>
      <c r="V2490" s="238">
        <v>0.52083333333333337</v>
      </c>
      <c r="W2490" s="239">
        <v>0.66666666666666663</v>
      </c>
      <c r="X2490" s="240">
        <f t="shared" si="184"/>
        <v>0.14583333333333326</v>
      </c>
    </row>
    <row r="2491" spans="1:24" x14ac:dyDescent="0.3">
      <c r="A2491" s="47" t="s">
        <v>14664</v>
      </c>
      <c r="B2491" s="68" t="s">
        <v>14671</v>
      </c>
      <c r="C2491" s="2" t="s">
        <v>6</v>
      </c>
      <c r="D2491" s="2">
        <v>76</v>
      </c>
      <c r="E2491" s="6">
        <v>16198</v>
      </c>
      <c r="F2491" s="7">
        <v>44075.601180555554</v>
      </c>
      <c r="G2491" s="69" t="s">
        <v>4</v>
      </c>
      <c r="H2491" s="68">
        <v>1820</v>
      </c>
      <c r="I2491" s="93">
        <f t="shared" ref="I2491:I2554" si="185">H2491/K2491</f>
        <v>18.383838383838384</v>
      </c>
      <c r="J2491" s="93">
        <v>3.8929999999999998</v>
      </c>
      <c r="K2491" s="69">
        <v>99</v>
      </c>
      <c r="L2491" s="68">
        <v>778</v>
      </c>
      <c r="M2491" s="93">
        <f t="shared" ref="M2491:M2554" si="186">L2491/O2491</f>
        <v>7.858585858585859</v>
      </c>
      <c r="N2491" s="93">
        <v>2.56</v>
      </c>
      <c r="O2491" s="189">
        <v>99</v>
      </c>
      <c r="P2491" s="191">
        <f t="shared" ref="P2491:P2554" si="187">I2491/M2491</f>
        <v>2.3393316195372749</v>
      </c>
      <c r="Q2491" s="77" t="s">
        <v>716</v>
      </c>
      <c r="U2491" s="227" t="s">
        <v>17412</v>
      </c>
      <c r="V2491" s="84">
        <v>0.47013888888888888</v>
      </c>
      <c r="W2491" s="85">
        <v>0.59722222222222221</v>
      </c>
      <c r="X2491" s="78">
        <f t="shared" ref="X2491:X2554" si="188">W2491-V2491</f>
        <v>0.12708333333333333</v>
      </c>
    </row>
    <row r="2492" spans="1:24" x14ac:dyDescent="0.3">
      <c r="A2492" s="47" t="s">
        <v>14666</v>
      </c>
      <c r="B2492" s="68" t="s">
        <v>14680</v>
      </c>
      <c r="C2492" s="2" t="s">
        <v>6</v>
      </c>
      <c r="D2492" s="2">
        <v>34</v>
      </c>
      <c r="E2492" s="6">
        <v>31459</v>
      </c>
      <c r="F2492" s="7">
        <v>44076.557743055557</v>
      </c>
      <c r="G2492" s="69" t="s">
        <v>4</v>
      </c>
      <c r="H2492" s="68">
        <v>932</v>
      </c>
      <c r="I2492" s="93">
        <f t="shared" si="185"/>
        <v>9.32</v>
      </c>
      <c r="J2492" s="93">
        <v>2.9159999999999999</v>
      </c>
      <c r="K2492" s="69">
        <v>100</v>
      </c>
      <c r="L2492" s="68">
        <v>378</v>
      </c>
      <c r="M2492" s="93">
        <f t="shared" si="186"/>
        <v>3.78</v>
      </c>
      <c r="N2492" s="93">
        <v>2.0230000000000001</v>
      </c>
      <c r="O2492" s="189">
        <v>100</v>
      </c>
      <c r="P2492" s="191">
        <f t="shared" si="187"/>
        <v>2.465608465608466</v>
      </c>
      <c r="Q2492" s="77" t="s">
        <v>716</v>
      </c>
      <c r="U2492" s="227" t="s">
        <v>17412</v>
      </c>
      <c r="V2492" s="84">
        <v>0.41388888888888892</v>
      </c>
      <c r="W2492" s="85">
        <v>0.56944444444444442</v>
      </c>
      <c r="X2492" s="78">
        <f t="shared" si="188"/>
        <v>0.1555555555555555</v>
      </c>
    </row>
    <row r="2493" spans="1:24" x14ac:dyDescent="0.3">
      <c r="A2493" s="47" t="s">
        <v>3717</v>
      </c>
      <c r="B2493" s="68" t="s">
        <v>400</v>
      </c>
      <c r="C2493" s="2" t="s">
        <v>6</v>
      </c>
      <c r="D2493" s="2">
        <v>68</v>
      </c>
      <c r="E2493" s="6">
        <v>19196</v>
      </c>
      <c r="F2493" s="7">
        <v>44076.575810185182</v>
      </c>
      <c r="G2493" s="69" t="s">
        <v>4</v>
      </c>
      <c r="H2493" s="68">
        <v>1900</v>
      </c>
      <c r="I2493" s="93">
        <f t="shared" si="185"/>
        <v>19.19191919191919</v>
      </c>
      <c r="J2493" s="93">
        <v>4.3440000000000003</v>
      </c>
      <c r="K2493" s="69">
        <v>99</v>
      </c>
      <c r="L2493" s="68">
        <v>415</v>
      </c>
      <c r="M2493" s="93">
        <f t="shared" si="186"/>
        <v>4.191919191919192</v>
      </c>
      <c r="N2493" s="93">
        <v>2.202</v>
      </c>
      <c r="O2493" s="189">
        <v>99</v>
      </c>
      <c r="P2493" s="191">
        <f t="shared" si="187"/>
        <v>4.5783132530120474</v>
      </c>
      <c r="Q2493" s="77" t="s">
        <v>716</v>
      </c>
      <c r="U2493" s="227" t="s">
        <v>17412</v>
      </c>
      <c r="V2493" s="84">
        <v>0.42499999999999999</v>
      </c>
      <c r="W2493" s="85">
        <v>0.58333333333333337</v>
      </c>
      <c r="X2493" s="78">
        <f t="shared" si="188"/>
        <v>0.15833333333333338</v>
      </c>
    </row>
    <row r="2494" spans="1:24" x14ac:dyDescent="0.3">
      <c r="A2494" s="47" t="s">
        <v>14668</v>
      </c>
      <c r="B2494" s="68" t="s">
        <v>14684</v>
      </c>
      <c r="C2494" s="2" t="s">
        <v>6</v>
      </c>
      <c r="D2494" s="2">
        <v>54</v>
      </c>
      <c r="E2494" s="6">
        <v>24335</v>
      </c>
      <c r="F2494" s="7">
        <v>44076.605243055557</v>
      </c>
      <c r="G2494" s="69" t="s">
        <v>4</v>
      </c>
      <c r="H2494" s="68">
        <v>870</v>
      </c>
      <c r="I2494" s="93">
        <f t="shared" si="185"/>
        <v>8.6999999999999993</v>
      </c>
      <c r="J2494" s="93">
        <v>3.2519999999999998</v>
      </c>
      <c r="K2494" s="69">
        <v>100</v>
      </c>
      <c r="L2494" s="68">
        <v>303</v>
      </c>
      <c r="M2494" s="93">
        <f t="shared" si="186"/>
        <v>3.03</v>
      </c>
      <c r="N2494" s="93">
        <v>1.7430000000000001</v>
      </c>
      <c r="O2494" s="189">
        <v>100</v>
      </c>
      <c r="P2494" s="191">
        <f t="shared" si="187"/>
        <v>2.8712871287128712</v>
      </c>
      <c r="Q2494" s="77" t="s">
        <v>716</v>
      </c>
      <c r="U2494" s="227" t="s">
        <v>17412</v>
      </c>
      <c r="V2494" s="84">
        <v>0.44305555555555554</v>
      </c>
      <c r="W2494" s="85">
        <v>0.61111111111111105</v>
      </c>
      <c r="X2494" s="78">
        <f t="shared" si="188"/>
        <v>0.16805555555555551</v>
      </c>
    </row>
    <row r="2495" spans="1:24" x14ac:dyDescent="0.3">
      <c r="A2495" s="47" t="s">
        <v>14669</v>
      </c>
      <c r="B2495" s="68" t="s">
        <v>596</v>
      </c>
      <c r="C2495" s="2" t="s">
        <v>6</v>
      </c>
      <c r="D2495" s="2">
        <v>68</v>
      </c>
      <c r="E2495" s="6">
        <v>19238</v>
      </c>
      <c r="F2495" s="7">
        <v>44077.520416666666</v>
      </c>
      <c r="G2495" s="69" t="s">
        <v>4</v>
      </c>
      <c r="H2495" s="68">
        <v>1812</v>
      </c>
      <c r="I2495" s="93">
        <f t="shared" si="185"/>
        <v>18.12</v>
      </c>
      <c r="J2495" s="93">
        <v>4.125</v>
      </c>
      <c r="K2495" s="69">
        <v>100</v>
      </c>
      <c r="L2495" s="68">
        <v>433</v>
      </c>
      <c r="M2495" s="93">
        <f t="shared" si="186"/>
        <v>4.33</v>
      </c>
      <c r="N2495" s="93">
        <v>2.0550000000000002</v>
      </c>
      <c r="O2495" s="189">
        <v>100</v>
      </c>
      <c r="P2495" s="191">
        <f t="shared" si="187"/>
        <v>4.1847575057736721</v>
      </c>
      <c r="Q2495" s="77" t="s">
        <v>716</v>
      </c>
      <c r="U2495" s="227" t="s">
        <v>17412</v>
      </c>
      <c r="V2495" s="84">
        <v>0.3756944444444445</v>
      </c>
      <c r="W2495" s="85">
        <v>0.52083333333333337</v>
      </c>
      <c r="X2495" s="78">
        <f t="shared" si="188"/>
        <v>0.14513888888888887</v>
      </c>
    </row>
    <row r="2496" spans="1:24" x14ac:dyDescent="0.3">
      <c r="A2496" s="47" t="s">
        <v>14670</v>
      </c>
      <c r="B2496" s="68" t="s">
        <v>632</v>
      </c>
      <c r="C2496" s="2" t="s">
        <v>1</v>
      </c>
      <c r="D2496" s="2">
        <v>49</v>
      </c>
      <c r="E2496" s="6">
        <v>25867</v>
      </c>
      <c r="F2496" s="7">
        <v>44077.53361111111</v>
      </c>
      <c r="G2496" s="69" t="s">
        <v>4</v>
      </c>
      <c r="H2496" s="68">
        <v>3581</v>
      </c>
      <c r="I2496" s="93">
        <f t="shared" si="185"/>
        <v>35.81</v>
      </c>
      <c r="J2496" s="93">
        <v>8.6639999999999997</v>
      </c>
      <c r="K2496" s="69">
        <v>100</v>
      </c>
      <c r="L2496" s="68">
        <v>339</v>
      </c>
      <c r="M2496" s="93">
        <f t="shared" si="186"/>
        <v>3.39</v>
      </c>
      <c r="N2496" s="93">
        <v>1.9379999999999999</v>
      </c>
      <c r="O2496" s="189">
        <v>100</v>
      </c>
      <c r="P2496" s="191">
        <f t="shared" si="187"/>
        <v>10.563421828908554</v>
      </c>
      <c r="Q2496" s="77" t="s">
        <v>716</v>
      </c>
      <c r="U2496" s="227" t="s">
        <v>17412</v>
      </c>
      <c r="V2496" s="84">
        <v>0.39444444444444443</v>
      </c>
      <c r="W2496" s="85">
        <v>0.53472222222222221</v>
      </c>
      <c r="X2496" s="78">
        <f t="shared" si="188"/>
        <v>0.14027777777777778</v>
      </c>
    </row>
    <row r="2497" spans="1:24" x14ac:dyDescent="0.3">
      <c r="A2497" s="47" t="s">
        <v>3769</v>
      </c>
      <c r="B2497" s="68" t="s">
        <v>348</v>
      </c>
      <c r="C2497" s="2" t="s">
        <v>1</v>
      </c>
      <c r="D2497" s="2">
        <v>56</v>
      </c>
      <c r="E2497" s="6">
        <v>23430</v>
      </c>
      <c r="F2497" s="7">
        <v>44077.558541666665</v>
      </c>
      <c r="G2497" s="69" t="s">
        <v>4</v>
      </c>
      <c r="H2497" s="68">
        <v>1733</v>
      </c>
      <c r="I2497" s="93">
        <f t="shared" si="185"/>
        <v>17.505050505050505</v>
      </c>
      <c r="J2497" s="93">
        <v>4.4660000000000002</v>
      </c>
      <c r="K2497" s="69">
        <v>99</v>
      </c>
      <c r="L2497" s="68">
        <v>351</v>
      </c>
      <c r="M2497" s="93">
        <f t="shared" si="186"/>
        <v>3.5454545454545454</v>
      </c>
      <c r="N2497" s="93">
        <v>1.8140000000000001</v>
      </c>
      <c r="O2497" s="189">
        <v>99</v>
      </c>
      <c r="P2497" s="191">
        <f t="shared" si="187"/>
        <v>4.9373219373219372</v>
      </c>
      <c r="Q2497" s="77" t="s">
        <v>716</v>
      </c>
      <c r="U2497" s="227" t="s">
        <v>17412</v>
      </c>
      <c r="V2497" s="84">
        <v>0.42152777777777778</v>
      </c>
      <c r="W2497" s="85">
        <v>0.56944444444444442</v>
      </c>
      <c r="X2497" s="78">
        <f t="shared" si="188"/>
        <v>0.14791666666666664</v>
      </c>
    </row>
    <row r="2498" spans="1:24" x14ac:dyDescent="0.3">
      <c r="A2498" s="47" t="s">
        <v>14672</v>
      </c>
      <c r="B2498" s="68" t="s">
        <v>11193</v>
      </c>
      <c r="C2498" s="2" t="s">
        <v>6</v>
      </c>
      <c r="D2498" s="2">
        <v>72</v>
      </c>
      <c r="E2498" s="6">
        <v>17571</v>
      </c>
      <c r="F2498" s="7">
        <v>44078.520810185182</v>
      </c>
      <c r="G2498" s="69" t="s">
        <v>4</v>
      </c>
      <c r="H2498" s="68">
        <v>2047</v>
      </c>
      <c r="I2498" s="93">
        <f t="shared" si="185"/>
        <v>20.676767676767678</v>
      </c>
      <c r="J2498" s="93">
        <v>5.1479999999999997</v>
      </c>
      <c r="K2498" s="69">
        <v>99</v>
      </c>
      <c r="L2498" s="68">
        <v>1091</v>
      </c>
      <c r="M2498" s="93">
        <f t="shared" si="186"/>
        <v>11.020202020202021</v>
      </c>
      <c r="N2498" s="93">
        <v>3.3929999999999998</v>
      </c>
      <c r="O2498" s="189">
        <v>99</v>
      </c>
      <c r="P2498" s="191">
        <f t="shared" si="187"/>
        <v>1.8762603116406966</v>
      </c>
      <c r="Q2498" s="77" t="s">
        <v>716</v>
      </c>
      <c r="U2498" s="227" t="s">
        <v>17412</v>
      </c>
      <c r="V2498" s="84">
        <v>0.38472222222222219</v>
      </c>
      <c r="W2498" s="85">
        <v>0.52083333333333337</v>
      </c>
      <c r="X2498" s="78">
        <f t="shared" si="188"/>
        <v>0.13611111111111118</v>
      </c>
    </row>
    <row r="2499" spans="1:24" x14ac:dyDescent="0.3">
      <c r="A2499" s="47" t="s">
        <v>14674</v>
      </c>
      <c r="B2499" s="68" t="s">
        <v>417</v>
      </c>
      <c r="C2499" s="2" t="s">
        <v>1</v>
      </c>
      <c r="D2499" s="2">
        <v>78</v>
      </c>
      <c r="E2499" s="6">
        <v>15361</v>
      </c>
      <c r="F2499" s="7">
        <v>44078.544479166667</v>
      </c>
      <c r="G2499" s="69" t="s">
        <v>4</v>
      </c>
      <c r="H2499" s="68">
        <v>2157</v>
      </c>
      <c r="I2499" s="93">
        <f t="shared" si="185"/>
        <v>21.57</v>
      </c>
      <c r="J2499" s="93">
        <v>4.7149999999999999</v>
      </c>
      <c r="K2499" s="69">
        <v>100</v>
      </c>
      <c r="L2499" s="68">
        <v>709</v>
      </c>
      <c r="M2499" s="93">
        <f t="shared" si="186"/>
        <v>7.09</v>
      </c>
      <c r="N2499" s="93">
        <v>2.6629999999999998</v>
      </c>
      <c r="O2499" s="189">
        <v>100</v>
      </c>
      <c r="P2499" s="191">
        <f t="shared" si="187"/>
        <v>3.0423131170662905</v>
      </c>
      <c r="Q2499" s="77" t="s">
        <v>716</v>
      </c>
      <c r="U2499" s="227" t="s">
        <v>17412</v>
      </c>
      <c r="V2499" s="84">
        <v>0.40416666666666662</v>
      </c>
      <c r="W2499" s="85">
        <v>0.54861111111111105</v>
      </c>
      <c r="X2499" s="78">
        <f t="shared" si="188"/>
        <v>0.14444444444444443</v>
      </c>
    </row>
    <row r="2500" spans="1:24" x14ac:dyDescent="0.3">
      <c r="A2500" s="47" t="s">
        <v>14676</v>
      </c>
      <c r="B2500" s="68" t="s">
        <v>4120</v>
      </c>
      <c r="C2500" s="2" t="s">
        <v>1</v>
      </c>
      <c r="D2500" s="2">
        <v>78</v>
      </c>
      <c r="E2500" s="6">
        <v>15482</v>
      </c>
      <c r="F2500" s="7">
        <v>44081.592604166668</v>
      </c>
      <c r="G2500" s="69" t="s">
        <v>4</v>
      </c>
      <c r="H2500" s="68">
        <v>2491</v>
      </c>
      <c r="I2500" s="93">
        <f t="shared" si="185"/>
        <v>25.161616161616163</v>
      </c>
      <c r="J2500" s="93">
        <v>4.4939999999999998</v>
      </c>
      <c r="K2500" s="69">
        <v>99</v>
      </c>
      <c r="L2500" s="68">
        <v>1693</v>
      </c>
      <c r="M2500" s="93">
        <f t="shared" si="186"/>
        <v>17.1010101010101</v>
      </c>
      <c r="N2500" s="93">
        <v>4.4729999999999999</v>
      </c>
      <c r="O2500" s="189">
        <v>99</v>
      </c>
      <c r="P2500" s="191">
        <f t="shared" si="187"/>
        <v>1.4713526284701715</v>
      </c>
      <c r="Q2500" s="77" t="s">
        <v>716</v>
      </c>
      <c r="U2500" s="227" t="s">
        <v>17412</v>
      </c>
      <c r="V2500" s="84">
        <v>0.46597222222222223</v>
      </c>
      <c r="W2500" s="85">
        <v>0.59722222222222221</v>
      </c>
      <c r="X2500" s="78">
        <f t="shared" si="188"/>
        <v>0.13124999999999998</v>
      </c>
    </row>
    <row r="2501" spans="1:24" x14ac:dyDescent="0.3">
      <c r="A2501" s="47" t="s">
        <v>14678</v>
      </c>
      <c r="B2501" s="68" t="s">
        <v>14704</v>
      </c>
      <c r="C2501" s="2" t="s">
        <v>6</v>
      </c>
      <c r="D2501" s="2">
        <v>41</v>
      </c>
      <c r="E2501" s="6">
        <v>29101</v>
      </c>
      <c r="F2501" s="7">
        <v>44081.609837962962</v>
      </c>
      <c r="G2501" s="69" t="s">
        <v>4</v>
      </c>
      <c r="H2501" s="68">
        <v>1132</v>
      </c>
      <c r="I2501" s="93">
        <f t="shared" si="185"/>
        <v>11.434343434343434</v>
      </c>
      <c r="J2501" s="93">
        <v>3.2639999999999998</v>
      </c>
      <c r="K2501" s="69">
        <v>99</v>
      </c>
      <c r="L2501" s="68">
        <v>385</v>
      </c>
      <c r="M2501" s="93">
        <f t="shared" si="186"/>
        <v>3.8888888888888888</v>
      </c>
      <c r="N2501" s="93">
        <v>1.829</v>
      </c>
      <c r="O2501" s="189">
        <v>99</v>
      </c>
      <c r="P2501" s="191">
        <f t="shared" si="187"/>
        <v>2.9402597402597404</v>
      </c>
      <c r="Q2501" s="77" t="s">
        <v>716</v>
      </c>
      <c r="U2501" s="227" t="s">
        <v>17412</v>
      </c>
      <c r="V2501" s="84">
        <v>0.4604166666666667</v>
      </c>
      <c r="W2501" s="85">
        <v>0.61111111111111105</v>
      </c>
      <c r="X2501" s="78">
        <f t="shared" si="188"/>
        <v>0.15069444444444435</v>
      </c>
    </row>
    <row r="2502" spans="1:24" x14ac:dyDescent="0.3">
      <c r="A2502" s="47" t="s">
        <v>3591</v>
      </c>
      <c r="B2502" s="68" t="s">
        <v>14707</v>
      </c>
      <c r="C2502" s="2" t="s">
        <v>1</v>
      </c>
      <c r="D2502" s="2">
        <v>71</v>
      </c>
      <c r="E2502" s="6">
        <v>17967</v>
      </c>
      <c r="F2502" s="7">
        <v>44081.640740740739</v>
      </c>
      <c r="G2502" s="69" t="s">
        <v>4</v>
      </c>
      <c r="H2502" s="68">
        <v>1581</v>
      </c>
      <c r="I2502" s="93">
        <f t="shared" si="185"/>
        <v>15.81</v>
      </c>
      <c r="J2502" s="93">
        <v>4.0940000000000003</v>
      </c>
      <c r="K2502" s="69">
        <v>100</v>
      </c>
      <c r="L2502" s="68">
        <v>731</v>
      </c>
      <c r="M2502" s="93">
        <f t="shared" si="186"/>
        <v>7.31</v>
      </c>
      <c r="N2502" s="93">
        <v>2.5649999999999999</v>
      </c>
      <c r="O2502" s="189">
        <v>100</v>
      </c>
      <c r="P2502" s="191">
        <f t="shared" si="187"/>
        <v>2.1627906976744189</v>
      </c>
      <c r="Q2502" s="77" t="s">
        <v>716</v>
      </c>
      <c r="U2502" s="227" t="s">
        <v>17412</v>
      </c>
      <c r="V2502" s="84">
        <v>0.48749999999999999</v>
      </c>
      <c r="W2502" s="85">
        <v>0.64583333333333337</v>
      </c>
      <c r="X2502" s="78">
        <f t="shared" si="188"/>
        <v>0.15833333333333338</v>
      </c>
    </row>
    <row r="2503" spans="1:24" x14ac:dyDescent="0.3">
      <c r="A2503" s="47" t="s">
        <v>14679</v>
      </c>
      <c r="B2503" s="68" t="s">
        <v>14710</v>
      </c>
      <c r="C2503" s="2" t="s">
        <v>6</v>
      </c>
      <c r="D2503" s="2">
        <v>23</v>
      </c>
      <c r="E2503" s="6">
        <v>35649</v>
      </c>
      <c r="F2503" s="7">
        <v>44082.542222222219</v>
      </c>
      <c r="G2503" s="69" t="s">
        <v>4</v>
      </c>
      <c r="H2503" s="68">
        <v>630</v>
      </c>
      <c r="I2503" s="93">
        <f t="shared" si="185"/>
        <v>6.3636363636363633</v>
      </c>
      <c r="J2503" s="93">
        <v>2.367</v>
      </c>
      <c r="K2503" s="69">
        <v>99</v>
      </c>
      <c r="L2503" s="68">
        <v>247</v>
      </c>
      <c r="M2503" s="93">
        <f t="shared" si="186"/>
        <v>2.4949494949494948</v>
      </c>
      <c r="N2503" s="93">
        <v>1.5209999999999999</v>
      </c>
      <c r="O2503" s="189">
        <v>99</v>
      </c>
      <c r="P2503" s="191">
        <f t="shared" si="187"/>
        <v>2.5506072874493926</v>
      </c>
      <c r="Q2503" s="77" t="s">
        <v>716</v>
      </c>
      <c r="U2503" s="227" t="s">
        <v>17412</v>
      </c>
      <c r="V2503" s="84">
        <v>0.38194444444444442</v>
      </c>
      <c r="W2503" s="85">
        <v>0.54861111111111105</v>
      </c>
      <c r="X2503" s="78">
        <f t="shared" si="188"/>
        <v>0.16666666666666663</v>
      </c>
    </row>
    <row r="2504" spans="1:24" x14ac:dyDescent="0.3">
      <c r="A2504" s="47" t="s">
        <v>14681</v>
      </c>
      <c r="B2504" s="68" t="s">
        <v>942</v>
      </c>
      <c r="C2504" s="2" t="s">
        <v>1</v>
      </c>
      <c r="D2504" s="2">
        <v>73</v>
      </c>
      <c r="E2504" s="6">
        <v>17226</v>
      </c>
      <c r="F2504" s="7">
        <v>44082.572592592594</v>
      </c>
      <c r="G2504" s="69" t="s">
        <v>4</v>
      </c>
      <c r="H2504" s="68">
        <v>1676</v>
      </c>
      <c r="I2504" s="93">
        <f t="shared" si="185"/>
        <v>16.929292929292931</v>
      </c>
      <c r="J2504" s="93">
        <v>4.6029999999999998</v>
      </c>
      <c r="K2504" s="69">
        <v>99</v>
      </c>
      <c r="L2504" s="68">
        <v>599</v>
      </c>
      <c r="M2504" s="93">
        <f t="shared" si="186"/>
        <v>6.0505050505050502</v>
      </c>
      <c r="N2504" s="93">
        <v>2.6850000000000001</v>
      </c>
      <c r="O2504" s="189">
        <v>99</v>
      </c>
      <c r="P2504" s="191">
        <f t="shared" si="187"/>
        <v>2.7979966611018368</v>
      </c>
      <c r="Q2504" s="77" t="s">
        <v>716</v>
      </c>
      <c r="U2504" s="227" t="s">
        <v>17412</v>
      </c>
      <c r="V2504" s="84">
        <v>0.42499999999999999</v>
      </c>
      <c r="W2504" s="85">
        <v>0.57638888888888895</v>
      </c>
      <c r="X2504" s="78">
        <f t="shared" si="188"/>
        <v>0.15138888888888896</v>
      </c>
    </row>
    <row r="2505" spans="1:24" x14ac:dyDescent="0.3">
      <c r="A2505" s="47" t="s">
        <v>14682</v>
      </c>
      <c r="B2505" s="68" t="s">
        <v>14713</v>
      </c>
      <c r="C2505" s="2" t="s">
        <v>1</v>
      </c>
      <c r="D2505" s="2">
        <v>60</v>
      </c>
      <c r="E2505" s="6">
        <v>22009</v>
      </c>
      <c r="F2505" s="7">
        <v>44082.630659722221</v>
      </c>
      <c r="G2505" s="69" t="s">
        <v>4</v>
      </c>
      <c r="H2505" s="68">
        <v>1182</v>
      </c>
      <c r="I2505" s="93">
        <f t="shared" si="185"/>
        <v>11.82</v>
      </c>
      <c r="J2505" s="93">
        <v>3.867</v>
      </c>
      <c r="K2505" s="69">
        <v>100</v>
      </c>
      <c r="L2505" s="68">
        <v>273</v>
      </c>
      <c r="M2505" s="93">
        <f t="shared" si="186"/>
        <v>2.73</v>
      </c>
      <c r="N2505" s="93">
        <v>1.575</v>
      </c>
      <c r="O2505" s="189">
        <v>100</v>
      </c>
      <c r="P2505" s="191">
        <f t="shared" si="187"/>
        <v>4.3296703296703294</v>
      </c>
      <c r="Q2505" s="77" t="s">
        <v>716</v>
      </c>
      <c r="U2505" s="227" t="s">
        <v>17412</v>
      </c>
      <c r="V2505" s="84">
        <v>0.4694444444444445</v>
      </c>
      <c r="W2505" s="85">
        <v>0.63194444444444442</v>
      </c>
      <c r="X2505" s="78">
        <f t="shared" si="188"/>
        <v>0.16249999999999992</v>
      </c>
    </row>
    <row r="2506" spans="1:24" ht="16.5" customHeight="1" x14ac:dyDescent="0.3">
      <c r="A2506" s="47" t="s">
        <v>14683</v>
      </c>
      <c r="B2506" s="68" t="s">
        <v>7800</v>
      </c>
      <c r="C2506" s="2" t="s">
        <v>1</v>
      </c>
      <c r="D2506" s="2">
        <v>69</v>
      </c>
      <c r="E2506" s="6">
        <v>18688</v>
      </c>
      <c r="F2506" s="7">
        <v>44083.428067129629</v>
      </c>
      <c r="G2506" s="69" t="s">
        <v>4</v>
      </c>
      <c r="H2506" s="68">
        <v>1874</v>
      </c>
      <c r="I2506" s="93">
        <f t="shared" si="185"/>
        <v>18.929292929292931</v>
      </c>
      <c r="J2506" s="93">
        <v>3.9830000000000001</v>
      </c>
      <c r="K2506" s="69">
        <v>99</v>
      </c>
      <c r="L2506" s="68">
        <v>709</v>
      </c>
      <c r="M2506" s="93">
        <f t="shared" si="186"/>
        <v>7.1616161616161618</v>
      </c>
      <c r="N2506" s="93">
        <v>3.2250000000000001</v>
      </c>
      <c r="O2506" s="189">
        <v>99</v>
      </c>
      <c r="P2506" s="191">
        <f t="shared" si="187"/>
        <v>2.6431593794076167</v>
      </c>
      <c r="Q2506" s="77" t="s">
        <v>716</v>
      </c>
      <c r="U2506" s="231" t="s">
        <v>17412</v>
      </c>
      <c r="V2506" s="84">
        <v>0.375</v>
      </c>
      <c r="W2506" s="85">
        <v>0.52083333333333337</v>
      </c>
      <c r="X2506" s="78">
        <f t="shared" si="188"/>
        <v>0.14583333333333337</v>
      </c>
    </row>
    <row r="2507" spans="1:24" x14ac:dyDescent="0.3">
      <c r="A2507" s="47" t="s">
        <v>14685</v>
      </c>
      <c r="B2507" s="68" t="s">
        <v>14720</v>
      </c>
      <c r="C2507" s="2" t="s">
        <v>6</v>
      </c>
      <c r="D2507" s="2">
        <v>37</v>
      </c>
      <c r="E2507" s="6">
        <v>30218</v>
      </c>
      <c r="F2507" s="7">
        <v>44083.646666666667</v>
      </c>
      <c r="G2507" s="69" t="s">
        <v>4</v>
      </c>
      <c r="H2507" s="68">
        <v>784</v>
      </c>
      <c r="I2507" s="93">
        <f t="shared" si="185"/>
        <v>7.9191919191919196</v>
      </c>
      <c r="J2507" s="93">
        <v>2.754</v>
      </c>
      <c r="K2507" s="69">
        <v>99</v>
      </c>
      <c r="L2507" s="68">
        <v>289</v>
      </c>
      <c r="M2507" s="93">
        <f t="shared" si="186"/>
        <v>2.9191919191919191</v>
      </c>
      <c r="N2507" s="93">
        <v>1.742</v>
      </c>
      <c r="O2507" s="189">
        <v>99</v>
      </c>
      <c r="P2507" s="191">
        <f t="shared" si="187"/>
        <v>2.7128027681660902</v>
      </c>
      <c r="Q2507" s="77" t="s">
        <v>716</v>
      </c>
      <c r="U2507" s="227" t="s">
        <v>17412</v>
      </c>
      <c r="V2507" s="84">
        <v>0.48819444444444443</v>
      </c>
      <c r="W2507" s="85">
        <v>0.64583333333333337</v>
      </c>
      <c r="X2507" s="78">
        <f t="shared" si="188"/>
        <v>0.15763888888888894</v>
      </c>
    </row>
    <row r="2508" spans="1:24" x14ac:dyDescent="0.3">
      <c r="A2508" s="47" t="s">
        <v>14686</v>
      </c>
      <c r="B2508" s="68" t="s">
        <v>7586</v>
      </c>
      <c r="C2508" s="2" t="s">
        <v>1</v>
      </c>
      <c r="D2508" s="2">
        <v>38</v>
      </c>
      <c r="E2508" s="6">
        <v>29983</v>
      </c>
      <c r="F2508" s="7">
        <v>44084.54515046296</v>
      </c>
      <c r="G2508" s="69" t="s">
        <v>4</v>
      </c>
      <c r="H2508" s="68">
        <v>1119</v>
      </c>
      <c r="I2508" s="93">
        <f t="shared" si="185"/>
        <v>11.19</v>
      </c>
      <c r="J2508" s="93">
        <v>3.6640000000000001</v>
      </c>
      <c r="K2508" s="69">
        <v>100</v>
      </c>
      <c r="L2508" s="68">
        <v>283</v>
      </c>
      <c r="M2508" s="93">
        <f t="shared" si="186"/>
        <v>2.83</v>
      </c>
      <c r="N2508" s="93">
        <v>1.724</v>
      </c>
      <c r="O2508" s="189">
        <v>100</v>
      </c>
      <c r="P2508" s="191">
        <f t="shared" si="187"/>
        <v>3.9540636042402824</v>
      </c>
      <c r="Q2508" s="77" t="s">
        <v>716</v>
      </c>
      <c r="U2508" s="227" t="s">
        <v>17412</v>
      </c>
      <c r="V2508" s="84">
        <v>0.41666666666666669</v>
      </c>
      <c r="W2508" s="85">
        <v>0.54861111111111105</v>
      </c>
      <c r="X2508" s="78">
        <f t="shared" si="188"/>
        <v>0.13194444444444436</v>
      </c>
    </row>
    <row r="2509" spans="1:24" x14ac:dyDescent="0.3">
      <c r="A2509" s="47" t="s">
        <v>14687</v>
      </c>
      <c r="B2509" s="68" t="s">
        <v>975</v>
      </c>
      <c r="C2509" s="2" t="s">
        <v>6</v>
      </c>
      <c r="D2509" s="2">
        <v>79</v>
      </c>
      <c r="E2509" s="6">
        <v>15107</v>
      </c>
      <c r="F2509" s="7">
        <v>44084.567847222221</v>
      </c>
      <c r="G2509" s="69" t="s">
        <v>4</v>
      </c>
      <c r="H2509" s="68">
        <v>1649</v>
      </c>
      <c r="I2509" s="93">
        <f t="shared" si="185"/>
        <v>16.656565656565657</v>
      </c>
      <c r="J2509" s="93">
        <v>3.988</v>
      </c>
      <c r="K2509" s="69">
        <v>99</v>
      </c>
      <c r="L2509" s="68">
        <v>663</v>
      </c>
      <c r="M2509" s="93">
        <f t="shared" si="186"/>
        <v>6.6969696969696972</v>
      </c>
      <c r="N2509" s="93">
        <v>2.593</v>
      </c>
      <c r="O2509" s="189">
        <v>99</v>
      </c>
      <c r="P2509" s="191">
        <f t="shared" si="187"/>
        <v>2.4871794871794872</v>
      </c>
      <c r="Q2509" s="77" t="s">
        <v>716</v>
      </c>
      <c r="U2509" s="227" t="s">
        <v>17412</v>
      </c>
      <c r="V2509" s="84">
        <v>0.44722222222222219</v>
      </c>
      <c r="W2509" s="85">
        <v>0.58333333333333337</v>
      </c>
      <c r="X2509" s="78">
        <f t="shared" si="188"/>
        <v>0.13611111111111118</v>
      </c>
    </row>
    <row r="2510" spans="1:24" x14ac:dyDescent="0.3">
      <c r="A2510" s="47" t="s">
        <v>14689</v>
      </c>
      <c r="B2510" s="68" t="s">
        <v>14726</v>
      </c>
      <c r="C2510" s="2" t="s">
        <v>1</v>
      </c>
      <c r="D2510" s="2">
        <v>63</v>
      </c>
      <c r="E2510" s="6">
        <v>20929</v>
      </c>
      <c r="F2510" s="7">
        <v>44084.598645833335</v>
      </c>
      <c r="G2510" s="69" t="s">
        <v>4</v>
      </c>
      <c r="H2510" s="68">
        <v>844</v>
      </c>
      <c r="I2510" s="93">
        <f t="shared" si="185"/>
        <v>8.525252525252526</v>
      </c>
      <c r="J2510" s="93">
        <v>3.157</v>
      </c>
      <c r="K2510" s="69">
        <v>99</v>
      </c>
      <c r="L2510" s="68">
        <v>353</v>
      </c>
      <c r="M2510" s="93">
        <f t="shared" si="186"/>
        <v>3.5656565656565657</v>
      </c>
      <c r="N2510" s="93">
        <v>1.7210000000000001</v>
      </c>
      <c r="O2510" s="189">
        <v>99</v>
      </c>
      <c r="P2510" s="191">
        <f t="shared" si="187"/>
        <v>2.3909348441926346</v>
      </c>
      <c r="Q2510" s="77" t="s">
        <v>716</v>
      </c>
      <c r="U2510" s="227" t="s">
        <v>17412</v>
      </c>
      <c r="V2510" s="84">
        <v>0.43611111111111112</v>
      </c>
      <c r="W2510" s="85">
        <v>0.59722222222222221</v>
      </c>
      <c r="X2510" s="78">
        <f t="shared" si="188"/>
        <v>0.16111111111111109</v>
      </c>
    </row>
    <row r="2511" spans="1:24" x14ac:dyDescent="0.3">
      <c r="A2511" s="47" t="s">
        <v>3724</v>
      </c>
      <c r="B2511" s="68" t="s">
        <v>1722</v>
      </c>
      <c r="C2511" s="2" t="s">
        <v>1</v>
      </c>
      <c r="D2511" s="2">
        <v>58</v>
      </c>
      <c r="E2511" s="6">
        <v>22702</v>
      </c>
      <c r="F2511" s="7">
        <v>44084.644976851851</v>
      </c>
      <c r="G2511" s="69" t="s">
        <v>4</v>
      </c>
      <c r="H2511" s="68">
        <v>1904</v>
      </c>
      <c r="I2511" s="93">
        <f t="shared" si="185"/>
        <v>19.232323232323232</v>
      </c>
      <c r="J2511" s="93">
        <v>4.9109999999999996</v>
      </c>
      <c r="K2511" s="69">
        <v>99</v>
      </c>
      <c r="L2511" s="68">
        <v>483</v>
      </c>
      <c r="M2511" s="93">
        <f t="shared" si="186"/>
        <v>4.8787878787878789</v>
      </c>
      <c r="N2511" s="93">
        <v>2.4039999999999999</v>
      </c>
      <c r="O2511" s="189">
        <v>99</v>
      </c>
      <c r="P2511" s="191">
        <f t="shared" si="187"/>
        <v>3.9420289855072461</v>
      </c>
      <c r="Q2511" s="77" t="s">
        <v>716</v>
      </c>
      <c r="U2511" s="227" t="s">
        <v>17412</v>
      </c>
      <c r="V2511" s="84">
        <v>0.5083333333333333</v>
      </c>
      <c r="W2511" s="85">
        <v>0.64583333333333337</v>
      </c>
      <c r="X2511" s="78">
        <f t="shared" si="188"/>
        <v>0.13750000000000007</v>
      </c>
    </row>
    <row r="2512" spans="1:24" x14ac:dyDescent="0.3">
      <c r="A2512" s="47" t="s">
        <v>14691</v>
      </c>
      <c r="B2512" s="68" t="s">
        <v>14731</v>
      </c>
      <c r="C2512" s="2" t="s">
        <v>6</v>
      </c>
      <c r="D2512" s="2">
        <v>48</v>
      </c>
      <c r="E2512" s="6">
        <v>26213</v>
      </c>
      <c r="F2512" s="7">
        <v>44084.678981481484</v>
      </c>
      <c r="G2512" s="69" t="s">
        <v>4</v>
      </c>
      <c r="H2512" s="68">
        <v>1007</v>
      </c>
      <c r="I2512" s="93">
        <f t="shared" si="185"/>
        <v>10.07</v>
      </c>
      <c r="J2512" s="93">
        <v>3.0289999999999999</v>
      </c>
      <c r="K2512" s="69">
        <v>100</v>
      </c>
      <c r="L2512" s="68">
        <v>1388</v>
      </c>
      <c r="M2512" s="93">
        <f t="shared" si="186"/>
        <v>13.88</v>
      </c>
      <c r="N2512" s="93">
        <v>12.930999999999999</v>
      </c>
      <c r="O2512" s="189">
        <v>100</v>
      </c>
      <c r="P2512" s="191">
        <f t="shared" si="187"/>
        <v>0.72550432276657062</v>
      </c>
      <c r="Q2512" s="77" t="s">
        <v>716</v>
      </c>
      <c r="U2512" s="227" t="s">
        <v>17412</v>
      </c>
      <c r="V2512" s="84">
        <v>0.54305555555555551</v>
      </c>
      <c r="W2512" s="85">
        <v>0.68055555555555547</v>
      </c>
      <c r="X2512" s="78">
        <f t="shared" si="188"/>
        <v>0.13749999999999996</v>
      </c>
    </row>
    <row r="2513" spans="1:24" x14ac:dyDescent="0.3">
      <c r="A2513" s="47" t="s">
        <v>3473</v>
      </c>
      <c r="B2513" s="68" t="s">
        <v>118</v>
      </c>
      <c r="C2513" s="2" t="s">
        <v>1</v>
      </c>
      <c r="D2513" s="2">
        <v>49</v>
      </c>
      <c r="E2513" s="6">
        <v>26026</v>
      </c>
      <c r="F2513" s="7">
        <v>44085.430925925924</v>
      </c>
      <c r="G2513" s="69" t="s">
        <v>4</v>
      </c>
      <c r="H2513" s="68">
        <v>1089</v>
      </c>
      <c r="I2513" s="93">
        <f t="shared" si="185"/>
        <v>11</v>
      </c>
      <c r="J2513" s="93">
        <v>3.2130000000000001</v>
      </c>
      <c r="K2513" s="69">
        <v>99</v>
      </c>
      <c r="L2513" s="68">
        <v>240</v>
      </c>
      <c r="M2513" s="93">
        <f t="shared" si="186"/>
        <v>2.4242424242424243</v>
      </c>
      <c r="N2513" s="93">
        <v>1.5329999999999999</v>
      </c>
      <c r="O2513" s="189">
        <v>99</v>
      </c>
      <c r="P2513" s="191">
        <f t="shared" si="187"/>
        <v>4.5374999999999996</v>
      </c>
      <c r="Q2513" s="77" t="s">
        <v>716</v>
      </c>
      <c r="U2513" s="227" t="s">
        <v>17412</v>
      </c>
      <c r="V2513" s="84">
        <v>0.37152777777777773</v>
      </c>
      <c r="W2513" s="85">
        <v>0.52083333333333337</v>
      </c>
      <c r="X2513" s="78">
        <f t="shared" si="188"/>
        <v>0.14930555555555564</v>
      </c>
    </row>
    <row r="2514" spans="1:24" x14ac:dyDescent="0.3">
      <c r="A2514" s="47" t="s">
        <v>3707</v>
      </c>
      <c r="B2514" s="68" t="s">
        <v>14735</v>
      </c>
      <c r="C2514" s="2" t="s">
        <v>6</v>
      </c>
      <c r="D2514" s="2">
        <v>64</v>
      </c>
      <c r="E2514" s="6">
        <v>20541</v>
      </c>
      <c r="F2514" s="7">
        <v>44085.556145833332</v>
      </c>
      <c r="G2514" s="69" t="s">
        <v>4</v>
      </c>
      <c r="H2514" s="68">
        <v>2206</v>
      </c>
      <c r="I2514" s="93">
        <f t="shared" si="185"/>
        <v>22.06</v>
      </c>
      <c r="J2514" s="93">
        <v>4.8049999999999997</v>
      </c>
      <c r="K2514" s="69">
        <v>100</v>
      </c>
      <c r="L2514" s="68">
        <v>769</v>
      </c>
      <c r="M2514" s="93">
        <f t="shared" si="186"/>
        <v>7.69</v>
      </c>
      <c r="N2514" s="93">
        <v>2.4609999999999999</v>
      </c>
      <c r="O2514" s="189">
        <v>100</v>
      </c>
      <c r="P2514" s="191">
        <f t="shared" si="187"/>
        <v>2.8686605981794537</v>
      </c>
      <c r="Q2514" s="77" t="s">
        <v>716</v>
      </c>
      <c r="U2514" s="227" t="s">
        <v>17412</v>
      </c>
      <c r="V2514" s="84">
        <v>0.42708333333333331</v>
      </c>
      <c r="W2514" s="85">
        <v>0.55555555555555558</v>
      </c>
      <c r="X2514" s="78">
        <f t="shared" si="188"/>
        <v>0.12847222222222227</v>
      </c>
    </row>
    <row r="2515" spans="1:24" x14ac:dyDescent="0.3">
      <c r="A2515" s="47" t="s">
        <v>14692</v>
      </c>
      <c r="B2515" s="68" t="s">
        <v>14737</v>
      </c>
      <c r="C2515" s="2" t="s">
        <v>1</v>
      </c>
      <c r="D2515" s="2">
        <v>79</v>
      </c>
      <c r="E2515" s="6">
        <v>15023</v>
      </c>
      <c r="F2515" s="7">
        <v>44085.58697916667</v>
      </c>
      <c r="G2515" s="69" t="s">
        <v>4</v>
      </c>
      <c r="H2515" s="68">
        <v>2150</v>
      </c>
      <c r="I2515" s="93">
        <f t="shared" si="185"/>
        <v>21.5</v>
      </c>
      <c r="J2515" s="93">
        <v>4.5780000000000003</v>
      </c>
      <c r="K2515" s="69">
        <v>100</v>
      </c>
      <c r="L2515" s="68">
        <v>550</v>
      </c>
      <c r="M2515" s="93">
        <f t="shared" si="186"/>
        <v>5.5</v>
      </c>
      <c r="N2515" s="93">
        <v>2.2320000000000002</v>
      </c>
      <c r="O2515" s="189">
        <v>100</v>
      </c>
      <c r="P2515" s="191">
        <f t="shared" si="187"/>
        <v>3.9090909090909092</v>
      </c>
      <c r="Q2515" s="77" t="s">
        <v>716</v>
      </c>
      <c r="U2515" s="227" t="s">
        <v>17412</v>
      </c>
      <c r="V2515" s="84">
        <v>0.42222222222222222</v>
      </c>
      <c r="W2515" s="85">
        <v>0.58333333333333337</v>
      </c>
      <c r="X2515" s="78">
        <f t="shared" si="188"/>
        <v>0.16111111111111115</v>
      </c>
    </row>
    <row r="2516" spans="1:24" x14ac:dyDescent="0.3">
      <c r="A2516" s="47" t="s">
        <v>14693</v>
      </c>
      <c r="B2516" s="68" t="s">
        <v>14740</v>
      </c>
      <c r="C2516" s="2" t="s">
        <v>1</v>
      </c>
      <c r="D2516" s="2">
        <v>53</v>
      </c>
      <c r="E2516" s="6">
        <v>24518</v>
      </c>
      <c r="F2516" s="7">
        <v>44085.650625000002</v>
      </c>
      <c r="G2516" s="69" t="s">
        <v>4</v>
      </c>
      <c r="H2516" s="68">
        <v>1100</v>
      </c>
      <c r="I2516" s="93">
        <f t="shared" si="185"/>
        <v>11</v>
      </c>
      <c r="J2516" s="93">
        <v>4.0780000000000003</v>
      </c>
      <c r="K2516" s="69">
        <v>100</v>
      </c>
      <c r="L2516" s="68">
        <v>365</v>
      </c>
      <c r="M2516" s="93">
        <f t="shared" si="186"/>
        <v>3.65</v>
      </c>
      <c r="N2516" s="93">
        <v>1.641</v>
      </c>
      <c r="O2516" s="189">
        <v>100</v>
      </c>
      <c r="P2516" s="191">
        <f t="shared" si="187"/>
        <v>3.0136986301369864</v>
      </c>
      <c r="Q2516" s="77" t="s">
        <v>716</v>
      </c>
      <c r="U2516" s="227" t="s">
        <v>17412</v>
      </c>
      <c r="V2516" s="84">
        <v>0.50208333333333333</v>
      </c>
      <c r="W2516" s="85">
        <v>0.65277777777777779</v>
      </c>
      <c r="X2516" s="78">
        <f t="shared" si="188"/>
        <v>0.15069444444444446</v>
      </c>
    </row>
    <row r="2517" spans="1:24" x14ac:dyDescent="0.3">
      <c r="A2517" s="47" t="s">
        <v>3840</v>
      </c>
      <c r="B2517" s="68" t="s">
        <v>12211</v>
      </c>
      <c r="C2517" s="2" t="s">
        <v>6</v>
      </c>
      <c r="D2517" s="2">
        <v>69</v>
      </c>
      <c r="E2517" s="6">
        <v>18666</v>
      </c>
      <c r="F2517" s="7">
        <v>44088.375462962962</v>
      </c>
      <c r="G2517" s="69" t="s">
        <v>71</v>
      </c>
      <c r="H2517" s="68">
        <v>1126</v>
      </c>
      <c r="I2517" s="93">
        <f t="shared" si="185"/>
        <v>11.26</v>
      </c>
      <c r="J2517" s="93">
        <v>3.2679999999999998</v>
      </c>
      <c r="K2517" s="69">
        <v>100</v>
      </c>
      <c r="L2517" s="68">
        <v>441</v>
      </c>
      <c r="M2517" s="93">
        <f t="shared" si="186"/>
        <v>4.41</v>
      </c>
      <c r="N2517" s="93">
        <v>2.0259999999999998</v>
      </c>
      <c r="O2517" s="189">
        <v>100</v>
      </c>
      <c r="P2517" s="191">
        <f t="shared" si="187"/>
        <v>2.5532879818594103</v>
      </c>
      <c r="Q2517" s="77" t="s">
        <v>716</v>
      </c>
      <c r="U2517" s="227" t="s">
        <v>17412</v>
      </c>
      <c r="V2517" s="84">
        <v>0.375</v>
      </c>
      <c r="W2517" s="85">
        <v>0.53472222222222221</v>
      </c>
      <c r="X2517" s="78">
        <f t="shared" si="188"/>
        <v>0.15972222222222221</v>
      </c>
    </row>
    <row r="2518" spans="1:24" x14ac:dyDescent="0.3">
      <c r="A2518" s="47" t="s">
        <v>14694</v>
      </c>
      <c r="B2518" s="68" t="s">
        <v>9572</v>
      </c>
      <c r="C2518" s="2" t="s">
        <v>1</v>
      </c>
      <c r="D2518" s="2">
        <v>61</v>
      </c>
      <c r="E2518" s="6">
        <v>21574</v>
      </c>
      <c r="F2518" s="7">
        <v>44088.520520833335</v>
      </c>
      <c r="G2518" s="69" t="s">
        <v>4</v>
      </c>
      <c r="H2518" s="68">
        <v>1912</v>
      </c>
      <c r="I2518" s="93">
        <f t="shared" si="185"/>
        <v>19.313131313131311</v>
      </c>
      <c r="J2518" s="93">
        <v>4.9340000000000002</v>
      </c>
      <c r="K2518" s="69">
        <v>99</v>
      </c>
      <c r="L2518" s="68">
        <v>365</v>
      </c>
      <c r="M2518" s="93">
        <f t="shared" si="186"/>
        <v>3.6868686868686869</v>
      </c>
      <c r="N2518" s="93">
        <v>1.9930000000000001</v>
      </c>
      <c r="O2518" s="189">
        <v>99</v>
      </c>
      <c r="P2518" s="191">
        <f t="shared" si="187"/>
        <v>5.2383561643835614</v>
      </c>
      <c r="Q2518" s="77" t="s">
        <v>716</v>
      </c>
      <c r="U2518" s="227" t="s">
        <v>17412</v>
      </c>
      <c r="V2518" s="84">
        <v>0.36805555555555558</v>
      </c>
      <c r="W2518" s="85">
        <v>0.52083333333333337</v>
      </c>
      <c r="X2518" s="78">
        <f t="shared" si="188"/>
        <v>0.15277777777777779</v>
      </c>
    </row>
    <row r="2519" spans="1:24" x14ac:dyDescent="0.3">
      <c r="A2519" s="47" t="s">
        <v>4114</v>
      </c>
      <c r="B2519" s="68" t="s">
        <v>14747</v>
      </c>
      <c r="C2519" s="2" t="s">
        <v>6</v>
      </c>
      <c r="D2519" s="2">
        <v>75</v>
      </c>
      <c r="E2519" s="6">
        <v>16640</v>
      </c>
      <c r="F2519" s="7">
        <v>44089.518136574072</v>
      </c>
      <c r="G2519" s="69" t="s">
        <v>4</v>
      </c>
      <c r="H2519" s="68">
        <v>2522</v>
      </c>
      <c r="I2519" s="93">
        <f t="shared" si="185"/>
        <v>25.474747474747474</v>
      </c>
      <c r="J2519" s="93">
        <v>5.6589999999999998</v>
      </c>
      <c r="K2519" s="69">
        <v>99</v>
      </c>
      <c r="L2519" s="68">
        <v>842</v>
      </c>
      <c r="M2519" s="93">
        <f t="shared" si="186"/>
        <v>8.5050505050505052</v>
      </c>
      <c r="N2519" s="93">
        <v>3.2810000000000001</v>
      </c>
      <c r="O2519" s="189">
        <v>99</v>
      </c>
      <c r="P2519" s="191">
        <f t="shared" si="187"/>
        <v>2.995249406175772</v>
      </c>
      <c r="Q2519" s="77" t="s">
        <v>716</v>
      </c>
      <c r="U2519" s="227" t="s">
        <v>17412</v>
      </c>
      <c r="V2519" s="84">
        <v>0.37638888888888888</v>
      </c>
      <c r="W2519" s="85">
        <v>0.52083333333333337</v>
      </c>
      <c r="X2519" s="78">
        <f t="shared" si="188"/>
        <v>0.14444444444444449</v>
      </c>
    </row>
    <row r="2520" spans="1:24" x14ac:dyDescent="0.3">
      <c r="A2520" s="47" t="s">
        <v>11192</v>
      </c>
      <c r="B2520" s="68" t="s">
        <v>9071</v>
      </c>
      <c r="C2520" s="2" t="s">
        <v>1</v>
      </c>
      <c r="D2520" s="2">
        <v>56</v>
      </c>
      <c r="E2520" s="6">
        <v>23619</v>
      </c>
      <c r="F2520" s="7">
        <v>44089.541562500002</v>
      </c>
      <c r="G2520" s="69" t="s">
        <v>4</v>
      </c>
      <c r="H2520" s="68">
        <v>1643</v>
      </c>
      <c r="I2520" s="93">
        <f t="shared" si="185"/>
        <v>16.43</v>
      </c>
      <c r="J2520" s="93">
        <v>3.8010000000000002</v>
      </c>
      <c r="K2520" s="69">
        <v>100</v>
      </c>
      <c r="L2520" s="68">
        <v>840</v>
      </c>
      <c r="M2520" s="93">
        <f t="shared" si="186"/>
        <v>8.4</v>
      </c>
      <c r="N2520" s="93">
        <v>3.1240000000000001</v>
      </c>
      <c r="O2520" s="189">
        <v>100</v>
      </c>
      <c r="P2520" s="191">
        <f t="shared" si="187"/>
        <v>1.9559523809523809</v>
      </c>
      <c r="Q2520" s="77" t="s">
        <v>716</v>
      </c>
      <c r="U2520" s="227" t="s">
        <v>17412</v>
      </c>
      <c r="V2520" s="84">
        <v>0.4055555555555555</v>
      </c>
      <c r="W2520" s="85">
        <v>0.54861111111111105</v>
      </c>
      <c r="X2520" s="78">
        <f t="shared" si="188"/>
        <v>0.14305555555555555</v>
      </c>
    </row>
    <row r="2521" spans="1:24" x14ac:dyDescent="0.3">
      <c r="A2521" s="47" t="s">
        <v>14696</v>
      </c>
      <c r="B2521" s="68" t="s">
        <v>14760</v>
      </c>
      <c r="C2521" s="2" t="s">
        <v>1</v>
      </c>
      <c r="D2521" s="2">
        <v>67</v>
      </c>
      <c r="E2521" s="6">
        <v>19533</v>
      </c>
      <c r="F2521" s="7">
        <v>44089.680011574077</v>
      </c>
      <c r="G2521" s="69" t="s">
        <v>4</v>
      </c>
      <c r="H2521" s="68">
        <v>1752</v>
      </c>
      <c r="I2521" s="93">
        <f t="shared" si="185"/>
        <v>17.696969696969695</v>
      </c>
      <c r="J2521" s="93">
        <v>4.3150000000000004</v>
      </c>
      <c r="K2521" s="69">
        <v>99</v>
      </c>
      <c r="L2521" s="68">
        <v>452</v>
      </c>
      <c r="M2521" s="93">
        <f t="shared" si="186"/>
        <v>4.5656565656565657</v>
      </c>
      <c r="N2521" s="93">
        <v>2.1150000000000002</v>
      </c>
      <c r="O2521" s="189">
        <v>99</v>
      </c>
      <c r="P2521" s="191">
        <f t="shared" si="187"/>
        <v>3.8761061946902653</v>
      </c>
      <c r="Q2521" s="77" t="s">
        <v>716</v>
      </c>
      <c r="U2521" s="227" t="s">
        <v>17412</v>
      </c>
      <c r="V2521" s="84">
        <v>0.52430555555555558</v>
      </c>
      <c r="W2521" s="85">
        <v>0.68055555555555547</v>
      </c>
      <c r="X2521" s="78">
        <f t="shared" si="188"/>
        <v>0.15624999999999989</v>
      </c>
    </row>
    <row r="2522" spans="1:24" x14ac:dyDescent="0.3">
      <c r="A2522" s="47" t="s">
        <v>14697</v>
      </c>
      <c r="B2522" s="68" t="s">
        <v>6760</v>
      </c>
      <c r="C2522" s="2" t="s">
        <v>1</v>
      </c>
      <c r="D2522" s="2">
        <v>55</v>
      </c>
      <c r="E2522" s="6">
        <v>23930</v>
      </c>
      <c r="F2522" s="7">
        <v>44090.545497685183</v>
      </c>
      <c r="G2522" s="69" t="s">
        <v>4</v>
      </c>
      <c r="H2522" s="68">
        <v>2799</v>
      </c>
      <c r="I2522" s="93">
        <f t="shared" si="185"/>
        <v>28.272727272727273</v>
      </c>
      <c r="J2522" s="93">
        <v>6.2590000000000003</v>
      </c>
      <c r="K2522" s="69">
        <v>99</v>
      </c>
      <c r="L2522" s="68">
        <v>522</v>
      </c>
      <c r="M2522" s="93">
        <f t="shared" si="186"/>
        <v>5.2727272727272725</v>
      </c>
      <c r="N2522" s="93">
        <v>2.2759999999999998</v>
      </c>
      <c r="O2522" s="189">
        <v>99</v>
      </c>
      <c r="P2522" s="191">
        <f t="shared" si="187"/>
        <v>5.362068965517242</v>
      </c>
      <c r="Q2522" s="77" t="s">
        <v>716</v>
      </c>
      <c r="U2522" s="227" t="s">
        <v>17412</v>
      </c>
      <c r="V2522" s="84">
        <v>0.39305555555555555</v>
      </c>
      <c r="W2522" s="85">
        <v>0.54861111111111105</v>
      </c>
      <c r="X2522" s="78">
        <f t="shared" si="188"/>
        <v>0.1555555555555555</v>
      </c>
    </row>
    <row r="2523" spans="1:24" x14ac:dyDescent="0.3">
      <c r="A2523" s="47" t="s">
        <v>14699</v>
      </c>
      <c r="B2523" s="68" t="s">
        <v>9014</v>
      </c>
      <c r="C2523" s="2" t="s">
        <v>6</v>
      </c>
      <c r="D2523" s="2">
        <v>54</v>
      </c>
      <c r="E2523" s="6">
        <v>24057</v>
      </c>
      <c r="F2523" s="7">
        <v>44091.584756944445</v>
      </c>
      <c r="G2523" s="69" t="s">
        <v>4</v>
      </c>
      <c r="H2523" s="68">
        <v>1923</v>
      </c>
      <c r="I2523" s="93">
        <f t="shared" si="185"/>
        <v>19.424242424242426</v>
      </c>
      <c r="J2523" s="93">
        <v>11.041</v>
      </c>
      <c r="K2523" s="69">
        <v>99</v>
      </c>
      <c r="L2523" s="68">
        <v>315</v>
      </c>
      <c r="M2523" s="93">
        <f t="shared" si="186"/>
        <v>3.1818181818181817</v>
      </c>
      <c r="N2523" s="93">
        <v>1.865</v>
      </c>
      <c r="O2523" s="189">
        <v>99</v>
      </c>
      <c r="P2523" s="191">
        <f t="shared" si="187"/>
        <v>6.1047619047619053</v>
      </c>
      <c r="Q2523" s="77" t="s">
        <v>716</v>
      </c>
      <c r="U2523" s="227" t="s">
        <v>17412</v>
      </c>
      <c r="V2523" s="84">
        <v>0.43263888888888885</v>
      </c>
      <c r="W2523" s="85">
        <v>0.58333333333333337</v>
      </c>
      <c r="X2523" s="78">
        <f t="shared" si="188"/>
        <v>0.15069444444444452</v>
      </c>
    </row>
    <row r="2524" spans="1:24" x14ac:dyDescent="0.3">
      <c r="A2524" s="47" t="s">
        <v>14700</v>
      </c>
      <c r="B2524" s="68" t="s">
        <v>14772</v>
      </c>
      <c r="C2524" s="2" t="s">
        <v>6</v>
      </c>
      <c r="D2524" s="2">
        <v>18</v>
      </c>
      <c r="E2524" s="6">
        <v>37164</v>
      </c>
      <c r="F2524" s="7">
        <v>44091.642164351855</v>
      </c>
      <c r="G2524" s="69" t="s">
        <v>4</v>
      </c>
      <c r="H2524" s="68">
        <v>690</v>
      </c>
      <c r="I2524" s="93">
        <f t="shared" si="185"/>
        <v>6.9696969696969697</v>
      </c>
      <c r="J2524" s="93">
        <v>2.794</v>
      </c>
      <c r="K2524" s="69">
        <v>99</v>
      </c>
      <c r="L2524" s="68">
        <v>296</v>
      </c>
      <c r="M2524" s="93">
        <f t="shared" si="186"/>
        <v>2.9898989898989901</v>
      </c>
      <c r="N2524" s="93">
        <v>1.804</v>
      </c>
      <c r="O2524" s="189">
        <v>99</v>
      </c>
      <c r="P2524" s="191">
        <f t="shared" si="187"/>
        <v>2.3310810810810811</v>
      </c>
      <c r="Q2524" s="77" t="s">
        <v>716</v>
      </c>
      <c r="U2524" s="227" t="s">
        <v>17408</v>
      </c>
      <c r="V2524" s="84">
        <v>0.4826388888888889</v>
      </c>
      <c r="W2524" s="85">
        <v>0.64236111111111105</v>
      </c>
      <c r="X2524" s="78">
        <f t="shared" si="188"/>
        <v>0.15972222222222215</v>
      </c>
    </row>
    <row r="2525" spans="1:24" x14ac:dyDescent="0.3">
      <c r="A2525" s="47" t="s">
        <v>14701</v>
      </c>
      <c r="B2525" s="68" t="s">
        <v>14778</v>
      </c>
      <c r="C2525" s="2" t="s">
        <v>6</v>
      </c>
      <c r="D2525" s="2">
        <v>84</v>
      </c>
      <c r="E2525" s="6">
        <v>13396</v>
      </c>
      <c r="F2525" s="7">
        <v>44092.520740740743</v>
      </c>
      <c r="G2525" s="69" t="s">
        <v>4</v>
      </c>
      <c r="H2525" s="68">
        <v>1469</v>
      </c>
      <c r="I2525" s="93">
        <f t="shared" si="185"/>
        <v>14.69</v>
      </c>
      <c r="J2525" s="93">
        <v>3.5550000000000002</v>
      </c>
      <c r="K2525" s="69">
        <v>100</v>
      </c>
      <c r="L2525" s="68">
        <v>958</v>
      </c>
      <c r="M2525" s="93">
        <f t="shared" si="186"/>
        <v>9.58</v>
      </c>
      <c r="N2525" s="93">
        <v>3.7930000000000001</v>
      </c>
      <c r="O2525" s="189">
        <v>100</v>
      </c>
      <c r="P2525" s="191">
        <f t="shared" si="187"/>
        <v>1.5334029227557411</v>
      </c>
      <c r="Q2525" s="77" t="s">
        <v>716</v>
      </c>
      <c r="U2525" s="227" t="s">
        <v>17408</v>
      </c>
      <c r="V2525" s="84">
        <v>0.37222222222222223</v>
      </c>
      <c r="W2525" s="85">
        <v>0.52083333333333337</v>
      </c>
      <c r="X2525" s="78">
        <f t="shared" si="188"/>
        <v>0.14861111111111114</v>
      </c>
    </row>
    <row r="2526" spans="1:24" x14ac:dyDescent="0.3">
      <c r="A2526" s="47" t="s">
        <v>14702</v>
      </c>
      <c r="B2526" s="68" t="s">
        <v>1374</v>
      </c>
      <c r="C2526" s="2" t="s">
        <v>1</v>
      </c>
      <c r="D2526" s="2">
        <v>60</v>
      </c>
      <c r="E2526" s="6">
        <v>21975</v>
      </c>
      <c r="F2526" s="7">
        <v>44092.594641203701</v>
      </c>
      <c r="G2526" s="69" t="s">
        <v>4</v>
      </c>
      <c r="H2526" s="68">
        <v>1688</v>
      </c>
      <c r="I2526" s="93">
        <f t="shared" si="185"/>
        <v>16.88</v>
      </c>
      <c r="J2526" s="93">
        <v>4.4139999999999997</v>
      </c>
      <c r="K2526" s="69">
        <v>100</v>
      </c>
      <c r="L2526" s="68">
        <v>446</v>
      </c>
      <c r="M2526" s="93">
        <f t="shared" si="186"/>
        <v>4.46</v>
      </c>
      <c r="N2526" s="93">
        <v>2.2450000000000001</v>
      </c>
      <c r="O2526" s="189">
        <v>100</v>
      </c>
      <c r="P2526" s="191">
        <f t="shared" si="187"/>
        <v>3.7847533632286994</v>
      </c>
      <c r="Q2526" s="77" t="s">
        <v>716</v>
      </c>
      <c r="U2526" s="227" t="s">
        <v>17408</v>
      </c>
      <c r="V2526" s="84">
        <v>0.44791666666666669</v>
      </c>
      <c r="W2526" s="85">
        <v>0.59722222222222221</v>
      </c>
      <c r="X2526" s="78">
        <f t="shared" si="188"/>
        <v>0.14930555555555552</v>
      </c>
    </row>
    <row r="2527" spans="1:24" x14ac:dyDescent="0.3">
      <c r="A2527" s="47" t="s">
        <v>4119</v>
      </c>
      <c r="B2527" s="68" t="s">
        <v>14792</v>
      </c>
      <c r="C2527" s="2" t="s">
        <v>6</v>
      </c>
      <c r="D2527" s="2">
        <v>86</v>
      </c>
      <c r="E2527" s="6">
        <v>12659</v>
      </c>
      <c r="F2527" s="7">
        <v>44095.646053240744</v>
      </c>
      <c r="G2527" s="69" t="s">
        <v>4</v>
      </c>
      <c r="H2527" s="68">
        <v>942</v>
      </c>
      <c r="I2527" s="93">
        <f t="shared" si="185"/>
        <v>9.42</v>
      </c>
      <c r="J2527" s="93">
        <v>3.3849999999999998</v>
      </c>
      <c r="K2527" s="69">
        <v>100</v>
      </c>
      <c r="L2527" s="68">
        <v>704</v>
      </c>
      <c r="M2527" s="93">
        <f t="shared" si="186"/>
        <v>7.04</v>
      </c>
      <c r="N2527" s="93">
        <v>2.5379999999999998</v>
      </c>
      <c r="O2527" s="189">
        <v>100</v>
      </c>
      <c r="P2527" s="191">
        <f t="shared" si="187"/>
        <v>1.3380681818181819</v>
      </c>
      <c r="Q2527" s="77" t="s">
        <v>716</v>
      </c>
      <c r="U2527" s="227" t="s">
        <v>17408</v>
      </c>
      <c r="V2527" s="84">
        <v>0.47916666666666669</v>
      </c>
      <c r="W2527" s="85">
        <v>0.64583333333333337</v>
      </c>
      <c r="X2527" s="78">
        <f t="shared" si="188"/>
        <v>0.16666666666666669</v>
      </c>
    </row>
    <row r="2528" spans="1:24" x14ac:dyDescent="0.3">
      <c r="A2528" s="47" t="s">
        <v>14703</v>
      </c>
      <c r="B2528" s="68" t="s">
        <v>14796</v>
      </c>
      <c r="C2528" s="2" t="s">
        <v>6</v>
      </c>
      <c r="D2528" s="2">
        <v>57</v>
      </c>
      <c r="E2528" s="6">
        <v>22932</v>
      </c>
      <c r="F2528" s="7">
        <v>44095.671087962961</v>
      </c>
      <c r="G2528" s="69" t="s">
        <v>4</v>
      </c>
      <c r="H2528" s="68">
        <v>1238</v>
      </c>
      <c r="I2528" s="93">
        <f t="shared" si="185"/>
        <v>12.505050505050505</v>
      </c>
      <c r="J2528" s="93">
        <v>3.43</v>
      </c>
      <c r="K2528" s="69">
        <v>99</v>
      </c>
      <c r="L2528" s="68">
        <v>285</v>
      </c>
      <c r="M2528" s="93">
        <f t="shared" si="186"/>
        <v>2.8787878787878789</v>
      </c>
      <c r="N2528" s="93">
        <v>1.722</v>
      </c>
      <c r="O2528" s="189">
        <v>99</v>
      </c>
      <c r="P2528" s="191">
        <f t="shared" si="187"/>
        <v>4.3438596491228072</v>
      </c>
      <c r="Q2528" s="77" t="s">
        <v>716</v>
      </c>
      <c r="U2528" s="227" t="s">
        <v>17374</v>
      </c>
      <c r="V2528" s="84">
        <v>0.51944444444444449</v>
      </c>
      <c r="W2528" s="85">
        <v>0.67013888888888884</v>
      </c>
      <c r="X2528" s="78">
        <f t="shared" si="188"/>
        <v>0.15069444444444435</v>
      </c>
    </row>
    <row r="2529" spans="1:24" x14ac:dyDescent="0.3">
      <c r="A2529" s="47" t="s">
        <v>14705</v>
      </c>
      <c r="B2529" s="68" t="s">
        <v>14800</v>
      </c>
      <c r="C2529" s="2" t="s">
        <v>1</v>
      </c>
      <c r="D2529" s="2">
        <v>28</v>
      </c>
      <c r="E2529" s="6">
        <v>33542</v>
      </c>
      <c r="F2529" s="7">
        <v>44096.597280092596</v>
      </c>
      <c r="G2529" s="69" t="s">
        <v>4</v>
      </c>
      <c r="H2529" s="68">
        <v>623</v>
      </c>
      <c r="I2529" s="93">
        <f t="shared" si="185"/>
        <v>6.2929292929292933</v>
      </c>
      <c r="J2529" s="93">
        <v>2.5840000000000001</v>
      </c>
      <c r="K2529" s="69">
        <v>99</v>
      </c>
      <c r="L2529" s="68">
        <v>290</v>
      </c>
      <c r="M2529" s="93">
        <f t="shared" si="186"/>
        <v>2.9292929292929295</v>
      </c>
      <c r="N2529" s="93">
        <v>1.9810000000000001</v>
      </c>
      <c r="O2529" s="189">
        <v>99</v>
      </c>
      <c r="P2529" s="191">
        <f t="shared" si="187"/>
        <v>2.1482758620689655</v>
      </c>
      <c r="Q2529" s="77" t="s">
        <v>716</v>
      </c>
      <c r="U2529" s="227" t="s">
        <v>17374</v>
      </c>
      <c r="V2529" s="84">
        <v>0.46180555555555558</v>
      </c>
      <c r="W2529" s="85">
        <v>0.59722222222222221</v>
      </c>
      <c r="X2529" s="78">
        <f t="shared" si="188"/>
        <v>0.13541666666666663</v>
      </c>
    </row>
    <row r="2530" spans="1:24" x14ac:dyDescent="0.3">
      <c r="A2530" s="47" t="s">
        <v>14706</v>
      </c>
      <c r="B2530" s="68" t="s">
        <v>14804</v>
      </c>
      <c r="C2530" s="2" t="s">
        <v>6</v>
      </c>
      <c r="D2530" s="2">
        <v>60</v>
      </c>
      <c r="E2530" s="6">
        <v>22052</v>
      </c>
      <c r="F2530" s="7">
        <v>44096.642268518517</v>
      </c>
      <c r="G2530" s="69" t="s">
        <v>4</v>
      </c>
      <c r="H2530" s="68">
        <v>1529</v>
      </c>
      <c r="I2530" s="93">
        <f t="shared" si="185"/>
        <v>15.444444444444445</v>
      </c>
      <c r="J2530" s="93">
        <v>4.2119999999999997</v>
      </c>
      <c r="K2530" s="69">
        <v>99</v>
      </c>
      <c r="L2530" s="68">
        <v>744</v>
      </c>
      <c r="M2530" s="93">
        <f t="shared" si="186"/>
        <v>7.5151515151515156</v>
      </c>
      <c r="N2530" s="93">
        <v>2.7010000000000001</v>
      </c>
      <c r="O2530" s="189">
        <v>99</v>
      </c>
      <c r="P2530" s="191">
        <f t="shared" si="187"/>
        <v>2.0551075268817205</v>
      </c>
      <c r="Q2530" s="77" t="s">
        <v>716</v>
      </c>
      <c r="U2530" s="227" t="s">
        <v>17374</v>
      </c>
      <c r="V2530" s="84">
        <v>0.50069444444444444</v>
      </c>
      <c r="W2530" s="85">
        <v>0.64583333333333337</v>
      </c>
      <c r="X2530" s="78">
        <f t="shared" si="188"/>
        <v>0.14513888888888893</v>
      </c>
    </row>
    <row r="2531" spans="1:24" x14ac:dyDescent="0.3">
      <c r="A2531" s="47" t="s">
        <v>11177</v>
      </c>
      <c r="B2531" s="68" t="s">
        <v>14811</v>
      </c>
      <c r="C2531" s="2" t="s">
        <v>1</v>
      </c>
      <c r="D2531" s="2">
        <v>63</v>
      </c>
      <c r="E2531" s="6">
        <v>20822</v>
      </c>
      <c r="F2531" s="7">
        <v>44097.598749999997</v>
      </c>
      <c r="G2531" s="69" t="s">
        <v>4</v>
      </c>
      <c r="H2531" s="68">
        <v>1337</v>
      </c>
      <c r="I2531" s="93">
        <f t="shared" si="185"/>
        <v>13.37</v>
      </c>
      <c r="J2531" s="93">
        <v>3.7429999999999999</v>
      </c>
      <c r="K2531" s="69">
        <v>100</v>
      </c>
      <c r="L2531" s="68">
        <v>616</v>
      </c>
      <c r="M2531" s="93">
        <f t="shared" si="186"/>
        <v>6.16</v>
      </c>
      <c r="N2531" s="93">
        <v>2.3559999999999999</v>
      </c>
      <c r="O2531" s="189">
        <v>100</v>
      </c>
      <c r="P2531" s="191">
        <f t="shared" si="187"/>
        <v>2.1704545454545454</v>
      </c>
      <c r="Q2531" s="77" t="s">
        <v>716</v>
      </c>
      <c r="U2531" s="231" t="s">
        <v>17374</v>
      </c>
      <c r="V2531" s="84">
        <v>0.43402777777777773</v>
      </c>
      <c r="W2531" s="85">
        <v>0.60069444444444442</v>
      </c>
      <c r="X2531" s="78">
        <f t="shared" si="188"/>
        <v>0.16666666666666669</v>
      </c>
    </row>
    <row r="2532" spans="1:24" x14ac:dyDescent="0.3">
      <c r="A2532" s="47" t="s">
        <v>14708</v>
      </c>
      <c r="B2532" s="68" t="s">
        <v>14818</v>
      </c>
      <c r="C2532" s="2" t="s">
        <v>1</v>
      </c>
      <c r="D2532" s="2">
        <v>36</v>
      </c>
      <c r="E2532" s="6">
        <v>30693</v>
      </c>
      <c r="F2532" s="7">
        <v>44098.540601851855</v>
      </c>
      <c r="G2532" s="69" t="s">
        <v>4</v>
      </c>
      <c r="H2532" s="68">
        <v>780</v>
      </c>
      <c r="I2532" s="93">
        <f t="shared" si="185"/>
        <v>7.8</v>
      </c>
      <c r="J2532" s="93">
        <v>3.2</v>
      </c>
      <c r="K2532" s="69">
        <v>100</v>
      </c>
      <c r="L2532" s="68">
        <v>339</v>
      </c>
      <c r="M2532" s="93">
        <f t="shared" si="186"/>
        <v>3.39</v>
      </c>
      <c r="N2532" s="93">
        <v>1.792</v>
      </c>
      <c r="O2532" s="189">
        <v>100</v>
      </c>
      <c r="P2532" s="191">
        <f t="shared" si="187"/>
        <v>2.3008849557522124</v>
      </c>
      <c r="Q2532" s="77" t="s">
        <v>716</v>
      </c>
      <c r="U2532" s="227" t="s">
        <v>17374</v>
      </c>
      <c r="V2532" s="84">
        <v>0.40625</v>
      </c>
      <c r="W2532" s="85">
        <v>0.54166666666666663</v>
      </c>
      <c r="X2532" s="78">
        <f t="shared" si="188"/>
        <v>0.13541666666666663</v>
      </c>
    </row>
    <row r="2533" spans="1:24" x14ac:dyDescent="0.3">
      <c r="A2533" s="47" t="s">
        <v>14709</v>
      </c>
      <c r="B2533" s="68" t="s">
        <v>385</v>
      </c>
      <c r="C2533" s="2" t="s">
        <v>6</v>
      </c>
      <c r="D2533" s="2">
        <v>85</v>
      </c>
      <c r="E2533" s="6">
        <v>12841</v>
      </c>
      <c r="F2533" s="7">
        <v>44098.565810185188</v>
      </c>
      <c r="G2533" s="69" t="s">
        <v>4</v>
      </c>
      <c r="H2533" s="68">
        <v>2148</v>
      </c>
      <c r="I2533" s="93">
        <f t="shared" si="185"/>
        <v>21.696969696969695</v>
      </c>
      <c r="J2533" s="93">
        <v>4.4820000000000002</v>
      </c>
      <c r="K2533" s="69">
        <v>99</v>
      </c>
      <c r="L2533" s="68">
        <v>719</v>
      </c>
      <c r="M2533" s="93">
        <f t="shared" si="186"/>
        <v>7.262626262626263</v>
      </c>
      <c r="N2533" s="93">
        <v>2.6789999999999998</v>
      </c>
      <c r="O2533" s="189">
        <v>99</v>
      </c>
      <c r="P2533" s="191">
        <f t="shared" si="187"/>
        <v>2.9874826147426981</v>
      </c>
      <c r="Q2533" s="77" t="s">
        <v>716</v>
      </c>
      <c r="U2533" s="227" t="s">
        <v>17374</v>
      </c>
      <c r="V2533" s="84">
        <v>0.41319444444444442</v>
      </c>
      <c r="W2533" s="85">
        <v>0.56597222222222221</v>
      </c>
      <c r="X2533" s="78">
        <f t="shared" si="188"/>
        <v>0.15277777777777779</v>
      </c>
    </row>
    <row r="2534" spans="1:24" x14ac:dyDescent="0.3">
      <c r="A2534" s="47" t="s">
        <v>3438</v>
      </c>
      <c r="B2534" s="68" t="s">
        <v>1831</v>
      </c>
      <c r="C2534" s="2" t="s">
        <v>1</v>
      </c>
      <c r="D2534" s="2">
        <v>51</v>
      </c>
      <c r="E2534" s="6">
        <v>25194</v>
      </c>
      <c r="F2534" s="7">
        <v>44098.634895833333</v>
      </c>
      <c r="G2534" s="69" t="s">
        <v>4</v>
      </c>
      <c r="H2534" s="68">
        <v>1448</v>
      </c>
      <c r="I2534" s="93">
        <f t="shared" si="185"/>
        <v>14.48</v>
      </c>
      <c r="J2534" s="93">
        <v>3.8149999999999999</v>
      </c>
      <c r="K2534" s="69">
        <v>100</v>
      </c>
      <c r="L2534" s="68">
        <v>302</v>
      </c>
      <c r="M2534" s="93">
        <f t="shared" si="186"/>
        <v>3.02</v>
      </c>
      <c r="N2534" s="93">
        <v>1.7749999999999999</v>
      </c>
      <c r="O2534" s="189">
        <v>100</v>
      </c>
      <c r="P2534" s="191">
        <f t="shared" si="187"/>
        <v>4.7947019867549674</v>
      </c>
      <c r="Q2534" s="77" t="s">
        <v>716</v>
      </c>
      <c r="U2534" s="231" t="s">
        <v>17374</v>
      </c>
      <c r="V2534" s="84">
        <v>0.49305555555555558</v>
      </c>
      <c r="W2534" s="85">
        <v>0.63541666666666663</v>
      </c>
      <c r="X2534" s="78">
        <f t="shared" si="188"/>
        <v>0.14236111111111105</v>
      </c>
    </row>
    <row r="2535" spans="1:24" x14ac:dyDescent="0.3">
      <c r="A2535" s="47" t="s">
        <v>3112</v>
      </c>
      <c r="B2535" s="68" t="s">
        <v>14823</v>
      </c>
      <c r="C2535" s="2" t="s">
        <v>6</v>
      </c>
      <c r="D2535" s="2">
        <v>29</v>
      </c>
      <c r="E2535" s="6">
        <v>33212</v>
      </c>
      <c r="F2535" s="7">
        <v>44098.644432870373</v>
      </c>
      <c r="G2535" s="69" t="s">
        <v>4</v>
      </c>
      <c r="H2535" s="68">
        <v>979</v>
      </c>
      <c r="I2535" s="93">
        <f t="shared" si="185"/>
        <v>9.8888888888888893</v>
      </c>
      <c r="J2535" s="93">
        <v>3.2040000000000002</v>
      </c>
      <c r="K2535" s="69">
        <v>99</v>
      </c>
      <c r="L2535" s="68">
        <v>418</v>
      </c>
      <c r="M2535" s="93">
        <f t="shared" si="186"/>
        <v>4.2222222222222223</v>
      </c>
      <c r="N2535" s="93">
        <v>2.097</v>
      </c>
      <c r="O2535" s="189">
        <v>99</v>
      </c>
      <c r="P2535" s="191">
        <f t="shared" si="187"/>
        <v>2.3421052631578947</v>
      </c>
      <c r="Q2535" s="77" t="s">
        <v>716</v>
      </c>
      <c r="U2535" s="227" t="s">
        <v>17374</v>
      </c>
      <c r="V2535" s="84">
        <v>0.50208333333333333</v>
      </c>
      <c r="W2535" s="85">
        <v>0.64583333333333337</v>
      </c>
      <c r="X2535" s="78">
        <f t="shared" si="188"/>
        <v>0.14375000000000004</v>
      </c>
    </row>
    <row r="2536" spans="1:24" x14ac:dyDescent="0.3">
      <c r="A2536" s="47" t="s">
        <v>14711</v>
      </c>
      <c r="B2536" s="68" t="s">
        <v>550</v>
      </c>
      <c r="C2536" s="2" t="s">
        <v>6</v>
      </c>
      <c r="D2536" s="2">
        <v>74</v>
      </c>
      <c r="E2536" s="6">
        <v>17032</v>
      </c>
      <c r="F2536" s="7">
        <v>44102.603587962964</v>
      </c>
      <c r="G2536" s="69" t="s">
        <v>4</v>
      </c>
      <c r="H2536" s="68">
        <v>1942</v>
      </c>
      <c r="I2536" s="93">
        <f t="shared" si="185"/>
        <v>19.616161616161616</v>
      </c>
      <c r="J2536" s="93">
        <v>4.5999999999999996</v>
      </c>
      <c r="K2536" s="69">
        <v>99</v>
      </c>
      <c r="L2536" s="68">
        <v>465</v>
      </c>
      <c r="M2536" s="93">
        <f t="shared" si="186"/>
        <v>4.6969696969696972</v>
      </c>
      <c r="N2536" s="93">
        <v>2.6629999999999998</v>
      </c>
      <c r="O2536" s="189">
        <v>99</v>
      </c>
      <c r="P2536" s="191">
        <f t="shared" si="187"/>
        <v>4.1763440860215049</v>
      </c>
      <c r="Q2536" s="77" t="s">
        <v>716</v>
      </c>
      <c r="U2536" s="227" t="s">
        <v>17374</v>
      </c>
      <c r="V2536" s="84">
        <v>0.44513888888888892</v>
      </c>
      <c r="W2536" s="85">
        <v>0.60416666666666663</v>
      </c>
      <c r="X2536" s="78">
        <f t="shared" si="188"/>
        <v>0.15902777777777771</v>
      </c>
    </row>
    <row r="2537" spans="1:24" x14ac:dyDescent="0.3">
      <c r="A2537" s="47" t="s">
        <v>2840</v>
      </c>
      <c r="B2537" s="68" t="s">
        <v>14845</v>
      </c>
      <c r="C2537" s="2" t="s">
        <v>6</v>
      </c>
      <c r="D2537" s="2">
        <v>23</v>
      </c>
      <c r="E2537" s="6">
        <v>35361</v>
      </c>
      <c r="F2537" s="7">
        <v>44102.625393518516</v>
      </c>
      <c r="G2537" s="69" t="s">
        <v>4</v>
      </c>
      <c r="H2537" s="68">
        <v>452</v>
      </c>
      <c r="I2537" s="93">
        <f t="shared" si="185"/>
        <v>4.5656565656565657</v>
      </c>
      <c r="J2537" s="93">
        <v>2.1389999999999998</v>
      </c>
      <c r="K2537" s="69">
        <v>99</v>
      </c>
      <c r="L2537" s="68">
        <v>188</v>
      </c>
      <c r="M2537" s="93">
        <f t="shared" si="186"/>
        <v>1.898989898989899</v>
      </c>
      <c r="N2537" s="93">
        <v>1.266</v>
      </c>
      <c r="O2537" s="189">
        <v>99</v>
      </c>
      <c r="P2537" s="191">
        <f t="shared" si="187"/>
        <v>2.4042553191489362</v>
      </c>
      <c r="Q2537" s="77" t="s">
        <v>716</v>
      </c>
      <c r="U2537" s="227" t="s">
        <v>17374</v>
      </c>
      <c r="V2537" s="84">
        <v>0.46875</v>
      </c>
      <c r="W2537" s="85">
        <v>0.62847222222222221</v>
      </c>
      <c r="X2537" s="78">
        <f t="shared" si="188"/>
        <v>0.15972222222222221</v>
      </c>
    </row>
    <row r="2538" spans="1:24" x14ac:dyDescent="0.3">
      <c r="A2538" s="47" t="s">
        <v>14712</v>
      </c>
      <c r="B2538" s="68" t="s">
        <v>14853</v>
      </c>
      <c r="C2538" s="2" t="s">
        <v>6</v>
      </c>
      <c r="D2538" s="2">
        <v>56</v>
      </c>
      <c r="E2538" s="6">
        <v>23550</v>
      </c>
      <c r="F2538" s="7">
        <v>44103.552905092591</v>
      </c>
      <c r="G2538" s="69" t="s">
        <v>4</v>
      </c>
      <c r="H2538" s="68">
        <v>1025</v>
      </c>
      <c r="I2538" s="93">
        <f t="shared" si="185"/>
        <v>10.353535353535353</v>
      </c>
      <c r="J2538" s="93">
        <v>3.6120000000000001</v>
      </c>
      <c r="K2538" s="69">
        <v>99</v>
      </c>
      <c r="L2538" s="68">
        <v>305</v>
      </c>
      <c r="M2538" s="93">
        <f t="shared" si="186"/>
        <v>3.0808080808080809</v>
      </c>
      <c r="N2538" s="93">
        <v>1.6080000000000001</v>
      </c>
      <c r="O2538" s="189">
        <v>99</v>
      </c>
      <c r="P2538" s="191">
        <f t="shared" si="187"/>
        <v>3.3606557377049175</v>
      </c>
      <c r="Q2538" s="77" t="s">
        <v>716</v>
      </c>
      <c r="U2538" s="227" t="s">
        <v>17374</v>
      </c>
      <c r="V2538" s="84">
        <v>0.41111111111111115</v>
      </c>
      <c r="W2538" s="85">
        <v>0.55555555555555558</v>
      </c>
      <c r="X2538" s="78">
        <f t="shared" si="188"/>
        <v>0.14444444444444443</v>
      </c>
    </row>
    <row r="2539" spans="1:24" x14ac:dyDescent="0.3">
      <c r="A2539" s="47" t="s">
        <v>14714</v>
      </c>
      <c r="B2539" s="68" t="s">
        <v>14855</v>
      </c>
      <c r="C2539" s="2" t="s">
        <v>6</v>
      </c>
      <c r="D2539" s="2">
        <v>64</v>
      </c>
      <c r="E2539" s="6">
        <v>20673</v>
      </c>
      <c r="F2539" s="7">
        <v>44103.577627314815</v>
      </c>
      <c r="G2539" s="69" t="s">
        <v>4</v>
      </c>
      <c r="H2539" s="68">
        <v>1414</v>
      </c>
      <c r="I2539" s="93">
        <f t="shared" si="185"/>
        <v>14.14</v>
      </c>
      <c r="J2539" s="93">
        <v>3.4790000000000001</v>
      </c>
      <c r="K2539" s="69">
        <v>100</v>
      </c>
      <c r="L2539" s="68">
        <v>513</v>
      </c>
      <c r="M2539" s="93">
        <f t="shared" si="186"/>
        <v>5.13</v>
      </c>
      <c r="N2539" s="93">
        <v>2.4649999999999999</v>
      </c>
      <c r="O2539" s="189">
        <v>100</v>
      </c>
      <c r="P2539" s="191">
        <f t="shared" si="187"/>
        <v>2.7563352826510723</v>
      </c>
      <c r="Q2539" s="77" t="s">
        <v>716</v>
      </c>
      <c r="U2539" s="227" t="s">
        <v>17374</v>
      </c>
      <c r="V2539" s="84">
        <v>0.42291666666666666</v>
      </c>
      <c r="W2539" s="85">
        <v>0.57986111111111105</v>
      </c>
      <c r="X2539" s="78">
        <f t="shared" si="188"/>
        <v>0.15694444444444439</v>
      </c>
    </row>
    <row r="2540" spans="1:24" x14ac:dyDescent="0.3">
      <c r="A2540" s="47" t="s">
        <v>12070</v>
      </c>
      <c r="B2540" s="68" t="s">
        <v>9164</v>
      </c>
      <c r="C2540" s="2" t="s">
        <v>6</v>
      </c>
      <c r="D2540" s="2">
        <v>73</v>
      </c>
      <c r="E2540" s="6">
        <v>17267</v>
      </c>
      <c r="F2540" s="7">
        <v>44109.58253472222</v>
      </c>
      <c r="G2540" s="69" t="s">
        <v>4</v>
      </c>
      <c r="H2540" s="68">
        <v>1221</v>
      </c>
      <c r="I2540" s="93">
        <f t="shared" si="185"/>
        <v>12.21</v>
      </c>
      <c r="J2540" s="93">
        <v>3.669</v>
      </c>
      <c r="K2540" s="69">
        <v>100</v>
      </c>
      <c r="L2540" s="68">
        <v>372</v>
      </c>
      <c r="M2540" s="93">
        <f t="shared" si="186"/>
        <v>3.72</v>
      </c>
      <c r="N2540" s="93">
        <v>1.907</v>
      </c>
      <c r="O2540" s="69">
        <v>100</v>
      </c>
      <c r="P2540" s="191">
        <f t="shared" si="187"/>
        <v>3.282258064516129</v>
      </c>
      <c r="Q2540" s="77" t="s">
        <v>716</v>
      </c>
      <c r="U2540" s="227" t="s">
        <v>17374</v>
      </c>
      <c r="V2540" s="84">
        <v>0.43333333333333335</v>
      </c>
      <c r="W2540" s="85">
        <v>0.58333333333333337</v>
      </c>
      <c r="X2540" s="78">
        <f t="shared" si="188"/>
        <v>0.15000000000000002</v>
      </c>
    </row>
    <row r="2541" spans="1:24" x14ac:dyDescent="0.3">
      <c r="A2541" s="47" t="s">
        <v>3093</v>
      </c>
      <c r="B2541" s="68" t="s">
        <v>15375</v>
      </c>
      <c r="C2541" s="2" t="s">
        <v>6</v>
      </c>
      <c r="D2541" s="2">
        <v>53</v>
      </c>
      <c r="E2541" s="6">
        <v>24536</v>
      </c>
      <c r="F2541" s="7">
        <v>44109.593807870369</v>
      </c>
      <c r="G2541" s="69" t="s">
        <v>4</v>
      </c>
      <c r="H2541" s="68">
        <v>743</v>
      </c>
      <c r="I2541" s="93">
        <f t="shared" si="185"/>
        <v>7.43</v>
      </c>
      <c r="J2541" s="93">
        <v>2.6829999999999998</v>
      </c>
      <c r="K2541" s="69">
        <v>100</v>
      </c>
      <c r="L2541" s="68">
        <v>284</v>
      </c>
      <c r="M2541" s="93">
        <f t="shared" si="186"/>
        <v>2.84</v>
      </c>
      <c r="N2541" s="93">
        <v>1.756</v>
      </c>
      <c r="O2541" s="69">
        <v>100</v>
      </c>
      <c r="P2541" s="191">
        <f t="shared" si="187"/>
        <v>2.6161971830985915</v>
      </c>
      <c r="Q2541" s="77" t="s">
        <v>716</v>
      </c>
      <c r="U2541" s="227" t="s">
        <v>17374</v>
      </c>
      <c r="V2541" s="84">
        <v>0.42083333333333334</v>
      </c>
      <c r="W2541" s="85">
        <v>0.59722222222222221</v>
      </c>
      <c r="X2541" s="78">
        <f t="shared" si="188"/>
        <v>0.17638888888888887</v>
      </c>
    </row>
    <row r="2542" spans="1:24" x14ac:dyDescent="0.3">
      <c r="A2542" s="47" t="s">
        <v>14716</v>
      </c>
      <c r="B2542" s="68" t="s">
        <v>15379</v>
      </c>
      <c r="C2542" s="2" t="s">
        <v>6</v>
      </c>
      <c r="D2542" s="2">
        <v>62</v>
      </c>
      <c r="E2542" s="6">
        <v>21463</v>
      </c>
      <c r="F2542" s="7">
        <v>44109.645451388889</v>
      </c>
      <c r="G2542" s="69" t="s">
        <v>4</v>
      </c>
      <c r="H2542" s="68">
        <v>929</v>
      </c>
      <c r="I2542" s="93">
        <f t="shared" si="185"/>
        <v>9.2899999999999991</v>
      </c>
      <c r="J2542" s="93">
        <v>3.1789999999999998</v>
      </c>
      <c r="K2542" s="69">
        <v>100</v>
      </c>
      <c r="L2542" s="68">
        <v>405</v>
      </c>
      <c r="M2542" s="93">
        <f t="shared" si="186"/>
        <v>4.05</v>
      </c>
      <c r="N2542" s="93">
        <v>2.12</v>
      </c>
      <c r="O2542" s="69">
        <v>100</v>
      </c>
      <c r="P2542" s="191">
        <f t="shared" si="187"/>
        <v>2.293827160493827</v>
      </c>
      <c r="Q2542" s="77" t="s">
        <v>716</v>
      </c>
      <c r="U2542" s="227" t="s">
        <v>17374</v>
      </c>
      <c r="V2542" s="84">
        <v>0.4826388888888889</v>
      </c>
      <c r="W2542" s="85">
        <v>0.64583333333333337</v>
      </c>
      <c r="X2542" s="78">
        <f t="shared" si="188"/>
        <v>0.16319444444444448</v>
      </c>
    </row>
    <row r="2543" spans="1:24" x14ac:dyDescent="0.3">
      <c r="A2543" s="47" t="s">
        <v>5075</v>
      </c>
      <c r="B2543" s="68" t="s">
        <v>15381</v>
      </c>
      <c r="C2543" s="2" t="s">
        <v>1</v>
      </c>
      <c r="D2543" s="2">
        <v>61</v>
      </c>
      <c r="E2543" s="6">
        <v>21705</v>
      </c>
      <c r="F2543" s="7">
        <v>44109.658807870372</v>
      </c>
      <c r="G2543" s="69" t="s">
        <v>4</v>
      </c>
      <c r="H2543" s="68">
        <v>1320</v>
      </c>
      <c r="I2543" s="93">
        <f t="shared" si="185"/>
        <v>13.2</v>
      </c>
      <c r="J2543" s="93">
        <v>3.4049999999999998</v>
      </c>
      <c r="K2543" s="69">
        <v>100</v>
      </c>
      <c r="L2543" s="68">
        <v>237</v>
      </c>
      <c r="M2543" s="93">
        <f t="shared" si="186"/>
        <v>2.37</v>
      </c>
      <c r="N2543" s="93">
        <v>1.468</v>
      </c>
      <c r="O2543" s="69">
        <v>100</v>
      </c>
      <c r="P2543" s="191">
        <f t="shared" si="187"/>
        <v>5.5696202531645564</v>
      </c>
      <c r="Q2543" s="77" t="s">
        <v>716</v>
      </c>
      <c r="U2543" s="227" t="s">
        <v>17374</v>
      </c>
      <c r="V2543" s="84">
        <v>0.51944444444444449</v>
      </c>
      <c r="W2543" s="85">
        <v>0.65972222222222221</v>
      </c>
      <c r="X2543" s="78">
        <f t="shared" si="188"/>
        <v>0.14027777777777772</v>
      </c>
    </row>
    <row r="2544" spans="1:24" x14ac:dyDescent="0.3">
      <c r="A2544" s="47" t="s">
        <v>4324</v>
      </c>
      <c r="B2544" s="68" t="s">
        <v>9506</v>
      </c>
      <c r="C2544" s="2" t="s">
        <v>1</v>
      </c>
      <c r="D2544" s="2">
        <v>69</v>
      </c>
      <c r="E2544" s="6">
        <v>18668</v>
      </c>
      <c r="F2544" s="7">
        <v>44111.556666666664</v>
      </c>
      <c r="G2544" s="69" t="s">
        <v>4</v>
      </c>
      <c r="H2544" s="68">
        <v>2303</v>
      </c>
      <c r="I2544" s="93">
        <f t="shared" si="185"/>
        <v>23.03</v>
      </c>
      <c r="J2544" s="93">
        <v>5.524</v>
      </c>
      <c r="K2544" s="69">
        <v>100</v>
      </c>
      <c r="L2544" s="68">
        <v>629</v>
      </c>
      <c r="M2544" s="93">
        <f t="shared" si="186"/>
        <v>6.29</v>
      </c>
      <c r="N2544" s="93">
        <v>2.7679999999999998</v>
      </c>
      <c r="O2544" s="69">
        <v>100</v>
      </c>
      <c r="P2544" s="191">
        <f t="shared" si="187"/>
        <v>3.6613672496025438</v>
      </c>
      <c r="Q2544" s="77" t="s">
        <v>716</v>
      </c>
      <c r="U2544" s="231" t="s">
        <v>17374</v>
      </c>
      <c r="V2544" s="84">
        <v>0.43402777777777773</v>
      </c>
      <c r="W2544" s="85">
        <v>0.56944444444444442</v>
      </c>
      <c r="X2544" s="78">
        <f t="shared" si="188"/>
        <v>0.13541666666666669</v>
      </c>
    </row>
    <row r="2545" spans="1:24" x14ac:dyDescent="0.3">
      <c r="A2545" s="47" t="s">
        <v>14717</v>
      </c>
      <c r="B2545" s="68" t="s">
        <v>15395</v>
      </c>
      <c r="C2545" s="2" t="s">
        <v>6</v>
      </c>
      <c r="D2545" s="2">
        <v>47</v>
      </c>
      <c r="E2545" s="6">
        <v>26723</v>
      </c>
      <c r="F2545" s="7">
        <v>44111.646354166667</v>
      </c>
      <c r="G2545" s="69" t="s">
        <v>4</v>
      </c>
      <c r="H2545" s="68">
        <v>971</v>
      </c>
      <c r="I2545" s="93">
        <f t="shared" si="185"/>
        <v>9.808080808080808</v>
      </c>
      <c r="J2545" s="93">
        <v>3.306</v>
      </c>
      <c r="K2545" s="69">
        <v>99</v>
      </c>
      <c r="L2545" s="68">
        <v>326</v>
      </c>
      <c r="M2545" s="93">
        <f t="shared" si="186"/>
        <v>3.2929292929292928</v>
      </c>
      <c r="N2545" s="93">
        <v>1.853</v>
      </c>
      <c r="O2545" s="69">
        <v>99</v>
      </c>
      <c r="P2545" s="191">
        <f t="shared" si="187"/>
        <v>2.9785276073619631</v>
      </c>
      <c r="Q2545" s="77" t="s">
        <v>716</v>
      </c>
      <c r="U2545" s="227" t="s">
        <v>17374</v>
      </c>
      <c r="V2545" s="84">
        <v>0.50763888888888886</v>
      </c>
      <c r="W2545" s="85">
        <v>0.65277777777777779</v>
      </c>
      <c r="X2545" s="78">
        <f t="shared" si="188"/>
        <v>0.14513888888888893</v>
      </c>
    </row>
    <row r="2546" spans="1:24" x14ac:dyDescent="0.3">
      <c r="A2546" s="47" t="s">
        <v>14718</v>
      </c>
      <c r="B2546" s="68" t="s">
        <v>15402</v>
      </c>
      <c r="C2546" s="2" t="s">
        <v>1</v>
      </c>
      <c r="D2546" s="2">
        <v>79</v>
      </c>
      <c r="E2546" s="6">
        <v>15257</v>
      </c>
      <c r="F2546" s="7">
        <v>44112.546747685185</v>
      </c>
      <c r="G2546" s="69" t="s">
        <v>4</v>
      </c>
      <c r="H2546" s="68">
        <v>1616</v>
      </c>
      <c r="I2546" s="93">
        <f t="shared" si="185"/>
        <v>16.16</v>
      </c>
      <c r="J2546" s="93">
        <v>3.5670000000000002</v>
      </c>
      <c r="K2546" s="69">
        <v>100</v>
      </c>
      <c r="L2546" s="68">
        <v>642</v>
      </c>
      <c r="M2546" s="93">
        <f t="shared" si="186"/>
        <v>6.42</v>
      </c>
      <c r="N2546" s="93">
        <v>2.7349999999999999</v>
      </c>
      <c r="O2546" s="69">
        <v>100</v>
      </c>
      <c r="P2546" s="191">
        <f t="shared" si="187"/>
        <v>2.5171339563862927</v>
      </c>
      <c r="Q2546" s="77" t="s">
        <v>716</v>
      </c>
      <c r="U2546" s="227" t="s">
        <v>17374</v>
      </c>
      <c r="V2546" s="84">
        <v>0.39374999999999999</v>
      </c>
      <c r="W2546" s="85">
        <v>0.54861111111111105</v>
      </c>
      <c r="X2546" s="78">
        <f t="shared" si="188"/>
        <v>0.15486111111111106</v>
      </c>
    </row>
    <row r="2547" spans="1:24" x14ac:dyDescent="0.3">
      <c r="A2547" s="47" t="s">
        <v>14719</v>
      </c>
      <c r="B2547" s="68" t="s">
        <v>14142</v>
      </c>
      <c r="C2547" s="2" t="s">
        <v>6</v>
      </c>
      <c r="D2547" s="2">
        <v>58</v>
      </c>
      <c r="E2547" s="6">
        <v>22631</v>
      </c>
      <c r="F2547" s="7">
        <v>44112.593414351853</v>
      </c>
      <c r="G2547" s="69" t="s">
        <v>4</v>
      </c>
      <c r="H2547" s="68">
        <v>1028</v>
      </c>
      <c r="I2547" s="93">
        <f t="shared" si="185"/>
        <v>10.383838383838384</v>
      </c>
      <c r="J2547" s="93">
        <v>3.383</v>
      </c>
      <c r="K2547" s="69">
        <v>99</v>
      </c>
      <c r="L2547" s="68">
        <v>328</v>
      </c>
      <c r="M2547" s="93">
        <f t="shared" si="186"/>
        <v>3.3131313131313131</v>
      </c>
      <c r="N2547" s="93">
        <v>1.742</v>
      </c>
      <c r="O2547" s="69">
        <v>99</v>
      </c>
      <c r="P2547" s="191">
        <f t="shared" si="187"/>
        <v>3.1341463414634148</v>
      </c>
      <c r="Q2547" s="77" t="s">
        <v>716</v>
      </c>
      <c r="U2547" s="227" t="s">
        <v>17374</v>
      </c>
      <c r="V2547" s="84">
        <v>0.41805555555555557</v>
      </c>
      <c r="W2547" s="85">
        <v>0.59375</v>
      </c>
      <c r="X2547" s="78">
        <f t="shared" si="188"/>
        <v>0.17569444444444443</v>
      </c>
    </row>
    <row r="2548" spans="1:24" x14ac:dyDescent="0.3">
      <c r="A2548" s="47" t="s">
        <v>14721</v>
      </c>
      <c r="B2548" s="68" t="s">
        <v>10654</v>
      </c>
      <c r="C2548" s="2" t="s">
        <v>1</v>
      </c>
      <c r="D2548" s="2">
        <v>56</v>
      </c>
      <c r="E2548" s="6">
        <v>23489</v>
      </c>
      <c r="F2548" s="7">
        <v>44112.608182870368</v>
      </c>
      <c r="G2548" s="69" t="s">
        <v>4</v>
      </c>
      <c r="H2548" s="68">
        <v>1419</v>
      </c>
      <c r="I2548" s="93">
        <f t="shared" si="185"/>
        <v>14.19</v>
      </c>
      <c r="J2548" s="93">
        <v>4.0869999999999997</v>
      </c>
      <c r="K2548" s="69">
        <v>100</v>
      </c>
      <c r="L2548" s="68">
        <v>301</v>
      </c>
      <c r="M2548" s="93">
        <f t="shared" si="186"/>
        <v>3.01</v>
      </c>
      <c r="N2548" s="93">
        <v>1.6419999999999999</v>
      </c>
      <c r="O2548" s="69">
        <v>100</v>
      </c>
      <c r="P2548" s="191">
        <f t="shared" si="187"/>
        <v>4.7142857142857144</v>
      </c>
      <c r="Q2548" s="77" t="s">
        <v>716</v>
      </c>
      <c r="U2548" s="227" t="s">
        <v>17374</v>
      </c>
      <c r="V2548" s="84">
        <v>0.43194444444444446</v>
      </c>
      <c r="W2548" s="85">
        <v>0.61111111111111105</v>
      </c>
      <c r="X2548" s="78">
        <f t="shared" si="188"/>
        <v>0.17916666666666659</v>
      </c>
    </row>
    <row r="2549" spans="1:24" x14ac:dyDescent="0.3">
      <c r="A2549" s="47" t="s">
        <v>14723</v>
      </c>
      <c r="B2549" s="68" t="s">
        <v>1217</v>
      </c>
      <c r="C2549" s="2" t="s">
        <v>6</v>
      </c>
      <c r="D2549" s="2">
        <v>73</v>
      </c>
      <c r="E2549" s="6">
        <v>17163</v>
      </c>
      <c r="F2549" s="7">
        <v>44116.543958333335</v>
      </c>
      <c r="G2549" s="69" t="s">
        <v>4</v>
      </c>
      <c r="H2549" s="68">
        <v>1318</v>
      </c>
      <c r="I2549" s="93">
        <f t="shared" si="185"/>
        <v>13.313131313131313</v>
      </c>
      <c r="J2549" s="93">
        <v>3.8980000000000001</v>
      </c>
      <c r="K2549" s="69">
        <v>99</v>
      </c>
      <c r="L2549" s="68">
        <v>390</v>
      </c>
      <c r="M2549" s="93">
        <f t="shared" si="186"/>
        <v>3.9393939393939394</v>
      </c>
      <c r="N2549" s="93">
        <v>2.0790000000000002</v>
      </c>
      <c r="O2549" s="69">
        <v>99</v>
      </c>
      <c r="P2549" s="191">
        <f t="shared" si="187"/>
        <v>3.3794871794871795</v>
      </c>
      <c r="Q2549" s="77" t="s">
        <v>716</v>
      </c>
      <c r="U2549" s="227" t="s">
        <v>17374</v>
      </c>
      <c r="V2549" s="84">
        <v>0.40347222222222223</v>
      </c>
      <c r="W2549" s="85">
        <v>0.54861111111111105</v>
      </c>
      <c r="X2549" s="78">
        <f t="shared" si="188"/>
        <v>0.14513888888888882</v>
      </c>
    </row>
    <row r="2550" spans="1:24" x14ac:dyDescent="0.3">
      <c r="A2550" s="47" t="s">
        <v>12823</v>
      </c>
      <c r="B2550" s="68" t="s">
        <v>10647</v>
      </c>
      <c r="C2550" s="2" t="s">
        <v>6</v>
      </c>
      <c r="D2550" s="2">
        <v>64</v>
      </c>
      <c r="E2550" s="6">
        <v>20515</v>
      </c>
      <c r="F2550" s="7">
        <v>44116.649710648147</v>
      </c>
      <c r="G2550" s="69" t="s">
        <v>4</v>
      </c>
      <c r="H2550" s="68">
        <v>1602</v>
      </c>
      <c r="I2550" s="93">
        <f t="shared" si="185"/>
        <v>16.181818181818183</v>
      </c>
      <c r="J2550" s="93">
        <v>4.2460000000000004</v>
      </c>
      <c r="K2550" s="69">
        <v>99</v>
      </c>
      <c r="L2550" s="68">
        <v>372</v>
      </c>
      <c r="M2550" s="93">
        <f t="shared" si="186"/>
        <v>3.7575757575757578</v>
      </c>
      <c r="N2550" s="93">
        <v>1.9850000000000001</v>
      </c>
      <c r="O2550" s="69">
        <v>99</v>
      </c>
      <c r="P2550" s="191">
        <f t="shared" si="187"/>
        <v>4.306451612903226</v>
      </c>
      <c r="Q2550" s="77" t="s">
        <v>716</v>
      </c>
      <c r="U2550" s="227" t="s">
        <v>17374</v>
      </c>
      <c r="V2550" s="84">
        <v>0.4916666666666667</v>
      </c>
      <c r="W2550" s="85">
        <v>0.65972222222222221</v>
      </c>
      <c r="X2550" s="78">
        <f t="shared" si="188"/>
        <v>0.16805555555555551</v>
      </c>
    </row>
    <row r="2551" spans="1:24" x14ac:dyDescent="0.3">
      <c r="A2551" s="47" t="s">
        <v>14724</v>
      </c>
      <c r="B2551" s="68" t="s">
        <v>15424</v>
      </c>
      <c r="C2551" s="2" t="s">
        <v>6</v>
      </c>
      <c r="D2551" s="2">
        <v>67</v>
      </c>
      <c r="E2551" s="6">
        <v>19501</v>
      </c>
      <c r="F2551" s="7">
        <v>44117.643842592595</v>
      </c>
      <c r="G2551" s="69" t="s">
        <v>4</v>
      </c>
      <c r="H2551" s="68">
        <v>1120</v>
      </c>
      <c r="I2551" s="93">
        <f t="shared" si="185"/>
        <v>11.2</v>
      </c>
      <c r="J2551" s="93">
        <v>3.0720000000000001</v>
      </c>
      <c r="K2551" s="69">
        <v>100</v>
      </c>
      <c r="L2551" s="68">
        <v>631</v>
      </c>
      <c r="M2551" s="93">
        <f t="shared" si="186"/>
        <v>6.31</v>
      </c>
      <c r="N2551" s="93">
        <v>2.722</v>
      </c>
      <c r="O2551" s="69">
        <v>100</v>
      </c>
      <c r="P2551" s="191">
        <f t="shared" si="187"/>
        <v>1.7749603803486529</v>
      </c>
      <c r="Q2551" s="77" t="s">
        <v>716</v>
      </c>
      <c r="U2551" s="231" t="s">
        <v>17374</v>
      </c>
      <c r="V2551" s="84">
        <v>0.47222222222222227</v>
      </c>
      <c r="W2551" s="85">
        <v>0.64583333333333337</v>
      </c>
      <c r="X2551" s="78">
        <f t="shared" si="188"/>
        <v>0.1736111111111111</v>
      </c>
    </row>
    <row r="2552" spans="1:24" x14ac:dyDescent="0.3">
      <c r="A2552" s="47" t="s">
        <v>3137</v>
      </c>
      <c r="B2552" s="68" t="s">
        <v>9652</v>
      </c>
      <c r="C2552" s="2" t="s">
        <v>1</v>
      </c>
      <c r="D2552" s="2">
        <v>78</v>
      </c>
      <c r="E2552" s="6">
        <v>15619</v>
      </c>
      <c r="F2552" s="7">
        <v>44118.520995370367</v>
      </c>
      <c r="G2552" s="69" t="s">
        <v>4</v>
      </c>
      <c r="H2552" s="68">
        <v>3032</v>
      </c>
      <c r="I2552" s="93">
        <f t="shared" si="185"/>
        <v>30.32</v>
      </c>
      <c r="J2552" s="93">
        <v>5.7930000000000001</v>
      </c>
      <c r="K2552" s="69">
        <v>100</v>
      </c>
      <c r="L2552" s="68">
        <v>1547</v>
      </c>
      <c r="M2552" s="93">
        <f t="shared" si="186"/>
        <v>15.47</v>
      </c>
      <c r="N2552" s="93">
        <v>4.8440000000000003</v>
      </c>
      <c r="O2552" s="69">
        <v>100</v>
      </c>
      <c r="P2552" s="191">
        <f t="shared" si="187"/>
        <v>1.9599224305106657</v>
      </c>
      <c r="Q2552" s="77" t="s">
        <v>716</v>
      </c>
      <c r="U2552" s="227" t="s">
        <v>17374</v>
      </c>
      <c r="V2552" s="84">
        <v>0.37777777777777777</v>
      </c>
      <c r="W2552" s="85">
        <v>0.52083333333333337</v>
      </c>
      <c r="X2552" s="78">
        <f t="shared" si="188"/>
        <v>0.1430555555555556</v>
      </c>
    </row>
    <row r="2553" spans="1:24" x14ac:dyDescent="0.3">
      <c r="A2553" s="47" t="s">
        <v>14725</v>
      </c>
      <c r="B2553" s="68" t="s">
        <v>15434</v>
      </c>
      <c r="C2553" s="2" t="s">
        <v>6</v>
      </c>
      <c r="D2553" s="2">
        <v>69</v>
      </c>
      <c r="E2553" s="6">
        <v>18595</v>
      </c>
      <c r="F2553" s="7">
        <v>44118.626238425924</v>
      </c>
      <c r="G2553" s="69" t="s">
        <v>4</v>
      </c>
      <c r="H2553" s="68">
        <v>824</v>
      </c>
      <c r="I2553" s="93">
        <f t="shared" si="185"/>
        <v>8.24</v>
      </c>
      <c r="J2553" s="93">
        <v>2.786</v>
      </c>
      <c r="K2553" s="69">
        <v>100</v>
      </c>
      <c r="L2553" s="68">
        <v>533</v>
      </c>
      <c r="M2553" s="93">
        <f t="shared" si="186"/>
        <v>5.33</v>
      </c>
      <c r="N2553" s="93">
        <v>2.323</v>
      </c>
      <c r="O2553" s="69">
        <v>100</v>
      </c>
      <c r="P2553" s="191">
        <f t="shared" si="187"/>
        <v>1.5459662288930582</v>
      </c>
      <c r="Q2553" s="77" t="s">
        <v>716</v>
      </c>
      <c r="U2553" s="227" t="s">
        <v>17369</v>
      </c>
      <c r="V2553" s="84">
        <v>0.48125000000000001</v>
      </c>
      <c r="W2553" s="85">
        <v>0.63194444444444442</v>
      </c>
      <c r="X2553" s="78">
        <f t="shared" si="188"/>
        <v>0.15069444444444441</v>
      </c>
    </row>
    <row r="2554" spans="1:24" x14ac:dyDescent="0.3">
      <c r="A2554" s="47" t="s">
        <v>14727</v>
      </c>
      <c r="B2554" s="68" t="s">
        <v>15439</v>
      </c>
      <c r="C2554" s="2" t="s">
        <v>1</v>
      </c>
      <c r="D2554" s="2">
        <v>85</v>
      </c>
      <c r="E2554" s="6">
        <v>12753</v>
      </c>
      <c r="F2554" s="7">
        <v>44119.389803240738</v>
      </c>
      <c r="G2554" s="69" t="s">
        <v>71</v>
      </c>
      <c r="H2554" s="68">
        <v>1600</v>
      </c>
      <c r="I2554" s="93">
        <f t="shared" si="185"/>
        <v>16.161616161616163</v>
      </c>
      <c r="J2554" s="93">
        <v>3.641</v>
      </c>
      <c r="K2554" s="69">
        <v>99</v>
      </c>
      <c r="L2554" s="68">
        <v>672</v>
      </c>
      <c r="M2554" s="93">
        <f t="shared" si="186"/>
        <v>6.7878787878787881</v>
      </c>
      <c r="N2554" s="93">
        <v>2.8719999999999999</v>
      </c>
      <c r="O2554" s="69">
        <v>99</v>
      </c>
      <c r="P2554" s="191">
        <f t="shared" si="187"/>
        <v>2.3809523809523809</v>
      </c>
      <c r="Q2554" s="77" t="s">
        <v>716</v>
      </c>
      <c r="U2554" s="231" t="s">
        <v>17351</v>
      </c>
      <c r="V2554" s="84">
        <v>0.3888888888888889</v>
      </c>
      <c r="W2554" s="85">
        <v>0.53472222222222221</v>
      </c>
      <c r="X2554" s="78">
        <f t="shared" si="188"/>
        <v>0.14583333333333331</v>
      </c>
    </row>
    <row r="2555" spans="1:24" x14ac:dyDescent="0.3">
      <c r="A2555" s="47" t="s">
        <v>14728</v>
      </c>
      <c r="B2555" s="68" t="s">
        <v>15442</v>
      </c>
      <c r="C2555" s="2" t="s">
        <v>6</v>
      </c>
      <c r="D2555" s="2">
        <v>83</v>
      </c>
      <c r="E2555" s="6">
        <v>13589</v>
      </c>
      <c r="F2555" s="7">
        <v>44119.644953703704</v>
      </c>
      <c r="G2555" s="69" t="s">
        <v>4</v>
      </c>
      <c r="H2555" s="68">
        <v>1036</v>
      </c>
      <c r="I2555" s="93">
        <f t="shared" ref="I2555:I2618" si="189">H2555/K2555</f>
        <v>10.464646464646465</v>
      </c>
      <c r="J2555" s="93">
        <v>3.5579999999999998</v>
      </c>
      <c r="K2555" s="69">
        <v>99</v>
      </c>
      <c r="L2555" s="68">
        <v>392</v>
      </c>
      <c r="M2555" s="93">
        <f t="shared" ref="M2555:M2618" si="190">L2555/O2555</f>
        <v>3.9595959595959598</v>
      </c>
      <c r="N2555" s="93">
        <v>1.8620000000000001</v>
      </c>
      <c r="O2555" s="69">
        <v>99</v>
      </c>
      <c r="P2555" s="191">
        <f t="shared" ref="P2555:P2618" si="191">I2555/M2555</f>
        <v>2.6428571428571428</v>
      </c>
      <c r="Q2555" s="77" t="s">
        <v>716</v>
      </c>
      <c r="U2555" s="227" t="s">
        <v>17369</v>
      </c>
      <c r="V2555" s="84">
        <v>0.4861111111111111</v>
      </c>
      <c r="W2555" s="85">
        <v>0.64583333333333337</v>
      </c>
      <c r="X2555" s="78">
        <f t="shared" ref="X2555:X2618" si="192">W2555-V2555</f>
        <v>0.15972222222222227</v>
      </c>
    </row>
    <row r="2556" spans="1:24" x14ac:dyDescent="0.3">
      <c r="A2556" s="47" t="s">
        <v>2873</v>
      </c>
      <c r="B2556" s="68" t="s">
        <v>15450</v>
      </c>
      <c r="C2556" s="2" t="s">
        <v>6</v>
      </c>
      <c r="D2556" s="2">
        <v>38</v>
      </c>
      <c r="E2556" s="6">
        <v>29896</v>
      </c>
      <c r="F2556" s="7">
        <v>44120.542916666665</v>
      </c>
      <c r="G2556" s="69" t="s">
        <v>4</v>
      </c>
      <c r="H2556" s="68">
        <v>694</v>
      </c>
      <c r="I2556" s="93">
        <f t="shared" si="189"/>
        <v>7.0101010101010104</v>
      </c>
      <c r="J2556" s="93">
        <v>2.593</v>
      </c>
      <c r="K2556" s="69">
        <v>99</v>
      </c>
      <c r="L2556" s="68">
        <v>232</v>
      </c>
      <c r="M2556" s="93">
        <f t="shared" si="190"/>
        <v>2.3434343434343434</v>
      </c>
      <c r="N2556" s="93">
        <v>1.3109999999999999</v>
      </c>
      <c r="O2556" s="69">
        <v>99</v>
      </c>
      <c r="P2556" s="191">
        <f t="shared" si="191"/>
        <v>2.9913793103448278</v>
      </c>
      <c r="Q2556" s="77" t="s">
        <v>716</v>
      </c>
      <c r="U2556" s="227" t="s">
        <v>17369</v>
      </c>
      <c r="V2556" s="84">
        <v>0.38194444444444442</v>
      </c>
      <c r="W2556" s="85">
        <v>0.54513888888888895</v>
      </c>
      <c r="X2556" s="78">
        <f t="shared" si="192"/>
        <v>0.16319444444444453</v>
      </c>
    </row>
    <row r="2557" spans="1:24" x14ac:dyDescent="0.3">
      <c r="A2557" s="47" t="s">
        <v>14730</v>
      </c>
      <c r="B2557" s="68" t="s">
        <v>8508</v>
      </c>
      <c r="C2557" s="2" t="s">
        <v>6</v>
      </c>
      <c r="D2557" s="2">
        <v>74</v>
      </c>
      <c r="E2557" s="6">
        <v>16958</v>
      </c>
      <c r="F2557" s="7">
        <v>44120.660451388889</v>
      </c>
      <c r="G2557" s="69" t="s">
        <v>4</v>
      </c>
      <c r="H2557" s="68">
        <v>1031</v>
      </c>
      <c r="I2557" s="93">
        <f t="shared" si="189"/>
        <v>10.31</v>
      </c>
      <c r="J2557" s="93">
        <v>3.5150000000000001</v>
      </c>
      <c r="K2557" s="69">
        <v>100</v>
      </c>
      <c r="L2557" s="68">
        <v>397</v>
      </c>
      <c r="M2557" s="93">
        <f t="shared" si="190"/>
        <v>3.97</v>
      </c>
      <c r="N2557" s="93">
        <v>1.925</v>
      </c>
      <c r="O2557" s="69">
        <v>100</v>
      </c>
      <c r="P2557" s="191">
        <f t="shared" si="191"/>
        <v>2.5969773299748109</v>
      </c>
      <c r="Q2557" s="77" t="s">
        <v>716</v>
      </c>
      <c r="U2557" s="231" t="s">
        <v>17369</v>
      </c>
      <c r="V2557" s="84">
        <v>0.50555555555555554</v>
      </c>
      <c r="W2557" s="85">
        <v>0.66319444444444442</v>
      </c>
      <c r="X2557" s="78">
        <f t="shared" si="192"/>
        <v>0.15763888888888888</v>
      </c>
    </row>
    <row r="2558" spans="1:24" x14ac:dyDescent="0.3">
      <c r="A2558" s="47" t="s">
        <v>3645</v>
      </c>
      <c r="B2558" s="68" t="s">
        <v>373</v>
      </c>
      <c r="C2558" s="2" t="s">
        <v>6</v>
      </c>
      <c r="D2558" s="2">
        <v>55</v>
      </c>
      <c r="E2558" s="6">
        <v>24016</v>
      </c>
      <c r="F2558" s="7">
        <v>44123.530092592591</v>
      </c>
      <c r="G2558" s="69" t="s">
        <v>4</v>
      </c>
      <c r="H2558" s="68">
        <v>1753</v>
      </c>
      <c r="I2558" s="93">
        <f t="shared" si="189"/>
        <v>17.53</v>
      </c>
      <c r="J2558" s="93">
        <v>4.7130000000000001</v>
      </c>
      <c r="K2558" s="69">
        <v>100</v>
      </c>
      <c r="L2558" s="68">
        <v>372</v>
      </c>
      <c r="M2558" s="93">
        <f t="shared" si="190"/>
        <v>3.72</v>
      </c>
      <c r="N2558" s="93">
        <v>1.9650000000000001</v>
      </c>
      <c r="O2558" s="69">
        <v>100</v>
      </c>
      <c r="P2558" s="191">
        <f t="shared" si="191"/>
        <v>4.7123655913978499</v>
      </c>
      <c r="Q2558" s="77" t="s">
        <v>716</v>
      </c>
      <c r="U2558" s="231" t="s">
        <v>17369</v>
      </c>
      <c r="V2558" s="84">
        <v>0.3979166666666667</v>
      </c>
      <c r="W2558" s="85">
        <v>0.53819444444444442</v>
      </c>
      <c r="X2558" s="78">
        <f t="shared" si="192"/>
        <v>0.14027777777777772</v>
      </c>
    </row>
    <row r="2559" spans="1:24" x14ac:dyDescent="0.3">
      <c r="A2559" s="47" t="s">
        <v>14732</v>
      </c>
      <c r="B2559" s="68" t="s">
        <v>13953</v>
      </c>
      <c r="C2559" s="2" t="s">
        <v>6</v>
      </c>
      <c r="D2559" s="2">
        <v>67</v>
      </c>
      <c r="E2559" s="6">
        <v>19294</v>
      </c>
      <c r="F2559" s="7">
        <v>44123.550671296296</v>
      </c>
      <c r="G2559" s="69" t="s">
        <v>4</v>
      </c>
      <c r="H2559" s="68">
        <v>4157</v>
      </c>
      <c r="I2559" s="93">
        <f t="shared" si="189"/>
        <v>41.57</v>
      </c>
      <c r="J2559" s="93">
        <v>8.798</v>
      </c>
      <c r="K2559" s="69">
        <v>100</v>
      </c>
      <c r="L2559" s="68">
        <v>239</v>
      </c>
      <c r="M2559" s="93">
        <f t="shared" si="190"/>
        <v>2.39</v>
      </c>
      <c r="N2559" s="93">
        <v>1.55</v>
      </c>
      <c r="O2559" s="69">
        <v>100</v>
      </c>
      <c r="P2559" s="191">
        <f t="shared" si="191"/>
        <v>17.393305439330543</v>
      </c>
      <c r="Q2559" s="77" t="s">
        <v>716</v>
      </c>
      <c r="U2559" s="231" t="s">
        <v>17369</v>
      </c>
      <c r="V2559" s="84">
        <v>0.41041666666666665</v>
      </c>
      <c r="W2559" s="85">
        <v>0.55208333333333337</v>
      </c>
      <c r="X2559" s="78">
        <f t="shared" si="192"/>
        <v>0.14166666666666672</v>
      </c>
    </row>
    <row r="2560" spans="1:24" x14ac:dyDescent="0.3">
      <c r="A2560" s="47" t="s">
        <v>14733</v>
      </c>
      <c r="B2560" s="68" t="s">
        <v>11645</v>
      </c>
      <c r="C2560" s="2" t="s">
        <v>1</v>
      </c>
      <c r="D2560" s="2">
        <v>45</v>
      </c>
      <c r="E2560" s="6">
        <v>27471</v>
      </c>
      <c r="F2560" s="7">
        <v>44123.573912037034</v>
      </c>
      <c r="G2560" s="69" t="s">
        <v>4</v>
      </c>
      <c r="H2560" s="68">
        <v>1701</v>
      </c>
      <c r="I2560" s="93">
        <f t="shared" si="189"/>
        <v>17.010000000000002</v>
      </c>
      <c r="J2560" s="93">
        <v>4.2839999999999998</v>
      </c>
      <c r="K2560" s="69">
        <v>100</v>
      </c>
      <c r="L2560" s="68">
        <v>442</v>
      </c>
      <c r="M2560" s="93">
        <f t="shared" si="190"/>
        <v>4.42</v>
      </c>
      <c r="N2560" s="93">
        <v>2.5150000000000001</v>
      </c>
      <c r="O2560" s="69">
        <v>100</v>
      </c>
      <c r="P2560" s="191">
        <f t="shared" si="191"/>
        <v>3.8484162895927607</v>
      </c>
      <c r="Q2560" s="77" t="s">
        <v>716</v>
      </c>
      <c r="U2560" s="231" t="s">
        <v>17369</v>
      </c>
      <c r="V2560" s="84">
        <v>0.42986111111111108</v>
      </c>
      <c r="W2560" s="85">
        <v>0.57638888888888895</v>
      </c>
      <c r="X2560" s="78">
        <f t="shared" si="192"/>
        <v>0.14652777777777787</v>
      </c>
    </row>
    <row r="2561" spans="1:24" x14ac:dyDescent="0.3">
      <c r="A2561" s="47" t="s">
        <v>14734</v>
      </c>
      <c r="B2561" s="68" t="s">
        <v>15458</v>
      </c>
      <c r="C2561" s="2" t="s">
        <v>1</v>
      </c>
      <c r="D2561" s="2">
        <v>53</v>
      </c>
      <c r="E2561" s="6">
        <v>24762</v>
      </c>
      <c r="F2561" s="7">
        <v>44123.595034722224</v>
      </c>
      <c r="G2561" s="69" t="s">
        <v>4</v>
      </c>
      <c r="H2561" s="68">
        <v>1403</v>
      </c>
      <c r="I2561" s="93">
        <f t="shared" si="189"/>
        <v>14.03</v>
      </c>
      <c r="J2561" s="93">
        <v>4.1669999999999998</v>
      </c>
      <c r="K2561" s="69">
        <v>100</v>
      </c>
      <c r="L2561" s="68">
        <v>474</v>
      </c>
      <c r="M2561" s="93">
        <f t="shared" si="190"/>
        <v>4.74</v>
      </c>
      <c r="N2561" s="93">
        <v>2.2810000000000001</v>
      </c>
      <c r="O2561" s="69">
        <v>100</v>
      </c>
      <c r="P2561" s="191">
        <f t="shared" si="191"/>
        <v>2.9599156118143459</v>
      </c>
      <c r="Q2561" s="77" t="s">
        <v>716</v>
      </c>
      <c r="U2561" s="231" t="s">
        <v>17369</v>
      </c>
      <c r="V2561" s="84">
        <v>0.44097222222222227</v>
      </c>
      <c r="W2561" s="85">
        <v>0.59722222222222221</v>
      </c>
      <c r="X2561" s="78">
        <f t="shared" si="192"/>
        <v>0.15624999999999994</v>
      </c>
    </row>
    <row r="2562" spans="1:24" x14ac:dyDescent="0.3">
      <c r="A2562" s="47" t="s">
        <v>14736</v>
      </c>
      <c r="B2562" s="68" t="s">
        <v>952</v>
      </c>
      <c r="C2562" s="2" t="s">
        <v>1</v>
      </c>
      <c r="D2562" s="2">
        <v>73</v>
      </c>
      <c r="E2562" s="6">
        <v>17455</v>
      </c>
      <c r="F2562" s="7">
        <v>44123.620138888888</v>
      </c>
      <c r="G2562" s="69" t="s">
        <v>4</v>
      </c>
      <c r="H2562" s="68">
        <v>2663</v>
      </c>
      <c r="I2562" s="93">
        <f t="shared" si="189"/>
        <v>26.8989898989899</v>
      </c>
      <c r="J2562" s="93">
        <v>6.1639999999999997</v>
      </c>
      <c r="K2562" s="69">
        <v>99</v>
      </c>
      <c r="L2562" s="68">
        <v>545</v>
      </c>
      <c r="M2562" s="93">
        <f t="shared" si="190"/>
        <v>5.5050505050505052</v>
      </c>
      <c r="N2562" s="93">
        <v>2.4300000000000002</v>
      </c>
      <c r="O2562" s="69">
        <v>99</v>
      </c>
      <c r="P2562" s="191">
        <f t="shared" si="191"/>
        <v>4.8862385321100916</v>
      </c>
      <c r="Q2562" s="77" t="s">
        <v>716</v>
      </c>
      <c r="U2562" s="227" t="s">
        <v>17369</v>
      </c>
      <c r="V2562" s="84">
        <v>0.4770833333333333</v>
      </c>
      <c r="W2562" s="85">
        <v>0.62152777777777779</v>
      </c>
      <c r="X2562" s="78">
        <f t="shared" si="192"/>
        <v>0.14444444444444449</v>
      </c>
    </row>
    <row r="2563" spans="1:24" x14ac:dyDescent="0.3">
      <c r="A2563" s="47" t="s">
        <v>4619</v>
      </c>
      <c r="B2563" s="68" t="s">
        <v>15460</v>
      </c>
      <c r="C2563" s="2" t="s">
        <v>6</v>
      </c>
      <c r="D2563" s="2">
        <v>37</v>
      </c>
      <c r="E2563" s="6">
        <v>30519</v>
      </c>
      <c r="F2563" s="7">
        <v>44123.643159722225</v>
      </c>
      <c r="G2563" s="69" t="s">
        <v>4</v>
      </c>
      <c r="H2563" s="68">
        <v>663</v>
      </c>
      <c r="I2563" s="93">
        <f t="shared" si="189"/>
        <v>6.63</v>
      </c>
      <c r="J2563" s="93">
        <v>2.3849999999999998</v>
      </c>
      <c r="K2563" s="69">
        <v>100</v>
      </c>
      <c r="L2563" s="68">
        <v>162</v>
      </c>
      <c r="M2563" s="93">
        <f t="shared" si="190"/>
        <v>1.62</v>
      </c>
      <c r="N2563" s="93">
        <v>1.135</v>
      </c>
      <c r="O2563" s="69">
        <v>100</v>
      </c>
      <c r="P2563" s="191">
        <f t="shared" si="191"/>
        <v>4.0925925925925926</v>
      </c>
      <c r="Q2563" s="77" t="s">
        <v>716</v>
      </c>
      <c r="U2563" s="227" t="s">
        <v>17369</v>
      </c>
      <c r="V2563" s="84">
        <v>0.48472222222222222</v>
      </c>
      <c r="W2563" s="85">
        <v>0.64583333333333337</v>
      </c>
      <c r="X2563" s="78">
        <f t="shared" si="192"/>
        <v>0.16111111111111115</v>
      </c>
    </row>
    <row r="2564" spans="1:24" x14ac:dyDescent="0.3">
      <c r="A2564" s="47" t="s">
        <v>8765</v>
      </c>
      <c r="B2564" s="68" t="s">
        <v>15484</v>
      </c>
      <c r="C2564" s="2" t="s">
        <v>1</v>
      </c>
      <c r="D2564" s="2">
        <v>49</v>
      </c>
      <c r="E2564" s="6">
        <v>25914</v>
      </c>
      <c r="F2564" s="7">
        <v>44125.663587962961</v>
      </c>
      <c r="G2564" s="69" t="s">
        <v>4</v>
      </c>
      <c r="H2564" s="68">
        <v>1128</v>
      </c>
      <c r="I2564" s="93">
        <f t="shared" si="189"/>
        <v>11.28</v>
      </c>
      <c r="J2564" s="93">
        <v>3.6379999999999999</v>
      </c>
      <c r="K2564" s="69">
        <v>100</v>
      </c>
      <c r="L2564" s="68">
        <v>325</v>
      </c>
      <c r="M2564" s="93">
        <f t="shared" si="190"/>
        <v>3.25</v>
      </c>
      <c r="N2564" s="93">
        <v>1.5980000000000001</v>
      </c>
      <c r="O2564" s="69">
        <v>100</v>
      </c>
      <c r="P2564" s="191">
        <f t="shared" si="191"/>
        <v>3.4707692307692306</v>
      </c>
      <c r="Q2564" s="77" t="s">
        <v>716</v>
      </c>
      <c r="U2564" s="227" t="s">
        <v>17369</v>
      </c>
      <c r="V2564" s="84">
        <v>0.50624999999999998</v>
      </c>
      <c r="W2564" s="85">
        <v>0.66666666666666663</v>
      </c>
      <c r="X2564" s="78">
        <f t="shared" si="192"/>
        <v>0.16041666666666665</v>
      </c>
    </row>
    <row r="2565" spans="1:24" x14ac:dyDescent="0.3">
      <c r="A2565" s="47" t="s">
        <v>3516</v>
      </c>
      <c r="B2565" s="68" t="s">
        <v>15498</v>
      </c>
      <c r="C2565" s="2" t="s">
        <v>1</v>
      </c>
      <c r="D2565" s="2">
        <v>83</v>
      </c>
      <c r="E2565" s="6">
        <v>13648</v>
      </c>
      <c r="F2565" s="7">
        <v>44127.64162037037</v>
      </c>
      <c r="G2565" s="69" t="s">
        <v>4</v>
      </c>
      <c r="H2565" s="68">
        <v>2525</v>
      </c>
      <c r="I2565" s="93">
        <f t="shared" si="189"/>
        <v>25.505050505050505</v>
      </c>
      <c r="J2565" s="93">
        <v>5.0620000000000003</v>
      </c>
      <c r="K2565" s="69">
        <v>99</v>
      </c>
      <c r="L2565" s="68">
        <v>1018</v>
      </c>
      <c r="M2565" s="93">
        <f t="shared" si="190"/>
        <v>10.282828282828282</v>
      </c>
      <c r="N2565" s="93">
        <v>3.3660000000000001</v>
      </c>
      <c r="O2565" s="69">
        <v>99</v>
      </c>
      <c r="P2565" s="191">
        <f t="shared" si="191"/>
        <v>2.4803536345776034</v>
      </c>
      <c r="Q2565" s="77" t="s">
        <v>716</v>
      </c>
      <c r="U2565" s="231" t="s">
        <v>17369</v>
      </c>
      <c r="V2565" s="84">
        <v>0.4826388888888889</v>
      </c>
      <c r="W2565" s="85">
        <v>0.64583333333333337</v>
      </c>
      <c r="X2565" s="78">
        <f t="shared" si="192"/>
        <v>0.16319444444444448</v>
      </c>
    </row>
    <row r="2566" spans="1:24" x14ac:dyDescent="0.3">
      <c r="A2566" s="47" t="s">
        <v>14738</v>
      </c>
      <c r="B2566" s="68" t="s">
        <v>7981</v>
      </c>
      <c r="C2566" s="2" t="s">
        <v>6</v>
      </c>
      <c r="D2566" s="2">
        <v>83</v>
      </c>
      <c r="E2566" s="6">
        <v>13685</v>
      </c>
      <c r="F2566" s="7">
        <v>44130.519131944442</v>
      </c>
      <c r="G2566" s="69" t="s">
        <v>4</v>
      </c>
      <c r="H2566" s="68">
        <v>2205</v>
      </c>
      <c r="I2566" s="93">
        <f t="shared" si="189"/>
        <v>22.272727272727273</v>
      </c>
      <c r="J2566" s="93">
        <v>4.6829999999999998</v>
      </c>
      <c r="K2566" s="69">
        <v>99</v>
      </c>
      <c r="L2566" s="68">
        <v>596</v>
      </c>
      <c r="M2566" s="93">
        <f t="shared" si="190"/>
        <v>6.0202020202020199</v>
      </c>
      <c r="N2566" s="93">
        <v>2.6920000000000002</v>
      </c>
      <c r="O2566" s="69">
        <v>99</v>
      </c>
      <c r="P2566" s="191">
        <f t="shared" si="191"/>
        <v>3.6996644295302015</v>
      </c>
      <c r="Q2566" s="77" t="s">
        <v>716</v>
      </c>
      <c r="U2566" s="231" t="s">
        <v>17369</v>
      </c>
      <c r="V2566" s="84">
        <v>0.375</v>
      </c>
      <c r="W2566" s="85">
        <v>0.52083333333333337</v>
      </c>
      <c r="X2566" s="78">
        <f t="shared" si="192"/>
        <v>0.14583333333333337</v>
      </c>
    </row>
    <row r="2567" spans="1:24" x14ac:dyDescent="0.3">
      <c r="A2567" s="47" t="s">
        <v>14739</v>
      </c>
      <c r="B2567" s="68" t="s">
        <v>15513</v>
      </c>
      <c r="C2567" s="2" t="s">
        <v>6</v>
      </c>
      <c r="D2567" s="2">
        <v>49</v>
      </c>
      <c r="E2567" s="6">
        <v>25876</v>
      </c>
      <c r="F2567" s="7">
        <v>44131.60833333333</v>
      </c>
      <c r="G2567" s="69" t="s">
        <v>4</v>
      </c>
      <c r="H2567" s="68">
        <v>1452</v>
      </c>
      <c r="I2567" s="93">
        <f t="shared" si="189"/>
        <v>14.52</v>
      </c>
      <c r="J2567" s="93">
        <v>3.7290000000000001</v>
      </c>
      <c r="K2567" s="69">
        <v>100</v>
      </c>
      <c r="L2567" s="68">
        <v>436</v>
      </c>
      <c r="M2567" s="93">
        <f t="shared" si="190"/>
        <v>4.3600000000000003</v>
      </c>
      <c r="N2567" s="93">
        <v>2.008</v>
      </c>
      <c r="O2567" s="69">
        <v>100</v>
      </c>
      <c r="P2567" s="191">
        <f t="shared" si="191"/>
        <v>3.330275229357798</v>
      </c>
      <c r="Q2567" s="77" t="s">
        <v>716</v>
      </c>
      <c r="U2567" s="231" t="s">
        <v>17369</v>
      </c>
      <c r="V2567" s="84">
        <v>0.46666666666666662</v>
      </c>
      <c r="W2567" s="85">
        <v>0.61805555555555558</v>
      </c>
      <c r="X2567" s="78">
        <f t="shared" si="192"/>
        <v>0.15138888888888896</v>
      </c>
    </row>
    <row r="2568" spans="1:24" x14ac:dyDescent="0.3">
      <c r="A2568" s="47" t="s">
        <v>12210</v>
      </c>
      <c r="B2568" s="68" t="s">
        <v>9807</v>
      </c>
      <c r="C2568" s="2" t="s">
        <v>1</v>
      </c>
      <c r="D2568" s="2">
        <v>67</v>
      </c>
      <c r="E2568" s="6">
        <v>19482</v>
      </c>
      <c r="F2568" s="7">
        <v>44132.439641203702</v>
      </c>
      <c r="G2568" s="69" t="s">
        <v>4</v>
      </c>
      <c r="H2568" s="68">
        <v>1559</v>
      </c>
      <c r="I2568" s="93">
        <f t="shared" si="189"/>
        <v>15.59</v>
      </c>
      <c r="J2568" s="93">
        <v>3.895</v>
      </c>
      <c r="K2568" s="69">
        <v>100</v>
      </c>
      <c r="L2568" s="68">
        <v>685</v>
      </c>
      <c r="M2568" s="93">
        <f t="shared" si="190"/>
        <v>6.85</v>
      </c>
      <c r="N2568" s="93">
        <v>2.9550000000000001</v>
      </c>
      <c r="O2568" s="69">
        <v>100</v>
      </c>
      <c r="P2568" s="191">
        <f t="shared" si="191"/>
        <v>2.2759124087591243</v>
      </c>
      <c r="Q2568" s="77" t="s">
        <v>716</v>
      </c>
      <c r="U2568" s="227" t="s">
        <v>17369</v>
      </c>
      <c r="V2568" s="84">
        <v>0.39583333333333331</v>
      </c>
      <c r="W2568" s="85">
        <v>0.53472222222222221</v>
      </c>
      <c r="X2568" s="78">
        <f t="shared" si="192"/>
        <v>0.1388888888888889</v>
      </c>
    </row>
    <row r="2569" spans="1:24" x14ac:dyDescent="0.3">
      <c r="A2569" s="47" t="s">
        <v>14741</v>
      </c>
      <c r="B2569" s="68" t="s">
        <v>15520</v>
      </c>
      <c r="C2569" s="2" t="s">
        <v>1</v>
      </c>
      <c r="D2569" s="2">
        <v>51</v>
      </c>
      <c r="E2569" s="6">
        <v>25339</v>
      </c>
      <c r="F2569" s="7">
        <v>44132.517430555556</v>
      </c>
      <c r="G2569" s="69" t="s">
        <v>4</v>
      </c>
      <c r="H2569" s="68">
        <v>1549</v>
      </c>
      <c r="I2569" s="93">
        <f t="shared" si="189"/>
        <v>15.646464646464647</v>
      </c>
      <c r="J2569" s="93">
        <v>4.9249999999999998</v>
      </c>
      <c r="K2569" s="69">
        <v>99</v>
      </c>
      <c r="L2569" s="68">
        <v>558</v>
      </c>
      <c r="M2569" s="93">
        <f t="shared" si="190"/>
        <v>5.6363636363636367</v>
      </c>
      <c r="N2569" s="93">
        <v>2.27</v>
      </c>
      <c r="O2569" s="69">
        <v>99</v>
      </c>
      <c r="P2569" s="191">
        <f t="shared" si="191"/>
        <v>2.7759856630824373</v>
      </c>
      <c r="Q2569" s="77" t="s">
        <v>716</v>
      </c>
      <c r="U2569" s="227" t="s">
        <v>17369</v>
      </c>
      <c r="V2569" s="84">
        <v>0.38541666666666669</v>
      </c>
      <c r="W2569" s="85">
        <v>0.52083333333333337</v>
      </c>
      <c r="X2569" s="78">
        <f t="shared" si="192"/>
        <v>0.13541666666666669</v>
      </c>
    </row>
    <row r="2570" spans="1:24" x14ac:dyDescent="0.3">
      <c r="A2570" s="47" t="s">
        <v>14742</v>
      </c>
      <c r="B2570" s="68" t="s">
        <v>15523</v>
      </c>
      <c r="C2570" s="2" t="s">
        <v>6</v>
      </c>
      <c r="D2570" s="2">
        <v>73</v>
      </c>
      <c r="E2570" s="6">
        <v>17116</v>
      </c>
      <c r="F2570" s="7">
        <v>44132.607141203705</v>
      </c>
      <c r="G2570" s="69" t="s">
        <v>4</v>
      </c>
      <c r="H2570" s="68">
        <v>788</v>
      </c>
      <c r="I2570" s="93">
        <f t="shared" si="189"/>
        <v>7.88</v>
      </c>
      <c r="J2570" s="93">
        <v>2.5990000000000002</v>
      </c>
      <c r="K2570" s="69">
        <v>100</v>
      </c>
      <c r="L2570" s="68">
        <v>243</v>
      </c>
      <c r="M2570" s="93">
        <f t="shared" si="190"/>
        <v>2.4300000000000002</v>
      </c>
      <c r="N2570" s="93">
        <v>1.6220000000000001</v>
      </c>
      <c r="O2570" s="69">
        <v>100</v>
      </c>
      <c r="P2570" s="191">
        <f t="shared" si="191"/>
        <v>3.2427983539094649</v>
      </c>
      <c r="Q2570" s="77" t="s">
        <v>716</v>
      </c>
      <c r="U2570" s="227" t="s">
        <v>17369</v>
      </c>
      <c r="V2570" s="84">
        <v>0.44791666666666669</v>
      </c>
      <c r="W2570" s="85">
        <v>0.52430555555555558</v>
      </c>
      <c r="X2570" s="78">
        <f t="shared" si="192"/>
        <v>7.6388888888888895E-2</v>
      </c>
    </row>
    <row r="2571" spans="1:24" x14ac:dyDescent="0.3">
      <c r="A2571" s="47" t="s">
        <v>3511</v>
      </c>
      <c r="B2571" s="68" t="s">
        <v>15527</v>
      </c>
      <c r="C2571" s="2" t="s">
        <v>1</v>
      </c>
      <c r="D2571" s="2">
        <v>81</v>
      </c>
      <c r="E2571" s="6">
        <v>14498</v>
      </c>
      <c r="F2571" s="7">
        <v>44132.643229166664</v>
      </c>
      <c r="G2571" s="69" t="s">
        <v>4</v>
      </c>
      <c r="H2571" s="68">
        <v>1325</v>
      </c>
      <c r="I2571" s="93">
        <f t="shared" si="189"/>
        <v>13.383838383838384</v>
      </c>
      <c r="J2571" s="93">
        <v>3.6779999999999999</v>
      </c>
      <c r="K2571" s="69">
        <v>99</v>
      </c>
      <c r="L2571" s="68">
        <v>717</v>
      </c>
      <c r="M2571" s="93">
        <f t="shared" si="190"/>
        <v>7.2424242424242422</v>
      </c>
      <c r="N2571" s="93">
        <v>2.4660000000000002</v>
      </c>
      <c r="O2571" s="69">
        <v>99</v>
      </c>
      <c r="P2571" s="191">
        <f t="shared" si="191"/>
        <v>1.8479776847977685</v>
      </c>
      <c r="Q2571" s="77" t="s">
        <v>716</v>
      </c>
      <c r="U2571" s="227" t="s">
        <v>17369</v>
      </c>
      <c r="V2571" s="84">
        <v>0.50069444444444444</v>
      </c>
      <c r="W2571" s="85">
        <v>0.64583333333333337</v>
      </c>
      <c r="X2571" s="78">
        <f t="shared" si="192"/>
        <v>0.14513888888888893</v>
      </c>
    </row>
    <row r="2572" spans="1:24" x14ac:dyDescent="0.3">
      <c r="A2572" s="47" t="s">
        <v>14743</v>
      </c>
      <c r="B2572" s="68" t="s">
        <v>6132</v>
      </c>
      <c r="C2572" s="2" t="s">
        <v>1</v>
      </c>
      <c r="D2572" s="2">
        <v>50</v>
      </c>
      <c r="E2572" s="6">
        <v>25744</v>
      </c>
      <c r="F2572" s="7">
        <v>44133.605706018519</v>
      </c>
      <c r="G2572" s="69" t="s">
        <v>4</v>
      </c>
      <c r="H2572" s="68">
        <v>1339</v>
      </c>
      <c r="I2572" s="93">
        <f t="shared" si="189"/>
        <v>13.39</v>
      </c>
      <c r="J2572" s="93">
        <v>3.637</v>
      </c>
      <c r="K2572" s="69">
        <v>100</v>
      </c>
      <c r="L2572" s="68">
        <v>339</v>
      </c>
      <c r="M2572" s="93">
        <f t="shared" si="190"/>
        <v>3.39</v>
      </c>
      <c r="N2572" s="93">
        <v>1.669</v>
      </c>
      <c r="O2572" s="69">
        <v>100</v>
      </c>
      <c r="P2572" s="191">
        <f t="shared" si="191"/>
        <v>3.9498525073746311</v>
      </c>
      <c r="Q2572" s="77" t="s">
        <v>716</v>
      </c>
      <c r="U2572" s="231" t="s">
        <v>17369</v>
      </c>
      <c r="V2572" s="84">
        <v>0.46249999999999997</v>
      </c>
      <c r="W2572" s="85">
        <v>0.60763888888888895</v>
      </c>
      <c r="X2572" s="78">
        <f t="shared" si="192"/>
        <v>0.14513888888888898</v>
      </c>
    </row>
    <row r="2573" spans="1:24" x14ac:dyDescent="0.3">
      <c r="A2573" s="47" t="s">
        <v>14744</v>
      </c>
      <c r="B2573" s="68" t="s">
        <v>15549</v>
      </c>
      <c r="C2573" s="2" t="s">
        <v>6</v>
      </c>
      <c r="D2573" s="2">
        <v>52</v>
      </c>
      <c r="E2573" s="6">
        <v>24924</v>
      </c>
      <c r="F2573" s="7">
        <v>44134.645590277774</v>
      </c>
      <c r="G2573" s="69" t="s">
        <v>4</v>
      </c>
      <c r="H2573" s="68">
        <v>822</v>
      </c>
      <c r="I2573" s="93">
        <f t="shared" si="189"/>
        <v>8.3030303030303028</v>
      </c>
      <c r="J2573" s="93">
        <v>2.855</v>
      </c>
      <c r="K2573" s="69">
        <v>99</v>
      </c>
      <c r="L2573" s="68">
        <v>353</v>
      </c>
      <c r="M2573" s="93">
        <f t="shared" si="190"/>
        <v>3.5656565656565657</v>
      </c>
      <c r="N2573" s="93">
        <v>1.954</v>
      </c>
      <c r="O2573" s="69">
        <v>99</v>
      </c>
      <c r="P2573" s="191">
        <f t="shared" si="191"/>
        <v>2.3286118980169972</v>
      </c>
      <c r="Q2573" s="77" t="s">
        <v>716</v>
      </c>
      <c r="U2573" s="227" t="s">
        <v>17369</v>
      </c>
      <c r="V2573" s="84">
        <v>0.49027777777777781</v>
      </c>
      <c r="W2573" s="85">
        <v>0.64583333333333337</v>
      </c>
      <c r="X2573" s="78">
        <f t="shared" si="192"/>
        <v>0.15555555555555556</v>
      </c>
    </row>
    <row r="2574" spans="1:24" x14ac:dyDescent="0.3">
      <c r="A2574" s="47" t="s">
        <v>3469</v>
      </c>
      <c r="B2574" s="68" t="s">
        <v>16033</v>
      </c>
      <c r="C2574" s="2" t="s">
        <v>6</v>
      </c>
      <c r="D2574" s="2">
        <v>25</v>
      </c>
      <c r="E2574" s="6">
        <v>34652</v>
      </c>
      <c r="F2574" s="7">
        <v>44137.55327546296</v>
      </c>
      <c r="G2574" s="69" t="s">
        <v>4</v>
      </c>
      <c r="H2574" s="68">
        <v>784</v>
      </c>
      <c r="I2574" s="93">
        <f t="shared" si="189"/>
        <v>7.9191919191919196</v>
      </c>
      <c r="J2574" s="93">
        <v>2.456</v>
      </c>
      <c r="K2574" s="69">
        <v>99</v>
      </c>
      <c r="L2574" s="68">
        <v>307</v>
      </c>
      <c r="M2574" s="93">
        <f t="shared" si="190"/>
        <v>3.1010101010101012</v>
      </c>
      <c r="N2574" s="93">
        <v>1.81</v>
      </c>
      <c r="O2574" s="69">
        <v>99</v>
      </c>
      <c r="P2574" s="191">
        <f t="shared" si="191"/>
        <v>2.553745928338762</v>
      </c>
      <c r="Q2574" s="77" t="s">
        <v>716</v>
      </c>
      <c r="U2574" s="227" t="s">
        <v>17365</v>
      </c>
      <c r="V2574" s="84">
        <v>0.40138888888888885</v>
      </c>
      <c r="W2574" s="85">
        <v>0.55555555555555558</v>
      </c>
      <c r="X2574" s="78">
        <f t="shared" si="192"/>
        <v>0.15416666666666673</v>
      </c>
    </row>
    <row r="2575" spans="1:24" x14ac:dyDescent="0.3">
      <c r="A2575" s="47" t="s">
        <v>3114</v>
      </c>
      <c r="B2575" s="68" t="s">
        <v>14802</v>
      </c>
      <c r="C2575" s="2" t="s">
        <v>6</v>
      </c>
      <c r="D2575" s="2">
        <v>61</v>
      </c>
      <c r="E2575" s="6">
        <v>21519</v>
      </c>
      <c r="F2575" s="7">
        <v>44137.602337962962</v>
      </c>
      <c r="G2575" s="69" t="s">
        <v>4</v>
      </c>
      <c r="H2575" s="68">
        <v>1294</v>
      </c>
      <c r="I2575" s="93">
        <f t="shared" si="189"/>
        <v>12.94</v>
      </c>
      <c r="J2575" s="93">
        <v>3.496</v>
      </c>
      <c r="K2575" s="69">
        <v>100</v>
      </c>
      <c r="L2575" s="68">
        <v>420</v>
      </c>
      <c r="M2575" s="93">
        <f t="shared" si="190"/>
        <v>4.2</v>
      </c>
      <c r="N2575" s="93">
        <v>1.9019999999999999</v>
      </c>
      <c r="O2575" s="69">
        <v>100</v>
      </c>
      <c r="P2575" s="191">
        <f t="shared" si="191"/>
        <v>3.0809523809523807</v>
      </c>
      <c r="Q2575" s="77" t="s">
        <v>716</v>
      </c>
      <c r="U2575" s="227" t="s">
        <v>17365</v>
      </c>
      <c r="V2575" s="84">
        <v>0.45277777777777778</v>
      </c>
      <c r="W2575" s="85">
        <v>0.60416666666666663</v>
      </c>
      <c r="X2575" s="78">
        <f t="shared" si="192"/>
        <v>0.15138888888888885</v>
      </c>
    </row>
    <row r="2576" spans="1:24" x14ac:dyDescent="0.3">
      <c r="A2576" s="47" t="s">
        <v>8767</v>
      </c>
      <c r="B2576" s="68" t="s">
        <v>318</v>
      </c>
      <c r="C2576" s="2" t="s">
        <v>1</v>
      </c>
      <c r="D2576" s="2">
        <v>59</v>
      </c>
      <c r="E2576" s="6">
        <v>22337</v>
      </c>
      <c r="F2576" s="7">
        <v>44138.573078703703</v>
      </c>
      <c r="G2576" s="69" t="s">
        <v>4</v>
      </c>
      <c r="H2576" s="68">
        <v>1815</v>
      </c>
      <c r="I2576" s="93">
        <f t="shared" si="189"/>
        <v>18.333333333333332</v>
      </c>
      <c r="J2576" s="93">
        <v>4.1920000000000002</v>
      </c>
      <c r="K2576" s="69">
        <v>99</v>
      </c>
      <c r="L2576" s="68">
        <v>338</v>
      </c>
      <c r="M2576" s="93">
        <f t="shared" si="190"/>
        <v>3.4141414141414139</v>
      </c>
      <c r="N2576" s="93">
        <v>2.0449999999999999</v>
      </c>
      <c r="O2576" s="69">
        <v>99</v>
      </c>
      <c r="P2576" s="191">
        <f t="shared" si="191"/>
        <v>5.3698224852071004</v>
      </c>
      <c r="Q2576" s="77" t="s">
        <v>716</v>
      </c>
      <c r="U2576" s="227" t="s">
        <v>17365</v>
      </c>
      <c r="V2576" s="84">
        <v>0.43402777777777773</v>
      </c>
      <c r="W2576" s="85">
        <v>0.57638888888888895</v>
      </c>
      <c r="X2576" s="78">
        <f t="shared" si="192"/>
        <v>0.14236111111111122</v>
      </c>
    </row>
    <row r="2577" spans="1:24" x14ac:dyDescent="0.3">
      <c r="A2577" s="47" t="s">
        <v>14745</v>
      </c>
      <c r="B2577" s="68" t="s">
        <v>16039</v>
      </c>
      <c r="C2577" s="2" t="s">
        <v>1</v>
      </c>
      <c r="D2577" s="2">
        <v>80</v>
      </c>
      <c r="E2577" s="6">
        <v>14742</v>
      </c>
      <c r="F2577" s="7">
        <v>44138.640092592592</v>
      </c>
      <c r="G2577" s="69" t="s">
        <v>4</v>
      </c>
      <c r="H2577" s="68">
        <v>1699</v>
      </c>
      <c r="I2577" s="93">
        <f t="shared" si="189"/>
        <v>17.161616161616163</v>
      </c>
      <c r="J2577" s="93">
        <v>4.5419999999999998</v>
      </c>
      <c r="K2577" s="69">
        <v>99</v>
      </c>
      <c r="L2577" s="68">
        <v>492</v>
      </c>
      <c r="M2577" s="93">
        <f t="shared" si="190"/>
        <v>4.9696969696969697</v>
      </c>
      <c r="N2577" s="93">
        <v>2.306</v>
      </c>
      <c r="O2577" s="69">
        <v>99</v>
      </c>
      <c r="P2577" s="191">
        <f t="shared" si="191"/>
        <v>3.4532520325203255</v>
      </c>
      <c r="Q2577" s="77" t="s">
        <v>716</v>
      </c>
      <c r="U2577" s="227" t="s">
        <v>17365</v>
      </c>
      <c r="V2577" s="84">
        <v>0.47430555555555554</v>
      </c>
      <c r="W2577" s="85">
        <v>0.64236111111111105</v>
      </c>
      <c r="X2577" s="78">
        <f t="shared" si="192"/>
        <v>0.16805555555555551</v>
      </c>
    </row>
    <row r="2578" spans="1:24" x14ac:dyDescent="0.3">
      <c r="A2578" s="47" t="s">
        <v>14746</v>
      </c>
      <c r="B2578" s="68" t="s">
        <v>16041</v>
      </c>
      <c r="C2578" s="2" t="s">
        <v>1</v>
      </c>
      <c r="D2578" s="2">
        <v>66</v>
      </c>
      <c r="E2578" s="6">
        <v>19849</v>
      </c>
      <c r="F2578" s="7">
        <v>44138.655856481484</v>
      </c>
      <c r="G2578" s="69" t="s">
        <v>4</v>
      </c>
      <c r="H2578" s="68">
        <v>1628</v>
      </c>
      <c r="I2578" s="93">
        <f t="shared" si="189"/>
        <v>16.28</v>
      </c>
      <c r="J2578" s="93">
        <v>4.3319999999999999</v>
      </c>
      <c r="K2578" s="69">
        <v>100</v>
      </c>
      <c r="L2578" s="68">
        <v>460</v>
      </c>
      <c r="M2578" s="93">
        <f t="shared" si="190"/>
        <v>4.5999999999999996</v>
      </c>
      <c r="N2578" s="93">
        <v>2.2610000000000001</v>
      </c>
      <c r="O2578" s="69">
        <v>100</v>
      </c>
      <c r="P2578" s="191">
        <f t="shared" si="191"/>
        <v>3.5391304347826091</v>
      </c>
      <c r="Q2578" s="77" t="s">
        <v>716</v>
      </c>
      <c r="U2578" s="227" t="s">
        <v>17365</v>
      </c>
      <c r="V2578" s="84">
        <v>0.52638888888888891</v>
      </c>
      <c r="W2578" s="85">
        <v>0.65972222222222221</v>
      </c>
      <c r="X2578" s="78">
        <f t="shared" si="192"/>
        <v>0.1333333333333333</v>
      </c>
    </row>
    <row r="2579" spans="1:24" x14ac:dyDescent="0.3">
      <c r="A2579" s="47" t="s">
        <v>3816</v>
      </c>
      <c r="B2579" s="68" t="s">
        <v>315</v>
      </c>
      <c r="C2579" s="2" t="s">
        <v>1</v>
      </c>
      <c r="D2579" s="2">
        <v>51</v>
      </c>
      <c r="E2579" s="6">
        <v>25249</v>
      </c>
      <c r="F2579" s="7">
        <v>44139.61246527778</v>
      </c>
      <c r="G2579" s="69" t="s">
        <v>4</v>
      </c>
      <c r="H2579" s="68">
        <v>995</v>
      </c>
      <c r="I2579" s="93">
        <f t="shared" si="189"/>
        <v>10.05050505050505</v>
      </c>
      <c r="J2579" s="93">
        <v>3.3479999999999999</v>
      </c>
      <c r="K2579" s="69">
        <v>99</v>
      </c>
      <c r="L2579" s="68">
        <v>312</v>
      </c>
      <c r="M2579" s="93">
        <f t="shared" si="190"/>
        <v>3.1515151515151514</v>
      </c>
      <c r="N2579" s="93">
        <v>1.8919999999999999</v>
      </c>
      <c r="O2579" s="69">
        <v>99</v>
      </c>
      <c r="P2579" s="191">
        <f t="shared" si="191"/>
        <v>3.1891025641025643</v>
      </c>
      <c r="Q2579" s="77" t="s">
        <v>716</v>
      </c>
      <c r="U2579" s="227" t="s">
        <v>17365</v>
      </c>
      <c r="V2579" s="84">
        <v>0.46597222222222223</v>
      </c>
      <c r="W2579" s="85">
        <v>0.61458333333333337</v>
      </c>
      <c r="X2579" s="78">
        <f t="shared" si="192"/>
        <v>0.14861111111111114</v>
      </c>
    </row>
    <row r="2580" spans="1:24" x14ac:dyDescent="0.3">
      <c r="A2580" s="47" t="s">
        <v>14748</v>
      </c>
      <c r="B2580" s="68" t="s">
        <v>16048</v>
      </c>
      <c r="C2580" s="2" t="s">
        <v>6</v>
      </c>
      <c r="D2580" s="2">
        <v>88</v>
      </c>
      <c r="E2580" s="6">
        <v>11655</v>
      </c>
      <c r="F2580" s="7">
        <v>44139.637754629628</v>
      </c>
      <c r="G2580" s="69" t="s">
        <v>4</v>
      </c>
      <c r="H2580" s="68">
        <v>1046</v>
      </c>
      <c r="I2580" s="93">
        <f t="shared" si="189"/>
        <v>10.565656565656566</v>
      </c>
      <c r="J2580" s="93">
        <v>3.121</v>
      </c>
      <c r="K2580" s="69">
        <v>99</v>
      </c>
      <c r="L2580" s="68">
        <v>455</v>
      </c>
      <c r="M2580" s="93">
        <f t="shared" si="190"/>
        <v>4.595959595959596</v>
      </c>
      <c r="N2580" s="93">
        <v>2.06</v>
      </c>
      <c r="O2580" s="69">
        <v>99</v>
      </c>
      <c r="P2580" s="191">
        <f t="shared" si="191"/>
        <v>2.2989010989010987</v>
      </c>
      <c r="Q2580" s="77" t="s">
        <v>716</v>
      </c>
      <c r="U2580" s="227" t="s">
        <v>17365</v>
      </c>
      <c r="V2580" s="84">
        <v>0.5083333333333333</v>
      </c>
      <c r="W2580" s="85">
        <v>0.63888888888888895</v>
      </c>
      <c r="X2580" s="78">
        <f t="shared" si="192"/>
        <v>0.13055555555555565</v>
      </c>
    </row>
    <row r="2581" spans="1:24" x14ac:dyDescent="0.3">
      <c r="A2581" s="47" t="s">
        <v>14749</v>
      </c>
      <c r="B2581" s="68" t="s">
        <v>16050</v>
      </c>
      <c r="C2581" s="2" t="s">
        <v>1</v>
      </c>
      <c r="D2581" s="2">
        <v>81</v>
      </c>
      <c r="E2581" s="6">
        <v>14211</v>
      </c>
      <c r="F2581" s="7">
        <v>44139.651701388888</v>
      </c>
      <c r="G2581" s="69" t="s">
        <v>4</v>
      </c>
      <c r="H2581" s="68">
        <v>1992</v>
      </c>
      <c r="I2581" s="93">
        <f t="shared" si="189"/>
        <v>19.920000000000002</v>
      </c>
      <c r="J2581" s="93">
        <v>3.8839999999999999</v>
      </c>
      <c r="K2581" s="69">
        <v>100</v>
      </c>
      <c r="L2581" s="68">
        <v>757</v>
      </c>
      <c r="M2581" s="93">
        <f t="shared" si="190"/>
        <v>7.57</v>
      </c>
      <c r="N2581" s="93">
        <v>3.036</v>
      </c>
      <c r="O2581" s="69">
        <v>100</v>
      </c>
      <c r="P2581" s="191">
        <f t="shared" si="191"/>
        <v>2.6314398943196831</v>
      </c>
      <c r="Q2581" s="77" t="s">
        <v>716</v>
      </c>
      <c r="U2581" s="231" t="s">
        <v>17365</v>
      </c>
      <c r="V2581" s="84">
        <v>0.51250000000000007</v>
      </c>
      <c r="W2581" s="85">
        <v>0.65277777777777779</v>
      </c>
      <c r="X2581" s="78">
        <f t="shared" si="192"/>
        <v>0.14027777777777772</v>
      </c>
    </row>
    <row r="2582" spans="1:24" x14ac:dyDescent="0.3">
      <c r="A2582" s="47" t="s">
        <v>14750</v>
      </c>
      <c r="B2582" s="68" t="s">
        <v>16052</v>
      </c>
      <c r="C2582" s="2" t="s">
        <v>6</v>
      </c>
      <c r="D2582" s="2">
        <v>73</v>
      </c>
      <c r="E2582" s="6">
        <v>17225</v>
      </c>
      <c r="F2582" s="7">
        <v>44139.666192129633</v>
      </c>
      <c r="G2582" s="69" t="s">
        <v>4</v>
      </c>
      <c r="H2582" s="68">
        <v>1731</v>
      </c>
      <c r="I2582" s="93">
        <f t="shared" si="189"/>
        <v>17.309999999999999</v>
      </c>
      <c r="J2582" s="93">
        <v>4.4119999999999999</v>
      </c>
      <c r="K2582" s="69">
        <v>100</v>
      </c>
      <c r="L2582" s="68">
        <v>563</v>
      </c>
      <c r="M2582" s="93">
        <f t="shared" si="190"/>
        <v>5.63</v>
      </c>
      <c r="N2582" s="93">
        <v>2.343</v>
      </c>
      <c r="O2582" s="69">
        <v>100</v>
      </c>
      <c r="P2582" s="191">
        <f t="shared" si="191"/>
        <v>3.0746003552397867</v>
      </c>
      <c r="Q2582" s="77" t="s">
        <v>716</v>
      </c>
      <c r="U2582" s="227" t="s">
        <v>17365</v>
      </c>
      <c r="V2582" s="84">
        <v>0.52430555555555558</v>
      </c>
      <c r="W2582" s="85">
        <v>0.67013888888888884</v>
      </c>
      <c r="X2582" s="78">
        <f t="shared" si="192"/>
        <v>0.14583333333333326</v>
      </c>
    </row>
    <row r="2583" spans="1:24" x14ac:dyDescent="0.3">
      <c r="A2583" s="47" t="s">
        <v>14751</v>
      </c>
      <c r="B2583" s="68" t="s">
        <v>305</v>
      </c>
      <c r="C2583" s="2" t="s">
        <v>1</v>
      </c>
      <c r="D2583" s="2">
        <v>61</v>
      </c>
      <c r="E2583" s="6">
        <v>21521</v>
      </c>
      <c r="F2583" s="7">
        <v>44140.531944444447</v>
      </c>
      <c r="G2583" s="69" t="s">
        <v>4</v>
      </c>
      <c r="H2583" s="68">
        <v>1856</v>
      </c>
      <c r="I2583" s="93">
        <f t="shared" si="189"/>
        <v>18.747474747474747</v>
      </c>
      <c r="J2583" s="93">
        <v>5.4820000000000002</v>
      </c>
      <c r="K2583" s="69">
        <v>99</v>
      </c>
      <c r="L2583" s="68">
        <v>247</v>
      </c>
      <c r="M2583" s="93">
        <f t="shared" si="190"/>
        <v>2.4949494949494948</v>
      </c>
      <c r="N2583" s="93">
        <v>1.417</v>
      </c>
      <c r="O2583" s="69">
        <v>99</v>
      </c>
      <c r="P2583" s="191">
        <f t="shared" si="191"/>
        <v>7.5141700404858307</v>
      </c>
      <c r="Q2583" s="77" t="s">
        <v>716</v>
      </c>
      <c r="U2583" s="227" t="s">
        <v>17365</v>
      </c>
      <c r="V2583" s="84">
        <v>0.38055555555555554</v>
      </c>
      <c r="W2583" s="85">
        <v>0.53472222222222221</v>
      </c>
      <c r="X2583" s="78">
        <f t="shared" si="192"/>
        <v>0.15416666666666667</v>
      </c>
    </row>
    <row r="2584" spans="1:24" x14ac:dyDescent="0.3">
      <c r="A2584" s="47" t="s">
        <v>14753</v>
      </c>
      <c r="B2584" s="68" t="s">
        <v>16054</v>
      </c>
      <c r="C2584" s="2" t="s">
        <v>6</v>
      </c>
      <c r="D2584" s="2">
        <v>64</v>
      </c>
      <c r="E2584" s="6">
        <v>20561</v>
      </c>
      <c r="F2584" s="7">
        <v>44140.544305555559</v>
      </c>
      <c r="G2584" s="69" t="s">
        <v>4</v>
      </c>
      <c r="H2584" s="68">
        <v>1550</v>
      </c>
      <c r="I2584" s="93">
        <f t="shared" si="189"/>
        <v>15.656565656565656</v>
      </c>
      <c r="J2584" s="93">
        <v>3.91</v>
      </c>
      <c r="K2584" s="69">
        <v>99</v>
      </c>
      <c r="L2584" s="68">
        <v>535</v>
      </c>
      <c r="M2584" s="93">
        <f t="shared" si="190"/>
        <v>5.404040404040404</v>
      </c>
      <c r="N2584" s="93">
        <v>2.5630000000000002</v>
      </c>
      <c r="O2584" s="69">
        <v>99</v>
      </c>
      <c r="P2584" s="191">
        <f t="shared" si="191"/>
        <v>2.8971962616822426</v>
      </c>
      <c r="Q2584" s="77" t="s">
        <v>716</v>
      </c>
      <c r="U2584" s="227" t="s">
        <v>17365</v>
      </c>
      <c r="V2584" s="84">
        <v>0.38819444444444445</v>
      </c>
      <c r="W2584" s="85">
        <v>0.54513888888888895</v>
      </c>
      <c r="X2584" s="78">
        <f t="shared" si="192"/>
        <v>0.1569444444444445</v>
      </c>
    </row>
    <row r="2585" spans="1:24" x14ac:dyDescent="0.3">
      <c r="A2585" s="47" t="s">
        <v>14755</v>
      </c>
      <c r="B2585" s="68" t="s">
        <v>16058</v>
      </c>
      <c r="C2585" s="2" t="s">
        <v>6</v>
      </c>
      <c r="D2585" s="2">
        <v>60</v>
      </c>
      <c r="E2585" s="6">
        <v>22202</v>
      </c>
      <c r="F2585" s="7">
        <v>44140.594965277778</v>
      </c>
      <c r="G2585" s="69" t="s">
        <v>4</v>
      </c>
      <c r="H2585" s="68">
        <v>735</v>
      </c>
      <c r="I2585" s="93">
        <f t="shared" si="189"/>
        <v>7.35</v>
      </c>
      <c r="J2585" s="93">
        <v>2.5</v>
      </c>
      <c r="K2585" s="69">
        <v>100</v>
      </c>
      <c r="L2585" s="68">
        <v>269</v>
      </c>
      <c r="M2585" s="93">
        <f t="shared" si="190"/>
        <v>2.69</v>
      </c>
      <c r="N2585" s="93">
        <v>1.581</v>
      </c>
      <c r="O2585" s="69">
        <v>100</v>
      </c>
      <c r="P2585" s="191">
        <f t="shared" si="191"/>
        <v>2.7323420074349443</v>
      </c>
      <c r="Q2585" s="77" t="s">
        <v>716</v>
      </c>
      <c r="U2585" s="233" t="s">
        <v>17365</v>
      </c>
      <c r="V2585" s="84">
        <v>0.4375</v>
      </c>
      <c r="W2585" s="85">
        <v>0.59722222222222221</v>
      </c>
      <c r="X2585" s="78">
        <f t="shared" si="192"/>
        <v>0.15972222222222221</v>
      </c>
    </row>
    <row r="2586" spans="1:24" x14ac:dyDescent="0.3">
      <c r="A2586" s="47" t="s">
        <v>14756</v>
      </c>
      <c r="B2586" s="68" t="s">
        <v>16060</v>
      </c>
      <c r="C2586" s="2" t="s">
        <v>6</v>
      </c>
      <c r="D2586" s="2">
        <v>31</v>
      </c>
      <c r="E2586" s="6">
        <v>32624</v>
      </c>
      <c r="F2586" s="7">
        <v>44140.652546296296</v>
      </c>
      <c r="G2586" s="69" t="s">
        <v>4</v>
      </c>
      <c r="H2586" s="68">
        <v>805</v>
      </c>
      <c r="I2586" s="93">
        <f t="shared" si="189"/>
        <v>8.1313131313131315</v>
      </c>
      <c r="J2586" s="93">
        <v>2.6829999999999998</v>
      </c>
      <c r="K2586" s="69">
        <v>99</v>
      </c>
      <c r="L2586" s="68">
        <v>279</v>
      </c>
      <c r="M2586" s="93">
        <f t="shared" si="190"/>
        <v>2.8181818181818183</v>
      </c>
      <c r="N2586" s="93">
        <v>1.903</v>
      </c>
      <c r="O2586" s="69">
        <v>99</v>
      </c>
      <c r="P2586" s="191">
        <f t="shared" si="191"/>
        <v>2.8853046594982077</v>
      </c>
      <c r="Q2586" s="77" t="s">
        <v>716</v>
      </c>
      <c r="U2586" s="227" t="s">
        <v>17365</v>
      </c>
      <c r="V2586" s="84">
        <v>0.5131944444444444</v>
      </c>
      <c r="W2586" s="85">
        <v>0.65625</v>
      </c>
      <c r="X2586" s="78">
        <f t="shared" si="192"/>
        <v>0.1430555555555556</v>
      </c>
    </row>
    <row r="2587" spans="1:24" x14ac:dyDescent="0.3">
      <c r="A2587" s="47" t="s">
        <v>14757</v>
      </c>
      <c r="B2587" s="68" t="s">
        <v>16066</v>
      </c>
      <c r="C2587" s="2" t="s">
        <v>6</v>
      </c>
      <c r="D2587" s="2">
        <v>64</v>
      </c>
      <c r="E2587" s="6">
        <v>20456</v>
      </c>
      <c r="F2587" s="7">
        <v>44141.555347222224</v>
      </c>
      <c r="G2587" s="69" t="s">
        <v>4</v>
      </c>
      <c r="H2587" s="68">
        <v>910</v>
      </c>
      <c r="I2587" s="93">
        <f t="shared" si="189"/>
        <v>9.191919191919192</v>
      </c>
      <c r="J2587" s="93">
        <v>2.75</v>
      </c>
      <c r="K2587" s="69">
        <v>99</v>
      </c>
      <c r="L2587" s="68">
        <v>341</v>
      </c>
      <c r="M2587" s="93">
        <f t="shared" si="190"/>
        <v>3.4444444444444446</v>
      </c>
      <c r="N2587" s="93">
        <v>2.1629999999999998</v>
      </c>
      <c r="O2587" s="69">
        <v>99</v>
      </c>
      <c r="P2587" s="191">
        <f t="shared" si="191"/>
        <v>2.6686217008797652</v>
      </c>
      <c r="Q2587" s="77" t="s">
        <v>716</v>
      </c>
      <c r="U2587" s="227" t="s">
        <v>17365</v>
      </c>
      <c r="V2587" s="84">
        <v>0.39444444444444443</v>
      </c>
      <c r="W2587" s="85">
        <v>0.55902777777777779</v>
      </c>
      <c r="X2587" s="78">
        <f t="shared" si="192"/>
        <v>0.16458333333333336</v>
      </c>
    </row>
    <row r="2588" spans="1:24" x14ac:dyDescent="0.3">
      <c r="A2588" s="47" t="s">
        <v>14759</v>
      </c>
      <c r="B2588" s="68" t="s">
        <v>1671</v>
      </c>
      <c r="C2588" s="2" t="s">
        <v>6</v>
      </c>
      <c r="D2588" s="2">
        <v>78</v>
      </c>
      <c r="E2588" s="6">
        <v>15441</v>
      </c>
      <c r="F2588" s="7">
        <v>44141.577893518515</v>
      </c>
      <c r="G2588" s="69" t="s">
        <v>4</v>
      </c>
      <c r="H2588" s="68">
        <v>1896</v>
      </c>
      <c r="I2588" s="93">
        <f t="shared" si="189"/>
        <v>19.151515151515152</v>
      </c>
      <c r="J2588" s="93">
        <v>4.468</v>
      </c>
      <c r="K2588" s="69">
        <v>99</v>
      </c>
      <c r="L2588" s="68">
        <v>363</v>
      </c>
      <c r="M2588" s="93">
        <f t="shared" si="190"/>
        <v>3.6666666666666665</v>
      </c>
      <c r="N2588" s="93">
        <v>1.9059999999999999</v>
      </c>
      <c r="O2588" s="69">
        <v>99</v>
      </c>
      <c r="P2588" s="191">
        <f t="shared" si="191"/>
        <v>5.223140495867769</v>
      </c>
      <c r="Q2588" s="77" t="s">
        <v>716</v>
      </c>
      <c r="U2588" s="227" t="s">
        <v>17365</v>
      </c>
      <c r="V2588" s="84">
        <v>0.4381944444444445</v>
      </c>
      <c r="W2588" s="85">
        <v>0.57986111111111105</v>
      </c>
      <c r="X2588" s="78">
        <f t="shared" si="192"/>
        <v>0.14166666666666655</v>
      </c>
    </row>
    <row r="2589" spans="1:24" x14ac:dyDescent="0.3">
      <c r="A2589" s="47" t="s">
        <v>14761</v>
      </c>
      <c r="B2589" s="68" t="s">
        <v>16073</v>
      </c>
      <c r="C2589" s="2" t="s">
        <v>6</v>
      </c>
      <c r="D2589" s="2">
        <v>32</v>
      </c>
      <c r="E2589" s="6">
        <v>32168</v>
      </c>
      <c r="F2589" s="7">
        <v>44141.641296296293</v>
      </c>
      <c r="G2589" s="69" t="s">
        <v>4</v>
      </c>
      <c r="H2589" s="68">
        <v>678</v>
      </c>
      <c r="I2589" s="93">
        <f t="shared" si="189"/>
        <v>6.8484848484848486</v>
      </c>
      <c r="J2589" s="93">
        <v>2.7229999999999999</v>
      </c>
      <c r="K2589" s="69">
        <v>99</v>
      </c>
      <c r="L2589" s="68">
        <v>329</v>
      </c>
      <c r="M2589" s="93">
        <f t="shared" si="190"/>
        <v>3.3232323232323231</v>
      </c>
      <c r="N2589" s="93">
        <v>1.958</v>
      </c>
      <c r="O2589" s="69">
        <v>99</v>
      </c>
      <c r="P2589" s="191">
        <f t="shared" si="191"/>
        <v>2.0607902735562313</v>
      </c>
      <c r="Q2589" s="77" t="s">
        <v>716</v>
      </c>
      <c r="U2589" s="227" t="s">
        <v>17365</v>
      </c>
      <c r="V2589" s="84">
        <v>0.48958333333333331</v>
      </c>
      <c r="W2589" s="85">
        <v>0.64236111111111105</v>
      </c>
      <c r="X2589" s="78">
        <f t="shared" si="192"/>
        <v>0.15277777777777773</v>
      </c>
    </row>
    <row r="2590" spans="1:24" x14ac:dyDescent="0.3">
      <c r="A2590" s="47" t="s">
        <v>14762</v>
      </c>
      <c r="B2590" s="68" t="s">
        <v>16075</v>
      </c>
      <c r="C2590" s="2" t="s">
        <v>1</v>
      </c>
      <c r="D2590" s="2">
        <v>43</v>
      </c>
      <c r="E2590" s="6">
        <v>28426</v>
      </c>
      <c r="F2590" s="7">
        <v>44141.652002314811</v>
      </c>
      <c r="G2590" s="69" t="s">
        <v>4</v>
      </c>
      <c r="H2590" s="68">
        <v>1233</v>
      </c>
      <c r="I2590" s="93">
        <f t="shared" si="189"/>
        <v>12.33</v>
      </c>
      <c r="J2590" s="93">
        <v>3.2290000000000001</v>
      </c>
      <c r="K2590" s="69">
        <v>100</v>
      </c>
      <c r="L2590" s="68">
        <v>382</v>
      </c>
      <c r="M2590" s="93">
        <f t="shared" si="190"/>
        <v>3.82</v>
      </c>
      <c r="N2590" s="93">
        <v>1.8979999999999999</v>
      </c>
      <c r="O2590" s="69">
        <v>100</v>
      </c>
      <c r="P2590" s="191">
        <f t="shared" si="191"/>
        <v>3.2277486910994764</v>
      </c>
      <c r="Q2590" s="77" t="s">
        <v>716</v>
      </c>
      <c r="U2590" s="227" t="s">
        <v>17365</v>
      </c>
      <c r="V2590" s="84">
        <v>0.5083333333333333</v>
      </c>
      <c r="W2590" s="85">
        <v>0.65277777777777779</v>
      </c>
      <c r="X2590" s="78">
        <f t="shared" si="192"/>
        <v>0.14444444444444449</v>
      </c>
    </row>
    <row r="2591" spans="1:24" x14ac:dyDescent="0.3">
      <c r="A2591" s="47" t="s">
        <v>14763</v>
      </c>
      <c r="B2591" s="68" t="s">
        <v>505</v>
      </c>
      <c r="C2591" s="2" t="s">
        <v>1</v>
      </c>
      <c r="D2591" s="2">
        <v>58</v>
      </c>
      <c r="E2591" s="6">
        <v>22799</v>
      </c>
      <c r="F2591" s="7">
        <v>44144.562604166669</v>
      </c>
      <c r="G2591" s="69" t="s">
        <v>4</v>
      </c>
      <c r="H2591" s="68">
        <v>3239</v>
      </c>
      <c r="I2591" s="93">
        <f t="shared" si="189"/>
        <v>32.39</v>
      </c>
      <c r="J2591" s="93">
        <v>6.3559999999999999</v>
      </c>
      <c r="K2591" s="69">
        <v>100</v>
      </c>
      <c r="L2591" s="68">
        <v>404</v>
      </c>
      <c r="M2591" s="93">
        <f t="shared" si="190"/>
        <v>4.04</v>
      </c>
      <c r="N2591" s="93">
        <v>1.88</v>
      </c>
      <c r="O2591" s="69">
        <v>100</v>
      </c>
      <c r="P2591" s="191">
        <f t="shared" si="191"/>
        <v>8.0173267326732667</v>
      </c>
      <c r="Q2591" s="77" t="s">
        <v>716</v>
      </c>
      <c r="U2591" s="231" t="s">
        <v>17365</v>
      </c>
      <c r="V2591" s="84">
        <v>0.40486111111111112</v>
      </c>
      <c r="W2591" s="85">
        <v>0.56944444444444442</v>
      </c>
      <c r="X2591" s="78">
        <f t="shared" si="192"/>
        <v>0.1645833333333333</v>
      </c>
    </row>
    <row r="2592" spans="1:24" x14ac:dyDescent="0.3">
      <c r="A2592" s="47" t="s">
        <v>14764</v>
      </c>
      <c r="B2592" s="68" t="s">
        <v>11257</v>
      </c>
      <c r="C2592" s="2" t="s">
        <v>6</v>
      </c>
      <c r="D2592" s="2">
        <v>58</v>
      </c>
      <c r="E2592" s="6">
        <v>22863</v>
      </c>
      <c r="F2592" s="7">
        <v>44144.578356481485</v>
      </c>
      <c r="G2592" s="69" t="s">
        <v>4</v>
      </c>
      <c r="H2592" s="68">
        <v>1338</v>
      </c>
      <c r="I2592" s="93">
        <f t="shared" si="189"/>
        <v>13.515151515151516</v>
      </c>
      <c r="J2592" s="93">
        <v>3.3969999999999998</v>
      </c>
      <c r="K2592" s="69">
        <v>99</v>
      </c>
      <c r="L2592" s="68">
        <v>658</v>
      </c>
      <c r="M2592" s="93">
        <f t="shared" si="190"/>
        <v>6.6464646464646462</v>
      </c>
      <c r="N2592" s="93">
        <v>2.484</v>
      </c>
      <c r="O2592" s="69">
        <v>99</v>
      </c>
      <c r="P2592" s="191">
        <f t="shared" si="191"/>
        <v>2.0334346504559271</v>
      </c>
      <c r="Q2592" s="77" t="s">
        <v>716</v>
      </c>
      <c r="U2592" s="227" t="s">
        <v>17365</v>
      </c>
      <c r="V2592" s="84">
        <v>0.42638888888888887</v>
      </c>
      <c r="W2592" s="85">
        <v>0.58333333333333337</v>
      </c>
      <c r="X2592" s="78">
        <f t="shared" si="192"/>
        <v>0.1569444444444445</v>
      </c>
    </row>
    <row r="2593" spans="1:24" x14ac:dyDescent="0.3">
      <c r="A2593" s="47" t="s">
        <v>2935</v>
      </c>
      <c r="B2593" s="68" t="s">
        <v>824</v>
      </c>
      <c r="C2593" s="2" t="s">
        <v>6</v>
      </c>
      <c r="D2593" s="2">
        <v>72</v>
      </c>
      <c r="E2593" s="6">
        <v>17506</v>
      </c>
      <c r="F2593" s="7">
        <v>44144.600405092591</v>
      </c>
      <c r="G2593" s="69" t="s">
        <v>4</v>
      </c>
      <c r="H2593" s="68">
        <v>1378</v>
      </c>
      <c r="I2593" s="93">
        <f t="shared" si="189"/>
        <v>13.919191919191919</v>
      </c>
      <c r="J2593" s="93">
        <v>3.8460000000000001</v>
      </c>
      <c r="K2593" s="69">
        <v>99</v>
      </c>
      <c r="L2593" s="68">
        <v>537</v>
      </c>
      <c r="M2593" s="93">
        <f t="shared" si="190"/>
        <v>5.4242424242424239</v>
      </c>
      <c r="N2593" s="93">
        <v>2.6070000000000002</v>
      </c>
      <c r="O2593" s="69">
        <v>99</v>
      </c>
      <c r="P2593" s="191">
        <f t="shared" si="191"/>
        <v>2.5661080074487899</v>
      </c>
      <c r="Q2593" s="77" t="s">
        <v>716</v>
      </c>
      <c r="U2593" s="227" t="s">
        <v>17365</v>
      </c>
      <c r="V2593" s="84">
        <v>0.4513888888888889</v>
      </c>
      <c r="W2593" s="85">
        <v>0.59722222222222221</v>
      </c>
      <c r="X2593" s="78">
        <f t="shared" si="192"/>
        <v>0.14583333333333331</v>
      </c>
    </row>
    <row r="2594" spans="1:24" x14ac:dyDescent="0.3">
      <c r="A2594" s="47" t="s">
        <v>3477</v>
      </c>
      <c r="B2594" s="68" t="s">
        <v>16087</v>
      </c>
      <c r="C2594" s="2" t="s">
        <v>6</v>
      </c>
      <c r="D2594" s="2">
        <v>83</v>
      </c>
      <c r="E2594" s="6">
        <v>13500</v>
      </c>
      <c r="F2594" s="7">
        <v>44145.376481481479</v>
      </c>
      <c r="G2594" s="69" t="s">
        <v>71</v>
      </c>
      <c r="H2594" s="68">
        <v>2090</v>
      </c>
      <c r="I2594" s="93">
        <f t="shared" si="189"/>
        <v>20.9</v>
      </c>
      <c r="J2594" s="93">
        <v>4.6870000000000003</v>
      </c>
      <c r="K2594" s="69">
        <v>100</v>
      </c>
      <c r="L2594" s="68">
        <v>810</v>
      </c>
      <c r="M2594" s="93">
        <f t="shared" si="190"/>
        <v>8.1</v>
      </c>
      <c r="N2594" s="93">
        <v>3.1320000000000001</v>
      </c>
      <c r="O2594" s="69">
        <v>100</v>
      </c>
      <c r="P2594" s="191">
        <f t="shared" si="191"/>
        <v>2.5802469135802468</v>
      </c>
      <c r="Q2594" s="77" t="s">
        <v>716</v>
      </c>
      <c r="U2594" s="227" t="s">
        <v>17365</v>
      </c>
      <c r="V2594" s="84">
        <v>0.375</v>
      </c>
      <c r="W2594" s="85">
        <v>0.52083333333333337</v>
      </c>
      <c r="X2594" s="78">
        <f t="shared" si="192"/>
        <v>0.14583333333333337</v>
      </c>
    </row>
    <row r="2595" spans="1:24" x14ac:dyDescent="0.3">
      <c r="A2595" s="47" t="s">
        <v>3574</v>
      </c>
      <c r="B2595" s="68" t="s">
        <v>110</v>
      </c>
      <c r="C2595" s="2" t="s">
        <v>1</v>
      </c>
      <c r="D2595" s="2">
        <v>60</v>
      </c>
      <c r="E2595" s="6">
        <v>22133</v>
      </c>
      <c r="F2595" s="7">
        <v>44145.536597222221</v>
      </c>
      <c r="G2595" s="69" t="s">
        <v>4</v>
      </c>
      <c r="H2595" s="68">
        <v>2388</v>
      </c>
      <c r="I2595" s="93">
        <f t="shared" si="189"/>
        <v>24.121212121212121</v>
      </c>
      <c r="J2595" s="93">
        <v>5.33</v>
      </c>
      <c r="K2595" s="69">
        <v>99</v>
      </c>
      <c r="L2595" s="68">
        <v>610</v>
      </c>
      <c r="M2595" s="93">
        <f t="shared" si="190"/>
        <v>6.1616161616161618</v>
      </c>
      <c r="N2595" s="93">
        <v>2.444</v>
      </c>
      <c r="O2595" s="69">
        <v>99</v>
      </c>
      <c r="P2595" s="191">
        <f t="shared" si="191"/>
        <v>3.9147540983606555</v>
      </c>
      <c r="Q2595" s="77" t="s">
        <v>716</v>
      </c>
      <c r="U2595" s="227" t="s">
        <v>17365</v>
      </c>
      <c r="V2595" s="84">
        <v>0.38750000000000001</v>
      </c>
      <c r="W2595" s="85">
        <v>0.53472222222222221</v>
      </c>
      <c r="X2595" s="78">
        <f t="shared" si="192"/>
        <v>0.1472222222222222</v>
      </c>
    </row>
    <row r="2596" spans="1:24" x14ac:dyDescent="0.3">
      <c r="A2596" s="47" t="s">
        <v>14765</v>
      </c>
      <c r="B2596" s="68" t="s">
        <v>16092</v>
      </c>
      <c r="C2596" s="2" t="s">
        <v>6</v>
      </c>
      <c r="D2596" s="2">
        <v>47</v>
      </c>
      <c r="E2596" s="6">
        <v>26636</v>
      </c>
      <c r="F2596" s="7">
        <v>44145.591504629629</v>
      </c>
      <c r="G2596" s="69" t="s">
        <v>4</v>
      </c>
      <c r="H2596" s="68">
        <v>992</v>
      </c>
      <c r="I2596" s="93">
        <f t="shared" si="189"/>
        <v>9.92</v>
      </c>
      <c r="J2596" s="93">
        <v>2.7440000000000002</v>
      </c>
      <c r="K2596" s="69">
        <v>100</v>
      </c>
      <c r="L2596" s="68">
        <v>458</v>
      </c>
      <c r="M2596" s="93">
        <f t="shared" si="190"/>
        <v>4.58</v>
      </c>
      <c r="N2596" s="93">
        <v>2.1520000000000001</v>
      </c>
      <c r="O2596" s="69">
        <v>100</v>
      </c>
      <c r="P2596" s="191">
        <f t="shared" si="191"/>
        <v>2.1659388646288211</v>
      </c>
      <c r="Q2596" s="77" t="s">
        <v>716</v>
      </c>
      <c r="U2596" s="227" t="s">
        <v>17365</v>
      </c>
      <c r="V2596" s="84">
        <v>0.41319444444444442</v>
      </c>
      <c r="W2596" s="85">
        <v>0.59375</v>
      </c>
      <c r="X2596" s="78">
        <f t="shared" si="192"/>
        <v>0.18055555555555558</v>
      </c>
    </row>
    <row r="2597" spans="1:24" x14ac:dyDescent="0.3">
      <c r="A2597" s="47" t="s">
        <v>3333</v>
      </c>
      <c r="B2597" s="68" t="s">
        <v>16097</v>
      </c>
      <c r="C2597" s="2" t="s">
        <v>1</v>
      </c>
      <c r="D2597" s="2">
        <v>52</v>
      </c>
      <c r="E2597" s="6">
        <v>25063</v>
      </c>
      <c r="F2597" s="7">
        <v>44145.667650462965</v>
      </c>
      <c r="G2597" s="69" t="s">
        <v>4</v>
      </c>
      <c r="H2597" s="68">
        <v>1041</v>
      </c>
      <c r="I2597" s="93">
        <f t="shared" si="189"/>
        <v>10.515151515151516</v>
      </c>
      <c r="J2597" s="93">
        <v>3.6349999999999998</v>
      </c>
      <c r="K2597" s="69">
        <v>99</v>
      </c>
      <c r="L2597" s="68">
        <v>265</v>
      </c>
      <c r="M2597" s="93">
        <f t="shared" si="190"/>
        <v>2.6767676767676769</v>
      </c>
      <c r="N2597" s="93">
        <v>1.59</v>
      </c>
      <c r="O2597" s="69">
        <v>99</v>
      </c>
      <c r="P2597" s="191">
        <f t="shared" si="191"/>
        <v>3.9283018867924526</v>
      </c>
      <c r="Q2597" s="77" t="s">
        <v>716</v>
      </c>
      <c r="U2597" s="227" t="s">
        <v>17365</v>
      </c>
      <c r="V2597" s="84">
        <v>0.50694444444444442</v>
      </c>
      <c r="W2597" s="85">
        <v>0.66666666666666663</v>
      </c>
      <c r="X2597" s="78">
        <f t="shared" si="192"/>
        <v>0.15972222222222221</v>
      </c>
    </row>
    <row r="2598" spans="1:24" x14ac:dyDescent="0.3">
      <c r="A2598" s="47" t="s">
        <v>14766</v>
      </c>
      <c r="B2598" s="68" t="s">
        <v>1445</v>
      </c>
      <c r="C2598" s="2" t="s">
        <v>6</v>
      </c>
      <c r="D2598" s="2">
        <v>47</v>
      </c>
      <c r="E2598" s="6">
        <v>26704</v>
      </c>
      <c r="F2598" s="7">
        <v>44146.595555555556</v>
      </c>
      <c r="G2598" s="69" t="s">
        <v>4</v>
      </c>
      <c r="H2598" s="68">
        <v>866</v>
      </c>
      <c r="I2598" s="93">
        <f t="shared" si="189"/>
        <v>8.7474747474747474</v>
      </c>
      <c r="J2598" s="93">
        <v>3.0209999999999999</v>
      </c>
      <c r="K2598" s="69">
        <v>99</v>
      </c>
      <c r="L2598" s="68">
        <v>300</v>
      </c>
      <c r="M2598" s="93">
        <f t="shared" si="190"/>
        <v>3.0303030303030303</v>
      </c>
      <c r="N2598" s="93">
        <v>1.764</v>
      </c>
      <c r="O2598" s="69">
        <v>99</v>
      </c>
      <c r="P2598" s="191">
        <f t="shared" si="191"/>
        <v>2.8866666666666667</v>
      </c>
      <c r="Q2598" s="77" t="s">
        <v>716</v>
      </c>
      <c r="U2598" s="227" t="s">
        <v>17365</v>
      </c>
      <c r="V2598" s="84">
        <v>0.43055555555555558</v>
      </c>
      <c r="W2598" s="85">
        <v>0.59375</v>
      </c>
      <c r="X2598" s="78">
        <f t="shared" si="192"/>
        <v>0.16319444444444442</v>
      </c>
    </row>
    <row r="2599" spans="1:24" x14ac:dyDescent="0.3">
      <c r="A2599" s="47" t="s">
        <v>3731</v>
      </c>
      <c r="B2599" s="68" t="s">
        <v>16111</v>
      </c>
      <c r="C2599" s="2" t="s">
        <v>6</v>
      </c>
      <c r="D2599" s="2">
        <v>51</v>
      </c>
      <c r="E2599" s="6">
        <v>25278</v>
      </c>
      <c r="F2599" s="7">
        <v>44147.542766203704</v>
      </c>
      <c r="G2599" s="69" t="s">
        <v>4</v>
      </c>
      <c r="H2599" s="68">
        <v>855</v>
      </c>
      <c r="I2599" s="93">
        <f t="shared" si="189"/>
        <v>8.5500000000000007</v>
      </c>
      <c r="J2599" s="93">
        <v>3.0129999999999999</v>
      </c>
      <c r="K2599" s="69">
        <v>100</v>
      </c>
      <c r="L2599" s="68">
        <v>347</v>
      </c>
      <c r="M2599" s="93">
        <f t="shared" si="190"/>
        <v>3.47</v>
      </c>
      <c r="N2599" s="93">
        <v>2.0859999999999999</v>
      </c>
      <c r="O2599" s="69">
        <v>100</v>
      </c>
      <c r="P2599" s="191">
        <f t="shared" si="191"/>
        <v>2.4639769452449567</v>
      </c>
      <c r="Q2599" s="77" t="s">
        <v>716</v>
      </c>
      <c r="U2599" s="231" t="s">
        <v>17365</v>
      </c>
      <c r="V2599" s="84">
        <v>0.40069444444444446</v>
      </c>
      <c r="W2599" s="85">
        <v>0.54513888888888895</v>
      </c>
      <c r="X2599" s="78">
        <f t="shared" si="192"/>
        <v>0.14444444444444449</v>
      </c>
    </row>
    <row r="2600" spans="1:24" x14ac:dyDescent="0.3">
      <c r="A2600" s="47" t="s">
        <v>14768</v>
      </c>
      <c r="B2600" s="68" t="s">
        <v>6219</v>
      </c>
      <c r="C2600" s="2" t="s">
        <v>1</v>
      </c>
      <c r="D2600" s="2">
        <v>75</v>
      </c>
      <c r="E2600" s="6">
        <v>16521</v>
      </c>
      <c r="F2600" s="7">
        <v>44147.567060185182</v>
      </c>
      <c r="G2600" s="69" t="s">
        <v>4</v>
      </c>
      <c r="H2600" s="68">
        <v>1498</v>
      </c>
      <c r="I2600" s="93">
        <f t="shared" si="189"/>
        <v>15.131313131313131</v>
      </c>
      <c r="J2600" s="93">
        <v>4.0549999999999997</v>
      </c>
      <c r="K2600" s="69">
        <v>99</v>
      </c>
      <c r="L2600" s="68">
        <v>709</v>
      </c>
      <c r="M2600" s="93">
        <f t="shared" si="190"/>
        <v>7.1616161616161618</v>
      </c>
      <c r="N2600" s="93">
        <v>2.996</v>
      </c>
      <c r="O2600" s="69">
        <v>99</v>
      </c>
      <c r="P2600" s="191">
        <f t="shared" si="191"/>
        <v>2.1128349788434413</v>
      </c>
      <c r="Q2600" s="77" t="s">
        <v>716</v>
      </c>
      <c r="U2600" s="231" t="s">
        <v>17365</v>
      </c>
      <c r="V2600" s="84">
        <v>0.43402777777777773</v>
      </c>
      <c r="W2600" s="85">
        <v>0.56944444444444442</v>
      </c>
      <c r="X2600" s="78">
        <f t="shared" si="192"/>
        <v>0.13541666666666669</v>
      </c>
    </row>
    <row r="2601" spans="1:24" x14ac:dyDescent="0.3">
      <c r="A2601" s="47" t="s">
        <v>14769</v>
      </c>
      <c r="B2601" s="68" t="s">
        <v>16117</v>
      </c>
      <c r="C2601" s="2" t="s">
        <v>6</v>
      </c>
      <c r="D2601" s="2">
        <v>89</v>
      </c>
      <c r="E2601" s="6">
        <v>11423</v>
      </c>
      <c r="F2601" s="7">
        <v>44147.636284722219</v>
      </c>
      <c r="G2601" s="69" t="s">
        <v>4</v>
      </c>
      <c r="H2601" s="68">
        <v>2624</v>
      </c>
      <c r="I2601" s="93">
        <f t="shared" si="189"/>
        <v>26.24</v>
      </c>
      <c r="J2601" s="93">
        <v>5.3390000000000004</v>
      </c>
      <c r="K2601" s="69">
        <v>100</v>
      </c>
      <c r="L2601" s="68">
        <v>739</v>
      </c>
      <c r="M2601" s="93">
        <f t="shared" si="190"/>
        <v>7.39</v>
      </c>
      <c r="N2601" s="93">
        <v>2.8210000000000002</v>
      </c>
      <c r="O2601" s="69">
        <v>100</v>
      </c>
      <c r="P2601" s="191">
        <f t="shared" si="191"/>
        <v>3.5507442489851151</v>
      </c>
      <c r="Q2601" s="77" t="s">
        <v>716</v>
      </c>
      <c r="U2601" s="227" t="s">
        <v>17365</v>
      </c>
      <c r="V2601" s="84">
        <v>0.48958333333333331</v>
      </c>
      <c r="W2601" s="85">
        <v>0.63888888888888895</v>
      </c>
      <c r="X2601" s="78">
        <f t="shared" si="192"/>
        <v>0.14930555555555564</v>
      </c>
    </row>
    <row r="2602" spans="1:24" x14ac:dyDescent="0.3">
      <c r="A2602" s="47" t="s">
        <v>2847</v>
      </c>
      <c r="B2602" s="68" t="s">
        <v>16122</v>
      </c>
      <c r="C2602" s="2" t="s">
        <v>6</v>
      </c>
      <c r="D2602" s="2">
        <v>19</v>
      </c>
      <c r="E2602" s="6">
        <v>37145</v>
      </c>
      <c r="F2602" s="7">
        <v>44148.535763888889</v>
      </c>
      <c r="G2602" s="69" t="s">
        <v>4</v>
      </c>
      <c r="H2602" s="68">
        <v>786</v>
      </c>
      <c r="I2602" s="93">
        <f t="shared" si="189"/>
        <v>7.86</v>
      </c>
      <c r="J2602" s="93">
        <v>2.992</v>
      </c>
      <c r="K2602" s="69">
        <v>100</v>
      </c>
      <c r="L2602" s="68">
        <v>263</v>
      </c>
      <c r="M2602" s="93">
        <f t="shared" si="190"/>
        <v>2.63</v>
      </c>
      <c r="N2602" s="93">
        <v>1.768</v>
      </c>
      <c r="O2602" s="69">
        <v>100</v>
      </c>
      <c r="P2602" s="191">
        <f t="shared" si="191"/>
        <v>2.9885931558935366</v>
      </c>
      <c r="Q2602" s="77" t="s">
        <v>716</v>
      </c>
      <c r="U2602" s="227" t="s">
        <v>17365</v>
      </c>
      <c r="V2602" s="84">
        <v>0.39374999999999999</v>
      </c>
      <c r="W2602" s="85">
        <v>0.53472222222222221</v>
      </c>
      <c r="X2602" s="78">
        <f t="shared" si="192"/>
        <v>0.14097222222222222</v>
      </c>
    </row>
    <row r="2603" spans="1:24" x14ac:dyDescent="0.3">
      <c r="A2603" s="47" t="s">
        <v>11827</v>
      </c>
      <c r="B2603" s="68" t="s">
        <v>8831</v>
      </c>
      <c r="C2603" s="2" t="s">
        <v>1</v>
      </c>
      <c r="D2603" s="2">
        <v>53</v>
      </c>
      <c r="E2603" s="6">
        <v>24701</v>
      </c>
      <c r="F2603" s="7">
        <v>44148.593865740739</v>
      </c>
      <c r="G2603" s="69" t="s">
        <v>4</v>
      </c>
      <c r="H2603" s="68">
        <v>3466</v>
      </c>
      <c r="I2603" s="93">
        <f t="shared" si="189"/>
        <v>34.659999999999997</v>
      </c>
      <c r="J2603" s="93">
        <v>7.54</v>
      </c>
      <c r="K2603" s="69">
        <v>100</v>
      </c>
      <c r="L2603" s="68">
        <v>305</v>
      </c>
      <c r="M2603" s="93">
        <f t="shared" si="190"/>
        <v>3.05</v>
      </c>
      <c r="N2603" s="93">
        <v>1.61</v>
      </c>
      <c r="O2603" s="69">
        <v>100</v>
      </c>
      <c r="P2603" s="191">
        <f t="shared" si="191"/>
        <v>11.363934426229507</v>
      </c>
      <c r="Q2603" s="77" t="s">
        <v>716</v>
      </c>
      <c r="U2603" s="227" t="s">
        <v>17365</v>
      </c>
      <c r="V2603" s="84">
        <v>0.45069444444444445</v>
      </c>
      <c r="W2603" s="85">
        <v>0.59375</v>
      </c>
      <c r="X2603" s="78">
        <f t="shared" si="192"/>
        <v>0.14305555555555555</v>
      </c>
    </row>
    <row r="2604" spans="1:24" x14ac:dyDescent="0.3">
      <c r="A2604" s="47" t="s">
        <v>3938</v>
      </c>
      <c r="B2604" s="68" t="s">
        <v>16127</v>
      </c>
      <c r="C2604" s="2" t="s">
        <v>6</v>
      </c>
      <c r="D2604" s="2">
        <v>68</v>
      </c>
      <c r="E2604" s="6">
        <v>19228</v>
      </c>
      <c r="F2604" s="7">
        <v>44148.641944444447</v>
      </c>
      <c r="G2604" s="69" t="s">
        <v>4</v>
      </c>
      <c r="H2604" s="68">
        <v>1574</v>
      </c>
      <c r="I2604" s="93">
        <f t="shared" si="189"/>
        <v>15.74</v>
      </c>
      <c r="J2604" s="93">
        <v>3.6560000000000001</v>
      </c>
      <c r="K2604" s="69">
        <v>100</v>
      </c>
      <c r="L2604" s="68">
        <v>335</v>
      </c>
      <c r="M2604" s="93">
        <f t="shared" si="190"/>
        <v>3.35</v>
      </c>
      <c r="N2604" s="93">
        <v>1.766</v>
      </c>
      <c r="O2604" s="69">
        <v>100</v>
      </c>
      <c r="P2604" s="191">
        <f t="shared" si="191"/>
        <v>4.6985074626865675</v>
      </c>
      <c r="Q2604" s="77" t="s">
        <v>716</v>
      </c>
      <c r="U2604" s="227" t="s">
        <v>17365</v>
      </c>
      <c r="V2604" s="84">
        <v>0.49861111111111112</v>
      </c>
      <c r="W2604" s="85">
        <v>0.64236111111111105</v>
      </c>
      <c r="X2604" s="78">
        <f t="shared" si="192"/>
        <v>0.14374999999999993</v>
      </c>
    </row>
    <row r="2605" spans="1:24" x14ac:dyDescent="0.3">
      <c r="A2605" s="47" t="s">
        <v>3193</v>
      </c>
      <c r="B2605" s="68" t="s">
        <v>16129</v>
      </c>
      <c r="C2605" s="2" t="s">
        <v>1</v>
      </c>
      <c r="D2605" s="2">
        <v>11.25</v>
      </c>
      <c r="E2605" s="6">
        <v>40033</v>
      </c>
      <c r="F2605" s="7">
        <v>44151.519375000003</v>
      </c>
      <c r="G2605" s="69" t="s">
        <v>4</v>
      </c>
      <c r="H2605" s="68">
        <v>1111</v>
      </c>
      <c r="I2605" s="93">
        <f t="shared" si="189"/>
        <v>11.11</v>
      </c>
      <c r="J2605" s="93">
        <v>2.9780000000000002</v>
      </c>
      <c r="K2605" s="69">
        <v>100</v>
      </c>
      <c r="L2605" s="68">
        <v>144</v>
      </c>
      <c r="M2605" s="93">
        <f t="shared" si="190"/>
        <v>1.44</v>
      </c>
      <c r="N2605" s="93">
        <v>1.234</v>
      </c>
      <c r="O2605" s="69">
        <v>100</v>
      </c>
      <c r="P2605" s="191">
        <f t="shared" si="191"/>
        <v>7.7152777777777777</v>
      </c>
      <c r="Q2605" s="77" t="s">
        <v>716</v>
      </c>
      <c r="U2605" s="227" t="s">
        <v>17365</v>
      </c>
      <c r="V2605" s="84">
        <v>0.37986111111111115</v>
      </c>
      <c r="W2605" s="85">
        <v>0.52083333333333337</v>
      </c>
      <c r="X2605" s="78">
        <f t="shared" si="192"/>
        <v>0.14097222222222222</v>
      </c>
    </row>
    <row r="2606" spans="1:24" x14ac:dyDescent="0.3">
      <c r="A2606" s="47" t="s">
        <v>14771</v>
      </c>
      <c r="B2606" s="68" t="s">
        <v>16142</v>
      </c>
      <c r="C2606" s="2" t="s">
        <v>6</v>
      </c>
      <c r="D2606" s="2">
        <v>16</v>
      </c>
      <c r="E2606" s="6">
        <v>38176</v>
      </c>
      <c r="F2606" s="7">
        <v>44151.635416666664</v>
      </c>
      <c r="G2606" s="69" t="s">
        <v>4</v>
      </c>
      <c r="H2606" s="68">
        <v>537</v>
      </c>
      <c r="I2606" s="93">
        <f t="shared" si="189"/>
        <v>5.4242424242424239</v>
      </c>
      <c r="J2606" s="93">
        <v>2.3079999999999998</v>
      </c>
      <c r="K2606" s="69">
        <v>99</v>
      </c>
      <c r="L2606" s="68">
        <v>287</v>
      </c>
      <c r="M2606" s="93">
        <f t="shared" si="190"/>
        <v>2.8989898989898988</v>
      </c>
      <c r="N2606" s="93">
        <v>1.657</v>
      </c>
      <c r="O2606" s="69">
        <v>99</v>
      </c>
      <c r="P2606" s="191">
        <f t="shared" si="191"/>
        <v>1.8710801393728222</v>
      </c>
      <c r="Q2606" s="77" t="s">
        <v>716</v>
      </c>
      <c r="U2606" s="227" t="s">
        <v>17365</v>
      </c>
      <c r="V2606" s="84">
        <v>0.47569444444444442</v>
      </c>
      <c r="W2606" s="85">
        <v>0.64583333333333337</v>
      </c>
      <c r="X2606" s="78">
        <f t="shared" si="192"/>
        <v>0.17013888888888895</v>
      </c>
    </row>
    <row r="2607" spans="1:24" x14ac:dyDescent="0.3">
      <c r="A2607" s="47" t="s">
        <v>14773</v>
      </c>
      <c r="B2607" s="68" t="s">
        <v>16146</v>
      </c>
      <c r="C2607" s="2" t="s">
        <v>6</v>
      </c>
      <c r="D2607" s="2">
        <v>66</v>
      </c>
      <c r="E2607" s="6">
        <v>19820</v>
      </c>
      <c r="F2607" s="7">
        <v>44151.674745370372</v>
      </c>
      <c r="G2607" s="69" t="s">
        <v>4</v>
      </c>
      <c r="H2607" s="68">
        <v>1120</v>
      </c>
      <c r="I2607" s="93">
        <f t="shared" si="189"/>
        <v>11.2</v>
      </c>
      <c r="J2607" s="93">
        <v>3.548</v>
      </c>
      <c r="K2607" s="69">
        <v>100</v>
      </c>
      <c r="L2607" s="68">
        <v>427</v>
      </c>
      <c r="M2607" s="93">
        <f t="shared" si="190"/>
        <v>4.2699999999999996</v>
      </c>
      <c r="N2607" s="93">
        <v>2.1869999999999998</v>
      </c>
      <c r="O2607" s="69">
        <v>100</v>
      </c>
      <c r="P2607" s="191">
        <f t="shared" si="191"/>
        <v>2.6229508196721314</v>
      </c>
      <c r="Q2607" s="77" t="s">
        <v>716</v>
      </c>
      <c r="U2607" s="227" t="s">
        <v>17365</v>
      </c>
      <c r="V2607" s="84">
        <v>0.49791666666666662</v>
      </c>
      <c r="W2607" s="85">
        <v>0.68055555555555547</v>
      </c>
      <c r="X2607" s="78">
        <f t="shared" si="192"/>
        <v>0.18263888888888885</v>
      </c>
    </row>
    <row r="2608" spans="1:24" x14ac:dyDescent="0.3">
      <c r="A2608" s="47" t="s">
        <v>14774</v>
      </c>
      <c r="B2608" s="68" t="s">
        <v>16149</v>
      </c>
      <c r="C2608" s="2" t="s">
        <v>6</v>
      </c>
      <c r="D2608" s="2">
        <v>60</v>
      </c>
      <c r="E2608" s="6">
        <v>22204</v>
      </c>
      <c r="F2608" s="7">
        <v>44152.550787037035</v>
      </c>
      <c r="G2608" s="69" t="s">
        <v>4</v>
      </c>
      <c r="H2608" s="68">
        <v>717</v>
      </c>
      <c r="I2608" s="93">
        <f t="shared" si="189"/>
        <v>7.2424242424242422</v>
      </c>
      <c r="J2608" s="93">
        <v>2.726</v>
      </c>
      <c r="K2608" s="69">
        <v>99</v>
      </c>
      <c r="L2608" s="68">
        <v>311</v>
      </c>
      <c r="M2608" s="93">
        <f t="shared" si="190"/>
        <v>3.1414141414141414</v>
      </c>
      <c r="N2608" s="93">
        <v>1.498</v>
      </c>
      <c r="O2608" s="69">
        <v>99</v>
      </c>
      <c r="P2608" s="191">
        <f t="shared" si="191"/>
        <v>2.305466237942122</v>
      </c>
      <c r="Q2608" s="77" t="s">
        <v>716</v>
      </c>
      <c r="U2608" s="231" t="s">
        <v>17365</v>
      </c>
      <c r="V2608" s="84">
        <v>0.39305555555555555</v>
      </c>
      <c r="W2608" s="85">
        <v>0.55208333333333337</v>
      </c>
      <c r="X2608" s="78">
        <f t="shared" si="192"/>
        <v>0.15902777777777782</v>
      </c>
    </row>
    <row r="2609" spans="1:24" x14ac:dyDescent="0.3">
      <c r="A2609" s="47" t="s">
        <v>14775</v>
      </c>
      <c r="B2609" s="68" t="s">
        <v>16154</v>
      </c>
      <c r="C2609" s="2" t="s">
        <v>6</v>
      </c>
      <c r="D2609" s="2">
        <v>30</v>
      </c>
      <c r="E2609" s="6">
        <v>33156</v>
      </c>
      <c r="F2609" s="7">
        <v>44152.637743055559</v>
      </c>
      <c r="G2609" s="69" t="s">
        <v>4</v>
      </c>
      <c r="H2609" s="68">
        <v>622</v>
      </c>
      <c r="I2609" s="93">
        <f t="shared" si="189"/>
        <v>6.22</v>
      </c>
      <c r="J2609" s="93">
        <v>2.448</v>
      </c>
      <c r="K2609" s="69">
        <v>100</v>
      </c>
      <c r="L2609" s="68">
        <v>316</v>
      </c>
      <c r="M2609" s="93">
        <f t="shared" si="190"/>
        <v>3.16</v>
      </c>
      <c r="N2609" s="93">
        <v>1.68</v>
      </c>
      <c r="O2609" s="69">
        <v>100</v>
      </c>
      <c r="P2609" s="191">
        <f t="shared" si="191"/>
        <v>1.9683544303797467</v>
      </c>
      <c r="Q2609" s="77" t="s">
        <v>716</v>
      </c>
      <c r="U2609" s="227" t="s">
        <v>17365</v>
      </c>
      <c r="V2609" s="84">
        <v>0.4680555555555555</v>
      </c>
      <c r="W2609" s="85">
        <v>0.63888888888888895</v>
      </c>
      <c r="X2609" s="78">
        <f t="shared" si="192"/>
        <v>0.17083333333333345</v>
      </c>
    </row>
    <row r="2610" spans="1:24" x14ac:dyDescent="0.3">
      <c r="A2610" s="47" t="s">
        <v>14777</v>
      </c>
      <c r="B2610" s="68" t="s">
        <v>16168</v>
      </c>
      <c r="C2610" s="2" t="s">
        <v>6</v>
      </c>
      <c r="D2610" s="2">
        <v>69</v>
      </c>
      <c r="E2610" s="6">
        <v>18692</v>
      </c>
      <c r="F2610" s="7">
        <v>44154.42386574074</v>
      </c>
      <c r="G2610" s="69" t="s">
        <v>4</v>
      </c>
      <c r="H2610" s="68">
        <v>1444</v>
      </c>
      <c r="I2610" s="93">
        <f t="shared" si="189"/>
        <v>14.585858585858587</v>
      </c>
      <c r="J2610" s="93">
        <v>4.6180000000000003</v>
      </c>
      <c r="K2610" s="69">
        <v>99</v>
      </c>
      <c r="L2610" s="68">
        <v>730</v>
      </c>
      <c r="M2610" s="93">
        <f t="shared" si="190"/>
        <v>7.3737373737373737</v>
      </c>
      <c r="N2610" s="93">
        <v>2.5009999999999999</v>
      </c>
      <c r="O2610" s="69">
        <v>99</v>
      </c>
      <c r="P2610" s="191">
        <f t="shared" si="191"/>
        <v>1.978082191780822</v>
      </c>
      <c r="Q2610" s="77" t="s">
        <v>716</v>
      </c>
      <c r="U2610" s="227" t="s">
        <v>17365</v>
      </c>
      <c r="V2610" s="84">
        <v>0.37222222222222223</v>
      </c>
      <c r="W2610" s="85">
        <v>0.52083333333333337</v>
      </c>
      <c r="X2610" s="78">
        <f t="shared" si="192"/>
        <v>0.14861111111111114</v>
      </c>
    </row>
    <row r="2611" spans="1:24" x14ac:dyDescent="0.3">
      <c r="A2611" s="47" t="s">
        <v>3159</v>
      </c>
      <c r="B2611" s="68" t="s">
        <v>642</v>
      </c>
      <c r="C2611" s="2" t="s">
        <v>6</v>
      </c>
      <c r="D2611" s="2">
        <v>81</v>
      </c>
      <c r="E2611" s="6">
        <v>14550</v>
      </c>
      <c r="F2611" s="7">
        <v>44154.584548611114</v>
      </c>
      <c r="G2611" s="69" t="s">
        <v>4</v>
      </c>
      <c r="H2611" s="68">
        <v>1665</v>
      </c>
      <c r="I2611" s="93">
        <f t="shared" si="189"/>
        <v>16.818181818181817</v>
      </c>
      <c r="J2611" s="93">
        <v>3.8159999999999998</v>
      </c>
      <c r="K2611" s="69">
        <v>99</v>
      </c>
      <c r="L2611" s="68">
        <v>703</v>
      </c>
      <c r="M2611" s="93">
        <f t="shared" si="190"/>
        <v>7.1010101010101012</v>
      </c>
      <c r="N2611" s="93">
        <v>2.9740000000000002</v>
      </c>
      <c r="O2611" s="69">
        <v>99</v>
      </c>
      <c r="P2611" s="191">
        <f t="shared" si="191"/>
        <v>2.3684210526315788</v>
      </c>
      <c r="Q2611" s="77" t="s">
        <v>716</v>
      </c>
      <c r="U2611" s="231" t="s">
        <v>17365</v>
      </c>
      <c r="V2611" s="84">
        <v>0.41805555555555557</v>
      </c>
      <c r="W2611" s="85">
        <v>0.58333333333333337</v>
      </c>
      <c r="X2611" s="78">
        <f t="shared" si="192"/>
        <v>0.1652777777777778</v>
      </c>
    </row>
    <row r="2612" spans="1:24" x14ac:dyDescent="0.3">
      <c r="A2612" s="47" t="s">
        <v>4033</v>
      </c>
      <c r="B2612" s="68" t="s">
        <v>16172</v>
      </c>
      <c r="C2612" s="2" t="s">
        <v>1</v>
      </c>
      <c r="D2612" s="2">
        <v>52</v>
      </c>
      <c r="E2612" s="6">
        <v>25039</v>
      </c>
      <c r="F2612" s="7">
        <v>44154.596203703702</v>
      </c>
      <c r="G2612" s="69" t="s">
        <v>4</v>
      </c>
      <c r="H2612" s="68">
        <v>969</v>
      </c>
      <c r="I2612" s="93">
        <f t="shared" si="189"/>
        <v>9.7878787878787872</v>
      </c>
      <c r="J2612" s="93">
        <v>3.202</v>
      </c>
      <c r="K2612" s="69">
        <v>99</v>
      </c>
      <c r="L2612" s="68">
        <v>173</v>
      </c>
      <c r="M2612" s="93">
        <f t="shared" si="190"/>
        <v>1.7474747474747474</v>
      </c>
      <c r="N2612" s="93">
        <v>1.137</v>
      </c>
      <c r="O2612" s="69">
        <v>99</v>
      </c>
      <c r="P2612" s="191">
        <f t="shared" si="191"/>
        <v>5.601156069364162</v>
      </c>
      <c r="Q2612" s="77" t="s">
        <v>716</v>
      </c>
      <c r="U2612" s="227" t="s">
        <v>17365</v>
      </c>
      <c r="V2612" s="84">
        <v>0.41111111111111115</v>
      </c>
      <c r="W2612" s="85">
        <v>0.59722222222222221</v>
      </c>
      <c r="X2612" s="78">
        <f t="shared" si="192"/>
        <v>0.18611111111111106</v>
      </c>
    </row>
    <row r="2613" spans="1:24" x14ac:dyDescent="0.3">
      <c r="A2613" s="47" t="s">
        <v>14779</v>
      </c>
      <c r="B2613" s="68" t="s">
        <v>16174</v>
      </c>
      <c r="C2613" s="2" t="s">
        <v>6</v>
      </c>
      <c r="D2613" s="2">
        <v>81</v>
      </c>
      <c r="E2613" s="6">
        <v>14259</v>
      </c>
      <c r="F2613" s="7">
        <v>44154.654976851853</v>
      </c>
      <c r="G2613" s="69" t="s">
        <v>4</v>
      </c>
      <c r="H2613" s="68">
        <v>815</v>
      </c>
      <c r="I2613" s="93">
        <f t="shared" si="189"/>
        <v>8.2323232323232318</v>
      </c>
      <c r="J2613" s="93">
        <v>3.1030000000000002</v>
      </c>
      <c r="K2613" s="69">
        <v>99</v>
      </c>
      <c r="L2613" s="68">
        <v>296</v>
      </c>
      <c r="M2613" s="93">
        <f t="shared" si="190"/>
        <v>2.9898989898989901</v>
      </c>
      <c r="N2613" s="93">
        <v>1.8979999999999999</v>
      </c>
      <c r="O2613" s="69">
        <v>99</v>
      </c>
      <c r="P2613" s="191">
        <f t="shared" si="191"/>
        <v>2.7533783783783781</v>
      </c>
      <c r="Q2613" s="77" t="s">
        <v>716</v>
      </c>
      <c r="U2613" s="227" t="s">
        <v>17365</v>
      </c>
      <c r="V2613" s="84">
        <v>0.51250000000000007</v>
      </c>
      <c r="W2613" s="85">
        <v>0.65625</v>
      </c>
      <c r="X2613" s="78">
        <f t="shared" si="192"/>
        <v>0.14374999999999993</v>
      </c>
    </row>
    <row r="2614" spans="1:24" x14ac:dyDescent="0.3">
      <c r="A2614" s="47" t="s">
        <v>14780</v>
      </c>
      <c r="B2614" s="68" t="s">
        <v>16177</v>
      </c>
      <c r="C2614" s="2" t="s">
        <v>6</v>
      </c>
      <c r="D2614" s="2">
        <v>51</v>
      </c>
      <c r="E2614" s="6">
        <v>25345</v>
      </c>
      <c r="F2614" s="7">
        <v>44155.543449074074</v>
      </c>
      <c r="G2614" s="69" t="s">
        <v>4</v>
      </c>
      <c r="H2614" s="68">
        <v>578</v>
      </c>
      <c r="I2614" s="93">
        <f t="shared" si="189"/>
        <v>5.78</v>
      </c>
      <c r="J2614" s="93">
        <v>2.3159999999999998</v>
      </c>
      <c r="K2614" s="69">
        <v>100</v>
      </c>
      <c r="L2614" s="68">
        <v>263</v>
      </c>
      <c r="M2614" s="93">
        <f t="shared" si="190"/>
        <v>2.63</v>
      </c>
      <c r="N2614" s="93">
        <v>1.5089999999999999</v>
      </c>
      <c r="O2614" s="69">
        <v>100</v>
      </c>
      <c r="P2614" s="191">
        <f t="shared" si="191"/>
        <v>2.1977186311787076</v>
      </c>
      <c r="Q2614" s="77" t="s">
        <v>716</v>
      </c>
      <c r="U2614" s="227" t="s">
        <v>17365</v>
      </c>
      <c r="V2614" s="84">
        <v>0.3888888888888889</v>
      </c>
      <c r="W2614" s="85">
        <v>0.54861111111111105</v>
      </c>
      <c r="X2614" s="78">
        <f t="shared" si="192"/>
        <v>0.15972222222222215</v>
      </c>
    </row>
    <row r="2615" spans="1:24" x14ac:dyDescent="0.3">
      <c r="A2615" s="47" t="s">
        <v>14781</v>
      </c>
      <c r="B2615" s="68" t="s">
        <v>16186</v>
      </c>
      <c r="C2615" s="2" t="s">
        <v>6</v>
      </c>
      <c r="D2615" s="2">
        <v>56</v>
      </c>
      <c r="E2615" s="6">
        <v>23500</v>
      </c>
      <c r="F2615" s="7">
        <v>44158.53701388889</v>
      </c>
      <c r="G2615" s="69" t="s">
        <v>4</v>
      </c>
      <c r="H2615" s="68">
        <v>1194</v>
      </c>
      <c r="I2615" s="93">
        <f t="shared" si="189"/>
        <v>11.94</v>
      </c>
      <c r="J2615" s="93">
        <v>3.452</v>
      </c>
      <c r="K2615" s="69">
        <v>100</v>
      </c>
      <c r="L2615" s="68">
        <v>216</v>
      </c>
      <c r="M2615" s="93">
        <f t="shared" si="190"/>
        <v>2.16</v>
      </c>
      <c r="N2615" s="93">
        <v>1.716</v>
      </c>
      <c r="O2615" s="69">
        <v>100</v>
      </c>
      <c r="P2615" s="191">
        <f t="shared" si="191"/>
        <v>5.5277777777777768</v>
      </c>
      <c r="Q2615" s="77" t="s">
        <v>716</v>
      </c>
      <c r="U2615" s="227" t="s">
        <v>17361</v>
      </c>
      <c r="V2615" s="84">
        <v>0.3923611111111111</v>
      </c>
      <c r="W2615" s="85">
        <v>0.53819444444444442</v>
      </c>
      <c r="X2615" s="78">
        <f t="shared" si="192"/>
        <v>0.14583333333333331</v>
      </c>
    </row>
    <row r="2616" spans="1:24" x14ac:dyDescent="0.3">
      <c r="A2616" s="47" t="s">
        <v>14782</v>
      </c>
      <c r="B2616" s="68" t="s">
        <v>4844</v>
      </c>
      <c r="C2616" s="2" t="s">
        <v>6</v>
      </c>
      <c r="D2616" s="2">
        <v>54</v>
      </c>
      <c r="E2616" s="6">
        <v>24400</v>
      </c>
      <c r="F2616" s="7">
        <v>44158.566921296297</v>
      </c>
      <c r="G2616" s="69" t="s">
        <v>4</v>
      </c>
      <c r="H2616" s="68">
        <v>1157</v>
      </c>
      <c r="I2616" s="93">
        <f t="shared" si="189"/>
        <v>11.686868686868687</v>
      </c>
      <c r="J2616" s="93">
        <v>3.3279999999999998</v>
      </c>
      <c r="K2616" s="69">
        <v>99</v>
      </c>
      <c r="L2616" s="68">
        <v>379</v>
      </c>
      <c r="M2616" s="93">
        <f t="shared" si="190"/>
        <v>3.8282828282828283</v>
      </c>
      <c r="N2616" s="93">
        <v>2.157</v>
      </c>
      <c r="O2616" s="69">
        <v>99</v>
      </c>
      <c r="P2616" s="191">
        <f t="shared" si="191"/>
        <v>3.0527704485488125</v>
      </c>
      <c r="Q2616" s="77" t="s">
        <v>716</v>
      </c>
      <c r="U2616" s="231" t="s">
        <v>17351</v>
      </c>
      <c r="V2616" s="84">
        <v>0.42083333333333334</v>
      </c>
      <c r="W2616" s="85">
        <v>0.56944444444444442</v>
      </c>
      <c r="X2616" s="78">
        <f t="shared" si="192"/>
        <v>0.14861111111111108</v>
      </c>
    </row>
    <row r="2617" spans="1:24" x14ac:dyDescent="0.3">
      <c r="A2617" s="47" t="s">
        <v>14783</v>
      </c>
      <c r="B2617" s="68" t="s">
        <v>7956</v>
      </c>
      <c r="C2617" s="2" t="s">
        <v>6</v>
      </c>
      <c r="D2617" s="2">
        <v>60</v>
      </c>
      <c r="E2617" s="6">
        <v>21909</v>
      </c>
      <c r="F2617" s="7">
        <v>44158.59170138889</v>
      </c>
      <c r="G2617" s="69" t="s">
        <v>4</v>
      </c>
      <c r="H2617" s="68">
        <v>1662</v>
      </c>
      <c r="I2617" s="93">
        <f t="shared" si="189"/>
        <v>16.787878787878789</v>
      </c>
      <c r="J2617" s="93">
        <v>4.452</v>
      </c>
      <c r="K2617" s="69">
        <v>99</v>
      </c>
      <c r="L2617" s="68">
        <v>575</v>
      </c>
      <c r="M2617" s="93">
        <f t="shared" si="190"/>
        <v>5.808080808080808</v>
      </c>
      <c r="N2617" s="93">
        <v>2.4980000000000002</v>
      </c>
      <c r="O2617" s="69">
        <v>99</v>
      </c>
      <c r="P2617" s="191">
        <f t="shared" si="191"/>
        <v>2.890434782608696</v>
      </c>
      <c r="Q2617" s="77" t="s">
        <v>716</v>
      </c>
      <c r="U2617" s="227" t="s">
        <v>17361</v>
      </c>
      <c r="V2617" s="84">
        <v>0.45694444444444443</v>
      </c>
      <c r="W2617" s="85">
        <v>0.59375</v>
      </c>
      <c r="X2617" s="78">
        <f t="shared" si="192"/>
        <v>0.13680555555555557</v>
      </c>
    </row>
    <row r="2618" spans="1:24" x14ac:dyDescent="0.3">
      <c r="A2618" s="47" t="s">
        <v>14784</v>
      </c>
      <c r="B2618" s="68" t="s">
        <v>12740</v>
      </c>
      <c r="C2618" s="2" t="s">
        <v>6</v>
      </c>
      <c r="D2618" s="2">
        <v>56</v>
      </c>
      <c r="E2618" s="6">
        <v>23389</v>
      </c>
      <c r="F2618" s="7">
        <v>44159.594351851854</v>
      </c>
      <c r="G2618" s="69" t="s">
        <v>4</v>
      </c>
      <c r="H2618" s="68">
        <v>1424</v>
      </c>
      <c r="I2618" s="93">
        <f t="shared" si="189"/>
        <v>14.24</v>
      </c>
      <c r="J2618" s="93">
        <v>3.9750000000000001</v>
      </c>
      <c r="K2618" s="69">
        <v>100</v>
      </c>
      <c r="L2618" s="68">
        <v>520</v>
      </c>
      <c r="M2618" s="93">
        <f t="shared" si="190"/>
        <v>5.2</v>
      </c>
      <c r="N2618" s="93">
        <v>2.2469999999999999</v>
      </c>
      <c r="O2618" s="69">
        <v>100</v>
      </c>
      <c r="P2618" s="191">
        <f t="shared" si="191"/>
        <v>2.7384615384615385</v>
      </c>
      <c r="Q2618" s="77" t="s">
        <v>716</v>
      </c>
      <c r="U2618" s="227" t="s">
        <v>17361</v>
      </c>
      <c r="V2618" s="84">
        <v>0.42430555555555555</v>
      </c>
      <c r="W2618" s="85">
        <v>0.59722222222222221</v>
      </c>
      <c r="X2618" s="78">
        <f t="shared" si="192"/>
        <v>0.17291666666666666</v>
      </c>
    </row>
    <row r="2619" spans="1:24" x14ac:dyDescent="0.3">
      <c r="A2619" s="47" t="s">
        <v>14785</v>
      </c>
      <c r="B2619" s="68" t="s">
        <v>16198</v>
      </c>
      <c r="C2619" s="2" t="s">
        <v>1</v>
      </c>
      <c r="D2619" s="2">
        <v>46</v>
      </c>
      <c r="E2619" s="6">
        <v>27108</v>
      </c>
      <c r="F2619" s="7">
        <v>44159.650543981479</v>
      </c>
      <c r="G2619" s="69" t="s">
        <v>4</v>
      </c>
      <c r="H2619" s="68">
        <v>1194</v>
      </c>
      <c r="I2619" s="93">
        <f t="shared" ref="I2619:I2682" si="193">H2619/K2619</f>
        <v>11.94</v>
      </c>
      <c r="J2619" s="93">
        <v>3.8969999999999998</v>
      </c>
      <c r="K2619" s="69">
        <v>100</v>
      </c>
      <c r="L2619" s="68">
        <v>316</v>
      </c>
      <c r="M2619" s="93">
        <f t="shared" ref="M2619:M2682" si="194">L2619/O2619</f>
        <v>3.16</v>
      </c>
      <c r="N2619" s="93">
        <v>1.619</v>
      </c>
      <c r="O2619" s="69">
        <v>100</v>
      </c>
      <c r="P2619" s="191">
        <f t="shared" ref="P2619:P2682" si="195">I2619/M2619</f>
        <v>3.7784810126582276</v>
      </c>
      <c r="Q2619" s="77" t="s">
        <v>716</v>
      </c>
      <c r="U2619" s="227" t="s">
        <v>17361</v>
      </c>
      <c r="V2619" s="84">
        <v>0.49652777777777773</v>
      </c>
      <c r="W2619" s="85">
        <v>0.65277777777777779</v>
      </c>
      <c r="X2619" s="78">
        <f t="shared" ref="X2619:X2682" si="196">W2619-V2619</f>
        <v>0.15625000000000006</v>
      </c>
    </row>
    <row r="2620" spans="1:24" x14ac:dyDescent="0.3">
      <c r="A2620" s="47" t="s">
        <v>14786</v>
      </c>
      <c r="B2620" s="68" t="s">
        <v>16206</v>
      </c>
      <c r="C2620" s="2" t="s">
        <v>1</v>
      </c>
      <c r="D2620" s="2">
        <v>77</v>
      </c>
      <c r="E2620" s="6">
        <v>15801</v>
      </c>
      <c r="F2620" s="7">
        <v>44160.581087962964</v>
      </c>
      <c r="G2620" s="69" t="s">
        <v>4</v>
      </c>
      <c r="H2620" s="68">
        <v>1802</v>
      </c>
      <c r="I2620" s="93">
        <f t="shared" si="193"/>
        <v>18.02</v>
      </c>
      <c r="J2620" s="93">
        <v>4.3250000000000002</v>
      </c>
      <c r="K2620" s="69">
        <v>100</v>
      </c>
      <c r="L2620" s="68">
        <v>558</v>
      </c>
      <c r="M2620" s="93">
        <f t="shared" si="194"/>
        <v>5.58</v>
      </c>
      <c r="N2620" s="93">
        <v>2.262</v>
      </c>
      <c r="O2620" s="69">
        <v>100</v>
      </c>
      <c r="P2620" s="191">
        <f t="shared" si="195"/>
        <v>3.2293906810035842</v>
      </c>
      <c r="Q2620" s="77" t="s">
        <v>716</v>
      </c>
      <c r="U2620" s="227" t="s">
        <v>17361</v>
      </c>
      <c r="V2620" s="84">
        <v>0.41319444444444442</v>
      </c>
      <c r="W2620" s="85">
        <v>0.58333333333333337</v>
      </c>
      <c r="X2620" s="78">
        <f t="shared" si="196"/>
        <v>0.17013888888888895</v>
      </c>
    </row>
    <row r="2621" spans="1:24" x14ac:dyDescent="0.3">
      <c r="A2621" s="47" t="s">
        <v>14787</v>
      </c>
      <c r="B2621" s="68" t="s">
        <v>975</v>
      </c>
      <c r="C2621" s="2" t="s">
        <v>6</v>
      </c>
      <c r="D2621" s="2">
        <v>79</v>
      </c>
      <c r="E2621" s="6">
        <v>15107</v>
      </c>
      <c r="F2621" s="7">
        <v>44161.577233796299</v>
      </c>
      <c r="G2621" s="69" t="s">
        <v>4</v>
      </c>
      <c r="H2621" s="68">
        <v>1140</v>
      </c>
      <c r="I2621" s="93">
        <f t="shared" si="193"/>
        <v>11.515151515151516</v>
      </c>
      <c r="J2621" s="93">
        <v>3.8210000000000002</v>
      </c>
      <c r="K2621" s="69">
        <v>99</v>
      </c>
      <c r="L2621" s="68">
        <v>684</v>
      </c>
      <c r="M2621" s="93">
        <f t="shared" si="194"/>
        <v>6.9090909090909092</v>
      </c>
      <c r="N2621" s="93">
        <v>2.6269999999999998</v>
      </c>
      <c r="O2621" s="69">
        <v>99</v>
      </c>
      <c r="P2621" s="191">
        <f t="shared" si="195"/>
        <v>1.6666666666666667</v>
      </c>
      <c r="Q2621" s="77" t="s">
        <v>716</v>
      </c>
      <c r="U2621" s="227" t="s">
        <v>17361</v>
      </c>
      <c r="V2621" s="84">
        <v>0.43194444444444446</v>
      </c>
      <c r="W2621" s="85">
        <v>0.57986111111111105</v>
      </c>
      <c r="X2621" s="78">
        <f t="shared" si="196"/>
        <v>0.14791666666666659</v>
      </c>
    </row>
    <row r="2622" spans="1:24" x14ac:dyDescent="0.3">
      <c r="A2622" s="47" t="s">
        <v>3392</v>
      </c>
      <c r="B2622" s="68" t="s">
        <v>16217</v>
      </c>
      <c r="C2622" s="2" t="s">
        <v>6</v>
      </c>
      <c r="D2622" s="2">
        <v>36</v>
      </c>
      <c r="E2622" s="6">
        <v>30966</v>
      </c>
      <c r="F2622" s="7">
        <v>44161.635266203702</v>
      </c>
      <c r="G2622" s="69" t="s">
        <v>4</v>
      </c>
      <c r="H2622" s="68">
        <v>836</v>
      </c>
      <c r="I2622" s="93">
        <f t="shared" si="193"/>
        <v>8.4444444444444446</v>
      </c>
      <c r="J2622" s="93">
        <v>2.7410000000000001</v>
      </c>
      <c r="K2622" s="69">
        <v>99</v>
      </c>
      <c r="L2622" s="68">
        <v>241</v>
      </c>
      <c r="M2622" s="93">
        <f t="shared" si="194"/>
        <v>2.4343434343434343</v>
      </c>
      <c r="N2622" s="93">
        <v>1.679</v>
      </c>
      <c r="O2622" s="69">
        <v>99</v>
      </c>
      <c r="P2622" s="191">
        <f t="shared" si="195"/>
        <v>3.4688796680497926</v>
      </c>
      <c r="Q2622" s="77" t="s">
        <v>716</v>
      </c>
      <c r="U2622" s="231" t="s">
        <v>17361</v>
      </c>
      <c r="V2622" s="84">
        <v>0.44513888888888892</v>
      </c>
      <c r="W2622" s="85">
        <v>0.63541666666666663</v>
      </c>
      <c r="X2622" s="78">
        <f t="shared" si="196"/>
        <v>0.19027777777777771</v>
      </c>
    </row>
    <row r="2623" spans="1:24" x14ac:dyDescent="0.3">
      <c r="A2623" s="47" t="s">
        <v>14788</v>
      </c>
      <c r="B2623" s="68" t="s">
        <v>16219</v>
      </c>
      <c r="C2623" s="2" t="s">
        <v>6</v>
      </c>
      <c r="D2623" s="2">
        <v>69</v>
      </c>
      <c r="E2623" s="6">
        <v>18604</v>
      </c>
      <c r="F2623" s="7">
        <v>44161.649074074077</v>
      </c>
      <c r="G2623" s="69" t="s">
        <v>4</v>
      </c>
      <c r="H2623" s="68">
        <v>1227</v>
      </c>
      <c r="I2623" s="93">
        <f t="shared" si="193"/>
        <v>12.393939393939394</v>
      </c>
      <c r="J2623" s="93">
        <v>3.6720000000000002</v>
      </c>
      <c r="K2623" s="69">
        <v>99</v>
      </c>
      <c r="L2623" s="68">
        <v>420</v>
      </c>
      <c r="M2623" s="93">
        <f t="shared" si="194"/>
        <v>4.2424242424242422</v>
      </c>
      <c r="N2623" s="93">
        <v>1.863</v>
      </c>
      <c r="O2623" s="69">
        <v>99</v>
      </c>
      <c r="P2623" s="191">
        <f t="shared" si="195"/>
        <v>2.9214285714285717</v>
      </c>
      <c r="Q2623" s="77" t="s">
        <v>716</v>
      </c>
      <c r="U2623" s="231" t="s">
        <v>17361</v>
      </c>
      <c r="V2623" s="84">
        <v>0.50624999999999998</v>
      </c>
      <c r="W2623" s="85">
        <v>0.64930555555555558</v>
      </c>
      <c r="X2623" s="78">
        <f t="shared" si="196"/>
        <v>0.1430555555555556</v>
      </c>
    </row>
    <row r="2624" spans="1:24" x14ac:dyDescent="0.3">
      <c r="A2624" s="47" t="s">
        <v>14789</v>
      </c>
      <c r="B2624" s="68" t="s">
        <v>15191</v>
      </c>
      <c r="C2624" s="2" t="s">
        <v>6</v>
      </c>
      <c r="D2624" s="2">
        <v>22</v>
      </c>
      <c r="E2624" s="6">
        <v>36087</v>
      </c>
      <c r="F2624" s="7">
        <v>44162.404224537036</v>
      </c>
      <c r="G2624" s="69" t="s">
        <v>71</v>
      </c>
      <c r="H2624" s="68">
        <v>729</v>
      </c>
      <c r="I2624" s="93">
        <f t="shared" si="193"/>
        <v>7.3636363636363633</v>
      </c>
      <c r="J2624" s="93">
        <v>2.9569999999999999</v>
      </c>
      <c r="K2624" s="69">
        <v>99</v>
      </c>
      <c r="L2624" s="68">
        <v>252</v>
      </c>
      <c r="M2624" s="93">
        <f t="shared" si="194"/>
        <v>2.5454545454545454</v>
      </c>
      <c r="N2624" s="93">
        <v>1.534</v>
      </c>
      <c r="O2624" s="69">
        <v>99</v>
      </c>
      <c r="P2624" s="191">
        <f t="shared" si="195"/>
        <v>2.8928571428571428</v>
      </c>
      <c r="Q2624" s="77" t="s">
        <v>716</v>
      </c>
      <c r="U2624" s="227" t="s">
        <v>17361</v>
      </c>
      <c r="V2624" s="84">
        <v>0.40277777777777773</v>
      </c>
      <c r="W2624" s="85">
        <v>0.58333333333333337</v>
      </c>
      <c r="X2624" s="78">
        <f t="shared" si="196"/>
        <v>0.18055555555555564</v>
      </c>
    </row>
    <row r="2625" spans="1:24" x14ac:dyDescent="0.3">
      <c r="A2625" s="47" t="s">
        <v>14790</v>
      </c>
      <c r="B2625" s="68" t="s">
        <v>5989</v>
      </c>
      <c r="C2625" s="2" t="s">
        <v>1</v>
      </c>
      <c r="D2625" s="2">
        <v>62</v>
      </c>
      <c r="E2625" s="6">
        <v>21500</v>
      </c>
      <c r="F2625" s="7">
        <v>44162.529756944445</v>
      </c>
      <c r="G2625" s="69" t="s">
        <v>4</v>
      </c>
      <c r="H2625" s="68">
        <v>2021</v>
      </c>
      <c r="I2625" s="93">
        <f t="shared" si="193"/>
        <v>20.21</v>
      </c>
      <c r="J2625" s="93">
        <v>4.4139999999999997</v>
      </c>
      <c r="K2625" s="69">
        <v>100</v>
      </c>
      <c r="L2625" s="68">
        <v>656</v>
      </c>
      <c r="M2625" s="93">
        <f t="shared" si="194"/>
        <v>6.56</v>
      </c>
      <c r="N2625" s="93">
        <v>2.367</v>
      </c>
      <c r="O2625" s="69">
        <v>100</v>
      </c>
      <c r="P2625" s="191">
        <f t="shared" si="195"/>
        <v>3.0807926829268295</v>
      </c>
      <c r="Q2625" s="77" t="s">
        <v>716</v>
      </c>
      <c r="U2625" s="231" t="s">
        <v>17361</v>
      </c>
      <c r="V2625" s="84">
        <v>0.39027777777777778</v>
      </c>
      <c r="W2625" s="85">
        <v>0.53472222222222221</v>
      </c>
      <c r="X2625" s="78">
        <f t="shared" si="196"/>
        <v>0.14444444444444443</v>
      </c>
    </row>
    <row r="2626" spans="1:24" x14ac:dyDescent="0.3">
      <c r="A2626" s="47" t="s">
        <v>14791</v>
      </c>
      <c r="B2626" s="68" t="s">
        <v>5846</v>
      </c>
      <c r="C2626" s="2" t="s">
        <v>1</v>
      </c>
      <c r="D2626" s="2">
        <v>73</v>
      </c>
      <c r="E2626" s="6">
        <v>17241</v>
      </c>
      <c r="F2626" s="7">
        <v>44165.552141203705</v>
      </c>
      <c r="G2626" s="69" t="s">
        <v>4</v>
      </c>
      <c r="H2626" s="68">
        <v>1561</v>
      </c>
      <c r="I2626" s="93">
        <f t="shared" si="193"/>
        <v>15.767676767676768</v>
      </c>
      <c r="J2626" s="93">
        <v>4.6109999999999998</v>
      </c>
      <c r="K2626" s="69">
        <v>99</v>
      </c>
      <c r="L2626" s="68">
        <v>675</v>
      </c>
      <c r="M2626" s="93">
        <f t="shared" si="194"/>
        <v>6.8181818181818183</v>
      </c>
      <c r="N2626" s="93">
        <v>2.7309999999999999</v>
      </c>
      <c r="O2626" s="69">
        <v>99</v>
      </c>
      <c r="P2626" s="191">
        <f t="shared" si="195"/>
        <v>2.3125925925925928</v>
      </c>
      <c r="Q2626" s="77" t="s">
        <v>716</v>
      </c>
      <c r="U2626" s="231" t="s">
        <v>17361</v>
      </c>
      <c r="V2626" s="84">
        <v>0.41111111111111115</v>
      </c>
      <c r="W2626" s="85">
        <v>0.55555555555555558</v>
      </c>
      <c r="X2626" s="78">
        <f t="shared" si="196"/>
        <v>0.14444444444444443</v>
      </c>
    </row>
    <row r="2627" spans="1:24" x14ac:dyDescent="0.3">
      <c r="A2627" s="47" t="s">
        <v>14793</v>
      </c>
      <c r="B2627" s="68" t="s">
        <v>4091</v>
      </c>
      <c r="C2627" s="2" t="s">
        <v>6</v>
      </c>
      <c r="D2627" s="2">
        <v>62</v>
      </c>
      <c r="E2627" s="6">
        <v>21188</v>
      </c>
      <c r="F2627" s="7">
        <v>44165.589363425926</v>
      </c>
      <c r="G2627" s="69" t="s">
        <v>4</v>
      </c>
      <c r="H2627" s="68">
        <v>926</v>
      </c>
      <c r="I2627" s="93">
        <f t="shared" si="193"/>
        <v>9.3535353535353529</v>
      </c>
      <c r="J2627" s="93">
        <v>3.1539999999999999</v>
      </c>
      <c r="K2627" s="69">
        <v>99</v>
      </c>
      <c r="L2627" s="68">
        <v>412</v>
      </c>
      <c r="M2627" s="93">
        <f t="shared" si="194"/>
        <v>4.1616161616161618</v>
      </c>
      <c r="N2627" s="93">
        <v>2.1930000000000001</v>
      </c>
      <c r="O2627" s="69">
        <v>99</v>
      </c>
      <c r="P2627" s="191">
        <f t="shared" si="195"/>
        <v>2.2475728155339803</v>
      </c>
      <c r="Q2627" s="77" t="s">
        <v>716</v>
      </c>
      <c r="U2627" s="227" t="s">
        <v>17361</v>
      </c>
      <c r="V2627" s="84">
        <v>0.41666666666666669</v>
      </c>
      <c r="W2627" s="85">
        <v>0.59027777777777779</v>
      </c>
      <c r="X2627" s="78">
        <f t="shared" si="196"/>
        <v>0.1736111111111111</v>
      </c>
    </row>
    <row r="2628" spans="1:24" x14ac:dyDescent="0.3">
      <c r="A2628" s="47" t="s">
        <v>14795</v>
      </c>
      <c r="B2628" s="68" t="s">
        <v>16229</v>
      </c>
      <c r="C2628" s="2" t="s">
        <v>1</v>
      </c>
      <c r="D2628" s="2">
        <v>17</v>
      </c>
      <c r="E2628" s="6">
        <v>37939</v>
      </c>
      <c r="F2628" s="7">
        <v>44165.661527777775</v>
      </c>
      <c r="G2628" s="69" t="s">
        <v>4</v>
      </c>
      <c r="H2628" s="68">
        <v>881</v>
      </c>
      <c r="I2628" s="93">
        <f t="shared" si="193"/>
        <v>8.81</v>
      </c>
      <c r="J2628" s="93">
        <v>3.1230000000000002</v>
      </c>
      <c r="K2628" s="69">
        <v>100</v>
      </c>
      <c r="L2628" s="68">
        <v>287</v>
      </c>
      <c r="M2628" s="93">
        <f t="shared" si="194"/>
        <v>2.87</v>
      </c>
      <c r="N2628" s="93">
        <v>1.762</v>
      </c>
      <c r="O2628" s="69">
        <v>100</v>
      </c>
      <c r="P2628" s="191">
        <f t="shared" si="195"/>
        <v>3.0696864111498257</v>
      </c>
      <c r="Q2628" s="77" t="s">
        <v>716</v>
      </c>
      <c r="U2628" s="227" t="s">
        <v>17361</v>
      </c>
      <c r="V2628" s="84">
        <v>0.50902777777777775</v>
      </c>
      <c r="W2628" s="85">
        <v>0.65972222222222221</v>
      </c>
      <c r="X2628" s="78">
        <f t="shared" si="196"/>
        <v>0.15069444444444446</v>
      </c>
    </row>
    <row r="2629" spans="1:24" x14ac:dyDescent="0.3">
      <c r="A2629" s="47" t="s">
        <v>4293</v>
      </c>
      <c r="B2629" s="68" t="s">
        <v>16716</v>
      </c>
      <c r="C2629" s="2" t="s">
        <v>6</v>
      </c>
      <c r="D2629" s="2">
        <v>57</v>
      </c>
      <c r="E2629" s="6">
        <v>23102</v>
      </c>
      <c r="F2629" s="7">
        <v>44166.665983796294</v>
      </c>
      <c r="G2629" s="69" t="s">
        <v>4</v>
      </c>
      <c r="H2629" s="68">
        <v>634</v>
      </c>
      <c r="I2629" s="93">
        <f t="shared" si="193"/>
        <v>6.404040404040404</v>
      </c>
      <c r="J2629" s="93">
        <v>2.3029999999999999</v>
      </c>
      <c r="K2629" s="69">
        <v>99</v>
      </c>
      <c r="L2629" s="68">
        <v>319</v>
      </c>
      <c r="M2629" s="93">
        <f t="shared" si="194"/>
        <v>3.2222222222222223</v>
      </c>
      <c r="N2629" s="93">
        <v>1.7929999999999999</v>
      </c>
      <c r="O2629" s="69">
        <v>99</v>
      </c>
      <c r="P2629" s="191">
        <f t="shared" si="195"/>
        <v>1.9874608150470219</v>
      </c>
      <c r="Q2629" s="77" t="s">
        <v>716</v>
      </c>
      <c r="U2629" s="227" t="s">
        <v>17361</v>
      </c>
      <c r="V2629" s="82">
        <v>0.50486111111111109</v>
      </c>
      <c r="W2629" s="83">
        <v>0.66666666666666663</v>
      </c>
      <c r="X2629" s="86">
        <f t="shared" si="196"/>
        <v>0.16180555555555554</v>
      </c>
    </row>
    <row r="2630" spans="1:24" x14ac:dyDescent="0.3">
      <c r="A2630" s="47" t="s">
        <v>3475</v>
      </c>
      <c r="B2630" s="68" t="s">
        <v>1573</v>
      </c>
      <c r="C2630" s="2" t="s">
        <v>6</v>
      </c>
      <c r="D2630" s="2">
        <v>60</v>
      </c>
      <c r="E2630" s="6">
        <v>21968</v>
      </c>
      <c r="F2630" s="7">
        <v>44167.552546296298</v>
      </c>
      <c r="G2630" s="69" t="s">
        <v>4</v>
      </c>
      <c r="H2630" s="68">
        <v>1759</v>
      </c>
      <c r="I2630" s="93">
        <f t="shared" si="193"/>
        <v>17.767676767676768</v>
      </c>
      <c r="J2630" s="93">
        <v>4.819</v>
      </c>
      <c r="K2630" s="69">
        <v>99</v>
      </c>
      <c r="L2630" s="68">
        <v>467</v>
      </c>
      <c r="M2630" s="93">
        <f t="shared" si="194"/>
        <v>4.7171717171717171</v>
      </c>
      <c r="N2630" s="93">
        <v>2.181</v>
      </c>
      <c r="O2630" s="69">
        <v>99</v>
      </c>
      <c r="P2630" s="191">
        <f t="shared" si="195"/>
        <v>3.7665952890792291</v>
      </c>
      <c r="Q2630" s="77" t="s">
        <v>716</v>
      </c>
      <c r="U2630" s="227" t="s">
        <v>17361</v>
      </c>
      <c r="V2630" s="82">
        <v>0.38680555555555557</v>
      </c>
      <c r="W2630" s="83">
        <v>0.54166666666666663</v>
      </c>
      <c r="X2630" s="86">
        <f t="shared" si="196"/>
        <v>0.15486111111111106</v>
      </c>
    </row>
    <row r="2631" spans="1:24" x14ac:dyDescent="0.3">
      <c r="A2631" s="47" t="s">
        <v>3821</v>
      </c>
      <c r="B2631" s="68" t="s">
        <v>16726</v>
      </c>
      <c r="C2631" s="2" t="s">
        <v>6</v>
      </c>
      <c r="D2631" s="2">
        <v>66</v>
      </c>
      <c r="E2631" s="6">
        <v>19816</v>
      </c>
      <c r="F2631" s="7">
        <v>44167.677071759259</v>
      </c>
      <c r="G2631" s="69" t="s">
        <v>4</v>
      </c>
      <c r="H2631" s="68">
        <v>616</v>
      </c>
      <c r="I2631" s="93">
        <f t="shared" si="193"/>
        <v>6.16</v>
      </c>
      <c r="J2631" s="93">
        <v>2.6619999999999999</v>
      </c>
      <c r="K2631" s="69">
        <v>100</v>
      </c>
      <c r="L2631" s="68">
        <v>302</v>
      </c>
      <c r="M2631" s="93">
        <f t="shared" si="194"/>
        <v>3.02</v>
      </c>
      <c r="N2631" s="93">
        <v>1.633</v>
      </c>
      <c r="O2631" s="69">
        <v>100</v>
      </c>
      <c r="P2631" s="191">
        <f t="shared" si="195"/>
        <v>2.0397350993377485</v>
      </c>
      <c r="Q2631" s="77" t="s">
        <v>716</v>
      </c>
      <c r="U2631" s="227" t="s">
        <v>17361</v>
      </c>
      <c r="V2631" s="82">
        <v>0.47291666666666665</v>
      </c>
      <c r="W2631" s="83">
        <v>0.64583333333333337</v>
      </c>
      <c r="X2631" s="86">
        <f t="shared" si="196"/>
        <v>0.17291666666666672</v>
      </c>
    </row>
    <row r="2632" spans="1:24" x14ac:dyDescent="0.3">
      <c r="A2632" s="47" t="s">
        <v>14799</v>
      </c>
      <c r="B2632" s="68" t="s">
        <v>6391</v>
      </c>
      <c r="C2632" s="2" t="s">
        <v>1</v>
      </c>
      <c r="D2632" s="2">
        <v>63</v>
      </c>
      <c r="E2632" s="6">
        <v>21121</v>
      </c>
      <c r="F2632" s="7">
        <v>44168.531076388892</v>
      </c>
      <c r="G2632" s="69" t="s">
        <v>4</v>
      </c>
      <c r="H2632" s="68">
        <v>1589</v>
      </c>
      <c r="I2632" s="93">
        <f t="shared" si="193"/>
        <v>16.050505050505052</v>
      </c>
      <c r="J2632" s="93">
        <v>3.5379999999999998</v>
      </c>
      <c r="K2632" s="69">
        <v>99</v>
      </c>
      <c r="L2632" s="68">
        <v>444</v>
      </c>
      <c r="M2632" s="93">
        <f t="shared" si="194"/>
        <v>4.4848484848484844</v>
      </c>
      <c r="N2632" s="93">
        <v>2.0720000000000001</v>
      </c>
      <c r="O2632" s="69">
        <v>99</v>
      </c>
      <c r="P2632" s="191">
        <f t="shared" si="195"/>
        <v>3.5788288288288297</v>
      </c>
      <c r="Q2632" s="77" t="s">
        <v>716</v>
      </c>
      <c r="U2632" s="227" t="s">
        <v>17357</v>
      </c>
      <c r="V2632" s="82">
        <v>0.39583333333333331</v>
      </c>
      <c r="W2632" s="83">
        <v>0.53472222222222221</v>
      </c>
      <c r="X2632" s="86">
        <f t="shared" si="196"/>
        <v>0.1388888888888889</v>
      </c>
    </row>
    <row r="2633" spans="1:24" x14ac:dyDescent="0.3">
      <c r="A2633" s="47" t="s">
        <v>14801</v>
      </c>
      <c r="B2633" s="68" t="s">
        <v>16729</v>
      </c>
      <c r="C2633" s="2" t="s">
        <v>6</v>
      </c>
      <c r="D2633" s="2">
        <v>54</v>
      </c>
      <c r="E2633" s="6">
        <v>24102</v>
      </c>
      <c r="F2633" s="7">
        <v>44168.589525462965</v>
      </c>
      <c r="G2633" s="69" t="s">
        <v>4</v>
      </c>
      <c r="H2633" s="68">
        <v>1116</v>
      </c>
      <c r="I2633" s="93">
        <f t="shared" si="193"/>
        <v>11.272727272727273</v>
      </c>
      <c r="J2633" s="93">
        <v>3.3740000000000001</v>
      </c>
      <c r="K2633" s="69">
        <v>99</v>
      </c>
      <c r="L2633" s="68">
        <v>298</v>
      </c>
      <c r="M2633" s="93">
        <f t="shared" si="194"/>
        <v>3.0101010101010099</v>
      </c>
      <c r="N2633" s="93">
        <v>1.581</v>
      </c>
      <c r="O2633" s="69">
        <v>99</v>
      </c>
      <c r="P2633" s="191">
        <f t="shared" si="195"/>
        <v>3.7449664429530207</v>
      </c>
      <c r="Q2633" s="77" t="s">
        <v>716</v>
      </c>
      <c r="U2633" s="231" t="s">
        <v>17361</v>
      </c>
      <c r="V2633" s="82">
        <v>0.42291666666666666</v>
      </c>
      <c r="W2633" s="83">
        <v>0.59027777777777779</v>
      </c>
      <c r="X2633" s="86">
        <f t="shared" si="196"/>
        <v>0.16736111111111113</v>
      </c>
    </row>
    <row r="2634" spans="1:24" x14ac:dyDescent="0.3">
      <c r="A2634" s="47" t="s">
        <v>3407</v>
      </c>
      <c r="B2634" s="68" t="s">
        <v>4635</v>
      </c>
      <c r="C2634" s="2" t="s">
        <v>1</v>
      </c>
      <c r="D2634" s="2">
        <v>47</v>
      </c>
      <c r="E2634" s="6">
        <v>26701</v>
      </c>
      <c r="F2634" s="7">
        <v>44168.622893518521</v>
      </c>
      <c r="G2634" s="69" t="s">
        <v>4</v>
      </c>
      <c r="H2634" s="68">
        <v>1227</v>
      </c>
      <c r="I2634" s="93">
        <f t="shared" si="193"/>
        <v>12.27</v>
      </c>
      <c r="J2634" s="93">
        <v>3.53</v>
      </c>
      <c r="K2634" s="69">
        <v>100</v>
      </c>
      <c r="L2634" s="68">
        <v>352</v>
      </c>
      <c r="M2634" s="93">
        <f t="shared" si="194"/>
        <v>3.52</v>
      </c>
      <c r="N2634" s="93">
        <v>1.9770000000000001</v>
      </c>
      <c r="O2634" s="69">
        <v>100</v>
      </c>
      <c r="P2634" s="191">
        <f t="shared" si="195"/>
        <v>3.4857954545454546</v>
      </c>
      <c r="Q2634" s="77" t="s">
        <v>716</v>
      </c>
      <c r="U2634" s="227" t="s">
        <v>17357</v>
      </c>
      <c r="V2634" s="82">
        <v>0.47291666666666665</v>
      </c>
      <c r="W2634" s="83">
        <v>0.625</v>
      </c>
      <c r="X2634" s="86">
        <f t="shared" si="196"/>
        <v>0.15208333333333335</v>
      </c>
    </row>
    <row r="2635" spans="1:24" x14ac:dyDescent="0.3">
      <c r="A2635" s="47" t="s">
        <v>3313</v>
      </c>
      <c r="B2635" s="68" t="s">
        <v>16732</v>
      </c>
      <c r="C2635" s="2" t="s">
        <v>1</v>
      </c>
      <c r="D2635" s="2">
        <v>62</v>
      </c>
      <c r="E2635" s="6">
        <v>21463</v>
      </c>
      <c r="F2635" s="7">
        <v>44168.663310185184</v>
      </c>
      <c r="G2635" s="69" t="s">
        <v>4</v>
      </c>
      <c r="H2635" s="68">
        <v>2058</v>
      </c>
      <c r="I2635" s="93">
        <f t="shared" si="193"/>
        <v>20.787878787878789</v>
      </c>
      <c r="J2635" s="93">
        <v>4.8159999999999998</v>
      </c>
      <c r="K2635" s="69">
        <v>99</v>
      </c>
      <c r="L2635" s="68">
        <v>417</v>
      </c>
      <c r="M2635" s="93">
        <f t="shared" si="194"/>
        <v>4.2121212121212119</v>
      </c>
      <c r="N2635" s="93">
        <v>2.0569999999999999</v>
      </c>
      <c r="O2635" s="69">
        <v>99</v>
      </c>
      <c r="P2635" s="191">
        <f t="shared" si="195"/>
        <v>4.9352517985611515</v>
      </c>
      <c r="Q2635" s="77" t="s">
        <v>716</v>
      </c>
      <c r="U2635" s="227" t="s">
        <v>17357</v>
      </c>
      <c r="V2635" s="82">
        <v>0.51041666666666663</v>
      </c>
      <c r="W2635" s="83">
        <v>0.66666666666666663</v>
      </c>
      <c r="X2635" s="86">
        <f t="shared" si="196"/>
        <v>0.15625</v>
      </c>
    </row>
    <row r="2636" spans="1:24" x14ac:dyDescent="0.3">
      <c r="A2636" s="47" t="s">
        <v>14803</v>
      </c>
      <c r="B2636" s="68" t="s">
        <v>4895</v>
      </c>
      <c r="C2636" s="2" t="s">
        <v>1</v>
      </c>
      <c r="D2636" s="2">
        <v>51</v>
      </c>
      <c r="E2636" s="6">
        <v>25191</v>
      </c>
      <c r="F2636" s="7">
        <v>44172.540196759262</v>
      </c>
      <c r="G2636" s="69" t="s">
        <v>4</v>
      </c>
      <c r="H2636" s="68">
        <v>1433</v>
      </c>
      <c r="I2636" s="93">
        <f t="shared" si="193"/>
        <v>14.474747474747474</v>
      </c>
      <c r="J2636" s="93">
        <v>4.0439999999999996</v>
      </c>
      <c r="K2636" s="69">
        <v>99</v>
      </c>
      <c r="L2636" s="68">
        <v>614</v>
      </c>
      <c r="M2636" s="93">
        <f t="shared" si="194"/>
        <v>6.2020202020202024</v>
      </c>
      <c r="N2636" s="93">
        <v>2.3690000000000002</v>
      </c>
      <c r="O2636" s="69">
        <v>99</v>
      </c>
      <c r="P2636" s="191">
        <f t="shared" si="195"/>
        <v>2.3338762214983713</v>
      </c>
      <c r="Q2636" s="77" t="s">
        <v>716</v>
      </c>
      <c r="U2636" s="227" t="s">
        <v>17357</v>
      </c>
      <c r="V2636" s="82">
        <v>0.40347222222222223</v>
      </c>
      <c r="W2636" s="83">
        <v>0.54513888888888895</v>
      </c>
      <c r="X2636" s="86">
        <f t="shared" si="196"/>
        <v>0.14166666666666672</v>
      </c>
    </row>
    <row r="2637" spans="1:24" x14ac:dyDescent="0.3">
      <c r="A2637" s="47" t="s">
        <v>3865</v>
      </c>
      <c r="B2637" s="68" t="s">
        <v>1479</v>
      </c>
      <c r="C2637" s="2" t="s">
        <v>1</v>
      </c>
      <c r="D2637" s="2">
        <v>66</v>
      </c>
      <c r="E2637" s="6">
        <v>20026</v>
      </c>
      <c r="F2637" s="7">
        <v>44172.705740740741</v>
      </c>
      <c r="G2637" s="69" t="s">
        <v>4</v>
      </c>
      <c r="H2637" s="68">
        <v>1068</v>
      </c>
      <c r="I2637" s="93">
        <f t="shared" si="193"/>
        <v>10.68</v>
      </c>
      <c r="J2637" s="93">
        <v>3.452</v>
      </c>
      <c r="K2637" s="69">
        <v>100</v>
      </c>
      <c r="L2637" s="68">
        <v>382</v>
      </c>
      <c r="M2637" s="93">
        <f t="shared" si="194"/>
        <v>3.82</v>
      </c>
      <c r="N2637" s="93">
        <v>1.9770000000000001</v>
      </c>
      <c r="O2637" s="69">
        <v>100</v>
      </c>
      <c r="P2637" s="191">
        <f t="shared" si="195"/>
        <v>2.7958115183246073</v>
      </c>
      <c r="Q2637" s="77" t="s">
        <v>716</v>
      </c>
      <c r="U2637" s="227" t="s">
        <v>17357</v>
      </c>
      <c r="V2637" s="82">
        <v>0.52916666666666667</v>
      </c>
      <c r="W2637" s="83">
        <v>0.70833333333333337</v>
      </c>
      <c r="X2637" s="86">
        <f t="shared" si="196"/>
        <v>0.1791666666666667</v>
      </c>
    </row>
    <row r="2638" spans="1:24" x14ac:dyDescent="0.3">
      <c r="A2638" s="47" t="s">
        <v>14805</v>
      </c>
      <c r="B2638" s="68" t="s">
        <v>16754</v>
      </c>
      <c r="C2638" s="2" t="s">
        <v>1</v>
      </c>
      <c r="D2638" s="2">
        <v>82</v>
      </c>
      <c r="E2638" s="6">
        <v>14204</v>
      </c>
      <c r="F2638" s="7">
        <v>44173.618761574071</v>
      </c>
      <c r="G2638" s="69" t="s">
        <v>4</v>
      </c>
      <c r="H2638" s="68">
        <v>1668</v>
      </c>
      <c r="I2638" s="93">
        <f t="shared" si="193"/>
        <v>16.68</v>
      </c>
      <c r="J2638" s="93">
        <v>4.6360000000000001</v>
      </c>
      <c r="K2638" s="69">
        <v>100</v>
      </c>
      <c r="L2638" s="68">
        <v>1323</v>
      </c>
      <c r="M2638" s="93">
        <f t="shared" si="194"/>
        <v>13.23</v>
      </c>
      <c r="N2638" s="93">
        <v>3.399</v>
      </c>
      <c r="O2638" s="69">
        <v>100</v>
      </c>
      <c r="P2638" s="191">
        <f t="shared" si="195"/>
        <v>1.2607709750566893</v>
      </c>
      <c r="Q2638" s="77" t="s">
        <v>716</v>
      </c>
      <c r="U2638" s="227" t="s">
        <v>17357</v>
      </c>
      <c r="V2638" s="82">
        <v>0.4777777777777778</v>
      </c>
      <c r="W2638" s="83">
        <v>0.625</v>
      </c>
      <c r="X2638" s="86">
        <f t="shared" si="196"/>
        <v>0.1472222222222222</v>
      </c>
    </row>
    <row r="2639" spans="1:24" x14ac:dyDescent="0.3">
      <c r="A2639" s="47" t="s">
        <v>14806</v>
      </c>
      <c r="B2639" s="68" t="s">
        <v>16758</v>
      </c>
      <c r="C2639" s="2" t="s">
        <v>6</v>
      </c>
      <c r="D2639" s="2">
        <v>59</v>
      </c>
      <c r="E2639" s="6">
        <v>22332</v>
      </c>
      <c r="F2639" s="7">
        <v>44173.662256944444</v>
      </c>
      <c r="G2639" s="69" t="s">
        <v>4</v>
      </c>
      <c r="H2639" s="68">
        <v>794</v>
      </c>
      <c r="I2639" s="93">
        <f t="shared" si="193"/>
        <v>8.0202020202020208</v>
      </c>
      <c r="J2639" s="93">
        <v>2.9689999999999999</v>
      </c>
      <c r="K2639" s="69">
        <v>99</v>
      </c>
      <c r="L2639" s="68">
        <v>232</v>
      </c>
      <c r="M2639" s="93">
        <f t="shared" si="194"/>
        <v>2.3434343434343434</v>
      </c>
      <c r="N2639" s="93">
        <v>1.43</v>
      </c>
      <c r="O2639" s="69">
        <v>99</v>
      </c>
      <c r="P2639" s="191">
        <f t="shared" si="195"/>
        <v>3.4224137931034484</v>
      </c>
      <c r="Q2639" s="77" t="s">
        <v>716</v>
      </c>
      <c r="U2639" s="227" t="s">
        <v>17357</v>
      </c>
      <c r="V2639" s="82">
        <v>0.50277777777777777</v>
      </c>
      <c r="W2639" s="83">
        <v>0.65972222222222221</v>
      </c>
      <c r="X2639" s="86">
        <f t="shared" si="196"/>
        <v>0.15694444444444444</v>
      </c>
    </row>
    <row r="2640" spans="1:24" x14ac:dyDescent="0.3">
      <c r="A2640" s="47" t="s">
        <v>14808</v>
      </c>
      <c r="B2640" s="68" t="s">
        <v>787</v>
      </c>
      <c r="C2640" s="2" t="s">
        <v>1</v>
      </c>
      <c r="D2640" s="2">
        <v>71</v>
      </c>
      <c r="E2640" s="6">
        <v>18228</v>
      </c>
      <c r="F2640" s="7">
        <v>44174.374502314815</v>
      </c>
      <c r="G2640" s="69" t="s">
        <v>71</v>
      </c>
      <c r="H2640" s="68">
        <v>1496</v>
      </c>
      <c r="I2640" s="93">
        <f t="shared" si="193"/>
        <v>15.111111111111111</v>
      </c>
      <c r="J2640" s="93">
        <v>3.915</v>
      </c>
      <c r="K2640" s="69">
        <v>99</v>
      </c>
      <c r="L2640" s="68">
        <v>449</v>
      </c>
      <c r="M2640" s="93">
        <f t="shared" si="194"/>
        <v>4.5353535353535355</v>
      </c>
      <c r="N2640" s="93">
        <v>2.2509999999999999</v>
      </c>
      <c r="O2640" s="69">
        <v>99</v>
      </c>
      <c r="P2640" s="191">
        <f t="shared" si="195"/>
        <v>3.3318485523385299</v>
      </c>
      <c r="Q2640" s="77" t="s">
        <v>716</v>
      </c>
      <c r="U2640" s="227" t="s">
        <v>17357</v>
      </c>
      <c r="V2640" s="82">
        <v>0.375</v>
      </c>
      <c r="W2640" s="83">
        <v>0.52083333333333337</v>
      </c>
      <c r="X2640" s="86">
        <f t="shared" si="196"/>
        <v>0.14583333333333337</v>
      </c>
    </row>
    <row r="2641" spans="1:24" x14ac:dyDescent="0.3">
      <c r="A2641" s="47" t="s">
        <v>2867</v>
      </c>
      <c r="B2641" s="68" t="s">
        <v>16768</v>
      </c>
      <c r="C2641" s="2" t="s">
        <v>6</v>
      </c>
      <c r="D2641" s="2">
        <v>59</v>
      </c>
      <c r="E2641" s="6">
        <v>22598</v>
      </c>
      <c r="F2641" s="7">
        <v>44174.644108796296</v>
      </c>
      <c r="G2641" s="69" t="s">
        <v>4</v>
      </c>
      <c r="H2641" s="68">
        <v>941</v>
      </c>
      <c r="I2641" s="93">
        <f t="shared" si="193"/>
        <v>9.5050505050505052</v>
      </c>
      <c r="J2641" s="93">
        <v>3.1150000000000002</v>
      </c>
      <c r="K2641" s="69">
        <v>99</v>
      </c>
      <c r="L2641" s="68">
        <v>271</v>
      </c>
      <c r="M2641" s="93">
        <f t="shared" si="194"/>
        <v>2.7373737373737375</v>
      </c>
      <c r="N2641" s="93">
        <v>1.6819999999999999</v>
      </c>
      <c r="O2641" s="69">
        <v>99</v>
      </c>
      <c r="P2641" s="191">
        <f t="shared" si="195"/>
        <v>3.4723247232472323</v>
      </c>
      <c r="Q2641" s="77" t="s">
        <v>716</v>
      </c>
      <c r="U2641" s="227" t="s">
        <v>17357</v>
      </c>
      <c r="V2641" s="82">
        <v>0.4777777777777778</v>
      </c>
      <c r="W2641" s="83">
        <v>0.64583333333333337</v>
      </c>
      <c r="X2641" s="86">
        <f t="shared" si="196"/>
        <v>0.16805555555555557</v>
      </c>
    </row>
    <row r="2642" spans="1:24" x14ac:dyDescent="0.3">
      <c r="A2642" s="47" t="s">
        <v>14809</v>
      </c>
      <c r="B2642" s="68" t="s">
        <v>4460</v>
      </c>
      <c r="C2642" s="2" t="s">
        <v>1</v>
      </c>
      <c r="D2642" s="2">
        <v>53</v>
      </c>
      <c r="E2642" s="6">
        <v>24656</v>
      </c>
      <c r="F2642" s="7">
        <v>44175.441724537035</v>
      </c>
      <c r="G2642" s="69" t="s">
        <v>4</v>
      </c>
      <c r="H2642" s="68">
        <v>1193</v>
      </c>
      <c r="I2642" s="93">
        <f t="shared" si="193"/>
        <v>11.93</v>
      </c>
      <c r="J2642" s="93">
        <v>3.5139999999999998</v>
      </c>
      <c r="K2642" s="69">
        <v>100</v>
      </c>
      <c r="L2642" s="68">
        <v>429</v>
      </c>
      <c r="M2642" s="93">
        <f t="shared" si="194"/>
        <v>4.29</v>
      </c>
      <c r="N2642" s="93">
        <v>2.0760000000000001</v>
      </c>
      <c r="O2642" s="69">
        <v>100</v>
      </c>
      <c r="P2642" s="191">
        <f t="shared" si="195"/>
        <v>2.780885780885781</v>
      </c>
      <c r="Q2642" s="77" t="s">
        <v>716</v>
      </c>
      <c r="U2642" s="227" t="s">
        <v>17357</v>
      </c>
      <c r="V2642" s="82">
        <v>0.37152777777777773</v>
      </c>
      <c r="W2642" s="83">
        <v>0.51736111111111105</v>
      </c>
      <c r="X2642" s="86">
        <f t="shared" si="196"/>
        <v>0.14583333333333331</v>
      </c>
    </row>
    <row r="2643" spans="1:24" x14ac:dyDescent="0.3">
      <c r="A2643" s="47" t="s">
        <v>14810</v>
      </c>
      <c r="B2643" s="68" t="s">
        <v>5716</v>
      </c>
      <c r="C2643" s="2" t="s">
        <v>1</v>
      </c>
      <c r="D2643" s="2">
        <v>61</v>
      </c>
      <c r="E2643" s="6">
        <v>21545</v>
      </c>
      <c r="F2643" s="7">
        <v>44175.577986111108</v>
      </c>
      <c r="G2643" s="69" t="s">
        <v>4</v>
      </c>
      <c r="H2643" s="68">
        <v>1893</v>
      </c>
      <c r="I2643" s="93">
        <f t="shared" si="193"/>
        <v>18.93</v>
      </c>
      <c r="J2643" s="93">
        <v>4.6079999999999997</v>
      </c>
      <c r="K2643" s="69">
        <v>100</v>
      </c>
      <c r="L2643" s="68">
        <v>444</v>
      </c>
      <c r="M2643" s="93">
        <f t="shared" si="194"/>
        <v>4.4400000000000004</v>
      </c>
      <c r="N2643" s="93">
        <v>2.4300000000000002</v>
      </c>
      <c r="O2643" s="69">
        <v>100</v>
      </c>
      <c r="P2643" s="191">
        <f t="shared" si="195"/>
        <v>4.2635135135135132</v>
      </c>
      <c r="Q2643" s="77" t="s">
        <v>716</v>
      </c>
      <c r="U2643" s="227" t="s">
        <v>17357</v>
      </c>
      <c r="V2643" s="82">
        <v>0.4375</v>
      </c>
      <c r="W2643" s="83">
        <v>0.57986111111111105</v>
      </c>
      <c r="X2643" s="86">
        <f t="shared" si="196"/>
        <v>0.14236111111111105</v>
      </c>
    </row>
    <row r="2644" spans="1:24" x14ac:dyDescent="0.3">
      <c r="A2644" s="47" t="s">
        <v>3419</v>
      </c>
      <c r="B2644" s="68" t="s">
        <v>16774</v>
      </c>
      <c r="C2644" s="2" t="s">
        <v>6</v>
      </c>
      <c r="D2644" s="2">
        <v>58</v>
      </c>
      <c r="E2644" s="6">
        <v>22756</v>
      </c>
      <c r="F2644" s="7">
        <v>44175.588796296295</v>
      </c>
      <c r="G2644" s="69" t="s">
        <v>4</v>
      </c>
      <c r="H2644" s="68">
        <v>1083</v>
      </c>
      <c r="I2644" s="93">
        <f t="shared" si="193"/>
        <v>10.939393939393939</v>
      </c>
      <c r="J2644" s="93">
        <v>3.1360000000000001</v>
      </c>
      <c r="K2644" s="69">
        <v>99</v>
      </c>
      <c r="L2644" s="68">
        <v>412</v>
      </c>
      <c r="M2644" s="93">
        <f t="shared" si="194"/>
        <v>4.1616161616161618</v>
      </c>
      <c r="N2644" s="93">
        <v>2.0390000000000001</v>
      </c>
      <c r="O2644" s="69">
        <v>99</v>
      </c>
      <c r="P2644" s="191">
        <f t="shared" si="195"/>
        <v>2.628640776699029</v>
      </c>
      <c r="Q2644" s="77" t="s">
        <v>716</v>
      </c>
      <c r="U2644" s="227" t="s">
        <v>17357</v>
      </c>
      <c r="V2644" s="82">
        <v>0.43055555555555558</v>
      </c>
      <c r="W2644" s="83">
        <v>0.59027777777777779</v>
      </c>
      <c r="X2644" s="86">
        <f t="shared" si="196"/>
        <v>0.15972222222222221</v>
      </c>
    </row>
    <row r="2645" spans="1:24" x14ac:dyDescent="0.3">
      <c r="A2645" s="47" t="s">
        <v>2993</v>
      </c>
      <c r="B2645" s="68" t="s">
        <v>16784</v>
      </c>
      <c r="C2645" s="2" t="s">
        <v>1</v>
      </c>
      <c r="D2645" s="2">
        <v>66</v>
      </c>
      <c r="E2645" s="6">
        <v>19926</v>
      </c>
      <c r="F2645" s="7">
        <v>44176.53</v>
      </c>
      <c r="G2645" s="69" t="s">
        <v>4</v>
      </c>
      <c r="H2645" s="68">
        <v>2378</v>
      </c>
      <c r="I2645" s="93">
        <f t="shared" si="193"/>
        <v>24.020202020202021</v>
      </c>
      <c r="J2645" s="93">
        <v>4.9770000000000003</v>
      </c>
      <c r="K2645" s="69">
        <v>99</v>
      </c>
      <c r="L2645" s="68">
        <v>454</v>
      </c>
      <c r="M2645" s="93">
        <f t="shared" si="194"/>
        <v>4.5858585858585856</v>
      </c>
      <c r="N2645" s="93">
        <v>2.1240000000000001</v>
      </c>
      <c r="O2645" s="69">
        <v>99</v>
      </c>
      <c r="P2645" s="191">
        <f t="shared" si="195"/>
        <v>5.2378854625550666</v>
      </c>
      <c r="Q2645" s="77" t="s">
        <v>716</v>
      </c>
      <c r="U2645" s="227" t="s">
        <v>17357</v>
      </c>
      <c r="V2645" s="82">
        <v>0.37986111111111115</v>
      </c>
      <c r="W2645" s="83">
        <v>0.53472222222222221</v>
      </c>
      <c r="X2645" s="86">
        <f t="shared" si="196"/>
        <v>0.15486111111111106</v>
      </c>
    </row>
    <row r="2646" spans="1:24" x14ac:dyDescent="0.3">
      <c r="A2646" s="47" t="s">
        <v>3541</v>
      </c>
      <c r="B2646" s="68" t="s">
        <v>16787</v>
      </c>
      <c r="C2646" s="2" t="s">
        <v>6</v>
      </c>
      <c r="D2646" s="2">
        <v>60</v>
      </c>
      <c r="E2646" s="6">
        <v>21966</v>
      </c>
      <c r="F2646" s="7">
        <v>44176.5940625</v>
      </c>
      <c r="G2646" s="69" t="s">
        <v>4</v>
      </c>
      <c r="H2646" s="68">
        <v>886</v>
      </c>
      <c r="I2646" s="93">
        <f t="shared" si="193"/>
        <v>8.86</v>
      </c>
      <c r="J2646" s="93">
        <v>2.85</v>
      </c>
      <c r="K2646" s="69">
        <v>100</v>
      </c>
      <c r="L2646" s="68">
        <v>478</v>
      </c>
      <c r="M2646" s="93">
        <f t="shared" si="194"/>
        <v>4.78</v>
      </c>
      <c r="N2646" s="93">
        <v>2.13</v>
      </c>
      <c r="O2646" s="69">
        <v>100</v>
      </c>
      <c r="P2646" s="191">
        <f t="shared" si="195"/>
        <v>1.8535564853556483</v>
      </c>
      <c r="Q2646" s="77" t="s">
        <v>716</v>
      </c>
      <c r="U2646" s="227" t="s">
        <v>17357</v>
      </c>
      <c r="V2646" s="82">
        <v>0.44166666666666665</v>
      </c>
      <c r="W2646" s="83">
        <v>0.59722222222222221</v>
      </c>
      <c r="X2646" s="86">
        <f t="shared" si="196"/>
        <v>0.15555555555555556</v>
      </c>
    </row>
    <row r="2647" spans="1:24" x14ac:dyDescent="0.3">
      <c r="A2647" s="47" t="s">
        <v>14813</v>
      </c>
      <c r="B2647" s="68" t="s">
        <v>16792</v>
      </c>
      <c r="C2647" s="2" t="s">
        <v>6</v>
      </c>
      <c r="D2647" s="2">
        <v>78</v>
      </c>
      <c r="E2647" s="6">
        <v>15383</v>
      </c>
      <c r="F2647" s="7">
        <v>44179.577268518522</v>
      </c>
      <c r="G2647" s="69" t="s">
        <v>4</v>
      </c>
      <c r="H2647" s="68">
        <v>1699</v>
      </c>
      <c r="I2647" s="93">
        <f t="shared" si="193"/>
        <v>16.989999999999998</v>
      </c>
      <c r="J2647" s="93">
        <v>4.133</v>
      </c>
      <c r="K2647" s="69">
        <v>100</v>
      </c>
      <c r="L2647" s="68">
        <v>434</v>
      </c>
      <c r="M2647" s="93">
        <f t="shared" si="194"/>
        <v>4.34</v>
      </c>
      <c r="N2647" s="93">
        <v>1.919</v>
      </c>
      <c r="O2647" s="69">
        <v>100</v>
      </c>
      <c r="P2647" s="191">
        <f t="shared" si="195"/>
        <v>3.9147465437788016</v>
      </c>
      <c r="Q2647" s="77" t="s">
        <v>716</v>
      </c>
      <c r="U2647" s="227" t="s">
        <v>17357</v>
      </c>
      <c r="V2647" s="82">
        <v>0.42569444444444443</v>
      </c>
      <c r="W2647" s="83">
        <v>0.58333333333333337</v>
      </c>
      <c r="X2647" s="86">
        <f t="shared" si="196"/>
        <v>0.15763888888888894</v>
      </c>
    </row>
    <row r="2648" spans="1:24" x14ac:dyDescent="0.3">
      <c r="A2648" s="47" t="s">
        <v>14814</v>
      </c>
      <c r="B2648" s="68" t="s">
        <v>16796</v>
      </c>
      <c r="C2648" s="2" t="s">
        <v>6</v>
      </c>
      <c r="D2648" s="2">
        <v>33</v>
      </c>
      <c r="E2648" s="6">
        <v>31888</v>
      </c>
      <c r="F2648" s="7">
        <v>44179.599247685182</v>
      </c>
      <c r="G2648" s="69" t="s">
        <v>4</v>
      </c>
      <c r="H2648" s="68">
        <v>751</v>
      </c>
      <c r="I2648" s="93">
        <f t="shared" si="193"/>
        <v>7.5858585858585856</v>
      </c>
      <c r="J2648" s="93">
        <v>3.0640000000000001</v>
      </c>
      <c r="K2648" s="69">
        <v>99</v>
      </c>
      <c r="L2648" s="68">
        <v>337</v>
      </c>
      <c r="M2648" s="93">
        <f t="shared" si="194"/>
        <v>3.404040404040404</v>
      </c>
      <c r="N2648" s="93">
        <v>1.895</v>
      </c>
      <c r="O2648" s="69">
        <v>99</v>
      </c>
      <c r="P2648" s="191">
        <f t="shared" si="195"/>
        <v>2.228486646884273</v>
      </c>
      <c r="Q2648" s="77" t="s">
        <v>716</v>
      </c>
      <c r="U2648" s="227" t="s">
        <v>17357</v>
      </c>
      <c r="V2648" s="82">
        <v>0.4375</v>
      </c>
      <c r="W2648" s="83">
        <v>0.61111111111111105</v>
      </c>
      <c r="X2648" s="86">
        <f t="shared" si="196"/>
        <v>0.17361111111111105</v>
      </c>
    </row>
    <row r="2649" spans="1:24" x14ac:dyDescent="0.3">
      <c r="A2649" s="47" t="s">
        <v>14816</v>
      </c>
      <c r="B2649" s="68" t="s">
        <v>16808</v>
      </c>
      <c r="C2649" s="2" t="s">
        <v>6</v>
      </c>
      <c r="D2649" s="2">
        <v>62</v>
      </c>
      <c r="E2649" s="6">
        <v>21405</v>
      </c>
      <c r="F2649" s="7">
        <v>44180.652337962965</v>
      </c>
      <c r="G2649" s="69" t="s">
        <v>4</v>
      </c>
      <c r="H2649" s="68">
        <v>900</v>
      </c>
      <c r="I2649" s="93">
        <f t="shared" si="193"/>
        <v>9</v>
      </c>
      <c r="J2649" s="93">
        <v>2.9780000000000002</v>
      </c>
      <c r="K2649" s="69">
        <v>100</v>
      </c>
      <c r="L2649" s="68">
        <v>286</v>
      </c>
      <c r="M2649" s="93">
        <f t="shared" si="194"/>
        <v>2.86</v>
      </c>
      <c r="N2649" s="93">
        <v>1.645</v>
      </c>
      <c r="O2649" s="69">
        <v>100</v>
      </c>
      <c r="P2649" s="191">
        <f t="shared" si="195"/>
        <v>3.1468531468531471</v>
      </c>
      <c r="Q2649" s="77" t="s">
        <v>716</v>
      </c>
      <c r="U2649" s="227" t="s">
        <v>17357</v>
      </c>
      <c r="V2649" s="82">
        <v>0.5083333333333333</v>
      </c>
      <c r="W2649" s="83">
        <v>0.65277777777777779</v>
      </c>
      <c r="X2649" s="86">
        <f t="shared" si="196"/>
        <v>0.14444444444444449</v>
      </c>
    </row>
    <row r="2650" spans="1:24" x14ac:dyDescent="0.3">
      <c r="A2650" s="47" t="s">
        <v>3186</v>
      </c>
      <c r="B2650" s="68" t="s">
        <v>13010</v>
      </c>
      <c r="C2650" s="2" t="s">
        <v>1</v>
      </c>
      <c r="D2650" s="2">
        <v>56</v>
      </c>
      <c r="E2650" s="6">
        <v>23666</v>
      </c>
      <c r="F2650" s="7">
        <v>44181.561921296299</v>
      </c>
      <c r="G2650" s="69" t="s">
        <v>4</v>
      </c>
      <c r="H2650" s="68">
        <v>1873</v>
      </c>
      <c r="I2650" s="93">
        <f t="shared" si="193"/>
        <v>18.91919191919192</v>
      </c>
      <c r="J2650" s="93">
        <v>5.1020000000000003</v>
      </c>
      <c r="K2650" s="69">
        <v>99</v>
      </c>
      <c r="L2650" s="68">
        <v>620</v>
      </c>
      <c r="M2650" s="93">
        <f t="shared" si="194"/>
        <v>6.262626262626263</v>
      </c>
      <c r="N2650" s="93">
        <v>2.444</v>
      </c>
      <c r="O2650" s="69">
        <v>99</v>
      </c>
      <c r="P2650" s="191">
        <f t="shared" si="195"/>
        <v>3.0209677419354839</v>
      </c>
      <c r="Q2650" s="77" t="s">
        <v>716</v>
      </c>
      <c r="U2650" s="231" t="s">
        <v>17357</v>
      </c>
      <c r="V2650" s="82">
        <v>0.4375</v>
      </c>
      <c r="W2650" s="83">
        <v>0.56597222222222221</v>
      </c>
      <c r="X2650" s="86">
        <f t="shared" si="196"/>
        <v>0.12847222222222221</v>
      </c>
    </row>
    <row r="2651" spans="1:24" x14ac:dyDescent="0.3">
      <c r="A2651" s="47" t="s">
        <v>14817</v>
      </c>
      <c r="B2651" s="68" t="s">
        <v>539</v>
      </c>
      <c r="C2651" s="2" t="s">
        <v>6</v>
      </c>
      <c r="D2651" s="2">
        <v>37</v>
      </c>
      <c r="E2651" s="6">
        <v>30597</v>
      </c>
      <c r="F2651" s="7">
        <v>44181.572916666664</v>
      </c>
      <c r="G2651" s="69" t="s">
        <v>4</v>
      </c>
      <c r="H2651" s="68">
        <v>966</v>
      </c>
      <c r="I2651" s="93">
        <f t="shared" si="193"/>
        <v>9.7575757575757578</v>
      </c>
      <c r="J2651" s="93">
        <v>2.9279999999999999</v>
      </c>
      <c r="K2651" s="69">
        <v>99</v>
      </c>
      <c r="L2651" s="68">
        <v>287</v>
      </c>
      <c r="M2651" s="93">
        <f t="shared" si="194"/>
        <v>2.8989898989898988</v>
      </c>
      <c r="N2651" s="93">
        <v>1.7170000000000001</v>
      </c>
      <c r="O2651" s="69">
        <v>99</v>
      </c>
      <c r="P2651" s="191">
        <f t="shared" si="195"/>
        <v>3.3658536585365857</v>
      </c>
      <c r="Q2651" s="77" t="s">
        <v>716</v>
      </c>
      <c r="U2651" s="231" t="s">
        <v>17352</v>
      </c>
      <c r="V2651" s="82">
        <v>0.39444444444444443</v>
      </c>
      <c r="W2651" s="83">
        <v>0.57291666666666663</v>
      </c>
      <c r="X2651" s="86">
        <f t="shared" si="196"/>
        <v>0.1784722222222222</v>
      </c>
    </row>
    <row r="2652" spans="1:24" x14ac:dyDescent="0.3">
      <c r="A2652" s="47" t="s">
        <v>3646</v>
      </c>
      <c r="B2652" s="68" t="s">
        <v>16814</v>
      </c>
      <c r="C2652" s="2" t="s">
        <v>6</v>
      </c>
      <c r="D2652" s="2">
        <v>39</v>
      </c>
      <c r="E2652" s="6">
        <v>29594</v>
      </c>
      <c r="F2652" s="7">
        <v>44181.636678240742</v>
      </c>
      <c r="G2652" s="69" t="s">
        <v>4</v>
      </c>
      <c r="H2652" s="68">
        <v>851</v>
      </c>
      <c r="I2652" s="93">
        <f t="shared" si="193"/>
        <v>8.51</v>
      </c>
      <c r="J2652" s="93">
        <v>2.8660000000000001</v>
      </c>
      <c r="K2652" s="69">
        <v>100</v>
      </c>
      <c r="L2652" s="68">
        <v>344</v>
      </c>
      <c r="M2652" s="93">
        <f t="shared" si="194"/>
        <v>3.44</v>
      </c>
      <c r="N2652" s="93">
        <v>1.8819999999999999</v>
      </c>
      <c r="O2652" s="69">
        <v>100</v>
      </c>
      <c r="P2652" s="191">
        <f t="shared" si="195"/>
        <v>2.4738372093023258</v>
      </c>
      <c r="Q2652" s="77" t="s">
        <v>716</v>
      </c>
      <c r="U2652" s="231" t="s">
        <v>17357</v>
      </c>
      <c r="V2652" s="82">
        <v>0.49652777777777773</v>
      </c>
      <c r="W2652" s="83">
        <v>0.64583333333333337</v>
      </c>
      <c r="X2652" s="86">
        <f t="shared" si="196"/>
        <v>0.14930555555555564</v>
      </c>
    </row>
    <row r="2653" spans="1:24" x14ac:dyDescent="0.3">
      <c r="A2653" s="47" t="s">
        <v>3788</v>
      </c>
      <c r="B2653" s="68" t="s">
        <v>9734</v>
      </c>
      <c r="C2653" s="2" t="s">
        <v>1</v>
      </c>
      <c r="D2653" s="2">
        <v>66</v>
      </c>
      <c r="E2653" s="6">
        <v>19977</v>
      </c>
      <c r="F2653" s="7">
        <v>44182.438993055555</v>
      </c>
      <c r="G2653" s="69" t="s">
        <v>4</v>
      </c>
      <c r="H2653" s="68">
        <v>1795</v>
      </c>
      <c r="I2653" s="93">
        <f t="shared" si="193"/>
        <v>18.131313131313131</v>
      </c>
      <c r="J2653" s="93">
        <v>4.7140000000000004</v>
      </c>
      <c r="K2653" s="69">
        <v>99</v>
      </c>
      <c r="L2653" s="68">
        <v>522</v>
      </c>
      <c r="M2653" s="93">
        <f t="shared" si="194"/>
        <v>5.2727272727272725</v>
      </c>
      <c r="N2653" s="93">
        <v>2.2890000000000001</v>
      </c>
      <c r="O2653" s="69">
        <v>99</v>
      </c>
      <c r="P2653" s="191">
        <f t="shared" si="195"/>
        <v>3.4386973180076632</v>
      </c>
      <c r="Q2653" s="77" t="s">
        <v>716</v>
      </c>
      <c r="U2653" s="227" t="s">
        <v>17352</v>
      </c>
      <c r="V2653" s="82">
        <v>0.38055555555555554</v>
      </c>
      <c r="W2653" s="83">
        <v>0.52083333333333337</v>
      </c>
      <c r="X2653" s="86">
        <f t="shared" si="196"/>
        <v>0.14027777777777783</v>
      </c>
    </row>
    <row r="2654" spans="1:24" x14ac:dyDescent="0.3">
      <c r="A2654" s="47" t="s">
        <v>14819</v>
      </c>
      <c r="B2654" s="68" t="s">
        <v>16816</v>
      </c>
      <c r="C2654" s="2" t="s">
        <v>6</v>
      </c>
      <c r="D2654" s="2">
        <v>74</v>
      </c>
      <c r="E2654" s="6">
        <v>16844</v>
      </c>
      <c r="F2654" s="7">
        <v>44182.529293981483</v>
      </c>
      <c r="G2654" s="69" t="s">
        <v>4</v>
      </c>
      <c r="H2654" s="68">
        <v>1274</v>
      </c>
      <c r="I2654" s="93">
        <f t="shared" si="193"/>
        <v>12.74</v>
      </c>
      <c r="J2654" s="93">
        <v>3.544</v>
      </c>
      <c r="K2654" s="69">
        <v>100</v>
      </c>
      <c r="L2654" s="68">
        <v>688</v>
      </c>
      <c r="M2654" s="93">
        <f t="shared" si="194"/>
        <v>6.88</v>
      </c>
      <c r="N2654" s="93">
        <v>2.9279999999999999</v>
      </c>
      <c r="O2654" s="69">
        <v>100</v>
      </c>
      <c r="P2654" s="191">
        <f t="shared" si="195"/>
        <v>1.8517441860465116</v>
      </c>
      <c r="Q2654" s="77" t="s">
        <v>716</v>
      </c>
      <c r="U2654" s="231" t="s">
        <v>17357</v>
      </c>
      <c r="V2654" s="82">
        <v>0.38263888888888892</v>
      </c>
      <c r="W2654" s="83">
        <v>0.53125</v>
      </c>
      <c r="X2654" s="86">
        <f t="shared" si="196"/>
        <v>0.14861111111111108</v>
      </c>
    </row>
    <row r="2655" spans="1:24" x14ac:dyDescent="0.3">
      <c r="A2655" s="47" t="s">
        <v>14820</v>
      </c>
      <c r="B2655" s="68" t="s">
        <v>16821</v>
      </c>
      <c r="C2655" s="2" t="s">
        <v>6</v>
      </c>
      <c r="D2655" s="2">
        <v>40</v>
      </c>
      <c r="E2655" s="6">
        <v>29326</v>
      </c>
      <c r="F2655" s="7">
        <v>44182.624976851854</v>
      </c>
      <c r="G2655" s="69" t="s">
        <v>4</v>
      </c>
      <c r="H2655" s="68">
        <v>701</v>
      </c>
      <c r="I2655" s="93">
        <f t="shared" si="193"/>
        <v>7.0808080808080804</v>
      </c>
      <c r="J2655" s="93">
        <v>2.92</v>
      </c>
      <c r="K2655" s="69">
        <v>99</v>
      </c>
      <c r="L2655" s="68">
        <v>316</v>
      </c>
      <c r="M2655" s="93">
        <f t="shared" si="194"/>
        <v>3.191919191919192</v>
      </c>
      <c r="N2655" s="93">
        <v>1.8160000000000001</v>
      </c>
      <c r="O2655" s="69">
        <v>99</v>
      </c>
      <c r="P2655" s="191">
        <f t="shared" si="195"/>
        <v>2.2183544303797467</v>
      </c>
      <c r="Q2655" s="77" t="s">
        <v>716</v>
      </c>
      <c r="U2655" s="227" t="s">
        <v>17351</v>
      </c>
      <c r="V2655" s="82">
        <v>0.45694444444444443</v>
      </c>
      <c r="W2655" s="83">
        <v>0.62847222222222221</v>
      </c>
      <c r="X2655" s="86">
        <f t="shared" si="196"/>
        <v>0.17152777777777778</v>
      </c>
    </row>
    <row r="2656" spans="1:24" x14ac:dyDescent="0.3">
      <c r="A2656" s="47" t="s">
        <v>14821</v>
      </c>
      <c r="B2656" s="68" t="s">
        <v>14973</v>
      </c>
      <c r="C2656" s="2" t="s">
        <v>1</v>
      </c>
      <c r="D2656" s="2">
        <v>58</v>
      </c>
      <c r="E2656" s="6">
        <v>22886</v>
      </c>
      <c r="F2656" s="7">
        <v>44183.522430555553</v>
      </c>
      <c r="G2656" s="69" t="s">
        <v>4</v>
      </c>
      <c r="H2656" s="68">
        <v>2074</v>
      </c>
      <c r="I2656" s="93">
        <f t="shared" si="193"/>
        <v>20.949494949494948</v>
      </c>
      <c r="J2656" s="93">
        <v>4.8049999999999997</v>
      </c>
      <c r="K2656" s="69">
        <v>99</v>
      </c>
      <c r="L2656" s="68">
        <v>659</v>
      </c>
      <c r="M2656" s="93">
        <f t="shared" si="194"/>
        <v>6.6565656565656566</v>
      </c>
      <c r="N2656" s="93">
        <v>2.6539999999999999</v>
      </c>
      <c r="O2656" s="69">
        <v>99</v>
      </c>
      <c r="P2656" s="191">
        <f t="shared" si="195"/>
        <v>3.1471927162367219</v>
      </c>
      <c r="Q2656" s="77" t="s">
        <v>716</v>
      </c>
      <c r="U2656" s="227" t="s">
        <v>17351</v>
      </c>
      <c r="V2656" s="82">
        <v>0.375</v>
      </c>
      <c r="W2656" s="83">
        <v>0.52083333333333337</v>
      </c>
      <c r="X2656" s="86">
        <f t="shared" si="196"/>
        <v>0.14583333333333337</v>
      </c>
    </row>
    <row r="2657" spans="1:31" x14ac:dyDescent="0.3">
      <c r="A2657" s="47" t="s">
        <v>3329</v>
      </c>
      <c r="B2657" s="68" t="s">
        <v>12477</v>
      </c>
      <c r="C2657" s="2" t="s">
        <v>6</v>
      </c>
      <c r="D2657" s="2">
        <v>62</v>
      </c>
      <c r="E2657" s="6">
        <v>21462</v>
      </c>
      <c r="F2657" s="7">
        <v>44183.546458333331</v>
      </c>
      <c r="G2657" s="69" t="s">
        <v>4</v>
      </c>
      <c r="H2657" s="68">
        <v>1255</v>
      </c>
      <c r="I2657" s="93">
        <f t="shared" si="193"/>
        <v>12.55</v>
      </c>
      <c r="J2657" s="93">
        <v>3.5459999999999998</v>
      </c>
      <c r="K2657" s="69">
        <v>100</v>
      </c>
      <c r="L2657" s="68">
        <v>431</v>
      </c>
      <c r="M2657" s="93">
        <f t="shared" si="194"/>
        <v>4.3099999999999996</v>
      </c>
      <c r="N2657" s="93">
        <v>2.2050000000000001</v>
      </c>
      <c r="O2657" s="69">
        <v>100</v>
      </c>
      <c r="P2657" s="191">
        <f t="shared" si="195"/>
        <v>2.9118329466357311</v>
      </c>
      <c r="Q2657" s="77" t="s">
        <v>716</v>
      </c>
      <c r="U2657" s="227" t="s">
        <v>17351</v>
      </c>
      <c r="V2657" s="82">
        <v>0.38541666666666669</v>
      </c>
      <c r="W2657" s="83">
        <v>0.54861111111111105</v>
      </c>
      <c r="X2657" s="86">
        <f t="shared" si="196"/>
        <v>0.16319444444444436</v>
      </c>
    </row>
    <row r="2658" spans="1:31" x14ac:dyDescent="0.3">
      <c r="A2658" s="47" t="s">
        <v>14822</v>
      </c>
      <c r="B2658" s="68" t="s">
        <v>6543</v>
      </c>
      <c r="C2658" s="2" t="s">
        <v>1</v>
      </c>
      <c r="D2658" s="2">
        <v>60</v>
      </c>
      <c r="E2658" s="6">
        <v>21917</v>
      </c>
      <c r="F2658" s="7">
        <v>44186.596597222226</v>
      </c>
      <c r="G2658" s="69" t="s">
        <v>4</v>
      </c>
      <c r="H2658" s="68">
        <v>1341</v>
      </c>
      <c r="I2658" s="93">
        <f t="shared" si="193"/>
        <v>13.41</v>
      </c>
      <c r="J2658" s="93">
        <v>3.903</v>
      </c>
      <c r="K2658" s="69">
        <v>100</v>
      </c>
      <c r="L2658" s="68">
        <v>357</v>
      </c>
      <c r="M2658" s="93">
        <f t="shared" si="194"/>
        <v>3.57</v>
      </c>
      <c r="N2658" s="93">
        <v>1.966</v>
      </c>
      <c r="O2658" s="69">
        <v>100</v>
      </c>
      <c r="P2658" s="191">
        <f t="shared" si="195"/>
        <v>3.7563025210084038</v>
      </c>
      <c r="Q2658" s="77" t="s">
        <v>716</v>
      </c>
      <c r="U2658" s="231" t="s">
        <v>17351</v>
      </c>
      <c r="V2658" s="82">
        <v>0.45277777777777778</v>
      </c>
      <c r="W2658" s="83">
        <v>0.59722222222222221</v>
      </c>
      <c r="X2658" s="86">
        <f t="shared" si="196"/>
        <v>0.14444444444444443</v>
      </c>
    </row>
    <row r="2659" spans="1:31" x14ac:dyDescent="0.3">
      <c r="A2659" s="47" t="s">
        <v>14824</v>
      </c>
      <c r="B2659" s="68" t="s">
        <v>302</v>
      </c>
      <c r="C2659" s="2" t="s">
        <v>1</v>
      </c>
      <c r="D2659" s="2">
        <v>60</v>
      </c>
      <c r="E2659" s="6">
        <v>22231</v>
      </c>
      <c r="F2659" s="219">
        <v>44186.668564814812</v>
      </c>
      <c r="G2659" s="69" t="s">
        <v>4</v>
      </c>
      <c r="H2659" s="68">
        <v>2016</v>
      </c>
      <c r="I2659" s="93">
        <f t="shared" si="193"/>
        <v>20.363636363636363</v>
      </c>
      <c r="J2659" s="93">
        <v>4.9210000000000003</v>
      </c>
      <c r="K2659" s="69">
        <v>99</v>
      </c>
      <c r="L2659" s="68">
        <v>446</v>
      </c>
      <c r="M2659" s="93">
        <f t="shared" si="194"/>
        <v>4.5050505050505052</v>
      </c>
      <c r="N2659" s="93">
        <v>2.1640000000000001</v>
      </c>
      <c r="O2659" s="69">
        <v>99</v>
      </c>
      <c r="P2659" s="191">
        <f t="shared" si="195"/>
        <v>4.5201793721973091</v>
      </c>
      <c r="Q2659" s="77" t="s">
        <v>716</v>
      </c>
      <c r="U2659" s="227" t="s">
        <v>17351</v>
      </c>
      <c r="V2659" s="82">
        <v>0.50277777777777777</v>
      </c>
      <c r="W2659" s="83">
        <v>0.66666666666666663</v>
      </c>
      <c r="X2659" s="86">
        <f t="shared" si="196"/>
        <v>0.16388888888888886</v>
      </c>
    </row>
    <row r="2660" spans="1:31" x14ac:dyDescent="0.3">
      <c r="A2660" s="47" t="s">
        <v>14825</v>
      </c>
      <c r="B2660" s="68" t="s">
        <v>16842</v>
      </c>
      <c r="C2660" s="2" t="s">
        <v>1</v>
      </c>
      <c r="D2660" s="2">
        <v>70</v>
      </c>
      <c r="E2660" s="6">
        <v>18512</v>
      </c>
      <c r="F2660" s="7">
        <v>44187.642395833333</v>
      </c>
      <c r="G2660" s="69" t="s">
        <v>4</v>
      </c>
      <c r="H2660" s="68">
        <v>1732</v>
      </c>
      <c r="I2660" s="93">
        <f t="shared" si="193"/>
        <v>17.494949494949495</v>
      </c>
      <c r="J2660" s="93">
        <v>4.8179999999999996</v>
      </c>
      <c r="K2660" s="69">
        <v>99</v>
      </c>
      <c r="L2660" s="68">
        <v>775</v>
      </c>
      <c r="M2660" s="93">
        <f t="shared" si="194"/>
        <v>7.8282828282828278</v>
      </c>
      <c r="N2660" s="93">
        <v>3.01</v>
      </c>
      <c r="O2660" s="69">
        <v>99</v>
      </c>
      <c r="P2660" s="191">
        <f t="shared" si="195"/>
        <v>2.2348387096774194</v>
      </c>
      <c r="Q2660" s="77" t="s">
        <v>716</v>
      </c>
      <c r="U2660" s="231" t="s">
        <v>17351</v>
      </c>
      <c r="V2660" s="82">
        <v>0.48055555555555557</v>
      </c>
      <c r="W2660" s="83">
        <v>0.64583333333333337</v>
      </c>
      <c r="X2660" s="86">
        <f t="shared" si="196"/>
        <v>0.1652777777777778</v>
      </c>
    </row>
    <row r="2661" spans="1:31" x14ac:dyDescent="0.3">
      <c r="A2661" s="47" t="s">
        <v>14826</v>
      </c>
      <c r="B2661" s="68" t="s">
        <v>16844</v>
      </c>
      <c r="C2661" s="2" t="s">
        <v>1</v>
      </c>
      <c r="D2661" s="2">
        <v>83</v>
      </c>
      <c r="E2661" s="6">
        <v>13594</v>
      </c>
      <c r="F2661" s="7">
        <v>44187.654282407406</v>
      </c>
      <c r="G2661" s="69" t="s">
        <v>4</v>
      </c>
      <c r="H2661" s="68">
        <v>2124</v>
      </c>
      <c r="I2661" s="93">
        <f t="shared" si="193"/>
        <v>21.454545454545453</v>
      </c>
      <c r="J2661" s="93">
        <v>4.202</v>
      </c>
      <c r="K2661" s="69">
        <v>99</v>
      </c>
      <c r="L2661" s="68">
        <v>609</v>
      </c>
      <c r="M2661" s="93">
        <f t="shared" si="194"/>
        <v>6.1515151515151514</v>
      </c>
      <c r="N2661" s="93">
        <v>2.492</v>
      </c>
      <c r="O2661" s="69">
        <v>99</v>
      </c>
      <c r="P2661" s="191">
        <f t="shared" si="195"/>
        <v>3.4876847290640391</v>
      </c>
      <c r="Q2661" s="77" t="s">
        <v>716</v>
      </c>
      <c r="U2661" s="231" t="s">
        <v>17351</v>
      </c>
      <c r="V2661" s="82">
        <v>0.5180555555555556</v>
      </c>
      <c r="W2661" s="83">
        <v>0.65625</v>
      </c>
      <c r="X2661" s="86">
        <f t="shared" si="196"/>
        <v>0.1381944444444444</v>
      </c>
    </row>
    <row r="2662" spans="1:31" x14ac:dyDescent="0.3">
      <c r="A2662" s="47" t="s">
        <v>14828</v>
      </c>
      <c r="B2662" s="68" t="s">
        <v>737</v>
      </c>
      <c r="C2662" s="2" t="s">
        <v>6</v>
      </c>
      <c r="D2662" s="2">
        <v>82</v>
      </c>
      <c r="E2662" s="6">
        <v>14016</v>
      </c>
      <c r="F2662" s="7">
        <v>44188.446145833332</v>
      </c>
      <c r="G2662" s="69" t="s">
        <v>4</v>
      </c>
      <c r="H2662" s="68">
        <v>2135</v>
      </c>
      <c r="I2662" s="93">
        <f t="shared" si="193"/>
        <v>21.565656565656564</v>
      </c>
      <c r="J2662" s="93">
        <v>5.077</v>
      </c>
      <c r="K2662" s="69">
        <v>99</v>
      </c>
      <c r="L2662" s="68">
        <v>1040</v>
      </c>
      <c r="M2662" s="93">
        <f t="shared" si="194"/>
        <v>10.505050505050505</v>
      </c>
      <c r="N2662" s="93">
        <v>2.9940000000000002</v>
      </c>
      <c r="O2662" s="69">
        <v>99</v>
      </c>
      <c r="P2662" s="191">
        <f t="shared" si="195"/>
        <v>2.052884615384615</v>
      </c>
      <c r="Q2662" s="77" t="s">
        <v>716</v>
      </c>
      <c r="U2662" s="227" t="s">
        <v>17351</v>
      </c>
      <c r="V2662" s="82">
        <v>0.37777777777777777</v>
      </c>
      <c r="W2662" s="83">
        <v>0.52083333333333337</v>
      </c>
      <c r="X2662" s="86">
        <f t="shared" si="196"/>
        <v>0.1430555555555556</v>
      </c>
    </row>
    <row r="2663" spans="1:31" x14ac:dyDescent="0.3">
      <c r="A2663" s="47" t="s">
        <v>14830</v>
      </c>
      <c r="B2663" s="68" t="s">
        <v>16848</v>
      </c>
      <c r="C2663" s="2" t="s">
        <v>6</v>
      </c>
      <c r="D2663" s="2">
        <v>62</v>
      </c>
      <c r="E2663" s="6">
        <v>21293</v>
      </c>
      <c r="F2663" s="7">
        <v>44188.630474537036</v>
      </c>
      <c r="G2663" s="69" t="s">
        <v>4</v>
      </c>
      <c r="H2663" s="68">
        <v>972</v>
      </c>
      <c r="I2663" s="93">
        <f t="shared" si="193"/>
        <v>9.7200000000000006</v>
      </c>
      <c r="J2663" s="93">
        <v>2.8250000000000002</v>
      </c>
      <c r="K2663" s="69">
        <v>100</v>
      </c>
      <c r="L2663" s="68">
        <v>474</v>
      </c>
      <c r="M2663" s="93">
        <f t="shared" si="194"/>
        <v>4.74</v>
      </c>
      <c r="N2663" s="93">
        <v>2.13</v>
      </c>
      <c r="O2663" s="69">
        <v>100</v>
      </c>
      <c r="P2663" s="191">
        <f t="shared" si="195"/>
        <v>2.0506329113924049</v>
      </c>
      <c r="Q2663" s="77" t="s">
        <v>716</v>
      </c>
      <c r="U2663" s="227" t="s">
        <v>17351</v>
      </c>
      <c r="V2663" s="82">
        <v>0.45555555555555555</v>
      </c>
      <c r="W2663" s="83">
        <v>0.59027777777777779</v>
      </c>
      <c r="X2663" s="86">
        <f t="shared" si="196"/>
        <v>0.13472222222222224</v>
      </c>
    </row>
    <row r="2664" spans="1:31" x14ac:dyDescent="0.3">
      <c r="A2664" s="47" t="s">
        <v>14831</v>
      </c>
      <c r="B2664" s="68" t="s">
        <v>42</v>
      </c>
      <c r="C2664" s="2" t="s">
        <v>1</v>
      </c>
      <c r="D2664" s="2">
        <v>51</v>
      </c>
      <c r="E2664" s="6">
        <v>25316</v>
      </c>
      <c r="F2664" s="7">
        <v>44189.577685185184</v>
      </c>
      <c r="G2664" s="69" t="s">
        <v>4</v>
      </c>
      <c r="H2664" s="68">
        <v>2014</v>
      </c>
      <c r="I2664" s="93">
        <f t="shared" si="193"/>
        <v>20.14</v>
      </c>
      <c r="J2664" s="93">
        <v>3.97</v>
      </c>
      <c r="K2664" s="69">
        <v>100</v>
      </c>
      <c r="L2664" s="68">
        <v>525</v>
      </c>
      <c r="M2664" s="93">
        <f t="shared" si="194"/>
        <v>5.25</v>
      </c>
      <c r="N2664" s="93">
        <v>2.58</v>
      </c>
      <c r="O2664" s="69">
        <v>100</v>
      </c>
      <c r="P2664" s="191">
        <f t="shared" si="195"/>
        <v>3.8361904761904762</v>
      </c>
      <c r="Q2664" s="77" t="s">
        <v>716</v>
      </c>
      <c r="U2664" s="231" t="s">
        <v>17357</v>
      </c>
      <c r="V2664" s="82">
        <v>0.43888888888888888</v>
      </c>
      <c r="W2664" s="83">
        <v>0.58333333333333337</v>
      </c>
      <c r="X2664" s="86">
        <f t="shared" si="196"/>
        <v>0.14444444444444449</v>
      </c>
    </row>
    <row r="2665" spans="1:31" x14ac:dyDescent="0.3">
      <c r="A2665" s="47" t="s">
        <v>14832</v>
      </c>
      <c r="B2665" s="68" t="s">
        <v>16852</v>
      </c>
      <c r="C2665" s="2" t="s">
        <v>6</v>
      </c>
      <c r="D2665" s="2">
        <v>64</v>
      </c>
      <c r="E2665" s="6">
        <v>20637</v>
      </c>
      <c r="F2665" s="7">
        <v>44189.615694444445</v>
      </c>
      <c r="G2665" s="69" t="s">
        <v>4</v>
      </c>
      <c r="H2665" s="68">
        <v>3749</v>
      </c>
      <c r="I2665" s="93">
        <f t="shared" si="193"/>
        <v>37.868686868686872</v>
      </c>
      <c r="J2665" s="93">
        <v>11.647</v>
      </c>
      <c r="K2665" s="69">
        <v>99</v>
      </c>
      <c r="L2665" s="68">
        <v>588</v>
      </c>
      <c r="M2665" s="93">
        <f t="shared" si="194"/>
        <v>5.9393939393939394</v>
      </c>
      <c r="N2665" s="93">
        <v>2.5430000000000001</v>
      </c>
      <c r="O2665" s="69">
        <v>99</v>
      </c>
      <c r="P2665" s="191">
        <f t="shared" si="195"/>
        <v>6.3758503401360551</v>
      </c>
      <c r="Q2665" s="77" t="s">
        <v>716</v>
      </c>
      <c r="U2665" s="227" t="s">
        <v>17351</v>
      </c>
      <c r="V2665" s="82">
        <v>0.4548611111111111</v>
      </c>
      <c r="W2665" s="83">
        <v>0.61805555555555558</v>
      </c>
      <c r="X2665" s="86">
        <f t="shared" si="196"/>
        <v>0.16319444444444448</v>
      </c>
    </row>
    <row r="2666" spans="1:31" x14ac:dyDescent="0.3">
      <c r="A2666" s="47" t="s">
        <v>14833</v>
      </c>
      <c r="B2666" s="68" t="s">
        <v>16854</v>
      </c>
      <c r="C2666" s="2" t="s">
        <v>6</v>
      </c>
      <c r="D2666" s="2">
        <v>74</v>
      </c>
      <c r="E2666" s="6">
        <v>16821</v>
      </c>
      <c r="F2666" s="7">
        <v>44189.648113425923</v>
      </c>
      <c r="G2666" s="69" t="s">
        <v>4</v>
      </c>
      <c r="H2666" s="68">
        <v>1353</v>
      </c>
      <c r="I2666" s="93">
        <f t="shared" si="193"/>
        <v>13.666666666666666</v>
      </c>
      <c r="J2666" s="93">
        <v>3.6949999999999998</v>
      </c>
      <c r="K2666" s="69">
        <v>99</v>
      </c>
      <c r="L2666" s="68">
        <v>664</v>
      </c>
      <c r="M2666" s="93">
        <f t="shared" si="194"/>
        <v>6.7070707070707067</v>
      </c>
      <c r="N2666" s="93">
        <v>2.6230000000000002</v>
      </c>
      <c r="O2666" s="69">
        <v>99</v>
      </c>
      <c r="P2666" s="191">
        <f t="shared" si="195"/>
        <v>2.0376506024096384</v>
      </c>
      <c r="Q2666" s="77" t="s">
        <v>716</v>
      </c>
      <c r="U2666" s="231" t="s">
        <v>17351</v>
      </c>
      <c r="V2666" s="82">
        <v>0.49027777777777781</v>
      </c>
      <c r="W2666" s="83">
        <v>0.65277777777777779</v>
      </c>
      <c r="X2666" s="86">
        <f t="shared" si="196"/>
        <v>0.16249999999999998</v>
      </c>
    </row>
    <row r="2667" spans="1:31" x14ac:dyDescent="0.3">
      <c r="A2667" s="47" t="s">
        <v>14835</v>
      </c>
      <c r="B2667" s="68" t="s">
        <v>6449</v>
      </c>
      <c r="C2667" s="2" t="s">
        <v>6</v>
      </c>
      <c r="D2667" s="2">
        <v>72</v>
      </c>
      <c r="E2667" s="6">
        <v>17582</v>
      </c>
      <c r="F2667" s="7">
        <v>44194.609317129631</v>
      </c>
      <c r="G2667" s="69" t="s">
        <v>4</v>
      </c>
      <c r="H2667" s="68">
        <v>1145</v>
      </c>
      <c r="I2667" s="93">
        <f t="shared" si="193"/>
        <v>11.565656565656566</v>
      </c>
      <c r="J2667" s="93">
        <v>3.5430000000000001</v>
      </c>
      <c r="K2667" s="69">
        <v>99</v>
      </c>
      <c r="L2667" s="68">
        <v>387</v>
      </c>
      <c r="M2667" s="93">
        <f t="shared" si="194"/>
        <v>3.9090909090909092</v>
      </c>
      <c r="N2667" s="93">
        <v>1.9750000000000001</v>
      </c>
      <c r="O2667" s="69">
        <v>99</v>
      </c>
      <c r="P2667" s="191">
        <f t="shared" si="195"/>
        <v>2.9586563307493541</v>
      </c>
      <c r="Q2667" s="77" t="s">
        <v>716</v>
      </c>
      <c r="U2667" s="227" t="s">
        <v>17351</v>
      </c>
      <c r="V2667" s="82">
        <v>0.43124999999999997</v>
      </c>
      <c r="W2667" s="83">
        <v>0.61111111111111105</v>
      </c>
      <c r="X2667" s="86">
        <f t="shared" si="196"/>
        <v>0.17986111111111108</v>
      </c>
    </row>
    <row r="2668" spans="1:31" ht="17.25" thickBot="1" x14ac:dyDescent="0.35">
      <c r="A2668" s="47" t="s">
        <v>14836</v>
      </c>
      <c r="B2668" s="68" t="s">
        <v>16875</v>
      </c>
      <c r="C2668" s="2" t="s">
        <v>6</v>
      </c>
      <c r="D2668" s="2">
        <v>69</v>
      </c>
      <c r="E2668" s="6">
        <v>18990</v>
      </c>
      <c r="F2668" s="7">
        <v>44195.590717592589</v>
      </c>
      <c r="G2668" s="69" t="s">
        <v>4</v>
      </c>
      <c r="H2668" s="68">
        <v>1744</v>
      </c>
      <c r="I2668" s="93">
        <f t="shared" si="193"/>
        <v>17.616161616161616</v>
      </c>
      <c r="J2668" s="93">
        <v>4.4779999999999998</v>
      </c>
      <c r="K2668" s="69">
        <v>99</v>
      </c>
      <c r="L2668" s="68">
        <v>634</v>
      </c>
      <c r="M2668" s="93">
        <f t="shared" si="194"/>
        <v>6.404040404040404</v>
      </c>
      <c r="N2668" s="93">
        <v>2.77</v>
      </c>
      <c r="O2668" s="69">
        <v>99</v>
      </c>
      <c r="P2668" s="191">
        <f t="shared" si="195"/>
        <v>2.7507886435331228</v>
      </c>
      <c r="Q2668" s="77" t="s">
        <v>716</v>
      </c>
      <c r="U2668" s="231" t="s">
        <v>17351</v>
      </c>
      <c r="V2668" s="82">
        <v>0.42777777777777781</v>
      </c>
      <c r="W2668" s="83">
        <v>0.59375</v>
      </c>
      <c r="X2668" s="86">
        <f t="shared" si="196"/>
        <v>0.16597222222222219</v>
      </c>
    </row>
    <row r="2669" spans="1:31" ht="17.25" thickBot="1" x14ac:dyDescent="0.35">
      <c r="A2669" s="47" t="s">
        <v>14837</v>
      </c>
      <c r="B2669" s="68" t="s">
        <v>16879</v>
      </c>
      <c r="C2669" s="2" t="s">
        <v>6</v>
      </c>
      <c r="D2669" s="2">
        <v>34</v>
      </c>
      <c r="E2669" s="6">
        <v>31657</v>
      </c>
      <c r="F2669" s="7">
        <v>44195.641435185185</v>
      </c>
      <c r="G2669" s="69" t="s">
        <v>4</v>
      </c>
      <c r="H2669" s="68">
        <v>1032</v>
      </c>
      <c r="I2669" s="93">
        <f t="shared" si="193"/>
        <v>10.32</v>
      </c>
      <c r="J2669" s="93">
        <v>3.4580000000000002</v>
      </c>
      <c r="K2669" s="69">
        <v>100</v>
      </c>
      <c r="L2669" s="68">
        <v>275</v>
      </c>
      <c r="M2669" s="93">
        <f t="shared" si="194"/>
        <v>2.75</v>
      </c>
      <c r="N2669" s="93">
        <v>1.629</v>
      </c>
      <c r="O2669" s="69">
        <v>100</v>
      </c>
      <c r="P2669" s="191">
        <f t="shared" si="195"/>
        <v>3.7527272727272729</v>
      </c>
      <c r="Q2669" s="77" t="s">
        <v>716</v>
      </c>
      <c r="U2669" s="227" t="s">
        <v>17351</v>
      </c>
      <c r="V2669" s="82">
        <v>0.50277777777777777</v>
      </c>
      <c r="W2669" s="83">
        <v>0.64236111111111105</v>
      </c>
      <c r="X2669" s="86">
        <f t="shared" si="196"/>
        <v>0.13958333333333328</v>
      </c>
      <c r="AB2669" s="67" t="s">
        <v>17414</v>
      </c>
      <c r="AC2669" s="143" t="s">
        <v>17415</v>
      </c>
      <c r="AD2669" s="20" t="s">
        <v>17416</v>
      </c>
    </row>
    <row r="2670" spans="1:31" x14ac:dyDescent="0.3">
      <c r="A2670" s="47" t="s">
        <v>14838</v>
      </c>
      <c r="B2670" s="68" t="s">
        <v>14667</v>
      </c>
      <c r="C2670" s="2" t="s">
        <v>1</v>
      </c>
      <c r="D2670" s="2">
        <v>48</v>
      </c>
      <c r="E2670" s="6">
        <v>26342</v>
      </c>
      <c r="F2670" s="7">
        <v>44075.531840277778</v>
      </c>
      <c r="G2670" s="69" t="s">
        <v>4</v>
      </c>
      <c r="H2670" s="68">
        <v>1464</v>
      </c>
      <c r="I2670" s="93">
        <f t="shared" si="193"/>
        <v>14.787878787878787</v>
      </c>
      <c r="J2670" s="93">
        <v>3.6819999999999999</v>
      </c>
      <c r="K2670" s="69">
        <v>99</v>
      </c>
      <c r="L2670" s="68">
        <v>325</v>
      </c>
      <c r="M2670" s="93">
        <f t="shared" si="194"/>
        <v>3.2828282828282829</v>
      </c>
      <c r="N2670" s="93">
        <v>1.8240000000000001</v>
      </c>
      <c r="O2670" s="189">
        <v>99</v>
      </c>
      <c r="P2670" s="191">
        <f t="shared" si="195"/>
        <v>4.5046153846153842</v>
      </c>
      <c r="Q2670" s="77" t="s">
        <v>716</v>
      </c>
      <c r="U2670" s="227" t="s">
        <v>17411</v>
      </c>
      <c r="V2670" s="84">
        <v>0.3840277777777778</v>
      </c>
      <c r="W2670" s="85">
        <v>0.53472222222222221</v>
      </c>
      <c r="X2670" s="78">
        <f t="shared" si="196"/>
        <v>0.15069444444444441</v>
      </c>
      <c r="AA2670" s="107" t="s">
        <v>712</v>
      </c>
      <c r="AB2670" s="242" t="s">
        <v>685</v>
      </c>
      <c r="AC2670" s="242" t="s">
        <v>685</v>
      </c>
      <c r="AD2670" s="250" t="s">
        <v>685</v>
      </c>
      <c r="AE2670" s="2"/>
    </row>
    <row r="2671" spans="1:31" x14ac:dyDescent="0.3">
      <c r="A2671" s="47" t="s">
        <v>3436</v>
      </c>
      <c r="B2671" s="68" t="s">
        <v>580</v>
      </c>
      <c r="C2671" s="2" t="s">
        <v>1</v>
      </c>
      <c r="D2671" s="2">
        <v>54</v>
      </c>
      <c r="E2671" s="6">
        <v>24303</v>
      </c>
      <c r="F2671" s="7">
        <v>44075.543437499997</v>
      </c>
      <c r="G2671" s="69" t="s">
        <v>4</v>
      </c>
      <c r="H2671" s="68">
        <v>1750</v>
      </c>
      <c r="I2671" s="93">
        <f t="shared" si="193"/>
        <v>17.676767676767678</v>
      </c>
      <c r="J2671" s="93">
        <v>4.24</v>
      </c>
      <c r="K2671" s="69">
        <v>99</v>
      </c>
      <c r="L2671" s="68">
        <v>521</v>
      </c>
      <c r="M2671" s="93">
        <f t="shared" si="194"/>
        <v>5.262626262626263</v>
      </c>
      <c r="N2671" s="93">
        <v>2.5259999999999998</v>
      </c>
      <c r="O2671" s="189">
        <v>99</v>
      </c>
      <c r="P2671" s="191">
        <f t="shared" si="195"/>
        <v>3.3589251439539347</v>
      </c>
      <c r="Q2671" s="77" t="s">
        <v>716</v>
      </c>
      <c r="U2671" s="227" t="s">
        <v>17411</v>
      </c>
      <c r="V2671" s="84">
        <v>0.40972222222222227</v>
      </c>
      <c r="W2671" s="85">
        <v>0.54513888888888895</v>
      </c>
      <c r="X2671" s="78">
        <f t="shared" si="196"/>
        <v>0.13541666666666669</v>
      </c>
      <c r="AA2671" s="114">
        <f>COUNTIF(C2491:C3334,"M")</f>
        <v>200</v>
      </c>
      <c r="AB2671" s="243">
        <f>AVERAGE(P2670:P3021)</f>
        <v>4.1534083481608191</v>
      </c>
      <c r="AC2671" s="243">
        <f>AVERAGE(P3022:P3334)</f>
        <v>3.942532607428368</v>
      </c>
      <c r="AD2671" s="251">
        <f>AVERAGE(P2491:P2669)</f>
        <v>3.3365097402542934</v>
      </c>
      <c r="AE2671" s="9"/>
    </row>
    <row r="2672" spans="1:31" x14ac:dyDescent="0.3">
      <c r="A2672" s="47" t="s">
        <v>2769</v>
      </c>
      <c r="B2672" s="68" t="s">
        <v>1383</v>
      </c>
      <c r="C2672" s="2" t="s">
        <v>1</v>
      </c>
      <c r="D2672" s="2">
        <v>38</v>
      </c>
      <c r="E2672" s="6">
        <v>29897</v>
      </c>
      <c r="F2672" s="7">
        <v>44075.571203703701</v>
      </c>
      <c r="G2672" s="69" t="s">
        <v>4</v>
      </c>
      <c r="H2672" s="68">
        <v>1248</v>
      </c>
      <c r="I2672" s="93">
        <f t="shared" si="193"/>
        <v>12.606060606060606</v>
      </c>
      <c r="J2672" s="93">
        <v>4.0220000000000002</v>
      </c>
      <c r="K2672" s="69">
        <v>99</v>
      </c>
      <c r="L2672" s="68">
        <v>310</v>
      </c>
      <c r="M2672" s="93">
        <f t="shared" si="194"/>
        <v>3.1313131313131315</v>
      </c>
      <c r="N2672" s="93">
        <v>1.915</v>
      </c>
      <c r="O2672" s="189">
        <v>99</v>
      </c>
      <c r="P2672" s="191">
        <f t="shared" si="195"/>
        <v>4.0258064516129028</v>
      </c>
      <c r="Q2672" s="77" t="s">
        <v>716</v>
      </c>
      <c r="U2672" s="227" t="s">
        <v>17411</v>
      </c>
      <c r="V2672" s="84">
        <v>0.41666666666666669</v>
      </c>
      <c r="W2672" s="85">
        <v>0.57291666666666663</v>
      </c>
      <c r="X2672" s="78">
        <f t="shared" si="196"/>
        <v>0.15624999999999994</v>
      </c>
      <c r="AA2672" s="248" t="s">
        <v>713</v>
      </c>
      <c r="AB2672" s="244" t="s">
        <v>693</v>
      </c>
      <c r="AC2672" s="244" t="s">
        <v>693</v>
      </c>
      <c r="AD2672" s="252" t="s">
        <v>693</v>
      </c>
      <c r="AE2672" s="2"/>
    </row>
    <row r="2673" spans="1:32" x14ac:dyDescent="0.3">
      <c r="A2673" s="47" t="s">
        <v>14839</v>
      </c>
      <c r="B2673" s="68" t="s">
        <v>742</v>
      </c>
      <c r="C2673" s="2" t="s">
        <v>6</v>
      </c>
      <c r="D2673" s="2">
        <v>73</v>
      </c>
      <c r="E2673" s="6">
        <v>17236</v>
      </c>
      <c r="F2673" s="7">
        <v>44075.611805555556</v>
      </c>
      <c r="G2673" s="69" t="s">
        <v>4</v>
      </c>
      <c r="H2673" s="68">
        <v>2183</v>
      </c>
      <c r="I2673" s="93">
        <f t="shared" si="193"/>
        <v>22.050505050505052</v>
      </c>
      <c r="J2673" s="93">
        <v>5.0979999999999999</v>
      </c>
      <c r="K2673" s="69">
        <v>99</v>
      </c>
      <c r="L2673" s="68">
        <v>530</v>
      </c>
      <c r="M2673" s="93">
        <f t="shared" si="194"/>
        <v>5.3535353535353538</v>
      </c>
      <c r="N2673" s="93">
        <v>2.2010000000000001</v>
      </c>
      <c r="O2673" s="189">
        <v>99</v>
      </c>
      <c r="P2673" s="191">
        <f t="shared" si="195"/>
        <v>4.1188679245283017</v>
      </c>
      <c r="Q2673" s="77" t="s">
        <v>716</v>
      </c>
      <c r="U2673" s="227" t="s">
        <v>17411</v>
      </c>
      <c r="V2673" s="84">
        <v>0.48055555555555557</v>
      </c>
      <c r="W2673" s="85">
        <v>0.61458333333333337</v>
      </c>
      <c r="X2673" s="78">
        <f t="shared" si="196"/>
        <v>0.1340277777777778</v>
      </c>
      <c r="AA2673" s="114">
        <f>COUNTIF(C2491:C3334,"F")</f>
        <v>644</v>
      </c>
      <c r="AB2673" s="245">
        <f>_xlfn.STDEV.S(P2670:P3021)</f>
        <v>1.4431287332561142</v>
      </c>
      <c r="AC2673" s="245">
        <f>_xlfn.STDEV.S(P3022:P3334)</f>
        <v>1.3733462422206399</v>
      </c>
      <c r="AD2673" s="253">
        <f>_xlfn.STDEV.S(P2491:P2669)</f>
        <v>1.7781718523568697</v>
      </c>
      <c r="AE2673" s="9"/>
    </row>
    <row r="2674" spans="1:32" x14ac:dyDescent="0.3">
      <c r="A2674" s="47" t="s">
        <v>14840</v>
      </c>
      <c r="B2674" s="68" t="s">
        <v>209</v>
      </c>
      <c r="C2674" s="2" t="s">
        <v>1</v>
      </c>
      <c r="D2674" s="2">
        <v>49</v>
      </c>
      <c r="E2674" s="6">
        <v>26065</v>
      </c>
      <c r="F2674" s="7">
        <v>44076.54451388889</v>
      </c>
      <c r="G2674" s="69" t="s">
        <v>4</v>
      </c>
      <c r="H2674" s="68">
        <v>1547</v>
      </c>
      <c r="I2674" s="93">
        <f t="shared" si="193"/>
        <v>15.626262626262626</v>
      </c>
      <c r="J2674" s="93">
        <v>4.9000000000000004</v>
      </c>
      <c r="K2674" s="69">
        <v>99</v>
      </c>
      <c r="L2674" s="68">
        <v>366</v>
      </c>
      <c r="M2674" s="93">
        <f t="shared" si="194"/>
        <v>3.6969696969696968</v>
      </c>
      <c r="N2674" s="93">
        <v>2.1309999999999998</v>
      </c>
      <c r="O2674" s="189">
        <v>99</v>
      </c>
      <c r="P2674" s="191">
        <f t="shared" si="195"/>
        <v>4.2267759562841531</v>
      </c>
      <c r="Q2674" s="77" t="s">
        <v>716</v>
      </c>
      <c r="U2674" s="227" t="s">
        <v>17411</v>
      </c>
      <c r="V2674" s="84">
        <v>0.39097222222222222</v>
      </c>
      <c r="W2674" s="85">
        <v>0.54861111111111105</v>
      </c>
      <c r="X2674" s="78">
        <f t="shared" si="196"/>
        <v>0.15763888888888883</v>
      </c>
      <c r="AA2674" s="249" t="s">
        <v>1341</v>
      </c>
      <c r="AB2674" s="244" t="s">
        <v>691</v>
      </c>
      <c r="AC2674" s="244" t="s">
        <v>691</v>
      </c>
      <c r="AD2674" s="252" t="s">
        <v>691</v>
      </c>
      <c r="AE2674" s="2"/>
    </row>
    <row r="2675" spans="1:32" x14ac:dyDescent="0.3">
      <c r="A2675" s="47" t="s">
        <v>14841</v>
      </c>
      <c r="B2675" s="68" t="s">
        <v>1120</v>
      </c>
      <c r="C2675" s="2" t="s">
        <v>1</v>
      </c>
      <c r="D2675" s="2">
        <v>46</v>
      </c>
      <c r="E2675" s="6">
        <v>26969</v>
      </c>
      <c r="F2675" s="7">
        <v>44076.588993055557</v>
      </c>
      <c r="G2675" s="69" t="s">
        <v>4</v>
      </c>
      <c r="H2675" s="68">
        <v>1348</v>
      </c>
      <c r="I2675" s="93">
        <f t="shared" si="193"/>
        <v>13.616161616161616</v>
      </c>
      <c r="J2675" s="93">
        <v>3.7269999999999999</v>
      </c>
      <c r="K2675" s="69">
        <v>99</v>
      </c>
      <c r="L2675" s="68">
        <v>399</v>
      </c>
      <c r="M2675" s="93">
        <f t="shared" si="194"/>
        <v>4.0303030303030303</v>
      </c>
      <c r="N2675" s="93">
        <v>1.9510000000000001</v>
      </c>
      <c r="O2675" s="189">
        <v>99</v>
      </c>
      <c r="P2675" s="191">
        <f t="shared" si="195"/>
        <v>3.3784461152882206</v>
      </c>
      <c r="Q2675" s="77" t="s">
        <v>716</v>
      </c>
      <c r="U2675" s="227" t="s">
        <v>17411</v>
      </c>
      <c r="V2675" s="84">
        <v>0.4465277777777778</v>
      </c>
      <c r="W2675" s="85">
        <v>0.59722222222222221</v>
      </c>
      <c r="X2675" s="78">
        <f t="shared" si="196"/>
        <v>0.15069444444444441</v>
      </c>
      <c r="AA2675" s="114">
        <f>IF(COUNTA(C2491:C3334)=AA2671+AA2673,AA2671+AA2673,"MISTAKE!")</f>
        <v>844</v>
      </c>
      <c r="AB2675" s="245">
        <f>MAX(P2670:P3021)</f>
        <v>21.755102040816325</v>
      </c>
      <c r="AC2675" s="245">
        <f>MAX(P3022:P3334)</f>
        <v>8.85</v>
      </c>
      <c r="AD2675" s="253">
        <f>MAX(P2491:P2669)</f>
        <v>17.393305439330543</v>
      </c>
      <c r="AE2675" s="9"/>
    </row>
    <row r="2676" spans="1:32" x14ac:dyDescent="0.3">
      <c r="A2676" s="47" t="s">
        <v>3705</v>
      </c>
      <c r="B2676" s="68" t="s">
        <v>14688</v>
      </c>
      <c r="C2676" s="2" t="s">
        <v>1</v>
      </c>
      <c r="D2676" s="2">
        <v>60</v>
      </c>
      <c r="E2676" s="6">
        <v>22146</v>
      </c>
      <c r="F2676" s="7">
        <v>44076.662592592591</v>
      </c>
      <c r="G2676" s="69" t="s">
        <v>4</v>
      </c>
      <c r="H2676" s="68">
        <v>2377</v>
      </c>
      <c r="I2676" s="93">
        <f t="shared" si="193"/>
        <v>24.01010101010101</v>
      </c>
      <c r="J2676" s="93">
        <v>5.5720000000000001</v>
      </c>
      <c r="K2676" s="69">
        <v>99</v>
      </c>
      <c r="L2676" s="68">
        <v>572</v>
      </c>
      <c r="M2676" s="93">
        <f t="shared" si="194"/>
        <v>5.7777777777777777</v>
      </c>
      <c r="N2676" s="93">
        <v>2.371</v>
      </c>
      <c r="O2676" s="189">
        <v>99</v>
      </c>
      <c r="P2676" s="191">
        <f t="shared" si="195"/>
        <v>4.1555944055944058</v>
      </c>
      <c r="Q2676" s="77" t="s">
        <v>716</v>
      </c>
      <c r="U2676" s="227" t="s">
        <v>17411</v>
      </c>
      <c r="V2676" s="84">
        <v>0.53472222222222221</v>
      </c>
      <c r="W2676" s="85">
        <v>0.66666666666666663</v>
      </c>
      <c r="X2676" s="78">
        <f t="shared" si="196"/>
        <v>0.13194444444444442</v>
      </c>
      <c r="AA2676" s="241"/>
      <c r="AB2676" s="246" t="s">
        <v>698</v>
      </c>
      <c r="AC2676" s="246" t="s">
        <v>698</v>
      </c>
      <c r="AD2676" s="254" t="s">
        <v>698</v>
      </c>
      <c r="AE2676" s="2"/>
    </row>
    <row r="2677" spans="1:32" x14ac:dyDescent="0.3">
      <c r="A2677" s="47" t="s">
        <v>14843</v>
      </c>
      <c r="B2677" s="68" t="s">
        <v>14690</v>
      </c>
      <c r="C2677" s="2" t="s">
        <v>1</v>
      </c>
      <c r="D2677" s="2">
        <v>43</v>
      </c>
      <c r="E2677" s="6">
        <v>28184</v>
      </c>
      <c r="F2677" s="7">
        <v>44077.451053240744</v>
      </c>
      <c r="G2677" s="69" t="s">
        <v>71</v>
      </c>
      <c r="H2677" s="68">
        <v>1005</v>
      </c>
      <c r="I2677" s="93">
        <f t="shared" si="193"/>
        <v>10.050000000000001</v>
      </c>
      <c r="J2677" s="93">
        <v>2.7679999999999998</v>
      </c>
      <c r="K2677" s="69">
        <v>100</v>
      </c>
      <c r="L2677" s="68">
        <v>317</v>
      </c>
      <c r="M2677" s="93">
        <f t="shared" si="194"/>
        <v>3.17</v>
      </c>
      <c r="N2677" s="93">
        <v>1.6519999999999999</v>
      </c>
      <c r="O2677" s="189">
        <v>100</v>
      </c>
      <c r="P2677" s="191">
        <f t="shared" si="195"/>
        <v>3.1703470031545744</v>
      </c>
      <c r="Q2677" s="77" t="s">
        <v>716</v>
      </c>
      <c r="U2677" s="227" t="s">
        <v>17411</v>
      </c>
      <c r="V2677" s="84">
        <v>0.4513888888888889</v>
      </c>
      <c r="W2677" s="85">
        <v>0.61805555555555558</v>
      </c>
      <c r="X2677" s="78">
        <f t="shared" si="196"/>
        <v>0.16666666666666669</v>
      </c>
      <c r="AA2677" s="241"/>
      <c r="AB2677" s="245">
        <f>MEDIAN(P2670:P3021)</f>
        <v>3.9888357454401269</v>
      </c>
      <c r="AC2677" s="245">
        <f>MEDIAN(P3022:P3334)</f>
        <v>3.7836538461538458</v>
      </c>
      <c r="AD2677" s="253">
        <f>MEDIAN(P2491:P2669)</f>
        <v>2.9586563307493541</v>
      </c>
      <c r="AE2677" s="9"/>
    </row>
    <row r="2678" spans="1:32" x14ac:dyDescent="0.3">
      <c r="A2678" s="47" t="s">
        <v>14844</v>
      </c>
      <c r="B2678" s="68" t="s">
        <v>1956</v>
      </c>
      <c r="C2678" s="2" t="s">
        <v>1</v>
      </c>
      <c r="D2678" s="2">
        <v>52</v>
      </c>
      <c r="E2678" s="6">
        <v>24845</v>
      </c>
      <c r="F2678" s="7">
        <v>44077.543368055558</v>
      </c>
      <c r="G2678" s="69" t="s">
        <v>4</v>
      </c>
      <c r="H2678" s="68">
        <v>1925</v>
      </c>
      <c r="I2678" s="93">
        <f t="shared" si="193"/>
        <v>19.25</v>
      </c>
      <c r="J2678" s="93">
        <v>4.9550000000000001</v>
      </c>
      <c r="K2678" s="69">
        <v>100</v>
      </c>
      <c r="L2678" s="68">
        <v>411</v>
      </c>
      <c r="M2678" s="93">
        <f t="shared" si="194"/>
        <v>4.1100000000000003</v>
      </c>
      <c r="N2678" s="93">
        <v>2.3130000000000002</v>
      </c>
      <c r="O2678" s="189">
        <v>100</v>
      </c>
      <c r="P2678" s="191">
        <f t="shared" si="195"/>
        <v>4.6836982968369822</v>
      </c>
      <c r="Q2678" s="77" t="s">
        <v>716</v>
      </c>
      <c r="U2678" s="227" t="s">
        <v>17411</v>
      </c>
      <c r="V2678" s="84">
        <v>0.3972222222222222</v>
      </c>
      <c r="W2678" s="85">
        <v>0.54861111111111105</v>
      </c>
      <c r="X2678" s="78">
        <f t="shared" si="196"/>
        <v>0.15138888888888885</v>
      </c>
      <c r="AA2678" s="241"/>
      <c r="AB2678" s="246" t="s">
        <v>692</v>
      </c>
      <c r="AC2678" s="246" t="s">
        <v>692</v>
      </c>
      <c r="AD2678" s="254" t="s">
        <v>692</v>
      </c>
      <c r="AE2678" s="2"/>
    </row>
    <row r="2679" spans="1:32" ht="17.25" thickBot="1" x14ac:dyDescent="0.35">
      <c r="A2679" s="47" t="s">
        <v>11637</v>
      </c>
      <c r="B2679" s="68" t="s">
        <v>623</v>
      </c>
      <c r="C2679" s="2" t="s">
        <v>1</v>
      </c>
      <c r="D2679" s="2">
        <v>48</v>
      </c>
      <c r="E2679" s="6">
        <v>26393</v>
      </c>
      <c r="F2679" s="7">
        <v>44077.580625000002</v>
      </c>
      <c r="G2679" s="69" t="s">
        <v>4</v>
      </c>
      <c r="H2679" s="68">
        <v>1243</v>
      </c>
      <c r="I2679" s="93">
        <f t="shared" si="193"/>
        <v>12.555555555555555</v>
      </c>
      <c r="J2679" s="93">
        <v>3.85</v>
      </c>
      <c r="K2679" s="69">
        <v>99</v>
      </c>
      <c r="L2679" s="68">
        <v>417</v>
      </c>
      <c r="M2679" s="93">
        <f t="shared" si="194"/>
        <v>4.2121212121212119</v>
      </c>
      <c r="N2679" s="93">
        <v>1.9910000000000001</v>
      </c>
      <c r="O2679" s="189">
        <v>99</v>
      </c>
      <c r="P2679" s="191">
        <f t="shared" si="195"/>
        <v>2.9808153477218227</v>
      </c>
      <c r="Q2679" s="77" t="s">
        <v>716</v>
      </c>
      <c r="U2679" s="227" t="s">
        <v>17411</v>
      </c>
      <c r="V2679" s="84">
        <v>0.4368055555555555</v>
      </c>
      <c r="W2679" s="85">
        <v>0.58333333333333337</v>
      </c>
      <c r="X2679" s="78">
        <f t="shared" si="196"/>
        <v>0.14652777777777787</v>
      </c>
      <c r="AA2679" s="109"/>
      <c r="AB2679" s="247">
        <f>MIN(P2670:P3021)</f>
        <v>1.6575212866603595</v>
      </c>
      <c r="AC2679" s="247">
        <f>MIN(P3022:P3334)</f>
        <v>1.5219692959237694</v>
      </c>
      <c r="AD2679" s="255">
        <f>MIN(P2491:P2669)</f>
        <v>0.72550432276657062</v>
      </c>
      <c r="AE2679" s="9"/>
    </row>
    <row r="2680" spans="1:32" ht="17.25" thickBot="1" x14ac:dyDescent="0.35">
      <c r="A2680" s="47" t="s">
        <v>14846</v>
      </c>
      <c r="B2680" s="68" t="s">
        <v>807</v>
      </c>
      <c r="C2680" s="2" t="s">
        <v>1</v>
      </c>
      <c r="D2680" s="2">
        <v>67</v>
      </c>
      <c r="E2680" s="6">
        <v>19603</v>
      </c>
      <c r="F2680" s="7">
        <v>44077.628865740742</v>
      </c>
      <c r="G2680" s="69" t="s">
        <v>4</v>
      </c>
      <c r="H2680" s="68">
        <v>2719</v>
      </c>
      <c r="I2680" s="93">
        <f t="shared" si="193"/>
        <v>27.19</v>
      </c>
      <c r="J2680" s="93">
        <v>5.173</v>
      </c>
      <c r="K2680" s="69">
        <v>100</v>
      </c>
      <c r="L2680" s="68">
        <v>611</v>
      </c>
      <c r="M2680" s="93">
        <f t="shared" si="194"/>
        <v>6.11</v>
      </c>
      <c r="N2680" s="93">
        <v>2.4609999999999999</v>
      </c>
      <c r="O2680" s="189">
        <v>100</v>
      </c>
      <c r="P2680" s="191">
        <f t="shared" si="195"/>
        <v>4.4500818330605565</v>
      </c>
      <c r="Q2680" s="77" t="s">
        <v>716</v>
      </c>
      <c r="U2680" s="227" t="s">
        <v>17411</v>
      </c>
      <c r="V2680" s="84">
        <v>0.4861111111111111</v>
      </c>
      <c r="W2680" s="85">
        <v>0.63194444444444442</v>
      </c>
      <c r="X2680" s="78">
        <f t="shared" si="196"/>
        <v>0.14583333333333331</v>
      </c>
      <c r="AA2680" t="s">
        <v>17414</v>
      </c>
    </row>
    <row r="2681" spans="1:32" ht="17.25" thickBot="1" x14ac:dyDescent="0.35">
      <c r="A2681" s="47" t="s">
        <v>14848</v>
      </c>
      <c r="B2681" s="68" t="s">
        <v>1435</v>
      </c>
      <c r="C2681" s="2" t="s">
        <v>1</v>
      </c>
      <c r="D2681" s="2">
        <v>51</v>
      </c>
      <c r="E2681" s="6">
        <v>25096</v>
      </c>
      <c r="F2681" s="7">
        <v>44078.578993055555</v>
      </c>
      <c r="G2681" s="69" t="s">
        <v>4</v>
      </c>
      <c r="H2681" s="68">
        <v>1960</v>
      </c>
      <c r="I2681" s="93">
        <f t="shared" si="193"/>
        <v>19.600000000000001</v>
      </c>
      <c r="J2681" s="93">
        <v>4.8680000000000003</v>
      </c>
      <c r="K2681" s="69">
        <v>100</v>
      </c>
      <c r="L2681" s="68">
        <v>614</v>
      </c>
      <c r="M2681" s="93">
        <f t="shared" si="194"/>
        <v>6.14</v>
      </c>
      <c r="N2681" s="93">
        <v>2.2919999999999998</v>
      </c>
      <c r="O2681" s="189">
        <v>100</v>
      </c>
      <c r="P2681" s="191">
        <f t="shared" si="195"/>
        <v>3.1921824104234533</v>
      </c>
      <c r="Q2681" s="77" t="s">
        <v>716</v>
      </c>
      <c r="U2681" s="227" t="s">
        <v>17411</v>
      </c>
      <c r="V2681" s="84">
        <v>0.43055555555555558</v>
      </c>
      <c r="W2681" s="85">
        <v>0.58333333333333337</v>
      </c>
      <c r="X2681" s="78">
        <f t="shared" si="196"/>
        <v>0.15277777777777779</v>
      </c>
      <c r="AA2681" s="67" t="s">
        <v>5303</v>
      </c>
      <c r="AB2681" s="143" t="s">
        <v>686</v>
      </c>
      <c r="AC2681" s="259" t="s">
        <v>5305</v>
      </c>
      <c r="AD2681" s="260" t="s">
        <v>5306</v>
      </c>
      <c r="AE2681" s="256"/>
      <c r="AF2681" s="257"/>
    </row>
    <row r="2682" spans="1:32" x14ac:dyDescent="0.3">
      <c r="A2682" s="47" t="s">
        <v>14850</v>
      </c>
      <c r="B2682" s="68" t="s">
        <v>7829</v>
      </c>
      <c r="C2682" s="2" t="s">
        <v>1</v>
      </c>
      <c r="D2682" s="2">
        <v>58</v>
      </c>
      <c r="E2682" s="6">
        <v>22612</v>
      </c>
      <c r="F2682" s="7">
        <v>44078.588761574072</v>
      </c>
      <c r="G2682" s="69" t="s">
        <v>4</v>
      </c>
      <c r="H2682" s="68">
        <v>2219</v>
      </c>
      <c r="I2682" s="93">
        <f t="shared" si="193"/>
        <v>22.19</v>
      </c>
      <c r="J2682" s="93">
        <v>4.5190000000000001</v>
      </c>
      <c r="K2682" s="69">
        <v>100</v>
      </c>
      <c r="L2682" s="68">
        <v>463</v>
      </c>
      <c r="M2682" s="93">
        <f t="shared" si="194"/>
        <v>4.63</v>
      </c>
      <c r="N2682" s="93">
        <v>2.1869999999999998</v>
      </c>
      <c r="O2682" s="189">
        <v>100</v>
      </c>
      <c r="P2682" s="191">
        <f t="shared" si="195"/>
        <v>4.7926565874730027</v>
      </c>
      <c r="Q2682" s="77" t="s">
        <v>716</v>
      </c>
      <c r="U2682" s="227" t="s">
        <v>17411</v>
      </c>
      <c r="V2682" s="84">
        <v>0.4458333333333333</v>
      </c>
      <c r="W2682" s="85">
        <v>0.59722222222222221</v>
      </c>
      <c r="X2682" s="78">
        <f t="shared" si="196"/>
        <v>0.15138888888888891</v>
      </c>
      <c r="AA2682" s="18" t="s">
        <v>16707</v>
      </c>
      <c r="AB2682" s="264">
        <f>COUNTIFS(D2670:D3021,"&lt;20")</f>
        <v>2</v>
      </c>
      <c r="AC2682" s="261">
        <f>AVERAGEIFS(P2670:P3021,D2670:D3021,"&lt;20")</f>
        <v>5.1041403366867186</v>
      </c>
      <c r="AD2682" s="262">
        <f t="array" ref="AD2682">_xlfn.STDEV.S(IF(D2670:D3021&lt;20,P2670:P3021))</f>
        <v>0.66238757673457971</v>
      </c>
      <c r="AE2682" s="9"/>
      <c r="AF2682" s="9"/>
    </row>
    <row r="2683" spans="1:32" x14ac:dyDescent="0.3">
      <c r="A2683" s="47" t="s">
        <v>3662</v>
      </c>
      <c r="B2683" s="68" t="s">
        <v>1377</v>
      </c>
      <c r="C2683" s="2" t="s">
        <v>1</v>
      </c>
      <c r="D2683" s="2">
        <v>59</v>
      </c>
      <c r="E2683" s="6">
        <v>22340</v>
      </c>
      <c r="F2683" s="7">
        <v>44078.604953703703</v>
      </c>
      <c r="G2683" s="69" t="s">
        <v>4</v>
      </c>
      <c r="H2683" s="68">
        <v>2180</v>
      </c>
      <c r="I2683" s="93">
        <f t="shared" ref="I2683:I2746" si="197">H2683/K2683</f>
        <v>22.020202020202021</v>
      </c>
      <c r="J2683" s="93">
        <v>4.415</v>
      </c>
      <c r="K2683" s="69">
        <v>99</v>
      </c>
      <c r="L2683" s="68">
        <v>476</v>
      </c>
      <c r="M2683" s="93">
        <f t="shared" ref="M2683:M2746" si="198">L2683/O2683</f>
        <v>4.808080808080808</v>
      </c>
      <c r="N2683" s="93">
        <v>2.1030000000000002</v>
      </c>
      <c r="O2683" s="189">
        <v>99</v>
      </c>
      <c r="P2683" s="191">
        <f t="shared" ref="P2683:P2746" si="199">I2683/M2683</f>
        <v>4.5798319327731098</v>
      </c>
      <c r="Q2683" s="77" t="s">
        <v>716</v>
      </c>
      <c r="U2683" s="227" t="s">
        <v>17411</v>
      </c>
      <c r="V2683" s="84">
        <v>0.47222222222222227</v>
      </c>
      <c r="W2683" s="85">
        <v>0.61805555555555558</v>
      </c>
      <c r="X2683" s="78">
        <f t="shared" ref="X2683:X2746" si="200">W2683-V2683</f>
        <v>0.14583333333333331</v>
      </c>
      <c r="AA2683" s="18" t="s">
        <v>677</v>
      </c>
      <c r="AB2683" s="264">
        <f>COUNTIFS(D2670:D3021,"&gt;=20",D2670:D3021,"&lt;30")</f>
        <v>4</v>
      </c>
      <c r="AC2683" s="261">
        <f>AVERAGEIFS(P2670:P3021,D2670:D3021,"&gt;=20",D2670:D3021,"&lt;30")</f>
        <v>2.9316061568763638</v>
      </c>
      <c r="AD2683" s="263">
        <f t="array" ref="AD2683">_xlfn.STDEV.S(IF(D2670:D3021&gt;=20,IF(D2670:D3021&lt;30,P2670:P3021)))</f>
        <v>0.62802151309400867</v>
      </c>
      <c r="AE2683" s="9"/>
      <c r="AF2683" s="9"/>
    </row>
    <row r="2684" spans="1:32" x14ac:dyDescent="0.3">
      <c r="A2684" s="47" t="s">
        <v>14851</v>
      </c>
      <c r="B2684" s="68" t="s">
        <v>5314</v>
      </c>
      <c r="C2684" s="2" t="s">
        <v>1</v>
      </c>
      <c r="D2684" s="2">
        <v>48</v>
      </c>
      <c r="E2684" s="6">
        <v>26453</v>
      </c>
      <c r="F2684" s="7">
        <v>44082.519930555558</v>
      </c>
      <c r="G2684" s="69" t="s">
        <v>4</v>
      </c>
      <c r="H2684" s="68">
        <v>1179</v>
      </c>
      <c r="I2684" s="93">
        <f t="shared" si="197"/>
        <v>11.79</v>
      </c>
      <c r="J2684" s="93">
        <v>3.4089999999999998</v>
      </c>
      <c r="K2684" s="69">
        <v>100</v>
      </c>
      <c r="L2684" s="68">
        <v>612</v>
      </c>
      <c r="M2684" s="93">
        <f t="shared" si="198"/>
        <v>6.12</v>
      </c>
      <c r="N2684" s="93">
        <v>2.6059999999999999</v>
      </c>
      <c r="O2684" s="189">
        <v>100</v>
      </c>
      <c r="P2684" s="191">
        <f t="shared" si="199"/>
        <v>1.9264705882352939</v>
      </c>
      <c r="Q2684" s="77" t="s">
        <v>716</v>
      </c>
      <c r="U2684" s="227" t="s">
        <v>17411</v>
      </c>
      <c r="V2684" s="84">
        <v>0.38194444444444442</v>
      </c>
      <c r="W2684" s="85">
        <v>0.52083333333333337</v>
      </c>
      <c r="X2684" s="78">
        <f t="shared" si="200"/>
        <v>0.13888888888888895</v>
      </c>
      <c r="AA2684" s="18" t="s">
        <v>678</v>
      </c>
      <c r="AB2684" s="4">
        <f>COUNTIFS(D2670:D3021,"&gt;=30",D2670:D3021,"&lt;40")</f>
        <v>33</v>
      </c>
      <c r="AC2684" s="261">
        <f>AVERAGEIFS(P2670:P3021,D2670:D3021,"&gt;=30",D2670:D3021,"&lt;40")</f>
        <v>3.5612079265491641</v>
      </c>
      <c r="AD2684" s="263">
        <f t="array" ref="AD2684">_xlfn.STDEV.S(IF(D2670:D3021&gt;=30,IF(D2670:D3021&lt;40,P2670:P3021)))</f>
        <v>0.81438821350385293</v>
      </c>
      <c r="AE2684" s="9"/>
      <c r="AF2684" s="9"/>
    </row>
    <row r="2685" spans="1:32" x14ac:dyDescent="0.3">
      <c r="A2685" s="47" t="s">
        <v>14852</v>
      </c>
      <c r="B2685" s="68" t="s">
        <v>8205</v>
      </c>
      <c r="C2685" s="2" t="s">
        <v>1</v>
      </c>
      <c r="D2685" s="2">
        <v>54</v>
      </c>
      <c r="E2685" s="6">
        <v>24186</v>
      </c>
      <c r="F2685" s="7">
        <v>44082.584097222221</v>
      </c>
      <c r="G2685" s="69" t="s">
        <v>4</v>
      </c>
      <c r="H2685" s="68">
        <v>1590</v>
      </c>
      <c r="I2685" s="93">
        <f t="shared" si="197"/>
        <v>16.060606060606062</v>
      </c>
      <c r="J2685" s="93">
        <v>3.9609999999999999</v>
      </c>
      <c r="K2685" s="69">
        <v>99</v>
      </c>
      <c r="L2685" s="68">
        <v>393</v>
      </c>
      <c r="M2685" s="93">
        <f t="shared" si="198"/>
        <v>3.9696969696969697</v>
      </c>
      <c r="N2685" s="93">
        <v>2.31</v>
      </c>
      <c r="O2685" s="189">
        <v>99</v>
      </c>
      <c r="P2685" s="191">
        <f t="shared" si="199"/>
        <v>4.0458015267175576</v>
      </c>
      <c r="Q2685" s="77" t="s">
        <v>716</v>
      </c>
      <c r="U2685" s="227" t="s">
        <v>17411</v>
      </c>
      <c r="V2685" s="84">
        <v>0.44375000000000003</v>
      </c>
      <c r="W2685" s="85">
        <v>0.58680555555555558</v>
      </c>
      <c r="X2685" s="78">
        <f t="shared" si="200"/>
        <v>0.14305555555555555</v>
      </c>
      <c r="AA2685" s="18" t="s">
        <v>679</v>
      </c>
      <c r="AB2685" s="4">
        <f>COUNTIFS(D2670:D3021,"&gt;=40",D2670:D3021,"&lt;50")</f>
        <v>113</v>
      </c>
      <c r="AC2685" s="261">
        <f>AVERAGEIFS(P2670:P3021,D2670:D3021,"&gt;=40",D2670:D3021,"&lt;50")</f>
        <v>4.062056761104385</v>
      </c>
      <c r="AD2685" s="263">
        <f t="array" ref="AD2685">_xlfn.STDEV.S(IF(D2670:D3021&gt;=40,IF(D2670:D3021&lt;50,P2670:P3021)))</f>
        <v>1.0701858514393947</v>
      </c>
      <c r="AE2685" s="9"/>
      <c r="AF2685" s="9"/>
    </row>
    <row r="2686" spans="1:32" x14ac:dyDescent="0.3">
      <c r="A2686" s="47" t="s">
        <v>14854</v>
      </c>
      <c r="B2686" s="68" t="s">
        <v>647</v>
      </c>
      <c r="C2686" s="2" t="s">
        <v>1</v>
      </c>
      <c r="D2686" s="2">
        <v>56</v>
      </c>
      <c r="E2686" s="6">
        <v>23362</v>
      </c>
      <c r="F2686" s="7">
        <v>44083.532986111109</v>
      </c>
      <c r="G2686" s="69" t="s">
        <v>4</v>
      </c>
      <c r="H2686" s="68">
        <v>1859</v>
      </c>
      <c r="I2686" s="93">
        <f t="shared" si="197"/>
        <v>18.777777777777779</v>
      </c>
      <c r="J2686" s="93">
        <v>4.3600000000000003</v>
      </c>
      <c r="K2686" s="69">
        <v>99</v>
      </c>
      <c r="L2686" s="68">
        <v>590</v>
      </c>
      <c r="M2686" s="93">
        <f t="shared" si="198"/>
        <v>5.9595959595959593</v>
      </c>
      <c r="N2686" s="93">
        <v>2.2450000000000001</v>
      </c>
      <c r="O2686" s="189">
        <v>99</v>
      </c>
      <c r="P2686" s="191">
        <f t="shared" si="199"/>
        <v>3.150847457627119</v>
      </c>
      <c r="Q2686" s="77" t="s">
        <v>716</v>
      </c>
      <c r="U2686" s="227" t="s">
        <v>17411</v>
      </c>
      <c r="V2686" s="84">
        <v>0.40347222222222223</v>
      </c>
      <c r="W2686" s="85">
        <v>0.53472222222222221</v>
      </c>
      <c r="X2686" s="78">
        <f t="shared" si="200"/>
        <v>0.13124999999999998</v>
      </c>
      <c r="AA2686" s="18" t="s">
        <v>680</v>
      </c>
      <c r="AB2686" s="4">
        <f>COUNTIFS(D2670:D3021,"&gt;=50",D2670:D3021,"&lt;60")</f>
        <v>132</v>
      </c>
      <c r="AC2686" s="261">
        <f>AVERAGEIFS(P2670:P3021,D2670:D3021,"&gt;=50",D2670:D3021,"&lt;60")</f>
        <v>4.4963034799169233</v>
      </c>
      <c r="AD2686" s="263">
        <f t="array" ref="AD2686">_xlfn.STDEV.S(IF(D2670:D3021&gt;=50,IF(D2670:D3021&lt;60,P2670:P3021)))</f>
        <v>1.8772059996151249</v>
      </c>
      <c r="AE2686" s="9"/>
      <c r="AF2686" s="9"/>
    </row>
    <row r="2687" spans="1:32" x14ac:dyDescent="0.3">
      <c r="A2687" s="47" t="s">
        <v>12513</v>
      </c>
      <c r="B2687" s="68" t="s">
        <v>524</v>
      </c>
      <c r="C2687" s="2" t="s">
        <v>1</v>
      </c>
      <c r="D2687" s="2">
        <v>55</v>
      </c>
      <c r="E2687" s="6">
        <v>23802</v>
      </c>
      <c r="F2687" s="7">
        <v>44083.562418981484</v>
      </c>
      <c r="G2687" s="69" t="s">
        <v>4</v>
      </c>
      <c r="H2687" s="68">
        <v>2284</v>
      </c>
      <c r="I2687" s="93">
        <f t="shared" si="197"/>
        <v>23.070707070707069</v>
      </c>
      <c r="J2687" s="93">
        <v>4.8319999999999999</v>
      </c>
      <c r="K2687" s="69">
        <v>99</v>
      </c>
      <c r="L2687" s="68">
        <v>456</v>
      </c>
      <c r="M2687" s="93">
        <f t="shared" si="198"/>
        <v>4.6060606060606064</v>
      </c>
      <c r="N2687" s="93">
        <v>2.3420000000000001</v>
      </c>
      <c r="O2687" s="189">
        <v>99</v>
      </c>
      <c r="P2687" s="191">
        <f t="shared" si="199"/>
        <v>5.0087719298245608</v>
      </c>
      <c r="Q2687" s="77" t="s">
        <v>716</v>
      </c>
      <c r="U2687" s="227" t="s">
        <v>17411</v>
      </c>
      <c r="V2687" s="84">
        <v>0.41597222222222219</v>
      </c>
      <c r="W2687" s="85">
        <v>0.5625</v>
      </c>
      <c r="X2687" s="78">
        <f t="shared" si="200"/>
        <v>0.14652777777777781</v>
      </c>
      <c r="AA2687" s="18" t="s">
        <v>681</v>
      </c>
      <c r="AB2687" s="4">
        <f>COUNTIFS(D2670:D3021,"&gt;=60",D2670:D3021,"&lt;70")</f>
        <v>53</v>
      </c>
      <c r="AC2687" s="261">
        <f>AVERAGEIFS(P2670:P3021,D2670:D3021,"&gt;=60",D2670:D3021,"&lt;70")</f>
        <v>4.1836487319249809</v>
      </c>
      <c r="AD2687" s="263">
        <f t="array" ref="AD2687">_xlfn.STDEV.S(IF(D2670:D3021&gt;=60,IF(D2670:D3021&lt;70,P2670:P3021)))</f>
        <v>1.0982574145059458</v>
      </c>
      <c r="AE2687" s="9"/>
      <c r="AF2687" s="9"/>
    </row>
    <row r="2688" spans="1:32" x14ac:dyDescent="0.3">
      <c r="A2688" s="47" t="s">
        <v>14856</v>
      </c>
      <c r="B2688" s="68" t="s">
        <v>4325</v>
      </c>
      <c r="C2688" s="2" t="s">
        <v>1</v>
      </c>
      <c r="D2688" s="2">
        <v>67</v>
      </c>
      <c r="E2688" s="6">
        <v>19366</v>
      </c>
      <c r="F2688" s="7">
        <v>44083.598819444444</v>
      </c>
      <c r="G2688" s="69" t="s">
        <v>4</v>
      </c>
      <c r="H2688" s="68">
        <v>2639</v>
      </c>
      <c r="I2688" s="93">
        <f t="shared" si="197"/>
        <v>26.39</v>
      </c>
      <c r="J2688" s="93">
        <v>5.1719999999999997</v>
      </c>
      <c r="K2688" s="69">
        <v>100</v>
      </c>
      <c r="L2688" s="68">
        <v>743</v>
      </c>
      <c r="M2688" s="93">
        <f t="shared" si="198"/>
        <v>7.43</v>
      </c>
      <c r="N2688" s="93">
        <v>2.4220000000000002</v>
      </c>
      <c r="O2688" s="189">
        <v>100</v>
      </c>
      <c r="P2688" s="191">
        <f t="shared" si="199"/>
        <v>3.5518169582772545</v>
      </c>
      <c r="Q2688" s="77" t="s">
        <v>716</v>
      </c>
      <c r="U2688" s="227" t="s">
        <v>17411</v>
      </c>
      <c r="V2688" s="84">
        <v>0.44861111111111113</v>
      </c>
      <c r="W2688" s="85">
        <v>0.60416666666666663</v>
      </c>
      <c r="X2688" s="78">
        <f t="shared" si="200"/>
        <v>0.1555555555555555</v>
      </c>
      <c r="AA2688" s="18" t="s">
        <v>682</v>
      </c>
      <c r="AB2688" s="264">
        <f>COUNTIFS(D2670:D3021,"&gt;=70",D2670:D3021,"&lt;80")</f>
        <v>15</v>
      </c>
      <c r="AC2688" s="261">
        <f>AVERAGEIFS(P2670:P3021,D2670:D3021,"&gt;=70",D2670:D3021,"&lt;80")</f>
        <v>3.2191543686502717</v>
      </c>
      <c r="AD2688" s="263">
        <f t="array" ref="AD2688">_xlfn.STDEV.S(IF(D2670:D3021&gt;=70,IF(D2670:D3021&lt;80,P2670:P3021)))</f>
        <v>0.68519696203457225</v>
      </c>
      <c r="AE2688" s="9"/>
      <c r="AF2688" s="9"/>
    </row>
    <row r="2689" spans="1:32" ht="17.25" thickBot="1" x14ac:dyDescent="0.35">
      <c r="A2689" s="47" t="s">
        <v>2857</v>
      </c>
      <c r="B2689" s="68" t="s">
        <v>115</v>
      </c>
      <c r="C2689" s="2" t="s">
        <v>1</v>
      </c>
      <c r="D2689" s="2">
        <v>47</v>
      </c>
      <c r="E2689" s="6">
        <v>26852</v>
      </c>
      <c r="F2689" s="7">
        <v>44083.626875000002</v>
      </c>
      <c r="G2689" s="69" t="s">
        <v>4</v>
      </c>
      <c r="H2689" s="68">
        <v>1211</v>
      </c>
      <c r="I2689" s="93">
        <f t="shared" si="197"/>
        <v>12.232323232323232</v>
      </c>
      <c r="J2689" s="93">
        <v>3.956</v>
      </c>
      <c r="K2689" s="69">
        <v>99</v>
      </c>
      <c r="L2689" s="68">
        <v>309</v>
      </c>
      <c r="M2689" s="93">
        <f t="shared" si="198"/>
        <v>3.1212121212121211</v>
      </c>
      <c r="N2689" s="93">
        <v>1.7450000000000001</v>
      </c>
      <c r="O2689" s="189">
        <v>99</v>
      </c>
      <c r="P2689" s="191">
        <f t="shared" si="199"/>
        <v>3.9190938511326863</v>
      </c>
      <c r="Q2689" s="77" t="s">
        <v>716</v>
      </c>
      <c r="U2689" s="227" t="s">
        <v>17411</v>
      </c>
      <c r="V2689" s="84">
        <v>0.47222222222222227</v>
      </c>
      <c r="W2689" s="85">
        <v>0.63194444444444442</v>
      </c>
      <c r="X2689" s="78">
        <f t="shared" si="200"/>
        <v>0.15972222222222215</v>
      </c>
      <c r="AA2689" s="18" t="s">
        <v>5304</v>
      </c>
      <c r="AB2689" s="264">
        <f>COUNTIFS(D2670:D3021,"&gt;=80")</f>
        <v>0</v>
      </c>
      <c r="AC2689" s="261">
        <v>0</v>
      </c>
      <c r="AD2689" s="263">
        <v>0</v>
      </c>
      <c r="AE2689" s="9"/>
      <c r="AF2689" s="9"/>
    </row>
    <row r="2690" spans="1:32" ht="17.25" thickBot="1" x14ac:dyDescent="0.35">
      <c r="A2690" s="46" t="s">
        <v>3395</v>
      </c>
      <c r="B2690" s="68" t="s">
        <v>23</v>
      </c>
      <c r="C2690" s="2" t="s">
        <v>1</v>
      </c>
      <c r="D2690" s="2">
        <v>51</v>
      </c>
      <c r="E2690" s="6">
        <v>25097</v>
      </c>
      <c r="F2690" s="7">
        <v>44085.600729166668</v>
      </c>
      <c r="G2690" s="69" t="s">
        <v>4</v>
      </c>
      <c r="H2690" s="68">
        <v>2065</v>
      </c>
      <c r="I2690" s="93">
        <f t="shared" si="197"/>
        <v>20.65</v>
      </c>
      <c r="J2690" s="93">
        <v>4.702</v>
      </c>
      <c r="K2690" s="69">
        <v>100</v>
      </c>
      <c r="L2690" s="68">
        <v>430</v>
      </c>
      <c r="M2690" s="93">
        <f t="shared" si="198"/>
        <v>4.3</v>
      </c>
      <c r="N2690" s="93">
        <v>2.0379999999999998</v>
      </c>
      <c r="O2690" s="189">
        <v>100</v>
      </c>
      <c r="P2690" s="191">
        <f t="shared" si="199"/>
        <v>4.8023255813953485</v>
      </c>
      <c r="Q2690" s="77" t="s">
        <v>716</v>
      </c>
      <c r="U2690" s="227" t="s">
        <v>17411</v>
      </c>
      <c r="V2690" s="84">
        <v>0.45277777777777778</v>
      </c>
      <c r="W2690" s="85">
        <v>0.60416666666666663</v>
      </c>
      <c r="X2690" s="78">
        <f t="shared" si="200"/>
        <v>0.15138888888888885</v>
      </c>
      <c r="AA2690" s="67" t="s">
        <v>676</v>
      </c>
      <c r="AB2690" s="143">
        <f>SUM(AB2682:AB2689)</f>
        <v>352</v>
      </c>
      <c r="AC2690" s="259">
        <f>AVERAGE(P2670:P3021)</f>
        <v>4.1534083481608191</v>
      </c>
      <c r="AD2690" s="260">
        <f>_xlfn.STDEV.S(P2670:P3021)</f>
        <v>1.4431287332561142</v>
      </c>
      <c r="AE2690" s="258"/>
      <c r="AF2690" s="258"/>
    </row>
    <row r="2691" spans="1:32" ht="17.25" thickBot="1" x14ac:dyDescent="0.35">
      <c r="A2691" s="46" t="s">
        <v>14857</v>
      </c>
      <c r="B2691" s="68" t="s">
        <v>801</v>
      </c>
      <c r="C2691" s="2" t="s">
        <v>1</v>
      </c>
      <c r="D2691" s="2">
        <v>54</v>
      </c>
      <c r="E2691" s="6">
        <v>24000</v>
      </c>
      <c r="F2691" s="7">
        <v>44085.635115740741</v>
      </c>
      <c r="G2691" s="69" t="s">
        <v>4</v>
      </c>
      <c r="H2691" s="68">
        <v>2513</v>
      </c>
      <c r="I2691" s="93">
        <f t="shared" si="197"/>
        <v>25.13</v>
      </c>
      <c r="J2691" s="93">
        <v>5.5229999999999997</v>
      </c>
      <c r="K2691" s="69">
        <v>100</v>
      </c>
      <c r="L2691" s="68">
        <v>607</v>
      </c>
      <c r="M2691" s="93">
        <f t="shared" si="198"/>
        <v>6.07</v>
      </c>
      <c r="N2691" s="93">
        <v>2.375</v>
      </c>
      <c r="O2691" s="189">
        <v>100</v>
      </c>
      <c r="P2691" s="191">
        <f t="shared" si="199"/>
        <v>4.1400329489291599</v>
      </c>
      <c r="Q2691" s="77" t="s">
        <v>716</v>
      </c>
      <c r="U2691" s="227" t="s">
        <v>17411</v>
      </c>
      <c r="V2691" s="84">
        <v>0.49652777777777773</v>
      </c>
      <c r="W2691" s="85">
        <v>0.63541666666666663</v>
      </c>
      <c r="X2691" s="78">
        <f t="shared" si="200"/>
        <v>0.1388888888888889</v>
      </c>
      <c r="AA2691" s="128" t="s">
        <v>17415</v>
      </c>
      <c r="AC2691" s="92"/>
      <c r="AD2691" s="92"/>
    </row>
    <row r="2692" spans="1:32" ht="17.25" thickBot="1" x14ac:dyDescent="0.35">
      <c r="A2692" s="47" t="s">
        <v>15370</v>
      </c>
      <c r="B2692" s="68" t="s">
        <v>1988</v>
      </c>
      <c r="C2692" s="2" t="s">
        <v>1</v>
      </c>
      <c r="D2692" s="2">
        <v>43</v>
      </c>
      <c r="E2692" s="6">
        <v>28260</v>
      </c>
      <c r="F2692" s="7">
        <v>44088.562337962961</v>
      </c>
      <c r="G2692" s="69" t="s">
        <v>4</v>
      </c>
      <c r="H2692" s="68">
        <v>2410</v>
      </c>
      <c r="I2692" s="93">
        <f t="shared" si="197"/>
        <v>24.1</v>
      </c>
      <c r="J2692" s="93">
        <v>4.968</v>
      </c>
      <c r="K2692" s="69">
        <v>100</v>
      </c>
      <c r="L2692" s="68">
        <v>366</v>
      </c>
      <c r="M2692" s="93">
        <f t="shared" si="198"/>
        <v>3.66</v>
      </c>
      <c r="N2692" s="93">
        <v>1.871</v>
      </c>
      <c r="O2692" s="189">
        <v>100</v>
      </c>
      <c r="P2692" s="191">
        <f t="shared" si="199"/>
        <v>6.584699453551913</v>
      </c>
      <c r="Q2692" s="77" t="s">
        <v>716</v>
      </c>
      <c r="U2692" s="227" t="s">
        <v>17411</v>
      </c>
      <c r="V2692" s="84">
        <v>0.40972222222222227</v>
      </c>
      <c r="W2692" s="85">
        <v>0.5625</v>
      </c>
      <c r="X2692" s="78">
        <f t="shared" si="200"/>
        <v>0.15277777777777773</v>
      </c>
      <c r="AA2692" s="67" t="s">
        <v>5303</v>
      </c>
      <c r="AB2692" s="143" t="s">
        <v>686</v>
      </c>
      <c r="AC2692" s="259" t="s">
        <v>5305</v>
      </c>
      <c r="AD2692" s="260" t="s">
        <v>5306</v>
      </c>
    </row>
    <row r="2693" spans="1:32" x14ac:dyDescent="0.3">
      <c r="A2693" s="47" t="s">
        <v>4640</v>
      </c>
      <c r="B2693" s="68" t="s">
        <v>1952</v>
      </c>
      <c r="C2693" s="2" t="s">
        <v>1</v>
      </c>
      <c r="D2693" s="2">
        <v>45</v>
      </c>
      <c r="E2693" s="6">
        <v>27599</v>
      </c>
      <c r="F2693" s="7">
        <v>44088.611435185187</v>
      </c>
      <c r="G2693" s="69" t="s">
        <v>4</v>
      </c>
      <c r="H2693" s="68">
        <v>1262</v>
      </c>
      <c r="I2693" s="93">
        <f t="shared" si="197"/>
        <v>12.62</v>
      </c>
      <c r="J2693" s="93">
        <v>3.8</v>
      </c>
      <c r="K2693" s="69">
        <v>100</v>
      </c>
      <c r="L2693" s="68">
        <v>355</v>
      </c>
      <c r="M2693" s="93">
        <f t="shared" si="198"/>
        <v>3.55</v>
      </c>
      <c r="N2693" s="93">
        <v>1.919</v>
      </c>
      <c r="O2693" s="189">
        <v>100</v>
      </c>
      <c r="P2693" s="191">
        <f t="shared" si="199"/>
        <v>3.5549295774647889</v>
      </c>
      <c r="Q2693" s="77" t="s">
        <v>716</v>
      </c>
      <c r="U2693" s="227" t="s">
        <v>17411</v>
      </c>
      <c r="V2693" s="84">
        <v>0.46736111111111112</v>
      </c>
      <c r="W2693" s="85">
        <v>0.61111111111111105</v>
      </c>
      <c r="X2693" s="78">
        <f t="shared" si="200"/>
        <v>0.14374999999999993</v>
      </c>
      <c r="AA2693" s="18" t="s">
        <v>16707</v>
      </c>
      <c r="AB2693" s="264">
        <f>COUNTIFS(D3022:D3334,"&lt;20")</f>
        <v>2</v>
      </c>
      <c r="AC2693" s="261">
        <f>AVERAGEIFS(P3022:P3334,D3022:D3334,"&lt;20")</f>
        <v>5.225645458094017</v>
      </c>
      <c r="AD2693" s="262">
        <f t="array" ref="AD2693">_xlfn.STDEV.S(IF(D3022:D3334&lt;20,P3022:P3334))</f>
        <v>2.5030862419284694</v>
      </c>
    </row>
    <row r="2694" spans="1:32" x14ac:dyDescent="0.3">
      <c r="A2694" s="47" t="s">
        <v>15371</v>
      </c>
      <c r="B2694" s="68" t="s">
        <v>945</v>
      </c>
      <c r="C2694" s="2" t="s">
        <v>1</v>
      </c>
      <c r="D2694" s="2">
        <v>50</v>
      </c>
      <c r="E2694" s="6">
        <v>25711</v>
      </c>
      <c r="F2694" s="7">
        <v>44088.633472222224</v>
      </c>
      <c r="G2694" s="69" t="s">
        <v>4</v>
      </c>
      <c r="H2694" s="68">
        <v>1533</v>
      </c>
      <c r="I2694" s="93">
        <f t="shared" si="197"/>
        <v>15.484848484848484</v>
      </c>
      <c r="J2694" s="93">
        <v>4.4340000000000002</v>
      </c>
      <c r="K2694" s="69">
        <v>99</v>
      </c>
      <c r="L2694" s="68">
        <v>398</v>
      </c>
      <c r="M2694" s="93">
        <f t="shared" si="198"/>
        <v>4.0202020202020199</v>
      </c>
      <c r="N2694" s="93">
        <v>2.2040000000000002</v>
      </c>
      <c r="O2694" s="189">
        <v>99</v>
      </c>
      <c r="P2694" s="191">
        <f t="shared" si="199"/>
        <v>3.8517587939698497</v>
      </c>
      <c r="Q2694" s="77" t="s">
        <v>716</v>
      </c>
      <c r="U2694" s="227" t="s">
        <v>17411</v>
      </c>
      <c r="V2694" s="84">
        <v>0.47638888888888892</v>
      </c>
      <c r="W2694" s="85">
        <v>0.63541666666666663</v>
      </c>
      <c r="X2694" s="78">
        <f t="shared" si="200"/>
        <v>0.15902777777777771</v>
      </c>
      <c r="AA2694" s="18" t="s">
        <v>677</v>
      </c>
      <c r="AB2694" s="264">
        <f>COUNTIFS(D3022:D3334,"&gt;=20",D3022:D3334,"&lt;30")</f>
        <v>8</v>
      </c>
      <c r="AC2694" s="261">
        <f>AVERAGEIFS(P3022:P3334,D3022:D3334,"&gt;=20",D3022:D3334,"&lt;30")</f>
        <v>2.7485944467700634</v>
      </c>
      <c r="AD2694" s="263">
        <f t="array" ref="AD2694">_xlfn.STDEV.S(IF(D3022:D3334&gt;=20,IF(D3022:D3334&lt;30,P3022:P3334)))</f>
        <v>0.48634787247686029</v>
      </c>
    </row>
    <row r="2695" spans="1:32" x14ac:dyDescent="0.3">
      <c r="A2695" s="47" t="s">
        <v>3830</v>
      </c>
      <c r="B2695" s="68" t="s">
        <v>8768</v>
      </c>
      <c r="C2695" s="2" t="s">
        <v>1</v>
      </c>
      <c r="D2695" s="2">
        <v>45</v>
      </c>
      <c r="E2695" s="6">
        <v>27409</v>
      </c>
      <c r="F2695" s="7">
        <v>44088.645358796297</v>
      </c>
      <c r="G2695" s="69" t="s">
        <v>4</v>
      </c>
      <c r="H2695" s="68">
        <v>1620</v>
      </c>
      <c r="I2695" s="93">
        <f t="shared" si="197"/>
        <v>16.363636363636363</v>
      </c>
      <c r="J2695" s="93">
        <v>4.726</v>
      </c>
      <c r="K2695" s="69">
        <v>99</v>
      </c>
      <c r="L2695" s="68">
        <v>303</v>
      </c>
      <c r="M2695" s="93">
        <f t="shared" si="198"/>
        <v>3.0606060606060606</v>
      </c>
      <c r="N2695" s="93">
        <v>1.6339999999999999</v>
      </c>
      <c r="O2695" s="189">
        <v>99</v>
      </c>
      <c r="P2695" s="191">
        <f t="shared" si="199"/>
        <v>5.3465346534653468</v>
      </c>
      <c r="Q2695" s="77" t="s">
        <v>716</v>
      </c>
      <c r="U2695" s="227" t="s">
        <v>17411</v>
      </c>
      <c r="V2695" s="84">
        <v>0.49027777777777781</v>
      </c>
      <c r="W2695" s="85">
        <v>0.64583333333333337</v>
      </c>
      <c r="X2695" s="78">
        <f t="shared" si="200"/>
        <v>0.15555555555555556</v>
      </c>
      <c r="AA2695" s="18" t="s">
        <v>678</v>
      </c>
      <c r="AB2695" s="4">
        <f>COUNTIFS(D3022:D3334,"&gt;=30",D3022:D3334,"&lt;40")</f>
        <v>20</v>
      </c>
      <c r="AC2695" s="261">
        <f>AVERAGEIFS(P3022:P3334,D3022:D3334,"&gt;=30",D3022:D3334,"&lt;40")</f>
        <v>3.1345280613178783</v>
      </c>
      <c r="AD2695" s="263">
        <f t="array" ref="AD2695">_xlfn.STDEV.S(IF(D3022:D3334&gt;=30,IF(D3022:D3334&lt;40,P3022:P3334)))</f>
        <v>0.82254125495531916</v>
      </c>
    </row>
    <row r="2696" spans="1:32" x14ac:dyDescent="0.3">
      <c r="A2696" s="47" t="s">
        <v>15373</v>
      </c>
      <c r="B2696" s="68" t="s">
        <v>785</v>
      </c>
      <c r="C2696" s="2" t="s">
        <v>1</v>
      </c>
      <c r="D2696" s="2">
        <v>33</v>
      </c>
      <c r="E2696" s="6">
        <v>31992</v>
      </c>
      <c r="F2696" s="7">
        <v>44089.531238425923</v>
      </c>
      <c r="G2696" s="69" t="s">
        <v>4</v>
      </c>
      <c r="H2696" s="68">
        <v>1353</v>
      </c>
      <c r="I2696" s="93">
        <f t="shared" si="197"/>
        <v>13.666666666666666</v>
      </c>
      <c r="J2696" s="93">
        <v>3.7280000000000002</v>
      </c>
      <c r="K2696" s="69">
        <v>99</v>
      </c>
      <c r="L2696" s="68">
        <v>430</v>
      </c>
      <c r="M2696" s="93">
        <f t="shared" si="198"/>
        <v>4.3434343434343434</v>
      </c>
      <c r="N2696" s="93">
        <v>2.2090000000000001</v>
      </c>
      <c r="O2696" s="189">
        <v>99</v>
      </c>
      <c r="P2696" s="191">
        <f t="shared" si="199"/>
        <v>3.1465116279069765</v>
      </c>
      <c r="Q2696" s="77" t="s">
        <v>716</v>
      </c>
      <c r="U2696" s="227" t="s">
        <v>17411</v>
      </c>
      <c r="V2696" s="84">
        <v>0.3888888888888889</v>
      </c>
      <c r="W2696" s="85">
        <v>0.53472222222222221</v>
      </c>
      <c r="X2696" s="78">
        <f t="shared" si="200"/>
        <v>0.14583333333333331</v>
      </c>
      <c r="AA2696" s="18" t="s">
        <v>679</v>
      </c>
      <c r="AB2696" s="4">
        <f>COUNTIFS(D3022:D3334,"&gt;=40",D3022:D3334,"&lt;50")</f>
        <v>60</v>
      </c>
      <c r="AC2696" s="261">
        <f>AVERAGEIFS(P3022:P3334,D3022:D3334,"&gt;=40",D3022:D3334,"&lt;50")</f>
        <v>3.8559644992602076</v>
      </c>
      <c r="AD2696" s="263">
        <f t="array" ref="AD2696">_xlfn.STDEV.S(IF(D3022:D3334&gt;=40,IF(D3022:D3334&lt;50,P3022:P3334)))</f>
        <v>1.3462772250570667</v>
      </c>
    </row>
    <row r="2697" spans="1:32" x14ac:dyDescent="0.3">
      <c r="A2697" s="47" t="s">
        <v>15374</v>
      </c>
      <c r="B2697" s="68" t="s">
        <v>8731</v>
      </c>
      <c r="C2697" s="2" t="s">
        <v>1</v>
      </c>
      <c r="D2697" s="2">
        <v>59</v>
      </c>
      <c r="E2697" s="6">
        <v>22482</v>
      </c>
      <c r="F2697" s="7">
        <v>44089.581307870372</v>
      </c>
      <c r="G2697" s="69" t="s">
        <v>4</v>
      </c>
      <c r="H2697" s="68">
        <v>1813</v>
      </c>
      <c r="I2697" s="93">
        <f t="shared" si="197"/>
        <v>18.313131313131311</v>
      </c>
      <c r="J2697" s="93">
        <v>5.1639999999999997</v>
      </c>
      <c r="K2697" s="69">
        <v>99</v>
      </c>
      <c r="L2697" s="68">
        <v>456</v>
      </c>
      <c r="M2697" s="93">
        <f t="shared" si="198"/>
        <v>4.6060606060606064</v>
      </c>
      <c r="N2697" s="93">
        <v>2.2759999999999998</v>
      </c>
      <c r="O2697" s="189">
        <v>99</v>
      </c>
      <c r="P2697" s="191">
        <f t="shared" si="199"/>
        <v>3.9758771929824555</v>
      </c>
      <c r="Q2697" s="77" t="s">
        <v>716</v>
      </c>
      <c r="U2697" s="227" t="s">
        <v>17411</v>
      </c>
      <c r="V2697" s="84">
        <v>0.4284722222222222</v>
      </c>
      <c r="W2697" s="85">
        <v>0.58333333333333337</v>
      </c>
      <c r="X2697" s="78">
        <f t="shared" si="200"/>
        <v>0.15486111111111117</v>
      </c>
      <c r="AA2697" s="18" t="s">
        <v>680</v>
      </c>
      <c r="AB2697" s="4">
        <f>COUNTIFS(D3022:D3334,"&gt;=50",D3022:D3334,"&lt;60")</f>
        <v>82</v>
      </c>
      <c r="AC2697" s="261">
        <f>AVERAGEIFS(P3022:P3334,D3022:D3334,"&gt;=50",D3022:D3334,"&lt;60")</f>
        <v>4.4210205220284085</v>
      </c>
      <c r="AD2697" s="263">
        <f t="array" ref="AD2697">_xlfn.STDEV.S(IF(D3022:D3334&gt;=50,IF(D3022:D3334&lt;60,P3022:P3334)))</f>
        <v>1.4330920502621589</v>
      </c>
    </row>
    <row r="2698" spans="1:32" x14ac:dyDescent="0.3">
      <c r="A2698" s="47" t="s">
        <v>15376</v>
      </c>
      <c r="B2698" s="68" t="s">
        <v>14758</v>
      </c>
      <c r="C2698" s="2" t="s">
        <v>1</v>
      </c>
      <c r="D2698" s="2">
        <v>48</v>
      </c>
      <c r="E2698" s="6">
        <v>26410</v>
      </c>
      <c r="F2698" s="7">
        <v>44089.656782407408</v>
      </c>
      <c r="G2698" s="69" t="s">
        <v>4</v>
      </c>
      <c r="H2698" s="68">
        <v>2171</v>
      </c>
      <c r="I2698" s="93">
        <f t="shared" si="197"/>
        <v>21.71</v>
      </c>
      <c r="J2698" s="93">
        <v>4.7910000000000004</v>
      </c>
      <c r="K2698" s="69">
        <v>100</v>
      </c>
      <c r="L2698" s="68">
        <v>441</v>
      </c>
      <c r="M2698" s="93">
        <f t="shared" si="198"/>
        <v>4.41</v>
      </c>
      <c r="N2698" s="93">
        <v>2.0649999999999999</v>
      </c>
      <c r="O2698" s="189">
        <v>100</v>
      </c>
      <c r="P2698" s="191">
        <f t="shared" si="199"/>
        <v>4.9229024943310655</v>
      </c>
      <c r="Q2698" s="77" t="s">
        <v>716</v>
      </c>
      <c r="U2698" s="227" t="s">
        <v>17411</v>
      </c>
      <c r="V2698" s="84">
        <v>0.49791666666666662</v>
      </c>
      <c r="W2698" s="85">
        <v>0.66666666666666663</v>
      </c>
      <c r="X2698" s="78">
        <f t="shared" si="200"/>
        <v>0.16875000000000001</v>
      </c>
      <c r="AA2698" s="18" t="s">
        <v>681</v>
      </c>
      <c r="AB2698" s="4">
        <f>COUNTIFS(D3022:D3334,"&gt;=60",D3022:D3334,"&lt;70")</f>
        <v>83</v>
      </c>
      <c r="AC2698" s="261">
        <f>AVERAGEIFS(P3022:P3334,D3022:D3334,"&gt;=60",D3022:D3334,"&lt;70")</f>
        <v>4.176636675219406</v>
      </c>
      <c r="AD2698" s="263">
        <f t="array" ref="AD2698">_xlfn.STDEV.S(IF(D3022:D3334&gt;=60,IF(D3022:D3334&lt;70,P3022:P3334)))</f>
        <v>1.3217317087756904</v>
      </c>
    </row>
    <row r="2699" spans="1:32" x14ac:dyDescent="0.3">
      <c r="A2699" s="47" t="s">
        <v>3692</v>
      </c>
      <c r="B2699" s="68" t="s">
        <v>307</v>
      </c>
      <c r="C2699" s="2" t="s">
        <v>1</v>
      </c>
      <c r="D2699" s="2">
        <v>43</v>
      </c>
      <c r="E2699" s="6">
        <v>28171</v>
      </c>
      <c r="F2699" s="7">
        <v>44090.524328703701</v>
      </c>
      <c r="G2699" s="69" t="s">
        <v>4</v>
      </c>
      <c r="H2699" s="68">
        <v>1112</v>
      </c>
      <c r="I2699" s="93">
        <f t="shared" si="197"/>
        <v>11.232323232323232</v>
      </c>
      <c r="J2699" s="93">
        <v>3.3250000000000002</v>
      </c>
      <c r="K2699" s="69">
        <v>99</v>
      </c>
      <c r="L2699" s="68">
        <v>403</v>
      </c>
      <c r="M2699" s="93">
        <f t="shared" si="198"/>
        <v>4.0707070707070709</v>
      </c>
      <c r="N2699" s="93">
        <v>1.929</v>
      </c>
      <c r="O2699" s="189">
        <v>99</v>
      </c>
      <c r="P2699" s="191">
        <f t="shared" si="199"/>
        <v>2.759305210918114</v>
      </c>
      <c r="Q2699" s="77" t="s">
        <v>716</v>
      </c>
      <c r="U2699" s="227" t="s">
        <v>17411</v>
      </c>
      <c r="V2699" s="84">
        <v>0.37222222222222223</v>
      </c>
      <c r="W2699" s="85">
        <v>0.52083333333333337</v>
      </c>
      <c r="X2699" s="78">
        <f t="shared" si="200"/>
        <v>0.14861111111111114</v>
      </c>
      <c r="AA2699" s="18" t="s">
        <v>682</v>
      </c>
      <c r="AB2699" s="4">
        <f>COUNTIFS(D3022:D3334,"&gt;=70",D3022:D3334,"&lt;80")</f>
        <v>41</v>
      </c>
      <c r="AC2699" s="261">
        <f>AVERAGEIFS(P3022:P3334,D3022:D3334,"&gt;=70",D3022:D3334,"&lt;80")</f>
        <v>3.5552963949619585</v>
      </c>
      <c r="AD2699" s="263">
        <f t="array" ref="AD2699">_xlfn.STDEV.S(IF(D3022:D3334&gt;=70,IF(D3022:D3334&lt;80,P3022:P3334)))</f>
        <v>1.2511623251658257</v>
      </c>
    </row>
    <row r="2700" spans="1:32" ht="17.25" thickBot="1" x14ac:dyDescent="0.35">
      <c r="A2700" s="47" t="s">
        <v>15378</v>
      </c>
      <c r="B2700" s="68" t="s">
        <v>1127</v>
      </c>
      <c r="C2700" s="2" t="s">
        <v>1</v>
      </c>
      <c r="D2700" s="2">
        <v>44</v>
      </c>
      <c r="E2700" s="6">
        <v>27927</v>
      </c>
      <c r="F2700" s="7">
        <v>44090.534490740742</v>
      </c>
      <c r="G2700" s="69" t="s">
        <v>4</v>
      </c>
      <c r="H2700" s="68">
        <v>1785</v>
      </c>
      <c r="I2700" s="93">
        <f t="shared" si="197"/>
        <v>18.030303030303031</v>
      </c>
      <c r="J2700" s="93">
        <v>4.4939999999999998</v>
      </c>
      <c r="K2700" s="69">
        <v>99</v>
      </c>
      <c r="L2700" s="68">
        <v>486</v>
      </c>
      <c r="M2700" s="93">
        <f t="shared" si="198"/>
        <v>4.9090909090909092</v>
      </c>
      <c r="N2700" s="93">
        <v>2.4369999999999998</v>
      </c>
      <c r="O2700" s="189">
        <v>99</v>
      </c>
      <c r="P2700" s="191">
        <f t="shared" si="199"/>
        <v>3.6728395061728398</v>
      </c>
      <c r="Q2700" s="77" t="s">
        <v>716</v>
      </c>
      <c r="U2700" s="227" t="s">
        <v>17411</v>
      </c>
      <c r="V2700" s="84">
        <v>0.38541666666666669</v>
      </c>
      <c r="W2700" s="85">
        <v>0.53472222222222221</v>
      </c>
      <c r="X2700" s="78">
        <f t="shared" si="200"/>
        <v>0.14930555555555552</v>
      </c>
      <c r="AA2700" s="18" t="s">
        <v>5304</v>
      </c>
      <c r="AB2700" s="4">
        <f>COUNTIFS(D3022:D3334,"&gt;=80")</f>
        <v>17</v>
      </c>
      <c r="AC2700" s="261">
        <f>AVERAGEIFS(P3022:P3334,D3022:D3334,"&gt;=80")</f>
        <v>3.0925029064576748</v>
      </c>
      <c r="AD2700" s="263">
        <f t="array" ref="AD2700">_xlfn.STDEV.S(IF(D3022:D3334&gt;=80,P3022:P3334))</f>
        <v>1.0771926230100946</v>
      </c>
    </row>
    <row r="2701" spans="1:32" ht="17.25" thickBot="1" x14ac:dyDescent="0.35">
      <c r="A2701" s="47" t="s">
        <v>15380</v>
      </c>
      <c r="B2701" s="68" t="s">
        <v>1453</v>
      </c>
      <c r="C2701" s="2" t="s">
        <v>1</v>
      </c>
      <c r="D2701" s="2">
        <v>31</v>
      </c>
      <c r="E2701" s="6">
        <v>32403</v>
      </c>
      <c r="F2701" s="7">
        <v>44090.604988425926</v>
      </c>
      <c r="G2701" s="69" t="s">
        <v>4</v>
      </c>
      <c r="H2701" s="68">
        <v>1352</v>
      </c>
      <c r="I2701" s="93">
        <f t="shared" si="197"/>
        <v>13.656565656565656</v>
      </c>
      <c r="J2701" s="93">
        <v>4.1870000000000003</v>
      </c>
      <c r="K2701" s="69">
        <v>99</v>
      </c>
      <c r="L2701" s="68">
        <v>362</v>
      </c>
      <c r="M2701" s="93">
        <f t="shared" si="198"/>
        <v>3.6565656565656566</v>
      </c>
      <c r="N2701" s="93">
        <v>1.96</v>
      </c>
      <c r="O2701" s="189">
        <v>99</v>
      </c>
      <c r="P2701" s="191">
        <f t="shared" si="199"/>
        <v>3.7348066298342539</v>
      </c>
      <c r="Q2701" s="77" t="s">
        <v>716</v>
      </c>
      <c r="U2701" s="227" t="s">
        <v>17411</v>
      </c>
      <c r="V2701" s="84">
        <v>0.44930555555555557</v>
      </c>
      <c r="W2701" s="85">
        <v>0.61111111111111105</v>
      </c>
      <c r="X2701" s="78">
        <f t="shared" si="200"/>
        <v>0.16180555555555548</v>
      </c>
      <c r="AA2701" s="67" t="s">
        <v>676</v>
      </c>
      <c r="AB2701" s="143">
        <f>SUM(AB2693:AB2700)</f>
        <v>313</v>
      </c>
      <c r="AC2701" s="259">
        <f>AVERAGE(P3022:P3334)</f>
        <v>3.942532607428368</v>
      </c>
      <c r="AD2701" s="260">
        <f>_xlfn.STDEV.S(P3022:P3334)</f>
        <v>1.3733462422206399</v>
      </c>
    </row>
    <row r="2702" spans="1:32" ht="17.25" thickBot="1" x14ac:dyDescent="0.35">
      <c r="A2702" s="47" t="s">
        <v>15382</v>
      </c>
      <c r="B2702" s="68" t="s">
        <v>14767</v>
      </c>
      <c r="C2702" s="2" t="s">
        <v>1</v>
      </c>
      <c r="D2702" s="2">
        <v>40</v>
      </c>
      <c r="E2702" s="6">
        <v>29227</v>
      </c>
      <c r="F2702" s="7">
        <v>44090.658321759256</v>
      </c>
      <c r="G2702" s="69" t="s">
        <v>4</v>
      </c>
      <c r="H2702" s="68">
        <v>957</v>
      </c>
      <c r="I2702" s="93">
        <f t="shared" si="197"/>
        <v>9.6666666666666661</v>
      </c>
      <c r="J2702" s="93">
        <v>3.2170000000000001</v>
      </c>
      <c r="K2702" s="69">
        <v>99</v>
      </c>
      <c r="L2702" s="68">
        <v>463</v>
      </c>
      <c r="M2702" s="93">
        <f t="shared" si="198"/>
        <v>4.6767676767676765</v>
      </c>
      <c r="N2702" s="93">
        <v>1.994</v>
      </c>
      <c r="O2702" s="189">
        <v>99</v>
      </c>
      <c r="P2702" s="191">
        <f t="shared" si="199"/>
        <v>2.0669546436285096</v>
      </c>
      <c r="Q2702" s="77" t="s">
        <v>716</v>
      </c>
      <c r="U2702" s="227" t="s">
        <v>17411</v>
      </c>
      <c r="V2702" s="84">
        <v>0.53263888888888888</v>
      </c>
      <c r="W2702" s="85">
        <v>0.66666666666666663</v>
      </c>
      <c r="X2702" s="78">
        <f t="shared" si="200"/>
        <v>0.13402777777777775</v>
      </c>
      <c r="AA2702" s="128" t="s">
        <v>17416</v>
      </c>
    </row>
    <row r="2703" spans="1:32" ht="17.25" thickBot="1" x14ac:dyDescent="0.35">
      <c r="A2703" s="47" t="s">
        <v>15383</v>
      </c>
      <c r="B2703" s="68" t="s">
        <v>612</v>
      </c>
      <c r="C2703" s="2" t="s">
        <v>1</v>
      </c>
      <c r="D2703" s="2">
        <v>45</v>
      </c>
      <c r="E2703" s="6">
        <v>27383</v>
      </c>
      <c r="F2703" s="7">
        <v>44091.429085648146</v>
      </c>
      <c r="G2703" s="69" t="s">
        <v>4</v>
      </c>
      <c r="H2703" s="68">
        <v>1363</v>
      </c>
      <c r="I2703" s="93">
        <f t="shared" si="197"/>
        <v>13.767676767676768</v>
      </c>
      <c r="J2703" s="93">
        <v>4.1379999999999999</v>
      </c>
      <c r="K2703" s="69">
        <v>99</v>
      </c>
      <c r="L2703" s="68">
        <v>391</v>
      </c>
      <c r="M2703" s="93">
        <f t="shared" si="198"/>
        <v>3.9494949494949494</v>
      </c>
      <c r="N2703" s="93">
        <v>1.9450000000000001</v>
      </c>
      <c r="O2703" s="189">
        <v>99</v>
      </c>
      <c r="P2703" s="191">
        <f t="shared" si="199"/>
        <v>3.4859335038363173</v>
      </c>
      <c r="Q2703" s="77" t="s">
        <v>716</v>
      </c>
      <c r="U2703" s="227" t="s">
        <v>17411</v>
      </c>
      <c r="V2703" s="84">
        <v>0.3923611111111111</v>
      </c>
      <c r="W2703" s="85">
        <v>0.52083333333333337</v>
      </c>
      <c r="X2703" s="78">
        <f t="shared" si="200"/>
        <v>0.12847222222222227</v>
      </c>
      <c r="AA2703" s="67" t="s">
        <v>5303</v>
      </c>
      <c r="AB2703" s="143" t="s">
        <v>686</v>
      </c>
      <c r="AC2703" s="259" t="s">
        <v>5305</v>
      </c>
      <c r="AD2703" s="260" t="s">
        <v>5306</v>
      </c>
    </row>
    <row r="2704" spans="1:32" x14ac:dyDescent="0.3">
      <c r="A2704" s="47" t="s">
        <v>4045</v>
      </c>
      <c r="B2704" s="68" t="s">
        <v>9212</v>
      </c>
      <c r="C2704" s="2" t="s">
        <v>1</v>
      </c>
      <c r="D2704" s="2">
        <v>58</v>
      </c>
      <c r="E2704" s="6">
        <v>22662</v>
      </c>
      <c r="F2704" s="7">
        <v>44091.438923611109</v>
      </c>
      <c r="G2704" s="69" t="s">
        <v>4</v>
      </c>
      <c r="H2704" s="68">
        <v>2019</v>
      </c>
      <c r="I2704" s="93">
        <f t="shared" si="197"/>
        <v>20.190000000000001</v>
      </c>
      <c r="J2704" s="93">
        <v>5.077</v>
      </c>
      <c r="K2704" s="69">
        <v>100</v>
      </c>
      <c r="L2704" s="68">
        <v>504</v>
      </c>
      <c r="M2704" s="93">
        <f t="shared" si="198"/>
        <v>5.04</v>
      </c>
      <c r="N2704" s="93">
        <v>2.1320000000000001</v>
      </c>
      <c r="O2704" s="189">
        <v>100</v>
      </c>
      <c r="P2704" s="191">
        <f t="shared" si="199"/>
        <v>4.0059523809523814</v>
      </c>
      <c r="Q2704" s="77" t="s">
        <v>716</v>
      </c>
      <c r="U2704" s="227" t="s">
        <v>17411</v>
      </c>
      <c r="V2704" s="84">
        <v>0.39374999999999999</v>
      </c>
      <c r="W2704" s="85">
        <v>0.53472222222222221</v>
      </c>
      <c r="X2704" s="78">
        <f t="shared" si="200"/>
        <v>0.14097222222222222</v>
      </c>
      <c r="AA2704" s="18" t="s">
        <v>16707</v>
      </c>
      <c r="AB2704" s="4">
        <f>COUNTIFS(D2491:D2669,"&lt;20")</f>
        <v>5</v>
      </c>
      <c r="AC2704" s="261">
        <f>AVERAGEIFS(P2491:P2669,D2491:D2669,"&lt;20")</f>
        <v>3.5951437130550081</v>
      </c>
      <c r="AD2704" s="262">
        <f t="array" ref="AD2704">_xlfn.STDEV.S(IF(D2491:D2669&lt;20,P2491:P2669))</f>
        <v>2.355300575800146</v>
      </c>
    </row>
    <row r="2705" spans="1:30" x14ac:dyDescent="0.3">
      <c r="A2705" s="47" t="s">
        <v>15385</v>
      </c>
      <c r="B2705" s="68" t="s">
        <v>14770</v>
      </c>
      <c r="C2705" s="2" t="s">
        <v>1</v>
      </c>
      <c r="D2705" s="2">
        <v>46</v>
      </c>
      <c r="E2705" s="6">
        <v>26982</v>
      </c>
      <c r="F2705" s="7">
        <v>44091.545613425929</v>
      </c>
      <c r="G2705" s="69" t="s">
        <v>4</v>
      </c>
      <c r="H2705" s="68">
        <v>1628</v>
      </c>
      <c r="I2705" s="93">
        <f t="shared" si="197"/>
        <v>16.444444444444443</v>
      </c>
      <c r="J2705" s="93">
        <v>3.5750000000000002</v>
      </c>
      <c r="K2705" s="69">
        <v>99</v>
      </c>
      <c r="L2705" s="68">
        <v>343</v>
      </c>
      <c r="M2705" s="93">
        <f t="shared" si="198"/>
        <v>3.4646464646464645</v>
      </c>
      <c r="N2705" s="93">
        <v>1.831</v>
      </c>
      <c r="O2705" s="189">
        <v>99</v>
      </c>
      <c r="P2705" s="191">
        <f t="shared" si="199"/>
        <v>4.7463556851311948</v>
      </c>
      <c r="Q2705" s="77" t="s">
        <v>716</v>
      </c>
      <c r="U2705" s="227" t="s">
        <v>17411</v>
      </c>
      <c r="V2705" s="84">
        <v>0.40138888888888885</v>
      </c>
      <c r="W2705" s="85">
        <v>0.54861111111111105</v>
      </c>
      <c r="X2705" s="78">
        <f t="shared" si="200"/>
        <v>0.1472222222222222</v>
      </c>
      <c r="AA2705" s="18" t="s">
        <v>677</v>
      </c>
      <c r="AB2705" s="4">
        <f>COUNTIFS(D2491:D2669,"&gt;=20",D2491:D2669,"&lt;30")</f>
        <v>6</v>
      </c>
      <c r="AC2705" s="261">
        <f>AVERAGEIFS(P2491:P2669,D2491:D2669,"&gt;=20",D2491:D2669,"&lt;30")</f>
        <v>2.4819744671701822</v>
      </c>
      <c r="AD2705" s="263">
        <f t="array" ref="AD2705">_xlfn.STDEV.S(IF(D2491:D2669&gt;=20,IF(D2491:D2669&lt;30,P2491:P2669)))</f>
        <v>0.25125469113395854</v>
      </c>
    </row>
    <row r="2706" spans="1:30" x14ac:dyDescent="0.3">
      <c r="A2706" s="47" t="s">
        <v>4846</v>
      </c>
      <c r="B2706" s="68" t="s">
        <v>1101</v>
      </c>
      <c r="C2706" s="2" t="s">
        <v>1</v>
      </c>
      <c r="D2706" s="2">
        <v>52</v>
      </c>
      <c r="E2706" s="6">
        <v>24781</v>
      </c>
      <c r="F2706" s="7">
        <v>44091.568969907406</v>
      </c>
      <c r="G2706" s="69" t="s">
        <v>4</v>
      </c>
      <c r="H2706" s="68">
        <v>1272</v>
      </c>
      <c r="I2706" s="93">
        <f t="shared" si="197"/>
        <v>12.848484848484848</v>
      </c>
      <c r="J2706" s="93">
        <v>4.3150000000000004</v>
      </c>
      <c r="K2706" s="69">
        <v>99</v>
      </c>
      <c r="L2706" s="68">
        <v>310</v>
      </c>
      <c r="M2706" s="93">
        <f t="shared" si="198"/>
        <v>3.1313131313131315</v>
      </c>
      <c r="N2706" s="93">
        <v>1.5820000000000001</v>
      </c>
      <c r="O2706" s="189">
        <v>99</v>
      </c>
      <c r="P2706" s="191">
        <f t="shared" si="199"/>
        <v>4.1032258064516123</v>
      </c>
      <c r="Q2706" s="77" t="s">
        <v>716</v>
      </c>
      <c r="U2706" s="227" t="s">
        <v>17411</v>
      </c>
      <c r="V2706" s="84">
        <v>0.42777777777777781</v>
      </c>
      <c r="W2706" s="85">
        <v>0.56944444444444442</v>
      </c>
      <c r="X2706" s="78">
        <f t="shared" si="200"/>
        <v>0.14166666666666661</v>
      </c>
      <c r="AA2706" s="18" t="s">
        <v>678</v>
      </c>
      <c r="AB2706" s="4">
        <f>COUNTIFS(D2491:D2669,"&gt;=30",D2491:D2669,"&lt;40")</f>
        <v>14</v>
      </c>
      <c r="AC2706" s="261">
        <f>AVERAGEIFS(P2491:P2669,D2491:D2669,"&gt;=30",D2491:D2669,"&lt;40")</f>
        <v>2.9086832511170644</v>
      </c>
      <c r="AD2706" s="263">
        <f t="array" ref="AD2706">_xlfn.STDEV.S(IF(D2491:D2669&gt;=30,IF(D2491:D2669&lt;40,P2491:P2669)))</f>
        <v>0.71231390096848801</v>
      </c>
    </row>
    <row r="2707" spans="1:30" x14ac:dyDescent="0.3">
      <c r="A2707" s="47" t="s">
        <v>15387</v>
      </c>
      <c r="B2707" s="68" t="s">
        <v>1287</v>
      </c>
      <c r="C2707" s="2" t="s">
        <v>1</v>
      </c>
      <c r="D2707" s="2">
        <v>52</v>
      </c>
      <c r="E2707" s="6">
        <v>24999</v>
      </c>
      <c r="F2707" s="7">
        <v>44091.595266203702</v>
      </c>
      <c r="G2707" s="69" t="s">
        <v>4</v>
      </c>
      <c r="H2707" s="68">
        <v>2276</v>
      </c>
      <c r="I2707" s="93">
        <f t="shared" si="197"/>
        <v>22.98989898989899</v>
      </c>
      <c r="J2707" s="93">
        <v>5.3250000000000002</v>
      </c>
      <c r="K2707" s="69">
        <v>99</v>
      </c>
      <c r="L2707" s="68">
        <v>580</v>
      </c>
      <c r="M2707" s="93">
        <f t="shared" si="198"/>
        <v>5.858585858585859</v>
      </c>
      <c r="N2707" s="93">
        <v>2.391</v>
      </c>
      <c r="O2707" s="189">
        <v>99</v>
      </c>
      <c r="P2707" s="191">
        <f t="shared" si="199"/>
        <v>3.9241379310344824</v>
      </c>
      <c r="Q2707" s="77" t="s">
        <v>716</v>
      </c>
      <c r="U2707" s="227" t="s">
        <v>17411</v>
      </c>
      <c r="V2707" s="84">
        <v>0.4458333333333333</v>
      </c>
      <c r="W2707" s="85">
        <v>0.59722222222222221</v>
      </c>
      <c r="X2707" s="78">
        <f t="shared" si="200"/>
        <v>0.15138888888888891</v>
      </c>
      <c r="AA2707" s="18" t="s">
        <v>679</v>
      </c>
      <c r="AB2707" s="4">
        <f>COUNTIFS(D2491:D2669,"&gt;=40",D2491:D2669,"&lt;50")</f>
        <v>14</v>
      </c>
      <c r="AC2707" s="261">
        <f>AVERAGEIFS(P2491:P2669,D2491:D2669,"&gt;=40",D2491:D2669,"&lt;50")</f>
        <v>3.5826899549282145</v>
      </c>
      <c r="AD2707" s="263">
        <f t="array" ref="AD2707">_xlfn.STDEV.S(IF(D2491:D2669&gt;=40,IF(D2491:D2669&lt;50,P2491:P2669)))</f>
        <v>2.2058857907134368</v>
      </c>
    </row>
    <row r="2708" spans="1:30" x14ac:dyDescent="0.3">
      <c r="A2708" s="47" t="s">
        <v>3482</v>
      </c>
      <c r="B2708" s="68" t="s">
        <v>1037</v>
      </c>
      <c r="C2708" s="2" t="s">
        <v>1</v>
      </c>
      <c r="D2708" s="2">
        <v>52</v>
      </c>
      <c r="E2708" s="6">
        <v>24883</v>
      </c>
      <c r="F2708" s="7">
        <v>44091.613321759258</v>
      </c>
      <c r="G2708" s="69" t="s">
        <v>4</v>
      </c>
      <c r="H2708" s="68">
        <v>1935</v>
      </c>
      <c r="I2708" s="93">
        <f t="shared" si="197"/>
        <v>19.545454545454547</v>
      </c>
      <c r="J2708" s="93">
        <v>4.4729999999999999</v>
      </c>
      <c r="K2708" s="69">
        <v>99</v>
      </c>
      <c r="L2708" s="68">
        <v>485</v>
      </c>
      <c r="M2708" s="93">
        <f t="shared" si="198"/>
        <v>4.8989898989898988</v>
      </c>
      <c r="N2708" s="93">
        <v>2.1970000000000001</v>
      </c>
      <c r="O2708" s="189">
        <v>99</v>
      </c>
      <c r="P2708" s="191">
        <f t="shared" si="199"/>
        <v>3.989690721649485</v>
      </c>
      <c r="Q2708" s="77" t="s">
        <v>716</v>
      </c>
      <c r="U2708" s="227" t="s">
        <v>17409</v>
      </c>
      <c r="V2708" s="84">
        <v>0.47430555555555554</v>
      </c>
      <c r="W2708" s="85">
        <v>0.61458333333333337</v>
      </c>
      <c r="X2708" s="78">
        <f t="shared" si="200"/>
        <v>0.14027777777777783</v>
      </c>
      <c r="AA2708" s="18" t="s">
        <v>680</v>
      </c>
      <c r="AB2708" s="4">
        <f>COUNTIFS(D2491:D2669,"&gt;=50",D2491:D2669,"&lt;60")</f>
        <v>40</v>
      </c>
      <c r="AC2708" s="261">
        <f>AVERAGEIFS(P2491:P2669,D2491:D2669,"&gt;=50",D2491:D2669,"&lt;60")</f>
        <v>3.8434100365215143</v>
      </c>
      <c r="AD2708" s="263">
        <f t="array" ref="AD2708">_xlfn.STDEV.S(IF(D2491:D2669&gt;=50,IF(D2491:D2669&lt;60,P2491:P2669)))</f>
        <v>1.791561839265712</v>
      </c>
    </row>
    <row r="2709" spans="1:30" x14ac:dyDescent="0.3">
      <c r="A2709" s="47" t="s">
        <v>15390</v>
      </c>
      <c r="B2709" s="68" t="s">
        <v>5721</v>
      </c>
      <c r="C2709" s="2" t="s">
        <v>1</v>
      </c>
      <c r="D2709" s="2">
        <v>41</v>
      </c>
      <c r="E2709" s="6">
        <v>28901</v>
      </c>
      <c r="F2709" s="7">
        <v>44091.654861111114</v>
      </c>
      <c r="G2709" s="69" t="s">
        <v>4</v>
      </c>
      <c r="H2709" s="68">
        <v>1781</v>
      </c>
      <c r="I2709" s="93">
        <f t="shared" si="197"/>
        <v>17.98989898989899</v>
      </c>
      <c r="J2709" s="93">
        <v>3.8980000000000001</v>
      </c>
      <c r="K2709" s="69">
        <v>99</v>
      </c>
      <c r="L2709" s="68">
        <v>413</v>
      </c>
      <c r="M2709" s="93">
        <f t="shared" si="198"/>
        <v>4.1717171717171722</v>
      </c>
      <c r="N2709" s="93">
        <v>2.056</v>
      </c>
      <c r="O2709" s="189">
        <v>99</v>
      </c>
      <c r="P2709" s="191">
        <f t="shared" si="199"/>
        <v>4.3123486682808707</v>
      </c>
      <c r="Q2709" s="77" t="s">
        <v>716</v>
      </c>
      <c r="U2709" s="227" t="s">
        <v>17409</v>
      </c>
      <c r="V2709" s="84">
        <v>0.49722222222222223</v>
      </c>
      <c r="W2709" s="85">
        <v>0.65277777777777779</v>
      </c>
      <c r="X2709" s="78">
        <f t="shared" si="200"/>
        <v>0.15555555555555556</v>
      </c>
      <c r="AA2709" s="18" t="s">
        <v>681</v>
      </c>
      <c r="AB2709" s="4">
        <f>COUNTIFS(D2491:D2669,"&gt;=60",D2491:D2669,"&lt;70")</f>
        <v>52</v>
      </c>
      <c r="AC2709" s="261">
        <f>AVERAGEIFS(P2491:P2669,D2491:D2669,"&gt;=60",D2491:D2669,"&lt;70")</f>
        <v>3.6301158728338132</v>
      </c>
      <c r="AD2709" s="263">
        <f t="array" ref="AD2709">_xlfn.STDEV.S(IF(D2491:D2669&gt;=60,IF(D2491:D2669&lt;70,P2491:P2669)))</f>
        <v>2.3016672871616937</v>
      </c>
    </row>
    <row r="2710" spans="1:30" x14ac:dyDescent="0.3">
      <c r="A2710" s="47" t="s">
        <v>15392</v>
      </c>
      <c r="B2710" s="68" t="s">
        <v>7033</v>
      </c>
      <c r="C2710" s="2" t="s">
        <v>1</v>
      </c>
      <c r="D2710" s="2">
        <v>42</v>
      </c>
      <c r="E2710" s="6">
        <v>28703</v>
      </c>
      <c r="F2710" s="7">
        <v>44091.668900462966</v>
      </c>
      <c r="G2710" s="69" t="s">
        <v>4</v>
      </c>
      <c r="H2710" s="68">
        <v>1191</v>
      </c>
      <c r="I2710" s="93">
        <f t="shared" si="197"/>
        <v>11.91</v>
      </c>
      <c r="J2710" s="93">
        <v>3.2970000000000002</v>
      </c>
      <c r="K2710" s="69">
        <v>100</v>
      </c>
      <c r="L2710" s="68">
        <v>449</v>
      </c>
      <c r="M2710" s="93">
        <f t="shared" si="198"/>
        <v>4.49</v>
      </c>
      <c r="N2710" s="93">
        <v>1.8560000000000001</v>
      </c>
      <c r="O2710" s="189">
        <v>100</v>
      </c>
      <c r="P2710" s="191">
        <f t="shared" si="199"/>
        <v>2.6525612472160356</v>
      </c>
      <c r="Q2710" s="77" t="s">
        <v>716</v>
      </c>
      <c r="U2710" s="227" t="s">
        <v>17409</v>
      </c>
      <c r="V2710" s="84">
        <v>0.53611111111111109</v>
      </c>
      <c r="W2710" s="85">
        <v>0.67013888888888884</v>
      </c>
      <c r="X2710" s="78">
        <f t="shared" si="200"/>
        <v>0.13402777777777775</v>
      </c>
      <c r="AA2710" s="18" t="s">
        <v>682</v>
      </c>
      <c r="AB2710" s="4">
        <f>COUNTIFS(D2491:D2669,"&gt;=70",D2491:D2669,"&lt;80")</f>
        <v>30</v>
      </c>
      <c r="AC2710" s="261">
        <f>AVERAGEIFS(P2491:P2669,D2491:D2669,"&gt;=70",D2491:D2669,"&lt;80")</f>
        <v>2.8545847824505297</v>
      </c>
      <c r="AD2710" s="263">
        <f t="array" ref="AD2710">_xlfn.STDEV.S(IF(D2491:D2669&gt;=70,IF(D2491:D2669&lt;80,P2491:P2669)))</f>
        <v>0.90860145714584162</v>
      </c>
    </row>
    <row r="2711" spans="1:30" ht="17.25" thickBot="1" x14ac:dyDescent="0.35">
      <c r="A2711" s="47" t="s">
        <v>15394</v>
      </c>
      <c r="B2711" s="68" t="s">
        <v>14776</v>
      </c>
      <c r="C2711" s="2" t="s">
        <v>1</v>
      </c>
      <c r="D2711" s="2">
        <v>41</v>
      </c>
      <c r="E2711" s="6">
        <v>28969</v>
      </c>
      <c r="F2711" s="7">
        <v>44092.378344907411</v>
      </c>
      <c r="G2711" s="69" t="s">
        <v>71</v>
      </c>
      <c r="H2711" s="68">
        <v>1543</v>
      </c>
      <c r="I2711" s="93">
        <f t="shared" si="197"/>
        <v>15.585858585858587</v>
      </c>
      <c r="J2711" s="93">
        <v>3.8359999999999999</v>
      </c>
      <c r="K2711" s="69">
        <v>99</v>
      </c>
      <c r="L2711" s="68">
        <v>477</v>
      </c>
      <c r="M2711" s="93">
        <f t="shared" si="198"/>
        <v>4.8181818181818183</v>
      </c>
      <c r="N2711" s="93">
        <v>2.2149999999999999</v>
      </c>
      <c r="O2711" s="189">
        <v>99</v>
      </c>
      <c r="P2711" s="191">
        <f t="shared" si="199"/>
        <v>3.2348008385744236</v>
      </c>
      <c r="Q2711" s="77" t="s">
        <v>716</v>
      </c>
      <c r="U2711" s="227" t="s">
        <v>17409</v>
      </c>
      <c r="V2711" s="84">
        <v>0.37847222222222227</v>
      </c>
      <c r="W2711" s="85">
        <v>0.53472222222222221</v>
      </c>
      <c r="X2711" s="78">
        <f t="shared" si="200"/>
        <v>0.15624999999999994</v>
      </c>
      <c r="AA2711" s="18" t="s">
        <v>5304</v>
      </c>
      <c r="AB2711" s="4">
        <f>COUNTIFS(D2491:D2669,"&gt;=80")</f>
        <v>18</v>
      </c>
      <c r="AC2711" s="261">
        <f>AVERAGEIFS(P2491:P2669,D2491:D2669,"&gt;=80")</f>
        <v>2.5193601628251932</v>
      </c>
      <c r="AD2711" s="263">
        <f t="array" ref="AD2711">_xlfn.STDEV.S(IF(D2491:D2669&gt;=80,P2491:P2669))</f>
        <v>0.73900280901737647</v>
      </c>
    </row>
    <row r="2712" spans="1:30" ht="17.25" thickBot="1" x14ac:dyDescent="0.35">
      <c r="A2712" s="47" t="s">
        <v>15396</v>
      </c>
      <c r="B2712" s="68" t="s">
        <v>530</v>
      </c>
      <c r="C2712" s="2" t="s">
        <v>1</v>
      </c>
      <c r="D2712" s="2">
        <v>52</v>
      </c>
      <c r="E2712" s="6">
        <v>24904</v>
      </c>
      <c r="F2712" s="7">
        <v>44092.556493055556</v>
      </c>
      <c r="G2712" s="69" t="s">
        <v>4</v>
      </c>
      <c r="H2712" s="68">
        <v>2266</v>
      </c>
      <c r="I2712" s="93">
        <f t="shared" si="197"/>
        <v>22.888888888888889</v>
      </c>
      <c r="J2712" s="93">
        <v>4.8920000000000003</v>
      </c>
      <c r="K2712" s="69">
        <v>99</v>
      </c>
      <c r="L2712" s="68">
        <v>545</v>
      </c>
      <c r="M2712" s="93">
        <f t="shared" si="198"/>
        <v>5.5050505050505052</v>
      </c>
      <c r="N2712" s="93">
        <v>2.2959999999999998</v>
      </c>
      <c r="O2712" s="189">
        <v>99</v>
      </c>
      <c r="P2712" s="191">
        <f t="shared" si="199"/>
        <v>4.1577981651376144</v>
      </c>
      <c r="Q2712" s="77" t="s">
        <v>716</v>
      </c>
      <c r="U2712" s="227" t="s">
        <v>17409</v>
      </c>
      <c r="V2712" s="84">
        <v>0.39513888888888887</v>
      </c>
      <c r="W2712" s="85">
        <v>0.54861111111111105</v>
      </c>
      <c r="X2712" s="78">
        <f t="shared" si="200"/>
        <v>0.15347222222222218</v>
      </c>
      <c r="AA2712" s="67" t="s">
        <v>676</v>
      </c>
      <c r="AB2712" s="143">
        <f>SUM(AB2704:AB2711)</f>
        <v>179</v>
      </c>
      <c r="AC2712" s="259">
        <f>AVERAGE(P2491:P2669)</f>
        <v>3.3365097402542934</v>
      </c>
      <c r="AD2712" s="260">
        <f>_xlfn.STDEV.S(P2491:P2669)</f>
        <v>1.7781718523568697</v>
      </c>
    </row>
    <row r="2713" spans="1:30" ht="17.25" thickBot="1" x14ac:dyDescent="0.35">
      <c r="A2713" s="47" t="s">
        <v>15398</v>
      </c>
      <c r="B2713" s="68" t="s">
        <v>1437</v>
      </c>
      <c r="C2713" s="2" t="s">
        <v>1</v>
      </c>
      <c r="D2713" s="2">
        <v>56</v>
      </c>
      <c r="E2713" s="6">
        <v>23561</v>
      </c>
      <c r="F2713" s="7">
        <v>44092.625335648147</v>
      </c>
      <c r="G2713" s="69" t="s">
        <v>4</v>
      </c>
      <c r="H2713" s="68">
        <v>2122</v>
      </c>
      <c r="I2713" s="93">
        <f t="shared" si="197"/>
        <v>21.22</v>
      </c>
      <c r="J2713" s="93">
        <v>4.7389999999999999</v>
      </c>
      <c r="K2713" s="69">
        <v>100</v>
      </c>
      <c r="L2713" s="68">
        <v>436</v>
      </c>
      <c r="M2713" s="93">
        <f t="shared" si="198"/>
        <v>4.3600000000000003</v>
      </c>
      <c r="N2713" s="93">
        <v>1.9930000000000001</v>
      </c>
      <c r="O2713" s="189">
        <v>100</v>
      </c>
      <c r="P2713" s="191">
        <f t="shared" si="199"/>
        <v>4.8669724770642198</v>
      </c>
      <c r="Q2713" s="77" t="s">
        <v>716</v>
      </c>
      <c r="U2713" s="227" t="s">
        <v>17409</v>
      </c>
      <c r="V2713" s="84">
        <v>0.47847222222222219</v>
      </c>
      <c r="W2713" s="85">
        <v>0.63194444444444442</v>
      </c>
      <c r="X2713" s="78">
        <f t="shared" si="200"/>
        <v>0.15347222222222223</v>
      </c>
      <c r="AA2713" s="265" t="s">
        <v>17417</v>
      </c>
    </row>
    <row r="2714" spans="1:30" ht="17.25" thickBot="1" x14ac:dyDescent="0.35">
      <c r="A2714" s="47" t="s">
        <v>15399</v>
      </c>
      <c r="B2714" s="68" t="s">
        <v>1133</v>
      </c>
      <c r="C2714" s="2" t="s">
        <v>1</v>
      </c>
      <c r="D2714" s="2">
        <v>33</v>
      </c>
      <c r="E2714" s="6">
        <v>31950</v>
      </c>
      <c r="F2714" s="7">
        <v>44095.567326388889</v>
      </c>
      <c r="G2714" s="69" t="s">
        <v>4</v>
      </c>
      <c r="H2714" s="68">
        <v>971</v>
      </c>
      <c r="I2714" s="93">
        <f t="shared" si="197"/>
        <v>9.808080808080808</v>
      </c>
      <c r="J2714" s="93">
        <v>3.1219999999999999</v>
      </c>
      <c r="K2714" s="69">
        <v>99</v>
      </c>
      <c r="L2714" s="68">
        <v>282</v>
      </c>
      <c r="M2714" s="93">
        <f t="shared" si="198"/>
        <v>2.8484848484848486</v>
      </c>
      <c r="N2714" s="93">
        <v>1.6619999999999999</v>
      </c>
      <c r="O2714" s="189">
        <v>99</v>
      </c>
      <c r="P2714" s="191">
        <f t="shared" si="199"/>
        <v>3.4432624113475176</v>
      </c>
      <c r="Q2714" s="77" t="s">
        <v>716</v>
      </c>
      <c r="U2714" s="227" t="s">
        <v>17409</v>
      </c>
      <c r="V2714" s="84">
        <v>0.41805555555555557</v>
      </c>
      <c r="W2714" s="85">
        <v>0.56944444444444442</v>
      </c>
      <c r="X2714" s="78">
        <f t="shared" si="200"/>
        <v>0.15138888888888885</v>
      </c>
      <c r="AA2714" s="67" t="s">
        <v>5303</v>
      </c>
      <c r="AB2714" s="143" t="s">
        <v>686</v>
      </c>
      <c r="AC2714" s="259" t="s">
        <v>5305</v>
      </c>
      <c r="AD2714" s="260" t="s">
        <v>5306</v>
      </c>
    </row>
    <row r="2715" spans="1:30" x14ac:dyDescent="0.3">
      <c r="A2715" s="47" t="s">
        <v>15401</v>
      </c>
      <c r="B2715" s="68" t="s">
        <v>1887</v>
      </c>
      <c r="C2715" s="2" t="s">
        <v>1</v>
      </c>
      <c r="D2715" s="2">
        <v>52</v>
      </c>
      <c r="E2715" s="6">
        <v>24987</v>
      </c>
      <c r="F2715" s="7">
        <v>44095.583541666667</v>
      </c>
      <c r="G2715" s="69" t="s">
        <v>4</v>
      </c>
      <c r="H2715" s="68">
        <v>1583</v>
      </c>
      <c r="I2715" s="93">
        <f t="shared" si="197"/>
        <v>15.83</v>
      </c>
      <c r="J2715" s="93">
        <v>3.6520000000000001</v>
      </c>
      <c r="K2715" s="69">
        <v>100</v>
      </c>
      <c r="L2715" s="68">
        <v>390</v>
      </c>
      <c r="M2715" s="93">
        <f t="shared" si="198"/>
        <v>3.9</v>
      </c>
      <c r="N2715" s="93">
        <v>1.8720000000000001</v>
      </c>
      <c r="O2715" s="189">
        <v>100</v>
      </c>
      <c r="P2715" s="191">
        <f t="shared" si="199"/>
        <v>4.0589743589743588</v>
      </c>
      <c r="Q2715" s="77" t="s">
        <v>716</v>
      </c>
      <c r="U2715" s="227" t="s">
        <v>17409</v>
      </c>
      <c r="V2715" s="84">
        <v>0.42638888888888887</v>
      </c>
      <c r="W2715" s="85">
        <v>0.58333333333333337</v>
      </c>
      <c r="X2715" s="78">
        <f t="shared" si="200"/>
        <v>0.1569444444444445</v>
      </c>
      <c r="AA2715" s="275"/>
      <c r="AB2715" s="276"/>
      <c r="AC2715" s="261">
        <f>AVERAGEIFS(P2670:P3334,D2670:D3334,"&lt;20")</f>
        <v>5.1648928973903674</v>
      </c>
      <c r="AD2715" s="262"/>
    </row>
    <row r="2716" spans="1:30" x14ac:dyDescent="0.3">
      <c r="A2716" s="47" t="s">
        <v>15403</v>
      </c>
      <c r="B2716" s="68" t="s">
        <v>1796</v>
      </c>
      <c r="C2716" s="2" t="s">
        <v>6</v>
      </c>
      <c r="D2716" s="2">
        <v>48</v>
      </c>
      <c r="E2716" s="6">
        <v>26549</v>
      </c>
      <c r="F2716" s="7">
        <v>44095.612824074073</v>
      </c>
      <c r="G2716" s="69" t="s">
        <v>4</v>
      </c>
      <c r="H2716" s="68">
        <v>1191</v>
      </c>
      <c r="I2716" s="93">
        <f t="shared" si="197"/>
        <v>11.91</v>
      </c>
      <c r="J2716" s="93">
        <v>3.3210000000000002</v>
      </c>
      <c r="K2716" s="69">
        <v>100</v>
      </c>
      <c r="L2716" s="68">
        <v>429</v>
      </c>
      <c r="M2716" s="93">
        <f t="shared" si="198"/>
        <v>4.29</v>
      </c>
      <c r="N2716" s="93">
        <v>2.1760000000000002</v>
      </c>
      <c r="O2716" s="189">
        <v>100</v>
      </c>
      <c r="P2716" s="191">
        <f t="shared" si="199"/>
        <v>2.7762237762237763</v>
      </c>
      <c r="Q2716" s="77" t="s">
        <v>716</v>
      </c>
      <c r="U2716" s="227" t="s">
        <v>17409</v>
      </c>
      <c r="V2716" s="84">
        <v>0.44236111111111115</v>
      </c>
      <c r="W2716" s="85">
        <v>0.61111111111111105</v>
      </c>
      <c r="X2716" s="78">
        <f t="shared" si="200"/>
        <v>0.1687499999999999</v>
      </c>
      <c r="AA2716" s="275" t="s">
        <v>17424</v>
      </c>
      <c r="AB2716" s="276">
        <v>16</v>
      </c>
      <c r="AC2716" s="261">
        <f>AVERAGEIFS(P2670:P3334,D2670:D3334,"&lt;30")</f>
        <v>3.3984219869517149</v>
      </c>
      <c r="AD2716" s="263">
        <f t="array" ref="AD2716">_xlfn.STDEV.S(IF(D2670:D3334&lt;30,P2670:P3334))</f>
        <v>1.323870260697928</v>
      </c>
    </row>
    <row r="2717" spans="1:30" x14ac:dyDescent="0.3">
      <c r="A2717" s="47" t="s">
        <v>3602</v>
      </c>
      <c r="B2717" s="68" t="s">
        <v>8623</v>
      </c>
      <c r="C2717" s="2" t="s">
        <v>1</v>
      </c>
      <c r="D2717" s="2">
        <v>40</v>
      </c>
      <c r="E2717" s="6">
        <v>29268</v>
      </c>
      <c r="F2717" s="7">
        <v>44095.624074074076</v>
      </c>
      <c r="G2717" s="69" t="s">
        <v>4</v>
      </c>
      <c r="H2717" s="68">
        <v>851</v>
      </c>
      <c r="I2717" s="93">
        <f t="shared" si="197"/>
        <v>8.51</v>
      </c>
      <c r="J2717" s="93">
        <v>2.8940000000000001</v>
      </c>
      <c r="K2717" s="69">
        <v>100</v>
      </c>
      <c r="L2717" s="68">
        <v>265</v>
      </c>
      <c r="M2717" s="93">
        <f t="shared" si="198"/>
        <v>2.65</v>
      </c>
      <c r="N2717" s="93">
        <v>1.4930000000000001</v>
      </c>
      <c r="O2717" s="189">
        <v>100</v>
      </c>
      <c r="P2717" s="191">
        <f t="shared" si="199"/>
        <v>3.2113207547169811</v>
      </c>
      <c r="Q2717" s="77" t="s">
        <v>716</v>
      </c>
      <c r="U2717" s="227" t="s">
        <v>17409</v>
      </c>
      <c r="V2717" s="84">
        <v>0.45347222222222222</v>
      </c>
      <c r="W2717" s="85">
        <v>0.625</v>
      </c>
      <c r="X2717" s="78">
        <f t="shared" si="200"/>
        <v>0.17152777777777778</v>
      </c>
      <c r="AA2717" s="275" t="s">
        <v>678</v>
      </c>
      <c r="AB2717" s="276">
        <f>COUNTIFS(D2670:D3334,"&gt;=30",D2670:D3334,"&lt;40")</f>
        <v>53</v>
      </c>
      <c r="AC2717" s="261">
        <f>AVERAGEIFS(P2670:P3334,D2670:D3334,"&gt;=30",D2670:D3334,"&lt;40")</f>
        <v>3.4001966566505666</v>
      </c>
      <c r="AD2717" s="263">
        <f t="array" ref="AD2717">_xlfn.STDEV.S(IF(D2670:D3334&gt;=30,IF(D2670:D3334&lt;40,P2670:P3334)))</f>
        <v>0.83603135532416128</v>
      </c>
    </row>
    <row r="2718" spans="1:30" x14ac:dyDescent="0.3">
      <c r="A2718" s="47" t="s">
        <v>15405</v>
      </c>
      <c r="B2718" s="68" t="s">
        <v>1144</v>
      </c>
      <c r="C2718" s="2" t="s">
        <v>1</v>
      </c>
      <c r="D2718" s="2">
        <v>44</v>
      </c>
      <c r="E2718" s="6">
        <v>27945</v>
      </c>
      <c r="F2718" s="7">
        <v>44095.635150462964</v>
      </c>
      <c r="G2718" s="69" t="s">
        <v>4</v>
      </c>
      <c r="H2718" s="68">
        <v>1167</v>
      </c>
      <c r="I2718" s="93">
        <f t="shared" si="197"/>
        <v>11.67</v>
      </c>
      <c r="J2718" s="93">
        <v>3.649</v>
      </c>
      <c r="K2718" s="69">
        <v>100</v>
      </c>
      <c r="L2718" s="68">
        <v>232</v>
      </c>
      <c r="M2718" s="93">
        <f t="shared" si="198"/>
        <v>2.3199999999999998</v>
      </c>
      <c r="N2718" s="93">
        <v>1.3620000000000001</v>
      </c>
      <c r="O2718" s="189">
        <v>100</v>
      </c>
      <c r="P2718" s="191">
        <f t="shared" si="199"/>
        <v>5.0301724137931041</v>
      </c>
      <c r="Q2718" s="77" t="s">
        <v>716</v>
      </c>
      <c r="U2718" s="227" t="s">
        <v>17409</v>
      </c>
      <c r="V2718" s="84">
        <v>0.47361111111111115</v>
      </c>
      <c r="W2718" s="85">
        <v>0.63541666666666663</v>
      </c>
      <c r="X2718" s="78">
        <f t="shared" si="200"/>
        <v>0.16180555555555548</v>
      </c>
      <c r="AA2718" s="275" t="s">
        <v>679</v>
      </c>
      <c r="AB2718" s="276">
        <f>COUNTIFS(D2670:D3334,"&gt;=40",D2670:D3334,"&lt;50")</f>
        <v>173</v>
      </c>
      <c r="AC2718" s="261">
        <f>AVERAGEIFS(P2670:P3334,D2670:D3334,"&gt;=40",D2670:D3334,"&lt;50")</f>
        <v>3.9905796760717211</v>
      </c>
      <c r="AD2718" s="263">
        <f t="array" ref="AD2718">_xlfn.STDEV.S(IF(D2670:D3334&gt;=40,IF(D2670:D3334&lt;50,P2670:P3334)))</f>
        <v>1.173528809689244</v>
      </c>
    </row>
    <row r="2719" spans="1:30" x14ac:dyDescent="0.3">
      <c r="A2719" s="47" t="s">
        <v>15406</v>
      </c>
      <c r="B2719" s="68" t="s">
        <v>1958</v>
      </c>
      <c r="C2719" s="2" t="s">
        <v>1</v>
      </c>
      <c r="D2719" s="2">
        <v>35</v>
      </c>
      <c r="E2719" s="6">
        <v>31281</v>
      </c>
      <c r="F2719" s="7">
        <v>44096.554097222222</v>
      </c>
      <c r="G2719" s="69" t="s">
        <v>4</v>
      </c>
      <c r="H2719" s="68">
        <v>1232</v>
      </c>
      <c r="I2719" s="93">
        <f t="shared" si="197"/>
        <v>12.444444444444445</v>
      </c>
      <c r="J2719" s="93">
        <v>3.6869999999999998</v>
      </c>
      <c r="K2719" s="69">
        <v>99</v>
      </c>
      <c r="L2719" s="68">
        <v>358</v>
      </c>
      <c r="M2719" s="93">
        <f t="shared" si="198"/>
        <v>3.6161616161616164</v>
      </c>
      <c r="N2719" s="93">
        <v>1.8</v>
      </c>
      <c r="O2719" s="189">
        <v>99</v>
      </c>
      <c r="P2719" s="191">
        <f t="shared" si="199"/>
        <v>3.441340782122905</v>
      </c>
      <c r="Q2719" s="77" t="s">
        <v>716</v>
      </c>
      <c r="U2719" s="227" t="s">
        <v>17372</v>
      </c>
      <c r="V2719" s="84">
        <v>0.41180555555555554</v>
      </c>
      <c r="W2719" s="85">
        <v>0.55208333333333337</v>
      </c>
      <c r="X2719" s="78">
        <f t="shared" si="200"/>
        <v>0.14027777777777783</v>
      </c>
      <c r="AA2719" s="275" t="s">
        <v>680</v>
      </c>
      <c r="AB2719" s="276">
        <f>COUNTIFS(D2670:D3334,"&gt;=50",D2670:D3334,"&lt;60")</f>
        <v>214</v>
      </c>
      <c r="AC2719" s="261">
        <f>AVERAGEIFS(P2670:P3334,D2670:D3334,"&gt;=50",D2670:D3334,"&lt;60")</f>
        <v>4.4674567390437545</v>
      </c>
      <c r="AD2719" s="263">
        <f t="array" ref="AD2719">_xlfn.STDEV.S(IF(D2670:D3334&gt;=50,IF(D2670:D3334&lt;60,P2670:P3334)))</f>
        <v>1.7174495896046387</v>
      </c>
    </row>
    <row r="2720" spans="1:30" x14ac:dyDescent="0.3">
      <c r="A2720" s="47" t="s">
        <v>15407</v>
      </c>
      <c r="B2720" s="68" t="s">
        <v>60</v>
      </c>
      <c r="C2720" s="2" t="s">
        <v>1</v>
      </c>
      <c r="D2720" s="2">
        <v>51</v>
      </c>
      <c r="E2720" s="6">
        <v>25146</v>
      </c>
      <c r="F2720" s="7">
        <v>44096.564479166664</v>
      </c>
      <c r="G2720" s="69" t="s">
        <v>4</v>
      </c>
      <c r="H2720" s="68">
        <v>2293</v>
      </c>
      <c r="I2720" s="93">
        <f t="shared" si="197"/>
        <v>23.161616161616163</v>
      </c>
      <c r="J2720" s="93">
        <v>6.38</v>
      </c>
      <c r="K2720" s="69">
        <v>99</v>
      </c>
      <c r="L2720" s="68">
        <v>406</v>
      </c>
      <c r="M2720" s="93">
        <f t="shared" si="198"/>
        <v>4.1010101010101012</v>
      </c>
      <c r="N2720" s="93">
        <v>2.234</v>
      </c>
      <c r="O2720" s="189">
        <v>99</v>
      </c>
      <c r="P2720" s="191">
        <f t="shared" si="199"/>
        <v>5.6477832512315267</v>
      </c>
      <c r="Q2720" s="77" t="s">
        <v>716</v>
      </c>
      <c r="U2720" s="227" t="s">
        <v>17372</v>
      </c>
      <c r="V2720" s="84">
        <v>0.4284722222222222</v>
      </c>
      <c r="W2720" s="85">
        <v>0.56597222222222221</v>
      </c>
      <c r="X2720" s="78">
        <f t="shared" si="200"/>
        <v>0.13750000000000001</v>
      </c>
      <c r="AA2720" s="275" t="s">
        <v>681</v>
      </c>
      <c r="AB2720" s="276">
        <f>COUNTIFS(D2670:D3334,"&gt;=60",D2670:D3334,"&lt;70")</f>
        <v>136</v>
      </c>
      <c r="AC2720" s="261">
        <f>AVERAGEIFS(P2670:P3334,D2670:D3334,"&gt;=60",D2670:D3334,"&lt;70")</f>
        <v>4.1793693149649593</v>
      </c>
      <c r="AD2720" s="263">
        <f t="array" ref="AD2720">_xlfn.STDEV.S(IF(D2670:D3334&gt;=60,IF(D2670:D3334&lt;70,P2670:P3334)))</f>
        <v>1.2352067535430478</v>
      </c>
    </row>
    <row r="2721" spans="1:30" x14ac:dyDescent="0.3">
      <c r="A2721" s="47" t="s">
        <v>15409</v>
      </c>
      <c r="B2721" s="68" t="s">
        <v>1900</v>
      </c>
      <c r="C2721" s="2" t="s">
        <v>1</v>
      </c>
      <c r="D2721" s="2">
        <v>58</v>
      </c>
      <c r="E2721" s="6">
        <v>22605</v>
      </c>
      <c r="F2721" s="7">
        <v>44096.621770833335</v>
      </c>
      <c r="G2721" s="69" t="s">
        <v>4</v>
      </c>
      <c r="H2721" s="68">
        <v>2028</v>
      </c>
      <c r="I2721" s="93">
        <f t="shared" si="197"/>
        <v>20.28</v>
      </c>
      <c r="J2721" s="93">
        <v>4.6820000000000004</v>
      </c>
      <c r="K2721" s="69">
        <v>100</v>
      </c>
      <c r="L2721" s="68">
        <v>355</v>
      </c>
      <c r="M2721" s="93">
        <f t="shared" si="198"/>
        <v>3.55</v>
      </c>
      <c r="N2721" s="93">
        <v>1.946</v>
      </c>
      <c r="O2721" s="189">
        <v>100</v>
      </c>
      <c r="P2721" s="191">
        <f t="shared" si="199"/>
        <v>5.7126760563380286</v>
      </c>
      <c r="Q2721" s="77" t="s">
        <v>716</v>
      </c>
      <c r="U2721" s="227" t="s">
        <v>17372</v>
      </c>
      <c r="V2721" s="84">
        <v>0.47430555555555554</v>
      </c>
      <c r="W2721" s="85">
        <v>0.62152777777777779</v>
      </c>
      <c r="X2721" s="78">
        <f t="shared" si="200"/>
        <v>0.14722222222222225</v>
      </c>
      <c r="AA2721" s="275" t="s">
        <v>17425</v>
      </c>
      <c r="AB2721" s="276">
        <v>73</v>
      </c>
      <c r="AC2721" s="261">
        <f>AVERAGEIFS(P2670:P3334,D2670:D3334,"&gt;=70")</f>
        <v>3.3784522894928064</v>
      </c>
      <c r="AD2721" s="263">
        <f t="array" ref="AD2721">_xlfn.STDEV.S(IF(D2670:D3334&gt;=70,P2670:P3334))</f>
        <v>1.1230391713372068</v>
      </c>
    </row>
    <row r="2722" spans="1:30" ht="17.25" thickBot="1" x14ac:dyDescent="0.35">
      <c r="A2722" s="47" t="s">
        <v>15411</v>
      </c>
      <c r="B2722" s="68" t="s">
        <v>831</v>
      </c>
      <c r="C2722" s="2" t="s">
        <v>1</v>
      </c>
      <c r="D2722" s="2">
        <v>61</v>
      </c>
      <c r="E2722" s="6">
        <v>21599</v>
      </c>
      <c r="F2722" s="7">
        <v>44097.426562499997</v>
      </c>
      <c r="G2722" s="69" t="s">
        <v>4</v>
      </c>
      <c r="H2722" s="68">
        <v>1892</v>
      </c>
      <c r="I2722" s="93">
        <f t="shared" si="197"/>
        <v>19.111111111111111</v>
      </c>
      <c r="J2722" s="93">
        <v>4.8099999999999996</v>
      </c>
      <c r="K2722" s="69">
        <v>99</v>
      </c>
      <c r="L2722" s="68">
        <v>488</v>
      </c>
      <c r="M2722" s="93">
        <f t="shared" si="198"/>
        <v>4.9292929292929291</v>
      </c>
      <c r="N2722" s="93">
        <v>2.282</v>
      </c>
      <c r="O2722" s="189">
        <v>99</v>
      </c>
      <c r="P2722" s="191">
        <f t="shared" si="199"/>
        <v>3.877049180327869</v>
      </c>
      <c r="Q2722" s="77" t="s">
        <v>716</v>
      </c>
      <c r="U2722" s="227" t="s">
        <v>17372</v>
      </c>
      <c r="V2722" s="84">
        <v>0.37361111111111112</v>
      </c>
      <c r="W2722" s="85">
        <v>0.52083333333333337</v>
      </c>
      <c r="X2722" s="78">
        <f t="shared" si="200"/>
        <v>0.14722222222222225</v>
      </c>
      <c r="AA2722" s="275"/>
      <c r="AB2722" s="276"/>
      <c r="AC2722" s="261">
        <f>AVERAGEIFS(P2670:P3334,D2670:D3334,"&gt;=60",D2670:D3334,"&lt;70")</f>
        <v>4.1793693149649593</v>
      </c>
      <c r="AD2722" s="263"/>
    </row>
    <row r="2723" spans="1:30" ht="17.25" thickBot="1" x14ac:dyDescent="0.35">
      <c r="A2723" s="47" t="s">
        <v>15413</v>
      </c>
      <c r="B2723" s="68" t="s">
        <v>14807</v>
      </c>
      <c r="C2723" s="2" t="s">
        <v>6</v>
      </c>
      <c r="D2723" s="2">
        <v>73</v>
      </c>
      <c r="E2723" s="6">
        <v>17334</v>
      </c>
      <c r="F2723" s="7">
        <v>44097.54011574074</v>
      </c>
      <c r="G2723" s="69" t="s">
        <v>4</v>
      </c>
      <c r="H2723" s="68">
        <v>2346</v>
      </c>
      <c r="I2723" s="93">
        <f t="shared" si="197"/>
        <v>23.696969696969695</v>
      </c>
      <c r="J2723" s="93">
        <v>5.5339999999999998</v>
      </c>
      <c r="K2723" s="69">
        <v>99</v>
      </c>
      <c r="L2723" s="68">
        <v>708</v>
      </c>
      <c r="M2723" s="93">
        <f t="shared" si="198"/>
        <v>7.1515151515151514</v>
      </c>
      <c r="N2723" s="93">
        <v>2.6160000000000001</v>
      </c>
      <c r="O2723" s="189">
        <v>99</v>
      </c>
      <c r="P2723" s="191">
        <f t="shared" si="199"/>
        <v>3.3135593220338984</v>
      </c>
      <c r="Q2723" s="77" t="s">
        <v>716</v>
      </c>
      <c r="U2723" s="227" t="s">
        <v>17372</v>
      </c>
      <c r="V2723" s="84">
        <v>0.40208333333333335</v>
      </c>
      <c r="W2723" s="85">
        <v>0.54166666666666663</v>
      </c>
      <c r="X2723" s="78">
        <f t="shared" si="200"/>
        <v>0.13958333333333328</v>
      </c>
      <c r="AA2723" s="67" t="s">
        <v>676</v>
      </c>
      <c r="AB2723" s="143">
        <f>SUM(AB2715:AB2722)</f>
        <v>665</v>
      </c>
      <c r="AC2723" s="259">
        <f>AVERAGE(P2670:P3334)</f>
        <v>4.0541540521469006</v>
      </c>
      <c r="AD2723" s="260">
        <f>_xlfn.STDEV.S(P2670:P3334)</f>
        <v>1.4135873641103041</v>
      </c>
    </row>
    <row r="2724" spans="1:30" x14ac:dyDescent="0.3">
      <c r="A2724" s="47" t="s">
        <v>4626</v>
      </c>
      <c r="B2724" s="68" t="s">
        <v>14812</v>
      </c>
      <c r="C2724" s="2" t="s">
        <v>1</v>
      </c>
      <c r="D2724" s="2">
        <v>47</v>
      </c>
      <c r="E2724" s="6">
        <v>26576</v>
      </c>
      <c r="F2724" s="7">
        <v>44097.628252314818</v>
      </c>
      <c r="G2724" s="69" t="s">
        <v>4</v>
      </c>
      <c r="H2724" s="68">
        <v>1193</v>
      </c>
      <c r="I2724" s="93">
        <f t="shared" si="197"/>
        <v>11.93</v>
      </c>
      <c r="J2724" s="93">
        <v>3.7669999999999999</v>
      </c>
      <c r="K2724" s="69">
        <v>100</v>
      </c>
      <c r="L2724" s="68">
        <v>211</v>
      </c>
      <c r="M2724" s="93">
        <f t="shared" si="198"/>
        <v>2.11</v>
      </c>
      <c r="N2724" s="93">
        <v>1.5880000000000001</v>
      </c>
      <c r="O2724" s="189">
        <v>100</v>
      </c>
      <c r="P2724" s="191">
        <f t="shared" si="199"/>
        <v>5.6540284360189572</v>
      </c>
      <c r="Q2724" s="77" t="s">
        <v>716</v>
      </c>
      <c r="U2724" s="227" t="s">
        <v>17372</v>
      </c>
      <c r="V2724" s="84">
        <v>0.46527777777777773</v>
      </c>
      <c r="W2724" s="85">
        <v>0.62847222222222221</v>
      </c>
      <c r="X2724" s="78">
        <f t="shared" si="200"/>
        <v>0.16319444444444448</v>
      </c>
      <c r="AA2724" s="275"/>
      <c r="AB2724" s="2"/>
      <c r="AC2724" s="2"/>
      <c r="AD2724" s="223"/>
    </row>
    <row r="2725" spans="1:30" x14ac:dyDescent="0.3">
      <c r="A2725" s="47" t="s">
        <v>15414</v>
      </c>
      <c r="B2725" s="68" t="s">
        <v>293</v>
      </c>
      <c r="C2725" s="2" t="s">
        <v>1</v>
      </c>
      <c r="D2725" s="2">
        <v>55</v>
      </c>
      <c r="E2725" s="6">
        <v>23863</v>
      </c>
      <c r="F2725" s="7">
        <v>44097.638912037037</v>
      </c>
      <c r="G2725" s="69" t="s">
        <v>4</v>
      </c>
      <c r="H2725" s="68">
        <v>1910</v>
      </c>
      <c r="I2725" s="93">
        <f t="shared" si="197"/>
        <v>19.292929292929294</v>
      </c>
      <c r="J2725" s="93">
        <v>4.9489999999999998</v>
      </c>
      <c r="K2725" s="69">
        <v>99</v>
      </c>
      <c r="L2725" s="68">
        <v>430</v>
      </c>
      <c r="M2725" s="93">
        <f t="shared" si="198"/>
        <v>4.3434343434343434</v>
      </c>
      <c r="N2725" s="93">
        <v>1.891</v>
      </c>
      <c r="O2725" s="189">
        <v>99</v>
      </c>
      <c r="P2725" s="191">
        <f t="shared" si="199"/>
        <v>4.441860465116279</v>
      </c>
      <c r="Q2725" s="77" t="s">
        <v>716</v>
      </c>
      <c r="U2725" s="227" t="s">
        <v>17372</v>
      </c>
      <c r="V2725" s="84">
        <v>0.5</v>
      </c>
      <c r="W2725" s="85">
        <v>0.63888888888888895</v>
      </c>
      <c r="X2725" s="78">
        <f t="shared" si="200"/>
        <v>0.13888888888888895</v>
      </c>
      <c r="AA2725" s="275" t="s">
        <v>17418</v>
      </c>
      <c r="AB2725" s="2">
        <f>COUNTIF(C2670:C3334,"M")</f>
        <v>96</v>
      </c>
      <c r="AC2725" s="2"/>
      <c r="AD2725" s="223"/>
    </row>
    <row r="2726" spans="1:30" x14ac:dyDescent="0.3">
      <c r="A2726" s="47" t="s">
        <v>4756</v>
      </c>
      <c r="B2726" s="68" t="s">
        <v>69</v>
      </c>
      <c r="C2726" s="2" t="s">
        <v>1</v>
      </c>
      <c r="D2726" s="2">
        <v>45</v>
      </c>
      <c r="E2726" s="6">
        <v>27317</v>
      </c>
      <c r="F2726" s="7">
        <v>44097.649131944447</v>
      </c>
      <c r="G2726" s="69" t="s">
        <v>4</v>
      </c>
      <c r="H2726" s="68">
        <v>1346</v>
      </c>
      <c r="I2726" s="93">
        <f t="shared" si="197"/>
        <v>13.595959595959595</v>
      </c>
      <c r="J2726" s="93">
        <v>3.4159999999999999</v>
      </c>
      <c r="K2726" s="69">
        <v>99</v>
      </c>
      <c r="L2726" s="68">
        <v>323</v>
      </c>
      <c r="M2726" s="93">
        <f t="shared" si="198"/>
        <v>3.2626262626262625</v>
      </c>
      <c r="N2726" s="93">
        <v>1.8879999999999999</v>
      </c>
      <c r="O2726" s="189">
        <v>99</v>
      </c>
      <c r="P2726" s="191">
        <f t="shared" si="199"/>
        <v>4.1671826625386998</v>
      </c>
      <c r="Q2726" s="77" t="s">
        <v>716</v>
      </c>
      <c r="U2726" s="227" t="s">
        <v>17372</v>
      </c>
      <c r="V2726" s="84">
        <v>0.48819444444444443</v>
      </c>
      <c r="W2726" s="85">
        <v>0.64930555555555558</v>
      </c>
      <c r="X2726" s="78">
        <f t="shared" si="200"/>
        <v>0.16111111111111115</v>
      </c>
      <c r="AA2726" s="275" t="s">
        <v>17419</v>
      </c>
      <c r="AB2726" s="2">
        <f>COUNTIF(C2670:C3334,"F")</f>
        <v>569</v>
      </c>
      <c r="AC2726" s="2"/>
      <c r="AD2726" s="223"/>
    </row>
    <row r="2727" spans="1:30" x14ac:dyDescent="0.3">
      <c r="A2727" s="47" t="s">
        <v>15415</v>
      </c>
      <c r="B2727" s="68" t="s">
        <v>759</v>
      </c>
      <c r="C2727" s="2" t="s">
        <v>1</v>
      </c>
      <c r="D2727" s="2">
        <v>47</v>
      </c>
      <c r="E2727" s="6">
        <v>26719</v>
      </c>
      <c r="F2727" s="7">
        <v>44098.579421296294</v>
      </c>
      <c r="G2727" s="69" t="s">
        <v>4</v>
      </c>
      <c r="H2727" s="68">
        <v>1294</v>
      </c>
      <c r="I2727" s="93">
        <f t="shared" si="197"/>
        <v>13.070707070707071</v>
      </c>
      <c r="J2727" s="93">
        <v>3.6480000000000001</v>
      </c>
      <c r="K2727" s="69">
        <v>99</v>
      </c>
      <c r="L2727" s="68">
        <v>287</v>
      </c>
      <c r="M2727" s="93">
        <f t="shared" si="198"/>
        <v>2.8989898989898988</v>
      </c>
      <c r="N2727" s="93">
        <v>1.94</v>
      </c>
      <c r="O2727" s="189">
        <v>99</v>
      </c>
      <c r="P2727" s="191">
        <f t="shared" si="199"/>
        <v>4.5087108013937289</v>
      </c>
      <c r="Q2727" s="77" t="s">
        <v>716</v>
      </c>
      <c r="U2727" s="227" t="s">
        <v>17372</v>
      </c>
      <c r="V2727" s="84">
        <v>0.42152777777777778</v>
      </c>
      <c r="W2727" s="85">
        <v>0.57986111111111105</v>
      </c>
      <c r="X2727" s="78">
        <f t="shared" si="200"/>
        <v>0.15833333333333327</v>
      </c>
      <c r="AA2727" s="275"/>
      <c r="AB2727" s="2"/>
      <c r="AC2727" s="2"/>
      <c r="AD2727" s="223"/>
    </row>
    <row r="2728" spans="1:30" x14ac:dyDescent="0.3">
      <c r="A2728" s="47" t="s">
        <v>15416</v>
      </c>
      <c r="B2728" s="68" t="s">
        <v>9257</v>
      </c>
      <c r="C2728" s="2" t="s">
        <v>1</v>
      </c>
      <c r="D2728" s="2">
        <v>68</v>
      </c>
      <c r="E2728" s="6">
        <v>19243</v>
      </c>
      <c r="F2728" s="7">
        <v>44098.613587962966</v>
      </c>
      <c r="G2728" s="69" t="s">
        <v>4</v>
      </c>
      <c r="H2728" s="68">
        <v>1560</v>
      </c>
      <c r="I2728" s="93">
        <f t="shared" si="197"/>
        <v>15.757575757575758</v>
      </c>
      <c r="J2728" s="93">
        <v>4.0510000000000002</v>
      </c>
      <c r="K2728" s="69">
        <v>99</v>
      </c>
      <c r="L2728" s="68">
        <v>410</v>
      </c>
      <c r="M2728" s="93">
        <f t="shared" si="198"/>
        <v>4.141414141414141</v>
      </c>
      <c r="N2728" s="93">
        <v>2.222</v>
      </c>
      <c r="O2728" s="189">
        <v>99</v>
      </c>
      <c r="P2728" s="191">
        <f t="shared" si="199"/>
        <v>3.8048780487804881</v>
      </c>
      <c r="Q2728" s="77" t="s">
        <v>716</v>
      </c>
      <c r="U2728" s="227" t="s">
        <v>17372</v>
      </c>
      <c r="V2728" s="84">
        <v>0.46111111111111108</v>
      </c>
      <c r="W2728" s="85">
        <v>0.61805555555555558</v>
      </c>
      <c r="X2728" s="78">
        <f t="shared" si="200"/>
        <v>0.1569444444444445</v>
      </c>
      <c r="AA2728" s="275" t="s">
        <v>17420</v>
      </c>
      <c r="AB2728" s="277">
        <f>AVERAGE(D2670:D3334)</f>
        <v>54.009022556390974</v>
      </c>
      <c r="AC2728" s="2"/>
      <c r="AD2728" s="223"/>
    </row>
    <row r="2729" spans="1:30" x14ac:dyDescent="0.3">
      <c r="A2729" s="47" t="s">
        <v>4586</v>
      </c>
      <c r="B2729" s="68" t="s">
        <v>9094</v>
      </c>
      <c r="C2729" s="2" t="s">
        <v>1</v>
      </c>
      <c r="D2729" s="2">
        <v>42</v>
      </c>
      <c r="E2729" s="6">
        <v>28749</v>
      </c>
      <c r="F2729" s="7">
        <v>44098.655393518522</v>
      </c>
      <c r="G2729" s="69" t="s">
        <v>4</v>
      </c>
      <c r="H2729" s="68">
        <v>1492</v>
      </c>
      <c r="I2729" s="93">
        <f t="shared" si="197"/>
        <v>15.070707070707071</v>
      </c>
      <c r="J2729" s="93">
        <v>4.0709999999999997</v>
      </c>
      <c r="K2729" s="69">
        <v>99</v>
      </c>
      <c r="L2729" s="68">
        <v>306</v>
      </c>
      <c r="M2729" s="93">
        <f t="shared" si="198"/>
        <v>3.0909090909090908</v>
      </c>
      <c r="N2729" s="93">
        <v>1.7150000000000001</v>
      </c>
      <c r="O2729" s="189">
        <v>99</v>
      </c>
      <c r="P2729" s="191">
        <f t="shared" si="199"/>
        <v>4.8758169934640527</v>
      </c>
      <c r="Q2729" s="77" t="s">
        <v>716</v>
      </c>
      <c r="U2729" s="227" t="s">
        <v>17372</v>
      </c>
      <c r="V2729" s="84">
        <v>0.50138888888888888</v>
      </c>
      <c r="W2729" s="85">
        <v>0.65625</v>
      </c>
      <c r="X2729" s="78">
        <f t="shared" si="200"/>
        <v>0.15486111111111112</v>
      </c>
      <c r="AA2729" s="275" t="s">
        <v>17421</v>
      </c>
      <c r="AB2729" s="277">
        <f>_xlfn.STDEV.S(D2670:D3334)</f>
        <v>12.464238589049268</v>
      </c>
      <c r="AC2729" s="2"/>
      <c r="AD2729" s="223"/>
    </row>
    <row r="2730" spans="1:30" x14ac:dyDescent="0.3">
      <c r="A2730" s="47" t="s">
        <v>15417</v>
      </c>
      <c r="B2730" s="68" t="s">
        <v>14827</v>
      </c>
      <c r="C2730" s="2" t="s">
        <v>1</v>
      </c>
      <c r="D2730" s="2">
        <v>23</v>
      </c>
      <c r="E2730" s="6">
        <v>35454</v>
      </c>
      <c r="F2730" s="7">
        <v>44099.530787037038</v>
      </c>
      <c r="G2730" s="69" t="s">
        <v>4</v>
      </c>
      <c r="H2730" s="68">
        <v>1133</v>
      </c>
      <c r="I2730" s="93">
        <f t="shared" si="197"/>
        <v>11.33</v>
      </c>
      <c r="J2730" s="93">
        <v>3.5049999999999999</v>
      </c>
      <c r="K2730" s="69">
        <v>100</v>
      </c>
      <c r="L2730" s="68">
        <v>421</v>
      </c>
      <c r="M2730" s="93">
        <f t="shared" si="198"/>
        <v>4.21</v>
      </c>
      <c r="N2730" s="93">
        <v>2.0459999999999998</v>
      </c>
      <c r="O2730" s="189">
        <v>100</v>
      </c>
      <c r="P2730" s="191">
        <f t="shared" si="199"/>
        <v>2.691211401425178</v>
      </c>
      <c r="Q2730" s="77" t="s">
        <v>716</v>
      </c>
      <c r="U2730" s="227" t="s">
        <v>17372</v>
      </c>
      <c r="V2730" s="84">
        <v>0.40069444444444446</v>
      </c>
      <c r="W2730" s="85">
        <v>0.53125</v>
      </c>
      <c r="X2730" s="78">
        <f t="shared" si="200"/>
        <v>0.13055555555555554</v>
      </c>
      <c r="AA2730" s="275"/>
      <c r="AB2730" s="2"/>
      <c r="AC2730" s="2"/>
      <c r="AD2730" s="223"/>
    </row>
    <row r="2731" spans="1:30" x14ac:dyDescent="0.3">
      <c r="A2731" s="47" t="s">
        <v>3535</v>
      </c>
      <c r="B2731" s="68" t="s">
        <v>9279</v>
      </c>
      <c r="C2731" s="2" t="s">
        <v>1</v>
      </c>
      <c r="D2731" s="2">
        <v>54</v>
      </c>
      <c r="E2731" s="6">
        <v>24058</v>
      </c>
      <c r="F2731" s="7">
        <v>44099.562708333331</v>
      </c>
      <c r="G2731" s="69" t="s">
        <v>4</v>
      </c>
      <c r="H2731" s="68">
        <v>1723</v>
      </c>
      <c r="I2731" s="93">
        <f t="shared" si="197"/>
        <v>17.23</v>
      </c>
      <c r="J2731" s="93">
        <v>4.5010000000000003</v>
      </c>
      <c r="K2731" s="69">
        <v>100</v>
      </c>
      <c r="L2731" s="68">
        <v>391</v>
      </c>
      <c r="M2731" s="93">
        <f t="shared" si="198"/>
        <v>3.91</v>
      </c>
      <c r="N2731" s="93">
        <v>2.198</v>
      </c>
      <c r="O2731" s="189">
        <v>100</v>
      </c>
      <c r="P2731" s="191">
        <f t="shared" si="199"/>
        <v>4.406649616368286</v>
      </c>
      <c r="Q2731" s="77" t="s">
        <v>716</v>
      </c>
      <c r="U2731" s="227" t="s">
        <v>17372</v>
      </c>
      <c r="V2731" s="84">
        <v>0.41944444444444445</v>
      </c>
      <c r="W2731" s="85">
        <v>0.5625</v>
      </c>
      <c r="X2731" s="78">
        <f t="shared" si="200"/>
        <v>0.14305555555555555</v>
      </c>
      <c r="AA2731" s="275" t="s">
        <v>17422</v>
      </c>
      <c r="AB2731" s="34">
        <f>AVERAGE(X2670:X3334)</f>
        <v>0.15142439431913113</v>
      </c>
      <c r="AC2731" s="2"/>
      <c r="AD2731" s="223"/>
    </row>
    <row r="2732" spans="1:30" ht="17.25" thickBot="1" x14ac:dyDescent="0.35">
      <c r="A2732" s="47" t="s">
        <v>10646</v>
      </c>
      <c r="B2732" s="68" t="s">
        <v>577</v>
      </c>
      <c r="C2732" s="2" t="s">
        <v>1</v>
      </c>
      <c r="D2732" s="2">
        <v>63</v>
      </c>
      <c r="E2732" s="6">
        <v>21078</v>
      </c>
      <c r="F2732" s="7">
        <v>44099.598726851851</v>
      </c>
      <c r="G2732" s="69" t="s">
        <v>4</v>
      </c>
      <c r="H2732" s="68">
        <v>2021</v>
      </c>
      <c r="I2732" s="93">
        <f t="shared" si="197"/>
        <v>20.414141414141415</v>
      </c>
      <c r="J2732" s="93">
        <v>5.2629999999999999</v>
      </c>
      <c r="K2732" s="69">
        <v>99</v>
      </c>
      <c r="L2732" s="68">
        <v>464</v>
      </c>
      <c r="M2732" s="93">
        <f t="shared" si="198"/>
        <v>4.6868686868686869</v>
      </c>
      <c r="N2732" s="93">
        <v>2.3460000000000001</v>
      </c>
      <c r="O2732" s="189">
        <v>99</v>
      </c>
      <c r="P2732" s="191">
        <f t="shared" si="199"/>
        <v>4.3556034482758621</v>
      </c>
      <c r="Q2732" s="77" t="s">
        <v>716</v>
      </c>
      <c r="U2732" s="227" t="s">
        <v>17372</v>
      </c>
      <c r="V2732" s="84">
        <v>0.45347222222222222</v>
      </c>
      <c r="W2732" s="85">
        <v>0.60069444444444442</v>
      </c>
      <c r="X2732" s="78">
        <f t="shared" si="200"/>
        <v>0.1472222222222222</v>
      </c>
      <c r="AA2732" s="278" t="s">
        <v>17423</v>
      </c>
      <c r="AB2732" s="280">
        <f>_xlfn.STDEV.S(X2670:X3334)</f>
        <v>1.56414985605977E-2</v>
      </c>
      <c r="AC2732" s="3"/>
      <c r="AD2732" s="279"/>
    </row>
    <row r="2733" spans="1:30" x14ac:dyDescent="0.3">
      <c r="A2733" s="47" t="s">
        <v>15418</v>
      </c>
      <c r="B2733" s="68" t="s">
        <v>14834</v>
      </c>
      <c r="C2733" s="2" t="s">
        <v>1</v>
      </c>
      <c r="D2733" s="2">
        <v>38</v>
      </c>
      <c r="E2733" s="6">
        <v>30104</v>
      </c>
      <c r="F2733" s="7">
        <v>44099.612523148149</v>
      </c>
      <c r="G2733" s="69" t="s">
        <v>4</v>
      </c>
      <c r="H2733" s="68">
        <v>993</v>
      </c>
      <c r="I2733" s="93">
        <f t="shared" si="197"/>
        <v>10.030303030303031</v>
      </c>
      <c r="J2733" s="93">
        <v>2.9670000000000001</v>
      </c>
      <c r="K2733" s="69">
        <v>99</v>
      </c>
      <c r="L2733" s="68">
        <v>372</v>
      </c>
      <c r="M2733" s="93">
        <f t="shared" si="198"/>
        <v>3.7575757575757578</v>
      </c>
      <c r="N2733" s="93">
        <v>1.802</v>
      </c>
      <c r="O2733" s="189">
        <v>99</v>
      </c>
      <c r="P2733" s="191">
        <f t="shared" si="199"/>
        <v>2.6693548387096775</v>
      </c>
      <c r="Q2733" s="77" t="s">
        <v>716</v>
      </c>
      <c r="U2733" s="231" t="s">
        <v>17372</v>
      </c>
      <c r="V2733" s="84">
        <v>0.4680555555555555</v>
      </c>
      <c r="W2733" s="85">
        <v>0.61111111111111105</v>
      </c>
      <c r="X2733" s="78">
        <f t="shared" si="200"/>
        <v>0.14305555555555555</v>
      </c>
    </row>
    <row r="2734" spans="1:30" x14ac:dyDescent="0.3">
      <c r="A2734" s="47" t="s">
        <v>3273</v>
      </c>
      <c r="B2734" s="68" t="s">
        <v>5719</v>
      </c>
      <c r="C2734" s="2" t="s">
        <v>1</v>
      </c>
      <c r="D2734" s="2">
        <v>63</v>
      </c>
      <c r="E2734" s="6">
        <v>20868</v>
      </c>
      <c r="F2734" s="7">
        <v>44099.630902777775</v>
      </c>
      <c r="G2734" s="69" t="s">
        <v>4</v>
      </c>
      <c r="H2734" s="68">
        <v>1095</v>
      </c>
      <c r="I2734" s="93">
        <f t="shared" si="197"/>
        <v>11.060606060606061</v>
      </c>
      <c r="J2734" s="93">
        <v>3.93</v>
      </c>
      <c r="K2734" s="69">
        <v>99</v>
      </c>
      <c r="L2734" s="68">
        <v>387</v>
      </c>
      <c r="M2734" s="93">
        <f t="shared" si="198"/>
        <v>3.9090909090909092</v>
      </c>
      <c r="N2734" s="93">
        <v>1.9279999999999999</v>
      </c>
      <c r="O2734" s="189">
        <v>99</v>
      </c>
      <c r="P2734" s="191">
        <f t="shared" si="199"/>
        <v>2.8294573643410854</v>
      </c>
      <c r="Q2734" s="77" t="s">
        <v>716</v>
      </c>
      <c r="U2734" s="227" t="s">
        <v>17372</v>
      </c>
      <c r="V2734" s="84">
        <v>0.47083333333333338</v>
      </c>
      <c r="W2734" s="85">
        <v>0.63194444444444442</v>
      </c>
      <c r="X2734" s="78">
        <f t="shared" si="200"/>
        <v>0.16111111111111104</v>
      </c>
    </row>
    <row r="2735" spans="1:30" x14ac:dyDescent="0.3">
      <c r="A2735" s="47" t="s">
        <v>15419</v>
      </c>
      <c r="B2735" s="68" t="s">
        <v>384</v>
      </c>
      <c r="C2735" s="2" t="s">
        <v>1</v>
      </c>
      <c r="D2735" s="2">
        <v>51</v>
      </c>
      <c r="E2735" s="6">
        <v>25278</v>
      </c>
      <c r="F2735" s="7">
        <v>44099.643553240741</v>
      </c>
      <c r="G2735" s="69" t="s">
        <v>4</v>
      </c>
      <c r="H2735" s="68">
        <v>1761</v>
      </c>
      <c r="I2735" s="93">
        <f t="shared" si="197"/>
        <v>17.787878787878789</v>
      </c>
      <c r="J2735" s="93">
        <v>5.0750000000000002</v>
      </c>
      <c r="K2735" s="69">
        <v>99</v>
      </c>
      <c r="L2735" s="68">
        <v>275</v>
      </c>
      <c r="M2735" s="93">
        <f t="shared" si="198"/>
        <v>2.7777777777777777</v>
      </c>
      <c r="N2735" s="93">
        <v>1.8380000000000001</v>
      </c>
      <c r="O2735" s="189">
        <v>99</v>
      </c>
      <c r="P2735" s="191">
        <f t="shared" si="199"/>
        <v>6.4036363636363642</v>
      </c>
      <c r="Q2735" s="77" t="s">
        <v>716</v>
      </c>
      <c r="U2735" s="227" t="s">
        <v>17372</v>
      </c>
      <c r="V2735" s="84">
        <v>0.48958333333333331</v>
      </c>
      <c r="W2735" s="85">
        <v>0.64583333333333337</v>
      </c>
      <c r="X2735" s="78">
        <f t="shared" si="200"/>
        <v>0.15625000000000006</v>
      </c>
    </row>
    <row r="2736" spans="1:30" x14ac:dyDescent="0.3">
      <c r="A2736" s="47" t="s">
        <v>15420</v>
      </c>
      <c r="B2736" s="68" t="s">
        <v>9272</v>
      </c>
      <c r="C2736" s="2" t="s">
        <v>1</v>
      </c>
      <c r="D2736" s="2">
        <v>69</v>
      </c>
      <c r="E2736" s="6">
        <v>18769</v>
      </c>
      <c r="F2736" s="7">
        <v>44099.655150462961</v>
      </c>
      <c r="G2736" s="69" t="s">
        <v>4</v>
      </c>
      <c r="H2736" s="68">
        <v>2157</v>
      </c>
      <c r="I2736" s="93">
        <f t="shared" si="197"/>
        <v>21.57</v>
      </c>
      <c r="J2736" s="93">
        <v>4.8929999999999998</v>
      </c>
      <c r="K2736" s="69">
        <v>100</v>
      </c>
      <c r="L2736" s="68">
        <v>711</v>
      </c>
      <c r="M2736" s="93">
        <f t="shared" si="198"/>
        <v>7.11</v>
      </c>
      <c r="N2736" s="93">
        <v>2.7370000000000001</v>
      </c>
      <c r="O2736" s="189">
        <v>100</v>
      </c>
      <c r="P2736" s="191">
        <f t="shared" si="199"/>
        <v>3.0337552742616034</v>
      </c>
      <c r="Q2736" s="77" t="s">
        <v>716</v>
      </c>
      <c r="U2736" s="227" t="s">
        <v>17372</v>
      </c>
      <c r="V2736" s="84">
        <v>0.49861111111111112</v>
      </c>
      <c r="W2736" s="85">
        <v>0.65972222222222221</v>
      </c>
      <c r="X2736" s="78">
        <f t="shared" si="200"/>
        <v>0.16111111111111109</v>
      </c>
    </row>
    <row r="2737" spans="1:24" x14ac:dyDescent="0.3">
      <c r="A2737" s="47" t="s">
        <v>15421</v>
      </c>
      <c r="B2737" s="68" t="s">
        <v>10483</v>
      </c>
      <c r="C2737" s="2" t="s">
        <v>1</v>
      </c>
      <c r="D2737" s="2">
        <v>8.9166666666666661</v>
      </c>
      <c r="E2737" s="6">
        <v>40846</v>
      </c>
      <c r="F2737" s="7">
        <v>44099.668969907405</v>
      </c>
      <c r="G2737" s="69" t="s">
        <v>4</v>
      </c>
      <c r="H2737" s="68">
        <v>730</v>
      </c>
      <c r="I2737" s="93">
        <f t="shared" si="197"/>
        <v>7.3737373737373737</v>
      </c>
      <c r="J2737" s="93">
        <v>2.8660000000000001</v>
      </c>
      <c r="K2737" s="69">
        <v>99</v>
      </c>
      <c r="L2737" s="68">
        <v>131</v>
      </c>
      <c r="M2737" s="93">
        <f t="shared" si="198"/>
        <v>1.3232323232323233</v>
      </c>
      <c r="N2737" s="93">
        <v>1.26</v>
      </c>
      <c r="O2737" s="189">
        <v>99</v>
      </c>
      <c r="P2737" s="191">
        <f t="shared" si="199"/>
        <v>5.5725190839694649</v>
      </c>
      <c r="Q2737" s="77" t="s">
        <v>716</v>
      </c>
      <c r="U2737" s="227" t="s">
        <v>17372</v>
      </c>
      <c r="V2737" s="84">
        <v>0.51250000000000007</v>
      </c>
      <c r="W2737" s="85">
        <v>0.68055555555555547</v>
      </c>
      <c r="X2737" s="78">
        <f t="shared" si="200"/>
        <v>0.1680555555555554</v>
      </c>
    </row>
    <row r="2738" spans="1:24" x14ac:dyDescent="0.3">
      <c r="A2738" s="47" t="s">
        <v>3029</v>
      </c>
      <c r="B2738" s="68" t="s">
        <v>1511</v>
      </c>
      <c r="C2738" s="2" t="s">
        <v>1</v>
      </c>
      <c r="D2738" s="2">
        <v>50</v>
      </c>
      <c r="E2738" s="6">
        <v>25527</v>
      </c>
      <c r="F2738" s="7">
        <v>44102.523657407408</v>
      </c>
      <c r="G2738" s="69" t="s">
        <v>4</v>
      </c>
      <c r="H2738" s="68">
        <v>1905</v>
      </c>
      <c r="I2738" s="93">
        <f t="shared" si="197"/>
        <v>19.242424242424242</v>
      </c>
      <c r="J2738" s="93">
        <v>4.5380000000000003</v>
      </c>
      <c r="K2738" s="69">
        <v>99</v>
      </c>
      <c r="L2738" s="68">
        <v>377</v>
      </c>
      <c r="M2738" s="93">
        <f t="shared" si="198"/>
        <v>3.808080808080808</v>
      </c>
      <c r="N2738" s="93">
        <v>1.998</v>
      </c>
      <c r="O2738" s="189">
        <v>99</v>
      </c>
      <c r="P2738" s="191">
        <f t="shared" si="199"/>
        <v>5.0530503978779846</v>
      </c>
      <c r="Q2738" s="77" t="s">
        <v>716</v>
      </c>
      <c r="U2738" s="227" t="s">
        <v>17372</v>
      </c>
      <c r="V2738" s="84">
        <v>0.38125000000000003</v>
      </c>
      <c r="W2738" s="85">
        <v>0.52430555555555558</v>
      </c>
      <c r="X2738" s="78">
        <f t="shared" si="200"/>
        <v>0.14305555555555555</v>
      </c>
    </row>
    <row r="2739" spans="1:24" x14ac:dyDescent="0.3">
      <c r="A2739" s="47" t="s">
        <v>3130</v>
      </c>
      <c r="B2739" s="68" t="s">
        <v>1141</v>
      </c>
      <c r="C2739" s="2" t="s">
        <v>1</v>
      </c>
      <c r="D2739" s="2">
        <v>52</v>
      </c>
      <c r="E2739" s="6">
        <v>24857</v>
      </c>
      <c r="F2739" s="7">
        <v>44102.546736111108</v>
      </c>
      <c r="G2739" s="69" t="s">
        <v>4</v>
      </c>
      <c r="H2739" s="68">
        <v>1883</v>
      </c>
      <c r="I2739" s="93">
        <f t="shared" si="197"/>
        <v>19.020202020202021</v>
      </c>
      <c r="J2739" s="93">
        <v>4.5579999999999998</v>
      </c>
      <c r="K2739" s="69">
        <v>99</v>
      </c>
      <c r="L2739" s="68">
        <v>258</v>
      </c>
      <c r="M2739" s="93">
        <f t="shared" si="198"/>
        <v>2.606060606060606</v>
      </c>
      <c r="N2739" s="93">
        <v>1.76</v>
      </c>
      <c r="O2739" s="189">
        <v>99</v>
      </c>
      <c r="P2739" s="191">
        <f t="shared" si="199"/>
        <v>7.2984496124031013</v>
      </c>
      <c r="Q2739" s="77" t="s">
        <v>716</v>
      </c>
      <c r="U2739" s="227" t="s">
        <v>17372</v>
      </c>
      <c r="V2739" s="84">
        <v>0.39027777777777778</v>
      </c>
      <c r="W2739" s="85">
        <v>0.54861111111111105</v>
      </c>
      <c r="X2739" s="78">
        <f t="shared" si="200"/>
        <v>0.15833333333333327</v>
      </c>
    </row>
    <row r="2740" spans="1:24" x14ac:dyDescent="0.3">
      <c r="A2740" s="47" t="s">
        <v>3837</v>
      </c>
      <c r="B2740" s="68" t="s">
        <v>8864</v>
      </c>
      <c r="C2740" s="2" t="s">
        <v>1</v>
      </c>
      <c r="D2740" s="2">
        <v>39</v>
      </c>
      <c r="E2740" s="6">
        <v>29653</v>
      </c>
      <c r="F2740" s="7">
        <v>44102.566319444442</v>
      </c>
      <c r="G2740" s="69" t="s">
        <v>4</v>
      </c>
      <c r="H2740" s="68">
        <v>1139</v>
      </c>
      <c r="I2740" s="93">
        <f t="shared" si="197"/>
        <v>11.39</v>
      </c>
      <c r="J2740" s="93">
        <v>2.6850000000000001</v>
      </c>
      <c r="K2740" s="69">
        <v>100</v>
      </c>
      <c r="L2740" s="68">
        <v>324</v>
      </c>
      <c r="M2740" s="93">
        <f t="shared" si="198"/>
        <v>3.24</v>
      </c>
      <c r="N2740" s="93">
        <v>1.98</v>
      </c>
      <c r="O2740" s="189">
        <v>100</v>
      </c>
      <c r="P2740" s="191">
        <f t="shared" si="199"/>
        <v>3.5154320987654319</v>
      </c>
      <c r="Q2740" s="77" t="s">
        <v>716</v>
      </c>
      <c r="U2740" s="227" t="s">
        <v>17372</v>
      </c>
      <c r="V2740" s="84">
        <v>0.4284722222222222</v>
      </c>
      <c r="W2740" s="85">
        <v>0.56597222222222221</v>
      </c>
      <c r="X2740" s="78">
        <f t="shared" si="200"/>
        <v>0.13750000000000001</v>
      </c>
    </row>
    <row r="2741" spans="1:24" x14ac:dyDescent="0.3">
      <c r="A2741" s="47" t="s">
        <v>4548</v>
      </c>
      <c r="B2741" s="68" t="s">
        <v>11638</v>
      </c>
      <c r="C2741" s="2" t="s">
        <v>1</v>
      </c>
      <c r="D2741" s="2">
        <v>46</v>
      </c>
      <c r="E2741" s="6">
        <v>27008</v>
      </c>
      <c r="F2741" s="7">
        <v>44102.659178240741</v>
      </c>
      <c r="G2741" s="69" t="s">
        <v>4</v>
      </c>
      <c r="H2741" s="68">
        <v>1525</v>
      </c>
      <c r="I2741" s="93">
        <f t="shared" si="197"/>
        <v>15.404040404040405</v>
      </c>
      <c r="J2741" s="93">
        <v>4.0380000000000003</v>
      </c>
      <c r="K2741" s="69">
        <v>99</v>
      </c>
      <c r="L2741" s="68">
        <v>667</v>
      </c>
      <c r="M2741" s="93">
        <f t="shared" si="198"/>
        <v>6.737373737373737</v>
      </c>
      <c r="N2741" s="93">
        <v>2.7050000000000001</v>
      </c>
      <c r="O2741" s="189">
        <v>99</v>
      </c>
      <c r="P2741" s="191">
        <f t="shared" si="199"/>
        <v>2.2863568215892056</v>
      </c>
      <c r="Q2741" s="77" t="s">
        <v>716</v>
      </c>
      <c r="U2741" s="227" t="s">
        <v>17372</v>
      </c>
      <c r="V2741" s="84">
        <v>0.4826388888888889</v>
      </c>
      <c r="W2741" s="85">
        <v>0.65972222222222221</v>
      </c>
      <c r="X2741" s="78">
        <f t="shared" si="200"/>
        <v>0.17708333333333331</v>
      </c>
    </row>
    <row r="2742" spans="1:24" x14ac:dyDescent="0.3">
      <c r="A2742" s="47" t="s">
        <v>15423</v>
      </c>
      <c r="B2742" s="68" t="s">
        <v>14849</v>
      </c>
      <c r="C2742" s="2" t="s">
        <v>1</v>
      </c>
      <c r="D2742" s="2">
        <v>52</v>
      </c>
      <c r="E2742" s="6">
        <v>25107</v>
      </c>
      <c r="F2742" s="7">
        <v>44102.679884259262</v>
      </c>
      <c r="G2742" s="69" t="s">
        <v>4</v>
      </c>
      <c r="H2742" s="68">
        <v>1924</v>
      </c>
      <c r="I2742" s="93">
        <f t="shared" si="197"/>
        <v>19.434343434343436</v>
      </c>
      <c r="J2742" s="93">
        <v>4.8949999999999996</v>
      </c>
      <c r="K2742" s="69">
        <v>99</v>
      </c>
      <c r="L2742" s="68">
        <v>460</v>
      </c>
      <c r="M2742" s="93">
        <f t="shared" si="198"/>
        <v>4.6464646464646462</v>
      </c>
      <c r="N2742" s="93">
        <v>1.9339999999999999</v>
      </c>
      <c r="O2742" s="189">
        <v>99</v>
      </c>
      <c r="P2742" s="191">
        <f t="shared" si="199"/>
        <v>4.1826086956521742</v>
      </c>
      <c r="Q2742" s="77" t="s">
        <v>716</v>
      </c>
      <c r="U2742" s="227" t="s">
        <v>17372</v>
      </c>
      <c r="V2742" s="84">
        <v>0.52986111111111112</v>
      </c>
      <c r="W2742" s="85">
        <v>0.68055555555555547</v>
      </c>
      <c r="X2742" s="78">
        <f t="shared" si="200"/>
        <v>0.15069444444444435</v>
      </c>
    </row>
    <row r="2743" spans="1:24" x14ac:dyDescent="0.3">
      <c r="A2743" s="47" t="s">
        <v>3188</v>
      </c>
      <c r="B2743" s="68" t="s">
        <v>1282</v>
      </c>
      <c r="C2743" s="2" t="s">
        <v>1</v>
      </c>
      <c r="D2743" s="2">
        <v>57</v>
      </c>
      <c r="E2743" s="6">
        <v>23153</v>
      </c>
      <c r="F2743" s="7">
        <v>44103.519942129627</v>
      </c>
      <c r="G2743" s="69" t="s">
        <v>4</v>
      </c>
      <c r="H2743" s="68">
        <v>1747</v>
      </c>
      <c r="I2743" s="93">
        <f t="shared" si="197"/>
        <v>17.47</v>
      </c>
      <c r="J2743" s="93">
        <v>4.2560000000000002</v>
      </c>
      <c r="K2743" s="69">
        <v>100</v>
      </c>
      <c r="L2743" s="68">
        <v>324</v>
      </c>
      <c r="M2743" s="93">
        <f t="shared" si="198"/>
        <v>3.24</v>
      </c>
      <c r="N2743" s="93">
        <v>1.881</v>
      </c>
      <c r="O2743" s="189">
        <v>100</v>
      </c>
      <c r="P2743" s="191">
        <f t="shared" si="199"/>
        <v>5.3919753086419746</v>
      </c>
      <c r="Q2743" s="77" t="s">
        <v>716</v>
      </c>
      <c r="U2743" s="227" t="s">
        <v>17372</v>
      </c>
      <c r="V2743" s="84">
        <v>0.37222222222222223</v>
      </c>
      <c r="W2743" s="85">
        <v>0.52083333333333337</v>
      </c>
      <c r="X2743" s="78">
        <f t="shared" si="200"/>
        <v>0.14861111111111114</v>
      </c>
    </row>
    <row r="2744" spans="1:24" x14ac:dyDescent="0.3">
      <c r="A2744" s="47" t="s">
        <v>15425</v>
      </c>
      <c r="B2744" s="68" t="s">
        <v>428</v>
      </c>
      <c r="C2744" s="2" t="s">
        <v>1</v>
      </c>
      <c r="D2744" s="2">
        <v>48</v>
      </c>
      <c r="E2744" s="6">
        <v>26388</v>
      </c>
      <c r="F2744" s="7">
        <v>44103.531493055554</v>
      </c>
      <c r="G2744" s="69" t="s">
        <v>4</v>
      </c>
      <c r="H2744" s="68">
        <v>1590</v>
      </c>
      <c r="I2744" s="93">
        <f t="shared" si="197"/>
        <v>15.9</v>
      </c>
      <c r="J2744" s="93">
        <v>3.968</v>
      </c>
      <c r="K2744" s="69">
        <v>100</v>
      </c>
      <c r="L2744" s="68">
        <v>493</v>
      </c>
      <c r="M2744" s="93">
        <f t="shared" si="198"/>
        <v>4.93</v>
      </c>
      <c r="N2744" s="93">
        <v>2.4049999999999998</v>
      </c>
      <c r="O2744" s="189">
        <v>100</v>
      </c>
      <c r="P2744" s="191">
        <f t="shared" si="199"/>
        <v>3.2251521298174444</v>
      </c>
      <c r="Q2744" s="77" t="s">
        <v>716</v>
      </c>
      <c r="U2744" s="227" t="s">
        <v>17372</v>
      </c>
      <c r="V2744" s="84">
        <v>0.38194444444444442</v>
      </c>
      <c r="W2744" s="85">
        <v>0.53472222222222221</v>
      </c>
      <c r="X2744" s="78">
        <f t="shared" si="200"/>
        <v>0.15277777777777779</v>
      </c>
    </row>
    <row r="2745" spans="1:24" x14ac:dyDescent="0.3">
      <c r="A2745" s="47" t="s">
        <v>15427</v>
      </c>
      <c r="B2745" s="68" t="s">
        <v>1709</v>
      </c>
      <c r="C2745" s="2" t="s">
        <v>1</v>
      </c>
      <c r="D2745" s="2">
        <v>59</v>
      </c>
      <c r="E2745" s="6">
        <v>22211</v>
      </c>
      <c r="F2745" s="7">
        <v>44103.619456018518</v>
      </c>
      <c r="G2745" s="69" t="s">
        <v>4</v>
      </c>
      <c r="H2745" s="68">
        <v>1566</v>
      </c>
      <c r="I2745" s="93">
        <f t="shared" si="197"/>
        <v>15.818181818181818</v>
      </c>
      <c r="J2745" s="93">
        <v>3.9369999999999998</v>
      </c>
      <c r="K2745" s="69">
        <v>99</v>
      </c>
      <c r="L2745" s="68">
        <v>396</v>
      </c>
      <c r="M2745" s="93">
        <f t="shared" si="198"/>
        <v>4</v>
      </c>
      <c r="N2745" s="93">
        <v>2.06</v>
      </c>
      <c r="O2745" s="189">
        <v>99</v>
      </c>
      <c r="P2745" s="191">
        <f t="shared" si="199"/>
        <v>3.9545454545454546</v>
      </c>
      <c r="Q2745" s="77" t="s">
        <v>716</v>
      </c>
      <c r="U2745" s="231" t="s">
        <v>17372</v>
      </c>
      <c r="V2745" s="84">
        <v>0.45833333333333331</v>
      </c>
      <c r="W2745" s="85">
        <v>0.62152777777777779</v>
      </c>
      <c r="X2745" s="78">
        <f t="shared" si="200"/>
        <v>0.16319444444444448</v>
      </c>
    </row>
    <row r="2746" spans="1:24" x14ac:dyDescent="0.3">
      <c r="A2746" s="47" t="s">
        <v>4577</v>
      </c>
      <c r="B2746" s="68" t="s">
        <v>7886</v>
      </c>
      <c r="C2746" s="2" t="s">
        <v>1</v>
      </c>
      <c r="D2746" s="2">
        <v>50</v>
      </c>
      <c r="E2746" s="6">
        <v>25734</v>
      </c>
      <c r="F2746" s="7">
        <v>44109.521319444444</v>
      </c>
      <c r="G2746" s="69" t="s">
        <v>4</v>
      </c>
      <c r="H2746" s="68">
        <v>1487</v>
      </c>
      <c r="I2746" s="93">
        <f t="shared" si="197"/>
        <v>15.020202020202021</v>
      </c>
      <c r="J2746" s="93">
        <v>4.6820000000000004</v>
      </c>
      <c r="K2746" s="69">
        <v>99</v>
      </c>
      <c r="L2746" s="68">
        <v>337</v>
      </c>
      <c r="M2746" s="93">
        <f t="shared" si="198"/>
        <v>3.404040404040404</v>
      </c>
      <c r="N2746" s="93">
        <v>1.879</v>
      </c>
      <c r="O2746" s="69">
        <v>99</v>
      </c>
      <c r="P2746" s="191">
        <f t="shared" si="199"/>
        <v>4.4124629080118698</v>
      </c>
      <c r="Q2746" s="77" t="s">
        <v>716</v>
      </c>
      <c r="U2746" s="227" t="s">
        <v>17372</v>
      </c>
      <c r="V2746" s="84">
        <v>0.3743055555555555</v>
      </c>
      <c r="W2746" s="85">
        <v>0.52083333333333337</v>
      </c>
      <c r="X2746" s="78">
        <f t="shared" si="200"/>
        <v>0.14652777777777787</v>
      </c>
    </row>
    <row r="2747" spans="1:24" x14ac:dyDescent="0.3">
      <c r="A2747" s="47" t="s">
        <v>17373</v>
      </c>
      <c r="B2747" s="68" t="s">
        <v>4641</v>
      </c>
      <c r="C2747" s="2" t="s">
        <v>1</v>
      </c>
      <c r="D2747" s="2">
        <v>51</v>
      </c>
      <c r="E2747" s="6">
        <v>25282</v>
      </c>
      <c r="F2747" s="7">
        <v>44109.531921296293</v>
      </c>
      <c r="G2747" s="69" t="s">
        <v>4</v>
      </c>
      <c r="H2747" s="68">
        <v>1302</v>
      </c>
      <c r="I2747" s="93">
        <f t="shared" ref="I2747:I2810" si="201">H2747/K2747</f>
        <v>13.02</v>
      </c>
      <c r="J2747" s="93">
        <v>3.9</v>
      </c>
      <c r="K2747" s="69">
        <v>100</v>
      </c>
      <c r="L2747" s="68">
        <v>492</v>
      </c>
      <c r="M2747" s="93">
        <f t="shared" ref="M2747:M2810" si="202">L2747/O2747</f>
        <v>4.92</v>
      </c>
      <c r="N2747" s="93">
        <v>2.121</v>
      </c>
      <c r="O2747" s="69">
        <v>100</v>
      </c>
      <c r="P2747" s="191">
        <f t="shared" ref="P2747:P2810" si="203">I2747/M2747</f>
        <v>2.6463414634146343</v>
      </c>
      <c r="Q2747" s="77" t="s">
        <v>716</v>
      </c>
      <c r="U2747" s="227" t="s">
        <v>17372</v>
      </c>
      <c r="V2747" s="84">
        <v>0.3979166666666667</v>
      </c>
      <c r="W2747" s="85">
        <v>0.53472222222222221</v>
      </c>
      <c r="X2747" s="78">
        <f t="shared" ref="X2747:X2810" si="204">W2747-V2747</f>
        <v>0.13680555555555551</v>
      </c>
    </row>
    <row r="2748" spans="1:24" x14ac:dyDescent="0.3">
      <c r="A2748" s="47" t="s">
        <v>15429</v>
      </c>
      <c r="B2748" s="68" t="s">
        <v>797</v>
      </c>
      <c r="C2748" s="2" t="s">
        <v>1</v>
      </c>
      <c r="D2748" s="2">
        <v>36</v>
      </c>
      <c r="E2748" s="6">
        <v>30950</v>
      </c>
      <c r="F2748" s="7">
        <v>44109.56894675926</v>
      </c>
      <c r="G2748" s="69" t="s">
        <v>4</v>
      </c>
      <c r="H2748" s="68">
        <v>1222</v>
      </c>
      <c r="I2748" s="93">
        <f t="shared" si="201"/>
        <v>12.343434343434344</v>
      </c>
      <c r="J2748" s="93">
        <v>3.863</v>
      </c>
      <c r="K2748" s="69">
        <v>99</v>
      </c>
      <c r="L2748" s="68">
        <v>413</v>
      </c>
      <c r="M2748" s="93">
        <f t="shared" si="202"/>
        <v>4.1717171717171722</v>
      </c>
      <c r="N2748" s="93">
        <v>2.1760000000000002</v>
      </c>
      <c r="O2748" s="69">
        <v>99</v>
      </c>
      <c r="P2748" s="191">
        <f t="shared" si="203"/>
        <v>2.9588377723970942</v>
      </c>
      <c r="Q2748" s="77" t="s">
        <v>716</v>
      </c>
      <c r="U2748" s="227" t="s">
        <v>17372</v>
      </c>
      <c r="V2748" s="84">
        <v>0.41597222222222219</v>
      </c>
      <c r="W2748" s="85">
        <v>0.56944444444444442</v>
      </c>
      <c r="X2748" s="78">
        <f t="shared" si="204"/>
        <v>0.15347222222222223</v>
      </c>
    </row>
    <row r="2749" spans="1:24" x14ac:dyDescent="0.3">
      <c r="A2749" s="47" t="s">
        <v>15430</v>
      </c>
      <c r="B2749" s="68" t="s">
        <v>15377</v>
      </c>
      <c r="C2749" s="2" t="s">
        <v>1</v>
      </c>
      <c r="D2749" s="2">
        <v>48</v>
      </c>
      <c r="E2749" s="6">
        <v>26521</v>
      </c>
      <c r="F2749" s="7">
        <v>44109.607893518521</v>
      </c>
      <c r="G2749" s="69" t="s">
        <v>4</v>
      </c>
      <c r="H2749" s="68">
        <v>1532</v>
      </c>
      <c r="I2749" s="93">
        <f t="shared" si="201"/>
        <v>15.474747474747474</v>
      </c>
      <c r="J2749" s="93">
        <v>4.3079999999999998</v>
      </c>
      <c r="K2749" s="69">
        <v>99</v>
      </c>
      <c r="L2749" s="68">
        <v>257</v>
      </c>
      <c r="M2749" s="93">
        <f t="shared" si="202"/>
        <v>2.595959595959596</v>
      </c>
      <c r="N2749" s="93">
        <v>1.6220000000000001</v>
      </c>
      <c r="O2749" s="69">
        <v>99</v>
      </c>
      <c r="P2749" s="191">
        <f t="shared" si="203"/>
        <v>5.9610894941634234</v>
      </c>
      <c r="Q2749" s="77" t="s">
        <v>716</v>
      </c>
      <c r="U2749" s="227" t="s">
        <v>17372</v>
      </c>
      <c r="V2749" s="84">
        <v>0.4513888888888889</v>
      </c>
      <c r="W2749" s="85">
        <v>0.61111111111111105</v>
      </c>
      <c r="X2749" s="78">
        <f t="shared" si="204"/>
        <v>0.15972222222222215</v>
      </c>
    </row>
    <row r="2750" spans="1:24" x14ac:dyDescent="0.3">
      <c r="A2750" s="47" t="s">
        <v>15431</v>
      </c>
      <c r="B2750" s="68" t="s">
        <v>516</v>
      </c>
      <c r="C2750" s="2" t="s">
        <v>1</v>
      </c>
      <c r="D2750" s="2">
        <v>42</v>
      </c>
      <c r="E2750" s="6">
        <v>28678</v>
      </c>
      <c r="F2750" s="7">
        <v>44109.635115740741</v>
      </c>
      <c r="G2750" s="69" t="s">
        <v>4</v>
      </c>
      <c r="H2750" s="68">
        <v>1066</v>
      </c>
      <c r="I2750" s="93">
        <f t="shared" si="201"/>
        <v>10.66</v>
      </c>
      <c r="J2750" s="93">
        <v>3.226</v>
      </c>
      <c r="K2750" s="69">
        <v>100</v>
      </c>
      <c r="L2750" s="68">
        <v>262</v>
      </c>
      <c r="M2750" s="93">
        <f t="shared" si="202"/>
        <v>2.62</v>
      </c>
      <c r="N2750" s="93">
        <v>1.6559999999999999</v>
      </c>
      <c r="O2750" s="69">
        <v>100</v>
      </c>
      <c r="P2750" s="191">
        <f t="shared" si="203"/>
        <v>4.0687022900763354</v>
      </c>
      <c r="Q2750" s="77" t="s">
        <v>716</v>
      </c>
      <c r="U2750" s="227" t="s">
        <v>17372</v>
      </c>
      <c r="V2750" s="84">
        <v>0.46666666666666662</v>
      </c>
      <c r="W2750" s="85">
        <v>0.63541666666666663</v>
      </c>
      <c r="X2750" s="78">
        <f t="shared" si="204"/>
        <v>0.16875000000000001</v>
      </c>
    </row>
    <row r="2751" spans="1:24" x14ac:dyDescent="0.3">
      <c r="A2751" s="47" t="s">
        <v>3411</v>
      </c>
      <c r="B2751" s="68" t="s">
        <v>15384</v>
      </c>
      <c r="C2751" s="2" t="s">
        <v>1</v>
      </c>
      <c r="D2751" s="2">
        <v>52</v>
      </c>
      <c r="E2751" s="6">
        <v>25106</v>
      </c>
      <c r="F2751" s="7">
        <v>44110.707858796297</v>
      </c>
      <c r="G2751" s="69" t="s">
        <v>4</v>
      </c>
      <c r="H2751" s="68">
        <v>1782</v>
      </c>
      <c r="I2751" s="93">
        <f t="shared" si="201"/>
        <v>18</v>
      </c>
      <c r="J2751" s="93">
        <v>5.4169999999999998</v>
      </c>
      <c r="K2751" s="69">
        <v>99</v>
      </c>
      <c r="L2751" s="68">
        <v>324</v>
      </c>
      <c r="M2751" s="93">
        <f t="shared" si="202"/>
        <v>3.2727272727272729</v>
      </c>
      <c r="N2751" s="93">
        <v>1.6339999999999999</v>
      </c>
      <c r="O2751" s="69">
        <v>99</v>
      </c>
      <c r="P2751" s="191">
        <f t="shared" si="203"/>
        <v>5.5</v>
      </c>
      <c r="Q2751" s="77" t="s">
        <v>716</v>
      </c>
      <c r="U2751" s="227" t="s">
        <v>17372</v>
      </c>
      <c r="V2751" s="84">
        <v>0.52916666666666667</v>
      </c>
      <c r="W2751" s="85">
        <v>0.70833333333333337</v>
      </c>
      <c r="X2751" s="78">
        <f t="shared" si="204"/>
        <v>0.1791666666666667</v>
      </c>
    </row>
    <row r="2752" spans="1:24" x14ac:dyDescent="0.3">
      <c r="A2752" s="47" t="s">
        <v>5028</v>
      </c>
      <c r="B2752" s="68" t="s">
        <v>4046</v>
      </c>
      <c r="C2752" s="2" t="s">
        <v>1</v>
      </c>
      <c r="D2752" s="2">
        <v>55</v>
      </c>
      <c r="E2752" s="6">
        <v>23788</v>
      </c>
      <c r="F2752" s="7">
        <v>44111.523622685185</v>
      </c>
      <c r="G2752" s="69" t="s">
        <v>4</v>
      </c>
      <c r="H2752" s="68">
        <v>1825</v>
      </c>
      <c r="I2752" s="93">
        <f t="shared" si="201"/>
        <v>18.25</v>
      </c>
      <c r="J2752" s="93">
        <v>5.2169999999999996</v>
      </c>
      <c r="K2752" s="69">
        <v>100</v>
      </c>
      <c r="L2752" s="68">
        <v>411</v>
      </c>
      <c r="M2752" s="93">
        <f t="shared" si="202"/>
        <v>4.1100000000000003</v>
      </c>
      <c r="N2752" s="93">
        <v>1.9530000000000001</v>
      </c>
      <c r="O2752" s="69">
        <v>100</v>
      </c>
      <c r="P2752" s="191">
        <f t="shared" si="203"/>
        <v>4.440389294403893</v>
      </c>
      <c r="Q2752" s="77" t="s">
        <v>716</v>
      </c>
      <c r="U2752" s="227" t="s">
        <v>17372</v>
      </c>
      <c r="V2752" s="84">
        <v>0.3833333333333333</v>
      </c>
      <c r="W2752" s="85">
        <v>0.52083333333333337</v>
      </c>
      <c r="X2752" s="78">
        <f t="shared" si="204"/>
        <v>0.13750000000000007</v>
      </c>
    </row>
    <row r="2753" spans="1:24" x14ac:dyDescent="0.3">
      <c r="A2753" s="47" t="s">
        <v>15432</v>
      </c>
      <c r="B2753" s="68" t="s">
        <v>4847</v>
      </c>
      <c r="C2753" s="2" t="s">
        <v>1</v>
      </c>
      <c r="D2753" s="2">
        <v>62</v>
      </c>
      <c r="E2753" s="6">
        <v>21373</v>
      </c>
      <c r="F2753" s="7">
        <v>44111.545451388891</v>
      </c>
      <c r="G2753" s="69" t="s">
        <v>4</v>
      </c>
      <c r="H2753" s="68">
        <v>1375</v>
      </c>
      <c r="I2753" s="93">
        <f t="shared" si="201"/>
        <v>13.888888888888889</v>
      </c>
      <c r="J2753" s="93">
        <v>4.2210000000000001</v>
      </c>
      <c r="K2753" s="69">
        <v>99</v>
      </c>
      <c r="L2753" s="68">
        <v>448</v>
      </c>
      <c r="M2753" s="93">
        <f t="shared" si="202"/>
        <v>4.5252525252525251</v>
      </c>
      <c r="N2753" s="93">
        <v>2.1680000000000001</v>
      </c>
      <c r="O2753" s="69">
        <v>99</v>
      </c>
      <c r="P2753" s="191">
        <f t="shared" si="203"/>
        <v>3.0691964285714288</v>
      </c>
      <c r="Q2753" s="77" t="s">
        <v>716</v>
      </c>
      <c r="U2753" s="227" t="s">
        <v>17372</v>
      </c>
      <c r="V2753" s="84">
        <v>0.41250000000000003</v>
      </c>
      <c r="W2753" s="85">
        <v>0.54861111111111105</v>
      </c>
      <c r="X2753" s="78">
        <f t="shared" si="204"/>
        <v>0.13611111111111102</v>
      </c>
    </row>
    <row r="2754" spans="1:24" x14ac:dyDescent="0.3">
      <c r="A2754" s="47" t="s">
        <v>15433</v>
      </c>
      <c r="B2754" s="68" t="s">
        <v>15391</v>
      </c>
      <c r="C2754" s="2" t="s">
        <v>1</v>
      </c>
      <c r="D2754" s="2">
        <v>25</v>
      </c>
      <c r="E2754" s="6">
        <v>34972</v>
      </c>
      <c r="F2754" s="7">
        <v>44111.616909722223</v>
      </c>
      <c r="G2754" s="69" t="s">
        <v>4</v>
      </c>
      <c r="H2754" s="68">
        <v>801</v>
      </c>
      <c r="I2754" s="93">
        <f t="shared" si="201"/>
        <v>8.0909090909090917</v>
      </c>
      <c r="J2754" s="93">
        <v>2.6110000000000002</v>
      </c>
      <c r="K2754" s="69">
        <v>99</v>
      </c>
      <c r="L2754" s="68">
        <v>286</v>
      </c>
      <c r="M2754" s="93">
        <f t="shared" si="202"/>
        <v>2.8888888888888888</v>
      </c>
      <c r="N2754" s="93">
        <v>1.702</v>
      </c>
      <c r="O2754" s="69">
        <v>99</v>
      </c>
      <c r="P2754" s="191">
        <f t="shared" si="203"/>
        <v>2.8006993006993008</v>
      </c>
      <c r="Q2754" s="77" t="s">
        <v>716</v>
      </c>
      <c r="U2754" s="227" t="s">
        <v>17372</v>
      </c>
      <c r="V2754" s="84">
        <v>0.47013888888888888</v>
      </c>
      <c r="W2754" s="85">
        <v>0.61805555555555558</v>
      </c>
      <c r="X2754" s="78">
        <f t="shared" si="204"/>
        <v>0.1479166666666667</v>
      </c>
    </row>
    <row r="2755" spans="1:24" x14ac:dyDescent="0.3">
      <c r="A2755" s="47" t="s">
        <v>15435</v>
      </c>
      <c r="B2755" s="68" t="s">
        <v>6654</v>
      </c>
      <c r="C2755" s="2" t="s">
        <v>1</v>
      </c>
      <c r="D2755" s="2">
        <v>59</v>
      </c>
      <c r="E2755" s="6">
        <v>22527</v>
      </c>
      <c r="F2755" s="7">
        <v>44112.422233796293</v>
      </c>
      <c r="G2755" s="69" t="s">
        <v>4</v>
      </c>
      <c r="H2755" s="68">
        <v>1934</v>
      </c>
      <c r="I2755" s="93">
        <f t="shared" si="201"/>
        <v>19.535353535353536</v>
      </c>
      <c r="J2755" s="93">
        <v>4.7960000000000003</v>
      </c>
      <c r="K2755" s="69">
        <v>99</v>
      </c>
      <c r="L2755" s="68">
        <v>356</v>
      </c>
      <c r="M2755" s="93">
        <f t="shared" si="202"/>
        <v>3.595959595959596</v>
      </c>
      <c r="N2755" s="93">
        <v>2.0099999999999998</v>
      </c>
      <c r="O2755" s="69">
        <v>99</v>
      </c>
      <c r="P2755" s="191">
        <f t="shared" si="203"/>
        <v>5.4325842696629216</v>
      </c>
      <c r="Q2755" s="77" t="s">
        <v>716</v>
      </c>
      <c r="U2755" s="227" t="s">
        <v>17372</v>
      </c>
      <c r="V2755" s="84">
        <v>0.375</v>
      </c>
      <c r="W2755" s="85">
        <v>0.52083333333333337</v>
      </c>
      <c r="X2755" s="78">
        <f t="shared" si="204"/>
        <v>0.14583333333333337</v>
      </c>
    </row>
    <row r="2756" spans="1:24" x14ac:dyDescent="0.3">
      <c r="A2756" s="47" t="s">
        <v>15436</v>
      </c>
      <c r="B2756" s="68" t="s">
        <v>243</v>
      </c>
      <c r="C2756" s="2" t="s">
        <v>1</v>
      </c>
      <c r="D2756" s="2">
        <v>61</v>
      </c>
      <c r="E2756" s="6">
        <v>21498</v>
      </c>
      <c r="F2756" s="7">
        <v>44112.583622685182</v>
      </c>
      <c r="G2756" s="69" t="s">
        <v>4</v>
      </c>
      <c r="H2756" s="68">
        <v>1598</v>
      </c>
      <c r="I2756" s="93">
        <f t="shared" si="201"/>
        <v>16.141414141414142</v>
      </c>
      <c r="J2756" s="93">
        <v>4.056</v>
      </c>
      <c r="K2756" s="69">
        <v>99</v>
      </c>
      <c r="L2756" s="68">
        <v>394</v>
      </c>
      <c r="M2756" s="93">
        <f t="shared" si="202"/>
        <v>3.9797979797979797</v>
      </c>
      <c r="N2756" s="93">
        <v>2.0750000000000002</v>
      </c>
      <c r="O2756" s="69">
        <v>99</v>
      </c>
      <c r="P2756" s="191">
        <f t="shared" si="203"/>
        <v>4.0558375634517772</v>
      </c>
      <c r="Q2756" s="77" t="s">
        <v>716</v>
      </c>
      <c r="U2756" s="227" t="s">
        <v>17372</v>
      </c>
      <c r="V2756" s="84">
        <v>0.4145833333333333</v>
      </c>
      <c r="W2756" s="85">
        <v>0.58333333333333337</v>
      </c>
      <c r="X2756" s="78">
        <f t="shared" si="204"/>
        <v>0.16875000000000007</v>
      </c>
    </row>
    <row r="2757" spans="1:24" x14ac:dyDescent="0.3">
      <c r="A2757" s="47" t="s">
        <v>15438</v>
      </c>
      <c r="B2757" s="68" t="s">
        <v>10403</v>
      </c>
      <c r="C2757" s="2" t="s">
        <v>1</v>
      </c>
      <c r="D2757" s="2">
        <v>47</v>
      </c>
      <c r="E2757" s="6">
        <v>26662</v>
      </c>
      <c r="F2757" s="7">
        <v>44116.518055555556</v>
      </c>
      <c r="G2757" s="69" t="s">
        <v>4</v>
      </c>
      <c r="H2757" s="68">
        <v>1011</v>
      </c>
      <c r="I2757" s="93">
        <f t="shared" si="201"/>
        <v>10.212121212121213</v>
      </c>
      <c r="J2757" s="93">
        <v>3.2869999999999999</v>
      </c>
      <c r="K2757" s="69">
        <v>99</v>
      </c>
      <c r="L2757" s="68">
        <v>293</v>
      </c>
      <c r="M2757" s="93">
        <f t="shared" si="202"/>
        <v>2.9595959595959598</v>
      </c>
      <c r="N2757" s="93">
        <v>1.8180000000000001</v>
      </c>
      <c r="O2757" s="69">
        <v>99</v>
      </c>
      <c r="P2757" s="191">
        <f t="shared" si="203"/>
        <v>3.4505119453924915</v>
      </c>
      <c r="Q2757" s="77" t="s">
        <v>716</v>
      </c>
      <c r="U2757" s="227" t="s">
        <v>17372</v>
      </c>
      <c r="V2757" s="84">
        <v>0.37083333333333335</v>
      </c>
      <c r="W2757" s="85">
        <v>0.52083333333333337</v>
      </c>
      <c r="X2757" s="78">
        <f t="shared" si="204"/>
        <v>0.15000000000000002</v>
      </c>
    </row>
    <row r="2758" spans="1:24" x14ac:dyDescent="0.3">
      <c r="A2758" s="47" t="s">
        <v>4196</v>
      </c>
      <c r="B2758" s="68" t="s">
        <v>4627</v>
      </c>
      <c r="C2758" s="2" t="s">
        <v>1</v>
      </c>
      <c r="D2758" s="2">
        <v>50</v>
      </c>
      <c r="E2758" s="6">
        <v>25591</v>
      </c>
      <c r="F2758" s="7">
        <v>44116.532465277778</v>
      </c>
      <c r="G2758" s="69" t="s">
        <v>4</v>
      </c>
      <c r="H2758" s="68">
        <v>1382</v>
      </c>
      <c r="I2758" s="93">
        <f t="shared" si="201"/>
        <v>13.95959595959596</v>
      </c>
      <c r="J2758" s="93">
        <v>3.3159999999999998</v>
      </c>
      <c r="K2758" s="69">
        <v>99</v>
      </c>
      <c r="L2758" s="68">
        <v>323</v>
      </c>
      <c r="M2758" s="93">
        <f t="shared" si="202"/>
        <v>3.2626262626262625</v>
      </c>
      <c r="N2758" s="93">
        <v>1.9930000000000001</v>
      </c>
      <c r="O2758" s="69">
        <v>99</v>
      </c>
      <c r="P2758" s="191">
        <f t="shared" si="203"/>
        <v>4.2786377708978334</v>
      </c>
      <c r="Q2758" s="77" t="s">
        <v>716</v>
      </c>
      <c r="U2758" s="227" t="s">
        <v>17372</v>
      </c>
      <c r="V2758" s="84">
        <v>0.37986111111111115</v>
      </c>
      <c r="W2758" s="85">
        <v>0.53472222222222221</v>
      </c>
      <c r="X2758" s="78">
        <f t="shared" si="204"/>
        <v>0.15486111111111106</v>
      </c>
    </row>
    <row r="2759" spans="1:24" x14ac:dyDescent="0.3">
      <c r="A2759" s="47" t="s">
        <v>3227</v>
      </c>
      <c r="B2759" s="68" t="s">
        <v>4757</v>
      </c>
      <c r="C2759" s="2" t="s">
        <v>1</v>
      </c>
      <c r="D2759" s="2">
        <v>62</v>
      </c>
      <c r="E2759" s="6">
        <v>21180</v>
      </c>
      <c r="F2759" s="7">
        <v>44116.556967592594</v>
      </c>
      <c r="G2759" s="69" t="s">
        <v>4</v>
      </c>
      <c r="H2759" s="68">
        <v>2280</v>
      </c>
      <c r="I2759" s="93">
        <f t="shared" si="201"/>
        <v>23.030303030303031</v>
      </c>
      <c r="J2759" s="93">
        <v>4.7969999999999997</v>
      </c>
      <c r="K2759" s="69">
        <v>99</v>
      </c>
      <c r="L2759" s="68">
        <v>579</v>
      </c>
      <c r="M2759" s="93">
        <f t="shared" si="202"/>
        <v>5.8484848484848486</v>
      </c>
      <c r="N2759" s="93">
        <v>2.569</v>
      </c>
      <c r="O2759" s="69">
        <v>99</v>
      </c>
      <c r="P2759" s="191">
        <f t="shared" si="203"/>
        <v>3.9378238341968914</v>
      </c>
      <c r="Q2759" s="77" t="s">
        <v>716</v>
      </c>
      <c r="U2759" s="231" t="s">
        <v>17372</v>
      </c>
      <c r="V2759" s="84">
        <v>0.41875000000000001</v>
      </c>
      <c r="W2759" s="85">
        <v>0.56944444444444442</v>
      </c>
      <c r="X2759" s="78">
        <f t="shared" si="204"/>
        <v>0.15069444444444441</v>
      </c>
    </row>
    <row r="2760" spans="1:24" x14ac:dyDescent="0.3">
      <c r="A2760" s="47" t="s">
        <v>4451</v>
      </c>
      <c r="B2760" s="68" t="s">
        <v>44</v>
      </c>
      <c r="C2760" s="2" t="s">
        <v>1</v>
      </c>
      <c r="D2760" s="2">
        <v>58</v>
      </c>
      <c r="E2760" s="6">
        <v>22819</v>
      </c>
      <c r="F2760" s="7">
        <v>44116.583287037036</v>
      </c>
      <c r="G2760" s="69" t="s">
        <v>4</v>
      </c>
      <c r="H2760" s="68">
        <v>2478</v>
      </c>
      <c r="I2760" s="93">
        <f t="shared" si="201"/>
        <v>25.030303030303031</v>
      </c>
      <c r="J2760" s="93">
        <v>5.3460000000000001</v>
      </c>
      <c r="K2760" s="69">
        <v>99</v>
      </c>
      <c r="L2760" s="68">
        <v>329</v>
      </c>
      <c r="M2760" s="93">
        <f t="shared" si="202"/>
        <v>3.3232323232323231</v>
      </c>
      <c r="N2760" s="93">
        <v>1.59</v>
      </c>
      <c r="O2760" s="69">
        <v>99</v>
      </c>
      <c r="P2760" s="191">
        <f t="shared" si="203"/>
        <v>7.5319148936170217</v>
      </c>
      <c r="Q2760" s="77" t="s">
        <v>716</v>
      </c>
      <c r="U2760" s="227" t="s">
        <v>17372</v>
      </c>
      <c r="V2760" s="84">
        <v>0.4291666666666667</v>
      </c>
      <c r="W2760" s="85">
        <v>0.58333333333333337</v>
      </c>
      <c r="X2760" s="78">
        <f t="shared" si="204"/>
        <v>0.15416666666666667</v>
      </c>
    </row>
    <row r="2761" spans="1:24" x14ac:dyDescent="0.3">
      <c r="A2761" s="47" t="s">
        <v>12951</v>
      </c>
      <c r="B2761" s="68" t="s">
        <v>1560</v>
      </c>
      <c r="C2761" s="2" t="s">
        <v>1</v>
      </c>
      <c r="D2761" s="2">
        <v>52</v>
      </c>
      <c r="E2761" s="6">
        <v>24930</v>
      </c>
      <c r="F2761" s="7">
        <v>44116.593078703707</v>
      </c>
      <c r="G2761" s="69" t="s">
        <v>4</v>
      </c>
      <c r="H2761" s="68">
        <v>1565</v>
      </c>
      <c r="I2761" s="93">
        <f t="shared" si="201"/>
        <v>15.65</v>
      </c>
      <c r="J2761" s="93">
        <v>4.8099999999999996</v>
      </c>
      <c r="K2761" s="69">
        <v>100</v>
      </c>
      <c r="L2761" s="68">
        <v>356</v>
      </c>
      <c r="M2761" s="93">
        <f t="shared" si="202"/>
        <v>3.56</v>
      </c>
      <c r="N2761" s="93">
        <v>1.754</v>
      </c>
      <c r="O2761" s="69">
        <v>100</v>
      </c>
      <c r="P2761" s="191">
        <f t="shared" si="203"/>
        <v>4.3960674157303368</v>
      </c>
      <c r="Q2761" s="77" t="s">
        <v>716</v>
      </c>
      <c r="U2761" s="227" t="s">
        <v>17372</v>
      </c>
      <c r="V2761" s="84">
        <v>0.43958333333333338</v>
      </c>
      <c r="W2761" s="85">
        <v>0.59722222222222221</v>
      </c>
      <c r="X2761" s="78">
        <f t="shared" si="204"/>
        <v>0.15763888888888883</v>
      </c>
    </row>
    <row r="2762" spans="1:24" x14ac:dyDescent="0.3">
      <c r="A2762" s="47" t="s">
        <v>3939</v>
      </c>
      <c r="B2762" s="68" t="s">
        <v>190</v>
      </c>
      <c r="C2762" s="2" t="s">
        <v>1</v>
      </c>
      <c r="D2762" s="2">
        <v>58</v>
      </c>
      <c r="E2762" s="6">
        <v>22713</v>
      </c>
      <c r="F2762" s="7">
        <v>44116.626759259256</v>
      </c>
      <c r="G2762" s="69" t="s">
        <v>4</v>
      </c>
      <c r="H2762" s="68">
        <v>1219</v>
      </c>
      <c r="I2762" s="93">
        <f t="shared" si="201"/>
        <v>12.313131313131313</v>
      </c>
      <c r="J2762" s="93">
        <v>3.573</v>
      </c>
      <c r="K2762" s="69">
        <v>99</v>
      </c>
      <c r="L2762" s="68">
        <v>359</v>
      </c>
      <c r="M2762" s="93">
        <f t="shared" si="202"/>
        <v>3.6262626262626263</v>
      </c>
      <c r="N2762" s="93">
        <v>2.165</v>
      </c>
      <c r="O2762" s="69">
        <v>99</v>
      </c>
      <c r="P2762" s="191">
        <f t="shared" si="203"/>
        <v>3.395543175487465</v>
      </c>
      <c r="Q2762" s="77" t="s">
        <v>716</v>
      </c>
      <c r="U2762" s="227" t="s">
        <v>17372</v>
      </c>
      <c r="V2762" s="84">
        <v>0.47569444444444442</v>
      </c>
      <c r="W2762" s="85">
        <v>0.63194444444444442</v>
      </c>
      <c r="X2762" s="78">
        <f t="shared" si="204"/>
        <v>0.15625</v>
      </c>
    </row>
    <row r="2763" spans="1:24" x14ac:dyDescent="0.3">
      <c r="A2763" s="47" t="s">
        <v>15440</v>
      </c>
      <c r="B2763" s="68" t="s">
        <v>991</v>
      </c>
      <c r="C2763" s="2" t="s">
        <v>1</v>
      </c>
      <c r="D2763" s="2">
        <v>50</v>
      </c>
      <c r="E2763" s="6">
        <v>25790</v>
      </c>
      <c r="F2763" s="7">
        <v>44116.671122685184</v>
      </c>
      <c r="G2763" s="69" t="s">
        <v>4</v>
      </c>
      <c r="H2763" s="68">
        <v>1006</v>
      </c>
      <c r="I2763" s="93">
        <f t="shared" si="201"/>
        <v>10.06</v>
      </c>
      <c r="J2763" s="93">
        <v>3.4580000000000002</v>
      </c>
      <c r="K2763" s="69">
        <v>100</v>
      </c>
      <c r="L2763" s="68">
        <v>333</v>
      </c>
      <c r="M2763" s="93">
        <f t="shared" si="202"/>
        <v>3.33</v>
      </c>
      <c r="N2763" s="93">
        <v>1.67</v>
      </c>
      <c r="O2763" s="69">
        <v>100</v>
      </c>
      <c r="P2763" s="191">
        <f t="shared" si="203"/>
        <v>3.0210210210210211</v>
      </c>
      <c r="Q2763" s="77" t="s">
        <v>716</v>
      </c>
      <c r="U2763" s="227" t="s">
        <v>17372</v>
      </c>
      <c r="V2763" s="84">
        <v>0.51180555555555551</v>
      </c>
      <c r="W2763" s="85">
        <v>0.68055555555555547</v>
      </c>
      <c r="X2763" s="78">
        <f t="shared" si="204"/>
        <v>0.16874999999999996</v>
      </c>
    </row>
    <row r="2764" spans="1:24" x14ac:dyDescent="0.3">
      <c r="A2764" s="47" t="s">
        <v>4305</v>
      </c>
      <c r="B2764" s="68" t="s">
        <v>5767</v>
      </c>
      <c r="C2764" s="2" t="s">
        <v>1</v>
      </c>
      <c r="D2764" s="2">
        <v>44</v>
      </c>
      <c r="E2764" s="6">
        <v>27718</v>
      </c>
      <c r="F2764" s="7">
        <v>44117.543113425927</v>
      </c>
      <c r="G2764" s="69" t="s">
        <v>4</v>
      </c>
      <c r="H2764" s="68">
        <v>1278</v>
      </c>
      <c r="I2764" s="93">
        <f t="shared" si="201"/>
        <v>12.909090909090908</v>
      </c>
      <c r="J2764" s="93">
        <v>3.1720000000000002</v>
      </c>
      <c r="K2764" s="69">
        <v>99</v>
      </c>
      <c r="L2764" s="68">
        <v>370</v>
      </c>
      <c r="M2764" s="93">
        <f t="shared" si="202"/>
        <v>3.7373737373737375</v>
      </c>
      <c r="N2764" s="93">
        <v>1.962</v>
      </c>
      <c r="O2764" s="69">
        <v>99</v>
      </c>
      <c r="P2764" s="191">
        <f t="shared" si="203"/>
        <v>3.4540540540540539</v>
      </c>
      <c r="Q2764" s="77" t="s">
        <v>716</v>
      </c>
      <c r="U2764" s="227" t="s">
        <v>17372</v>
      </c>
      <c r="V2764" s="84">
        <v>0.40486111111111112</v>
      </c>
      <c r="W2764" s="85">
        <v>0.54513888888888895</v>
      </c>
      <c r="X2764" s="78">
        <f t="shared" si="204"/>
        <v>0.14027777777777783</v>
      </c>
    </row>
    <row r="2765" spans="1:24" x14ac:dyDescent="0.3">
      <c r="A2765" s="47" t="s">
        <v>15441</v>
      </c>
      <c r="B2765" s="68" t="s">
        <v>407</v>
      </c>
      <c r="C2765" s="2" t="s">
        <v>1</v>
      </c>
      <c r="D2765" s="2">
        <v>49</v>
      </c>
      <c r="E2765" s="6">
        <v>26065</v>
      </c>
      <c r="F2765" s="7">
        <v>44117.580625000002</v>
      </c>
      <c r="G2765" s="69" t="s">
        <v>4</v>
      </c>
      <c r="H2765" s="68">
        <v>1863</v>
      </c>
      <c r="I2765" s="93">
        <f t="shared" si="201"/>
        <v>18.63</v>
      </c>
      <c r="J2765" s="93">
        <v>4.6139999999999999</v>
      </c>
      <c r="K2765" s="69">
        <v>100</v>
      </c>
      <c r="L2765" s="68">
        <v>255</v>
      </c>
      <c r="M2765" s="93">
        <f t="shared" si="202"/>
        <v>2.5499999999999998</v>
      </c>
      <c r="N2765" s="93">
        <v>1.696</v>
      </c>
      <c r="O2765" s="69">
        <v>100</v>
      </c>
      <c r="P2765" s="191">
        <f t="shared" si="203"/>
        <v>7.3058823529411763</v>
      </c>
      <c r="Q2765" s="77" t="s">
        <v>716</v>
      </c>
      <c r="U2765" s="227" t="s">
        <v>17372</v>
      </c>
      <c r="V2765" s="84">
        <v>0.41805555555555557</v>
      </c>
      <c r="W2765" s="85">
        <v>0.58333333333333337</v>
      </c>
      <c r="X2765" s="78">
        <f t="shared" si="204"/>
        <v>0.1652777777777778</v>
      </c>
    </row>
    <row r="2766" spans="1:24" x14ac:dyDescent="0.3">
      <c r="A2766" s="47" t="s">
        <v>15443</v>
      </c>
      <c r="B2766" s="68" t="s">
        <v>964</v>
      </c>
      <c r="C2766" s="2" t="s">
        <v>1</v>
      </c>
      <c r="D2766" s="2">
        <v>48</v>
      </c>
      <c r="E2766" s="6">
        <v>26373</v>
      </c>
      <c r="F2766" s="7">
        <v>44117.590844907405</v>
      </c>
      <c r="G2766" s="69" t="s">
        <v>4</v>
      </c>
      <c r="H2766" s="68">
        <v>2110</v>
      </c>
      <c r="I2766" s="93">
        <f t="shared" si="201"/>
        <v>21.1</v>
      </c>
      <c r="J2766" s="93">
        <v>4.6500000000000004</v>
      </c>
      <c r="K2766" s="69">
        <v>100</v>
      </c>
      <c r="L2766" s="68">
        <v>348</v>
      </c>
      <c r="M2766" s="93">
        <f t="shared" si="202"/>
        <v>3.48</v>
      </c>
      <c r="N2766" s="93">
        <v>1.9870000000000001</v>
      </c>
      <c r="O2766" s="69">
        <v>100</v>
      </c>
      <c r="P2766" s="191">
        <f t="shared" si="203"/>
        <v>6.0632183908045985</v>
      </c>
      <c r="Q2766" s="77" t="s">
        <v>716</v>
      </c>
      <c r="U2766" s="227" t="s">
        <v>17372</v>
      </c>
      <c r="V2766" s="84">
        <v>0.42499999999999999</v>
      </c>
      <c r="W2766" s="85">
        <v>0.59375</v>
      </c>
      <c r="X2766" s="78">
        <f t="shared" si="204"/>
        <v>0.16875000000000001</v>
      </c>
    </row>
    <row r="2767" spans="1:24" x14ac:dyDescent="0.3">
      <c r="A2767" s="47" t="s">
        <v>15445</v>
      </c>
      <c r="B2767" s="68" t="s">
        <v>804</v>
      </c>
      <c r="C2767" s="2" t="s">
        <v>1</v>
      </c>
      <c r="D2767" s="2">
        <v>54</v>
      </c>
      <c r="E2767" s="6">
        <v>24180</v>
      </c>
      <c r="F2767" s="7">
        <v>44117.619247685187</v>
      </c>
      <c r="G2767" s="69" t="s">
        <v>4</v>
      </c>
      <c r="H2767" s="68">
        <v>1756</v>
      </c>
      <c r="I2767" s="93">
        <f t="shared" si="201"/>
        <v>17.559999999999999</v>
      </c>
      <c r="J2767" s="93">
        <v>4.1980000000000004</v>
      </c>
      <c r="K2767" s="69">
        <v>100</v>
      </c>
      <c r="L2767" s="68">
        <v>477</v>
      </c>
      <c r="M2767" s="93">
        <f t="shared" si="202"/>
        <v>4.7699999999999996</v>
      </c>
      <c r="N2767" s="93">
        <v>2.0880000000000001</v>
      </c>
      <c r="O2767" s="69">
        <v>100</v>
      </c>
      <c r="P2767" s="191">
        <f t="shared" si="203"/>
        <v>3.6813417190775684</v>
      </c>
      <c r="Q2767" s="77" t="s">
        <v>716</v>
      </c>
      <c r="U2767" s="227" t="s">
        <v>17372</v>
      </c>
      <c r="V2767" s="84">
        <v>0.4604166666666667</v>
      </c>
      <c r="W2767" s="85">
        <v>0.62152777777777779</v>
      </c>
      <c r="X2767" s="78">
        <f t="shared" si="204"/>
        <v>0.16111111111111109</v>
      </c>
    </row>
    <row r="2768" spans="1:24" x14ac:dyDescent="0.3">
      <c r="A2768" s="47" t="s">
        <v>15446</v>
      </c>
      <c r="B2768" s="68" t="s">
        <v>1073</v>
      </c>
      <c r="C2768" s="2" t="s">
        <v>1</v>
      </c>
      <c r="D2768" s="2">
        <v>43</v>
      </c>
      <c r="E2768" s="6">
        <v>28185</v>
      </c>
      <c r="F2768" s="7">
        <v>44117.630567129629</v>
      </c>
      <c r="G2768" s="69" t="s">
        <v>4</v>
      </c>
      <c r="H2768" s="68">
        <v>1641</v>
      </c>
      <c r="I2768" s="93">
        <f t="shared" si="201"/>
        <v>16.575757575757574</v>
      </c>
      <c r="J2768" s="93">
        <v>3.9750000000000001</v>
      </c>
      <c r="K2768" s="69">
        <v>99</v>
      </c>
      <c r="L2768" s="68">
        <v>235</v>
      </c>
      <c r="M2768" s="93">
        <f t="shared" si="202"/>
        <v>2.3737373737373737</v>
      </c>
      <c r="N2768" s="93">
        <v>1.62</v>
      </c>
      <c r="O2768" s="69">
        <v>99</v>
      </c>
      <c r="P2768" s="191">
        <f t="shared" si="203"/>
        <v>6.9829787234042549</v>
      </c>
      <c r="Q2768" s="77" t="s">
        <v>716</v>
      </c>
      <c r="U2768" s="227" t="s">
        <v>17372</v>
      </c>
      <c r="V2768" s="84">
        <v>0.47013888888888888</v>
      </c>
      <c r="W2768" s="85">
        <v>0.63194444444444442</v>
      </c>
      <c r="X2768" s="78">
        <f t="shared" si="204"/>
        <v>0.16180555555555554</v>
      </c>
    </row>
    <row r="2769" spans="1:24" x14ac:dyDescent="0.3">
      <c r="A2769" s="47" t="s">
        <v>15447</v>
      </c>
      <c r="B2769" s="68" t="s">
        <v>15428</v>
      </c>
      <c r="C2769" s="2" t="s">
        <v>1</v>
      </c>
      <c r="D2769" s="2">
        <v>49</v>
      </c>
      <c r="E2769" s="6">
        <v>26103</v>
      </c>
      <c r="F2769" s="7">
        <v>44117.715983796297</v>
      </c>
      <c r="G2769" s="69" t="s">
        <v>4</v>
      </c>
      <c r="H2769" s="68">
        <v>1348</v>
      </c>
      <c r="I2769" s="93">
        <f t="shared" si="201"/>
        <v>13.616161616161616</v>
      </c>
      <c r="J2769" s="93">
        <v>3.8639999999999999</v>
      </c>
      <c r="K2769" s="69">
        <v>99</v>
      </c>
      <c r="L2769" s="68">
        <v>314</v>
      </c>
      <c r="M2769" s="93">
        <f t="shared" si="202"/>
        <v>3.1717171717171717</v>
      </c>
      <c r="N2769" s="93">
        <v>1.9119999999999999</v>
      </c>
      <c r="O2769" s="69">
        <v>99</v>
      </c>
      <c r="P2769" s="191">
        <f t="shared" si="203"/>
        <v>4.2929936305732479</v>
      </c>
      <c r="Q2769" s="77" t="s">
        <v>716</v>
      </c>
      <c r="U2769" s="231" t="s">
        <v>17372</v>
      </c>
      <c r="V2769" s="84">
        <v>0.54583333333333328</v>
      </c>
      <c r="W2769" s="85">
        <v>0.71527777777777779</v>
      </c>
      <c r="X2769" s="78">
        <f t="shared" si="204"/>
        <v>0.16944444444444451</v>
      </c>
    </row>
    <row r="2770" spans="1:24" x14ac:dyDescent="0.3">
      <c r="A2770" s="47" t="s">
        <v>15449</v>
      </c>
      <c r="B2770" s="68" t="s">
        <v>4578</v>
      </c>
      <c r="C2770" s="2" t="s">
        <v>6</v>
      </c>
      <c r="D2770" s="2">
        <v>51</v>
      </c>
      <c r="E2770" s="6">
        <v>25440</v>
      </c>
      <c r="F2770" s="7">
        <v>44118.444791666669</v>
      </c>
      <c r="G2770" s="69" t="s">
        <v>4</v>
      </c>
      <c r="H2770" s="68">
        <v>1752</v>
      </c>
      <c r="I2770" s="93">
        <f t="shared" si="201"/>
        <v>17.52</v>
      </c>
      <c r="J2770" s="93">
        <v>4.1859999999999999</v>
      </c>
      <c r="K2770" s="69">
        <v>100</v>
      </c>
      <c r="L2770" s="68">
        <v>1057</v>
      </c>
      <c r="M2770" s="93">
        <f t="shared" si="202"/>
        <v>10.57</v>
      </c>
      <c r="N2770" s="93">
        <v>3.1019999999999999</v>
      </c>
      <c r="O2770" s="69">
        <v>100</v>
      </c>
      <c r="P2770" s="191">
        <f t="shared" si="203"/>
        <v>1.6575212866603595</v>
      </c>
      <c r="Q2770" s="77" t="s">
        <v>716</v>
      </c>
      <c r="U2770" s="227" t="s">
        <v>17372</v>
      </c>
      <c r="V2770" s="84">
        <v>0.3923611111111111</v>
      </c>
      <c r="W2770" s="85">
        <v>0.53472222222222221</v>
      </c>
      <c r="X2770" s="78">
        <f t="shared" si="204"/>
        <v>0.1423611111111111</v>
      </c>
    </row>
    <row r="2771" spans="1:24" x14ac:dyDescent="0.3">
      <c r="A2771" s="47" t="s">
        <v>2748</v>
      </c>
      <c r="B2771" s="68" t="s">
        <v>7540</v>
      </c>
      <c r="C2771" s="2" t="s">
        <v>1</v>
      </c>
      <c r="D2771" s="2">
        <v>62</v>
      </c>
      <c r="E2771" s="6">
        <v>21288</v>
      </c>
      <c r="F2771" s="7">
        <v>44118.54619212963</v>
      </c>
      <c r="G2771" s="69" t="s">
        <v>4</v>
      </c>
      <c r="H2771" s="68">
        <v>1957</v>
      </c>
      <c r="I2771" s="93">
        <f t="shared" si="201"/>
        <v>19.57</v>
      </c>
      <c r="J2771" s="93">
        <v>4.8390000000000004</v>
      </c>
      <c r="K2771" s="69">
        <v>100</v>
      </c>
      <c r="L2771" s="68">
        <v>447</v>
      </c>
      <c r="M2771" s="93">
        <f t="shared" si="202"/>
        <v>4.47</v>
      </c>
      <c r="N2771" s="93">
        <v>2.1339999999999999</v>
      </c>
      <c r="O2771" s="69">
        <v>100</v>
      </c>
      <c r="P2771" s="191">
        <f t="shared" si="203"/>
        <v>4.3780760626398214</v>
      </c>
      <c r="Q2771" s="77" t="s">
        <v>716</v>
      </c>
      <c r="U2771" s="227" t="s">
        <v>17372</v>
      </c>
      <c r="V2771" s="84">
        <v>0.40208333333333335</v>
      </c>
      <c r="W2771" s="85">
        <v>0.54861111111111105</v>
      </c>
      <c r="X2771" s="78">
        <f t="shared" si="204"/>
        <v>0.1465277777777777</v>
      </c>
    </row>
    <row r="2772" spans="1:24" x14ac:dyDescent="0.3">
      <c r="A2772" s="47" t="s">
        <v>15451</v>
      </c>
      <c r="B2772" s="68" t="s">
        <v>53</v>
      </c>
      <c r="C2772" s="2" t="s">
        <v>1</v>
      </c>
      <c r="D2772" s="2">
        <v>66</v>
      </c>
      <c r="E2772" s="6">
        <v>19784</v>
      </c>
      <c r="F2772" s="7">
        <v>44118.565775462965</v>
      </c>
      <c r="G2772" s="69" t="s">
        <v>4</v>
      </c>
      <c r="H2772" s="68">
        <v>2387</v>
      </c>
      <c r="I2772" s="93">
        <f t="shared" si="201"/>
        <v>24.111111111111111</v>
      </c>
      <c r="J2772" s="93">
        <v>6.0250000000000004</v>
      </c>
      <c r="K2772" s="69">
        <v>99</v>
      </c>
      <c r="L2772" s="68">
        <v>402</v>
      </c>
      <c r="M2772" s="93">
        <f t="shared" si="202"/>
        <v>4.0606060606060606</v>
      </c>
      <c r="N2772" s="93">
        <v>1.671</v>
      </c>
      <c r="O2772" s="69">
        <v>99</v>
      </c>
      <c r="P2772" s="191">
        <f t="shared" si="203"/>
        <v>5.9378109452736316</v>
      </c>
      <c r="Q2772" s="77" t="s">
        <v>716</v>
      </c>
      <c r="U2772" s="227" t="s">
        <v>17372</v>
      </c>
      <c r="V2772" s="84">
        <v>0.4201388888888889</v>
      </c>
      <c r="W2772" s="85">
        <v>0.56597222222222221</v>
      </c>
      <c r="X2772" s="78">
        <f t="shared" si="204"/>
        <v>0.14583333333333331</v>
      </c>
    </row>
    <row r="2773" spans="1:24" x14ac:dyDescent="0.3">
      <c r="A2773" s="47" t="s">
        <v>2825</v>
      </c>
      <c r="B2773" s="68" t="s">
        <v>9508</v>
      </c>
      <c r="C2773" s="2" t="s">
        <v>1</v>
      </c>
      <c r="D2773" s="2">
        <v>45</v>
      </c>
      <c r="E2773" s="6">
        <v>27455</v>
      </c>
      <c r="F2773" s="7">
        <v>44118.575914351852</v>
      </c>
      <c r="G2773" s="69" t="s">
        <v>4</v>
      </c>
      <c r="H2773" s="68">
        <v>1538</v>
      </c>
      <c r="I2773" s="93">
        <f t="shared" si="201"/>
        <v>15.38</v>
      </c>
      <c r="J2773" s="93">
        <v>4.2729999999999997</v>
      </c>
      <c r="K2773" s="69">
        <v>100</v>
      </c>
      <c r="L2773" s="68">
        <v>323</v>
      </c>
      <c r="M2773" s="93">
        <f t="shared" si="202"/>
        <v>3.23</v>
      </c>
      <c r="N2773" s="93">
        <v>1.7969999999999999</v>
      </c>
      <c r="O2773" s="69">
        <v>100</v>
      </c>
      <c r="P2773" s="191">
        <f t="shared" si="203"/>
        <v>4.7616099071207429</v>
      </c>
      <c r="Q2773" s="77" t="s">
        <v>716</v>
      </c>
      <c r="U2773" s="227" t="s">
        <v>17372</v>
      </c>
      <c r="V2773" s="84">
        <v>0.42708333333333331</v>
      </c>
      <c r="W2773" s="85">
        <v>0.57638888888888895</v>
      </c>
      <c r="X2773" s="78">
        <f t="shared" si="204"/>
        <v>0.14930555555555564</v>
      </c>
    </row>
    <row r="2774" spans="1:24" x14ac:dyDescent="0.3">
      <c r="A2774" s="47" t="s">
        <v>3334</v>
      </c>
      <c r="B2774" s="68" t="s">
        <v>1370</v>
      </c>
      <c r="C2774" s="2" t="s">
        <v>1</v>
      </c>
      <c r="D2774" s="2">
        <v>53</v>
      </c>
      <c r="E2774" s="6">
        <v>24482</v>
      </c>
      <c r="F2774" s="7">
        <v>44118.587743055556</v>
      </c>
      <c r="G2774" s="69" t="s">
        <v>4</v>
      </c>
      <c r="H2774" s="68">
        <v>1914</v>
      </c>
      <c r="I2774" s="93">
        <f t="shared" si="201"/>
        <v>19.333333333333332</v>
      </c>
      <c r="J2774" s="93">
        <v>4.5380000000000003</v>
      </c>
      <c r="K2774" s="69">
        <v>99</v>
      </c>
      <c r="L2774" s="68">
        <v>364</v>
      </c>
      <c r="M2774" s="93">
        <f t="shared" si="202"/>
        <v>3.6767676767676769</v>
      </c>
      <c r="N2774" s="93">
        <v>1.8620000000000001</v>
      </c>
      <c r="O2774" s="69">
        <v>99</v>
      </c>
      <c r="P2774" s="191">
        <f t="shared" si="203"/>
        <v>5.2582417582417573</v>
      </c>
      <c r="Q2774" s="77" t="s">
        <v>716</v>
      </c>
      <c r="U2774" s="227" t="s">
        <v>17370</v>
      </c>
      <c r="V2774" s="84">
        <v>0.44027777777777777</v>
      </c>
      <c r="W2774" s="85">
        <v>0.59722222222222221</v>
      </c>
      <c r="X2774" s="78">
        <f t="shared" si="204"/>
        <v>0.15694444444444444</v>
      </c>
    </row>
    <row r="2775" spans="1:24" x14ac:dyDescent="0.3">
      <c r="A2775" s="47" t="s">
        <v>3888</v>
      </c>
      <c r="B2775" s="68" t="s">
        <v>5029</v>
      </c>
      <c r="C2775" s="2" t="s">
        <v>1</v>
      </c>
      <c r="D2775" s="2">
        <v>59</v>
      </c>
      <c r="E2775" s="6">
        <v>22402</v>
      </c>
      <c r="F2775" s="7">
        <v>44118.603773148148</v>
      </c>
      <c r="G2775" s="69" t="s">
        <v>4</v>
      </c>
      <c r="H2775" s="68">
        <v>1919</v>
      </c>
      <c r="I2775" s="93">
        <f t="shared" si="201"/>
        <v>19.190000000000001</v>
      </c>
      <c r="J2775" s="93">
        <v>4.3520000000000003</v>
      </c>
      <c r="K2775" s="69">
        <v>100</v>
      </c>
      <c r="L2775" s="68">
        <v>537</v>
      </c>
      <c r="M2775" s="93">
        <f t="shared" si="202"/>
        <v>5.37</v>
      </c>
      <c r="N2775" s="93">
        <v>2.4060000000000001</v>
      </c>
      <c r="O2775" s="69">
        <v>100</v>
      </c>
      <c r="P2775" s="191">
        <f t="shared" si="203"/>
        <v>3.5735567970204842</v>
      </c>
      <c r="Q2775" s="77" t="s">
        <v>716</v>
      </c>
      <c r="U2775" s="227" t="s">
        <v>17370</v>
      </c>
      <c r="V2775" s="84">
        <v>0.4777777777777778</v>
      </c>
      <c r="W2775" s="85">
        <v>0.60416666666666663</v>
      </c>
      <c r="X2775" s="78">
        <f t="shared" si="204"/>
        <v>0.12638888888888883</v>
      </c>
    </row>
    <row r="2776" spans="1:24" x14ac:dyDescent="0.3">
      <c r="A2776" s="47" t="s">
        <v>15452</v>
      </c>
      <c r="B2776" s="68" t="s">
        <v>7196</v>
      </c>
      <c r="C2776" s="2" t="s">
        <v>1</v>
      </c>
      <c r="D2776" s="2">
        <v>52</v>
      </c>
      <c r="E2776" s="6">
        <v>24764</v>
      </c>
      <c r="F2776" s="7">
        <v>44118.61446759259</v>
      </c>
      <c r="G2776" s="69" t="s">
        <v>4</v>
      </c>
      <c r="H2776" s="68">
        <v>2966</v>
      </c>
      <c r="I2776" s="93">
        <f t="shared" si="201"/>
        <v>29.959595959595958</v>
      </c>
      <c r="J2776" s="93">
        <v>5.8010000000000002</v>
      </c>
      <c r="K2776" s="69">
        <v>99</v>
      </c>
      <c r="L2776" s="68">
        <v>460</v>
      </c>
      <c r="M2776" s="93">
        <f t="shared" si="202"/>
        <v>4.6464646464646462</v>
      </c>
      <c r="N2776" s="93">
        <v>2.0619999999999998</v>
      </c>
      <c r="O2776" s="69">
        <v>99</v>
      </c>
      <c r="P2776" s="191">
        <f t="shared" si="203"/>
        <v>6.447826086956522</v>
      </c>
      <c r="Q2776" s="77" t="s">
        <v>716</v>
      </c>
      <c r="U2776" s="227" t="s">
        <v>17370</v>
      </c>
      <c r="V2776" s="84">
        <v>0.45833333333333331</v>
      </c>
      <c r="W2776" s="85">
        <v>0.61805555555555558</v>
      </c>
      <c r="X2776" s="78">
        <f t="shared" si="204"/>
        <v>0.15972222222222227</v>
      </c>
    </row>
    <row r="2777" spans="1:24" x14ac:dyDescent="0.3">
      <c r="A2777" s="47" t="s">
        <v>15453</v>
      </c>
      <c r="B2777" s="68" t="s">
        <v>1484</v>
      </c>
      <c r="C2777" s="2" t="s">
        <v>1</v>
      </c>
      <c r="D2777" s="2">
        <v>75</v>
      </c>
      <c r="E2777" s="6">
        <v>16690</v>
      </c>
      <c r="F2777" s="7">
        <v>44118.656134259261</v>
      </c>
      <c r="G2777" s="69" t="s">
        <v>4</v>
      </c>
      <c r="H2777" s="68">
        <v>1922</v>
      </c>
      <c r="I2777" s="93">
        <f t="shared" si="201"/>
        <v>19.22</v>
      </c>
      <c r="J2777" s="93">
        <v>4.7519999999999998</v>
      </c>
      <c r="K2777" s="69">
        <v>100</v>
      </c>
      <c r="L2777" s="68">
        <v>453</v>
      </c>
      <c r="M2777" s="93">
        <f t="shared" si="202"/>
        <v>4.53</v>
      </c>
      <c r="N2777" s="93">
        <v>2.11</v>
      </c>
      <c r="O2777" s="69">
        <v>100</v>
      </c>
      <c r="P2777" s="191">
        <f t="shared" si="203"/>
        <v>4.2428256070640176</v>
      </c>
      <c r="Q2777" s="77" t="s">
        <v>716</v>
      </c>
      <c r="U2777" s="227" t="s">
        <v>17370</v>
      </c>
      <c r="V2777" s="84">
        <v>0.51250000000000007</v>
      </c>
      <c r="W2777" s="85">
        <v>0.65625</v>
      </c>
      <c r="X2777" s="78">
        <f t="shared" si="204"/>
        <v>0.14374999999999993</v>
      </c>
    </row>
    <row r="2778" spans="1:24" x14ac:dyDescent="0.3">
      <c r="A2778" s="47" t="s">
        <v>15454</v>
      </c>
      <c r="B2778" s="68" t="s">
        <v>4452</v>
      </c>
      <c r="C2778" s="2" t="s">
        <v>1</v>
      </c>
      <c r="D2778" s="2">
        <v>64</v>
      </c>
      <c r="E2778" s="6">
        <v>20411</v>
      </c>
      <c r="F2778" s="7">
        <v>44119.5625</v>
      </c>
      <c r="G2778" s="69" t="s">
        <v>4</v>
      </c>
      <c r="H2778" s="68">
        <v>1747</v>
      </c>
      <c r="I2778" s="93">
        <f t="shared" si="201"/>
        <v>17.646464646464647</v>
      </c>
      <c r="J2778" s="93">
        <v>4.1210000000000004</v>
      </c>
      <c r="K2778" s="69">
        <v>99</v>
      </c>
      <c r="L2778" s="68">
        <v>520</v>
      </c>
      <c r="M2778" s="93">
        <f t="shared" si="202"/>
        <v>5.2525252525252526</v>
      </c>
      <c r="N2778" s="93">
        <v>2.4300000000000002</v>
      </c>
      <c r="O2778" s="69">
        <v>99</v>
      </c>
      <c r="P2778" s="191">
        <f t="shared" si="203"/>
        <v>3.3596153846153847</v>
      </c>
      <c r="Q2778" s="77" t="s">
        <v>716</v>
      </c>
      <c r="U2778" s="227" t="s">
        <v>17370</v>
      </c>
      <c r="V2778" s="84">
        <v>0.42986111111111108</v>
      </c>
      <c r="W2778" s="85">
        <v>0.5625</v>
      </c>
      <c r="X2778" s="78">
        <f t="shared" si="204"/>
        <v>0.13263888888888892</v>
      </c>
    </row>
    <row r="2779" spans="1:24" x14ac:dyDescent="0.3">
      <c r="A2779" s="47" t="s">
        <v>3641</v>
      </c>
      <c r="B2779" s="68" t="s">
        <v>1292</v>
      </c>
      <c r="C2779" s="2" t="s">
        <v>1</v>
      </c>
      <c r="D2779" s="2">
        <v>47</v>
      </c>
      <c r="E2779" s="6">
        <v>26818</v>
      </c>
      <c r="F2779" s="7">
        <v>44119.600891203707</v>
      </c>
      <c r="G2779" s="69" t="s">
        <v>4</v>
      </c>
      <c r="H2779" s="68">
        <v>3001</v>
      </c>
      <c r="I2779" s="93">
        <f t="shared" si="201"/>
        <v>30.01</v>
      </c>
      <c r="J2779" s="93">
        <v>6.3250000000000002</v>
      </c>
      <c r="K2779" s="69">
        <v>100</v>
      </c>
      <c r="L2779" s="68">
        <v>489</v>
      </c>
      <c r="M2779" s="93">
        <f t="shared" si="202"/>
        <v>4.8899999999999997</v>
      </c>
      <c r="N2779" s="93">
        <v>2.242</v>
      </c>
      <c r="O2779" s="69">
        <v>100</v>
      </c>
      <c r="P2779" s="191">
        <f t="shared" si="203"/>
        <v>6.1370143149284262</v>
      </c>
      <c r="Q2779" s="77" t="s">
        <v>716</v>
      </c>
      <c r="U2779" s="227" t="s">
        <v>17370</v>
      </c>
      <c r="V2779" s="84">
        <v>0.45069444444444445</v>
      </c>
      <c r="W2779" s="85">
        <v>0.60416666666666663</v>
      </c>
      <c r="X2779" s="78">
        <f t="shared" si="204"/>
        <v>0.15347222222222218</v>
      </c>
    </row>
    <row r="2780" spans="1:24" x14ac:dyDescent="0.3">
      <c r="A2780" s="47" t="s">
        <v>13952</v>
      </c>
      <c r="B2780" s="68" t="s">
        <v>9596</v>
      </c>
      <c r="C2780" s="2" t="s">
        <v>1</v>
      </c>
      <c r="D2780" s="2">
        <v>54</v>
      </c>
      <c r="E2780" s="6">
        <v>24237</v>
      </c>
      <c r="F2780" s="7">
        <v>44119.612280092595</v>
      </c>
      <c r="G2780" s="69" t="s">
        <v>4</v>
      </c>
      <c r="H2780" s="68">
        <v>2246</v>
      </c>
      <c r="I2780" s="93">
        <f t="shared" si="201"/>
        <v>22.686868686868689</v>
      </c>
      <c r="J2780" s="93">
        <v>5.2889999999999997</v>
      </c>
      <c r="K2780" s="69">
        <v>99</v>
      </c>
      <c r="L2780" s="68">
        <v>464</v>
      </c>
      <c r="M2780" s="93">
        <f t="shared" si="202"/>
        <v>4.6868686868686869</v>
      </c>
      <c r="N2780" s="93">
        <v>2.4020000000000001</v>
      </c>
      <c r="O2780" s="69">
        <v>99</v>
      </c>
      <c r="P2780" s="191">
        <f t="shared" si="203"/>
        <v>4.8405172413793105</v>
      </c>
      <c r="Q2780" s="77" t="s">
        <v>716</v>
      </c>
      <c r="U2780" s="227" t="s">
        <v>17370</v>
      </c>
      <c r="V2780" s="84">
        <v>0.46875</v>
      </c>
      <c r="W2780" s="85">
        <v>0.61458333333333337</v>
      </c>
      <c r="X2780" s="78">
        <f t="shared" si="204"/>
        <v>0.14583333333333337</v>
      </c>
    </row>
    <row r="2781" spans="1:24" x14ac:dyDescent="0.3">
      <c r="A2781" s="47" t="s">
        <v>15456</v>
      </c>
      <c r="B2781" s="68" t="s">
        <v>15444</v>
      </c>
      <c r="C2781" s="2" t="s">
        <v>1</v>
      </c>
      <c r="D2781" s="2">
        <v>59</v>
      </c>
      <c r="E2781" s="6">
        <v>22214</v>
      </c>
      <c r="F2781" s="7">
        <v>44119.656365740739</v>
      </c>
      <c r="G2781" s="69" t="s">
        <v>4</v>
      </c>
      <c r="H2781" s="68">
        <v>2401</v>
      </c>
      <c r="I2781" s="93">
        <f t="shared" si="201"/>
        <v>24.01</v>
      </c>
      <c r="J2781" s="93">
        <v>4.9779999999999998</v>
      </c>
      <c r="K2781" s="69">
        <v>100</v>
      </c>
      <c r="L2781" s="68">
        <v>388</v>
      </c>
      <c r="M2781" s="93">
        <f t="shared" si="202"/>
        <v>3.88</v>
      </c>
      <c r="N2781" s="93">
        <v>1.966</v>
      </c>
      <c r="O2781" s="69">
        <v>100</v>
      </c>
      <c r="P2781" s="191">
        <f t="shared" si="203"/>
        <v>6.1881443298969074</v>
      </c>
      <c r="Q2781" s="77" t="s">
        <v>716</v>
      </c>
      <c r="U2781" s="227" t="s">
        <v>17370</v>
      </c>
      <c r="V2781" s="84">
        <v>0.50138888888888888</v>
      </c>
      <c r="W2781" s="85">
        <v>0.65972222222222221</v>
      </c>
      <c r="X2781" s="78">
        <f t="shared" si="204"/>
        <v>0.15833333333333333</v>
      </c>
    </row>
    <row r="2782" spans="1:24" x14ac:dyDescent="0.3">
      <c r="A2782" s="47" t="s">
        <v>11644</v>
      </c>
      <c r="B2782" s="68" t="s">
        <v>4175</v>
      </c>
      <c r="C2782" s="2" t="s">
        <v>1</v>
      </c>
      <c r="D2782" s="2">
        <v>43</v>
      </c>
      <c r="E2782" s="6">
        <v>28131</v>
      </c>
      <c r="F2782" s="7">
        <v>44119.667673611111</v>
      </c>
      <c r="G2782" s="69" t="s">
        <v>4</v>
      </c>
      <c r="H2782" s="68">
        <v>1235</v>
      </c>
      <c r="I2782" s="93">
        <f t="shared" si="201"/>
        <v>12.474747474747474</v>
      </c>
      <c r="J2782" s="93">
        <v>4.109</v>
      </c>
      <c r="K2782" s="69">
        <v>99</v>
      </c>
      <c r="L2782" s="68">
        <v>327</v>
      </c>
      <c r="M2782" s="93">
        <f t="shared" si="202"/>
        <v>3.3030303030303032</v>
      </c>
      <c r="N2782" s="93">
        <v>1.6930000000000001</v>
      </c>
      <c r="O2782" s="69">
        <v>99</v>
      </c>
      <c r="P2782" s="191">
        <f t="shared" si="203"/>
        <v>3.7767584097859324</v>
      </c>
      <c r="Q2782" s="77" t="s">
        <v>716</v>
      </c>
      <c r="U2782" s="227" t="s">
        <v>17370</v>
      </c>
      <c r="V2782" s="84">
        <v>0.5395833333333333</v>
      </c>
      <c r="W2782" s="85">
        <v>0.67013888888888884</v>
      </c>
      <c r="X2782" s="78">
        <f t="shared" si="204"/>
        <v>0.13055555555555554</v>
      </c>
    </row>
    <row r="2783" spans="1:24" x14ac:dyDescent="0.3">
      <c r="A2783" s="47" t="s">
        <v>15457</v>
      </c>
      <c r="B2783" s="68" t="s">
        <v>15448</v>
      </c>
      <c r="C2783" s="2" t="s">
        <v>1</v>
      </c>
      <c r="D2783" s="2">
        <v>50</v>
      </c>
      <c r="E2783" s="6">
        <v>25628</v>
      </c>
      <c r="F2783" s="7">
        <v>44120.5315162037</v>
      </c>
      <c r="G2783" s="69" t="s">
        <v>4</v>
      </c>
      <c r="H2783" s="68">
        <v>1140</v>
      </c>
      <c r="I2783" s="93">
        <f t="shared" si="201"/>
        <v>11.4</v>
      </c>
      <c r="J2783" s="93">
        <v>3.4929999999999999</v>
      </c>
      <c r="K2783" s="69">
        <v>100</v>
      </c>
      <c r="L2783" s="68">
        <v>353</v>
      </c>
      <c r="M2783" s="93">
        <f t="shared" si="202"/>
        <v>3.53</v>
      </c>
      <c r="N2783" s="93">
        <v>1.806</v>
      </c>
      <c r="O2783" s="69">
        <v>100</v>
      </c>
      <c r="P2783" s="191">
        <f t="shared" si="203"/>
        <v>3.2294617563739378</v>
      </c>
      <c r="Q2783" s="77" t="s">
        <v>716</v>
      </c>
      <c r="U2783" s="227" t="s">
        <v>17370</v>
      </c>
      <c r="V2783" s="84">
        <v>0.39861111111111108</v>
      </c>
      <c r="W2783" s="85">
        <v>0.53472222222222221</v>
      </c>
      <c r="X2783" s="78">
        <f t="shared" si="204"/>
        <v>0.13611111111111113</v>
      </c>
    </row>
    <row r="2784" spans="1:24" x14ac:dyDescent="0.3">
      <c r="A2784" s="47" t="s">
        <v>10668</v>
      </c>
      <c r="B2784" s="68" t="s">
        <v>1265</v>
      </c>
      <c r="C2784" s="2" t="s">
        <v>1</v>
      </c>
      <c r="D2784" s="2">
        <v>43</v>
      </c>
      <c r="E2784" s="6">
        <v>28183</v>
      </c>
      <c r="F2784" s="7">
        <v>44120.565694444442</v>
      </c>
      <c r="G2784" s="69" t="s">
        <v>4</v>
      </c>
      <c r="H2784" s="68">
        <v>1508</v>
      </c>
      <c r="I2784" s="93">
        <f t="shared" si="201"/>
        <v>15.08</v>
      </c>
      <c r="J2784" s="93">
        <v>3.7029999999999998</v>
      </c>
      <c r="K2784" s="69">
        <v>100</v>
      </c>
      <c r="L2784" s="68">
        <v>323</v>
      </c>
      <c r="M2784" s="93">
        <f t="shared" si="202"/>
        <v>3.23</v>
      </c>
      <c r="N2784" s="93">
        <v>1.746</v>
      </c>
      <c r="O2784" s="69">
        <v>100</v>
      </c>
      <c r="P2784" s="191">
        <f t="shared" si="203"/>
        <v>4.6687306501547985</v>
      </c>
      <c r="Q2784" s="77" t="s">
        <v>716</v>
      </c>
      <c r="U2784" s="227" t="s">
        <v>17370</v>
      </c>
      <c r="V2784" s="84">
        <v>0.4069444444444445</v>
      </c>
      <c r="W2784" s="85">
        <v>0.56597222222222221</v>
      </c>
      <c r="X2784" s="78">
        <f t="shared" si="204"/>
        <v>0.15902777777777771</v>
      </c>
    </row>
    <row r="2785" spans="1:24" x14ac:dyDescent="0.3">
      <c r="A2785" s="47" t="s">
        <v>3120</v>
      </c>
      <c r="B2785" s="68" t="s">
        <v>7200</v>
      </c>
      <c r="C2785" s="2" t="s">
        <v>1</v>
      </c>
      <c r="D2785" s="2">
        <v>49</v>
      </c>
      <c r="E2785" s="6">
        <v>25877</v>
      </c>
      <c r="F2785" s="7">
        <v>44120.576041666667</v>
      </c>
      <c r="G2785" s="69" t="s">
        <v>4</v>
      </c>
      <c r="H2785" s="68">
        <v>1266</v>
      </c>
      <c r="I2785" s="93">
        <f t="shared" si="201"/>
        <v>12.66</v>
      </c>
      <c r="J2785" s="93">
        <v>3.8220000000000001</v>
      </c>
      <c r="K2785" s="69">
        <v>100</v>
      </c>
      <c r="L2785" s="68">
        <v>300</v>
      </c>
      <c r="M2785" s="93">
        <f t="shared" si="202"/>
        <v>3</v>
      </c>
      <c r="N2785" s="93">
        <v>1.923</v>
      </c>
      <c r="O2785" s="69">
        <v>100</v>
      </c>
      <c r="P2785" s="191">
        <f t="shared" si="203"/>
        <v>4.22</v>
      </c>
      <c r="Q2785" s="77" t="s">
        <v>716</v>
      </c>
      <c r="U2785" s="227" t="s">
        <v>17370</v>
      </c>
      <c r="V2785" s="84">
        <v>0.41319444444444442</v>
      </c>
      <c r="W2785" s="85">
        <v>0.57638888888888895</v>
      </c>
      <c r="X2785" s="78">
        <f t="shared" si="204"/>
        <v>0.16319444444444453</v>
      </c>
    </row>
    <row r="2786" spans="1:24" x14ac:dyDescent="0.3">
      <c r="A2786" s="47" t="s">
        <v>15459</v>
      </c>
      <c r="B2786" s="68" t="s">
        <v>852</v>
      </c>
      <c r="C2786" s="2" t="s">
        <v>1</v>
      </c>
      <c r="D2786" s="2">
        <v>41</v>
      </c>
      <c r="E2786" s="6">
        <v>29094</v>
      </c>
      <c r="F2786" s="7">
        <v>44120.621550925927</v>
      </c>
      <c r="G2786" s="69" t="s">
        <v>4</v>
      </c>
      <c r="H2786" s="68">
        <v>1242</v>
      </c>
      <c r="I2786" s="93">
        <f t="shared" si="201"/>
        <v>12.545454545454545</v>
      </c>
      <c r="J2786" s="93">
        <v>4.1680000000000001</v>
      </c>
      <c r="K2786" s="69">
        <v>99</v>
      </c>
      <c r="L2786" s="68">
        <v>290</v>
      </c>
      <c r="M2786" s="93">
        <f t="shared" si="202"/>
        <v>2.9292929292929295</v>
      </c>
      <c r="N2786" s="93">
        <v>1.8029999999999999</v>
      </c>
      <c r="O2786" s="69">
        <v>99</v>
      </c>
      <c r="P2786" s="191">
        <f t="shared" si="203"/>
        <v>4.2827586206896546</v>
      </c>
      <c r="Q2786" s="77" t="s">
        <v>716</v>
      </c>
      <c r="U2786" s="227" t="s">
        <v>17370</v>
      </c>
      <c r="V2786" s="84">
        <v>0.46319444444444446</v>
      </c>
      <c r="W2786" s="85">
        <v>0.62152777777777779</v>
      </c>
      <c r="X2786" s="78">
        <f t="shared" si="204"/>
        <v>0.15833333333333333</v>
      </c>
    </row>
    <row r="2787" spans="1:24" x14ac:dyDescent="0.3">
      <c r="A2787" s="47" t="s">
        <v>15461</v>
      </c>
      <c r="B2787" s="68" t="s">
        <v>10669</v>
      </c>
      <c r="C2787" s="2" t="s">
        <v>1</v>
      </c>
      <c r="D2787" s="2">
        <v>62</v>
      </c>
      <c r="E2787" s="6">
        <v>21280</v>
      </c>
      <c r="F2787" s="7">
        <v>44123.610034722224</v>
      </c>
      <c r="G2787" s="69" t="s">
        <v>4</v>
      </c>
      <c r="H2787" s="68">
        <v>1918</v>
      </c>
      <c r="I2787" s="93">
        <f t="shared" si="201"/>
        <v>19.373737373737374</v>
      </c>
      <c r="J2787" s="93">
        <v>4.633</v>
      </c>
      <c r="K2787" s="69">
        <v>99</v>
      </c>
      <c r="L2787" s="68">
        <v>403</v>
      </c>
      <c r="M2787" s="93">
        <f t="shared" si="202"/>
        <v>4.0707070707070709</v>
      </c>
      <c r="N2787" s="93">
        <v>1.96</v>
      </c>
      <c r="O2787" s="69">
        <v>99</v>
      </c>
      <c r="P2787" s="191">
        <f t="shared" si="203"/>
        <v>4.7593052109181135</v>
      </c>
      <c r="Q2787" s="77" t="s">
        <v>716</v>
      </c>
      <c r="U2787" s="227" t="s">
        <v>17370</v>
      </c>
      <c r="V2787" s="84">
        <v>0.45694444444444443</v>
      </c>
      <c r="W2787" s="85">
        <v>0.61111111111111105</v>
      </c>
      <c r="X2787" s="78">
        <f t="shared" si="204"/>
        <v>0.15416666666666662</v>
      </c>
    </row>
    <row r="2788" spans="1:24" x14ac:dyDescent="0.3">
      <c r="A2788" s="47" t="s">
        <v>15463</v>
      </c>
      <c r="B2788" s="68" t="s">
        <v>4657</v>
      </c>
      <c r="C2788" s="2" t="s">
        <v>1</v>
      </c>
      <c r="D2788" s="2">
        <v>50</v>
      </c>
      <c r="E2788" s="6">
        <v>25833</v>
      </c>
      <c r="F2788" s="7">
        <v>44124.582951388889</v>
      </c>
      <c r="G2788" s="69" t="s">
        <v>4</v>
      </c>
      <c r="H2788" s="68">
        <v>1370</v>
      </c>
      <c r="I2788" s="93">
        <f t="shared" si="201"/>
        <v>13.7</v>
      </c>
      <c r="J2788" s="93">
        <v>4.1029999999999998</v>
      </c>
      <c r="K2788" s="69">
        <v>100</v>
      </c>
      <c r="L2788" s="68">
        <v>389</v>
      </c>
      <c r="M2788" s="93">
        <f t="shared" si="202"/>
        <v>3.89</v>
      </c>
      <c r="N2788" s="93">
        <v>1.9530000000000001</v>
      </c>
      <c r="O2788" s="69">
        <v>100</v>
      </c>
      <c r="P2788" s="191">
        <f t="shared" si="203"/>
        <v>3.5218508997429301</v>
      </c>
      <c r="Q2788" s="77" t="s">
        <v>716</v>
      </c>
      <c r="U2788" s="227" t="s">
        <v>17370</v>
      </c>
      <c r="V2788" s="84">
        <v>0.41944444444444445</v>
      </c>
      <c r="W2788" s="85">
        <v>0.58333333333333337</v>
      </c>
      <c r="X2788" s="78">
        <f t="shared" si="204"/>
        <v>0.16388888888888892</v>
      </c>
    </row>
    <row r="2789" spans="1:24" x14ac:dyDescent="0.3">
      <c r="A2789" s="47" t="s">
        <v>3819</v>
      </c>
      <c r="B2789" s="68" t="s">
        <v>235</v>
      </c>
      <c r="C2789" s="2" t="s">
        <v>1</v>
      </c>
      <c r="D2789" s="2">
        <v>46</v>
      </c>
      <c r="E2789" s="6">
        <v>26982</v>
      </c>
      <c r="F2789" s="7">
        <v>44124.594560185185</v>
      </c>
      <c r="G2789" s="69" t="s">
        <v>4</v>
      </c>
      <c r="H2789" s="68">
        <v>845</v>
      </c>
      <c r="I2789" s="93">
        <f t="shared" si="201"/>
        <v>8.5353535353535346</v>
      </c>
      <c r="J2789" s="93">
        <v>3.1280000000000001</v>
      </c>
      <c r="K2789" s="69">
        <v>99</v>
      </c>
      <c r="L2789" s="68">
        <v>229</v>
      </c>
      <c r="M2789" s="93">
        <f t="shared" si="202"/>
        <v>2.3131313131313131</v>
      </c>
      <c r="N2789" s="93">
        <v>1.468</v>
      </c>
      <c r="O2789" s="69">
        <v>99</v>
      </c>
      <c r="P2789" s="191">
        <f t="shared" si="203"/>
        <v>3.6899563318777289</v>
      </c>
      <c r="Q2789" s="77" t="s">
        <v>716</v>
      </c>
      <c r="U2789" s="227" t="s">
        <v>17370</v>
      </c>
      <c r="V2789" s="84">
        <v>0.4291666666666667</v>
      </c>
      <c r="W2789" s="85">
        <v>0.59722222222222221</v>
      </c>
      <c r="X2789" s="78">
        <f t="shared" si="204"/>
        <v>0.16805555555555551</v>
      </c>
    </row>
    <row r="2790" spans="1:24" x14ac:dyDescent="0.3">
      <c r="A2790" s="47" t="s">
        <v>15465</v>
      </c>
      <c r="B2790" s="68" t="s">
        <v>1275</v>
      </c>
      <c r="C2790" s="2" t="s">
        <v>1</v>
      </c>
      <c r="D2790" s="2">
        <v>59</v>
      </c>
      <c r="E2790" s="6">
        <v>22413</v>
      </c>
      <c r="F2790" s="7">
        <v>44124.619305555556</v>
      </c>
      <c r="G2790" s="69" t="s">
        <v>4</v>
      </c>
      <c r="H2790" s="68">
        <v>2074</v>
      </c>
      <c r="I2790" s="93">
        <f t="shared" si="201"/>
        <v>20.949494949494948</v>
      </c>
      <c r="J2790" s="93">
        <v>4.8109999999999999</v>
      </c>
      <c r="K2790" s="69">
        <v>99</v>
      </c>
      <c r="L2790" s="68">
        <v>470</v>
      </c>
      <c r="M2790" s="93">
        <f t="shared" si="202"/>
        <v>4.7474747474747474</v>
      </c>
      <c r="N2790" s="93">
        <v>2.5249999999999999</v>
      </c>
      <c r="O2790" s="69">
        <v>99</v>
      </c>
      <c r="P2790" s="191">
        <f t="shared" si="203"/>
        <v>4.4127659574468083</v>
      </c>
      <c r="Q2790" s="77" t="s">
        <v>716</v>
      </c>
      <c r="U2790" s="227" t="s">
        <v>17370</v>
      </c>
      <c r="V2790" s="84">
        <v>0.48680555555555555</v>
      </c>
      <c r="W2790" s="85">
        <v>0.62152777777777779</v>
      </c>
      <c r="X2790" s="78">
        <f t="shared" si="204"/>
        <v>0.13472222222222224</v>
      </c>
    </row>
    <row r="2791" spans="1:24" x14ac:dyDescent="0.3">
      <c r="A2791" s="47" t="s">
        <v>15467</v>
      </c>
      <c r="B2791" s="68" t="s">
        <v>60</v>
      </c>
      <c r="C2791" s="2" t="s">
        <v>1</v>
      </c>
      <c r="D2791" s="2">
        <v>46</v>
      </c>
      <c r="E2791" s="6">
        <v>27243</v>
      </c>
      <c r="F2791" s="7">
        <v>44124.629953703705</v>
      </c>
      <c r="G2791" s="69" t="s">
        <v>4</v>
      </c>
      <c r="H2791" s="68">
        <v>1621</v>
      </c>
      <c r="I2791" s="93">
        <f t="shared" si="201"/>
        <v>16.21</v>
      </c>
      <c r="J2791" s="93">
        <v>4.3719999999999999</v>
      </c>
      <c r="K2791" s="69">
        <v>100</v>
      </c>
      <c r="L2791" s="68">
        <v>289</v>
      </c>
      <c r="M2791" s="93">
        <f t="shared" si="202"/>
        <v>2.89</v>
      </c>
      <c r="N2791" s="93">
        <v>1.5880000000000001</v>
      </c>
      <c r="O2791" s="69">
        <v>100</v>
      </c>
      <c r="P2791" s="191">
        <f t="shared" si="203"/>
        <v>5.608996539792388</v>
      </c>
      <c r="Q2791" s="77" t="s">
        <v>716</v>
      </c>
      <c r="U2791" s="227" t="s">
        <v>17370</v>
      </c>
      <c r="V2791" s="84">
        <v>0.47430555555555554</v>
      </c>
      <c r="W2791" s="85">
        <v>0.63194444444444442</v>
      </c>
      <c r="X2791" s="78">
        <f t="shared" si="204"/>
        <v>0.15763888888888888</v>
      </c>
    </row>
    <row r="2792" spans="1:24" x14ac:dyDescent="0.3">
      <c r="A2792" s="47" t="s">
        <v>3221</v>
      </c>
      <c r="B2792" s="68" t="s">
        <v>15472</v>
      </c>
      <c r="C2792" s="2" t="s">
        <v>1</v>
      </c>
      <c r="D2792" s="2">
        <v>74</v>
      </c>
      <c r="E2792" s="6">
        <v>16866</v>
      </c>
      <c r="F2792" s="7">
        <v>44124.640717592592</v>
      </c>
      <c r="G2792" s="69" t="s">
        <v>4</v>
      </c>
      <c r="H2792" s="68">
        <v>1730</v>
      </c>
      <c r="I2792" s="93">
        <f t="shared" si="201"/>
        <v>17.474747474747474</v>
      </c>
      <c r="J2792" s="93">
        <v>4.4870000000000001</v>
      </c>
      <c r="K2792" s="69">
        <v>99</v>
      </c>
      <c r="L2792" s="68">
        <v>530</v>
      </c>
      <c r="M2792" s="93">
        <f t="shared" si="202"/>
        <v>5.3535353535353538</v>
      </c>
      <c r="N2792" s="93">
        <v>2.3140000000000001</v>
      </c>
      <c r="O2792" s="69">
        <v>99</v>
      </c>
      <c r="P2792" s="191">
        <f t="shared" si="203"/>
        <v>3.2641509433962259</v>
      </c>
      <c r="Q2792" s="77" t="s">
        <v>716</v>
      </c>
      <c r="U2792" s="227" t="s">
        <v>17370</v>
      </c>
      <c r="V2792" s="84">
        <v>0.49652777777777773</v>
      </c>
      <c r="W2792" s="85">
        <v>0.64236111111111105</v>
      </c>
      <c r="X2792" s="78">
        <f t="shared" si="204"/>
        <v>0.14583333333333331</v>
      </c>
    </row>
    <row r="2793" spans="1:24" x14ac:dyDescent="0.3">
      <c r="A2793" s="47" t="s">
        <v>4656</v>
      </c>
      <c r="B2793" s="68" t="s">
        <v>4933</v>
      </c>
      <c r="C2793" s="2" t="s">
        <v>1</v>
      </c>
      <c r="D2793" s="2">
        <v>60</v>
      </c>
      <c r="E2793" s="6">
        <v>21914</v>
      </c>
      <c r="F2793" s="7">
        <v>44125.53266203704</v>
      </c>
      <c r="G2793" s="69" t="s">
        <v>4</v>
      </c>
      <c r="H2793" s="68">
        <v>1353</v>
      </c>
      <c r="I2793" s="93">
        <f t="shared" si="201"/>
        <v>13.666666666666666</v>
      </c>
      <c r="J2793" s="93">
        <v>4.274</v>
      </c>
      <c r="K2793" s="69">
        <v>99</v>
      </c>
      <c r="L2793" s="68">
        <v>451</v>
      </c>
      <c r="M2793" s="93">
        <f t="shared" si="202"/>
        <v>4.5555555555555554</v>
      </c>
      <c r="N2793" s="93">
        <v>2.2280000000000002</v>
      </c>
      <c r="O2793" s="69">
        <v>99</v>
      </c>
      <c r="P2793" s="191">
        <f t="shared" si="203"/>
        <v>3</v>
      </c>
      <c r="Q2793" s="77" t="s">
        <v>716</v>
      </c>
      <c r="U2793" s="227" t="s">
        <v>17370</v>
      </c>
      <c r="V2793" s="84">
        <v>0.3888888888888889</v>
      </c>
      <c r="W2793" s="85">
        <v>0.53472222222222221</v>
      </c>
      <c r="X2793" s="78">
        <f t="shared" si="204"/>
        <v>0.14583333333333331</v>
      </c>
    </row>
    <row r="2794" spans="1:24" x14ac:dyDescent="0.3">
      <c r="A2794" s="47" t="s">
        <v>11133</v>
      </c>
      <c r="B2794" s="68" t="s">
        <v>5716</v>
      </c>
      <c r="C2794" s="2" t="s">
        <v>1</v>
      </c>
      <c r="D2794" s="2">
        <v>63</v>
      </c>
      <c r="E2794" s="6">
        <v>21014</v>
      </c>
      <c r="F2794" s="7">
        <v>44125.5781712963</v>
      </c>
      <c r="G2794" s="69" t="s">
        <v>4</v>
      </c>
      <c r="H2794" s="68">
        <v>1615</v>
      </c>
      <c r="I2794" s="93">
        <f t="shared" si="201"/>
        <v>16.149999999999999</v>
      </c>
      <c r="J2794" s="93">
        <v>4.7320000000000002</v>
      </c>
      <c r="K2794" s="69">
        <v>100</v>
      </c>
      <c r="L2794" s="68">
        <v>691</v>
      </c>
      <c r="M2794" s="93">
        <f t="shared" si="202"/>
        <v>6.91</v>
      </c>
      <c r="N2794" s="93">
        <v>2.4420000000000002</v>
      </c>
      <c r="O2794" s="69">
        <v>100</v>
      </c>
      <c r="P2794" s="191">
        <f t="shared" si="203"/>
        <v>2.3371924746743846</v>
      </c>
      <c r="Q2794" s="77" t="s">
        <v>716</v>
      </c>
      <c r="U2794" s="227" t="s">
        <v>17370</v>
      </c>
      <c r="V2794" s="84">
        <v>0.43402777777777773</v>
      </c>
      <c r="W2794" s="85">
        <v>0.57986111111111105</v>
      </c>
      <c r="X2794" s="78">
        <f t="shared" si="204"/>
        <v>0.14583333333333331</v>
      </c>
    </row>
    <row r="2795" spans="1:24" x14ac:dyDescent="0.3">
      <c r="A2795" s="47" t="s">
        <v>4660</v>
      </c>
      <c r="B2795" s="68" t="s">
        <v>10263</v>
      </c>
      <c r="C2795" s="2" t="s">
        <v>1</v>
      </c>
      <c r="D2795" s="2">
        <v>65</v>
      </c>
      <c r="E2795" s="6">
        <v>20050</v>
      </c>
      <c r="F2795" s="7">
        <v>44125.590115740742</v>
      </c>
      <c r="G2795" s="69" t="s">
        <v>4</v>
      </c>
      <c r="H2795" s="68">
        <v>1756</v>
      </c>
      <c r="I2795" s="93">
        <f t="shared" si="201"/>
        <v>17.737373737373737</v>
      </c>
      <c r="J2795" s="93">
        <v>4.2850000000000001</v>
      </c>
      <c r="K2795" s="69">
        <v>99</v>
      </c>
      <c r="L2795" s="68">
        <v>340</v>
      </c>
      <c r="M2795" s="93">
        <f t="shared" si="202"/>
        <v>3.4343434343434343</v>
      </c>
      <c r="N2795" s="93">
        <v>1.96</v>
      </c>
      <c r="O2795" s="69">
        <v>99</v>
      </c>
      <c r="P2795" s="191">
        <f t="shared" si="203"/>
        <v>5.1647058823529415</v>
      </c>
      <c r="Q2795" s="77" t="s">
        <v>716</v>
      </c>
      <c r="U2795" s="231" t="s">
        <v>17370</v>
      </c>
      <c r="V2795" s="84">
        <v>0.44236111111111115</v>
      </c>
      <c r="W2795" s="85">
        <v>0.59027777777777779</v>
      </c>
      <c r="X2795" s="78">
        <f t="shared" si="204"/>
        <v>0.14791666666666664</v>
      </c>
    </row>
    <row r="2796" spans="1:24" x14ac:dyDescent="0.3">
      <c r="A2796" s="47" t="s">
        <v>15469</v>
      </c>
      <c r="B2796" s="68" t="s">
        <v>1420</v>
      </c>
      <c r="C2796" s="2" t="s">
        <v>1</v>
      </c>
      <c r="D2796" s="2">
        <v>59</v>
      </c>
      <c r="E2796" s="6">
        <v>22348</v>
      </c>
      <c r="F2796" s="7">
        <v>44125.641400462962</v>
      </c>
      <c r="G2796" s="69" t="s">
        <v>4</v>
      </c>
      <c r="H2796" s="68">
        <v>2012</v>
      </c>
      <c r="I2796" s="93">
        <f t="shared" si="201"/>
        <v>20.12</v>
      </c>
      <c r="J2796" s="93">
        <v>5.2750000000000004</v>
      </c>
      <c r="K2796" s="69">
        <v>100</v>
      </c>
      <c r="L2796" s="68">
        <v>387</v>
      </c>
      <c r="M2796" s="93">
        <f t="shared" si="202"/>
        <v>3.87</v>
      </c>
      <c r="N2796" s="93">
        <v>1.8620000000000001</v>
      </c>
      <c r="O2796" s="69">
        <v>100</v>
      </c>
      <c r="P2796" s="191">
        <f t="shared" si="203"/>
        <v>5.1989664082687339</v>
      </c>
      <c r="Q2796" s="77" t="s">
        <v>716</v>
      </c>
      <c r="U2796" s="227" t="s">
        <v>17370</v>
      </c>
      <c r="V2796" s="84">
        <v>0.49652777777777773</v>
      </c>
      <c r="W2796" s="85">
        <v>0.64236111111111105</v>
      </c>
      <c r="X2796" s="78">
        <f t="shared" si="204"/>
        <v>0.14583333333333331</v>
      </c>
    </row>
    <row r="2797" spans="1:24" x14ac:dyDescent="0.3">
      <c r="A2797" s="47" t="s">
        <v>15470</v>
      </c>
      <c r="B2797" s="68" t="s">
        <v>5719</v>
      </c>
      <c r="C2797" s="2" t="s">
        <v>1</v>
      </c>
      <c r="D2797" s="2">
        <v>42</v>
      </c>
      <c r="E2797" s="6">
        <v>28758</v>
      </c>
      <c r="F2797" s="7">
        <v>44126.518796296295</v>
      </c>
      <c r="G2797" s="69" t="s">
        <v>4</v>
      </c>
      <c r="H2797" s="68">
        <v>1532</v>
      </c>
      <c r="I2797" s="93">
        <f t="shared" si="201"/>
        <v>15.32</v>
      </c>
      <c r="J2797" s="93">
        <v>3.7869999999999999</v>
      </c>
      <c r="K2797" s="69">
        <v>100</v>
      </c>
      <c r="L2797" s="68">
        <v>370</v>
      </c>
      <c r="M2797" s="93">
        <f t="shared" si="202"/>
        <v>3.7</v>
      </c>
      <c r="N2797" s="93">
        <v>1.915</v>
      </c>
      <c r="O2797" s="69">
        <v>100</v>
      </c>
      <c r="P2797" s="191">
        <f t="shared" si="203"/>
        <v>4.14054054054054</v>
      </c>
      <c r="Q2797" s="77" t="s">
        <v>716</v>
      </c>
      <c r="U2797" s="227" t="s">
        <v>17370</v>
      </c>
      <c r="V2797" s="84">
        <v>0.3756944444444445</v>
      </c>
      <c r="W2797" s="85">
        <v>0.52083333333333337</v>
      </c>
      <c r="X2797" s="78">
        <f t="shared" si="204"/>
        <v>0.14513888888888887</v>
      </c>
    </row>
    <row r="2798" spans="1:24" x14ac:dyDescent="0.3">
      <c r="A2798" s="47" t="s">
        <v>15471</v>
      </c>
      <c r="B2798" s="68" t="s">
        <v>1050</v>
      </c>
      <c r="C2798" s="2" t="s">
        <v>1</v>
      </c>
      <c r="D2798" s="2">
        <v>52</v>
      </c>
      <c r="E2798" s="6">
        <v>25014</v>
      </c>
      <c r="F2798" s="7">
        <v>44126.540729166663</v>
      </c>
      <c r="G2798" s="69" t="s">
        <v>4</v>
      </c>
      <c r="H2798" s="68">
        <v>1221</v>
      </c>
      <c r="I2798" s="93">
        <f t="shared" si="201"/>
        <v>12.21</v>
      </c>
      <c r="J2798" s="93">
        <v>3.5710000000000002</v>
      </c>
      <c r="K2798" s="69">
        <v>100</v>
      </c>
      <c r="L2798" s="68">
        <v>355</v>
      </c>
      <c r="M2798" s="93">
        <f t="shared" si="202"/>
        <v>3.55</v>
      </c>
      <c r="N2798" s="93">
        <v>1.76</v>
      </c>
      <c r="O2798" s="69">
        <v>100</v>
      </c>
      <c r="P2798" s="191">
        <f t="shared" si="203"/>
        <v>3.4394366197183102</v>
      </c>
      <c r="Q2798" s="77" t="s">
        <v>716</v>
      </c>
      <c r="U2798" s="227" t="s">
        <v>17370</v>
      </c>
      <c r="V2798" s="84">
        <v>0.39861111111111108</v>
      </c>
      <c r="W2798" s="85">
        <v>0.54166666666666663</v>
      </c>
      <c r="X2798" s="78">
        <f t="shared" si="204"/>
        <v>0.14305555555555555</v>
      </c>
    </row>
    <row r="2799" spans="1:24" x14ac:dyDescent="0.3">
      <c r="A2799" s="47" t="s">
        <v>15473</v>
      </c>
      <c r="B2799" s="68" t="s">
        <v>5208</v>
      </c>
      <c r="C2799" s="2" t="s">
        <v>1</v>
      </c>
      <c r="D2799" s="2">
        <v>51</v>
      </c>
      <c r="E2799" s="6">
        <v>25491</v>
      </c>
      <c r="F2799" s="7">
        <v>44126.554282407407</v>
      </c>
      <c r="G2799" s="69" t="s">
        <v>4</v>
      </c>
      <c r="H2799" s="68">
        <v>1359</v>
      </c>
      <c r="I2799" s="93">
        <f t="shared" si="201"/>
        <v>13.727272727272727</v>
      </c>
      <c r="J2799" s="93">
        <v>4.0149999999999997</v>
      </c>
      <c r="K2799" s="69">
        <v>99</v>
      </c>
      <c r="L2799" s="68">
        <v>459</v>
      </c>
      <c r="M2799" s="93">
        <f t="shared" si="202"/>
        <v>4.6363636363636367</v>
      </c>
      <c r="N2799" s="93">
        <v>2.3279999999999998</v>
      </c>
      <c r="O2799" s="69">
        <v>99</v>
      </c>
      <c r="P2799" s="191">
        <f t="shared" si="203"/>
        <v>2.9607843137254899</v>
      </c>
      <c r="Q2799" s="77" t="s">
        <v>716</v>
      </c>
      <c r="U2799" s="227" t="s">
        <v>17370</v>
      </c>
      <c r="V2799" s="84">
        <v>0.41250000000000003</v>
      </c>
      <c r="W2799" s="85">
        <v>0.55555555555555558</v>
      </c>
      <c r="X2799" s="78">
        <f t="shared" si="204"/>
        <v>0.14305555555555555</v>
      </c>
    </row>
    <row r="2800" spans="1:24" x14ac:dyDescent="0.3">
      <c r="A2800" s="47" t="s">
        <v>15475</v>
      </c>
      <c r="B2800" s="68" t="s">
        <v>833</v>
      </c>
      <c r="C2800" s="2" t="s">
        <v>1</v>
      </c>
      <c r="D2800" s="2">
        <v>46</v>
      </c>
      <c r="E2800" s="6">
        <v>26969</v>
      </c>
      <c r="F2800" s="7">
        <v>44126.579282407409</v>
      </c>
      <c r="G2800" s="69" t="s">
        <v>4</v>
      </c>
      <c r="H2800" s="68">
        <v>1439</v>
      </c>
      <c r="I2800" s="93">
        <f t="shared" si="201"/>
        <v>14.39</v>
      </c>
      <c r="J2800" s="93">
        <v>3.9209999999999998</v>
      </c>
      <c r="K2800" s="69">
        <v>100</v>
      </c>
      <c r="L2800" s="68">
        <v>347</v>
      </c>
      <c r="M2800" s="93">
        <f t="shared" si="202"/>
        <v>3.47</v>
      </c>
      <c r="N2800" s="93">
        <v>1.7949999999999999</v>
      </c>
      <c r="O2800" s="69">
        <v>100</v>
      </c>
      <c r="P2800" s="191">
        <f t="shared" si="203"/>
        <v>4.1469740634005765</v>
      </c>
      <c r="Q2800" s="77" t="s">
        <v>716</v>
      </c>
      <c r="U2800" s="227" t="s">
        <v>17370</v>
      </c>
      <c r="V2800" s="84">
        <v>0.43402777777777773</v>
      </c>
      <c r="W2800" s="85">
        <v>0.57986111111111105</v>
      </c>
      <c r="X2800" s="78">
        <f t="shared" si="204"/>
        <v>0.14583333333333331</v>
      </c>
    </row>
    <row r="2801" spans="1:24" x14ac:dyDescent="0.3">
      <c r="A2801" s="47" t="s">
        <v>4932</v>
      </c>
      <c r="B2801" s="68" t="s">
        <v>8557</v>
      </c>
      <c r="C2801" s="2" t="s">
        <v>1</v>
      </c>
      <c r="D2801" s="2">
        <v>72</v>
      </c>
      <c r="E2801" s="6">
        <v>17516</v>
      </c>
      <c r="F2801" s="7">
        <v>44126.614652777775</v>
      </c>
      <c r="G2801" s="69" t="s">
        <v>4</v>
      </c>
      <c r="H2801" s="68">
        <v>1240</v>
      </c>
      <c r="I2801" s="93">
        <f t="shared" si="201"/>
        <v>12.4</v>
      </c>
      <c r="J2801" s="93">
        <v>3.5419999999999998</v>
      </c>
      <c r="K2801" s="69">
        <v>100</v>
      </c>
      <c r="L2801" s="68">
        <v>320</v>
      </c>
      <c r="M2801" s="93">
        <f t="shared" si="202"/>
        <v>3.2</v>
      </c>
      <c r="N2801" s="93">
        <v>1.67</v>
      </c>
      <c r="O2801" s="69">
        <v>100</v>
      </c>
      <c r="P2801" s="191">
        <f t="shared" si="203"/>
        <v>3.875</v>
      </c>
      <c r="Q2801" s="77" t="s">
        <v>716</v>
      </c>
      <c r="U2801" s="227" t="s">
        <v>17370</v>
      </c>
      <c r="V2801" s="84">
        <v>0.45416666666666666</v>
      </c>
      <c r="W2801" s="85">
        <v>0.61805555555555558</v>
      </c>
      <c r="X2801" s="78">
        <f t="shared" si="204"/>
        <v>0.16388888888888892</v>
      </c>
    </row>
    <row r="2802" spans="1:24" x14ac:dyDescent="0.3">
      <c r="A2802" s="47" t="s">
        <v>15476</v>
      </c>
      <c r="B2802" s="68" t="s">
        <v>4603</v>
      </c>
      <c r="C2802" s="2" t="s">
        <v>1</v>
      </c>
      <c r="D2802" s="2">
        <v>40</v>
      </c>
      <c r="E2802" s="6">
        <v>29173</v>
      </c>
      <c r="F2802" s="7">
        <v>44126.624432870369</v>
      </c>
      <c r="G2802" s="69" t="s">
        <v>4</v>
      </c>
      <c r="H2802" s="68">
        <v>902</v>
      </c>
      <c r="I2802" s="93">
        <f t="shared" si="201"/>
        <v>9.02</v>
      </c>
      <c r="J2802" s="93">
        <v>2.9780000000000002</v>
      </c>
      <c r="K2802" s="69">
        <v>100</v>
      </c>
      <c r="L2802" s="68">
        <v>204</v>
      </c>
      <c r="M2802" s="93">
        <f t="shared" si="202"/>
        <v>2.04</v>
      </c>
      <c r="N2802" s="93">
        <v>1.55</v>
      </c>
      <c r="O2802" s="69">
        <v>100</v>
      </c>
      <c r="P2802" s="191">
        <f t="shared" si="203"/>
        <v>4.4215686274509798</v>
      </c>
      <c r="Q2802" s="77" t="s">
        <v>716</v>
      </c>
      <c r="U2802" s="227" t="s">
        <v>17370</v>
      </c>
      <c r="V2802" s="84">
        <v>0.46458333333333335</v>
      </c>
      <c r="W2802" s="85">
        <v>0.63194444444444442</v>
      </c>
      <c r="X2802" s="78">
        <f t="shared" si="204"/>
        <v>0.16736111111111107</v>
      </c>
    </row>
    <row r="2803" spans="1:24" x14ac:dyDescent="0.3">
      <c r="A2803" s="47" t="s">
        <v>15478</v>
      </c>
      <c r="B2803" s="68" t="s">
        <v>393</v>
      </c>
      <c r="C2803" s="2" t="s">
        <v>1</v>
      </c>
      <c r="D2803" s="2">
        <v>46</v>
      </c>
      <c r="E2803" s="6">
        <v>27102</v>
      </c>
      <c r="F2803" s="7">
        <v>44126.637939814813</v>
      </c>
      <c r="G2803" s="69" t="s">
        <v>4</v>
      </c>
      <c r="H2803" s="68">
        <v>1887</v>
      </c>
      <c r="I2803" s="93">
        <f t="shared" si="201"/>
        <v>18.87</v>
      </c>
      <c r="J2803" s="93">
        <v>4.5389999999999997</v>
      </c>
      <c r="K2803" s="69">
        <v>100</v>
      </c>
      <c r="L2803" s="68">
        <v>402</v>
      </c>
      <c r="M2803" s="93">
        <f t="shared" si="202"/>
        <v>4.0199999999999996</v>
      </c>
      <c r="N2803" s="93">
        <v>2.0099999999999998</v>
      </c>
      <c r="O2803" s="69">
        <v>100</v>
      </c>
      <c r="P2803" s="191">
        <f t="shared" si="203"/>
        <v>4.6940298507462694</v>
      </c>
      <c r="Q2803" s="77" t="s">
        <v>716</v>
      </c>
      <c r="U2803" s="227" t="s">
        <v>17370</v>
      </c>
      <c r="V2803" s="84">
        <v>0.48749999999999999</v>
      </c>
      <c r="W2803" s="85">
        <v>0.63888888888888895</v>
      </c>
      <c r="X2803" s="78">
        <f t="shared" si="204"/>
        <v>0.15138888888888896</v>
      </c>
    </row>
    <row r="2804" spans="1:24" x14ac:dyDescent="0.3">
      <c r="A2804" s="47" t="s">
        <v>15479</v>
      </c>
      <c r="B2804" s="68" t="s">
        <v>1827</v>
      </c>
      <c r="C2804" s="2" t="s">
        <v>1</v>
      </c>
      <c r="D2804" s="2">
        <v>64</v>
      </c>
      <c r="E2804" s="6">
        <v>20477</v>
      </c>
      <c r="F2804" s="7">
        <v>44126.652453703704</v>
      </c>
      <c r="G2804" s="69" t="s">
        <v>4</v>
      </c>
      <c r="H2804" s="68">
        <v>1787</v>
      </c>
      <c r="I2804" s="93">
        <f t="shared" si="201"/>
        <v>17.87</v>
      </c>
      <c r="J2804" s="93">
        <v>4.218</v>
      </c>
      <c r="K2804" s="69">
        <v>100</v>
      </c>
      <c r="L2804" s="68">
        <v>347</v>
      </c>
      <c r="M2804" s="93">
        <f t="shared" si="202"/>
        <v>3.47</v>
      </c>
      <c r="N2804" s="93">
        <v>1.6539999999999999</v>
      </c>
      <c r="O2804" s="69">
        <v>100</v>
      </c>
      <c r="P2804" s="191">
        <f t="shared" si="203"/>
        <v>5.1498559077809798</v>
      </c>
      <c r="Q2804" s="77" t="s">
        <v>716</v>
      </c>
      <c r="U2804" s="227" t="s">
        <v>17370</v>
      </c>
      <c r="V2804" s="84">
        <v>0.50208333333333333</v>
      </c>
      <c r="W2804" s="85">
        <v>0.65277777777777779</v>
      </c>
      <c r="X2804" s="78">
        <f t="shared" si="204"/>
        <v>0.15069444444444446</v>
      </c>
    </row>
    <row r="2805" spans="1:24" x14ac:dyDescent="0.3">
      <c r="A2805" s="47" t="s">
        <v>15480</v>
      </c>
      <c r="B2805" s="68" t="s">
        <v>15492</v>
      </c>
      <c r="C2805" s="2" t="s">
        <v>1</v>
      </c>
      <c r="D2805" s="2">
        <v>49</v>
      </c>
      <c r="E2805" s="6">
        <v>25914</v>
      </c>
      <c r="F2805" s="7">
        <v>44126.664629629631</v>
      </c>
      <c r="G2805" s="69" t="s">
        <v>4</v>
      </c>
      <c r="H2805" s="68">
        <v>941</v>
      </c>
      <c r="I2805" s="93">
        <f t="shared" si="201"/>
        <v>9.5050505050505052</v>
      </c>
      <c r="J2805" s="93">
        <v>3.2210000000000001</v>
      </c>
      <c r="K2805" s="69">
        <v>99</v>
      </c>
      <c r="L2805" s="68">
        <v>269</v>
      </c>
      <c r="M2805" s="93">
        <f t="shared" si="202"/>
        <v>2.7171717171717171</v>
      </c>
      <c r="N2805" s="93">
        <v>1.66</v>
      </c>
      <c r="O2805" s="69">
        <v>99</v>
      </c>
      <c r="P2805" s="191">
        <f t="shared" si="203"/>
        <v>3.4981412639405205</v>
      </c>
      <c r="Q2805" s="77" t="s">
        <v>716</v>
      </c>
      <c r="U2805" s="234" t="s">
        <v>17370</v>
      </c>
      <c r="V2805" s="84">
        <v>0.50486111111111109</v>
      </c>
      <c r="W2805" s="85">
        <v>0.66666666666666663</v>
      </c>
      <c r="X2805" s="78">
        <f t="shared" si="204"/>
        <v>0.16180555555555554</v>
      </c>
    </row>
    <row r="2806" spans="1:24" x14ac:dyDescent="0.3">
      <c r="A2806" s="47" t="s">
        <v>5178</v>
      </c>
      <c r="B2806" s="68" t="s">
        <v>15494</v>
      </c>
      <c r="C2806" s="2" t="s">
        <v>1</v>
      </c>
      <c r="D2806" s="2">
        <v>37</v>
      </c>
      <c r="E2806" s="6">
        <v>30533</v>
      </c>
      <c r="F2806" s="7">
        <v>44127.392222222225</v>
      </c>
      <c r="G2806" s="69" t="s">
        <v>71</v>
      </c>
      <c r="H2806" s="68">
        <v>1469</v>
      </c>
      <c r="I2806" s="93">
        <f t="shared" si="201"/>
        <v>14.838383838383839</v>
      </c>
      <c r="J2806" s="93">
        <v>3.8849999999999998</v>
      </c>
      <c r="K2806" s="69">
        <v>99</v>
      </c>
      <c r="L2806" s="68">
        <v>464</v>
      </c>
      <c r="M2806" s="93">
        <f t="shared" si="202"/>
        <v>4.6868686868686869</v>
      </c>
      <c r="N2806" s="93">
        <v>2.0390000000000001</v>
      </c>
      <c r="O2806" s="69">
        <v>99</v>
      </c>
      <c r="P2806" s="191">
        <f t="shared" si="203"/>
        <v>3.165948275862069</v>
      </c>
      <c r="Q2806" s="77" t="s">
        <v>716</v>
      </c>
      <c r="U2806" s="227" t="s">
        <v>17370</v>
      </c>
      <c r="V2806" s="84">
        <v>0.3923611111111111</v>
      </c>
      <c r="W2806" s="85">
        <v>0.54861111111111105</v>
      </c>
      <c r="X2806" s="78">
        <f t="shared" si="204"/>
        <v>0.15624999999999994</v>
      </c>
    </row>
    <row r="2807" spans="1:24" x14ac:dyDescent="0.3">
      <c r="A2807" s="47" t="s">
        <v>3143</v>
      </c>
      <c r="B2807" s="68" t="s">
        <v>5913</v>
      </c>
      <c r="C2807" s="2" t="s">
        <v>1</v>
      </c>
      <c r="D2807" s="2">
        <v>50</v>
      </c>
      <c r="E2807" s="6">
        <v>25758</v>
      </c>
      <c r="F2807" s="7">
        <v>44127.57708333333</v>
      </c>
      <c r="G2807" s="69" t="s">
        <v>4</v>
      </c>
      <c r="H2807" s="68">
        <v>1948</v>
      </c>
      <c r="I2807" s="93">
        <f t="shared" si="201"/>
        <v>19.48</v>
      </c>
      <c r="J2807" s="93">
        <v>4.702</v>
      </c>
      <c r="K2807" s="69">
        <v>100</v>
      </c>
      <c r="L2807" s="68">
        <v>291</v>
      </c>
      <c r="M2807" s="93">
        <f t="shared" si="202"/>
        <v>2.91</v>
      </c>
      <c r="N2807" s="93">
        <v>1.9850000000000001</v>
      </c>
      <c r="O2807" s="69">
        <v>100</v>
      </c>
      <c r="P2807" s="191">
        <f t="shared" si="203"/>
        <v>6.6941580756013748</v>
      </c>
      <c r="Q2807" s="77" t="s">
        <v>716</v>
      </c>
      <c r="U2807" s="227" t="s">
        <v>17370</v>
      </c>
      <c r="V2807" s="84">
        <v>0.42777777777777781</v>
      </c>
      <c r="W2807" s="85">
        <v>0.58333333333333337</v>
      </c>
      <c r="X2807" s="78">
        <f t="shared" si="204"/>
        <v>0.15555555555555556</v>
      </c>
    </row>
    <row r="2808" spans="1:24" x14ac:dyDescent="0.3">
      <c r="A2808" s="47" t="s">
        <v>15481</v>
      </c>
      <c r="B2808" s="68" t="s">
        <v>1994</v>
      </c>
      <c r="C2808" s="2" t="s">
        <v>1</v>
      </c>
      <c r="D2808" s="2">
        <v>59</v>
      </c>
      <c r="E2808" s="6">
        <v>22450</v>
      </c>
      <c r="F2808" s="7">
        <v>44127.58693287037</v>
      </c>
      <c r="G2808" s="69" t="s">
        <v>4</v>
      </c>
      <c r="H2808" s="68">
        <v>1777</v>
      </c>
      <c r="I2808" s="93">
        <f t="shared" si="201"/>
        <v>17.949494949494948</v>
      </c>
      <c r="J2808" s="93">
        <v>4.282</v>
      </c>
      <c r="K2808" s="69">
        <v>99</v>
      </c>
      <c r="L2808" s="68">
        <v>392</v>
      </c>
      <c r="M2808" s="93">
        <f t="shared" si="202"/>
        <v>3.9595959595959598</v>
      </c>
      <c r="N2808" s="93">
        <v>2.0449999999999999</v>
      </c>
      <c r="O2808" s="69">
        <v>99</v>
      </c>
      <c r="P2808" s="191">
        <f t="shared" si="203"/>
        <v>4.533163265306122</v>
      </c>
      <c r="Q2808" s="77" t="s">
        <v>716</v>
      </c>
      <c r="U2808" s="227" t="s">
        <v>17370</v>
      </c>
      <c r="V2808" s="84">
        <v>0.44722222222222219</v>
      </c>
      <c r="W2808" s="85">
        <v>0.59722222222222221</v>
      </c>
      <c r="X2808" s="78">
        <f t="shared" si="204"/>
        <v>0.15000000000000002</v>
      </c>
    </row>
    <row r="2809" spans="1:24" x14ac:dyDescent="0.3">
      <c r="A2809" s="47" t="s">
        <v>15482</v>
      </c>
      <c r="B2809" s="68" t="s">
        <v>1928</v>
      </c>
      <c r="C2809" s="2" t="s">
        <v>1</v>
      </c>
      <c r="D2809" s="2">
        <v>49</v>
      </c>
      <c r="E2809" s="6">
        <v>25981</v>
      </c>
      <c r="F2809" s="7">
        <v>44127.596736111111</v>
      </c>
      <c r="G2809" s="69" t="s">
        <v>4</v>
      </c>
      <c r="H2809" s="68">
        <v>1386</v>
      </c>
      <c r="I2809" s="93">
        <f t="shared" si="201"/>
        <v>14</v>
      </c>
      <c r="J2809" s="93">
        <v>3.9820000000000002</v>
      </c>
      <c r="K2809" s="69">
        <v>99</v>
      </c>
      <c r="L2809" s="68">
        <v>426</v>
      </c>
      <c r="M2809" s="93">
        <f t="shared" si="202"/>
        <v>4.3030303030303028</v>
      </c>
      <c r="N2809" s="93">
        <v>2.306</v>
      </c>
      <c r="O2809" s="69">
        <v>99</v>
      </c>
      <c r="P2809" s="191">
        <f t="shared" si="203"/>
        <v>3.2535211267605635</v>
      </c>
      <c r="Q2809" s="77" t="s">
        <v>716</v>
      </c>
      <c r="U2809" s="227" t="s">
        <v>17370</v>
      </c>
      <c r="V2809" s="84">
        <v>0.45833333333333331</v>
      </c>
      <c r="W2809" s="85">
        <v>0.61111111111111105</v>
      </c>
      <c r="X2809" s="78">
        <f t="shared" si="204"/>
        <v>0.15277777777777773</v>
      </c>
    </row>
    <row r="2810" spans="1:24" x14ac:dyDescent="0.3">
      <c r="A2810" s="47" t="s">
        <v>15483</v>
      </c>
      <c r="B2810" s="68" t="s">
        <v>1892</v>
      </c>
      <c r="C2810" s="2" t="s">
        <v>1</v>
      </c>
      <c r="D2810" s="2">
        <v>59</v>
      </c>
      <c r="E2810" s="6">
        <v>22308</v>
      </c>
      <c r="F2810" s="7">
        <v>44127.628738425927</v>
      </c>
      <c r="G2810" s="69" t="s">
        <v>4</v>
      </c>
      <c r="H2810" s="68">
        <v>1594</v>
      </c>
      <c r="I2810" s="93">
        <f t="shared" si="201"/>
        <v>16.1010101010101</v>
      </c>
      <c r="J2810" s="93">
        <v>4.3689999999999998</v>
      </c>
      <c r="K2810" s="69">
        <v>99</v>
      </c>
      <c r="L2810" s="68">
        <v>375</v>
      </c>
      <c r="M2810" s="93">
        <f t="shared" si="202"/>
        <v>3.7878787878787881</v>
      </c>
      <c r="N2810" s="93">
        <v>2.0670000000000002</v>
      </c>
      <c r="O2810" s="69">
        <v>99</v>
      </c>
      <c r="P2810" s="191">
        <f t="shared" si="203"/>
        <v>4.2506666666666666</v>
      </c>
      <c r="Q2810" s="77" t="s">
        <v>716</v>
      </c>
      <c r="U2810" s="227" t="s">
        <v>17370</v>
      </c>
      <c r="V2810" s="84">
        <v>0.47361111111111115</v>
      </c>
      <c r="W2810" s="85">
        <v>0.63194444444444442</v>
      </c>
      <c r="X2810" s="78">
        <f t="shared" si="204"/>
        <v>0.15833333333333327</v>
      </c>
    </row>
    <row r="2811" spans="1:24" x14ac:dyDescent="0.3">
      <c r="A2811" s="47" t="s">
        <v>15485</v>
      </c>
      <c r="B2811" s="68" t="s">
        <v>8355</v>
      </c>
      <c r="C2811" s="2" t="s">
        <v>1</v>
      </c>
      <c r="D2811" s="2">
        <v>71</v>
      </c>
      <c r="E2811" s="6">
        <v>17893</v>
      </c>
      <c r="F2811" s="7">
        <v>44130.528807870367</v>
      </c>
      <c r="G2811" s="69" t="s">
        <v>4</v>
      </c>
      <c r="H2811" s="68">
        <v>2148</v>
      </c>
      <c r="I2811" s="93">
        <f t="shared" ref="I2811:I2874" si="205">H2811/K2811</f>
        <v>21.696969696969695</v>
      </c>
      <c r="J2811" s="93">
        <v>4.4779999999999998</v>
      </c>
      <c r="K2811" s="69">
        <v>99</v>
      </c>
      <c r="L2811" s="68">
        <v>704</v>
      </c>
      <c r="M2811" s="93">
        <f t="shared" ref="M2811:M2874" si="206">L2811/O2811</f>
        <v>7.1111111111111107</v>
      </c>
      <c r="N2811" s="93">
        <v>2.871</v>
      </c>
      <c r="O2811" s="69">
        <v>99</v>
      </c>
      <c r="P2811" s="191">
        <f t="shared" ref="P2811:P2874" si="207">I2811/M2811</f>
        <v>3.0511363636363638</v>
      </c>
      <c r="Q2811" s="77" t="s">
        <v>716</v>
      </c>
      <c r="U2811" s="227" t="s">
        <v>17370</v>
      </c>
      <c r="V2811" s="84">
        <v>0.38819444444444445</v>
      </c>
      <c r="W2811" s="85">
        <v>0.53125</v>
      </c>
      <c r="X2811" s="78">
        <f t="shared" ref="X2811:X2874" si="208">W2811-V2811</f>
        <v>0.14305555555555555</v>
      </c>
    </row>
    <row r="2812" spans="1:24" x14ac:dyDescent="0.3">
      <c r="A2812" s="47" t="s">
        <v>15486</v>
      </c>
      <c r="B2812" s="68" t="s">
        <v>4621</v>
      </c>
      <c r="C2812" s="2" t="s">
        <v>1</v>
      </c>
      <c r="D2812" s="2">
        <v>43</v>
      </c>
      <c r="E2812" s="6">
        <v>28268</v>
      </c>
      <c r="F2812" s="7">
        <v>44130.539131944446</v>
      </c>
      <c r="G2812" s="69" t="s">
        <v>4</v>
      </c>
      <c r="H2812" s="68">
        <v>1158</v>
      </c>
      <c r="I2812" s="93">
        <f t="shared" si="205"/>
        <v>11.58</v>
      </c>
      <c r="J2812" s="93">
        <v>3.774</v>
      </c>
      <c r="K2812" s="69">
        <v>100</v>
      </c>
      <c r="L2812" s="68">
        <v>329</v>
      </c>
      <c r="M2812" s="93">
        <f t="shared" si="206"/>
        <v>3.29</v>
      </c>
      <c r="N2812" s="93">
        <v>1.7829999999999999</v>
      </c>
      <c r="O2812" s="69">
        <v>100</v>
      </c>
      <c r="P2812" s="191">
        <f t="shared" si="207"/>
        <v>3.5197568389057752</v>
      </c>
      <c r="Q2812" s="77" t="s">
        <v>716</v>
      </c>
      <c r="U2812" s="227" t="s">
        <v>17370</v>
      </c>
      <c r="V2812" s="84">
        <v>0.40069444444444446</v>
      </c>
      <c r="W2812" s="85">
        <v>0.54166666666666663</v>
      </c>
      <c r="X2812" s="78">
        <f t="shared" si="208"/>
        <v>0.14097222222222217</v>
      </c>
    </row>
    <row r="2813" spans="1:24" x14ac:dyDescent="0.3">
      <c r="A2813" s="47" t="s">
        <v>3203</v>
      </c>
      <c r="B2813" s="68" t="s">
        <v>632</v>
      </c>
      <c r="C2813" s="2" t="s">
        <v>1</v>
      </c>
      <c r="D2813" s="2">
        <v>41</v>
      </c>
      <c r="E2813" s="6">
        <v>29083</v>
      </c>
      <c r="F2813" s="7">
        <v>44130.549479166664</v>
      </c>
      <c r="G2813" s="69" t="s">
        <v>4</v>
      </c>
      <c r="H2813" s="68">
        <v>1249</v>
      </c>
      <c r="I2813" s="93">
        <f t="shared" si="205"/>
        <v>12.49</v>
      </c>
      <c r="J2813" s="93">
        <v>3.694</v>
      </c>
      <c r="K2813" s="69">
        <v>100</v>
      </c>
      <c r="L2813" s="68">
        <v>353</v>
      </c>
      <c r="M2813" s="93">
        <f t="shared" si="206"/>
        <v>3.53</v>
      </c>
      <c r="N2813" s="93">
        <v>1.66</v>
      </c>
      <c r="O2813" s="69">
        <v>100</v>
      </c>
      <c r="P2813" s="191">
        <f t="shared" si="207"/>
        <v>3.5382436260623233</v>
      </c>
      <c r="Q2813" s="77" t="s">
        <v>716</v>
      </c>
      <c r="U2813" s="227" t="s">
        <v>17370</v>
      </c>
      <c r="V2813" s="84">
        <v>0.40763888888888888</v>
      </c>
      <c r="W2813" s="85">
        <v>0.55208333333333337</v>
      </c>
      <c r="X2813" s="78">
        <f t="shared" si="208"/>
        <v>0.14444444444444449</v>
      </c>
    </row>
    <row r="2814" spans="1:24" x14ac:dyDescent="0.3">
      <c r="A2814" s="47" t="s">
        <v>5207</v>
      </c>
      <c r="B2814" s="68" t="s">
        <v>409</v>
      </c>
      <c r="C2814" s="2" t="s">
        <v>1</v>
      </c>
      <c r="D2814" s="2">
        <v>74</v>
      </c>
      <c r="E2814" s="6">
        <v>16871</v>
      </c>
      <c r="F2814" s="7">
        <v>44130.573148148149</v>
      </c>
      <c r="G2814" s="69" t="s">
        <v>4</v>
      </c>
      <c r="H2814" s="68">
        <v>2368</v>
      </c>
      <c r="I2814" s="93">
        <f t="shared" si="205"/>
        <v>23.91919191919192</v>
      </c>
      <c r="J2814" s="93">
        <v>5.89</v>
      </c>
      <c r="K2814" s="69">
        <v>99</v>
      </c>
      <c r="L2814" s="68">
        <v>625</v>
      </c>
      <c r="M2814" s="93">
        <f t="shared" si="206"/>
        <v>6.3131313131313131</v>
      </c>
      <c r="N2814" s="93">
        <v>2.66</v>
      </c>
      <c r="O2814" s="69">
        <v>99</v>
      </c>
      <c r="P2814" s="191">
        <f t="shared" si="207"/>
        <v>3.7888000000000002</v>
      </c>
      <c r="Q2814" s="77" t="s">
        <v>716</v>
      </c>
      <c r="U2814" s="227" t="s">
        <v>17370</v>
      </c>
      <c r="V2814" s="84">
        <v>0.43124999999999997</v>
      </c>
      <c r="W2814" s="85">
        <v>0.57638888888888895</v>
      </c>
      <c r="X2814" s="78">
        <f t="shared" si="208"/>
        <v>0.14513888888888898</v>
      </c>
    </row>
    <row r="2815" spans="1:24" x14ac:dyDescent="0.3">
      <c r="A2815" s="47" t="s">
        <v>4417</v>
      </c>
      <c r="B2815" s="68" t="s">
        <v>1571</v>
      </c>
      <c r="C2815" s="2" t="s">
        <v>1</v>
      </c>
      <c r="D2815" s="2">
        <v>50</v>
      </c>
      <c r="E2815" s="6">
        <v>25600</v>
      </c>
      <c r="F2815" s="7">
        <v>44130.597256944442</v>
      </c>
      <c r="G2815" s="69" t="s">
        <v>4</v>
      </c>
      <c r="H2815" s="68">
        <v>1555</v>
      </c>
      <c r="I2815" s="93">
        <f t="shared" si="205"/>
        <v>15.707070707070708</v>
      </c>
      <c r="J2815" s="93">
        <v>3.9</v>
      </c>
      <c r="K2815" s="69">
        <v>99</v>
      </c>
      <c r="L2815" s="68">
        <v>289</v>
      </c>
      <c r="M2815" s="93">
        <f t="shared" si="206"/>
        <v>2.9191919191919191</v>
      </c>
      <c r="N2815" s="93">
        <v>1.9359999999999999</v>
      </c>
      <c r="O2815" s="69">
        <v>99</v>
      </c>
      <c r="P2815" s="191">
        <f t="shared" si="207"/>
        <v>5.3806228373702423</v>
      </c>
      <c r="Q2815" s="77" t="s">
        <v>716</v>
      </c>
      <c r="U2815" s="227" t="s">
        <v>17370</v>
      </c>
      <c r="V2815" s="84">
        <v>0.4458333333333333</v>
      </c>
      <c r="W2815" s="85">
        <v>0.60069444444444442</v>
      </c>
      <c r="X2815" s="78">
        <f t="shared" si="208"/>
        <v>0.15486111111111112</v>
      </c>
    </row>
    <row r="2816" spans="1:24" x14ac:dyDescent="0.3">
      <c r="A2816" s="47" t="s">
        <v>15487</v>
      </c>
      <c r="B2816" s="68" t="s">
        <v>227</v>
      </c>
      <c r="C2816" s="2" t="s">
        <v>1</v>
      </c>
      <c r="D2816" s="2">
        <v>42</v>
      </c>
      <c r="E2816" s="6">
        <v>28533</v>
      </c>
      <c r="F2816" s="7">
        <v>44130.625150462962</v>
      </c>
      <c r="G2816" s="69" t="s">
        <v>4</v>
      </c>
      <c r="H2816" s="68">
        <v>1196</v>
      </c>
      <c r="I2816" s="93">
        <f t="shared" si="205"/>
        <v>12.080808080808081</v>
      </c>
      <c r="J2816" s="93">
        <v>3.7440000000000002</v>
      </c>
      <c r="K2816" s="69">
        <v>99</v>
      </c>
      <c r="L2816" s="68">
        <v>395</v>
      </c>
      <c r="M2816" s="93">
        <f t="shared" si="206"/>
        <v>3.9898989898989901</v>
      </c>
      <c r="N2816" s="93">
        <v>1.982</v>
      </c>
      <c r="O2816" s="69">
        <v>99</v>
      </c>
      <c r="P2816" s="191">
        <f t="shared" si="207"/>
        <v>3.0278481012658229</v>
      </c>
      <c r="Q2816" s="77" t="s">
        <v>716</v>
      </c>
      <c r="U2816" s="227" t="s">
        <v>17370</v>
      </c>
      <c r="V2816" s="84">
        <v>0.46736111111111112</v>
      </c>
      <c r="W2816" s="85">
        <v>0.62847222222222221</v>
      </c>
      <c r="X2816" s="78">
        <f t="shared" si="208"/>
        <v>0.16111111111111109</v>
      </c>
    </row>
    <row r="2817" spans="1:24" x14ac:dyDescent="0.3">
      <c r="A2817" s="47" t="s">
        <v>15489</v>
      </c>
      <c r="B2817" s="68" t="s">
        <v>572</v>
      </c>
      <c r="C2817" s="2" t="s">
        <v>1</v>
      </c>
      <c r="D2817" s="2">
        <v>48</v>
      </c>
      <c r="E2817" s="6">
        <v>26289</v>
      </c>
      <c r="F2817" s="7">
        <v>44131.550567129627</v>
      </c>
      <c r="G2817" s="69" t="s">
        <v>4</v>
      </c>
      <c r="H2817" s="68">
        <v>1541</v>
      </c>
      <c r="I2817" s="93">
        <f t="shared" si="205"/>
        <v>15.41</v>
      </c>
      <c r="J2817" s="93">
        <v>4.2690000000000001</v>
      </c>
      <c r="K2817" s="69">
        <v>100</v>
      </c>
      <c r="L2817" s="68">
        <v>351</v>
      </c>
      <c r="M2817" s="93">
        <f t="shared" si="206"/>
        <v>3.51</v>
      </c>
      <c r="N2817" s="93">
        <v>1.806</v>
      </c>
      <c r="O2817" s="69">
        <v>100</v>
      </c>
      <c r="P2817" s="191">
        <f t="shared" si="207"/>
        <v>4.3903133903133904</v>
      </c>
      <c r="Q2817" s="77" t="s">
        <v>716</v>
      </c>
      <c r="U2817" s="227" t="s">
        <v>17370</v>
      </c>
      <c r="V2817" s="84">
        <v>0.41250000000000003</v>
      </c>
      <c r="W2817" s="85">
        <v>0.55138888888888882</v>
      </c>
      <c r="X2817" s="78">
        <f t="shared" si="208"/>
        <v>0.13888888888888878</v>
      </c>
    </row>
    <row r="2818" spans="1:24" x14ac:dyDescent="0.3">
      <c r="A2818" s="47" t="s">
        <v>17371</v>
      </c>
      <c r="B2818" s="68" t="s">
        <v>4659</v>
      </c>
      <c r="C2818" s="2" t="s">
        <v>1</v>
      </c>
      <c r="D2818" s="2">
        <v>45</v>
      </c>
      <c r="E2818" s="6">
        <v>27377</v>
      </c>
      <c r="F2818" s="7">
        <v>44131.560763888891</v>
      </c>
      <c r="G2818" s="69" t="s">
        <v>4</v>
      </c>
      <c r="H2818" s="68">
        <v>1785</v>
      </c>
      <c r="I2818" s="93">
        <f t="shared" si="205"/>
        <v>18.030303030303031</v>
      </c>
      <c r="J2818" s="93">
        <v>5.1479999999999997</v>
      </c>
      <c r="K2818" s="69">
        <v>99</v>
      </c>
      <c r="L2818" s="68">
        <v>411</v>
      </c>
      <c r="M2818" s="93">
        <f t="shared" si="206"/>
        <v>4.1515151515151514</v>
      </c>
      <c r="N2818" s="93">
        <v>2.145</v>
      </c>
      <c r="O2818" s="69">
        <v>99</v>
      </c>
      <c r="P2818" s="191">
        <f t="shared" si="207"/>
        <v>4.3430656934306571</v>
      </c>
      <c r="Q2818" s="77" t="s">
        <v>716</v>
      </c>
      <c r="U2818" s="227" t="s">
        <v>17370</v>
      </c>
      <c r="V2818" s="84">
        <v>0.42708333333333331</v>
      </c>
      <c r="W2818" s="85">
        <v>0.56041666666666667</v>
      </c>
      <c r="X2818" s="78">
        <f t="shared" si="208"/>
        <v>0.13333333333333336</v>
      </c>
    </row>
    <row r="2819" spans="1:24" x14ac:dyDescent="0.3">
      <c r="A2819" s="47" t="s">
        <v>3025</v>
      </c>
      <c r="B2819" s="68" t="s">
        <v>484</v>
      </c>
      <c r="C2819" s="2" t="s">
        <v>1</v>
      </c>
      <c r="D2819" s="2">
        <v>55</v>
      </c>
      <c r="E2819" s="6">
        <v>23938</v>
      </c>
      <c r="F2819" s="7">
        <v>44131.588182870371</v>
      </c>
      <c r="G2819" s="69" t="s">
        <v>4</v>
      </c>
      <c r="H2819" s="68">
        <v>1699</v>
      </c>
      <c r="I2819" s="93">
        <f t="shared" si="205"/>
        <v>17.161616161616163</v>
      </c>
      <c r="J2819" s="93">
        <v>4.3789999999999996</v>
      </c>
      <c r="K2819" s="69">
        <v>99</v>
      </c>
      <c r="L2819" s="68">
        <v>427</v>
      </c>
      <c r="M2819" s="93">
        <f t="shared" si="206"/>
        <v>4.3131313131313131</v>
      </c>
      <c r="N2819" s="93">
        <v>2.2120000000000002</v>
      </c>
      <c r="O2819" s="69">
        <v>99</v>
      </c>
      <c r="P2819" s="191">
        <f t="shared" si="207"/>
        <v>3.9789227166276349</v>
      </c>
      <c r="Q2819" s="77" t="s">
        <v>716</v>
      </c>
      <c r="U2819" s="227" t="s">
        <v>17370</v>
      </c>
      <c r="V2819" s="84">
        <v>0.44930555555555557</v>
      </c>
      <c r="W2819" s="85">
        <v>0.59722222222222221</v>
      </c>
      <c r="X2819" s="78">
        <f t="shared" si="208"/>
        <v>0.14791666666666664</v>
      </c>
    </row>
    <row r="2820" spans="1:24" x14ac:dyDescent="0.3">
      <c r="A2820" s="47" t="s">
        <v>15490</v>
      </c>
      <c r="B2820" s="68" t="s">
        <v>5394</v>
      </c>
      <c r="C2820" s="2" t="s">
        <v>1</v>
      </c>
      <c r="D2820" s="2">
        <v>59</v>
      </c>
      <c r="E2820" s="6">
        <v>22553</v>
      </c>
      <c r="F2820" s="7">
        <v>44131.629618055558</v>
      </c>
      <c r="G2820" s="69" t="s">
        <v>4</v>
      </c>
      <c r="H2820" s="68">
        <v>1550</v>
      </c>
      <c r="I2820" s="93">
        <f t="shared" si="205"/>
        <v>15.656565656565656</v>
      </c>
      <c r="J2820" s="93">
        <v>3.6539999999999999</v>
      </c>
      <c r="K2820" s="69">
        <v>99</v>
      </c>
      <c r="L2820" s="68">
        <v>365</v>
      </c>
      <c r="M2820" s="93">
        <f t="shared" si="206"/>
        <v>3.6868686868686869</v>
      </c>
      <c r="N2820" s="93">
        <v>1.988</v>
      </c>
      <c r="O2820" s="69">
        <v>99</v>
      </c>
      <c r="P2820" s="191">
        <f t="shared" si="207"/>
        <v>4.2465753424657535</v>
      </c>
      <c r="Q2820" s="77" t="s">
        <v>716</v>
      </c>
      <c r="U2820" s="227" t="s">
        <v>17370</v>
      </c>
      <c r="V2820" s="84">
        <v>0.47916666666666669</v>
      </c>
      <c r="W2820" s="85">
        <v>0.63194444444444442</v>
      </c>
      <c r="X2820" s="78">
        <f t="shared" si="208"/>
        <v>0.15277777777777773</v>
      </c>
    </row>
    <row r="2821" spans="1:24" x14ac:dyDescent="0.3">
      <c r="A2821" s="47" t="s">
        <v>15491</v>
      </c>
      <c r="B2821" s="68" t="s">
        <v>15516</v>
      </c>
      <c r="C2821" s="2" t="s">
        <v>1</v>
      </c>
      <c r="D2821" s="2">
        <v>41</v>
      </c>
      <c r="E2821" s="6">
        <v>28960</v>
      </c>
      <c r="F2821" s="7">
        <v>44131.639490740738</v>
      </c>
      <c r="G2821" s="69" t="s">
        <v>4</v>
      </c>
      <c r="H2821" s="68">
        <v>1090</v>
      </c>
      <c r="I2821" s="93">
        <f t="shared" si="205"/>
        <v>11.01010101010101</v>
      </c>
      <c r="J2821" s="93">
        <v>3.8479999999999999</v>
      </c>
      <c r="K2821" s="69">
        <v>99</v>
      </c>
      <c r="L2821" s="68">
        <v>467</v>
      </c>
      <c r="M2821" s="93">
        <f t="shared" si="206"/>
        <v>4.7171717171717171</v>
      </c>
      <c r="N2821" s="93">
        <v>2.4620000000000002</v>
      </c>
      <c r="O2821" s="69">
        <v>99</v>
      </c>
      <c r="P2821" s="191">
        <f t="shared" si="207"/>
        <v>2.3340471092077091</v>
      </c>
      <c r="Q2821" s="77" t="s">
        <v>716</v>
      </c>
      <c r="U2821" s="227" t="s">
        <v>17370</v>
      </c>
      <c r="V2821" s="84">
        <v>0.50972222222222219</v>
      </c>
      <c r="W2821" s="85">
        <v>0.64583333333333337</v>
      </c>
      <c r="X2821" s="78">
        <f t="shared" si="208"/>
        <v>0.13611111111111118</v>
      </c>
    </row>
    <row r="2822" spans="1:24" x14ac:dyDescent="0.3">
      <c r="A2822" s="47" t="s">
        <v>15493</v>
      </c>
      <c r="B2822" s="68" t="s">
        <v>10656</v>
      </c>
      <c r="C2822" s="2" t="s">
        <v>1</v>
      </c>
      <c r="D2822" s="2">
        <v>70</v>
      </c>
      <c r="E2822" s="6">
        <v>18301</v>
      </c>
      <c r="F2822" s="7">
        <v>44132.564618055556</v>
      </c>
      <c r="G2822" s="69" t="s">
        <v>4</v>
      </c>
      <c r="H2822" s="68">
        <v>1386</v>
      </c>
      <c r="I2822" s="93">
        <f t="shared" si="205"/>
        <v>13.86</v>
      </c>
      <c r="J2822" s="93">
        <v>3.944</v>
      </c>
      <c r="K2822" s="69">
        <v>100</v>
      </c>
      <c r="L2822" s="68">
        <v>553</v>
      </c>
      <c r="M2822" s="93">
        <f t="shared" si="206"/>
        <v>5.53</v>
      </c>
      <c r="N2822" s="93">
        <v>2.48</v>
      </c>
      <c r="O2822" s="69">
        <v>100</v>
      </c>
      <c r="P2822" s="191">
        <f t="shared" si="207"/>
        <v>2.5063291139240502</v>
      </c>
      <c r="Q2822" s="77" t="s">
        <v>716</v>
      </c>
      <c r="U2822" s="227" t="s">
        <v>17370</v>
      </c>
      <c r="V2822" s="84">
        <v>0.41666666666666669</v>
      </c>
      <c r="W2822" s="85">
        <v>0.56597222222222221</v>
      </c>
      <c r="X2822" s="78">
        <f t="shared" si="208"/>
        <v>0.14930555555555552</v>
      </c>
    </row>
    <row r="2823" spans="1:24" x14ac:dyDescent="0.3">
      <c r="A2823" s="47" t="s">
        <v>3396</v>
      </c>
      <c r="B2823" s="68" t="s">
        <v>139</v>
      </c>
      <c r="C2823" s="2" t="s">
        <v>1</v>
      </c>
      <c r="D2823" s="2">
        <v>57</v>
      </c>
      <c r="E2823" s="6">
        <v>22967</v>
      </c>
      <c r="F2823" s="7">
        <v>44132.595393518517</v>
      </c>
      <c r="G2823" s="69" t="s">
        <v>4</v>
      </c>
      <c r="H2823" s="68">
        <v>1702</v>
      </c>
      <c r="I2823" s="93">
        <f t="shared" si="205"/>
        <v>17.19191919191919</v>
      </c>
      <c r="J2823" s="93">
        <v>4.4489999999999998</v>
      </c>
      <c r="K2823" s="69">
        <v>99</v>
      </c>
      <c r="L2823" s="68">
        <v>280</v>
      </c>
      <c r="M2823" s="93">
        <f t="shared" si="206"/>
        <v>2.8282828282828283</v>
      </c>
      <c r="N2823" s="93">
        <v>1.8680000000000001</v>
      </c>
      <c r="O2823" s="69">
        <v>99</v>
      </c>
      <c r="P2823" s="191">
        <f t="shared" si="207"/>
        <v>6.0785714285714283</v>
      </c>
      <c r="Q2823" s="77" t="s">
        <v>716</v>
      </c>
      <c r="U2823" s="227" t="s">
        <v>17370</v>
      </c>
      <c r="V2823" s="84">
        <v>0.41944444444444445</v>
      </c>
      <c r="W2823" s="85">
        <v>0.59722222222222221</v>
      </c>
      <c r="X2823" s="78">
        <f t="shared" si="208"/>
        <v>0.17777777777777776</v>
      </c>
    </row>
    <row r="2824" spans="1:24" x14ac:dyDescent="0.3">
      <c r="A2824" s="47" t="s">
        <v>15495</v>
      </c>
      <c r="B2824" s="68" t="s">
        <v>4925</v>
      </c>
      <c r="C2824" s="2" t="s">
        <v>1</v>
      </c>
      <c r="D2824" s="2">
        <v>61</v>
      </c>
      <c r="E2824" s="6">
        <v>21726</v>
      </c>
      <c r="F2824" s="7">
        <v>44132.631527777776</v>
      </c>
      <c r="G2824" s="69" t="s">
        <v>4</v>
      </c>
      <c r="H2824" s="68">
        <v>2232</v>
      </c>
      <c r="I2824" s="93">
        <f t="shared" si="205"/>
        <v>22.545454545454547</v>
      </c>
      <c r="J2824" s="93">
        <v>5.72</v>
      </c>
      <c r="K2824" s="69">
        <v>99</v>
      </c>
      <c r="L2824" s="68">
        <v>550</v>
      </c>
      <c r="M2824" s="93">
        <f t="shared" si="206"/>
        <v>5.5555555555555554</v>
      </c>
      <c r="N2824" s="93">
        <v>2.7229999999999999</v>
      </c>
      <c r="O2824" s="69">
        <v>99</v>
      </c>
      <c r="P2824" s="191">
        <f t="shared" si="207"/>
        <v>4.0581818181818186</v>
      </c>
      <c r="Q2824" s="77" t="s">
        <v>716</v>
      </c>
      <c r="U2824" s="227" t="s">
        <v>17370</v>
      </c>
      <c r="V2824" s="84">
        <v>0.48055555555555557</v>
      </c>
      <c r="W2824" s="85">
        <v>0.63194444444444442</v>
      </c>
      <c r="X2824" s="78">
        <f t="shared" si="208"/>
        <v>0.15138888888888885</v>
      </c>
    </row>
    <row r="2825" spans="1:24" x14ac:dyDescent="0.3">
      <c r="A2825" s="47" t="s">
        <v>15496</v>
      </c>
      <c r="B2825" s="68" t="s">
        <v>5227</v>
      </c>
      <c r="C2825" s="2" t="s">
        <v>1</v>
      </c>
      <c r="D2825" s="2">
        <v>55</v>
      </c>
      <c r="E2825" s="6">
        <v>24006</v>
      </c>
      <c r="F2825" s="7">
        <v>44133.53052083333</v>
      </c>
      <c r="G2825" s="69" t="s">
        <v>4</v>
      </c>
      <c r="H2825" s="68">
        <v>1813</v>
      </c>
      <c r="I2825" s="93">
        <f t="shared" si="205"/>
        <v>18.13</v>
      </c>
      <c r="J2825" s="93">
        <v>4.4560000000000004</v>
      </c>
      <c r="K2825" s="69">
        <v>100</v>
      </c>
      <c r="L2825" s="68">
        <v>567</v>
      </c>
      <c r="M2825" s="93">
        <f t="shared" si="206"/>
        <v>5.67</v>
      </c>
      <c r="N2825" s="93">
        <v>2.0499999999999998</v>
      </c>
      <c r="O2825" s="69">
        <v>100</v>
      </c>
      <c r="P2825" s="191">
        <f t="shared" si="207"/>
        <v>3.1975308641975309</v>
      </c>
      <c r="Q2825" s="77" t="s">
        <v>716</v>
      </c>
      <c r="U2825" s="227" t="s">
        <v>17370</v>
      </c>
      <c r="V2825" s="84">
        <v>0.39652777777777781</v>
      </c>
      <c r="W2825" s="85">
        <v>0.53472222222222221</v>
      </c>
      <c r="X2825" s="78">
        <f t="shared" si="208"/>
        <v>0.1381944444444444</v>
      </c>
    </row>
    <row r="2826" spans="1:24" x14ac:dyDescent="0.3">
      <c r="A2826" s="47" t="s">
        <v>11188</v>
      </c>
      <c r="B2826" s="68" t="s">
        <v>1147</v>
      </c>
      <c r="C2826" s="2" t="s">
        <v>1</v>
      </c>
      <c r="D2826" s="2">
        <v>63</v>
      </c>
      <c r="E2826" s="6">
        <v>20879</v>
      </c>
      <c r="F2826" s="7">
        <v>44133.565347222226</v>
      </c>
      <c r="G2826" s="69" t="s">
        <v>4</v>
      </c>
      <c r="H2826" s="68">
        <v>2010</v>
      </c>
      <c r="I2826" s="93">
        <f t="shared" si="205"/>
        <v>20.303030303030305</v>
      </c>
      <c r="J2826" s="93">
        <v>4.8049999999999997</v>
      </c>
      <c r="K2826" s="69">
        <v>99</v>
      </c>
      <c r="L2826" s="68">
        <v>466</v>
      </c>
      <c r="M2826" s="93">
        <f t="shared" si="206"/>
        <v>4.7070707070707067</v>
      </c>
      <c r="N2826" s="93">
        <v>2.2599999999999998</v>
      </c>
      <c r="O2826" s="69">
        <v>99</v>
      </c>
      <c r="P2826" s="191">
        <f t="shared" si="207"/>
        <v>4.3133047210300433</v>
      </c>
      <c r="Q2826" s="77" t="s">
        <v>716</v>
      </c>
      <c r="U2826" s="227" t="s">
        <v>17370</v>
      </c>
      <c r="V2826" s="84">
        <v>0.41597222222222219</v>
      </c>
      <c r="W2826" s="85">
        <v>0.56944444444444442</v>
      </c>
      <c r="X2826" s="78">
        <f t="shared" si="208"/>
        <v>0.15347222222222223</v>
      </c>
    </row>
    <row r="2827" spans="1:24" x14ac:dyDescent="0.3">
      <c r="A2827" s="47" t="s">
        <v>3517</v>
      </c>
      <c r="B2827" s="68" t="s">
        <v>15540</v>
      </c>
      <c r="C2827" s="2" t="s">
        <v>6</v>
      </c>
      <c r="D2827" s="2">
        <v>57</v>
      </c>
      <c r="E2827" s="6">
        <v>23146</v>
      </c>
      <c r="F2827" s="7">
        <v>44133.651921296296</v>
      </c>
      <c r="G2827" s="69" t="s">
        <v>4</v>
      </c>
      <c r="H2827" s="68">
        <v>1716</v>
      </c>
      <c r="I2827" s="93">
        <f t="shared" si="205"/>
        <v>17.333333333333332</v>
      </c>
      <c r="J2827" s="93">
        <v>4.2949999999999999</v>
      </c>
      <c r="K2827" s="69">
        <v>99</v>
      </c>
      <c r="L2827" s="68">
        <v>607</v>
      </c>
      <c r="M2827" s="93">
        <f t="shared" si="206"/>
        <v>6.1313131313131315</v>
      </c>
      <c r="N2827" s="93">
        <v>2.2069999999999999</v>
      </c>
      <c r="O2827" s="69">
        <v>99</v>
      </c>
      <c r="P2827" s="191">
        <f t="shared" si="207"/>
        <v>2.8270181219110375</v>
      </c>
      <c r="Q2827" s="77" t="s">
        <v>716</v>
      </c>
      <c r="U2827" s="227" t="s">
        <v>17370</v>
      </c>
      <c r="V2827" s="84">
        <v>0.5</v>
      </c>
      <c r="W2827" s="85">
        <v>0.65277777777777779</v>
      </c>
      <c r="X2827" s="78">
        <f t="shared" si="208"/>
        <v>0.15277777777777779</v>
      </c>
    </row>
    <row r="2828" spans="1:24" x14ac:dyDescent="0.3">
      <c r="A2828" s="47" t="s">
        <v>3442</v>
      </c>
      <c r="B2828" s="68" t="s">
        <v>721</v>
      </c>
      <c r="C2828" s="2" t="s">
        <v>1</v>
      </c>
      <c r="D2828" s="2">
        <v>42</v>
      </c>
      <c r="E2828" s="6">
        <v>28519</v>
      </c>
      <c r="F2828" s="7">
        <v>44133.661273148151</v>
      </c>
      <c r="G2828" s="69" t="s">
        <v>4</v>
      </c>
      <c r="H2828" s="68">
        <v>1710</v>
      </c>
      <c r="I2828" s="93">
        <f t="shared" si="205"/>
        <v>17.100000000000001</v>
      </c>
      <c r="J2828" s="93">
        <v>4.6609999999999996</v>
      </c>
      <c r="K2828" s="69">
        <v>100</v>
      </c>
      <c r="L2828" s="68">
        <v>456</v>
      </c>
      <c r="M2828" s="93">
        <f t="shared" si="206"/>
        <v>4.5599999999999996</v>
      </c>
      <c r="N2828" s="93">
        <v>2.2490000000000001</v>
      </c>
      <c r="O2828" s="69">
        <v>100</v>
      </c>
      <c r="P2828" s="191">
        <f t="shared" si="207"/>
        <v>3.7500000000000004</v>
      </c>
      <c r="Q2828" s="77" t="s">
        <v>716</v>
      </c>
      <c r="U2828" s="227" t="s">
        <v>17370</v>
      </c>
      <c r="V2828" s="84">
        <v>0.49444444444444446</v>
      </c>
      <c r="W2828" s="85">
        <v>0.66666666666666663</v>
      </c>
      <c r="X2828" s="78">
        <f t="shared" si="208"/>
        <v>0.17222222222222217</v>
      </c>
    </row>
    <row r="2829" spans="1:24" x14ac:dyDescent="0.3">
      <c r="A2829" s="47" t="s">
        <v>3399</v>
      </c>
      <c r="B2829" s="68" t="s">
        <v>5751</v>
      </c>
      <c r="C2829" s="2" t="s">
        <v>1</v>
      </c>
      <c r="D2829" s="2">
        <v>51</v>
      </c>
      <c r="E2829" s="6">
        <v>25473</v>
      </c>
      <c r="F2829" s="7">
        <v>44134.522453703707</v>
      </c>
      <c r="G2829" s="69" t="s">
        <v>4</v>
      </c>
      <c r="H2829" s="68">
        <v>1934</v>
      </c>
      <c r="I2829" s="93">
        <f t="shared" si="205"/>
        <v>19.535353535353536</v>
      </c>
      <c r="J2829" s="93">
        <v>4.367</v>
      </c>
      <c r="K2829" s="69">
        <v>99</v>
      </c>
      <c r="L2829" s="68">
        <v>401</v>
      </c>
      <c r="M2829" s="93">
        <f t="shared" si="206"/>
        <v>4.0505050505050502</v>
      </c>
      <c r="N2829" s="93">
        <v>2.052</v>
      </c>
      <c r="O2829" s="69">
        <v>99</v>
      </c>
      <c r="P2829" s="191">
        <f t="shared" si="207"/>
        <v>4.8229426433915217</v>
      </c>
      <c r="Q2829" s="77" t="s">
        <v>716</v>
      </c>
      <c r="U2829" s="227" t="s">
        <v>17370</v>
      </c>
      <c r="V2829" s="84">
        <v>0.37152777777777773</v>
      </c>
      <c r="W2829" s="85">
        <v>0.52083333333333337</v>
      </c>
      <c r="X2829" s="78">
        <f t="shared" si="208"/>
        <v>0.14930555555555564</v>
      </c>
    </row>
    <row r="2830" spans="1:24" x14ac:dyDescent="0.3">
      <c r="A2830" s="47" t="s">
        <v>15497</v>
      </c>
      <c r="B2830" s="68" t="s">
        <v>15544</v>
      </c>
      <c r="C2830" s="2" t="s">
        <v>1</v>
      </c>
      <c r="D2830" s="2">
        <v>42</v>
      </c>
      <c r="E2830" s="6">
        <v>28572</v>
      </c>
      <c r="F2830" s="7">
        <v>44134.545081018521</v>
      </c>
      <c r="G2830" s="69" t="s">
        <v>4</v>
      </c>
      <c r="H2830" s="68">
        <v>1509</v>
      </c>
      <c r="I2830" s="93">
        <f t="shared" si="205"/>
        <v>15.242424242424242</v>
      </c>
      <c r="J2830" s="93">
        <v>3.5430000000000001</v>
      </c>
      <c r="K2830" s="69">
        <v>99</v>
      </c>
      <c r="L2830" s="68">
        <v>569</v>
      </c>
      <c r="M2830" s="93">
        <f t="shared" si="206"/>
        <v>5.7474747474747474</v>
      </c>
      <c r="N2830" s="93">
        <v>2.5489999999999999</v>
      </c>
      <c r="O2830" s="69">
        <v>99</v>
      </c>
      <c r="P2830" s="191">
        <f t="shared" si="207"/>
        <v>2.6520210896309315</v>
      </c>
      <c r="Q2830" s="77" t="s">
        <v>716</v>
      </c>
      <c r="U2830" s="227" t="s">
        <v>17370</v>
      </c>
      <c r="V2830" s="84">
        <v>0.41736111111111113</v>
      </c>
      <c r="W2830" s="85">
        <v>0.54861111111111105</v>
      </c>
      <c r="X2830" s="78">
        <f t="shared" si="208"/>
        <v>0.13124999999999992</v>
      </c>
    </row>
    <row r="2831" spans="1:24" x14ac:dyDescent="0.3">
      <c r="A2831" s="47" t="s">
        <v>15499</v>
      </c>
      <c r="B2831" s="68" t="s">
        <v>1069</v>
      </c>
      <c r="C2831" s="2" t="s">
        <v>1</v>
      </c>
      <c r="D2831" s="2">
        <v>63</v>
      </c>
      <c r="E2831" s="6">
        <v>21101</v>
      </c>
      <c r="F2831" s="7">
        <v>44134.559282407405</v>
      </c>
      <c r="G2831" s="69" t="s">
        <v>4</v>
      </c>
      <c r="H2831" s="68">
        <v>2517</v>
      </c>
      <c r="I2831" s="93">
        <f t="shared" si="205"/>
        <v>25.424242424242426</v>
      </c>
      <c r="J2831" s="93">
        <v>5.2969999999999997</v>
      </c>
      <c r="K2831" s="69">
        <v>99</v>
      </c>
      <c r="L2831" s="68">
        <v>375</v>
      </c>
      <c r="M2831" s="93">
        <f t="shared" si="206"/>
        <v>3.7878787878787881</v>
      </c>
      <c r="N2831" s="93">
        <v>1.853</v>
      </c>
      <c r="O2831" s="69">
        <v>99</v>
      </c>
      <c r="P2831" s="191">
        <f t="shared" si="207"/>
        <v>6.7119999999999997</v>
      </c>
      <c r="Q2831" s="77" t="s">
        <v>716</v>
      </c>
      <c r="U2831" s="227" t="s">
        <v>17370</v>
      </c>
      <c r="V2831" s="84">
        <v>0.42638888888888887</v>
      </c>
      <c r="W2831" s="85">
        <v>0.56944444444444442</v>
      </c>
      <c r="X2831" s="78">
        <f t="shared" si="208"/>
        <v>0.14305555555555555</v>
      </c>
    </row>
    <row r="2832" spans="1:24" x14ac:dyDescent="0.3">
      <c r="A2832" s="47" t="s">
        <v>15500</v>
      </c>
      <c r="B2832" s="68" t="s">
        <v>5216</v>
      </c>
      <c r="C2832" s="2" t="s">
        <v>1</v>
      </c>
      <c r="D2832" s="2">
        <v>73</v>
      </c>
      <c r="E2832" s="6">
        <v>17395</v>
      </c>
      <c r="F2832" s="7">
        <v>44134.571875000001</v>
      </c>
      <c r="G2832" s="69" t="s">
        <v>4</v>
      </c>
      <c r="H2832" s="68">
        <v>1797</v>
      </c>
      <c r="I2832" s="93">
        <f t="shared" si="205"/>
        <v>18.151515151515152</v>
      </c>
      <c r="J2832" s="93">
        <v>4.32</v>
      </c>
      <c r="K2832" s="69">
        <v>99</v>
      </c>
      <c r="L2832" s="68">
        <v>608</v>
      </c>
      <c r="M2832" s="93">
        <f t="shared" si="206"/>
        <v>6.141414141414141</v>
      </c>
      <c r="N2832" s="93">
        <v>2.7069999999999999</v>
      </c>
      <c r="O2832" s="69">
        <v>99</v>
      </c>
      <c r="P2832" s="191">
        <f t="shared" si="207"/>
        <v>2.9555921052631584</v>
      </c>
      <c r="Q2832" s="77" t="s">
        <v>716</v>
      </c>
      <c r="U2832" s="227" t="s">
        <v>17370</v>
      </c>
      <c r="V2832" s="84">
        <v>0.43333333333333335</v>
      </c>
      <c r="W2832" s="85">
        <v>0.58333333333333337</v>
      </c>
      <c r="X2832" s="78">
        <f t="shared" si="208"/>
        <v>0.15000000000000002</v>
      </c>
    </row>
    <row r="2833" spans="1:24" x14ac:dyDescent="0.3">
      <c r="A2833" s="47" t="s">
        <v>4620</v>
      </c>
      <c r="B2833" s="68" t="s">
        <v>4512</v>
      </c>
      <c r="C2833" s="2" t="s">
        <v>1</v>
      </c>
      <c r="D2833" s="2">
        <v>68</v>
      </c>
      <c r="E2833" s="6">
        <v>19086</v>
      </c>
      <c r="F2833" s="7">
        <v>44134.623043981483</v>
      </c>
      <c r="G2833" s="69" t="s">
        <v>4</v>
      </c>
      <c r="H2833" s="68">
        <v>1534</v>
      </c>
      <c r="I2833" s="93">
        <f t="shared" si="205"/>
        <v>15.494949494949495</v>
      </c>
      <c r="J2833" s="93">
        <v>3.9209999999999998</v>
      </c>
      <c r="K2833" s="69">
        <v>99</v>
      </c>
      <c r="L2833" s="68">
        <v>728</v>
      </c>
      <c r="M2833" s="93">
        <f t="shared" si="206"/>
        <v>7.3535353535353538</v>
      </c>
      <c r="N2833" s="93">
        <v>2.79</v>
      </c>
      <c r="O2833" s="69">
        <v>99</v>
      </c>
      <c r="P2833" s="191">
        <f t="shared" si="207"/>
        <v>2.1071428571428572</v>
      </c>
      <c r="Q2833" s="77" t="s">
        <v>716</v>
      </c>
      <c r="U2833" s="227" t="s">
        <v>17370</v>
      </c>
      <c r="V2833" s="84">
        <v>0.47569444444444442</v>
      </c>
      <c r="W2833" s="85">
        <v>0.63194444444444442</v>
      </c>
      <c r="X2833" s="78">
        <f t="shared" si="208"/>
        <v>0.15625</v>
      </c>
    </row>
    <row r="2834" spans="1:24" x14ac:dyDescent="0.3">
      <c r="A2834" s="47" t="s">
        <v>15501</v>
      </c>
      <c r="B2834" s="68" t="s">
        <v>11032</v>
      </c>
      <c r="C2834" s="2" t="s">
        <v>1</v>
      </c>
      <c r="D2834" s="2">
        <v>49</v>
      </c>
      <c r="E2834" s="6">
        <v>26012</v>
      </c>
      <c r="F2834" s="7">
        <v>44137.531412037039</v>
      </c>
      <c r="G2834" s="69" t="s">
        <v>4</v>
      </c>
      <c r="H2834" s="68">
        <v>1659</v>
      </c>
      <c r="I2834" s="93">
        <f t="shared" si="205"/>
        <v>16.757575757575758</v>
      </c>
      <c r="J2834" s="93">
        <v>4.1130000000000004</v>
      </c>
      <c r="K2834" s="69">
        <v>99</v>
      </c>
      <c r="L2834" s="68">
        <v>416</v>
      </c>
      <c r="M2834" s="93">
        <f t="shared" si="206"/>
        <v>4.2020202020202024</v>
      </c>
      <c r="N2834" s="93">
        <v>2.2679999999999998</v>
      </c>
      <c r="O2834" s="69">
        <v>99</v>
      </c>
      <c r="P2834" s="191">
        <f t="shared" si="207"/>
        <v>3.9879807692307687</v>
      </c>
      <c r="Q2834" s="77" t="s">
        <v>716</v>
      </c>
      <c r="U2834" s="227" t="s">
        <v>17364</v>
      </c>
      <c r="V2834" s="84">
        <v>0.3840277777777778</v>
      </c>
      <c r="W2834" s="85">
        <v>0.53472222222222221</v>
      </c>
      <c r="X2834" s="78">
        <f t="shared" si="208"/>
        <v>0.15069444444444441</v>
      </c>
    </row>
    <row r="2835" spans="1:24" x14ac:dyDescent="0.3">
      <c r="A2835" s="47" t="s">
        <v>3030</v>
      </c>
      <c r="B2835" s="68" t="s">
        <v>6159</v>
      </c>
      <c r="C2835" s="2" t="s">
        <v>1</v>
      </c>
      <c r="D2835" s="2">
        <v>39</v>
      </c>
      <c r="E2835" s="6">
        <v>29735</v>
      </c>
      <c r="F2835" s="7">
        <v>44137.541516203702</v>
      </c>
      <c r="G2835" s="69" t="s">
        <v>4</v>
      </c>
      <c r="H2835" s="68">
        <v>954</v>
      </c>
      <c r="I2835" s="93">
        <f t="shared" si="205"/>
        <v>9.6363636363636367</v>
      </c>
      <c r="J2835" s="93">
        <v>2.9740000000000002</v>
      </c>
      <c r="K2835" s="69">
        <v>99</v>
      </c>
      <c r="L2835" s="68">
        <v>310</v>
      </c>
      <c r="M2835" s="93">
        <f t="shared" si="206"/>
        <v>3.1313131313131315</v>
      </c>
      <c r="N2835" s="93">
        <v>1.6579999999999999</v>
      </c>
      <c r="O2835" s="69">
        <v>99</v>
      </c>
      <c r="P2835" s="191">
        <f t="shared" si="207"/>
        <v>3.0774193548387094</v>
      </c>
      <c r="Q2835" s="77" t="s">
        <v>716</v>
      </c>
      <c r="U2835" s="227" t="s">
        <v>17364</v>
      </c>
      <c r="V2835" s="84">
        <v>0.39444444444444443</v>
      </c>
      <c r="W2835" s="85">
        <v>0.54513888888888895</v>
      </c>
      <c r="X2835" s="78">
        <f t="shared" si="208"/>
        <v>0.15069444444444452</v>
      </c>
    </row>
    <row r="2836" spans="1:24" x14ac:dyDescent="0.3">
      <c r="A2836" s="47" t="s">
        <v>15502</v>
      </c>
      <c r="B2836" s="68" t="s">
        <v>5252</v>
      </c>
      <c r="C2836" s="2" t="s">
        <v>1</v>
      </c>
      <c r="D2836" s="2">
        <v>58</v>
      </c>
      <c r="E2836" s="6">
        <v>22729</v>
      </c>
      <c r="F2836" s="7">
        <v>44137.592800925922</v>
      </c>
      <c r="G2836" s="69" t="s">
        <v>4</v>
      </c>
      <c r="H2836" s="68">
        <v>5330</v>
      </c>
      <c r="I2836" s="93">
        <f t="shared" si="205"/>
        <v>53.838383838383841</v>
      </c>
      <c r="J2836" s="93">
        <v>8.73</v>
      </c>
      <c r="K2836" s="69">
        <v>99</v>
      </c>
      <c r="L2836" s="68">
        <v>245</v>
      </c>
      <c r="M2836" s="93">
        <f t="shared" si="206"/>
        <v>2.4747474747474749</v>
      </c>
      <c r="N2836" s="93">
        <v>1.304</v>
      </c>
      <c r="O2836" s="69">
        <v>99</v>
      </c>
      <c r="P2836" s="191">
        <f t="shared" si="207"/>
        <v>21.755102040816325</v>
      </c>
      <c r="Q2836" s="77" t="s">
        <v>716</v>
      </c>
      <c r="U2836" s="227" t="s">
        <v>17364</v>
      </c>
      <c r="V2836" s="84">
        <v>0.44791666666666669</v>
      </c>
      <c r="W2836" s="85">
        <v>0.59722222222222221</v>
      </c>
      <c r="X2836" s="78">
        <f t="shared" si="208"/>
        <v>0.14930555555555552</v>
      </c>
    </row>
    <row r="2837" spans="1:24" x14ac:dyDescent="0.3">
      <c r="A2837" s="47" t="s">
        <v>15504</v>
      </c>
      <c r="B2837" s="68" t="s">
        <v>1747</v>
      </c>
      <c r="C2837" s="2" t="s">
        <v>1</v>
      </c>
      <c r="D2837" s="2">
        <v>49</v>
      </c>
      <c r="E2837" s="6">
        <v>25916</v>
      </c>
      <c r="F2837" s="7">
        <v>44137.614872685182</v>
      </c>
      <c r="G2837" s="69" t="s">
        <v>4</v>
      </c>
      <c r="H2837" s="68">
        <v>1570</v>
      </c>
      <c r="I2837" s="93">
        <f t="shared" si="205"/>
        <v>15.7</v>
      </c>
      <c r="J2837" s="93">
        <v>4.0890000000000004</v>
      </c>
      <c r="K2837" s="69">
        <v>100</v>
      </c>
      <c r="L2837" s="68">
        <v>359</v>
      </c>
      <c r="M2837" s="93">
        <f t="shared" si="206"/>
        <v>3.59</v>
      </c>
      <c r="N2837" s="93">
        <v>2.1469999999999998</v>
      </c>
      <c r="O2837" s="69">
        <v>100</v>
      </c>
      <c r="P2837" s="191">
        <f t="shared" si="207"/>
        <v>4.3732590529247908</v>
      </c>
      <c r="Q2837" s="77" t="s">
        <v>716</v>
      </c>
      <c r="U2837" s="227" t="s">
        <v>17364</v>
      </c>
      <c r="V2837" s="84">
        <v>0.45833333333333331</v>
      </c>
      <c r="W2837" s="85">
        <v>0.61805555555555558</v>
      </c>
      <c r="X2837" s="78">
        <f t="shared" si="208"/>
        <v>0.15972222222222227</v>
      </c>
    </row>
    <row r="2838" spans="1:24" x14ac:dyDescent="0.3">
      <c r="A2838" s="47" t="s">
        <v>3597</v>
      </c>
      <c r="B2838" s="68" t="s">
        <v>770</v>
      </c>
      <c r="C2838" s="2" t="s">
        <v>1</v>
      </c>
      <c r="D2838" s="2">
        <v>48</v>
      </c>
      <c r="E2838" s="6">
        <v>26326</v>
      </c>
      <c r="F2838" s="7">
        <v>44137.649201388886</v>
      </c>
      <c r="G2838" s="69" t="s">
        <v>4</v>
      </c>
      <c r="H2838" s="68">
        <v>863</v>
      </c>
      <c r="I2838" s="93">
        <f t="shared" si="205"/>
        <v>8.717171717171718</v>
      </c>
      <c r="J2838" s="93">
        <v>3.1619999999999999</v>
      </c>
      <c r="K2838" s="69">
        <v>99</v>
      </c>
      <c r="L2838" s="68">
        <v>183</v>
      </c>
      <c r="M2838" s="93">
        <f t="shared" si="206"/>
        <v>1.8484848484848484</v>
      </c>
      <c r="N2838" s="93">
        <v>1.232</v>
      </c>
      <c r="O2838" s="69">
        <v>99</v>
      </c>
      <c r="P2838" s="191">
        <f t="shared" si="207"/>
        <v>4.7158469945355197</v>
      </c>
      <c r="Q2838" s="77" t="s">
        <v>716</v>
      </c>
      <c r="U2838" s="227" t="s">
        <v>17364</v>
      </c>
      <c r="V2838" s="84">
        <v>0.47500000000000003</v>
      </c>
      <c r="W2838" s="85">
        <v>0.64930555555555558</v>
      </c>
      <c r="X2838" s="78">
        <f t="shared" si="208"/>
        <v>0.17430555555555555</v>
      </c>
    </row>
    <row r="2839" spans="1:24" x14ac:dyDescent="0.3">
      <c r="A2839" s="47" t="s">
        <v>15505</v>
      </c>
      <c r="B2839" s="68" t="s">
        <v>10680</v>
      </c>
      <c r="C2839" s="2" t="s">
        <v>1</v>
      </c>
      <c r="D2839" s="2">
        <v>63</v>
      </c>
      <c r="E2839" s="6">
        <v>20873</v>
      </c>
      <c r="F2839" s="7">
        <v>44138.520937499998</v>
      </c>
      <c r="G2839" s="69" t="s">
        <v>4</v>
      </c>
      <c r="H2839" s="68">
        <v>2304</v>
      </c>
      <c r="I2839" s="93">
        <f t="shared" si="205"/>
        <v>23.272727272727273</v>
      </c>
      <c r="J2839" s="93">
        <v>4.6239999999999997</v>
      </c>
      <c r="K2839" s="69">
        <v>99</v>
      </c>
      <c r="L2839" s="68">
        <v>424</v>
      </c>
      <c r="M2839" s="93">
        <f t="shared" si="206"/>
        <v>4.2828282828282829</v>
      </c>
      <c r="N2839" s="93">
        <v>2.0750000000000002</v>
      </c>
      <c r="O2839" s="69">
        <v>99</v>
      </c>
      <c r="P2839" s="191">
        <f t="shared" si="207"/>
        <v>5.4339622641509431</v>
      </c>
      <c r="Q2839" s="77" t="s">
        <v>716</v>
      </c>
      <c r="U2839" s="227" t="s">
        <v>17364</v>
      </c>
      <c r="V2839" s="84">
        <v>0.37638888888888888</v>
      </c>
      <c r="W2839" s="85">
        <v>0.52083333333333337</v>
      </c>
      <c r="X2839" s="78">
        <f t="shared" si="208"/>
        <v>0.14444444444444449</v>
      </c>
    </row>
    <row r="2840" spans="1:24" x14ac:dyDescent="0.3">
      <c r="A2840" s="47" t="s">
        <v>15507</v>
      </c>
      <c r="B2840" s="68" t="s">
        <v>3986</v>
      </c>
      <c r="C2840" s="2" t="s">
        <v>1</v>
      </c>
      <c r="D2840" s="2">
        <v>48</v>
      </c>
      <c r="E2840" s="6">
        <v>26313</v>
      </c>
      <c r="F2840" s="7">
        <v>44138.546226851853</v>
      </c>
      <c r="G2840" s="69" t="s">
        <v>4</v>
      </c>
      <c r="H2840" s="68">
        <v>1808</v>
      </c>
      <c r="I2840" s="93">
        <f t="shared" si="205"/>
        <v>18.262626262626263</v>
      </c>
      <c r="J2840" s="93">
        <v>4.5350000000000001</v>
      </c>
      <c r="K2840" s="69">
        <v>99</v>
      </c>
      <c r="L2840" s="68">
        <v>403</v>
      </c>
      <c r="M2840" s="93">
        <f t="shared" si="206"/>
        <v>4.0707070707070709</v>
      </c>
      <c r="N2840" s="93">
        <v>1.7450000000000001</v>
      </c>
      <c r="O2840" s="69">
        <v>99</v>
      </c>
      <c r="P2840" s="191">
        <f t="shared" si="207"/>
        <v>4.486352357320099</v>
      </c>
      <c r="Q2840" s="77" t="s">
        <v>716</v>
      </c>
      <c r="U2840" s="227" t="s">
        <v>17364</v>
      </c>
      <c r="V2840" s="84">
        <v>0.41111111111111115</v>
      </c>
      <c r="W2840" s="85">
        <v>0.54861111111111105</v>
      </c>
      <c r="X2840" s="78">
        <f t="shared" si="208"/>
        <v>0.1374999999999999</v>
      </c>
    </row>
    <row r="2841" spans="1:24" x14ac:dyDescent="0.3">
      <c r="A2841" s="47" t="s">
        <v>15509</v>
      </c>
      <c r="B2841" s="68" t="s">
        <v>7415</v>
      </c>
      <c r="C2841" s="2" t="s">
        <v>1</v>
      </c>
      <c r="D2841" s="2">
        <v>61</v>
      </c>
      <c r="E2841" s="6">
        <v>21761</v>
      </c>
      <c r="F2841" s="7">
        <v>44138.6091087963</v>
      </c>
      <c r="G2841" s="69" t="s">
        <v>4</v>
      </c>
      <c r="H2841" s="68">
        <v>1811</v>
      </c>
      <c r="I2841" s="93">
        <f t="shared" si="205"/>
        <v>18.11</v>
      </c>
      <c r="J2841" s="93">
        <v>4.7969999999999997</v>
      </c>
      <c r="K2841" s="69">
        <v>100</v>
      </c>
      <c r="L2841" s="68">
        <v>497</v>
      </c>
      <c r="M2841" s="93">
        <f t="shared" si="206"/>
        <v>4.97</v>
      </c>
      <c r="N2841" s="93">
        <v>2.3420000000000001</v>
      </c>
      <c r="O2841" s="69">
        <v>100</v>
      </c>
      <c r="P2841" s="191">
        <f t="shared" si="207"/>
        <v>3.6438631790744469</v>
      </c>
      <c r="Q2841" s="77" t="s">
        <v>716</v>
      </c>
      <c r="U2841" s="227" t="s">
        <v>17364</v>
      </c>
      <c r="V2841" s="84">
        <v>0.46458333333333335</v>
      </c>
      <c r="W2841" s="85">
        <v>0.61111111111111105</v>
      </c>
      <c r="X2841" s="78">
        <f t="shared" si="208"/>
        <v>0.1465277777777777</v>
      </c>
    </row>
    <row r="2842" spans="1:24" x14ac:dyDescent="0.3">
      <c r="A2842" s="47" t="s">
        <v>3964</v>
      </c>
      <c r="B2842" s="68" t="s">
        <v>4510</v>
      </c>
      <c r="C2842" s="2" t="s">
        <v>1</v>
      </c>
      <c r="D2842" s="2">
        <v>51</v>
      </c>
      <c r="E2842" s="6">
        <v>25344</v>
      </c>
      <c r="F2842" s="7">
        <v>44138.625208333331</v>
      </c>
      <c r="G2842" s="69" t="s">
        <v>4</v>
      </c>
      <c r="H2842" s="68">
        <v>1542</v>
      </c>
      <c r="I2842" s="93">
        <f t="shared" si="205"/>
        <v>15.42</v>
      </c>
      <c r="J2842" s="93">
        <v>4.1900000000000004</v>
      </c>
      <c r="K2842" s="69">
        <v>100</v>
      </c>
      <c r="L2842" s="68">
        <v>364</v>
      </c>
      <c r="M2842" s="93">
        <f t="shared" si="206"/>
        <v>3.64</v>
      </c>
      <c r="N2842" s="93">
        <v>2.0960000000000001</v>
      </c>
      <c r="O2842" s="69">
        <v>100</v>
      </c>
      <c r="P2842" s="191">
        <f t="shared" si="207"/>
        <v>4.2362637362637363</v>
      </c>
      <c r="Q2842" s="77" t="s">
        <v>716</v>
      </c>
      <c r="U2842" s="231" t="s">
        <v>17364</v>
      </c>
      <c r="V2842" s="84">
        <v>0.4777777777777778</v>
      </c>
      <c r="W2842" s="85">
        <v>0.625</v>
      </c>
      <c r="X2842" s="78">
        <f t="shared" si="208"/>
        <v>0.1472222222222222</v>
      </c>
    </row>
    <row r="2843" spans="1:24" x14ac:dyDescent="0.3">
      <c r="A2843" s="47" t="s">
        <v>5223</v>
      </c>
      <c r="B2843" s="68" t="s">
        <v>16043</v>
      </c>
      <c r="C2843" s="2" t="s">
        <v>1</v>
      </c>
      <c r="D2843" s="2">
        <v>46</v>
      </c>
      <c r="E2843" s="6">
        <v>27013</v>
      </c>
      <c r="F2843" s="7">
        <v>44138.665555555555</v>
      </c>
      <c r="G2843" s="69" t="s">
        <v>4</v>
      </c>
      <c r="H2843" s="68">
        <v>1005</v>
      </c>
      <c r="I2843" s="93">
        <f t="shared" si="205"/>
        <v>10.151515151515152</v>
      </c>
      <c r="J2843" s="93">
        <v>3.3879999999999999</v>
      </c>
      <c r="K2843" s="69">
        <v>99</v>
      </c>
      <c r="L2843" s="68">
        <v>289</v>
      </c>
      <c r="M2843" s="93">
        <f t="shared" si="206"/>
        <v>2.9191919191919191</v>
      </c>
      <c r="N2843" s="93">
        <v>1.5629999999999999</v>
      </c>
      <c r="O2843" s="69">
        <v>99</v>
      </c>
      <c r="P2843" s="191">
        <f t="shared" si="207"/>
        <v>3.4775086505190314</v>
      </c>
      <c r="Q2843" s="77" t="s">
        <v>716</v>
      </c>
      <c r="U2843" s="227" t="s">
        <v>17364</v>
      </c>
      <c r="V2843" s="84">
        <v>0.51041666666666663</v>
      </c>
      <c r="W2843" s="85">
        <v>0.66666666666666663</v>
      </c>
      <c r="X2843" s="78">
        <f t="shared" si="208"/>
        <v>0.15625</v>
      </c>
    </row>
    <row r="2844" spans="1:24" x14ac:dyDescent="0.3">
      <c r="A2844" s="47" t="s">
        <v>4658</v>
      </c>
      <c r="B2844" s="68" t="s">
        <v>4643</v>
      </c>
      <c r="C2844" s="2" t="s">
        <v>1</v>
      </c>
      <c r="D2844" s="2">
        <v>53</v>
      </c>
      <c r="E2844" s="6">
        <v>24530</v>
      </c>
      <c r="F2844" s="7">
        <v>44139.438483796293</v>
      </c>
      <c r="G2844" s="69" t="s">
        <v>4</v>
      </c>
      <c r="H2844" s="68">
        <v>1401</v>
      </c>
      <c r="I2844" s="93">
        <f t="shared" si="205"/>
        <v>14.01</v>
      </c>
      <c r="J2844" s="93">
        <v>3.9780000000000002</v>
      </c>
      <c r="K2844" s="69">
        <v>100</v>
      </c>
      <c r="L2844" s="68">
        <v>331</v>
      </c>
      <c r="M2844" s="93">
        <f t="shared" si="206"/>
        <v>3.31</v>
      </c>
      <c r="N2844" s="93">
        <v>1.8240000000000001</v>
      </c>
      <c r="O2844" s="69">
        <v>100</v>
      </c>
      <c r="P2844" s="191">
        <f t="shared" si="207"/>
        <v>4.2326283987915403</v>
      </c>
      <c r="Q2844" s="77" t="s">
        <v>716</v>
      </c>
      <c r="U2844" s="227" t="s">
        <v>17364</v>
      </c>
      <c r="V2844" s="84">
        <v>0.40069444444444446</v>
      </c>
      <c r="W2844" s="85">
        <v>0.53472222222222221</v>
      </c>
      <c r="X2844" s="78">
        <f t="shared" si="208"/>
        <v>0.13402777777777775</v>
      </c>
    </row>
    <row r="2845" spans="1:24" x14ac:dyDescent="0.3">
      <c r="A2845" s="47" t="s">
        <v>15510</v>
      </c>
      <c r="B2845" s="68" t="s">
        <v>11370</v>
      </c>
      <c r="C2845" s="2" t="s">
        <v>1</v>
      </c>
      <c r="D2845" s="2">
        <v>58</v>
      </c>
      <c r="E2845" s="6">
        <v>22861</v>
      </c>
      <c r="F2845" s="7">
        <v>44139.520451388889</v>
      </c>
      <c r="G2845" s="69" t="s">
        <v>4</v>
      </c>
      <c r="H2845" s="68">
        <v>1749</v>
      </c>
      <c r="I2845" s="93">
        <f t="shared" si="205"/>
        <v>17.666666666666668</v>
      </c>
      <c r="J2845" s="93">
        <v>4.4539999999999997</v>
      </c>
      <c r="K2845" s="69">
        <v>99</v>
      </c>
      <c r="L2845" s="68">
        <v>765</v>
      </c>
      <c r="M2845" s="93">
        <f t="shared" si="206"/>
        <v>7.7272727272727275</v>
      </c>
      <c r="N2845" s="93">
        <v>3.266</v>
      </c>
      <c r="O2845" s="69">
        <v>99</v>
      </c>
      <c r="P2845" s="191">
        <f t="shared" si="207"/>
        <v>2.2862745098039214</v>
      </c>
      <c r="Q2845" s="77" t="s">
        <v>716</v>
      </c>
      <c r="U2845" s="231" t="s">
        <v>17364</v>
      </c>
      <c r="V2845" s="84">
        <v>0.3979166666666667</v>
      </c>
      <c r="W2845" s="85">
        <v>0.52083333333333337</v>
      </c>
      <c r="X2845" s="78">
        <f t="shared" si="208"/>
        <v>0.12291666666666667</v>
      </c>
    </row>
    <row r="2846" spans="1:24" x14ac:dyDescent="0.3">
      <c r="A2846" s="47" t="s">
        <v>3050</v>
      </c>
      <c r="B2846" s="68" t="s">
        <v>6003</v>
      </c>
      <c r="C2846" s="2" t="s">
        <v>1</v>
      </c>
      <c r="D2846" s="2">
        <v>57</v>
      </c>
      <c r="E2846" s="6">
        <v>23182</v>
      </c>
      <c r="F2846" s="7">
        <v>44139.54314814815</v>
      </c>
      <c r="G2846" s="69" t="s">
        <v>4</v>
      </c>
      <c r="H2846" s="68">
        <v>1739</v>
      </c>
      <c r="I2846" s="93">
        <f t="shared" si="205"/>
        <v>17.565656565656564</v>
      </c>
      <c r="J2846" s="93">
        <v>4.0279999999999996</v>
      </c>
      <c r="K2846" s="69">
        <v>99</v>
      </c>
      <c r="L2846" s="68">
        <v>416</v>
      </c>
      <c r="M2846" s="93">
        <f t="shared" si="206"/>
        <v>4.2020202020202024</v>
      </c>
      <c r="N2846" s="93">
        <v>1.895</v>
      </c>
      <c r="O2846" s="69">
        <v>99</v>
      </c>
      <c r="P2846" s="191">
        <f t="shared" si="207"/>
        <v>4.1802884615384608</v>
      </c>
      <c r="Q2846" s="77" t="s">
        <v>716</v>
      </c>
      <c r="U2846" s="227" t="s">
        <v>17364</v>
      </c>
      <c r="V2846" s="84">
        <v>0.40486111111111112</v>
      </c>
      <c r="W2846" s="85">
        <v>0.54513888888888895</v>
      </c>
      <c r="X2846" s="78">
        <f t="shared" si="208"/>
        <v>0.14027777777777783</v>
      </c>
    </row>
    <row r="2847" spans="1:24" x14ac:dyDescent="0.3">
      <c r="A2847" s="47" t="s">
        <v>15512</v>
      </c>
      <c r="B2847" s="68" t="s">
        <v>1506</v>
      </c>
      <c r="C2847" s="2" t="s">
        <v>1</v>
      </c>
      <c r="D2847" s="2">
        <v>55</v>
      </c>
      <c r="E2847" s="6">
        <v>24043</v>
      </c>
      <c r="F2847" s="7">
        <v>44139.582430555558</v>
      </c>
      <c r="G2847" s="69" t="s">
        <v>4</v>
      </c>
      <c r="H2847" s="68">
        <v>2023</v>
      </c>
      <c r="I2847" s="93">
        <f t="shared" si="205"/>
        <v>20.23</v>
      </c>
      <c r="J2847" s="93">
        <v>5.7009999999999996</v>
      </c>
      <c r="K2847" s="69">
        <v>100</v>
      </c>
      <c r="L2847" s="68">
        <v>476</v>
      </c>
      <c r="M2847" s="93">
        <f t="shared" si="206"/>
        <v>4.76</v>
      </c>
      <c r="N2847" s="93">
        <v>2.198</v>
      </c>
      <c r="O2847" s="69">
        <v>100</v>
      </c>
      <c r="P2847" s="191">
        <f t="shared" si="207"/>
        <v>4.25</v>
      </c>
      <c r="Q2847" s="77" t="s">
        <v>716</v>
      </c>
      <c r="U2847" s="231" t="s">
        <v>17364</v>
      </c>
      <c r="V2847" s="84">
        <v>0.45069444444444445</v>
      </c>
      <c r="W2847" s="85">
        <v>0.58333333333333337</v>
      </c>
      <c r="X2847" s="78">
        <f t="shared" si="208"/>
        <v>0.13263888888888892</v>
      </c>
    </row>
    <row r="2848" spans="1:24" x14ac:dyDescent="0.3">
      <c r="A2848" s="47" t="s">
        <v>15514</v>
      </c>
      <c r="B2848" s="68" t="s">
        <v>1977</v>
      </c>
      <c r="C2848" s="2" t="s">
        <v>1</v>
      </c>
      <c r="D2848" s="2">
        <v>45</v>
      </c>
      <c r="E2848" s="6">
        <v>27596</v>
      </c>
      <c r="F2848" s="7">
        <v>44139.593090277776</v>
      </c>
      <c r="G2848" s="69" t="s">
        <v>4</v>
      </c>
      <c r="H2848" s="68">
        <v>1381</v>
      </c>
      <c r="I2848" s="93">
        <f t="shared" si="205"/>
        <v>13.94949494949495</v>
      </c>
      <c r="J2848" s="93">
        <v>4.2290000000000001</v>
      </c>
      <c r="K2848" s="69">
        <v>99</v>
      </c>
      <c r="L2848" s="68">
        <v>387</v>
      </c>
      <c r="M2848" s="93">
        <f t="shared" si="206"/>
        <v>3.9090909090909092</v>
      </c>
      <c r="N2848" s="93">
        <v>2.105</v>
      </c>
      <c r="O2848" s="69">
        <v>99</v>
      </c>
      <c r="P2848" s="191">
        <f t="shared" si="207"/>
        <v>3.5684754521963824</v>
      </c>
      <c r="Q2848" s="77" t="s">
        <v>716</v>
      </c>
      <c r="U2848" s="227" t="s">
        <v>17364</v>
      </c>
      <c r="V2848" s="84">
        <v>0.46111111111111108</v>
      </c>
      <c r="W2848" s="85">
        <v>0.59375</v>
      </c>
      <c r="X2848" s="78">
        <f t="shared" si="208"/>
        <v>0.13263888888888892</v>
      </c>
    </row>
    <row r="2849" spans="1:24" x14ac:dyDescent="0.3">
      <c r="A2849" s="47" t="s">
        <v>15515</v>
      </c>
      <c r="B2849" s="68" t="s">
        <v>1491</v>
      </c>
      <c r="C2849" s="2" t="s">
        <v>1</v>
      </c>
      <c r="D2849" s="2">
        <v>72</v>
      </c>
      <c r="E2849" s="6">
        <v>17678</v>
      </c>
      <c r="F2849" s="7">
        <v>44139.626643518517</v>
      </c>
      <c r="G2849" s="69" t="s">
        <v>4</v>
      </c>
      <c r="H2849" s="68">
        <v>1857</v>
      </c>
      <c r="I2849" s="93">
        <f t="shared" si="205"/>
        <v>18.757575757575758</v>
      </c>
      <c r="J2849" s="93">
        <v>4.3470000000000004</v>
      </c>
      <c r="K2849" s="69">
        <v>99</v>
      </c>
      <c r="L2849" s="68">
        <v>699</v>
      </c>
      <c r="M2849" s="93">
        <f t="shared" si="206"/>
        <v>7.0606060606060606</v>
      </c>
      <c r="N2849" s="93">
        <v>2.9409999999999998</v>
      </c>
      <c r="O2849" s="69">
        <v>99</v>
      </c>
      <c r="P2849" s="191">
        <f t="shared" si="207"/>
        <v>2.6566523605150216</v>
      </c>
      <c r="Q2849" s="77" t="s">
        <v>716</v>
      </c>
      <c r="U2849" s="227" t="s">
        <v>17364</v>
      </c>
      <c r="V2849" s="84">
        <v>0.49513888888888885</v>
      </c>
      <c r="W2849" s="85">
        <v>0.62847222222222221</v>
      </c>
      <c r="X2849" s="78">
        <f t="shared" si="208"/>
        <v>0.13333333333333336</v>
      </c>
    </row>
    <row r="2850" spans="1:24" x14ac:dyDescent="0.3">
      <c r="A2850" s="47" t="s">
        <v>15517</v>
      </c>
      <c r="B2850" s="68" t="s">
        <v>5086</v>
      </c>
      <c r="C2850" s="2" t="s">
        <v>6</v>
      </c>
      <c r="D2850" s="2">
        <v>58</v>
      </c>
      <c r="E2850" s="6">
        <v>22690</v>
      </c>
      <c r="F2850" s="7">
        <v>44140.438668981478</v>
      </c>
      <c r="G2850" s="69" t="s">
        <v>4</v>
      </c>
      <c r="H2850" s="68">
        <v>1963</v>
      </c>
      <c r="I2850" s="93">
        <f t="shared" si="205"/>
        <v>19.828282828282827</v>
      </c>
      <c r="J2850" s="93">
        <v>4.6470000000000002</v>
      </c>
      <c r="K2850" s="69">
        <v>99</v>
      </c>
      <c r="L2850" s="68">
        <v>845</v>
      </c>
      <c r="M2850" s="93">
        <f t="shared" si="206"/>
        <v>8.5353535353535346</v>
      </c>
      <c r="N2850" s="93">
        <v>2.9180000000000001</v>
      </c>
      <c r="O2850" s="69">
        <v>99</v>
      </c>
      <c r="P2850" s="191">
        <f t="shared" si="207"/>
        <v>2.3230769230769233</v>
      </c>
      <c r="Q2850" s="77" t="s">
        <v>716</v>
      </c>
      <c r="U2850" s="231" t="s">
        <v>17364</v>
      </c>
      <c r="V2850" s="84">
        <v>0.37638888888888888</v>
      </c>
      <c r="W2850" s="85">
        <v>0.52083333333333337</v>
      </c>
      <c r="X2850" s="78">
        <f t="shared" si="208"/>
        <v>0.14444444444444449</v>
      </c>
    </row>
    <row r="2851" spans="1:24" x14ac:dyDescent="0.3">
      <c r="A2851" s="47" t="s">
        <v>15518</v>
      </c>
      <c r="B2851" s="68" t="s">
        <v>524</v>
      </c>
      <c r="C2851" s="2" t="s">
        <v>1</v>
      </c>
      <c r="D2851" s="2">
        <v>62</v>
      </c>
      <c r="E2851" s="6">
        <v>21413</v>
      </c>
      <c r="F2851" s="7">
        <v>44140.583113425928</v>
      </c>
      <c r="G2851" s="69" t="s">
        <v>4</v>
      </c>
      <c r="H2851" s="68">
        <v>1808</v>
      </c>
      <c r="I2851" s="93">
        <f t="shared" si="205"/>
        <v>18.079999999999998</v>
      </c>
      <c r="J2851" s="93">
        <v>4.1529999999999996</v>
      </c>
      <c r="K2851" s="69">
        <v>100</v>
      </c>
      <c r="L2851" s="68">
        <v>307</v>
      </c>
      <c r="M2851" s="93">
        <f t="shared" si="206"/>
        <v>3.07</v>
      </c>
      <c r="N2851" s="93">
        <v>1.7310000000000001</v>
      </c>
      <c r="O2851" s="69">
        <v>100</v>
      </c>
      <c r="P2851" s="191">
        <f t="shared" si="207"/>
        <v>5.8892508143322475</v>
      </c>
      <c r="Q2851" s="77" t="s">
        <v>716</v>
      </c>
      <c r="U2851" s="227" t="s">
        <v>17364</v>
      </c>
      <c r="V2851" s="84">
        <v>0.43124999999999997</v>
      </c>
      <c r="W2851" s="85">
        <v>0.58333333333333337</v>
      </c>
      <c r="X2851" s="78">
        <f t="shared" si="208"/>
        <v>0.1520833333333334</v>
      </c>
    </row>
    <row r="2852" spans="1:24" x14ac:dyDescent="0.3">
      <c r="A2852" s="47" t="s">
        <v>15519</v>
      </c>
      <c r="B2852" s="68" t="s">
        <v>266</v>
      </c>
      <c r="C2852" s="2" t="s">
        <v>1</v>
      </c>
      <c r="D2852" s="2">
        <v>52</v>
      </c>
      <c r="E2852" s="6">
        <v>25016</v>
      </c>
      <c r="F2852" s="7">
        <v>44140.627812500003</v>
      </c>
      <c r="G2852" s="69" t="s">
        <v>4</v>
      </c>
      <c r="H2852" s="68">
        <v>1858</v>
      </c>
      <c r="I2852" s="93">
        <f t="shared" si="205"/>
        <v>18.767676767676768</v>
      </c>
      <c r="J2852" s="93">
        <v>4.5039999999999996</v>
      </c>
      <c r="K2852" s="69">
        <v>99</v>
      </c>
      <c r="L2852" s="68">
        <v>335</v>
      </c>
      <c r="M2852" s="93">
        <f t="shared" si="206"/>
        <v>3.3838383838383836</v>
      </c>
      <c r="N2852" s="93">
        <v>1.91</v>
      </c>
      <c r="O2852" s="69">
        <v>99</v>
      </c>
      <c r="P2852" s="191">
        <f t="shared" si="207"/>
        <v>5.5462686567164186</v>
      </c>
      <c r="Q2852" s="77" t="s">
        <v>716</v>
      </c>
      <c r="U2852" s="227" t="s">
        <v>17364</v>
      </c>
      <c r="V2852" s="84">
        <v>0.47916666666666669</v>
      </c>
      <c r="W2852" s="85">
        <v>0.63194444444444442</v>
      </c>
      <c r="X2852" s="78">
        <f t="shared" si="208"/>
        <v>0.15277777777777773</v>
      </c>
    </row>
    <row r="2853" spans="1:24" x14ac:dyDescent="0.3">
      <c r="A2853" s="47" t="s">
        <v>10655</v>
      </c>
      <c r="B2853" s="68" t="s">
        <v>4204</v>
      </c>
      <c r="C2853" s="2" t="s">
        <v>1</v>
      </c>
      <c r="D2853" s="2">
        <v>56</v>
      </c>
      <c r="E2853" s="6">
        <v>23630</v>
      </c>
      <c r="F2853" s="7">
        <v>44140.638749999998</v>
      </c>
      <c r="G2853" s="69" t="s">
        <v>4</v>
      </c>
      <c r="H2853" s="68">
        <v>1690</v>
      </c>
      <c r="I2853" s="93">
        <f t="shared" si="205"/>
        <v>17.070707070707069</v>
      </c>
      <c r="J2853" s="93">
        <v>4.4770000000000003</v>
      </c>
      <c r="K2853" s="69">
        <v>99</v>
      </c>
      <c r="L2853" s="68">
        <v>380</v>
      </c>
      <c r="M2853" s="93">
        <f t="shared" si="206"/>
        <v>3.8383838383838382</v>
      </c>
      <c r="N2853" s="93">
        <v>2.044</v>
      </c>
      <c r="O2853" s="69">
        <v>99</v>
      </c>
      <c r="P2853" s="191">
        <f t="shared" si="207"/>
        <v>4.447368421052631</v>
      </c>
      <c r="Q2853" s="77" t="s">
        <v>716</v>
      </c>
      <c r="U2853" s="227" t="s">
        <v>17364</v>
      </c>
      <c r="V2853" s="84">
        <v>0.48541666666666666</v>
      </c>
      <c r="W2853" s="85">
        <v>0.64583333333333337</v>
      </c>
      <c r="X2853" s="78">
        <f t="shared" si="208"/>
        <v>0.16041666666666671</v>
      </c>
    </row>
    <row r="2854" spans="1:24" x14ac:dyDescent="0.3">
      <c r="A2854" s="47" t="s">
        <v>4825</v>
      </c>
      <c r="B2854" s="68" t="s">
        <v>16071</v>
      </c>
      <c r="C2854" s="2" t="s">
        <v>1</v>
      </c>
      <c r="D2854" s="2">
        <v>47</v>
      </c>
      <c r="E2854" s="6">
        <v>26784</v>
      </c>
      <c r="F2854" s="7">
        <v>44141.63077546296</v>
      </c>
      <c r="G2854" s="69" t="s">
        <v>553</v>
      </c>
      <c r="H2854" s="68">
        <v>768</v>
      </c>
      <c r="I2854" s="93">
        <f t="shared" si="205"/>
        <v>7.7575757575757578</v>
      </c>
      <c r="J2854" s="93">
        <v>2.952</v>
      </c>
      <c r="K2854" s="69">
        <v>99</v>
      </c>
      <c r="L2854" s="68">
        <v>212</v>
      </c>
      <c r="M2854" s="93">
        <f t="shared" si="206"/>
        <v>2.1414141414141414</v>
      </c>
      <c r="N2854" s="93">
        <v>1.4139999999999999</v>
      </c>
      <c r="O2854" s="69">
        <v>99</v>
      </c>
      <c r="P2854" s="191">
        <f t="shared" si="207"/>
        <v>3.6226415094339623</v>
      </c>
      <c r="Q2854" s="77" t="s">
        <v>716</v>
      </c>
      <c r="U2854" s="227" t="s">
        <v>17364</v>
      </c>
      <c r="V2854" s="84">
        <v>0.48333333333333334</v>
      </c>
      <c r="W2854" s="85">
        <v>0.63194444444444442</v>
      </c>
      <c r="X2854" s="78">
        <f t="shared" si="208"/>
        <v>0.14861111111111108</v>
      </c>
    </row>
    <row r="2855" spans="1:24" x14ac:dyDescent="0.3">
      <c r="A2855" s="47" t="s">
        <v>15521</v>
      </c>
      <c r="B2855" s="68" t="s">
        <v>7327</v>
      </c>
      <c r="C2855" s="2" t="s">
        <v>1</v>
      </c>
      <c r="D2855" s="2">
        <v>49</v>
      </c>
      <c r="E2855" s="6">
        <v>25972</v>
      </c>
      <c r="F2855" s="7">
        <v>44141.679212962961</v>
      </c>
      <c r="G2855" s="69" t="s">
        <v>4</v>
      </c>
      <c r="H2855" s="68">
        <v>1036</v>
      </c>
      <c r="I2855" s="93">
        <f t="shared" si="205"/>
        <v>10.36</v>
      </c>
      <c r="J2855" s="93">
        <v>3.6280000000000001</v>
      </c>
      <c r="K2855" s="69">
        <v>100</v>
      </c>
      <c r="L2855" s="68">
        <v>389</v>
      </c>
      <c r="M2855" s="93">
        <f t="shared" si="206"/>
        <v>3.89</v>
      </c>
      <c r="N2855" s="93">
        <v>2.1030000000000002</v>
      </c>
      <c r="O2855" s="69">
        <v>100</v>
      </c>
      <c r="P2855" s="191">
        <f t="shared" si="207"/>
        <v>2.6632390745501282</v>
      </c>
      <c r="Q2855" s="77" t="s">
        <v>716</v>
      </c>
      <c r="U2855" s="227" t="s">
        <v>17364</v>
      </c>
      <c r="V2855" s="84">
        <v>0.51388888888888895</v>
      </c>
      <c r="W2855" s="85">
        <v>0.68055555555555547</v>
      </c>
      <c r="X2855" s="78">
        <f t="shared" si="208"/>
        <v>0.16666666666666652</v>
      </c>
    </row>
    <row r="2856" spans="1:24" x14ac:dyDescent="0.3">
      <c r="A2856" s="47" t="s">
        <v>15522</v>
      </c>
      <c r="B2856" s="68" t="s">
        <v>6177</v>
      </c>
      <c r="C2856" s="2" t="s">
        <v>6</v>
      </c>
      <c r="D2856" s="2">
        <v>42</v>
      </c>
      <c r="E2856" s="6">
        <v>28452</v>
      </c>
      <c r="F2856" s="7">
        <v>44144.445462962962</v>
      </c>
      <c r="G2856" s="69" t="s">
        <v>4</v>
      </c>
      <c r="H2856" s="68">
        <v>1638</v>
      </c>
      <c r="I2856" s="93">
        <f t="shared" si="205"/>
        <v>16.38</v>
      </c>
      <c r="J2856" s="93">
        <v>4.3109999999999999</v>
      </c>
      <c r="K2856" s="69">
        <v>100</v>
      </c>
      <c r="L2856" s="68">
        <v>415</v>
      </c>
      <c r="M2856" s="93">
        <f t="shared" si="206"/>
        <v>4.1500000000000004</v>
      </c>
      <c r="N2856" s="93">
        <v>2.1389999999999998</v>
      </c>
      <c r="O2856" s="69">
        <v>100</v>
      </c>
      <c r="P2856" s="191">
        <f t="shared" si="207"/>
        <v>3.9469879518072282</v>
      </c>
      <c r="Q2856" s="77" t="s">
        <v>716</v>
      </c>
      <c r="U2856" s="227" t="s">
        <v>17364</v>
      </c>
      <c r="V2856" s="84">
        <v>0.3923611111111111</v>
      </c>
      <c r="W2856" s="85">
        <v>0.52083333333333337</v>
      </c>
      <c r="X2856" s="78">
        <f t="shared" si="208"/>
        <v>0.12847222222222227</v>
      </c>
    </row>
    <row r="2857" spans="1:24" x14ac:dyDescent="0.3">
      <c r="A2857" s="47" t="s">
        <v>15524</v>
      </c>
      <c r="B2857" s="68" t="s">
        <v>1972</v>
      </c>
      <c r="C2857" s="2" t="s">
        <v>1</v>
      </c>
      <c r="D2857" s="2">
        <v>44</v>
      </c>
      <c r="E2857" s="6">
        <v>27881</v>
      </c>
      <c r="F2857" s="7">
        <v>44144.620706018519</v>
      </c>
      <c r="G2857" s="69" t="s">
        <v>4</v>
      </c>
      <c r="H2857" s="68">
        <v>814</v>
      </c>
      <c r="I2857" s="93">
        <f t="shared" si="205"/>
        <v>8.2222222222222214</v>
      </c>
      <c r="J2857" s="93">
        <v>2.64</v>
      </c>
      <c r="K2857" s="69">
        <v>99</v>
      </c>
      <c r="L2857" s="68">
        <v>222</v>
      </c>
      <c r="M2857" s="93">
        <f t="shared" si="206"/>
        <v>2.2424242424242422</v>
      </c>
      <c r="N2857" s="93">
        <v>1.4570000000000001</v>
      </c>
      <c r="O2857" s="69">
        <v>99</v>
      </c>
      <c r="P2857" s="191">
        <f t="shared" si="207"/>
        <v>3.6666666666666665</v>
      </c>
      <c r="Q2857" s="77" t="s">
        <v>716</v>
      </c>
      <c r="U2857" s="227" t="s">
        <v>17364</v>
      </c>
      <c r="V2857" s="84">
        <v>0.4597222222222222</v>
      </c>
      <c r="W2857" s="85">
        <v>0.61805555555555558</v>
      </c>
      <c r="X2857" s="78">
        <f t="shared" si="208"/>
        <v>0.15833333333333338</v>
      </c>
    </row>
    <row r="2858" spans="1:24" x14ac:dyDescent="0.3">
      <c r="A2858" s="47" t="s">
        <v>4924</v>
      </c>
      <c r="B2858" s="68" t="s">
        <v>989</v>
      </c>
      <c r="C2858" s="2" t="s">
        <v>1</v>
      </c>
      <c r="D2858" s="2">
        <v>58</v>
      </c>
      <c r="E2858" s="6">
        <v>22628</v>
      </c>
      <c r="F2858" s="7">
        <v>44145.608761574076</v>
      </c>
      <c r="G2858" s="69" t="s">
        <v>4</v>
      </c>
      <c r="H2858" s="68">
        <v>2587</v>
      </c>
      <c r="I2858" s="93">
        <f t="shared" si="205"/>
        <v>25.87</v>
      </c>
      <c r="J2858" s="93">
        <v>5.9029999999999996</v>
      </c>
      <c r="K2858" s="69">
        <v>100</v>
      </c>
      <c r="L2858" s="68">
        <v>399</v>
      </c>
      <c r="M2858" s="93">
        <f t="shared" si="206"/>
        <v>3.99</v>
      </c>
      <c r="N2858" s="93">
        <v>2.1339999999999999</v>
      </c>
      <c r="O2858" s="69">
        <v>100</v>
      </c>
      <c r="P2858" s="191">
        <f t="shared" si="207"/>
        <v>6.4837092731829573</v>
      </c>
      <c r="Q2858" s="77" t="s">
        <v>716</v>
      </c>
      <c r="U2858" s="227" t="s">
        <v>17364</v>
      </c>
      <c r="V2858" s="84">
        <v>0.4548611111111111</v>
      </c>
      <c r="W2858" s="85">
        <v>0.60763888888888895</v>
      </c>
      <c r="X2858" s="78">
        <f t="shared" si="208"/>
        <v>0.15277777777777785</v>
      </c>
    </row>
    <row r="2859" spans="1:24" x14ac:dyDescent="0.3">
      <c r="A2859" s="47" t="s">
        <v>15526</v>
      </c>
      <c r="B2859" s="68" t="s">
        <v>10188</v>
      </c>
      <c r="C2859" s="2" t="s">
        <v>1</v>
      </c>
      <c r="D2859" s="2">
        <v>59</v>
      </c>
      <c r="E2859" s="6">
        <v>22234</v>
      </c>
      <c r="F2859" s="7">
        <v>44145.656759259262</v>
      </c>
      <c r="G2859" s="69" t="s">
        <v>4</v>
      </c>
      <c r="H2859" s="68">
        <v>2668</v>
      </c>
      <c r="I2859" s="93">
        <f t="shared" si="205"/>
        <v>26.949494949494948</v>
      </c>
      <c r="J2859" s="93">
        <v>6.55</v>
      </c>
      <c r="K2859" s="69">
        <v>99</v>
      </c>
      <c r="L2859" s="68">
        <v>431</v>
      </c>
      <c r="M2859" s="93">
        <f t="shared" si="206"/>
        <v>4.3535353535353538</v>
      </c>
      <c r="N2859" s="93">
        <v>2.1589999999999998</v>
      </c>
      <c r="O2859" s="69">
        <v>99</v>
      </c>
      <c r="P2859" s="191">
        <f t="shared" si="207"/>
        <v>6.1902552204176331</v>
      </c>
      <c r="Q2859" s="77" t="s">
        <v>716</v>
      </c>
      <c r="U2859" s="227" t="s">
        <v>17364</v>
      </c>
      <c r="V2859" s="84">
        <v>0.50277777777777777</v>
      </c>
      <c r="W2859" s="85">
        <v>0.65625</v>
      </c>
      <c r="X2859" s="78">
        <f t="shared" si="208"/>
        <v>0.15347222222222223</v>
      </c>
    </row>
    <row r="2860" spans="1:24" x14ac:dyDescent="0.3">
      <c r="A2860" s="47" t="s">
        <v>15528</v>
      </c>
      <c r="B2860" s="68" t="s">
        <v>8</v>
      </c>
      <c r="C2860" s="2" t="s">
        <v>1</v>
      </c>
      <c r="D2860" s="2">
        <v>46</v>
      </c>
      <c r="E2860" s="6">
        <v>27085</v>
      </c>
      <c r="F2860" s="7">
        <v>44146.520578703705</v>
      </c>
      <c r="G2860" s="69" t="s">
        <v>4</v>
      </c>
      <c r="H2860" s="68">
        <v>1407</v>
      </c>
      <c r="I2860" s="93">
        <f t="shared" si="205"/>
        <v>14.07</v>
      </c>
      <c r="J2860" s="93">
        <v>4.149</v>
      </c>
      <c r="K2860" s="69">
        <v>100</v>
      </c>
      <c r="L2860" s="68">
        <v>303</v>
      </c>
      <c r="M2860" s="93">
        <f t="shared" si="206"/>
        <v>3.03</v>
      </c>
      <c r="N2860" s="93">
        <v>1.772</v>
      </c>
      <c r="O2860" s="69">
        <v>100</v>
      </c>
      <c r="P2860" s="191">
        <f t="shared" si="207"/>
        <v>4.6435643564356441</v>
      </c>
      <c r="Q2860" s="77" t="s">
        <v>716</v>
      </c>
      <c r="U2860" s="227" t="s">
        <v>17364</v>
      </c>
      <c r="V2860" s="84">
        <v>0.38055555555555554</v>
      </c>
      <c r="W2860" s="85">
        <v>0.52083333333333337</v>
      </c>
      <c r="X2860" s="78">
        <f t="shared" si="208"/>
        <v>0.14027777777777783</v>
      </c>
    </row>
    <row r="2861" spans="1:24" x14ac:dyDescent="0.3">
      <c r="A2861" s="47" t="s">
        <v>15530</v>
      </c>
      <c r="B2861" s="68" t="s">
        <v>966</v>
      </c>
      <c r="C2861" s="2" t="s">
        <v>1</v>
      </c>
      <c r="D2861" s="2">
        <v>35</v>
      </c>
      <c r="E2861" s="6">
        <v>31256</v>
      </c>
      <c r="F2861" s="7">
        <v>44146.562569444446</v>
      </c>
      <c r="G2861" s="69" t="s">
        <v>4</v>
      </c>
      <c r="H2861" s="68">
        <v>1144</v>
      </c>
      <c r="I2861" s="93">
        <f t="shared" si="205"/>
        <v>11.44</v>
      </c>
      <c r="J2861" s="93">
        <v>2.9860000000000002</v>
      </c>
      <c r="K2861" s="69">
        <v>100</v>
      </c>
      <c r="L2861" s="68">
        <v>390</v>
      </c>
      <c r="M2861" s="93">
        <f t="shared" si="206"/>
        <v>3.9</v>
      </c>
      <c r="N2861" s="93">
        <v>1.915</v>
      </c>
      <c r="O2861" s="69">
        <v>100</v>
      </c>
      <c r="P2861" s="191">
        <f t="shared" si="207"/>
        <v>2.9333333333333331</v>
      </c>
      <c r="Q2861" s="77" t="s">
        <v>716</v>
      </c>
      <c r="U2861" s="227" t="s">
        <v>17364</v>
      </c>
      <c r="V2861" s="84">
        <v>0.4201388888888889</v>
      </c>
      <c r="W2861" s="85">
        <v>0.5625</v>
      </c>
      <c r="X2861" s="78">
        <f t="shared" si="208"/>
        <v>0.1423611111111111</v>
      </c>
    </row>
    <row r="2862" spans="1:24" x14ac:dyDescent="0.3">
      <c r="A2862" s="47" t="s">
        <v>5226</v>
      </c>
      <c r="B2862" s="68" t="s">
        <v>563</v>
      </c>
      <c r="C2862" s="2" t="s">
        <v>1</v>
      </c>
      <c r="D2862" s="2">
        <v>53</v>
      </c>
      <c r="E2862" s="6">
        <v>24545</v>
      </c>
      <c r="F2862" s="7">
        <v>44146.582048611112</v>
      </c>
      <c r="G2862" s="69" t="s">
        <v>4</v>
      </c>
      <c r="H2862" s="68">
        <v>2253</v>
      </c>
      <c r="I2862" s="93">
        <f t="shared" si="205"/>
        <v>22.757575757575758</v>
      </c>
      <c r="J2862" s="93">
        <v>5.5679999999999996</v>
      </c>
      <c r="K2862" s="69">
        <v>99</v>
      </c>
      <c r="L2862" s="68">
        <v>414</v>
      </c>
      <c r="M2862" s="93">
        <f t="shared" si="206"/>
        <v>4.1818181818181817</v>
      </c>
      <c r="N2862" s="93">
        <v>1.903</v>
      </c>
      <c r="O2862" s="69">
        <v>99</v>
      </c>
      <c r="P2862" s="191">
        <f t="shared" si="207"/>
        <v>5.442028985507247</v>
      </c>
      <c r="Q2862" s="77" t="s">
        <v>716</v>
      </c>
      <c r="U2862" s="227" t="s">
        <v>17364</v>
      </c>
      <c r="V2862" s="84">
        <v>0.42777777777777781</v>
      </c>
      <c r="W2862" s="85">
        <v>0.57986111111111105</v>
      </c>
      <c r="X2862" s="78">
        <f t="shared" si="208"/>
        <v>0.15208333333333324</v>
      </c>
    </row>
    <row r="2863" spans="1:24" x14ac:dyDescent="0.3">
      <c r="A2863" s="47" t="s">
        <v>15532</v>
      </c>
      <c r="B2863" s="68" t="s">
        <v>1114</v>
      </c>
      <c r="C2863" s="2" t="s">
        <v>1</v>
      </c>
      <c r="D2863" s="2">
        <v>65</v>
      </c>
      <c r="E2863" s="6">
        <v>20136</v>
      </c>
      <c r="F2863" s="7">
        <v>44146.621192129627</v>
      </c>
      <c r="G2863" s="69" t="s">
        <v>4</v>
      </c>
      <c r="H2863" s="68">
        <v>1859</v>
      </c>
      <c r="I2863" s="93">
        <f t="shared" si="205"/>
        <v>18.59</v>
      </c>
      <c r="J2863" s="93">
        <v>4.9160000000000004</v>
      </c>
      <c r="K2863" s="69">
        <v>100</v>
      </c>
      <c r="L2863" s="68">
        <v>418</v>
      </c>
      <c r="M2863" s="93">
        <f t="shared" si="206"/>
        <v>4.18</v>
      </c>
      <c r="N2863" s="93">
        <v>2.1</v>
      </c>
      <c r="O2863" s="69">
        <v>100</v>
      </c>
      <c r="P2863" s="191">
        <f t="shared" si="207"/>
        <v>4.4473684210526319</v>
      </c>
      <c r="Q2863" s="77" t="s">
        <v>716</v>
      </c>
      <c r="U2863" s="227" t="s">
        <v>17364</v>
      </c>
      <c r="V2863" s="84">
        <v>0.45277777777777778</v>
      </c>
      <c r="W2863" s="85">
        <v>0.62152777777777779</v>
      </c>
      <c r="X2863" s="78">
        <f t="shared" si="208"/>
        <v>0.16875000000000001</v>
      </c>
    </row>
    <row r="2864" spans="1:24" x14ac:dyDescent="0.3">
      <c r="A2864" s="47" t="s">
        <v>15533</v>
      </c>
      <c r="B2864" s="68" t="s">
        <v>16109</v>
      </c>
      <c r="C2864" s="2" t="s">
        <v>1</v>
      </c>
      <c r="D2864" s="2">
        <v>55</v>
      </c>
      <c r="E2864" s="6">
        <v>23934</v>
      </c>
      <c r="F2864" s="7">
        <v>44146.670717592591</v>
      </c>
      <c r="G2864" s="69" t="s">
        <v>4</v>
      </c>
      <c r="H2864" s="68">
        <v>1599</v>
      </c>
      <c r="I2864" s="93">
        <f t="shared" si="205"/>
        <v>16.151515151515152</v>
      </c>
      <c r="J2864" s="93">
        <v>4.117</v>
      </c>
      <c r="K2864" s="69">
        <v>99</v>
      </c>
      <c r="L2864" s="68">
        <v>279</v>
      </c>
      <c r="M2864" s="93">
        <f t="shared" si="206"/>
        <v>2.8181818181818183</v>
      </c>
      <c r="N2864" s="93">
        <v>1.6120000000000001</v>
      </c>
      <c r="O2864" s="69">
        <v>99</v>
      </c>
      <c r="P2864" s="191">
        <f t="shared" si="207"/>
        <v>5.731182795698925</v>
      </c>
      <c r="Q2864" s="77" t="s">
        <v>716</v>
      </c>
      <c r="U2864" s="227" t="s">
        <v>17364</v>
      </c>
      <c r="V2864" s="84">
        <v>0.50486111111111109</v>
      </c>
      <c r="W2864" s="85">
        <v>0.67013888888888884</v>
      </c>
      <c r="X2864" s="78">
        <f t="shared" si="208"/>
        <v>0.16527777777777775</v>
      </c>
    </row>
    <row r="2865" spans="1:24" x14ac:dyDescent="0.3">
      <c r="A2865" s="47" t="s">
        <v>4772</v>
      </c>
      <c r="B2865" s="68" t="s">
        <v>5474</v>
      </c>
      <c r="C2865" s="2" t="s">
        <v>1</v>
      </c>
      <c r="D2865" s="2">
        <v>48</v>
      </c>
      <c r="E2865" s="6">
        <v>26378</v>
      </c>
      <c r="F2865" s="7">
        <v>44147.599143518521</v>
      </c>
      <c r="G2865" s="69" t="s">
        <v>4</v>
      </c>
      <c r="H2865" s="68">
        <v>1411</v>
      </c>
      <c r="I2865" s="93">
        <f t="shared" si="205"/>
        <v>14.252525252525253</v>
      </c>
      <c r="J2865" s="93">
        <v>4.0209999999999999</v>
      </c>
      <c r="K2865" s="69">
        <v>99</v>
      </c>
      <c r="L2865" s="68">
        <v>334</v>
      </c>
      <c r="M2865" s="93">
        <f t="shared" si="206"/>
        <v>3.3737373737373737</v>
      </c>
      <c r="N2865" s="93">
        <v>2.008</v>
      </c>
      <c r="O2865" s="69">
        <v>99</v>
      </c>
      <c r="P2865" s="191">
        <f t="shared" si="207"/>
        <v>4.2245508982035931</v>
      </c>
      <c r="Q2865" s="77" t="s">
        <v>716</v>
      </c>
      <c r="U2865" s="227" t="s">
        <v>17364</v>
      </c>
      <c r="V2865" s="84">
        <v>0.45416666666666666</v>
      </c>
      <c r="W2865" s="85">
        <v>0.60069444444444442</v>
      </c>
      <c r="X2865" s="78">
        <f t="shared" si="208"/>
        <v>0.14652777777777776</v>
      </c>
    </row>
    <row r="2866" spans="1:24" x14ac:dyDescent="0.3">
      <c r="A2866" s="47" t="s">
        <v>15534</v>
      </c>
      <c r="B2866" s="68" t="s">
        <v>6346</v>
      </c>
      <c r="C2866" s="2" t="s">
        <v>1</v>
      </c>
      <c r="D2866" s="2">
        <v>42</v>
      </c>
      <c r="E2866" s="6">
        <v>28591</v>
      </c>
      <c r="F2866" s="7">
        <v>44147.610636574071</v>
      </c>
      <c r="G2866" s="69" t="s">
        <v>4</v>
      </c>
      <c r="H2866" s="68">
        <v>1555</v>
      </c>
      <c r="I2866" s="93">
        <f t="shared" si="205"/>
        <v>15.55</v>
      </c>
      <c r="J2866" s="93">
        <v>3.8069999999999999</v>
      </c>
      <c r="K2866" s="69">
        <v>100</v>
      </c>
      <c r="L2866" s="68">
        <v>319</v>
      </c>
      <c r="M2866" s="93">
        <f t="shared" si="206"/>
        <v>3.19</v>
      </c>
      <c r="N2866" s="93">
        <v>1.5680000000000001</v>
      </c>
      <c r="O2866" s="69">
        <v>100</v>
      </c>
      <c r="P2866" s="191">
        <f t="shared" si="207"/>
        <v>4.8746081504702197</v>
      </c>
      <c r="Q2866" s="77" t="s">
        <v>716</v>
      </c>
      <c r="U2866" s="227" t="s">
        <v>17364</v>
      </c>
      <c r="V2866" s="84">
        <v>0.46180555555555558</v>
      </c>
      <c r="W2866" s="85">
        <v>0.61111111111111105</v>
      </c>
      <c r="X2866" s="78">
        <f t="shared" si="208"/>
        <v>0.14930555555555547</v>
      </c>
    </row>
    <row r="2867" spans="1:24" x14ac:dyDescent="0.3">
      <c r="A2867" s="47" t="s">
        <v>15536</v>
      </c>
      <c r="B2867" s="68" t="s">
        <v>1428</v>
      </c>
      <c r="C2867" s="2" t="s">
        <v>1</v>
      </c>
      <c r="D2867" s="2">
        <v>48</v>
      </c>
      <c r="E2867" s="6">
        <v>26381</v>
      </c>
      <c r="F2867" s="7">
        <v>44148.547534722224</v>
      </c>
      <c r="G2867" s="69" t="s">
        <v>4</v>
      </c>
      <c r="H2867" s="68">
        <v>1661</v>
      </c>
      <c r="I2867" s="93">
        <f t="shared" si="205"/>
        <v>16.777777777777779</v>
      </c>
      <c r="J2867" s="93">
        <v>4.1710000000000003</v>
      </c>
      <c r="K2867" s="69">
        <v>99</v>
      </c>
      <c r="L2867" s="68">
        <v>297</v>
      </c>
      <c r="M2867" s="93">
        <f t="shared" si="206"/>
        <v>3</v>
      </c>
      <c r="N2867" s="93">
        <v>1.9690000000000001</v>
      </c>
      <c r="O2867" s="69">
        <v>99</v>
      </c>
      <c r="P2867" s="191">
        <f t="shared" si="207"/>
        <v>5.5925925925925926</v>
      </c>
      <c r="Q2867" s="77" t="s">
        <v>716</v>
      </c>
      <c r="U2867" s="227" t="s">
        <v>17364</v>
      </c>
      <c r="V2867" s="84">
        <v>0.39999999999999997</v>
      </c>
      <c r="W2867" s="85">
        <v>0.54861111111111105</v>
      </c>
      <c r="X2867" s="78">
        <f t="shared" si="208"/>
        <v>0.14861111111111108</v>
      </c>
    </row>
    <row r="2868" spans="1:24" x14ac:dyDescent="0.3">
      <c r="A2868" s="47" t="s">
        <v>15537</v>
      </c>
      <c r="B2868" s="68" t="s">
        <v>6322</v>
      </c>
      <c r="C2868" s="2" t="s">
        <v>1</v>
      </c>
      <c r="D2868" s="2">
        <v>57</v>
      </c>
      <c r="E2868" s="6">
        <v>23304</v>
      </c>
      <c r="F2868" s="7">
        <v>44148.583252314813</v>
      </c>
      <c r="G2868" s="69" t="s">
        <v>4</v>
      </c>
      <c r="H2868" s="68">
        <v>1669</v>
      </c>
      <c r="I2868" s="93">
        <f t="shared" si="205"/>
        <v>16.690000000000001</v>
      </c>
      <c r="J2868" s="93">
        <v>4.1820000000000004</v>
      </c>
      <c r="K2868" s="69">
        <v>100</v>
      </c>
      <c r="L2868" s="68">
        <v>434</v>
      </c>
      <c r="M2868" s="93">
        <f t="shared" si="206"/>
        <v>4.34</v>
      </c>
      <c r="N2868" s="93">
        <v>1.94</v>
      </c>
      <c r="O2868" s="69">
        <v>100</v>
      </c>
      <c r="P2868" s="191">
        <f t="shared" si="207"/>
        <v>3.8456221198156686</v>
      </c>
      <c r="Q2868" s="77" t="s">
        <v>716</v>
      </c>
      <c r="U2868" s="227" t="s">
        <v>17364</v>
      </c>
      <c r="V2868" s="84">
        <v>0.42986111111111108</v>
      </c>
      <c r="W2868" s="85">
        <v>0.58333333333333337</v>
      </c>
      <c r="X2868" s="78">
        <f t="shared" si="208"/>
        <v>0.15347222222222229</v>
      </c>
    </row>
    <row r="2869" spans="1:24" x14ac:dyDescent="0.3">
      <c r="A2869" s="47" t="s">
        <v>15538</v>
      </c>
      <c r="B2869" s="68" t="s">
        <v>6150</v>
      </c>
      <c r="C2869" s="2" t="s">
        <v>1</v>
      </c>
      <c r="D2869" s="2">
        <v>52</v>
      </c>
      <c r="E2869" s="6">
        <v>25058</v>
      </c>
      <c r="F2869" s="7">
        <v>44148.605451388888</v>
      </c>
      <c r="G2869" s="69" t="s">
        <v>4</v>
      </c>
      <c r="H2869" s="68">
        <v>2153</v>
      </c>
      <c r="I2869" s="93">
        <f t="shared" si="205"/>
        <v>21.747474747474747</v>
      </c>
      <c r="J2869" s="93">
        <v>4.5519999999999996</v>
      </c>
      <c r="K2869" s="69">
        <v>99</v>
      </c>
      <c r="L2869" s="68">
        <v>522</v>
      </c>
      <c r="M2869" s="93">
        <f t="shared" si="206"/>
        <v>5.2727272727272725</v>
      </c>
      <c r="N2869" s="93">
        <v>2.0089999999999999</v>
      </c>
      <c r="O2869" s="69">
        <v>99</v>
      </c>
      <c r="P2869" s="191">
        <f t="shared" si="207"/>
        <v>4.1245210727969353</v>
      </c>
      <c r="Q2869" s="77" t="s">
        <v>716</v>
      </c>
      <c r="U2869" s="227" t="s">
        <v>17364</v>
      </c>
      <c r="V2869" s="84">
        <v>0.47569444444444442</v>
      </c>
      <c r="W2869" s="85">
        <v>0.60416666666666663</v>
      </c>
      <c r="X2869" s="78">
        <f t="shared" si="208"/>
        <v>0.12847222222222221</v>
      </c>
    </row>
    <row r="2870" spans="1:24" x14ac:dyDescent="0.3">
      <c r="A2870" s="47" t="s">
        <v>15539</v>
      </c>
      <c r="B2870" s="68" t="s">
        <v>16135</v>
      </c>
      <c r="C2870" s="2" t="s">
        <v>6</v>
      </c>
      <c r="D2870" s="2">
        <v>61</v>
      </c>
      <c r="E2870" s="6">
        <v>21746</v>
      </c>
      <c r="F2870" s="7">
        <v>44151.56391203704</v>
      </c>
      <c r="G2870" s="69" t="s">
        <v>4</v>
      </c>
      <c r="H2870" s="68">
        <v>1699</v>
      </c>
      <c r="I2870" s="93">
        <f t="shared" si="205"/>
        <v>17.161616161616163</v>
      </c>
      <c r="J2870" s="93">
        <v>4.3579999999999997</v>
      </c>
      <c r="K2870" s="69">
        <v>99</v>
      </c>
      <c r="L2870" s="68">
        <v>417</v>
      </c>
      <c r="M2870" s="93">
        <f t="shared" si="206"/>
        <v>4.2121212121212119</v>
      </c>
      <c r="N2870" s="93">
        <v>2.0720000000000001</v>
      </c>
      <c r="O2870" s="69">
        <v>99</v>
      </c>
      <c r="P2870" s="191">
        <f t="shared" si="207"/>
        <v>4.0743405275779381</v>
      </c>
      <c r="Q2870" s="77" t="s">
        <v>716</v>
      </c>
      <c r="U2870" s="231" t="s">
        <v>17364</v>
      </c>
      <c r="V2870" s="84">
        <v>0.40972222222222227</v>
      </c>
      <c r="W2870" s="85">
        <v>0.56944444444444442</v>
      </c>
      <c r="X2870" s="78">
        <f t="shared" si="208"/>
        <v>0.15972222222222215</v>
      </c>
    </row>
    <row r="2871" spans="1:24" x14ac:dyDescent="0.3">
      <c r="A2871" s="47" t="s">
        <v>4415</v>
      </c>
      <c r="B2871" s="68" t="s">
        <v>16139</v>
      </c>
      <c r="C2871" s="2" t="s">
        <v>1</v>
      </c>
      <c r="D2871" s="2">
        <v>68</v>
      </c>
      <c r="E2871" s="6">
        <v>18977</v>
      </c>
      <c r="F2871" s="7">
        <v>44151.586099537039</v>
      </c>
      <c r="G2871" s="69" t="s">
        <v>4</v>
      </c>
      <c r="H2871" s="68">
        <v>2920</v>
      </c>
      <c r="I2871" s="93">
        <f t="shared" si="205"/>
        <v>29.2</v>
      </c>
      <c r="J2871" s="93">
        <v>5.673</v>
      </c>
      <c r="K2871" s="69">
        <v>100</v>
      </c>
      <c r="L2871" s="68">
        <v>685</v>
      </c>
      <c r="M2871" s="93">
        <f t="shared" si="206"/>
        <v>6.85</v>
      </c>
      <c r="N2871" s="93">
        <v>2.1619999999999999</v>
      </c>
      <c r="O2871" s="69">
        <v>100</v>
      </c>
      <c r="P2871" s="191">
        <f t="shared" si="207"/>
        <v>4.2627737226277373</v>
      </c>
      <c r="Q2871" s="77" t="s">
        <v>716</v>
      </c>
      <c r="U2871" s="231" t="s">
        <v>17364</v>
      </c>
      <c r="V2871" s="84">
        <v>0.44375000000000003</v>
      </c>
      <c r="W2871" s="85">
        <v>0.59722222222222221</v>
      </c>
      <c r="X2871" s="78">
        <f t="shared" si="208"/>
        <v>0.15347222222222218</v>
      </c>
    </row>
    <row r="2872" spans="1:24" x14ac:dyDescent="0.3">
      <c r="A2872" s="47" t="s">
        <v>11167</v>
      </c>
      <c r="B2872" s="68" t="s">
        <v>143</v>
      </c>
      <c r="C2872" s="2" t="s">
        <v>1</v>
      </c>
      <c r="D2872" s="2">
        <v>37</v>
      </c>
      <c r="E2872" s="6">
        <v>30548</v>
      </c>
      <c r="F2872" s="7">
        <v>44151.609988425924</v>
      </c>
      <c r="G2872" s="69" t="s">
        <v>4</v>
      </c>
      <c r="H2872" s="68">
        <v>1051</v>
      </c>
      <c r="I2872" s="93">
        <f t="shared" si="205"/>
        <v>10.51</v>
      </c>
      <c r="J2872" s="93">
        <v>3.2919999999999998</v>
      </c>
      <c r="K2872" s="69">
        <v>100</v>
      </c>
      <c r="L2872" s="68">
        <v>314</v>
      </c>
      <c r="M2872" s="93">
        <f t="shared" si="206"/>
        <v>3.14</v>
      </c>
      <c r="N2872" s="93">
        <v>1.645</v>
      </c>
      <c r="O2872" s="69">
        <v>100</v>
      </c>
      <c r="P2872" s="191">
        <f t="shared" si="207"/>
        <v>3.347133757961783</v>
      </c>
      <c r="Q2872" s="77" t="s">
        <v>716</v>
      </c>
      <c r="U2872" s="227" t="s">
        <v>17364</v>
      </c>
      <c r="V2872" s="84">
        <v>0.44513888888888892</v>
      </c>
      <c r="W2872" s="85">
        <v>0.61111111111111105</v>
      </c>
      <c r="X2872" s="78">
        <f t="shared" si="208"/>
        <v>0.16597222222222213</v>
      </c>
    </row>
    <row r="2873" spans="1:24" x14ac:dyDescent="0.3">
      <c r="A2873" s="47" t="s">
        <v>15541</v>
      </c>
      <c r="B2873" s="68" t="s">
        <v>5544</v>
      </c>
      <c r="C2873" s="2" t="s">
        <v>1</v>
      </c>
      <c r="D2873" s="2">
        <v>57</v>
      </c>
      <c r="E2873" s="6">
        <v>23085</v>
      </c>
      <c r="F2873" s="7">
        <v>44152.53056712963</v>
      </c>
      <c r="G2873" s="69" t="s">
        <v>4</v>
      </c>
      <c r="H2873" s="68">
        <v>1827</v>
      </c>
      <c r="I2873" s="93">
        <f t="shared" si="205"/>
        <v>18.27</v>
      </c>
      <c r="J2873" s="93">
        <v>5.0629999999999997</v>
      </c>
      <c r="K2873" s="69">
        <v>100</v>
      </c>
      <c r="L2873" s="68">
        <v>403</v>
      </c>
      <c r="M2873" s="93">
        <f t="shared" si="206"/>
        <v>4.03</v>
      </c>
      <c r="N2873" s="93">
        <v>1.883</v>
      </c>
      <c r="O2873" s="69">
        <v>100</v>
      </c>
      <c r="P2873" s="191">
        <f t="shared" si="207"/>
        <v>4.5334987593052105</v>
      </c>
      <c r="Q2873" s="77" t="s">
        <v>716</v>
      </c>
      <c r="U2873" s="227" t="s">
        <v>17364</v>
      </c>
      <c r="V2873" s="84">
        <v>0.3972222222222222</v>
      </c>
      <c r="W2873" s="85">
        <v>0.53472222222222221</v>
      </c>
      <c r="X2873" s="78">
        <f t="shared" si="208"/>
        <v>0.13750000000000001</v>
      </c>
    </row>
    <row r="2874" spans="1:24" x14ac:dyDescent="0.3">
      <c r="A2874" s="47" t="s">
        <v>15543</v>
      </c>
      <c r="B2874" s="68" t="s">
        <v>7037</v>
      </c>
      <c r="C2874" s="2" t="s">
        <v>1</v>
      </c>
      <c r="D2874" s="2">
        <v>50</v>
      </c>
      <c r="E2874" s="6">
        <v>25747</v>
      </c>
      <c r="F2874" s="7">
        <v>44152.57640046296</v>
      </c>
      <c r="G2874" s="69" t="s">
        <v>4</v>
      </c>
      <c r="H2874" s="68">
        <v>1855</v>
      </c>
      <c r="I2874" s="93">
        <f t="shared" si="205"/>
        <v>18.737373737373737</v>
      </c>
      <c r="J2874" s="93">
        <v>5.1760000000000002</v>
      </c>
      <c r="K2874" s="69">
        <v>99</v>
      </c>
      <c r="L2874" s="68">
        <v>632</v>
      </c>
      <c r="M2874" s="93">
        <f t="shared" si="206"/>
        <v>6.3838383838383841</v>
      </c>
      <c r="N2874" s="93">
        <v>2.5739999999999998</v>
      </c>
      <c r="O2874" s="69">
        <v>99</v>
      </c>
      <c r="P2874" s="191">
        <f t="shared" si="207"/>
        <v>2.9351265822784809</v>
      </c>
      <c r="Q2874" s="77" t="s">
        <v>716</v>
      </c>
      <c r="U2874" s="227" t="s">
        <v>17364</v>
      </c>
      <c r="V2874" s="84">
        <v>0.41944444444444445</v>
      </c>
      <c r="W2874" s="85">
        <v>0.57638888888888895</v>
      </c>
      <c r="X2874" s="78">
        <f t="shared" si="208"/>
        <v>0.1569444444444445</v>
      </c>
    </row>
    <row r="2875" spans="1:24" x14ac:dyDescent="0.3">
      <c r="A2875" s="47" t="s">
        <v>3223</v>
      </c>
      <c r="B2875" s="68" t="s">
        <v>4245</v>
      </c>
      <c r="C2875" s="2" t="s">
        <v>1</v>
      </c>
      <c r="D2875" s="2">
        <v>34</v>
      </c>
      <c r="E2875" s="6">
        <v>31698</v>
      </c>
      <c r="F2875" s="7">
        <v>44152.625902777778</v>
      </c>
      <c r="G2875" s="69" t="s">
        <v>4</v>
      </c>
      <c r="H2875" s="68">
        <v>986</v>
      </c>
      <c r="I2875" s="93">
        <f t="shared" ref="I2875:I2938" si="209">H2875/K2875</f>
        <v>9.9595959595959602</v>
      </c>
      <c r="J2875" s="93">
        <v>3.4809999999999999</v>
      </c>
      <c r="K2875" s="69">
        <v>99</v>
      </c>
      <c r="L2875" s="68">
        <v>207</v>
      </c>
      <c r="M2875" s="93">
        <f t="shared" ref="M2875:M2938" si="210">L2875/O2875</f>
        <v>2.0909090909090908</v>
      </c>
      <c r="N2875" s="93">
        <v>1.617</v>
      </c>
      <c r="O2875" s="69">
        <v>99</v>
      </c>
      <c r="P2875" s="191">
        <f t="shared" ref="P2875:P2938" si="211">I2875/M2875</f>
        <v>4.7632850241545901</v>
      </c>
      <c r="Q2875" s="77" t="s">
        <v>716</v>
      </c>
      <c r="U2875" s="227" t="s">
        <v>17364</v>
      </c>
      <c r="V2875" s="84">
        <v>0.46736111111111112</v>
      </c>
      <c r="W2875" s="85">
        <v>0.625</v>
      </c>
      <c r="X2875" s="78">
        <f t="shared" ref="X2875:X2938" si="212">W2875-V2875</f>
        <v>0.15763888888888888</v>
      </c>
    </row>
    <row r="2876" spans="1:24" x14ac:dyDescent="0.3">
      <c r="A2876" s="47" t="s">
        <v>5215</v>
      </c>
      <c r="B2876" s="68" t="s">
        <v>4726</v>
      </c>
      <c r="C2876" s="2" t="s">
        <v>1</v>
      </c>
      <c r="D2876" s="2">
        <v>58</v>
      </c>
      <c r="E2876" s="6">
        <v>22689</v>
      </c>
      <c r="F2876" s="7">
        <v>44153.444756944446</v>
      </c>
      <c r="G2876" s="69" t="s">
        <v>4</v>
      </c>
      <c r="H2876" s="68">
        <v>2275</v>
      </c>
      <c r="I2876" s="93">
        <f t="shared" si="209"/>
        <v>22.979797979797979</v>
      </c>
      <c r="J2876" s="93">
        <v>5.391</v>
      </c>
      <c r="K2876" s="69">
        <v>99</v>
      </c>
      <c r="L2876" s="68">
        <v>652</v>
      </c>
      <c r="M2876" s="93">
        <f t="shared" si="210"/>
        <v>6.5858585858585856</v>
      </c>
      <c r="N2876" s="93">
        <v>2.7629999999999999</v>
      </c>
      <c r="O2876" s="69">
        <v>99</v>
      </c>
      <c r="P2876" s="191">
        <f t="shared" si="211"/>
        <v>3.4892638036809815</v>
      </c>
      <c r="Q2876" s="77" t="s">
        <v>716</v>
      </c>
      <c r="U2876" s="227" t="s">
        <v>17364</v>
      </c>
      <c r="V2876" s="84">
        <v>0.37777777777777777</v>
      </c>
      <c r="W2876" s="85">
        <v>0.53125</v>
      </c>
      <c r="X2876" s="78">
        <f t="shared" si="212"/>
        <v>0.15347222222222223</v>
      </c>
    </row>
    <row r="2877" spans="1:24" x14ac:dyDescent="0.3">
      <c r="A2877" s="47" t="s">
        <v>15545</v>
      </c>
      <c r="B2877" s="68" t="s">
        <v>11149</v>
      </c>
      <c r="C2877" s="2" t="s">
        <v>1</v>
      </c>
      <c r="D2877" s="2">
        <v>12.833333333333334</v>
      </c>
      <c r="E2877" s="6">
        <v>39457</v>
      </c>
      <c r="F2877" s="7">
        <v>44153.539756944447</v>
      </c>
      <c r="G2877" s="69" t="s">
        <v>4</v>
      </c>
      <c r="H2877" s="68">
        <v>700</v>
      </c>
      <c r="I2877" s="93">
        <f t="shared" si="209"/>
        <v>7.0707070707070709</v>
      </c>
      <c r="J2877" s="93">
        <v>2.6120000000000001</v>
      </c>
      <c r="K2877" s="69">
        <v>99</v>
      </c>
      <c r="L2877" s="68">
        <v>151</v>
      </c>
      <c r="M2877" s="93">
        <f t="shared" si="210"/>
        <v>1.5252525252525253</v>
      </c>
      <c r="N2877" s="93">
        <v>1.155</v>
      </c>
      <c r="O2877" s="69">
        <v>99</v>
      </c>
      <c r="P2877" s="191">
        <f t="shared" si="211"/>
        <v>4.6357615894039732</v>
      </c>
      <c r="Q2877" s="77" t="s">
        <v>716</v>
      </c>
      <c r="U2877" s="227" t="s">
        <v>17364</v>
      </c>
      <c r="V2877" s="84">
        <v>0.38819444444444445</v>
      </c>
      <c r="W2877" s="85">
        <v>0.54166666666666663</v>
      </c>
      <c r="X2877" s="78">
        <f t="shared" si="212"/>
        <v>0.15347222222222218</v>
      </c>
    </row>
    <row r="2878" spans="1:24" x14ac:dyDescent="0.3">
      <c r="A2878" s="47" t="s">
        <v>15546</v>
      </c>
      <c r="B2878" s="68" t="s">
        <v>6257</v>
      </c>
      <c r="C2878" s="2" t="s">
        <v>1</v>
      </c>
      <c r="D2878" s="2">
        <v>63</v>
      </c>
      <c r="E2878" s="6">
        <v>20876</v>
      </c>
      <c r="F2878" s="7">
        <v>44153.551388888889</v>
      </c>
      <c r="G2878" s="69" t="s">
        <v>4</v>
      </c>
      <c r="H2878" s="68">
        <v>2704</v>
      </c>
      <c r="I2878" s="93">
        <f t="shared" si="209"/>
        <v>27.313131313131311</v>
      </c>
      <c r="J2878" s="93">
        <v>6.319</v>
      </c>
      <c r="K2878" s="69">
        <v>99</v>
      </c>
      <c r="L2878" s="68">
        <v>620</v>
      </c>
      <c r="M2878" s="93">
        <f t="shared" si="210"/>
        <v>6.262626262626263</v>
      </c>
      <c r="N2878" s="93">
        <v>2.5339999999999998</v>
      </c>
      <c r="O2878" s="69">
        <v>99</v>
      </c>
      <c r="P2878" s="191">
        <f t="shared" si="211"/>
        <v>4.3612903225806443</v>
      </c>
      <c r="Q2878" s="77" t="s">
        <v>716</v>
      </c>
      <c r="U2878" s="233" t="s">
        <v>17364</v>
      </c>
      <c r="V2878" s="84">
        <v>0.40625</v>
      </c>
      <c r="W2878" s="85">
        <v>0.55208333333333337</v>
      </c>
      <c r="X2878" s="78">
        <f t="shared" si="212"/>
        <v>0.14583333333333337</v>
      </c>
    </row>
    <row r="2879" spans="1:24" x14ac:dyDescent="0.3">
      <c r="A2879" s="47" t="s">
        <v>4511</v>
      </c>
      <c r="B2879" s="68" t="s">
        <v>5400</v>
      </c>
      <c r="C2879" s="2" t="s">
        <v>1</v>
      </c>
      <c r="D2879" s="2">
        <v>50</v>
      </c>
      <c r="E2879" s="6">
        <v>25851</v>
      </c>
      <c r="F2879" s="7">
        <v>44153.590312499997</v>
      </c>
      <c r="G2879" s="69" t="s">
        <v>4</v>
      </c>
      <c r="H2879" s="68">
        <v>1401</v>
      </c>
      <c r="I2879" s="93">
        <f t="shared" si="209"/>
        <v>14.01</v>
      </c>
      <c r="J2879" s="93">
        <v>3.8149999999999999</v>
      </c>
      <c r="K2879" s="69">
        <v>100</v>
      </c>
      <c r="L2879" s="68">
        <v>376</v>
      </c>
      <c r="M2879" s="93">
        <f t="shared" si="210"/>
        <v>3.76</v>
      </c>
      <c r="N2879" s="93">
        <v>1.724</v>
      </c>
      <c r="O2879" s="69">
        <v>100</v>
      </c>
      <c r="P2879" s="191">
        <f t="shared" si="211"/>
        <v>3.7260638297872344</v>
      </c>
      <c r="Q2879" s="77" t="s">
        <v>716</v>
      </c>
      <c r="U2879" s="227" t="s">
        <v>17364</v>
      </c>
      <c r="V2879" s="84">
        <v>0.44722222222222219</v>
      </c>
      <c r="W2879" s="85">
        <v>0.59027777777777779</v>
      </c>
      <c r="X2879" s="78">
        <f t="shared" si="212"/>
        <v>0.1430555555555556</v>
      </c>
    </row>
    <row r="2880" spans="1:24" x14ac:dyDescent="0.3">
      <c r="A2880" s="47" t="s">
        <v>15547</v>
      </c>
      <c r="B2880" s="68" t="s">
        <v>5617</v>
      </c>
      <c r="C2880" s="2" t="s">
        <v>1</v>
      </c>
      <c r="D2880" s="2">
        <v>54</v>
      </c>
      <c r="E2880" s="6">
        <v>24400</v>
      </c>
      <c r="F2880" s="7">
        <v>44153.603645833333</v>
      </c>
      <c r="G2880" s="69" t="s">
        <v>4</v>
      </c>
      <c r="H2880" s="68">
        <v>1476</v>
      </c>
      <c r="I2880" s="93">
        <f t="shared" si="209"/>
        <v>14.909090909090908</v>
      </c>
      <c r="J2880" s="93">
        <v>3.7309999999999999</v>
      </c>
      <c r="K2880" s="69">
        <v>99</v>
      </c>
      <c r="L2880" s="68">
        <v>493</v>
      </c>
      <c r="M2880" s="93">
        <f t="shared" si="210"/>
        <v>4.9797979797979801</v>
      </c>
      <c r="N2880" s="93">
        <v>2.3730000000000002</v>
      </c>
      <c r="O2880" s="69">
        <v>99</v>
      </c>
      <c r="P2880" s="191">
        <f t="shared" si="211"/>
        <v>2.993914807302231</v>
      </c>
      <c r="Q2880" s="77" t="s">
        <v>716</v>
      </c>
      <c r="U2880" s="227" t="s">
        <v>17364</v>
      </c>
      <c r="V2880" s="84">
        <v>0.46111111111111108</v>
      </c>
      <c r="W2880" s="85">
        <v>0.60416666666666663</v>
      </c>
      <c r="X2880" s="78">
        <f t="shared" si="212"/>
        <v>0.14305555555555555</v>
      </c>
    </row>
    <row r="2881" spans="1:24" x14ac:dyDescent="0.3">
      <c r="A2881" s="46" t="s">
        <v>15548</v>
      </c>
      <c r="B2881" s="68" t="s">
        <v>16166</v>
      </c>
      <c r="C2881" s="2" t="s">
        <v>6</v>
      </c>
      <c r="D2881" s="2">
        <v>65</v>
      </c>
      <c r="E2881" s="6">
        <v>20164</v>
      </c>
      <c r="F2881" s="7">
        <v>44153.665856481479</v>
      </c>
      <c r="G2881" s="69" t="s">
        <v>4</v>
      </c>
      <c r="H2881" s="68">
        <v>1445</v>
      </c>
      <c r="I2881" s="93">
        <f t="shared" si="209"/>
        <v>14.595959595959595</v>
      </c>
      <c r="J2881" s="93">
        <v>4.1769999999999996</v>
      </c>
      <c r="K2881" s="69">
        <v>99</v>
      </c>
      <c r="L2881" s="68">
        <v>401</v>
      </c>
      <c r="M2881" s="93">
        <f t="shared" si="210"/>
        <v>4.0505050505050502</v>
      </c>
      <c r="N2881" s="93">
        <v>2.0419999999999998</v>
      </c>
      <c r="O2881" s="69">
        <v>99</v>
      </c>
      <c r="P2881" s="191">
        <f t="shared" si="211"/>
        <v>3.6034912718204488</v>
      </c>
      <c r="Q2881" s="77" t="s">
        <v>716</v>
      </c>
      <c r="U2881" s="227" t="s">
        <v>17364</v>
      </c>
      <c r="V2881" s="84">
        <v>0.52083333333333337</v>
      </c>
      <c r="W2881" s="85">
        <v>0.66666666666666663</v>
      </c>
      <c r="X2881" s="78">
        <f t="shared" si="212"/>
        <v>0.14583333333333326</v>
      </c>
    </row>
    <row r="2882" spans="1:24" x14ac:dyDescent="0.3">
      <c r="A2882" s="46" t="s">
        <v>9672</v>
      </c>
      <c r="B2882" s="68" t="s">
        <v>10697</v>
      </c>
      <c r="C2882" s="2" t="s">
        <v>1</v>
      </c>
      <c r="D2882" s="2">
        <v>42</v>
      </c>
      <c r="E2882" s="6">
        <v>28574</v>
      </c>
      <c r="F2882" s="7">
        <v>44154.529953703706</v>
      </c>
      <c r="G2882" s="69" t="s">
        <v>4</v>
      </c>
      <c r="H2882" s="68">
        <v>1140</v>
      </c>
      <c r="I2882" s="93">
        <f t="shared" si="209"/>
        <v>11.515151515151516</v>
      </c>
      <c r="J2882" s="93">
        <v>3.4830000000000001</v>
      </c>
      <c r="K2882" s="69">
        <v>99</v>
      </c>
      <c r="L2882" s="68">
        <v>344</v>
      </c>
      <c r="M2882" s="93">
        <f t="shared" si="210"/>
        <v>3.4747474747474749</v>
      </c>
      <c r="N2882" s="93">
        <v>1.95</v>
      </c>
      <c r="O2882" s="69">
        <v>99</v>
      </c>
      <c r="P2882" s="191">
        <f t="shared" si="211"/>
        <v>3.3139534883720931</v>
      </c>
      <c r="Q2882" s="77" t="s">
        <v>716</v>
      </c>
      <c r="U2882" s="227" t="s">
        <v>17364</v>
      </c>
      <c r="V2882" s="84">
        <v>0.37916666666666665</v>
      </c>
      <c r="W2882" s="85">
        <v>0.53125</v>
      </c>
      <c r="X2882" s="78">
        <f t="shared" si="212"/>
        <v>0.15208333333333335</v>
      </c>
    </row>
    <row r="2883" spans="1:24" x14ac:dyDescent="0.3">
      <c r="A2883" s="47" t="s">
        <v>16029</v>
      </c>
      <c r="B2883" s="68" t="s">
        <v>938</v>
      </c>
      <c r="C2883" s="2" t="s">
        <v>1</v>
      </c>
      <c r="D2883" s="2">
        <v>39</v>
      </c>
      <c r="E2883" s="6">
        <v>29730</v>
      </c>
      <c r="F2883" s="7">
        <v>44154.610243055555</v>
      </c>
      <c r="G2883" s="69" t="s">
        <v>4</v>
      </c>
      <c r="H2883" s="68">
        <v>1239</v>
      </c>
      <c r="I2883" s="93">
        <f t="shared" si="209"/>
        <v>12.515151515151516</v>
      </c>
      <c r="J2883" s="93">
        <v>3.4620000000000002</v>
      </c>
      <c r="K2883" s="69">
        <v>99</v>
      </c>
      <c r="L2883" s="68">
        <v>276</v>
      </c>
      <c r="M2883" s="93">
        <f t="shared" si="210"/>
        <v>2.7878787878787881</v>
      </c>
      <c r="N2883" s="93">
        <v>1.593</v>
      </c>
      <c r="O2883" s="69">
        <v>99</v>
      </c>
      <c r="P2883" s="191">
        <f t="shared" si="211"/>
        <v>4.4891304347826084</v>
      </c>
      <c r="Q2883" s="77" t="s">
        <v>716</v>
      </c>
      <c r="U2883" s="227" t="s">
        <v>17364</v>
      </c>
      <c r="V2883" s="84">
        <v>0.44791666666666669</v>
      </c>
      <c r="W2883" s="85">
        <v>0.61111111111111105</v>
      </c>
      <c r="X2883" s="78">
        <f t="shared" si="212"/>
        <v>0.16319444444444436</v>
      </c>
    </row>
    <row r="2884" spans="1:24" x14ac:dyDescent="0.3">
      <c r="A2884" s="47" t="s">
        <v>16030</v>
      </c>
      <c r="B2884" s="68" t="s">
        <v>5857</v>
      </c>
      <c r="C2884" s="2" t="s">
        <v>1</v>
      </c>
      <c r="D2884" s="2">
        <v>50</v>
      </c>
      <c r="E2884" s="6">
        <v>25793</v>
      </c>
      <c r="F2884" s="7">
        <v>44155.531597222223</v>
      </c>
      <c r="G2884" s="69" t="s">
        <v>4</v>
      </c>
      <c r="H2884" s="68">
        <v>1567</v>
      </c>
      <c r="I2884" s="93">
        <f t="shared" si="209"/>
        <v>15.828282828282829</v>
      </c>
      <c r="J2884" s="93">
        <v>4.5670000000000002</v>
      </c>
      <c r="K2884" s="69">
        <v>99</v>
      </c>
      <c r="L2884" s="68">
        <v>542</v>
      </c>
      <c r="M2884" s="93">
        <f t="shared" si="210"/>
        <v>5.4747474747474749</v>
      </c>
      <c r="N2884" s="93">
        <v>2.2959999999999998</v>
      </c>
      <c r="O2884" s="69">
        <v>99</v>
      </c>
      <c r="P2884" s="191">
        <f t="shared" si="211"/>
        <v>2.8911439114391144</v>
      </c>
      <c r="Q2884" s="77" t="s">
        <v>716</v>
      </c>
      <c r="U2884" s="231" t="s">
        <v>17364</v>
      </c>
      <c r="V2884" s="84">
        <v>0.39861111111111108</v>
      </c>
      <c r="W2884" s="85">
        <v>0.53472222222222221</v>
      </c>
      <c r="X2884" s="78">
        <f t="shared" si="212"/>
        <v>0.13611111111111113</v>
      </c>
    </row>
    <row r="2885" spans="1:24" x14ac:dyDescent="0.3">
      <c r="A2885" s="47" t="s">
        <v>16031</v>
      </c>
      <c r="B2885" s="68" t="s">
        <v>5508</v>
      </c>
      <c r="C2885" s="2" t="s">
        <v>1</v>
      </c>
      <c r="D2885" s="2">
        <v>59</v>
      </c>
      <c r="E2885" s="6">
        <v>22472</v>
      </c>
      <c r="F2885" s="7">
        <v>44155.563217592593</v>
      </c>
      <c r="G2885" s="69" t="s">
        <v>4</v>
      </c>
      <c r="H2885" s="68">
        <v>2187</v>
      </c>
      <c r="I2885" s="93">
        <f t="shared" si="209"/>
        <v>22.09090909090909</v>
      </c>
      <c r="J2885" s="93">
        <v>5.8330000000000002</v>
      </c>
      <c r="K2885" s="69">
        <v>99</v>
      </c>
      <c r="L2885" s="68">
        <v>479</v>
      </c>
      <c r="M2885" s="93">
        <f t="shared" si="210"/>
        <v>4.8383838383838382</v>
      </c>
      <c r="N2885" s="93">
        <v>2.2839999999999998</v>
      </c>
      <c r="O2885" s="69">
        <v>99</v>
      </c>
      <c r="P2885" s="191">
        <f t="shared" si="211"/>
        <v>4.5657620041753653</v>
      </c>
      <c r="Q2885" s="77" t="s">
        <v>716</v>
      </c>
      <c r="U2885" s="227" t="s">
        <v>17364</v>
      </c>
      <c r="V2885" s="84">
        <v>0.40972222222222227</v>
      </c>
      <c r="W2885" s="85">
        <v>0.56944444444444442</v>
      </c>
      <c r="X2885" s="78">
        <f t="shared" si="212"/>
        <v>0.15972222222222215</v>
      </c>
    </row>
    <row r="2886" spans="1:24" x14ac:dyDescent="0.3">
      <c r="A2886" s="47" t="s">
        <v>16032</v>
      </c>
      <c r="B2886" s="68" t="s">
        <v>4253</v>
      </c>
      <c r="C2886" s="2" t="s">
        <v>1</v>
      </c>
      <c r="D2886" s="2">
        <v>49</v>
      </c>
      <c r="E2886" s="6">
        <v>26253</v>
      </c>
      <c r="F2886" s="7">
        <v>44155.57739583333</v>
      </c>
      <c r="G2886" s="69" t="s">
        <v>4</v>
      </c>
      <c r="H2886" s="68">
        <v>1265</v>
      </c>
      <c r="I2886" s="93">
        <f t="shared" si="209"/>
        <v>12.777777777777779</v>
      </c>
      <c r="J2886" s="93">
        <v>3.5209999999999999</v>
      </c>
      <c r="K2886" s="69">
        <v>99</v>
      </c>
      <c r="L2886" s="68">
        <v>300</v>
      </c>
      <c r="M2886" s="93">
        <f t="shared" si="210"/>
        <v>3.0303030303030303</v>
      </c>
      <c r="N2886" s="93">
        <v>1.798</v>
      </c>
      <c r="O2886" s="69">
        <v>99</v>
      </c>
      <c r="P2886" s="191">
        <f t="shared" si="211"/>
        <v>4.2166666666666668</v>
      </c>
      <c r="Q2886" s="77" t="s">
        <v>716</v>
      </c>
      <c r="U2886" s="227" t="s">
        <v>17364</v>
      </c>
      <c r="V2886" s="84">
        <v>0.42708333333333331</v>
      </c>
      <c r="W2886" s="85">
        <v>0.58333333333333337</v>
      </c>
      <c r="X2886" s="78">
        <f t="shared" si="212"/>
        <v>0.15625000000000006</v>
      </c>
    </row>
    <row r="2887" spans="1:24" x14ac:dyDescent="0.3">
      <c r="A2887" s="47" t="s">
        <v>4942</v>
      </c>
      <c r="B2887" s="68" t="s">
        <v>16180</v>
      </c>
      <c r="C2887" s="2" t="s">
        <v>1</v>
      </c>
      <c r="D2887" s="2">
        <v>39</v>
      </c>
      <c r="E2887" s="6">
        <v>29625</v>
      </c>
      <c r="F2887" s="7">
        <v>44155.591608796298</v>
      </c>
      <c r="G2887" s="69" t="s">
        <v>4</v>
      </c>
      <c r="H2887" s="68">
        <v>1115</v>
      </c>
      <c r="I2887" s="93">
        <f t="shared" si="209"/>
        <v>11.262626262626263</v>
      </c>
      <c r="J2887" s="93">
        <v>3.4809999999999999</v>
      </c>
      <c r="K2887" s="69">
        <v>99</v>
      </c>
      <c r="L2887" s="68">
        <v>349</v>
      </c>
      <c r="M2887" s="93">
        <f t="shared" si="210"/>
        <v>3.5252525252525251</v>
      </c>
      <c r="N2887" s="93">
        <v>1.786</v>
      </c>
      <c r="O2887" s="69">
        <v>99</v>
      </c>
      <c r="P2887" s="191">
        <f t="shared" si="211"/>
        <v>3.1948424068767909</v>
      </c>
      <c r="Q2887" s="77" t="s">
        <v>716</v>
      </c>
      <c r="U2887" s="227" t="s">
        <v>17364</v>
      </c>
      <c r="V2887" s="84">
        <v>0.40138888888888885</v>
      </c>
      <c r="W2887" s="85">
        <v>0.59722222222222221</v>
      </c>
      <c r="X2887" s="78">
        <f t="shared" si="212"/>
        <v>0.19583333333333336</v>
      </c>
    </row>
    <row r="2888" spans="1:24" x14ac:dyDescent="0.3">
      <c r="A2888" s="47" t="s">
        <v>5251</v>
      </c>
      <c r="B2888" s="68" t="s">
        <v>115</v>
      </c>
      <c r="C2888" s="2" t="s">
        <v>1</v>
      </c>
      <c r="D2888" s="2">
        <v>53</v>
      </c>
      <c r="E2888" s="6">
        <v>24444</v>
      </c>
      <c r="F2888" s="7">
        <v>44155.625775462962</v>
      </c>
      <c r="G2888" s="69" t="s">
        <v>4</v>
      </c>
      <c r="H2888" s="68">
        <v>2109</v>
      </c>
      <c r="I2888" s="93">
        <f t="shared" si="209"/>
        <v>21.09</v>
      </c>
      <c r="J2888" s="93">
        <v>5.0570000000000004</v>
      </c>
      <c r="K2888" s="69">
        <v>100</v>
      </c>
      <c r="L2888" s="68">
        <v>466</v>
      </c>
      <c r="M2888" s="93">
        <f t="shared" si="210"/>
        <v>4.66</v>
      </c>
      <c r="N2888" s="93">
        <v>2.1749999999999998</v>
      </c>
      <c r="O2888" s="69">
        <v>100</v>
      </c>
      <c r="P2888" s="191">
        <f t="shared" si="211"/>
        <v>4.5257510729613735</v>
      </c>
      <c r="Q2888" s="77" t="s">
        <v>716</v>
      </c>
      <c r="U2888" s="227" t="s">
        <v>17364</v>
      </c>
      <c r="V2888" s="84">
        <v>0.47152777777777777</v>
      </c>
      <c r="W2888" s="85">
        <v>0.63194444444444442</v>
      </c>
      <c r="X2888" s="78">
        <f t="shared" si="212"/>
        <v>0.16041666666666665</v>
      </c>
    </row>
    <row r="2889" spans="1:24" x14ac:dyDescent="0.3">
      <c r="A2889" s="47" t="s">
        <v>16034</v>
      </c>
      <c r="B2889" s="68" t="s">
        <v>103</v>
      </c>
      <c r="C2889" s="2" t="s">
        <v>1</v>
      </c>
      <c r="D2889" s="2">
        <v>51</v>
      </c>
      <c r="E2889" s="6">
        <v>25257</v>
      </c>
      <c r="F2889" s="7">
        <v>44155.63890046296</v>
      </c>
      <c r="G2889" s="69" t="s">
        <v>4</v>
      </c>
      <c r="H2889" s="68">
        <v>1253</v>
      </c>
      <c r="I2889" s="93">
        <f t="shared" si="209"/>
        <v>12.656565656565656</v>
      </c>
      <c r="J2889" s="93">
        <v>4.0380000000000003</v>
      </c>
      <c r="K2889" s="69">
        <v>99</v>
      </c>
      <c r="L2889" s="68">
        <v>335</v>
      </c>
      <c r="M2889" s="93">
        <f t="shared" si="210"/>
        <v>3.3838383838383836</v>
      </c>
      <c r="N2889" s="93">
        <v>1.6950000000000001</v>
      </c>
      <c r="O2889" s="69">
        <v>99</v>
      </c>
      <c r="P2889" s="191">
        <f t="shared" si="211"/>
        <v>3.7402985074626867</v>
      </c>
      <c r="Q2889" s="77" t="s">
        <v>716</v>
      </c>
      <c r="U2889" s="227" t="s">
        <v>17364</v>
      </c>
      <c r="V2889" s="84">
        <v>0.48194444444444445</v>
      </c>
      <c r="W2889" s="85">
        <v>0.64583333333333337</v>
      </c>
      <c r="X2889" s="78">
        <f t="shared" si="212"/>
        <v>0.16388888888888892</v>
      </c>
    </row>
    <row r="2890" spans="1:24" x14ac:dyDescent="0.3">
      <c r="A2890" s="47" t="s">
        <v>2901</v>
      </c>
      <c r="B2890" s="68" t="s">
        <v>1929</v>
      </c>
      <c r="C2890" s="2" t="s">
        <v>1</v>
      </c>
      <c r="D2890" s="2">
        <v>56</v>
      </c>
      <c r="E2890" s="6">
        <v>23559</v>
      </c>
      <c r="F2890" s="7">
        <v>44158.579016203701</v>
      </c>
      <c r="G2890" s="69" t="s">
        <v>4</v>
      </c>
      <c r="H2890" s="68">
        <v>2130</v>
      </c>
      <c r="I2890" s="93">
        <f t="shared" si="209"/>
        <v>21.515151515151516</v>
      </c>
      <c r="J2890" s="93">
        <v>5.48</v>
      </c>
      <c r="K2890" s="69">
        <v>99</v>
      </c>
      <c r="L2890" s="68">
        <v>351</v>
      </c>
      <c r="M2890" s="93">
        <f t="shared" si="210"/>
        <v>3.5454545454545454</v>
      </c>
      <c r="N2890" s="93">
        <v>1.649</v>
      </c>
      <c r="O2890" s="69">
        <v>99</v>
      </c>
      <c r="P2890" s="191">
        <f t="shared" si="211"/>
        <v>6.0683760683760681</v>
      </c>
      <c r="Q2890" s="77" t="s">
        <v>716</v>
      </c>
      <c r="U2890" s="227" t="s">
        <v>17362</v>
      </c>
      <c r="V2890" s="84">
        <v>0.4291666666666667</v>
      </c>
      <c r="W2890" s="85">
        <v>0.57847222222222217</v>
      </c>
      <c r="X2890" s="78">
        <f t="shared" si="212"/>
        <v>0.14930555555555547</v>
      </c>
    </row>
    <row r="2891" spans="1:24" x14ac:dyDescent="0.3">
      <c r="A2891" s="47" t="s">
        <v>16035</v>
      </c>
      <c r="B2891" s="68" t="s">
        <v>486</v>
      </c>
      <c r="C2891" s="2" t="s">
        <v>1</v>
      </c>
      <c r="D2891" s="2">
        <v>37</v>
      </c>
      <c r="E2891" s="6">
        <v>30579</v>
      </c>
      <c r="F2891" s="7">
        <v>44158.60528935185</v>
      </c>
      <c r="G2891" s="69" t="s">
        <v>4</v>
      </c>
      <c r="H2891" s="68">
        <v>1298</v>
      </c>
      <c r="I2891" s="93">
        <f t="shared" si="209"/>
        <v>13.111111111111111</v>
      </c>
      <c r="J2891" s="93">
        <v>3.3679999999999999</v>
      </c>
      <c r="K2891" s="69">
        <v>99</v>
      </c>
      <c r="L2891" s="68">
        <v>355</v>
      </c>
      <c r="M2891" s="93">
        <f t="shared" si="210"/>
        <v>3.5858585858585861</v>
      </c>
      <c r="N2891" s="93">
        <v>1.8460000000000001</v>
      </c>
      <c r="O2891" s="69">
        <v>99</v>
      </c>
      <c r="P2891" s="191">
        <f t="shared" si="211"/>
        <v>3.6563380281690137</v>
      </c>
      <c r="Q2891" s="77" t="s">
        <v>716</v>
      </c>
      <c r="U2891" s="227" t="s">
        <v>17362</v>
      </c>
      <c r="V2891" s="84">
        <v>0.44097222222222227</v>
      </c>
      <c r="W2891" s="85">
        <v>0.60416666666666663</v>
      </c>
      <c r="X2891" s="78">
        <f t="shared" si="212"/>
        <v>0.16319444444444436</v>
      </c>
    </row>
    <row r="2892" spans="1:24" x14ac:dyDescent="0.3">
      <c r="A2892" s="47" t="s">
        <v>16037</v>
      </c>
      <c r="B2892" s="68" t="s">
        <v>4432</v>
      </c>
      <c r="C2892" s="2" t="s">
        <v>1</v>
      </c>
      <c r="D2892" s="2">
        <v>30</v>
      </c>
      <c r="E2892" s="6">
        <v>33157</v>
      </c>
      <c r="F2892" s="7">
        <v>44158.638229166667</v>
      </c>
      <c r="G2892" s="69" t="s">
        <v>4</v>
      </c>
      <c r="H2892" s="68">
        <v>883</v>
      </c>
      <c r="I2892" s="93">
        <f t="shared" si="209"/>
        <v>8.9191919191919187</v>
      </c>
      <c r="J2892" s="93">
        <v>2.4769999999999999</v>
      </c>
      <c r="K2892" s="69">
        <v>99</v>
      </c>
      <c r="L2892" s="68">
        <v>303</v>
      </c>
      <c r="M2892" s="93">
        <f t="shared" si="210"/>
        <v>3.0606060606060606</v>
      </c>
      <c r="N2892" s="93">
        <v>1.766</v>
      </c>
      <c r="O2892" s="69">
        <v>99</v>
      </c>
      <c r="P2892" s="191">
        <f t="shared" si="211"/>
        <v>2.9141914191419143</v>
      </c>
      <c r="Q2892" s="77" t="s">
        <v>716</v>
      </c>
      <c r="U2892" s="227" t="s">
        <v>17362</v>
      </c>
      <c r="V2892" s="84">
        <v>0.47916666666666669</v>
      </c>
      <c r="W2892" s="85">
        <v>0.63888888888888895</v>
      </c>
      <c r="X2892" s="78">
        <f t="shared" si="212"/>
        <v>0.15972222222222227</v>
      </c>
    </row>
    <row r="2893" spans="1:24" x14ac:dyDescent="0.3">
      <c r="A2893" s="47" t="s">
        <v>4079</v>
      </c>
      <c r="B2893" s="68" t="s">
        <v>11119</v>
      </c>
      <c r="C2893" s="2" t="s">
        <v>1</v>
      </c>
      <c r="D2893" s="2">
        <v>42</v>
      </c>
      <c r="E2893" s="6">
        <v>28557</v>
      </c>
      <c r="F2893" s="7">
        <v>44159.439884259256</v>
      </c>
      <c r="G2893" s="69" t="s">
        <v>4</v>
      </c>
      <c r="H2893" s="68">
        <v>1029</v>
      </c>
      <c r="I2893" s="93">
        <f t="shared" si="209"/>
        <v>10.393939393939394</v>
      </c>
      <c r="J2893" s="93">
        <v>3.3679999999999999</v>
      </c>
      <c r="K2893" s="69">
        <v>99</v>
      </c>
      <c r="L2893" s="68">
        <v>358</v>
      </c>
      <c r="M2893" s="93">
        <f t="shared" si="210"/>
        <v>3.6161616161616164</v>
      </c>
      <c r="N2893" s="93">
        <v>1.748</v>
      </c>
      <c r="O2893" s="69">
        <v>99</v>
      </c>
      <c r="P2893" s="191">
        <f t="shared" si="211"/>
        <v>2.8743016759776538</v>
      </c>
      <c r="Q2893" s="77" t="s">
        <v>716</v>
      </c>
      <c r="U2893" s="227" t="s">
        <v>17362</v>
      </c>
      <c r="V2893" s="84">
        <v>0.3923611111111111</v>
      </c>
      <c r="W2893" s="85">
        <v>0.52083333333333337</v>
      </c>
      <c r="X2893" s="78">
        <f t="shared" si="212"/>
        <v>0.12847222222222227</v>
      </c>
    </row>
    <row r="2894" spans="1:24" x14ac:dyDescent="0.3">
      <c r="A2894" s="47" t="s">
        <v>10679</v>
      </c>
      <c r="B2894" s="68" t="s">
        <v>115</v>
      </c>
      <c r="C2894" s="2" t="s">
        <v>1</v>
      </c>
      <c r="D2894" s="2">
        <v>57</v>
      </c>
      <c r="E2894" s="6">
        <v>23034</v>
      </c>
      <c r="F2894" s="7">
        <v>44159.529664351852</v>
      </c>
      <c r="G2894" s="69" t="s">
        <v>4</v>
      </c>
      <c r="H2894" s="68">
        <v>2682</v>
      </c>
      <c r="I2894" s="93">
        <f t="shared" si="209"/>
        <v>27.09090909090909</v>
      </c>
      <c r="J2894" s="93">
        <v>6.093</v>
      </c>
      <c r="K2894" s="69">
        <v>99</v>
      </c>
      <c r="L2894" s="68">
        <v>562</v>
      </c>
      <c r="M2894" s="93">
        <f t="shared" si="210"/>
        <v>5.6767676767676765</v>
      </c>
      <c r="N2894" s="93">
        <v>2.5430000000000001</v>
      </c>
      <c r="O2894" s="69">
        <v>99</v>
      </c>
      <c r="P2894" s="191">
        <f t="shared" si="211"/>
        <v>4.7722419928825621</v>
      </c>
      <c r="Q2894" s="77" t="s">
        <v>716</v>
      </c>
      <c r="U2894" s="227" t="s">
        <v>17362</v>
      </c>
      <c r="V2894" s="84">
        <v>0.40208333333333335</v>
      </c>
      <c r="W2894" s="85">
        <v>0.53125</v>
      </c>
      <c r="X2894" s="78">
        <f t="shared" si="212"/>
        <v>0.12916666666666665</v>
      </c>
    </row>
    <row r="2895" spans="1:24" x14ac:dyDescent="0.3">
      <c r="A2895" s="47" t="s">
        <v>3600</v>
      </c>
      <c r="B2895" s="68" t="s">
        <v>16194</v>
      </c>
      <c r="C2895" s="2" t="s">
        <v>1</v>
      </c>
      <c r="D2895" s="2">
        <v>45</v>
      </c>
      <c r="E2895" s="6">
        <v>27612</v>
      </c>
      <c r="F2895" s="7">
        <v>44159.540335648147</v>
      </c>
      <c r="G2895" s="69" t="s">
        <v>4</v>
      </c>
      <c r="H2895" s="68">
        <v>1616</v>
      </c>
      <c r="I2895" s="93">
        <f t="shared" si="209"/>
        <v>16.323232323232322</v>
      </c>
      <c r="J2895" s="93">
        <v>4.1840000000000002</v>
      </c>
      <c r="K2895" s="69">
        <v>99</v>
      </c>
      <c r="L2895" s="68">
        <v>414</v>
      </c>
      <c r="M2895" s="93">
        <f t="shared" si="210"/>
        <v>4.1818181818181817</v>
      </c>
      <c r="N2895" s="93">
        <v>2.1869999999999998</v>
      </c>
      <c r="O2895" s="69">
        <v>99</v>
      </c>
      <c r="P2895" s="191">
        <f t="shared" si="211"/>
        <v>3.9033816425120773</v>
      </c>
      <c r="Q2895" s="77" t="s">
        <v>716</v>
      </c>
      <c r="U2895" s="227" t="s">
        <v>17362</v>
      </c>
      <c r="V2895" s="84">
        <v>0.40347222222222223</v>
      </c>
      <c r="W2895" s="85">
        <v>0.54166666666666663</v>
      </c>
      <c r="X2895" s="78">
        <f t="shared" si="212"/>
        <v>0.1381944444444444</v>
      </c>
    </row>
    <row r="2896" spans="1:24" x14ac:dyDescent="0.3">
      <c r="A2896" s="47" t="s">
        <v>3985</v>
      </c>
      <c r="B2896" s="68" t="s">
        <v>11214</v>
      </c>
      <c r="C2896" s="2" t="s">
        <v>1</v>
      </c>
      <c r="D2896" s="2">
        <v>37</v>
      </c>
      <c r="E2896" s="6">
        <v>30377</v>
      </c>
      <c r="F2896" s="7">
        <v>44159.564236111109</v>
      </c>
      <c r="G2896" s="69" t="s">
        <v>4</v>
      </c>
      <c r="H2896" s="68">
        <v>1014</v>
      </c>
      <c r="I2896" s="93">
        <f t="shared" si="209"/>
        <v>10.242424242424242</v>
      </c>
      <c r="J2896" s="93">
        <v>3.2519999999999998</v>
      </c>
      <c r="K2896" s="69">
        <v>99</v>
      </c>
      <c r="L2896" s="68">
        <v>354</v>
      </c>
      <c r="M2896" s="93">
        <f t="shared" si="210"/>
        <v>3.5757575757575757</v>
      </c>
      <c r="N2896" s="93">
        <v>1.5980000000000001</v>
      </c>
      <c r="O2896" s="69">
        <v>99</v>
      </c>
      <c r="P2896" s="191">
        <f t="shared" si="211"/>
        <v>2.8644067796610169</v>
      </c>
      <c r="Q2896" s="77" t="s">
        <v>716</v>
      </c>
      <c r="U2896" s="232" t="s">
        <v>17362</v>
      </c>
      <c r="V2896" s="84">
        <v>0.4145833333333333</v>
      </c>
      <c r="W2896" s="85">
        <v>0.56597222222222221</v>
      </c>
      <c r="X2896" s="78">
        <f t="shared" si="212"/>
        <v>0.15138888888888891</v>
      </c>
    </row>
    <row r="2897" spans="1:24" x14ac:dyDescent="0.3">
      <c r="A2897" s="47" t="s">
        <v>15298</v>
      </c>
      <c r="B2897" s="68" t="s">
        <v>845</v>
      </c>
      <c r="C2897" s="2" t="s">
        <v>1</v>
      </c>
      <c r="D2897" s="2">
        <v>51</v>
      </c>
      <c r="E2897" s="6">
        <v>25239</v>
      </c>
      <c r="F2897" s="7">
        <v>44159.582418981481</v>
      </c>
      <c r="G2897" s="69" t="s">
        <v>4</v>
      </c>
      <c r="H2897" s="68">
        <v>1812</v>
      </c>
      <c r="I2897" s="93">
        <f t="shared" si="209"/>
        <v>18.12</v>
      </c>
      <c r="J2897" s="93">
        <v>4.4359999999999999</v>
      </c>
      <c r="K2897" s="69">
        <v>100</v>
      </c>
      <c r="L2897" s="68">
        <v>359</v>
      </c>
      <c r="M2897" s="93">
        <f t="shared" si="210"/>
        <v>3.59</v>
      </c>
      <c r="N2897" s="93">
        <v>1.9750000000000001</v>
      </c>
      <c r="O2897" s="69">
        <v>100</v>
      </c>
      <c r="P2897" s="191">
        <f t="shared" si="211"/>
        <v>5.0473537604456826</v>
      </c>
      <c r="Q2897" s="77" t="s">
        <v>716</v>
      </c>
      <c r="U2897" s="231" t="s">
        <v>17362</v>
      </c>
      <c r="V2897" s="84">
        <v>0.43888888888888888</v>
      </c>
      <c r="W2897" s="85">
        <v>0.58333333333333337</v>
      </c>
      <c r="X2897" s="78">
        <f t="shared" si="212"/>
        <v>0.14444444444444449</v>
      </c>
    </row>
    <row r="2898" spans="1:24" x14ac:dyDescent="0.3">
      <c r="A2898" s="47" t="s">
        <v>3206</v>
      </c>
      <c r="B2898" s="68" t="s">
        <v>1736</v>
      </c>
      <c r="C2898" s="2" t="s">
        <v>1</v>
      </c>
      <c r="D2898" s="2">
        <v>50</v>
      </c>
      <c r="E2898" s="6">
        <v>25645</v>
      </c>
      <c r="F2898" s="7">
        <v>44159.638090277775</v>
      </c>
      <c r="G2898" s="69" t="s">
        <v>4</v>
      </c>
      <c r="H2898" s="68">
        <v>1311</v>
      </c>
      <c r="I2898" s="93">
        <f t="shared" si="209"/>
        <v>13.242424242424242</v>
      </c>
      <c r="J2898" s="93">
        <v>4.1550000000000002</v>
      </c>
      <c r="K2898" s="69">
        <v>99</v>
      </c>
      <c r="L2898" s="68">
        <v>274</v>
      </c>
      <c r="M2898" s="93">
        <f t="shared" si="210"/>
        <v>2.7676767676767677</v>
      </c>
      <c r="N2898" s="93">
        <v>1.7310000000000001</v>
      </c>
      <c r="O2898" s="69">
        <v>99</v>
      </c>
      <c r="P2898" s="191">
        <f t="shared" si="211"/>
        <v>4.7846715328467155</v>
      </c>
      <c r="Q2898" s="77" t="s">
        <v>716</v>
      </c>
      <c r="U2898" s="227" t="s">
        <v>17362</v>
      </c>
      <c r="V2898" s="84">
        <v>0.47152777777777777</v>
      </c>
      <c r="W2898" s="85">
        <v>0.63888888888888895</v>
      </c>
      <c r="X2898" s="78">
        <f t="shared" si="212"/>
        <v>0.16736111111111118</v>
      </c>
    </row>
    <row r="2899" spans="1:24" x14ac:dyDescent="0.3">
      <c r="A2899" s="47" t="s">
        <v>17367</v>
      </c>
      <c r="B2899" s="68" t="s">
        <v>16203</v>
      </c>
      <c r="C2899" s="2" t="s">
        <v>1</v>
      </c>
      <c r="D2899" s="2">
        <v>55</v>
      </c>
      <c r="E2899" s="6">
        <v>23982</v>
      </c>
      <c r="F2899" s="7">
        <v>44160.543287037035</v>
      </c>
      <c r="G2899" s="69" t="s">
        <v>4</v>
      </c>
      <c r="H2899" s="68">
        <v>1712</v>
      </c>
      <c r="I2899" s="93">
        <f t="shared" si="209"/>
        <v>17.12</v>
      </c>
      <c r="J2899" s="93">
        <v>4.0579999999999998</v>
      </c>
      <c r="K2899" s="69">
        <v>100</v>
      </c>
      <c r="L2899" s="68">
        <v>839</v>
      </c>
      <c r="M2899" s="93">
        <f t="shared" si="210"/>
        <v>8.39</v>
      </c>
      <c r="N2899" s="93">
        <v>2.7669999999999999</v>
      </c>
      <c r="O2899" s="69">
        <v>100</v>
      </c>
      <c r="P2899" s="191">
        <f t="shared" si="211"/>
        <v>2.0405244338498214</v>
      </c>
      <c r="Q2899" s="77" t="s">
        <v>716</v>
      </c>
      <c r="U2899" s="232" t="s">
        <v>17362</v>
      </c>
      <c r="V2899" s="84">
        <v>0.4069444444444445</v>
      </c>
      <c r="W2899" s="85">
        <v>0.54513888888888895</v>
      </c>
      <c r="X2899" s="78">
        <f t="shared" si="212"/>
        <v>0.13819444444444445</v>
      </c>
    </row>
    <row r="2900" spans="1:24" x14ac:dyDescent="0.3">
      <c r="A2900" s="47" t="s">
        <v>4509</v>
      </c>
      <c r="B2900" s="68" t="s">
        <v>6484</v>
      </c>
      <c r="C2900" s="2" t="s">
        <v>1</v>
      </c>
      <c r="D2900" s="2">
        <v>49</v>
      </c>
      <c r="E2900" s="6">
        <v>26252</v>
      </c>
      <c r="F2900" s="7">
        <v>44160.604456018518</v>
      </c>
      <c r="G2900" s="69" t="s">
        <v>4</v>
      </c>
      <c r="H2900" s="68">
        <v>2240</v>
      </c>
      <c r="I2900" s="93">
        <f t="shared" si="209"/>
        <v>22.4</v>
      </c>
      <c r="J2900" s="93">
        <v>4.508</v>
      </c>
      <c r="K2900" s="69">
        <v>100</v>
      </c>
      <c r="L2900" s="68">
        <v>354</v>
      </c>
      <c r="M2900" s="93">
        <f t="shared" si="210"/>
        <v>3.54</v>
      </c>
      <c r="N2900" s="93">
        <v>1.883</v>
      </c>
      <c r="O2900" s="69">
        <v>100</v>
      </c>
      <c r="P2900" s="191">
        <f t="shared" si="211"/>
        <v>6.3276836158192085</v>
      </c>
      <c r="Q2900" s="77" t="s">
        <v>716</v>
      </c>
      <c r="U2900" s="231" t="s">
        <v>17362</v>
      </c>
      <c r="V2900" s="84">
        <v>0.4597222222222222</v>
      </c>
      <c r="W2900" s="85">
        <v>0.60763888888888895</v>
      </c>
      <c r="X2900" s="78">
        <f t="shared" si="212"/>
        <v>0.14791666666666675</v>
      </c>
    </row>
    <row r="2901" spans="1:24" x14ac:dyDescent="0.3">
      <c r="A2901" s="47" t="s">
        <v>16038</v>
      </c>
      <c r="B2901" s="68" t="s">
        <v>16210</v>
      </c>
      <c r="C2901" s="2" t="s">
        <v>1</v>
      </c>
      <c r="D2901" s="2">
        <v>52</v>
      </c>
      <c r="E2901" s="6">
        <v>24901</v>
      </c>
      <c r="F2901" s="7">
        <v>44160.659687500003</v>
      </c>
      <c r="G2901" s="69" t="s">
        <v>4</v>
      </c>
      <c r="H2901" s="68">
        <v>1170</v>
      </c>
      <c r="I2901" s="93">
        <f t="shared" si="209"/>
        <v>11.818181818181818</v>
      </c>
      <c r="J2901" s="93">
        <v>3.601</v>
      </c>
      <c r="K2901" s="69">
        <v>99</v>
      </c>
      <c r="L2901" s="68">
        <v>309</v>
      </c>
      <c r="M2901" s="93">
        <f t="shared" si="210"/>
        <v>3.1212121212121211</v>
      </c>
      <c r="N2901" s="93">
        <v>1.875</v>
      </c>
      <c r="O2901" s="69">
        <v>99</v>
      </c>
      <c r="P2901" s="191">
        <f t="shared" si="211"/>
        <v>3.7864077669902914</v>
      </c>
      <c r="Q2901" s="77" t="s">
        <v>716</v>
      </c>
      <c r="U2901" s="227" t="s">
        <v>17362</v>
      </c>
      <c r="V2901" s="84">
        <v>0.5083333333333333</v>
      </c>
      <c r="W2901" s="85">
        <v>0.61805555555555558</v>
      </c>
      <c r="X2901" s="78">
        <f t="shared" si="212"/>
        <v>0.10972222222222228</v>
      </c>
    </row>
    <row r="2902" spans="1:24" x14ac:dyDescent="0.3">
      <c r="A2902" s="47" t="s">
        <v>16040</v>
      </c>
      <c r="B2902" s="68" t="s">
        <v>1077</v>
      </c>
      <c r="C2902" s="2" t="s">
        <v>1</v>
      </c>
      <c r="D2902" s="2">
        <v>69</v>
      </c>
      <c r="E2902" s="6">
        <v>18753</v>
      </c>
      <c r="F2902" s="7">
        <v>44161.519988425927</v>
      </c>
      <c r="G2902" s="69" t="s">
        <v>4</v>
      </c>
      <c r="H2902" s="68">
        <v>2032</v>
      </c>
      <c r="I2902" s="93">
        <f t="shared" si="209"/>
        <v>20.32</v>
      </c>
      <c r="J2902" s="93">
        <v>4.548</v>
      </c>
      <c r="K2902" s="69">
        <v>100</v>
      </c>
      <c r="L2902" s="68">
        <v>501</v>
      </c>
      <c r="M2902" s="93">
        <f t="shared" si="210"/>
        <v>5.01</v>
      </c>
      <c r="N2902" s="93">
        <v>2.3029999999999999</v>
      </c>
      <c r="O2902" s="69">
        <v>100</v>
      </c>
      <c r="P2902" s="191">
        <f t="shared" si="211"/>
        <v>4.0558882235528948</v>
      </c>
      <c r="Q2902" s="77" t="s">
        <v>716</v>
      </c>
      <c r="U2902" s="231" t="s">
        <v>17362</v>
      </c>
      <c r="V2902" s="84">
        <v>0.37361111111111112</v>
      </c>
      <c r="W2902" s="85">
        <v>0.52083333333333337</v>
      </c>
      <c r="X2902" s="78">
        <f t="shared" si="212"/>
        <v>0.14722222222222225</v>
      </c>
    </row>
    <row r="2903" spans="1:24" x14ac:dyDescent="0.3">
      <c r="A2903" s="47" t="s">
        <v>16042</v>
      </c>
      <c r="B2903" s="68" t="s">
        <v>5660</v>
      </c>
      <c r="C2903" s="2" t="s">
        <v>1</v>
      </c>
      <c r="D2903" s="2">
        <v>66</v>
      </c>
      <c r="E2903" s="6">
        <v>20006</v>
      </c>
      <c r="F2903" s="7">
        <v>44161.543206018519</v>
      </c>
      <c r="G2903" s="69" t="s">
        <v>4</v>
      </c>
      <c r="H2903" s="68">
        <v>2408</v>
      </c>
      <c r="I2903" s="93">
        <f t="shared" si="209"/>
        <v>24.323232323232322</v>
      </c>
      <c r="J2903" s="93">
        <v>4.944</v>
      </c>
      <c r="K2903" s="69">
        <v>99</v>
      </c>
      <c r="L2903" s="68">
        <v>515</v>
      </c>
      <c r="M2903" s="93">
        <f t="shared" si="210"/>
        <v>5.2020202020202024</v>
      </c>
      <c r="N2903" s="93">
        <v>2.3559999999999999</v>
      </c>
      <c r="O2903" s="69">
        <v>99</v>
      </c>
      <c r="P2903" s="191">
        <f t="shared" si="211"/>
        <v>4.6757281553398053</v>
      </c>
      <c r="Q2903" s="77" t="s">
        <v>716</v>
      </c>
      <c r="U2903" s="231" t="s">
        <v>17362</v>
      </c>
      <c r="V2903" s="84">
        <v>0.40972222222222227</v>
      </c>
      <c r="W2903" s="85">
        <v>0.54513888888888895</v>
      </c>
      <c r="X2903" s="78">
        <f t="shared" si="212"/>
        <v>0.13541666666666669</v>
      </c>
    </row>
    <row r="2904" spans="1:24" x14ac:dyDescent="0.3">
      <c r="A2904" s="47" t="s">
        <v>4642</v>
      </c>
      <c r="B2904" s="68" t="s">
        <v>5739</v>
      </c>
      <c r="C2904" s="2" t="s">
        <v>1</v>
      </c>
      <c r="D2904" s="2">
        <v>37</v>
      </c>
      <c r="E2904" s="6">
        <v>30554</v>
      </c>
      <c r="F2904" s="7">
        <v>44161.592916666668</v>
      </c>
      <c r="G2904" s="69" t="s">
        <v>4</v>
      </c>
      <c r="H2904" s="68">
        <v>1138</v>
      </c>
      <c r="I2904" s="93">
        <f t="shared" si="209"/>
        <v>11.494949494949495</v>
      </c>
      <c r="J2904" s="93">
        <v>4.3499999999999996</v>
      </c>
      <c r="K2904" s="69">
        <v>99</v>
      </c>
      <c r="L2904" s="68">
        <v>225</v>
      </c>
      <c r="M2904" s="93">
        <f t="shared" si="210"/>
        <v>2.2727272727272729</v>
      </c>
      <c r="N2904" s="93">
        <v>1.57</v>
      </c>
      <c r="O2904" s="69">
        <v>99</v>
      </c>
      <c r="P2904" s="191">
        <f t="shared" si="211"/>
        <v>5.057777777777777</v>
      </c>
      <c r="Q2904" s="77" t="s">
        <v>716</v>
      </c>
      <c r="U2904" s="232" t="s">
        <v>17362</v>
      </c>
      <c r="V2904" s="84">
        <v>0.4375</v>
      </c>
      <c r="W2904" s="85">
        <v>0.59375</v>
      </c>
      <c r="X2904" s="78">
        <f t="shared" si="212"/>
        <v>0.15625</v>
      </c>
    </row>
    <row r="2905" spans="1:24" x14ac:dyDescent="0.3">
      <c r="A2905" s="47" t="s">
        <v>11369</v>
      </c>
      <c r="B2905" s="68" t="s">
        <v>5693</v>
      </c>
      <c r="C2905" s="2" t="s">
        <v>1</v>
      </c>
      <c r="D2905" s="2">
        <v>50</v>
      </c>
      <c r="E2905" s="6">
        <v>25620</v>
      </c>
      <c r="F2905" s="7">
        <v>44162.4297337963</v>
      </c>
      <c r="G2905" s="69" t="s">
        <v>4</v>
      </c>
      <c r="H2905" s="68">
        <v>1480</v>
      </c>
      <c r="I2905" s="93">
        <f t="shared" si="209"/>
        <v>14.8</v>
      </c>
      <c r="J2905" s="93">
        <v>3.5870000000000002</v>
      </c>
      <c r="K2905" s="69">
        <v>100</v>
      </c>
      <c r="L2905" s="68">
        <v>344</v>
      </c>
      <c r="M2905" s="93">
        <f t="shared" si="210"/>
        <v>3.44</v>
      </c>
      <c r="N2905" s="93">
        <v>1.7370000000000001</v>
      </c>
      <c r="O2905" s="69">
        <v>100</v>
      </c>
      <c r="P2905" s="191">
        <f t="shared" si="211"/>
        <v>4.3023255813953494</v>
      </c>
      <c r="Q2905" s="77" t="s">
        <v>716</v>
      </c>
      <c r="U2905" s="231" t="s">
        <v>17362</v>
      </c>
      <c r="V2905" s="84">
        <v>0.36388888888888887</v>
      </c>
      <c r="W2905" s="85">
        <v>0.52083333333333337</v>
      </c>
      <c r="X2905" s="78">
        <f t="shared" si="212"/>
        <v>0.1569444444444445</v>
      </c>
    </row>
    <row r="2906" spans="1:24" x14ac:dyDescent="0.3">
      <c r="A2906" s="47" t="s">
        <v>11418</v>
      </c>
      <c r="B2906" s="68" t="s">
        <v>7394</v>
      </c>
      <c r="C2906" s="2" t="s">
        <v>1</v>
      </c>
      <c r="D2906" s="2">
        <v>51</v>
      </c>
      <c r="E2906" s="6">
        <v>25510</v>
      </c>
      <c r="F2906" s="7">
        <v>44162.540868055556</v>
      </c>
      <c r="G2906" s="69" t="s">
        <v>4</v>
      </c>
      <c r="H2906" s="68">
        <v>1590</v>
      </c>
      <c r="I2906" s="93">
        <f t="shared" si="209"/>
        <v>16.060606060606062</v>
      </c>
      <c r="J2906" s="93">
        <v>3.6669999999999998</v>
      </c>
      <c r="K2906" s="69">
        <v>99</v>
      </c>
      <c r="L2906" s="68">
        <v>291</v>
      </c>
      <c r="M2906" s="93">
        <f t="shared" si="210"/>
        <v>2.9393939393939394</v>
      </c>
      <c r="N2906" s="93">
        <v>1.883</v>
      </c>
      <c r="O2906" s="69">
        <v>99</v>
      </c>
      <c r="P2906" s="191">
        <f t="shared" si="211"/>
        <v>5.463917525773196</v>
      </c>
      <c r="Q2906" s="77" t="s">
        <v>716</v>
      </c>
      <c r="U2906" s="232" t="s">
        <v>17362</v>
      </c>
      <c r="V2906" s="84">
        <v>0.14375000000000002</v>
      </c>
      <c r="W2906" s="85">
        <v>0.54861111111111105</v>
      </c>
      <c r="X2906" s="78">
        <f t="shared" si="212"/>
        <v>0.40486111111111101</v>
      </c>
    </row>
    <row r="2907" spans="1:24" x14ac:dyDescent="0.3">
      <c r="A2907" s="47" t="s">
        <v>16044</v>
      </c>
      <c r="B2907" s="68" t="s">
        <v>7066</v>
      </c>
      <c r="C2907" s="2" t="s">
        <v>1</v>
      </c>
      <c r="D2907" s="2">
        <v>48</v>
      </c>
      <c r="E2907" s="6">
        <v>26587</v>
      </c>
      <c r="F2907" s="7">
        <v>44162.561712962961</v>
      </c>
      <c r="G2907" s="69" t="s">
        <v>4</v>
      </c>
      <c r="H2907" s="68">
        <v>1501</v>
      </c>
      <c r="I2907" s="93">
        <f t="shared" si="209"/>
        <v>15.161616161616161</v>
      </c>
      <c r="J2907" s="93">
        <v>3.6749999999999998</v>
      </c>
      <c r="K2907" s="69">
        <v>99</v>
      </c>
      <c r="L2907" s="68">
        <v>260</v>
      </c>
      <c r="M2907" s="93">
        <f t="shared" si="210"/>
        <v>2.6262626262626263</v>
      </c>
      <c r="N2907" s="93">
        <v>1.4179999999999999</v>
      </c>
      <c r="O2907" s="69">
        <v>99</v>
      </c>
      <c r="P2907" s="191">
        <f t="shared" si="211"/>
        <v>5.773076923076923</v>
      </c>
      <c r="Q2907" s="77" t="s">
        <v>716</v>
      </c>
      <c r="U2907" s="231" t="s">
        <v>17362</v>
      </c>
      <c r="V2907" s="84">
        <v>0.40625</v>
      </c>
      <c r="W2907" s="85">
        <v>0.5625</v>
      </c>
      <c r="X2907" s="78">
        <f t="shared" si="212"/>
        <v>0.15625</v>
      </c>
    </row>
    <row r="2908" spans="1:24" x14ac:dyDescent="0.3">
      <c r="A2908" s="47" t="s">
        <v>4852</v>
      </c>
      <c r="B2908" s="68" t="s">
        <v>5425</v>
      </c>
      <c r="C2908" s="2" t="s">
        <v>1</v>
      </c>
      <c r="D2908" s="2">
        <v>50</v>
      </c>
      <c r="E2908" s="6">
        <v>25649</v>
      </c>
      <c r="F2908" s="7">
        <v>44162.596030092594</v>
      </c>
      <c r="G2908" s="69" t="s">
        <v>4</v>
      </c>
      <c r="H2908" s="68">
        <v>1564</v>
      </c>
      <c r="I2908" s="93">
        <f t="shared" si="209"/>
        <v>15.797979797979798</v>
      </c>
      <c r="J2908" s="93">
        <v>4.0629999999999997</v>
      </c>
      <c r="K2908" s="69">
        <v>99</v>
      </c>
      <c r="L2908" s="68">
        <v>536</v>
      </c>
      <c r="M2908" s="93">
        <f t="shared" si="210"/>
        <v>5.4141414141414144</v>
      </c>
      <c r="N2908" s="93">
        <v>2.339</v>
      </c>
      <c r="O2908" s="69">
        <v>99</v>
      </c>
      <c r="P2908" s="191">
        <f t="shared" si="211"/>
        <v>2.9179104477611939</v>
      </c>
      <c r="Q2908" s="77" t="s">
        <v>716</v>
      </c>
      <c r="U2908" s="232" t="s">
        <v>17362</v>
      </c>
      <c r="V2908" s="84">
        <v>0.43888888888888888</v>
      </c>
      <c r="W2908" s="85">
        <v>0.59722222222222221</v>
      </c>
      <c r="X2908" s="78">
        <f t="shared" si="212"/>
        <v>0.15833333333333333</v>
      </c>
    </row>
    <row r="2909" spans="1:24" x14ac:dyDescent="0.3">
      <c r="A2909" s="47" t="s">
        <v>11657</v>
      </c>
      <c r="B2909" s="68" t="s">
        <v>4716</v>
      </c>
      <c r="C2909" s="2" t="s">
        <v>1</v>
      </c>
      <c r="D2909" s="2">
        <v>51</v>
      </c>
      <c r="E2909" s="6">
        <v>25474</v>
      </c>
      <c r="F2909" s="7">
        <v>44162.63925925926</v>
      </c>
      <c r="G2909" s="69" t="s">
        <v>4</v>
      </c>
      <c r="H2909" s="68">
        <v>1266</v>
      </c>
      <c r="I2909" s="93">
        <f t="shared" si="209"/>
        <v>12.787878787878787</v>
      </c>
      <c r="J2909" s="93">
        <v>3.7370000000000001</v>
      </c>
      <c r="K2909" s="69">
        <v>99</v>
      </c>
      <c r="L2909" s="68">
        <v>333</v>
      </c>
      <c r="M2909" s="93">
        <f t="shared" si="210"/>
        <v>3.3636363636363638</v>
      </c>
      <c r="N2909" s="93">
        <v>1.865</v>
      </c>
      <c r="O2909" s="69">
        <v>99</v>
      </c>
      <c r="P2909" s="191">
        <f t="shared" si="211"/>
        <v>3.8018018018018016</v>
      </c>
      <c r="Q2909" s="77" t="s">
        <v>716</v>
      </c>
      <c r="U2909" s="232" t="s">
        <v>17362</v>
      </c>
      <c r="V2909" s="84">
        <v>0.46388888888888885</v>
      </c>
      <c r="W2909" s="85">
        <v>0.63194444444444442</v>
      </c>
      <c r="X2909" s="78">
        <f t="shared" si="212"/>
        <v>0.16805555555555557</v>
      </c>
    </row>
    <row r="2910" spans="1:24" x14ac:dyDescent="0.3">
      <c r="A2910" s="47" t="s">
        <v>2998</v>
      </c>
      <c r="B2910" s="68" t="s">
        <v>289</v>
      </c>
      <c r="C2910" s="2" t="s">
        <v>1</v>
      </c>
      <c r="D2910" s="2">
        <v>60</v>
      </c>
      <c r="E2910" s="6">
        <v>22059</v>
      </c>
      <c r="F2910" s="7">
        <v>44162.67328703704</v>
      </c>
      <c r="G2910" s="69" t="s">
        <v>4</v>
      </c>
      <c r="H2910" s="68">
        <v>2515</v>
      </c>
      <c r="I2910" s="93">
        <f t="shared" si="209"/>
        <v>25.404040404040405</v>
      </c>
      <c r="J2910" s="93">
        <v>5.41</v>
      </c>
      <c r="K2910" s="69">
        <v>99</v>
      </c>
      <c r="L2910" s="68">
        <v>513</v>
      </c>
      <c r="M2910" s="93">
        <f t="shared" si="210"/>
        <v>5.1818181818181817</v>
      </c>
      <c r="N2910" s="93">
        <v>2.379</v>
      </c>
      <c r="O2910" s="69">
        <v>99</v>
      </c>
      <c r="P2910" s="191">
        <f t="shared" si="211"/>
        <v>4.9025341130604287</v>
      </c>
      <c r="Q2910" s="77" t="s">
        <v>716</v>
      </c>
      <c r="U2910" s="227" t="s">
        <v>17362</v>
      </c>
      <c r="V2910" s="84">
        <v>0.51527777777777783</v>
      </c>
      <c r="W2910" s="85">
        <v>0.68055555555555547</v>
      </c>
      <c r="X2910" s="78">
        <f t="shared" si="212"/>
        <v>0.16527777777777763</v>
      </c>
    </row>
    <row r="2911" spans="1:24" x14ac:dyDescent="0.3">
      <c r="A2911" s="47" t="s">
        <v>16046</v>
      </c>
      <c r="B2911" s="68" t="s">
        <v>12247</v>
      </c>
      <c r="C2911" s="2" t="s">
        <v>1</v>
      </c>
      <c r="D2911" s="2">
        <v>43</v>
      </c>
      <c r="E2911" s="6">
        <v>28096</v>
      </c>
      <c r="F2911" s="7">
        <v>44165.434340277781</v>
      </c>
      <c r="G2911" s="69" t="s">
        <v>4</v>
      </c>
      <c r="H2911" s="68">
        <v>1444</v>
      </c>
      <c r="I2911" s="93">
        <f t="shared" si="209"/>
        <v>14.585858585858587</v>
      </c>
      <c r="J2911" s="93">
        <v>4.2060000000000004</v>
      </c>
      <c r="K2911" s="69">
        <v>99</v>
      </c>
      <c r="L2911" s="68">
        <v>399</v>
      </c>
      <c r="M2911" s="93">
        <f t="shared" si="210"/>
        <v>4.0303030303030303</v>
      </c>
      <c r="N2911" s="93">
        <v>2.1309999999999998</v>
      </c>
      <c r="O2911" s="69">
        <v>99</v>
      </c>
      <c r="P2911" s="191">
        <f t="shared" si="211"/>
        <v>3.6190476190476191</v>
      </c>
      <c r="Q2911" s="77" t="s">
        <v>716</v>
      </c>
      <c r="U2911" s="232" t="s">
        <v>17362</v>
      </c>
      <c r="V2911" s="84">
        <v>0.37986111111111115</v>
      </c>
      <c r="W2911" s="85">
        <v>0.52083333333333337</v>
      </c>
      <c r="X2911" s="78">
        <f t="shared" si="212"/>
        <v>0.14097222222222222</v>
      </c>
    </row>
    <row r="2912" spans="1:24" x14ac:dyDescent="0.3">
      <c r="A2912" s="47" t="s">
        <v>16047</v>
      </c>
      <c r="B2912" s="68" t="s">
        <v>5875</v>
      </c>
      <c r="C2912" s="2" t="s">
        <v>1</v>
      </c>
      <c r="D2912" s="2">
        <v>50</v>
      </c>
      <c r="E2912" s="6">
        <v>25551</v>
      </c>
      <c r="F2912" s="7">
        <v>44165.530300925922</v>
      </c>
      <c r="G2912" s="69" t="s">
        <v>4</v>
      </c>
      <c r="H2912" s="68">
        <v>1731</v>
      </c>
      <c r="I2912" s="93">
        <f t="shared" si="209"/>
        <v>17.484848484848484</v>
      </c>
      <c r="J2912" s="93">
        <v>4.4409999999999998</v>
      </c>
      <c r="K2912" s="69">
        <v>99</v>
      </c>
      <c r="L2912" s="68">
        <v>373</v>
      </c>
      <c r="M2912" s="93">
        <f t="shared" si="210"/>
        <v>3.7676767676767677</v>
      </c>
      <c r="N2912" s="93">
        <v>2.113</v>
      </c>
      <c r="O2912" s="69">
        <v>99</v>
      </c>
      <c r="P2912" s="191">
        <f t="shared" si="211"/>
        <v>4.6407506702412871</v>
      </c>
      <c r="Q2912" s="77" t="s">
        <v>716</v>
      </c>
      <c r="U2912" s="232" t="s">
        <v>17362</v>
      </c>
      <c r="V2912" s="84">
        <v>0.38819444444444445</v>
      </c>
      <c r="W2912" s="85">
        <v>0.53125</v>
      </c>
      <c r="X2912" s="78">
        <f t="shared" si="212"/>
        <v>0.14305555555555555</v>
      </c>
    </row>
    <row r="2913" spans="1:24" x14ac:dyDescent="0.3">
      <c r="A2913" s="47" t="s">
        <v>16049</v>
      </c>
      <c r="B2913" s="68" t="s">
        <v>814</v>
      </c>
      <c r="C2913" s="2" t="s">
        <v>1</v>
      </c>
      <c r="D2913" s="2">
        <v>32</v>
      </c>
      <c r="E2913" s="6">
        <v>32344</v>
      </c>
      <c r="F2913" s="7">
        <v>44165.577256944445</v>
      </c>
      <c r="G2913" s="69" t="s">
        <v>4</v>
      </c>
      <c r="H2913" s="68">
        <v>1061</v>
      </c>
      <c r="I2913" s="93">
        <f t="shared" si="209"/>
        <v>10.717171717171718</v>
      </c>
      <c r="J2913" s="93">
        <v>3.6669999999999998</v>
      </c>
      <c r="K2913" s="69">
        <v>99</v>
      </c>
      <c r="L2913" s="68">
        <v>211</v>
      </c>
      <c r="M2913" s="93">
        <f t="shared" si="210"/>
        <v>2.1313131313131315</v>
      </c>
      <c r="N2913" s="93">
        <v>1.5429999999999999</v>
      </c>
      <c r="O2913" s="69">
        <v>99</v>
      </c>
      <c r="P2913" s="191">
        <f t="shared" si="211"/>
        <v>5.028436018957346</v>
      </c>
      <c r="Q2913" s="77" t="s">
        <v>716</v>
      </c>
      <c r="U2913" s="232" t="s">
        <v>17362</v>
      </c>
      <c r="V2913" s="84">
        <v>0.42152777777777778</v>
      </c>
      <c r="W2913" s="85">
        <v>0.57638888888888895</v>
      </c>
      <c r="X2913" s="78">
        <f t="shared" si="212"/>
        <v>0.15486111111111117</v>
      </c>
    </row>
    <row r="2914" spans="1:24" x14ac:dyDescent="0.3">
      <c r="A2914" s="47" t="s">
        <v>16051</v>
      </c>
      <c r="B2914" s="68" t="s">
        <v>1001</v>
      </c>
      <c r="C2914" s="2" t="s">
        <v>1</v>
      </c>
      <c r="D2914" s="2">
        <v>58</v>
      </c>
      <c r="E2914" s="6">
        <v>22880</v>
      </c>
      <c r="F2914" s="7">
        <v>44165.606874999998</v>
      </c>
      <c r="G2914" s="69" t="s">
        <v>4</v>
      </c>
      <c r="H2914" s="68">
        <v>1573</v>
      </c>
      <c r="I2914" s="93">
        <f t="shared" si="209"/>
        <v>15.888888888888889</v>
      </c>
      <c r="J2914" s="93">
        <v>3.956</v>
      </c>
      <c r="K2914" s="69">
        <v>99</v>
      </c>
      <c r="L2914" s="68">
        <v>362</v>
      </c>
      <c r="M2914" s="93">
        <f t="shared" si="210"/>
        <v>3.6565656565656566</v>
      </c>
      <c r="N2914" s="93">
        <v>1.9279999999999999</v>
      </c>
      <c r="O2914" s="69">
        <v>99</v>
      </c>
      <c r="P2914" s="191">
        <f t="shared" si="211"/>
        <v>4.3453038674033149</v>
      </c>
      <c r="Q2914" s="77" t="s">
        <v>716</v>
      </c>
      <c r="U2914" s="231" t="s">
        <v>17362</v>
      </c>
      <c r="V2914" s="84">
        <v>0.46875</v>
      </c>
      <c r="W2914" s="85">
        <v>0.60763888888888895</v>
      </c>
      <c r="X2914" s="78">
        <f t="shared" si="212"/>
        <v>0.13888888888888895</v>
      </c>
    </row>
    <row r="2915" spans="1:24" x14ac:dyDescent="0.3">
      <c r="A2915" s="47" t="s">
        <v>5085</v>
      </c>
      <c r="B2915" s="68" t="s">
        <v>4289</v>
      </c>
      <c r="C2915" s="2" t="s">
        <v>1</v>
      </c>
      <c r="D2915" s="2">
        <v>60</v>
      </c>
      <c r="E2915" s="6">
        <v>22233</v>
      </c>
      <c r="F2915" s="7">
        <v>44165.618148148147</v>
      </c>
      <c r="G2915" s="69" t="s">
        <v>4</v>
      </c>
      <c r="H2915" s="68">
        <v>1460</v>
      </c>
      <c r="I2915" s="93">
        <f t="shared" si="209"/>
        <v>14.747474747474747</v>
      </c>
      <c r="J2915" s="93">
        <v>3.8450000000000002</v>
      </c>
      <c r="K2915" s="69">
        <v>99</v>
      </c>
      <c r="L2915" s="68">
        <v>348</v>
      </c>
      <c r="M2915" s="93">
        <f t="shared" si="210"/>
        <v>3.5151515151515151</v>
      </c>
      <c r="N2915" s="93">
        <v>1.966</v>
      </c>
      <c r="O2915" s="69">
        <v>99</v>
      </c>
      <c r="P2915" s="191">
        <f t="shared" si="211"/>
        <v>4.195402298850575</v>
      </c>
      <c r="Q2915" s="77" t="s">
        <v>716</v>
      </c>
      <c r="U2915" s="231" t="s">
        <v>17362</v>
      </c>
      <c r="V2915" s="84">
        <v>0.48055555555555557</v>
      </c>
      <c r="W2915" s="85">
        <v>0.61805555555555558</v>
      </c>
      <c r="X2915" s="78">
        <f t="shared" si="212"/>
        <v>0.13750000000000001</v>
      </c>
    </row>
    <row r="2916" spans="1:24" x14ac:dyDescent="0.3">
      <c r="A2916" s="47" t="s">
        <v>5192</v>
      </c>
      <c r="B2916" s="68" t="s">
        <v>6145</v>
      </c>
      <c r="C2916" s="2" t="s">
        <v>1</v>
      </c>
      <c r="D2916" s="2">
        <v>50</v>
      </c>
      <c r="E2916" s="6">
        <v>25553</v>
      </c>
      <c r="F2916" s="7">
        <v>44166.554976851854</v>
      </c>
      <c r="G2916" s="69" t="s">
        <v>4</v>
      </c>
      <c r="H2916" s="68">
        <v>1389</v>
      </c>
      <c r="I2916" s="93">
        <f t="shared" si="209"/>
        <v>14.030303030303031</v>
      </c>
      <c r="J2916" s="93">
        <v>4.5229999999999997</v>
      </c>
      <c r="K2916" s="69">
        <v>99</v>
      </c>
      <c r="L2916" s="68">
        <v>363</v>
      </c>
      <c r="M2916" s="93">
        <f t="shared" si="210"/>
        <v>3.6666666666666665</v>
      </c>
      <c r="N2916" s="93">
        <v>1.8839999999999999</v>
      </c>
      <c r="O2916" s="69">
        <v>99</v>
      </c>
      <c r="P2916" s="191">
        <f t="shared" si="211"/>
        <v>3.8264462809917359</v>
      </c>
      <c r="Q2916" s="77" t="s">
        <v>716</v>
      </c>
      <c r="U2916" s="227" t="s">
        <v>17362</v>
      </c>
      <c r="V2916" s="82">
        <v>0.40972222222222227</v>
      </c>
      <c r="W2916" s="83">
        <v>0.55555555555555558</v>
      </c>
      <c r="X2916" s="86">
        <f t="shared" si="212"/>
        <v>0.14583333333333331</v>
      </c>
    </row>
    <row r="2917" spans="1:24" x14ac:dyDescent="0.3">
      <c r="A2917" s="47" t="s">
        <v>16053</v>
      </c>
      <c r="B2917" s="68" t="s">
        <v>197</v>
      </c>
      <c r="C2917" s="2" t="s">
        <v>1</v>
      </c>
      <c r="D2917" s="2">
        <v>61</v>
      </c>
      <c r="E2917" s="6">
        <v>21803</v>
      </c>
      <c r="F2917" s="7">
        <v>44166.577685185184</v>
      </c>
      <c r="G2917" s="69" t="s">
        <v>4</v>
      </c>
      <c r="H2917" s="68">
        <v>1776</v>
      </c>
      <c r="I2917" s="93">
        <f t="shared" si="209"/>
        <v>17.760000000000002</v>
      </c>
      <c r="J2917" s="93">
        <v>4.4429999999999996</v>
      </c>
      <c r="K2917" s="69">
        <v>100</v>
      </c>
      <c r="L2917" s="68">
        <v>457</v>
      </c>
      <c r="M2917" s="93">
        <f t="shared" si="210"/>
        <v>4.57</v>
      </c>
      <c r="N2917" s="93">
        <v>2.109</v>
      </c>
      <c r="O2917" s="69">
        <v>100</v>
      </c>
      <c r="P2917" s="191">
        <f t="shared" si="211"/>
        <v>3.886214442013129</v>
      </c>
      <c r="Q2917" s="77" t="s">
        <v>716</v>
      </c>
      <c r="U2917" s="231" t="s">
        <v>17362</v>
      </c>
      <c r="V2917" s="82">
        <v>0.41944444444444445</v>
      </c>
      <c r="W2917" s="83">
        <v>0.57986111111111105</v>
      </c>
      <c r="X2917" s="86">
        <f t="shared" si="212"/>
        <v>0.1604166666666666</v>
      </c>
    </row>
    <row r="2918" spans="1:24" x14ac:dyDescent="0.3">
      <c r="A2918" s="47" t="s">
        <v>16055</v>
      </c>
      <c r="B2918" s="68" t="s">
        <v>4802</v>
      </c>
      <c r="C2918" s="2" t="s">
        <v>1</v>
      </c>
      <c r="D2918" s="2">
        <v>49</v>
      </c>
      <c r="E2918" s="6">
        <v>26158</v>
      </c>
      <c r="F2918" s="7">
        <v>44166.594212962962</v>
      </c>
      <c r="G2918" s="69" t="s">
        <v>4</v>
      </c>
      <c r="H2918" s="68">
        <v>1255</v>
      </c>
      <c r="I2918" s="93">
        <f t="shared" si="209"/>
        <v>12.676767676767676</v>
      </c>
      <c r="J2918" s="93">
        <v>3.9660000000000002</v>
      </c>
      <c r="K2918" s="69">
        <v>99</v>
      </c>
      <c r="L2918" s="68">
        <v>276</v>
      </c>
      <c r="M2918" s="93">
        <f t="shared" si="210"/>
        <v>2.7878787878787881</v>
      </c>
      <c r="N2918" s="93">
        <v>1.6919999999999999</v>
      </c>
      <c r="O2918" s="69">
        <v>99</v>
      </c>
      <c r="P2918" s="191">
        <f t="shared" si="211"/>
        <v>4.5471014492753623</v>
      </c>
      <c r="Q2918" s="77" t="s">
        <v>716</v>
      </c>
      <c r="U2918" s="227" t="s">
        <v>17362</v>
      </c>
      <c r="V2918" s="82">
        <v>0.44513888888888892</v>
      </c>
      <c r="W2918" s="83">
        <v>0.59722222222222221</v>
      </c>
      <c r="X2918" s="86">
        <f t="shared" si="212"/>
        <v>0.15208333333333329</v>
      </c>
    </row>
    <row r="2919" spans="1:24" x14ac:dyDescent="0.3">
      <c r="A2919" s="47" t="s">
        <v>3695</v>
      </c>
      <c r="B2919" s="68" t="s">
        <v>179</v>
      </c>
      <c r="C2919" s="2" t="s">
        <v>1</v>
      </c>
      <c r="D2919" s="2">
        <v>44</v>
      </c>
      <c r="E2919" s="6">
        <v>27760</v>
      </c>
      <c r="F2919" s="7">
        <v>44166.604444444441</v>
      </c>
      <c r="G2919" s="69" t="s">
        <v>4</v>
      </c>
      <c r="H2919" s="68">
        <v>1258</v>
      </c>
      <c r="I2919" s="93">
        <f t="shared" si="209"/>
        <v>12.58</v>
      </c>
      <c r="J2919" s="93">
        <v>4.2359999999999998</v>
      </c>
      <c r="K2919" s="69">
        <v>100</v>
      </c>
      <c r="L2919" s="68">
        <v>254</v>
      </c>
      <c r="M2919" s="93">
        <f t="shared" si="210"/>
        <v>2.54</v>
      </c>
      <c r="N2919" s="93">
        <v>1.452</v>
      </c>
      <c r="O2919" s="69">
        <v>100</v>
      </c>
      <c r="P2919" s="191">
        <f t="shared" si="211"/>
        <v>4.9527559055118111</v>
      </c>
      <c r="Q2919" s="77" t="s">
        <v>716</v>
      </c>
      <c r="U2919" s="227" t="s">
        <v>17362</v>
      </c>
      <c r="V2919" s="82">
        <v>0.44930555555555557</v>
      </c>
      <c r="W2919" s="83">
        <v>0.60416666666666663</v>
      </c>
      <c r="X2919" s="86">
        <f t="shared" si="212"/>
        <v>0.15486111111111106</v>
      </c>
    </row>
    <row r="2920" spans="1:24" x14ac:dyDescent="0.3">
      <c r="A2920" s="47" t="s">
        <v>16057</v>
      </c>
      <c r="B2920" s="68" t="s">
        <v>1104</v>
      </c>
      <c r="C2920" s="2" t="s">
        <v>1</v>
      </c>
      <c r="D2920" s="2">
        <v>54</v>
      </c>
      <c r="E2920" s="6">
        <v>24175</v>
      </c>
      <c r="F2920" s="7">
        <v>44167.605636574073</v>
      </c>
      <c r="G2920" s="69" t="s">
        <v>4</v>
      </c>
      <c r="H2920" s="68">
        <v>1299</v>
      </c>
      <c r="I2920" s="93">
        <f t="shared" si="209"/>
        <v>13.121212121212121</v>
      </c>
      <c r="J2920" s="93">
        <v>3.8290000000000002</v>
      </c>
      <c r="K2920" s="69">
        <v>99</v>
      </c>
      <c r="L2920" s="68">
        <v>284</v>
      </c>
      <c r="M2920" s="93">
        <f t="shared" si="210"/>
        <v>2.8686868686868685</v>
      </c>
      <c r="N2920" s="93">
        <v>1.742</v>
      </c>
      <c r="O2920" s="69">
        <v>99</v>
      </c>
      <c r="P2920" s="191">
        <f t="shared" si="211"/>
        <v>4.573943661971831</v>
      </c>
      <c r="Q2920" s="77" t="s">
        <v>716</v>
      </c>
      <c r="U2920" s="227" t="s">
        <v>17362</v>
      </c>
      <c r="V2920" s="82">
        <v>0.45277777777777778</v>
      </c>
      <c r="W2920" s="83">
        <v>0.60763888888888895</v>
      </c>
      <c r="X2920" s="86">
        <f t="shared" si="212"/>
        <v>0.15486111111111117</v>
      </c>
    </row>
    <row r="2921" spans="1:24" x14ac:dyDescent="0.3">
      <c r="A2921" s="47" t="s">
        <v>2986</v>
      </c>
      <c r="B2921" s="68" t="s">
        <v>6557</v>
      </c>
      <c r="C2921" s="2" t="s">
        <v>1</v>
      </c>
      <c r="D2921" s="2">
        <v>64</v>
      </c>
      <c r="E2921" s="6">
        <v>20474</v>
      </c>
      <c r="F2921" s="7">
        <v>44168.541574074072</v>
      </c>
      <c r="G2921" s="69" t="s">
        <v>4</v>
      </c>
      <c r="H2921" s="68">
        <v>1198</v>
      </c>
      <c r="I2921" s="93">
        <f t="shared" si="209"/>
        <v>12.1010101010101</v>
      </c>
      <c r="J2921" s="93">
        <v>3.3330000000000002</v>
      </c>
      <c r="K2921" s="69">
        <v>99</v>
      </c>
      <c r="L2921" s="68">
        <v>350</v>
      </c>
      <c r="M2921" s="93">
        <f t="shared" si="210"/>
        <v>3.5353535353535355</v>
      </c>
      <c r="N2921" s="93">
        <v>1.9019999999999999</v>
      </c>
      <c r="O2921" s="69">
        <v>99</v>
      </c>
      <c r="P2921" s="191">
        <f t="shared" si="211"/>
        <v>3.4228571428571426</v>
      </c>
      <c r="Q2921" s="77" t="s">
        <v>716</v>
      </c>
      <c r="U2921" s="227" t="s">
        <v>17356</v>
      </c>
      <c r="V2921" s="82">
        <v>0.39861111111111108</v>
      </c>
      <c r="W2921" s="83">
        <v>0.54166666666666663</v>
      </c>
      <c r="X2921" s="86">
        <f t="shared" si="212"/>
        <v>0.14305555555555555</v>
      </c>
    </row>
    <row r="2922" spans="1:24" x14ac:dyDescent="0.3">
      <c r="A2922" s="47" t="s">
        <v>4203</v>
      </c>
      <c r="B2922" s="68" t="s">
        <v>817</v>
      </c>
      <c r="C2922" s="2" t="s">
        <v>1</v>
      </c>
      <c r="D2922" s="2">
        <v>52</v>
      </c>
      <c r="E2922" s="6">
        <v>24865</v>
      </c>
      <c r="F2922" s="7">
        <v>44168.563206018516</v>
      </c>
      <c r="G2922" s="69" t="s">
        <v>4</v>
      </c>
      <c r="H2922" s="68">
        <v>1149</v>
      </c>
      <c r="I2922" s="93">
        <f t="shared" si="209"/>
        <v>11.606060606060606</v>
      </c>
      <c r="J2922" s="93">
        <v>3.7</v>
      </c>
      <c r="K2922" s="69">
        <v>99</v>
      </c>
      <c r="L2922" s="68">
        <v>504</v>
      </c>
      <c r="M2922" s="93">
        <f t="shared" si="210"/>
        <v>5.0909090909090908</v>
      </c>
      <c r="N2922" s="93">
        <v>2.2229999999999999</v>
      </c>
      <c r="O2922" s="69">
        <v>99</v>
      </c>
      <c r="P2922" s="191">
        <f t="shared" si="211"/>
        <v>2.2797619047619047</v>
      </c>
      <c r="Q2922" s="77" t="s">
        <v>716</v>
      </c>
      <c r="U2922" s="227" t="s">
        <v>17356</v>
      </c>
      <c r="V2922" s="82">
        <v>0.42708333333333331</v>
      </c>
      <c r="W2922" s="83">
        <v>0.5625</v>
      </c>
      <c r="X2922" s="86">
        <f t="shared" si="212"/>
        <v>0.13541666666666669</v>
      </c>
    </row>
    <row r="2923" spans="1:24" x14ac:dyDescent="0.3">
      <c r="A2923" s="47" t="s">
        <v>16059</v>
      </c>
      <c r="B2923" s="68" t="s">
        <v>1782</v>
      </c>
      <c r="C2923" s="2" t="s">
        <v>1</v>
      </c>
      <c r="D2923" s="2">
        <v>62</v>
      </c>
      <c r="E2923" s="6">
        <v>21241</v>
      </c>
      <c r="F2923" s="7">
        <v>44168.613113425927</v>
      </c>
      <c r="G2923" s="69" t="s">
        <v>4</v>
      </c>
      <c r="H2923" s="68">
        <v>2019</v>
      </c>
      <c r="I2923" s="93">
        <f t="shared" si="209"/>
        <v>20.393939393939394</v>
      </c>
      <c r="J2923" s="93">
        <v>4.7930000000000001</v>
      </c>
      <c r="K2923" s="69">
        <v>99</v>
      </c>
      <c r="L2923" s="68">
        <v>479</v>
      </c>
      <c r="M2923" s="93">
        <f t="shared" si="210"/>
        <v>4.8383838383838382</v>
      </c>
      <c r="N2923" s="93">
        <v>2.1269999999999998</v>
      </c>
      <c r="O2923" s="69">
        <v>99</v>
      </c>
      <c r="P2923" s="191">
        <f t="shared" si="211"/>
        <v>4.2150313152400836</v>
      </c>
      <c r="Q2923" s="77" t="s">
        <v>716</v>
      </c>
      <c r="U2923" s="227" t="s">
        <v>17356</v>
      </c>
      <c r="V2923" s="82">
        <v>0.4861111111111111</v>
      </c>
      <c r="W2923" s="83">
        <v>0.61458333333333337</v>
      </c>
      <c r="X2923" s="86">
        <f t="shared" si="212"/>
        <v>0.12847222222222227</v>
      </c>
    </row>
    <row r="2924" spans="1:24" x14ac:dyDescent="0.3">
      <c r="A2924" s="47" t="s">
        <v>4560</v>
      </c>
      <c r="B2924" s="68" t="s">
        <v>6080</v>
      </c>
      <c r="C2924" s="2" t="s">
        <v>1</v>
      </c>
      <c r="D2924" s="2">
        <v>63</v>
      </c>
      <c r="E2924" s="6">
        <v>20967</v>
      </c>
      <c r="F2924" s="7">
        <v>44168.63354166667</v>
      </c>
      <c r="G2924" s="69" t="s">
        <v>4</v>
      </c>
      <c r="H2924" s="68">
        <v>2528</v>
      </c>
      <c r="I2924" s="93">
        <f t="shared" si="209"/>
        <v>25.535353535353536</v>
      </c>
      <c r="J2924" s="93">
        <v>5.0129999999999999</v>
      </c>
      <c r="K2924" s="69">
        <v>99</v>
      </c>
      <c r="L2924" s="68">
        <v>472</v>
      </c>
      <c r="M2924" s="93">
        <f t="shared" si="210"/>
        <v>4.7676767676767673</v>
      </c>
      <c r="N2924" s="93">
        <v>2.1890000000000001</v>
      </c>
      <c r="O2924" s="69">
        <v>99</v>
      </c>
      <c r="P2924" s="191">
        <f t="shared" si="211"/>
        <v>5.3559322033898313</v>
      </c>
      <c r="Q2924" s="77" t="s">
        <v>716</v>
      </c>
      <c r="U2924" s="227" t="s">
        <v>17356</v>
      </c>
      <c r="V2924" s="82">
        <v>0.49027777777777781</v>
      </c>
      <c r="W2924" s="83">
        <v>0.64583333333333337</v>
      </c>
      <c r="X2924" s="86">
        <f t="shared" si="212"/>
        <v>0.15555555555555556</v>
      </c>
    </row>
    <row r="2925" spans="1:24" x14ac:dyDescent="0.3">
      <c r="A2925" s="47" t="s">
        <v>16061</v>
      </c>
      <c r="B2925" s="68" t="s">
        <v>16734</v>
      </c>
      <c r="C2925" s="2" t="s">
        <v>6</v>
      </c>
      <c r="D2925" s="2">
        <v>26</v>
      </c>
      <c r="E2925" s="6">
        <v>34559</v>
      </c>
      <c r="F2925" s="7">
        <v>44168.67559027778</v>
      </c>
      <c r="G2925" s="69" t="s">
        <v>553</v>
      </c>
      <c r="H2925" s="68">
        <v>659</v>
      </c>
      <c r="I2925" s="93">
        <f t="shared" si="209"/>
        <v>6.6565656565656566</v>
      </c>
      <c r="J2925" s="93">
        <v>2.6459999999999999</v>
      </c>
      <c r="K2925" s="69">
        <v>99</v>
      </c>
      <c r="L2925" s="68">
        <v>275</v>
      </c>
      <c r="M2925" s="93">
        <f t="shared" si="210"/>
        <v>2.7777777777777777</v>
      </c>
      <c r="N2925" s="93">
        <v>1.7869999999999999</v>
      </c>
      <c r="O2925" s="69">
        <v>99</v>
      </c>
      <c r="P2925" s="191">
        <f t="shared" si="211"/>
        <v>2.3963636363636365</v>
      </c>
      <c r="Q2925" s="77" t="s">
        <v>716</v>
      </c>
      <c r="U2925" s="227" t="s">
        <v>17356</v>
      </c>
      <c r="V2925" s="82">
        <v>0.52152777777777781</v>
      </c>
      <c r="W2925" s="83">
        <v>0.67708333333333337</v>
      </c>
      <c r="X2925" s="86">
        <f t="shared" si="212"/>
        <v>0.15555555555555556</v>
      </c>
    </row>
    <row r="2926" spans="1:24" x14ac:dyDescent="0.3">
      <c r="A2926" s="47" t="s">
        <v>16063</v>
      </c>
      <c r="B2926" s="68" t="s">
        <v>16736</v>
      </c>
      <c r="C2926" s="2" t="s">
        <v>1</v>
      </c>
      <c r="D2926" s="2">
        <v>64</v>
      </c>
      <c r="E2926" s="6">
        <v>20481</v>
      </c>
      <c r="F2926" s="7">
        <v>44168.706006944441</v>
      </c>
      <c r="G2926" s="69" t="s">
        <v>4</v>
      </c>
      <c r="H2926" s="68">
        <v>1492</v>
      </c>
      <c r="I2926" s="93">
        <f t="shared" si="209"/>
        <v>14.92</v>
      </c>
      <c r="J2926" s="93">
        <v>4.3849999999999998</v>
      </c>
      <c r="K2926" s="69">
        <v>100</v>
      </c>
      <c r="L2926" s="68">
        <v>332</v>
      </c>
      <c r="M2926" s="93">
        <f t="shared" si="210"/>
        <v>3.32</v>
      </c>
      <c r="N2926" s="93">
        <v>1.9790000000000001</v>
      </c>
      <c r="O2926" s="69">
        <v>100</v>
      </c>
      <c r="P2926" s="191">
        <f t="shared" si="211"/>
        <v>4.4939759036144578</v>
      </c>
      <c r="Q2926" s="77" t="s">
        <v>716</v>
      </c>
      <c r="U2926" s="227" t="s">
        <v>17356</v>
      </c>
      <c r="V2926" s="82">
        <v>0.54791666666666672</v>
      </c>
      <c r="W2926" s="83">
        <v>0.70833333333333337</v>
      </c>
      <c r="X2926" s="86">
        <f t="shared" si="212"/>
        <v>0.16041666666666665</v>
      </c>
    </row>
    <row r="2927" spans="1:24" x14ac:dyDescent="0.3">
      <c r="A2927" s="47" t="s">
        <v>16065</v>
      </c>
      <c r="B2927" s="68" t="s">
        <v>6493</v>
      </c>
      <c r="C2927" s="2" t="s">
        <v>1</v>
      </c>
      <c r="D2927" s="2">
        <v>41</v>
      </c>
      <c r="E2927" s="6">
        <v>28910</v>
      </c>
      <c r="F2927" s="7">
        <v>44169.542916666665</v>
      </c>
      <c r="G2927" s="69" t="s">
        <v>4</v>
      </c>
      <c r="H2927" s="68">
        <v>1003</v>
      </c>
      <c r="I2927" s="93">
        <f t="shared" si="209"/>
        <v>10.131313131313131</v>
      </c>
      <c r="J2927" s="93">
        <v>3.2349999999999999</v>
      </c>
      <c r="K2927" s="69">
        <v>99</v>
      </c>
      <c r="L2927" s="68">
        <v>295</v>
      </c>
      <c r="M2927" s="93">
        <f t="shared" si="210"/>
        <v>2.9797979797979797</v>
      </c>
      <c r="N2927" s="93">
        <v>1.784</v>
      </c>
      <c r="O2927" s="69">
        <v>99</v>
      </c>
      <c r="P2927" s="191">
        <f t="shared" si="211"/>
        <v>3.4000000000000004</v>
      </c>
      <c r="Q2927" s="77" t="s">
        <v>716</v>
      </c>
      <c r="U2927" s="227" t="s">
        <v>17356</v>
      </c>
      <c r="V2927" s="82">
        <v>0.40347222222222223</v>
      </c>
      <c r="W2927" s="83">
        <v>0.54513888888888895</v>
      </c>
      <c r="X2927" s="86">
        <f t="shared" si="212"/>
        <v>0.14166666666666672</v>
      </c>
    </row>
    <row r="2928" spans="1:24" x14ac:dyDescent="0.3">
      <c r="A2928" s="47" t="s">
        <v>3429</v>
      </c>
      <c r="B2928" s="68" t="s">
        <v>4609</v>
      </c>
      <c r="C2928" s="2" t="s">
        <v>1</v>
      </c>
      <c r="D2928" s="2">
        <v>47</v>
      </c>
      <c r="E2928" s="6">
        <v>26955</v>
      </c>
      <c r="F2928" s="7">
        <v>44169.565289351849</v>
      </c>
      <c r="G2928" s="69" t="s">
        <v>4</v>
      </c>
      <c r="H2928" s="68">
        <v>1087</v>
      </c>
      <c r="I2928" s="93">
        <f t="shared" si="209"/>
        <v>10.979797979797979</v>
      </c>
      <c r="J2928" s="93">
        <v>3.411</v>
      </c>
      <c r="K2928" s="69">
        <v>99</v>
      </c>
      <c r="L2928" s="68">
        <v>307</v>
      </c>
      <c r="M2928" s="93">
        <f t="shared" si="210"/>
        <v>3.1010101010101012</v>
      </c>
      <c r="N2928" s="93">
        <v>1.93</v>
      </c>
      <c r="O2928" s="69">
        <v>99</v>
      </c>
      <c r="P2928" s="191">
        <f t="shared" si="211"/>
        <v>3.54071661237785</v>
      </c>
      <c r="Q2928" s="77" t="s">
        <v>716</v>
      </c>
      <c r="U2928" s="227" t="s">
        <v>17356</v>
      </c>
      <c r="V2928" s="82">
        <v>0.42986111111111108</v>
      </c>
      <c r="W2928" s="83">
        <v>0.56597222222222221</v>
      </c>
      <c r="X2928" s="86">
        <f t="shared" si="212"/>
        <v>0.13611111111111113</v>
      </c>
    </row>
    <row r="2929" spans="1:24" x14ac:dyDescent="0.3">
      <c r="A2929" s="47" t="s">
        <v>8024</v>
      </c>
      <c r="B2929" s="68" t="s">
        <v>5730</v>
      </c>
      <c r="C2929" s="2" t="s">
        <v>1</v>
      </c>
      <c r="D2929" s="2">
        <v>49</v>
      </c>
      <c r="E2929" s="6">
        <v>26027</v>
      </c>
      <c r="F2929" s="7">
        <v>44169.64943287037</v>
      </c>
      <c r="G2929" s="69" t="s">
        <v>4</v>
      </c>
      <c r="H2929" s="68">
        <v>1697</v>
      </c>
      <c r="I2929" s="93">
        <f t="shared" si="209"/>
        <v>17.141414141414142</v>
      </c>
      <c r="J2929" s="93">
        <v>4.9400000000000004</v>
      </c>
      <c r="K2929" s="69">
        <v>99</v>
      </c>
      <c r="L2929" s="68">
        <v>327</v>
      </c>
      <c r="M2929" s="93">
        <f t="shared" si="210"/>
        <v>3.3030303030303032</v>
      </c>
      <c r="N2929" s="93">
        <v>1.752</v>
      </c>
      <c r="O2929" s="69">
        <v>99</v>
      </c>
      <c r="P2929" s="191">
        <f t="shared" si="211"/>
        <v>5.18960244648318</v>
      </c>
      <c r="Q2929" s="77" t="s">
        <v>716</v>
      </c>
      <c r="U2929" s="227" t="s">
        <v>17356</v>
      </c>
      <c r="V2929" s="82">
        <v>0.50972222222222219</v>
      </c>
      <c r="W2929" s="83">
        <v>0.64930555555555558</v>
      </c>
      <c r="X2929" s="86">
        <f t="shared" si="212"/>
        <v>0.13958333333333339</v>
      </c>
    </row>
    <row r="2930" spans="1:24" x14ac:dyDescent="0.3">
      <c r="A2930" s="47" t="s">
        <v>16067</v>
      </c>
      <c r="B2930" s="68" t="s">
        <v>1637</v>
      </c>
      <c r="C2930" s="2" t="s">
        <v>1</v>
      </c>
      <c r="D2930" s="2">
        <v>47</v>
      </c>
      <c r="E2930" s="6">
        <v>26669</v>
      </c>
      <c r="F2930" s="7">
        <v>44172.529791666668</v>
      </c>
      <c r="G2930" s="69" t="s">
        <v>4</v>
      </c>
      <c r="H2930" s="68">
        <v>1431</v>
      </c>
      <c r="I2930" s="93">
        <f t="shared" si="209"/>
        <v>14.31</v>
      </c>
      <c r="J2930" s="93">
        <v>4.1109999999999998</v>
      </c>
      <c r="K2930" s="69">
        <v>100</v>
      </c>
      <c r="L2930" s="68">
        <v>382</v>
      </c>
      <c r="M2930" s="93">
        <f t="shared" si="210"/>
        <v>3.82</v>
      </c>
      <c r="N2930" s="93">
        <v>2.0419999999999998</v>
      </c>
      <c r="O2930" s="69">
        <v>100</v>
      </c>
      <c r="P2930" s="191">
        <f t="shared" si="211"/>
        <v>3.7460732984293195</v>
      </c>
      <c r="Q2930" s="77" t="s">
        <v>716</v>
      </c>
      <c r="U2930" s="227" t="s">
        <v>17356</v>
      </c>
      <c r="V2930" s="82">
        <v>0.39097222222222222</v>
      </c>
      <c r="W2930" s="83">
        <v>0.53125</v>
      </c>
      <c r="X2930" s="86">
        <f t="shared" si="212"/>
        <v>0.14027777777777778</v>
      </c>
    </row>
    <row r="2931" spans="1:24" x14ac:dyDescent="0.3">
      <c r="A2931" s="47" t="s">
        <v>16069</v>
      </c>
      <c r="B2931" s="68" t="s">
        <v>6169</v>
      </c>
      <c r="C2931" s="2" t="s">
        <v>1</v>
      </c>
      <c r="D2931" s="2">
        <v>45</v>
      </c>
      <c r="E2931" s="6">
        <v>27410</v>
      </c>
      <c r="F2931" s="7">
        <v>44172.569537037038</v>
      </c>
      <c r="G2931" s="69" t="s">
        <v>4</v>
      </c>
      <c r="H2931" s="68">
        <v>1305</v>
      </c>
      <c r="I2931" s="93">
        <f t="shared" si="209"/>
        <v>13.181818181818182</v>
      </c>
      <c r="J2931" s="93">
        <v>3.468</v>
      </c>
      <c r="K2931" s="69">
        <v>99</v>
      </c>
      <c r="L2931" s="68">
        <v>344</v>
      </c>
      <c r="M2931" s="93">
        <f t="shared" si="210"/>
        <v>3.4747474747474749</v>
      </c>
      <c r="N2931" s="93">
        <v>1.881</v>
      </c>
      <c r="O2931" s="69">
        <v>99</v>
      </c>
      <c r="P2931" s="191">
        <f t="shared" si="211"/>
        <v>3.7936046511627906</v>
      </c>
      <c r="Q2931" s="77" t="s">
        <v>716</v>
      </c>
      <c r="U2931" s="227" t="s">
        <v>17356</v>
      </c>
      <c r="V2931" s="82">
        <v>0.41111111111111115</v>
      </c>
      <c r="W2931" s="83">
        <v>0.56944444444444442</v>
      </c>
      <c r="X2931" s="86">
        <f t="shared" si="212"/>
        <v>0.15833333333333327</v>
      </c>
    </row>
    <row r="2932" spans="1:24" x14ac:dyDescent="0.3">
      <c r="A2932" s="47" t="s">
        <v>16070</v>
      </c>
      <c r="B2932" s="68" t="s">
        <v>12238</v>
      </c>
      <c r="C2932" s="2" t="s">
        <v>1</v>
      </c>
      <c r="D2932" s="2">
        <v>68</v>
      </c>
      <c r="E2932" s="6">
        <v>19042</v>
      </c>
      <c r="F2932" s="7">
        <v>44172.605914351851</v>
      </c>
      <c r="G2932" s="69" t="s">
        <v>4</v>
      </c>
      <c r="H2932" s="68">
        <v>1173</v>
      </c>
      <c r="I2932" s="93">
        <f t="shared" si="209"/>
        <v>11.848484848484848</v>
      </c>
      <c r="J2932" s="93">
        <v>3.048</v>
      </c>
      <c r="K2932" s="69">
        <v>99</v>
      </c>
      <c r="L2932" s="68">
        <v>393</v>
      </c>
      <c r="M2932" s="93">
        <f t="shared" si="210"/>
        <v>3.9696969696969697</v>
      </c>
      <c r="N2932" s="93">
        <v>1.94</v>
      </c>
      <c r="O2932" s="69">
        <v>99</v>
      </c>
      <c r="P2932" s="191">
        <f t="shared" si="211"/>
        <v>2.9847328244274807</v>
      </c>
      <c r="Q2932" s="77" t="s">
        <v>716</v>
      </c>
      <c r="U2932" s="227" t="s">
        <v>17356</v>
      </c>
      <c r="V2932" s="82">
        <v>0.45</v>
      </c>
      <c r="W2932" s="83">
        <v>0.60416666666666663</v>
      </c>
      <c r="X2932" s="86">
        <f t="shared" si="212"/>
        <v>0.15416666666666662</v>
      </c>
    </row>
    <row r="2933" spans="1:24" x14ac:dyDescent="0.3">
      <c r="A2933" s="47" t="s">
        <v>16072</v>
      </c>
      <c r="B2933" s="68" t="s">
        <v>5713</v>
      </c>
      <c r="C2933" s="2" t="s">
        <v>1</v>
      </c>
      <c r="D2933" s="2">
        <v>48</v>
      </c>
      <c r="E2933" s="6">
        <v>26545</v>
      </c>
      <c r="F2933" s="7">
        <v>44172.631423611114</v>
      </c>
      <c r="G2933" s="69" t="s">
        <v>4</v>
      </c>
      <c r="H2933" s="68">
        <v>1046</v>
      </c>
      <c r="I2933" s="93">
        <f t="shared" si="209"/>
        <v>10.46</v>
      </c>
      <c r="J2933" s="93">
        <v>3.0960000000000001</v>
      </c>
      <c r="K2933" s="69">
        <v>100</v>
      </c>
      <c r="L2933" s="68">
        <v>329</v>
      </c>
      <c r="M2933" s="93">
        <f t="shared" si="210"/>
        <v>3.29</v>
      </c>
      <c r="N2933" s="93">
        <v>1.849</v>
      </c>
      <c r="O2933" s="69">
        <v>100</v>
      </c>
      <c r="P2933" s="191">
        <f t="shared" si="211"/>
        <v>3.1793313069908815</v>
      </c>
      <c r="Q2933" s="77" t="s">
        <v>716</v>
      </c>
      <c r="U2933" s="227" t="s">
        <v>17356</v>
      </c>
      <c r="V2933" s="82">
        <v>0.45624999999999999</v>
      </c>
      <c r="W2933" s="83">
        <v>0.63194444444444442</v>
      </c>
      <c r="X2933" s="86">
        <f t="shared" si="212"/>
        <v>0.17569444444444443</v>
      </c>
    </row>
    <row r="2934" spans="1:24" x14ac:dyDescent="0.3">
      <c r="A2934" s="47" t="s">
        <v>16074</v>
      </c>
      <c r="B2934" s="68" t="s">
        <v>5737</v>
      </c>
      <c r="C2934" s="2" t="s">
        <v>1</v>
      </c>
      <c r="D2934" s="2">
        <v>55</v>
      </c>
      <c r="E2934" s="6">
        <v>24021</v>
      </c>
      <c r="F2934" s="7">
        <v>44172.641689814816</v>
      </c>
      <c r="G2934" s="69" t="s">
        <v>4</v>
      </c>
      <c r="H2934" s="68">
        <v>2724</v>
      </c>
      <c r="I2934" s="93">
        <f t="shared" si="209"/>
        <v>27.515151515151516</v>
      </c>
      <c r="J2934" s="93">
        <v>5.7430000000000003</v>
      </c>
      <c r="K2934" s="69">
        <v>99</v>
      </c>
      <c r="L2934" s="68">
        <v>381</v>
      </c>
      <c r="M2934" s="93">
        <f t="shared" si="210"/>
        <v>3.8484848484848486</v>
      </c>
      <c r="N2934" s="93">
        <v>2.0169999999999999</v>
      </c>
      <c r="O2934" s="69">
        <v>99</v>
      </c>
      <c r="P2934" s="191">
        <f t="shared" si="211"/>
        <v>7.1496062992125982</v>
      </c>
      <c r="Q2934" s="77" t="s">
        <v>716</v>
      </c>
      <c r="U2934" s="227" t="s">
        <v>17356</v>
      </c>
      <c r="V2934" s="82">
        <v>0.47847222222222219</v>
      </c>
      <c r="W2934" s="83">
        <v>0.64583333333333337</v>
      </c>
      <c r="X2934" s="86">
        <f t="shared" si="212"/>
        <v>0.16736111111111118</v>
      </c>
    </row>
    <row r="2935" spans="1:24" x14ac:dyDescent="0.3">
      <c r="A2935" s="47" t="s">
        <v>16076</v>
      </c>
      <c r="B2935" s="68" t="s">
        <v>6452</v>
      </c>
      <c r="C2935" s="2" t="s">
        <v>1</v>
      </c>
      <c r="D2935" s="2">
        <v>56</v>
      </c>
      <c r="E2935" s="6">
        <v>23408</v>
      </c>
      <c r="F2935" s="7">
        <v>44174.533032407409</v>
      </c>
      <c r="G2935" s="69" t="s">
        <v>4</v>
      </c>
      <c r="H2935" s="68">
        <v>2381</v>
      </c>
      <c r="I2935" s="93">
        <f t="shared" si="209"/>
        <v>23.81</v>
      </c>
      <c r="J2935" s="93">
        <v>5.3710000000000004</v>
      </c>
      <c r="K2935" s="69">
        <v>100</v>
      </c>
      <c r="L2935" s="68">
        <v>404</v>
      </c>
      <c r="M2935" s="93">
        <f t="shared" si="210"/>
        <v>4.04</v>
      </c>
      <c r="N2935" s="93">
        <v>2.169</v>
      </c>
      <c r="O2935" s="69">
        <v>100</v>
      </c>
      <c r="P2935" s="191">
        <f t="shared" si="211"/>
        <v>5.8935643564356432</v>
      </c>
      <c r="Q2935" s="77" t="s">
        <v>716</v>
      </c>
      <c r="U2935" s="227" t="s">
        <v>17356</v>
      </c>
      <c r="V2935" s="82">
        <v>0.38680555555555557</v>
      </c>
      <c r="W2935" s="83">
        <v>0.53472222222222221</v>
      </c>
      <c r="X2935" s="86">
        <f t="shared" si="212"/>
        <v>0.14791666666666664</v>
      </c>
    </row>
    <row r="2936" spans="1:24" x14ac:dyDescent="0.3">
      <c r="A2936" s="47" t="s">
        <v>11713</v>
      </c>
      <c r="B2936" s="68" t="s">
        <v>1290</v>
      </c>
      <c r="C2936" s="2" t="s">
        <v>1</v>
      </c>
      <c r="D2936" s="2">
        <v>41</v>
      </c>
      <c r="E2936" s="6">
        <v>28923</v>
      </c>
      <c r="F2936" s="7">
        <v>44174.568252314813</v>
      </c>
      <c r="G2936" s="69" t="s">
        <v>4</v>
      </c>
      <c r="H2936" s="68">
        <v>1155</v>
      </c>
      <c r="I2936" s="93">
        <f t="shared" si="209"/>
        <v>11.55</v>
      </c>
      <c r="J2936" s="93">
        <v>3.258</v>
      </c>
      <c r="K2936" s="69">
        <v>100</v>
      </c>
      <c r="L2936" s="68">
        <v>410</v>
      </c>
      <c r="M2936" s="93">
        <f t="shared" si="210"/>
        <v>4.0999999999999996</v>
      </c>
      <c r="N2936" s="93">
        <v>2.0819999999999999</v>
      </c>
      <c r="O2936" s="69">
        <v>100</v>
      </c>
      <c r="P2936" s="191">
        <f t="shared" si="211"/>
        <v>2.8170731707317076</v>
      </c>
      <c r="Q2936" s="77" t="s">
        <v>716</v>
      </c>
      <c r="U2936" s="227" t="s">
        <v>17356</v>
      </c>
      <c r="V2936" s="82">
        <v>0.41111111111111115</v>
      </c>
      <c r="W2936" s="83">
        <v>0.56944444444444442</v>
      </c>
      <c r="X2936" s="86">
        <f t="shared" si="212"/>
        <v>0.15833333333333327</v>
      </c>
    </row>
    <row r="2937" spans="1:24" x14ac:dyDescent="0.3">
      <c r="A2937" s="47" t="s">
        <v>16077</v>
      </c>
      <c r="B2937" s="68" t="s">
        <v>5408</v>
      </c>
      <c r="C2937" s="2" t="s">
        <v>1</v>
      </c>
      <c r="D2937" s="2">
        <v>46</v>
      </c>
      <c r="E2937" s="6">
        <v>27075</v>
      </c>
      <c r="F2937" s="7">
        <v>44174.578946759262</v>
      </c>
      <c r="G2937" s="69" t="s">
        <v>4</v>
      </c>
      <c r="H2937" s="68">
        <v>1415</v>
      </c>
      <c r="I2937" s="93">
        <f t="shared" si="209"/>
        <v>14.292929292929292</v>
      </c>
      <c r="J2937" s="93">
        <v>4.234</v>
      </c>
      <c r="K2937" s="69">
        <v>99</v>
      </c>
      <c r="L2937" s="68">
        <v>404</v>
      </c>
      <c r="M2937" s="93">
        <f t="shared" si="210"/>
        <v>4.0808080808080804</v>
      </c>
      <c r="N2937" s="93">
        <v>1.9410000000000001</v>
      </c>
      <c r="O2937" s="69">
        <v>99</v>
      </c>
      <c r="P2937" s="191">
        <f t="shared" si="211"/>
        <v>3.5024752475247527</v>
      </c>
      <c r="Q2937" s="77" t="s">
        <v>716</v>
      </c>
      <c r="U2937" s="227" t="s">
        <v>17356</v>
      </c>
      <c r="V2937" s="82">
        <v>0.42499999999999999</v>
      </c>
      <c r="W2937" s="83">
        <v>0.57986111111111105</v>
      </c>
      <c r="X2937" s="86">
        <f t="shared" si="212"/>
        <v>0.15486111111111106</v>
      </c>
    </row>
    <row r="2938" spans="1:24" x14ac:dyDescent="0.3">
      <c r="A2938" s="47" t="s">
        <v>11553</v>
      </c>
      <c r="B2938" s="68" t="s">
        <v>16766</v>
      </c>
      <c r="C2938" s="2" t="s">
        <v>1</v>
      </c>
      <c r="D2938" s="2">
        <v>57</v>
      </c>
      <c r="E2938" s="6">
        <v>23321</v>
      </c>
      <c r="F2938" s="7">
        <v>44174.625578703701</v>
      </c>
      <c r="G2938" s="69" t="s">
        <v>553</v>
      </c>
      <c r="H2938" s="68">
        <v>2360</v>
      </c>
      <c r="I2938" s="93">
        <f t="shared" si="209"/>
        <v>23.838383838383837</v>
      </c>
      <c r="J2938" s="93">
        <v>6.3319999999999999</v>
      </c>
      <c r="K2938" s="69">
        <v>99</v>
      </c>
      <c r="L2938" s="68">
        <v>415</v>
      </c>
      <c r="M2938" s="93">
        <f t="shared" si="210"/>
        <v>4.191919191919192</v>
      </c>
      <c r="N2938" s="93">
        <v>2.198</v>
      </c>
      <c r="O2938" s="69">
        <v>99</v>
      </c>
      <c r="P2938" s="191">
        <f t="shared" si="211"/>
        <v>5.6867469879518069</v>
      </c>
      <c r="Q2938" s="77" t="s">
        <v>716</v>
      </c>
      <c r="U2938" s="227" t="s">
        <v>17356</v>
      </c>
      <c r="V2938" s="82">
        <v>0.47569444444444442</v>
      </c>
      <c r="W2938" s="83">
        <v>0.625</v>
      </c>
      <c r="X2938" s="86">
        <f t="shared" si="212"/>
        <v>0.14930555555555558</v>
      </c>
    </row>
    <row r="2939" spans="1:24" x14ac:dyDescent="0.3">
      <c r="A2939" s="47" t="s">
        <v>16079</v>
      </c>
      <c r="B2939" s="68" t="s">
        <v>16770</v>
      </c>
      <c r="C2939" s="2" t="s">
        <v>1</v>
      </c>
      <c r="D2939" s="2">
        <v>50</v>
      </c>
      <c r="E2939" s="6">
        <v>25887</v>
      </c>
      <c r="F2939" s="7">
        <v>44174.660208333335</v>
      </c>
      <c r="G2939" s="69" t="s">
        <v>4</v>
      </c>
      <c r="H2939" s="68">
        <v>1398</v>
      </c>
      <c r="I2939" s="93">
        <f t="shared" ref="I2939:I3002" si="213">H2939/K2939</f>
        <v>14.121212121212121</v>
      </c>
      <c r="J2939" s="93">
        <v>3.8610000000000002</v>
      </c>
      <c r="K2939" s="69">
        <v>99</v>
      </c>
      <c r="L2939" s="68">
        <v>454</v>
      </c>
      <c r="M2939" s="93">
        <f t="shared" ref="M2939:M3002" si="214">L2939/O2939</f>
        <v>4.5858585858585856</v>
      </c>
      <c r="N2939" s="93">
        <v>2.2090000000000001</v>
      </c>
      <c r="O2939" s="69">
        <v>99</v>
      </c>
      <c r="P2939" s="191">
        <f t="shared" ref="P2939:P3002" si="215">I2939/M2939</f>
        <v>3.0792951541850222</v>
      </c>
      <c r="Q2939" s="77" t="s">
        <v>716</v>
      </c>
      <c r="U2939" s="227" t="s">
        <v>17356</v>
      </c>
      <c r="V2939" s="82">
        <v>0.51736111111111105</v>
      </c>
      <c r="W2939" s="83">
        <v>0.65972222222222221</v>
      </c>
      <c r="X2939" s="86">
        <f t="shared" ref="X2939:X3002" si="216">W2939-V2939</f>
        <v>0.14236111111111116</v>
      </c>
    </row>
    <row r="2940" spans="1:24" x14ac:dyDescent="0.3">
      <c r="A2940" s="47" t="s">
        <v>16080</v>
      </c>
      <c r="B2940" s="68" t="s">
        <v>5596</v>
      </c>
      <c r="C2940" s="2" t="s">
        <v>1</v>
      </c>
      <c r="D2940" s="2">
        <v>51</v>
      </c>
      <c r="E2940" s="6">
        <v>25496</v>
      </c>
      <c r="F2940" s="7">
        <v>44175.527708333335</v>
      </c>
      <c r="G2940" s="69" t="s">
        <v>4</v>
      </c>
      <c r="H2940" s="68">
        <v>1084</v>
      </c>
      <c r="I2940" s="93">
        <f t="shared" si="213"/>
        <v>10.94949494949495</v>
      </c>
      <c r="J2940" s="93">
        <v>3.1859999999999999</v>
      </c>
      <c r="K2940" s="69">
        <v>99</v>
      </c>
      <c r="L2940" s="68">
        <v>346</v>
      </c>
      <c r="M2940" s="93">
        <f t="shared" si="214"/>
        <v>3.4949494949494948</v>
      </c>
      <c r="N2940" s="93">
        <v>1.728</v>
      </c>
      <c r="O2940" s="69">
        <v>99</v>
      </c>
      <c r="P2940" s="191">
        <f t="shared" si="215"/>
        <v>3.1329479768786128</v>
      </c>
      <c r="Q2940" s="77" t="s">
        <v>716</v>
      </c>
      <c r="U2940" s="227" t="s">
        <v>17356</v>
      </c>
      <c r="V2940" s="82">
        <v>0.38472222222222219</v>
      </c>
      <c r="W2940" s="83">
        <v>0.52777777777777779</v>
      </c>
      <c r="X2940" s="86">
        <f t="shared" si="216"/>
        <v>0.1430555555555556</v>
      </c>
    </row>
    <row r="2941" spans="1:24" x14ac:dyDescent="0.3">
      <c r="A2941" s="47" t="s">
        <v>17366</v>
      </c>
      <c r="B2941" s="68" t="s">
        <v>6037</v>
      </c>
      <c r="C2941" s="2" t="s">
        <v>1</v>
      </c>
      <c r="D2941" s="2">
        <v>55</v>
      </c>
      <c r="E2941" s="6">
        <v>23726</v>
      </c>
      <c r="F2941" s="7">
        <v>44175.553935185184</v>
      </c>
      <c r="G2941" s="69" t="s">
        <v>4</v>
      </c>
      <c r="H2941" s="68">
        <v>1941</v>
      </c>
      <c r="I2941" s="93">
        <f t="shared" si="213"/>
        <v>19.606060606060606</v>
      </c>
      <c r="J2941" s="93">
        <v>4.4720000000000004</v>
      </c>
      <c r="K2941" s="69">
        <v>99</v>
      </c>
      <c r="L2941" s="68">
        <v>353</v>
      </c>
      <c r="M2941" s="93">
        <f t="shared" si="214"/>
        <v>3.5656565656565657</v>
      </c>
      <c r="N2941" s="93">
        <v>1.83</v>
      </c>
      <c r="O2941" s="69">
        <v>99</v>
      </c>
      <c r="P2941" s="191">
        <f t="shared" si="215"/>
        <v>5.4985835694050991</v>
      </c>
      <c r="Q2941" s="77" t="s">
        <v>716</v>
      </c>
      <c r="U2941" s="227" t="s">
        <v>17356</v>
      </c>
      <c r="V2941" s="82">
        <v>0.42152777777777778</v>
      </c>
      <c r="W2941" s="83">
        <v>0.56944444444444442</v>
      </c>
      <c r="X2941" s="86">
        <f t="shared" si="216"/>
        <v>0.14791666666666664</v>
      </c>
    </row>
    <row r="2942" spans="1:24" x14ac:dyDescent="0.3">
      <c r="A2942" s="47" t="s">
        <v>3492</v>
      </c>
      <c r="B2942" s="68" t="s">
        <v>177</v>
      </c>
      <c r="C2942" s="2" t="s">
        <v>1</v>
      </c>
      <c r="D2942" s="2">
        <v>48</v>
      </c>
      <c r="E2942" s="6">
        <v>26543</v>
      </c>
      <c r="F2942" s="7">
        <v>44176.546180555553</v>
      </c>
      <c r="G2942" s="69" t="s">
        <v>4</v>
      </c>
      <c r="H2942" s="68">
        <v>1461</v>
      </c>
      <c r="I2942" s="93">
        <f t="shared" si="213"/>
        <v>14.61</v>
      </c>
      <c r="J2942" s="93">
        <v>4.077</v>
      </c>
      <c r="K2942" s="69">
        <v>100</v>
      </c>
      <c r="L2942" s="68">
        <v>429</v>
      </c>
      <c r="M2942" s="93">
        <f t="shared" si="214"/>
        <v>4.29</v>
      </c>
      <c r="N2942" s="93">
        <v>2.1379999999999999</v>
      </c>
      <c r="O2942" s="69">
        <v>100</v>
      </c>
      <c r="P2942" s="191">
        <f t="shared" si="215"/>
        <v>3.4055944055944054</v>
      </c>
      <c r="Q2942" s="77" t="s">
        <v>716</v>
      </c>
      <c r="U2942" s="227" t="s">
        <v>17356</v>
      </c>
      <c r="V2942" s="82">
        <v>0.3979166666666667</v>
      </c>
      <c r="W2942" s="83">
        <v>0.54861111111111105</v>
      </c>
      <c r="X2942" s="86">
        <f t="shared" si="216"/>
        <v>0.15069444444444435</v>
      </c>
    </row>
    <row r="2943" spans="1:24" x14ac:dyDescent="0.3">
      <c r="A2943" s="47" t="s">
        <v>16081</v>
      </c>
      <c r="B2943" s="68" t="s">
        <v>6596</v>
      </c>
      <c r="C2943" s="2" t="s">
        <v>1</v>
      </c>
      <c r="D2943" s="2">
        <v>42</v>
      </c>
      <c r="E2943" s="6">
        <v>28716</v>
      </c>
      <c r="F2943" s="7">
        <v>44176.629305555558</v>
      </c>
      <c r="G2943" s="69" t="s">
        <v>4</v>
      </c>
      <c r="H2943" s="68">
        <v>1140</v>
      </c>
      <c r="I2943" s="93">
        <f t="shared" si="213"/>
        <v>11.515151515151516</v>
      </c>
      <c r="J2943" s="93">
        <v>3.7669999999999999</v>
      </c>
      <c r="K2943" s="69">
        <v>99</v>
      </c>
      <c r="L2943" s="68">
        <v>353</v>
      </c>
      <c r="M2943" s="93">
        <f t="shared" si="214"/>
        <v>3.5656565656565657</v>
      </c>
      <c r="N2943" s="93">
        <v>1.7270000000000001</v>
      </c>
      <c r="O2943" s="69">
        <v>99</v>
      </c>
      <c r="P2943" s="191">
        <f t="shared" si="215"/>
        <v>3.2294617563739378</v>
      </c>
      <c r="Q2943" s="77" t="s">
        <v>716</v>
      </c>
      <c r="U2943" s="227" t="s">
        <v>17356</v>
      </c>
      <c r="V2943" s="82">
        <v>0.49027777777777781</v>
      </c>
      <c r="W2943" s="83">
        <v>0.63194444444444442</v>
      </c>
      <c r="X2943" s="86">
        <f t="shared" si="216"/>
        <v>0.14166666666666661</v>
      </c>
    </row>
    <row r="2944" spans="1:24" x14ac:dyDescent="0.3">
      <c r="A2944" s="47" t="s">
        <v>4176</v>
      </c>
      <c r="B2944" s="68" t="s">
        <v>4540</v>
      </c>
      <c r="C2944" s="2" t="s">
        <v>1</v>
      </c>
      <c r="D2944" s="2">
        <v>50</v>
      </c>
      <c r="E2944" s="6">
        <v>25809</v>
      </c>
      <c r="F2944" s="7">
        <v>44176.666585648149</v>
      </c>
      <c r="G2944" s="69" t="s">
        <v>4</v>
      </c>
      <c r="H2944" s="68">
        <v>1429</v>
      </c>
      <c r="I2944" s="93">
        <f t="shared" si="213"/>
        <v>14.434343434343434</v>
      </c>
      <c r="J2944" s="93">
        <v>3.3450000000000002</v>
      </c>
      <c r="K2944" s="69">
        <v>99</v>
      </c>
      <c r="L2944" s="68">
        <v>397</v>
      </c>
      <c r="M2944" s="93">
        <f t="shared" si="214"/>
        <v>4.0101010101010104</v>
      </c>
      <c r="N2944" s="93">
        <v>2.1309999999999998</v>
      </c>
      <c r="O2944" s="69">
        <v>99</v>
      </c>
      <c r="P2944" s="191">
        <f t="shared" si="215"/>
        <v>3.5994962216624682</v>
      </c>
      <c r="Q2944" s="77" t="s">
        <v>716</v>
      </c>
      <c r="U2944" s="227" t="s">
        <v>17356</v>
      </c>
      <c r="V2944" s="82">
        <v>0.50486111111111109</v>
      </c>
      <c r="W2944" s="83">
        <v>0.66666666666666663</v>
      </c>
      <c r="X2944" s="86">
        <f t="shared" si="216"/>
        <v>0.16180555555555554</v>
      </c>
    </row>
    <row r="2945" spans="1:24" x14ac:dyDescent="0.3">
      <c r="A2945" s="47" t="s">
        <v>16083</v>
      </c>
      <c r="B2945" s="68" t="s">
        <v>4124</v>
      </c>
      <c r="C2945" s="2" t="s">
        <v>1</v>
      </c>
      <c r="D2945" s="2">
        <v>50</v>
      </c>
      <c r="E2945" s="6">
        <v>25633</v>
      </c>
      <c r="F2945" s="7">
        <v>44179.52988425926</v>
      </c>
      <c r="G2945" s="69" t="s">
        <v>4</v>
      </c>
      <c r="H2945" s="68">
        <v>1500</v>
      </c>
      <c r="I2945" s="93">
        <f t="shared" si="213"/>
        <v>15.151515151515152</v>
      </c>
      <c r="J2945" s="93">
        <v>4.3570000000000002</v>
      </c>
      <c r="K2945" s="69">
        <v>99</v>
      </c>
      <c r="L2945" s="68">
        <v>444</v>
      </c>
      <c r="M2945" s="93">
        <f t="shared" si="214"/>
        <v>4.4848484848484844</v>
      </c>
      <c r="N2945" s="93">
        <v>2.101</v>
      </c>
      <c r="O2945" s="69">
        <v>99</v>
      </c>
      <c r="P2945" s="191">
        <f t="shared" si="215"/>
        <v>3.378378378378379</v>
      </c>
      <c r="Q2945" s="77" t="s">
        <v>716</v>
      </c>
      <c r="U2945" s="227" t="s">
        <v>17356</v>
      </c>
      <c r="V2945" s="82">
        <v>0.40208333333333335</v>
      </c>
      <c r="W2945" s="83">
        <v>0.53472222222222221</v>
      </c>
      <c r="X2945" s="86">
        <f t="shared" si="216"/>
        <v>0.13263888888888886</v>
      </c>
    </row>
    <row r="2946" spans="1:24" x14ac:dyDescent="0.3">
      <c r="A2946" s="47" t="s">
        <v>16085</v>
      </c>
      <c r="B2946" s="68" t="s">
        <v>6035</v>
      </c>
      <c r="C2946" s="2" t="s">
        <v>1</v>
      </c>
      <c r="D2946" s="2">
        <v>53</v>
      </c>
      <c r="E2946" s="6">
        <v>24500</v>
      </c>
      <c r="F2946" s="7">
        <v>44179.556261574071</v>
      </c>
      <c r="G2946" s="69" t="s">
        <v>4</v>
      </c>
      <c r="H2946" s="68">
        <v>2661</v>
      </c>
      <c r="I2946" s="93">
        <f t="shared" si="213"/>
        <v>26.878787878787879</v>
      </c>
      <c r="J2946" s="93">
        <v>5.1159999999999997</v>
      </c>
      <c r="K2946" s="69">
        <v>99</v>
      </c>
      <c r="L2946" s="68">
        <v>747</v>
      </c>
      <c r="M2946" s="93">
        <f t="shared" si="214"/>
        <v>7.5454545454545459</v>
      </c>
      <c r="N2946" s="93">
        <v>2.8690000000000002</v>
      </c>
      <c r="O2946" s="69">
        <v>99</v>
      </c>
      <c r="P2946" s="191">
        <f t="shared" si="215"/>
        <v>3.5622489959839356</v>
      </c>
      <c r="Q2946" s="77" t="s">
        <v>716</v>
      </c>
      <c r="U2946" s="227" t="s">
        <v>17356</v>
      </c>
      <c r="V2946" s="82">
        <v>0.42291666666666666</v>
      </c>
      <c r="W2946" s="83">
        <v>0.56944444444444442</v>
      </c>
      <c r="X2946" s="86">
        <f t="shared" si="216"/>
        <v>0.14652777777777776</v>
      </c>
    </row>
    <row r="2947" spans="1:24" x14ac:dyDescent="0.3">
      <c r="A2947" s="47" t="s">
        <v>16086</v>
      </c>
      <c r="B2947" s="68" t="s">
        <v>4665</v>
      </c>
      <c r="C2947" s="2" t="s">
        <v>1</v>
      </c>
      <c r="D2947" s="2">
        <v>45</v>
      </c>
      <c r="E2947" s="6">
        <v>27449</v>
      </c>
      <c r="F2947" s="7">
        <v>44179.639131944445</v>
      </c>
      <c r="G2947" s="69" t="s">
        <v>4</v>
      </c>
      <c r="H2947" s="68">
        <v>1443</v>
      </c>
      <c r="I2947" s="93">
        <f t="shared" si="213"/>
        <v>14.575757575757576</v>
      </c>
      <c r="J2947" s="93">
        <v>4.1230000000000002</v>
      </c>
      <c r="K2947" s="69">
        <v>99</v>
      </c>
      <c r="L2947" s="68">
        <v>382</v>
      </c>
      <c r="M2947" s="93">
        <f t="shared" si="214"/>
        <v>3.8585858585858586</v>
      </c>
      <c r="N2947" s="93">
        <v>1.7729999999999999</v>
      </c>
      <c r="O2947" s="69">
        <v>99</v>
      </c>
      <c r="P2947" s="191">
        <f t="shared" si="215"/>
        <v>3.7774869109947646</v>
      </c>
      <c r="Q2947" s="77" t="s">
        <v>716</v>
      </c>
      <c r="U2947" s="227" t="s">
        <v>17356</v>
      </c>
      <c r="V2947" s="82">
        <v>0.48333333333333334</v>
      </c>
      <c r="W2947" s="83">
        <v>0.64583333333333337</v>
      </c>
      <c r="X2947" s="86">
        <f t="shared" si="216"/>
        <v>0.16250000000000003</v>
      </c>
    </row>
    <row r="2948" spans="1:24" x14ac:dyDescent="0.3">
      <c r="A2948" s="47" t="s">
        <v>2001</v>
      </c>
      <c r="B2948" s="68" t="s">
        <v>16803</v>
      </c>
      <c r="C2948" s="2" t="s">
        <v>6</v>
      </c>
      <c r="D2948" s="2">
        <v>79</v>
      </c>
      <c r="E2948" s="6">
        <v>15290</v>
      </c>
      <c r="F2948" s="7">
        <v>44180.447268518517</v>
      </c>
      <c r="G2948" s="69" t="s">
        <v>4</v>
      </c>
      <c r="H2948" s="68">
        <v>1641</v>
      </c>
      <c r="I2948" s="93">
        <f t="shared" si="213"/>
        <v>16.575757575757574</v>
      </c>
      <c r="J2948" s="93">
        <v>4.2309999999999999</v>
      </c>
      <c r="K2948" s="69">
        <v>99</v>
      </c>
      <c r="L2948" s="68">
        <v>713</v>
      </c>
      <c r="M2948" s="93">
        <f t="shared" si="214"/>
        <v>7.2020202020202024</v>
      </c>
      <c r="N2948" s="93">
        <v>2.669</v>
      </c>
      <c r="O2948" s="69">
        <v>99</v>
      </c>
      <c r="P2948" s="191">
        <f t="shared" si="215"/>
        <v>2.301542776998597</v>
      </c>
      <c r="Q2948" s="77" t="s">
        <v>716</v>
      </c>
      <c r="U2948" s="227" t="s">
        <v>17356</v>
      </c>
      <c r="V2948" s="82">
        <v>0.39444444444444443</v>
      </c>
      <c r="W2948" s="83">
        <v>0.52083333333333337</v>
      </c>
      <c r="X2948" s="86">
        <f t="shared" si="216"/>
        <v>0.12638888888888894</v>
      </c>
    </row>
    <row r="2949" spans="1:24" x14ac:dyDescent="0.3">
      <c r="A2949" s="47" t="s">
        <v>16088</v>
      </c>
      <c r="B2949" s="68" t="s">
        <v>4730</v>
      </c>
      <c r="C2949" s="2" t="s">
        <v>1</v>
      </c>
      <c r="D2949" s="2">
        <v>39</v>
      </c>
      <c r="E2949" s="6">
        <v>29870</v>
      </c>
      <c r="F2949" s="7">
        <v>44180.529513888891</v>
      </c>
      <c r="G2949" s="69" t="s">
        <v>4</v>
      </c>
      <c r="H2949" s="68">
        <v>893</v>
      </c>
      <c r="I2949" s="93">
        <f t="shared" si="213"/>
        <v>9.0202020202020208</v>
      </c>
      <c r="J2949" s="93">
        <v>3.1720000000000002</v>
      </c>
      <c r="K2949" s="69">
        <v>99</v>
      </c>
      <c r="L2949" s="68">
        <v>225</v>
      </c>
      <c r="M2949" s="93">
        <f t="shared" si="214"/>
        <v>2.2727272727272729</v>
      </c>
      <c r="N2949" s="93">
        <v>1.5960000000000001</v>
      </c>
      <c r="O2949" s="69">
        <v>99</v>
      </c>
      <c r="P2949" s="191">
        <f t="shared" si="215"/>
        <v>3.9688888888888889</v>
      </c>
      <c r="Q2949" s="77" t="s">
        <v>716</v>
      </c>
      <c r="U2949" s="227" t="s">
        <v>17356</v>
      </c>
      <c r="V2949" s="82">
        <v>0.39930555555555558</v>
      </c>
      <c r="W2949" s="83">
        <v>0.53125</v>
      </c>
      <c r="X2949" s="86">
        <f t="shared" si="216"/>
        <v>0.13194444444444442</v>
      </c>
    </row>
    <row r="2950" spans="1:24" x14ac:dyDescent="0.3">
      <c r="A2950" s="47" t="s">
        <v>3017</v>
      </c>
      <c r="B2950" s="68" t="s">
        <v>5892</v>
      </c>
      <c r="C2950" s="2" t="s">
        <v>1</v>
      </c>
      <c r="D2950" s="2">
        <v>48</v>
      </c>
      <c r="E2950" s="6">
        <v>26543</v>
      </c>
      <c r="F2950" s="7">
        <v>44180.580300925925</v>
      </c>
      <c r="G2950" s="69" t="s">
        <v>4</v>
      </c>
      <c r="H2950" s="68">
        <v>1538</v>
      </c>
      <c r="I2950" s="93">
        <f t="shared" si="213"/>
        <v>15.38</v>
      </c>
      <c r="J2950" s="93">
        <v>4.2610000000000001</v>
      </c>
      <c r="K2950" s="69">
        <v>100</v>
      </c>
      <c r="L2950" s="68">
        <v>279</v>
      </c>
      <c r="M2950" s="93">
        <f t="shared" si="214"/>
        <v>2.79</v>
      </c>
      <c r="N2950" s="93">
        <v>1.794</v>
      </c>
      <c r="O2950" s="69">
        <v>100</v>
      </c>
      <c r="P2950" s="191">
        <f t="shared" si="215"/>
        <v>5.5125448028673834</v>
      </c>
      <c r="Q2950" s="77" t="s">
        <v>716</v>
      </c>
      <c r="U2950" s="227" t="s">
        <v>17356</v>
      </c>
      <c r="V2950" s="82">
        <v>0.4284722222222222</v>
      </c>
      <c r="W2950" s="83">
        <v>0.58333333333333337</v>
      </c>
      <c r="X2950" s="86">
        <f t="shared" si="216"/>
        <v>0.15486111111111117</v>
      </c>
    </row>
    <row r="2951" spans="1:24" x14ac:dyDescent="0.3">
      <c r="A2951" s="47" t="s">
        <v>16090</v>
      </c>
      <c r="B2951" s="68" t="s">
        <v>957</v>
      </c>
      <c r="C2951" s="2" t="s">
        <v>1</v>
      </c>
      <c r="D2951" s="2">
        <v>45</v>
      </c>
      <c r="E2951" s="6">
        <v>27637</v>
      </c>
      <c r="F2951" s="7">
        <v>44180.604537037034</v>
      </c>
      <c r="G2951" s="69" t="s">
        <v>4</v>
      </c>
      <c r="H2951" s="68">
        <v>880</v>
      </c>
      <c r="I2951" s="93">
        <f t="shared" si="213"/>
        <v>8.8888888888888893</v>
      </c>
      <c r="J2951" s="93">
        <v>3.238</v>
      </c>
      <c r="K2951" s="69">
        <v>99</v>
      </c>
      <c r="L2951" s="68">
        <v>307</v>
      </c>
      <c r="M2951" s="93">
        <f t="shared" si="214"/>
        <v>3.1010101010101012</v>
      </c>
      <c r="N2951" s="93">
        <v>1.827</v>
      </c>
      <c r="O2951" s="69">
        <v>99</v>
      </c>
      <c r="P2951" s="191">
        <f t="shared" si="215"/>
        <v>2.8664495114006514</v>
      </c>
      <c r="Q2951" s="77" t="s">
        <v>716</v>
      </c>
      <c r="U2951" s="227" t="s">
        <v>17356</v>
      </c>
      <c r="V2951" s="82">
        <v>0.47291666666666665</v>
      </c>
      <c r="W2951" s="83">
        <v>0.60763888888888895</v>
      </c>
      <c r="X2951" s="86">
        <f t="shared" si="216"/>
        <v>0.1347222222222223</v>
      </c>
    </row>
    <row r="2952" spans="1:24" x14ac:dyDescent="0.3">
      <c r="A2952" s="47" t="s">
        <v>16091</v>
      </c>
      <c r="B2952" s="68" t="s">
        <v>5703</v>
      </c>
      <c r="C2952" s="2" t="s">
        <v>1</v>
      </c>
      <c r="D2952" s="2">
        <v>50</v>
      </c>
      <c r="E2952" s="6">
        <v>25734</v>
      </c>
      <c r="F2952" s="7">
        <v>44180.614861111113</v>
      </c>
      <c r="G2952" s="69" t="s">
        <v>4</v>
      </c>
      <c r="H2952" s="68">
        <v>1607</v>
      </c>
      <c r="I2952" s="93">
        <f t="shared" si="213"/>
        <v>16.232323232323232</v>
      </c>
      <c r="J2952" s="93">
        <v>4.266</v>
      </c>
      <c r="K2952" s="69">
        <v>99</v>
      </c>
      <c r="L2952" s="68">
        <v>426</v>
      </c>
      <c r="M2952" s="93">
        <f t="shared" si="214"/>
        <v>4.3030303030303028</v>
      </c>
      <c r="N2952" s="93">
        <v>1.9970000000000001</v>
      </c>
      <c r="O2952" s="69">
        <v>99</v>
      </c>
      <c r="P2952" s="191">
        <f t="shared" si="215"/>
        <v>3.772300469483568</v>
      </c>
      <c r="Q2952" s="77" t="s">
        <v>716</v>
      </c>
      <c r="U2952" s="227" t="s">
        <v>17356</v>
      </c>
      <c r="V2952" s="82">
        <v>0.4826388888888889</v>
      </c>
      <c r="W2952" s="83">
        <v>0.61805555555555558</v>
      </c>
      <c r="X2952" s="86">
        <f t="shared" si="216"/>
        <v>0.13541666666666669</v>
      </c>
    </row>
    <row r="2953" spans="1:24" x14ac:dyDescent="0.3">
      <c r="A2953" s="47" t="s">
        <v>3149</v>
      </c>
      <c r="B2953" s="68" t="s">
        <v>7576</v>
      </c>
      <c r="C2953" s="2" t="s">
        <v>1</v>
      </c>
      <c r="D2953" s="2">
        <v>50</v>
      </c>
      <c r="E2953" s="6">
        <v>25708</v>
      </c>
      <c r="F2953" s="7">
        <v>44180.641724537039</v>
      </c>
      <c r="G2953" s="69" t="s">
        <v>4</v>
      </c>
      <c r="H2953" s="68">
        <v>1460</v>
      </c>
      <c r="I2953" s="93">
        <f t="shared" si="213"/>
        <v>14.747474747474747</v>
      </c>
      <c r="J2953" s="93">
        <v>4.2309999999999999</v>
      </c>
      <c r="K2953" s="69">
        <v>99</v>
      </c>
      <c r="L2953" s="68">
        <v>370</v>
      </c>
      <c r="M2953" s="93">
        <f t="shared" si="214"/>
        <v>3.7373737373737375</v>
      </c>
      <c r="N2953" s="93">
        <v>1.8380000000000001</v>
      </c>
      <c r="O2953" s="69">
        <v>99</v>
      </c>
      <c r="P2953" s="191">
        <f t="shared" si="215"/>
        <v>3.9459459459459461</v>
      </c>
      <c r="Q2953" s="77" t="s">
        <v>716</v>
      </c>
      <c r="U2953" s="227" t="s">
        <v>17356</v>
      </c>
      <c r="V2953" s="82">
        <v>0.50069444444444444</v>
      </c>
      <c r="W2953" s="83">
        <v>0.64236111111111105</v>
      </c>
      <c r="X2953" s="86">
        <f t="shared" si="216"/>
        <v>0.14166666666666661</v>
      </c>
    </row>
    <row r="2954" spans="1:24" x14ac:dyDescent="0.3">
      <c r="A2954" s="47" t="s">
        <v>3698</v>
      </c>
      <c r="B2954" s="68" t="s">
        <v>16810</v>
      </c>
      <c r="C2954" s="2" t="s">
        <v>1</v>
      </c>
      <c r="D2954" s="2">
        <v>56</v>
      </c>
      <c r="E2954" s="6">
        <v>23699</v>
      </c>
      <c r="F2954" s="7">
        <v>44180.708298611113</v>
      </c>
      <c r="G2954" s="69" t="s">
        <v>4</v>
      </c>
      <c r="H2954" s="68">
        <v>1573</v>
      </c>
      <c r="I2954" s="93">
        <f t="shared" si="213"/>
        <v>15.888888888888889</v>
      </c>
      <c r="J2954" s="93">
        <v>4.1449999999999996</v>
      </c>
      <c r="K2954" s="69">
        <v>99</v>
      </c>
      <c r="L2954" s="68">
        <v>307</v>
      </c>
      <c r="M2954" s="93">
        <f t="shared" si="214"/>
        <v>3.1010101010101012</v>
      </c>
      <c r="N2954" s="93">
        <v>1.764</v>
      </c>
      <c r="O2954" s="69">
        <v>99</v>
      </c>
      <c r="P2954" s="191">
        <f t="shared" si="215"/>
        <v>5.1237785016286646</v>
      </c>
      <c r="Q2954" s="77" t="s">
        <v>716</v>
      </c>
      <c r="U2954" s="227" t="s">
        <v>17356</v>
      </c>
      <c r="V2954" s="82">
        <v>0.53194444444444444</v>
      </c>
      <c r="W2954" s="83">
        <v>0.70833333333333337</v>
      </c>
      <c r="X2954" s="86">
        <f t="shared" si="216"/>
        <v>0.17638888888888893</v>
      </c>
    </row>
    <row r="2955" spans="1:24" x14ac:dyDescent="0.3">
      <c r="A2955" s="47" t="s">
        <v>16093</v>
      </c>
      <c r="B2955" s="68" t="s">
        <v>5425</v>
      </c>
      <c r="C2955" s="2" t="s">
        <v>1</v>
      </c>
      <c r="D2955" s="2">
        <v>53</v>
      </c>
      <c r="E2955" s="6">
        <v>24786</v>
      </c>
      <c r="F2955" s="7">
        <v>44181.536145833335</v>
      </c>
      <c r="G2955" s="69" t="s">
        <v>4</v>
      </c>
      <c r="H2955" s="68">
        <v>1797</v>
      </c>
      <c r="I2955" s="93">
        <f t="shared" si="213"/>
        <v>18.151515151515152</v>
      </c>
      <c r="J2955" s="93">
        <v>4.6230000000000002</v>
      </c>
      <c r="K2955" s="69">
        <v>99</v>
      </c>
      <c r="L2955" s="68">
        <v>379</v>
      </c>
      <c r="M2955" s="93">
        <f t="shared" si="214"/>
        <v>3.8282828282828283</v>
      </c>
      <c r="N2955" s="93">
        <v>1.8460000000000001</v>
      </c>
      <c r="O2955" s="69">
        <v>99</v>
      </c>
      <c r="P2955" s="191">
        <f t="shared" si="215"/>
        <v>4.7414248021108181</v>
      </c>
      <c r="Q2955" s="77" t="s">
        <v>716</v>
      </c>
      <c r="U2955" s="227" t="s">
        <v>17356</v>
      </c>
      <c r="V2955" s="82">
        <v>0.39861111111111108</v>
      </c>
      <c r="W2955" s="83">
        <v>0.53819444444444442</v>
      </c>
      <c r="X2955" s="86">
        <f t="shared" si="216"/>
        <v>0.13958333333333334</v>
      </c>
    </row>
    <row r="2956" spans="1:24" x14ac:dyDescent="0.3">
      <c r="A2956" s="47" t="s">
        <v>16095</v>
      </c>
      <c r="B2956" s="68" t="s">
        <v>428</v>
      </c>
      <c r="C2956" s="2" t="s">
        <v>1</v>
      </c>
      <c r="D2956" s="2">
        <v>37</v>
      </c>
      <c r="E2956" s="6">
        <v>30367</v>
      </c>
      <c r="F2956" s="7">
        <v>44181.625393518516</v>
      </c>
      <c r="G2956" s="69" t="s">
        <v>4</v>
      </c>
      <c r="H2956" s="68">
        <v>1237</v>
      </c>
      <c r="I2956" s="93">
        <f t="shared" si="213"/>
        <v>12.37</v>
      </c>
      <c r="J2956" s="93">
        <v>3.7679999999999998</v>
      </c>
      <c r="K2956" s="69">
        <v>100</v>
      </c>
      <c r="L2956" s="68">
        <v>274</v>
      </c>
      <c r="M2956" s="93">
        <f t="shared" si="214"/>
        <v>2.74</v>
      </c>
      <c r="N2956" s="93">
        <v>1.7150000000000001</v>
      </c>
      <c r="O2956" s="69">
        <v>100</v>
      </c>
      <c r="P2956" s="191">
        <f t="shared" si="215"/>
        <v>4.5145985401459852</v>
      </c>
      <c r="Q2956" s="77" t="s">
        <v>716</v>
      </c>
      <c r="U2956" s="227" t="s">
        <v>17353</v>
      </c>
      <c r="V2956" s="82">
        <v>0.47986111111111113</v>
      </c>
      <c r="W2956" s="83">
        <v>0.62847222222222221</v>
      </c>
      <c r="X2956" s="86">
        <f t="shared" si="216"/>
        <v>0.14861111111111108</v>
      </c>
    </row>
    <row r="2957" spans="1:24" x14ac:dyDescent="0.3">
      <c r="A2957" s="47" t="s">
        <v>16096</v>
      </c>
      <c r="B2957" s="68" t="s">
        <v>6447</v>
      </c>
      <c r="C2957" s="2" t="s">
        <v>1</v>
      </c>
      <c r="D2957" s="2">
        <v>49</v>
      </c>
      <c r="E2957" s="6">
        <v>26050</v>
      </c>
      <c r="F2957" s="7">
        <v>44182.542754629627</v>
      </c>
      <c r="G2957" s="69" t="s">
        <v>4</v>
      </c>
      <c r="H2957" s="68">
        <v>1596</v>
      </c>
      <c r="I2957" s="93">
        <f t="shared" si="213"/>
        <v>16.121212121212121</v>
      </c>
      <c r="J2957" s="93">
        <v>4.5590000000000002</v>
      </c>
      <c r="K2957" s="69">
        <v>99</v>
      </c>
      <c r="L2957" s="68">
        <v>378</v>
      </c>
      <c r="M2957" s="93">
        <f t="shared" si="214"/>
        <v>3.8181818181818183</v>
      </c>
      <c r="N2957" s="93">
        <v>2.13</v>
      </c>
      <c r="O2957" s="69">
        <v>99</v>
      </c>
      <c r="P2957" s="191">
        <f t="shared" si="215"/>
        <v>4.2222222222222223</v>
      </c>
      <c r="Q2957" s="77" t="s">
        <v>716</v>
      </c>
      <c r="U2957" s="227" t="s">
        <v>17349</v>
      </c>
      <c r="V2957" s="82">
        <v>0.39097222222222222</v>
      </c>
      <c r="W2957" s="83">
        <v>0.54513888888888895</v>
      </c>
      <c r="X2957" s="86">
        <f t="shared" si="216"/>
        <v>0.15416666666666673</v>
      </c>
    </row>
    <row r="2958" spans="1:24" x14ac:dyDescent="0.3">
      <c r="A2958" s="47" t="s">
        <v>16098</v>
      </c>
      <c r="B2958" s="68" t="s">
        <v>11817</v>
      </c>
      <c r="C2958" s="2" t="s">
        <v>1</v>
      </c>
      <c r="D2958" s="2">
        <v>51</v>
      </c>
      <c r="E2958" s="6">
        <v>25379</v>
      </c>
      <c r="F2958" s="7">
        <v>44182.553564814814</v>
      </c>
      <c r="G2958" s="69" t="s">
        <v>4</v>
      </c>
      <c r="H2958" s="68">
        <v>1496</v>
      </c>
      <c r="I2958" s="93">
        <f t="shared" si="213"/>
        <v>14.96</v>
      </c>
      <c r="J2958" s="93">
        <v>3.8820000000000001</v>
      </c>
      <c r="K2958" s="69">
        <v>100</v>
      </c>
      <c r="L2958" s="68">
        <v>377</v>
      </c>
      <c r="M2958" s="93">
        <f t="shared" si="214"/>
        <v>3.77</v>
      </c>
      <c r="N2958" s="93">
        <v>1.819</v>
      </c>
      <c r="O2958" s="69">
        <v>100</v>
      </c>
      <c r="P2958" s="191">
        <f t="shared" si="215"/>
        <v>3.9681697612732099</v>
      </c>
      <c r="Q2958" s="77" t="s">
        <v>716</v>
      </c>
      <c r="U2958" s="231" t="s">
        <v>107</v>
      </c>
      <c r="V2958" s="82">
        <v>0.40763888888888888</v>
      </c>
      <c r="W2958" s="83">
        <v>0.55555555555555558</v>
      </c>
      <c r="X2958" s="86">
        <f t="shared" si="216"/>
        <v>0.1479166666666667</v>
      </c>
    </row>
    <row r="2959" spans="1:24" x14ac:dyDescent="0.3">
      <c r="A2959" s="47" t="s">
        <v>11678</v>
      </c>
      <c r="B2959" s="68" t="s">
        <v>16818</v>
      </c>
      <c r="C2959" s="2" t="s">
        <v>6</v>
      </c>
      <c r="D2959" s="2">
        <v>75</v>
      </c>
      <c r="E2959" s="6">
        <v>16757</v>
      </c>
      <c r="F2959" s="7">
        <v>44182.579050925924</v>
      </c>
      <c r="G2959" s="69" t="s">
        <v>4</v>
      </c>
      <c r="H2959" s="68">
        <v>1730</v>
      </c>
      <c r="I2959" s="93">
        <f t="shared" si="213"/>
        <v>17.3</v>
      </c>
      <c r="J2959" s="93">
        <v>4.1790000000000003</v>
      </c>
      <c r="K2959" s="69">
        <v>100</v>
      </c>
      <c r="L2959" s="68">
        <v>460</v>
      </c>
      <c r="M2959" s="93">
        <f t="shared" si="214"/>
        <v>4.5999999999999996</v>
      </c>
      <c r="N2959" s="93">
        <v>2.1030000000000002</v>
      </c>
      <c r="O2959" s="69">
        <v>100</v>
      </c>
      <c r="P2959" s="191">
        <f t="shared" si="215"/>
        <v>3.7608695652173916</v>
      </c>
      <c r="Q2959" s="77" t="s">
        <v>716</v>
      </c>
      <c r="U2959" s="227" t="s">
        <v>17349</v>
      </c>
      <c r="V2959" s="82">
        <v>0.41805555555555557</v>
      </c>
      <c r="W2959" s="83">
        <v>0.58333333333333337</v>
      </c>
      <c r="X2959" s="86">
        <f t="shared" si="216"/>
        <v>0.1652777777777778</v>
      </c>
    </row>
    <row r="2960" spans="1:24" x14ac:dyDescent="0.3">
      <c r="A2960" s="47" t="s">
        <v>16100</v>
      </c>
      <c r="B2960" s="68" t="s">
        <v>261</v>
      </c>
      <c r="C2960" s="2" t="s">
        <v>1</v>
      </c>
      <c r="D2960" s="2">
        <v>49</v>
      </c>
      <c r="E2960" s="6">
        <v>26104</v>
      </c>
      <c r="F2960" s="7">
        <v>44182.590381944443</v>
      </c>
      <c r="G2960" s="69" t="s">
        <v>4</v>
      </c>
      <c r="H2960" s="68">
        <v>1433</v>
      </c>
      <c r="I2960" s="93">
        <f t="shared" si="213"/>
        <v>14.474747474747474</v>
      </c>
      <c r="J2960" s="93">
        <v>3.5579999999999998</v>
      </c>
      <c r="K2960" s="69">
        <v>99</v>
      </c>
      <c r="L2960" s="68">
        <v>320</v>
      </c>
      <c r="M2960" s="93">
        <f t="shared" si="214"/>
        <v>3.2323232323232323</v>
      </c>
      <c r="N2960" s="93">
        <v>1.76</v>
      </c>
      <c r="O2960" s="69">
        <v>99</v>
      </c>
      <c r="P2960" s="191">
        <f t="shared" si="215"/>
        <v>4.4781249999999995</v>
      </c>
      <c r="Q2960" s="77" t="s">
        <v>716</v>
      </c>
      <c r="U2960" s="227" t="s">
        <v>17349</v>
      </c>
      <c r="V2960" s="82">
        <v>0.42708333333333331</v>
      </c>
      <c r="W2960" s="83">
        <v>0.59027777777777779</v>
      </c>
      <c r="X2960" s="86">
        <f t="shared" si="216"/>
        <v>0.16319444444444448</v>
      </c>
    </row>
    <row r="2961" spans="1:24" x14ac:dyDescent="0.3">
      <c r="A2961" s="47" t="s">
        <v>16101</v>
      </c>
      <c r="B2961" s="68" t="s">
        <v>12468</v>
      </c>
      <c r="C2961" s="2" t="s">
        <v>1</v>
      </c>
      <c r="D2961" s="2">
        <v>67</v>
      </c>
      <c r="E2961" s="6">
        <v>19421</v>
      </c>
      <c r="F2961" s="7">
        <v>44182.601782407408</v>
      </c>
      <c r="G2961" s="69" t="s">
        <v>4</v>
      </c>
      <c r="H2961" s="68">
        <v>1464</v>
      </c>
      <c r="I2961" s="93">
        <f t="shared" si="213"/>
        <v>14.787878787878787</v>
      </c>
      <c r="J2961" s="93">
        <v>3.399</v>
      </c>
      <c r="K2961" s="69">
        <v>99</v>
      </c>
      <c r="L2961" s="68">
        <v>333</v>
      </c>
      <c r="M2961" s="93">
        <f t="shared" si="214"/>
        <v>3.3636363636363638</v>
      </c>
      <c r="N2961" s="93">
        <v>1.9510000000000001</v>
      </c>
      <c r="O2961" s="69">
        <v>99</v>
      </c>
      <c r="P2961" s="191">
        <f t="shared" si="215"/>
        <v>4.3963963963963959</v>
      </c>
      <c r="Q2961" s="77" t="s">
        <v>716</v>
      </c>
      <c r="U2961" s="227" t="s">
        <v>17349</v>
      </c>
      <c r="V2961" s="82">
        <v>0.44722222222222219</v>
      </c>
      <c r="W2961" s="83">
        <v>0.60416666666666663</v>
      </c>
      <c r="X2961" s="86">
        <f t="shared" si="216"/>
        <v>0.15694444444444444</v>
      </c>
    </row>
    <row r="2962" spans="1:24" x14ac:dyDescent="0.3">
      <c r="A2962" s="47" t="s">
        <v>3073</v>
      </c>
      <c r="B2962" s="68" t="s">
        <v>8417</v>
      </c>
      <c r="C2962" s="2" t="s">
        <v>1</v>
      </c>
      <c r="D2962" s="2">
        <v>46</v>
      </c>
      <c r="E2962" s="6">
        <v>27047</v>
      </c>
      <c r="F2962" s="7">
        <v>44182.61378472222</v>
      </c>
      <c r="G2962" s="69" t="s">
        <v>4</v>
      </c>
      <c r="H2962" s="68">
        <v>1508</v>
      </c>
      <c r="I2962" s="93">
        <f t="shared" si="213"/>
        <v>15.08</v>
      </c>
      <c r="J2962" s="93">
        <v>3.8580000000000001</v>
      </c>
      <c r="K2962" s="69">
        <v>100</v>
      </c>
      <c r="L2962" s="68">
        <v>296</v>
      </c>
      <c r="M2962" s="93">
        <f t="shared" si="214"/>
        <v>2.96</v>
      </c>
      <c r="N2962" s="93">
        <v>1.657</v>
      </c>
      <c r="O2962" s="69">
        <v>100</v>
      </c>
      <c r="P2962" s="191">
        <f t="shared" si="215"/>
        <v>5.0945945945945947</v>
      </c>
      <c r="Q2962" s="77" t="s">
        <v>716</v>
      </c>
      <c r="U2962" s="227" t="s">
        <v>17349</v>
      </c>
      <c r="V2962" s="82">
        <v>0.46249999999999997</v>
      </c>
      <c r="W2962" s="83">
        <v>0.61458333333333337</v>
      </c>
      <c r="X2962" s="86">
        <f t="shared" si="216"/>
        <v>0.1520833333333334</v>
      </c>
    </row>
    <row r="2963" spans="1:24" x14ac:dyDescent="0.3">
      <c r="A2963" s="47" t="s">
        <v>16102</v>
      </c>
      <c r="B2963" s="68" t="s">
        <v>5778</v>
      </c>
      <c r="C2963" s="2" t="s">
        <v>1</v>
      </c>
      <c r="D2963" s="2">
        <v>48</v>
      </c>
      <c r="E2963" s="6">
        <v>26309</v>
      </c>
      <c r="F2963" s="7">
        <v>44183.534317129626</v>
      </c>
      <c r="G2963" s="69" t="s">
        <v>4</v>
      </c>
      <c r="H2963" s="68">
        <v>1974</v>
      </c>
      <c r="I2963" s="93">
        <f t="shared" si="213"/>
        <v>19.939393939393938</v>
      </c>
      <c r="J2963" s="93">
        <v>5.2779999999999996</v>
      </c>
      <c r="K2963" s="69">
        <v>99</v>
      </c>
      <c r="L2963" s="68">
        <v>461</v>
      </c>
      <c r="M2963" s="93">
        <f t="shared" si="214"/>
        <v>4.6565656565656566</v>
      </c>
      <c r="N2963" s="93">
        <v>1.917</v>
      </c>
      <c r="O2963" s="69">
        <v>99</v>
      </c>
      <c r="P2963" s="191">
        <f t="shared" si="215"/>
        <v>4.2819956616052055</v>
      </c>
      <c r="Q2963" s="77" t="s">
        <v>716</v>
      </c>
      <c r="U2963" s="227" t="s">
        <v>17349</v>
      </c>
      <c r="V2963" s="82">
        <v>0.39097222222222222</v>
      </c>
      <c r="W2963" s="83">
        <v>0.53819444444444442</v>
      </c>
      <c r="X2963" s="86">
        <f t="shared" si="216"/>
        <v>0.1472222222222222</v>
      </c>
    </row>
    <row r="2964" spans="1:24" x14ac:dyDescent="0.3">
      <c r="A2964" s="47" t="s">
        <v>16103</v>
      </c>
      <c r="B2964" s="68" t="s">
        <v>46</v>
      </c>
      <c r="C2964" s="2" t="s">
        <v>1</v>
      </c>
      <c r="D2964" s="2">
        <v>23</v>
      </c>
      <c r="E2964" s="6">
        <v>35672</v>
      </c>
      <c r="F2964" s="7">
        <v>44183.592233796298</v>
      </c>
      <c r="G2964" s="69" t="s">
        <v>4</v>
      </c>
      <c r="H2964" s="68">
        <v>1328</v>
      </c>
      <c r="I2964" s="93">
        <f t="shared" si="213"/>
        <v>13.414141414141413</v>
      </c>
      <c r="J2964" s="93">
        <v>3.528</v>
      </c>
      <c r="K2964" s="69">
        <v>99</v>
      </c>
      <c r="L2964" s="68">
        <v>346</v>
      </c>
      <c r="M2964" s="93">
        <f t="shared" si="214"/>
        <v>3.4949494949494948</v>
      </c>
      <c r="N2964" s="93">
        <v>1.82</v>
      </c>
      <c r="O2964" s="69">
        <v>99</v>
      </c>
      <c r="P2964" s="191">
        <f t="shared" si="215"/>
        <v>3.8381502890173409</v>
      </c>
      <c r="Q2964" s="77" t="s">
        <v>716</v>
      </c>
      <c r="U2964" s="227" t="s">
        <v>17349</v>
      </c>
      <c r="V2964" s="82">
        <v>0.4597222222222222</v>
      </c>
      <c r="W2964" s="83">
        <v>0.59375</v>
      </c>
      <c r="X2964" s="86">
        <f t="shared" si="216"/>
        <v>0.1340277777777778</v>
      </c>
    </row>
    <row r="2965" spans="1:24" x14ac:dyDescent="0.3">
      <c r="A2965" s="47" t="s">
        <v>16104</v>
      </c>
      <c r="B2965" s="68" t="s">
        <v>16829</v>
      </c>
      <c r="C2965" s="2" t="s">
        <v>1</v>
      </c>
      <c r="D2965" s="2">
        <v>32</v>
      </c>
      <c r="E2965" s="6">
        <v>32290</v>
      </c>
      <c r="F2965" s="7">
        <v>44183.61446759259</v>
      </c>
      <c r="G2965" s="69" t="s">
        <v>4</v>
      </c>
      <c r="H2965" s="68">
        <v>923</v>
      </c>
      <c r="I2965" s="93">
        <f t="shared" si="213"/>
        <v>9.23</v>
      </c>
      <c r="J2965" s="93">
        <v>3.1459999999999999</v>
      </c>
      <c r="K2965" s="69">
        <v>100</v>
      </c>
      <c r="L2965" s="68">
        <v>312</v>
      </c>
      <c r="M2965" s="93">
        <f t="shared" si="214"/>
        <v>3.12</v>
      </c>
      <c r="N2965" s="93">
        <v>1.659</v>
      </c>
      <c r="O2965" s="69">
        <v>100</v>
      </c>
      <c r="P2965" s="191">
        <f t="shared" si="215"/>
        <v>2.9583333333333335</v>
      </c>
      <c r="Q2965" s="77" t="s">
        <v>716</v>
      </c>
      <c r="U2965" s="227" t="s">
        <v>17349</v>
      </c>
      <c r="V2965" s="82">
        <v>0.46666666666666662</v>
      </c>
      <c r="W2965" s="83">
        <v>0.61805555555555558</v>
      </c>
      <c r="X2965" s="86">
        <f t="shared" si="216"/>
        <v>0.15138888888888896</v>
      </c>
    </row>
    <row r="2966" spans="1:24" x14ac:dyDescent="0.3">
      <c r="A2966" s="47" t="s">
        <v>16106</v>
      </c>
      <c r="B2966" s="68" t="s">
        <v>16831</v>
      </c>
      <c r="C2966" s="2" t="s">
        <v>1</v>
      </c>
      <c r="D2966" s="2">
        <v>48</v>
      </c>
      <c r="E2966" s="6">
        <v>26460</v>
      </c>
      <c r="F2966" s="7">
        <v>44183.642210648148</v>
      </c>
      <c r="G2966" s="69" t="s">
        <v>4</v>
      </c>
      <c r="H2966" s="68">
        <v>1351</v>
      </c>
      <c r="I2966" s="93">
        <f t="shared" si="213"/>
        <v>13.646464646464647</v>
      </c>
      <c r="J2966" s="93">
        <v>4.2549999999999999</v>
      </c>
      <c r="K2966" s="69">
        <v>99</v>
      </c>
      <c r="L2966" s="68">
        <v>332</v>
      </c>
      <c r="M2966" s="93">
        <f t="shared" si="214"/>
        <v>3.3535353535353534</v>
      </c>
      <c r="N2966" s="93">
        <v>1.976</v>
      </c>
      <c r="O2966" s="69">
        <v>99</v>
      </c>
      <c r="P2966" s="191">
        <f t="shared" si="215"/>
        <v>4.0692771084337354</v>
      </c>
      <c r="Q2966" s="77" t="s">
        <v>716</v>
      </c>
      <c r="U2966" s="227" t="s">
        <v>17349</v>
      </c>
      <c r="V2966" s="82">
        <v>0.50069444444444444</v>
      </c>
      <c r="W2966" s="83">
        <v>0.64236111111111105</v>
      </c>
      <c r="X2966" s="86">
        <f t="shared" si="216"/>
        <v>0.14166666666666661</v>
      </c>
    </row>
    <row r="2967" spans="1:24" x14ac:dyDescent="0.3">
      <c r="A2967" s="47" t="s">
        <v>16107</v>
      </c>
      <c r="B2967" s="68" t="s">
        <v>12819</v>
      </c>
      <c r="C2967" s="2" t="s">
        <v>1</v>
      </c>
      <c r="D2967" s="2">
        <v>53</v>
      </c>
      <c r="E2967" s="6">
        <v>24470</v>
      </c>
      <c r="F2967" s="7">
        <v>44183.677442129629</v>
      </c>
      <c r="G2967" s="69" t="s">
        <v>4</v>
      </c>
      <c r="H2967" s="68">
        <v>857</v>
      </c>
      <c r="I2967" s="93">
        <f t="shared" si="213"/>
        <v>8.57</v>
      </c>
      <c r="J2967" s="93">
        <v>2.7130000000000001</v>
      </c>
      <c r="K2967" s="69">
        <v>100</v>
      </c>
      <c r="L2967" s="68">
        <v>248</v>
      </c>
      <c r="M2967" s="93">
        <f t="shared" si="214"/>
        <v>2.48</v>
      </c>
      <c r="N2967" s="93">
        <v>1.7609999999999999</v>
      </c>
      <c r="O2967" s="69">
        <v>100</v>
      </c>
      <c r="P2967" s="191">
        <f t="shared" si="215"/>
        <v>3.4556451612903225</v>
      </c>
      <c r="Q2967" s="77" t="s">
        <v>716</v>
      </c>
      <c r="U2967" s="227" t="s">
        <v>17349</v>
      </c>
      <c r="V2967" s="82">
        <v>0.50347222222222221</v>
      </c>
      <c r="W2967" s="83">
        <v>0.68055555555555547</v>
      </c>
      <c r="X2967" s="86">
        <f t="shared" si="216"/>
        <v>0.17708333333333326</v>
      </c>
    </row>
    <row r="2968" spans="1:24" x14ac:dyDescent="0.3">
      <c r="A2968" s="47" t="s">
        <v>16108</v>
      </c>
      <c r="B2968" s="68" t="s">
        <v>7102</v>
      </c>
      <c r="C2968" s="2" t="s">
        <v>1</v>
      </c>
      <c r="D2968" s="2">
        <v>44</v>
      </c>
      <c r="E2968" s="6">
        <v>27818</v>
      </c>
      <c r="F2968" s="7">
        <v>44186.530543981484</v>
      </c>
      <c r="G2968" s="69" t="s">
        <v>4</v>
      </c>
      <c r="H2968" s="68">
        <v>1448</v>
      </c>
      <c r="I2968" s="93">
        <f t="shared" si="213"/>
        <v>14.48</v>
      </c>
      <c r="J2968" s="93">
        <v>3.577</v>
      </c>
      <c r="K2968" s="69">
        <v>100</v>
      </c>
      <c r="L2968" s="68">
        <v>411</v>
      </c>
      <c r="M2968" s="93">
        <f t="shared" si="214"/>
        <v>4.1100000000000003</v>
      </c>
      <c r="N2968" s="93">
        <v>2.1360000000000001</v>
      </c>
      <c r="O2968" s="69">
        <v>100</v>
      </c>
      <c r="P2968" s="191">
        <f t="shared" si="215"/>
        <v>3.5231143552311432</v>
      </c>
      <c r="Q2968" s="77" t="s">
        <v>716</v>
      </c>
      <c r="U2968" s="227" t="s">
        <v>17349</v>
      </c>
      <c r="V2968" s="82">
        <v>0.40208333333333335</v>
      </c>
      <c r="W2968" s="83">
        <v>0.53472222222222221</v>
      </c>
      <c r="X2968" s="86">
        <f t="shared" si="216"/>
        <v>0.13263888888888886</v>
      </c>
    </row>
    <row r="2969" spans="1:24" x14ac:dyDescent="0.3">
      <c r="A2969" s="47" t="s">
        <v>11496</v>
      </c>
      <c r="B2969" s="68" t="s">
        <v>12188</v>
      </c>
      <c r="C2969" s="2" t="s">
        <v>1</v>
      </c>
      <c r="D2969" s="2">
        <v>54</v>
      </c>
      <c r="E2969" s="6">
        <v>24122</v>
      </c>
      <c r="F2969" s="7">
        <v>44186.547939814816</v>
      </c>
      <c r="G2969" s="69" t="s">
        <v>4</v>
      </c>
      <c r="H2969" s="68">
        <v>1592</v>
      </c>
      <c r="I2969" s="93">
        <f t="shared" si="213"/>
        <v>16.08080808080808</v>
      </c>
      <c r="J2969" s="93">
        <v>4.3559999999999999</v>
      </c>
      <c r="K2969" s="69">
        <v>99</v>
      </c>
      <c r="L2969" s="68">
        <v>591</v>
      </c>
      <c r="M2969" s="93">
        <f t="shared" si="214"/>
        <v>5.9696969696969697</v>
      </c>
      <c r="N2969" s="93">
        <v>2.3010000000000002</v>
      </c>
      <c r="O2969" s="69">
        <v>99</v>
      </c>
      <c r="P2969" s="191">
        <f t="shared" si="215"/>
        <v>2.6937394247038915</v>
      </c>
      <c r="Q2969" s="77" t="s">
        <v>716</v>
      </c>
      <c r="U2969" s="227" t="s">
        <v>17349</v>
      </c>
      <c r="V2969" s="82">
        <v>0.41180555555555554</v>
      </c>
      <c r="W2969" s="83">
        <v>0.54861111111111105</v>
      </c>
      <c r="X2969" s="86">
        <f t="shared" si="216"/>
        <v>0.13680555555555551</v>
      </c>
    </row>
    <row r="2970" spans="1:24" x14ac:dyDescent="0.3">
      <c r="A2970" s="47" t="s">
        <v>11514</v>
      </c>
      <c r="B2970" s="68" t="s">
        <v>7079</v>
      </c>
      <c r="C2970" s="2" t="s">
        <v>1</v>
      </c>
      <c r="D2970" s="2">
        <v>47</v>
      </c>
      <c r="E2970" s="6">
        <v>26961</v>
      </c>
      <c r="F2970" s="7">
        <v>44186.584826388891</v>
      </c>
      <c r="G2970" s="69" t="s">
        <v>4</v>
      </c>
      <c r="H2970" s="68">
        <v>1360</v>
      </c>
      <c r="I2970" s="93">
        <f t="shared" si="213"/>
        <v>13.737373737373737</v>
      </c>
      <c r="J2970" s="93">
        <v>3.694</v>
      </c>
      <c r="K2970" s="69">
        <v>99</v>
      </c>
      <c r="L2970" s="68">
        <v>488</v>
      </c>
      <c r="M2970" s="93">
        <f t="shared" si="214"/>
        <v>4.9292929292929291</v>
      </c>
      <c r="N2970" s="93">
        <v>2.383</v>
      </c>
      <c r="O2970" s="69">
        <v>99</v>
      </c>
      <c r="P2970" s="191">
        <f t="shared" si="215"/>
        <v>2.7868852459016393</v>
      </c>
      <c r="Q2970" s="77" t="s">
        <v>716</v>
      </c>
      <c r="U2970" s="227" t="s">
        <v>17349</v>
      </c>
      <c r="V2970" s="82">
        <v>0.43958333333333338</v>
      </c>
      <c r="W2970" s="83">
        <v>0.58333333333333337</v>
      </c>
      <c r="X2970" s="86">
        <f t="shared" si="216"/>
        <v>0.14374999999999999</v>
      </c>
    </row>
    <row r="2971" spans="1:24" x14ac:dyDescent="0.3">
      <c r="A2971" s="47" t="s">
        <v>16110</v>
      </c>
      <c r="B2971" s="68" t="s">
        <v>8094</v>
      </c>
      <c r="C2971" s="2" t="s">
        <v>1</v>
      </c>
      <c r="D2971" s="2">
        <v>43</v>
      </c>
      <c r="E2971" s="6">
        <v>28399</v>
      </c>
      <c r="F2971" s="7">
        <v>44187.530636574076</v>
      </c>
      <c r="G2971" s="69" t="s">
        <v>4</v>
      </c>
      <c r="H2971" s="68">
        <v>1084</v>
      </c>
      <c r="I2971" s="93">
        <f t="shared" si="213"/>
        <v>10.84</v>
      </c>
      <c r="J2971" s="93">
        <v>3.4369999999999998</v>
      </c>
      <c r="K2971" s="69">
        <v>100</v>
      </c>
      <c r="L2971" s="68">
        <v>290</v>
      </c>
      <c r="M2971" s="93">
        <f t="shared" si="214"/>
        <v>2.9</v>
      </c>
      <c r="N2971" s="93">
        <v>1.845</v>
      </c>
      <c r="O2971" s="69">
        <v>100</v>
      </c>
      <c r="P2971" s="191">
        <f t="shared" si="215"/>
        <v>3.7379310344827585</v>
      </c>
      <c r="Q2971" s="77" t="s">
        <v>716</v>
      </c>
      <c r="U2971" s="227" t="s">
        <v>17349</v>
      </c>
      <c r="V2971" s="82">
        <v>0.38750000000000001</v>
      </c>
      <c r="W2971" s="83">
        <v>0.53472222222222221</v>
      </c>
      <c r="X2971" s="86">
        <f t="shared" si="216"/>
        <v>0.1472222222222222</v>
      </c>
    </row>
    <row r="2972" spans="1:24" x14ac:dyDescent="0.3">
      <c r="A2972" s="47" t="s">
        <v>16112</v>
      </c>
      <c r="B2972" s="68" t="s">
        <v>6246</v>
      </c>
      <c r="C2972" s="2" t="s">
        <v>1</v>
      </c>
      <c r="D2972" s="2">
        <v>50</v>
      </c>
      <c r="E2972" s="6">
        <v>25897</v>
      </c>
      <c r="F2972" s="7">
        <v>44187.545011574075</v>
      </c>
      <c r="G2972" s="69" t="s">
        <v>4</v>
      </c>
      <c r="H2972" s="68">
        <v>1376</v>
      </c>
      <c r="I2972" s="93">
        <f t="shared" si="213"/>
        <v>13.76</v>
      </c>
      <c r="J2972" s="93">
        <v>3.9750000000000001</v>
      </c>
      <c r="K2972" s="69">
        <v>100</v>
      </c>
      <c r="L2972" s="68">
        <v>376</v>
      </c>
      <c r="M2972" s="93">
        <f t="shared" si="214"/>
        <v>3.76</v>
      </c>
      <c r="N2972" s="93">
        <v>2.3319999999999999</v>
      </c>
      <c r="O2972" s="69">
        <v>100</v>
      </c>
      <c r="P2972" s="191">
        <f t="shared" si="215"/>
        <v>3.6595744680851063</v>
      </c>
      <c r="Q2972" s="77" t="s">
        <v>716</v>
      </c>
      <c r="U2972" s="227" t="s">
        <v>17349</v>
      </c>
      <c r="V2972" s="82">
        <v>0.39583333333333331</v>
      </c>
      <c r="W2972" s="83">
        <v>0.54861111111111105</v>
      </c>
      <c r="X2972" s="86">
        <f t="shared" si="216"/>
        <v>0.15277777777777773</v>
      </c>
    </row>
    <row r="2973" spans="1:24" x14ac:dyDescent="0.3">
      <c r="A2973" s="47" t="s">
        <v>4248</v>
      </c>
      <c r="B2973" s="68" t="s">
        <v>7085</v>
      </c>
      <c r="C2973" s="2" t="s">
        <v>1</v>
      </c>
      <c r="D2973" s="2">
        <v>51</v>
      </c>
      <c r="E2973" s="6">
        <v>25314</v>
      </c>
      <c r="F2973" s="7">
        <v>44187.55505787037</v>
      </c>
      <c r="G2973" s="69" t="s">
        <v>4</v>
      </c>
      <c r="H2973" s="68">
        <v>1340</v>
      </c>
      <c r="I2973" s="93">
        <f t="shared" si="213"/>
        <v>13.535353535353535</v>
      </c>
      <c r="J2973" s="93">
        <v>3.9849999999999999</v>
      </c>
      <c r="K2973" s="69">
        <v>99</v>
      </c>
      <c r="L2973" s="68">
        <v>377</v>
      </c>
      <c r="M2973" s="93">
        <f t="shared" si="214"/>
        <v>3.808080808080808</v>
      </c>
      <c r="N2973" s="93">
        <v>2.0289999999999999</v>
      </c>
      <c r="O2973" s="69">
        <v>99</v>
      </c>
      <c r="P2973" s="191">
        <f t="shared" si="215"/>
        <v>3.5543766578249336</v>
      </c>
      <c r="Q2973" s="77" t="s">
        <v>716</v>
      </c>
      <c r="U2973" s="227" t="s">
        <v>17349</v>
      </c>
      <c r="V2973" s="82">
        <v>0.40972222222222227</v>
      </c>
      <c r="W2973" s="83">
        <v>0.55902777777777779</v>
      </c>
      <c r="X2973" s="86">
        <f t="shared" si="216"/>
        <v>0.14930555555555552</v>
      </c>
    </row>
    <row r="2974" spans="1:24" x14ac:dyDescent="0.3">
      <c r="A2974" s="47" t="s">
        <v>16113</v>
      </c>
      <c r="B2974" s="68" t="s">
        <v>1154</v>
      </c>
      <c r="C2974" s="2" t="s">
        <v>1</v>
      </c>
      <c r="D2974" s="2">
        <v>47</v>
      </c>
      <c r="E2974" s="6">
        <v>26717</v>
      </c>
      <c r="F2974" s="7">
        <v>44187.587476851855</v>
      </c>
      <c r="G2974" s="69" t="s">
        <v>4</v>
      </c>
      <c r="H2974" s="68">
        <v>1053</v>
      </c>
      <c r="I2974" s="93">
        <f t="shared" si="213"/>
        <v>10.53</v>
      </c>
      <c r="J2974" s="93">
        <v>3.2549999999999999</v>
      </c>
      <c r="K2974" s="69">
        <v>100</v>
      </c>
      <c r="L2974" s="68">
        <v>353</v>
      </c>
      <c r="M2974" s="93">
        <f t="shared" si="214"/>
        <v>3.53</v>
      </c>
      <c r="N2974" s="93">
        <v>2.0470000000000002</v>
      </c>
      <c r="O2974" s="69">
        <v>100</v>
      </c>
      <c r="P2974" s="191">
        <f t="shared" si="215"/>
        <v>2.9830028328611897</v>
      </c>
      <c r="Q2974" s="77" t="s">
        <v>716</v>
      </c>
      <c r="U2974" s="227" t="s">
        <v>17349</v>
      </c>
      <c r="V2974" s="82">
        <v>0.42152777777777778</v>
      </c>
      <c r="W2974" s="83">
        <v>0.59027777777777779</v>
      </c>
      <c r="X2974" s="86">
        <f t="shared" si="216"/>
        <v>0.16875000000000001</v>
      </c>
    </row>
    <row r="2975" spans="1:24" x14ac:dyDescent="0.3">
      <c r="A2975" s="47" t="s">
        <v>11745</v>
      </c>
      <c r="B2975" s="68" t="s">
        <v>1155</v>
      </c>
      <c r="C2975" s="2" t="s">
        <v>1</v>
      </c>
      <c r="D2975" s="2">
        <v>56</v>
      </c>
      <c r="E2975" s="6">
        <v>23588</v>
      </c>
      <c r="F2975" s="7">
        <v>44187.598923611113</v>
      </c>
      <c r="G2975" s="69" t="s">
        <v>4</v>
      </c>
      <c r="H2975" s="68">
        <v>1755</v>
      </c>
      <c r="I2975" s="93">
        <f t="shared" si="213"/>
        <v>17.55</v>
      </c>
      <c r="J2975" s="93">
        <v>5.032</v>
      </c>
      <c r="K2975" s="69">
        <v>100</v>
      </c>
      <c r="L2975" s="68">
        <v>370</v>
      </c>
      <c r="M2975" s="93">
        <f t="shared" si="214"/>
        <v>3.7</v>
      </c>
      <c r="N2975" s="93">
        <v>1.9359999999999999</v>
      </c>
      <c r="O2975" s="69">
        <v>100</v>
      </c>
      <c r="P2975" s="191">
        <f t="shared" si="215"/>
        <v>4.743243243243243</v>
      </c>
      <c r="Q2975" s="77" t="s">
        <v>716</v>
      </c>
      <c r="U2975" s="227" t="s">
        <v>17349</v>
      </c>
      <c r="V2975" s="82">
        <v>0.43541666666666662</v>
      </c>
      <c r="W2975" s="83">
        <v>0.60069444444444442</v>
      </c>
      <c r="X2975" s="86">
        <f t="shared" si="216"/>
        <v>0.1652777777777778</v>
      </c>
    </row>
    <row r="2976" spans="1:24" x14ac:dyDescent="0.3">
      <c r="A2976" s="47" t="s">
        <v>16114</v>
      </c>
      <c r="B2976" s="68" t="s">
        <v>7437</v>
      </c>
      <c r="C2976" s="2" t="s">
        <v>1</v>
      </c>
      <c r="D2976" s="2">
        <v>68</v>
      </c>
      <c r="E2976" s="6">
        <v>19190</v>
      </c>
      <c r="F2976" s="7">
        <v>44187.61210648148</v>
      </c>
      <c r="G2976" s="69" t="s">
        <v>4</v>
      </c>
      <c r="H2976" s="68">
        <v>1366</v>
      </c>
      <c r="I2976" s="93">
        <f t="shared" si="213"/>
        <v>13.797979797979798</v>
      </c>
      <c r="J2976" s="93">
        <v>3.923</v>
      </c>
      <c r="K2976" s="69">
        <v>99</v>
      </c>
      <c r="L2976" s="68">
        <v>477</v>
      </c>
      <c r="M2976" s="93">
        <f t="shared" si="214"/>
        <v>4.8181818181818183</v>
      </c>
      <c r="N2976" s="93">
        <v>2.4550000000000001</v>
      </c>
      <c r="O2976" s="69">
        <v>99</v>
      </c>
      <c r="P2976" s="191">
        <f t="shared" si="215"/>
        <v>2.8637316561844863</v>
      </c>
      <c r="Q2976" s="77" t="s">
        <v>716</v>
      </c>
      <c r="U2976" s="227" t="s">
        <v>17349</v>
      </c>
      <c r="V2976" s="82">
        <v>0.47847222222222219</v>
      </c>
      <c r="W2976" s="83">
        <v>0.61458333333333337</v>
      </c>
      <c r="X2976" s="86">
        <f t="shared" si="216"/>
        <v>0.13611111111111118</v>
      </c>
    </row>
    <row r="2977" spans="1:24" x14ac:dyDescent="0.3">
      <c r="A2977" s="47" t="s">
        <v>16116</v>
      </c>
      <c r="B2977" s="68" t="s">
        <v>4038</v>
      </c>
      <c r="C2977" s="2" t="s">
        <v>1</v>
      </c>
      <c r="D2977" s="2">
        <v>49</v>
      </c>
      <c r="E2977" s="6">
        <v>26234</v>
      </c>
      <c r="F2977" s="7">
        <v>44187.621180555558</v>
      </c>
      <c r="G2977" s="69" t="s">
        <v>4</v>
      </c>
      <c r="H2977" s="68">
        <v>1842</v>
      </c>
      <c r="I2977" s="93">
        <f t="shared" si="213"/>
        <v>18.420000000000002</v>
      </c>
      <c r="J2977" s="93">
        <v>4.2069999999999999</v>
      </c>
      <c r="K2977" s="69">
        <v>100</v>
      </c>
      <c r="L2977" s="68">
        <v>385</v>
      </c>
      <c r="M2977" s="93">
        <f t="shared" si="214"/>
        <v>3.85</v>
      </c>
      <c r="N2977" s="93">
        <v>2.032</v>
      </c>
      <c r="O2977" s="69">
        <v>100</v>
      </c>
      <c r="P2977" s="191">
        <f t="shared" si="215"/>
        <v>4.7844155844155845</v>
      </c>
      <c r="Q2977" s="77" t="s">
        <v>716</v>
      </c>
      <c r="U2977" s="227" t="s">
        <v>17349</v>
      </c>
      <c r="V2977" s="82">
        <v>0.4604166666666667</v>
      </c>
      <c r="W2977" s="83">
        <v>0.625</v>
      </c>
      <c r="X2977" s="86">
        <f t="shared" si="216"/>
        <v>0.1645833333333333</v>
      </c>
    </row>
    <row r="2978" spans="1:24" x14ac:dyDescent="0.3">
      <c r="A2978" s="47" t="s">
        <v>16118</v>
      </c>
      <c r="B2978" s="68" t="s">
        <v>45</v>
      </c>
      <c r="C2978" s="2" t="s">
        <v>1</v>
      </c>
      <c r="D2978" s="2">
        <v>67</v>
      </c>
      <c r="E2978" s="6">
        <v>19437</v>
      </c>
      <c r="F2978" s="7">
        <v>44187.631840277776</v>
      </c>
      <c r="G2978" s="69" t="s">
        <v>4</v>
      </c>
      <c r="H2978" s="68">
        <v>1758</v>
      </c>
      <c r="I2978" s="93">
        <f t="shared" si="213"/>
        <v>17.757575757575758</v>
      </c>
      <c r="J2978" s="93">
        <v>4.2039999999999997</v>
      </c>
      <c r="K2978" s="69">
        <v>99</v>
      </c>
      <c r="L2978" s="68">
        <v>552</v>
      </c>
      <c r="M2978" s="93">
        <f t="shared" si="214"/>
        <v>5.5757575757575761</v>
      </c>
      <c r="N2978" s="93">
        <v>2.4620000000000002</v>
      </c>
      <c r="O2978" s="69">
        <v>99</v>
      </c>
      <c r="P2978" s="191">
        <f t="shared" si="215"/>
        <v>3.1847826086956519</v>
      </c>
      <c r="Q2978" s="77" t="s">
        <v>716</v>
      </c>
      <c r="U2978" s="227" t="s">
        <v>17349</v>
      </c>
      <c r="V2978" s="82">
        <v>0.49583333333333335</v>
      </c>
      <c r="W2978" s="83">
        <v>0.63541666666666663</v>
      </c>
      <c r="X2978" s="86">
        <f t="shared" si="216"/>
        <v>0.13958333333333328</v>
      </c>
    </row>
    <row r="2979" spans="1:24" x14ac:dyDescent="0.3">
      <c r="A2979" s="47" t="s">
        <v>16119</v>
      </c>
      <c r="B2979" s="68" t="s">
        <v>10969</v>
      </c>
      <c r="C2979" s="2" t="s">
        <v>1</v>
      </c>
      <c r="D2979" s="2">
        <v>37</v>
      </c>
      <c r="E2979" s="6">
        <v>30501</v>
      </c>
      <c r="F2979" s="7">
        <v>44187.706944444442</v>
      </c>
      <c r="G2979" s="69" t="s">
        <v>4</v>
      </c>
      <c r="H2979" s="68">
        <v>880</v>
      </c>
      <c r="I2979" s="93">
        <f t="shared" si="213"/>
        <v>8.8888888888888893</v>
      </c>
      <c r="J2979" s="93">
        <v>2.931</v>
      </c>
      <c r="K2979" s="69">
        <v>99</v>
      </c>
      <c r="L2979" s="68">
        <v>318</v>
      </c>
      <c r="M2979" s="93">
        <f t="shared" si="214"/>
        <v>3.2121212121212119</v>
      </c>
      <c r="N2979" s="93">
        <v>1.643</v>
      </c>
      <c r="O2979" s="69">
        <v>99</v>
      </c>
      <c r="P2979" s="191">
        <f t="shared" si="215"/>
        <v>2.767295597484277</v>
      </c>
      <c r="Q2979" s="77" t="s">
        <v>716</v>
      </c>
      <c r="U2979" s="227" t="s">
        <v>17349</v>
      </c>
      <c r="V2979" s="82">
        <v>0.53819444444444442</v>
      </c>
      <c r="W2979" s="83">
        <v>0.70833333333333337</v>
      </c>
      <c r="X2979" s="86">
        <f t="shared" si="216"/>
        <v>0.17013888888888895</v>
      </c>
    </row>
    <row r="2980" spans="1:24" x14ac:dyDescent="0.3">
      <c r="A2980" s="47" t="s">
        <v>16121</v>
      </c>
      <c r="B2980" s="68" t="s">
        <v>7104</v>
      </c>
      <c r="C2980" s="2" t="s">
        <v>1</v>
      </c>
      <c r="D2980" s="2">
        <v>38</v>
      </c>
      <c r="E2980" s="6">
        <v>29951</v>
      </c>
      <c r="F2980" s="7">
        <v>44188.551296296297</v>
      </c>
      <c r="G2980" s="69" t="s">
        <v>4</v>
      </c>
      <c r="H2980" s="68">
        <v>869</v>
      </c>
      <c r="I2980" s="93">
        <f t="shared" si="213"/>
        <v>8.7777777777777786</v>
      </c>
      <c r="J2980" s="93">
        <v>3.1349999999999998</v>
      </c>
      <c r="K2980" s="69">
        <v>99</v>
      </c>
      <c r="L2980" s="68">
        <v>269</v>
      </c>
      <c r="M2980" s="93">
        <f t="shared" si="214"/>
        <v>2.7171717171717171</v>
      </c>
      <c r="N2980" s="93">
        <v>1.6040000000000001</v>
      </c>
      <c r="O2980" s="69">
        <v>99</v>
      </c>
      <c r="P2980" s="191">
        <f t="shared" si="215"/>
        <v>3.2304832713754652</v>
      </c>
      <c r="Q2980" s="77" t="s">
        <v>716</v>
      </c>
      <c r="U2980" s="227" t="s">
        <v>17349</v>
      </c>
      <c r="V2980" s="82">
        <v>0.39861111111111108</v>
      </c>
      <c r="W2980" s="83">
        <v>0.55208333333333337</v>
      </c>
      <c r="X2980" s="86">
        <f t="shared" si="216"/>
        <v>0.15347222222222229</v>
      </c>
    </row>
    <row r="2981" spans="1:24" x14ac:dyDescent="0.3">
      <c r="A2981" s="47" t="s">
        <v>16123</v>
      </c>
      <c r="B2981" s="68" t="s">
        <v>4605</v>
      </c>
      <c r="C2981" s="2" t="s">
        <v>1</v>
      </c>
      <c r="D2981" s="2">
        <v>58</v>
      </c>
      <c r="E2981" s="6">
        <v>22976</v>
      </c>
      <c r="F2981" s="7">
        <v>44188.563449074078</v>
      </c>
      <c r="G2981" s="69" t="s">
        <v>4</v>
      </c>
      <c r="H2981" s="68">
        <v>1717</v>
      </c>
      <c r="I2981" s="93">
        <f t="shared" si="213"/>
        <v>17.343434343434343</v>
      </c>
      <c r="J2981" s="93">
        <v>4.6379999999999999</v>
      </c>
      <c r="K2981" s="69">
        <v>99</v>
      </c>
      <c r="L2981" s="68">
        <v>480</v>
      </c>
      <c r="M2981" s="93">
        <f t="shared" si="214"/>
        <v>4.8484848484848486</v>
      </c>
      <c r="N2981" s="93">
        <v>2.1960000000000002</v>
      </c>
      <c r="O2981" s="69">
        <v>99</v>
      </c>
      <c r="P2981" s="191">
        <f t="shared" si="215"/>
        <v>3.5770833333333329</v>
      </c>
      <c r="Q2981" s="77" t="s">
        <v>716</v>
      </c>
      <c r="U2981" s="227" t="s">
        <v>17349</v>
      </c>
      <c r="V2981" s="82">
        <v>0.41250000000000003</v>
      </c>
      <c r="W2981" s="83">
        <v>0.56597222222222221</v>
      </c>
      <c r="X2981" s="86">
        <f t="shared" si="216"/>
        <v>0.15347222222222218</v>
      </c>
    </row>
    <row r="2982" spans="1:24" x14ac:dyDescent="0.3">
      <c r="A2982" s="47" t="s">
        <v>11543</v>
      </c>
      <c r="B2982" s="68" t="s">
        <v>5427</v>
      </c>
      <c r="C2982" s="2" t="s">
        <v>1</v>
      </c>
      <c r="D2982" s="2">
        <v>40</v>
      </c>
      <c r="E2982" s="6">
        <v>29314</v>
      </c>
      <c r="F2982" s="7">
        <v>44188.578599537039</v>
      </c>
      <c r="G2982" s="69" t="s">
        <v>4</v>
      </c>
      <c r="H2982" s="68">
        <v>1267</v>
      </c>
      <c r="I2982" s="93">
        <f t="shared" si="213"/>
        <v>12.67</v>
      </c>
      <c r="J2982" s="93">
        <v>3.1589999999999998</v>
      </c>
      <c r="K2982" s="69">
        <v>100</v>
      </c>
      <c r="L2982" s="68">
        <v>426</v>
      </c>
      <c r="M2982" s="93">
        <f t="shared" si="214"/>
        <v>4.26</v>
      </c>
      <c r="N2982" s="93">
        <v>2.0030000000000001</v>
      </c>
      <c r="O2982" s="69">
        <v>100</v>
      </c>
      <c r="P2982" s="191">
        <f t="shared" si="215"/>
        <v>2.9741784037558685</v>
      </c>
      <c r="Q2982" s="77" t="s">
        <v>716</v>
      </c>
      <c r="U2982" s="227" t="s">
        <v>17349</v>
      </c>
      <c r="V2982" s="82">
        <v>0.43541666666666662</v>
      </c>
      <c r="W2982" s="83">
        <v>0.58333333333333337</v>
      </c>
      <c r="X2982" s="86">
        <f t="shared" si="216"/>
        <v>0.14791666666666675</v>
      </c>
    </row>
    <row r="2983" spans="1:24" x14ac:dyDescent="0.3">
      <c r="A2983" s="47" t="s">
        <v>16124</v>
      </c>
      <c r="B2983" s="68" t="s">
        <v>5296</v>
      </c>
      <c r="C2983" s="2" t="s">
        <v>1</v>
      </c>
      <c r="D2983" s="2">
        <v>45</v>
      </c>
      <c r="E2983" s="6">
        <v>27450</v>
      </c>
      <c r="F2983" s="7">
        <v>44188.588379629633</v>
      </c>
      <c r="G2983" s="69" t="s">
        <v>4</v>
      </c>
      <c r="H2983" s="68">
        <v>2147</v>
      </c>
      <c r="I2983" s="93">
        <f t="shared" si="213"/>
        <v>21.47</v>
      </c>
      <c r="J2983" s="93">
        <v>5.3810000000000002</v>
      </c>
      <c r="K2983" s="69">
        <v>100</v>
      </c>
      <c r="L2983" s="68">
        <v>346</v>
      </c>
      <c r="M2983" s="93">
        <f t="shared" si="214"/>
        <v>3.46</v>
      </c>
      <c r="N2983" s="93">
        <v>1.585</v>
      </c>
      <c r="O2983" s="69">
        <v>100</v>
      </c>
      <c r="P2983" s="191">
        <f t="shared" si="215"/>
        <v>6.2052023121387281</v>
      </c>
      <c r="Q2983" s="77" t="s">
        <v>716</v>
      </c>
      <c r="U2983" s="227" t="s">
        <v>17349</v>
      </c>
      <c r="V2983" s="82">
        <v>0.43333333333333335</v>
      </c>
      <c r="W2983" s="83">
        <v>0.59027777777777779</v>
      </c>
      <c r="X2983" s="86">
        <f t="shared" si="216"/>
        <v>0.15694444444444444</v>
      </c>
    </row>
    <row r="2984" spans="1:24" x14ac:dyDescent="0.3">
      <c r="A2984" s="47" t="s">
        <v>11928</v>
      </c>
      <c r="B2984" s="68" t="s">
        <v>4941</v>
      </c>
      <c r="C2984" s="2" t="s">
        <v>1</v>
      </c>
      <c r="D2984" s="2">
        <v>55</v>
      </c>
      <c r="E2984" s="6">
        <v>23960</v>
      </c>
      <c r="F2984" s="7">
        <v>44188.610219907408</v>
      </c>
      <c r="G2984" s="69" t="s">
        <v>4</v>
      </c>
      <c r="H2984" s="68">
        <v>1956</v>
      </c>
      <c r="I2984" s="93">
        <f t="shared" si="213"/>
        <v>19.757575757575758</v>
      </c>
      <c r="J2984" s="93">
        <v>4.8760000000000003</v>
      </c>
      <c r="K2984" s="69">
        <v>99</v>
      </c>
      <c r="L2984" s="68">
        <v>348</v>
      </c>
      <c r="M2984" s="93">
        <f t="shared" si="214"/>
        <v>3.5151515151515151</v>
      </c>
      <c r="N2984" s="93">
        <v>1.786</v>
      </c>
      <c r="O2984" s="69">
        <v>99</v>
      </c>
      <c r="P2984" s="191">
        <f t="shared" si="215"/>
        <v>5.6206896551724137</v>
      </c>
      <c r="Q2984" s="77" t="s">
        <v>716</v>
      </c>
      <c r="U2984" s="227" t="s">
        <v>17349</v>
      </c>
      <c r="V2984" s="82">
        <v>0.44791666666666669</v>
      </c>
      <c r="W2984" s="83">
        <v>0.61111111111111105</v>
      </c>
      <c r="X2984" s="86">
        <f t="shared" si="216"/>
        <v>0.16319444444444436</v>
      </c>
    </row>
    <row r="2985" spans="1:24" x14ac:dyDescent="0.3">
      <c r="A2985" s="47" t="s">
        <v>16125</v>
      </c>
      <c r="B2985" s="68" t="s">
        <v>1091</v>
      </c>
      <c r="C2985" s="2" t="s">
        <v>1</v>
      </c>
      <c r="D2985" s="2">
        <v>43</v>
      </c>
      <c r="E2985" s="6">
        <v>28314</v>
      </c>
      <c r="F2985" s="7">
        <v>44188.619884259257</v>
      </c>
      <c r="G2985" s="69" t="s">
        <v>4</v>
      </c>
      <c r="H2985" s="68">
        <v>1335</v>
      </c>
      <c r="I2985" s="93">
        <f t="shared" si="213"/>
        <v>13.35</v>
      </c>
      <c r="J2985" s="93">
        <v>3.198</v>
      </c>
      <c r="K2985" s="69">
        <v>100</v>
      </c>
      <c r="L2985" s="68">
        <v>373</v>
      </c>
      <c r="M2985" s="93">
        <f t="shared" si="214"/>
        <v>3.73</v>
      </c>
      <c r="N2985" s="93">
        <v>2.117</v>
      </c>
      <c r="O2985" s="69">
        <v>100</v>
      </c>
      <c r="P2985" s="191">
        <f t="shared" si="215"/>
        <v>3.5790884718498659</v>
      </c>
      <c r="Q2985" s="77" t="s">
        <v>716</v>
      </c>
      <c r="U2985" s="227" t="s">
        <v>17349</v>
      </c>
      <c r="V2985" s="82">
        <v>0.4916666666666667</v>
      </c>
      <c r="W2985" s="83">
        <v>0.61944444444444446</v>
      </c>
      <c r="X2985" s="86">
        <f t="shared" si="216"/>
        <v>0.12777777777777777</v>
      </c>
    </row>
    <row r="2986" spans="1:24" x14ac:dyDescent="0.3">
      <c r="A2986" s="47" t="s">
        <v>5143</v>
      </c>
      <c r="B2986" s="68" t="s">
        <v>391</v>
      </c>
      <c r="C2986" s="2" t="s">
        <v>1</v>
      </c>
      <c r="D2986" s="2">
        <v>60</v>
      </c>
      <c r="E2986" s="6">
        <v>22141</v>
      </c>
      <c r="F2986" s="7">
        <v>44188.656087962961</v>
      </c>
      <c r="G2986" s="69" t="s">
        <v>4</v>
      </c>
      <c r="H2986" s="68">
        <v>1554</v>
      </c>
      <c r="I2986" s="93">
        <f t="shared" si="213"/>
        <v>15.696969696969697</v>
      </c>
      <c r="J2986" s="93">
        <v>4.1070000000000002</v>
      </c>
      <c r="K2986" s="69">
        <v>99</v>
      </c>
      <c r="L2986" s="68">
        <v>402</v>
      </c>
      <c r="M2986" s="93">
        <f t="shared" si="214"/>
        <v>4.0606060606060606</v>
      </c>
      <c r="N2986" s="93">
        <v>1.845</v>
      </c>
      <c r="O2986" s="69">
        <v>99</v>
      </c>
      <c r="P2986" s="191">
        <f t="shared" si="215"/>
        <v>3.8656716417910451</v>
      </c>
      <c r="Q2986" s="77" t="s">
        <v>716</v>
      </c>
      <c r="U2986" s="227" t="s">
        <v>17349</v>
      </c>
      <c r="V2986" s="82">
        <v>0.50416666666666665</v>
      </c>
      <c r="W2986" s="83">
        <v>0.65555555555555556</v>
      </c>
      <c r="X2986" s="86">
        <f t="shared" si="216"/>
        <v>0.15138888888888891</v>
      </c>
    </row>
    <row r="2987" spans="1:24" x14ac:dyDescent="0.3">
      <c r="A2987" s="47" t="s">
        <v>16126</v>
      </c>
      <c r="B2987" s="68" t="s">
        <v>8328</v>
      </c>
      <c r="C2987" s="2" t="s">
        <v>1</v>
      </c>
      <c r="D2987" s="2">
        <v>48</v>
      </c>
      <c r="E2987" s="6">
        <v>26444</v>
      </c>
      <c r="F2987" s="7">
        <v>44189.537488425929</v>
      </c>
      <c r="G2987" s="69" t="s">
        <v>4</v>
      </c>
      <c r="H2987" s="68">
        <v>1712</v>
      </c>
      <c r="I2987" s="93">
        <f t="shared" si="213"/>
        <v>17.12</v>
      </c>
      <c r="J2987" s="93">
        <v>3.8980000000000001</v>
      </c>
      <c r="K2987" s="69">
        <v>100</v>
      </c>
      <c r="L2987" s="68">
        <v>489</v>
      </c>
      <c r="M2987" s="93">
        <f t="shared" si="214"/>
        <v>4.8899999999999997</v>
      </c>
      <c r="N2987" s="93">
        <v>2.335</v>
      </c>
      <c r="O2987" s="69">
        <v>100</v>
      </c>
      <c r="P2987" s="191">
        <f t="shared" si="215"/>
        <v>3.5010224948875259</v>
      </c>
      <c r="Q2987" s="77" t="s">
        <v>716</v>
      </c>
      <c r="U2987" s="227" t="s">
        <v>17349</v>
      </c>
      <c r="V2987" s="82">
        <v>0.3923611111111111</v>
      </c>
      <c r="W2987" s="83">
        <v>0.53749999999999998</v>
      </c>
      <c r="X2987" s="86">
        <f t="shared" si="216"/>
        <v>0.14513888888888887</v>
      </c>
    </row>
    <row r="2988" spans="1:24" x14ac:dyDescent="0.3">
      <c r="A2988" s="47" t="s">
        <v>16128</v>
      </c>
      <c r="B2988" s="68" t="s">
        <v>5728</v>
      </c>
      <c r="C2988" s="2" t="s">
        <v>1</v>
      </c>
      <c r="D2988" s="2">
        <v>38</v>
      </c>
      <c r="E2988" s="6">
        <v>30265</v>
      </c>
      <c r="F2988" s="7">
        <v>44189.567025462966</v>
      </c>
      <c r="G2988" s="69" t="s">
        <v>4</v>
      </c>
      <c r="H2988" s="68">
        <v>1444</v>
      </c>
      <c r="I2988" s="93">
        <f t="shared" si="213"/>
        <v>14.585858585858587</v>
      </c>
      <c r="J2988" s="93">
        <v>3.972</v>
      </c>
      <c r="K2988" s="69">
        <v>99</v>
      </c>
      <c r="L2988" s="68">
        <v>532</v>
      </c>
      <c r="M2988" s="93">
        <f t="shared" si="214"/>
        <v>5.3737373737373737</v>
      </c>
      <c r="N2988" s="93">
        <v>2.41</v>
      </c>
      <c r="O2988" s="69">
        <v>99</v>
      </c>
      <c r="P2988" s="191">
        <f t="shared" si="215"/>
        <v>2.7142857142857144</v>
      </c>
      <c r="Q2988" s="77" t="s">
        <v>716</v>
      </c>
      <c r="U2988" s="227" t="s">
        <v>17349</v>
      </c>
      <c r="V2988" s="82">
        <v>0.42291666666666666</v>
      </c>
      <c r="W2988" s="83">
        <v>0.56944444444444442</v>
      </c>
      <c r="X2988" s="86">
        <f t="shared" si="216"/>
        <v>0.14652777777777776</v>
      </c>
    </row>
    <row r="2989" spans="1:24" x14ac:dyDescent="0.3">
      <c r="A2989" s="47" t="s">
        <v>16130</v>
      </c>
      <c r="B2989" s="68" t="s">
        <v>1679</v>
      </c>
      <c r="C2989" s="2" t="s">
        <v>1</v>
      </c>
      <c r="D2989" s="2">
        <v>38</v>
      </c>
      <c r="E2989" s="6">
        <v>29959</v>
      </c>
      <c r="F2989" s="7">
        <v>44189.595636574071</v>
      </c>
      <c r="G2989" s="69" t="s">
        <v>4</v>
      </c>
      <c r="H2989" s="68">
        <v>1276</v>
      </c>
      <c r="I2989" s="93">
        <f t="shared" si="213"/>
        <v>12.888888888888889</v>
      </c>
      <c r="J2989" s="93">
        <v>3.7360000000000002</v>
      </c>
      <c r="K2989" s="69">
        <v>99</v>
      </c>
      <c r="L2989" s="68">
        <v>319</v>
      </c>
      <c r="M2989" s="93">
        <f t="shared" si="214"/>
        <v>3.2222222222222223</v>
      </c>
      <c r="N2989" s="93">
        <v>1.7989999999999999</v>
      </c>
      <c r="O2989" s="69">
        <v>99</v>
      </c>
      <c r="P2989" s="191">
        <f t="shared" si="215"/>
        <v>4</v>
      </c>
      <c r="Q2989" s="77" t="s">
        <v>716</v>
      </c>
      <c r="U2989" s="227" t="s">
        <v>17349</v>
      </c>
      <c r="V2989" s="82">
        <v>0.43263888888888885</v>
      </c>
      <c r="W2989" s="83">
        <v>0.60416666666666663</v>
      </c>
      <c r="X2989" s="86">
        <f t="shared" si="216"/>
        <v>0.17152777777777778</v>
      </c>
    </row>
    <row r="2990" spans="1:24" x14ac:dyDescent="0.3">
      <c r="A2990" s="47" t="s">
        <v>16132</v>
      </c>
      <c r="B2990" s="68" t="s">
        <v>4988</v>
      </c>
      <c r="C2990" s="2" t="s">
        <v>1</v>
      </c>
      <c r="D2990" s="2">
        <v>53</v>
      </c>
      <c r="E2990" s="6">
        <v>24660</v>
      </c>
      <c r="F2990" s="7">
        <v>44189.638344907406</v>
      </c>
      <c r="G2990" s="69" t="s">
        <v>4</v>
      </c>
      <c r="H2990" s="68">
        <v>1678</v>
      </c>
      <c r="I2990" s="93">
        <f t="shared" si="213"/>
        <v>16.78</v>
      </c>
      <c r="J2990" s="93">
        <v>3.7829999999999999</v>
      </c>
      <c r="K2990" s="69">
        <v>100</v>
      </c>
      <c r="L2990" s="68">
        <v>329</v>
      </c>
      <c r="M2990" s="93">
        <f t="shared" si="214"/>
        <v>3.29</v>
      </c>
      <c r="N2990" s="93">
        <v>1.9350000000000001</v>
      </c>
      <c r="O2990" s="69">
        <v>100</v>
      </c>
      <c r="P2990" s="191">
        <f t="shared" si="215"/>
        <v>5.1003039513677813</v>
      </c>
      <c r="Q2990" s="77" t="s">
        <v>716</v>
      </c>
      <c r="U2990" s="227" t="s">
        <v>17349</v>
      </c>
      <c r="V2990" s="82">
        <v>0.47222222222222227</v>
      </c>
      <c r="W2990" s="83">
        <v>0.63888888888888895</v>
      </c>
      <c r="X2990" s="86">
        <f t="shared" si="216"/>
        <v>0.16666666666666669</v>
      </c>
    </row>
    <row r="2991" spans="1:24" x14ac:dyDescent="0.3">
      <c r="A2991" s="47" t="s">
        <v>16134</v>
      </c>
      <c r="B2991" s="68" t="s">
        <v>16856</v>
      </c>
      <c r="C2991" s="2" t="s">
        <v>6</v>
      </c>
      <c r="D2991" s="2">
        <v>69</v>
      </c>
      <c r="E2991" s="6">
        <v>18843</v>
      </c>
      <c r="F2991" s="7">
        <v>44189.663784722223</v>
      </c>
      <c r="G2991" s="69" t="s">
        <v>4</v>
      </c>
      <c r="H2991" s="68">
        <v>1245</v>
      </c>
      <c r="I2991" s="93">
        <f t="shared" si="213"/>
        <v>12.575757575757576</v>
      </c>
      <c r="J2991" s="93">
        <v>4.008</v>
      </c>
      <c r="K2991" s="69">
        <v>99</v>
      </c>
      <c r="L2991" s="68">
        <v>189</v>
      </c>
      <c r="M2991" s="93">
        <f t="shared" si="214"/>
        <v>1.9090909090909092</v>
      </c>
      <c r="N2991" s="93">
        <v>1.2130000000000001</v>
      </c>
      <c r="O2991" s="69">
        <v>99</v>
      </c>
      <c r="P2991" s="191">
        <f t="shared" si="215"/>
        <v>6.587301587301587</v>
      </c>
      <c r="Q2991" s="77" t="s">
        <v>716</v>
      </c>
      <c r="U2991" s="227" t="s">
        <v>17349</v>
      </c>
      <c r="V2991" s="82">
        <v>0.47986111111111113</v>
      </c>
      <c r="W2991" s="83">
        <v>0.66666666666666663</v>
      </c>
      <c r="X2991" s="86">
        <f t="shared" si="216"/>
        <v>0.1868055555555555</v>
      </c>
    </row>
    <row r="2992" spans="1:24" x14ac:dyDescent="0.3">
      <c r="A2992" s="47" t="s">
        <v>16136</v>
      </c>
      <c r="B2992" s="68" t="s">
        <v>762</v>
      </c>
      <c r="C2992" s="2" t="s">
        <v>1</v>
      </c>
      <c r="D2992" s="2">
        <v>52</v>
      </c>
      <c r="E2992" s="6">
        <v>24938</v>
      </c>
      <c r="F2992" s="7">
        <v>44189.682708333334</v>
      </c>
      <c r="G2992" s="69" t="s">
        <v>4</v>
      </c>
      <c r="H2992" s="68">
        <v>1574</v>
      </c>
      <c r="I2992" s="93">
        <f t="shared" si="213"/>
        <v>15.8989898989899</v>
      </c>
      <c r="J2992" s="93">
        <v>3.9009999999999998</v>
      </c>
      <c r="K2992" s="69">
        <v>99</v>
      </c>
      <c r="L2992" s="68">
        <v>327</v>
      </c>
      <c r="M2992" s="93">
        <f t="shared" si="214"/>
        <v>3.3030303030303032</v>
      </c>
      <c r="N2992" s="93">
        <v>1.798</v>
      </c>
      <c r="O2992" s="69">
        <v>99</v>
      </c>
      <c r="P2992" s="191">
        <f t="shared" si="215"/>
        <v>4.813455657492355</v>
      </c>
      <c r="Q2992" s="77" t="s">
        <v>716</v>
      </c>
      <c r="U2992" s="227" t="s">
        <v>17349</v>
      </c>
      <c r="V2992" s="82">
        <v>0.50416666666666665</v>
      </c>
      <c r="W2992" s="83">
        <v>0.6875</v>
      </c>
      <c r="X2992" s="86">
        <f t="shared" si="216"/>
        <v>0.18333333333333335</v>
      </c>
    </row>
    <row r="2993" spans="1:24" x14ac:dyDescent="0.3">
      <c r="A2993" s="47" t="s">
        <v>16138</v>
      </c>
      <c r="B2993" s="68" t="s">
        <v>1570</v>
      </c>
      <c r="C2993" s="2" t="s">
        <v>1</v>
      </c>
      <c r="D2993" s="2">
        <v>45</v>
      </c>
      <c r="E2993" s="6">
        <v>27399</v>
      </c>
      <c r="F2993" s="7">
        <v>44189.692303240743</v>
      </c>
      <c r="G2993" s="69" t="s">
        <v>4</v>
      </c>
      <c r="H2993" s="68">
        <v>892</v>
      </c>
      <c r="I2993" s="93">
        <f t="shared" si="213"/>
        <v>9.0101010101010104</v>
      </c>
      <c r="J2993" s="93">
        <v>3.25</v>
      </c>
      <c r="K2993" s="69">
        <v>99</v>
      </c>
      <c r="L2993" s="68">
        <v>291</v>
      </c>
      <c r="M2993" s="93">
        <f t="shared" si="214"/>
        <v>2.9393939393939394</v>
      </c>
      <c r="N2993" s="93">
        <v>1.8280000000000001</v>
      </c>
      <c r="O2993" s="69">
        <v>99</v>
      </c>
      <c r="P2993" s="191">
        <f t="shared" si="215"/>
        <v>3.0652920962199315</v>
      </c>
      <c r="Q2993" s="77" t="s">
        <v>716</v>
      </c>
      <c r="U2993" s="227" t="s">
        <v>17349</v>
      </c>
      <c r="V2993" s="82">
        <v>0.51736111111111105</v>
      </c>
      <c r="W2993" s="83">
        <v>0.69444444444444453</v>
      </c>
      <c r="X2993" s="86">
        <f t="shared" si="216"/>
        <v>0.17708333333333348</v>
      </c>
    </row>
    <row r="2994" spans="1:24" x14ac:dyDescent="0.3">
      <c r="A2994" s="47" t="s">
        <v>16140</v>
      </c>
      <c r="B2994" s="68" t="s">
        <v>6784</v>
      </c>
      <c r="C2994" s="2" t="s">
        <v>1</v>
      </c>
      <c r="D2994" s="2">
        <v>39</v>
      </c>
      <c r="E2994" s="6">
        <v>29691</v>
      </c>
      <c r="F2994" s="7">
        <v>44193.537800925929</v>
      </c>
      <c r="G2994" s="69" t="s">
        <v>4</v>
      </c>
      <c r="H2994" s="68">
        <v>1500</v>
      </c>
      <c r="I2994" s="93">
        <f t="shared" si="213"/>
        <v>15.151515151515152</v>
      </c>
      <c r="J2994" s="93">
        <v>4.2119999999999997</v>
      </c>
      <c r="K2994" s="69">
        <v>99</v>
      </c>
      <c r="L2994" s="68">
        <v>434</v>
      </c>
      <c r="M2994" s="93">
        <f t="shared" si="214"/>
        <v>4.3838383838383841</v>
      </c>
      <c r="N2994" s="93">
        <v>2.3719999999999999</v>
      </c>
      <c r="O2994" s="69">
        <v>99</v>
      </c>
      <c r="P2994" s="191">
        <f t="shared" si="215"/>
        <v>3.4562211981566819</v>
      </c>
      <c r="Q2994" s="77" t="s">
        <v>716</v>
      </c>
      <c r="U2994" s="227" t="s">
        <v>17349</v>
      </c>
      <c r="V2994" s="82">
        <v>0.3972222222222222</v>
      </c>
      <c r="W2994" s="83">
        <v>0.54166666666666663</v>
      </c>
      <c r="X2994" s="86">
        <f t="shared" si="216"/>
        <v>0.14444444444444443</v>
      </c>
    </row>
    <row r="2995" spans="1:24" x14ac:dyDescent="0.3">
      <c r="A2995" s="47" t="s">
        <v>15268</v>
      </c>
      <c r="B2995" s="68" t="s">
        <v>1505</v>
      </c>
      <c r="C2995" s="2" t="s">
        <v>1</v>
      </c>
      <c r="D2995" s="2">
        <v>35</v>
      </c>
      <c r="E2995" s="6">
        <v>31389</v>
      </c>
      <c r="F2995" s="7">
        <v>44193.553101851852</v>
      </c>
      <c r="G2995" s="69" t="s">
        <v>4</v>
      </c>
      <c r="H2995" s="68">
        <v>1286</v>
      </c>
      <c r="I2995" s="93">
        <f t="shared" si="213"/>
        <v>12.98989898989899</v>
      </c>
      <c r="J2995" s="93">
        <v>4.1340000000000003</v>
      </c>
      <c r="K2995" s="69">
        <v>99</v>
      </c>
      <c r="L2995" s="68">
        <v>218</v>
      </c>
      <c r="M2995" s="93">
        <f t="shared" si="214"/>
        <v>2.202020202020202</v>
      </c>
      <c r="N2995" s="93">
        <v>1.421</v>
      </c>
      <c r="O2995" s="69">
        <v>99</v>
      </c>
      <c r="P2995" s="191">
        <f t="shared" si="215"/>
        <v>5.8990825688073398</v>
      </c>
      <c r="Q2995" s="77" t="s">
        <v>716</v>
      </c>
      <c r="U2995" s="227" t="s">
        <v>17349</v>
      </c>
      <c r="V2995" s="82">
        <v>0.4055555555555555</v>
      </c>
      <c r="W2995" s="83">
        <v>0.55555555555555558</v>
      </c>
      <c r="X2995" s="86">
        <f t="shared" si="216"/>
        <v>0.15000000000000008</v>
      </c>
    </row>
    <row r="2996" spans="1:24" x14ac:dyDescent="0.3">
      <c r="A2996" s="47" t="s">
        <v>16141</v>
      </c>
      <c r="B2996" s="68" t="s">
        <v>7722</v>
      </c>
      <c r="C2996" s="2" t="s">
        <v>1</v>
      </c>
      <c r="D2996" s="2">
        <v>61</v>
      </c>
      <c r="E2996" s="6">
        <v>21870</v>
      </c>
      <c r="F2996" s="7">
        <v>44193.612800925926</v>
      </c>
      <c r="G2996" s="69" t="s">
        <v>4</v>
      </c>
      <c r="H2996" s="68">
        <v>2153</v>
      </c>
      <c r="I2996" s="93">
        <f t="shared" si="213"/>
        <v>21.53</v>
      </c>
      <c r="J2996" s="93">
        <v>5.1749999999999998</v>
      </c>
      <c r="K2996" s="69">
        <v>100</v>
      </c>
      <c r="L2996" s="68">
        <v>570</v>
      </c>
      <c r="M2996" s="93">
        <f t="shared" si="214"/>
        <v>5.7</v>
      </c>
      <c r="N2996" s="93">
        <v>2.298</v>
      </c>
      <c r="O2996" s="69">
        <v>100</v>
      </c>
      <c r="P2996" s="191">
        <f t="shared" si="215"/>
        <v>3.7771929824561403</v>
      </c>
      <c r="Q2996" s="77" t="s">
        <v>716</v>
      </c>
      <c r="U2996" s="227" t="s">
        <v>17349</v>
      </c>
      <c r="V2996" s="82">
        <v>0.4465277777777778</v>
      </c>
      <c r="W2996" s="83">
        <v>0.61111111111111105</v>
      </c>
      <c r="X2996" s="86">
        <f t="shared" si="216"/>
        <v>0.16458333333333325</v>
      </c>
    </row>
    <row r="2997" spans="1:24" x14ac:dyDescent="0.3">
      <c r="A2997" s="47" t="s">
        <v>16143</v>
      </c>
      <c r="B2997" s="68" t="s">
        <v>1398</v>
      </c>
      <c r="C2997" s="2" t="s">
        <v>1</v>
      </c>
      <c r="D2997" s="2">
        <v>43</v>
      </c>
      <c r="E2997" s="6">
        <v>28381</v>
      </c>
      <c r="F2997" s="7">
        <v>44193.622939814813</v>
      </c>
      <c r="G2997" s="69" t="s">
        <v>4</v>
      </c>
      <c r="H2997" s="68">
        <v>1157</v>
      </c>
      <c r="I2997" s="93">
        <f t="shared" si="213"/>
        <v>11.57</v>
      </c>
      <c r="J2997" s="93">
        <v>4.1639999999999997</v>
      </c>
      <c r="K2997" s="69">
        <v>100</v>
      </c>
      <c r="L2997" s="68">
        <v>277</v>
      </c>
      <c r="M2997" s="93">
        <f t="shared" si="214"/>
        <v>2.77</v>
      </c>
      <c r="N2997" s="93">
        <v>1.9059999999999999</v>
      </c>
      <c r="O2997" s="69">
        <v>100</v>
      </c>
      <c r="P2997" s="191">
        <f t="shared" si="215"/>
        <v>4.1768953068592056</v>
      </c>
      <c r="Q2997" s="77" t="s">
        <v>716</v>
      </c>
      <c r="U2997" s="227" t="s">
        <v>17349</v>
      </c>
      <c r="V2997" s="82">
        <v>0.4548611111111111</v>
      </c>
      <c r="W2997" s="83">
        <v>0.625</v>
      </c>
      <c r="X2997" s="86">
        <f t="shared" si="216"/>
        <v>0.1701388888888889</v>
      </c>
    </row>
    <row r="2998" spans="1:24" x14ac:dyDescent="0.3">
      <c r="A2998" s="47" t="s">
        <v>16145</v>
      </c>
      <c r="B2998" s="68" t="s">
        <v>7640</v>
      </c>
      <c r="C2998" s="2" t="s">
        <v>1</v>
      </c>
      <c r="D2998" s="2">
        <v>72</v>
      </c>
      <c r="E2998" s="6">
        <v>17597</v>
      </c>
      <c r="F2998" s="7">
        <v>44193.639386574076</v>
      </c>
      <c r="G2998" s="69" t="s">
        <v>4</v>
      </c>
      <c r="H2998" s="68">
        <v>2101</v>
      </c>
      <c r="I2998" s="93">
        <f t="shared" si="213"/>
        <v>21.222222222222221</v>
      </c>
      <c r="J2998" s="93">
        <v>5.6630000000000003</v>
      </c>
      <c r="K2998" s="69">
        <v>99</v>
      </c>
      <c r="L2998" s="68">
        <v>576</v>
      </c>
      <c r="M2998" s="93">
        <f t="shared" si="214"/>
        <v>5.8181818181818183</v>
      </c>
      <c r="N2998" s="93">
        <v>2.593</v>
      </c>
      <c r="O2998" s="69">
        <v>99</v>
      </c>
      <c r="P2998" s="191">
        <f t="shared" si="215"/>
        <v>3.6475694444444442</v>
      </c>
      <c r="Q2998" s="77" t="s">
        <v>716</v>
      </c>
      <c r="U2998" s="227" t="s">
        <v>17349</v>
      </c>
      <c r="V2998" s="82">
        <v>0.47986111111111113</v>
      </c>
      <c r="W2998" s="83">
        <v>0.64583333333333337</v>
      </c>
      <c r="X2998" s="86">
        <f t="shared" si="216"/>
        <v>0.16597222222222224</v>
      </c>
    </row>
    <row r="2999" spans="1:24" x14ac:dyDescent="0.3">
      <c r="A2999" s="47" t="s">
        <v>7317</v>
      </c>
      <c r="B2999" s="68" t="s">
        <v>5343</v>
      </c>
      <c r="C2999" s="2" t="s">
        <v>1</v>
      </c>
      <c r="D2999" s="2">
        <v>65</v>
      </c>
      <c r="E2999" s="6">
        <v>20091</v>
      </c>
      <c r="F2999" s="7">
        <v>44193.652187500003</v>
      </c>
      <c r="G2999" s="69" t="s">
        <v>4</v>
      </c>
      <c r="H2999" s="68">
        <v>2318</v>
      </c>
      <c r="I2999" s="93">
        <f t="shared" si="213"/>
        <v>23.18</v>
      </c>
      <c r="J2999" s="93">
        <v>5.8</v>
      </c>
      <c r="K2999" s="69">
        <v>100</v>
      </c>
      <c r="L2999" s="68">
        <v>307</v>
      </c>
      <c r="M2999" s="93">
        <f t="shared" si="214"/>
        <v>3.07</v>
      </c>
      <c r="N2999" s="93">
        <v>2.0110000000000001</v>
      </c>
      <c r="O2999" s="69">
        <v>100</v>
      </c>
      <c r="P2999" s="191">
        <f t="shared" si="215"/>
        <v>7.5504885993485349</v>
      </c>
      <c r="Q2999" s="77" t="s">
        <v>716</v>
      </c>
      <c r="U2999" s="227" t="s">
        <v>17349</v>
      </c>
      <c r="V2999" s="82">
        <v>0.48472222222222222</v>
      </c>
      <c r="W2999" s="83">
        <v>0.65972222222222221</v>
      </c>
      <c r="X2999" s="86">
        <f t="shared" si="216"/>
        <v>0.17499999999999999</v>
      </c>
    </row>
    <row r="3000" spans="1:24" x14ac:dyDescent="0.3">
      <c r="A3000" s="47" t="s">
        <v>16147</v>
      </c>
      <c r="B3000" s="68" t="s">
        <v>7247</v>
      </c>
      <c r="C3000" s="2" t="s">
        <v>1</v>
      </c>
      <c r="D3000" s="2">
        <v>57</v>
      </c>
      <c r="E3000" s="6">
        <v>23209</v>
      </c>
      <c r="F3000" s="7">
        <v>44193.665798611109</v>
      </c>
      <c r="G3000" s="69" t="s">
        <v>4</v>
      </c>
      <c r="H3000" s="68">
        <v>1529</v>
      </c>
      <c r="I3000" s="93">
        <f t="shared" si="213"/>
        <v>15.29</v>
      </c>
      <c r="J3000" s="93">
        <v>3.9910000000000001</v>
      </c>
      <c r="K3000" s="69">
        <v>100</v>
      </c>
      <c r="L3000" s="68">
        <v>419</v>
      </c>
      <c r="M3000" s="93">
        <f t="shared" si="214"/>
        <v>4.1900000000000004</v>
      </c>
      <c r="N3000" s="93">
        <v>1.9</v>
      </c>
      <c r="O3000" s="69">
        <v>100</v>
      </c>
      <c r="P3000" s="191">
        <f t="shared" si="215"/>
        <v>3.6491646778042952</v>
      </c>
      <c r="Q3000" s="77" t="s">
        <v>716</v>
      </c>
      <c r="U3000" s="227" t="s">
        <v>17349</v>
      </c>
      <c r="V3000" s="82">
        <v>0.49652777777777773</v>
      </c>
      <c r="W3000" s="83">
        <v>0.67361111111111116</v>
      </c>
      <c r="X3000" s="86">
        <f t="shared" si="216"/>
        <v>0.17708333333333343</v>
      </c>
    </row>
    <row r="3001" spans="1:24" x14ac:dyDescent="0.3">
      <c r="A3001" s="47" t="s">
        <v>16148</v>
      </c>
      <c r="B3001" s="68" t="s">
        <v>8328</v>
      </c>
      <c r="C3001" s="2" t="s">
        <v>1</v>
      </c>
      <c r="D3001" s="2">
        <v>36</v>
      </c>
      <c r="E3001" s="6">
        <v>31019</v>
      </c>
      <c r="F3001" s="7">
        <v>44194.51971064815</v>
      </c>
      <c r="G3001" s="69" t="s">
        <v>4</v>
      </c>
      <c r="H3001" s="68">
        <v>1275</v>
      </c>
      <c r="I3001" s="93">
        <f t="shared" si="213"/>
        <v>12.75</v>
      </c>
      <c r="J3001" s="93">
        <v>3.7429999999999999</v>
      </c>
      <c r="K3001" s="69">
        <v>100</v>
      </c>
      <c r="L3001" s="68">
        <v>454</v>
      </c>
      <c r="M3001" s="93">
        <f t="shared" si="214"/>
        <v>4.54</v>
      </c>
      <c r="N3001" s="93">
        <v>1.972</v>
      </c>
      <c r="O3001" s="69">
        <v>100</v>
      </c>
      <c r="P3001" s="191">
        <f t="shared" si="215"/>
        <v>2.8083700440528636</v>
      </c>
      <c r="Q3001" s="77" t="s">
        <v>716</v>
      </c>
      <c r="U3001" s="227" t="s">
        <v>17349</v>
      </c>
      <c r="V3001" s="82">
        <v>0.38680555555555557</v>
      </c>
      <c r="W3001" s="83">
        <v>0.52083333333333337</v>
      </c>
      <c r="X3001" s="86">
        <f t="shared" si="216"/>
        <v>0.1340277777777778</v>
      </c>
    </row>
    <row r="3002" spans="1:24" x14ac:dyDescent="0.3">
      <c r="A3002" s="47" t="s">
        <v>16150</v>
      </c>
      <c r="B3002" s="68" t="s">
        <v>6772</v>
      </c>
      <c r="C3002" s="2" t="s">
        <v>6</v>
      </c>
      <c r="D3002" s="2">
        <v>60</v>
      </c>
      <c r="E3002" s="6">
        <v>22133</v>
      </c>
      <c r="F3002" s="7">
        <v>44194.530740740738</v>
      </c>
      <c r="G3002" s="69" t="s">
        <v>4</v>
      </c>
      <c r="H3002" s="68">
        <v>1703</v>
      </c>
      <c r="I3002" s="93">
        <f t="shared" si="213"/>
        <v>17.202020202020201</v>
      </c>
      <c r="J3002" s="93">
        <v>4.3609999999999998</v>
      </c>
      <c r="K3002" s="69">
        <v>99</v>
      </c>
      <c r="L3002" s="68">
        <v>404</v>
      </c>
      <c r="M3002" s="93">
        <f t="shared" si="214"/>
        <v>4.0808080808080804</v>
      </c>
      <c r="N3002" s="93">
        <v>2.137</v>
      </c>
      <c r="O3002" s="69">
        <v>99</v>
      </c>
      <c r="P3002" s="191">
        <f t="shared" si="215"/>
        <v>4.2153465346534658</v>
      </c>
      <c r="Q3002" s="77" t="s">
        <v>716</v>
      </c>
      <c r="U3002" s="227" t="s">
        <v>17349</v>
      </c>
      <c r="V3002" s="82">
        <v>0.39930555555555558</v>
      </c>
      <c r="W3002" s="83">
        <v>0.53472222222222221</v>
      </c>
      <c r="X3002" s="86">
        <f t="shared" si="216"/>
        <v>0.13541666666666663</v>
      </c>
    </row>
    <row r="3003" spans="1:24" x14ac:dyDescent="0.3">
      <c r="A3003" s="47" t="s">
        <v>11269</v>
      </c>
      <c r="B3003" s="68" t="s">
        <v>1281</v>
      </c>
      <c r="C3003" s="2" t="s">
        <v>1</v>
      </c>
      <c r="D3003" s="2">
        <v>59</v>
      </c>
      <c r="E3003" s="6">
        <v>22434</v>
      </c>
      <c r="F3003" s="7">
        <v>44194.551886574074</v>
      </c>
      <c r="G3003" s="69" t="s">
        <v>4</v>
      </c>
      <c r="H3003" s="68">
        <v>1638</v>
      </c>
      <c r="I3003" s="93">
        <f t="shared" ref="I3003:I3066" si="217">H3003/K3003</f>
        <v>16.38</v>
      </c>
      <c r="J3003" s="93">
        <v>4.4960000000000004</v>
      </c>
      <c r="K3003" s="69">
        <v>100</v>
      </c>
      <c r="L3003" s="68">
        <v>540</v>
      </c>
      <c r="M3003" s="93">
        <f t="shared" ref="M3003:M3066" si="218">L3003/O3003</f>
        <v>5.4</v>
      </c>
      <c r="N3003" s="93">
        <v>2.2869999999999999</v>
      </c>
      <c r="O3003" s="69">
        <v>100</v>
      </c>
      <c r="P3003" s="191">
        <f t="shared" ref="P3003:P3066" si="219">I3003/M3003</f>
        <v>3.0333333333333328</v>
      </c>
      <c r="Q3003" s="77" t="s">
        <v>716</v>
      </c>
      <c r="U3003" s="227" t="s">
        <v>17349</v>
      </c>
      <c r="V3003" s="82">
        <v>0.40902777777777777</v>
      </c>
      <c r="W3003" s="83">
        <v>0.5625</v>
      </c>
      <c r="X3003" s="86">
        <f t="shared" ref="X3003:X3066" si="220">W3003-V3003</f>
        <v>0.15347222222222223</v>
      </c>
    </row>
    <row r="3004" spans="1:24" x14ac:dyDescent="0.3">
      <c r="A3004" s="47" t="s">
        <v>16152</v>
      </c>
      <c r="B3004" s="68" t="s">
        <v>7206</v>
      </c>
      <c r="C3004" s="2" t="s">
        <v>1</v>
      </c>
      <c r="D3004" s="2">
        <v>68</v>
      </c>
      <c r="E3004" s="6">
        <v>19260</v>
      </c>
      <c r="F3004" s="7">
        <v>44194.590324074074</v>
      </c>
      <c r="G3004" s="69" t="s">
        <v>4</v>
      </c>
      <c r="H3004" s="68">
        <v>1165</v>
      </c>
      <c r="I3004" s="93">
        <f t="shared" si="217"/>
        <v>11.767676767676768</v>
      </c>
      <c r="J3004" s="93">
        <v>3.2189999999999999</v>
      </c>
      <c r="K3004" s="69">
        <v>99</v>
      </c>
      <c r="L3004" s="68">
        <v>333</v>
      </c>
      <c r="M3004" s="93">
        <f t="shared" si="218"/>
        <v>3.3636363636363638</v>
      </c>
      <c r="N3004" s="93">
        <v>1.887</v>
      </c>
      <c r="O3004" s="69">
        <v>99</v>
      </c>
      <c r="P3004" s="191">
        <f t="shared" si="219"/>
        <v>3.4984984984984986</v>
      </c>
      <c r="Q3004" s="77" t="s">
        <v>716</v>
      </c>
      <c r="U3004" s="231" t="s">
        <v>17356</v>
      </c>
      <c r="V3004" s="82">
        <v>0.43472222222222223</v>
      </c>
      <c r="W3004" s="83">
        <v>0.59722222222222221</v>
      </c>
      <c r="X3004" s="86">
        <f t="shared" si="220"/>
        <v>0.16249999999999998</v>
      </c>
    </row>
    <row r="3005" spans="1:24" x14ac:dyDescent="0.3">
      <c r="A3005" s="47" t="s">
        <v>3578</v>
      </c>
      <c r="B3005" s="68" t="s">
        <v>1700</v>
      </c>
      <c r="C3005" s="2" t="s">
        <v>1</v>
      </c>
      <c r="D3005" s="2">
        <v>56</v>
      </c>
      <c r="E3005" s="6">
        <v>23664</v>
      </c>
      <c r="F3005" s="7">
        <v>44194.613009259258</v>
      </c>
      <c r="G3005" s="69" t="s">
        <v>4</v>
      </c>
      <c r="H3005" s="68">
        <v>1648</v>
      </c>
      <c r="I3005" s="93">
        <f t="shared" si="217"/>
        <v>16.646464646464647</v>
      </c>
      <c r="J3005" s="93">
        <v>4.367</v>
      </c>
      <c r="K3005" s="69">
        <v>99</v>
      </c>
      <c r="L3005" s="68">
        <v>305</v>
      </c>
      <c r="M3005" s="93">
        <f t="shared" si="218"/>
        <v>3.0808080808080809</v>
      </c>
      <c r="N3005" s="93">
        <v>1.855</v>
      </c>
      <c r="O3005" s="69">
        <v>99</v>
      </c>
      <c r="P3005" s="191">
        <f t="shared" si="219"/>
        <v>5.4032786885245905</v>
      </c>
      <c r="Q3005" s="77" t="s">
        <v>716</v>
      </c>
      <c r="U3005" s="231" t="s">
        <v>17349</v>
      </c>
      <c r="V3005" s="82">
        <v>0.47083333333333338</v>
      </c>
      <c r="W3005" s="83">
        <v>0.63194444444444442</v>
      </c>
      <c r="X3005" s="86">
        <f t="shared" si="220"/>
        <v>0.16111111111111104</v>
      </c>
    </row>
    <row r="3006" spans="1:24" x14ac:dyDescent="0.3">
      <c r="A3006" s="47" t="s">
        <v>4244</v>
      </c>
      <c r="B3006" s="68" t="s">
        <v>7518</v>
      </c>
      <c r="C3006" s="2" t="s">
        <v>1</v>
      </c>
      <c r="D3006" s="2">
        <v>72</v>
      </c>
      <c r="E3006" s="6">
        <v>17810</v>
      </c>
      <c r="F3006" s="7">
        <v>44194.623692129629</v>
      </c>
      <c r="G3006" s="69" t="s">
        <v>4</v>
      </c>
      <c r="H3006" s="68">
        <v>1474</v>
      </c>
      <c r="I3006" s="93">
        <f t="shared" si="217"/>
        <v>14.888888888888889</v>
      </c>
      <c r="J3006" s="93">
        <v>3.67</v>
      </c>
      <c r="K3006" s="69">
        <v>99</v>
      </c>
      <c r="L3006" s="68">
        <v>520</v>
      </c>
      <c r="M3006" s="93">
        <f t="shared" si="218"/>
        <v>5.2525252525252526</v>
      </c>
      <c r="N3006" s="93">
        <v>2.2240000000000002</v>
      </c>
      <c r="O3006" s="69">
        <v>99</v>
      </c>
      <c r="P3006" s="191">
        <f t="shared" si="219"/>
        <v>2.8346153846153848</v>
      </c>
      <c r="Q3006" s="77" t="s">
        <v>716</v>
      </c>
      <c r="U3006" s="231" t="s">
        <v>17349</v>
      </c>
      <c r="V3006" s="82">
        <v>0.47430555555555554</v>
      </c>
      <c r="W3006" s="83">
        <v>0.625</v>
      </c>
      <c r="X3006" s="86">
        <f t="shared" si="220"/>
        <v>0.15069444444444446</v>
      </c>
    </row>
    <row r="3007" spans="1:24" x14ac:dyDescent="0.3">
      <c r="A3007" s="47" t="s">
        <v>16153</v>
      </c>
      <c r="B3007" s="68" t="s">
        <v>16870</v>
      </c>
      <c r="C3007" s="2" t="s">
        <v>1</v>
      </c>
      <c r="D3007" s="2">
        <v>43</v>
      </c>
      <c r="E3007" s="6">
        <v>28128</v>
      </c>
      <c r="F3007" s="7">
        <v>44194.660173611112</v>
      </c>
      <c r="G3007" s="69" t="s">
        <v>4</v>
      </c>
      <c r="H3007" s="68">
        <v>852</v>
      </c>
      <c r="I3007" s="93">
        <f t="shared" si="217"/>
        <v>8.6060606060606055</v>
      </c>
      <c r="J3007" s="93">
        <v>3.1619999999999999</v>
      </c>
      <c r="K3007" s="69">
        <v>99</v>
      </c>
      <c r="L3007" s="68">
        <v>365</v>
      </c>
      <c r="M3007" s="93">
        <f t="shared" si="218"/>
        <v>3.6868686868686869</v>
      </c>
      <c r="N3007" s="93">
        <v>1.9930000000000001</v>
      </c>
      <c r="O3007" s="69">
        <v>99</v>
      </c>
      <c r="P3007" s="191">
        <f t="shared" si="219"/>
        <v>2.3342465753424655</v>
      </c>
      <c r="Q3007" s="77" t="s">
        <v>716</v>
      </c>
      <c r="U3007" s="227" t="s">
        <v>17349</v>
      </c>
      <c r="V3007" s="82">
        <v>0.51388888888888895</v>
      </c>
      <c r="W3007" s="83">
        <v>0.66666666666666663</v>
      </c>
      <c r="X3007" s="86">
        <f t="shared" si="220"/>
        <v>0.15277777777777768</v>
      </c>
    </row>
    <row r="3008" spans="1:24" x14ac:dyDescent="0.3">
      <c r="A3008" s="47" t="s">
        <v>16155</v>
      </c>
      <c r="B3008" s="68" t="s">
        <v>10707</v>
      </c>
      <c r="C3008" s="2" t="s">
        <v>1</v>
      </c>
      <c r="D3008" s="2">
        <v>54</v>
      </c>
      <c r="E3008" s="6">
        <v>24336</v>
      </c>
      <c r="F3008" s="7">
        <v>44195.443854166668</v>
      </c>
      <c r="G3008" s="69" t="s">
        <v>4</v>
      </c>
      <c r="H3008" s="68">
        <v>2459</v>
      </c>
      <c r="I3008" s="93">
        <f t="shared" si="217"/>
        <v>24.59</v>
      </c>
      <c r="J3008" s="93">
        <v>5.0149999999999997</v>
      </c>
      <c r="K3008" s="69">
        <v>100</v>
      </c>
      <c r="L3008" s="68">
        <v>527</v>
      </c>
      <c r="M3008" s="93">
        <f t="shared" si="218"/>
        <v>5.27</v>
      </c>
      <c r="N3008" s="93">
        <v>2.2869999999999999</v>
      </c>
      <c r="O3008" s="69">
        <v>100</v>
      </c>
      <c r="P3008" s="191">
        <f t="shared" si="219"/>
        <v>4.6660341555977229</v>
      </c>
      <c r="Q3008" s="77" t="s">
        <v>716</v>
      </c>
      <c r="U3008" s="227" t="s">
        <v>17349</v>
      </c>
      <c r="V3008" s="82">
        <v>0.38125000000000003</v>
      </c>
      <c r="W3008" s="83">
        <v>0.52430555555555558</v>
      </c>
      <c r="X3008" s="86">
        <f t="shared" si="220"/>
        <v>0.14305555555555555</v>
      </c>
    </row>
    <row r="3009" spans="1:25" x14ac:dyDescent="0.3">
      <c r="A3009" s="47" t="s">
        <v>16157</v>
      </c>
      <c r="B3009" s="68" t="s">
        <v>6799</v>
      </c>
      <c r="C3009" s="2" t="s">
        <v>1</v>
      </c>
      <c r="D3009" s="2">
        <v>37</v>
      </c>
      <c r="E3009" s="6">
        <v>30327</v>
      </c>
      <c r="F3009" s="7">
        <v>44195.535266203704</v>
      </c>
      <c r="G3009" s="69" t="s">
        <v>4</v>
      </c>
      <c r="H3009" s="68">
        <v>976</v>
      </c>
      <c r="I3009" s="93">
        <f t="shared" si="217"/>
        <v>9.8585858585858581</v>
      </c>
      <c r="J3009" s="93">
        <v>3.3809999999999998</v>
      </c>
      <c r="K3009" s="69">
        <v>99</v>
      </c>
      <c r="L3009" s="68">
        <v>425</v>
      </c>
      <c r="M3009" s="93">
        <f t="shared" si="218"/>
        <v>4.2929292929292933</v>
      </c>
      <c r="N3009" s="93">
        <v>1.929</v>
      </c>
      <c r="O3009" s="69">
        <v>99</v>
      </c>
      <c r="P3009" s="191">
        <f t="shared" si="219"/>
        <v>2.296470588235294</v>
      </c>
      <c r="Q3009" s="77" t="s">
        <v>716</v>
      </c>
      <c r="U3009" s="227" t="s">
        <v>17349</v>
      </c>
      <c r="V3009" s="82">
        <v>0.39583333333333331</v>
      </c>
      <c r="W3009" s="83">
        <v>0.53819444444444442</v>
      </c>
      <c r="X3009" s="86">
        <f t="shared" si="220"/>
        <v>0.1423611111111111</v>
      </c>
    </row>
    <row r="3010" spans="1:25" x14ac:dyDescent="0.3">
      <c r="A3010" s="47" t="s">
        <v>16159</v>
      </c>
      <c r="B3010" s="68" t="s">
        <v>877</v>
      </c>
      <c r="C3010" s="2" t="s">
        <v>1</v>
      </c>
      <c r="D3010" s="2">
        <v>57</v>
      </c>
      <c r="E3010" s="6">
        <v>23015</v>
      </c>
      <c r="F3010" s="7">
        <v>44195.559108796297</v>
      </c>
      <c r="G3010" s="69" t="s">
        <v>4</v>
      </c>
      <c r="H3010" s="68">
        <v>1473</v>
      </c>
      <c r="I3010" s="93">
        <f t="shared" si="217"/>
        <v>14.878787878787879</v>
      </c>
      <c r="J3010" s="93">
        <v>4.3049999999999997</v>
      </c>
      <c r="K3010" s="69">
        <v>99</v>
      </c>
      <c r="L3010" s="68">
        <v>374</v>
      </c>
      <c r="M3010" s="93">
        <f t="shared" si="218"/>
        <v>3.7777777777777777</v>
      </c>
      <c r="N3010" s="93">
        <v>1.9770000000000001</v>
      </c>
      <c r="O3010" s="69">
        <v>99</v>
      </c>
      <c r="P3010" s="191">
        <f t="shared" si="219"/>
        <v>3.9385026737967914</v>
      </c>
      <c r="Q3010" s="77" t="s">
        <v>716</v>
      </c>
      <c r="U3010" s="227" t="s">
        <v>17349</v>
      </c>
      <c r="V3010" s="82">
        <v>0.4055555555555555</v>
      </c>
      <c r="W3010" s="83">
        <v>0.5625</v>
      </c>
      <c r="X3010" s="86">
        <f t="shared" si="220"/>
        <v>0.1569444444444445</v>
      </c>
    </row>
    <row r="3011" spans="1:25" x14ac:dyDescent="0.3">
      <c r="A3011" s="47" t="s">
        <v>4725</v>
      </c>
      <c r="B3011" s="68" t="s">
        <v>12806</v>
      </c>
      <c r="C3011" s="2" t="s">
        <v>1</v>
      </c>
      <c r="D3011" s="2">
        <v>60</v>
      </c>
      <c r="E3011" s="6">
        <v>22172</v>
      </c>
      <c r="F3011" s="7">
        <v>44195.579930555556</v>
      </c>
      <c r="G3011" s="69" t="s">
        <v>4</v>
      </c>
      <c r="H3011" s="68">
        <v>1622</v>
      </c>
      <c r="I3011" s="93">
        <f t="shared" si="217"/>
        <v>16.22</v>
      </c>
      <c r="J3011" s="93">
        <v>4.7409999999999997</v>
      </c>
      <c r="K3011" s="69">
        <v>100</v>
      </c>
      <c r="L3011" s="68">
        <v>292</v>
      </c>
      <c r="M3011" s="93">
        <f t="shared" si="218"/>
        <v>2.92</v>
      </c>
      <c r="N3011" s="93">
        <v>1.548</v>
      </c>
      <c r="O3011" s="69">
        <v>100</v>
      </c>
      <c r="P3011" s="191">
        <f t="shared" si="219"/>
        <v>5.5547945205479445</v>
      </c>
      <c r="Q3011" s="77" t="s">
        <v>716</v>
      </c>
      <c r="U3011" s="227" t="s">
        <v>17349</v>
      </c>
      <c r="V3011" s="82">
        <v>0.41388888888888892</v>
      </c>
      <c r="W3011" s="83">
        <v>0.58333333333333337</v>
      </c>
      <c r="X3011" s="86">
        <f t="shared" si="220"/>
        <v>0.16944444444444445</v>
      </c>
    </row>
    <row r="3012" spans="1:25" x14ac:dyDescent="0.3">
      <c r="A3012" s="47" t="s">
        <v>11625</v>
      </c>
      <c r="B3012" s="68" t="s">
        <v>760</v>
      </c>
      <c r="C3012" s="2" t="s">
        <v>1</v>
      </c>
      <c r="D3012" s="2">
        <v>56</v>
      </c>
      <c r="E3012" s="6">
        <v>23614</v>
      </c>
      <c r="F3012" s="7">
        <v>44195.617418981485</v>
      </c>
      <c r="G3012" s="69" t="s">
        <v>4</v>
      </c>
      <c r="H3012" s="68">
        <v>2181</v>
      </c>
      <c r="I3012" s="93">
        <f t="shared" si="217"/>
        <v>21.81</v>
      </c>
      <c r="J3012" s="93">
        <v>4.4960000000000004</v>
      </c>
      <c r="K3012" s="69">
        <v>100</v>
      </c>
      <c r="L3012" s="68">
        <v>400</v>
      </c>
      <c r="M3012" s="93">
        <f t="shared" si="218"/>
        <v>4</v>
      </c>
      <c r="N3012" s="93">
        <v>2</v>
      </c>
      <c r="O3012" s="69">
        <v>100</v>
      </c>
      <c r="P3012" s="191">
        <f t="shared" si="219"/>
        <v>5.4524999999999997</v>
      </c>
      <c r="Q3012" s="77" t="s">
        <v>716</v>
      </c>
      <c r="U3012" s="227" t="s">
        <v>17349</v>
      </c>
      <c r="V3012" s="82">
        <v>0.46458333333333335</v>
      </c>
      <c r="W3012" s="83">
        <v>0.61805555555555558</v>
      </c>
      <c r="X3012" s="86">
        <f t="shared" si="220"/>
        <v>0.15347222222222223</v>
      </c>
      <c r="Y3012" s="104"/>
    </row>
    <row r="3013" spans="1:25" x14ac:dyDescent="0.3">
      <c r="A3013" s="47" t="s">
        <v>11148</v>
      </c>
      <c r="B3013" s="68" t="s">
        <v>4903</v>
      </c>
      <c r="C3013" s="2" t="s">
        <v>1</v>
      </c>
      <c r="D3013" s="2">
        <v>62</v>
      </c>
      <c r="E3013" s="6">
        <v>21279</v>
      </c>
      <c r="F3013" s="7">
        <v>44195.628564814811</v>
      </c>
      <c r="G3013" s="69" t="s">
        <v>4</v>
      </c>
      <c r="H3013" s="68">
        <v>1218</v>
      </c>
      <c r="I3013" s="93">
        <f t="shared" si="217"/>
        <v>12.303030303030303</v>
      </c>
      <c r="J3013" s="93">
        <v>3.173</v>
      </c>
      <c r="K3013" s="69">
        <v>99</v>
      </c>
      <c r="L3013" s="68">
        <v>530</v>
      </c>
      <c r="M3013" s="93">
        <f t="shared" si="218"/>
        <v>5.3535353535353538</v>
      </c>
      <c r="N3013" s="93">
        <v>2.1909999999999998</v>
      </c>
      <c r="O3013" s="69">
        <v>99</v>
      </c>
      <c r="P3013" s="191">
        <f t="shared" si="219"/>
        <v>2.2981132075471695</v>
      </c>
      <c r="Q3013" s="77" t="s">
        <v>716</v>
      </c>
      <c r="U3013" s="227" t="s">
        <v>17349</v>
      </c>
      <c r="V3013" s="82">
        <v>0.48958333333333331</v>
      </c>
      <c r="W3013" s="83">
        <v>0.63194444444444442</v>
      </c>
      <c r="X3013" s="86">
        <f t="shared" si="220"/>
        <v>0.1423611111111111</v>
      </c>
    </row>
    <row r="3014" spans="1:25" x14ac:dyDescent="0.3">
      <c r="A3014" s="47" t="s">
        <v>16161</v>
      </c>
      <c r="B3014" s="68" t="s">
        <v>132</v>
      </c>
      <c r="C3014" s="2" t="s">
        <v>1</v>
      </c>
      <c r="D3014" s="2">
        <v>55</v>
      </c>
      <c r="E3014" s="6">
        <v>23876</v>
      </c>
      <c r="F3014" s="7">
        <v>44195.65960648148</v>
      </c>
      <c r="G3014" s="69" t="s">
        <v>4</v>
      </c>
      <c r="H3014" s="68">
        <v>1652</v>
      </c>
      <c r="I3014" s="93">
        <f t="shared" si="217"/>
        <v>16.52</v>
      </c>
      <c r="J3014" s="93">
        <v>4.1260000000000003</v>
      </c>
      <c r="K3014" s="69">
        <v>100</v>
      </c>
      <c r="L3014" s="68">
        <v>447</v>
      </c>
      <c r="M3014" s="93">
        <f t="shared" si="218"/>
        <v>4.47</v>
      </c>
      <c r="N3014" s="93">
        <v>2.19</v>
      </c>
      <c r="O3014" s="69">
        <v>100</v>
      </c>
      <c r="P3014" s="191">
        <f t="shared" si="219"/>
        <v>3.695749440715884</v>
      </c>
      <c r="Q3014" s="77" t="s">
        <v>716</v>
      </c>
      <c r="U3014" s="227" t="s">
        <v>17349</v>
      </c>
      <c r="V3014" s="82">
        <v>0.49861111111111112</v>
      </c>
      <c r="W3014" s="83">
        <v>0.65972222222222221</v>
      </c>
      <c r="X3014" s="86">
        <f t="shared" si="220"/>
        <v>0.16111111111111109</v>
      </c>
    </row>
    <row r="3015" spans="1:25" x14ac:dyDescent="0.3">
      <c r="A3015" s="47" t="s">
        <v>11754</v>
      </c>
      <c r="B3015" s="68" t="s">
        <v>7258</v>
      </c>
      <c r="C3015" s="2" t="s">
        <v>1</v>
      </c>
      <c r="D3015" s="2">
        <v>58</v>
      </c>
      <c r="E3015" s="6">
        <v>22711</v>
      </c>
      <c r="F3015" s="7">
        <v>44196.561956018515</v>
      </c>
      <c r="G3015" s="69" t="s">
        <v>4</v>
      </c>
      <c r="H3015" s="68">
        <v>1473</v>
      </c>
      <c r="I3015" s="93">
        <f t="shared" si="217"/>
        <v>14.878787878787879</v>
      </c>
      <c r="J3015" s="93">
        <v>4.4219999999999997</v>
      </c>
      <c r="K3015" s="69">
        <v>99</v>
      </c>
      <c r="L3015" s="68">
        <v>240</v>
      </c>
      <c r="M3015" s="93">
        <f t="shared" si="218"/>
        <v>2.4242424242424243</v>
      </c>
      <c r="N3015" s="93">
        <v>1.4850000000000001</v>
      </c>
      <c r="O3015" s="69">
        <v>99</v>
      </c>
      <c r="P3015" s="191">
        <f t="shared" si="219"/>
        <v>6.1375000000000002</v>
      </c>
      <c r="Q3015" s="77" t="s">
        <v>716</v>
      </c>
      <c r="U3015" s="227" t="s">
        <v>17349</v>
      </c>
      <c r="V3015" s="82">
        <v>0.40763888888888888</v>
      </c>
      <c r="W3015" s="83">
        <v>0.5625</v>
      </c>
      <c r="X3015" s="86">
        <f t="shared" si="220"/>
        <v>0.15486111111111112</v>
      </c>
    </row>
    <row r="3016" spans="1:25" x14ac:dyDescent="0.3">
      <c r="A3016" s="47" t="s">
        <v>16162</v>
      </c>
      <c r="B3016" s="68" t="s">
        <v>5015</v>
      </c>
      <c r="C3016" s="2" t="s">
        <v>1</v>
      </c>
      <c r="D3016" s="2">
        <v>43</v>
      </c>
      <c r="E3016" s="6">
        <v>28331</v>
      </c>
      <c r="F3016" s="7">
        <v>44196.571585648147</v>
      </c>
      <c r="G3016" s="69" t="s">
        <v>4</v>
      </c>
      <c r="H3016" s="68">
        <v>1604</v>
      </c>
      <c r="I3016" s="93">
        <f t="shared" si="217"/>
        <v>16.04</v>
      </c>
      <c r="J3016" s="93">
        <v>4.3460000000000001</v>
      </c>
      <c r="K3016" s="69">
        <v>100</v>
      </c>
      <c r="L3016" s="68">
        <v>253</v>
      </c>
      <c r="M3016" s="93">
        <f t="shared" si="218"/>
        <v>2.5299999999999998</v>
      </c>
      <c r="N3016" s="93">
        <v>1.72</v>
      </c>
      <c r="O3016" s="69">
        <v>100</v>
      </c>
      <c r="P3016" s="191">
        <f t="shared" si="219"/>
        <v>6.3399209486166006</v>
      </c>
      <c r="Q3016" s="77" t="s">
        <v>716</v>
      </c>
      <c r="U3016" s="227" t="s">
        <v>17349</v>
      </c>
      <c r="V3016" s="82">
        <v>0.4145833333333333</v>
      </c>
      <c r="W3016" s="83">
        <v>0.57291666666666663</v>
      </c>
      <c r="X3016" s="86">
        <f t="shared" si="220"/>
        <v>0.15833333333333333</v>
      </c>
    </row>
    <row r="3017" spans="1:25" x14ac:dyDescent="0.3">
      <c r="A3017" s="47" t="s">
        <v>16163</v>
      </c>
      <c r="B3017" s="68" t="s">
        <v>4472</v>
      </c>
      <c r="C3017" s="2" t="s">
        <v>1</v>
      </c>
      <c r="D3017" s="2">
        <v>44</v>
      </c>
      <c r="E3017" s="6">
        <v>28099</v>
      </c>
      <c r="F3017" s="7">
        <v>44196.592581018522</v>
      </c>
      <c r="G3017" s="69" t="s">
        <v>4</v>
      </c>
      <c r="H3017" s="68">
        <v>1209</v>
      </c>
      <c r="I3017" s="93">
        <f t="shared" si="217"/>
        <v>12.09</v>
      </c>
      <c r="J3017" s="93">
        <v>3.4790000000000001</v>
      </c>
      <c r="K3017" s="69">
        <v>100</v>
      </c>
      <c r="L3017" s="68">
        <v>308</v>
      </c>
      <c r="M3017" s="93">
        <f t="shared" si="218"/>
        <v>3.08</v>
      </c>
      <c r="N3017" s="93">
        <v>1.9159999999999999</v>
      </c>
      <c r="O3017" s="69">
        <v>100</v>
      </c>
      <c r="P3017" s="191">
        <f t="shared" si="219"/>
        <v>3.9253246753246751</v>
      </c>
      <c r="Q3017" s="77" t="s">
        <v>716</v>
      </c>
      <c r="U3017" s="227" t="s">
        <v>17349</v>
      </c>
      <c r="V3017" s="82">
        <v>0.43541666666666662</v>
      </c>
      <c r="W3017" s="83">
        <v>0.59722222222222221</v>
      </c>
      <c r="X3017" s="86">
        <f t="shared" si="220"/>
        <v>0.16180555555555559</v>
      </c>
    </row>
    <row r="3018" spans="1:25" x14ac:dyDescent="0.3">
      <c r="A3018" s="47" t="s">
        <v>5197</v>
      </c>
      <c r="B3018" s="68" t="s">
        <v>632</v>
      </c>
      <c r="C3018" s="2" t="s">
        <v>1</v>
      </c>
      <c r="D3018" s="2">
        <v>39</v>
      </c>
      <c r="E3018" s="6">
        <v>29815</v>
      </c>
      <c r="F3018" s="7">
        <v>44196.60261574074</v>
      </c>
      <c r="G3018" s="69" t="s">
        <v>4</v>
      </c>
      <c r="H3018" s="68">
        <v>1047</v>
      </c>
      <c r="I3018" s="93">
        <f t="shared" si="217"/>
        <v>10.47</v>
      </c>
      <c r="J3018" s="93">
        <v>3.4329999999999998</v>
      </c>
      <c r="K3018" s="69">
        <v>100</v>
      </c>
      <c r="L3018" s="68">
        <v>256</v>
      </c>
      <c r="M3018" s="93">
        <f t="shared" si="218"/>
        <v>2.56</v>
      </c>
      <c r="N3018" s="93">
        <v>1.585</v>
      </c>
      <c r="O3018" s="69">
        <v>100</v>
      </c>
      <c r="P3018" s="191">
        <f t="shared" si="219"/>
        <v>4.08984375</v>
      </c>
      <c r="Q3018" s="77" t="s">
        <v>716</v>
      </c>
      <c r="U3018" s="227" t="s">
        <v>17349</v>
      </c>
      <c r="V3018" s="82">
        <v>0.44722222222222219</v>
      </c>
      <c r="W3018" s="83">
        <v>0.60416666666666663</v>
      </c>
      <c r="X3018" s="86">
        <f t="shared" si="220"/>
        <v>0.15694444444444444</v>
      </c>
    </row>
    <row r="3019" spans="1:25" x14ac:dyDescent="0.3">
      <c r="A3019" s="47" t="s">
        <v>16164</v>
      </c>
      <c r="B3019" s="68" t="s">
        <v>4089</v>
      </c>
      <c r="C3019" s="2" t="s">
        <v>1</v>
      </c>
      <c r="D3019" s="2">
        <v>65</v>
      </c>
      <c r="E3019" s="6">
        <v>20239</v>
      </c>
      <c r="F3019" s="7">
        <v>44196.639363425929</v>
      </c>
      <c r="G3019" s="69" t="s">
        <v>4</v>
      </c>
      <c r="H3019" s="68">
        <v>1488</v>
      </c>
      <c r="I3019" s="93">
        <f t="shared" si="217"/>
        <v>15.030303030303031</v>
      </c>
      <c r="J3019" s="93">
        <v>4.5659999999999998</v>
      </c>
      <c r="K3019" s="69">
        <v>99</v>
      </c>
      <c r="L3019" s="68">
        <v>409</v>
      </c>
      <c r="M3019" s="93">
        <f t="shared" si="218"/>
        <v>4.1313131313131315</v>
      </c>
      <c r="N3019" s="93">
        <v>2.0590000000000002</v>
      </c>
      <c r="O3019" s="69">
        <v>99</v>
      </c>
      <c r="P3019" s="191">
        <f t="shared" si="219"/>
        <v>3.6381418092909534</v>
      </c>
      <c r="Q3019" s="77" t="s">
        <v>716</v>
      </c>
      <c r="U3019" s="227" t="s">
        <v>17349</v>
      </c>
      <c r="V3019" s="82">
        <v>0.48680555555555555</v>
      </c>
      <c r="W3019" s="83">
        <v>0.64583333333333337</v>
      </c>
      <c r="X3019" s="86">
        <f t="shared" si="220"/>
        <v>0.15902777777777782</v>
      </c>
    </row>
    <row r="3020" spans="1:25" x14ac:dyDescent="0.3">
      <c r="A3020" s="47" t="s">
        <v>16165</v>
      </c>
      <c r="B3020" s="68" t="s">
        <v>16886</v>
      </c>
      <c r="C3020" s="2" t="s">
        <v>6</v>
      </c>
      <c r="D3020" s="2">
        <v>73</v>
      </c>
      <c r="E3020" s="6">
        <v>17201</v>
      </c>
      <c r="F3020" s="7">
        <v>44196.650960648149</v>
      </c>
      <c r="G3020" s="69" t="s">
        <v>4</v>
      </c>
      <c r="H3020" s="68">
        <v>1109</v>
      </c>
      <c r="I3020" s="93">
        <f t="shared" si="217"/>
        <v>11.09</v>
      </c>
      <c r="J3020" s="93">
        <v>3.169</v>
      </c>
      <c r="K3020" s="69">
        <v>100</v>
      </c>
      <c r="L3020" s="68">
        <v>563</v>
      </c>
      <c r="M3020" s="93">
        <f t="shared" si="218"/>
        <v>5.63</v>
      </c>
      <c r="N3020" s="93">
        <v>2.456</v>
      </c>
      <c r="O3020" s="69">
        <v>100</v>
      </c>
      <c r="P3020" s="191">
        <f t="shared" si="219"/>
        <v>1.9698046181172291</v>
      </c>
      <c r="Q3020" s="77" t="s">
        <v>716</v>
      </c>
      <c r="U3020" s="227" t="s">
        <v>17349</v>
      </c>
      <c r="V3020" s="82">
        <v>0.51597222222222217</v>
      </c>
      <c r="W3020" s="83">
        <v>0.65277777777777779</v>
      </c>
      <c r="X3020" s="86">
        <f t="shared" si="220"/>
        <v>0.13680555555555562</v>
      </c>
    </row>
    <row r="3021" spans="1:25" x14ac:dyDescent="0.3">
      <c r="A3021" s="47" t="s">
        <v>16167</v>
      </c>
      <c r="B3021" s="68" t="s">
        <v>5975</v>
      </c>
      <c r="C3021" s="2" t="s">
        <v>1</v>
      </c>
      <c r="D3021" s="2">
        <v>37</v>
      </c>
      <c r="E3021" s="6">
        <v>30528</v>
      </c>
      <c r="F3021" s="7">
        <v>44196.662002314813</v>
      </c>
      <c r="G3021" s="69" t="s">
        <v>4</v>
      </c>
      <c r="H3021" s="68">
        <v>759</v>
      </c>
      <c r="I3021" s="93">
        <f t="shared" si="217"/>
        <v>7.666666666666667</v>
      </c>
      <c r="J3021" s="93">
        <v>2.65</v>
      </c>
      <c r="K3021" s="69">
        <v>99</v>
      </c>
      <c r="L3021" s="68">
        <v>224</v>
      </c>
      <c r="M3021" s="93">
        <f t="shared" si="218"/>
        <v>2.2626262626262625</v>
      </c>
      <c r="N3021" s="93">
        <v>1.6759999999999999</v>
      </c>
      <c r="O3021" s="69">
        <v>99</v>
      </c>
      <c r="P3021" s="191">
        <f t="shared" si="219"/>
        <v>3.3883928571428572</v>
      </c>
      <c r="Q3021" s="77" t="s">
        <v>716</v>
      </c>
      <c r="U3021" s="227" t="s">
        <v>17349</v>
      </c>
      <c r="V3021" s="82">
        <v>0.49722222222222223</v>
      </c>
      <c r="W3021" s="83">
        <v>0.66666666666666663</v>
      </c>
      <c r="X3021" s="86">
        <f t="shared" si="220"/>
        <v>0.1694444444444444</v>
      </c>
    </row>
    <row r="3022" spans="1:25" x14ac:dyDescent="0.3">
      <c r="A3022" s="47" t="s">
        <v>16169</v>
      </c>
      <c r="B3022" s="68" t="s">
        <v>14665</v>
      </c>
      <c r="C3022" s="2" t="s">
        <v>6</v>
      </c>
      <c r="D3022" s="2">
        <v>41</v>
      </c>
      <c r="E3022" s="6">
        <v>29023</v>
      </c>
      <c r="F3022" s="7">
        <v>44075.520358796297</v>
      </c>
      <c r="G3022" s="69" t="s">
        <v>4</v>
      </c>
      <c r="H3022" s="68">
        <v>872</v>
      </c>
      <c r="I3022" s="93">
        <f t="shared" si="217"/>
        <v>8.808080808080808</v>
      </c>
      <c r="J3022" s="93">
        <v>2.992</v>
      </c>
      <c r="K3022" s="69">
        <v>99</v>
      </c>
      <c r="L3022" s="68">
        <v>422</v>
      </c>
      <c r="M3022" s="93">
        <f t="shared" si="218"/>
        <v>4.262626262626263</v>
      </c>
      <c r="N3022" s="93">
        <v>2.2930000000000001</v>
      </c>
      <c r="O3022" s="189">
        <v>99</v>
      </c>
      <c r="P3022" s="191">
        <f t="shared" si="219"/>
        <v>2.0663507109004735</v>
      </c>
      <c r="Q3022" s="77" t="s">
        <v>716</v>
      </c>
      <c r="U3022" s="227" t="s">
        <v>17413</v>
      </c>
      <c r="V3022" s="84">
        <v>0.3659722222222222</v>
      </c>
      <c r="W3022" s="85">
        <v>0.52083333333333337</v>
      </c>
      <c r="X3022" s="78">
        <f t="shared" si="220"/>
        <v>0.15486111111111117</v>
      </c>
    </row>
    <row r="3023" spans="1:25" x14ac:dyDescent="0.3">
      <c r="A3023" s="47" t="s">
        <v>3709</v>
      </c>
      <c r="B3023" s="68" t="s">
        <v>1376</v>
      </c>
      <c r="C3023" s="2" t="s">
        <v>1</v>
      </c>
      <c r="D3023" s="2">
        <v>59</v>
      </c>
      <c r="E3023" s="6">
        <v>22315</v>
      </c>
      <c r="F3023" s="7">
        <v>44075.560937499999</v>
      </c>
      <c r="G3023" s="69" t="s">
        <v>4</v>
      </c>
      <c r="H3023" s="68">
        <v>1308</v>
      </c>
      <c r="I3023" s="93">
        <f t="shared" si="217"/>
        <v>13.212121212121213</v>
      </c>
      <c r="J3023" s="93">
        <v>4.63</v>
      </c>
      <c r="K3023" s="69">
        <v>99</v>
      </c>
      <c r="L3023" s="68">
        <v>568</v>
      </c>
      <c r="M3023" s="93">
        <f t="shared" si="218"/>
        <v>5.737373737373737</v>
      </c>
      <c r="N3023" s="93">
        <v>2.609</v>
      </c>
      <c r="O3023" s="189">
        <v>99</v>
      </c>
      <c r="P3023" s="191">
        <f t="shared" si="219"/>
        <v>2.302816901408451</v>
      </c>
      <c r="Q3023" s="77" t="s">
        <v>716</v>
      </c>
      <c r="U3023" s="227" t="s">
        <v>17413</v>
      </c>
      <c r="V3023" s="84">
        <v>0.42708333333333331</v>
      </c>
      <c r="W3023" s="85">
        <v>0.5625</v>
      </c>
      <c r="X3023" s="78">
        <f t="shared" si="220"/>
        <v>0.13541666666666669</v>
      </c>
    </row>
    <row r="3024" spans="1:25" x14ac:dyDescent="0.3">
      <c r="A3024" s="47" t="s">
        <v>16170</v>
      </c>
      <c r="B3024" s="68" t="s">
        <v>14673</v>
      </c>
      <c r="C3024" s="2" t="s">
        <v>6</v>
      </c>
      <c r="D3024" s="2">
        <v>57</v>
      </c>
      <c r="E3024" s="6">
        <v>23002</v>
      </c>
      <c r="F3024" s="7">
        <v>44075.631157407406</v>
      </c>
      <c r="G3024" s="69" t="s">
        <v>4</v>
      </c>
      <c r="H3024" s="68">
        <v>1689</v>
      </c>
      <c r="I3024" s="93">
        <f t="shared" si="217"/>
        <v>17.060606060606062</v>
      </c>
      <c r="J3024" s="93">
        <v>4.4050000000000002</v>
      </c>
      <c r="K3024" s="69">
        <v>99</v>
      </c>
      <c r="L3024" s="68">
        <v>754</v>
      </c>
      <c r="M3024" s="93">
        <f t="shared" si="218"/>
        <v>7.6161616161616159</v>
      </c>
      <c r="N3024" s="93">
        <v>3.07</v>
      </c>
      <c r="O3024" s="189">
        <v>99</v>
      </c>
      <c r="P3024" s="191">
        <f t="shared" si="219"/>
        <v>2.2400530503978784</v>
      </c>
      <c r="Q3024" s="77" t="s">
        <v>716</v>
      </c>
      <c r="U3024" s="231" t="s">
        <v>17413</v>
      </c>
      <c r="V3024" s="84">
        <v>0.4993055555555555</v>
      </c>
      <c r="W3024" s="85">
        <v>0.63194444444444442</v>
      </c>
      <c r="X3024" s="78">
        <f t="shared" si="220"/>
        <v>0.13263888888888892</v>
      </c>
    </row>
    <row r="3025" spans="1:24" x14ac:dyDescent="0.3">
      <c r="A3025" s="47" t="s">
        <v>2004</v>
      </c>
      <c r="B3025" s="68" t="s">
        <v>14675</v>
      </c>
      <c r="C3025" s="2" t="s">
        <v>6</v>
      </c>
      <c r="D3025" s="2">
        <v>83</v>
      </c>
      <c r="E3025" s="6">
        <v>13574</v>
      </c>
      <c r="F3025" s="7">
        <v>44075.650370370371</v>
      </c>
      <c r="G3025" s="69" t="s">
        <v>4</v>
      </c>
      <c r="H3025" s="68">
        <v>1497</v>
      </c>
      <c r="I3025" s="93">
        <f t="shared" si="217"/>
        <v>14.97</v>
      </c>
      <c r="J3025" s="93">
        <v>4.0309999999999997</v>
      </c>
      <c r="K3025" s="69">
        <v>100</v>
      </c>
      <c r="L3025" s="68">
        <v>923</v>
      </c>
      <c r="M3025" s="93">
        <f t="shared" si="218"/>
        <v>9.23</v>
      </c>
      <c r="N3025" s="93">
        <v>2.964</v>
      </c>
      <c r="O3025" s="189">
        <v>100</v>
      </c>
      <c r="P3025" s="191">
        <f t="shared" si="219"/>
        <v>1.6218851570964248</v>
      </c>
      <c r="Q3025" s="77" t="s">
        <v>716</v>
      </c>
      <c r="U3025" s="227" t="s">
        <v>17413</v>
      </c>
      <c r="V3025" s="84">
        <v>0.51041666666666663</v>
      </c>
      <c r="W3025" s="85">
        <v>0.64930555555555558</v>
      </c>
      <c r="X3025" s="78">
        <f t="shared" si="220"/>
        <v>0.13888888888888895</v>
      </c>
    </row>
    <row r="3026" spans="1:24" x14ac:dyDescent="0.3">
      <c r="A3026" s="47" t="s">
        <v>16171</v>
      </c>
      <c r="B3026" s="68" t="s">
        <v>14677</v>
      </c>
      <c r="C3026" s="2" t="s">
        <v>6</v>
      </c>
      <c r="D3026" s="2">
        <v>34</v>
      </c>
      <c r="E3026" s="6">
        <v>31504</v>
      </c>
      <c r="F3026" s="7">
        <v>44076.518553240741</v>
      </c>
      <c r="G3026" s="69" t="s">
        <v>553</v>
      </c>
      <c r="H3026" s="68">
        <v>739</v>
      </c>
      <c r="I3026" s="93">
        <f t="shared" si="217"/>
        <v>7.4646464646464645</v>
      </c>
      <c r="J3026" s="93">
        <v>2.6930000000000001</v>
      </c>
      <c r="K3026" s="69">
        <v>99</v>
      </c>
      <c r="L3026" s="68">
        <v>345</v>
      </c>
      <c r="M3026" s="93">
        <f t="shared" si="218"/>
        <v>3.4848484848484849</v>
      </c>
      <c r="N3026" s="93">
        <v>1.903</v>
      </c>
      <c r="O3026" s="189">
        <v>99</v>
      </c>
      <c r="P3026" s="191">
        <f t="shared" si="219"/>
        <v>2.1420289855072463</v>
      </c>
      <c r="Q3026" s="77" t="s">
        <v>716</v>
      </c>
      <c r="U3026" s="227" t="s">
        <v>17413</v>
      </c>
      <c r="V3026" s="84">
        <v>0.37083333333333335</v>
      </c>
      <c r="W3026" s="85">
        <v>0.52083333333333337</v>
      </c>
      <c r="X3026" s="78">
        <f t="shared" si="220"/>
        <v>0.15000000000000002</v>
      </c>
    </row>
    <row r="3027" spans="1:24" x14ac:dyDescent="0.3">
      <c r="A3027" s="47" t="s">
        <v>3110</v>
      </c>
      <c r="B3027" s="68" t="s">
        <v>572</v>
      </c>
      <c r="C3027" s="2" t="s">
        <v>1</v>
      </c>
      <c r="D3027" s="2">
        <v>53</v>
      </c>
      <c r="E3027" s="6">
        <v>24530</v>
      </c>
      <c r="F3027" s="7">
        <v>44076.530405092592</v>
      </c>
      <c r="G3027" s="69" t="s">
        <v>4</v>
      </c>
      <c r="H3027" s="68">
        <v>1933</v>
      </c>
      <c r="I3027" s="93">
        <f t="shared" si="217"/>
        <v>19.329999999999998</v>
      </c>
      <c r="J3027" s="93">
        <v>4.5369999999999999</v>
      </c>
      <c r="K3027" s="69">
        <v>100</v>
      </c>
      <c r="L3027" s="68">
        <v>406</v>
      </c>
      <c r="M3027" s="93">
        <f t="shared" si="218"/>
        <v>4.0599999999999996</v>
      </c>
      <c r="N3027" s="93">
        <v>1.9890000000000001</v>
      </c>
      <c r="O3027" s="189">
        <v>100</v>
      </c>
      <c r="P3027" s="191">
        <f t="shared" si="219"/>
        <v>4.7610837438423648</v>
      </c>
      <c r="Q3027" s="77" t="s">
        <v>716</v>
      </c>
      <c r="U3027" s="227" t="s">
        <v>17413</v>
      </c>
      <c r="V3027" s="84">
        <v>0.38263888888888892</v>
      </c>
      <c r="W3027" s="85">
        <v>0.53472222222222221</v>
      </c>
      <c r="X3027" s="78">
        <f t="shared" si="220"/>
        <v>0.15208333333333329</v>
      </c>
    </row>
    <row r="3028" spans="1:24" x14ac:dyDescent="0.3">
      <c r="A3028" s="47" t="s">
        <v>3008</v>
      </c>
      <c r="B3028" s="68" t="s">
        <v>594</v>
      </c>
      <c r="C3028" s="2" t="s">
        <v>1</v>
      </c>
      <c r="D3028" s="2">
        <v>63</v>
      </c>
      <c r="E3028" s="6">
        <v>20801</v>
      </c>
      <c r="F3028" s="7">
        <v>44076.621446759258</v>
      </c>
      <c r="G3028" s="69" t="s">
        <v>4</v>
      </c>
      <c r="H3028" s="68">
        <v>1964</v>
      </c>
      <c r="I3028" s="93">
        <f t="shared" si="217"/>
        <v>19.838383838383837</v>
      </c>
      <c r="J3028" s="93">
        <v>4.6109999999999998</v>
      </c>
      <c r="K3028" s="69">
        <v>99</v>
      </c>
      <c r="L3028" s="68">
        <v>527</v>
      </c>
      <c r="M3028" s="93">
        <f t="shared" si="218"/>
        <v>5.3232323232323235</v>
      </c>
      <c r="N3028" s="93">
        <v>2.2440000000000002</v>
      </c>
      <c r="O3028" s="189">
        <v>99</v>
      </c>
      <c r="P3028" s="191">
        <f t="shared" si="219"/>
        <v>3.7267552182163182</v>
      </c>
      <c r="Q3028" s="77" t="s">
        <v>716</v>
      </c>
      <c r="U3028" s="227" t="s">
        <v>17413</v>
      </c>
      <c r="V3028" s="84">
        <v>0.47569444444444442</v>
      </c>
      <c r="W3028" s="85">
        <v>0.63194444444444442</v>
      </c>
      <c r="X3028" s="78">
        <f t="shared" si="220"/>
        <v>0.15625</v>
      </c>
    </row>
    <row r="3029" spans="1:24" x14ac:dyDescent="0.3">
      <c r="A3029" s="47" t="s">
        <v>4260</v>
      </c>
      <c r="B3029" s="68" t="s">
        <v>115</v>
      </c>
      <c r="C3029" s="2" t="s">
        <v>1</v>
      </c>
      <c r="D3029" s="2">
        <v>44</v>
      </c>
      <c r="E3029" s="6">
        <v>27928</v>
      </c>
      <c r="F3029" s="7">
        <v>44076.650590277779</v>
      </c>
      <c r="G3029" s="69" t="s">
        <v>4</v>
      </c>
      <c r="H3029" s="68">
        <v>1648</v>
      </c>
      <c r="I3029" s="93">
        <f t="shared" si="217"/>
        <v>16.646464646464647</v>
      </c>
      <c r="J3029" s="93">
        <v>5.0759999999999996</v>
      </c>
      <c r="K3029" s="69">
        <v>99</v>
      </c>
      <c r="L3029" s="68">
        <v>402</v>
      </c>
      <c r="M3029" s="93">
        <f t="shared" si="218"/>
        <v>4.0606060606060606</v>
      </c>
      <c r="N3029" s="93">
        <v>2.1320000000000001</v>
      </c>
      <c r="O3029" s="189">
        <v>99</v>
      </c>
      <c r="P3029" s="191">
        <f t="shared" si="219"/>
        <v>4.099502487562189</v>
      </c>
      <c r="Q3029" s="77" t="s">
        <v>716</v>
      </c>
      <c r="U3029" s="227" t="s">
        <v>17413</v>
      </c>
      <c r="V3029" s="84">
        <v>0.48402777777777778</v>
      </c>
      <c r="W3029" s="85">
        <v>0.64583333333333337</v>
      </c>
      <c r="X3029" s="78">
        <f t="shared" si="220"/>
        <v>0.16180555555555559</v>
      </c>
    </row>
    <row r="3030" spans="1:24" x14ac:dyDescent="0.3">
      <c r="A3030" s="47" t="s">
        <v>16173</v>
      </c>
      <c r="B3030" s="68" t="s">
        <v>8056</v>
      </c>
      <c r="C3030" s="2" t="s">
        <v>1</v>
      </c>
      <c r="D3030" s="2">
        <v>46</v>
      </c>
      <c r="E3030" s="6">
        <v>27087</v>
      </c>
      <c r="F3030" s="7">
        <v>44077.591319444444</v>
      </c>
      <c r="G3030" s="69" t="s">
        <v>4</v>
      </c>
      <c r="H3030" s="68">
        <v>1836</v>
      </c>
      <c r="I3030" s="93">
        <f t="shared" si="217"/>
        <v>18.545454545454547</v>
      </c>
      <c r="J3030" s="93">
        <v>5.33</v>
      </c>
      <c r="K3030" s="69">
        <v>99</v>
      </c>
      <c r="L3030" s="68">
        <v>326</v>
      </c>
      <c r="M3030" s="93">
        <f t="shared" si="218"/>
        <v>3.2929292929292928</v>
      </c>
      <c r="N3030" s="93">
        <v>1.875</v>
      </c>
      <c r="O3030" s="189">
        <v>99</v>
      </c>
      <c r="P3030" s="191">
        <f t="shared" si="219"/>
        <v>5.6319018404907979</v>
      </c>
      <c r="Q3030" s="77" t="s">
        <v>716</v>
      </c>
      <c r="U3030" s="227" t="s">
        <v>17413</v>
      </c>
      <c r="V3030" s="84">
        <v>0.44861111111111113</v>
      </c>
      <c r="W3030" s="85">
        <v>0.59722222222222221</v>
      </c>
      <c r="X3030" s="78">
        <f t="shared" si="220"/>
        <v>0.14861111111111108</v>
      </c>
    </row>
    <row r="3031" spans="1:24" x14ac:dyDescent="0.3">
      <c r="A3031" s="47" t="s">
        <v>11873</v>
      </c>
      <c r="B3031" s="68" t="s">
        <v>14695</v>
      </c>
      <c r="C3031" s="2" t="s">
        <v>1</v>
      </c>
      <c r="D3031" s="2">
        <v>60</v>
      </c>
      <c r="E3031" s="6">
        <v>22140</v>
      </c>
      <c r="F3031" s="7">
        <v>44077.641469907408</v>
      </c>
      <c r="G3031" s="69" t="s">
        <v>4</v>
      </c>
      <c r="H3031" s="68">
        <v>2580</v>
      </c>
      <c r="I3031" s="93">
        <f t="shared" si="217"/>
        <v>26.060606060606062</v>
      </c>
      <c r="J3031" s="93">
        <v>5.774</v>
      </c>
      <c r="K3031" s="69">
        <v>99</v>
      </c>
      <c r="L3031" s="68">
        <v>599</v>
      </c>
      <c r="M3031" s="93">
        <f t="shared" si="218"/>
        <v>6.0505050505050502</v>
      </c>
      <c r="N3031" s="93">
        <v>2.5169999999999999</v>
      </c>
      <c r="O3031" s="189">
        <v>99</v>
      </c>
      <c r="P3031" s="191">
        <f t="shared" si="219"/>
        <v>4.3071786310517535</v>
      </c>
      <c r="Q3031" s="77" t="s">
        <v>716</v>
      </c>
      <c r="U3031" s="227" t="s">
        <v>17413</v>
      </c>
      <c r="V3031" s="84">
        <v>0.50486111111111109</v>
      </c>
      <c r="W3031" s="85">
        <v>0.64583333333333337</v>
      </c>
      <c r="X3031" s="78">
        <f t="shared" si="220"/>
        <v>0.14097222222222228</v>
      </c>
    </row>
    <row r="3032" spans="1:24" x14ac:dyDescent="0.3">
      <c r="A3032" s="47" t="s">
        <v>16175</v>
      </c>
      <c r="B3032" s="68" t="s">
        <v>4115</v>
      </c>
      <c r="C3032" s="2" t="s">
        <v>1</v>
      </c>
      <c r="D3032" s="2">
        <v>56</v>
      </c>
      <c r="E3032" s="6">
        <v>23452</v>
      </c>
      <c r="F3032" s="7">
        <v>44078.44740740741</v>
      </c>
      <c r="G3032" s="69" t="s">
        <v>4</v>
      </c>
      <c r="H3032" s="68">
        <v>1580</v>
      </c>
      <c r="I3032" s="93">
        <f t="shared" si="217"/>
        <v>15.8</v>
      </c>
      <c r="J3032" s="93">
        <v>3.5390000000000001</v>
      </c>
      <c r="K3032" s="69">
        <v>100</v>
      </c>
      <c r="L3032" s="68">
        <v>488</v>
      </c>
      <c r="M3032" s="93">
        <f t="shared" si="218"/>
        <v>4.88</v>
      </c>
      <c r="N3032" s="93">
        <v>2.2490000000000001</v>
      </c>
      <c r="O3032" s="189">
        <v>100</v>
      </c>
      <c r="P3032" s="191">
        <f t="shared" si="219"/>
        <v>3.237704918032787</v>
      </c>
      <c r="Q3032" s="77" t="s">
        <v>716</v>
      </c>
      <c r="U3032" s="227" t="s">
        <v>17413</v>
      </c>
      <c r="V3032" s="84">
        <v>0.39097222222222222</v>
      </c>
      <c r="W3032" s="85">
        <v>0.53472222222222221</v>
      </c>
      <c r="X3032" s="78">
        <f t="shared" si="220"/>
        <v>0.14374999999999999</v>
      </c>
    </row>
    <row r="3033" spans="1:24" x14ac:dyDescent="0.3">
      <c r="A3033" s="47" t="s">
        <v>16176</v>
      </c>
      <c r="B3033" s="68" t="s">
        <v>14698</v>
      </c>
      <c r="C3033" s="2" t="s">
        <v>6</v>
      </c>
      <c r="D3033" s="2">
        <v>45</v>
      </c>
      <c r="E3033" s="6">
        <v>27529</v>
      </c>
      <c r="F3033" s="7">
        <v>44078.563842592594</v>
      </c>
      <c r="G3033" s="69" t="s">
        <v>4</v>
      </c>
      <c r="H3033" s="68">
        <v>1339</v>
      </c>
      <c r="I3033" s="93">
        <f t="shared" si="217"/>
        <v>13.525252525252526</v>
      </c>
      <c r="J3033" s="93">
        <v>4.3410000000000002</v>
      </c>
      <c r="K3033" s="69">
        <v>99</v>
      </c>
      <c r="L3033" s="68">
        <v>410</v>
      </c>
      <c r="M3033" s="93">
        <f t="shared" si="218"/>
        <v>4.141414141414141</v>
      </c>
      <c r="N3033" s="93">
        <v>1.9850000000000001</v>
      </c>
      <c r="O3033" s="189">
        <v>99</v>
      </c>
      <c r="P3033" s="191">
        <f t="shared" si="219"/>
        <v>3.265853658536586</v>
      </c>
      <c r="Q3033" s="77" t="s">
        <v>716</v>
      </c>
      <c r="U3033" s="227" t="s">
        <v>17413</v>
      </c>
      <c r="V3033" s="84">
        <v>0.42083333333333334</v>
      </c>
      <c r="W3033" s="85">
        <v>0.56944444444444442</v>
      </c>
      <c r="X3033" s="78">
        <f t="shared" si="220"/>
        <v>0.14861111111111108</v>
      </c>
    </row>
    <row r="3034" spans="1:24" x14ac:dyDescent="0.3">
      <c r="A3034" s="47" t="s">
        <v>16178</v>
      </c>
      <c r="B3034" s="68" t="s">
        <v>1105</v>
      </c>
      <c r="C3034" s="2" t="s">
        <v>1</v>
      </c>
      <c r="D3034" s="2">
        <v>65</v>
      </c>
      <c r="E3034" s="6">
        <v>20125</v>
      </c>
      <c r="F3034" s="7">
        <v>44081.579768518517</v>
      </c>
      <c r="G3034" s="69" t="s">
        <v>4</v>
      </c>
      <c r="H3034" s="68">
        <v>2038</v>
      </c>
      <c r="I3034" s="93">
        <f t="shared" si="217"/>
        <v>20.38</v>
      </c>
      <c r="J3034" s="93">
        <v>5.9539999999999997</v>
      </c>
      <c r="K3034" s="69">
        <v>100</v>
      </c>
      <c r="L3034" s="68">
        <v>591</v>
      </c>
      <c r="M3034" s="93">
        <f t="shared" si="218"/>
        <v>5.91</v>
      </c>
      <c r="N3034" s="93">
        <v>2.3620000000000001</v>
      </c>
      <c r="O3034" s="189">
        <v>100</v>
      </c>
      <c r="P3034" s="191">
        <f t="shared" si="219"/>
        <v>3.4483925549915395</v>
      </c>
      <c r="Q3034" s="77" t="s">
        <v>716</v>
      </c>
      <c r="U3034" s="227" t="s">
        <v>17413</v>
      </c>
      <c r="V3034" s="84">
        <v>0.44305555555555554</v>
      </c>
      <c r="W3034" s="85">
        <v>0.58333333333333337</v>
      </c>
      <c r="X3034" s="78">
        <f t="shared" si="220"/>
        <v>0.14027777777777783</v>
      </c>
    </row>
    <row r="3035" spans="1:24" x14ac:dyDescent="0.3">
      <c r="A3035" s="47" t="s">
        <v>4252</v>
      </c>
      <c r="B3035" s="68" t="s">
        <v>977</v>
      </c>
      <c r="C3035" s="2" t="s">
        <v>1</v>
      </c>
      <c r="D3035" s="2">
        <v>58</v>
      </c>
      <c r="E3035" s="6">
        <v>22688</v>
      </c>
      <c r="F3035" s="7">
        <v>44081.623437499999</v>
      </c>
      <c r="G3035" s="69" t="s">
        <v>4</v>
      </c>
      <c r="H3035" s="68">
        <v>3137</v>
      </c>
      <c r="I3035" s="93">
        <f t="shared" si="217"/>
        <v>31.37</v>
      </c>
      <c r="J3035" s="93">
        <v>5.4530000000000003</v>
      </c>
      <c r="K3035" s="69">
        <v>100</v>
      </c>
      <c r="L3035" s="68">
        <v>540</v>
      </c>
      <c r="M3035" s="93">
        <f t="shared" si="218"/>
        <v>5.4</v>
      </c>
      <c r="N3035" s="93">
        <v>2.335</v>
      </c>
      <c r="O3035" s="189">
        <v>100</v>
      </c>
      <c r="P3035" s="191">
        <f t="shared" si="219"/>
        <v>5.8092592592592593</v>
      </c>
      <c r="Q3035" s="77" t="s">
        <v>716</v>
      </c>
      <c r="U3035" s="227" t="s">
        <v>17413</v>
      </c>
      <c r="V3035" s="84">
        <v>0.48194444444444445</v>
      </c>
      <c r="W3035" s="85">
        <v>0.63194444444444442</v>
      </c>
      <c r="X3035" s="78">
        <f t="shared" si="220"/>
        <v>0.14999999999999997</v>
      </c>
    </row>
    <row r="3036" spans="1:24" x14ac:dyDescent="0.3">
      <c r="A3036" s="47" t="s">
        <v>16179</v>
      </c>
      <c r="B3036" s="68" t="s">
        <v>9831</v>
      </c>
      <c r="C3036" s="2" t="s">
        <v>1</v>
      </c>
      <c r="D3036" s="2">
        <v>58</v>
      </c>
      <c r="E3036" s="6">
        <v>22682</v>
      </c>
      <c r="F3036" s="7">
        <v>44082.530219907407</v>
      </c>
      <c r="G3036" s="69" t="s">
        <v>4</v>
      </c>
      <c r="H3036" s="68">
        <v>1652</v>
      </c>
      <c r="I3036" s="93">
        <f t="shared" si="217"/>
        <v>16.52</v>
      </c>
      <c r="J3036" s="93">
        <v>4.4660000000000002</v>
      </c>
      <c r="K3036" s="69">
        <v>100</v>
      </c>
      <c r="L3036" s="68">
        <v>429</v>
      </c>
      <c r="M3036" s="93">
        <f t="shared" si="218"/>
        <v>4.29</v>
      </c>
      <c r="N3036" s="93">
        <v>2.1190000000000002</v>
      </c>
      <c r="O3036" s="189">
        <v>100</v>
      </c>
      <c r="P3036" s="191">
        <f t="shared" si="219"/>
        <v>3.8508158508158505</v>
      </c>
      <c r="Q3036" s="77" t="s">
        <v>716</v>
      </c>
      <c r="U3036" s="227" t="s">
        <v>17413</v>
      </c>
      <c r="V3036" s="84">
        <v>0.38680555555555557</v>
      </c>
      <c r="W3036" s="85">
        <v>0.53125</v>
      </c>
      <c r="X3036" s="78">
        <f t="shared" si="220"/>
        <v>0.14444444444444443</v>
      </c>
    </row>
    <row r="3037" spans="1:24" x14ac:dyDescent="0.3">
      <c r="A3037" s="47" t="s">
        <v>16181</v>
      </c>
      <c r="B3037" s="68" t="s">
        <v>1924</v>
      </c>
      <c r="C3037" s="2" t="s">
        <v>1</v>
      </c>
      <c r="D3037" s="2">
        <v>70</v>
      </c>
      <c r="E3037" s="6">
        <v>18318</v>
      </c>
      <c r="F3037" s="7">
        <v>44082.554814814815</v>
      </c>
      <c r="G3037" s="69" t="s">
        <v>4</v>
      </c>
      <c r="H3037" s="68">
        <v>2115</v>
      </c>
      <c r="I3037" s="93">
        <f t="shared" si="217"/>
        <v>21.15</v>
      </c>
      <c r="J3037" s="93">
        <v>4.7320000000000002</v>
      </c>
      <c r="K3037" s="69">
        <v>100</v>
      </c>
      <c r="L3037" s="68">
        <v>412</v>
      </c>
      <c r="M3037" s="93">
        <f t="shared" si="218"/>
        <v>4.12</v>
      </c>
      <c r="N3037" s="93">
        <v>2.1469999999999998</v>
      </c>
      <c r="O3037" s="189">
        <v>100</v>
      </c>
      <c r="P3037" s="191">
        <f t="shared" si="219"/>
        <v>5.1334951456310671</v>
      </c>
      <c r="Q3037" s="77" t="s">
        <v>716</v>
      </c>
      <c r="U3037" s="227" t="s">
        <v>17413</v>
      </c>
      <c r="V3037" s="84">
        <v>0.4069444444444445</v>
      </c>
      <c r="W3037" s="85">
        <v>0.55902777777777779</v>
      </c>
      <c r="X3037" s="78">
        <f t="shared" si="220"/>
        <v>0.15208333333333329</v>
      </c>
    </row>
    <row r="3038" spans="1:24" x14ac:dyDescent="0.3">
      <c r="A3038" s="47" t="s">
        <v>11826</v>
      </c>
      <c r="B3038" s="68" t="s">
        <v>1694</v>
      </c>
      <c r="C3038" s="2" t="s">
        <v>1</v>
      </c>
      <c r="D3038" s="2">
        <v>38</v>
      </c>
      <c r="E3038" s="6">
        <v>30102</v>
      </c>
      <c r="F3038" s="7">
        <v>44082.618969907409</v>
      </c>
      <c r="G3038" s="69" t="s">
        <v>4</v>
      </c>
      <c r="H3038" s="68">
        <v>1313</v>
      </c>
      <c r="I3038" s="93">
        <f t="shared" si="217"/>
        <v>13.262626262626263</v>
      </c>
      <c r="J3038" s="93">
        <v>3.8769999999999998</v>
      </c>
      <c r="K3038" s="69">
        <v>99</v>
      </c>
      <c r="L3038" s="68">
        <v>329</v>
      </c>
      <c r="M3038" s="93">
        <f t="shared" si="218"/>
        <v>3.3232323232323231</v>
      </c>
      <c r="N3038" s="93">
        <v>1.984</v>
      </c>
      <c r="O3038" s="189">
        <v>99</v>
      </c>
      <c r="P3038" s="191">
        <f t="shared" si="219"/>
        <v>3.9908814589665655</v>
      </c>
      <c r="Q3038" s="77" t="s">
        <v>716</v>
      </c>
      <c r="U3038" s="227" t="s">
        <v>17413</v>
      </c>
      <c r="V3038" s="84">
        <v>0.47083333333333338</v>
      </c>
      <c r="W3038" s="85">
        <v>0.61805555555555558</v>
      </c>
      <c r="X3038" s="78">
        <f t="shared" si="220"/>
        <v>0.1472222222222222</v>
      </c>
    </row>
    <row r="3039" spans="1:24" x14ac:dyDescent="0.3">
      <c r="A3039" s="47" t="s">
        <v>2939</v>
      </c>
      <c r="B3039" s="68" t="s">
        <v>14715</v>
      </c>
      <c r="C3039" s="2" t="s">
        <v>1</v>
      </c>
      <c r="D3039" s="2">
        <v>59</v>
      </c>
      <c r="E3039" s="6">
        <v>22214</v>
      </c>
      <c r="F3039" s="7">
        <v>44082.659780092596</v>
      </c>
      <c r="G3039" s="69" t="s">
        <v>4</v>
      </c>
      <c r="H3039" s="68">
        <v>2329</v>
      </c>
      <c r="I3039" s="93">
        <f t="shared" si="217"/>
        <v>23.29</v>
      </c>
      <c r="J3039" s="93">
        <v>5.242</v>
      </c>
      <c r="K3039" s="69">
        <v>100</v>
      </c>
      <c r="L3039" s="68">
        <v>434</v>
      </c>
      <c r="M3039" s="93">
        <f t="shared" si="218"/>
        <v>4.34</v>
      </c>
      <c r="N3039" s="93">
        <v>1.9339999999999999</v>
      </c>
      <c r="O3039" s="189">
        <v>100</v>
      </c>
      <c r="P3039" s="191">
        <f t="shared" si="219"/>
        <v>5.3663594470046085</v>
      </c>
      <c r="Q3039" s="77" t="s">
        <v>716</v>
      </c>
      <c r="U3039" s="227" t="s">
        <v>17413</v>
      </c>
      <c r="V3039" s="84">
        <v>0.52361111111111114</v>
      </c>
      <c r="W3039" s="85">
        <v>0.66666666666666663</v>
      </c>
      <c r="X3039" s="78">
        <f t="shared" si="220"/>
        <v>0.14305555555555549</v>
      </c>
    </row>
    <row r="3040" spans="1:24" x14ac:dyDescent="0.3">
      <c r="A3040" s="47" t="s">
        <v>16182</v>
      </c>
      <c r="B3040" s="68" t="s">
        <v>1106</v>
      </c>
      <c r="C3040" s="2" t="s">
        <v>1</v>
      </c>
      <c r="D3040" s="2">
        <v>71</v>
      </c>
      <c r="E3040" s="6">
        <v>17796</v>
      </c>
      <c r="F3040" s="7">
        <v>44083.545439814814</v>
      </c>
      <c r="G3040" s="69" t="s">
        <v>4</v>
      </c>
      <c r="H3040" s="68">
        <v>2185</v>
      </c>
      <c r="I3040" s="93">
        <f t="shared" si="217"/>
        <v>21.85</v>
      </c>
      <c r="J3040" s="93">
        <v>6.0659999999999998</v>
      </c>
      <c r="K3040" s="69">
        <v>100</v>
      </c>
      <c r="L3040" s="68">
        <v>455</v>
      </c>
      <c r="M3040" s="93">
        <f t="shared" si="218"/>
        <v>4.55</v>
      </c>
      <c r="N3040" s="93">
        <v>2.58</v>
      </c>
      <c r="O3040" s="189">
        <v>100</v>
      </c>
      <c r="P3040" s="191">
        <f t="shared" si="219"/>
        <v>4.8021978021978029</v>
      </c>
      <c r="Q3040" s="77" t="s">
        <v>716</v>
      </c>
      <c r="U3040" s="227" t="s">
        <v>17413</v>
      </c>
      <c r="V3040" s="84">
        <v>0.40763888888888888</v>
      </c>
      <c r="W3040" s="85">
        <v>0.54861111111111105</v>
      </c>
      <c r="X3040" s="78">
        <f t="shared" si="220"/>
        <v>0.14097222222222217</v>
      </c>
    </row>
    <row r="3041" spans="1:24" x14ac:dyDescent="0.3">
      <c r="A3041" s="47" t="s">
        <v>16184</v>
      </c>
      <c r="B3041" s="68" t="s">
        <v>8391</v>
      </c>
      <c r="C3041" s="2" t="s">
        <v>1</v>
      </c>
      <c r="D3041" s="2">
        <v>59</v>
      </c>
      <c r="E3041" s="6">
        <v>22446</v>
      </c>
      <c r="F3041" s="7">
        <v>44083.6096412037</v>
      </c>
      <c r="G3041" s="69" t="s">
        <v>4</v>
      </c>
      <c r="H3041" s="68">
        <v>1847</v>
      </c>
      <c r="I3041" s="93">
        <f t="shared" si="217"/>
        <v>18.47</v>
      </c>
      <c r="J3041" s="93">
        <v>4.806</v>
      </c>
      <c r="K3041" s="69">
        <v>100</v>
      </c>
      <c r="L3041" s="68">
        <v>329</v>
      </c>
      <c r="M3041" s="93">
        <f t="shared" si="218"/>
        <v>3.29</v>
      </c>
      <c r="N3041" s="93">
        <v>1.8440000000000001</v>
      </c>
      <c r="O3041" s="189">
        <v>100</v>
      </c>
      <c r="P3041" s="191">
        <f t="shared" si="219"/>
        <v>5.6139817629179332</v>
      </c>
      <c r="Q3041" s="77" t="s">
        <v>716</v>
      </c>
      <c r="U3041" s="227" t="s">
        <v>17413</v>
      </c>
      <c r="V3041" s="84">
        <v>0.45347222222222222</v>
      </c>
      <c r="W3041" s="85">
        <v>0.61805555555555558</v>
      </c>
      <c r="X3041" s="78">
        <f t="shared" si="220"/>
        <v>0.16458333333333336</v>
      </c>
    </row>
    <row r="3042" spans="1:24" x14ac:dyDescent="0.3">
      <c r="A3042" s="47" t="s">
        <v>16185</v>
      </c>
      <c r="B3042" s="68" t="s">
        <v>14722</v>
      </c>
      <c r="C3042" s="2" t="s">
        <v>6</v>
      </c>
      <c r="D3042" s="2">
        <v>64</v>
      </c>
      <c r="E3042" s="6">
        <v>20684</v>
      </c>
      <c r="F3042" s="7">
        <v>44084.424247685187</v>
      </c>
      <c r="G3042" s="69" t="s">
        <v>4</v>
      </c>
      <c r="H3042" s="68">
        <v>2326</v>
      </c>
      <c r="I3042" s="93">
        <f t="shared" si="217"/>
        <v>23.26</v>
      </c>
      <c r="J3042" s="93">
        <v>4.585</v>
      </c>
      <c r="K3042" s="69">
        <v>100</v>
      </c>
      <c r="L3042" s="68">
        <v>535</v>
      </c>
      <c r="M3042" s="93">
        <f t="shared" si="218"/>
        <v>5.35</v>
      </c>
      <c r="N3042" s="93">
        <v>1.966</v>
      </c>
      <c r="O3042" s="189">
        <v>100</v>
      </c>
      <c r="P3042" s="191">
        <f t="shared" si="219"/>
        <v>4.3476635514018698</v>
      </c>
      <c r="Q3042" s="77" t="s">
        <v>716</v>
      </c>
      <c r="U3042" s="227" t="s">
        <v>17413</v>
      </c>
      <c r="V3042" s="84">
        <v>0.36944444444444446</v>
      </c>
      <c r="W3042" s="85">
        <v>0.52083333333333337</v>
      </c>
      <c r="X3042" s="78">
        <f t="shared" si="220"/>
        <v>0.15138888888888891</v>
      </c>
    </row>
    <row r="3043" spans="1:24" x14ac:dyDescent="0.3">
      <c r="A3043" s="47" t="s">
        <v>11635</v>
      </c>
      <c r="B3043" s="68" t="s">
        <v>9299</v>
      </c>
      <c r="C3043" s="2" t="s">
        <v>1</v>
      </c>
      <c r="D3043" s="2">
        <v>72</v>
      </c>
      <c r="E3043" s="6">
        <v>17511</v>
      </c>
      <c r="F3043" s="7">
        <v>44084.437418981484</v>
      </c>
      <c r="G3043" s="69" t="s">
        <v>4</v>
      </c>
      <c r="H3043" s="68">
        <v>1830</v>
      </c>
      <c r="I3043" s="93">
        <f t="shared" si="217"/>
        <v>18.484848484848484</v>
      </c>
      <c r="J3043" s="93">
        <v>4.3689999999999998</v>
      </c>
      <c r="K3043" s="69">
        <v>99</v>
      </c>
      <c r="L3043" s="68">
        <v>660</v>
      </c>
      <c r="M3043" s="93">
        <f t="shared" si="218"/>
        <v>6.666666666666667</v>
      </c>
      <c r="N3043" s="93">
        <v>2.7370000000000001</v>
      </c>
      <c r="O3043" s="189">
        <v>99</v>
      </c>
      <c r="P3043" s="191">
        <f t="shared" si="219"/>
        <v>2.7727272727272725</v>
      </c>
      <c r="Q3043" s="77" t="s">
        <v>716</v>
      </c>
      <c r="U3043" s="227" t="s">
        <v>17413</v>
      </c>
      <c r="V3043" s="84">
        <v>0.37361111111111112</v>
      </c>
      <c r="W3043" s="85">
        <v>0.53472222222222221</v>
      </c>
      <c r="X3043" s="78">
        <f t="shared" si="220"/>
        <v>0.16111111111111109</v>
      </c>
    </row>
    <row r="3044" spans="1:24" x14ac:dyDescent="0.3">
      <c r="A3044" s="47" t="s">
        <v>4843</v>
      </c>
      <c r="B3044" s="68" t="s">
        <v>579</v>
      </c>
      <c r="C3044" s="2" t="s">
        <v>1</v>
      </c>
      <c r="D3044" s="2">
        <v>40</v>
      </c>
      <c r="E3044" s="6">
        <v>29344</v>
      </c>
      <c r="F3044" s="7">
        <v>44084.556018518517</v>
      </c>
      <c r="G3044" s="69" t="s">
        <v>4</v>
      </c>
      <c r="H3044" s="68">
        <v>1106</v>
      </c>
      <c r="I3044" s="93">
        <f t="shared" si="217"/>
        <v>11.171717171717171</v>
      </c>
      <c r="J3044" s="93">
        <v>3.5230000000000001</v>
      </c>
      <c r="K3044" s="69">
        <v>99</v>
      </c>
      <c r="L3044" s="68">
        <v>368</v>
      </c>
      <c r="M3044" s="93">
        <f t="shared" si="218"/>
        <v>3.7171717171717171</v>
      </c>
      <c r="N3044" s="93">
        <v>2.1339999999999999</v>
      </c>
      <c r="O3044" s="189">
        <v>99</v>
      </c>
      <c r="P3044" s="191">
        <f t="shared" si="219"/>
        <v>3.0054347826086958</v>
      </c>
      <c r="Q3044" s="77" t="s">
        <v>716</v>
      </c>
      <c r="U3044" s="231" t="s">
        <v>17413</v>
      </c>
      <c r="V3044" s="84">
        <v>0.41875000000000001</v>
      </c>
      <c r="W3044" s="85">
        <v>0.5625</v>
      </c>
      <c r="X3044" s="78">
        <f t="shared" si="220"/>
        <v>0.14374999999999999</v>
      </c>
    </row>
    <row r="3045" spans="1:24" x14ac:dyDescent="0.3">
      <c r="A3045" s="47" t="s">
        <v>3444</v>
      </c>
      <c r="B3045" s="68" t="s">
        <v>1208</v>
      </c>
      <c r="C3045" s="2" t="s">
        <v>6</v>
      </c>
      <c r="D3045" s="2">
        <v>88</v>
      </c>
      <c r="E3045" s="6">
        <v>11597</v>
      </c>
      <c r="F3045" s="7">
        <v>44084.614629629628</v>
      </c>
      <c r="G3045" s="69" t="s">
        <v>4</v>
      </c>
      <c r="H3045" s="68">
        <v>1691</v>
      </c>
      <c r="I3045" s="93">
        <f t="shared" si="217"/>
        <v>16.91</v>
      </c>
      <c r="J3045" s="93">
        <v>4.3949999999999996</v>
      </c>
      <c r="K3045" s="69">
        <v>100</v>
      </c>
      <c r="L3045" s="68">
        <v>847</v>
      </c>
      <c r="M3045" s="93">
        <f t="shared" si="218"/>
        <v>8.4700000000000006</v>
      </c>
      <c r="N3045" s="93">
        <v>2.665</v>
      </c>
      <c r="O3045" s="189">
        <v>100</v>
      </c>
      <c r="P3045" s="191">
        <f t="shared" si="219"/>
        <v>1.9964580873671782</v>
      </c>
      <c r="Q3045" s="77" t="s">
        <v>716</v>
      </c>
      <c r="U3045" s="227" t="s">
        <v>17413</v>
      </c>
      <c r="V3045" s="84">
        <v>0.4694444444444445</v>
      </c>
      <c r="W3045" s="85">
        <v>0.61805555555555558</v>
      </c>
      <c r="X3045" s="78">
        <f t="shared" si="220"/>
        <v>0.14861111111111108</v>
      </c>
    </row>
    <row r="3046" spans="1:24" x14ac:dyDescent="0.3">
      <c r="A3046" s="47" t="s">
        <v>16187</v>
      </c>
      <c r="B3046" s="68" t="s">
        <v>14729</v>
      </c>
      <c r="C3046" s="2" t="s">
        <v>1</v>
      </c>
      <c r="D3046" s="2">
        <v>62</v>
      </c>
      <c r="E3046" s="6">
        <v>21426</v>
      </c>
      <c r="F3046" s="7">
        <v>44084.624652777777</v>
      </c>
      <c r="G3046" s="69" t="s">
        <v>4</v>
      </c>
      <c r="H3046" s="68">
        <v>2293</v>
      </c>
      <c r="I3046" s="93">
        <f t="shared" si="217"/>
        <v>23.161616161616163</v>
      </c>
      <c r="J3046" s="93">
        <v>5.5860000000000003</v>
      </c>
      <c r="K3046" s="69">
        <v>99</v>
      </c>
      <c r="L3046" s="68">
        <v>706</v>
      </c>
      <c r="M3046" s="93">
        <f t="shared" si="218"/>
        <v>7.1313131313131315</v>
      </c>
      <c r="N3046" s="93">
        <v>2.4849999999999999</v>
      </c>
      <c r="O3046" s="189">
        <v>99</v>
      </c>
      <c r="P3046" s="191">
        <f t="shared" si="219"/>
        <v>3.2478753541076486</v>
      </c>
      <c r="Q3046" s="77" t="s">
        <v>716</v>
      </c>
      <c r="U3046" s="227" t="s">
        <v>17413</v>
      </c>
      <c r="V3046" s="84">
        <v>0.49305555555555558</v>
      </c>
      <c r="W3046" s="85">
        <v>0.63194444444444442</v>
      </c>
      <c r="X3046" s="78">
        <f t="shared" si="220"/>
        <v>0.13888888888888884</v>
      </c>
    </row>
    <row r="3047" spans="1:24" x14ac:dyDescent="0.3">
      <c r="A3047" s="47" t="s">
        <v>3051</v>
      </c>
      <c r="B3047" s="68" t="s">
        <v>219</v>
      </c>
      <c r="C3047" s="2" t="s">
        <v>1</v>
      </c>
      <c r="D3047" s="2">
        <v>63</v>
      </c>
      <c r="E3047" s="6">
        <v>20958</v>
      </c>
      <c r="F3047" s="7">
        <v>44085.530902777777</v>
      </c>
      <c r="G3047" s="69" t="s">
        <v>4</v>
      </c>
      <c r="H3047" s="68">
        <v>1616</v>
      </c>
      <c r="I3047" s="93">
        <f t="shared" si="217"/>
        <v>16.323232323232322</v>
      </c>
      <c r="J3047" s="93">
        <v>3.851</v>
      </c>
      <c r="K3047" s="69">
        <v>99</v>
      </c>
      <c r="L3047" s="68">
        <v>425</v>
      </c>
      <c r="M3047" s="93">
        <f t="shared" si="218"/>
        <v>4.2929292929292933</v>
      </c>
      <c r="N3047" s="93">
        <v>2.0910000000000002</v>
      </c>
      <c r="O3047" s="189">
        <v>99</v>
      </c>
      <c r="P3047" s="191">
        <f t="shared" si="219"/>
        <v>3.80235294117647</v>
      </c>
      <c r="Q3047" s="77" t="s">
        <v>716</v>
      </c>
      <c r="U3047" s="227" t="s">
        <v>17413</v>
      </c>
      <c r="V3047" s="84">
        <v>0.38125000000000003</v>
      </c>
      <c r="W3047" s="85">
        <v>0.53125</v>
      </c>
      <c r="X3047" s="78">
        <f t="shared" si="220"/>
        <v>0.14999999999999997</v>
      </c>
    </row>
    <row r="3048" spans="1:24" x14ac:dyDescent="0.3">
      <c r="A3048" s="47" t="s">
        <v>4431</v>
      </c>
      <c r="B3048" s="68" t="s">
        <v>635</v>
      </c>
      <c r="C3048" s="2" t="s">
        <v>1</v>
      </c>
      <c r="D3048" s="2">
        <v>60</v>
      </c>
      <c r="E3048" s="6">
        <v>21989</v>
      </c>
      <c r="F3048" s="7">
        <v>44085.545416666668</v>
      </c>
      <c r="G3048" s="69" t="s">
        <v>4</v>
      </c>
      <c r="H3048" s="68">
        <v>1756</v>
      </c>
      <c r="I3048" s="93">
        <f t="shared" si="217"/>
        <v>17.559999999999999</v>
      </c>
      <c r="J3048" s="93">
        <v>4.6740000000000004</v>
      </c>
      <c r="K3048" s="69">
        <v>100</v>
      </c>
      <c r="L3048" s="68">
        <v>490</v>
      </c>
      <c r="M3048" s="93">
        <f t="shared" si="218"/>
        <v>4.9000000000000004</v>
      </c>
      <c r="N3048" s="93">
        <v>2.3849999999999998</v>
      </c>
      <c r="O3048" s="189">
        <v>100</v>
      </c>
      <c r="P3048" s="191">
        <f t="shared" si="219"/>
        <v>3.5836734693877546</v>
      </c>
      <c r="Q3048" s="77" t="s">
        <v>716</v>
      </c>
      <c r="U3048" s="227" t="s">
        <v>17413</v>
      </c>
      <c r="V3048" s="84">
        <v>0.4069444444444445</v>
      </c>
      <c r="W3048" s="85">
        <v>0.54861111111111105</v>
      </c>
      <c r="X3048" s="78">
        <f t="shared" si="220"/>
        <v>0.14166666666666655</v>
      </c>
    </row>
    <row r="3049" spans="1:24" x14ac:dyDescent="0.3">
      <c r="A3049" s="47" t="s">
        <v>3491</v>
      </c>
      <c r="B3049" s="68" t="s">
        <v>8766</v>
      </c>
      <c r="C3049" s="2" t="s">
        <v>1</v>
      </c>
      <c r="D3049" s="2">
        <v>51</v>
      </c>
      <c r="E3049" s="6">
        <v>25422</v>
      </c>
      <c r="F3049" s="7">
        <v>44085.612951388888</v>
      </c>
      <c r="G3049" s="69" t="s">
        <v>4</v>
      </c>
      <c r="H3049" s="68">
        <v>1285</v>
      </c>
      <c r="I3049" s="93">
        <f t="shared" si="217"/>
        <v>12.979797979797979</v>
      </c>
      <c r="J3049" s="93">
        <v>3.8679999999999999</v>
      </c>
      <c r="K3049" s="69">
        <v>99</v>
      </c>
      <c r="L3049" s="68">
        <v>321</v>
      </c>
      <c r="M3049" s="93">
        <f t="shared" si="218"/>
        <v>3.2424242424242422</v>
      </c>
      <c r="N3049" s="93">
        <v>1.9379999999999999</v>
      </c>
      <c r="O3049" s="189">
        <v>99</v>
      </c>
      <c r="P3049" s="191">
        <f t="shared" si="219"/>
        <v>4.0031152647975077</v>
      </c>
      <c r="Q3049" s="77" t="s">
        <v>716</v>
      </c>
      <c r="U3049" s="227" t="s">
        <v>17413</v>
      </c>
      <c r="V3049" s="84">
        <v>0.46111111111111108</v>
      </c>
      <c r="W3049" s="85">
        <v>0.61458333333333337</v>
      </c>
      <c r="X3049" s="78">
        <f t="shared" si="220"/>
        <v>0.15347222222222229</v>
      </c>
    </row>
    <row r="3050" spans="1:24" x14ac:dyDescent="0.3">
      <c r="A3050" s="47" t="s">
        <v>16190</v>
      </c>
      <c r="B3050" s="68" t="s">
        <v>1993</v>
      </c>
      <c r="C3050" s="2" t="s">
        <v>1</v>
      </c>
      <c r="D3050" s="2">
        <v>42</v>
      </c>
      <c r="E3050" s="6">
        <v>28649</v>
      </c>
      <c r="F3050" s="7">
        <v>44085.624756944446</v>
      </c>
      <c r="G3050" s="69" t="s">
        <v>4</v>
      </c>
      <c r="H3050" s="68">
        <v>1142</v>
      </c>
      <c r="I3050" s="93">
        <f t="shared" si="217"/>
        <v>11.535353535353535</v>
      </c>
      <c r="J3050" s="93">
        <v>3.5289999999999999</v>
      </c>
      <c r="K3050" s="69">
        <v>99</v>
      </c>
      <c r="L3050" s="68">
        <v>338</v>
      </c>
      <c r="M3050" s="93">
        <f t="shared" si="218"/>
        <v>3.4141414141414139</v>
      </c>
      <c r="N3050" s="93">
        <v>1.974</v>
      </c>
      <c r="O3050" s="189">
        <v>99</v>
      </c>
      <c r="P3050" s="191">
        <f t="shared" si="219"/>
        <v>3.3786982248520712</v>
      </c>
      <c r="Q3050" s="77" t="s">
        <v>716</v>
      </c>
      <c r="U3050" s="227" t="s">
        <v>17413</v>
      </c>
      <c r="V3050" s="84">
        <v>0.4770833333333333</v>
      </c>
      <c r="W3050" s="85">
        <v>0.625</v>
      </c>
      <c r="X3050" s="78">
        <f t="shared" si="220"/>
        <v>0.1479166666666667</v>
      </c>
    </row>
    <row r="3051" spans="1:24" x14ac:dyDescent="0.3">
      <c r="A3051" s="47" t="s">
        <v>16192</v>
      </c>
      <c r="B3051" s="68" t="s">
        <v>518</v>
      </c>
      <c r="C3051" s="2" t="s">
        <v>6</v>
      </c>
      <c r="D3051" s="2">
        <v>73</v>
      </c>
      <c r="E3051" s="6">
        <v>17398</v>
      </c>
      <c r="F3051" s="7">
        <v>44088.551493055558</v>
      </c>
      <c r="G3051" s="69" t="s">
        <v>4</v>
      </c>
      <c r="H3051" s="68">
        <v>2337</v>
      </c>
      <c r="I3051" s="93">
        <f t="shared" si="217"/>
        <v>23.606060606060606</v>
      </c>
      <c r="J3051" s="93">
        <v>6.032</v>
      </c>
      <c r="K3051" s="69">
        <v>99</v>
      </c>
      <c r="L3051" s="68">
        <v>454</v>
      </c>
      <c r="M3051" s="93">
        <f t="shared" si="218"/>
        <v>4.5858585858585856</v>
      </c>
      <c r="N3051" s="93">
        <v>2.4700000000000002</v>
      </c>
      <c r="O3051" s="189">
        <v>99</v>
      </c>
      <c r="P3051" s="191">
        <f t="shared" si="219"/>
        <v>5.1475770925110131</v>
      </c>
      <c r="Q3051" s="77" t="s">
        <v>716</v>
      </c>
      <c r="U3051" s="227" t="s">
        <v>17413</v>
      </c>
      <c r="V3051" s="84">
        <v>0.39583333333333331</v>
      </c>
      <c r="W3051" s="85">
        <v>0.55208333333333337</v>
      </c>
      <c r="X3051" s="78">
        <f t="shared" si="220"/>
        <v>0.15625000000000006</v>
      </c>
    </row>
    <row r="3052" spans="1:24" x14ac:dyDescent="0.3">
      <c r="A3052" s="47" t="s">
        <v>3180</v>
      </c>
      <c r="B3052" s="68" t="s">
        <v>1160</v>
      </c>
      <c r="C3052" s="2" t="s">
        <v>1</v>
      </c>
      <c r="D3052" s="2">
        <v>53</v>
      </c>
      <c r="E3052" s="6">
        <v>24421</v>
      </c>
      <c r="F3052" s="7">
        <v>44088.578865740739</v>
      </c>
      <c r="G3052" s="69" t="s">
        <v>4</v>
      </c>
      <c r="H3052" s="68">
        <v>1448</v>
      </c>
      <c r="I3052" s="93">
        <f t="shared" si="217"/>
        <v>14.626262626262626</v>
      </c>
      <c r="J3052" s="93">
        <v>4.2130000000000001</v>
      </c>
      <c r="K3052" s="69">
        <v>99</v>
      </c>
      <c r="L3052" s="68">
        <v>329</v>
      </c>
      <c r="M3052" s="93">
        <f t="shared" si="218"/>
        <v>3.3232323232323231</v>
      </c>
      <c r="N3052" s="93">
        <v>1.8120000000000001</v>
      </c>
      <c r="O3052" s="189">
        <v>99</v>
      </c>
      <c r="P3052" s="191">
        <f t="shared" si="219"/>
        <v>4.401215805471125</v>
      </c>
      <c r="Q3052" s="77" t="s">
        <v>716</v>
      </c>
      <c r="U3052" s="227" t="s">
        <v>17413</v>
      </c>
      <c r="V3052" s="84">
        <v>0.42291666666666666</v>
      </c>
      <c r="W3052" s="85">
        <v>0.57638888888888895</v>
      </c>
      <c r="X3052" s="78">
        <f t="shared" si="220"/>
        <v>0.15347222222222229</v>
      </c>
    </row>
    <row r="3053" spans="1:24" x14ac:dyDescent="0.3">
      <c r="A3053" s="47" t="s">
        <v>16193</v>
      </c>
      <c r="B3053" s="68" t="s">
        <v>1511</v>
      </c>
      <c r="C3053" s="2" t="s">
        <v>1</v>
      </c>
      <c r="D3053" s="2">
        <v>48</v>
      </c>
      <c r="E3053" s="6">
        <v>26194</v>
      </c>
      <c r="F3053" s="7">
        <v>44088.589247685188</v>
      </c>
      <c r="G3053" s="69" t="s">
        <v>4</v>
      </c>
      <c r="H3053" s="68">
        <v>1438</v>
      </c>
      <c r="I3053" s="93">
        <f t="shared" si="217"/>
        <v>14.38</v>
      </c>
      <c r="J3053" s="93">
        <v>3.3109999999999999</v>
      </c>
      <c r="K3053" s="69">
        <v>100</v>
      </c>
      <c r="L3053" s="68">
        <v>419</v>
      </c>
      <c r="M3053" s="93">
        <f t="shared" si="218"/>
        <v>4.1900000000000004</v>
      </c>
      <c r="N3053" s="93">
        <v>2.3559999999999999</v>
      </c>
      <c r="O3053" s="189">
        <v>100</v>
      </c>
      <c r="P3053" s="191">
        <f t="shared" si="219"/>
        <v>3.431980906921241</v>
      </c>
      <c r="Q3053" s="77" t="s">
        <v>716</v>
      </c>
      <c r="U3053" s="227" t="s">
        <v>17413</v>
      </c>
      <c r="V3053" s="84">
        <v>0.44236111111111115</v>
      </c>
      <c r="W3053" s="85">
        <v>0.59027777777777779</v>
      </c>
      <c r="X3053" s="78">
        <f t="shared" si="220"/>
        <v>0.14791666666666664</v>
      </c>
    </row>
    <row r="3054" spans="1:24" x14ac:dyDescent="0.3">
      <c r="A3054" s="47" t="s">
        <v>11213</v>
      </c>
      <c r="B3054" s="68" t="s">
        <v>7358</v>
      </c>
      <c r="C3054" s="2" t="s">
        <v>1</v>
      </c>
      <c r="D3054" s="2">
        <v>45</v>
      </c>
      <c r="E3054" s="6">
        <v>27497</v>
      </c>
      <c r="F3054" s="7">
        <v>44088.65797453704</v>
      </c>
      <c r="G3054" s="69" t="s">
        <v>4</v>
      </c>
      <c r="H3054" s="68">
        <v>1465</v>
      </c>
      <c r="I3054" s="93">
        <f t="shared" si="217"/>
        <v>14.797979797979798</v>
      </c>
      <c r="J3054" s="93">
        <v>3.3839999999999999</v>
      </c>
      <c r="K3054" s="69">
        <v>99</v>
      </c>
      <c r="L3054" s="68">
        <v>360</v>
      </c>
      <c r="M3054" s="93">
        <f t="shared" si="218"/>
        <v>3.6363636363636362</v>
      </c>
      <c r="N3054" s="93">
        <v>1.966</v>
      </c>
      <c r="O3054" s="189">
        <v>99</v>
      </c>
      <c r="P3054" s="191">
        <f t="shared" si="219"/>
        <v>4.0694444444444446</v>
      </c>
      <c r="Q3054" s="77" t="s">
        <v>716</v>
      </c>
      <c r="U3054" s="227" t="s">
        <v>17413</v>
      </c>
      <c r="V3054" s="84">
        <v>0.49861111111111112</v>
      </c>
      <c r="W3054" s="85">
        <v>0.65625</v>
      </c>
      <c r="X3054" s="78">
        <f t="shared" si="220"/>
        <v>0.15763888888888888</v>
      </c>
    </row>
    <row r="3055" spans="1:24" x14ac:dyDescent="0.3">
      <c r="A3055" s="47" t="s">
        <v>8774</v>
      </c>
      <c r="B3055" s="68" t="s">
        <v>8727</v>
      </c>
      <c r="C3055" s="2" t="s">
        <v>1</v>
      </c>
      <c r="D3055" s="2">
        <v>63</v>
      </c>
      <c r="E3055" s="6">
        <v>21049</v>
      </c>
      <c r="F3055" s="7">
        <v>44089.554050925923</v>
      </c>
      <c r="G3055" s="69" t="s">
        <v>4</v>
      </c>
      <c r="H3055" s="68">
        <v>3411</v>
      </c>
      <c r="I3055" s="93">
        <f t="shared" si="217"/>
        <v>34.454545454545453</v>
      </c>
      <c r="J3055" s="93">
        <v>5.5979999999999999</v>
      </c>
      <c r="K3055" s="69">
        <v>99</v>
      </c>
      <c r="L3055" s="68">
        <v>520</v>
      </c>
      <c r="M3055" s="93">
        <f t="shared" si="218"/>
        <v>5.2525252525252526</v>
      </c>
      <c r="N3055" s="93">
        <v>2.2919999999999998</v>
      </c>
      <c r="O3055" s="189">
        <v>99</v>
      </c>
      <c r="P3055" s="191">
        <f t="shared" si="219"/>
        <v>6.559615384615384</v>
      </c>
      <c r="Q3055" s="77" t="s">
        <v>716</v>
      </c>
      <c r="U3055" s="227" t="s">
        <v>17413</v>
      </c>
      <c r="V3055" s="84">
        <v>0.4201388888888889</v>
      </c>
      <c r="W3055" s="85">
        <v>0.56944444444444442</v>
      </c>
      <c r="X3055" s="78">
        <f t="shared" si="220"/>
        <v>0.14930555555555552</v>
      </c>
    </row>
    <row r="3056" spans="1:24" x14ac:dyDescent="0.3">
      <c r="A3056" s="47" t="s">
        <v>16195</v>
      </c>
      <c r="B3056" s="68" t="s">
        <v>14752</v>
      </c>
      <c r="C3056" s="2" t="s">
        <v>6</v>
      </c>
      <c r="D3056" s="2">
        <v>56</v>
      </c>
      <c r="E3056" s="6">
        <v>23362</v>
      </c>
      <c r="F3056" s="7">
        <v>44089.590902777774</v>
      </c>
      <c r="G3056" s="69" t="s">
        <v>4</v>
      </c>
      <c r="H3056" s="68">
        <v>1360</v>
      </c>
      <c r="I3056" s="93">
        <f t="shared" si="217"/>
        <v>13.737373737373737</v>
      </c>
      <c r="J3056" s="93">
        <v>3.984</v>
      </c>
      <c r="K3056" s="69">
        <v>99</v>
      </c>
      <c r="L3056" s="68">
        <v>476</v>
      </c>
      <c r="M3056" s="93">
        <f t="shared" si="218"/>
        <v>4.808080808080808</v>
      </c>
      <c r="N3056" s="93">
        <v>2.1509999999999998</v>
      </c>
      <c r="O3056" s="189">
        <v>99</v>
      </c>
      <c r="P3056" s="191">
        <f t="shared" si="219"/>
        <v>2.8571428571428572</v>
      </c>
      <c r="Q3056" s="77" t="s">
        <v>716</v>
      </c>
      <c r="U3056" s="227" t="s">
        <v>17413</v>
      </c>
      <c r="V3056" s="84">
        <v>0.4458333333333333</v>
      </c>
      <c r="W3056" s="85">
        <v>0.59722222222222221</v>
      </c>
      <c r="X3056" s="78">
        <f t="shared" si="220"/>
        <v>0.15138888888888891</v>
      </c>
    </row>
    <row r="3057" spans="1:24" x14ac:dyDescent="0.3">
      <c r="A3057" s="47" t="s">
        <v>16196</v>
      </c>
      <c r="B3057" s="68" t="s">
        <v>14754</v>
      </c>
      <c r="C3057" s="2" t="s">
        <v>6</v>
      </c>
      <c r="D3057" s="2">
        <v>23</v>
      </c>
      <c r="E3057" s="6">
        <v>35407</v>
      </c>
      <c r="F3057" s="7">
        <v>44089.609224537038</v>
      </c>
      <c r="G3057" s="69" t="s">
        <v>4</v>
      </c>
      <c r="H3057" s="68">
        <v>778</v>
      </c>
      <c r="I3057" s="93">
        <f t="shared" si="217"/>
        <v>7.858585858585859</v>
      </c>
      <c r="J3057" s="93">
        <v>2.6150000000000002</v>
      </c>
      <c r="K3057" s="69">
        <v>99</v>
      </c>
      <c r="L3057" s="68">
        <v>340</v>
      </c>
      <c r="M3057" s="93">
        <f t="shared" si="218"/>
        <v>3.4343434343434343</v>
      </c>
      <c r="N3057" s="93">
        <v>1.9650000000000001</v>
      </c>
      <c r="O3057" s="189">
        <v>99</v>
      </c>
      <c r="P3057" s="191">
        <f t="shared" si="219"/>
        <v>2.2882352941176474</v>
      </c>
      <c r="Q3057" s="77" t="s">
        <v>716</v>
      </c>
      <c r="U3057" s="227" t="s">
        <v>17413</v>
      </c>
      <c r="V3057" s="84">
        <v>0.4513888888888889</v>
      </c>
      <c r="W3057" s="85">
        <v>0.61805555555555558</v>
      </c>
      <c r="X3057" s="78">
        <f t="shared" si="220"/>
        <v>0.16666666666666669</v>
      </c>
    </row>
    <row r="3058" spans="1:24" x14ac:dyDescent="0.3">
      <c r="A3058" s="47" t="s">
        <v>11630</v>
      </c>
      <c r="B3058" s="68" t="s">
        <v>545</v>
      </c>
      <c r="C3058" s="2" t="s">
        <v>1</v>
      </c>
      <c r="D3058" s="2">
        <v>52</v>
      </c>
      <c r="E3058" s="6">
        <v>24961</v>
      </c>
      <c r="F3058" s="7">
        <v>44089.624398148146</v>
      </c>
      <c r="G3058" s="69" t="s">
        <v>4</v>
      </c>
      <c r="H3058" s="68">
        <v>1845</v>
      </c>
      <c r="I3058" s="93">
        <f t="shared" si="217"/>
        <v>18.45</v>
      </c>
      <c r="J3058" s="93">
        <v>4.4340000000000002</v>
      </c>
      <c r="K3058" s="69">
        <v>100</v>
      </c>
      <c r="L3058" s="68">
        <v>470</v>
      </c>
      <c r="M3058" s="93">
        <f t="shared" si="218"/>
        <v>4.7</v>
      </c>
      <c r="N3058" s="93">
        <v>2.1339999999999999</v>
      </c>
      <c r="O3058" s="189">
        <v>100</v>
      </c>
      <c r="P3058" s="191">
        <f t="shared" si="219"/>
        <v>3.9255319148936167</v>
      </c>
      <c r="Q3058" s="77" t="s">
        <v>716</v>
      </c>
      <c r="U3058" s="227" t="s">
        <v>17413</v>
      </c>
      <c r="V3058" s="84">
        <v>0.4861111111111111</v>
      </c>
      <c r="W3058" s="85">
        <v>0.63888888888888895</v>
      </c>
      <c r="X3058" s="78">
        <f t="shared" si="220"/>
        <v>0.15277777777777785</v>
      </c>
    </row>
    <row r="3059" spans="1:24" x14ac:dyDescent="0.3">
      <c r="A3059" s="47" t="s">
        <v>16197</v>
      </c>
      <c r="B3059" s="68" t="s">
        <v>115</v>
      </c>
      <c r="C3059" s="2" t="s">
        <v>1</v>
      </c>
      <c r="D3059" s="2">
        <v>64</v>
      </c>
      <c r="E3059" s="6">
        <v>20505</v>
      </c>
      <c r="F3059" s="7">
        <v>44089.645300925928</v>
      </c>
      <c r="G3059" s="69" t="s">
        <v>4</v>
      </c>
      <c r="H3059" s="68">
        <v>2630</v>
      </c>
      <c r="I3059" s="93">
        <f t="shared" si="217"/>
        <v>26.3</v>
      </c>
      <c r="J3059" s="93">
        <v>5.1980000000000004</v>
      </c>
      <c r="K3059" s="69">
        <v>100</v>
      </c>
      <c r="L3059" s="68">
        <v>1065</v>
      </c>
      <c r="M3059" s="93">
        <f t="shared" si="218"/>
        <v>10.65</v>
      </c>
      <c r="N3059" s="93">
        <v>3.5059999999999998</v>
      </c>
      <c r="O3059" s="189">
        <v>100</v>
      </c>
      <c r="P3059" s="191">
        <f t="shared" si="219"/>
        <v>2.4694835680751175</v>
      </c>
      <c r="Q3059" s="77" t="s">
        <v>716</v>
      </c>
      <c r="U3059" s="227" t="s">
        <v>17413</v>
      </c>
      <c r="V3059" s="84">
        <v>0.49583333333333335</v>
      </c>
      <c r="W3059" s="85">
        <v>0.65277777777777779</v>
      </c>
      <c r="X3059" s="78">
        <f t="shared" si="220"/>
        <v>0.15694444444444444</v>
      </c>
    </row>
    <row r="3060" spans="1:24" x14ac:dyDescent="0.3">
      <c r="A3060" s="47" t="s">
        <v>16199</v>
      </c>
      <c r="B3060" s="68" t="s">
        <v>1198</v>
      </c>
      <c r="C3060" s="2" t="s">
        <v>1</v>
      </c>
      <c r="D3060" s="2">
        <v>70</v>
      </c>
      <c r="E3060" s="6">
        <v>18495</v>
      </c>
      <c r="F3060" s="7">
        <v>44090.559618055559</v>
      </c>
      <c r="G3060" s="69" t="s">
        <v>4</v>
      </c>
      <c r="H3060" s="68">
        <v>2308</v>
      </c>
      <c r="I3060" s="93">
        <f t="shared" si="217"/>
        <v>23.08</v>
      </c>
      <c r="J3060" s="93">
        <v>4.67</v>
      </c>
      <c r="K3060" s="69">
        <v>100</v>
      </c>
      <c r="L3060" s="68">
        <v>661</v>
      </c>
      <c r="M3060" s="93">
        <f t="shared" si="218"/>
        <v>6.61</v>
      </c>
      <c r="N3060" s="93">
        <v>2.5379999999999998</v>
      </c>
      <c r="O3060" s="189">
        <v>100</v>
      </c>
      <c r="P3060" s="191">
        <f t="shared" si="219"/>
        <v>3.4916792738275335</v>
      </c>
      <c r="Q3060" s="77" t="s">
        <v>716</v>
      </c>
      <c r="U3060" s="227" t="s">
        <v>17413</v>
      </c>
      <c r="V3060" s="84">
        <v>0.4201388888888889</v>
      </c>
      <c r="W3060" s="85">
        <v>0.56944444444444442</v>
      </c>
      <c r="X3060" s="78">
        <f t="shared" si="220"/>
        <v>0.14930555555555552</v>
      </c>
    </row>
    <row r="3061" spans="1:24" x14ac:dyDescent="0.3">
      <c r="A3061" s="47" t="s">
        <v>16201</v>
      </c>
      <c r="B3061" s="68" t="s">
        <v>92</v>
      </c>
      <c r="C3061" s="2" t="s">
        <v>1</v>
      </c>
      <c r="D3061" s="2">
        <v>55</v>
      </c>
      <c r="E3061" s="6">
        <v>23701</v>
      </c>
      <c r="F3061" s="7">
        <v>44090.575879629629</v>
      </c>
      <c r="G3061" s="69" t="s">
        <v>4</v>
      </c>
      <c r="H3061" s="68">
        <v>2227</v>
      </c>
      <c r="I3061" s="93">
        <f t="shared" si="217"/>
        <v>22.27</v>
      </c>
      <c r="J3061" s="93">
        <v>5.1909999999999998</v>
      </c>
      <c r="K3061" s="69">
        <v>100</v>
      </c>
      <c r="L3061" s="68">
        <v>554</v>
      </c>
      <c r="M3061" s="93">
        <f t="shared" si="218"/>
        <v>5.54</v>
      </c>
      <c r="N3061" s="93">
        <v>2.516</v>
      </c>
      <c r="O3061" s="189">
        <v>100</v>
      </c>
      <c r="P3061" s="191">
        <f t="shared" si="219"/>
        <v>4.0198555956678703</v>
      </c>
      <c r="Q3061" s="77" t="s">
        <v>716</v>
      </c>
      <c r="U3061" s="227" t="s">
        <v>17413</v>
      </c>
      <c r="V3061" s="84">
        <v>0.43888888888888888</v>
      </c>
      <c r="W3061" s="85">
        <v>0.59722222222222221</v>
      </c>
      <c r="X3061" s="78">
        <f t="shared" si="220"/>
        <v>0.15833333333333333</v>
      </c>
    </row>
    <row r="3062" spans="1:24" x14ac:dyDescent="0.3">
      <c r="A3062" s="47" t="s">
        <v>5174</v>
      </c>
      <c r="B3062" s="68" t="s">
        <v>647</v>
      </c>
      <c r="C3062" s="2" t="s">
        <v>1</v>
      </c>
      <c r="D3062" s="2">
        <v>52</v>
      </c>
      <c r="E3062" s="6">
        <v>24961</v>
      </c>
      <c r="F3062" s="7">
        <v>44090.585509259261</v>
      </c>
      <c r="G3062" s="69" t="s">
        <v>4</v>
      </c>
      <c r="H3062" s="68">
        <v>1242</v>
      </c>
      <c r="I3062" s="93">
        <f t="shared" si="217"/>
        <v>12.42</v>
      </c>
      <c r="J3062" s="93">
        <v>3.403</v>
      </c>
      <c r="K3062" s="69">
        <v>100</v>
      </c>
      <c r="L3062" s="68">
        <v>447</v>
      </c>
      <c r="M3062" s="93">
        <f t="shared" si="218"/>
        <v>4.47</v>
      </c>
      <c r="N3062" s="93">
        <v>2.1989999999999998</v>
      </c>
      <c r="O3062" s="189">
        <v>100</v>
      </c>
      <c r="P3062" s="191">
        <f t="shared" si="219"/>
        <v>2.7785234899328861</v>
      </c>
      <c r="Q3062" s="77" t="s">
        <v>716</v>
      </c>
      <c r="U3062" s="227" t="s">
        <v>17413</v>
      </c>
      <c r="V3062" s="84">
        <v>0.4236111111111111</v>
      </c>
      <c r="W3062" s="85">
        <v>0.58333333333333337</v>
      </c>
      <c r="X3062" s="78">
        <f t="shared" si="220"/>
        <v>0.15972222222222227</v>
      </c>
    </row>
    <row r="3063" spans="1:24" x14ac:dyDescent="0.3">
      <c r="A3063" s="47" t="s">
        <v>4063</v>
      </c>
      <c r="B3063" s="68" t="s">
        <v>151</v>
      </c>
      <c r="C3063" s="2" t="s">
        <v>1</v>
      </c>
      <c r="D3063" s="2">
        <v>68</v>
      </c>
      <c r="E3063" s="6">
        <v>19068</v>
      </c>
      <c r="F3063" s="7">
        <v>44090.59578703704</v>
      </c>
      <c r="G3063" s="69" t="s">
        <v>4</v>
      </c>
      <c r="H3063" s="68">
        <v>2207</v>
      </c>
      <c r="I3063" s="93">
        <f t="shared" si="217"/>
        <v>22.292929292929294</v>
      </c>
      <c r="J3063" s="93">
        <v>4.4770000000000003</v>
      </c>
      <c r="K3063" s="69">
        <v>99</v>
      </c>
      <c r="L3063" s="68">
        <v>647</v>
      </c>
      <c r="M3063" s="93">
        <f t="shared" si="218"/>
        <v>6.5353535353535355</v>
      </c>
      <c r="N3063" s="93">
        <v>2.8079999999999998</v>
      </c>
      <c r="O3063" s="189">
        <v>99</v>
      </c>
      <c r="P3063" s="191">
        <f t="shared" si="219"/>
        <v>3.4111282843894899</v>
      </c>
      <c r="Q3063" s="77" t="s">
        <v>716</v>
      </c>
      <c r="U3063" s="227" t="s">
        <v>17413</v>
      </c>
      <c r="V3063" s="84">
        <v>0.46319444444444446</v>
      </c>
      <c r="W3063" s="85">
        <v>0.63194444444444442</v>
      </c>
      <c r="X3063" s="78">
        <f t="shared" si="220"/>
        <v>0.16874999999999996</v>
      </c>
    </row>
    <row r="3064" spans="1:24" x14ac:dyDescent="0.3">
      <c r="A3064" s="47" t="s">
        <v>16202</v>
      </c>
      <c r="B3064" s="68" t="s">
        <v>1835</v>
      </c>
      <c r="C3064" s="2" t="s">
        <v>1</v>
      </c>
      <c r="D3064" s="2">
        <v>61</v>
      </c>
      <c r="E3064" s="6">
        <v>21766</v>
      </c>
      <c r="F3064" s="7">
        <v>44090.638506944444</v>
      </c>
      <c r="G3064" s="69" t="s">
        <v>4</v>
      </c>
      <c r="H3064" s="68">
        <v>2358</v>
      </c>
      <c r="I3064" s="93">
        <f t="shared" si="217"/>
        <v>23.818181818181817</v>
      </c>
      <c r="J3064" s="93">
        <v>4.7320000000000002</v>
      </c>
      <c r="K3064" s="69">
        <v>99</v>
      </c>
      <c r="L3064" s="68">
        <v>487</v>
      </c>
      <c r="M3064" s="93">
        <f t="shared" si="218"/>
        <v>4.9191919191919196</v>
      </c>
      <c r="N3064" s="93">
        <v>2.3109999999999999</v>
      </c>
      <c r="O3064" s="189">
        <v>99</v>
      </c>
      <c r="P3064" s="191">
        <f t="shared" si="219"/>
        <v>4.8418891170431202</v>
      </c>
      <c r="Q3064" s="77" t="s">
        <v>716</v>
      </c>
      <c r="U3064" s="227" t="s">
        <v>17413</v>
      </c>
      <c r="V3064" s="84">
        <v>0.48749999999999999</v>
      </c>
      <c r="W3064" s="85">
        <v>0.64583333333333337</v>
      </c>
      <c r="X3064" s="78">
        <f t="shared" si="220"/>
        <v>0.15833333333333338</v>
      </c>
    </row>
    <row r="3065" spans="1:24" x14ac:dyDescent="0.3">
      <c r="A3065" s="47" t="s">
        <v>16204</v>
      </c>
      <c r="B3065" s="68" t="s">
        <v>4034</v>
      </c>
      <c r="C3065" s="2" t="s">
        <v>6</v>
      </c>
      <c r="D3065" s="2">
        <v>82</v>
      </c>
      <c r="E3065" s="6">
        <v>13852</v>
      </c>
      <c r="F3065" s="7">
        <v>44092.568738425929</v>
      </c>
      <c r="G3065" s="69" t="s">
        <v>4</v>
      </c>
      <c r="H3065" s="68">
        <v>2945</v>
      </c>
      <c r="I3065" s="93">
        <f t="shared" si="217"/>
        <v>29.45</v>
      </c>
      <c r="J3065" s="93">
        <v>6.282</v>
      </c>
      <c r="K3065" s="69">
        <v>100</v>
      </c>
      <c r="L3065" s="68">
        <v>1104</v>
      </c>
      <c r="M3065" s="93">
        <f t="shared" si="218"/>
        <v>11.04</v>
      </c>
      <c r="N3065" s="93">
        <v>3.6840000000000002</v>
      </c>
      <c r="O3065" s="189">
        <v>100</v>
      </c>
      <c r="P3065" s="191">
        <f t="shared" si="219"/>
        <v>2.6675724637681162</v>
      </c>
      <c r="Q3065" s="77" t="s">
        <v>716</v>
      </c>
      <c r="U3065" s="227" t="s">
        <v>17410</v>
      </c>
      <c r="V3065" s="84">
        <v>0.40138888888888885</v>
      </c>
      <c r="W3065" s="85">
        <v>0.56944444444444442</v>
      </c>
      <c r="X3065" s="78">
        <f t="shared" si="220"/>
        <v>0.16805555555555557</v>
      </c>
    </row>
    <row r="3066" spans="1:24" x14ac:dyDescent="0.3">
      <c r="A3066" s="47" t="s">
        <v>16205</v>
      </c>
      <c r="B3066" s="68" t="s">
        <v>190</v>
      </c>
      <c r="C3066" s="2" t="s">
        <v>1</v>
      </c>
      <c r="D3066" s="2">
        <v>78</v>
      </c>
      <c r="E3066" s="6">
        <v>15481</v>
      </c>
      <c r="F3066" s="7">
        <v>44092.584097222221</v>
      </c>
      <c r="G3066" s="69" t="s">
        <v>4</v>
      </c>
      <c r="H3066" s="68">
        <v>2407</v>
      </c>
      <c r="I3066" s="93">
        <f t="shared" si="217"/>
        <v>24.313131313131311</v>
      </c>
      <c r="J3066" s="93">
        <v>4.806</v>
      </c>
      <c r="K3066" s="69">
        <v>99</v>
      </c>
      <c r="L3066" s="68">
        <v>365</v>
      </c>
      <c r="M3066" s="93">
        <f t="shared" si="218"/>
        <v>3.6868686868686869</v>
      </c>
      <c r="N3066" s="93">
        <v>2.0590000000000002</v>
      </c>
      <c r="O3066" s="189">
        <v>99</v>
      </c>
      <c r="P3066" s="191">
        <f t="shared" si="219"/>
        <v>6.5945205479452049</v>
      </c>
      <c r="Q3066" s="77" t="s">
        <v>716</v>
      </c>
      <c r="U3066" s="227" t="s">
        <v>17410</v>
      </c>
      <c r="V3066" s="84">
        <v>0.4069444444444445</v>
      </c>
      <c r="W3066" s="85">
        <v>0.58333333333333337</v>
      </c>
      <c r="X3066" s="78">
        <f t="shared" si="220"/>
        <v>0.17638888888888887</v>
      </c>
    </row>
    <row r="3067" spans="1:24" x14ac:dyDescent="0.3">
      <c r="A3067" s="47" t="s">
        <v>11333</v>
      </c>
      <c r="B3067" s="68" t="s">
        <v>1194</v>
      </c>
      <c r="C3067" s="2" t="s">
        <v>1</v>
      </c>
      <c r="D3067" s="2">
        <v>44</v>
      </c>
      <c r="E3067" s="6">
        <v>27970</v>
      </c>
      <c r="F3067" s="7">
        <v>44092.603935185187</v>
      </c>
      <c r="G3067" s="69" t="s">
        <v>4</v>
      </c>
      <c r="H3067" s="68">
        <v>1571</v>
      </c>
      <c r="I3067" s="93">
        <f t="shared" ref="I3067:I3130" si="221">H3067/K3067</f>
        <v>15.868686868686869</v>
      </c>
      <c r="J3067" s="93">
        <v>4.4669999999999996</v>
      </c>
      <c r="K3067" s="69">
        <v>99</v>
      </c>
      <c r="L3067" s="68">
        <v>389</v>
      </c>
      <c r="M3067" s="93">
        <f t="shared" ref="M3067:M3130" si="222">L3067/O3067</f>
        <v>3.9292929292929295</v>
      </c>
      <c r="N3067" s="93">
        <v>2.0369999999999999</v>
      </c>
      <c r="O3067" s="189">
        <v>99</v>
      </c>
      <c r="P3067" s="191">
        <f t="shared" ref="P3067:P3130" si="223">I3067/M3067</f>
        <v>4.038560411311054</v>
      </c>
      <c r="Q3067" s="77" t="s">
        <v>716</v>
      </c>
      <c r="U3067" s="227" t="s">
        <v>17410</v>
      </c>
      <c r="V3067" s="84">
        <v>0.45624999999999999</v>
      </c>
      <c r="W3067" s="85">
        <v>0.61111111111111105</v>
      </c>
      <c r="X3067" s="78">
        <f t="shared" ref="X3067:X3130" si="224">W3067-V3067</f>
        <v>0.15486111111111106</v>
      </c>
    </row>
    <row r="3068" spans="1:24" x14ac:dyDescent="0.3">
      <c r="A3068" s="47" t="s">
        <v>16207</v>
      </c>
      <c r="B3068" s="68" t="s">
        <v>1034</v>
      </c>
      <c r="C3068" s="2" t="s">
        <v>1</v>
      </c>
      <c r="D3068" s="2">
        <v>58</v>
      </c>
      <c r="E3068" s="6">
        <v>22798</v>
      </c>
      <c r="F3068" s="7">
        <v>44092.637673611112</v>
      </c>
      <c r="G3068" s="69" t="s">
        <v>4</v>
      </c>
      <c r="H3068" s="68">
        <v>2375</v>
      </c>
      <c r="I3068" s="93">
        <f t="shared" si="221"/>
        <v>23.98989898989899</v>
      </c>
      <c r="J3068" s="93">
        <v>4.7329999999999997</v>
      </c>
      <c r="K3068" s="69">
        <v>99</v>
      </c>
      <c r="L3068" s="68">
        <v>438</v>
      </c>
      <c r="M3068" s="93">
        <f t="shared" si="222"/>
        <v>4.4242424242424239</v>
      </c>
      <c r="N3068" s="93">
        <v>1.954</v>
      </c>
      <c r="O3068" s="189">
        <v>99</v>
      </c>
      <c r="P3068" s="191">
        <f t="shared" si="223"/>
        <v>5.422374429223745</v>
      </c>
      <c r="Q3068" s="77" t="s">
        <v>716</v>
      </c>
      <c r="U3068" s="227" t="s">
        <v>17410</v>
      </c>
      <c r="V3068" s="84">
        <v>0.5083333333333333</v>
      </c>
      <c r="W3068" s="85">
        <v>0.64583333333333337</v>
      </c>
      <c r="X3068" s="78">
        <f t="shared" si="224"/>
        <v>0.13750000000000007</v>
      </c>
    </row>
    <row r="3069" spans="1:24" x14ac:dyDescent="0.3">
      <c r="A3069" s="47" t="s">
        <v>16208</v>
      </c>
      <c r="B3069" s="68" t="s">
        <v>8837</v>
      </c>
      <c r="C3069" s="2" t="s">
        <v>1</v>
      </c>
      <c r="D3069" s="2">
        <v>61</v>
      </c>
      <c r="E3069" s="6">
        <v>21560</v>
      </c>
      <c r="F3069" s="7">
        <v>44095.418969907405</v>
      </c>
      <c r="G3069" s="69" t="s">
        <v>4</v>
      </c>
      <c r="H3069" s="68">
        <v>1482</v>
      </c>
      <c r="I3069" s="93">
        <f t="shared" si="221"/>
        <v>14.969696969696969</v>
      </c>
      <c r="J3069" s="93">
        <v>3.8290000000000002</v>
      </c>
      <c r="K3069" s="69">
        <v>99</v>
      </c>
      <c r="L3069" s="68">
        <v>491</v>
      </c>
      <c r="M3069" s="93">
        <f t="shared" si="222"/>
        <v>4.9595959595959593</v>
      </c>
      <c r="N3069" s="93">
        <v>2.411</v>
      </c>
      <c r="O3069" s="189">
        <v>99</v>
      </c>
      <c r="P3069" s="191">
        <f t="shared" si="223"/>
        <v>3.0183299389002038</v>
      </c>
      <c r="Q3069" s="77" t="s">
        <v>716</v>
      </c>
      <c r="U3069" s="227" t="s">
        <v>17410</v>
      </c>
      <c r="V3069" s="84">
        <v>0.36944444444444446</v>
      </c>
      <c r="W3069" s="85">
        <v>0.52083333333333337</v>
      </c>
      <c r="X3069" s="78">
        <f t="shared" si="224"/>
        <v>0.15138888888888891</v>
      </c>
    </row>
    <row r="3070" spans="1:24" x14ac:dyDescent="0.3">
      <c r="A3070" s="47" t="s">
        <v>3748</v>
      </c>
      <c r="B3070" s="68" t="s">
        <v>760</v>
      </c>
      <c r="C3070" s="2" t="s">
        <v>1</v>
      </c>
      <c r="D3070" s="2">
        <v>66</v>
      </c>
      <c r="E3070" s="6">
        <v>19659</v>
      </c>
      <c r="F3070" s="7">
        <v>44095.529756944445</v>
      </c>
      <c r="G3070" s="69" t="s">
        <v>4</v>
      </c>
      <c r="H3070" s="68">
        <v>2379</v>
      </c>
      <c r="I3070" s="93">
        <f t="shared" si="221"/>
        <v>23.79</v>
      </c>
      <c r="J3070" s="93">
        <v>5.3739999999999997</v>
      </c>
      <c r="K3070" s="69">
        <v>100</v>
      </c>
      <c r="L3070" s="68">
        <v>489</v>
      </c>
      <c r="M3070" s="93">
        <f t="shared" si="222"/>
        <v>4.8899999999999997</v>
      </c>
      <c r="N3070" s="93">
        <v>2.42</v>
      </c>
      <c r="O3070" s="189">
        <v>100</v>
      </c>
      <c r="P3070" s="191">
        <f t="shared" si="223"/>
        <v>4.8650306748466257</v>
      </c>
      <c r="Q3070" s="77" t="s">
        <v>716</v>
      </c>
      <c r="U3070" s="227" t="s">
        <v>17410</v>
      </c>
      <c r="V3070" s="84">
        <v>0.4055555555555555</v>
      </c>
      <c r="W3070" s="85">
        <v>0.53125</v>
      </c>
      <c r="X3070" s="78">
        <f t="shared" si="224"/>
        <v>0.1256944444444445</v>
      </c>
    </row>
    <row r="3071" spans="1:24" x14ac:dyDescent="0.3">
      <c r="A3071" s="47" t="s">
        <v>16209</v>
      </c>
      <c r="B3071" s="68" t="s">
        <v>8412</v>
      </c>
      <c r="C3071" s="2" t="s">
        <v>1</v>
      </c>
      <c r="D3071" s="2">
        <v>61</v>
      </c>
      <c r="E3071" s="6">
        <v>21598</v>
      </c>
      <c r="F3071" s="7">
        <v>44095.539942129632</v>
      </c>
      <c r="G3071" s="69" t="s">
        <v>4</v>
      </c>
      <c r="H3071" s="68">
        <v>2081</v>
      </c>
      <c r="I3071" s="93">
        <f t="shared" si="221"/>
        <v>21.020202020202021</v>
      </c>
      <c r="J3071" s="93">
        <v>4.5960000000000001</v>
      </c>
      <c r="K3071" s="69">
        <v>99</v>
      </c>
      <c r="L3071" s="68">
        <v>431</v>
      </c>
      <c r="M3071" s="93">
        <f t="shared" si="222"/>
        <v>4.3535353535353538</v>
      </c>
      <c r="N3071" s="93">
        <v>2.0569999999999999</v>
      </c>
      <c r="O3071" s="189">
        <v>99</v>
      </c>
      <c r="P3071" s="191">
        <f t="shared" si="223"/>
        <v>4.8283062645011601</v>
      </c>
      <c r="Q3071" s="77" t="s">
        <v>716</v>
      </c>
      <c r="U3071" s="227" t="s">
        <v>17410</v>
      </c>
      <c r="V3071" s="84">
        <v>0.40902777777777777</v>
      </c>
      <c r="W3071" s="85">
        <v>0.54166666666666663</v>
      </c>
      <c r="X3071" s="78">
        <f t="shared" si="224"/>
        <v>0.13263888888888886</v>
      </c>
    </row>
    <row r="3072" spans="1:24" x14ac:dyDescent="0.3">
      <c r="A3072" s="47" t="s">
        <v>16211</v>
      </c>
      <c r="B3072" s="68" t="s">
        <v>14794</v>
      </c>
      <c r="C3072" s="2" t="s">
        <v>1</v>
      </c>
      <c r="D3072" s="2">
        <v>63</v>
      </c>
      <c r="E3072" s="6">
        <v>20818</v>
      </c>
      <c r="F3072" s="7">
        <v>44095.658900462964</v>
      </c>
      <c r="G3072" s="69" t="s">
        <v>4</v>
      </c>
      <c r="H3072" s="68">
        <v>1496</v>
      </c>
      <c r="I3072" s="93">
        <f t="shared" si="221"/>
        <v>14.96</v>
      </c>
      <c r="J3072" s="93">
        <v>3.7170000000000001</v>
      </c>
      <c r="K3072" s="69">
        <v>100</v>
      </c>
      <c r="L3072" s="68">
        <v>367</v>
      </c>
      <c r="M3072" s="93">
        <f t="shared" si="222"/>
        <v>3.67</v>
      </c>
      <c r="N3072" s="93">
        <v>1.87</v>
      </c>
      <c r="O3072" s="189">
        <v>100</v>
      </c>
      <c r="P3072" s="191">
        <f t="shared" si="223"/>
        <v>4.076294277929156</v>
      </c>
      <c r="Q3072" s="77" t="s">
        <v>716</v>
      </c>
      <c r="U3072" s="227" t="s">
        <v>17375</v>
      </c>
      <c r="V3072" s="84">
        <v>0.5</v>
      </c>
      <c r="W3072" s="85">
        <v>0.65972222222222221</v>
      </c>
      <c r="X3072" s="78">
        <f t="shared" si="224"/>
        <v>0.15972222222222221</v>
      </c>
    </row>
    <row r="3073" spans="1:24" x14ac:dyDescent="0.3">
      <c r="A3073" s="47" t="s">
        <v>3231</v>
      </c>
      <c r="B3073" s="68" t="s">
        <v>4294</v>
      </c>
      <c r="C3073" s="2" t="s">
        <v>1</v>
      </c>
      <c r="D3073" s="2">
        <v>55</v>
      </c>
      <c r="E3073" s="6">
        <v>24002</v>
      </c>
      <c r="F3073" s="7">
        <v>44096.438333333332</v>
      </c>
      <c r="G3073" s="69" t="s">
        <v>4</v>
      </c>
      <c r="H3073" s="68">
        <v>2283</v>
      </c>
      <c r="I3073" s="93">
        <f t="shared" si="221"/>
        <v>22.83</v>
      </c>
      <c r="J3073" s="93">
        <v>5.4480000000000004</v>
      </c>
      <c r="K3073" s="69">
        <v>100</v>
      </c>
      <c r="L3073" s="68">
        <v>505</v>
      </c>
      <c r="M3073" s="93">
        <f t="shared" si="222"/>
        <v>5.05</v>
      </c>
      <c r="N3073" s="93">
        <v>2.1989999999999998</v>
      </c>
      <c r="O3073" s="189">
        <v>100</v>
      </c>
      <c r="P3073" s="191">
        <f t="shared" si="223"/>
        <v>4.5207920792079204</v>
      </c>
      <c r="Q3073" s="77" t="s">
        <v>716</v>
      </c>
      <c r="U3073" s="227" t="s">
        <v>17375</v>
      </c>
      <c r="V3073" s="84">
        <v>0.37986111111111115</v>
      </c>
      <c r="W3073" s="85">
        <v>0.52083333333333337</v>
      </c>
      <c r="X3073" s="78">
        <f t="shared" si="224"/>
        <v>0.14097222222222222</v>
      </c>
    </row>
    <row r="3074" spans="1:24" x14ac:dyDescent="0.3">
      <c r="A3074" s="47" t="s">
        <v>16213</v>
      </c>
      <c r="B3074" s="68" t="s">
        <v>14802</v>
      </c>
      <c r="C3074" s="2" t="s">
        <v>6</v>
      </c>
      <c r="D3074" s="2">
        <v>48</v>
      </c>
      <c r="E3074" s="6">
        <v>26528</v>
      </c>
      <c r="F3074" s="7">
        <v>44096.607488425929</v>
      </c>
      <c r="G3074" s="69" t="s">
        <v>4</v>
      </c>
      <c r="H3074" s="68">
        <v>990</v>
      </c>
      <c r="I3074" s="93">
        <f t="shared" si="221"/>
        <v>10</v>
      </c>
      <c r="J3074" s="93">
        <v>2.9279999999999999</v>
      </c>
      <c r="K3074" s="69">
        <v>99</v>
      </c>
      <c r="L3074" s="68">
        <v>314</v>
      </c>
      <c r="M3074" s="93">
        <f t="shared" si="222"/>
        <v>3.1717171717171717</v>
      </c>
      <c r="N3074" s="93">
        <v>1.7090000000000001</v>
      </c>
      <c r="O3074" s="189">
        <v>99</v>
      </c>
      <c r="P3074" s="191">
        <f t="shared" si="223"/>
        <v>3.1528662420382165</v>
      </c>
      <c r="Q3074" s="77" t="s">
        <v>716</v>
      </c>
      <c r="U3074" s="227" t="s">
        <v>17375</v>
      </c>
      <c r="V3074" s="84">
        <v>0.46319444444444446</v>
      </c>
      <c r="W3074" s="85">
        <v>0.61111111111111105</v>
      </c>
      <c r="X3074" s="78">
        <f t="shared" si="224"/>
        <v>0.14791666666666659</v>
      </c>
    </row>
    <row r="3075" spans="1:24" x14ac:dyDescent="0.3">
      <c r="A3075" s="47" t="s">
        <v>11499</v>
      </c>
      <c r="B3075" s="68" t="s">
        <v>1820</v>
      </c>
      <c r="C3075" s="2" t="s">
        <v>1</v>
      </c>
      <c r="D3075" s="2">
        <v>53</v>
      </c>
      <c r="E3075" s="6">
        <v>24466</v>
      </c>
      <c r="F3075" s="7">
        <v>44096.632847222223</v>
      </c>
      <c r="G3075" s="69" t="s">
        <v>4</v>
      </c>
      <c r="H3075" s="68">
        <v>3035</v>
      </c>
      <c r="I3075" s="93">
        <f t="shared" si="221"/>
        <v>30.656565656565657</v>
      </c>
      <c r="J3075" s="93">
        <v>6.3680000000000003</v>
      </c>
      <c r="K3075" s="69">
        <v>99</v>
      </c>
      <c r="L3075" s="68">
        <v>357</v>
      </c>
      <c r="M3075" s="93">
        <f t="shared" si="222"/>
        <v>3.606060606060606</v>
      </c>
      <c r="N3075" s="93">
        <v>2.0339999999999998</v>
      </c>
      <c r="O3075" s="189">
        <v>99</v>
      </c>
      <c r="P3075" s="191">
        <f t="shared" si="223"/>
        <v>8.5014005602240896</v>
      </c>
      <c r="Q3075" s="77" t="s">
        <v>716</v>
      </c>
      <c r="U3075" s="227" t="s">
        <v>17375</v>
      </c>
      <c r="V3075" s="84">
        <v>0.47986111111111113</v>
      </c>
      <c r="W3075" s="85">
        <v>0.63541666666666663</v>
      </c>
      <c r="X3075" s="78">
        <f t="shared" si="224"/>
        <v>0.1555555555555555</v>
      </c>
    </row>
    <row r="3076" spans="1:24" x14ac:dyDescent="0.3">
      <c r="A3076" s="47" t="s">
        <v>16215</v>
      </c>
      <c r="B3076" s="68" t="s">
        <v>8074</v>
      </c>
      <c r="C3076" s="2" t="s">
        <v>1</v>
      </c>
      <c r="D3076" s="2">
        <v>45</v>
      </c>
      <c r="E3076" s="6">
        <v>27440</v>
      </c>
      <c r="F3076" s="7">
        <v>44097.528333333335</v>
      </c>
      <c r="G3076" s="69" t="s">
        <v>4</v>
      </c>
      <c r="H3076" s="68">
        <v>1525</v>
      </c>
      <c r="I3076" s="93">
        <f t="shared" si="221"/>
        <v>15.25</v>
      </c>
      <c r="J3076" s="93">
        <v>3.4329999999999998</v>
      </c>
      <c r="K3076" s="69">
        <v>100</v>
      </c>
      <c r="L3076" s="68">
        <v>332</v>
      </c>
      <c r="M3076" s="93">
        <f t="shared" si="222"/>
        <v>3.32</v>
      </c>
      <c r="N3076" s="93">
        <v>1.869</v>
      </c>
      <c r="O3076" s="189">
        <v>100</v>
      </c>
      <c r="P3076" s="191">
        <f t="shared" si="223"/>
        <v>4.5933734939759034</v>
      </c>
      <c r="Q3076" s="77" t="s">
        <v>716</v>
      </c>
      <c r="U3076" s="227" t="s">
        <v>17375</v>
      </c>
      <c r="V3076" s="84">
        <v>0.3833333333333333</v>
      </c>
      <c r="W3076" s="85">
        <v>0.53125</v>
      </c>
      <c r="X3076" s="78">
        <f t="shared" si="224"/>
        <v>0.1479166666666667</v>
      </c>
    </row>
    <row r="3077" spans="1:24" x14ac:dyDescent="0.3">
      <c r="A3077" s="47" t="s">
        <v>3137</v>
      </c>
      <c r="B3077" s="68" t="s">
        <v>8817</v>
      </c>
      <c r="C3077" s="2" t="s">
        <v>1</v>
      </c>
      <c r="D3077" s="2">
        <v>63</v>
      </c>
      <c r="E3077" s="6">
        <v>20723</v>
      </c>
      <c r="F3077" s="7">
        <v>44097.564606481479</v>
      </c>
      <c r="G3077" s="69" t="s">
        <v>4</v>
      </c>
      <c r="H3077" s="68">
        <v>1435</v>
      </c>
      <c r="I3077" s="93">
        <f t="shared" si="221"/>
        <v>14.494949494949495</v>
      </c>
      <c r="J3077" s="93">
        <v>3.5059999999999998</v>
      </c>
      <c r="K3077" s="69">
        <v>99</v>
      </c>
      <c r="L3077" s="68">
        <v>351</v>
      </c>
      <c r="M3077" s="93">
        <f t="shared" si="222"/>
        <v>3.5454545454545454</v>
      </c>
      <c r="N3077" s="93">
        <v>1.96</v>
      </c>
      <c r="O3077" s="189">
        <v>99</v>
      </c>
      <c r="P3077" s="191">
        <f t="shared" si="223"/>
        <v>4.0883190883190883</v>
      </c>
      <c r="Q3077" s="77" t="s">
        <v>716</v>
      </c>
      <c r="U3077" s="227" t="s">
        <v>17375</v>
      </c>
      <c r="V3077" s="84">
        <v>0.41805555555555557</v>
      </c>
      <c r="W3077" s="85">
        <v>0.56597222222222221</v>
      </c>
      <c r="X3077" s="78">
        <f t="shared" si="224"/>
        <v>0.14791666666666664</v>
      </c>
    </row>
    <row r="3078" spans="1:24" x14ac:dyDescent="0.3">
      <c r="A3078" s="47" t="s">
        <v>11345</v>
      </c>
      <c r="B3078" s="68" t="s">
        <v>1716</v>
      </c>
      <c r="C3078" s="2" t="s">
        <v>1</v>
      </c>
      <c r="D3078" s="2">
        <v>63</v>
      </c>
      <c r="E3078" s="6">
        <v>20854</v>
      </c>
      <c r="F3078" s="7">
        <v>44097.575995370367</v>
      </c>
      <c r="G3078" s="69" t="s">
        <v>4</v>
      </c>
      <c r="H3078" s="68">
        <v>1822</v>
      </c>
      <c r="I3078" s="93">
        <f t="shared" si="221"/>
        <v>18.404040404040405</v>
      </c>
      <c r="J3078" s="93">
        <v>4.093</v>
      </c>
      <c r="K3078" s="69">
        <v>99</v>
      </c>
      <c r="L3078" s="68">
        <v>459</v>
      </c>
      <c r="M3078" s="93">
        <f t="shared" si="222"/>
        <v>4.6363636363636367</v>
      </c>
      <c r="N3078" s="93">
        <v>2.4180000000000001</v>
      </c>
      <c r="O3078" s="189">
        <v>99</v>
      </c>
      <c r="P3078" s="191">
        <f t="shared" si="223"/>
        <v>3.9694989106753811</v>
      </c>
      <c r="Q3078" s="77" t="s">
        <v>716</v>
      </c>
      <c r="U3078" s="231" t="s">
        <v>17375</v>
      </c>
      <c r="V3078" s="84">
        <v>0.42569444444444443</v>
      </c>
      <c r="W3078" s="85">
        <v>0.57638888888888895</v>
      </c>
      <c r="X3078" s="78">
        <f t="shared" si="224"/>
        <v>0.15069444444444452</v>
      </c>
    </row>
    <row r="3079" spans="1:24" x14ac:dyDescent="0.3">
      <c r="A3079" s="47" t="s">
        <v>11461</v>
      </c>
      <c r="B3079" s="68" t="s">
        <v>8854</v>
      </c>
      <c r="C3079" s="2" t="s">
        <v>1</v>
      </c>
      <c r="D3079" s="2">
        <v>67</v>
      </c>
      <c r="E3079" s="6">
        <v>19291</v>
      </c>
      <c r="F3079" s="7">
        <v>44097.587627314817</v>
      </c>
      <c r="G3079" s="69" t="s">
        <v>4</v>
      </c>
      <c r="H3079" s="68">
        <v>1678</v>
      </c>
      <c r="I3079" s="93">
        <f t="shared" si="221"/>
        <v>16.949494949494948</v>
      </c>
      <c r="J3079" s="93">
        <v>4.7709999999999999</v>
      </c>
      <c r="K3079" s="69">
        <v>99</v>
      </c>
      <c r="L3079" s="68">
        <v>403</v>
      </c>
      <c r="M3079" s="93">
        <f t="shared" si="222"/>
        <v>4.0707070707070709</v>
      </c>
      <c r="N3079" s="93">
        <v>1.869</v>
      </c>
      <c r="O3079" s="189">
        <v>99</v>
      </c>
      <c r="P3079" s="191">
        <f t="shared" si="223"/>
        <v>4.163771712158808</v>
      </c>
      <c r="Q3079" s="77" t="s">
        <v>716</v>
      </c>
      <c r="U3079" s="227" t="s">
        <v>17375</v>
      </c>
      <c r="V3079" s="84">
        <v>0.4381944444444445</v>
      </c>
      <c r="W3079" s="85">
        <v>0.59027777777777779</v>
      </c>
      <c r="X3079" s="78">
        <f t="shared" si="224"/>
        <v>0.15208333333333329</v>
      </c>
    </row>
    <row r="3080" spans="1:24" x14ac:dyDescent="0.3">
      <c r="A3080" s="47" t="s">
        <v>16216</v>
      </c>
      <c r="B3080" s="68" t="s">
        <v>1448</v>
      </c>
      <c r="C3080" s="2" t="s">
        <v>1</v>
      </c>
      <c r="D3080" s="2">
        <v>69</v>
      </c>
      <c r="E3080" s="6">
        <v>18712</v>
      </c>
      <c r="F3080" s="7">
        <v>44097.664050925923</v>
      </c>
      <c r="G3080" s="69" t="s">
        <v>4</v>
      </c>
      <c r="H3080" s="68">
        <v>1943</v>
      </c>
      <c r="I3080" s="93">
        <f t="shared" si="221"/>
        <v>19.626262626262626</v>
      </c>
      <c r="J3080" s="93">
        <v>4.3109999999999999</v>
      </c>
      <c r="K3080" s="69">
        <v>99</v>
      </c>
      <c r="L3080" s="68">
        <v>564</v>
      </c>
      <c r="M3080" s="93">
        <f t="shared" si="222"/>
        <v>5.6969696969696972</v>
      </c>
      <c r="N3080" s="93">
        <v>2.2429999999999999</v>
      </c>
      <c r="O3080" s="189">
        <v>99</v>
      </c>
      <c r="P3080" s="191">
        <f t="shared" si="223"/>
        <v>3.4450354609929077</v>
      </c>
      <c r="Q3080" s="77" t="s">
        <v>716</v>
      </c>
      <c r="U3080" s="227" t="s">
        <v>17375</v>
      </c>
      <c r="V3080" s="84">
        <v>0.50486111111111109</v>
      </c>
      <c r="W3080" s="85">
        <v>0.66666666666666663</v>
      </c>
      <c r="X3080" s="78">
        <f t="shared" si="224"/>
        <v>0.16180555555555554</v>
      </c>
    </row>
    <row r="3081" spans="1:24" x14ac:dyDescent="0.3">
      <c r="A3081" s="47" t="s">
        <v>16218</v>
      </c>
      <c r="B3081" s="68" t="s">
        <v>14815</v>
      </c>
      <c r="C3081" s="2" t="s">
        <v>1</v>
      </c>
      <c r="D3081" s="2">
        <v>73</v>
      </c>
      <c r="E3081" s="6">
        <v>17226</v>
      </c>
      <c r="F3081" s="7">
        <v>44097.708599537036</v>
      </c>
      <c r="G3081" s="69" t="s">
        <v>4</v>
      </c>
      <c r="H3081" s="68">
        <v>1997</v>
      </c>
      <c r="I3081" s="93">
        <f t="shared" si="221"/>
        <v>20.171717171717173</v>
      </c>
      <c r="J3081" s="93">
        <v>4.7809999999999997</v>
      </c>
      <c r="K3081" s="69">
        <v>99</v>
      </c>
      <c r="L3081" s="68">
        <v>567</v>
      </c>
      <c r="M3081" s="93">
        <f t="shared" si="222"/>
        <v>5.7272727272727275</v>
      </c>
      <c r="N3081" s="93">
        <v>2.4609999999999999</v>
      </c>
      <c r="O3081" s="189">
        <v>99</v>
      </c>
      <c r="P3081" s="191">
        <f t="shared" si="223"/>
        <v>3.5220458553791887</v>
      </c>
      <c r="Q3081" s="77" t="s">
        <v>716</v>
      </c>
      <c r="U3081" s="227" t="s">
        <v>17375</v>
      </c>
      <c r="V3081" s="84">
        <v>0.54166666666666663</v>
      </c>
      <c r="W3081" s="85">
        <v>0.70833333333333337</v>
      </c>
      <c r="X3081" s="78">
        <f t="shared" si="224"/>
        <v>0.16666666666666674</v>
      </c>
    </row>
    <row r="3082" spans="1:24" x14ac:dyDescent="0.3">
      <c r="A3082" s="47" t="s">
        <v>11588</v>
      </c>
      <c r="B3082" s="68" t="s">
        <v>7817</v>
      </c>
      <c r="C3082" s="2" t="s">
        <v>1</v>
      </c>
      <c r="D3082" s="2">
        <v>41</v>
      </c>
      <c r="E3082" s="6">
        <v>28795</v>
      </c>
      <c r="F3082" s="7">
        <v>44098.42591435185</v>
      </c>
      <c r="G3082" s="69" t="s">
        <v>4</v>
      </c>
      <c r="H3082" s="68">
        <v>1175</v>
      </c>
      <c r="I3082" s="93">
        <f t="shared" si="221"/>
        <v>11.75</v>
      </c>
      <c r="J3082" s="93">
        <v>3.5939999999999999</v>
      </c>
      <c r="K3082" s="69">
        <v>100</v>
      </c>
      <c r="L3082" s="68">
        <v>329</v>
      </c>
      <c r="M3082" s="93">
        <f t="shared" si="222"/>
        <v>3.29</v>
      </c>
      <c r="N3082" s="93">
        <v>1.93</v>
      </c>
      <c r="O3082" s="189">
        <v>100</v>
      </c>
      <c r="P3082" s="191">
        <f t="shared" si="223"/>
        <v>3.5714285714285712</v>
      </c>
      <c r="Q3082" s="77" t="s">
        <v>716</v>
      </c>
      <c r="U3082" s="227" t="s">
        <v>17375</v>
      </c>
      <c r="V3082" s="84">
        <v>0.3743055555555555</v>
      </c>
      <c r="W3082" s="85">
        <v>0.52083333333333337</v>
      </c>
      <c r="X3082" s="78">
        <f t="shared" si="224"/>
        <v>0.14652777777777787</v>
      </c>
    </row>
    <row r="3083" spans="1:24" x14ac:dyDescent="0.3">
      <c r="A3083" s="47" t="s">
        <v>15190</v>
      </c>
      <c r="B3083" s="68" t="s">
        <v>1029</v>
      </c>
      <c r="C3083" s="2" t="s">
        <v>1</v>
      </c>
      <c r="D3083" s="2">
        <v>48</v>
      </c>
      <c r="E3083" s="6">
        <v>26469</v>
      </c>
      <c r="F3083" s="7">
        <v>44098.530659722222</v>
      </c>
      <c r="G3083" s="69" t="s">
        <v>4</v>
      </c>
      <c r="H3083" s="68">
        <v>2065</v>
      </c>
      <c r="I3083" s="93">
        <f t="shared" si="221"/>
        <v>20.65</v>
      </c>
      <c r="J3083" s="93">
        <v>5.7089999999999996</v>
      </c>
      <c r="K3083" s="69">
        <v>100</v>
      </c>
      <c r="L3083" s="68">
        <v>366</v>
      </c>
      <c r="M3083" s="93">
        <f t="shared" si="222"/>
        <v>3.66</v>
      </c>
      <c r="N3083" s="93">
        <v>1.821</v>
      </c>
      <c r="O3083" s="189">
        <v>100</v>
      </c>
      <c r="P3083" s="191">
        <f t="shared" si="223"/>
        <v>5.6420765027322402</v>
      </c>
      <c r="Q3083" s="77" t="s">
        <v>716</v>
      </c>
      <c r="U3083" s="231" t="s">
        <v>17375</v>
      </c>
      <c r="V3083" s="84">
        <v>0.39097222222222222</v>
      </c>
      <c r="W3083" s="85">
        <v>0.53125</v>
      </c>
      <c r="X3083" s="78">
        <f t="shared" si="224"/>
        <v>0.14027777777777778</v>
      </c>
    </row>
    <row r="3084" spans="1:24" x14ac:dyDescent="0.3">
      <c r="A3084" s="47" t="s">
        <v>16220</v>
      </c>
      <c r="B3084" s="68" t="s">
        <v>41</v>
      </c>
      <c r="C3084" s="2" t="s">
        <v>1</v>
      </c>
      <c r="D3084" s="2">
        <v>64</v>
      </c>
      <c r="E3084" s="6">
        <v>20518</v>
      </c>
      <c r="F3084" s="7">
        <v>44098.591678240744</v>
      </c>
      <c r="G3084" s="69" t="s">
        <v>4</v>
      </c>
      <c r="H3084" s="68">
        <v>1529</v>
      </c>
      <c r="I3084" s="93">
        <f t="shared" si="221"/>
        <v>15.29</v>
      </c>
      <c r="J3084" s="93">
        <v>4.5069999999999997</v>
      </c>
      <c r="K3084" s="69">
        <v>100</v>
      </c>
      <c r="L3084" s="68">
        <v>581</v>
      </c>
      <c r="M3084" s="93">
        <f t="shared" si="222"/>
        <v>5.81</v>
      </c>
      <c r="N3084" s="93">
        <v>2.6269999999999998</v>
      </c>
      <c r="O3084" s="189">
        <v>100</v>
      </c>
      <c r="P3084" s="191">
        <f t="shared" si="223"/>
        <v>2.6316695352839932</v>
      </c>
      <c r="Q3084" s="77" t="s">
        <v>716</v>
      </c>
      <c r="U3084" s="227" t="s">
        <v>17375</v>
      </c>
      <c r="V3084" s="84">
        <v>0.43958333333333338</v>
      </c>
      <c r="W3084" s="85">
        <v>0.59375</v>
      </c>
      <c r="X3084" s="78">
        <f t="shared" si="224"/>
        <v>0.15416666666666662</v>
      </c>
    </row>
    <row r="3085" spans="1:24" x14ac:dyDescent="0.3">
      <c r="A3085" s="47" t="s">
        <v>16221</v>
      </c>
      <c r="B3085" s="68" t="s">
        <v>100</v>
      </c>
      <c r="C3085" s="2" t="s">
        <v>1</v>
      </c>
      <c r="D3085" s="2">
        <v>76</v>
      </c>
      <c r="E3085" s="6">
        <v>16117</v>
      </c>
      <c r="F3085" s="7">
        <v>44098.625092592592</v>
      </c>
      <c r="G3085" s="69" t="s">
        <v>4</v>
      </c>
      <c r="H3085" s="68">
        <v>1344</v>
      </c>
      <c r="I3085" s="93">
        <f t="shared" si="221"/>
        <v>13.575757575757576</v>
      </c>
      <c r="J3085" s="93">
        <v>4.1989999999999998</v>
      </c>
      <c r="K3085" s="69">
        <v>99</v>
      </c>
      <c r="L3085" s="68">
        <v>339</v>
      </c>
      <c r="M3085" s="93">
        <f t="shared" si="222"/>
        <v>3.4242424242424243</v>
      </c>
      <c r="N3085" s="93">
        <v>1.9379999999999999</v>
      </c>
      <c r="O3085" s="189">
        <v>99</v>
      </c>
      <c r="P3085" s="191">
        <f t="shared" si="223"/>
        <v>3.9646017699115044</v>
      </c>
      <c r="Q3085" s="77" t="s">
        <v>716</v>
      </c>
      <c r="U3085" s="227" t="s">
        <v>17375</v>
      </c>
      <c r="V3085" s="84">
        <v>0.46527777777777773</v>
      </c>
      <c r="W3085" s="85">
        <v>0.625</v>
      </c>
      <c r="X3085" s="78">
        <f t="shared" si="224"/>
        <v>0.15972222222222227</v>
      </c>
    </row>
    <row r="3086" spans="1:24" x14ac:dyDescent="0.3">
      <c r="A3086" s="47" t="s">
        <v>12665</v>
      </c>
      <c r="B3086" s="68" t="s">
        <v>8239</v>
      </c>
      <c r="C3086" s="2" t="s">
        <v>1</v>
      </c>
      <c r="D3086" s="2">
        <v>54</v>
      </c>
      <c r="E3086" s="6">
        <v>24263</v>
      </c>
      <c r="F3086" s="7">
        <v>44099.419537037036</v>
      </c>
      <c r="G3086" s="69" t="s">
        <v>4</v>
      </c>
      <c r="H3086" s="68">
        <v>1232</v>
      </c>
      <c r="I3086" s="93">
        <f t="shared" si="221"/>
        <v>12.444444444444445</v>
      </c>
      <c r="J3086" s="93">
        <v>3.552</v>
      </c>
      <c r="K3086" s="69">
        <v>99</v>
      </c>
      <c r="L3086" s="68">
        <v>378</v>
      </c>
      <c r="M3086" s="93">
        <f t="shared" si="222"/>
        <v>3.8181818181818183</v>
      </c>
      <c r="N3086" s="93">
        <v>2.0569999999999999</v>
      </c>
      <c r="O3086" s="189">
        <v>99</v>
      </c>
      <c r="P3086" s="191">
        <f t="shared" si="223"/>
        <v>3.2592592592592591</v>
      </c>
      <c r="Q3086" s="77" t="s">
        <v>716</v>
      </c>
      <c r="U3086" s="231" t="s">
        <v>17375</v>
      </c>
      <c r="V3086" s="84">
        <v>0.37152777777777773</v>
      </c>
      <c r="W3086" s="85">
        <v>0.52083333333333337</v>
      </c>
      <c r="X3086" s="78">
        <f t="shared" si="224"/>
        <v>0.14930555555555564</v>
      </c>
    </row>
    <row r="3087" spans="1:24" x14ac:dyDescent="0.3">
      <c r="A3087" s="47" t="s">
        <v>16222</v>
      </c>
      <c r="B3087" s="68" t="s">
        <v>14829</v>
      </c>
      <c r="C3087" s="2" t="s">
        <v>1</v>
      </c>
      <c r="D3087" s="2">
        <v>56</v>
      </c>
      <c r="E3087" s="6">
        <v>23337</v>
      </c>
      <c r="F3087" s="7">
        <v>44099.545266203706</v>
      </c>
      <c r="G3087" s="69" t="s">
        <v>4</v>
      </c>
      <c r="H3087" s="68">
        <v>1426</v>
      </c>
      <c r="I3087" s="93">
        <f t="shared" si="221"/>
        <v>14.26</v>
      </c>
      <c r="J3087" s="93">
        <v>4.3029999999999999</v>
      </c>
      <c r="K3087" s="69">
        <v>100</v>
      </c>
      <c r="L3087" s="68">
        <v>508</v>
      </c>
      <c r="M3087" s="93">
        <f t="shared" si="222"/>
        <v>5.08</v>
      </c>
      <c r="N3087" s="93">
        <v>2.4929999999999999</v>
      </c>
      <c r="O3087" s="189">
        <v>100</v>
      </c>
      <c r="P3087" s="191">
        <f t="shared" si="223"/>
        <v>2.8070866141732282</v>
      </c>
      <c r="Q3087" s="77" t="s">
        <v>716</v>
      </c>
      <c r="U3087" s="227" t="s">
        <v>17375</v>
      </c>
      <c r="V3087" s="84">
        <v>0.37777777777777777</v>
      </c>
      <c r="W3087" s="85">
        <v>0.54861111111111105</v>
      </c>
      <c r="X3087" s="78">
        <f t="shared" si="224"/>
        <v>0.17083333333333328</v>
      </c>
    </row>
    <row r="3088" spans="1:24" x14ac:dyDescent="0.3">
      <c r="A3088" s="47" t="s">
        <v>13052</v>
      </c>
      <c r="B3088" s="68" t="s">
        <v>9267</v>
      </c>
      <c r="C3088" s="2" t="s">
        <v>1</v>
      </c>
      <c r="D3088" s="2">
        <v>70</v>
      </c>
      <c r="E3088" s="6">
        <v>18408</v>
      </c>
      <c r="F3088" s="7">
        <v>44099.573287037034</v>
      </c>
      <c r="G3088" s="69" t="s">
        <v>4</v>
      </c>
      <c r="H3088" s="68">
        <v>1403</v>
      </c>
      <c r="I3088" s="93">
        <f t="shared" si="221"/>
        <v>14.171717171717171</v>
      </c>
      <c r="J3088" s="93">
        <v>4.0679999999999996</v>
      </c>
      <c r="K3088" s="69">
        <v>99</v>
      </c>
      <c r="L3088" s="68">
        <v>505</v>
      </c>
      <c r="M3088" s="93">
        <f t="shared" si="222"/>
        <v>5.1010101010101012</v>
      </c>
      <c r="N3088" s="93">
        <v>2.234</v>
      </c>
      <c r="O3088" s="189">
        <v>99</v>
      </c>
      <c r="P3088" s="191">
        <f t="shared" si="223"/>
        <v>2.778217821782178</v>
      </c>
      <c r="Q3088" s="77" t="s">
        <v>716</v>
      </c>
      <c r="U3088" s="227" t="s">
        <v>17375</v>
      </c>
      <c r="V3088" s="84">
        <v>0.42291666666666666</v>
      </c>
      <c r="W3088" s="85">
        <v>0.57291666666666663</v>
      </c>
      <c r="X3088" s="78">
        <f t="shared" si="224"/>
        <v>0.14999999999999997</v>
      </c>
    </row>
    <row r="3089" spans="1:24" x14ac:dyDescent="0.3">
      <c r="A3089" s="47" t="s">
        <v>3618</v>
      </c>
      <c r="B3089" s="68" t="s">
        <v>1628</v>
      </c>
      <c r="C3089" s="2" t="s">
        <v>6</v>
      </c>
      <c r="D3089" s="2">
        <v>80</v>
      </c>
      <c r="E3089" s="6">
        <v>14817</v>
      </c>
      <c r="F3089" s="7">
        <v>44102.533726851849</v>
      </c>
      <c r="G3089" s="69" t="s">
        <v>4</v>
      </c>
      <c r="H3089" s="68">
        <v>1462</v>
      </c>
      <c r="I3089" s="93">
        <f t="shared" si="221"/>
        <v>14.767676767676768</v>
      </c>
      <c r="J3089" s="93">
        <v>3.891</v>
      </c>
      <c r="K3089" s="69">
        <v>99</v>
      </c>
      <c r="L3089" s="68">
        <v>606</v>
      </c>
      <c r="M3089" s="93">
        <f t="shared" si="222"/>
        <v>6.1212121212121211</v>
      </c>
      <c r="N3089" s="93">
        <v>2.67</v>
      </c>
      <c r="O3089" s="189">
        <v>99</v>
      </c>
      <c r="P3089" s="191">
        <f t="shared" si="223"/>
        <v>2.4125412541254128</v>
      </c>
      <c r="Q3089" s="77" t="s">
        <v>716</v>
      </c>
      <c r="U3089" s="235" t="s">
        <v>17375</v>
      </c>
      <c r="V3089" s="84">
        <v>0.37708333333333338</v>
      </c>
      <c r="W3089" s="85">
        <v>0.53472222222222221</v>
      </c>
      <c r="X3089" s="78">
        <f t="shared" si="224"/>
        <v>0.15763888888888883</v>
      </c>
    </row>
    <row r="3090" spans="1:24" x14ac:dyDescent="0.3">
      <c r="A3090" s="47" t="s">
        <v>5238</v>
      </c>
      <c r="B3090" s="68" t="s">
        <v>14842</v>
      </c>
      <c r="C3090" s="2" t="s">
        <v>6</v>
      </c>
      <c r="D3090" s="2">
        <v>65</v>
      </c>
      <c r="E3090" s="6">
        <v>20009</v>
      </c>
      <c r="F3090" s="7">
        <v>44102.587997685187</v>
      </c>
      <c r="G3090" s="69" t="s">
        <v>4</v>
      </c>
      <c r="H3090" s="68">
        <v>955</v>
      </c>
      <c r="I3090" s="93">
        <f t="shared" si="221"/>
        <v>9.6464646464646471</v>
      </c>
      <c r="J3090" s="93">
        <v>3.3450000000000002</v>
      </c>
      <c r="K3090" s="69">
        <v>99</v>
      </c>
      <c r="L3090" s="68">
        <v>211</v>
      </c>
      <c r="M3090" s="93">
        <f t="shared" si="222"/>
        <v>2.1313131313131315</v>
      </c>
      <c r="N3090" s="93">
        <v>1.226</v>
      </c>
      <c r="O3090" s="189">
        <v>99</v>
      </c>
      <c r="P3090" s="191">
        <f t="shared" si="223"/>
        <v>4.5260663507109005</v>
      </c>
      <c r="Q3090" s="77" t="s">
        <v>716</v>
      </c>
      <c r="U3090" s="227" t="s">
        <v>17375</v>
      </c>
      <c r="V3090" s="84">
        <v>0.41041666666666665</v>
      </c>
      <c r="W3090" s="85">
        <v>0.59027777777777779</v>
      </c>
      <c r="X3090" s="78">
        <f t="shared" si="224"/>
        <v>0.17986111111111114</v>
      </c>
    </row>
    <row r="3091" spans="1:24" x14ac:dyDescent="0.3">
      <c r="A3091" s="47" t="s">
        <v>11676</v>
      </c>
      <c r="B3091" s="68" t="s">
        <v>8877</v>
      </c>
      <c r="C3091" s="2" t="s">
        <v>1</v>
      </c>
      <c r="D3091" s="2">
        <v>68</v>
      </c>
      <c r="E3091" s="6">
        <v>19216</v>
      </c>
      <c r="F3091" s="7">
        <v>44102.614270833335</v>
      </c>
      <c r="G3091" s="69" t="s">
        <v>4</v>
      </c>
      <c r="H3091" s="68">
        <v>3972</v>
      </c>
      <c r="I3091" s="93">
        <f t="shared" si="221"/>
        <v>39.72</v>
      </c>
      <c r="J3091" s="93">
        <v>7.1050000000000004</v>
      </c>
      <c r="K3091" s="69">
        <v>100</v>
      </c>
      <c r="L3091" s="68">
        <v>621</v>
      </c>
      <c r="M3091" s="93">
        <f t="shared" si="222"/>
        <v>6.21</v>
      </c>
      <c r="N3091" s="93">
        <v>2.4009999999999998</v>
      </c>
      <c r="O3091" s="189">
        <v>100</v>
      </c>
      <c r="P3091" s="191">
        <f t="shared" si="223"/>
        <v>6.3961352657004831</v>
      </c>
      <c r="Q3091" s="77" t="s">
        <v>716</v>
      </c>
      <c r="U3091" s="227" t="s">
        <v>17375</v>
      </c>
      <c r="V3091" s="84">
        <v>0.46458333333333335</v>
      </c>
      <c r="W3091" s="85">
        <v>0.61805555555555558</v>
      </c>
      <c r="X3091" s="78">
        <f t="shared" si="224"/>
        <v>0.15347222222222223</v>
      </c>
    </row>
    <row r="3092" spans="1:24" x14ac:dyDescent="0.3">
      <c r="A3092" s="47" t="s">
        <v>11479</v>
      </c>
      <c r="B3092" s="68" t="s">
        <v>14847</v>
      </c>
      <c r="C3092" s="2" t="s">
        <v>1</v>
      </c>
      <c r="D3092" s="2">
        <v>82</v>
      </c>
      <c r="E3092" s="6">
        <v>13973</v>
      </c>
      <c r="F3092" s="7">
        <v>44102.669652777775</v>
      </c>
      <c r="G3092" s="69" t="s">
        <v>4</v>
      </c>
      <c r="H3092" s="68">
        <v>2185</v>
      </c>
      <c r="I3092" s="93">
        <f t="shared" si="221"/>
        <v>22.070707070707069</v>
      </c>
      <c r="J3092" s="93">
        <v>4.7729999999999997</v>
      </c>
      <c r="K3092" s="69">
        <v>99</v>
      </c>
      <c r="L3092" s="68">
        <v>570</v>
      </c>
      <c r="M3092" s="93">
        <f t="shared" si="222"/>
        <v>5.7575757575757578</v>
      </c>
      <c r="N3092" s="93">
        <v>2.677</v>
      </c>
      <c r="O3092" s="189">
        <v>99</v>
      </c>
      <c r="P3092" s="191">
        <f t="shared" si="223"/>
        <v>3.833333333333333</v>
      </c>
      <c r="Q3092" s="77" t="s">
        <v>716</v>
      </c>
      <c r="U3092" s="227" t="s">
        <v>17375</v>
      </c>
      <c r="V3092" s="84">
        <v>0.51874999999999993</v>
      </c>
      <c r="W3092" s="85">
        <v>0.67013888888888884</v>
      </c>
      <c r="X3092" s="78">
        <f t="shared" si="224"/>
        <v>0.15138888888888891</v>
      </c>
    </row>
    <row r="3093" spans="1:24" x14ac:dyDescent="0.3">
      <c r="A3093" s="47" t="s">
        <v>16223</v>
      </c>
      <c r="B3093" s="68" t="s">
        <v>1163</v>
      </c>
      <c r="C3093" s="2" t="s">
        <v>1</v>
      </c>
      <c r="D3093" s="2">
        <v>50</v>
      </c>
      <c r="E3093" s="6">
        <v>25820</v>
      </c>
      <c r="F3093" s="7">
        <v>44103.543356481481</v>
      </c>
      <c r="G3093" s="69" t="s">
        <v>4</v>
      </c>
      <c r="H3093" s="68">
        <v>1816</v>
      </c>
      <c r="I3093" s="93">
        <f t="shared" si="221"/>
        <v>18.343434343434343</v>
      </c>
      <c r="J3093" s="93">
        <v>4.4610000000000003</v>
      </c>
      <c r="K3093" s="69">
        <v>99</v>
      </c>
      <c r="L3093" s="68">
        <v>337</v>
      </c>
      <c r="M3093" s="93">
        <f t="shared" si="222"/>
        <v>3.404040404040404</v>
      </c>
      <c r="N3093" s="93">
        <v>1.784</v>
      </c>
      <c r="O3093" s="189">
        <v>99</v>
      </c>
      <c r="P3093" s="191">
        <f t="shared" si="223"/>
        <v>5.3887240356083081</v>
      </c>
      <c r="Q3093" s="77" t="s">
        <v>716</v>
      </c>
      <c r="U3093" s="227" t="s">
        <v>17375</v>
      </c>
      <c r="V3093" s="84">
        <v>0.40208333333333335</v>
      </c>
      <c r="W3093" s="85">
        <v>0.54513888888888895</v>
      </c>
      <c r="X3093" s="78">
        <f t="shared" si="224"/>
        <v>0.1430555555555556</v>
      </c>
    </row>
    <row r="3094" spans="1:24" x14ac:dyDescent="0.3">
      <c r="A3094" s="47" t="s">
        <v>12246</v>
      </c>
      <c r="B3094" s="68" t="s">
        <v>1568</v>
      </c>
      <c r="C3094" s="2" t="s">
        <v>6</v>
      </c>
      <c r="D3094" s="2">
        <v>68</v>
      </c>
      <c r="E3094" s="6">
        <v>19063</v>
      </c>
      <c r="F3094" s="7">
        <v>44103.588576388887</v>
      </c>
      <c r="G3094" s="69" t="s">
        <v>4</v>
      </c>
      <c r="H3094" s="68">
        <v>3076</v>
      </c>
      <c r="I3094" s="93">
        <f t="shared" si="221"/>
        <v>30.76</v>
      </c>
      <c r="J3094" s="93">
        <v>7.1210000000000004</v>
      </c>
      <c r="K3094" s="69">
        <v>100</v>
      </c>
      <c r="L3094" s="68">
        <v>471</v>
      </c>
      <c r="M3094" s="93">
        <f t="shared" si="222"/>
        <v>4.71</v>
      </c>
      <c r="N3094" s="93">
        <v>2.2749999999999999</v>
      </c>
      <c r="O3094" s="189">
        <v>100</v>
      </c>
      <c r="P3094" s="191">
        <f t="shared" si="223"/>
        <v>6.5307855626326967</v>
      </c>
      <c r="Q3094" s="77" t="s">
        <v>716</v>
      </c>
      <c r="U3094" s="227" t="s">
        <v>17375</v>
      </c>
      <c r="V3094" s="84">
        <v>0.43194444444444446</v>
      </c>
      <c r="W3094" s="85">
        <v>0.59027777777777779</v>
      </c>
      <c r="X3094" s="78">
        <f t="shared" si="224"/>
        <v>0.15833333333333333</v>
      </c>
    </row>
    <row r="3095" spans="1:24" x14ac:dyDescent="0.3">
      <c r="A3095" s="47" t="s">
        <v>11397</v>
      </c>
      <c r="B3095" s="68" t="s">
        <v>10103</v>
      </c>
      <c r="C3095" s="2" t="s">
        <v>1</v>
      </c>
      <c r="D3095" s="2">
        <v>61</v>
      </c>
      <c r="E3095" s="6">
        <v>21786</v>
      </c>
      <c r="F3095" s="7">
        <v>44103.600254629629</v>
      </c>
      <c r="G3095" s="69" t="s">
        <v>4</v>
      </c>
      <c r="H3095" s="68">
        <v>2011</v>
      </c>
      <c r="I3095" s="93">
        <f t="shared" si="221"/>
        <v>20.313131313131311</v>
      </c>
      <c r="J3095" s="93">
        <v>4.2389999999999999</v>
      </c>
      <c r="K3095" s="69">
        <v>99</v>
      </c>
      <c r="L3095" s="68">
        <v>321</v>
      </c>
      <c r="M3095" s="93">
        <f t="shared" si="222"/>
        <v>3.2424242424242422</v>
      </c>
      <c r="N3095" s="93">
        <v>2.391</v>
      </c>
      <c r="O3095" s="189">
        <v>99</v>
      </c>
      <c r="P3095" s="191">
        <f t="shared" si="223"/>
        <v>6.2647975077881615</v>
      </c>
      <c r="Q3095" s="77" t="s">
        <v>716</v>
      </c>
      <c r="U3095" s="231" t="s">
        <v>17375</v>
      </c>
      <c r="V3095" s="84">
        <v>0.44305555555555554</v>
      </c>
      <c r="W3095" s="85">
        <v>0.60069444444444442</v>
      </c>
      <c r="X3095" s="78">
        <f t="shared" si="224"/>
        <v>0.15763888888888888</v>
      </c>
    </row>
    <row r="3096" spans="1:24" x14ac:dyDescent="0.3">
      <c r="A3096" s="47" t="s">
        <v>4285</v>
      </c>
      <c r="B3096" s="68" t="s">
        <v>744</v>
      </c>
      <c r="C3096" s="2" t="s">
        <v>1</v>
      </c>
      <c r="D3096" s="2">
        <v>53</v>
      </c>
      <c r="E3096" s="6">
        <v>24729</v>
      </c>
      <c r="F3096" s="7">
        <v>44103.630740740744</v>
      </c>
      <c r="G3096" s="69" t="s">
        <v>4</v>
      </c>
      <c r="H3096" s="68">
        <v>1579</v>
      </c>
      <c r="I3096" s="93">
        <f t="shared" si="221"/>
        <v>15.79</v>
      </c>
      <c r="J3096" s="93">
        <v>3.7559999999999998</v>
      </c>
      <c r="K3096" s="69">
        <v>100</v>
      </c>
      <c r="L3096" s="68">
        <v>460</v>
      </c>
      <c r="M3096" s="93">
        <f t="shared" si="222"/>
        <v>4.5999999999999996</v>
      </c>
      <c r="N3096" s="93">
        <v>2.137</v>
      </c>
      <c r="O3096" s="189">
        <v>100</v>
      </c>
      <c r="P3096" s="191">
        <f t="shared" si="223"/>
        <v>3.4326086956521742</v>
      </c>
      <c r="Q3096" s="77" t="s">
        <v>716</v>
      </c>
      <c r="U3096" s="227" t="s">
        <v>17375</v>
      </c>
      <c r="V3096" s="84">
        <v>0.48958333333333331</v>
      </c>
      <c r="W3096" s="85">
        <v>0.63194444444444442</v>
      </c>
      <c r="X3096" s="78">
        <f t="shared" si="224"/>
        <v>0.1423611111111111</v>
      </c>
    </row>
    <row r="3097" spans="1:24" x14ac:dyDescent="0.3">
      <c r="A3097" s="47" t="s">
        <v>16224</v>
      </c>
      <c r="B3097" s="68" t="s">
        <v>9535</v>
      </c>
      <c r="C3097" s="2" t="s">
        <v>1</v>
      </c>
      <c r="D3097" s="2">
        <v>66</v>
      </c>
      <c r="E3097" s="6">
        <v>19721</v>
      </c>
      <c r="F3097" s="7">
        <v>44103.646527777775</v>
      </c>
      <c r="G3097" s="69" t="s">
        <v>4</v>
      </c>
      <c r="H3097" s="68">
        <v>2647</v>
      </c>
      <c r="I3097" s="93">
        <f t="shared" si="221"/>
        <v>26.737373737373737</v>
      </c>
      <c r="J3097" s="93">
        <v>5.2309999999999999</v>
      </c>
      <c r="K3097" s="69">
        <v>99</v>
      </c>
      <c r="L3097" s="68">
        <v>557</v>
      </c>
      <c r="M3097" s="93">
        <f t="shared" si="222"/>
        <v>5.6262626262626263</v>
      </c>
      <c r="N3097" s="93">
        <v>2.302</v>
      </c>
      <c r="O3097" s="189">
        <v>99</v>
      </c>
      <c r="P3097" s="191">
        <f t="shared" si="223"/>
        <v>4.7522441651705565</v>
      </c>
      <c r="Q3097" s="77" t="s">
        <v>716</v>
      </c>
      <c r="U3097" s="227" t="s">
        <v>17375</v>
      </c>
      <c r="V3097" s="84">
        <v>0.49861111111111112</v>
      </c>
      <c r="W3097" s="85">
        <v>0.64583333333333337</v>
      </c>
      <c r="X3097" s="78">
        <f t="shared" si="224"/>
        <v>0.14722222222222225</v>
      </c>
    </row>
    <row r="3098" spans="1:24" x14ac:dyDescent="0.3">
      <c r="A3098" s="47" t="s">
        <v>3847</v>
      </c>
      <c r="B3098" s="68" t="s">
        <v>15372</v>
      </c>
      <c r="C3098" s="2" t="s">
        <v>6</v>
      </c>
      <c r="D3098" s="2">
        <v>58</v>
      </c>
      <c r="E3098" s="6">
        <v>22771</v>
      </c>
      <c r="F3098" s="7">
        <v>44109.542245370372</v>
      </c>
      <c r="G3098" s="69" t="s">
        <v>4</v>
      </c>
      <c r="H3098" s="68">
        <v>1544</v>
      </c>
      <c r="I3098" s="93">
        <f t="shared" si="221"/>
        <v>15.44</v>
      </c>
      <c r="J3098" s="93">
        <v>3.6160000000000001</v>
      </c>
      <c r="K3098" s="69">
        <v>100</v>
      </c>
      <c r="L3098" s="68">
        <v>342</v>
      </c>
      <c r="M3098" s="93">
        <f t="shared" si="222"/>
        <v>3.42</v>
      </c>
      <c r="N3098" s="93">
        <v>1.9450000000000001</v>
      </c>
      <c r="O3098" s="69">
        <v>100</v>
      </c>
      <c r="P3098" s="191">
        <f t="shared" si="223"/>
        <v>4.5146198830409352</v>
      </c>
      <c r="Q3098" s="77" t="s">
        <v>716</v>
      </c>
      <c r="U3098" s="227" t="s">
        <v>17375</v>
      </c>
      <c r="V3098" s="84">
        <v>0.40486111111111112</v>
      </c>
      <c r="W3098" s="85">
        <v>0.54513888888888895</v>
      </c>
      <c r="X3098" s="78">
        <f t="shared" si="224"/>
        <v>0.14027777777777783</v>
      </c>
    </row>
    <row r="3099" spans="1:24" x14ac:dyDescent="0.3">
      <c r="A3099" s="47" t="s">
        <v>16225</v>
      </c>
      <c r="B3099" s="68" t="s">
        <v>9465</v>
      </c>
      <c r="C3099" s="2" t="s">
        <v>1</v>
      </c>
      <c r="D3099" s="2">
        <v>43</v>
      </c>
      <c r="E3099" s="6">
        <v>28094</v>
      </c>
      <c r="F3099" s="7">
        <v>44109.670671296299</v>
      </c>
      <c r="G3099" s="69" t="s">
        <v>4</v>
      </c>
      <c r="H3099" s="68">
        <v>930</v>
      </c>
      <c r="I3099" s="93">
        <f t="shared" si="221"/>
        <v>9.3939393939393945</v>
      </c>
      <c r="J3099" s="93">
        <v>3.2879999999999998</v>
      </c>
      <c r="K3099" s="69">
        <v>99</v>
      </c>
      <c r="L3099" s="68">
        <v>238</v>
      </c>
      <c r="M3099" s="93">
        <f t="shared" si="222"/>
        <v>2.404040404040404</v>
      </c>
      <c r="N3099" s="93">
        <v>1.597</v>
      </c>
      <c r="O3099" s="69">
        <v>99</v>
      </c>
      <c r="P3099" s="191">
        <f t="shared" si="223"/>
        <v>3.9075630252100844</v>
      </c>
      <c r="Q3099" s="77" t="s">
        <v>716</v>
      </c>
      <c r="U3099" s="227" t="s">
        <v>17375</v>
      </c>
      <c r="V3099" s="84">
        <v>0.50208333333333333</v>
      </c>
      <c r="W3099" s="85">
        <v>0.67013888888888884</v>
      </c>
      <c r="X3099" s="78">
        <f t="shared" si="224"/>
        <v>0.16805555555555551</v>
      </c>
    </row>
    <row r="3100" spans="1:24" x14ac:dyDescent="0.3">
      <c r="A3100" s="47" t="s">
        <v>3163</v>
      </c>
      <c r="B3100" s="68" t="s">
        <v>15386</v>
      </c>
      <c r="C3100" s="2" t="s">
        <v>6</v>
      </c>
      <c r="D3100" s="2">
        <v>48</v>
      </c>
      <c r="E3100" s="6">
        <v>26343</v>
      </c>
      <c r="F3100" s="7">
        <v>44111.53392361111</v>
      </c>
      <c r="G3100" s="69" t="s">
        <v>4</v>
      </c>
      <c r="H3100" s="68">
        <v>1284</v>
      </c>
      <c r="I3100" s="93">
        <f t="shared" si="221"/>
        <v>12.969696969696969</v>
      </c>
      <c r="J3100" s="93">
        <v>3.6120000000000001</v>
      </c>
      <c r="K3100" s="69">
        <v>99</v>
      </c>
      <c r="L3100" s="68">
        <v>391</v>
      </c>
      <c r="M3100" s="93">
        <f t="shared" si="222"/>
        <v>3.9494949494949494</v>
      </c>
      <c r="N3100" s="93">
        <v>2.0019999999999998</v>
      </c>
      <c r="O3100" s="69">
        <v>99</v>
      </c>
      <c r="P3100" s="191">
        <f t="shared" si="223"/>
        <v>3.2838874680306902</v>
      </c>
      <c r="Q3100" s="77" t="s">
        <v>716</v>
      </c>
      <c r="U3100" s="227" t="s">
        <v>17375</v>
      </c>
      <c r="V3100" s="84">
        <v>0.3972222222222222</v>
      </c>
      <c r="W3100" s="85">
        <v>0.53472222222222221</v>
      </c>
      <c r="X3100" s="78">
        <f t="shared" si="224"/>
        <v>0.13750000000000001</v>
      </c>
    </row>
    <row r="3101" spans="1:24" x14ac:dyDescent="0.3">
      <c r="A3101" s="47" t="s">
        <v>4288</v>
      </c>
      <c r="B3101" s="68" t="s">
        <v>566</v>
      </c>
      <c r="C3101" s="2" t="s">
        <v>1</v>
      </c>
      <c r="D3101" s="2">
        <v>62</v>
      </c>
      <c r="E3101" s="6">
        <v>21254</v>
      </c>
      <c r="F3101" s="7">
        <v>44111.59679398148</v>
      </c>
      <c r="G3101" s="69" t="s">
        <v>4</v>
      </c>
      <c r="H3101" s="68">
        <v>1579</v>
      </c>
      <c r="I3101" s="93">
        <f t="shared" si="221"/>
        <v>15.79</v>
      </c>
      <c r="J3101" s="93">
        <v>4.4640000000000004</v>
      </c>
      <c r="K3101" s="69">
        <v>100</v>
      </c>
      <c r="L3101" s="68">
        <v>403</v>
      </c>
      <c r="M3101" s="93">
        <f t="shared" si="222"/>
        <v>4.03</v>
      </c>
      <c r="N3101" s="93">
        <v>1.946</v>
      </c>
      <c r="O3101" s="69">
        <v>100</v>
      </c>
      <c r="P3101" s="191">
        <f t="shared" si="223"/>
        <v>3.9181141439205951</v>
      </c>
      <c r="Q3101" s="77" t="s">
        <v>716</v>
      </c>
      <c r="U3101" s="231" t="s">
        <v>17375</v>
      </c>
      <c r="V3101" s="84">
        <v>0.46458333333333335</v>
      </c>
      <c r="W3101" s="85">
        <v>0.60416666666666663</v>
      </c>
      <c r="X3101" s="78">
        <f t="shared" si="224"/>
        <v>0.13958333333333328</v>
      </c>
    </row>
    <row r="3102" spans="1:24" x14ac:dyDescent="0.3">
      <c r="A3102" s="47" t="s">
        <v>16226</v>
      </c>
      <c r="B3102" s="68" t="s">
        <v>15393</v>
      </c>
      <c r="C3102" s="2" t="s">
        <v>6</v>
      </c>
      <c r="D3102" s="2">
        <v>21</v>
      </c>
      <c r="E3102" s="6">
        <v>36403</v>
      </c>
      <c r="F3102" s="7">
        <v>44111.633217592593</v>
      </c>
      <c r="G3102" s="69" t="s">
        <v>4</v>
      </c>
      <c r="H3102" s="68">
        <v>553</v>
      </c>
      <c r="I3102" s="93">
        <f t="shared" si="221"/>
        <v>5.53</v>
      </c>
      <c r="J3102" s="93">
        <v>2.2759999999999998</v>
      </c>
      <c r="K3102" s="69">
        <v>100</v>
      </c>
      <c r="L3102" s="68">
        <v>224</v>
      </c>
      <c r="M3102" s="93">
        <f t="shared" si="222"/>
        <v>2.2400000000000002</v>
      </c>
      <c r="N3102" s="93">
        <v>1.603</v>
      </c>
      <c r="O3102" s="69">
        <v>100</v>
      </c>
      <c r="P3102" s="191">
        <f t="shared" si="223"/>
        <v>2.46875</v>
      </c>
      <c r="Q3102" s="77" t="s">
        <v>716</v>
      </c>
      <c r="U3102" s="227" t="s">
        <v>17375</v>
      </c>
      <c r="V3102" s="84">
        <v>0.49236111111111108</v>
      </c>
      <c r="W3102" s="85">
        <v>0.63194444444444442</v>
      </c>
      <c r="X3102" s="78">
        <f t="shared" si="224"/>
        <v>0.13958333333333334</v>
      </c>
    </row>
    <row r="3103" spans="1:24" x14ac:dyDescent="0.3">
      <c r="A3103" s="46" t="s">
        <v>16227</v>
      </c>
      <c r="B3103" s="68" t="s">
        <v>15397</v>
      </c>
      <c r="C3103" s="2" t="s">
        <v>6</v>
      </c>
      <c r="D3103" s="2">
        <v>78</v>
      </c>
      <c r="E3103" s="6">
        <v>15578</v>
      </c>
      <c r="F3103" s="7">
        <v>44111.662129629629</v>
      </c>
      <c r="G3103" s="69" t="s">
        <v>4</v>
      </c>
      <c r="H3103" s="68">
        <v>1280</v>
      </c>
      <c r="I3103" s="93">
        <f t="shared" si="221"/>
        <v>12.929292929292929</v>
      </c>
      <c r="J3103" s="93">
        <v>3.734</v>
      </c>
      <c r="K3103" s="69">
        <v>99</v>
      </c>
      <c r="L3103" s="68">
        <v>637</v>
      </c>
      <c r="M3103" s="93">
        <f t="shared" si="222"/>
        <v>6.4343434343434343</v>
      </c>
      <c r="N3103" s="93">
        <v>2.4</v>
      </c>
      <c r="O3103" s="69">
        <v>99</v>
      </c>
      <c r="P3103" s="191">
        <f t="shared" si="223"/>
        <v>2.009419152276295</v>
      </c>
      <c r="Q3103" s="77" t="s">
        <v>716</v>
      </c>
      <c r="U3103" s="227" t="s">
        <v>17375</v>
      </c>
      <c r="V3103" s="84">
        <v>0.5229166666666667</v>
      </c>
      <c r="W3103" s="85">
        <v>0.68055555555555547</v>
      </c>
      <c r="X3103" s="78">
        <f t="shared" si="224"/>
        <v>0.15763888888888877</v>
      </c>
    </row>
    <row r="3104" spans="1:24" x14ac:dyDescent="0.3">
      <c r="A3104" s="46" t="s">
        <v>16228</v>
      </c>
      <c r="B3104" s="68" t="s">
        <v>15400</v>
      </c>
      <c r="C3104" s="2" t="s">
        <v>6</v>
      </c>
      <c r="D3104" s="2">
        <v>65</v>
      </c>
      <c r="E3104" s="6">
        <v>20241</v>
      </c>
      <c r="F3104" s="7">
        <v>44112.531921296293</v>
      </c>
      <c r="G3104" s="69" t="s">
        <v>4</v>
      </c>
      <c r="H3104" s="68">
        <v>1323</v>
      </c>
      <c r="I3104" s="93">
        <f t="shared" si="221"/>
        <v>13.363636363636363</v>
      </c>
      <c r="J3104" s="93">
        <v>4.2320000000000002</v>
      </c>
      <c r="K3104" s="69">
        <v>99</v>
      </c>
      <c r="L3104" s="68">
        <v>564</v>
      </c>
      <c r="M3104" s="93">
        <f t="shared" si="222"/>
        <v>5.6969696969696972</v>
      </c>
      <c r="N3104" s="93">
        <v>2.4350000000000001</v>
      </c>
      <c r="O3104" s="69">
        <v>99</v>
      </c>
      <c r="P3104" s="191">
        <f t="shared" si="223"/>
        <v>2.3457446808510638</v>
      </c>
      <c r="Q3104" s="77" t="s">
        <v>716</v>
      </c>
      <c r="U3104" s="227" t="s">
        <v>17375</v>
      </c>
      <c r="V3104" s="84">
        <v>0.38541666666666669</v>
      </c>
      <c r="W3104" s="85">
        <v>0.53472222222222221</v>
      </c>
      <c r="X3104" s="78">
        <f t="shared" si="224"/>
        <v>0.14930555555555552</v>
      </c>
    </row>
    <row r="3105" spans="1:24" x14ac:dyDescent="0.3">
      <c r="A3105" s="47" t="s">
        <v>16708</v>
      </c>
      <c r="B3105" s="68" t="s">
        <v>15404</v>
      </c>
      <c r="C3105" s="2" t="s">
        <v>1</v>
      </c>
      <c r="D3105" s="2">
        <v>36</v>
      </c>
      <c r="E3105" s="6">
        <v>30831</v>
      </c>
      <c r="F3105" s="7">
        <v>44112.557708333334</v>
      </c>
      <c r="G3105" s="69" t="s">
        <v>4</v>
      </c>
      <c r="H3105" s="68">
        <v>1193</v>
      </c>
      <c r="I3105" s="93">
        <f t="shared" si="221"/>
        <v>11.93</v>
      </c>
      <c r="J3105" s="93">
        <v>3.22</v>
      </c>
      <c r="K3105" s="69">
        <v>100</v>
      </c>
      <c r="L3105" s="68">
        <v>508</v>
      </c>
      <c r="M3105" s="93">
        <f t="shared" si="222"/>
        <v>5.08</v>
      </c>
      <c r="N3105" s="93">
        <v>2.1259999999999999</v>
      </c>
      <c r="O3105" s="69">
        <v>100</v>
      </c>
      <c r="P3105" s="191">
        <f t="shared" si="223"/>
        <v>2.3484251968503935</v>
      </c>
      <c r="Q3105" s="77" t="s">
        <v>716</v>
      </c>
      <c r="U3105" s="227" t="s">
        <v>17375</v>
      </c>
      <c r="V3105" s="84">
        <v>0.40486111111111112</v>
      </c>
      <c r="W3105" s="85">
        <v>0.55902777777777779</v>
      </c>
      <c r="X3105" s="78">
        <f t="shared" si="224"/>
        <v>0.15416666666666667</v>
      </c>
    </row>
    <row r="3106" spans="1:24" x14ac:dyDescent="0.3">
      <c r="A3106" s="47" t="s">
        <v>12782</v>
      </c>
      <c r="B3106" s="68" t="s">
        <v>15408</v>
      </c>
      <c r="C3106" s="2" t="s">
        <v>1</v>
      </c>
      <c r="D3106" s="2">
        <v>60</v>
      </c>
      <c r="E3106" s="6">
        <v>21944</v>
      </c>
      <c r="F3106" s="7">
        <v>44112.619201388887</v>
      </c>
      <c r="G3106" s="69" t="s">
        <v>4</v>
      </c>
      <c r="H3106" s="68">
        <v>1664</v>
      </c>
      <c r="I3106" s="93">
        <f t="shared" si="221"/>
        <v>16.64</v>
      </c>
      <c r="J3106" s="93">
        <v>3.68</v>
      </c>
      <c r="K3106" s="69">
        <v>100</v>
      </c>
      <c r="L3106" s="68">
        <v>348</v>
      </c>
      <c r="M3106" s="93">
        <f t="shared" si="222"/>
        <v>3.48</v>
      </c>
      <c r="N3106" s="93">
        <v>1.8009999999999999</v>
      </c>
      <c r="O3106" s="69">
        <v>100</v>
      </c>
      <c r="P3106" s="191">
        <f t="shared" si="223"/>
        <v>4.7816091954022992</v>
      </c>
      <c r="Q3106" s="77" t="s">
        <v>716</v>
      </c>
      <c r="U3106" s="227" t="s">
        <v>17375</v>
      </c>
      <c r="V3106" s="84">
        <v>0.45694444444444443</v>
      </c>
      <c r="W3106" s="85">
        <v>0.62152777777777779</v>
      </c>
      <c r="X3106" s="78">
        <f t="shared" si="224"/>
        <v>0.16458333333333336</v>
      </c>
    </row>
    <row r="3107" spans="1:24" x14ac:dyDescent="0.3">
      <c r="A3107" s="47" t="s">
        <v>16710</v>
      </c>
      <c r="B3107" s="68" t="s">
        <v>15410</v>
      </c>
      <c r="C3107" s="2" t="s">
        <v>6</v>
      </c>
      <c r="D3107" s="2">
        <v>18</v>
      </c>
      <c r="E3107" s="6">
        <v>37476</v>
      </c>
      <c r="F3107" s="7">
        <v>44112.664201388892</v>
      </c>
      <c r="G3107" s="69" t="s">
        <v>553</v>
      </c>
      <c r="H3107" s="68">
        <v>819</v>
      </c>
      <c r="I3107" s="93">
        <f t="shared" si="221"/>
        <v>8.19</v>
      </c>
      <c r="J3107" s="93">
        <v>3.0510000000000002</v>
      </c>
      <c r="K3107" s="69">
        <v>100</v>
      </c>
      <c r="L3107" s="68">
        <v>237</v>
      </c>
      <c r="M3107" s="93">
        <f t="shared" si="222"/>
        <v>2.37</v>
      </c>
      <c r="N3107" s="93">
        <v>1.522</v>
      </c>
      <c r="O3107" s="69">
        <v>100</v>
      </c>
      <c r="P3107" s="191">
        <f t="shared" si="223"/>
        <v>3.4556962025316453</v>
      </c>
      <c r="Q3107" s="77" t="s">
        <v>716</v>
      </c>
      <c r="U3107" s="227" t="s">
        <v>17375</v>
      </c>
      <c r="V3107" s="84">
        <v>0.50277777777777777</v>
      </c>
      <c r="W3107" s="85">
        <v>0.66666666666666663</v>
      </c>
      <c r="X3107" s="78">
        <f t="shared" si="224"/>
        <v>0.16388888888888886</v>
      </c>
    </row>
    <row r="3108" spans="1:24" x14ac:dyDescent="0.3">
      <c r="A3108" s="47" t="s">
        <v>11886</v>
      </c>
      <c r="B3108" s="68" t="s">
        <v>15412</v>
      </c>
      <c r="C3108" s="2" t="s">
        <v>1</v>
      </c>
      <c r="D3108" s="2">
        <v>68</v>
      </c>
      <c r="E3108" s="6">
        <v>19239</v>
      </c>
      <c r="F3108" s="7">
        <v>44112.681273148148</v>
      </c>
      <c r="G3108" s="69" t="s">
        <v>4</v>
      </c>
      <c r="H3108" s="68">
        <v>1571</v>
      </c>
      <c r="I3108" s="93">
        <f t="shared" si="221"/>
        <v>15.71</v>
      </c>
      <c r="J3108" s="93">
        <v>3.8439999999999999</v>
      </c>
      <c r="K3108" s="69">
        <v>100</v>
      </c>
      <c r="L3108" s="68">
        <v>439</v>
      </c>
      <c r="M3108" s="93">
        <f t="shared" si="222"/>
        <v>4.3899999999999997</v>
      </c>
      <c r="N3108" s="93">
        <v>2.1360000000000001</v>
      </c>
      <c r="O3108" s="69">
        <v>100</v>
      </c>
      <c r="P3108" s="191">
        <f t="shared" si="223"/>
        <v>3.5785876993166292</v>
      </c>
      <c r="Q3108" s="77" t="s">
        <v>716</v>
      </c>
      <c r="U3108" s="227" t="s">
        <v>17375</v>
      </c>
      <c r="V3108" s="84">
        <v>0.55486111111111114</v>
      </c>
      <c r="W3108" s="85">
        <v>0.68402777777777779</v>
      </c>
      <c r="X3108" s="78">
        <f t="shared" si="224"/>
        <v>0.12916666666666665</v>
      </c>
    </row>
    <row r="3109" spans="1:24" x14ac:dyDescent="0.3">
      <c r="A3109" s="47" t="s">
        <v>2966</v>
      </c>
      <c r="B3109" s="68" t="s">
        <v>4587</v>
      </c>
      <c r="C3109" s="2" t="s">
        <v>1</v>
      </c>
      <c r="D3109" s="2">
        <v>73</v>
      </c>
      <c r="E3109" s="6">
        <v>17302</v>
      </c>
      <c r="F3109" s="7">
        <v>44116.605115740742</v>
      </c>
      <c r="G3109" s="69" t="s">
        <v>4</v>
      </c>
      <c r="H3109" s="68">
        <v>1440</v>
      </c>
      <c r="I3109" s="93">
        <f t="shared" si="221"/>
        <v>14.545454545454545</v>
      </c>
      <c r="J3109" s="93">
        <v>3.9620000000000002</v>
      </c>
      <c r="K3109" s="69">
        <v>99</v>
      </c>
      <c r="L3109" s="68">
        <v>433</v>
      </c>
      <c r="M3109" s="93">
        <f t="shared" si="222"/>
        <v>4.3737373737373737</v>
      </c>
      <c r="N3109" s="93">
        <v>1.9670000000000001</v>
      </c>
      <c r="O3109" s="69">
        <v>99</v>
      </c>
      <c r="P3109" s="191">
        <f t="shared" si="223"/>
        <v>3.3256351039260967</v>
      </c>
      <c r="Q3109" s="77" t="s">
        <v>716</v>
      </c>
      <c r="U3109" s="227" t="s">
        <v>17375</v>
      </c>
      <c r="V3109" s="84">
        <v>0.45</v>
      </c>
      <c r="W3109" s="85">
        <v>0.61111111111111105</v>
      </c>
      <c r="X3109" s="78">
        <f t="shared" si="224"/>
        <v>0.16111111111111104</v>
      </c>
    </row>
    <row r="3110" spans="1:24" x14ac:dyDescent="0.3">
      <c r="A3110" s="47" t="s">
        <v>4801</v>
      </c>
      <c r="B3110" s="68" t="s">
        <v>51</v>
      </c>
      <c r="C3110" s="2" t="s">
        <v>1</v>
      </c>
      <c r="D3110" s="2">
        <v>47</v>
      </c>
      <c r="E3110" s="6">
        <v>26655</v>
      </c>
      <c r="F3110" s="7">
        <v>44116.638472222221</v>
      </c>
      <c r="G3110" s="69" t="s">
        <v>4</v>
      </c>
      <c r="H3110" s="68">
        <v>1343</v>
      </c>
      <c r="I3110" s="93">
        <f t="shared" si="221"/>
        <v>13.565656565656566</v>
      </c>
      <c r="J3110" s="93">
        <v>3.7879999999999998</v>
      </c>
      <c r="K3110" s="69">
        <v>99</v>
      </c>
      <c r="L3110" s="68">
        <v>369</v>
      </c>
      <c r="M3110" s="93">
        <f t="shared" si="222"/>
        <v>3.7272727272727271</v>
      </c>
      <c r="N3110" s="93">
        <v>1.9890000000000001</v>
      </c>
      <c r="O3110" s="69">
        <v>99</v>
      </c>
      <c r="P3110" s="191">
        <f t="shared" si="223"/>
        <v>3.639566395663957</v>
      </c>
      <c r="Q3110" s="77" t="s">
        <v>716</v>
      </c>
      <c r="U3110" s="227" t="s">
        <v>17375</v>
      </c>
      <c r="V3110" s="84">
        <v>0.48055555555555557</v>
      </c>
      <c r="W3110" s="85">
        <v>0.64583333333333337</v>
      </c>
      <c r="X3110" s="78">
        <f t="shared" si="224"/>
        <v>0.1652777777777778</v>
      </c>
    </row>
    <row r="3111" spans="1:24" x14ac:dyDescent="0.3">
      <c r="A3111" s="47" t="s">
        <v>16712</v>
      </c>
      <c r="B3111" s="68" t="s">
        <v>1786</v>
      </c>
      <c r="C3111" s="2" t="s">
        <v>1</v>
      </c>
      <c r="D3111" s="2">
        <v>60</v>
      </c>
      <c r="E3111" s="6">
        <v>22168</v>
      </c>
      <c r="F3111" s="7">
        <v>44117.519062500003</v>
      </c>
      <c r="G3111" s="69" t="s">
        <v>4</v>
      </c>
      <c r="H3111" s="68">
        <v>1872</v>
      </c>
      <c r="I3111" s="93">
        <f t="shared" si="221"/>
        <v>18.90909090909091</v>
      </c>
      <c r="J3111" s="93">
        <v>4.609</v>
      </c>
      <c r="K3111" s="69">
        <v>99</v>
      </c>
      <c r="L3111" s="68">
        <v>458</v>
      </c>
      <c r="M3111" s="93">
        <f t="shared" si="222"/>
        <v>4.6262626262626263</v>
      </c>
      <c r="N3111" s="93">
        <v>2.0030000000000001</v>
      </c>
      <c r="O3111" s="69">
        <v>99</v>
      </c>
      <c r="P3111" s="191">
        <f t="shared" si="223"/>
        <v>4.0873362445414845</v>
      </c>
      <c r="Q3111" s="77" t="s">
        <v>716</v>
      </c>
      <c r="U3111" s="227" t="s">
        <v>17375</v>
      </c>
      <c r="V3111" s="84">
        <v>0.37847222222222227</v>
      </c>
      <c r="W3111" s="85">
        <v>0.52083333333333337</v>
      </c>
      <c r="X3111" s="78">
        <f t="shared" si="224"/>
        <v>0.1423611111111111</v>
      </c>
    </row>
    <row r="3112" spans="1:24" x14ac:dyDescent="0.3">
      <c r="A3112" s="47" t="s">
        <v>3139</v>
      </c>
      <c r="B3112" s="68" t="s">
        <v>494</v>
      </c>
      <c r="C3112" s="2" t="s">
        <v>1</v>
      </c>
      <c r="D3112" s="2">
        <v>69</v>
      </c>
      <c r="E3112" s="6">
        <v>18557</v>
      </c>
      <c r="F3112" s="7">
        <v>44117.530532407407</v>
      </c>
      <c r="G3112" s="69" t="s">
        <v>4</v>
      </c>
      <c r="H3112" s="68">
        <v>1560</v>
      </c>
      <c r="I3112" s="93">
        <f t="shared" si="221"/>
        <v>15.6</v>
      </c>
      <c r="J3112" s="93">
        <v>4.8220000000000001</v>
      </c>
      <c r="K3112" s="69">
        <v>100</v>
      </c>
      <c r="L3112" s="68">
        <v>527</v>
      </c>
      <c r="M3112" s="93">
        <f t="shared" si="222"/>
        <v>5.27</v>
      </c>
      <c r="N3112" s="93">
        <v>2.1920000000000002</v>
      </c>
      <c r="O3112" s="69">
        <v>100</v>
      </c>
      <c r="P3112" s="191">
        <f t="shared" si="223"/>
        <v>2.9601518026565468</v>
      </c>
      <c r="Q3112" s="77" t="s">
        <v>716</v>
      </c>
      <c r="U3112" s="227" t="s">
        <v>17375</v>
      </c>
      <c r="V3112" s="84">
        <v>0.39097222222222222</v>
      </c>
      <c r="W3112" s="85">
        <v>0.53472222222222221</v>
      </c>
      <c r="X3112" s="78">
        <f t="shared" si="224"/>
        <v>0.14374999999999999</v>
      </c>
    </row>
    <row r="3113" spans="1:24" x14ac:dyDescent="0.3">
      <c r="A3113" s="47" t="s">
        <v>16713</v>
      </c>
      <c r="B3113" s="68" t="s">
        <v>15422</v>
      </c>
      <c r="C3113" s="2" t="s">
        <v>1</v>
      </c>
      <c r="D3113" s="2">
        <v>10.25</v>
      </c>
      <c r="E3113" s="6">
        <v>40367</v>
      </c>
      <c r="F3113" s="7">
        <v>44117.570208333331</v>
      </c>
      <c r="G3113" s="69" t="s">
        <v>4</v>
      </c>
      <c r="H3113" s="68">
        <v>1588</v>
      </c>
      <c r="I3113" s="93">
        <f t="shared" si="221"/>
        <v>16.040404040404042</v>
      </c>
      <c r="J3113" s="93">
        <v>4.4489999999999998</v>
      </c>
      <c r="K3113" s="69">
        <v>99</v>
      </c>
      <c r="L3113" s="68">
        <v>227</v>
      </c>
      <c r="M3113" s="93">
        <f t="shared" si="222"/>
        <v>2.2929292929292928</v>
      </c>
      <c r="N3113" s="93">
        <v>1.5920000000000001</v>
      </c>
      <c r="O3113" s="69">
        <v>99</v>
      </c>
      <c r="P3113" s="191">
        <f t="shared" si="223"/>
        <v>6.9955947136563887</v>
      </c>
      <c r="Q3113" s="77" t="s">
        <v>716</v>
      </c>
      <c r="U3113" s="227" t="s">
        <v>17375</v>
      </c>
      <c r="V3113" s="84">
        <v>0.40138888888888885</v>
      </c>
      <c r="W3113" s="85">
        <v>0.57291666666666663</v>
      </c>
      <c r="X3113" s="78">
        <f t="shared" si="224"/>
        <v>0.17152777777777778</v>
      </c>
    </row>
    <row r="3114" spans="1:24" x14ac:dyDescent="0.3">
      <c r="A3114" s="47" t="s">
        <v>16714</v>
      </c>
      <c r="B3114" s="68" t="s">
        <v>1032</v>
      </c>
      <c r="C3114" s="2" t="s">
        <v>1</v>
      </c>
      <c r="D3114" s="2">
        <v>60</v>
      </c>
      <c r="E3114" s="6">
        <v>22145</v>
      </c>
      <c r="F3114" s="7">
        <v>44117.656909722224</v>
      </c>
      <c r="G3114" s="69" t="s">
        <v>4</v>
      </c>
      <c r="H3114" s="68">
        <v>1958</v>
      </c>
      <c r="I3114" s="93">
        <f t="shared" si="221"/>
        <v>19.579999999999998</v>
      </c>
      <c r="J3114" s="93">
        <v>4.9279999999999999</v>
      </c>
      <c r="K3114" s="69">
        <v>100</v>
      </c>
      <c r="L3114" s="68">
        <v>417</v>
      </c>
      <c r="M3114" s="93">
        <f t="shared" si="222"/>
        <v>4.17</v>
      </c>
      <c r="N3114" s="93">
        <v>2.202</v>
      </c>
      <c r="O3114" s="69">
        <v>100</v>
      </c>
      <c r="P3114" s="191">
        <f t="shared" si="223"/>
        <v>4.6954436450839321</v>
      </c>
      <c r="Q3114" s="77" t="s">
        <v>716</v>
      </c>
      <c r="U3114" s="231" t="s">
        <v>17375</v>
      </c>
      <c r="V3114" s="84">
        <v>0.49722222222222223</v>
      </c>
      <c r="W3114" s="85">
        <v>0.65972222222222221</v>
      </c>
      <c r="X3114" s="78">
        <f t="shared" si="224"/>
        <v>0.16249999999999998</v>
      </c>
    </row>
    <row r="3115" spans="1:24" x14ac:dyDescent="0.3">
      <c r="A3115" s="47" t="s">
        <v>16715</v>
      </c>
      <c r="B3115" s="68" t="s">
        <v>15426</v>
      </c>
      <c r="C3115" s="2" t="s">
        <v>6</v>
      </c>
      <c r="D3115" s="2">
        <v>43</v>
      </c>
      <c r="E3115" s="6">
        <v>28197</v>
      </c>
      <c r="F3115" s="7">
        <v>44117.668009259258</v>
      </c>
      <c r="G3115" s="69" t="s">
        <v>4</v>
      </c>
      <c r="H3115" s="68">
        <v>598</v>
      </c>
      <c r="I3115" s="93">
        <f t="shared" si="221"/>
        <v>6.0404040404040407</v>
      </c>
      <c r="J3115" s="93">
        <v>2.3820000000000001</v>
      </c>
      <c r="K3115" s="69">
        <v>99</v>
      </c>
      <c r="L3115" s="68">
        <v>287</v>
      </c>
      <c r="M3115" s="93">
        <f t="shared" si="222"/>
        <v>2.8989898989898988</v>
      </c>
      <c r="N3115" s="93">
        <v>1.7410000000000001</v>
      </c>
      <c r="O3115" s="69">
        <v>99</v>
      </c>
      <c r="P3115" s="191">
        <f t="shared" si="223"/>
        <v>2.0836236933797911</v>
      </c>
      <c r="Q3115" s="77" t="s">
        <v>716</v>
      </c>
      <c r="U3115" s="231" t="s">
        <v>17375</v>
      </c>
      <c r="V3115" s="84">
        <v>0.50347222222222221</v>
      </c>
      <c r="W3115" s="85">
        <v>0.67013888888888884</v>
      </c>
      <c r="X3115" s="78">
        <f t="shared" si="224"/>
        <v>0.16666666666666663</v>
      </c>
    </row>
    <row r="3116" spans="1:24" x14ac:dyDescent="0.3">
      <c r="A3116" s="47" t="s">
        <v>16717</v>
      </c>
      <c r="B3116" s="68" t="s">
        <v>15437</v>
      </c>
      <c r="C3116" s="2" t="s">
        <v>6</v>
      </c>
      <c r="D3116" s="2">
        <v>71</v>
      </c>
      <c r="E3116" s="6">
        <v>18023</v>
      </c>
      <c r="F3116" s="7">
        <v>44118.668009259258</v>
      </c>
      <c r="G3116" s="69" t="s">
        <v>4</v>
      </c>
      <c r="H3116" s="68">
        <v>1781</v>
      </c>
      <c r="I3116" s="93">
        <f t="shared" si="221"/>
        <v>17.98989898989899</v>
      </c>
      <c r="J3116" s="93">
        <v>4.5570000000000004</v>
      </c>
      <c r="K3116" s="69">
        <v>99</v>
      </c>
      <c r="L3116" s="68">
        <v>632</v>
      </c>
      <c r="M3116" s="93">
        <f t="shared" si="222"/>
        <v>6.3838383838383841</v>
      </c>
      <c r="N3116" s="93">
        <v>2.5659999999999998</v>
      </c>
      <c r="O3116" s="69">
        <v>99</v>
      </c>
      <c r="P3116" s="191">
        <f t="shared" si="223"/>
        <v>2.818037974683544</v>
      </c>
      <c r="Q3116" s="77" t="s">
        <v>716</v>
      </c>
      <c r="U3116" s="227" t="s">
        <v>17368</v>
      </c>
      <c r="V3116" s="84">
        <v>0.53749999999999998</v>
      </c>
      <c r="W3116" s="85">
        <v>0.67013888888888884</v>
      </c>
      <c r="X3116" s="78">
        <f t="shared" si="224"/>
        <v>0.13263888888888886</v>
      </c>
    </row>
    <row r="3117" spans="1:24" x14ac:dyDescent="0.3">
      <c r="A3117" s="47" t="s">
        <v>16718</v>
      </c>
      <c r="B3117" s="2" t="s">
        <v>4197</v>
      </c>
      <c r="C3117" s="2" t="s">
        <v>6</v>
      </c>
      <c r="D3117" s="2">
        <v>64</v>
      </c>
      <c r="E3117" s="6">
        <v>20398</v>
      </c>
      <c r="F3117" s="7">
        <v>44119.521111111113</v>
      </c>
      <c r="G3117" s="2" t="s">
        <v>4</v>
      </c>
      <c r="H3117" s="2">
        <v>1286</v>
      </c>
      <c r="I3117" s="93">
        <f t="shared" si="221"/>
        <v>12.98989898989899</v>
      </c>
      <c r="J3117" s="93">
        <v>3.4540000000000002</v>
      </c>
      <c r="K3117" s="2">
        <v>99</v>
      </c>
      <c r="L3117" s="2">
        <v>478</v>
      </c>
      <c r="M3117" s="93">
        <f t="shared" si="222"/>
        <v>4.8282828282828278</v>
      </c>
      <c r="N3117" s="93">
        <v>2.5110000000000001</v>
      </c>
      <c r="O3117" s="2">
        <v>99</v>
      </c>
      <c r="P3117" s="93">
        <f t="shared" si="223"/>
        <v>2.6903765690376571</v>
      </c>
      <c r="Q3117" s="2" t="s">
        <v>716</v>
      </c>
      <c r="U3117" s="227" t="s">
        <v>17368</v>
      </c>
      <c r="V3117" s="84">
        <v>0.37708333333333338</v>
      </c>
      <c r="W3117" s="85">
        <v>0.52083333333333337</v>
      </c>
      <c r="X3117" s="78">
        <f t="shared" si="224"/>
        <v>0.14374999999999999</v>
      </c>
    </row>
    <row r="3118" spans="1:24" x14ac:dyDescent="0.3">
      <c r="A3118" s="47" t="s">
        <v>2000</v>
      </c>
      <c r="B3118" s="68" t="s">
        <v>1073</v>
      </c>
      <c r="C3118" s="2" t="s">
        <v>1</v>
      </c>
      <c r="D3118" s="2">
        <v>47</v>
      </c>
      <c r="E3118" s="6">
        <v>26717</v>
      </c>
      <c r="F3118" s="7">
        <v>44119.549178240741</v>
      </c>
      <c r="G3118" s="69" t="s">
        <v>4</v>
      </c>
      <c r="H3118" s="68">
        <v>1977</v>
      </c>
      <c r="I3118" s="93">
        <f t="shared" si="221"/>
        <v>19.77</v>
      </c>
      <c r="J3118" s="93">
        <v>5.0309999999999997</v>
      </c>
      <c r="K3118" s="69">
        <v>100</v>
      </c>
      <c r="L3118" s="68">
        <v>375</v>
      </c>
      <c r="M3118" s="93">
        <f t="shared" si="222"/>
        <v>3.75</v>
      </c>
      <c r="N3118" s="93">
        <v>1.7829999999999999</v>
      </c>
      <c r="O3118" s="69">
        <v>100</v>
      </c>
      <c r="P3118" s="191">
        <f t="shared" si="223"/>
        <v>5.2720000000000002</v>
      </c>
      <c r="Q3118" s="77" t="s">
        <v>716</v>
      </c>
      <c r="U3118" s="227" t="s">
        <v>17368</v>
      </c>
      <c r="V3118" s="84">
        <v>0.42430555555555555</v>
      </c>
      <c r="W3118" s="85">
        <v>0.54861111111111105</v>
      </c>
      <c r="X3118" s="78">
        <f t="shared" si="224"/>
        <v>0.1243055555555555</v>
      </c>
    </row>
    <row r="3119" spans="1:24" x14ac:dyDescent="0.3">
      <c r="A3119" s="47" t="s">
        <v>12243</v>
      </c>
      <c r="B3119" s="68" t="s">
        <v>1657</v>
      </c>
      <c r="C3119" s="2" t="s">
        <v>1</v>
      </c>
      <c r="D3119" s="2">
        <v>53</v>
      </c>
      <c r="E3119" s="6">
        <v>24400</v>
      </c>
      <c r="F3119" s="7">
        <v>44119.575474537036</v>
      </c>
      <c r="G3119" s="69" t="s">
        <v>4</v>
      </c>
      <c r="H3119" s="68">
        <v>1796</v>
      </c>
      <c r="I3119" s="93">
        <f t="shared" si="221"/>
        <v>18.141414141414142</v>
      </c>
      <c r="J3119" s="93">
        <v>5.1349999999999998</v>
      </c>
      <c r="K3119" s="69">
        <v>99</v>
      </c>
      <c r="L3119" s="68">
        <v>829</v>
      </c>
      <c r="M3119" s="93">
        <f t="shared" si="222"/>
        <v>8.3737373737373737</v>
      </c>
      <c r="N3119" s="93">
        <v>2.9119999999999999</v>
      </c>
      <c r="O3119" s="69">
        <v>99</v>
      </c>
      <c r="P3119" s="191">
        <f t="shared" si="223"/>
        <v>2.1664656212303983</v>
      </c>
      <c r="Q3119" s="77" t="s">
        <v>716</v>
      </c>
      <c r="U3119" s="227" t="s">
        <v>17368</v>
      </c>
      <c r="V3119" s="84">
        <v>0.4381944444444445</v>
      </c>
      <c r="W3119" s="85">
        <v>0.57638888888888895</v>
      </c>
      <c r="X3119" s="78">
        <f t="shared" si="224"/>
        <v>0.13819444444444445</v>
      </c>
    </row>
    <row r="3120" spans="1:24" x14ac:dyDescent="0.3">
      <c r="A3120" s="47" t="s">
        <v>16720</v>
      </c>
      <c r="B3120" s="68" t="s">
        <v>4306</v>
      </c>
      <c r="C3120" s="2" t="s">
        <v>1</v>
      </c>
      <c r="D3120" s="2">
        <v>65</v>
      </c>
      <c r="E3120" s="6">
        <v>20073</v>
      </c>
      <c r="F3120" s="7">
        <v>44119.6325462963</v>
      </c>
      <c r="G3120" s="69" t="s">
        <v>4</v>
      </c>
      <c r="H3120" s="68">
        <v>2190</v>
      </c>
      <c r="I3120" s="93">
        <f t="shared" si="221"/>
        <v>21.9</v>
      </c>
      <c r="J3120" s="93">
        <v>5.2329999999999997</v>
      </c>
      <c r="K3120" s="69">
        <v>100</v>
      </c>
      <c r="L3120" s="68">
        <v>380</v>
      </c>
      <c r="M3120" s="93">
        <f t="shared" si="222"/>
        <v>3.8</v>
      </c>
      <c r="N3120" s="93">
        <v>2.0790000000000002</v>
      </c>
      <c r="O3120" s="69">
        <v>100</v>
      </c>
      <c r="P3120" s="191">
        <f t="shared" si="223"/>
        <v>5.7631578947368416</v>
      </c>
      <c r="Q3120" s="77" t="s">
        <v>716</v>
      </c>
      <c r="U3120" s="234" t="s">
        <v>17368</v>
      </c>
      <c r="V3120" s="84">
        <v>0.47291666666666665</v>
      </c>
      <c r="W3120" s="85">
        <v>0.63541666666666663</v>
      </c>
      <c r="X3120" s="78">
        <f t="shared" si="224"/>
        <v>0.16249999999999998</v>
      </c>
    </row>
    <row r="3121" spans="1:24" x14ac:dyDescent="0.3">
      <c r="A3121" s="47" t="s">
        <v>9917</v>
      </c>
      <c r="B3121" s="68" t="s">
        <v>10534</v>
      </c>
      <c r="C3121" s="2" t="s">
        <v>1</v>
      </c>
      <c r="D3121" s="2">
        <v>61</v>
      </c>
      <c r="E3121" s="6">
        <v>21529</v>
      </c>
      <c r="F3121" s="7">
        <v>44120.521064814813</v>
      </c>
      <c r="G3121" s="69" t="s">
        <v>4</v>
      </c>
      <c r="H3121" s="68">
        <v>2223</v>
      </c>
      <c r="I3121" s="93">
        <f t="shared" si="221"/>
        <v>22.23</v>
      </c>
      <c r="J3121" s="93">
        <v>4.7779999999999996</v>
      </c>
      <c r="K3121" s="69">
        <v>100</v>
      </c>
      <c r="L3121" s="68">
        <v>448</v>
      </c>
      <c r="M3121" s="93">
        <f t="shared" si="222"/>
        <v>4.4800000000000004</v>
      </c>
      <c r="N3121" s="93">
        <v>2.1720000000000002</v>
      </c>
      <c r="O3121" s="69">
        <v>100</v>
      </c>
      <c r="P3121" s="191">
        <f t="shared" si="223"/>
        <v>4.9620535714285712</v>
      </c>
      <c r="Q3121" s="77" t="s">
        <v>716</v>
      </c>
      <c r="U3121" s="227" t="s">
        <v>17368</v>
      </c>
      <c r="V3121" s="84">
        <v>0.375</v>
      </c>
      <c r="W3121" s="85">
        <v>0.52083333333333337</v>
      </c>
      <c r="X3121" s="78">
        <f t="shared" si="224"/>
        <v>0.14583333333333337</v>
      </c>
    </row>
    <row r="3122" spans="1:24" x14ac:dyDescent="0.3">
      <c r="A3122" s="47" t="s">
        <v>16721</v>
      </c>
      <c r="B3122" s="68" t="s">
        <v>1682</v>
      </c>
      <c r="C3122" s="2" t="s">
        <v>1</v>
      </c>
      <c r="D3122" s="2">
        <v>52</v>
      </c>
      <c r="E3122" s="6">
        <v>24929</v>
      </c>
      <c r="F3122" s="7">
        <v>44120.587638888886</v>
      </c>
      <c r="G3122" s="69" t="s">
        <v>4</v>
      </c>
      <c r="H3122" s="68">
        <v>1953</v>
      </c>
      <c r="I3122" s="93">
        <f t="shared" si="221"/>
        <v>19.53</v>
      </c>
      <c r="J3122" s="93">
        <v>6.3120000000000003</v>
      </c>
      <c r="K3122" s="69">
        <v>100</v>
      </c>
      <c r="L3122" s="68">
        <v>391</v>
      </c>
      <c r="M3122" s="93">
        <f t="shared" si="222"/>
        <v>3.91</v>
      </c>
      <c r="N3122" s="93">
        <v>1.881</v>
      </c>
      <c r="O3122" s="69">
        <v>100</v>
      </c>
      <c r="P3122" s="191">
        <f t="shared" si="223"/>
        <v>4.9948849104859336</v>
      </c>
      <c r="Q3122" s="77" t="s">
        <v>716</v>
      </c>
      <c r="U3122" s="227" t="s">
        <v>17368</v>
      </c>
      <c r="V3122" s="84">
        <v>0.4284722222222222</v>
      </c>
      <c r="W3122" s="85">
        <v>0.59027777777777779</v>
      </c>
      <c r="X3122" s="78">
        <f t="shared" si="224"/>
        <v>0.16180555555555559</v>
      </c>
    </row>
    <row r="3123" spans="1:24" x14ac:dyDescent="0.3">
      <c r="A3123" s="47" t="s">
        <v>16722</v>
      </c>
      <c r="B3123" s="68" t="s">
        <v>1836</v>
      </c>
      <c r="C3123" s="2" t="s">
        <v>1</v>
      </c>
      <c r="D3123" s="2">
        <v>58</v>
      </c>
      <c r="E3123" s="6">
        <v>22850</v>
      </c>
      <c r="F3123" s="7">
        <v>44120.609849537039</v>
      </c>
      <c r="G3123" s="69" t="s">
        <v>4</v>
      </c>
      <c r="H3123" s="68">
        <v>3057</v>
      </c>
      <c r="I3123" s="93">
        <f t="shared" si="221"/>
        <v>30.878787878787879</v>
      </c>
      <c r="J3123" s="93">
        <v>6.5380000000000003</v>
      </c>
      <c r="K3123" s="69">
        <v>99</v>
      </c>
      <c r="L3123" s="68">
        <v>504</v>
      </c>
      <c r="M3123" s="93">
        <f t="shared" si="222"/>
        <v>5.0909090909090908</v>
      </c>
      <c r="N3123" s="93">
        <v>2.1669999999999998</v>
      </c>
      <c r="O3123" s="69">
        <v>99</v>
      </c>
      <c r="P3123" s="191">
        <f t="shared" si="223"/>
        <v>6.0654761904761907</v>
      </c>
      <c r="Q3123" s="77" t="s">
        <v>716</v>
      </c>
      <c r="U3123" s="227" t="s">
        <v>17368</v>
      </c>
      <c r="V3123" s="84">
        <v>0.47916666666666669</v>
      </c>
      <c r="W3123" s="85">
        <v>0.61111111111111105</v>
      </c>
      <c r="X3123" s="78">
        <f t="shared" si="224"/>
        <v>0.13194444444444436</v>
      </c>
    </row>
    <row r="3124" spans="1:24" x14ac:dyDescent="0.3">
      <c r="A3124" s="47" t="s">
        <v>16723</v>
      </c>
      <c r="B3124" s="68" t="s">
        <v>8976</v>
      </c>
      <c r="C3124" s="2" t="s">
        <v>1</v>
      </c>
      <c r="D3124" s="2">
        <v>51</v>
      </c>
      <c r="E3124" s="6">
        <v>25159</v>
      </c>
      <c r="F3124" s="7">
        <v>44120.632407407407</v>
      </c>
      <c r="G3124" s="69" t="s">
        <v>4</v>
      </c>
      <c r="H3124" s="68">
        <v>1621</v>
      </c>
      <c r="I3124" s="93">
        <f t="shared" si="221"/>
        <v>16.373737373737374</v>
      </c>
      <c r="J3124" s="93">
        <v>4.4320000000000004</v>
      </c>
      <c r="K3124" s="69">
        <v>99</v>
      </c>
      <c r="L3124" s="68">
        <v>401</v>
      </c>
      <c r="M3124" s="93">
        <f t="shared" si="222"/>
        <v>4.0505050505050502</v>
      </c>
      <c r="N3124" s="93">
        <v>2.032</v>
      </c>
      <c r="O3124" s="69">
        <v>99</v>
      </c>
      <c r="P3124" s="191">
        <f t="shared" si="223"/>
        <v>4.0423940149625937</v>
      </c>
      <c r="Q3124" s="77" t="s">
        <v>716</v>
      </c>
      <c r="U3124" s="227" t="s">
        <v>17368</v>
      </c>
      <c r="V3124" s="84">
        <v>0.49583333333333335</v>
      </c>
      <c r="W3124" s="85">
        <v>0.63541666666666663</v>
      </c>
      <c r="X3124" s="78">
        <f t="shared" si="224"/>
        <v>0.13958333333333328</v>
      </c>
    </row>
    <row r="3125" spans="1:24" x14ac:dyDescent="0.3">
      <c r="A3125" s="47" t="s">
        <v>16725</v>
      </c>
      <c r="B3125" s="68" t="s">
        <v>15455</v>
      </c>
      <c r="C3125" s="2" t="s">
        <v>6</v>
      </c>
      <c r="D3125" s="2">
        <v>69</v>
      </c>
      <c r="E3125" s="6">
        <v>18647</v>
      </c>
      <c r="F3125" s="7">
        <v>44123.421597222223</v>
      </c>
      <c r="G3125" s="69" t="s">
        <v>4</v>
      </c>
      <c r="H3125" s="68">
        <v>2875</v>
      </c>
      <c r="I3125" s="93">
        <f t="shared" si="221"/>
        <v>29.040404040404042</v>
      </c>
      <c r="J3125" s="93">
        <v>5.032</v>
      </c>
      <c r="K3125" s="69">
        <v>99</v>
      </c>
      <c r="L3125" s="68">
        <v>1889</v>
      </c>
      <c r="M3125" s="93">
        <f t="shared" si="222"/>
        <v>19.08080808080808</v>
      </c>
      <c r="N3125" s="93">
        <v>4.4779999999999998</v>
      </c>
      <c r="O3125" s="69">
        <v>99</v>
      </c>
      <c r="P3125" s="191">
        <f t="shared" si="223"/>
        <v>1.5219692959237694</v>
      </c>
      <c r="Q3125" s="77" t="s">
        <v>716</v>
      </c>
      <c r="U3125" s="231" t="s">
        <v>17368</v>
      </c>
      <c r="V3125" s="84">
        <v>0.37916666666666665</v>
      </c>
      <c r="W3125" s="85">
        <v>0.52083333333333337</v>
      </c>
      <c r="X3125" s="78">
        <f t="shared" si="224"/>
        <v>0.14166666666666672</v>
      </c>
    </row>
    <row r="3126" spans="1:24" x14ac:dyDescent="0.3">
      <c r="A3126" s="47" t="s">
        <v>12026</v>
      </c>
      <c r="B3126" s="68" t="s">
        <v>7590</v>
      </c>
      <c r="C3126" s="2" t="s">
        <v>1</v>
      </c>
      <c r="D3126" s="2">
        <v>46</v>
      </c>
      <c r="E3126" s="6">
        <v>27263</v>
      </c>
      <c r="F3126" s="7">
        <v>44123.562384259261</v>
      </c>
      <c r="G3126" s="69" t="s">
        <v>4</v>
      </c>
      <c r="H3126" s="68">
        <v>1363</v>
      </c>
      <c r="I3126" s="93">
        <f t="shared" si="221"/>
        <v>13.767676767676768</v>
      </c>
      <c r="J3126" s="93">
        <v>4.07</v>
      </c>
      <c r="K3126" s="69">
        <v>99</v>
      </c>
      <c r="L3126" s="68">
        <v>359</v>
      </c>
      <c r="M3126" s="93">
        <f t="shared" si="222"/>
        <v>3.6262626262626263</v>
      </c>
      <c r="N3126" s="93">
        <v>1.9930000000000001</v>
      </c>
      <c r="O3126" s="69">
        <v>99</v>
      </c>
      <c r="P3126" s="191">
        <f t="shared" si="223"/>
        <v>3.7966573816155988</v>
      </c>
      <c r="Q3126" s="77" t="s">
        <v>716</v>
      </c>
      <c r="U3126" s="231" t="s">
        <v>17375</v>
      </c>
      <c r="V3126" s="84">
        <v>0.41250000000000003</v>
      </c>
      <c r="W3126" s="85">
        <v>0.56597222222222221</v>
      </c>
      <c r="X3126" s="78">
        <f t="shared" si="224"/>
        <v>0.15347222222222218</v>
      </c>
    </row>
    <row r="3127" spans="1:24" x14ac:dyDescent="0.3">
      <c r="A3127" s="47" t="s">
        <v>12809</v>
      </c>
      <c r="B3127" s="68" t="s">
        <v>15462</v>
      </c>
      <c r="C3127" s="2" t="s">
        <v>1</v>
      </c>
      <c r="D3127" s="2">
        <v>57</v>
      </c>
      <c r="E3127" s="6">
        <v>23153</v>
      </c>
      <c r="F3127" s="7">
        <v>44123.659004629626</v>
      </c>
      <c r="G3127" s="69" t="s">
        <v>4</v>
      </c>
      <c r="H3127" s="68">
        <v>2209</v>
      </c>
      <c r="I3127" s="93">
        <f t="shared" si="221"/>
        <v>22.313131313131311</v>
      </c>
      <c r="J3127" s="93">
        <v>5.4580000000000002</v>
      </c>
      <c r="K3127" s="69">
        <v>99</v>
      </c>
      <c r="L3127" s="68">
        <v>324</v>
      </c>
      <c r="M3127" s="93">
        <f t="shared" si="222"/>
        <v>3.2727272727272729</v>
      </c>
      <c r="N3127" s="93">
        <v>1.766</v>
      </c>
      <c r="O3127" s="69">
        <v>99</v>
      </c>
      <c r="P3127" s="191">
        <f t="shared" si="223"/>
        <v>6.8179012345679002</v>
      </c>
      <c r="Q3127" s="77" t="s">
        <v>716</v>
      </c>
      <c r="U3127" s="227" t="s">
        <v>17368</v>
      </c>
      <c r="V3127" s="84">
        <v>0.50555555555555554</v>
      </c>
      <c r="W3127" s="85">
        <v>0.65972222222222221</v>
      </c>
      <c r="X3127" s="78">
        <f t="shared" si="224"/>
        <v>0.15416666666666667</v>
      </c>
    </row>
    <row r="3128" spans="1:24" x14ac:dyDescent="0.3">
      <c r="A3128" s="47" t="s">
        <v>16727</v>
      </c>
      <c r="B3128" s="68" t="s">
        <v>15464</v>
      </c>
      <c r="C3128" s="2" t="s">
        <v>1</v>
      </c>
      <c r="D3128" s="2">
        <v>50</v>
      </c>
      <c r="E3128" s="6">
        <v>25759</v>
      </c>
      <c r="F3128" s="7">
        <v>44123.672384259262</v>
      </c>
      <c r="G3128" s="69" t="s">
        <v>4</v>
      </c>
      <c r="H3128" s="68">
        <v>1449</v>
      </c>
      <c r="I3128" s="93">
        <f t="shared" si="221"/>
        <v>14.49</v>
      </c>
      <c r="J3128" s="93">
        <v>3.8180000000000001</v>
      </c>
      <c r="K3128" s="69">
        <v>100</v>
      </c>
      <c r="L3128" s="68">
        <v>383</v>
      </c>
      <c r="M3128" s="93">
        <f t="shared" si="222"/>
        <v>3.83</v>
      </c>
      <c r="N3128" s="93">
        <v>2.0449999999999999</v>
      </c>
      <c r="O3128" s="69">
        <v>100</v>
      </c>
      <c r="P3128" s="191">
        <f t="shared" si="223"/>
        <v>3.7832898172323759</v>
      </c>
      <c r="Q3128" s="77" t="s">
        <v>716</v>
      </c>
      <c r="U3128" s="227" t="s">
        <v>17368</v>
      </c>
      <c r="V3128" s="84">
        <v>0.51736111111111105</v>
      </c>
      <c r="W3128" s="85">
        <v>0.67361111111111116</v>
      </c>
      <c r="X3128" s="78">
        <f t="shared" si="224"/>
        <v>0.15625000000000011</v>
      </c>
    </row>
    <row r="3129" spans="1:24" x14ac:dyDescent="0.3">
      <c r="A3129" s="47" t="s">
        <v>3850</v>
      </c>
      <c r="B3129" s="68" t="s">
        <v>788</v>
      </c>
      <c r="C3129" s="2" t="s">
        <v>6</v>
      </c>
      <c r="D3129" s="2">
        <v>69</v>
      </c>
      <c r="E3129" s="6">
        <v>18907</v>
      </c>
      <c r="F3129" s="7">
        <v>44124.420949074076</v>
      </c>
      <c r="G3129" s="69" t="s">
        <v>4</v>
      </c>
      <c r="H3129" s="68">
        <v>3080</v>
      </c>
      <c r="I3129" s="93">
        <f t="shared" si="221"/>
        <v>30.8</v>
      </c>
      <c r="J3129" s="93">
        <v>7.891</v>
      </c>
      <c r="K3129" s="69">
        <v>100</v>
      </c>
      <c r="L3129" s="68">
        <v>1441</v>
      </c>
      <c r="M3129" s="93">
        <f t="shared" si="222"/>
        <v>14.41</v>
      </c>
      <c r="N3129" s="93">
        <v>4.2140000000000004</v>
      </c>
      <c r="O3129" s="69">
        <v>100</v>
      </c>
      <c r="P3129" s="191">
        <f t="shared" si="223"/>
        <v>2.1374045801526718</v>
      </c>
      <c r="Q3129" s="77" t="s">
        <v>716</v>
      </c>
      <c r="U3129" s="227" t="s">
        <v>17368</v>
      </c>
      <c r="V3129" s="84">
        <v>0.3743055555555555</v>
      </c>
      <c r="W3129" s="85">
        <v>0.52083333333333337</v>
      </c>
      <c r="X3129" s="78">
        <f t="shared" si="224"/>
        <v>0.14652777777777787</v>
      </c>
    </row>
    <row r="3130" spans="1:24" x14ac:dyDescent="0.3">
      <c r="A3130" s="47" t="s">
        <v>4827</v>
      </c>
      <c r="B3130" s="68" t="s">
        <v>15466</v>
      </c>
      <c r="C3130" s="2" t="s">
        <v>6</v>
      </c>
      <c r="D3130" s="2">
        <v>54</v>
      </c>
      <c r="E3130" s="6">
        <v>24158</v>
      </c>
      <c r="F3130" s="7">
        <v>44124.53434027778</v>
      </c>
      <c r="G3130" s="69" t="s">
        <v>4</v>
      </c>
      <c r="H3130" s="68">
        <v>939</v>
      </c>
      <c r="I3130" s="93">
        <f t="shared" si="221"/>
        <v>9.39</v>
      </c>
      <c r="J3130" s="93">
        <v>2.9369999999999998</v>
      </c>
      <c r="K3130" s="69">
        <v>100</v>
      </c>
      <c r="L3130" s="68">
        <v>405</v>
      </c>
      <c r="M3130" s="93">
        <f t="shared" si="222"/>
        <v>4.05</v>
      </c>
      <c r="N3130" s="93">
        <v>2.19</v>
      </c>
      <c r="O3130" s="69">
        <v>100</v>
      </c>
      <c r="P3130" s="191">
        <f t="shared" si="223"/>
        <v>2.3185185185185189</v>
      </c>
      <c r="Q3130" s="77" t="s">
        <v>716</v>
      </c>
      <c r="U3130" s="227" t="s">
        <v>17368</v>
      </c>
      <c r="V3130" s="84">
        <v>0.37638888888888888</v>
      </c>
      <c r="W3130" s="85">
        <v>0.53472222222222221</v>
      </c>
      <c r="X3130" s="78">
        <f t="shared" si="224"/>
        <v>0.15833333333333333</v>
      </c>
    </row>
    <row r="3131" spans="1:24" x14ac:dyDescent="0.3">
      <c r="A3131" s="47" t="s">
        <v>16728</v>
      </c>
      <c r="B3131" s="68" t="s">
        <v>15468</v>
      </c>
      <c r="C3131" s="2" t="s">
        <v>1</v>
      </c>
      <c r="D3131" s="2">
        <v>69</v>
      </c>
      <c r="E3131" s="6">
        <v>18658</v>
      </c>
      <c r="F3131" s="7">
        <v>44124.547013888892</v>
      </c>
      <c r="G3131" s="69" t="s">
        <v>4</v>
      </c>
      <c r="H3131" s="68">
        <v>1947</v>
      </c>
      <c r="I3131" s="93">
        <f t="shared" ref="I3131:I3194" si="225">H3131/K3131</f>
        <v>19.47</v>
      </c>
      <c r="J3131" s="93">
        <v>4.4930000000000003</v>
      </c>
      <c r="K3131" s="69">
        <v>100</v>
      </c>
      <c r="L3131" s="68">
        <v>503</v>
      </c>
      <c r="M3131" s="93">
        <f t="shared" ref="M3131:M3194" si="226">L3131/O3131</f>
        <v>5.03</v>
      </c>
      <c r="N3131" s="93">
        <v>2.2450000000000001</v>
      </c>
      <c r="O3131" s="69">
        <v>100</v>
      </c>
      <c r="P3131" s="191">
        <f t="shared" ref="P3131:P3194" si="227">I3131/M3131</f>
        <v>3.8707753479125246</v>
      </c>
      <c r="Q3131" s="77" t="s">
        <v>716</v>
      </c>
      <c r="U3131" s="227" t="s">
        <v>17368</v>
      </c>
      <c r="V3131" s="84">
        <v>0.39027777777777778</v>
      </c>
      <c r="W3131" s="85">
        <v>0.54861111111111105</v>
      </c>
      <c r="X3131" s="78">
        <f t="shared" ref="X3131:X3194" si="228">W3131-V3131</f>
        <v>0.15833333333333327</v>
      </c>
    </row>
    <row r="3132" spans="1:24" x14ac:dyDescent="0.3">
      <c r="A3132" s="47" t="s">
        <v>3269</v>
      </c>
      <c r="B3132" s="68" t="s">
        <v>1067</v>
      </c>
      <c r="C3132" s="2" t="s">
        <v>1</v>
      </c>
      <c r="D3132" s="2">
        <v>46</v>
      </c>
      <c r="E3132" s="6">
        <v>27135</v>
      </c>
      <c r="F3132" s="7">
        <v>44124.559861111113</v>
      </c>
      <c r="G3132" s="69" t="s">
        <v>4</v>
      </c>
      <c r="H3132" s="68">
        <v>1893</v>
      </c>
      <c r="I3132" s="93">
        <f t="shared" si="225"/>
        <v>19.121212121212121</v>
      </c>
      <c r="J3132" s="93">
        <v>5.875</v>
      </c>
      <c r="K3132" s="69">
        <v>99</v>
      </c>
      <c r="L3132" s="68">
        <v>235</v>
      </c>
      <c r="M3132" s="93">
        <f t="shared" si="226"/>
        <v>2.3737373737373737</v>
      </c>
      <c r="N3132" s="93">
        <v>1.62</v>
      </c>
      <c r="O3132" s="69">
        <v>99</v>
      </c>
      <c r="P3132" s="191">
        <f t="shared" si="227"/>
        <v>8.0553191489361708</v>
      </c>
      <c r="Q3132" s="77" t="s">
        <v>716</v>
      </c>
      <c r="U3132" s="227" t="s">
        <v>17368</v>
      </c>
      <c r="V3132" s="84">
        <v>0.39583333333333331</v>
      </c>
      <c r="W3132" s="85">
        <v>0.5625</v>
      </c>
      <c r="X3132" s="78">
        <f t="shared" si="228"/>
        <v>0.16666666666666669</v>
      </c>
    </row>
    <row r="3133" spans="1:24" x14ac:dyDescent="0.3">
      <c r="A3133" s="47" t="s">
        <v>5257</v>
      </c>
      <c r="B3133" s="68" t="s">
        <v>4661</v>
      </c>
      <c r="C3133" s="2" t="s">
        <v>1</v>
      </c>
      <c r="D3133" s="2">
        <v>55</v>
      </c>
      <c r="E3133" s="6">
        <v>24002</v>
      </c>
      <c r="F3133" s="7">
        <v>44124.605752314812</v>
      </c>
      <c r="G3133" s="69" t="s">
        <v>4</v>
      </c>
      <c r="H3133" s="68">
        <v>1546</v>
      </c>
      <c r="I3133" s="93">
        <f t="shared" si="225"/>
        <v>15.616161616161616</v>
      </c>
      <c r="J3133" s="93">
        <v>4.3369999999999997</v>
      </c>
      <c r="K3133" s="69">
        <v>99</v>
      </c>
      <c r="L3133" s="68">
        <v>385</v>
      </c>
      <c r="M3133" s="93">
        <f t="shared" si="226"/>
        <v>3.8888888888888888</v>
      </c>
      <c r="N3133" s="93">
        <v>1.994</v>
      </c>
      <c r="O3133" s="69">
        <v>99</v>
      </c>
      <c r="P3133" s="191">
        <f t="shared" si="227"/>
        <v>4.0155844155844154</v>
      </c>
      <c r="Q3133" s="77" t="s">
        <v>716</v>
      </c>
      <c r="U3133" s="227" t="s">
        <v>17368</v>
      </c>
      <c r="V3133" s="84">
        <v>0.47013888888888888</v>
      </c>
      <c r="W3133" s="85">
        <v>0.60763888888888895</v>
      </c>
      <c r="X3133" s="78">
        <f t="shared" si="228"/>
        <v>0.13750000000000007</v>
      </c>
    </row>
    <row r="3134" spans="1:24" x14ac:dyDescent="0.3">
      <c r="A3134" s="47" t="s">
        <v>16730</v>
      </c>
      <c r="B3134" s="68" t="s">
        <v>15474</v>
      </c>
      <c r="C3134" s="2" t="s">
        <v>1</v>
      </c>
      <c r="D3134" s="2">
        <v>48</v>
      </c>
      <c r="E3134" s="6">
        <v>26551</v>
      </c>
      <c r="F3134" s="7">
        <v>44124.666238425925</v>
      </c>
      <c r="G3134" s="69" t="s">
        <v>4</v>
      </c>
      <c r="H3134" s="68">
        <v>1420</v>
      </c>
      <c r="I3134" s="93">
        <f t="shared" si="225"/>
        <v>14.343434343434344</v>
      </c>
      <c r="J3134" s="93">
        <v>4.0839999999999996</v>
      </c>
      <c r="K3134" s="69">
        <v>99</v>
      </c>
      <c r="L3134" s="68">
        <v>280</v>
      </c>
      <c r="M3134" s="93">
        <f t="shared" si="226"/>
        <v>2.8282828282828283</v>
      </c>
      <c r="N3134" s="93">
        <v>1.591</v>
      </c>
      <c r="O3134" s="69">
        <v>99</v>
      </c>
      <c r="P3134" s="191">
        <f t="shared" si="227"/>
        <v>5.0714285714285721</v>
      </c>
      <c r="Q3134" s="77" t="s">
        <v>716</v>
      </c>
      <c r="U3134" s="227" t="s">
        <v>17368</v>
      </c>
      <c r="V3134" s="84">
        <v>0.50694444444444442</v>
      </c>
      <c r="W3134" s="85">
        <v>0.66666666666666663</v>
      </c>
      <c r="X3134" s="78">
        <f t="shared" si="228"/>
        <v>0.15972222222222221</v>
      </c>
    </row>
    <row r="3135" spans="1:24" x14ac:dyDescent="0.3">
      <c r="A3135" s="47" t="s">
        <v>16731</v>
      </c>
      <c r="B3135" s="68" t="s">
        <v>10973</v>
      </c>
      <c r="C3135" s="2" t="s">
        <v>1</v>
      </c>
      <c r="D3135" s="2">
        <v>70</v>
      </c>
      <c r="E3135" s="6">
        <v>18542</v>
      </c>
      <c r="F3135" s="7">
        <v>44125.521261574075</v>
      </c>
      <c r="G3135" s="69" t="s">
        <v>4</v>
      </c>
      <c r="H3135" s="68">
        <v>2091</v>
      </c>
      <c r="I3135" s="93">
        <f t="shared" si="225"/>
        <v>21.121212121212121</v>
      </c>
      <c r="J3135" s="93">
        <v>4.8659999999999997</v>
      </c>
      <c r="K3135" s="69">
        <v>99</v>
      </c>
      <c r="L3135" s="68">
        <v>484</v>
      </c>
      <c r="M3135" s="93">
        <f t="shared" si="226"/>
        <v>4.8888888888888893</v>
      </c>
      <c r="N3135" s="93">
        <v>2.3250000000000002</v>
      </c>
      <c r="O3135" s="69">
        <v>99</v>
      </c>
      <c r="P3135" s="191">
        <f t="shared" si="227"/>
        <v>4.3202479338842972</v>
      </c>
      <c r="Q3135" s="77" t="s">
        <v>716</v>
      </c>
      <c r="U3135" s="227" t="s">
        <v>17368</v>
      </c>
      <c r="V3135" s="84">
        <v>0.38611111111111113</v>
      </c>
      <c r="W3135" s="85">
        <v>0.52083333333333337</v>
      </c>
      <c r="X3135" s="78">
        <f t="shared" si="228"/>
        <v>0.13472222222222224</v>
      </c>
    </row>
    <row r="3136" spans="1:24" x14ac:dyDescent="0.3">
      <c r="A3136" s="47" t="s">
        <v>16733</v>
      </c>
      <c r="B3136" s="68" t="s">
        <v>15477</v>
      </c>
      <c r="C3136" s="2" t="s">
        <v>6</v>
      </c>
      <c r="D3136" s="2">
        <v>38</v>
      </c>
      <c r="E3136" s="6">
        <v>30211</v>
      </c>
      <c r="F3136" s="7">
        <v>44125.543391203704</v>
      </c>
      <c r="G3136" s="69" t="s">
        <v>4</v>
      </c>
      <c r="H3136" s="68">
        <v>707</v>
      </c>
      <c r="I3136" s="93">
        <f t="shared" si="225"/>
        <v>7.07</v>
      </c>
      <c r="J3136" s="93">
        <v>2.552</v>
      </c>
      <c r="K3136" s="69">
        <v>100</v>
      </c>
      <c r="L3136" s="68">
        <v>249</v>
      </c>
      <c r="M3136" s="93">
        <f t="shared" si="226"/>
        <v>2.4900000000000002</v>
      </c>
      <c r="N3136" s="93">
        <v>1.6359999999999999</v>
      </c>
      <c r="O3136" s="69">
        <v>100</v>
      </c>
      <c r="P3136" s="191">
        <f t="shared" si="227"/>
        <v>2.8393574297188753</v>
      </c>
      <c r="Q3136" s="77" t="s">
        <v>716</v>
      </c>
      <c r="U3136" s="227" t="s">
        <v>17368</v>
      </c>
      <c r="V3136" s="84">
        <v>0.3923611111111111</v>
      </c>
      <c r="W3136" s="85">
        <v>0.54513888888888895</v>
      </c>
      <c r="X3136" s="78">
        <f t="shared" si="228"/>
        <v>0.15277777777777785</v>
      </c>
    </row>
    <row r="3137" spans="1:24" x14ac:dyDescent="0.3">
      <c r="A3137" s="47" t="s">
        <v>16735</v>
      </c>
      <c r="B3137" s="68" t="s">
        <v>9549</v>
      </c>
      <c r="C3137" s="2" t="s">
        <v>1</v>
      </c>
      <c r="D3137" s="2">
        <v>69</v>
      </c>
      <c r="E3137" s="6">
        <v>18731</v>
      </c>
      <c r="F3137" s="7">
        <v>44125.566319444442</v>
      </c>
      <c r="G3137" s="69" t="s">
        <v>4</v>
      </c>
      <c r="H3137" s="68">
        <v>1775</v>
      </c>
      <c r="I3137" s="93">
        <f t="shared" si="225"/>
        <v>17.929292929292931</v>
      </c>
      <c r="J3137" s="93">
        <v>4.5919999999999996</v>
      </c>
      <c r="K3137" s="69">
        <v>99</v>
      </c>
      <c r="L3137" s="68">
        <v>576</v>
      </c>
      <c r="M3137" s="93">
        <f t="shared" si="226"/>
        <v>5.8181818181818183</v>
      </c>
      <c r="N3137" s="93">
        <v>2.4430000000000001</v>
      </c>
      <c r="O3137" s="69">
        <v>99</v>
      </c>
      <c r="P3137" s="191">
        <f t="shared" si="227"/>
        <v>3.0815972222222223</v>
      </c>
      <c r="Q3137" s="77" t="s">
        <v>716</v>
      </c>
      <c r="U3137" s="233" t="s">
        <v>17375</v>
      </c>
      <c r="V3137" s="84">
        <v>0.41944444444444445</v>
      </c>
      <c r="W3137" s="85">
        <v>0.56944444444444442</v>
      </c>
      <c r="X3137" s="78">
        <f t="shared" si="228"/>
        <v>0.14999999999999997</v>
      </c>
    </row>
    <row r="3138" spans="1:24" x14ac:dyDescent="0.3">
      <c r="A3138" s="47" t="s">
        <v>11518</v>
      </c>
      <c r="B3138" s="68" t="s">
        <v>5179</v>
      </c>
      <c r="C3138" s="2" t="s">
        <v>1</v>
      </c>
      <c r="D3138" s="2">
        <v>67</v>
      </c>
      <c r="E3138" s="6">
        <v>19415</v>
      </c>
      <c r="F3138" s="7">
        <v>44125.603368055556</v>
      </c>
      <c r="G3138" s="69" t="s">
        <v>4</v>
      </c>
      <c r="H3138" s="68">
        <v>2073</v>
      </c>
      <c r="I3138" s="93">
        <f t="shared" si="225"/>
        <v>20.939393939393938</v>
      </c>
      <c r="J3138" s="93">
        <v>4.6440000000000001</v>
      </c>
      <c r="K3138" s="69">
        <v>99</v>
      </c>
      <c r="L3138" s="68">
        <v>417</v>
      </c>
      <c r="M3138" s="93">
        <f t="shared" si="226"/>
        <v>4.2121212121212119</v>
      </c>
      <c r="N3138" s="93">
        <v>2.0419999999999998</v>
      </c>
      <c r="O3138" s="69">
        <v>99</v>
      </c>
      <c r="P3138" s="191">
        <f t="shared" si="227"/>
        <v>4.971223021582734</v>
      </c>
      <c r="Q3138" s="77" t="s">
        <v>716</v>
      </c>
      <c r="U3138" s="231" t="s">
        <v>17368</v>
      </c>
      <c r="V3138" s="84">
        <v>0.4548611111111111</v>
      </c>
      <c r="W3138" s="85">
        <v>0.60416666666666663</v>
      </c>
      <c r="X3138" s="78">
        <f t="shared" si="228"/>
        <v>0.14930555555555552</v>
      </c>
    </row>
    <row r="3139" spans="1:24" x14ac:dyDescent="0.3">
      <c r="A3139" s="47" t="s">
        <v>13383</v>
      </c>
      <c r="B3139" s="68" t="s">
        <v>981</v>
      </c>
      <c r="C3139" s="2" t="s">
        <v>6</v>
      </c>
      <c r="D3139" s="2">
        <v>74</v>
      </c>
      <c r="E3139" s="6">
        <v>16973</v>
      </c>
      <c r="F3139" s="7">
        <v>44125.625902777778</v>
      </c>
      <c r="G3139" s="69" t="s">
        <v>4</v>
      </c>
      <c r="H3139" s="68">
        <v>1302</v>
      </c>
      <c r="I3139" s="93">
        <f t="shared" si="225"/>
        <v>13.151515151515152</v>
      </c>
      <c r="J3139" s="93">
        <v>3.552</v>
      </c>
      <c r="K3139" s="69">
        <v>99</v>
      </c>
      <c r="L3139" s="68">
        <v>388</v>
      </c>
      <c r="M3139" s="93">
        <f t="shared" si="226"/>
        <v>3.9191919191919191</v>
      </c>
      <c r="N3139" s="93">
        <v>1.998</v>
      </c>
      <c r="O3139" s="69">
        <v>99</v>
      </c>
      <c r="P3139" s="191">
        <f t="shared" si="227"/>
        <v>3.3556701030927836</v>
      </c>
      <c r="Q3139" s="77" t="s">
        <v>716</v>
      </c>
      <c r="U3139" s="231" t="s">
        <v>17368</v>
      </c>
      <c r="V3139" s="84">
        <v>0.46180555555555558</v>
      </c>
      <c r="W3139" s="85">
        <v>0.62847222222222221</v>
      </c>
      <c r="X3139" s="78">
        <f t="shared" si="228"/>
        <v>0.16666666666666663</v>
      </c>
    </row>
    <row r="3140" spans="1:24" x14ac:dyDescent="0.3">
      <c r="A3140" s="47" t="s">
        <v>17359</v>
      </c>
      <c r="B3140" s="68" t="s">
        <v>160</v>
      </c>
      <c r="C3140" s="2" t="s">
        <v>1</v>
      </c>
      <c r="D3140" s="2">
        <v>52</v>
      </c>
      <c r="E3140" s="6">
        <v>25130</v>
      </c>
      <c r="F3140" s="7">
        <v>44125.653043981481</v>
      </c>
      <c r="G3140" s="69" t="s">
        <v>4</v>
      </c>
      <c r="H3140" s="68">
        <v>1365</v>
      </c>
      <c r="I3140" s="93">
        <f t="shared" si="225"/>
        <v>13.65</v>
      </c>
      <c r="J3140" s="93">
        <v>4.069</v>
      </c>
      <c r="K3140" s="69">
        <v>100</v>
      </c>
      <c r="L3140" s="68">
        <v>323</v>
      </c>
      <c r="M3140" s="93">
        <f t="shared" si="226"/>
        <v>3.23</v>
      </c>
      <c r="N3140" s="93">
        <v>1.917</v>
      </c>
      <c r="O3140" s="69">
        <v>100</v>
      </c>
      <c r="P3140" s="191">
        <f t="shared" si="227"/>
        <v>4.2260061919504643</v>
      </c>
      <c r="Q3140" s="77" t="s">
        <v>716</v>
      </c>
      <c r="U3140" s="227" t="s">
        <v>17368</v>
      </c>
      <c r="V3140" s="84">
        <v>0.51388888888888895</v>
      </c>
      <c r="W3140" s="85">
        <v>0.65625</v>
      </c>
      <c r="X3140" s="78">
        <f t="shared" si="228"/>
        <v>0.14236111111111105</v>
      </c>
    </row>
    <row r="3141" spans="1:24" x14ac:dyDescent="0.3">
      <c r="A3141" s="47" t="s">
        <v>4608</v>
      </c>
      <c r="B3141" s="68" t="s">
        <v>9716</v>
      </c>
      <c r="C3141" s="2" t="s">
        <v>1</v>
      </c>
      <c r="D3141" s="2">
        <v>39</v>
      </c>
      <c r="E3141" s="6">
        <v>29734</v>
      </c>
      <c r="F3141" s="7">
        <v>44126.530543981484</v>
      </c>
      <c r="G3141" s="69" t="s">
        <v>4</v>
      </c>
      <c r="H3141" s="68">
        <v>1027</v>
      </c>
      <c r="I3141" s="93">
        <f t="shared" si="225"/>
        <v>10.373737373737374</v>
      </c>
      <c r="J3141" s="93">
        <v>3.234</v>
      </c>
      <c r="K3141" s="69">
        <v>99</v>
      </c>
      <c r="L3141" s="68">
        <v>291</v>
      </c>
      <c r="M3141" s="93">
        <f t="shared" si="226"/>
        <v>2.9393939393939394</v>
      </c>
      <c r="N3141" s="93">
        <v>1.6890000000000001</v>
      </c>
      <c r="O3141" s="69">
        <v>99</v>
      </c>
      <c r="P3141" s="191">
        <f t="shared" si="227"/>
        <v>3.529209621993127</v>
      </c>
      <c r="Q3141" s="77" t="s">
        <v>716</v>
      </c>
      <c r="U3141" s="227" t="s">
        <v>17368</v>
      </c>
      <c r="V3141" s="84">
        <v>0.38194444444444442</v>
      </c>
      <c r="W3141" s="85">
        <v>0.53125</v>
      </c>
      <c r="X3141" s="78">
        <f t="shared" si="228"/>
        <v>0.14930555555555558</v>
      </c>
    </row>
    <row r="3142" spans="1:24" x14ac:dyDescent="0.3">
      <c r="A3142" s="47" t="s">
        <v>16737</v>
      </c>
      <c r="B3142" s="68" t="s">
        <v>15488</v>
      </c>
      <c r="C3142" s="2" t="s">
        <v>6</v>
      </c>
      <c r="D3142" s="2">
        <v>30</v>
      </c>
      <c r="E3142" s="6">
        <v>33144</v>
      </c>
      <c r="F3142" s="7">
        <v>44126.59033564815</v>
      </c>
      <c r="G3142" s="69" t="s">
        <v>4</v>
      </c>
      <c r="H3142" s="68">
        <v>716</v>
      </c>
      <c r="I3142" s="93">
        <f t="shared" si="225"/>
        <v>7.2323232323232327</v>
      </c>
      <c r="J3142" s="93">
        <v>2.5310000000000001</v>
      </c>
      <c r="K3142" s="69">
        <v>99</v>
      </c>
      <c r="L3142" s="68">
        <v>264</v>
      </c>
      <c r="M3142" s="93">
        <f t="shared" si="226"/>
        <v>2.6666666666666665</v>
      </c>
      <c r="N3142" s="93">
        <v>1.796</v>
      </c>
      <c r="O3142" s="69">
        <v>99</v>
      </c>
      <c r="P3142" s="191">
        <f t="shared" si="227"/>
        <v>2.7121212121212124</v>
      </c>
      <c r="Q3142" s="77" t="s">
        <v>716</v>
      </c>
      <c r="U3142" s="233" t="s">
        <v>17350</v>
      </c>
      <c r="V3142" s="84">
        <v>0.43055555555555558</v>
      </c>
      <c r="W3142" s="85">
        <v>0.59375</v>
      </c>
      <c r="X3142" s="78">
        <f t="shared" si="228"/>
        <v>0.16319444444444442</v>
      </c>
    </row>
    <row r="3143" spans="1:24" x14ac:dyDescent="0.3">
      <c r="A3143" s="47" t="s">
        <v>11677</v>
      </c>
      <c r="B3143" s="68" t="s">
        <v>1889</v>
      </c>
      <c r="C3143" s="2" t="s">
        <v>1</v>
      </c>
      <c r="D3143" s="2">
        <v>64</v>
      </c>
      <c r="E3143" s="6">
        <v>20516</v>
      </c>
      <c r="F3143" s="7">
        <v>44127.437291666669</v>
      </c>
      <c r="G3143" s="69" t="s">
        <v>4</v>
      </c>
      <c r="H3143" s="68">
        <v>2112</v>
      </c>
      <c r="I3143" s="93">
        <f t="shared" si="225"/>
        <v>21.333333333333332</v>
      </c>
      <c r="J3143" s="93">
        <v>4.8339999999999996</v>
      </c>
      <c r="K3143" s="69">
        <v>99</v>
      </c>
      <c r="L3143" s="68">
        <v>522</v>
      </c>
      <c r="M3143" s="93">
        <f t="shared" si="226"/>
        <v>5.2727272727272725</v>
      </c>
      <c r="N3143" s="93">
        <v>2.1179999999999999</v>
      </c>
      <c r="O3143" s="69">
        <v>99</v>
      </c>
      <c r="P3143" s="191">
        <f t="shared" si="227"/>
        <v>4.0459770114942533</v>
      </c>
      <c r="Q3143" s="77" t="s">
        <v>716</v>
      </c>
      <c r="U3143" s="227" t="s">
        <v>17368</v>
      </c>
      <c r="V3143" s="84">
        <v>0.39930555555555558</v>
      </c>
      <c r="W3143" s="85">
        <v>0.53472222222222221</v>
      </c>
      <c r="X3143" s="78">
        <f t="shared" si="228"/>
        <v>0.13541666666666663</v>
      </c>
    </row>
    <row r="3144" spans="1:24" x14ac:dyDescent="0.3">
      <c r="A3144" s="47" t="s">
        <v>16739</v>
      </c>
      <c r="B3144" s="68" t="s">
        <v>10239</v>
      </c>
      <c r="C3144" s="2" t="s">
        <v>1</v>
      </c>
      <c r="D3144" s="2">
        <v>70</v>
      </c>
      <c r="E3144" s="6">
        <v>18551</v>
      </c>
      <c r="F3144" s="7">
        <v>44127.520740740743</v>
      </c>
      <c r="G3144" s="69" t="s">
        <v>4</v>
      </c>
      <c r="H3144" s="68">
        <v>1415</v>
      </c>
      <c r="I3144" s="93">
        <f t="shared" si="225"/>
        <v>14.15</v>
      </c>
      <c r="J3144" s="93">
        <v>3.78</v>
      </c>
      <c r="K3144" s="69">
        <v>100</v>
      </c>
      <c r="L3144" s="68">
        <v>670</v>
      </c>
      <c r="M3144" s="93">
        <f t="shared" si="226"/>
        <v>6.7</v>
      </c>
      <c r="N3144" s="93">
        <v>2.4060000000000001</v>
      </c>
      <c r="O3144" s="69">
        <v>100</v>
      </c>
      <c r="P3144" s="191">
        <f t="shared" si="227"/>
        <v>2.1119402985074629</v>
      </c>
      <c r="Q3144" s="77" t="s">
        <v>716</v>
      </c>
      <c r="U3144" s="227" t="s">
        <v>17368</v>
      </c>
      <c r="V3144" s="84">
        <v>0.36736111111111108</v>
      </c>
      <c r="W3144" s="85">
        <v>0.52083333333333337</v>
      </c>
      <c r="X3144" s="78">
        <f t="shared" si="228"/>
        <v>0.15347222222222229</v>
      </c>
    </row>
    <row r="3145" spans="1:24" x14ac:dyDescent="0.3">
      <c r="A3145" s="47" t="s">
        <v>16740</v>
      </c>
      <c r="B3145" s="68" t="s">
        <v>1148</v>
      </c>
      <c r="C3145" s="2" t="s">
        <v>1</v>
      </c>
      <c r="D3145" s="2">
        <v>48</v>
      </c>
      <c r="E3145" s="6">
        <v>26395</v>
      </c>
      <c r="F3145" s="7">
        <v>44127.561666666668</v>
      </c>
      <c r="G3145" s="69" t="s">
        <v>4</v>
      </c>
      <c r="H3145" s="68">
        <v>1487</v>
      </c>
      <c r="I3145" s="93">
        <f t="shared" si="225"/>
        <v>15.020202020202021</v>
      </c>
      <c r="J3145" s="93">
        <v>3.8460000000000001</v>
      </c>
      <c r="K3145" s="69">
        <v>99</v>
      </c>
      <c r="L3145" s="68">
        <v>347</v>
      </c>
      <c r="M3145" s="93">
        <f t="shared" si="226"/>
        <v>3.5050505050505052</v>
      </c>
      <c r="N3145" s="93">
        <v>1.843</v>
      </c>
      <c r="O3145" s="69">
        <v>99</v>
      </c>
      <c r="P3145" s="191">
        <f t="shared" si="227"/>
        <v>4.2853025936599423</v>
      </c>
      <c r="Q3145" s="77" t="s">
        <v>716</v>
      </c>
      <c r="U3145" s="227" t="s">
        <v>17368</v>
      </c>
      <c r="V3145" s="84">
        <v>0.4152777777777778</v>
      </c>
      <c r="W3145" s="85">
        <v>0.5625</v>
      </c>
      <c r="X3145" s="78">
        <f t="shared" si="228"/>
        <v>0.1472222222222222</v>
      </c>
    </row>
    <row r="3146" spans="1:24" x14ac:dyDescent="0.3">
      <c r="A3146" s="47" t="s">
        <v>16742</v>
      </c>
      <c r="B3146" s="68" t="s">
        <v>15503</v>
      </c>
      <c r="C3146" s="2" t="s">
        <v>1</v>
      </c>
      <c r="D3146" s="2">
        <v>64</v>
      </c>
      <c r="E3146" s="6">
        <v>20459</v>
      </c>
      <c r="F3146" s="7">
        <v>44130.585856481484</v>
      </c>
      <c r="G3146" s="69" t="s">
        <v>4</v>
      </c>
      <c r="H3146" s="68">
        <v>1419</v>
      </c>
      <c r="I3146" s="93">
        <f t="shared" si="225"/>
        <v>14.333333333333334</v>
      </c>
      <c r="J3146" s="93">
        <v>4.29</v>
      </c>
      <c r="K3146" s="69">
        <v>99</v>
      </c>
      <c r="L3146" s="68">
        <v>464</v>
      </c>
      <c r="M3146" s="93">
        <f t="shared" si="226"/>
        <v>4.6868686868686869</v>
      </c>
      <c r="N3146" s="93">
        <v>2.0830000000000002</v>
      </c>
      <c r="O3146" s="69">
        <v>99</v>
      </c>
      <c r="P3146" s="191">
        <f t="shared" si="227"/>
        <v>3.0581896551724141</v>
      </c>
      <c r="Q3146" s="77" t="s">
        <v>716</v>
      </c>
      <c r="U3146" s="227" t="s">
        <v>17368</v>
      </c>
      <c r="V3146" s="84">
        <v>0.45902777777777781</v>
      </c>
      <c r="W3146" s="85">
        <v>0.59027777777777779</v>
      </c>
      <c r="X3146" s="78">
        <f t="shared" si="228"/>
        <v>0.13124999999999998</v>
      </c>
    </row>
    <row r="3147" spans="1:24" x14ac:dyDescent="0.3">
      <c r="A3147" s="47" t="s">
        <v>16743</v>
      </c>
      <c r="B3147" s="68" t="s">
        <v>15506</v>
      </c>
      <c r="C3147" s="2" t="s">
        <v>1</v>
      </c>
      <c r="D3147" s="2">
        <v>46</v>
      </c>
      <c r="E3147" s="6">
        <v>27048</v>
      </c>
      <c r="F3147" s="7">
        <v>44130.635196759256</v>
      </c>
      <c r="G3147" s="69" t="s">
        <v>4</v>
      </c>
      <c r="H3147" s="68">
        <v>1404</v>
      </c>
      <c r="I3147" s="93">
        <f t="shared" si="225"/>
        <v>14.181818181818182</v>
      </c>
      <c r="J3147" s="93">
        <v>3.6930000000000001</v>
      </c>
      <c r="K3147" s="69">
        <v>99</v>
      </c>
      <c r="L3147" s="68">
        <v>602</v>
      </c>
      <c r="M3147" s="93">
        <f t="shared" si="226"/>
        <v>6.0808080808080804</v>
      </c>
      <c r="N3147" s="93">
        <v>2.456</v>
      </c>
      <c r="O3147" s="69">
        <v>99</v>
      </c>
      <c r="P3147" s="191">
        <f t="shared" si="227"/>
        <v>2.3322259136212624</v>
      </c>
      <c r="Q3147" s="77" t="s">
        <v>716</v>
      </c>
      <c r="U3147" s="227" t="s">
        <v>17368</v>
      </c>
      <c r="V3147" s="84">
        <v>0.50347222222222221</v>
      </c>
      <c r="W3147" s="85">
        <v>0.63888888888888895</v>
      </c>
      <c r="X3147" s="78">
        <f t="shared" si="228"/>
        <v>0.13541666666666674</v>
      </c>
    </row>
    <row r="3148" spans="1:24" x14ac:dyDescent="0.3">
      <c r="A3148" s="47" t="s">
        <v>16744</v>
      </c>
      <c r="B3148" s="68" t="s">
        <v>15508</v>
      </c>
      <c r="C3148" s="2" t="s">
        <v>6</v>
      </c>
      <c r="D3148" s="2">
        <v>78</v>
      </c>
      <c r="E3148" s="6">
        <v>15366</v>
      </c>
      <c r="F3148" s="7">
        <v>44130.663831018515</v>
      </c>
      <c r="G3148" s="69" t="s">
        <v>4</v>
      </c>
      <c r="H3148" s="68">
        <v>1783</v>
      </c>
      <c r="I3148" s="93">
        <f t="shared" si="225"/>
        <v>18.01010101010101</v>
      </c>
      <c r="J3148" s="93">
        <v>4.1219999999999999</v>
      </c>
      <c r="K3148" s="69">
        <v>99</v>
      </c>
      <c r="L3148" s="68">
        <v>646</v>
      </c>
      <c r="M3148" s="93">
        <f t="shared" si="226"/>
        <v>6.5252525252525251</v>
      </c>
      <c r="N3148" s="93">
        <v>2.2829999999999999</v>
      </c>
      <c r="O3148" s="69">
        <v>99</v>
      </c>
      <c r="P3148" s="191">
        <f t="shared" si="227"/>
        <v>2.7600619195046443</v>
      </c>
      <c r="Q3148" s="77" t="s">
        <v>716</v>
      </c>
      <c r="U3148" s="227" t="s">
        <v>17368</v>
      </c>
      <c r="V3148" s="84">
        <v>0.49861111111111112</v>
      </c>
      <c r="W3148" s="85">
        <v>0.66666666666666663</v>
      </c>
      <c r="X3148" s="78">
        <f t="shared" si="228"/>
        <v>0.16805555555555551</v>
      </c>
    </row>
    <row r="3149" spans="1:24" x14ac:dyDescent="0.3">
      <c r="A3149" s="47" t="s">
        <v>2779</v>
      </c>
      <c r="B3149" s="68" t="s">
        <v>10413</v>
      </c>
      <c r="C3149" s="2" t="s">
        <v>1</v>
      </c>
      <c r="D3149" s="2">
        <v>66</v>
      </c>
      <c r="E3149" s="6">
        <v>19712</v>
      </c>
      <c r="F3149" s="7">
        <v>44131.384745370371</v>
      </c>
      <c r="G3149" s="69" t="s">
        <v>71</v>
      </c>
      <c r="H3149" s="68">
        <v>1336</v>
      </c>
      <c r="I3149" s="93">
        <f t="shared" si="225"/>
        <v>13.36</v>
      </c>
      <c r="J3149" s="93">
        <v>4.4850000000000003</v>
      </c>
      <c r="K3149" s="69">
        <v>100</v>
      </c>
      <c r="L3149" s="68">
        <v>359</v>
      </c>
      <c r="M3149" s="93">
        <f t="shared" si="226"/>
        <v>3.59</v>
      </c>
      <c r="N3149" s="93">
        <v>1.804</v>
      </c>
      <c r="O3149" s="69">
        <v>100</v>
      </c>
      <c r="P3149" s="191">
        <f t="shared" si="227"/>
        <v>3.721448467966574</v>
      </c>
      <c r="Q3149" s="77" t="s">
        <v>716</v>
      </c>
      <c r="U3149" s="227" t="s">
        <v>17368</v>
      </c>
      <c r="V3149" s="84">
        <v>0.38541666666666669</v>
      </c>
      <c r="W3149" s="85">
        <v>0.52638888888888891</v>
      </c>
      <c r="X3149" s="78">
        <f t="shared" si="228"/>
        <v>0.14097222222222222</v>
      </c>
    </row>
    <row r="3150" spans="1:24" x14ac:dyDescent="0.3">
      <c r="A3150" s="47" t="s">
        <v>4894</v>
      </c>
      <c r="B3150" s="68" t="s">
        <v>3965</v>
      </c>
      <c r="C3150" s="2" t="s">
        <v>6</v>
      </c>
      <c r="D3150" s="2">
        <v>66</v>
      </c>
      <c r="E3150" s="6">
        <v>20008</v>
      </c>
      <c r="F3150" s="7">
        <v>44131.440798611111</v>
      </c>
      <c r="G3150" s="69" t="s">
        <v>4</v>
      </c>
      <c r="H3150" s="68">
        <v>2755</v>
      </c>
      <c r="I3150" s="93">
        <f t="shared" si="225"/>
        <v>27.55</v>
      </c>
      <c r="J3150" s="93">
        <v>5.7619999999999996</v>
      </c>
      <c r="K3150" s="69">
        <v>100</v>
      </c>
      <c r="L3150" s="68">
        <v>1614</v>
      </c>
      <c r="M3150" s="93">
        <f t="shared" si="226"/>
        <v>16.14</v>
      </c>
      <c r="N3150" s="93">
        <v>4.2430000000000003</v>
      </c>
      <c r="O3150" s="69">
        <v>100</v>
      </c>
      <c r="P3150" s="191">
        <f t="shared" si="227"/>
        <v>1.7069392812887236</v>
      </c>
      <c r="Q3150" s="77" t="s">
        <v>716</v>
      </c>
      <c r="U3150" s="227" t="s">
        <v>17368</v>
      </c>
      <c r="V3150" s="84">
        <v>0.37361111111111112</v>
      </c>
      <c r="W3150" s="85">
        <v>0.5395833333333333</v>
      </c>
      <c r="X3150" s="78">
        <f t="shared" si="228"/>
        <v>0.16597222222222219</v>
      </c>
    </row>
    <row r="3151" spans="1:24" x14ac:dyDescent="0.3">
      <c r="A3151" s="47" t="s">
        <v>11967</v>
      </c>
      <c r="B3151" s="68" t="s">
        <v>15511</v>
      </c>
      <c r="C3151" s="2" t="s">
        <v>1</v>
      </c>
      <c r="D3151" s="2">
        <v>67</v>
      </c>
      <c r="E3151" s="6">
        <v>19436</v>
      </c>
      <c r="F3151" s="7">
        <v>44131.57203703704</v>
      </c>
      <c r="G3151" s="69" t="s">
        <v>4</v>
      </c>
      <c r="H3151" s="68">
        <v>2284</v>
      </c>
      <c r="I3151" s="93">
        <f t="shared" si="225"/>
        <v>23.070707070707069</v>
      </c>
      <c r="J3151" s="93">
        <v>4.96</v>
      </c>
      <c r="K3151" s="69">
        <v>99</v>
      </c>
      <c r="L3151" s="68">
        <v>652</v>
      </c>
      <c r="M3151" s="93">
        <f t="shared" si="226"/>
        <v>6.5858585858585856</v>
      </c>
      <c r="N3151" s="93">
        <v>2.4870000000000001</v>
      </c>
      <c r="O3151" s="69">
        <v>99</v>
      </c>
      <c r="P3151" s="191">
        <f t="shared" si="227"/>
        <v>3.5030674846625764</v>
      </c>
      <c r="Q3151" s="77" t="s">
        <v>716</v>
      </c>
      <c r="U3151" s="234" t="s">
        <v>17350</v>
      </c>
      <c r="V3151" s="84">
        <v>0.43611111111111112</v>
      </c>
      <c r="W3151" s="85">
        <v>0.57291666666666663</v>
      </c>
      <c r="X3151" s="78">
        <f t="shared" si="228"/>
        <v>0.13680555555555551</v>
      </c>
    </row>
    <row r="3152" spans="1:24" x14ac:dyDescent="0.3">
      <c r="A3152" s="47" t="s">
        <v>16745</v>
      </c>
      <c r="B3152" s="68" t="s">
        <v>1318</v>
      </c>
      <c r="C3152" s="2" t="s">
        <v>6</v>
      </c>
      <c r="D3152" s="2">
        <v>81</v>
      </c>
      <c r="E3152" s="6">
        <v>14338</v>
      </c>
      <c r="F3152" s="7">
        <v>44131.656909722224</v>
      </c>
      <c r="G3152" s="69" t="s">
        <v>4</v>
      </c>
      <c r="H3152" s="68">
        <v>2043</v>
      </c>
      <c r="I3152" s="93">
        <f t="shared" si="225"/>
        <v>20.43</v>
      </c>
      <c r="J3152" s="93">
        <v>5.0640000000000001</v>
      </c>
      <c r="K3152" s="69">
        <v>100</v>
      </c>
      <c r="L3152" s="68">
        <v>580</v>
      </c>
      <c r="M3152" s="93">
        <f t="shared" si="226"/>
        <v>5.8</v>
      </c>
      <c r="N3152" s="93">
        <v>2.621</v>
      </c>
      <c r="O3152" s="69">
        <v>100</v>
      </c>
      <c r="P3152" s="191">
        <f t="shared" si="227"/>
        <v>3.5224137931034485</v>
      </c>
      <c r="Q3152" s="77" t="s">
        <v>716</v>
      </c>
      <c r="U3152" s="227" t="s">
        <v>17368</v>
      </c>
      <c r="V3152" s="84">
        <v>0.51736111111111105</v>
      </c>
      <c r="W3152" s="85">
        <v>0.66666666666666663</v>
      </c>
      <c r="X3152" s="78">
        <f t="shared" si="228"/>
        <v>0.14930555555555558</v>
      </c>
    </row>
    <row r="3153" spans="1:24" x14ac:dyDescent="0.3">
      <c r="A3153" s="47" t="s">
        <v>12237</v>
      </c>
      <c r="B3153" s="68" t="s">
        <v>4826</v>
      </c>
      <c r="C3153" s="2" t="s">
        <v>1</v>
      </c>
      <c r="D3153" s="2">
        <v>65</v>
      </c>
      <c r="E3153" s="6">
        <v>20057</v>
      </c>
      <c r="F3153" s="7">
        <v>44132.584606481483</v>
      </c>
      <c r="G3153" s="69" t="s">
        <v>4</v>
      </c>
      <c r="H3153" s="68">
        <v>3947</v>
      </c>
      <c r="I3153" s="93">
        <f t="shared" si="225"/>
        <v>39.47</v>
      </c>
      <c r="J3153" s="93">
        <v>6.266</v>
      </c>
      <c r="K3153" s="69">
        <v>100</v>
      </c>
      <c r="L3153" s="68">
        <v>744</v>
      </c>
      <c r="M3153" s="93">
        <f t="shared" si="226"/>
        <v>7.44</v>
      </c>
      <c r="N3153" s="93">
        <v>2.8620000000000001</v>
      </c>
      <c r="O3153" s="69">
        <v>100</v>
      </c>
      <c r="P3153" s="191">
        <f t="shared" si="227"/>
        <v>5.30510752688172</v>
      </c>
      <c r="Q3153" s="77" t="s">
        <v>716</v>
      </c>
      <c r="U3153" s="227" t="s">
        <v>17368</v>
      </c>
      <c r="V3153" s="84">
        <v>0.44097222222222227</v>
      </c>
      <c r="W3153" s="85">
        <v>0.58680555555555558</v>
      </c>
      <c r="X3153" s="78">
        <f t="shared" si="228"/>
        <v>0.14583333333333331</v>
      </c>
    </row>
    <row r="3154" spans="1:24" x14ac:dyDescent="0.3">
      <c r="A3154" s="47" t="s">
        <v>11519</v>
      </c>
      <c r="B3154" s="68" t="s">
        <v>15525</v>
      </c>
      <c r="C3154" s="2" t="s">
        <v>6</v>
      </c>
      <c r="D3154" s="2">
        <v>21</v>
      </c>
      <c r="E3154" s="6">
        <v>36385</v>
      </c>
      <c r="F3154" s="7">
        <v>44132.618368055555</v>
      </c>
      <c r="G3154" s="69" t="s">
        <v>4</v>
      </c>
      <c r="H3154" s="68">
        <v>1488</v>
      </c>
      <c r="I3154" s="93">
        <f t="shared" si="225"/>
        <v>15.030303030303031</v>
      </c>
      <c r="J3154" s="93">
        <v>4.1929999999999996</v>
      </c>
      <c r="K3154" s="69">
        <v>99</v>
      </c>
      <c r="L3154" s="68">
        <v>567</v>
      </c>
      <c r="M3154" s="93">
        <f t="shared" si="226"/>
        <v>5.7272727272727275</v>
      </c>
      <c r="N3154" s="93">
        <v>2.6219999999999999</v>
      </c>
      <c r="O3154" s="69">
        <v>99</v>
      </c>
      <c r="P3154" s="191">
        <f t="shared" si="227"/>
        <v>2.6243386243386242</v>
      </c>
      <c r="Q3154" s="77" t="s">
        <v>716</v>
      </c>
      <c r="U3154" s="227" t="s">
        <v>17368</v>
      </c>
      <c r="V3154" s="84">
        <v>0.45833333333333331</v>
      </c>
      <c r="W3154" s="85">
        <v>0.61805555555555558</v>
      </c>
      <c r="X3154" s="78">
        <f t="shared" si="228"/>
        <v>0.15972222222222227</v>
      </c>
    </row>
    <row r="3155" spans="1:24" x14ac:dyDescent="0.3">
      <c r="A3155" s="47" t="s">
        <v>12255</v>
      </c>
      <c r="B3155" s="68" t="s">
        <v>15529</v>
      </c>
      <c r="C3155" s="2" t="s">
        <v>6</v>
      </c>
      <c r="D3155" s="2">
        <v>45</v>
      </c>
      <c r="E3155" s="6">
        <v>27592</v>
      </c>
      <c r="F3155" s="7">
        <v>44132.653900462959</v>
      </c>
      <c r="G3155" s="69" t="s">
        <v>4</v>
      </c>
      <c r="H3155" s="68">
        <v>824</v>
      </c>
      <c r="I3155" s="93">
        <f t="shared" si="225"/>
        <v>8.3232323232323235</v>
      </c>
      <c r="J3155" s="93">
        <v>3.077</v>
      </c>
      <c r="K3155" s="69">
        <v>99</v>
      </c>
      <c r="L3155" s="68">
        <v>282</v>
      </c>
      <c r="M3155" s="93">
        <f t="shared" si="226"/>
        <v>2.8484848484848486</v>
      </c>
      <c r="N3155" s="93">
        <v>1.8149999999999999</v>
      </c>
      <c r="O3155" s="69">
        <v>99</v>
      </c>
      <c r="P3155" s="191">
        <f t="shared" si="227"/>
        <v>2.9219858156028367</v>
      </c>
      <c r="Q3155" s="77" t="s">
        <v>716</v>
      </c>
      <c r="U3155" s="227" t="s">
        <v>17368</v>
      </c>
      <c r="V3155" s="84">
        <v>0.49652777777777773</v>
      </c>
      <c r="W3155" s="85">
        <v>0.65972222222222221</v>
      </c>
      <c r="X3155" s="78">
        <f t="shared" si="228"/>
        <v>0.16319444444444448</v>
      </c>
    </row>
    <row r="3156" spans="1:24" x14ac:dyDescent="0.3">
      <c r="A3156" s="47" t="s">
        <v>16746</v>
      </c>
      <c r="B3156" s="68" t="s">
        <v>15531</v>
      </c>
      <c r="C3156" s="2" t="s">
        <v>1</v>
      </c>
      <c r="D3156" s="2">
        <v>49</v>
      </c>
      <c r="E3156" s="6">
        <v>25945</v>
      </c>
      <c r="F3156" s="7">
        <v>44133.440740740742</v>
      </c>
      <c r="G3156" s="69" t="s">
        <v>4</v>
      </c>
      <c r="H3156" s="68">
        <v>1871</v>
      </c>
      <c r="I3156" s="93">
        <f t="shared" si="225"/>
        <v>18.71</v>
      </c>
      <c r="J3156" s="93">
        <v>4.8769999999999998</v>
      </c>
      <c r="K3156" s="69">
        <v>100</v>
      </c>
      <c r="L3156" s="68">
        <v>443</v>
      </c>
      <c r="M3156" s="93">
        <f t="shared" si="226"/>
        <v>4.43</v>
      </c>
      <c r="N3156" s="93">
        <v>1.96</v>
      </c>
      <c r="O3156" s="69">
        <v>100</v>
      </c>
      <c r="P3156" s="191">
        <f t="shared" si="227"/>
        <v>4.2234762979683982</v>
      </c>
      <c r="Q3156" s="77" t="s">
        <v>716</v>
      </c>
      <c r="U3156" s="227" t="s">
        <v>17368</v>
      </c>
      <c r="V3156" s="84">
        <v>0.38472222222222219</v>
      </c>
      <c r="W3156" s="85">
        <v>0.52083333333333337</v>
      </c>
      <c r="X3156" s="78">
        <f t="shared" si="228"/>
        <v>0.13611111111111118</v>
      </c>
    </row>
    <row r="3157" spans="1:24" x14ac:dyDescent="0.3">
      <c r="A3157" s="47" t="s">
        <v>16748</v>
      </c>
      <c r="B3157" s="68" t="s">
        <v>10624</v>
      </c>
      <c r="C3157" s="2" t="s">
        <v>1</v>
      </c>
      <c r="D3157" s="2">
        <v>50</v>
      </c>
      <c r="E3157" s="6">
        <v>25733</v>
      </c>
      <c r="F3157" s="7">
        <v>44133.541770833333</v>
      </c>
      <c r="G3157" s="69" t="s">
        <v>4</v>
      </c>
      <c r="H3157" s="68">
        <v>1508</v>
      </c>
      <c r="I3157" s="93">
        <f t="shared" si="225"/>
        <v>15.232323232323232</v>
      </c>
      <c r="J3157" s="93">
        <v>4.3090000000000002</v>
      </c>
      <c r="K3157" s="69">
        <v>99</v>
      </c>
      <c r="L3157" s="68">
        <v>478</v>
      </c>
      <c r="M3157" s="93">
        <f t="shared" si="226"/>
        <v>4.8282828282828278</v>
      </c>
      <c r="N3157" s="93">
        <v>2.339</v>
      </c>
      <c r="O3157" s="69">
        <v>99</v>
      </c>
      <c r="P3157" s="191">
        <f t="shared" si="227"/>
        <v>3.1548117154811717</v>
      </c>
      <c r="Q3157" s="77" t="s">
        <v>716</v>
      </c>
      <c r="U3157" s="227" t="s">
        <v>17368</v>
      </c>
      <c r="V3157" s="84">
        <v>0.39930555555555558</v>
      </c>
      <c r="W3157" s="85">
        <v>0.54513888888888895</v>
      </c>
      <c r="X3157" s="78">
        <f t="shared" si="228"/>
        <v>0.14583333333333337</v>
      </c>
    </row>
    <row r="3158" spans="1:24" x14ac:dyDescent="0.3">
      <c r="A3158" s="47" t="s">
        <v>16750</v>
      </c>
      <c r="B3158" s="68" t="s">
        <v>4773</v>
      </c>
      <c r="C3158" s="2" t="s">
        <v>1</v>
      </c>
      <c r="D3158" s="2">
        <v>64</v>
      </c>
      <c r="E3158" s="6">
        <v>20538</v>
      </c>
      <c r="F3158" s="7">
        <v>44133.579282407409</v>
      </c>
      <c r="G3158" s="69" t="s">
        <v>4</v>
      </c>
      <c r="H3158" s="68">
        <v>2416</v>
      </c>
      <c r="I3158" s="93">
        <f t="shared" si="225"/>
        <v>24.404040404040405</v>
      </c>
      <c r="J3158" s="93">
        <v>5.6150000000000002</v>
      </c>
      <c r="K3158" s="69">
        <v>99</v>
      </c>
      <c r="L3158" s="68">
        <v>426</v>
      </c>
      <c r="M3158" s="93">
        <f t="shared" si="226"/>
        <v>4.3030303030303028</v>
      </c>
      <c r="N3158" s="93">
        <v>2.2149999999999999</v>
      </c>
      <c r="O3158" s="69">
        <v>99</v>
      </c>
      <c r="P3158" s="191">
        <f t="shared" si="227"/>
        <v>5.671361502347418</v>
      </c>
      <c r="Q3158" s="77" t="s">
        <v>716</v>
      </c>
      <c r="U3158" s="231" t="s">
        <v>17368</v>
      </c>
      <c r="V3158" s="84">
        <v>0.42430555555555555</v>
      </c>
      <c r="W3158" s="85">
        <v>0.58333333333333337</v>
      </c>
      <c r="X3158" s="78">
        <f t="shared" si="228"/>
        <v>0.15902777777777782</v>
      </c>
    </row>
    <row r="3159" spans="1:24" x14ac:dyDescent="0.3">
      <c r="A3159" s="47" t="s">
        <v>16751</v>
      </c>
      <c r="B3159" s="68" t="s">
        <v>15535</v>
      </c>
      <c r="C3159" s="2" t="s">
        <v>6</v>
      </c>
      <c r="D3159" s="2">
        <v>58</v>
      </c>
      <c r="E3159" s="6">
        <v>22776</v>
      </c>
      <c r="F3159" s="7">
        <v>44133.588622685187</v>
      </c>
      <c r="G3159" s="69" t="s">
        <v>4</v>
      </c>
      <c r="H3159" s="68">
        <v>1146</v>
      </c>
      <c r="I3159" s="93">
        <f t="shared" si="225"/>
        <v>11.46</v>
      </c>
      <c r="J3159" s="93">
        <v>3.4649999999999999</v>
      </c>
      <c r="K3159" s="69">
        <v>100</v>
      </c>
      <c r="L3159" s="68">
        <v>493</v>
      </c>
      <c r="M3159" s="93">
        <f t="shared" si="226"/>
        <v>4.93</v>
      </c>
      <c r="N3159" s="93">
        <v>2.4089999999999998</v>
      </c>
      <c r="O3159" s="69">
        <v>100</v>
      </c>
      <c r="P3159" s="191">
        <f t="shared" si="227"/>
        <v>2.3245436105476678</v>
      </c>
      <c r="Q3159" s="77" t="s">
        <v>716</v>
      </c>
      <c r="U3159" s="231" t="s">
        <v>17368</v>
      </c>
      <c r="V3159" s="84">
        <v>0.44444444444444442</v>
      </c>
      <c r="W3159" s="85">
        <v>0.59027777777777779</v>
      </c>
      <c r="X3159" s="78">
        <f t="shared" si="228"/>
        <v>0.14583333333333337</v>
      </c>
    </row>
    <row r="3160" spans="1:24" x14ac:dyDescent="0.3">
      <c r="A3160" s="47" t="s">
        <v>16753</v>
      </c>
      <c r="B3160" s="68" t="s">
        <v>1143</v>
      </c>
      <c r="C3160" s="2" t="s">
        <v>1</v>
      </c>
      <c r="D3160" s="2">
        <v>66</v>
      </c>
      <c r="E3160" s="6">
        <v>20019</v>
      </c>
      <c r="F3160" s="7">
        <v>44133.624513888892</v>
      </c>
      <c r="G3160" s="69" t="s">
        <v>4</v>
      </c>
      <c r="H3160" s="68">
        <v>3391</v>
      </c>
      <c r="I3160" s="93">
        <f t="shared" si="225"/>
        <v>34.252525252525253</v>
      </c>
      <c r="J3160" s="93">
        <v>6.2060000000000004</v>
      </c>
      <c r="K3160" s="69">
        <v>99</v>
      </c>
      <c r="L3160" s="68">
        <v>502</v>
      </c>
      <c r="M3160" s="93">
        <f t="shared" si="226"/>
        <v>5.0707070707070709</v>
      </c>
      <c r="N3160" s="93">
        <v>2.125</v>
      </c>
      <c r="O3160" s="69">
        <v>99</v>
      </c>
      <c r="P3160" s="191">
        <f t="shared" si="227"/>
        <v>6.7549800796812747</v>
      </c>
      <c r="Q3160" s="77" t="s">
        <v>716</v>
      </c>
      <c r="U3160" s="233" t="s">
        <v>17368</v>
      </c>
      <c r="V3160" s="84">
        <v>0.46527777777777773</v>
      </c>
      <c r="W3160" s="85">
        <v>0.625</v>
      </c>
      <c r="X3160" s="78">
        <f t="shared" si="228"/>
        <v>0.15972222222222227</v>
      </c>
    </row>
    <row r="3161" spans="1:24" x14ac:dyDescent="0.3">
      <c r="A3161" s="47" t="s">
        <v>16755</v>
      </c>
      <c r="B3161" s="68" t="s">
        <v>5574</v>
      </c>
      <c r="C3161" s="2" t="s">
        <v>6</v>
      </c>
      <c r="D3161" s="2">
        <v>88</v>
      </c>
      <c r="E3161" s="6">
        <v>11820</v>
      </c>
      <c r="F3161" s="7">
        <v>44133.640682870369</v>
      </c>
      <c r="G3161" s="69" t="s">
        <v>4</v>
      </c>
      <c r="H3161" s="68">
        <v>2994</v>
      </c>
      <c r="I3161" s="93">
        <f t="shared" si="225"/>
        <v>29.94</v>
      </c>
      <c r="J3161" s="93">
        <v>5.1139999999999999</v>
      </c>
      <c r="K3161" s="69">
        <v>100</v>
      </c>
      <c r="L3161" s="68">
        <v>1020</v>
      </c>
      <c r="M3161" s="93">
        <f t="shared" si="226"/>
        <v>10.199999999999999</v>
      </c>
      <c r="N3161" s="93">
        <v>3.4609999999999999</v>
      </c>
      <c r="O3161" s="69">
        <v>100</v>
      </c>
      <c r="P3161" s="191">
        <f t="shared" si="227"/>
        <v>2.9352941176470591</v>
      </c>
      <c r="Q3161" s="77" t="s">
        <v>716</v>
      </c>
      <c r="U3161" s="231" t="s">
        <v>17368</v>
      </c>
      <c r="V3161" s="84">
        <v>0.47638888888888892</v>
      </c>
      <c r="W3161" s="85">
        <v>0.64236111111111105</v>
      </c>
      <c r="X3161" s="78">
        <f t="shared" si="228"/>
        <v>0.16597222222222213</v>
      </c>
    </row>
    <row r="3162" spans="1:24" x14ac:dyDescent="0.3">
      <c r="A3162" s="47" t="s">
        <v>16757</v>
      </c>
      <c r="B3162" s="68" t="s">
        <v>15542</v>
      </c>
      <c r="C3162" s="2" t="s">
        <v>1</v>
      </c>
      <c r="D3162" s="2">
        <v>37</v>
      </c>
      <c r="E3162" s="6">
        <v>30536</v>
      </c>
      <c r="F3162" s="7">
        <v>44134.531944444447</v>
      </c>
      <c r="G3162" s="69" t="s">
        <v>4</v>
      </c>
      <c r="H3162" s="68">
        <v>1231</v>
      </c>
      <c r="I3162" s="93">
        <f t="shared" si="225"/>
        <v>12.31</v>
      </c>
      <c r="J3162" s="93">
        <v>3.5379999999999998</v>
      </c>
      <c r="K3162" s="69">
        <v>100</v>
      </c>
      <c r="L3162" s="68">
        <v>458</v>
      </c>
      <c r="M3162" s="93">
        <f t="shared" si="226"/>
        <v>4.58</v>
      </c>
      <c r="N3162" s="93">
        <v>2.09</v>
      </c>
      <c r="O3162" s="69">
        <v>100</v>
      </c>
      <c r="P3162" s="191">
        <f t="shared" si="227"/>
        <v>2.6877729257641922</v>
      </c>
      <c r="Q3162" s="77" t="s">
        <v>716</v>
      </c>
      <c r="U3162" s="227" t="s">
        <v>17368</v>
      </c>
      <c r="V3162" s="84">
        <v>0.38819444444444445</v>
      </c>
      <c r="W3162" s="85">
        <v>0.53472222222222221</v>
      </c>
      <c r="X3162" s="78">
        <f t="shared" si="228"/>
        <v>0.14652777777777776</v>
      </c>
    </row>
    <row r="3163" spans="1:24" x14ac:dyDescent="0.3">
      <c r="A3163" s="47" t="s">
        <v>16759</v>
      </c>
      <c r="B3163" s="68" t="s">
        <v>1217</v>
      </c>
      <c r="C3163" s="2" t="s">
        <v>6</v>
      </c>
      <c r="D3163" s="2">
        <v>77</v>
      </c>
      <c r="E3163" s="6">
        <v>15997</v>
      </c>
      <c r="F3163" s="7">
        <v>44134.585856481484</v>
      </c>
      <c r="G3163" s="69" t="s">
        <v>4</v>
      </c>
      <c r="H3163" s="68">
        <v>2221</v>
      </c>
      <c r="I3163" s="93">
        <f t="shared" si="225"/>
        <v>22.434343434343436</v>
      </c>
      <c r="J3163" s="93">
        <v>4.9720000000000004</v>
      </c>
      <c r="K3163" s="69">
        <v>99</v>
      </c>
      <c r="L3163" s="68">
        <v>794</v>
      </c>
      <c r="M3163" s="93">
        <f t="shared" si="226"/>
        <v>8.0202020202020208</v>
      </c>
      <c r="N3163" s="93">
        <v>2.8029999999999999</v>
      </c>
      <c r="O3163" s="69">
        <v>99</v>
      </c>
      <c r="P3163" s="191">
        <f t="shared" si="227"/>
        <v>2.7972292191435768</v>
      </c>
      <c r="Q3163" s="77" t="s">
        <v>716</v>
      </c>
      <c r="U3163" s="227" t="s">
        <v>17368</v>
      </c>
      <c r="V3163" s="84">
        <v>0.4465277777777778</v>
      </c>
      <c r="W3163" s="85">
        <v>0.59722222222222221</v>
      </c>
      <c r="X3163" s="78">
        <f t="shared" si="228"/>
        <v>0.15069444444444441</v>
      </c>
    </row>
    <row r="3164" spans="1:24" x14ac:dyDescent="0.3">
      <c r="A3164" s="47" t="s">
        <v>12753</v>
      </c>
      <c r="B3164" s="68" t="s">
        <v>1502</v>
      </c>
      <c r="C3164" s="2" t="s">
        <v>1</v>
      </c>
      <c r="D3164" s="2">
        <v>46</v>
      </c>
      <c r="E3164" s="6">
        <v>27303</v>
      </c>
      <c r="F3164" s="7">
        <v>44134.610555555555</v>
      </c>
      <c r="G3164" s="69" t="s">
        <v>4</v>
      </c>
      <c r="H3164" s="68">
        <v>1845</v>
      </c>
      <c r="I3164" s="93">
        <f t="shared" si="225"/>
        <v>18.636363636363637</v>
      </c>
      <c r="J3164" s="93">
        <v>4.6479999999999997</v>
      </c>
      <c r="K3164" s="69">
        <v>99</v>
      </c>
      <c r="L3164" s="68">
        <v>375</v>
      </c>
      <c r="M3164" s="93">
        <f t="shared" si="226"/>
        <v>3.7878787878787881</v>
      </c>
      <c r="N3164" s="93">
        <v>1.774</v>
      </c>
      <c r="O3164" s="69">
        <v>99</v>
      </c>
      <c r="P3164" s="191">
        <f t="shared" si="227"/>
        <v>4.92</v>
      </c>
      <c r="Q3164" s="77" t="s">
        <v>716</v>
      </c>
      <c r="U3164" s="227" t="s">
        <v>17368</v>
      </c>
      <c r="V3164" s="84">
        <v>0.46388888888888885</v>
      </c>
      <c r="W3164" s="85">
        <v>0.61805555555555558</v>
      </c>
      <c r="X3164" s="78">
        <f t="shared" si="228"/>
        <v>0.15416666666666673</v>
      </c>
    </row>
    <row r="3165" spans="1:24" x14ac:dyDescent="0.3">
      <c r="A3165" s="47" t="s">
        <v>16760</v>
      </c>
      <c r="B3165" s="68" t="s">
        <v>5126</v>
      </c>
      <c r="C3165" s="2" t="s">
        <v>6</v>
      </c>
      <c r="D3165" s="2">
        <v>73</v>
      </c>
      <c r="E3165" s="6">
        <v>17381</v>
      </c>
      <c r="F3165" s="7">
        <v>44134.633113425924</v>
      </c>
      <c r="G3165" s="69" t="s">
        <v>4</v>
      </c>
      <c r="H3165" s="68">
        <v>2161</v>
      </c>
      <c r="I3165" s="93">
        <f t="shared" si="225"/>
        <v>21.61</v>
      </c>
      <c r="J3165" s="93">
        <v>4.9889999999999999</v>
      </c>
      <c r="K3165" s="69">
        <v>100</v>
      </c>
      <c r="L3165" s="68">
        <v>929</v>
      </c>
      <c r="M3165" s="93">
        <f t="shared" si="226"/>
        <v>9.2899999999999991</v>
      </c>
      <c r="N3165" s="93">
        <v>3.2669999999999999</v>
      </c>
      <c r="O3165" s="69">
        <v>100</v>
      </c>
      <c r="P3165" s="191">
        <f t="shared" si="227"/>
        <v>2.3261571582346612</v>
      </c>
      <c r="Q3165" s="77" t="s">
        <v>716</v>
      </c>
      <c r="U3165" s="227" t="s">
        <v>17368</v>
      </c>
      <c r="V3165" s="84">
        <v>0.50486111111111109</v>
      </c>
      <c r="W3165" s="85">
        <v>0.66666666666666663</v>
      </c>
      <c r="X3165" s="78">
        <f t="shared" si="228"/>
        <v>0.16180555555555554</v>
      </c>
    </row>
    <row r="3166" spans="1:24" x14ac:dyDescent="0.3">
      <c r="A3166" s="47" t="s">
        <v>16762</v>
      </c>
      <c r="B3166" s="68" t="s">
        <v>160</v>
      </c>
      <c r="C3166" s="2" t="s">
        <v>1</v>
      </c>
      <c r="D3166" s="2">
        <v>52</v>
      </c>
      <c r="E3166" s="6">
        <v>24991</v>
      </c>
      <c r="F3166" s="7">
        <v>44134.667256944442</v>
      </c>
      <c r="G3166" s="69" t="s">
        <v>4</v>
      </c>
      <c r="H3166" s="68">
        <v>1519</v>
      </c>
      <c r="I3166" s="93">
        <f t="shared" si="225"/>
        <v>15.343434343434344</v>
      </c>
      <c r="J3166" s="93">
        <v>4.3639999999999999</v>
      </c>
      <c r="K3166" s="69">
        <v>99</v>
      </c>
      <c r="L3166" s="68">
        <v>321</v>
      </c>
      <c r="M3166" s="93">
        <f t="shared" si="226"/>
        <v>3.2424242424242422</v>
      </c>
      <c r="N3166" s="93">
        <v>2.1150000000000002</v>
      </c>
      <c r="O3166" s="69">
        <v>99</v>
      </c>
      <c r="P3166" s="191">
        <f t="shared" si="227"/>
        <v>4.7320872274143309</v>
      </c>
      <c r="Q3166" s="77" t="s">
        <v>716</v>
      </c>
      <c r="U3166" s="227" t="s">
        <v>17368</v>
      </c>
      <c r="V3166" s="84">
        <v>0.50208333333333333</v>
      </c>
      <c r="W3166" s="85">
        <v>0.68055555555555547</v>
      </c>
      <c r="X3166" s="78">
        <f t="shared" si="228"/>
        <v>0.17847222222222214</v>
      </c>
    </row>
    <row r="3167" spans="1:24" x14ac:dyDescent="0.3">
      <c r="A3167" s="47" t="s">
        <v>12396</v>
      </c>
      <c r="B3167" s="68" t="s">
        <v>10295</v>
      </c>
      <c r="C3167" s="2" t="s">
        <v>6</v>
      </c>
      <c r="D3167" s="2">
        <v>62</v>
      </c>
      <c r="E3167" s="6">
        <v>21263</v>
      </c>
      <c r="F3167" s="7">
        <v>44137.52065972222</v>
      </c>
      <c r="G3167" s="69" t="s">
        <v>4</v>
      </c>
      <c r="H3167" s="68">
        <v>1369</v>
      </c>
      <c r="I3167" s="93">
        <f t="shared" si="225"/>
        <v>13.828282828282829</v>
      </c>
      <c r="J3167" s="93">
        <v>3.5489999999999999</v>
      </c>
      <c r="K3167" s="69">
        <v>99</v>
      </c>
      <c r="L3167" s="68">
        <v>532</v>
      </c>
      <c r="M3167" s="93">
        <f t="shared" si="226"/>
        <v>5.3737373737373737</v>
      </c>
      <c r="N3167" s="93">
        <v>2.2749999999999999</v>
      </c>
      <c r="O3167" s="69">
        <v>99</v>
      </c>
      <c r="P3167" s="191">
        <f t="shared" si="227"/>
        <v>2.5733082706766917</v>
      </c>
      <c r="Q3167" s="77" t="s">
        <v>716</v>
      </c>
      <c r="U3167" s="227" t="s">
        <v>17363</v>
      </c>
      <c r="V3167" s="84">
        <v>0.3743055555555555</v>
      </c>
      <c r="W3167" s="85">
        <v>0.52083333333333337</v>
      </c>
      <c r="X3167" s="78">
        <f t="shared" si="228"/>
        <v>0.14652777777777787</v>
      </c>
    </row>
    <row r="3168" spans="1:24" x14ac:dyDescent="0.3">
      <c r="A3168" s="47" t="s">
        <v>16763</v>
      </c>
      <c r="B3168" s="68" t="s">
        <v>11</v>
      </c>
      <c r="C3168" s="2" t="s">
        <v>1</v>
      </c>
      <c r="D3168" s="2">
        <v>52</v>
      </c>
      <c r="E3168" s="6">
        <v>24892</v>
      </c>
      <c r="F3168" s="7">
        <v>44137.581516203703</v>
      </c>
      <c r="G3168" s="69" t="s">
        <v>4</v>
      </c>
      <c r="H3168" s="68">
        <v>1033</v>
      </c>
      <c r="I3168" s="93">
        <f t="shared" si="225"/>
        <v>10.434343434343434</v>
      </c>
      <c r="J3168" s="93">
        <v>3.242</v>
      </c>
      <c r="K3168" s="69">
        <v>99</v>
      </c>
      <c r="L3168" s="68">
        <v>268</v>
      </c>
      <c r="M3168" s="93">
        <f t="shared" si="226"/>
        <v>2.7070707070707072</v>
      </c>
      <c r="N3168" s="93">
        <v>1.8640000000000001</v>
      </c>
      <c r="O3168" s="69">
        <v>99</v>
      </c>
      <c r="P3168" s="191">
        <f t="shared" si="227"/>
        <v>3.8544776119402981</v>
      </c>
      <c r="Q3168" s="77" t="s">
        <v>716</v>
      </c>
      <c r="U3168" s="227" t="s">
        <v>17363</v>
      </c>
      <c r="V3168" s="84">
        <v>0.41736111111111113</v>
      </c>
      <c r="W3168" s="85">
        <v>0.58333333333333337</v>
      </c>
      <c r="X3168" s="78">
        <f t="shared" si="228"/>
        <v>0.16597222222222224</v>
      </c>
    </row>
    <row r="3169" spans="1:24" x14ac:dyDescent="0.3">
      <c r="A3169" s="47" t="s">
        <v>16764</v>
      </c>
      <c r="B3169" s="68" t="s">
        <v>16036</v>
      </c>
      <c r="C3169" s="2" t="s">
        <v>1</v>
      </c>
      <c r="D3169" s="2">
        <v>31</v>
      </c>
      <c r="E3169" s="6">
        <v>32767</v>
      </c>
      <c r="F3169" s="7">
        <v>44137.63989583333</v>
      </c>
      <c r="G3169" s="69" t="s">
        <v>4</v>
      </c>
      <c r="H3169" s="68">
        <v>895</v>
      </c>
      <c r="I3169" s="93">
        <f t="shared" si="225"/>
        <v>9.0404040404040398</v>
      </c>
      <c r="J3169" s="93">
        <v>2.835</v>
      </c>
      <c r="K3169" s="69">
        <v>99</v>
      </c>
      <c r="L3169" s="68">
        <v>387</v>
      </c>
      <c r="M3169" s="93">
        <f t="shared" si="226"/>
        <v>3.9090909090909092</v>
      </c>
      <c r="N3169" s="93">
        <v>2.0259999999999998</v>
      </c>
      <c r="O3169" s="69">
        <v>99</v>
      </c>
      <c r="P3169" s="191">
        <f t="shared" si="227"/>
        <v>2.3126614987080103</v>
      </c>
      <c r="Q3169" s="77" t="s">
        <v>716</v>
      </c>
      <c r="U3169" s="227" t="s">
        <v>17363</v>
      </c>
      <c r="V3169" s="84">
        <v>0.49305555555555558</v>
      </c>
      <c r="W3169" s="85">
        <v>0.64236111111111105</v>
      </c>
      <c r="X3169" s="78">
        <f t="shared" si="228"/>
        <v>0.14930555555555547</v>
      </c>
    </row>
    <row r="3170" spans="1:24" x14ac:dyDescent="0.3">
      <c r="A3170" s="47" t="s">
        <v>16765</v>
      </c>
      <c r="B3170" s="68" t="s">
        <v>4080</v>
      </c>
      <c r="C3170" s="2" t="s">
        <v>1</v>
      </c>
      <c r="D3170" s="2">
        <v>51</v>
      </c>
      <c r="E3170" s="6">
        <v>25215</v>
      </c>
      <c r="F3170" s="7">
        <v>44137.659583333334</v>
      </c>
      <c r="G3170" s="69" t="s">
        <v>4</v>
      </c>
      <c r="H3170" s="68">
        <v>1381</v>
      </c>
      <c r="I3170" s="93">
        <f t="shared" si="225"/>
        <v>13.81</v>
      </c>
      <c r="J3170" s="93">
        <v>4.1310000000000002</v>
      </c>
      <c r="K3170" s="69">
        <v>100</v>
      </c>
      <c r="L3170" s="68">
        <v>221</v>
      </c>
      <c r="M3170" s="93">
        <f t="shared" si="226"/>
        <v>2.21</v>
      </c>
      <c r="N3170" s="93">
        <v>1.4930000000000001</v>
      </c>
      <c r="O3170" s="69">
        <v>100</v>
      </c>
      <c r="P3170" s="191">
        <f t="shared" si="227"/>
        <v>6.248868778280543</v>
      </c>
      <c r="Q3170" s="77" t="s">
        <v>716</v>
      </c>
      <c r="U3170" s="231" t="s">
        <v>17363</v>
      </c>
      <c r="V3170" s="84">
        <v>0.48749999999999999</v>
      </c>
      <c r="W3170" s="85">
        <v>0.66666666666666663</v>
      </c>
      <c r="X3170" s="78">
        <f t="shared" si="228"/>
        <v>0.17916666666666664</v>
      </c>
    </row>
    <row r="3171" spans="1:24" x14ac:dyDescent="0.3">
      <c r="A3171" s="47" t="s">
        <v>16767</v>
      </c>
      <c r="B3171" s="68" t="s">
        <v>239</v>
      </c>
      <c r="C3171" s="2" t="s">
        <v>1</v>
      </c>
      <c r="D3171" s="2">
        <v>56</v>
      </c>
      <c r="E3171" s="6">
        <v>23320</v>
      </c>
      <c r="F3171" s="7">
        <v>44138.5312962963</v>
      </c>
      <c r="G3171" s="69" t="s">
        <v>4</v>
      </c>
      <c r="H3171" s="68">
        <v>2034</v>
      </c>
      <c r="I3171" s="93">
        <f t="shared" si="225"/>
        <v>20.545454545454547</v>
      </c>
      <c r="J3171" s="93">
        <v>4.7859999999999996</v>
      </c>
      <c r="K3171" s="69">
        <v>99</v>
      </c>
      <c r="L3171" s="68">
        <v>499</v>
      </c>
      <c r="M3171" s="93">
        <f t="shared" si="226"/>
        <v>5.0404040404040407</v>
      </c>
      <c r="N3171" s="93">
        <v>2.4449999999999998</v>
      </c>
      <c r="O3171" s="69">
        <v>99</v>
      </c>
      <c r="P3171" s="191">
        <f t="shared" si="227"/>
        <v>4.0761523046092183</v>
      </c>
      <c r="Q3171" s="77" t="s">
        <v>716</v>
      </c>
      <c r="U3171" s="231" t="s">
        <v>17363</v>
      </c>
      <c r="V3171" s="84">
        <v>0.40208333333333335</v>
      </c>
      <c r="W3171" s="85">
        <v>0.53472222222222221</v>
      </c>
      <c r="X3171" s="78">
        <f t="shared" si="228"/>
        <v>0.13263888888888886</v>
      </c>
    </row>
    <row r="3172" spans="1:24" x14ac:dyDescent="0.3">
      <c r="A3172" s="47" t="s">
        <v>16769</v>
      </c>
      <c r="B3172" s="68" t="s">
        <v>1053</v>
      </c>
      <c r="C3172" s="2" t="s">
        <v>1</v>
      </c>
      <c r="D3172" s="2">
        <v>77</v>
      </c>
      <c r="E3172" s="6">
        <v>15802</v>
      </c>
      <c r="F3172" s="7">
        <v>44138.584490740737</v>
      </c>
      <c r="G3172" s="69" t="s">
        <v>4</v>
      </c>
      <c r="H3172" s="68">
        <v>1610</v>
      </c>
      <c r="I3172" s="93">
        <f t="shared" si="225"/>
        <v>16.262626262626263</v>
      </c>
      <c r="J3172" s="93">
        <v>3.968</v>
      </c>
      <c r="K3172" s="69">
        <v>99</v>
      </c>
      <c r="L3172" s="68">
        <v>470</v>
      </c>
      <c r="M3172" s="93">
        <f t="shared" si="226"/>
        <v>4.7474747474747474</v>
      </c>
      <c r="N3172" s="93">
        <v>2.1110000000000002</v>
      </c>
      <c r="O3172" s="69">
        <v>99</v>
      </c>
      <c r="P3172" s="191">
        <f t="shared" si="227"/>
        <v>3.4255319148936172</v>
      </c>
      <c r="Q3172" s="77" t="s">
        <v>716</v>
      </c>
      <c r="U3172" s="227" t="s">
        <v>17363</v>
      </c>
      <c r="V3172" s="84">
        <v>0.41805555555555557</v>
      </c>
      <c r="W3172" s="85">
        <v>0.58680555555555558</v>
      </c>
      <c r="X3172" s="78">
        <f t="shared" si="228"/>
        <v>0.16875000000000001</v>
      </c>
    </row>
    <row r="3173" spans="1:24" x14ac:dyDescent="0.3">
      <c r="A3173" s="47" t="s">
        <v>16771</v>
      </c>
      <c r="B3173" s="68" t="s">
        <v>16045</v>
      </c>
      <c r="C3173" s="2" t="s">
        <v>6</v>
      </c>
      <c r="D3173" s="2">
        <v>65</v>
      </c>
      <c r="E3173" s="6">
        <v>20187</v>
      </c>
      <c r="F3173" s="7">
        <v>44139.553831018522</v>
      </c>
      <c r="G3173" s="69" t="s">
        <v>4</v>
      </c>
      <c r="H3173" s="68">
        <v>1879</v>
      </c>
      <c r="I3173" s="93">
        <f t="shared" si="225"/>
        <v>18.979797979797979</v>
      </c>
      <c r="J3173" s="93">
        <v>4.9800000000000004</v>
      </c>
      <c r="K3173" s="69">
        <v>99</v>
      </c>
      <c r="L3173" s="68">
        <v>647</v>
      </c>
      <c r="M3173" s="93">
        <f t="shared" si="226"/>
        <v>6.5353535353535355</v>
      </c>
      <c r="N3173" s="93">
        <v>2.383</v>
      </c>
      <c r="O3173" s="69">
        <v>99</v>
      </c>
      <c r="P3173" s="191">
        <f t="shared" si="227"/>
        <v>2.9041731066460588</v>
      </c>
      <c r="Q3173" s="77" t="s">
        <v>716</v>
      </c>
      <c r="U3173" s="227" t="s">
        <v>17363</v>
      </c>
      <c r="V3173" s="84">
        <v>0.42083333333333334</v>
      </c>
      <c r="W3173" s="85">
        <v>0.55555555555555558</v>
      </c>
      <c r="X3173" s="78">
        <f t="shared" si="228"/>
        <v>0.13472222222222224</v>
      </c>
    </row>
    <row r="3174" spans="1:24" x14ac:dyDescent="0.3">
      <c r="A3174" s="47" t="s">
        <v>10449</v>
      </c>
      <c r="B3174" s="68" t="s">
        <v>16056</v>
      </c>
      <c r="C3174" s="2" t="s">
        <v>1</v>
      </c>
      <c r="D3174" s="2">
        <v>75</v>
      </c>
      <c r="E3174" s="6">
        <v>16677</v>
      </c>
      <c r="F3174" s="7">
        <v>44140.555671296293</v>
      </c>
      <c r="G3174" s="69" t="s">
        <v>4</v>
      </c>
      <c r="H3174" s="68">
        <v>2487</v>
      </c>
      <c r="I3174" s="93">
        <f t="shared" si="225"/>
        <v>25.121212121212121</v>
      </c>
      <c r="J3174" s="93">
        <v>5.3780000000000001</v>
      </c>
      <c r="K3174" s="69">
        <v>99</v>
      </c>
      <c r="L3174" s="68">
        <v>444</v>
      </c>
      <c r="M3174" s="93">
        <f t="shared" si="226"/>
        <v>4.4848484848484844</v>
      </c>
      <c r="N3174" s="93">
        <v>2.2290000000000001</v>
      </c>
      <c r="O3174" s="69">
        <v>99</v>
      </c>
      <c r="P3174" s="191">
        <f t="shared" si="227"/>
        <v>5.6013513513513518</v>
      </c>
      <c r="Q3174" s="77" t="s">
        <v>716</v>
      </c>
      <c r="U3174" s="227" t="s">
        <v>17363</v>
      </c>
      <c r="V3174" s="84">
        <v>0.40833333333333338</v>
      </c>
      <c r="W3174" s="85">
        <v>0.55902777777777779</v>
      </c>
      <c r="X3174" s="78">
        <f t="shared" si="228"/>
        <v>0.15069444444444441</v>
      </c>
    </row>
    <row r="3175" spans="1:24" x14ac:dyDescent="0.3">
      <c r="A3175" s="47" t="s">
        <v>12718</v>
      </c>
      <c r="B3175" s="68" t="s">
        <v>4561</v>
      </c>
      <c r="C3175" s="2" t="s">
        <v>1</v>
      </c>
      <c r="D3175" s="2">
        <v>50</v>
      </c>
      <c r="E3175" s="6">
        <v>25739</v>
      </c>
      <c r="F3175" s="7">
        <v>44140.668055555558</v>
      </c>
      <c r="G3175" s="69" t="s">
        <v>4</v>
      </c>
      <c r="H3175" s="68">
        <v>1176</v>
      </c>
      <c r="I3175" s="93">
        <f t="shared" si="225"/>
        <v>11.878787878787879</v>
      </c>
      <c r="J3175" s="93">
        <v>3.105</v>
      </c>
      <c r="K3175" s="69">
        <v>99</v>
      </c>
      <c r="L3175" s="68">
        <v>277</v>
      </c>
      <c r="M3175" s="93">
        <f t="shared" si="226"/>
        <v>2.797979797979798</v>
      </c>
      <c r="N3175" s="93">
        <v>1.603</v>
      </c>
      <c r="O3175" s="69">
        <v>99</v>
      </c>
      <c r="P3175" s="191">
        <f t="shared" si="227"/>
        <v>4.2454873646209386</v>
      </c>
      <c r="Q3175" s="77" t="s">
        <v>716</v>
      </c>
      <c r="U3175" s="227" t="s">
        <v>17363</v>
      </c>
      <c r="V3175" s="84">
        <v>0.49305555555555558</v>
      </c>
      <c r="W3175" s="85">
        <v>0.67013888888888884</v>
      </c>
      <c r="X3175" s="78">
        <f t="shared" si="228"/>
        <v>0.17708333333333326</v>
      </c>
    </row>
    <row r="3176" spans="1:24" x14ac:dyDescent="0.3">
      <c r="A3176" s="47" t="s">
        <v>11943</v>
      </c>
      <c r="B3176" s="68" t="s">
        <v>16062</v>
      </c>
      <c r="C3176" s="2" t="s">
        <v>6</v>
      </c>
      <c r="D3176" s="2">
        <v>62</v>
      </c>
      <c r="E3176" s="6">
        <v>21453</v>
      </c>
      <c r="F3176" s="7">
        <v>44141.426666666666</v>
      </c>
      <c r="G3176" s="69" t="s">
        <v>4</v>
      </c>
      <c r="H3176" s="68">
        <v>1395</v>
      </c>
      <c r="I3176" s="93">
        <f t="shared" si="225"/>
        <v>14.090909090909092</v>
      </c>
      <c r="J3176" s="93">
        <v>4.2619999999999996</v>
      </c>
      <c r="K3176" s="69">
        <v>99</v>
      </c>
      <c r="L3176" s="68">
        <v>466</v>
      </c>
      <c r="M3176" s="93">
        <f t="shared" si="226"/>
        <v>4.7070707070707067</v>
      </c>
      <c r="N3176" s="93">
        <v>2.0619999999999998</v>
      </c>
      <c r="O3176" s="69">
        <v>99</v>
      </c>
      <c r="P3176" s="191">
        <f t="shared" si="227"/>
        <v>2.9935622317596571</v>
      </c>
      <c r="Q3176" s="77" t="s">
        <v>716</v>
      </c>
      <c r="U3176" s="233" t="s">
        <v>17363</v>
      </c>
      <c r="V3176" s="84">
        <v>0.3666666666666667</v>
      </c>
      <c r="W3176" s="85">
        <v>0.52083333333333337</v>
      </c>
      <c r="X3176" s="78">
        <f t="shared" si="228"/>
        <v>0.15416666666666667</v>
      </c>
    </row>
    <row r="3177" spans="1:24" x14ac:dyDescent="0.3">
      <c r="A3177" s="47" t="s">
        <v>11932</v>
      </c>
      <c r="B3177" s="68" t="s">
        <v>16064</v>
      </c>
      <c r="C3177" s="2" t="s">
        <v>1</v>
      </c>
      <c r="D3177" s="2">
        <v>59</v>
      </c>
      <c r="E3177" s="6">
        <v>22491</v>
      </c>
      <c r="F3177" s="7">
        <v>44141.533634259256</v>
      </c>
      <c r="G3177" s="69" t="s">
        <v>4</v>
      </c>
      <c r="H3177" s="68">
        <v>1464</v>
      </c>
      <c r="I3177" s="93">
        <f t="shared" si="225"/>
        <v>14.64</v>
      </c>
      <c r="J3177" s="93">
        <v>4.6920000000000002</v>
      </c>
      <c r="K3177" s="69">
        <v>100</v>
      </c>
      <c r="L3177" s="68">
        <v>397</v>
      </c>
      <c r="M3177" s="93">
        <f t="shared" si="226"/>
        <v>3.97</v>
      </c>
      <c r="N3177" s="93">
        <v>1.9039999999999999</v>
      </c>
      <c r="O3177" s="69">
        <v>100</v>
      </c>
      <c r="P3177" s="191">
        <f t="shared" si="227"/>
        <v>3.6876574307304786</v>
      </c>
      <c r="Q3177" s="77" t="s">
        <v>716</v>
      </c>
      <c r="U3177" s="227" t="s">
        <v>17363</v>
      </c>
      <c r="V3177" s="84">
        <v>0.38750000000000001</v>
      </c>
      <c r="W3177" s="85">
        <v>0.53472222222222221</v>
      </c>
      <c r="X3177" s="78">
        <f t="shared" si="228"/>
        <v>0.1472222222222222</v>
      </c>
    </row>
    <row r="3178" spans="1:24" x14ac:dyDescent="0.3">
      <c r="A3178" s="47" t="s">
        <v>11916</v>
      </c>
      <c r="B3178" s="68" t="s">
        <v>1917</v>
      </c>
      <c r="C3178" s="2" t="s">
        <v>1</v>
      </c>
      <c r="D3178" s="2">
        <v>48</v>
      </c>
      <c r="E3178" s="6">
        <v>26310</v>
      </c>
      <c r="F3178" s="7">
        <v>44141.566608796296</v>
      </c>
      <c r="G3178" s="69" t="s">
        <v>4</v>
      </c>
      <c r="H3178" s="68">
        <v>1651</v>
      </c>
      <c r="I3178" s="93">
        <f t="shared" si="225"/>
        <v>16.676767676767678</v>
      </c>
      <c r="J3178" s="93">
        <v>4.74</v>
      </c>
      <c r="K3178" s="69">
        <v>99</v>
      </c>
      <c r="L3178" s="68">
        <v>313</v>
      </c>
      <c r="M3178" s="93">
        <f t="shared" si="226"/>
        <v>3.1616161616161618</v>
      </c>
      <c r="N3178" s="93">
        <v>1.589</v>
      </c>
      <c r="O3178" s="69">
        <v>99</v>
      </c>
      <c r="P3178" s="191">
        <f t="shared" si="227"/>
        <v>5.2747603833865817</v>
      </c>
      <c r="Q3178" s="77" t="s">
        <v>716</v>
      </c>
      <c r="U3178" s="227" t="s">
        <v>17363</v>
      </c>
      <c r="V3178" s="84">
        <v>0.4236111111111111</v>
      </c>
      <c r="W3178" s="85">
        <v>0.56944444444444442</v>
      </c>
      <c r="X3178" s="78">
        <f t="shared" si="228"/>
        <v>0.14583333333333331</v>
      </c>
    </row>
    <row r="3179" spans="1:24" x14ac:dyDescent="0.3">
      <c r="A3179" s="47" t="s">
        <v>16773</v>
      </c>
      <c r="B3179" s="68" t="s">
        <v>16068</v>
      </c>
      <c r="C3179" s="2" t="s">
        <v>6</v>
      </c>
      <c r="D3179" s="2">
        <v>51</v>
      </c>
      <c r="E3179" s="6">
        <v>25456</v>
      </c>
      <c r="F3179" s="7">
        <v>44141.588900462964</v>
      </c>
      <c r="G3179" s="69" t="s">
        <v>4</v>
      </c>
      <c r="H3179" s="68">
        <v>1386</v>
      </c>
      <c r="I3179" s="93">
        <f t="shared" si="225"/>
        <v>14</v>
      </c>
      <c r="J3179" s="93">
        <v>4.3609999999999998</v>
      </c>
      <c r="K3179" s="69">
        <v>99</v>
      </c>
      <c r="L3179" s="68">
        <v>412</v>
      </c>
      <c r="M3179" s="93">
        <f t="shared" si="226"/>
        <v>4.1616161616161618</v>
      </c>
      <c r="N3179" s="93">
        <v>2.093</v>
      </c>
      <c r="O3179" s="69">
        <v>99</v>
      </c>
      <c r="P3179" s="191">
        <f t="shared" si="227"/>
        <v>3.3640776699029127</v>
      </c>
      <c r="Q3179" s="77" t="s">
        <v>716</v>
      </c>
      <c r="U3179" s="227" t="s">
        <v>17363</v>
      </c>
      <c r="V3179" s="84">
        <v>0.4604166666666667</v>
      </c>
      <c r="W3179" s="85">
        <v>0.59722222222222221</v>
      </c>
      <c r="X3179" s="78">
        <f t="shared" si="228"/>
        <v>0.13680555555555551</v>
      </c>
    </row>
    <row r="3180" spans="1:24" x14ac:dyDescent="0.3">
      <c r="A3180" s="47" t="s">
        <v>16775</v>
      </c>
      <c r="B3180" s="68" t="s">
        <v>194</v>
      </c>
      <c r="C3180" s="2" t="s">
        <v>1</v>
      </c>
      <c r="D3180" s="2">
        <v>56</v>
      </c>
      <c r="E3180" s="6">
        <v>23385</v>
      </c>
      <c r="F3180" s="7">
        <v>44141.6175</v>
      </c>
      <c r="G3180" s="69" t="s">
        <v>4</v>
      </c>
      <c r="H3180" s="68">
        <v>2051</v>
      </c>
      <c r="I3180" s="93">
        <f t="shared" si="225"/>
        <v>20.717171717171716</v>
      </c>
      <c r="J3180" s="93">
        <v>4.4950000000000001</v>
      </c>
      <c r="K3180" s="69">
        <v>99</v>
      </c>
      <c r="L3180" s="68">
        <v>393</v>
      </c>
      <c r="M3180" s="93">
        <f t="shared" si="226"/>
        <v>3.9696969696969697</v>
      </c>
      <c r="N3180" s="93">
        <v>1.9350000000000001</v>
      </c>
      <c r="O3180" s="69">
        <v>99</v>
      </c>
      <c r="P3180" s="191">
        <f t="shared" si="227"/>
        <v>5.21882951653944</v>
      </c>
      <c r="Q3180" s="77" t="s">
        <v>716</v>
      </c>
      <c r="U3180" s="227" t="s">
        <v>17363</v>
      </c>
      <c r="V3180" s="84">
        <v>0.47500000000000003</v>
      </c>
      <c r="W3180" s="85">
        <v>0.61805555555555558</v>
      </c>
      <c r="X3180" s="78">
        <f t="shared" si="228"/>
        <v>0.14305555555555555</v>
      </c>
    </row>
    <row r="3181" spans="1:24" x14ac:dyDescent="0.3">
      <c r="A3181" s="47" t="s">
        <v>16777</v>
      </c>
      <c r="B3181" s="68" t="s">
        <v>16078</v>
      </c>
      <c r="C3181" s="2" t="s">
        <v>6</v>
      </c>
      <c r="D3181" s="2">
        <v>50</v>
      </c>
      <c r="E3181" s="6">
        <v>25732</v>
      </c>
      <c r="F3181" s="7">
        <v>44144.529745370368</v>
      </c>
      <c r="G3181" s="69" t="s">
        <v>553</v>
      </c>
      <c r="H3181" s="68">
        <v>1338</v>
      </c>
      <c r="I3181" s="93">
        <f t="shared" si="225"/>
        <v>13.515151515151516</v>
      </c>
      <c r="J3181" s="93">
        <v>3.581</v>
      </c>
      <c r="K3181" s="69">
        <v>99</v>
      </c>
      <c r="L3181" s="68">
        <v>428</v>
      </c>
      <c r="M3181" s="93">
        <f t="shared" si="226"/>
        <v>4.3232323232323235</v>
      </c>
      <c r="N3181" s="93">
        <v>1.8560000000000001</v>
      </c>
      <c r="O3181" s="69">
        <v>99</v>
      </c>
      <c r="P3181" s="191">
        <f t="shared" si="227"/>
        <v>3.1261682242990654</v>
      </c>
      <c r="Q3181" s="77" t="s">
        <v>716</v>
      </c>
      <c r="U3181" s="227" t="s">
        <v>17363</v>
      </c>
      <c r="V3181" s="84">
        <v>0.39166666666666666</v>
      </c>
      <c r="W3181" s="85">
        <v>0.53472222222222221</v>
      </c>
      <c r="X3181" s="78">
        <f t="shared" si="228"/>
        <v>0.14305555555555555</v>
      </c>
    </row>
    <row r="3182" spans="1:24" x14ac:dyDescent="0.3">
      <c r="A3182" s="47" t="s">
        <v>16779</v>
      </c>
      <c r="B3182" s="68" t="s">
        <v>115</v>
      </c>
      <c r="C3182" s="2" t="s">
        <v>1</v>
      </c>
      <c r="D3182" s="2">
        <v>55</v>
      </c>
      <c r="E3182" s="6">
        <v>23915</v>
      </c>
      <c r="F3182" s="7">
        <v>44144.54146990741</v>
      </c>
      <c r="G3182" s="69" t="s">
        <v>4</v>
      </c>
      <c r="H3182" s="68">
        <v>2858</v>
      </c>
      <c r="I3182" s="93">
        <f t="shared" si="225"/>
        <v>28.868686868686869</v>
      </c>
      <c r="J3182" s="93">
        <v>6.9660000000000002</v>
      </c>
      <c r="K3182" s="69">
        <v>99</v>
      </c>
      <c r="L3182" s="68">
        <v>392</v>
      </c>
      <c r="M3182" s="93">
        <f t="shared" si="226"/>
        <v>3.9595959595959598</v>
      </c>
      <c r="N3182" s="93">
        <v>2.2080000000000002</v>
      </c>
      <c r="O3182" s="69">
        <v>99</v>
      </c>
      <c r="P3182" s="191">
        <f t="shared" si="227"/>
        <v>7.2908163265306118</v>
      </c>
      <c r="Q3182" s="77" t="s">
        <v>716</v>
      </c>
      <c r="U3182" s="227" t="s">
        <v>17363</v>
      </c>
      <c r="V3182" s="84">
        <v>0.40069444444444446</v>
      </c>
      <c r="W3182" s="85">
        <v>0.54861111111111105</v>
      </c>
      <c r="X3182" s="78">
        <f t="shared" si="228"/>
        <v>0.14791666666666659</v>
      </c>
    </row>
    <row r="3183" spans="1:24" x14ac:dyDescent="0.3">
      <c r="A3183" s="47" t="s">
        <v>16780</v>
      </c>
      <c r="B3183" s="68" t="s">
        <v>16082</v>
      </c>
      <c r="C3183" s="2" t="s">
        <v>6</v>
      </c>
      <c r="D3183" s="2">
        <v>26</v>
      </c>
      <c r="E3183" s="6">
        <v>34631</v>
      </c>
      <c r="F3183" s="7">
        <v>44144.630555555559</v>
      </c>
      <c r="G3183" s="69" t="s">
        <v>4</v>
      </c>
      <c r="H3183" s="68">
        <v>737</v>
      </c>
      <c r="I3183" s="93">
        <f t="shared" si="225"/>
        <v>7.4444444444444446</v>
      </c>
      <c r="J3183" s="93">
        <v>2.8620000000000001</v>
      </c>
      <c r="K3183" s="69">
        <v>99</v>
      </c>
      <c r="L3183" s="68">
        <v>277</v>
      </c>
      <c r="M3183" s="93">
        <f t="shared" si="226"/>
        <v>2.797979797979798</v>
      </c>
      <c r="N3183" s="93">
        <v>1.84</v>
      </c>
      <c r="O3183" s="69">
        <v>99</v>
      </c>
      <c r="P3183" s="191">
        <f t="shared" si="227"/>
        <v>2.6606498194945849</v>
      </c>
      <c r="Q3183" s="77" t="s">
        <v>716</v>
      </c>
      <c r="U3183" s="227" t="s">
        <v>17363</v>
      </c>
      <c r="V3183" s="84">
        <v>0.4680555555555555</v>
      </c>
      <c r="W3183" s="85">
        <v>0.63194444444444442</v>
      </c>
      <c r="X3183" s="78">
        <f t="shared" si="228"/>
        <v>0.16388888888888892</v>
      </c>
    </row>
    <row r="3184" spans="1:24" x14ac:dyDescent="0.3">
      <c r="A3184" s="47" t="s">
        <v>16782</v>
      </c>
      <c r="B3184" s="68" t="s">
        <v>4177</v>
      </c>
      <c r="C3184" s="2" t="s">
        <v>1</v>
      </c>
      <c r="D3184" s="2">
        <v>54</v>
      </c>
      <c r="E3184" s="6">
        <v>24147</v>
      </c>
      <c r="F3184" s="7">
        <v>44144.641018518516</v>
      </c>
      <c r="G3184" s="69" t="s">
        <v>4</v>
      </c>
      <c r="H3184" s="68">
        <v>1361</v>
      </c>
      <c r="I3184" s="93">
        <f t="shared" si="225"/>
        <v>13.61</v>
      </c>
      <c r="J3184" s="93">
        <v>3.5129999999999999</v>
      </c>
      <c r="K3184" s="69">
        <v>100</v>
      </c>
      <c r="L3184" s="68">
        <v>342</v>
      </c>
      <c r="M3184" s="93">
        <f t="shared" si="226"/>
        <v>3.42</v>
      </c>
      <c r="N3184" s="93">
        <v>1.87</v>
      </c>
      <c r="O3184" s="69">
        <v>100</v>
      </c>
      <c r="P3184" s="191">
        <f t="shared" si="227"/>
        <v>3.9795321637426899</v>
      </c>
      <c r="Q3184" s="77" t="s">
        <v>716</v>
      </c>
      <c r="U3184" s="231" t="s">
        <v>17363</v>
      </c>
      <c r="V3184" s="84">
        <v>0.48958333333333331</v>
      </c>
      <c r="W3184" s="85">
        <v>0.64583333333333337</v>
      </c>
      <c r="X3184" s="78">
        <f t="shared" si="228"/>
        <v>0.15625000000000006</v>
      </c>
    </row>
    <row r="3185" spans="1:24" x14ac:dyDescent="0.3">
      <c r="A3185" s="47" t="s">
        <v>16783</v>
      </c>
      <c r="B3185" s="68" t="s">
        <v>16084</v>
      </c>
      <c r="C3185" s="2" t="s">
        <v>1</v>
      </c>
      <c r="D3185" s="2">
        <v>46</v>
      </c>
      <c r="E3185" s="6">
        <v>27241</v>
      </c>
      <c r="F3185" s="7">
        <v>44144.665706018517</v>
      </c>
      <c r="G3185" s="69" t="s">
        <v>4</v>
      </c>
      <c r="H3185" s="68">
        <v>999</v>
      </c>
      <c r="I3185" s="93">
        <f t="shared" si="225"/>
        <v>10.090909090909092</v>
      </c>
      <c r="J3185" s="93">
        <v>2.9729999999999999</v>
      </c>
      <c r="K3185" s="69">
        <v>99</v>
      </c>
      <c r="L3185" s="68">
        <v>302</v>
      </c>
      <c r="M3185" s="93">
        <f t="shared" si="226"/>
        <v>3.0505050505050506</v>
      </c>
      <c r="N3185" s="93">
        <v>2.0920000000000001</v>
      </c>
      <c r="O3185" s="69">
        <v>99</v>
      </c>
      <c r="P3185" s="191">
        <f t="shared" si="227"/>
        <v>3.3079470198675498</v>
      </c>
      <c r="Q3185" s="77" t="s">
        <v>716</v>
      </c>
      <c r="U3185" s="227" t="s">
        <v>17363</v>
      </c>
      <c r="V3185" s="84">
        <v>0.51180555555555551</v>
      </c>
      <c r="W3185" s="85">
        <v>0.66666666666666663</v>
      </c>
      <c r="X3185" s="78">
        <f t="shared" si="228"/>
        <v>0.15486111111111112</v>
      </c>
    </row>
    <row r="3186" spans="1:24" x14ac:dyDescent="0.3">
      <c r="A3186" s="47" t="s">
        <v>16785</v>
      </c>
      <c r="B3186" s="68" t="s">
        <v>472</v>
      </c>
      <c r="C3186" s="2" t="s">
        <v>1</v>
      </c>
      <c r="D3186" s="2">
        <v>49</v>
      </c>
      <c r="E3186" s="6">
        <v>26197</v>
      </c>
      <c r="F3186" s="7">
        <v>44144.680069444446</v>
      </c>
      <c r="G3186" s="69" t="s">
        <v>4</v>
      </c>
      <c r="H3186" s="68">
        <v>1520</v>
      </c>
      <c r="I3186" s="93">
        <f t="shared" si="225"/>
        <v>15.2</v>
      </c>
      <c r="J3186" s="93">
        <v>3.9849999999999999</v>
      </c>
      <c r="K3186" s="69">
        <v>100</v>
      </c>
      <c r="L3186" s="68">
        <v>387</v>
      </c>
      <c r="M3186" s="93">
        <f t="shared" si="226"/>
        <v>3.87</v>
      </c>
      <c r="N3186" s="93">
        <v>1.9630000000000001</v>
      </c>
      <c r="O3186" s="69">
        <v>100</v>
      </c>
      <c r="P3186" s="191">
        <f t="shared" si="227"/>
        <v>3.9276485788113691</v>
      </c>
      <c r="Q3186" s="77" t="s">
        <v>716</v>
      </c>
      <c r="U3186" s="227" t="s">
        <v>17363</v>
      </c>
      <c r="V3186" s="84">
        <v>0.50694444444444442</v>
      </c>
      <c r="W3186" s="85">
        <v>0.68055555555555547</v>
      </c>
      <c r="X3186" s="78">
        <f t="shared" si="228"/>
        <v>0.17361111111111105</v>
      </c>
    </row>
    <row r="3187" spans="1:24" x14ac:dyDescent="0.3">
      <c r="A3187" s="47" t="s">
        <v>12508</v>
      </c>
      <c r="B3187" s="68" t="s">
        <v>16089</v>
      </c>
      <c r="C3187" s="2" t="s">
        <v>1</v>
      </c>
      <c r="D3187" s="2">
        <v>61</v>
      </c>
      <c r="E3187" s="6">
        <v>21583</v>
      </c>
      <c r="F3187" s="7">
        <v>44145.547048611108</v>
      </c>
      <c r="G3187" s="69" t="s">
        <v>4</v>
      </c>
      <c r="H3187" s="68">
        <v>1550</v>
      </c>
      <c r="I3187" s="93">
        <f t="shared" si="225"/>
        <v>15.656565656565656</v>
      </c>
      <c r="J3187" s="93">
        <v>4.5199999999999996</v>
      </c>
      <c r="K3187" s="69">
        <v>99</v>
      </c>
      <c r="L3187" s="68">
        <v>375</v>
      </c>
      <c r="M3187" s="93">
        <f t="shared" si="226"/>
        <v>3.7878787878787881</v>
      </c>
      <c r="N3187" s="93">
        <v>1.986</v>
      </c>
      <c r="O3187" s="69">
        <v>99</v>
      </c>
      <c r="P3187" s="191">
        <f t="shared" si="227"/>
        <v>4.1333333333333329</v>
      </c>
      <c r="Q3187" s="77" t="s">
        <v>716</v>
      </c>
      <c r="U3187" s="227" t="s">
        <v>17363</v>
      </c>
      <c r="V3187" s="84">
        <v>0.40416666666666662</v>
      </c>
      <c r="W3187" s="85">
        <v>0.54861111111111105</v>
      </c>
      <c r="X3187" s="78">
        <f t="shared" si="228"/>
        <v>0.14444444444444443</v>
      </c>
    </row>
    <row r="3188" spans="1:24" x14ac:dyDescent="0.3">
      <c r="A3188" s="47" t="s">
        <v>3803</v>
      </c>
      <c r="B3188" s="68" t="s">
        <v>370</v>
      </c>
      <c r="C3188" s="2" t="s">
        <v>1</v>
      </c>
      <c r="D3188" s="2">
        <v>52</v>
      </c>
      <c r="E3188" s="6">
        <v>25066</v>
      </c>
      <c r="F3188" s="7">
        <v>44145.558495370373</v>
      </c>
      <c r="G3188" s="69" t="s">
        <v>4</v>
      </c>
      <c r="H3188" s="68">
        <v>1665</v>
      </c>
      <c r="I3188" s="93">
        <f t="shared" si="225"/>
        <v>16.818181818181817</v>
      </c>
      <c r="J3188" s="93">
        <v>4.8579999999999997</v>
      </c>
      <c r="K3188" s="69">
        <v>99</v>
      </c>
      <c r="L3188" s="68">
        <v>308</v>
      </c>
      <c r="M3188" s="93">
        <f t="shared" si="226"/>
        <v>3.1111111111111112</v>
      </c>
      <c r="N3188" s="93">
        <v>1.911</v>
      </c>
      <c r="O3188" s="69">
        <v>99</v>
      </c>
      <c r="P3188" s="191">
        <f t="shared" si="227"/>
        <v>5.4058441558441555</v>
      </c>
      <c r="Q3188" s="77" t="s">
        <v>716</v>
      </c>
      <c r="U3188" s="227" t="s">
        <v>17363</v>
      </c>
      <c r="V3188" s="84">
        <v>0.41250000000000003</v>
      </c>
      <c r="W3188" s="85">
        <v>0.55902777777777779</v>
      </c>
      <c r="X3188" s="78">
        <f t="shared" si="228"/>
        <v>0.14652777777777776</v>
      </c>
    </row>
    <row r="3189" spans="1:24" x14ac:dyDescent="0.3">
      <c r="A3189" s="47" t="s">
        <v>16786</v>
      </c>
      <c r="B3189" s="68" t="s">
        <v>564</v>
      </c>
      <c r="C3189" s="2" t="s">
        <v>1</v>
      </c>
      <c r="D3189" s="2">
        <v>57</v>
      </c>
      <c r="E3189" s="6">
        <v>23217</v>
      </c>
      <c r="F3189" s="7">
        <v>44145.580671296295</v>
      </c>
      <c r="G3189" s="69" t="s">
        <v>4</v>
      </c>
      <c r="H3189" s="68">
        <v>2832</v>
      </c>
      <c r="I3189" s="93">
        <f t="shared" si="225"/>
        <v>28.32</v>
      </c>
      <c r="J3189" s="93">
        <v>5.9850000000000003</v>
      </c>
      <c r="K3189" s="69">
        <v>100</v>
      </c>
      <c r="L3189" s="68">
        <v>361</v>
      </c>
      <c r="M3189" s="93">
        <f t="shared" si="226"/>
        <v>3.61</v>
      </c>
      <c r="N3189" s="93">
        <v>1.831</v>
      </c>
      <c r="O3189" s="69">
        <v>100</v>
      </c>
      <c r="P3189" s="191">
        <f t="shared" si="227"/>
        <v>7.8448753462603884</v>
      </c>
      <c r="Q3189" s="77" t="s">
        <v>716</v>
      </c>
      <c r="U3189" s="227" t="s">
        <v>17363</v>
      </c>
      <c r="V3189" s="84">
        <v>0.42638888888888887</v>
      </c>
      <c r="W3189" s="85">
        <v>0.57986111111111105</v>
      </c>
      <c r="X3189" s="78">
        <f t="shared" si="228"/>
        <v>0.15347222222222218</v>
      </c>
    </row>
    <row r="3190" spans="1:24" x14ac:dyDescent="0.3">
      <c r="A3190" s="47" t="s">
        <v>15092</v>
      </c>
      <c r="B3190" s="68" t="s">
        <v>532</v>
      </c>
      <c r="C3190" s="2" t="s">
        <v>1</v>
      </c>
      <c r="D3190" s="2">
        <v>57</v>
      </c>
      <c r="E3190" s="6">
        <v>22995</v>
      </c>
      <c r="F3190" s="7">
        <v>44145.619652777779</v>
      </c>
      <c r="G3190" s="69" t="s">
        <v>4</v>
      </c>
      <c r="H3190" s="68">
        <v>1911</v>
      </c>
      <c r="I3190" s="93">
        <f t="shared" si="225"/>
        <v>19.11</v>
      </c>
      <c r="J3190" s="93">
        <v>4.4130000000000003</v>
      </c>
      <c r="K3190" s="69">
        <v>100</v>
      </c>
      <c r="L3190" s="68">
        <v>448</v>
      </c>
      <c r="M3190" s="93">
        <f t="shared" si="226"/>
        <v>4.4800000000000004</v>
      </c>
      <c r="N3190" s="93">
        <v>2.1619999999999999</v>
      </c>
      <c r="O3190" s="69">
        <v>100</v>
      </c>
      <c r="P3190" s="191">
        <f t="shared" si="227"/>
        <v>4.2656249999999991</v>
      </c>
      <c r="Q3190" s="77" t="s">
        <v>716</v>
      </c>
      <c r="U3190" s="231" t="s">
        <v>17363</v>
      </c>
      <c r="V3190" s="84">
        <v>0.4826388888888889</v>
      </c>
      <c r="W3190" s="85">
        <v>0.61805555555555558</v>
      </c>
      <c r="X3190" s="78">
        <f t="shared" si="228"/>
        <v>0.13541666666666669</v>
      </c>
    </row>
    <row r="3191" spans="1:24" x14ac:dyDescent="0.3">
      <c r="A3191" s="47" t="s">
        <v>16788</v>
      </c>
      <c r="B3191" s="68" t="s">
        <v>16094</v>
      </c>
      <c r="C3191" s="2" t="s">
        <v>6</v>
      </c>
      <c r="D3191" s="2">
        <v>40</v>
      </c>
      <c r="E3191" s="6">
        <v>29412</v>
      </c>
      <c r="F3191" s="7">
        <v>44145.629641203705</v>
      </c>
      <c r="G3191" s="69" t="s">
        <v>4</v>
      </c>
      <c r="H3191" s="68">
        <v>888</v>
      </c>
      <c r="I3191" s="93">
        <f t="shared" si="225"/>
        <v>8.9696969696969688</v>
      </c>
      <c r="J3191" s="93">
        <v>3.3149999999999999</v>
      </c>
      <c r="K3191" s="69">
        <v>99</v>
      </c>
      <c r="L3191" s="68">
        <v>365</v>
      </c>
      <c r="M3191" s="93">
        <f t="shared" si="226"/>
        <v>3.6868686868686869</v>
      </c>
      <c r="N3191" s="93">
        <v>2.0390000000000001</v>
      </c>
      <c r="O3191" s="69">
        <v>99</v>
      </c>
      <c r="P3191" s="191">
        <f t="shared" si="227"/>
        <v>2.4328767123287669</v>
      </c>
      <c r="Q3191" s="77" t="s">
        <v>716</v>
      </c>
      <c r="U3191" s="227" t="s">
        <v>17363</v>
      </c>
      <c r="V3191" s="84">
        <v>0.48749999999999999</v>
      </c>
      <c r="W3191" s="85">
        <v>0.63194444444444442</v>
      </c>
      <c r="X3191" s="78">
        <f t="shared" si="228"/>
        <v>0.14444444444444443</v>
      </c>
    </row>
    <row r="3192" spans="1:24" x14ac:dyDescent="0.3">
      <c r="A3192" s="47" t="s">
        <v>16789</v>
      </c>
      <c r="B3192" s="68" t="s">
        <v>16099</v>
      </c>
      <c r="C3192" s="2" t="s">
        <v>6</v>
      </c>
      <c r="D3192" s="2">
        <v>81</v>
      </c>
      <c r="E3192" s="6">
        <v>14410</v>
      </c>
      <c r="F3192" s="7">
        <v>44145.710462962961</v>
      </c>
      <c r="G3192" s="69" t="s">
        <v>4</v>
      </c>
      <c r="H3192" s="68">
        <v>1334</v>
      </c>
      <c r="I3192" s="93">
        <f t="shared" si="225"/>
        <v>13.474747474747474</v>
      </c>
      <c r="J3192" s="93">
        <v>4.0890000000000004</v>
      </c>
      <c r="K3192" s="69">
        <v>99</v>
      </c>
      <c r="L3192" s="68">
        <v>564</v>
      </c>
      <c r="M3192" s="93">
        <f t="shared" si="226"/>
        <v>5.6969696969696972</v>
      </c>
      <c r="N3192" s="93">
        <v>2.319</v>
      </c>
      <c r="O3192" s="69">
        <v>99</v>
      </c>
      <c r="P3192" s="191">
        <f t="shared" si="227"/>
        <v>2.3652482269503543</v>
      </c>
      <c r="Q3192" s="77" t="s">
        <v>716</v>
      </c>
      <c r="U3192" s="227" t="s">
        <v>17363</v>
      </c>
      <c r="V3192" s="84">
        <v>0.53680555555555554</v>
      </c>
      <c r="W3192" s="85">
        <v>0.71180555555555547</v>
      </c>
      <c r="X3192" s="78">
        <f t="shared" si="228"/>
        <v>0.17499999999999993</v>
      </c>
    </row>
    <row r="3193" spans="1:24" x14ac:dyDescent="0.3">
      <c r="A3193" s="47" t="s">
        <v>11746</v>
      </c>
      <c r="B3193" s="68" t="s">
        <v>6185</v>
      </c>
      <c r="C3193" s="2" t="s">
        <v>1</v>
      </c>
      <c r="D3193" s="2">
        <v>60</v>
      </c>
      <c r="E3193" s="6">
        <v>21997</v>
      </c>
      <c r="F3193" s="7">
        <v>44146.531099537038</v>
      </c>
      <c r="G3193" s="69" t="s">
        <v>4</v>
      </c>
      <c r="H3193" s="68">
        <v>1456</v>
      </c>
      <c r="I3193" s="93">
        <f t="shared" si="225"/>
        <v>14.707070707070708</v>
      </c>
      <c r="J3193" s="93">
        <v>4.0739999999999998</v>
      </c>
      <c r="K3193" s="69">
        <v>99</v>
      </c>
      <c r="L3193" s="68">
        <v>479</v>
      </c>
      <c r="M3193" s="93">
        <f t="shared" si="226"/>
        <v>4.8383838383838382</v>
      </c>
      <c r="N3193" s="93">
        <v>2.3980000000000001</v>
      </c>
      <c r="O3193" s="69">
        <v>99</v>
      </c>
      <c r="P3193" s="191">
        <f t="shared" si="227"/>
        <v>3.0396659707724427</v>
      </c>
      <c r="Q3193" s="77" t="s">
        <v>716</v>
      </c>
      <c r="U3193" s="227" t="s">
        <v>17363</v>
      </c>
      <c r="V3193" s="84">
        <v>0.3923611111111111</v>
      </c>
      <c r="W3193" s="85">
        <v>0.53125</v>
      </c>
      <c r="X3193" s="78">
        <f t="shared" si="228"/>
        <v>0.1388888888888889</v>
      </c>
    </row>
    <row r="3194" spans="1:24" x14ac:dyDescent="0.3">
      <c r="A3194" s="47" t="s">
        <v>11349</v>
      </c>
      <c r="B3194" s="68" t="s">
        <v>16105</v>
      </c>
      <c r="C3194" s="2" t="s">
        <v>1</v>
      </c>
      <c r="D3194" s="2">
        <v>43</v>
      </c>
      <c r="E3194" s="6">
        <v>28141</v>
      </c>
      <c r="F3194" s="7">
        <v>44146.634594907409</v>
      </c>
      <c r="G3194" s="69" t="s">
        <v>553</v>
      </c>
      <c r="H3194" s="68">
        <v>1720</v>
      </c>
      <c r="I3194" s="93">
        <f t="shared" si="225"/>
        <v>17.373737373737374</v>
      </c>
      <c r="J3194" s="93">
        <v>4.95</v>
      </c>
      <c r="K3194" s="69">
        <v>99</v>
      </c>
      <c r="L3194" s="68">
        <v>336</v>
      </c>
      <c r="M3194" s="93">
        <f t="shared" si="226"/>
        <v>3.393939393939394</v>
      </c>
      <c r="N3194" s="93">
        <v>2.0089999999999999</v>
      </c>
      <c r="O3194" s="69">
        <v>99</v>
      </c>
      <c r="P3194" s="191">
        <f t="shared" si="227"/>
        <v>5.1190476190476186</v>
      </c>
      <c r="Q3194" s="77" t="s">
        <v>716</v>
      </c>
      <c r="U3194" s="227" t="s">
        <v>17363</v>
      </c>
      <c r="V3194" s="84">
        <v>0.47083333333333338</v>
      </c>
      <c r="W3194" s="85">
        <v>0.63541666666666663</v>
      </c>
      <c r="X3194" s="78">
        <f t="shared" si="228"/>
        <v>0.16458333333333325</v>
      </c>
    </row>
    <row r="3195" spans="1:24" x14ac:dyDescent="0.3">
      <c r="A3195" s="47" t="s">
        <v>4123</v>
      </c>
      <c r="B3195" s="68" t="s">
        <v>86</v>
      </c>
      <c r="C3195" s="2" t="s">
        <v>1</v>
      </c>
      <c r="D3195" s="2">
        <v>66</v>
      </c>
      <c r="E3195" s="6">
        <v>19713</v>
      </c>
      <c r="F3195" s="7">
        <v>44146.646574074075</v>
      </c>
      <c r="G3195" s="69" t="s">
        <v>4</v>
      </c>
      <c r="H3195" s="68">
        <v>2184</v>
      </c>
      <c r="I3195" s="93">
        <f t="shared" ref="I3195:I3258" si="229">H3195/K3195</f>
        <v>22.060606060606062</v>
      </c>
      <c r="J3195" s="93">
        <v>5.2539999999999996</v>
      </c>
      <c r="K3195" s="69">
        <v>99</v>
      </c>
      <c r="L3195" s="68">
        <v>491</v>
      </c>
      <c r="M3195" s="93">
        <f t="shared" ref="M3195:M3258" si="230">L3195/O3195</f>
        <v>4.9595959595959593</v>
      </c>
      <c r="N3195" s="93">
        <v>2.3690000000000002</v>
      </c>
      <c r="O3195" s="69">
        <v>99</v>
      </c>
      <c r="P3195" s="191">
        <f t="shared" ref="P3195:P3258" si="231">I3195/M3195</f>
        <v>4.4480651731160901</v>
      </c>
      <c r="Q3195" s="77" t="s">
        <v>716</v>
      </c>
      <c r="U3195" s="227" t="s">
        <v>17363</v>
      </c>
      <c r="V3195" s="84">
        <v>0.47986111111111113</v>
      </c>
      <c r="W3195" s="85">
        <v>0.64583333333333337</v>
      </c>
      <c r="X3195" s="78">
        <f t="shared" ref="X3195:X3258" si="232">W3195-V3195</f>
        <v>0.16597222222222224</v>
      </c>
    </row>
    <row r="3196" spans="1:24" x14ac:dyDescent="0.3">
      <c r="A3196" s="47" t="s">
        <v>12471</v>
      </c>
      <c r="B3196" s="68" t="s">
        <v>12789</v>
      </c>
      <c r="C3196" s="2" t="s">
        <v>1</v>
      </c>
      <c r="D3196" s="2">
        <v>37</v>
      </c>
      <c r="E3196" s="6">
        <v>30336</v>
      </c>
      <c r="F3196" s="7">
        <v>44146.658842592595</v>
      </c>
      <c r="G3196" s="69" t="s">
        <v>4</v>
      </c>
      <c r="H3196" s="68">
        <v>1406</v>
      </c>
      <c r="I3196" s="93">
        <f t="shared" si="229"/>
        <v>14.202020202020202</v>
      </c>
      <c r="J3196" s="93">
        <v>4.008</v>
      </c>
      <c r="K3196" s="69">
        <v>99</v>
      </c>
      <c r="L3196" s="68">
        <v>364</v>
      </c>
      <c r="M3196" s="93">
        <f t="shared" si="230"/>
        <v>3.6767676767676769</v>
      </c>
      <c r="N3196" s="93">
        <v>1.9</v>
      </c>
      <c r="O3196" s="69">
        <v>99</v>
      </c>
      <c r="P3196" s="191">
        <f t="shared" si="231"/>
        <v>3.8626373626373627</v>
      </c>
      <c r="Q3196" s="77" t="s">
        <v>716</v>
      </c>
      <c r="U3196" s="224" t="s">
        <v>17363</v>
      </c>
      <c r="V3196" s="34">
        <v>0.50347222222222221</v>
      </c>
      <c r="W3196" s="85">
        <v>0.65972222222222221</v>
      </c>
      <c r="X3196" s="78">
        <f t="shared" si="232"/>
        <v>0.15625</v>
      </c>
    </row>
    <row r="3197" spans="1:24" x14ac:dyDescent="0.3">
      <c r="A3197" s="47" t="s">
        <v>11915</v>
      </c>
      <c r="B3197" s="68" t="s">
        <v>4802</v>
      </c>
      <c r="C3197" s="2" t="s">
        <v>1</v>
      </c>
      <c r="D3197" s="2">
        <v>71</v>
      </c>
      <c r="E3197" s="6">
        <v>17877</v>
      </c>
      <c r="F3197" s="7">
        <v>44147.438750000001</v>
      </c>
      <c r="G3197" s="69" t="s">
        <v>4</v>
      </c>
      <c r="H3197" s="68">
        <v>3638</v>
      </c>
      <c r="I3197" s="93">
        <f t="shared" si="229"/>
        <v>36.747474747474747</v>
      </c>
      <c r="J3197" s="93">
        <v>5.641</v>
      </c>
      <c r="K3197" s="69">
        <v>99</v>
      </c>
      <c r="L3197" s="68">
        <v>1310</v>
      </c>
      <c r="M3197" s="93">
        <f t="shared" si="230"/>
        <v>13.232323232323232</v>
      </c>
      <c r="N3197" s="93">
        <v>3.6019999999999999</v>
      </c>
      <c r="O3197" s="69">
        <v>99</v>
      </c>
      <c r="P3197" s="191">
        <f t="shared" si="231"/>
        <v>2.7770992366412215</v>
      </c>
      <c r="Q3197" s="77" t="s">
        <v>716</v>
      </c>
      <c r="U3197" s="231" t="s">
        <v>17363</v>
      </c>
      <c r="V3197" s="84">
        <v>0.39374999999999999</v>
      </c>
      <c r="W3197" s="85">
        <v>0.53472222222222221</v>
      </c>
      <c r="X3197" s="78">
        <f t="shared" si="232"/>
        <v>0.14097222222222222</v>
      </c>
    </row>
    <row r="3198" spans="1:24" x14ac:dyDescent="0.3">
      <c r="A3198" s="47" t="s">
        <v>16791</v>
      </c>
      <c r="B3198" s="68" t="s">
        <v>6410</v>
      </c>
      <c r="C3198" s="2" t="s">
        <v>6</v>
      </c>
      <c r="D3198" s="2">
        <v>55</v>
      </c>
      <c r="E3198" s="6">
        <v>23878</v>
      </c>
      <c r="F3198" s="7">
        <v>44147.521793981483</v>
      </c>
      <c r="G3198" s="69" t="s">
        <v>4</v>
      </c>
      <c r="H3198" s="68">
        <v>2182</v>
      </c>
      <c r="I3198" s="93">
        <f t="shared" si="229"/>
        <v>22.040404040404042</v>
      </c>
      <c r="J3198" s="93">
        <v>5.032</v>
      </c>
      <c r="K3198" s="69">
        <v>99</v>
      </c>
      <c r="L3198" s="68">
        <v>594</v>
      </c>
      <c r="M3198" s="93">
        <f t="shared" si="230"/>
        <v>6</v>
      </c>
      <c r="N3198" s="93">
        <v>2.5870000000000002</v>
      </c>
      <c r="O3198" s="69">
        <v>99</v>
      </c>
      <c r="P3198" s="191">
        <f t="shared" si="231"/>
        <v>3.6734006734006734</v>
      </c>
      <c r="Q3198" s="77" t="s">
        <v>716</v>
      </c>
      <c r="U3198" s="227" t="s">
        <v>17363</v>
      </c>
      <c r="V3198" s="84">
        <v>0.39166666666666666</v>
      </c>
      <c r="W3198" s="85">
        <v>0.52083333333333337</v>
      </c>
      <c r="X3198" s="78">
        <f t="shared" si="232"/>
        <v>0.12916666666666671</v>
      </c>
    </row>
    <row r="3199" spans="1:24" x14ac:dyDescent="0.3">
      <c r="A3199" s="47" t="s">
        <v>16793</v>
      </c>
      <c r="B3199" s="68" t="s">
        <v>4249</v>
      </c>
      <c r="C3199" s="2" t="s">
        <v>1</v>
      </c>
      <c r="D3199" s="2">
        <v>51</v>
      </c>
      <c r="E3199" s="6">
        <v>25436</v>
      </c>
      <c r="F3199" s="7">
        <v>44147.584108796298</v>
      </c>
      <c r="G3199" s="69" t="s">
        <v>4</v>
      </c>
      <c r="H3199" s="68">
        <v>3253</v>
      </c>
      <c r="I3199" s="93">
        <f t="shared" si="229"/>
        <v>32.858585858585862</v>
      </c>
      <c r="J3199" s="93">
        <v>6.0709999999999997</v>
      </c>
      <c r="K3199" s="69">
        <v>99</v>
      </c>
      <c r="L3199" s="68">
        <v>437</v>
      </c>
      <c r="M3199" s="93">
        <f t="shared" si="230"/>
        <v>4.4141414141414144</v>
      </c>
      <c r="N3199" s="93">
        <v>2.0499999999999998</v>
      </c>
      <c r="O3199" s="69">
        <v>99</v>
      </c>
      <c r="P3199" s="191">
        <f t="shared" si="231"/>
        <v>7.4439359267734559</v>
      </c>
      <c r="Q3199" s="77" t="s">
        <v>716</v>
      </c>
      <c r="U3199" s="231" t="s">
        <v>17363</v>
      </c>
      <c r="V3199" s="84">
        <v>0.43958333333333338</v>
      </c>
      <c r="W3199" s="85">
        <v>0.58333333333333337</v>
      </c>
      <c r="X3199" s="78">
        <f t="shared" si="232"/>
        <v>0.14374999999999999</v>
      </c>
    </row>
    <row r="3200" spans="1:24" x14ac:dyDescent="0.3">
      <c r="A3200" s="47" t="s">
        <v>16795</v>
      </c>
      <c r="B3200" s="68" t="s">
        <v>16115</v>
      </c>
      <c r="C3200" s="2" t="s">
        <v>6</v>
      </c>
      <c r="D3200" s="2">
        <v>23</v>
      </c>
      <c r="E3200" s="6">
        <v>35516</v>
      </c>
      <c r="F3200" s="7">
        <v>44147.625277777777</v>
      </c>
      <c r="G3200" s="69" t="s">
        <v>4</v>
      </c>
      <c r="H3200" s="68">
        <v>724</v>
      </c>
      <c r="I3200" s="93">
        <f t="shared" si="229"/>
        <v>7.3131313131313131</v>
      </c>
      <c r="J3200" s="93">
        <v>2.6520000000000001</v>
      </c>
      <c r="K3200" s="69">
        <v>99</v>
      </c>
      <c r="L3200" s="68">
        <v>326</v>
      </c>
      <c r="M3200" s="93">
        <f t="shared" si="230"/>
        <v>3.2929292929292928</v>
      </c>
      <c r="N3200" s="93">
        <v>1.734</v>
      </c>
      <c r="O3200" s="69">
        <v>99</v>
      </c>
      <c r="P3200" s="191">
        <f t="shared" si="231"/>
        <v>2.2208588957055215</v>
      </c>
      <c r="Q3200" s="77" t="s">
        <v>716</v>
      </c>
      <c r="U3200" s="227" t="s">
        <v>17363</v>
      </c>
      <c r="V3200" s="84">
        <v>0.48333333333333334</v>
      </c>
      <c r="W3200" s="85">
        <v>0.63888888888888895</v>
      </c>
      <c r="X3200" s="78">
        <f t="shared" si="232"/>
        <v>0.15555555555555561</v>
      </c>
    </row>
    <row r="3201" spans="1:24" x14ac:dyDescent="0.3">
      <c r="A3201" s="47" t="s">
        <v>16797</v>
      </c>
      <c r="B3201" s="68" t="s">
        <v>1971</v>
      </c>
      <c r="C3201" s="2" t="s">
        <v>1</v>
      </c>
      <c r="D3201" s="2">
        <v>60</v>
      </c>
      <c r="E3201" s="6">
        <v>21976</v>
      </c>
      <c r="F3201" s="7">
        <v>44147.649930555555</v>
      </c>
      <c r="G3201" s="69" t="s">
        <v>4</v>
      </c>
      <c r="H3201" s="68">
        <v>2850</v>
      </c>
      <c r="I3201" s="93">
        <f t="shared" si="229"/>
        <v>28.787878787878789</v>
      </c>
      <c r="J3201" s="93">
        <v>5.9409999999999998</v>
      </c>
      <c r="K3201" s="69">
        <v>99</v>
      </c>
      <c r="L3201" s="68">
        <v>365</v>
      </c>
      <c r="M3201" s="93">
        <f t="shared" si="230"/>
        <v>3.6868686868686869</v>
      </c>
      <c r="N3201" s="93">
        <v>1.877</v>
      </c>
      <c r="O3201" s="69">
        <v>99</v>
      </c>
      <c r="P3201" s="191">
        <f t="shared" si="231"/>
        <v>7.8082191780821919</v>
      </c>
      <c r="Q3201" s="77" t="s">
        <v>716</v>
      </c>
      <c r="U3201" s="227" t="s">
        <v>17363</v>
      </c>
      <c r="V3201" s="84">
        <v>0.5131944444444444</v>
      </c>
      <c r="W3201" s="85">
        <v>0.65277777777777779</v>
      </c>
      <c r="X3201" s="78">
        <f t="shared" si="232"/>
        <v>0.13958333333333339</v>
      </c>
    </row>
    <row r="3202" spans="1:24" x14ac:dyDescent="0.3">
      <c r="A3202" s="47" t="s">
        <v>4664</v>
      </c>
      <c r="B3202" s="68" t="s">
        <v>16120</v>
      </c>
      <c r="C3202" s="2" t="s">
        <v>6</v>
      </c>
      <c r="D3202" s="2">
        <v>64</v>
      </c>
      <c r="E3202" s="6">
        <v>20679</v>
      </c>
      <c r="F3202" s="7">
        <v>44148.522534722222</v>
      </c>
      <c r="G3202" s="69" t="s">
        <v>4</v>
      </c>
      <c r="H3202" s="68">
        <v>1091</v>
      </c>
      <c r="I3202" s="93">
        <f t="shared" si="229"/>
        <v>10.91</v>
      </c>
      <c r="J3202" s="93">
        <v>3.6019999999999999</v>
      </c>
      <c r="K3202" s="69">
        <v>100</v>
      </c>
      <c r="L3202" s="68">
        <v>384</v>
      </c>
      <c r="M3202" s="93">
        <f t="shared" si="230"/>
        <v>3.84</v>
      </c>
      <c r="N3202" s="93">
        <v>1.8839999999999999</v>
      </c>
      <c r="O3202" s="69">
        <v>100</v>
      </c>
      <c r="P3202" s="191">
        <f t="shared" si="231"/>
        <v>2.8411458333333335</v>
      </c>
      <c r="Q3202" s="77" t="s">
        <v>716</v>
      </c>
      <c r="U3202" s="231" t="s">
        <v>17363</v>
      </c>
      <c r="V3202" s="84">
        <v>0.37847222222222227</v>
      </c>
      <c r="W3202" s="85">
        <v>0.52083333333333337</v>
      </c>
      <c r="X3202" s="78">
        <f t="shared" si="232"/>
        <v>0.1423611111111111</v>
      </c>
    </row>
    <row r="3203" spans="1:24" x14ac:dyDescent="0.3">
      <c r="A3203" s="47" t="s">
        <v>16798</v>
      </c>
      <c r="B3203" s="68" t="s">
        <v>7071</v>
      </c>
      <c r="C3203" s="2" t="s">
        <v>1</v>
      </c>
      <c r="D3203" s="2">
        <v>59</v>
      </c>
      <c r="E3203" s="6">
        <v>22505</v>
      </c>
      <c r="F3203" s="7">
        <v>44148.560844907406</v>
      </c>
      <c r="G3203" s="69" t="s">
        <v>4</v>
      </c>
      <c r="H3203" s="68">
        <v>1941</v>
      </c>
      <c r="I3203" s="93">
        <f t="shared" si="229"/>
        <v>19.606060606060606</v>
      </c>
      <c r="J3203" s="93">
        <v>4.5620000000000003</v>
      </c>
      <c r="K3203" s="69">
        <v>99</v>
      </c>
      <c r="L3203" s="68">
        <v>487</v>
      </c>
      <c r="M3203" s="93">
        <f t="shared" si="230"/>
        <v>4.9191919191919196</v>
      </c>
      <c r="N3203" s="93">
        <v>2.3929999999999998</v>
      </c>
      <c r="O3203" s="69">
        <v>99</v>
      </c>
      <c r="P3203" s="191">
        <f t="shared" si="231"/>
        <v>3.985626283367556</v>
      </c>
      <c r="Q3203" s="77" t="s">
        <v>716</v>
      </c>
      <c r="U3203" s="227" t="s">
        <v>17363</v>
      </c>
      <c r="V3203" s="84">
        <v>0.41388888888888892</v>
      </c>
      <c r="W3203" s="85">
        <v>0.5625</v>
      </c>
      <c r="X3203" s="78">
        <f t="shared" si="232"/>
        <v>0.14861111111111108</v>
      </c>
    </row>
    <row r="3204" spans="1:24" x14ac:dyDescent="0.3">
      <c r="A3204" s="47" t="s">
        <v>16800</v>
      </c>
      <c r="B3204" s="68" t="s">
        <v>5144</v>
      </c>
      <c r="C3204" s="2" t="s">
        <v>1</v>
      </c>
      <c r="D3204" s="2">
        <v>49</v>
      </c>
      <c r="E3204" s="6">
        <v>26150</v>
      </c>
      <c r="F3204" s="7">
        <v>44148.629548611112</v>
      </c>
      <c r="G3204" s="69" t="s">
        <v>4</v>
      </c>
      <c r="H3204" s="68">
        <v>1976</v>
      </c>
      <c r="I3204" s="93">
        <f t="shared" si="229"/>
        <v>19.959595959595958</v>
      </c>
      <c r="J3204" s="93">
        <v>4.7590000000000003</v>
      </c>
      <c r="K3204" s="69">
        <v>99</v>
      </c>
      <c r="L3204" s="68">
        <v>332</v>
      </c>
      <c r="M3204" s="93">
        <f t="shared" si="230"/>
        <v>3.3535353535353534</v>
      </c>
      <c r="N3204" s="93">
        <v>1.913</v>
      </c>
      <c r="O3204" s="69">
        <v>99</v>
      </c>
      <c r="P3204" s="191">
        <f t="shared" si="231"/>
        <v>5.9518072289156629</v>
      </c>
      <c r="Q3204" s="77" t="s">
        <v>716</v>
      </c>
      <c r="U3204" s="227" t="s">
        <v>17363</v>
      </c>
      <c r="V3204" s="84">
        <v>0.48680555555555555</v>
      </c>
      <c r="W3204" s="85">
        <v>0.63194444444444442</v>
      </c>
      <c r="X3204" s="78">
        <f t="shared" si="232"/>
        <v>0.14513888888888887</v>
      </c>
    </row>
    <row r="3205" spans="1:24" x14ac:dyDescent="0.3">
      <c r="A3205" s="47" t="s">
        <v>16802</v>
      </c>
      <c r="B3205" s="68" t="s">
        <v>16131</v>
      </c>
      <c r="C3205" s="2" t="s">
        <v>1</v>
      </c>
      <c r="D3205" s="2">
        <v>71</v>
      </c>
      <c r="E3205" s="6">
        <v>18120</v>
      </c>
      <c r="F3205" s="7">
        <v>44151.532268518517</v>
      </c>
      <c r="G3205" s="69" t="s">
        <v>4</v>
      </c>
      <c r="H3205" s="68">
        <v>2287</v>
      </c>
      <c r="I3205" s="93">
        <f t="shared" si="229"/>
        <v>23.1010101010101</v>
      </c>
      <c r="J3205" s="93">
        <v>4.5279999999999996</v>
      </c>
      <c r="K3205" s="69">
        <v>99</v>
      </c>
      <c r="L3205" s="68">
        <v>556</v>
      </c>
      <c r="M3205" s="93">
        <f t="shared" si="230"/>
        <v>5.6161616161616159</v>
      </c>
      <c r="N3205" s="93">
        <v>2.266</v>
      </c>
      <c r="O3205" s="69">
        <v>99</v>
      </c>
      <c r="P3205" s="191">
        <f t="shared" si="231"/>
        <v>4.1133093525179856</v>
      </c>
      <c r="Q3205" s="77" t="s">
        <v>716</v>
      </c>
      <c r="U3205" s="227" t="s">
        <v>17363</v>
      </c>
      <c r="V3205" s="84">
        <v>0.38750000000000001</v>
      </c>
      <c r="W3205" s="85">
        <v>0.53472222222222221</v>
      </c>
      <c r="X3205" s="78">
        <f t="shared" si="232"/>
        <v>0.1472222222222222</v>
      </c>
    </row>
    <row r="3206" spans="1:24" x14ac:dyDescent="0.3">
      <c r="A3206" s="47" t="s">
        <v>12270</v>
      </c>
      <c r="B3206" s="68" t="s">
        <v>16133</v>
      </c>
      <c r="C3206" s="2" t="s">
        <v>6</v>
      </c>
      <c r="D3206" s="2">
        <v>57</v>
      </c>
      <c r="E3206" s="6">
        <v>23029</v>
      </c>
      <c r="F3206" s="7">
        <v>44151.542314814818</v>
      </c>
      <c r="G3206" s="69" t="s">
        <v>4</v>
      </c>
      <c r="H3206" s="68">
        <v>1054</v>
      </c>
      <c r="I3206" s="93">
        <f t="shared" si="229"/>
        <v>10.54</v>
      </c>
      <c r="J3206" s="93">
        <v>3.2360000000000002</v>
      </c>
      <c r="K3206" s="69">
        <v>100</v>
      </c>
      <c r="L3206" s="68">
        <v>382</v>
      </c>
      <c r="M3206" s="93">
        <f t="shared" si="230"/>
        <v>3.82</v>
      </c>
      <c r="N3206" s="93">
        <v>1.956</v>
      </c>
      <c r="O3206" s="69">
        <v>100</v>
      </c>
      <c r="P3206" s="191">
        <f t="shared" si="231"/>
        <v>2.7591623036649215</v>
      </c>
      <c r="Q3206" s="77" t="s">
        <v>716</v>
      </c>
      <c r="U3206" s="227" t="s">
        <v>17363</v>
      </c>
      <c r="V3206" s="84">
        <v>0.39166666666666666</v>
      </c>
      <c r="W3206" s="85">
        <v>0.54861111111111105</v>
      </c>
      <c r="X3206" s="78">
        <f t="shared" si="232"/>
        <v>0.15694444444444439</v>
      </c>
    </row>
    <row r="3207" spans="1:24" x14ac:dyDescent="0.3">
      <c r="A3207" s="47" t="s">
        <v>12725</v>
      </c>
      <c r="B3207" s="68" t="s">
        <v>16137</v>
      </c>
      <c r="C3207" s="2" t="s">
        <v>6</v>
      </c>
      <c r="D3207" s="2">
        <v>77</v>
      </c>
      <c r="E3207" s="6">
        <v>15689</v>
      </c>
      <c r="F3207" s="7">
        <v>44151.576041666667</v>
      </c>
      <c r="G3207" s="69" t="s">
        <v>4</v>
      </c>
      <c r="H3207" s="68">
        <v>1207</v>
      </c>
      <c r="I3207" s="93">
        <f t="shared" si="229"/>
        <v>12.191919191919192</v>
      </c>
      <c r="J3207" s="93">
        <v>3.7789999999999999</v>
      </c>
      <c r="K3207" s="69">
        <v>99</v>
      </c>
      <c r="L3207" s="68">
        <v>494</v>
      </c>
      <c r="M3207" s="93">
        <f t="shared" si="230"/>
        <v>4.9898989898989896</v>
      </c>
      <c r="N3207" s="93">
        <v>1.8919999999999999</v>
      </c>
      <c r="O3207" s="69">
        <v>99</v>
      </c>
      <c r="P3207" s="191">
        <f t="shared" si="231"/>
        <v>2.4433198380566803</v>
      </c>
      <c r="Q3207" s="77" t="s">
        <v>716</v>
      </c>
      <c r="U3207" s="231" t="s">
        <v>17363</v>
      </c>
      <c r="V3207" s="84">
        <v>0.42222222222222222</v>
      </c>
      <c r="W3207" s="85">
        <v>0.58333333333333337</v>
      </c>
      <c r="X3207" s="78">
        <f t="shared" si="232"/>
        <v>0.16111111111111115</v>
      </c>
    </row>
    <row r="3208" spans="1:24" x14ac:dyDescent="0.3">
      <c r="A3208" s="47" t="s">
        <v>11978</v>
      </c>
      <c r="B3208" s="68" t="s">
        <v>6749</v>
      </c>
      <c r="C3208" s="2" t="s">
        <v>1</v>
      </c>
      <c r="D3208" s="2">
        <v>51</v>
      </c>
      <c r="E3208" s="6">
        <v>25356</v>
      </c>
      <c r="F3208" s="7">
        <v>44151.620185185187</v>
      </c>
      <c r="G3208" s="69" t="s">
        <v>4</v>
      </c>
      <c r="H3208" s="68">
        <v>1676</v>
      </c>
      <c r="I3208" s="93">
        <f t="shared" si="229"/>
        <v>16.929292929292931</v>
      </c>
      <c r="J3208" s="93">
        <v>4.5430000000000001</v>
      </c>
      <c r="K3208" s="69">
        <v>99</v>
      </c>
      <c r="L3208" s="68">
        <v>213</v>
      </c>
      <c r="M3208" s="93">
        <f t="shared" si="230"/>
        <v>2.1515151515151514</v>
      </c>
      <c r="N3208" s="93">
        <v>1.4239999999999999</v>
      </c>
      <c r="O3208" s="69">
        <v>99</v>
      </c>
      <c r="P3208" s="191">
        <f t="shared" si="231"/>
        <v>7.8685446009389679</v>
      </c>
      <c r="Q3208" s="77" t="s">
        <v>716</v>
      </c>
      <c r="U3208" s="227" t="s">
        <v>17363</v>
      </c>
      <c r="V3208" s="84">
        <v>0.46875</v>
      </c>
      <c r="W3208" s="85">
        <v>0.63194444444444442</v>
      </c>
      <c r="X3208" s="78">
        <f t="shared" si="232"/>
        <v>0.16319444444444442</v>
      </c>
    </row>
    <row r="3209" spans="1:24" x14ac:dyDescent="0.3">
      <c r="A3209" s="47" t="s">
        <v>12680</v>
      </c>
      <c r="B3209" s="68" t="s">
        <v>16144</v>
      </c>
      <c r="C3209" s="2" t="s">
        <v>1</v>
      </c>
      <c r="D3209" s="2">
        <v>60</v>
      </c>
      <c r="E3209" s="6">
        <v>21901</v>
      </c>
      <c r="F3209" s="7">
        <v>44151.656736111108</v>
      </c>
      <c r="G3209" s="69" t="s">
        <v>4</v>
      </c>
      <c r="H3209" s="68">
        <v>2119</v>
      </c>
      <c r="I3209" s="93">
        <f t="shared" si="229"/>
        <v>21.19</v>
      </c>
      <c r="J3209" s="93">
        <v>5.0830000000000002</v>
      </c>
      <c r="K3209" s="69">
        <v>100</v>
      </c>
      <c r="L3209" s="68">
        <v>309</v>
      </c>
      <c r="M3209" s="93">
        <f t="shared" si="230"/>
        <v>3.09</v>
      </c>
      <c r="N3209" s="93">
        <v>1.865</v>
      </c>
      <c r="O3209" s="69">
        <v>100</v>
      </c>
      <c r="P3209" s="191">
        <f t="shared" si="231"/>
        <v>6.8576051779935279</v>
      </c>
      <c r="Q3209" s="77" t="s">
        <v>716</v>
      </c>
      <c r="U3209" s="227" t="s">
        <v>17363</v>
      </c>
      <c r="V3209" s="84">
        <v>0.48958333333333331</v>
      </c>
      <c r="W3209" s="85">
        <v>0.66666666666666663</v>
      </c>
      <c r="X3209" s="78">
        <f t="shared" si="232"/>
        <v>0.17708333333333331</v>
      </c>
    </row>
    <row r="3210" spans="1:24" x14ac:dyDescent="0.3">
      <c r="A3210" s="47" t="s">
        <v>16804</v>
      </c>
      <c r="B3210" s="68" t="s">
        <v>7318</v>
      </c>
      <c r="C3210" s="2" t="s">
        <v>1</v>
      </c>
      <c r="D3210" s="2">
        <v>48</v>
      </c>
      <c r="E3210" s="6">
        <v>26469</v>
      </c>
      <c r="F3210" s="7">
        <v>44152.436388888891</v>
      </c>
      <c r="G3210" s="69" t="s">
        <v>4</v>
      </c>
      <c r="H3210" s="68">
        <v>1340</v>
      </c>
      <c r="I3210" s="93">
        <f t="shared" si="229"/>
        <v>13.4</v>
      </c>
      <c r="J3210" s="93">
        <v>3.7709999999999999</v>
      </c>
      <c r="K3210" s="69">
        <v>100</v>
      </c>
      <c r="L3210" s="68">
        <v>349</v>
      </c>
      <c r="M3210" s="93">
        <f t="shared" si="230"/>
        <v>3.49</v>
      </c>
      <c r="N3210" s="93">
        <v>2.2040000000000002</v>
      </c>
      <c r="O3210" s="69">
        <v>100</v>
      </c>
      <c r="P3210" s="191">
        <f t="shared" si="231"/>
        <v>3.8395415472779368</v>
      </c>
      <c r="Q3210" s="77" t="s">
        <v>716</v>
      </c>
      <c r="U3210" s="227" t="s">
        <v>17363</v>
      </c>
      <c r="V3210" s="84">
        <v>0.37777777777777777</v>
      </c>
      <c r="W3210" s="85">
        <v>0.52083333333333337</v>
      </c>
      <c r="X3210" s="78">
        <f t="shared" si="232"/>
        <v>0.1430555555555556</v>
      </c>
    </row>
    <row r="3211" spans="1:24" x14ac:dyDescent="0.3">
      <c r="A3211" s="47" t="s">
        <v>3124</v>
      </c>
      <c r="B3211" s="68" t="s">
        <v>16151</v>
      </c>
      <c r="C3211" s="2" t="s">
        <v>1</v>
      </c>
      <c r="D3211" s="2">
        <v>65</v>
      </c>
      <c r="E3211" s="6">
        <v>20155</v>
      </c>
      <c r="F3211" s="7">
        <v>44152.564270833333</v>
      </c>
      <c r="G3211" s="69" t="s">
        <v>4</v>
      </c>
      <c r="H3211" s="68">
        <v>1957</v>
      </c>
      <c r="I3211" s="93">
        <f t="shared" si="229"/>
        <v>19.57</v>
      </c>
      <c r="J3211" s="93">
        <v>4.7469999999999999</v>
      </c>
      <c r="K3211" s="69">
        <v>100</v>
      </c>
      <c r="L3211" s="68">
        <v>449</v>
      </c>
      <c r="M3211" s="93">
        <f t="shared" si="230"/>
        <v>4.49</v>
      </c>
      <c r="N3211" s="93">
        <v>1.9410000000000001</v>
      </c>
      <c r="O3211" s="69">
        <v>100</v>
      </c>
      <c r="P3211" s="191">
        <f t="shared" si="231"/>
        <v>4.3585746102449887</v>
      </c>
      <c r="Q3211" s="77" t="s">
        <v>716</v>
      </c>
      <c r="U3211" s="227" t="s">
        <v>17363</v>
      </c>
      <c r="V3211" s="84">
        <v>0.4069444444444445</v>
      </c>
      <c r="W3211" s="85">
        <v>0.56597222222222221</v>
      </c>
      <c r="X3211" s="78">
        <f t="shared" si="232"/>
        <v>0.15902777777777771</v>
      </c>
    </row>
    <row r="3212" spans="1:24" x14ac:dyDescent="0.3">
      <c r="A3212" s="47" t="s">
        <v>12799</v>
      </c>
      <c r="B3212" s="68" t="s">
        <v>1543</v>
      </c>
      <c r="C3212" s="2" t="s">
        <v>1</v>
      </c>
      <c r="D3212" s="2">
        <v>66</v>
      </c>
      <c r="E3212" s="6">
        <v>19819</v>
      </c>
      <c r="F3212" s="7">
        <v>44152.586898148147</v>
      </c>
      <c r="G3212" s="69" t="s">
        <v>4</v>
      </c>
      <c r="H3212" s="68">
        <v>1747</v>
      </c>
      <c r="I3212" s="93">
        <f t="shared" si="229"/>
        <v>17.646464646464647</v>
      </c>
      <c r="J3212" s="93">
        <v>4.2859999999999996</v>
      </c>
      <c r="K3212" s="69">
        <v>99</v>
      </c>
      <c r="L3212" s="68">
        <v>422</v>
      </c>
      <c r="M3212" s="93">
        <f t="shared" si="230"/>
        <v>4.262626262626263</v>
      </c>
      <c r="N3212" s="93">
        <v>1.9770000000000001</v>
      </c>
      <c r="O3212" s="69">
        <v>99</v>
      </c>
      <c r="P3212" s="191">
        <f t="shared" si="231"/>
        <v>4.1398104265402837</v>
      </c>
      <c r="Q3212" s="77" t="s">
        <v>716</v>
      </c>
      <c r="U3212" s="231" t="s">
        <v>17363</v>
      </c>
      <c r="V3212" s="84">
        <v>0.4465277777777778</v>
      </c>
      <c r="W3212" s="85">
        <v>0.59027777777777779</v>
      </c>
      <c r="X3212" s="78">
        <f t="shared" si="232"/>
        <v>0.14374999999999999</v>
      </c>
    </row>
    <row r="3213" spans="1:24" x14ac:dyDescent="0.3">
      <c r="A3213" s="47" t="s">
        <v>16805</v>
      </c>
      <c r="B3213" s="68" t="s">
        <v>170</v>
      </c>
      <c r="C3213" s="2" t="s">
        <v>1</v>
      </c>
      <c r="D3213" s="2">
        <v>65</v>
      </c>
      <c r="E3213" s="6">
        <v>20250</v>
      </c>
      <c r="F3213" s="7">
        <v>44152.61482638889</v>
      </c>
      <c r="G3213" s="69" t="s">
        <v>4</v>
      </c>
      <c r="H3213" s="68">
        <v>1728</v>
      </c>
      <c r="I3213" s="93">
        <f t="shared" si="229"/>
        <v>17.454545454545453</v>
      </c>
      <c r="J3213" s="93">
        <v>4.1920000000000002</v>
      </c>
      <c r="K3213" s="69">
        <v>99</v>
      </c>
      <c r="L3213" s="68">
        <v>324</v>
      </c>
      <c r="M3213" s="93">
        <f t="shared" si="230"/>
        <v>3.2727272727272729</v>
      </c>
      <c r="N3213" s="93">
        <v>1.806</v>
      </c>
      <c r="O3213" s="69">
        <v>99</v>
      </c>
      <c r="P3213" s="191">
        <f t="shared" si="231"/>
        <v>5.333333333333333</v>
      </c>
      <c r="Q3213" s="77" t="s">
        <v>716</v>
      </c>
      <c r="U3213" s="227" t="s">
        <v>17363</v>
      </c>
      <c r="V3213" s="84">
        <v>0.45694444444444443</v>
      </c>
      <c r="W3213" s="85">
        <v>0.61458333333333337</v>
      </c>
      <c r="X3213" s="78">
        <f t="shared" si="232"/>
        <v>0.15763888888888894</v>
      </c>
    </row>
    <row r="3214" spans="1:24" x14ac:dyDescent="0.3">
      <c r="A3214" s="47" t="s">
        <v>12502</v>
      </c>
      <c r="B3214" s="68" t="s">
        <v>16156</v>
      </c>
      <c r="C3214" s="2" t="s">
        <v>6</v>
      </c>
      <c r="D3214" s="2">
        <v>75</v>
      </c>
      <c r="E3214" s="6">
        <v>16421</v>
      </c>
      <c r="F3214" s="7">
        <v>44152.650972222225</v>
      </c>
      <c r="G3214" s="69" t="s">
        <v>4</v>
      </c>
      <c r="H3214" s="68">
        <v>1548</v>
      </c>
      <c r="I3214" s="93">
        <f t="shared" si="229"/>
        <v>15.636363636363637</v>
      </c>
      <c r="J3214" s="93">
        <v>4.3650000000000002</v>
      </c>
      <c r="K3214" s="69">
        <v>99</v>
      </c>
      <c r="L3214" s="68">
        <v>550</v>
      </c>
      <c r="M3214" s="93">
        <f t="shared" si="230"/>
        <v>5.5555555555555554</v>
      </c>
      <c r="N3214" s="93">
        <v>2.3090000000000002</v>
      </c>
      <c r="O3214" s="69">
        <v>99</v>
      </c>
      <c r="P3214" s="191">
        <f t="shared" si="231"/>
        <v>2.8145454545454549</v>
      </c>
      <c r="Q3214" s="77" t="s">
        <v>716</v>
      </c>
      <c r="U3214" s="231" t="s">
        <v>17363</v>
      </c>
      <c r="V3214" s="84">
        <v>0.50624999999999998</v>
      </c>
      <c r="W3214" s="85">
        <v>0.65277777777777779</v>
      </c>
      <c r="X3214" s="78">
        <f t="shared" si="232"/>
        <v>0.14652777777777781</v>
      </c>
    </row>
    <row r="3215" spans="1:24" x14ac:dyDescent="0.3">
      <c r="A3215" s="47" t="s">
        <v>16807</v>
      </c>
      <c r="B3215" s="68" t="s">
        <v>16158</v>
      </c>
      <c r="C3215" s="2" t="s">
        <v>6</v>
      </c>
      <c r="D3215" s="2">
        <v>83</v>
      </c>
      <c r="E3215" s="6">
        <v>13640</v>
      </c>
      <c r="F3215" s="7">
        <v>44152.67695601852</v>
      </c>
      <c r="G3215" s="69" t="s">
        <v>4</v>
      </c>
      <c r="H3215" s="68">
        <v>1582</v>
      </c>
      <c r="I3215" s="93">
        <f t="shared" si="229"/>
        <v>15.82</v>
      </c>
      <c r="J3215" s="93">
        <v>3.6579999999999999</v>
      </c>
      <c r="K3215" s="69">
        <v>100</v>
      </c>
      <c r="L3215" s="68">
        <v>706</v>
      </c>
      <c r="M3215" s="93">
        <f t="shared" si="230"/>
        <v>7.06</v>
      </c>
      <c r="N3215" s="93">
        <v>2.8029999999999999</v>
      </c>
      <c r="O3215" s="69">
        <v>100</v>
      </c>
      <c r="P3215" s="191">
        <f t="shared" si="231"/>
        <v>2.2407932011331448</v>
      </c>
      <c r="Q3215" s="77" t="s">
        <v>716</v>
      </c>
      <c r="U3215" s="227" t="s">
        <v>17363</v>
      </c>
      <c r="V3215" s="84">
        <v>0.53472222222222221</v>
      </c>
      <c r="W3215" s="85">
        <v>0.67708333333333337</v>
      </c>
      <c r="X3215" s="78">
        <f t="shared" si="232"/>
        <v>0.14236111111111116</v>
      </c>
    </row>
    <row r="3216" spans="1:24" x14ac:dyDescent="0.3">
      <c r="A3216" s="47" t="s">
        <v>16809</v>
      </c>
      <c r="B3216" s="68" t="s">
        <v>16160</v>
      </c>
      <c r="C3216" s="2" t="s">
        <v>1</v>
      </c>
      <c r="D3216" s="2">
        <v>30</v>
      </c>
      <c r="E3216" s="6">
        <v>32856</v>
      </c>
      <c r="F3216" s="7">
        <v>44153.407858796294</v>
      </c>
      <c r="G3216" s="69" t="s">
        <v>71</v>
      </c>
      <c r="H3216" s="68">
        <v>542</v>
      </c>
      <c r="I3216" s="93">
        <f t="shared" si="229"/>
        <v>5.42</v>
      </c>
      <c r="J3216" s="93">
        <v>2.4950000000000001</v>
      </c>
      <c r="K3216" s="69">
        <v>100</v>
      </c>
      <c r="L3216" s="68">
        <v>143</v>
      </c>
      <c r="M3216" s="93">
        <f t="shared" si="230"/>
        <v>1.43</v>
      </c>
      <c r="N3216" s="93">
        <v>1.1910000000000001</v>
      </c>
      <c r="O3216" s="69">
        <v>100</v>
      </c>
      <c r="P3216" s="191">
        <f t="shared" si="231"/>
        <v>3.7902097902097904</v>
      </c>
      <c r="Q3216" s="77" t="s">
        <v>716</v>
      </c>
      <c r="U3216" s="227" t="s">
        <v>17363</v>
      </c>
      <c r="V3216" s="84">
        <v>0.40625</v>
      </c>
      <c r="W3216" s="85">
        <v>0.57986111111111105</v>
      </c>
      <c r="X3216" s="78">
        <f t="shared" si="232"/>
        <v>0.17361111111111105</v>
      </c>
    </row>
    <row r="3217" spans="1:24" x14ac:dyDescent="0.3">
      <c r="A3217" s="47" t="s">
        <v>16811</v>
      </c>
      <c r="B3217" s="68" t="s">
        <v>4941</v>
      </c>
      <c r="C3217" s="2" t="s">
        <v>1</v>
      </c>
      <c r="D3217" s="2">
        <v>48</v>
      </c>
      <c r="E3217" s="6">
        <v>26315</v>
      </c>
      <c r="F3217" s="7">
        <v>44153.519178240742</v>
      </c>
      <c r="G3217" s="69" t="s">
        <v>4</v>
      </c>
      <c r="H3217" s="68">
        <v>1931</v>
      </c>
      <c r="I3217" s="93">
        <f t="shared" si="229"/>
        <v>19.309999999999999</v>
      </c>
      <c r="J3217" s="93">
        <v>4.242</v>
      </c>
      <c r="K3217" s="69">
        <v>100</v>
      </c>
      <c r="L3217" s="68">
        <v>576</v>
      </c>
      <c r="M3217" s="93">
        <f t="shared" si="230"/>
        <v>5.76</v>
      </c>
      <c r="N3217" s="93">
        <v>2.2839999999999998</v>
      </c>
      <c r="O3217" s="69">
        <v>100</v>
      </c>
      <c r="P3217" s="191">
        <f t="shared" si="231"/>
        <v>3.3524305555555554</v>
      </c>
      <c r="Q3217" s="77" t="s">
        <v>716</v>
      </c>
      <c r="U3217" s="227" t="s">
        <v>17363</v>
      </c>
      <c r="V3217" s="84">
        <v>0.375</v>
      </c>
      <c r="W3217" s="85">
        <v>0.52083333333333337</v>
      </c>
      <c r="X3217" s="78">
        <f t="shared" si="232"/>
        <v>0.14583333333333337</v>
      </c>
    </row>
    <row r="3218" spans="1:24" x14ac:dyDescent="0.3">
      <c r="A3218" s="47" t="s">
        <v>12921</v>
      </c>
      <c r="B3218" s="68" t="s">
        <v>321</v>
      </c>
      <c r="C3218" s="2" t="s">
        <v>1</v>
      </c>
      <c r="D3218" s="2">
        <v>53</v>
      </c>
      <c r="E3218" s="6">
        <v>24565</v>
      </c>
      <c r="F3218" s="7">
        <v>44153.614675925928</v>
      </c>
      <c r="G3218" s="69" t="s">
        <v>4</v>
      </c>
      <c r="H3218" s="68">
        <v>1540</v>
      </c>
      <c r="I3218" s="93">
        <f t="shared" si="229"/>
        <v>15.4</v>
      </c>
      <c r="J3218" s="93">
        <v>4.1120000000000001</v>
      </c>
      <c r="K3218" s="69">
        <v>100</v>
      </c>
      <c r="L3218" s="68">
        <v>276</v>
      </c>
      <c r="M3218" s="93">
        <f t="shared" si="230"/>
        <v>2.76</v>
      </c>
      <c r="N3218" s="93">
        <v>1.615</v>
      </c>
      <c r="O3218" s="69">
        <v>100</v>
      </c>
      <c r="P3218" s="191">
        <f t="shared" si="231"/>
        <v>5.579710144927537</v>
      </c>
      <c r="Q3218" s="77" t="s">
        <v>716</v>
      </c>
      <c r="U3218" s="227" t="s">
        <v>17363</v>
      </c>
      <c r="V3218" s="84">
        <v>0.47083333333333338</v>
      </c>
      <c r="W3218" s="85">
        <v>0.61458333333333337</v>
      </c>
      <c r="X3218" s="78">
        <f t="shared" si="232"/>
        <v>0.14374999999999999</v>
      </c>
    </row>
    <row r="3219" spans="1:24" x14ac:dyDescent="0.3">
      <c r="A3219" s="47" t="s">
        <v>12234</v>
      </c>
      <c r="B3219" s="68" t="s">
        <v>5198</v>
      </c>
      <c r="C3219" s="2" t="s">
        <v>1</v>
      </c>
      <c r="D3219" s="2">
        <v>53</v>
      </c>
      <c r="E3219" s="6">
        <v>24477</v>
      </c>
      <c r="F3219" s="7">
        <v>44153.640972222223</v>
      </c>
      <c r="G3219" s="69" t="s">
        <v>4</v>
      </c>
      <c r="H3219" s="68">
        <v>1235</v>
      </c>
      <c r="I3219" s="93">
        <f t="shared" si="229"/>
        <v>12.474747474747474</v>
      </c>
      <c r="J3219" s="93">
        <v>3.944</v>
      </c>
      <c r="K3219" s="69">
        <v>99</v>
      </c>
      <c r="L3219" s="68">
        <v>336</v>
      </c>
      <c r="M3219" s="93">
        <f t="shared" si="230"/>
        <v>3.393939393939394</v>
      </c>
      <c r="N3219" s="93">
        <v>1.8939999999999999</v>
      </c>
      <c r="O3219" s="69">
        <v>99</v>
      </c>
      <c r="P3219" s="191">
        <f t="shared" si="231"/>
        <v>3.6755952380952377</v>
      </c>
      <c r="Q3219" s="77" t="s">
        <v>716</v>
      </c>
      <c r="U3219" s="227" t="s">
        <v>17363</v>
      </c>
      <c r="V3219" s="84">
        <v>0.48402777777777778</v>
      </c>
      <c r="W3219" s="85">
        <v>0.63888888888888895</v>
      </c>
      <c r="X3219" s="78">
        <f t="shared" si="232"/>
        <v>0.15486111111111117</v>
      </c>
    </row>
    <row r="3220" spans="1:24" x14ac:dyDescent="0.3">
      <c r="A3220" s="47" t="s">
        <v>13009</v>
      </c>
      <c r="B3220" s="68" t="s">
        <v>13679</v>
      </c>
      <c r="C3220" s="2" t="s">
        <v>6</v>
      </c>
      <c r="D3220" s="2">
        <v>25</v>
      </c>
      <c r="E3220" s="6">
        <v>34828</v>
      </c>
      <c r="F3220" s="7">
        <v>44153.651423611111</v>
      </c>
      <c r="G3220" s="69" t="s">
        <v>4</v>
      </c>
      <c r="H3220" s="68">
        <v>701</v>
      </c>
      <c r="I3220" s="93">
        <f t="shared" si="229"/>
        <v>7.0808080808080804</v>
      </c>
      <c r="J3220" s="93">
        <v>2.629</v>
      </c>
      <c r="K3220" s="69">
        <v>99</v>
      </c>
      <c r="L3220" s="68">
        <v>253</v>
      </c>
      <c r="M3220" s="93">
        <f t="shared" si="230"/>
        <v>2.5555555555555554</v>
      </c>
      <c r="N3220" s="93">
        <v>1.655</v>
      </c>
      <c r="O3220" s="69">
        <v>99</v>
      </c>
      <c r="P3220" s="191">
        <f t="shared" si="231"/>
        <v>2.7707509881422925</v>
      </c>
      <c r="Q3220" s="77" t="s">
        <v>716</v>
      </c>
      <c r="U3220" s="227" t="s">
        <v>17363</v>
      </c>
      <c r="V3220" s="84">
        <v>0.50694444444444442</v>
      </c>
      <c r="W3220" s="85">
        <v>0.65277777777777779</v>
      </c>
      <c r="X3220" s="78">
        <f t="shared" si="232"/>
        <v>0.14583333333333337</v>
      </c>
    </row>
    <row r="3221" spans="1:24" x14ac:dyDescent="0.3">
      <c r="A3221" s="47" t="s">
        <v>16812</v>
      </c>
      <c r="B3221" s="68" t="s">
        <v>560</v>
      </c>
      <c r="C3221" s="2" t="s">
        <v>1</v>
      </c>
      <c r="D3221" s="2">
        <v>64</v>
      </c>
      <c r="E3221" s="6">
        <v>20694</v>
      </c>
      <c r="F3221" s="7">
        <v>44154.540902777779</v>
      </c>
      <c r="G3221" s="69" t="s">
        <v>4</v>
      </c>
      <c r="H3221" s="68">
        <v>1976</v>
      </c>
      <c r="I3221" s="93">
        <f t="shared" si="229"/>
        <v>19.760000000000002</v>
      </c>
      <c r="J3221" s="93">
        <v>4.4340000000000002</v>
      </c>
      <c r="K3221" s="69">
        <v>100</v>
      </c>
      <c r="L3221" s="68">
        <v>403</v>
      </c>
      <c r="M3221" s="93">
        <f t="shared" si="230"/>
        <v>4.03</v>
      </c>
      <c r="N3221" s="93">
        <v>2.0569999999999999</v>
      </c>
      <c r="O3221" s="69">
        <v>100</v>
      </c>
      <c r="P3221" s="191">
        <f t="shared" si="231"/>
        <v>4.903225806451613</v>
      </c>
      <c r="Q3221" s="77" t="s">
        <v>716</v>
      </c>
      <c r="U3221" s="227" t="s">
        <v>17363</v>
      </c>
      <c r="V3221" s="84">
        <v>0.40347222222222223</v>
      </c>
      <c r="W3221" s="85">
        <v>0.54166666666666663</v>
      </c>
      <c r="X3221" s="78">
        <f t="shared" si="232"/>
        <v>0.1381944444444444</v>
      </c>
    </row>
    <row r="3222" spans="1:24" x14ac:dyDescent="0.3">
      <c r="A3222" s="47" t="s">
        <v>11142</v>
      </c>
      <c r="B3222" s="68" t="s">
        <v>5438</v>
      </c>
      <c r="C3222" s="2" t="s">
        <v>1</v>
      </c>
      <c r="D3222" s="2">
        <v>63</v>
      </c>
      <c r="E3222" s="6">
        <v>21047</v>
      </c>
      <c r="F3222" s="7">
        <v>44154.565891203703</v>
      </c>
      <c r="G3222" s="69" t="s">
        <v>4</v>
      </c>
      <c r="H3222" s="68">
        <v>2295</v>
      </c>
      <c r="I3222" s="93">
        <f t="shared" si="229"/>
        <v>22.95</v>
      </c>
      <c r="J3222" s="93">
        <v>5.1529999999999996</v>
      </c>
      <c r="K3222" s="69">
        <v>100</v>
      </c>
      <c r="L3222" s="68">
        <v>386</v>
      </c>
      <c r="M3222" s="93">
        <f t="shared" si="230"/>
        <v>3.86</v>
      </c>
      <c r="N3222" s="93">
        <v>2.2469999999999999</v>
      </c>
      <c r="O3222" s="69">
        <v>100</v>
      </c>
      <c r="P3222" s="191">
        <f t="shared" si="231"/>
        <v>5.9455958549222796</v>
      </c>
      <c r="Q3222" s="77" t="s">
        <v>716</v>
      </c>
      <c r="U3222" s="227" t="s">
        <v>17363</v>
      </c>
      <c r="V3222" s="84">
        <v>0.40625</v>
      </c>
      <c r="W3222" s="85">
        <v>0.56597222222222221</v>
      </c>
      <c r="X3222" s="78">
        <f t="shared" si="232"/>
        <v>0.15972222222222221</v>
      </c>
    </row>
    <row r="3223" spans="1:24" x14ac:dyDescent="0.3">
      <c r="A3223" s="47" t="s">
        <v>4522</v>
      </c>
      <c r="B3223" s="68" t="s">
        <v>42</v>
      </c>
      <c r="C3223" s="2" t="s">
        <v>1</v>
      </c>
      <c r="D3223" s="2">
        <v>40</v>
      </c>
      <c r="E3223" s="6">
        <v>29527</v>
      </c>
      <c r="F3223" s="7">
        <v>44154.625509259262</v>
      </c>
      <c r="G3223" s="69" t="s">
        <v>4</v>
      </c>
      <c r="H3223" s="68">
        <v>2323</v>
      </c>
      <c r="I3223" s="93">
        <f t="shared" si="229"/>
        <v>23.464646464646464</v>
      </c>
      <c r="J3223" s="93">
        <v>5.6319999999999997</v>
      </c>
      <c r="K3223" s="69">
        <v>99</v>
      </c>
      <c r="L3223" s="68">
        <v>269</v>
      </c>
      <c r="M3223" s="93">
        <f t="shared" si="230"/>
        <v>2.7171717171717171</v>
      </c>
      <c r="N3223" s="93">
        <v>1.8069999999999999</v>
      </c>
      <c r="O3223" s="69">
        <v>99</v>
      </c>
      <c r="P3223" s="191">
        <f t="shared" si="231"/>
        <v>8.6356877323420065</v>
      </c>
      <c r="Q3223" s="77" t="s">
        <v>716</v>
      </c>
      <c r="U3223" s="227" t="s">
        <v>17363</v>
      </c>
      <c r="V3223" s="84">
        <v>0.4694444444444445</v>
      </c>
      <c r="W3223" s="85">
        <v>0.625</v>
      </c>
      <c r="X3223" s="78">
        <f t="shared" si="232"/>
        <v>0.1555555555555555</v>
      </c>
    </row>
    <row r="3224" spans="1:24" x14ac:dyDescent="0.3">
      <c r="A3224" s="47" t="s">
        <v>12503</v>
      </c>
      <c r="B3224" s="68" t="s">
        <v>4261</v>
      </c>
      <c r="C3224" s="2" t="s">
        <v>1</v>
      </c>
      <c r="D3224" s="2">
        <v>60</v>
      </c>
      <c r="E3224" s="6">
        <v>22132</v>
      </c>
      <c r="F3224" s="7">
        <v>44154.637986111113</v>
      </c>
      <c r="G3224" s="69" t="s">
        <v>4</v>
      </c>
      <c r="H3224" s="68">
        <v>1655</v>
      </c>
      <c r="I3224" s="93">
        <f t="shared" si="229"/>
        <v>16.717171717171716</v>
      </c>
      <c r="J3224" s="93">
        <v>4.202</v>
      </c>
      <c r="K3224" s="69">
        <v>99</v>
      </c>
      <c r="L3224" s="68">
        <v>330</v>
      </c>
      <c r="M3224" s="93">
        <f t="shared" si="230"/>
        <v>3.3333333333333335</v>
      </c>
      <c r="N3224" s="93">
        <v>1.9379999999999999</v>
      </c>
      <c r="O3224" s="69">
        <v>99</v>
      </c>
      <c r="P3224" s="191">
        <f t="shared" si="231"/>
        <v>5.0151515151515147</v>
      </c>
      <c r="Q3224" s="77" t="s">
        <v>716</v>
      </c>
      <c r="U3224" s="227" t="s">
        <v>17363</v>
      </c>
      <c r="V3224" s="84">
        <v>0.47986111111111113</v>
      </c>
      <c r="W3224" s="85">
        <v>0.63541666666666663</v>
      </c>
      <c r="X3224" s="78">
        <f t="shared" si="232"/>
        <v>0.1555555555555555</v>
      </c>
    </row>
    <row r="3225" spans="1:24" x14ac:dyDescent="0.3">
      <c r="A3225" s="47" t="s">
        <v>16813</v>
      </c>
      <c r="B3225" s="68" t="s">
        <v>6563</v>
      </c>
      <c r="C3225" s="2" t="s">
        <v>1</v>
      </c>
      <c r="D3225" s="2">
        <v>71</v>
      </c>
      <c r="E3225" s="6">
        <v>17935</v>
      </c>
      <c r="F3225" s="7">
        <v>44155.441724537035</v>
      </c>
      <c r="G3225" s="69" t="s">
        <v>4</v>
      </c>
      <c r="H3225" s="68">
        <v>1586</v>
      </c>
      <c r="I3225" s="93">
        <f t="shared" si="229"/>
        <v>15.86</v>
      </c>
      <c r="J3225" s="93">
        <v>4.1120000000000001</v>
      </c>
      <c r="K3225" s="69">
        <v>100</v>
      </c>
      <c r="L3225" s="68">
        <v>562</v>
      </c>
      <c r="M3225" s="93">
        <f t="shared" si="230"/>
        <v>5.62</v>
      </c>
      <c r="N3225" s="93">
        <v>2.5219999999999998</v>
      </c>
      <c r="O3225" s="69">
        <v>100</v>
      </c>
      <c r="P3225" s="191">
        <f t="shared" si="231"/>
        <v>2.8220640569395017</v>
      </c>
      <c r="Q3225" s="77" t="s">
        <v>716</v>
      </c>
      <c r="U3225" s="227" t="s">
        <v>17363</v>
      </c>
      <c r="V3225" s="84">
        <v>0.37847222222222227</v>
      </c>
      <c r="W3225" s="85">
        <v>0.52083333333333337</v>
      </c>
      <c r="X3225" s="78">
        <f t="shared" si="232"/>
        <v>0.1423611111111111</v>
      </c>
    </row>
    <row r="3226" spans="1:24" x14ac:dyDescent="0.3">
      <c r="A3226" s="47" t="s">
        <v>11430</v>
      </c>
      <c r="B3226" s="68" t="s">
        <v>6078</v>
      </c>
      <c r="C3226" s="2" t="s">
        <v>1</v>
      </c>
      <c r="D3226" s="2">
        <v>54</v>
      </c>
      <c r="E3226" s="6">
        <v>24186</v>
      </c>
      <c r="F3226" s="7">
        <v>44155.61210648148</v>
      </c>
      <c r="G3226" s="69" t="s">
        <v>4</v>
      </c>
      <c r="H3226" s="68">
        <v>1673</v>
      </c>
      <c r="I3226" s="93">
        <f t="shared" si="229"/>
        <v>16.73</v>
      </c>
      <c r="J3226" s="93">
        <v>4.6920000000000002</v>
      </c>
      <c r="K3226" s="69">
        <v>100</v>
      </c>
      <c r="L3226" s="68">
        <v>261</v>
      </c>
      <c r="M3226" s="93">
        <f t="shared" si="230"/>
        <v>2.61</v>
      </c>
      <c r="N3226" s="93">
        <v>1.675</v>
      </c>
      <c r="O3226" s="69">
        <v>100</v>
      </c>
      <c r="P3226" s="191">
        <f t="shared" si="231"/>
        <v>6.4099616858237551</v>
      </c>
      <c r="Q3226" s="77" t="s">
        <v>716</v>
      </c>
      <c r="U3226" s="227" t="s">
        <v>17363</v>
      </c>
      <c r="V3226" s="84">
        <v>0.45624999999999999</v>
      </c>
      <c r="W3226" s="85">
        <v>0.61805555555555558</v>
      </c>
      <c r="X3226" s="78">
        <f t="shared" si="232"/>
        <v>0.16180555555555559</v>
      </c>
    </row>
    <row r="3227" spans="1:24" x14ac:dyDescent="0.3">
      <c r="A3227" s="47" t="s">
        <v>16815</v>
      </c>
      <c r="B3227" s="68" t="s">
        <v>16183</v>
      </c>
      <c r="C3227" s="2" t="s">
        <v>6</v>
      </c>
      <c r="D3227" s="2">
        <v>37</v>
      </c>
      <c r="E3227" s="6">
        <v>30415</v>
      </c>
      <c r="F3227" s="7">
        <v>44155.660081018519</v>
      </c>
      <c r="G3227" s="69" t="s">
        <v>553</v>
      </c>
      <c r="H3227" s="68">
        <v>1090</v>
      </c>
      <c r="I3227" s="93">
        <f t="shared" si="229"/>
        <v>11.01010101010101</v>
      </c>
      <c r="J3227" s="93">
        <v>3.7429999999999999</v>
      </c>
      <c r="K3227" s="69">
        <v>99</v>
      </c>
      <c r="L3227" s="68">
        <v>331</v>
      </c>
      <c r="M3227" s="93">
        <f t="shared" si="230"/>
        <v>3.3434343434343434</v>
      </c>
      <c r="N3227" s="93">
        <v>1.9330000000000001</v>
      </c>
      <c r="O3227" s="69">
        <v>99</v>
      </c>
      <c r="P3227" s="191">
        <f t="shared" si="231"/>
        <v>3.2930513595166162</v>
      </c>
      <c r="Q3227" s="77" t="s">
        <v>716</v>
      </c>
      <c r="U3227" s="227" t="s">
        <v>17363</v>
      </c>
      <c r="V3227" s="84">
        <v>0.51527777777777783</v>
      </c>
      <c r="W3227" s="85">
        <v>0.66666666666666663</v>
      </c>
      <c r="X3227" s="78">
        <f t="shared" si="232"/>
        <v>0.1513888888888888</v>
      </c>
    </row>
    <row r="3228" spans="1:24" x14ac:dyDescent="0.3">
      <c r="A3228" s="47" t="s">
        <v>11906</v>
      </c>
      <c r="B3228" s="68" t="s">
        <v>14142</v>
      </c>
      <c r="C3228" s="2" t="s">
        <v>6</v>
      </c>
      <c r="D3228" s="2">
        <v>83</v>
      </c>
      <c r="E3228" s="6">
        <v>13574</v>
      </c>
      <c r="F3228" s="7">
        <v>44158.526319444441</v>
      </c>
      <c r="G3228" s="69" t="s">
        <v>4</v>
      </c>
      <c r="H3228" s="68">
        <v>2249</v>
      </c>
      <c r="I3228" s="93">
        <f t="shared" si="229"/>
        <v>22.49</v>
      </c>
      <c r="J3228" s="93">
        <v>4.7279999999999998</v>
      </c>
      <c r="K3228" s="69">
        <v>100</v>
      </c>
      <c r="L3228" s="68">
        <v>471</v>
      </c>
      <c r="M3228" s="93">
        <f t="shared" si="230"/>
        <v>4.71</v>
      </c>
      <c r="N3228" s="93">
        <v>2.4550000000000001</v>
      </c>
      <c r="O3228" s="69">
        <v>100</v>
      </c>
      <c r="P3228" s="191">
        <f t="shared" si="231"/>
        <v>4.7749469214437363</v>
      </c>
      <c r="Q3228" s="77" t="s">
        <v>716</v>
      </c>
      <c r="U3228" s="227" t="s">
        <v>17363</v>
      </c>
      <c r="V3228" s="84">
        <v>0.37083333333333335</v>
      </c>
      <c r="W3228" s="85">
        <v>0.52777777777777779</v>
      </c>
      <c r="X3228" s="78">
        <f t="shared" si="232"/>
        <v>0.15694444444444444</v>
      </c>
    </row>
    <row r="3229" spans="1:24" x14ac:dyDescent="0.3">
      <c r="A3229" s="47" t="s">
        <v>11816</v>
      </c>
      <c r="B3229" s="68" t="s">
        <v>11636</v>
      </c>
      <c r="C3229" s="2" t="s">
        <v>1</v>
      </c>
      <c r="D3229" s="2">
        <v>49</v>
      </c>
      <c r="E3229" s="6">
        <v>26040</v>
      </c>
      <c r="F3229" s="7">
        <v>44158.547592592593</v>
      </c>
      <c r="G3229" s="69" t="s">
        <v>4</v>
      </c>
      <c r="H3229" s="68">
        <v>1692</v>
      </c>
      <c r="I3229" s="93">
        <f t="shared" si="229"/>
        <v>16.920000000000002</v>
      </c>
      <c r="J3229" s="93">
        <v>4.3940000000000001</v>
      </c>
      <c r="K3229" s="69">
        <v>100</v>
      </c>
      <c r="L3229" s="68">
        <v>746</v>
      </c>
      <c r="M3229" s="93">
        <f t="shared" si="230"/>
        <v>7.46</v>
      </c>
      <c r="N3229" s="93">
        <v>2.536</v>
      </c>
      <c r="O3229" s="69">
        <v>100</v>
      </c>
      <c r="P3229" s="191">
        <f t="shared" si="231"/>
        <v>2.2680965147453085</v>
      </c>
      <c r="Q3229" s="77" t="s">
        <v>716</v>
      </c>
      <c r="U3229" s="227" t="s">
        <v>17360</v>
      </c>
      <c r="V3229" s="84">
        <v>0.4152777777777778</v>
      </c>
      <c r="W3229" s="85">
        <v>0.54861111111111105</v>
      </c>
      <c r="X3229" s="78">
        <f t="shared" si="232"/>
        <v>0.13333333333333325</v>
      </c>
    </row>
    <row r="3230" spans="1:24" x14ac:dyDescent="0.3">
      <c r="A3230" s="47" t="s">
        <v>16817</v>
      </c>
      <c r="B3230" s="68" t="s">
        <v>219</v>
      </c>
      <c r="C3230" s="2" t="s">
        <v>1</v>
      </c>
      <c r="D3230" s="2">
        <v>71</v>
      </c>
      <c r="E3230" s="6">
        <v>17944</v>
      </c>
      <c r="F3230" s="7">
        <v>44158.662719907406</v>
      </c>
      <c r="G3230" s="69" t="s">
        <v>4</v>
      </c>
      <c r="H3230" s="68">
        <v>3568</v>
      </c>
      <c r="I3230" s="93">
        <f t="shared" si="229"/>
        <v>35.68</v>
      </c>
      <c r="J3230" s="93">
        <v>6.9770000000000003</v>
      </c>
      <c r="K3230" s="69">
        <v>100</v>
      </c>
      <c r="L3230" s="68">
        <v>546</v>
      </c>
      <c r="M3230" s="93">
        <f t="shared" si="230"/>
        <v>5.46</v>
      </c>
      <c r="N3230" s="93">
        <v>2.2890000000000001</v>
      </c>
      <c r="O3230" s="69">
        <v>100</v>
      </c>
      <c r="P3230" s="191">
        <f t="shared" si="231"/>
        <v>6.5347985347985347</v>
      </c>
      <c r="Q3230" s="77" t="s">
        <v>716</v>
      </c>
      <c r="U3230" s="231" t="s">
        <v>17360</v>
      </c>
      <c r="V3230" s="84">
        <v>0.49652777777777773</v>
      </c>
      <c r="W3230" s="85">
        <v>0.66319444444444442</v>
      </c>
      <c r="X3230" s="78">
        <f t="shared" si="232"/>
        <v>0.16666666666666669</v>
      </c>
    </row>
    <row r="3231" spans="1:24" x14ac:dyDescent="0.3">
      <c r="A3231" s="47" t="s">
        <v>6868</v>
      </c>
      <c r="B3231" s="68" t="s">
        <v>16191</v>
      </c>
      <c r="C3231" s="2" t="s">
        <v>1</v>
      </c>
      <c r="D3231" s="2">
        <v>59</v>
      </c>
      <c r="E3231" s="6">
        <v>22294</v>
      </c>
      <c r="F3231" s="7">
        <v>44158.672858796293</v>
      </c>
      <c r="G3231" s="69" t="s">
        <v>4</v>
      </c>
      <c r="H3231" s="68">
        <v>1426</v>
      </c>
      <c r="I3231" s="93">
        <f t="shared" si="229"/>
        <v>14.404040404040405</v>
      </c>
      <c r="J3231" s="93">
        <v>3.9350000000000001</v>
      </c>
      <c r="K3231" s="69">
        <v>99</v>
      </c>
      <c r="L3231" s="68">
        <v>334</v>
      </c>
      <c r="M3231" s="93">
        <f t="shared" si="230"/>
        <v>3.3737373737373737</v>
      </c>
      <c r="N3231" s="93">
        <v>2.0880000000000001</v>
      </c>
      <c r="O3231" s="69">
        <v>99</v>
      </c>
      <c r="P3231" s="191">
        <f t="shared" si="231"/>
        <v>4.2694610778443121</v>
      </c>
      <c r="Q3231" s="77" t="s">
        <v>716</v>
      </c>
      <c r="U3231" s="227" t="s">
        <v>17360</v>
      </c>
      <c r="V3231" s="84">
        <v>0.48958333333333331</v>
      </c>
      <c r="W3231" s="85">
        <v>0.67708333333333337</v>
      </c>
      <c r="X3231" s="78">
        <f t="shared" si="232"/>
        <v>0.18750000000000006</v>
      </c>
    </row>
    <row r="3232" spans="1:24" x14ac:dyDescent="0.3">
      <c r="A3232" s="47" t="s">
        <v>12467</v>
      </c>
      <c r="B3232" s="68" t="s">
        <v>349</v>
      </c>
      <c r="C3232" s="2" t="s">
        <v>1</v>
      </c>
      <c r="D3232" s="2">
        <v>51</v>
      </c>
      <c r="E3232" s="6">
        <v>25194</v>
      </c>
      <c r="F3232" s="7">
        <v>44159.606458333335</v>
      </c>
      <c r="G3232" s="69" t="s">
        <v>4</v>
      </c>
      <c r="H3232" s="68">
        <v>1584</v>
      </c>
      <c r="I3232" s="93">
        <f t="shared" si="229"/>
        <v>16</v>
      </c>
      <c r="J3232" s="93">
        <v>4.008</v>
      </c>
      <c r="K3232" s="69">
        <v>99</v>
      </c>
      <c r="L3232" s="68">
        <v>416</v>
      </c>
      <c r="M3232" s="93">
        <f t="shared" si="230"/>
        <v>4.2020202020202024</v>
      </c>
      <c r="N3232" s="93">
        <v>1.873</v>
      </c>
      <c r="O3232" s="69">
        <v>99</v>
      </c>
      <c r="P3232" s="191">
        <f t="shared" si="231"/>
        <v>3.8076923076923075</v>
      </c>
      <c r="Q3232" s="77" t="s">
        <v>716</v>
      </c>
      <c r="U3232" s="231" t="s">
        <v>17360</v>
      </c>
      <c r="V3232" s="84">
        <v>0.45555555555555555</v>
      </c>
      <c r="W3232" s="85">
        <v>0.60763888888888895</v>
      </c>
      <c r="X3232" s="78">
        <f t="shared" si="232"/>
        <v>0.1520833333333334</v>
      </c>
    </row>
    <row r="3233" spans="1:24" x14ac:dyDescent="0.3">
      <c r="A3233" s="47" t="s">
        <v>16819</v>
      </c>
      <c r="B3233" s="68" t="s">
        <v>16200</v>
      </c>
      <c r="C3233" s="2" t="s">
        <v>1</v>
      </c>
      <c r="D3233" s="2">
        <v>69</v>
      </c>
      <c r="E3233" s="6">
        <v>18632</v>
      </c>
      <c r="F3233" s="7">
        <v>44159.661851851852</v>
      </c>
      <c r="G3233" s="69" t="s">
        <v>4</v>
      </c>
      <c r="H3233" s="68">
        <v>2060</v>
      </c>
      <c r="I3233" s="93">
        <f t="shared" si="229"/>
        <v>20.6</v>
      </c>
      <c r="J3233" s="93">
        <v>4.5129999999999999</v>
      </c>
      <c r="K3233" s="69">
        <v>100</v>
      </c>
      <c r="L3233" s="68">
        <v>629</v>
      </c>
      <c r="M3233" s="93">
        <f t="shared" si="230"/>
        <v>6.29</v>
      </c>
      <c r="N3233" s="93">
        <v>2.512</v>
      </c>
      <c r="O3233" s="69">
        <v>100</v>
      </c>
      <c r="P3233" s="191">
        <f t="shared" si="231"/>
        <v>3.2750397456279812</v>
      </c>
      <c r="Q3233" s="77" t="s">
        <v>716</v>
      </c>
      <c r="U3233" s="231" t="s">
        <v>17360</v>
      </c>
      <c r="V3233" s="84">
        <v>0.50486111111111109</v>
      </c>
      <c r="W3233" s="85">
        <v>0.66319444444444442</v>
      </c>
      <c r="X3233" s="78">
        <f t="shared" si="232"/>
        <v>0.15833333333333333</v>
      </c>
    </row>
    <row r="3234" spans="1:24" x14ac:dyDescent="0.3">
      <c r="A3234" s="47" t="s">
        <v>16820</v>
      </c>
      <c r="B3234" s="68" t="s">
        <v>8246</v>
      </c>
      <c r="C3234" s="2" t="s">
        <v>6</v>
      </c>
      <c r="D3234" s="2">
        <v>71</v>
      </c>
      <c r="E3234" s="6">
        <v>18106</v>
      </c>
      <c r="F3234" s="7">
        <v>44159.671527777777</v>
      </c>
      <c r="G3234" s="69" t="s">
        <v>4</v>
      </c>
      <c r="H3234" s="68">
        <v>1695</v>
      </c>
      <c r="I3234" s="93">
        <f t="shared" si="229"/>
        <v>16.95</v>
      </c>
      <c r="J3234" s="93">
        <v>4.2699999999999996</v>
      </c>
      <c r="K3234" s="69">
        <v>100</v>
      </c>
      <c r="L3234" s="68">
        <v>553</v>
      </c>
      <c r="M3234" s="93">
        <f t="shared" si="230"/>
        <v>5.53</v>
      </c>
      <c r="N3234" s="93">
        <v>2.4350000000000001</v>
      </c>
      <c r="O3234" s="69">
        <v>100</v>
      </c>
      <c r="P3234" s="191">
        <f t="shared" si="231"/>
        <v>3.0650994575045205</v>
      </c>
      <c r="Q3234" s="77" t="s">
        <v>716</v>
      </c>
      <c r="U3234" s="227" t="s">
        <v>17360</v>
      </c>
      <c r="V3234" s="84">
        <v>0.53263888888888888</v>
      </c>
      <c r="W3234" s="85">
        <v>0.67361111111111116</v>
      </c>
      <c r="X3234" s="78">
        <f t="shared" si="232"/>
        <v>0.14097222222222228</v>
      </c>
    </row>
    <row r="3235" spans="1:24" x14ac:dyDescent="0.3">
      <c r="A3235" s="47" t="s">
        <v>12281</v>
      </c>
      <c r="B3235" s="68" t="s">
        <v>5175</v>
      </c>
      <c r="C3235" s="2" t="s">
        <v>1</v>
      </c>
      <c r="D3235" s="2">
        <v>50</v>
      </c>
      <c r="E3235" s="6">
        <v>25744</v>
      </c>
      <c r="F3235" s="7">
        <v>44160.437789351854</v>
      </c>
      <c r="G3235" s="69" t="s">
        <v>4</v>
      </c>
      <c r="H3235" s="68">
        <v>1391</v>
      </c>
      <c r="I3235" s="93">
        <f t="shared" si="229"/>
        <v>14.05050505050505</v>
      </c>
      <c r="J3235" s="93">
        <v>3.8210000000000002</v>
      </c>
      <c r="K3235" s="69">
        <v>99</v>
      </c>
      <c r="L3235" s="68">
        <v>342</v>
      </c>
      <c r="M3235" s="93">
        <f t="shared" si="230"/>
        <v>3.4545454545454546</v>
      </c>
      <c r="N3235" s="93">
        <v>1.9710000000000001</v>
      </c>
      <c r="O3235" s="69">
        <v>99</v>
      </c>
      <c r="P3235" s="191">
        <f t="shared" si="231"/>
        <v>4.0672514619883042</v>
      </c>
      <c r="Q3235" s="77" t="s">
        <v>716</v>
      </c>
      <c r="U3235" s="227" t="s">
        <v>17360</v>
      </c>
      <c r="V3235" s="84">
        <v>0.38750000000000001</v>
      </c>
      <c r="W3235" s="85">
        <v>0.52083333333333337</v>
      </c>
      <c r="X3235" s="78">
        <f t="shared" si="232"/>
        <v>0.13333333333333336</v>
      </c>
    </row>
    <row r="3236" spans="1:24" x14ac:dyDescent="0.3">
      <c r="A3236" s="47" t="s">
        <v>16822</v>
      </c>
      <c r="B3236" s="68" t="s">
        <v>4064</v>
      </c>
      <c r="C3236" s="2" t="s">
        <v>1</v>
      </c>
      <c r="D3236" s="2">
        <v>46</v>
      </c>
      <c r="E3236" s="6">
        <v>27231</v>
      </c>
      <c r="F3236" s="7">
        <v>44160.53324074074</v>
      </c>
      <c r="G3236" s="69" t="s">
        <v>4</v>
      </c>
      <c r="H3236" s="68">
        <v>1356</v>
      </c>
      <c r="I3236" s="93">
        <f t="shared" si="229"/>
        <v>13.696969696969697</v>
      </c>
      <c r="J3236" s="93">
        <v>3.601</v>
      </c>
      <c r="K3236" s="69">
        <v>99</v>
      </c>
      <c r="L3236" s="68">
        <v>452</v>
      </c>
      <c r="M3236" s="93">
        <f t="shared" si="230"/>
        <v>4.5656565656565657</v>
      </c>
      <c r="N3236" s="93">
        <v>2.1579999999999999</v>
      </c>
      <c r="O3236" s="69">
        <v>99</v>
      </c>
      <c r="P3236" s="191">
        <f t="shared" si="231"/>
        <v>3</v>
      </c>
      <c r="Q3236" s="77" t="s">
        <v>716</v>
      </c>
      <c r="U3236" s="231" t="s">
        <v>17360</v>
      </c>
      <c r="V3236" s="84">
        <v>0.40138888888888885</v>
      </c>
      <c r="W3236" s="85">
        <v>0.53472222222222221</v>
      </c>
      <c r="X3236" s="78">
        <f t="shared" si="232"/>
        <v>0.13333333333333336</v>
      </c>
    </row>
    <row r="3237" spans="1:24" x14ac:dyDescent="0.3">
      <c r="A3237" s="47" t="s">
        <v>14972</v>
      </c>
      <c r="B3237" s="68" t="s">
        <v>207</v>
      </c>
      <c r="C3237" s="2" t="s">
        <v>1</v>
      </c>
      <c r="D3237" s="2">
        <v>77</v>
      </c>
      <c r="E3237" s="6">
        <v>15679</v>
      </c>
      <c r="F3237" s="7">
        <v>44160.568865740737</v>
      </c>
      <c r="G3237" s="69" t="s">
        <v>4</v>
      </c>
      <c r="H3237" s="68">
        <v>2247</v>
      </c>
      <c r="I3237" s="93">
        <f t="shared" si="229"/>
        <v>22.47</v>
      </c>
      <c r="J3237" s="93">
        <v>4.7939999999999996</v>
      </c>
      <c r="K3237" s="69">
        <v>100</v>
      </c>
      <c r="L3237" s="68">
        <v>749</v>
      </c>
      <c r="M3237" s="93">
        <f t="shared" si="230"/>
        <v>7.49</v>
      </c>
      <c r="N3237" s="93">
        <v>2.7429999999999999</v>
      </c>
      <c r="O3237" s="69">
        <v>100</v>
      </c>
      <c r="P3237" s="191">
        <f t="shared" si="231"/>
        <v>2.9999999999999996</v>
      </c>
      <c r="Q3237" s="77" t="s">
        <v>716</v>
      </c>
      <c r="U3237" s="231" t="s">
        <v>17360</v>
      </c>
      <c r="V3237" s="84">
        <v>0.42430555555555555</v>
      </c>
      <c r="W3237" s="85">
        <v>0.56944444444444442</v>
      </c>
      <c r="X3237" s="78">
        <f t="shared" si="232"/>
        <v>0.14513888888888887</v>
      </c>
    </row>
    <row r="3238" spans="1:24" x14ac:dyDescent="0.3">
      <c r="A3238" s="47" t="s">
        <v>11811</v>
      </c>
      <c r="B3238" s="68" t="s">
        <v>6324</v>
      </c>
      <c r="C3238" s="2" t="s">
        <v>1</v>
      </c>
      <c r="D3238" s="2">
        <v>44</v>
      </c>
      <c r="E3238" s="6">
        <v>27992</v>
      </c>
      <c r="F3238" s="7">
        <v>44160.592592592591</v>
      </c>
      <c r="G3238" s="69" t="s">
        <v>4</v>
      </c>
      <c r="H3238" s="68">
        <v>1233</v>
      </c>
      <c r="I3238" s="93">
        <f t="shared" si="229"/>
        <v>12.454545454545455</v>
      </c>
      <c r="J3238" s="93">
        <v>3.488</v>
      </c>
      <c r="K3238" s="69">
        <v>99</v>
      </c>
      <c r="L3238" s="68">
        <v>308</v>
      </c>
      <c r="M3238" s="93">
        <f t="shared" si="230"/>
        <v>3.1111111111111112</v>
      </c>
      <c r="N3238" s="93">
        <v>1.7250000000000001</v>
      </c>
      <c r="O3238" s="69">
        <v>99</v>
      </c>
      <c r="P3238" s="191">
        <f t="shared" si="231"/>
        <v>4.0032467532467537</v>
      </c>
      <c r="Q3238" s="77" t="s">
        <v>716</v>
      </c>
      <c r="U3238" s="231" t="s">
        <v>17360</v>
      </c>
      <c r="V3238" s="84">
        <v>0.4465277777777778</v>
      </c>
      <c r="W3238" s="85">
        <v>0.59375</v>
      </c>
      <c r="X3238" s="78">
        <f t="shared" si="232"/>
        <v>0.1472222222222222</v>
      </c>
    </row>
    <row r="3239" spans="1:24" x14ac:dyDescent="0.3">
      <c r="A3239" s="47" t="s">
        <v>16824</v>
      </c>
      <c r="B3239" s="68" t="s">
        <v>8581</v>
      </c>
      <c r="C3239" s="2" t="s">
        <v>1</v>
      </c>
      <c r="D3239" s="2">
        <v>58</v>
      </c>
      <c r="E3239" s="6">
        <v>22855</v>
      </c>
      <c r="F3239" s="7">
        <v>44160.616481481484</v>
      </c>
      <c r="G3239" s="69" t="s">
        <v>4</v>
      </c>
      <c r="H3239" s="68">
        <v>1742</v>
      </c>
      <c r="I3239" s="93">
        <f t="shared" si="229"/>
        <v>17.595959595959595</v>
      </c>
      <c r="J3239" s="93">
        <v>4.7489999999999997</v>
      </c>
      <c r="K3239" s="69">
        <v>99</v>
      </c>
      <c r="L3239" s="68">
        <v>483</v>
      </c>
      <c r="M3239" s="93">
        <f t="shared" si="230"/>
        <v>4.8787878787878789</v>
      </c>
      <c r="N3239" s="93">
        <v>2.246</v>
      </c>
      <c r="O3239" s="69">
        <v>99</v>
      </c>
      <c r="P3239" s="191">
        <f t="shared" si="231"/>
        <v>3.6066252587991716</v>
      </c>
      <c r="Q3239" s="77" t="s">
        <v>716</v>
      </c>
      <c r="U3239" s="231" t="s">
        <v>17360</v>
      </c>
      <c r="V3239" s="84">
        <v>0.47361111111111115</v>
      </c>
      <c r="W3239" s="85">
        <v>0.59027777777777779</v>
      </c>
      <c r="X3239" s="78">
        <f t="shared" si="232"/>
        <v>0.11666666666666664</v>
      </c>
    </row>
    <row r="3240" spans="1:24" x14ac:dyDescent="0.3">
      <c r="A3240" s="47" t="s">
        <v>16825</v>
      </c>
      <c r="B3240" s="68" t="s">
        <v>662</v>
      </c>
      <c r="C3240" s="2" t="s">
        <v>1</v>
      </c>
      <c r="D3240" s="2">
        <v>39</v>
      </c>
      <c r="E3240" s="6">
        <v>29815</v>
      </c>
      <c r="F3240" s="7">
        <v>44160.644872685189</v>
      </c>
      <c r="G3240" s="69" t="s">
        <v>4</v>
      </c>
      <c r="H3240" s="68">
        <v>1364</v>
      </c>
      <c r="I3240" s="93">
        <f t="shared" si="229"/>
        <v>13.64</v>
      </c>
      <c r="J3240" s="93">
        <v>4.6550000000000002</v>
      </c>
      <c r="K3240" s="69">
        <v>100</v>
      </c>
      <c r="L3240" s="68">
        <v>254</v>
      </c>
      <c r="M3240" s="93">
        <f t="shared" si="230"/>
        <v>2.54</v>
      </c>
      <c r="N3240" s="93">
        <v>1.6659999999999999</v>
      </c>
      <c r="O3240" s="69">
        <v>100</v>
      </c>
      <c r="P3240" s="191">
        <f t="shared" si="231"/>
        <v>5.3700787401574805</v>
      </c>
      <c r="Q3240" s="77" t="s">
        <v>716</v>
      </c>
      <c r="U3240" s="227" t="s">
        <v>17360</v>
      </c>
      <c r="V3240" s="84">
        <v>0.48194444444444445</v>
      </c>
      <c r="W3240" s="85">
        <v>0.60416666666666663</v>
      </c>
      <c r="X3240" s="78">
        <f t="shared" si="232"/>
        <v>0.12222222222222218</v>
      </c>
    </row>
    <row r="3241" spans="1:24" x14ac:dyDescent="0.3">
      <c r="A3241" s="47" t="s">
        <v>12064</v>
      </c>
      <c r="B3241" s="68" t="s">
        <v>16212</v>
      </c>
      <c r="C3241" s="2" t="s">
        <v>6</v>
      </c>
      <c r="D3241" s="2">
        <v>79</v>
      </c>
      <c r="E3241" s="6">
        <v>15014</v>
      </c>
      <c r="F3241" s="7">
        <v>44160.67046296296</v>
      </c>
      <c r="G3241" s="69" t="s">
        <v>4</v>
      </c>
      <c r="H3241" s="68">
        <v>1362</v>
      </c>
      <c r="I3241" s="93">
        <f t="shared" si="229"/>
        <v>13.62</v>
      </c>
      <c r="J3241" s="93">
        <v>3.8239999999999998</v>
      </c>
      <c r="K3241" s="69">
        <v>100</v>
      </c>
      <c r="L3241" s="68">
        <v>601</v>
      </c>
      <c r="M3241" s="93">
        <f t="shared" si="230"/>
        <v>6.01</v>
      </c>
      <c r="N3241" s="93">
        <v>2.657</v>
      </c>
      <c r="O3241" s="69">
        <v>100</v>
      </c>
      <c r="P3241" s="191">
        <f t="shared" si="231"/>
        <v>2.266222961730449</v>
      </c>
      <c r="Q3241" s="77" t="s">
        <v>716</v>
      </c>
      <c r="U3241" s="231" t="s">
        <v>17360</v>
      </c>
      <c r="V3241" s="84">
        <v>0.50138888888888888</v>
      </c>
      <c r="W3241" s="85">
        <v>0.67361111111111116</v>
      </c>
      <c r="X3241" s="78">
        <f t="shared" si="232"/>
        <v>0.17222222222222228</v>
      </c>
    </row>
    <row r="3242" spans="1:24" x14ac:dyDescent="0.3">
      <c r="A3242" s="47" t="s">
        <v>16827</v>
      </c>
      <c r="B3242" s="68" t="s">
        <v>16214</v>
      </c>
      <c r="C3242" s="2" t="s">
        <v>1</v>
      </c>
      <c r="D3242" s="2">
        <v>73</v>
      </c>
      <c r="E3242" s="6">
        <v>17415</v>
      </c>
      <c r="F3242" s="7">
        <v>44161.532627314817</v>
      </c>
      <c r="G3242" s="69" t="s">
        <v>4</v>
      </c>
      <c r="H3242" s="68">
        <v>1354</v>
      </c>
      <c r="I3242" s="93">
        <f t="shared" si="229"/>
        <v>13.676767676767676</v>
      </c>
      <c r="J3242" s="93">
        <v>4.1890000000000001</v>
      </c>
      <c r="K3242" s="69">
        <v>99</v>
      </c>
      <c r="L3242" s="68">
        <v>461</v>
      </c>
      <c r="M3242" s="93">
        <f t="shared" si="230"/>
        <v>4.6565656565656566</v>
      </c>
      <c r="N3242" s="93">
        <v>2.4460000000000002</v>
      </c>
      <c r="O3242" s="69">
        <v>99</v>
      </c>
      <c r="P3242" s="191">
        <f t="shared" si="231"/>
        <v>2.9370932754880692</v>
      </c>
      <c r="Q3242" s="77" t="s">
        <v>716</v>
      </c>
      <c r="U3242" s="231" t="s">
        <v>17360</v>
      </c>
      <c r="V3242" s="84">
        <v>0.3923611111111111</v>
      </c>
      <c r="W3242" s="85">
        <v>0.53125</v>
      </c>
      <c r="X3242" s="78">
        <f t="shared" si="232"/>
        <v>0.1388888888888889</v>
      </c>
    </row>
    <row r="3243" spans="1:24" x14ac:dyDescent="0.3">
      <c r="A3243" s="47" t="s">
        <v>16828</v>
      </c>
      <c r="B3243" s="68" t="s">
        <v>6427</v>
      </c>
      <c r="C3243" s="2" t="s">
        <v>1</v>
      </c>
      <c r="D3243" s="2">
        <v>54</v>
      </c>
      <c r="E3243" s="6">
        <v>24167</v>
      </c>
      <c r="F3243" s="7">
        <v>44161.565659722219</v>
      </c>
      <c r="G3243" s="69" t="s">
        <v>4</v>
      </c>
      <c r="H3243" s="68">
        <v>1919</v>
      </c>
      <c r="I3243" s="93">
        <f t="shared" si="229"/>
        <v>19.383838383838384</v>
      </c>
      <c r="J3243" s="93">
        <v>4.6349999999999998</v>
      </c>
      <c r="K3243" s="69">
        <v>99</v>
      </c>
      <c r="L3243" s="68">
        <v>562</v>
      </c>
      <c r="M3243" s="93">
        <f t="shared" si="230"/>
        <v>5.6767676767676765</v>
      </c>
      <c r="N3243" s="93">
        <v>2.1040000000000001</v>
      </c>
      <c r="O3243" s="69">
        <v>99</v>
      </c>
      <c r="P3243" s="191">
        <f t="shared" si="231"/>
        <v>3.4145907473309611</v>
      </c>
      <c r="Q3243" s="77" t="s">
        <v>716</v>
      </c>
      <c r="U3243" s="231" t="s">
        <v>17360</v>
      </c>
      <c r="V3243" s="84">
        <v>0.42291666666666666</v>
      </c>
      <c r="W3243" s="85">
        <v>0.56597222222222221</v>
      </c>
      <c r="X3243" s="78">
        <f t="shared" si="232"/>
        <v>0.14305555555555555</v>
      </c>
    </row>
    <row r="3244" spans="1:24" x14ac:dyDescent="0.3">
      <c r="A3244" s="47" t="s">
        <v>12591</v>
      </c>
      <c r="B3244" s="68" t="s">
        <v>4863</v>
      </c>
      <c r="C3244" s="2" t="s">
        <v>1</v>
      </c>
      <c r="D3244" s="2">
        <v>55</v>
      </c>
      <c r="E3244" s="6">
        <v>23896</v>
      </c>
      <c r="F3244" s="7">
        <v>44161.603831018518</v>
      </c>
      <c r="G3244" s="69" t="s">
        <v>4</v>
      </c>
      <c r="H3244" s="68">
        <v>2245</v>
      </c>
      <c r="I3244" s="93">
        <f t="shared" si="229"/>
        <v>22.45</v>
      </c>
      <c r="J3244" s="93">
        <v>4.8979999999999997</v>
      </c>
      <c r="K3244" s="69">
        <v>100</v>
      </c>
      <c r="L3244" s="68">
        <v>461</v>
      </c>
      <c r="M3244" s="93">
        <f t="shared" si="230"/>
        <v>4.6100000000000003</v>
      </c>
      <c r="N3244" s="93">
        <v>2.3260000000000001</v>
      </c>
      <c r="O3244" s="69">
        <v>100</v>
      </c>
      <c r="P3244" s="191">
        <f t="shared" si="231"/>
        <v>4.8698481561822122</v>
      </c>
      <c r="Q3244" s="77" t="s">
        <v>716</v>
      </c>
      <c r="U3244" s="227" t="s">
        <v>17360</v>
      </c>
      <c r="V3244" s="84">
        <v>0.44791666666666669</v>
      </c>
      <c r="W3244" s="85">
        <v>0.60416666666666663</v>
      </c>
      <c r="X3244" s="78">
        <f t="shared" si="232"/>
        <v>0.15624999999999994</v>
      </c>
    </row>
    <row r="3245" spans="1:24" x14ac:dyDescent="0.3">
      <c r="A3245" s="47" t="s">
        <v>16830</v>
      </c>
      <c r="B3245" s="68" t="s">
        <v>10596</v>
      </c>
      <c r="C3245" s="2" t="s">
        <v>1</v>
      </c>
      <c r="D3245" s="2">
        <v>63</v>
      </c>
      <c r="E3245" s="6">
        <v>20960</v>
      </c>
      <c r="F3245" s="7">
        <v>44161.660358796296</v>
      </c>
      <c r="G3245" s="69" t="s">
        <v>4</v>
      </c>
      <c r="H3245" s="68">
        <v>2292</v>
      </c>
      <c r="I3245" s="93">
        <f t="shared" si="229"/>
        <v>22.92</v>
      </c>
      <c r="J3245" s="93">
        <v>5.0839999999999996</v>
      </c>
      <c r="K3245" s="69">
        <v>100</v>
      </c>
      <c r="L3245" s="68">
        <v>460</v>
      </c>
      <c r="M3245" s="93">
        <f t="shared" si="230"/>
        <v>4.5999999999999996</v>
      </c>
      <c r="N3245" s="93">
        <v>2.4119999999999999</v>
      </c>
      <c r="O3245" s="69">
        <v>100</v>
      </c>
      <c r="P3245" s="191">
        <f t="shared" si="231"/>
        <v>4.9826086956521749</v>
      </c>
      <c r="Q3245" s="77" t="s">
        <v>716</v>
      </c>
      <c r="U3245" s="227" t="s">
        <v>17360</v>
      </c>
      <c r="V3245" s="84">
        <v>0.50138888888888888</v>
      </c>
      <c r="W3245" s="85">
        <v>0.63541666666666663</v>
      </c>
      <c r="X3245" s="78">
        <f t="shared" si="232"/>
        <v>0.13402777777777775</v>
      </c>
    </row>
    <row r="3246" spans="1:24" x14ac:dyDescent="0.3">
      <c r="A3246" s="47" t="s">
        <v>2874</v>
      </c>
      <c r="B3246" s="68" t="s">
        <v>292</v>
      </c>
      <c r="C3246" s="2" t="s">
        <v>1</v>
      </c>
      <c r="D3246" s="2">
        <v>64</v>
      </c>
      <c r="E3246" s="6">
        <v>20578</v>
      </c>
      <c r="F3246" s="7">
        <v>44162.607800925929</v>
      </c>
      <c r="G3246" s="69" t="s">
        <v>4</v>
      </c>
      <c r="H3246" s="68">
        <v>2230</v>
      </c>
      <c r="I3246" s="93">
        <f t="shared" si="229"/>
        <v>22.525252525252526</v>
      </c>
      <c r="J3246" s="93">
        <v>4.8179999999999996</v>
      </c>
      <c r="K3246" s="69">
        <v>99</v>
      </c>
      <c r="L3246" s="68">
        <v>384</v>
      </c>
      <c r="M3246" s="93">
        <f t="shared" si="230"/>
        <v>3.8787878787878789</v>
      </c>
      <c r="N3246" s="93">
        <v>1.9810000000000001</v>
      </c>
      <c r="O3246" s="69">
        <v>99</v>
      </c>
      <c r="P3246" s="191">
        <f t="shared" si="231"/>
        <v>5.807291666666667</v>
      </c>
      <c r="Q3246" s="77" t="s">
        <v>716</v>
      </c>
      <c r="U3246" s="227" t="s">
        <v>17360</v>
      </c>
      <c r="V3246" s="84">
        <v>0.46180555555555558</v>
      </c>
      <c r="W3246" s="85">
        <v>0.61805555555555558</v>
      </c>
      <c r="X3246" s="78">
        <f t="shared" si="232"/>
        <v>0.15625</v>
      </c>
    </row>
    <row r="3247" spans="1:24" x14ac:dyDescent="0.3">
      <c r="A3247" s="47" t="s">
        <v>12818</v>
      </c>
      <c r="B3247" s="68" t="s">
        <v>5239</v>
      </c>
      <c r="C3247" s="2" t="s">
        <v>1</v>
      </c>
      <c r="D3247" s="2">
        <v>76</v>
      </c>
      <c r="E3247" s="6">
        <v>16113</v>
      </c>
      <c r="F3247" s="7">
        <v>44162.627280092594</v>
      </c>
      <c r="G3247" s="69" t="s">
        <v>4</v>
      </c>
      <c r="H3247" s="68">
        <v>1955</v>
      </c>
      <c r="I3247" s="93">
        <f t="shared" si="229"/>
        <v>19.747474747474747</v>
      </c>
      <c r="J3247" s="93">
        <v>5.0110000000000001</v>
      </c>
      <c r="K3247" s="69">
        <v>99</v>
      </c>
      <c r="L3247" s="68">
        <v>471</v>
      </c>
      <c r="M3247" s="93">
        <f t="shared" si="230"/>
        <v>4.7575757575757578</v>
      </c>
      <c r="N3247" s="93">
        <v>1.954</v>
      </c>
      <c r="O3247" s="69">
        <v>99</v>
      </c>
      <c r="P3247" s="191">
        <f t="shared" si="231"/>
        <v>4.150743099787686</v>
      </c>
      <c r="Q3247" s="77" t="s">
        <v>716</v>
      </c>
      <c r="U3247" s="231" t="s">
        <v>17360</v>
      </c>
      <c r="V3247" s="84">
        <v>0.4770833333333333</v>
      </c>
      <c r="W3247" s="85">
        <v>0.64583333333333337</v>
      </c>
      <c r="X3247" s="78">
        <f t="shared" si="232"/>
        <v>0.16875000000000007</v>
      </c>
    </row>
    <row r="3248" spans="1:24" x14ac:dyDescent="0.3">
      <c r="A3248" s="47" t="s">
        <v>16832</v>
      </c>
      <c r="B3248" s="68" t="s">
        <v>5532</v>
      </c>
      <c r="C3248" s="2" t="s">
        <v>1</v>
      </c>
      <c r="D3248" s="2">
        <v>78</v>
      </c>
      <c r="E3248" s="6">
        <v>15631</v>
      </c>
      <c r="F3248" s="7">
        <v>44162.660138888888</v>
      </c>
      <c r="G3248" s="69" t="s">
        <v>4</v>
      </c>
      <c r="H3248" s="68">
        <v>2029</v>
      </c>
      <c r="I3248" s="93">
        <f t="shared" si="229"/>
        <v>20.494949494949495</v>
      </c>
      <c r="J3248" s="93">
        <v>4.9889999999999999</v>
      </c>
      <c r="K3248" s="69">
        <v>99</v>
      </c>
      <c r="L3248" s="68">
        <v>337</v>
      </c>
      <c r="M3248" s="93">
        <f t="shared" si="230"/>
        <v>3.404040404040404</v>
      </c>
      <c r="N3248" s="93">
        <v>1.927</v>
      </c>
      <c r="O3248" s="69">
        <v>99</v>
      </c>
      <c r="P3248" s="191">
        <f t="shared" si="231"/>
        <v>6.0207715133531154</v>
      </c>
      <c r="Q3248" s="77" t="s">
        <v>716</v>
      </c>
      <c r="U3248" s="231" t="s">
        <v>17360</v>
      </c>
      <c r="V3248" s="84">
        <v>0.49583333333333335</v>
      </c>
      <c r="W3248" s="85">
        <v>0.66666666666666663</v>
      </c>
      <c r="X3248" s="78">
        <f t="shared" si="232"/>
        <v>0.17083333333333328</v>
      </c>
    </row>
    <row r="3249" spans="1:24" x14ac:dyDescent="0.3">
      <c r="A3249" s="47" t="s">
        <v>12127</v>
      </c>
      <c r="B3249" s="68" t="s">
        <v>4286</v>
      </c>
      <c r="C3249" s="2" t="s">
        <v>1</v>
      </c>
      <c r="D3249" s="2">
        <v>59</v>
      </c>
      <c r="E3249" s="6">
        <v>22386</v>
      </c>
      <c r="F3249" s="7">
        <v>44165.540081018517</v>
      </c>
      <c r="G3249" s="69" t="s">
        <v>4</v>
      </c>
      <c r="H3249" s="68">
        <v>1935</v>
      </c>
      <c r="I3249" s="93">
        <f t="shared" si="229"/>
        <v>19.350000000000001</v>
      </c>
      <c r="J3249" s="93">
        <v>4.835</v>
      </c>
      <c r="K3249" s="69">
        <v>100</v>
      </c>
      <c r="L3249" s="68">
        <v>403</v>
      </c>
      <c r="M3249" s="93">
        <f t="shared" si="230"/>
        <v>4.03</v>
      </c>
      <c r="N3249" s="93">
        <v>2.1760000000000002</v>
      </c>
      <c r="O3249" s="69">
        <v>100</v>
      </c>
      <c r="P3249" s="191">
        <f t="shared" si="231"/>
        <v>4.8014888337468982</v>
      </c>
      <c r="Q3249" s="77" t="s">
        <v>716</v>
      </c>
      <c r="U3249" s="227" t="s">
        <v>17360</v>
      </c>
      <c r="V3249" s="84">
        <v>0.40138888888888885</v>
      </c>
      <c r="W3249" s="85">
        <v>0.54513888888888895</v>
      </c>
      <c r="X3249" s="78">
        <f t="shared" si="232"/>
        <v>0.1437500000000001</v>
      </c>
    </row>
    <row r="3250" spans="1:24" x14ac:dyDescent="0.3">
      <c r="A3250" s="47" t="s">
        <v>12187</v>
      </c>
      <c r="B3250" s="68" t="s">
        <v>1604</v>
      </c>
      <c r="C3250" s="2" t="s">
        <v>1</v>
      </c>
      <c r="D3250" s="2">
        <v>31</v>
      </c>
      <c r="E3250" s="6">
        <v>32698</v>
      </c>
      <c r="F3250" s="7">
        <v>44165.637708333335</v>
      </c>
      <c r="G3250" s="69" t="s">
        <v>4</v>
      </c>
      <c r="H3250" s="68">
        <v>1154</v>
      </c>
      <c r="I3250" s="93">
        <f t="shared" si="229"/>
        <v>11.54</v>
      </c>
      <c r="J3250" s="93">
        <v>3.4620000000000002</v>
      </c>
      <c r="K3250" s="69">
        <v>100</v>
      </c>
      <c r="L3250" s="68">
        <v>431</v>
      </c>
      <c r="M3250" s="93">
        <f t="shared" si="230"/>
        <v>4.3099999999999996</v>
      </c>
      <c r="N3250" s="93">
        <v>1.952</v>
      </c>
      <c r="O3250" s="69">
        <v>100</v>
      </c>
      <c r="P3250" s="191">
        <f t="shared" si="231"/>
        <v>2.6774941995359631</v>
      </c>
      <c r="Q3250" s="77" t="s">
        <v>716</v>
      </c>
      <c r="U3250" s="227" t="s">
        <v>17360</v>
      </c>
      <c r="V3250" s="84">
        <v>0.50763888888888886</v>
      </c>
      <c r="W3250" s="85">
        <v>0.63888888888888895</v>
      </c>
      <c r="X3250" s="78">
        <f t="shared" si="232"/>
        <v>0.13125000000000009</v>
      </c>
    </row>
    <row r="3251" spans="1:24" x14ac:dyDescent="0.3">
      <c r="A3251" s="47" t="s">
        <v>16833</v>
      </c>
      <c r="B3251" s="68" t="s">
        <v>1239</v>
      </c>
      <c r="C3251" s="2" t="s">
        <v>1</v>
      </c>
      <c r="D3251" s="2">
        <v>43</v>
      </c>
      <c r="E3251" s="6">
        <v>28139</v>
      </c>
      <c r="F3251" s="7">
        <v>44165.649363425924</v>
      </c>
      <c r="G3251" s="69" t="s">
        <v>4</v>
      </c>
      <c r="H3251" s="68">
        <v>1972</v>
      </c>
      <c r="I3251" s="93">
        <f t="shared" si="229"/>
        <v>19.72</v>
      </c>
      <c r="J3251" s="93">
        <v>4.2119999999999997</v>
      </c>
      <c r="K3251" s="69">
        <v>100</v>
      </c>
      <c r="L3251" s="68">
        <v>478</v>
      </c>
      <c r="M3251" s="93">
        <f t="shared" si="230"/>
        <v>4.78</v>
      </c>
      <c r="N3251" s="93">
        <v>2.0529999999999999</v>
      </c>
      <c r="O3251" s="69">
        <v>100</v>
      </c>
      <c r="P3251" s="191">
        <f t="shared" si="231"/>
        <v>4.1255230125523008</v>
      </c>
      <c r="Q3251" s="77" t="s">
        <v>716</v>
      </c>
      <c r="U3251" s="227" t="s">
        <v>17360</v>
      </c>
      <c r="V3251" s="84">
        <v>0.5</v>
      </c>
      <c r="W3251" s="85">
        <v>0.60763888888888895</v>
      </c>
      <c r="X3251" s="78">
        <f t="shared" si="232"/>
        <v>0.10763888888888895</v>
      </c>
    </row>
    <row r="3252" spans="1:24" x14ac:dyDescent="0.3">
      <c r="A3252" s="47" t="s">
        <v>12812</v>
      </c>
      <c r="B3252" s="68" t="s">
        <v>16709</v>
      </c>
      <c r="C3252" s="2" t="s">
        <v>1</v>
      </c>
      <c r="D3252" s="2">
        <v>52</v>
      </c>
      <c r="E3252" s="6">
        <v>25037</v>
      </c>
      <c r="F3252" s="7">
        <v>44166.522777777776</v>
      </c>
      <c r="G3252" s="69" t="s">
        <v>553</v>
      </c>
      <c r="H3252" s="68">
        <v>1319</v>
      </c>
      <c r="I3252" s="93">
        <f t="shared" si="229"/>
        <v>13.323232323232324</v>
      </c>
      <c r="J3252" s="93">
        <v>3.964</v>
      </c>
      <c r="K3252" s="69">
        <v>99</v>
      </c>
      <c r="L3252" s="68">
        <v>346</v>
      </c>
      <c r="M3252" s="93">
        <f t="shared" si="230"/>
        <v>3.4949494949494948</v>
      </c>
      <c r="N3252" s="93">
        <v>2.0419999999999998</v>
      </c>
      <c r="O3252" s="69">
        <v>99</v>
      </c>
      <c r="P3252" s="191">
        <f t="shared" si="231"/>
        <v>3.8121387283236996</v>
      </c>
      <c r="Q3252" s="77" t="s">
        <v>716</v>
      </c>
      <c r="U3252" s="227" t="s">
        <v>17360</v>
      </c>
      <c r="V3252" s="82">
        <v>0.3833333333333333</v>
      </c>
      <c r="W3252" s="83">
        <v>0.52083333333333337</v>
      </c>
      <c r="X3252" s="86">
        <f t="shared" si="232"/>
        <v>0.13750000000000007</v>
      </c>
    </row>
    <row r="3253" spans="1:24" x14ac:dyDescent="0.3">
      <c r="A3253" s="47" t="s">
        <v>12063</v>
      </c>
      <c r="B3253" s="68" t="s">
        <v>6540</v>
      </c>
      <c r="C3253" s="2" t="s">
        <v>1</v>
      </c>
      <c r="D3253" s="2">
        <v>60</v>
      </c>
      <c r="E3253" s="6">
        <v>22048</v>
      </c>
      <c r="F3253" s="7">
        <v>44166.533761574072</v>
      </c>
      <c r="G3253" s="69" t="s">
        <v>4</v>
      </c>
      <c r="H3253" s="68">
        <v>1357</v>
      </c>
      <c r="I3253" s="93">
        <f t="shared" si="229"/>
        <v>13.57</v>
      </c>
      <c r="J3253" s="93">
        <v>3.5569999999999999</v>
      </c>
      <c r="K3253" s="69">
        <v>100</v>
      </c>
      <c r="L3253" s="68">
        <v>369</v>
      </c>
      <c r="M3253" s="93">
        <f t="shared" si="230"/>
        <v>3.69</v>
      </c>
      <c r="N3253" s="93">
        <v>1.7909999999999999</v>
      </c>
      <c r="O3253" s="69">
        <v>100</v>
      </c>
      <c r="P3253" s="191">
        <f t="shared" si="231"/>
        <v>3.6775067750677506</v>
      </c>
      <c r="Q3253" s="77" t="s">
        <v>716</v>
      </c>
      <c r="U3253" s="227" t="s">
        <v>17360</v>
      </c>
      <c r="V3253" s="82">
        <v>0.39027777777777778</v>
      </c>
      <c r="W3253" s="83">
        <v>0.53472222222222221</v>
      </c>
      <c r="X3253" s="86">
        <f t="shared" si="232"/>
        <v>0.14444444444444443</v>
      </c>
    </row>
    <row r="3254" spans="1:24" x14ac:dyDescent="0.3">
      <c r="A3254" s="47" t="s">
        <v>16834</v>
      </c>
      <c r="B3254" s="68" t="s">
        <v>16711</v>
      </c>
      <c r="C3254" s="2" t="s">
        <v>6</v>
      </c>
      <c r="D3254" s="2">
        <v>83</v>
      </c>
      <c r="E3254" s="6">
        <v>13682</v>
      </c>
      <c r="F3254" s="7">
        <v>44166.544374999998</v>
      </c>
      <c r="G3254" s="69" t="s">
        <v>4</v>
      </c>
      <c r="H3254" s="68">
        <v>2273</v>
      </c>
      <c r="I3254" s="93">
        <f t="shared" si="229"/>
        <v>22.959595959595958</v>
      </c>
      <c r="J3254" s="93">
        <v>5.069</v>
      </c>
      <c r="K3254" s="69">
        <v>99</v>
      </c>
      <c r="L3254" s="68">
        <v>844</v>
      </c>
      <c r="M3254" s="93">
        <f t="shared" si="230"/>
        <v>8.525252525252526</v>
      </c>
      <c r="N3254" s="93">
        <v>2.83</v>
      </c>
      <c r="O3254" s="69">
        <v>99</v>
      </c>
      <c r="P3254" s="191">
        <f t="shared" si="231"/>
        <v>2.6931279620853079</v>
      </c>
      <c r="Q3254" s="77" t="s">
        <v>716</v>
      </c>
      <c r="U3254" s="227" t="s">
        <v>17360</v>
      </c>
      <c r="V3254" s="82">
        <v>0.40347222222222223</v>
      </c>
      <c r="W3254" s="83">
        <v>0.54513888888888895</v>
      </c>
      <c r="X3254" s="86">
        <f t="shared" si="232"/>
        <v>0.14166666666666672</v>
      </c>
    </row>
    <row r="3255" spans="1:24" x14ac:dyDescent="0.3">
      <c r="A3255" s="47" t="s">
        <v>16835</v>
      </c>
      <c r="B3255" s="68" t="s">
        <v>977</v>
      </c>
      <c r="C3255" s="2" t="s">
        <v>1</v>
      </c>
      <c r="D3255" s="2">
        <v>64</v>
      </c>
      <c r="E3255" s="6">
        <v>20477</v>
      </c>
      <c r="F3255" s="7">
        <v>44166.6174537037</v>
      </c>
      <c r="G3255" s="69" t="s">
        <v>4</v>
      </c>
      <c r="H3255" s="68">
        <v>2208</v>
      </c>
      <c r="I3255" s="93">
        <f t="shared" si="229"/>
        <v>22.08</v>
      </c>
      <c r="J3255" s="93">
        <v>5.4989999999999997</v>
      </c>
      <c r="K3255" s="69">
        <v>100</v>
      </c>
      <c r="L3255" s="68">
        <v>341</v>
      </c>
      <c r="M3255" s="93">
        <f t="shared" si="230"/>
        <v>3.41</v>
      </c>
      <c r="N3255" s="93">
        <v>1.9019999999999999</v>
      </c>
      <c r="O3255" s="69">
        <v>100</v>
      </c>
      <c r="P3255" s="191">
        <f t="shared" si="231"/>
        <v>6.4750733137829908</v>
      </c>
      <c r="Q3255" s="77" t="s">
        <v>716</v>
      </c>
      <c r="U3255" s="227" t="s">
        <v>17360</v>
      </c>
      <c r="V3255" s="82">
        <v>0.46875</v>
      </c>
      <c r="W3255" s="83">
        <v>0.61805555555555558</v>
      </c>
      <c r="X3255" s="86">
        <f t="shared" si="232"/>
        <v>0.14930555555555558</v>
      </c>
    </row>
    <row r="3256" spans="1:24" x14ac:dyDescent="0.3">
      <c r="A3256" s="47" t="s">
        <v>16837</v>
      </c>
      <c r="B3256" s="68" t="s">
        <v>6114</v>
      </c>
      <c r="C3256" s="2" t="s">
        <v>6</v>
      </c>
      <c r="D3256" s="2">
        <v>42</v>
      </c>
      <c r="E3256" s="6">
        <v>28509</v>
      </c>
      <c r="F3256" s="7">
        <v>44166.644537037035</v>
      </c>
      <c r="G3256" s="69" t="s">
        <v>4</v>
      </c>
      <c r="H3256" s="68">
        <v>1059</v>
      </c>
      <c r="I3256" s="93">
        <f t="shared" si="229"/>
        <v>10.59</v>
      </c>
      <c r="J3256" s="93">
        <v>3.5049999999999999</v>
      </c>
      <c r="K3256" s="69">
        <v>100</v>
      </c>
      <c r="L3256" s="68">
        <v>651</v>
      </c>
      <c r="M3256" s="93">
        <f t="shared" si="230"/>
        <v>6.51</v>
      </c>
      <c r="N3256" s="93">
        <v>2.452</v>
      </c>
      <c r="O3256" s="69">
        <v>100</v>
      </c>
      <c r="P3256" s="191">
        <f t="shared" si="231"/>
        <v>1.6267281105990783</v>
      </c>
      <c r="Q3256" s="77" t="s">
        <v>716</v>
      </c>
      <c r="U3256" s="227" t="s">
        <v>17360</v>
      </c>
      <c r="V3256" s="82">
        <v>0.47638888888888892</v>
      </c>
      <c r="W3256" s="83">
        <v>0.64583333333333337</v>
      </c>
      <c r="X3256" s="86">
        <f t="shared" si="232"/>
        <v>0.16944444444444445</v>
      </c>
    </row>
    <row r="3257" spans="1:24" x14ac:dyDescent="0.3">
      <c r="A3257" s="215" t="s">
        <v>16839</v>
      </c>
      <c r="B3257" s="68" t="s">
        <v>6635</v>
      </c>
      <c r="C3257" s="2" t="s">
        <v>1</v>
      </c>
      <c r="D3257" s="2">
        <v>78</v>
      </c>
      <c r="E3257" s="6">
        <v>15373</v>
      </c>
      <c r="F3257" s="7">
        <v>44166.655995370369</v>
      </c>
      <c r="G3257" s="69" t="s">
        <v>4</v>
      </c>
      <c r="H3257" s="68">
        <v>2952</v>
      </c>
      <c r="I3257" s="93">
        <f t="shared" si="229"/>
        <v>29.818181818181817</v>
      </c>
      <c r="J3257" s="93">
        <v>4.97</v>
      </c>
      <c r="K3257" s="69">
        <v>99</v>
      </c>
      <c r="L3257" s="68">
        <v>671</v>
      </c>
      <c r="M3257" s="93">
        <f t="shared" si="230"/>
        <v>6.7777777777777777</v>
      </c>
      <c r="N3257" s="93">
        <v>2.7719999999999998</v>
      </c>
      <c r="O3257" s="69">
        <v>99</v>
      </c>
      <c r="P3257" s="191">
        <f t="shared" si="231"/>
        <v>4.3994038748137108</v>
      </c>
      <c r="Q3257" s="77" t="s">
        <v>716</v>
      </c>
      <c r="U3257" s="227" t="s">
        <v>17360</v>
      </c>
      <c r="V3257" s="82">
        <v>0.51944444444444449</v>
      </c>
      <c r="W3257" s="83">
        <v>0.65625</v>
      </c>
      <c r="X3257" s="86">
        <f t="shared" si="232"/>
        <v>0.13680555555555551</v>
      </c>
    </row>
    <row r="3258" spans="1:24" x14ac:dyDescent="0.3">
      <c r="A3258" s="47" t="s">
        <v>11699</v>
      </c>
      <c r="B3258" s="68" t="s">
        <v>6292</v>
      </c>
      <c r="C3258" s="2" t="s">
        <v>6</v>
      </c>
      <c r="D3258" s="2">
        <v>82</v>
      </c>
      <c r="E3258" s="6">
        <v>14153</v>
      </c>
      <c r="F3258" s="7">
        <v>44167.380150462966</v>
      </c>
      <c r="G3258" s="69" t="s">
        <v>71</v>
      </c>
      <c r="H3258" s="68">
        <v>2029</v>
      </c>
      <c r="I3258" s="93">
        <f t="shared" si="229"/>
        <v>20.494949494949495</v>
      </c>
      <c r="J3258" s="93">
        <v>4.9560000000000004</v>
      </c>
      <c r="K3258" s="69">
        <v>99</v>
      </c>
      <c r="L3258" s="68">
        <v>641</v>
      </c>
      <c r="M3258" s="93">
        <f t="shared" si="230"/>
        <v>6.4747474747474749</v>
      </c>
      <c r="N3258" s="93">
        <v>2.7490000000000001</v>
      </c>
      <c r="O3258" s="69">
        <v>99</v>
      </c>
      <c r="P3258" s="191">
        <f t="shared" si="231"/>
        <v>3.1653666146645865</v>
      </c>
      <c r="Q3258" s="77" t="s">
        <v>716</v>
      </c>
      <c r="U3258" s="227" t="s">
        <v>17360</v>
      </c>
      <c r="V3258" s="82">
        <v>0.37847222222222227</v>
      </c>
      <c r="W3258" s="83">
        <v>0.54166666666666663</v>
      </c>
      <c r="X3258" s="86">
        <f t="shared" si="232"/>
        <v>0.16319444444444436</v>
      </c>
    </row>
    <row r="3259" spans="1:24" x14ac:dyDescent="0.3">
      <c r="A3259" s="47" t="s">
        <v>12451</v>
      </c>
      <c r="B3259" s="68" t="s">
        <v>16719</v>
      </c>
      <c r="C3259" s="236" t="s">
        <v>6</v>
      </c>
      <c r="D3259">
        <v>34</v>
      </c>
      <c r="E3259" s="22">
        <v>31492</v>
      </c>
      <c r="F3259" s="23">
        <v>44167.439004629632</v>
      </c>
      <c r="G3259" s="69" t="s">
        <v>553</v>
      </c>
      <c r="H3259" s="68">
        <v>965</v>
      </c>
      <c r="I3259" s="92">
        <f t="shared" ref="I3259:I3322" si="233">H3259/K3259</f>
        <v>9.7474747474747474</v>
      </c>
      <c r="J3259" s="92">
        <v>2.84</v>
      </c>
      <c r="K3259" s="69">
        <v>99</v>
      </c>
      <c r="L3259" s="68">
        <v>394</v>
      </c>
      <c r="M3259" s="92">
        <f t="shared" ref="M3259:M3322" si="234">L3259/O3259</f>
        <v>3.9797979797979797</v>
      </c>
      <c r="N3259">
        <v>2.1760000000000002</v>
      </c>
      <c r="O3259" s="69">
        <v>99</v>
      </c>
      <c r="P3259" s="191">
        <f t="shared" ref="P3259:P3322" si="235">I3259/M3259</f>
        <v>2.4492385786802031</v>
      </c>
      <c r="Q3259" s="77" t="s">
        <v>716</v>
      </c>
      <c r="U3259" s="231" t="s">
        <v>17360</v>
      </c>
      <c r="V3259" s="82">
        <v>0.375</v>
      </c>
      <c r="W3259" s="83">
        <v>0.52083333333333337</v>
      </c>
      <c r="X3259" s="86">
        <f t="shared" ref="X3259:X3322" si="236">W3259-V3259</f>
        <v>0.14583333333333337</v>
      </c>
    </row>
    <row r="3260" spans="1:24" x14ac:dyDescent="0.3">
      <c r="A3260" s="47" t="s">
        <v>12060</v>
      </c>
      <c r="B3260" s="68" t="s">
        <v>5429</v>
      </c>
      <c r="C3260" s="2" t="s">
        <v>1</v>
      </c>
      <c r="D3260" s="2">
        <v>44</v>
      </c>
      <c r="E3260" s="6">
        <v>27773</v>
      </c>
      <c r="F3260" s="7">
        <v>44167.563125000001</v>
      </c>
      <c r="G3260" s="69" t="s">
        <v>4</v>
      </c>
      <c r="H3260" s="68">
        <v>1256</v>
      </c>
      <c r="I3260" s="93">
        <f t="shared" si="233"/>
        <v>12.56</v>
      </c>
      <c r="J3260" s="93">
        <v>3.8090000000000002</v>
      </c>
      <c r="K3260" s="69">
        <v>100</v>
      </c>
      <c r="L3260" s="68">
        <v>399</v>
      </c>
      <c r="M3260" s="93">
        <f t="shared" si="234"/>
        <v>3.99</v>
      </c>
      <c r="N3260" s="93">
        <v>2.1579999999999999</v>
      </c>
      <c r="O3260" s="69">
        <v>100</v>
      </c>
      <c r="P3260" s="191">
        <f t="shared" si="235"/>
        <v>3.1478696741854635</v>
      </c>
      <c r="Q3260" s="77" t="s">
        <v>716</v>
      </c>
      <c r="U3260" s="227" t="s">
        <v>17360</v>
      </c>
      <c r="V3260" s="82">
        <v>0.39513888888888887</v>
      </c>
      <c r="W3260" s="83">
        <v>0.5625</v>
      </c>
      <c r="X3260" s="86">
        <f t="shared" si="236"/>
        <v>0.16736111111111113</v>
      </c>
    </row>
    <row r="3261" spans="1:24" x14ac:dyDescent="0.3">
      <c r="A3261" s="47" t="s">
        <v>12546</v>
      </c>
      <c r="B3261" s="68" t="s">
        <v>517</v>
      </c>
      <c r="C3261" s="2" t="s">
        <v>1</v>
      </c>
      <c r="D3261" s="2">
        <v>53</v>
      </c>
      <c r="E3261" s="6">
        <v>24783</v>
      </c>
      <c r="F3261" s="7">
        <v>44167.574699074074</v>
      </c>
      <c r="G3261" s="69" t="s">
        <v>4</v>
      </c>
      <c r="H3261" s="68">
        <v>2124</v>
      </c>
      <c r="I3261" s="93">
        <f t="shared" si="233"/>
        <v>21.454545454545453</v>
      </c>
      <c r="J3261" s="93">
        <v>5.4909999999999997</v>
      </c>
      <c r="K3261" s="69">
        <v>99</v>
      </c>
      <c r="L3261" s="68">
        <v>240</v>
      </c>
      <c r="M3261" s="93">
        <f t="shared" si="234"/>
        <v>2.4242424242424243</v>
      </c>
      <c r="N3261" s="93">
        <v>1.393</v>
      </c>
      <c r="O3261" s="69">
        <v>99</v>
      </c>
      <c r="P3261" s="191">
        <f t="shared" si="235"/>
        <v>8.85</v>
      </c>
      <c r="Q3261" s="77" t="s">
        <v>716</v>
      </c>
      <c r="U3261" s="227" t="s">
        <v>17360</v>
      </c>
      <c r="V3261" s="82">
        <v>0.41736111111111113</v>
      </c>
      <c r="W3261" s="83">
        <v>0.57638888888888895</v>
      </c>
      <c r="X3261" s="86">
        <f t="shared" si="236"/>
        <v>0.15902777777777782</v>
      </c>
    </row>
    <row r="3262" spans="1:24" x14ac:dyDescent="0.3">
      <c r="A3262" s="47" t="s">
        <v>12115</v>
      </c>
      <c r="B3262" s="68" t="s">
        <v>1216</v>
      </c>
      <c r="C3262" s="2" t="s">
        <v>1</v>
      </c>
      <c r="D3262" s="2">
        <v>56</v>
      </c>
      <c r="E3262" s="6">
        <v>23449</v>
      </c>
      <c r="F3262" s="7">
        <v>44167.594780092593</v>
      </c>
      <c r="G3262" s="69" t="s">
        <v>4</v>
      </c>
      <c r="H3262" s="68">
        <v>1753</v>
      </c>
      <c r="I3262" s="93">
        <f t="shared" si="233"/>
        <v>17.707070707070706</v>
      </c>
      <c r="J3262" s="93">
        <v>4.5609999999999999</v>
      </c>
      <c r="K3262" s="69">
        <v>99</v>
      </c>
      <c r="L3262" s="68">
        <v>333</v>
      </c>
      <c r="M3262" s="93">
        <f t="shared" si="234"/>
        <v>3.3636363636363638</v>
      </c>
      <c r="N3262" s="93">
        <v>2.2109999999999999</v>
      </c>
      <c r="O3262" s="69">
        <v>99</v>
      </c>
      <c r="P3262" s="191">
        <f t="shared" si="235"/>
        <v>5.2642642642642636</v>
      </c>
      <c r="Q3262" s="77" t="s">
        <v>716</v>
      </c>
      <c r="U3262" s="231" t="s">
        <v>17360</v>
      </c>
      <c r="V3262" s="82">
        <v>0.44027777777777777</v>
      </c>
      <c r="W3262" s="83">
        <v>0.59722222222222221</v>
      </c>
      <c r="X3262" s="86">
        <f t="shared" si="236"/>
        <v>0.15694444444444444</v>
      </c>
    </row>
    <row r="3263" spans="1:24" x14ac:dyDescent="0.3">
      <c r="A3263" s="47" t="s">
        <v>16840</v>
      </c>
      <c r="B3263" s="68" t="s">
        <v>453</v>
      </c>
      <c r="C3263" s="2" t="s">
        <v>1</v>
      </c>
      <c r="D3263" s="2">
        <v>49</v>
      </c>
      <c r="E3263" s="6">
        <v>26071</v>
      </c>
      <c r="F3263" s="7">
        <v>44167.616018518522</v>
      </c>
      <c r="G3263" s="69" t="s">
        <v>4</v>
      </c>
      <c r="H3263" s="68">
        <v>1140</v>
      </c>
      <c r="I3263" s="93">
        <f t="shared" si="233"/>
        <v>11.515151515151516</v>
      </c>
      <c r="J3263" s="93">
        <v>3.456</v>
      </c>
      <c r="K3263" s="69">
        <v>99</v>
      </c>
      <c r="L3263" s="68">
        <v>335</v>
      </c>
      <c r="M3263" s="93">
        <f t="shared" si="234"/>
        <v>3.3838383838383836</v>
      </c>
      <c r="N3263" s="93">
        <v>1.9419999999999999</v>
      </c>
      <c r="O3263" s="69">
        <v>99</v>
      </c>
      <c r="P3263" s="191">
        <f t="shared" si="235"/>
        <v>3.4029850746268662</v>
      </c>
      <c r="Q3263" s="77" t="s">
        <v>716</v>
      </c>
      <c r="U3263" s="227" t="s">
        <v>17360</v>
      </c>
      <c r="V3263" s="82">
        <v>0.46319444444444446</v>
      </c>
      <c r="W3263" s="83">
        <v>0.61805555555555558</v>
      </c>
      <c r="X3263" s="86">
        <f t="shared" si="236"/>
        <v>0.15486111111111112</v>
      </c>
    </row>
    <row r="3264" spans="1:24" x14ac:dyDescent="0.3">
      <c r="A3264" s="47" t="s">
        <v>12561</v>
      </c>
      <c r="B3264" s="68" t="s">
        <v>16724</v>
      </c>
      <c r="C3264" s="2" t="s">
        <v>1</v>
      </c>
      <c r="D3264" s="2">
        <v>35</v>
      </c>
      <c r="E3264" s="6">
        <v>31376</v>
      </c>
      <c r="F3264" s="7">
        <v>44167.650358796294</v>
      </c>
      <c r="G3264" s="69" t="s">
        <v>4</v>
      </c>
      <c r="H3264" s="68">
        <v>1181</v>
      </c>
      <c r="I3264" s="93">
        <f t="shared" si="233"/>
        <v>11.929292929292929</v>
      </c>
      <c r="J3264" s="93">
        <v>3.101</v>
      </c>
      <c r="K3264" s="69">
        <v>99</v>
      </c>
      <c r="L3264" s="68">
        <v>386</v>
      </c>
      <c r="M3264" s="93">
        <f t="shared" si="234"/>
        <v>3.8989898989898988</v>
      </c>
      <c r="N3264" s="93">
        <v>2.0030000000000001</v>
      </c>
      <c r="O3264" s="69">
        <v>99</v>
      </c>
      <c r="P3264" s="191">
        <f t="shared" si="235"/>
        <v>3.0595854922279795</v>
      </c>
      <c r="Q3264" s="77" t="s">
        <v>716</v>
      </c>
      <c r="U3264" s="227" t="s">
        <v>17360</v>
      </c>
      <c r="V3264" s="82">
        <v>0.52638888888888891</v>
      </c>
      <c r="W3264" s="83">
        <v>0.65277777777777779</v>
      </c>
      <c r="X3264" s="86">
        <f t="shared" si="236"/>
        <v>0.12638888888888888</v>
      </c>
    </row>
    <row r="3265" spans="1:24" x14ac:dyDescent="0.3">
      <c r="A3265" s="47" t="s">
        <v>4037</v>
      </c>
      <c r="B3265" s="68" t="s">
        <v>7268</v>
      </c>
      <c r="C3265" s="2" t="s">
        <v>1</v>
      </c>
      <c r="D3265" s="2">
        <v>67</v>
      </c>
      <c r="E3265" s="6">
        <v>19524</v>
      </c>
      <c r="F3265" s="7">
        <v>44168.52034722222</v>
      </c>
      <c r="G3265" s="69" t="s">
        <v>4</v>
      </c>
      <c r="H3265" s="68">
        <v>3683</v>
      </c>
      <c r="I3265" s="93">
        <f t="shared" si="233"/>
        <v>37.202020202020201</v>
      </c>
      <c r="J3265" s="93">
        <v>6.59</v>
      </c>
      <c r="K3265" s="69">
        <v>99</v>
      </c>
      <c r="L3265" s="68">
        <v>755</v>
      </c>
      <c r="M3265" s="93">
        <f t="shared" si="234"/>
        <v>7.6262626262626263</v>
      </c>
      <c r="N3265" s="93">
        <v>2.988</v>
      </c>
      <c r="O3265" s="69">
        <v>99</v>
      </c>
      <c r="P3265" s="191">
        <f t="shared" si="235"/>
        <v>4.8781456953642381</v>
      </c>
      <c r="Q3265" s="77" t="s">
        <v>716</v>
      </c>
      <c r="U3265" s="227" t="s">
        <v>17360</v>
      </c>
      <c r="V3265" s="82">
        <v>0.37361111111111112</v>
      </c>
      <c r="W3265" s="83">
        <v>0.52083333333333337</v>
      </c>
      <c r="X3265" s="86">
        <f t="shared" si="236"/>
        <v>0.14722222222222225</v>
      </c>
    </row>
    <row r="3266" spans="1:24" x14ac:dyDescent="0.3">
      <c r="A3266" s="47" t="s">
        <v>3935</v>
      </c>
      <c r="B3266" s="68" t="s">
        <v>4828</v>
      </c>
      <c r="C3266" s="2" t="s">
        <v>1</v>
      </c>
      <c r="D3266" s="2">
        <v>65</v>
      </c>
      <c r="E3266" s="6">
        <v>20339</v>
      </c>
      <c r="F3266" s="7">
        <v>44168.579062500001</v>
      </c>
      <c r="G3266" s="69" t="s">
        <v>4</v>
      </c>
      <c r="H3266" s="68">
        <v>2057</v>
      </c>
      <c r="I3266" s="93">
        <f t="shared" si="233"/>
        <v>20.777777777777779</v>
      </c>
      <c r="J3266" s="93">
        <v>4.5010000000000003</v>
      </c>
      <c r="K3266" s="69">
        <v>99</v>
      </c>
      <c r="L3266" s="68">
        <v>379</v>
      </c>
      <c r="M3266" s="93">
        <f t="shared" si="234"/>
        <v>3.8282828282828283</v>
      </c>
      <c r="N3266" s="93">
        <v>2.0099999999999998</v>
      </c>
      <c r="O3266" s="69">
        <v>99</v>
      </c>
      <c r="P3266" s="191">
        <f t="shared" si="235"/>
        <v>5.4274406332453831</v>
      </c>
      <c r="Q3266" s="77" t="s">
        <v>716</v>
      </c>
      <c r="U3266" s="227" t="s">
        <v>17355</v>
      </c>
      <c r="V3266" s="82">
        <v>0.43958333333333338</v>
      </c>
      <c r="W3266" s="83">
        <v>0.57986111111111105</v>
      </c>
      <c r="X3266" s="86">
        <f t="shared" si="236"/>
        <v>0.14027777777777767</v>
      </c>
    </row>
    <row r="3267" spans="1:24" x14ac:dyDescent="0.3">
      <c r="A3267" s="47" t="s">
        <v>16841</v>
      </c>
      <c r="B3267" s="68" t="s">
        <v>532</v>
      </c>
      <c r="C3267" s="2" t="s">
        <v>1</v>
      </c>
      <c r="D3267" s="2">
        <v>45</v>
      </c>
      <c r="E3267" s="6">
        <v>27458</v>
      </c>
      <c r="F3267" s="7">
        <v>44169.441342592596</v>
      </c>
      <c r="G3267" s="69" t="s">
        <v>4</v>
      </c>
      <c r="H3267" s="68">
        <v>1605</v>
      </c>
      <c r="I3267" s="93">
        <f t="shared" si="233"/>
        <v>16.05</v>
      </c>
      <c r="J3267" s="93">
        <v>4.2359999999999998</v>
      </c>
      <c r="K3267" s="69">
        <v>100</v>
      </c>
      <c r="L3267" s="68">
        <v>579</v>
      </c>
      <c r="M3267" s="93">
        <f t="shared" si="234"/>
        <v>5.79</v>
      </c>
      <c r="N3267" s="93">
        <v>2.4710000000000001</v>
      </c>
      <c r="O3267" s="69">
        <v>100</v>
      </c>
      <c r="P3267" s="191">
        <f t="shared" si="235"/>
        <v>2.7720207253886011</v>
      </c>
      <c r="Q3267" s="77" t="s">
        <v>716</v>
      </c>
      <c r="U3267" s="227" t="s">
        <v>17355</v>
      </c>
      <c r="V3267" s="82">
        <v>0.39861111111111108</v>
      </c>
      <c r="W3267" s="83">
        <v>0.53472222222222221</v>
      </c>
      <c r="X3267" s="86">
        <f t="shared" si="236"/>
        <v>0.13611111111111113</v>
      </c>
    </row>
    <row r="3268" spans="1:24" x14ac:dyDescent="0.3">
      <c r="A3268" s="47" t="s">
        <v>16843</v>
      </c>
      <c r="B3268" s="68" t="s">
        <v>13384</v>
      </c>
      <c r="C3268" s="2" t="s">
        <v>1</v>
      </c>
      <c r="D3268" s="2">
        <v>47</v>
      </c>
      <c r="E3268" s="6">
        <v>26873</v>
      </c>
      <c r="F3268" s="7">
        <v>44169.522627314815</v>
      </c>
      <c r="G3268" s="69" t="s">
        <v>4</v>
      </c>
      <c r="H3268" s="68">
        <v>1327</v>
      </c>
      <c r="I3268" s="93">
        <f t="shared" si="233"/>
        <v>13.27</v>
      </c>
      <c r="J3268" s="93">
        <v>3.8559999999999999</v>
      </c>
      <c r="K3268" s="69">
        <v>100</v>
      </c>
      <c r="L3268" s="68">
        <v>602</v>
      </c>
      <c r="M3268" s="93">
        <f t="shared" si="234"/>
        <v>6.02</v>
      </c>
      <c r="N3268" s="93">
        <v>2.1970000000000001</v>
      </c>
      <c r="O3268" s="69">
        <v>100</v>
      </c>
      <c r="P3268" s="191">
        <f t="shared" si="235"/>
        <v>2.2043189368770766</v>
      </c>
      <c r="Q3268" s="77" t="s">
        <v>716</v>
      </c>
      <c r="U3268" s="227" t="s">
        <v>17355</v>
      </c>
      <c r="V3268" s="82">
        <v>0.37638888888888888</v>
      </c>
      <c r="W3268" s="83">
        <v>0.52083333333333337</v>
      </c>
      <c r="X3268" s="86">
        <f t="shared" si="236"/>
        <v>0.14444444444444449</v>
      </c>
    </row>
    <row r="3269" spans="1:24" x14ac:dyDescent="0.3">
      <c r="A3269" s="47" t="s">
        <v>16845</v>
      </c>
      <c r="B3269" s="68" t="s">
        <v>16738</v>
      </c>
      <c r="C3269" s="2" t="s">
        <v>6</v>
      </c>
      <c r="D3269" s="2">
        <v>71</v>
      </c>
      <c r="E3269" s="6">
        <v>17964</v>
      </c>
      <c r="F3269" s="7">
        <v>44169.581863425927</v>
      </c>
      <c r="G3269" s="69" t="s">
        <v>4</v>
      </c>
      <c r="H3269" s="68">
        <v>1526</v>
      </c>
      <c r="I3269" s="93">
        <f t="shared" si="233"/>
        <v>15.414141414141413</v>
      </c>
      <c r="J3269" s="93">
        <v>4.194</v>
      </c>
      <c r="K3269" s="69">
        <v>99</v>
      </c>
      <c r="L3269" s="68">
        <v>457</v>
      </c>
      <c r="M3269" s="93">
        <f t="shared" si="234"/>
        <v>4.6161616161616159</v>
      </c>
      <c r="N3269" s="93">
        <v>2.16</v>
      </c>
      <c r="O3269" s="69">
        <v>99</v>
      </c>
      <c r="P3269" s="191">
        <f t="shared" si="235"/>
        <v>3.3391684901531731</v>
      </c>
      <c r="Q3269" s="77" t="s">
        <v>716</v>
      </c>
      <c r="U3269" s="227" t="s">
        <v>17355</v>
      </c>
      <c r="V3269" s="82">
        <v>0.44027777777777777</v>
      </c>
      <c r="W3269" s="83">
        <v>0.58333333333333337</v>
      </c>
      <c r="X3269" s="86">
        <f t="shared" si="236"/>
        <v>0.1430555555555556</v>
      </c>
    </row>
    <row r="3270" spans="1:24" x14ac:dyDescent="0.3">
      <c r="A3270" s="47" t="s">
        <v>3764</v>
      </c>
      <c r="B3270" s="68" t="s">
        <v>5888</v>
      </c>
      <c r="C3270" s="2" t="s">
        <v>1</v>
      </c>
      <c r="D3270" s="2">
        <v>59</v>
      </c>
      <c r="E3270" s="6">
        <v>22301</v>
      </c>
      <c r="F3270" s="7">
        <v>44169.594826388886</v>
      </c>
      <c r="G3270" s="69" t="s">
        <v>4</v>
      </c>
      <c r="H3270" s="68">
        <v>1813</v>
      </c>
      <c r="I3270" s="93">
        <f t="shared" si="233"/>
        <v>18.313131313131311</v>
      </c>
      <c r="J3270" s="93">
        <v>4.6630000000000003</v>
      </c>
      <c r="K3270" s="69">
        <v>99</v>
      </c>
      <c r="L3270" s="68">
        <v>397</v>
      </c>
      <c r="M3270" s="93">
        <f t="shared" si="234"/>
        <v>4.0101010101010104</v>
      </c>
      <c r="N3270" s="93">
        <v>2.0680000000000001</v>
      </c>
      <c r="O3270" s="69">
        <v>99</v>
      </c>
      <c r="P3270" s="191">
        <f t="shared" si="235"/>
        <v>4.5667506297229208</v>
      </c>
      <c r="Q3270" s="77" t="s">
        <v>716</v>
      </c>
      <c r="U3270" s="227" t="s">
        <v>17355</v>
      </c>
      <c r="V3270" s="82">
        <v>0.45347222222222222</v>
      </c>
      <c r="W3270" s="83">
        <v>0.59722222222222221</v>
      </c>
      <c r="X3270" s="86">
        <f t="shared" si="236"/>
        <v>0.14374999999999999</v>
      </c>
    </row>
    <row r="3271" spans="1:24" x14ac:dyDescent="0.3">
      <c r="A3271" s="47" t="s">
        <v>12346</v>
      </c>
      <c r="B3271" s="68" t="s">
        <v>240</v>
      </c>
      <c r="C3271" s="2" t="s">
        <v>1</v>
      </c>
      <c r="D3271" s="2">
        <v>52</v>
      </c>
      <c r="E3271" s="6">
        <v>25025</v>
      </c>
      <c r="F3271" s="7">
        <v>44169.605694444443</v>
      </c>
      <c r="G3271" s="69" t="s">
        <v>4</v>
      </c>
      <c r="H3271" s="68">
        <v>1445</v>
      </c>
      <c r="I3271" s="93">
        <f t="shared" si="233"/>
        <v>14.45</v>
      </c>
      <c r="J3271" s="93">
        <v>4.3659999999999997</v>
      </c>
      <c r="K3271" s="69">
        <v>100</v>
      </c>
      <c r="L3271" s="68">
        <v>333</v>
      </c>
      <c r="M3271" s="93">
        <f t="shared" si="234"/>
        <v>3.33</v>
      </c>
      <c r="N3271" s="93">
        <v>1.7869999999999999</v>
      </c>
      <c r="O3271" s="69">
        <v>100</v>
      </c>
      <c r="P3271" s="191">
        <f t="shared" si="235"/>
        <v>4.3393393393393387</v>
      </c>
      <c r="Q3271" s="77" t="s">
        <v>716</v>
      </c>
      <c r="U3271" s="227" t="s">
        <v>17355</v>
      </c>
      <c r="V3271" s="82">
        <v>0.46527777777777773</v>
      </c>
      <c r="W3271" s="83">
        <v>0.60763888888888895</v>
      </c>
      <c r="X3271" s="86">
        <f t="shared" si="236"/>
        <v>0.14236111111111122</v>
      </c>
    </row>
    <row r="3272" spans="1:24" x14ac:dyDescent="0.3">
      <c r="A3272" s="47" t="s">
        <v>4604</v>
      </c>
      <c r="B3272" s="68" t="s">
        <v>16741</v>
      </c>
      <c r="C3272" s="2" t="s">
        <v>6</v>
      </c>
      <c r="D3272" s="2">
        <v>82</v>
      </c>
      <c r="E3272" s="6">
        <v>14186</v>
      </c>
      <c r="F3272" s="7">
        <v>44169.620810185188</v>
      </c>
      <c r="G3272" s="69" t="s">
        <v>4</v>
      </c>
      <c r="H3272" s="68">
        <v>1924</v>
      </c>
      <c r="I3272" s="93">
        <f t="shared" si="233"/>
        <v>19.239999999999998</v>
      </c>
      <c r="J3272" s="93">
        <v>4.3879999999999999</v>
      </c>
      <c r="K3272" s="69">
        <v>100</v>
      </c>
      <c r="L3272" s="68">
        <v>986</v>
      </c>
      <c r="M3272" s="93">
        <f t="shared" si="234"/>
        <v>9.86</v>
      </c>
      <c r="N3272" s="93">
        <v>3.0449999999999999</v>
      </c>
      <c r="O3272" s="69">
        <v>100</v>
      </c>
      <c r="P3272" s="191">
        <f t="shared" si="235"/>
        <v>1.9513184584178498</v>
      </c>
      <c r="Q3272" s="77" t="s">
        <v>716</v>
      </c>
      <c r="U3272" s="227" t="s">
        <v>17355</v>
      </c>
      <c r="V3272" s="82">
        <v>0.48541666666666666</v>
      </c>
      <c r="W3272" s="83">
        <v>0.63194444444444442</v>
      </c>
      <c r="X3272" s="86">
        <f t="shared" si="236"/>
        <v>0.14652777777777776</v>
      </c>
    </row>
    <row r="3273" spans="1:24" x14ac:dyDescent="0.3">
      <c r="A3273" s="47" t="s">
        <v>13033</v>
      </c>
      <c r="B3273" s="68" t="s">
        <v>7734</v>
      </c>
      <c r="C3273" s="2" t="s">
        <v>6</v>
      </c>
      <c r="D3273" s="2">
        <v>43</v>
      </c>
      <c r="E3273" s="6">
        <v>28455</v>
      </c>
      <c r="F3273" s="7">
        <v>44172.418599537035</v>
      </c>
      <c r="G3273" s="69" t="s">
        <v>71</v>
      </c>
      <c r="H3273" s="68">
        <v>982</v>
      </c>
      <c r="I3273" s="93">
        <f t="shared" si="233"/>
        <v>9.9191919191919187</v>
      </c>
      <c r="J3273" s="93">
        <v>2.968</v>
      </c>
      <c r="K3273" s="69">
        <v>99</v>
      </c>
      <c r="L3273" s="68">
        <v>258</v>
      </c>
      <c r="M3273" s="93">
        <f t="shared" si="234"/>
        <v>2.606060606060606</v>
      </c>
      <c r="N3273" s="93">
        <v>1.391</v>
      </c>
      <c r="O3273" s="69">
        <v>99</v>
      </c>
      <c r="P3273" s="191">
        <f t="shared" si="235"/>
        <v>3.806201550387597</v>
      </c>
      <c r="Q3273" s="77" t="s">
        <v>716</v>
      </c>
      <c r="U3273" s="231" t="s">
        <v>17355</v>
      </c>
      <c r="V3273" s="82">
        <v>0.4201388888888889</v>
      </c>
      <c r="W3273" s="83">
        <v>0.59722222222222221</v>
      </c>
      <c r="X3273" s="86">
        <f t="shared" si="236"/>
        <v>0.17708333333333331</v>
      </c>
    </row>
    <row r="3274" spans="1:24" x14ac:dyDescent="0.3">
      <c r="A3274" s="47" t="s">
        <v>16846</v>
      </c>
      <c r="B3274" s="68" t="s">
        <v>6604</v>
      </c>
      <c r="C3274" s="2" t="s">
        <v>6</v>
      </c>
      <c r="D3274" s="2">
        <v>53</v>
      </c>
      <c r="E3274" s="6">
        <v>24669</v>
      </c>
      <c r="F3274" s="7">
        <v>44172.440462962964</v>
      </c>
      <c r="G3274" s="69" t="s">
        <v>4</v>
      </c>
      <c r="H3274" s="68">
        <v>1369</v>
      </c>
      <c r="I3274" s="93">
        <f t="shared" si="233"/>
        <v>13.828282828282829</v>
      </c>
      <c r="J3274" s="93">
        <v>4.1130000000000004</v>
      </c>
      <c r="K3274" s="69">
        <v>99</v>
      </c>
      <c r="L3274" s="68">
        <v>464</v>
      </c>
      <c r="M3274" s="93">
        <f t="shared" si="234"/>
        <v>4.6868686868686869</v>
      </c>
      <c r="N3274" s="93">
        <v>2.0190000000000001</v>
      </c>
      <c r="O3274" s="69">
        <v>99</v>
      </c>
      <c r="P3274" s="191">
        <f t="shared" si="235"/>
        <v>2.9504310344827589</v>
      </c>
      <c r="Q3274" s="77" t="s">
        <v>716</v>
      </c>
      <c r="U3274" s="227" t="s">
        <v>17355</v>
      </c>
      <c r="V3274" s="82">
        <v>0.37638888888888888</v>
      </c>
      <c r="W3274" s="83">
        <v>0.52083333333333337</v>
      </c>
      <c r="X3274" s="86">
        <f t="shared" si="236"/>
        <v>0.14444444444444449</v>
      </c>
    </row>
    <row r="3275" spans="1:24" x14ac:dyDescent="0.3">
      <c r="A3275" s="47" t="s">
        <v>4940</v>
      </c>
      <c r="B3275" s="68" t="s">
        <v>6782</v>
      </c>
      <c r="C3275" s="2" t="s">
        <v>6</v>
      </c>
      <c r="D3275" s="2">
        <v>89</v>
      </c>
      <c r="E3275" s="6">
        <v>11574</v>
      </c>
      <c r="F3275" s="7">
        <v>44172.58011574074</v>
      </c>
      <c r="G3275" s="69" t="s">
        <v>4</v>
      </c>
      <c r="H3275" s="68">
        <v>2454</v>
      </c>
      <c r="I3275" s="93">
        <f t="shared" si="233"/>
        <v>24.787878787878789</v>
      </c>
      <c r="J3275" s="93">
        <v>5.1429999999999998</v>
      </c>
      <c r="K3275" s="69">
        <v>99</v>
      </c>
      <c r="L3275" s="68">
        <v>653</v>
      </c>
      <c r="M3275" s="93">
        <f t="shared" si="234"/>
        <v>6.595959595959596</v>
      </c>
      <c r="N3275" s="93">
        <v>2.9060000000000001</v>
      </c>
      <c r="O3275" s="69">
        <v>99</v>
      </c>
      <c r="P3275" s="191">
        <f t="shared" si="235"/>
        <v>3.7580398162327722</v>
      </c>
      <c r="Q3275" s="77" t="s">
        <v>716</v>
      </c>
      <c r="U3275" s="231" t="s">
        <v>17350</v>
      </c>
      <c r="V3275" s="82">
        <v>0.42222222222222222</v>
      </c>
      <c r="W3275" s="83">
        <v>0.58333333333333337</v>
      </c>
      <c r="X3275" s="86">
        <f t="shared" si="236"/>
        <v>0.16111111111111115</v>
      </c>
    </row>
    <row r="3276" spans="1:24" x14ac:dyDescent="0.3">
      <c r="A3276" s="47" t="s">
        <v>12117</v>
      </c>
      <c r="B3276" s="68" t="s">
        <v>16747</v>
      </c>
      <c r="C3276" s="2" t="s">
        <v>1</v>
      </c>
      <c r="D3276" s="2">
        <v>69</v>
      </c>
      <c r="E3276" s="6">
        <v>18942</v>
      </c>
      <c r="F3276" s="7">
        <v>44172.651423611111</v>
      </c>
      <c r="G3276" s="69" t="s">
        <v>4</v>
      </c>
      <c r="H3276" s="68">
        <v>2195</v>
      </c>
      <c r="I3276" s="93">
        <f t="shared" si="233"/>
        <v>22.171717171717173</v>
      </c>
      <c r="J3276" s="93">
        <v>4.7720000000000002</v>
      </c>
      <c r="K3276" s="69">
        <v>99</v>
      </c>
      <c r="L3276" s="68">
        <v>758</v>
      </c>
      <c r="M3276" s="93">
        <f t="shared" si="234"/>
        <v>7.6565656565656566</v>
      </c>
      <c r="N3276" s="93">
        <v>2.7450000000000001</v>
      </c>
      <c r="O3276" s="69">
        <v>99</v>
      </c>
      <c r="P3276" s="191">
        <f t="shared" si="235"/>
        <v>2.895778364116095</v>
      </c>
      <c r="Q3276" s="77" t="s">
        <v>716</v>
      </c>
      <c r="U3276" s="227" t="s">
        <v>17355</v>
      </c>
      <c r="V3276" s="82">
        <v>0.49583333333333335</v>
      </c>
      <c r="W3276" s="83">
        <v>0.65277777777777779</v>
      </c>
      <c r="X3276" s="86">
        <f t="shared" si="236"/>
        <v>0.15694444444444444</v>
      </c>
    </row>
    <row r="3277" spans="1:24" x14ac:dyDescent="0.3">
      <c r="A3277" s="47" t="s">
        <v>16847</v>
      </c>
      <c r="B3277" s="68" t="s">
        <v>16749</v>
      </c>
      <c r="C3277" s="2" t="s">
        <v>1</v>
      </c>
      <c r="D3277" s="2">
        <v>62</v>
      </c>
      <c r="E3277" s="6">
        <v>21505</v>
      </c>
      <c r="F3277" s="7">
        <v>44172.662974537037</v>
      </c>
      <c r="G3277" s="69" t="s">
        <v>4</v>
      </c>
      <c r="H3277" s="68">
        <v>1687</v>
      </c>
      <c r="I3277" s="93">
        <f t="shared" si="233"/>
        <v>17.040404040404042</v>
      </c>
      <c r="J3277" s="93">
        <v>4.7050000000000001</v>
      </c>
      <c r="K3277" s="69">
        <v>99</v>
      </c>
      <c r="L3277" s="68">
        <v>514</v>
      </c>
      <c r="M3277" s="93">
        <f t="shared" si="234"/>
        <v>5.191919191919192</v>
      </c>
      <c r="N3277" s="93">
        <v>2.4940000000000002</v>
      </c>
      <c r="O3277" s="69">
        <v>99</v>
      </c>
      <c r="P3277" s="191">
        <f t="shared" si="235"/>
        <v>3.2821011673151754</v>
      </c>
      <c r="Q3277" s="77" t="s">
        <v>716</v>
      </c>
      <c r="U3277" s="227" t="s">
        <v>17355</v>
      </c>
      <c r="V3277" s="82">
        <v>0.50069444444444444</v>
      </c>
      <c r="W3277" s="83">
        <v>0.66666666666666663</v>
      </c>
      <c r="X3277" s="86">
        <f t="shared" si="236"/>
        <v>0.16597222222222219</v>
      </c>
    </row>
    <row r="3278" spans="1:24" x14ac:dyDescent="0.3">
      <c r="A3278" s="47" t="s">
        <v>3024</v>
      </c>
      <c r="B3278" s="68" t="s">
        <v>16752</v>
      </c>
      <c r="C3278" s="2" t="s">
        <v>1</v>
      </c>
      <c r="D3278" s="2">
        <v>56</v>
      </c>
      <c r="E3278" s="6">
        <v>23378</v>
      </c>
      <c r="F3278" s="7">
        <v>44172.721701388888</v>
      </c>
      <c r="G3278" s="69" t="s">
        <v>4</v>
      </c>
      <c r="H3278" s="68">
        <v>1857</v>
      </c>
      <c r="I3278" s="93">
        <f t="shared" si="233"/>
        <v>18.57</v>
      </c>
      <c r="J3278" s="93">
        <v>5.048</v>
      </c>
      <c r="K3278" s="69">
        <v>100</v>
      </c>
      <c r="L3278" s="68">
        <v>305</v>
      </c>
      <c r="M3278" s="93">
        <f t="shared" si="234"/>
        <v>3.05</v>
      </c>
      <c r="N3278" s="93">
        <v>1.696</v>
      </c>
      <c r="O3278" s="69">
        <v>100</v>
      </c>
      <c r="P3278" s="191">
        <f t="shared" si="235"/>
        <v>6.0885245901639351</v>
      </c>
      <c r="Q3278" s="77" t="s">
        <v>716</v>
      </c>
      <c r="U3278" s="227" t="s">
        <v>17355</v>
      </c>
      <c r="V3278" s="82">
        <v>0.53611111111111109</v>
      </c>
      <c r="W3278" s="83">
        <v>0.72222222222222221</v>
      </c>
      <c r="X3278" s="86">
        <f t="shared" si="236"/>
        <v>0.18611111111111112</v>
      </c>
    </row>
    <row r="3279" spans="1:24" x14ac:dyDescent="0.3">
      <c r="A3279" s="47" t="s">
        <v>16849</v>
      </c>
      <c r="B3279" s="68" t="s">
        <v>16756</v>
      </c>
      <c r="C3279" s="2" t="s">
        <v>6</v>
      </c>
      <c r="D3279" s="2">
        <v>72</v>
      </c>
      <c r="E3279" s="6">
        <v>17538</v>
      </c>
      <c r="F3279" s="7">
        <v>44173.632870370369</v>
      </c>
      <c r="G3279" s="69" t="s">
        <v>4</v>
      </c>
      <c r="H3279" s="68">
        <v>1843</v>
      </c>
      <c r="I3279" s="93">
        <f t="shared" si="233"/>
        <v>18.43</v>
      </c>
      <c r="J3279" s="93">
        <v>4.4969999999999999</v>
      </c>
      <c r="K3279" s="69">
        <v>100</v>
      </c>
      <c r="L3279" s="68">
        <v>1166</v>
      </c>
      <c r="M3279" s="93">
        <f t="shared" si="234"/>
        <v>11.66</v>
      </c>
      <c r="N3279" s="93">
        <v>3.6080000000000001</v>
      </c>
      <c r="O3279" s="69">
        <v>100</v>
      </c>
      <c r="P3279" s="191">
        <f t="shared" si="235"/>
        <v>1.5806174957118353</v>
      </c>
      <c r="Q3279" s="77" t="s">
        <v>716</v>
      </c>
      <c r="U3279" s="227" t="s">
        <v>17355</v>
      </c>
      <c r="V3279" s="82">
        <v>0.4909722222222222</v>
      </c>
      <c r="W3279" s="83">
        <v>0.64583333333333337</v>
      </c>
      <c r="X3279" s="86">
        <f t="shared" si="236"/>
        <v>0.15486111111111117</v>
      </c>
    </row>
    <row r="3280" spans="1:24" x14ac:dyDescent="0.3">
      <c r="A3280" s="47" t="s">
        <v>16850</v>
      </c>
      <c r="B3280" s="68" t="s">
        <v>16761</v>
      </c>
      <c r="C3280" s="2" t="s">
        <v>1</v>
      </c>
      <c r="D3280" s="2">
        <v>64</v>
      </c>
      <c r="E3280" s="6">
        <v>20455</v>
      </c>
      <c r="F3280" s="7">
        <v>44174.544502314813</v>
      </c>
      <c r="G3280" s="69" t="s">
        <v>4</v>
      </c>
      <c r="H3280" s="68">
        <v>1509</v>
      </c>
      <c r="I3280" s="93">
        <f t="shared" si="233"/>
        <v>15.242424242424242</v>
      </c>
      <c r="J3280" s="93">
        <v>4.2640000000000002</v>
      </c>
      <c r="K3280" s="69">
        <v>99</v>
      </c>
      <c r="L3280" s="68">
        <v>555</v>
      </c>
      <c r="M3280" s="93">
        <f t="shared" si="234"/>
        <v>5.6060606060606064</v>
      </c>
      <c r="N3280" s="93">
        <v>2.2309999999999999</v>
      </c>
      <c r="O3280" s="69">
        <v>99</v>
      </c>
      <c r="P3280" s="191">
        <f t="shared" si="235"/>
        <v>2.7189189189189187</v>
      </c>
      <c r="Q3280" s="77" t="s">
        <v>716</v>
      </c>
      <c r="U3280" s="227" t="s">
        <v>17355</v>
      </c>
      <c r="V3280" s="82">
        <v>0.39513888888888887</v>
      </c>
      <c r="W3280" s="83">
        <v>0.54861111111111105</v>
      </c>
      <c r="X3280" s="86">
        <f t="shared" si="236"/>
        <v>0.15347222222222218</v>
      </c>
    </row>
    <row r="3281" spans="1:24" x14ac:dyDescent="0.3">
      <c r="A3281" s="47" t="s">
        <v>3371</v>
      </c>
      <c r="B3281" s="68" t="s">
        <v>1256</v>
      </c>
      <c r="C3281" s="2" t="s">
        <v>1</v>
      </c>
      <c r="D3281" s="2">
        <v>51</v>
      </c>
      <c r="E3281" s="6">
        <v>25313</v>
      </c>
      <c r="F3281" s="7">
        <v>44174.594143518516</v>
      </c>
      <c r="G3281" s="69" t="s">
        <v>4</v>
      </c>
      <c r="H3281" s="68">
        <v>1355</v>
      </c>
      <c r="I3281" s="93">
        <f t="shared" si="233"/>
        <v>13.55</v>
      </c>
      <c r="J3281" s="93">
        <v>3.597</v>
      </c>
      <c r="K3281" s="69">
        <v>100</v>
      </c>
      <c r="L3281" s="68">
        <v>437</v>
      </c>
      <c r="M3281" s="93">
        <f t="shared" si="234"/>
        <v>4.37</v>
      </c>
      <c r="N3281" s="93">
        <v>2.0430000000000001</v>
      </c>
      <c r="O3281" s="69">
        <v>100</v>
      </c>
      <c r="P3281" s="191">
        <f t="shared" si="235"/>
        <v>3.1006864988558354</v>
      </c>
      <c r="Q3281" s="77" t="s">
        <v>716</v>
      </c>
      <c r="U3281" s="227" t="s">
        <v>17355</v>
      </c>
      <c r="V3281" s="82">
        <v>0.44097222222222227</v>
      </c>
      <c r="W3281" s="83">
        <v>0.59722222222222221</v>
      </c>
      <c r="X3281" s="86">
        <f t="shared" si="236"/>
        <v>0.15624999999999994</v>
      </c>
    </row>
    <row r="3282" spans="1:24" x14ac:dyDescent="0.3">
      <c r="A3282" s="47" t="s">
        <v>11998</v>
      </c>
      <c r="B3282" s="68" t="s">
        <v>1583</v>
      </c>
      <c r="C3282" s="2" t="s">
        <v>1</v>
      </c>
      <c r="D3282" s="2">
        <v>49</v>
      </c>
      <c r="E3282" s="6">
        <v>26139</v>
      </c>
      <c r="F3282" s="7">
        <v>44174.612824074073</v>
      </c>
      <c r="G3282" s="69" t="s">
        <v>4</v>
      </c>
      <c r="H3282" s="68">
        <v>2021</v>
      </c>
      <c r="I3282" s="93">
        <f t="shared" si="233"/>
        <v>20.414141414141415</v>
      </c>
      <c r="J3282" s="93">
        <v>4.68</v>
      </c>
      <c r="K3282" s="69">
        <v>99</v>
      </c>
      <c r="L3282" s="68">
        <v>497</v>
      </c>
      <c r="M3282" s="93">
        <f t="shared" si="234"/>
        <v>5.0202020202020199</v>
      </c>
      <c r="N3282" s="93">
        <v>2.343</v>
      </c>
      <c r="O3282" s="69">
        <v>99</v>
      </c>
      <c r="P3282" s="191">
        <f t="shared" si="235"/>
        <v>4.0663983903420524</v>
      </c>
      <c r="Q3282" s="77" t="s">
        <v>716</v>
      </c>
      <c r="U3282" s="227" t="s">
        <v>17355</v>
      </c>
      <c r="V3282" s="82">
        <v>0.45277777777777778</v>
      </c>
      <c r="W3282" s="83">
        <v>0.61111111111111105</v>
      </c>
      <c r="X3282" s="86">
        <f t="shared" si="236"/>
        <v>0.15833333333333327</v>
      </c>
    </row>
    <row r="3283" spans="1:24" x14ac:dyDescent="0.3">
      <c r="A3283" s="47" t="s">
        <v>3532</v>
      </c>
      <c r="B3283" s="68" t="s">
        <v>16772</v>
      </c>
      <c r="C3283" s="2" t="s">
        <v>6</v>
      </c>
      <c r="D3283" s="2">
        <v>66</v>
      </c>
      <c r="E3283" s="6">
        <v>19832</v>
      </c>
      <c r="F3283" s="7">
        <v>44174.670057870368</v>
      </c>
      <c r="G3283" s="69" t="s">
        <v>4</v>
      </c>
      <c r="H3283" s="68">
        <v>1649</v>
      </c>
      <c r="I3283" s="93">
        <f t="shared" si="233"/>
        <v>16.489999999999998</v>
      </c>
      <c r="J3283" s="93">
        <v>4.7069999999999999</v>
      </c>
      <c r="K3283" s="69">
        <v>100</v>
      </c>
      <c r="L3283" s="68">
        <v>640</v>
      </c>
      <c r="M3283" s="93">
        <f t="shared" si="234"/>
        <v>6.4</v>
      </c>
      <c r="N3283" s="93">
        <v>2.8639999999999999</v>
      </c>
      <c r="O3283" s="69">
        <v>100</v>
      </c>
      <c r="P3283" s="191">
        <f t="shared" si="235"/>
        <v>2.5765624999999996</v>
      </c>
      <c r="Q3283" s="77" t="s">
        <v>716</v>
      </c>
      <c r="U3283" s="227" t="s">
        <v>17355</v>
      </c>
      <c r="V3283" s="82">
        <v>0.52083333333333337</v>
      </c>
      <c r="W3283" s="83">
        <v>0.67013888888888884</v>
      </c>
      <c r="X3283" s="86">
        <f t="shared" si="236"/>
        <v>0.14930555555555547</v>
      </c>
    </row>
    <row r="3284" spans="1:24" x14ac:dyDescent="0.3">
      <c r="A3284" s="47" t="s">
        <v>4056</v>
      </c>
      <c r="B3284" s="68" t="s">
        <v>11944</v>
      </c>
      <c r="C3284" s="2" t="s">
        <v>1</v>
      </c>
      <c r="D3284" s="2">
        <v>50</v>
      </c>
      <c r="E3284" s="6">
        <v>25912</v>
      </c>
      <c r="F3284" s="7">
        <v>44175.54241898148</v>
      </c>
      <c r="G3284" s="69" t="s">
        <v>4</v>
      </c>
      <c r="H3284" s="68">
        <v>2388</v>
      </c>
      <c r="I3284" s="93">
        <f t="shared" si="233"/>
        <v>24.121212121212121</v>
      </c>
      <c r="J3284" s="93">
        <v>5.5880000000000001</v>
      </c>
      <c r="K3284" s="69">
        <v>99</v>
      </c>
      <c r="L3284" s="68">
        <v>468</v>
      </c>
      <c r="M3284" s="93">
        <f t="shared" si="234"/>
        <v>4.7272727272727275</v>
      </c>
      <c r="N3284" s="93">
        <v>2.3679999999999999</v>
      </c>
      <c r="O3284" s="69">
        <v>99</v>
      </c>
      <c r="P3284" s="191">
        <f t="shared" si="235"/>
        <v>5.1025641025641022</v>
      </c>
      <c r="Q3284" s="77" t="s">
        <v>716</v>
      </c>
      <c r="U3284" s="227" t="s">
        <v>17355</v>
      </c>
      <c r="V3284" s="82">
        <v>0.40625</v>
      </c>
      <c r="W3284" s="83">
        <v>0.54513888888888895</v>
      </c>
      <c r="X3284" s="86">
        <f t="shared" si="236"/>
        <v>0.13888888888888895</v>
      </c>
    </row>
    <row r="3285" spans="1:24" x14ac:dyDescent="0.3">
      <c r="A3285" s="47" t="s">
        <v>16851</v>
      </c>
      <c r="B3285" s="68" t="s">
        <v>16776</v>
      </c>
      <c r="C3285" s="2" t="s">
        <v>6</v>
      </c>
      <c r="D3285" s="2">
        <v>83</v>
      </c>
      <c r="E3285" s="6">
        <v>13796</v>
      </c>
      <c r="F3285" s="7">
        <v>44175.606261574074</v>
      </c>
      <c r="G3285" s="69" t="s">
        <v>4</v>
      </c>
      <c r="H3285" s="68">
        <v>2040</v>
      </c>
      <c r="I3285" s="93">
        <f t="shared" si="233"/>
        <v>20.399999999999999</v>
      </c>
      <c r="J3285" s="93">
        <v>4.5060000000000002</v>
      </c>
      <c r="K3285" s="69">
        <v>100</v>
      </c>
      <c r="L3285" s="68">
        <v>682</v>
      </c>
      <c r="M3285" s="93">
        <f t="shared" si="234"/>
        <v>6.82</v>
      </c>
      <c r="N3285" s="93">
        <v>2.8620000000000001</v>
      </c>
      <c r="O3285" s="69">
        <v>100</v>
      </c>
      <c r="P3285" s="191">
        <f t="shared" si="235"/>
        <v>2.9912023460410553</v>
      </c>
      <c r="Q3285" s="77" t="s">
        <v>716</v>
      </c>
      <c r="U3285" s="227" t="s">
        <v>17355</v>
      </c>
      <c r="V3285" s="82">
        <v>0.47013888888888888</v>
      </c>
      <c r="W3285" s="83">
        <v>0.60763888888888895</v>
      </c>
      <c r="X3285" s="86">
        <f t="shared" si="236"/>
        <v>0.13750000000000007</v>
      </c>
    </row>
    <row r="3286" spans="1:24" x14ac:dyDescent="0.3">
      <c r="A3286" s="47" t="s">
        <v>4987</v>
      </c>
      <c r="B3286" s="68" t="s">
        <v>16778</v>
      </c>
      <c r="C3286" s="2" t="s">
        <v>1</v>
      </c>
      <c r="D3286" s="2">
        <v>46</v>
      </c>
      <c r="E3286" s="6">
        <v>27235</v>
      </c>
      <c r="F3286" s="7">
        <v>44175.618171296293</v>
      </c>
      <c r="G3286" s="69" t="s">
        <v>4</v>
      </c>
      <c r="H3286" s="68">
        <v>945</v>
      </c>
      <c r="I3286" s="93">
        <f t="shared" si="233"/>
        <v>9.545454545454545</v>
      </c>
      <c r="J3286" s="93">
        <v>3.0139999999999998</v>
      </c>
      <c r="K3286" s="69">
        <v>99</v>
      </c>
      <c r="L3286" s="68">
        <v>458</v>
      </c>
      <c r="M3286" s="93">
        <f t="shared" si="234"/>
        <v>4.6262626262626263</v>
      </c>
      <c r="N3286" s="93">
        <v>2.2789999999999999</v>
      </c>
      <c r="O3286" s="69">
        <v>99</v>
      </c>
      <c r="P3286" s="191">
        <f t="shared" si="235"/>
        <v>2.0633187772925763</v>
      </c>
      <c r="Q3286" s="77" t="s">
        <v>716</v>
      </c>
      <c r="U3286" s="227" t="s">
        <v>17355</v>
      </c>
      <c r="V3286" s="82">
        <v>0.46666666666666662</v>
      </c>
      <c r="W3286" s="83">
        <v>0.61805555555555558</v>
      </c>
      <c r="X3286" s="86">
        <f t="shared" si="236"/>
        <v>0.15138888888888896</v>
      </c>
    </row>
    <row r="3287" spans="1:24" x14ac:dyDescent="0.3">
      <c r="A3287" s="47" t="s">
        <v>16853</v>
      </c>
      <c r="B3287" s="68" t="s">
        <v>9430</v>
      </c>
      <c r="C3287" s="2" t="s">
        <v>1</v>
      </c>
      <c r="D3287" s="2">
        <v>47</v>
      </c>
      <c r="E3287" s="6">
        <v>26658</v>
      </c>
      <c r="F3287" s="7">
        <v>44175.637557870374</v>
      </c>
      <c r="G3287" s="69" t="s">
        <v>4</v>
      </c>
      <c r="H3287" s="68">
        <v>1233</v>
      </c>
      <c r="I3287" s="93">
        <f t="shared" si="233"/>
        <v>12.33</v>
      </c>
      <c r="J3287" s="93">
        <v>3.343</v>
      </c>
      <c r="K3287" s="69">
        <v>100</v>
      </c>
      <c r="L3287" s="68">
        <v>413</v>
      </c>
      <c r="M3287" s="93">
        <f t="shared" si="234"/>
        <v>4.13</v>
      </c>
      <c r="N3287" s="93">
        <v>2.0579999999999998</v>
      </c>
      <c r="O3287" s="69">
        <v>100</v>
      </c>
      <c r="P3287" s="191">
        <f t="shared" si="235"/>
        <v>2.9854721549636807</v>
      </c>
      <c r="Q3287" s="77" t="s">
        <v>716</v>
      </c>
      <c r="U3287" s="227" t="s">
        <v>17355</v>
      </c>
      <c r="V3287" s="82">
        <v>0.48541666666666666</v>
      </c>
      <c r="W3287" s="83">
        <v>0.63888888888888895</v>
      </c>
      <c r="X3287" s="86">
        <f t="shared" si="236"/>
        <v>0.15347222222222229</v>
      </c>
    </row>
    <row r="3288" spans="1:24" x14ac:dyDescent="0.3">
      <c r="A3288" s="47" t="s">
        <v>16855</v>
      </c>
      <c r="B3288" s="68" t="s">
        <v>16781</v>
      </c>
      <c r="C3288" s="2" t="s">
        <v>6</v>
      </c>
      <c r="D3288" s="2">
        <v>39</v>
      </c>
      <c r="E3288" s="6">
        <v>29794</v>
      </c>
      <c r="F3288" s="7">
        <v>44175.647847222222</v>
      </c>
      <c r="G3288" s="69" t="s">
        <v>4</v>
      </c>
      <c r="H3288" s="68">
        <v>1097</v>
      </c>
      <c r="I3288" s="93">
        <f t="shared" si="233"/>
        <v>10.97</v>
      </c>
      <c r="J3288" s="93">
        <v>3.5030000000000001</v>
      </c>
      <c r="K3288" s="69">
        <v>100</v>
      </c>
      <c r="L3288" s="68">
        <v>395</v>
      </c>
      <c r="M3288" s="93">
        <f t="shared" si="234"/>
        <v>3.95</v>
      </c>
      <c r="N3288" s="93">
        <v>2.12</v>
      </c>
      <c r="O3288" s="69">
        <v>100</v>
      </c>
      <c r="P3288" s="191">
        <f t="shared" si="235"/>
        <v>2.7772151898734179</v>
      </c>
      <c r="Q3288" s="77" t="s">
        <v>716</v>
      </c>
      <c r="U3288" s="231" t="s">
        <v>17355</v>
      </c>
      <c r="V3288" s="82">
        <v>0.51527777777777783</v>
      </c>
      <c r="W3288" s="83">
        <v>0.65277777777777779</v>
      </c>
      <c r="X3288" s="86">
        <f t="shared" si="236"/>
        <v>0.13749999999999996</v>
      </c>
    </row>
    <row r="3289" spans="1:24" x14ac:dyDescent="0.3">
      <c r="A3289" s="47" t="s">
        <v>5273</v>
      </c>
      <c r="B3289" s="68" t="s">
        <v>10456</v>
      </c>
      <c r="C3289" s="2" t="s">
        <v>6</v>
      </c>
      <c r="D3289" s="2">
        <v>65</v>
      </c>
      <c r="E3289" s="6">
        <v>20347</v>
      </c>
      <c r="F3289" s="7">
        <v>44176.436736111114</v>
      </c>
      <c r="G3289" s="69" t="s">
        <v>4</v>
      </c>
      <c r="H3289" s="68">
        <v>1845</v>
      </c>
      <c r="I3289" s="93">
        <f t="shared" si="233"/>
        <v>18.636363636363637</v>
      </c>
      <c r="J3289" s="93">
        <v>4.6349999999999998</v>
      </c>
      <c r="K3289" s="69">
        <v>99</v>
      </c>
      <c r="L3289" s="68">
        <v>649</v>
      </c>
      <c r="M3289" s="93">
        <f t="shared" si="234"/>
        <v>6.5555555555555554</v>
      </c>
      <c r="N3289" s="93">
        <v>2.677</v>
      </c>
      <c r="O3289" s="69">
        <v>99</v>
      </c>
      <c r="P3289" s="191">
        <f t="shared" si="235"/>
        <v>2.8428351309707245</v>
      </c>
      <c r="Q3289" s="77" t="s">
        <v>716</v>
      </c>
      <c r="U3289" s="231" t="s">
        <v>17355</v>
      </c>
      <c r="V3289" s="82">
        <v>0.38194444444444442</v>
      </c>
      <c r="W3289" s="83">
        <v>0.52083333333333337</v>
      </c>
      <c r="X3289" s="86">
        <f t="shared" si="236"/>
        <v>0.13888888888888895</v>
      </c>
    </row>
    <row r="3290" spans="1:24" x14ac:dyDescent="0.3">
      <c r="A3290" s="47" t="s">
        <v>16857</v>
      </c>
      <c r="B3290" s="68" t="s">
        <v>6590</v>
      </c>
      <c r="C3290" s="2" t="s">
        <v>1</v>
      </c>
      <c r="D3290" s="2">
        <v>62</v>
      </c>
      <c r="E3290" s="6">
        <v>21346</v>
      </c>
      <c r="F3290" s="7">
        <v>44176.565740740742</v>
      </c>
      <c r="G3290" s="69" t="s">
        <v>4</v>
      </c>
      <c r="H3290" s="68">
        <v>1989</v>
      </c>
      <c r="I3290" s="93">
        <f t="shared" si="233"/>
        <v>20.09090909090909</v>
      </c>
      <c r="J3290" s="93">
        <v>4.9240000000000004</v>
      </c>
      <c r="K3290" s="69">
        <v>99</v>
      </c>
      <c r="L3290" s="68">
        <v>358</v>
      </c>
      <c r="M3290" s="93">
        <f t="shared" si="234"/>
        <v>3.6161616161616164</v>
      </c>
      <c r="N3290" s="93">
        <v>1.883</v>
      </c>
      <c r="O3290" s="69">
        <v>99</v>
      </c>
      <c r="P3290" s="191">
        <f t="shared" si="235"/>
        <v>5.5558659217877091</v>
      </c>
      <c r="Q3290" s="77" t="s">
        <v>716</v>
      </c>
      <c r="U3290" s="227" t="s">
        <v>17355</v>
      </c>
      <c r="V3290" s="82">
        <v>0.4201388888888889</v>
      </c>
      <c r="W3290" s="83">
        <v>0.56944444444444442</v>
      </c>
      <c r="X3290" s="86">
        <f t="shared" si="236"/>
        <v>0.14930555555555552</v>
      </c>
    </row>
    <row r="3291" spans="1:24" x14ac:dyDescent="0.3">
      <c r="A3291" s="47" t="s">
        <v>3528</v>
      </c>
      <c r="B3291" s="68" t="s">
        <v>773</v>
      </c>
      <c r="C3291" s="2" t="s">
        <v>1</v>
      </c>
      <c r="D3291" s="2">
        <v>67</v>
      </c>
      <c r="E3291" s="6">
        <v>19503</v>
      </c>
      <c r="F3291" s="7">
        <v>44176.578402777777</v>
      </c>
      <c r="G3291" s="69" t="s">
        <v>4</v>
      </c>
      <c r="H3291" s="68">
        <v>2786</v>
      </c>
      <c r="I3291" s="93">
        <f t="shared" si="233"/>
        <v>28.141414141414142</v>
      </c>
      <c r="J3291" s="93">
        <v>6.5529999999999999</v>
      </c>
      <c r="K3291" s="69">
        <v>99</v>
      </c>
      <c r="L3291" s="68">
        <v>868</v>
      </c>
      <c r="M3291" s="93">
        <f t="shared" si="234"/>
        <v>8.7676767676767682</v>
      </c>
      <c r="N3291" s="93">
        <v>3.5539999999999998</v>
      </c>
      <c r="O3291" s="69">
        <v>99</v>
      </c>
      <c r="P3291" s="191">
        <f t="shared" si="235"/>
        <v>3.2096774193548385</v>
      </c>
      <c r="Q3291" s="77" t="s">
        <v>716</v>
      </c>
      <c r="U3291" s="227" t="s">
        <v>17355</v>
      </c>
      <c r="V3291" s="82">
        <v>0.44027777777777777</v>
      </c>
      <c r="W3291" s="83">
        <v>0.58333333333333337</v>
      </c>
      <c r="X3291" s="86">
        <f t="shared" si="236"/>
        <v>0.1430555555555556</v>
      </c>
    </row>
    <row r="3292" spans="1:24" x14ac:dyDescent="0.3">
      <c r="A3292" s="47" t="s">
        <v>12164</v>
      </c>
      <c r="B3292" s="68" t="s">
        <v>15093</v>
      </c>
      <c r="C3292" s="2" t="s">
        <v>6</v>
      </c>
      <c r="D3292" s="2">
        <v>44</v>
      </c>
      <c r="E3292" s="6">
        <v>27902</v>
      </c>
      <c r="F3292" s="7">
        <v>44176.618657407409</v>
      </c>
      <c r="G3292" s="69" t="s">
        <v>4</v>
      </c>
      <c r="H3292" s="68">
        <v>1582</v>
      </c>
      <c r="I3292" s="93">
        <f t="shared" si="233"/>
        <v>15.979797979797979</v>
      </c>
      <c r="J3292" s="93">
        <v>4.2619999999999996</v>
      </c>
      <c r="K3292" s="69">
        <v>99</v>
      </c>
      <c r="L3292" s="68">
        <v>671</v>
      </c>
      <c r="M3292" s="93">
        <f t="shared" si="234"/>
        <v>6.7777777777777777</v>
      </c>
      <c r="N3292" s="93">
        <v>2.5619999999999998</v>
      </c>
      <c r="O3292" s="69">
        <v>99</v>
      </c>
      <c r="P3292" s="191">
        <f t="shared" si="235"/>
        <v>2.3576751117734722</v>
      </c>
      <c r="Q3292" s="77" t="s">
        <v>716</v>
      </c>
      <c r="U3292" s="231" t="s">
        <v>17355</v>
      </c>
      <c r="V3292" s="82">
        <v>0.47222222222222227</v>
      </c>
      <c r="W3292" s="83">
        <v>0.61805555555555558</v>
      </c>
      <c r="X3292" s="86">
        <f t="shared" si="236"/>
        <v>0.14583333333333331</v>
      </c>
    </row>
    <row r="3293" spans="1:24" x14ac:dyDescent="0.3">
      <c r="A3293" s="47" t="s">
        <v>12590</v>
      </c>
      <c r="B3293" s="68" t="s">
        <v>16790</v>
      </c>
      <c r="C3293" s="2" t="s">
        <v>6</v>
      </c>
      <c r="D3293" s="2">
        <v>68</v>
      </c>
      <c r="E3293" s="6">
        <v>19154</v>
      </c>
      <c r="F3293" s="7">
        <v>44176.649675925924</v>
      </c>
      <c r="G3293" s="69" t="s">
        <v>4</v>
      </c>
      <c r="H3293" s="68">
        <v>1136</v>
      </c>
      <c r="I3293" s="93">
        <f t="shared" si="233"/>
        <v>11.474747474747474</v>
      </c>
      <c r="J3293" s="93">
        <v>3.621</v>
      </c>
      <c r="K3293" s="69">
        <v>99</v>
      </c>
      <c r="L3293" s="68">
        <v>310</v>
      </c>
      <c r="M3293" s="93">
        <f t="shared" si="234"/>
        <v>3.1313131313131315</v>
      </c>
      <c r="N3293" s="93">
        <v>1.782</v>
      </c>
      <c r="O3293" s="69">
        <v>99</v>
      </c>
      <c r="P3293" s="191">
        <f t="shared" si="235"/>
        <v>3.6645161290322577</v>
      </c>
      <c r="Q3293" s="77" t="s">
        <v>716</v>
      </c>
      <c r="U3293" s="227" t="s">
        <v>17355</v>
      </c>
      <c r="V3293" s="82">
        <v>0.50694444444444442</v>
      </c>
      <c r="W3293" s="83">
        <v>0.66666666666666663</v>
      </c>
      <c r="X3293" s="86">
        <f t="shared" si="236"/>
        <v>0.15972222222222221</v>
      </c>
    </row>
    <row r="3294" spans="1:24" x14ac:dyDescent="0.3">
      <c r="A3294" s="47" t="s">
        <v>12201</v>
      </c>
      <c r="B3294" s="68" t="s">
        <v>7413</v>
      </c>
      <c r="C3294" s="2" t="s">
        <v>1</v>
      </c>
      <c r="D3294" s="2">
        <v>51</v>
      </c>
      <c r="E3294" s="6">
        <v>25436</v>
      </c>
      <c r="F3294" s="7">
        <v>44179.51834490741</v>
      </c>
      <c r="G3294" s="69" t="s">
        <v>4</v>
      </c>
      <c r="H3294" s="68">
        <v>2437</v>
      </c>
      <c r="I3294" s="93">
        <f t="shared" si="233"/>
        <v>24.616161616161616</v>
      </c>
      <c r="J3294" s="93">
        <v>5.0439999999999996</v>
      </c>
      <c r="K3294" s="69">
        <v>99</v>
      </c>
      <c r="L3294" s="68">
        <v>537</v>
      </c>
      <c r="M3294" s="93">
        <f t="shared" si="234"/>
        <v>5.4242424242424239</v>
      </c>
      <c r="N3294" s="93">
        <v>2.4420000000000002</v>
      </c>
      <c r="O3294" s="69">
        <v>99</v>
      </c>
      <c r="P3294" s="191">
        <f t="shared" si="235"/>
        <v>4.5381750465549349</v>
      </c>
      <c r="Q3294" s="77" t="s">
        <v>716</v>
      </c>
      <c r="U3294" s="227" t="s">
        <v>17355</v>
      </c>
      <c r="V3294" s="82">
        <v>0.36874999999999997</v>
      </c>
      <c r="W3294" s="83">
        <v>0.52083333333333337</v>
      </c>
      <c r="X3294" s="86">
        <f t="shared" si="236"/>
        <v>0.1520833333333334</v>
      </c>
    </row>
    <row r="3295" spans="1:24" x14ac:dyDescent="0.3">
      <c r="A3295" s="47" t="s">
        <v>16858</v>
      </c>
      <c r="B3295" s="68" t="s">
        <v>7391</v>
      </c>
      <c r="C3295" s="2" t="s">
        <v>1</v>
      </c>
      <c r="D3295" s="2">
        <v>45</v>
      </c>
      <c r="E3295" s="6">
        <v>27702</v>
      </c>
      <c r="F3295" s="7">
        <v>44179.54483796296</v>
      </c>
      <c r="G3295" s="69" t="s">
        <v>4</v>
      </c>
      <c r="H3295" s="68">
        <v>1275</v>
      </c>
      <c r="I3295" s="93">
        <f t="shared" si="233"/>
        <v>12.75</v>
      </c>
      <c r="J3295" s="93">
        <v>3.7240000000000002</v>
      </c>
      <c r="K3295" s="69">
        <v>100</v>
      </c>
      <c r="L3295" s="68">
        <v>423</v>
      </c>
      <c r="M3295" s="93">
        <f t="shared" si="234"/>
        <v>4.2300000000000004</v>
      </c>
      <c r="N3295" s="93">
        <v>2.278</v>
      </c>
      <c r="O3295" s="69">
        <v>100</v>
      </c>
      <c r="P3295" s="191">
        <f t="shared" si="235"/>
        <v>3.0141843971631204</v>
      </c>
      <c r="Q3295" s="77" t="s">
        <v>716</v>
      </c>
      <c r="U3295" s="231" t="s">
        <v>17355</v>
      </c>
      <c r="V3295" s="82">
        <v>0.41319444444444442</v>
      </c>
      <c r="W3295" s="83">
        <v>0.54861111111111105</v>
      </c>
      <c r="X3295" s="86">
        <f t="shared" si="236"/>
        <v>0.13541666666666663</v>
      </c>
    </row>
    <row r="3296" spans="1:24" x14ac:dyDescent="0.3">
      <c r="A3296" s="47" t="s">
        <v>16859</v>
      </c>
      <c r="B3296" s="68" t="s">
        <v>16794</v>
      </c>
      <c r="C3296" s="2" t="s">
        <v>1</v>
      </c>
      <c r="D3296" s="2">
        <v>74</v>
      </c>
      <c r="E3296" s="6">
        <v>16832</v>
      </c>
      <c r="F3296" s="7">
        <v>44179.58792824074</v>
      </c>
      <c r="G3296" s="69" t="s">
        <v>4</v>
      </c>
      <c r="H3296" s="68">
        <v>2145</v>
      </c>
      <c r="I3296" s="93">
        <f t="shared" si="233"/>
        <v>21.45</v>
      </c>
      <c r="J3296" s="93">
        <v>4.702</v>
      </c>
      <c r="K3296" s="69">
        <v>100</v>
      </c>
      <c r="L3296" s="68">
        <v>432</v>
      </c>
      <c r="M3296" s="93">
        <f t="shared" si="234"/>
        <v>4.32</v>
      </c>
      <c r="N3296" s="93">
        <v>2.024</v>
      </c>
      <c r="O3296" s="69">
        <v>100</v>
      </c>
      <c r="P3296" s="191">
        <f t="shared" si="235"/>
        <v>4.9652777777777777</v>
      </c>
      <c r="Q3296" s="77" t="s">
        <v>716</v>
      </c>
      <c r="U3296" s="227" t="s">
        <v>17355</v>
      </c>
      <c r="V3296" s="82">
        <v>0.43541666666666662</v>
      </c>
      <c r="W3296" s="83">
        <v>0.59722222222222221</v>
      </c>
      <c r="X3296" s="86">
        <f t="shared" si="236"/>
        <v>0.16180555555555559</v>
      </c>
    </row>
    <row r="3297" spans="1:24" x14ac:dyDescent="0.3">
      <c r="A3297" s="47" t="s">
        <v>12552</v>
      </c>
      <c r="B3297" s="68" t="s">
        <v>219</v>
      </c>
      <c r="C3297" s="2" t="s">
        <v>1</v>
      </c>
      <c r="D3297" s="2">
        <v>53</v>
      </c>
      <c r="E3297" s="6">
        <v>24725</v>
      </c>
      <c r="F3297" s="7">
        <v>44179.621041666665</v>
      </c>
      <c r="G3297" s="69" t="s">
        <v>4</v>
      </c>
      <c r="H3297" s="68">
        <v>1668</v>
      </c>
      <c r="I3297" s="93">
        <f t="shared" si="233"/>
        <v>16.848484848484848</v>
      </c>
      <c r="J3297" s="93">
        <v>4.5209999999999999</v>
      </c>
      <c r="K3297" s="69">
        <v>99</v>
      </c>
      <c r="L3297" s="68">
        <v>473</v>
      </c>
      <c r="M3297" s="93">
        <f t="shared" si="234"/>
        <v>4.7777777777777777</v>
      </c>
      <c r="N3297" s="93">
        <v>2.1459999999999999</v>
      </c>
      <c r="O3297" s="69">
        <v>99</v>
      </c>
      <c r="P3297" s="191">
        <f t="shared" si="235"/>
        <v>3.5264270613107822</v>
      </c>
      <c r="Q3297" s="77" t="s">
        <v>716</v>
      </c>
      <c r="U3297" s="227" t="s">
        <v>17355</v>
      </c>
      <c r="V3297" s="82">
        <v>0.47291666666666665</v>
      </c>
      <c r="W3297" s="83">
        <v>0.63194444444444442</v>
      </c>
      <c r="X3297" s="86">
        <f t="shared" si="236"/>
        <v>0.15902777777777777</v>
      </c>
    </row>
    <row r="3298" spans="1:24" x14ac:dyDescent="0.3">
      <c r="A3298" s="47" t="s">
        <v>16860</v>
      </c>
      <c r="B3298" s="68" t="s">
        <v>16799</v>
      </c>
      <c r="C3298" s="2" t="s">
        <v>1</v>
      </c>
      <c r="D3298" s="2">
        <v>82</v>
      </c>
      <c r="E3298" s="6">
        <v>13876</v>
      </c>
      <c r="F3298" s="7">
        <v>44179.654537037037</v>
      </c>
      <c r="G3298" s="69" t="s">
        <v>4</v>
      </c>
      <c r="H3298" s="68">
        <v>1737</v>
      </c>
      <c r="I3298" s="93">
        <f t="shared" si="233"/>
        <v>17.37</v>
      </c>
      <c r="J3298" s="93">
        <v>4.4939999999999998</v>
      </c>
      <c r="K3298" s="69">
        <v>100</v>
      </c>
      <c r="L3298" s="68">
        <v>449</v>
      </c>
      <c r="M3298" s="93">
        <f t="shared" si="234"/>
        <v>4.49</v>
      </c>
      <c r="N3298" s="93">
        <v>2.077</v>
      </c>
      <c r="O3298" s="69">
        <v>100</v>
      </c>
      <c r="P3298" s="191">
        <f t="shared" si="235"/>
        <v>3.868596881959911</v>
      </c>
      <c r="Q3298" s="77" t="s">
        <v>716</v>
      </c>
      <c r="U3298" s="227" t="s">
        <v>17355</v>
      </c>
      <c r="V3298" s="82">
        <v>0.48402777777777778</v>
      </c>
      <c r="W3298" s="83">
        <v>0.65972222222222221</v>
      </c>
      <c r="X3298" s="86">
        <f t="shared" si="236"/>
        <v>0.17569444444444443</v>
      </c>
    </row>
    <row r="3299" spans="1:24" x14ac:dyDescent="0.3">
      <c r="A3299" s="47" t="s">
        <v>12745</v>
      </c>
      <c r="B3299" s="68" t="s">
        <v>16801</v>
      </c>
      <c r="C3299" s="2" t="s">
        <v>1</v>
      </c>
      <c r="D3299" s="2">
        <v>36</v>
      </c>
      <c r="E3299" s="6">
        <v>30838</v>
      </c>
      <c r="F3299" s="7">
        <v>44179.667951388888</v>
      </c>
      <c r="G3299" s="69" t="s">
        <v>4</v>
      </c>
      <c r="H3299" s="68">
        <v>1268</v>
      </c>
      <c r="I3299" s="93">
        <f t="shared" si="233"/>
        <v>12.808080808080808</v>
      </c>
      <c r="J3299" s="93">
        <v>3.859</v>
      </c>
      <c r="K3299" s="69">
        <v>99</v>
      </c>
      <c r="L3299" s="68">
        <v>318</v>
      </c>
      <c r="M3299" s="93">
        <f t="shared" si="234"/>
        <v>3.2121212121212119</v>
      </c>
      <c r="N3299" s="93">
        <v>1.774</v>
      </c>
      <c r="O3299" s="69">
        <v>99</v>
      </c>
      <c r="P3299" s="191">
        <f t="shared" si="235"/>
        <v>3.9874213836477987</v>
      </c>
      <c r="Q3299" s="77" t="s">
        <v>716</v>
      </c>
      <c r="U3299" s="227" t="s">
        <v>17355</v>
      </c>
      <c r="V3299" s="82">
        <v>0.50972222222222219</v>
      </c>
      <c r="W3299" s="83">
        <v>0.68055555555555547</v>
      </c>
      <c r="X3299" s="86">
        <f t="shared" si="236"/>
        <v>0.17083333333333328</v>
      </c>
    </row>
    <row r="3300" spans="1:24" x14ac:dyDescent="0.3">
      <c r="A3300" s="47" t="s">
        <v>16861</v>
      </c>
      <c r="B3300" s="68" t="s">
        <v>5806</v>
      </c>
      <c r="C3300" s="2" t="s">
        <v>1</v>
      </c>
      <c r="D3300" s="2">
        <v>43</v>
      </c>
      <c r="E3300" s="6">
        <v>28381</v>
      </c>
      <c r="F3300" s="7">
        <v>44180.539675925924</v>
      </c>
      <c r="G3300" s="69" t="s">
        <v>4</v>
      </c>
      <c r="H3300" s="68">
        <v>1541</v>
      </c>
      <c r="I3300" s="93">
        <f t="shared" si="233"/>
        <v>15.565656565656566</v>
      </c>
      <c r="J3300" s="93">
        <v>4.0179999999999998</v>
      </c>
      <c r="K3300" s="69">
        <v>99</v>
      </c>
      <c r="L3300" s="68">
        <v>456</v>
      </c>
      <c r="M3300" s="93">
        <f t="shared" si="234"/>
        <v>4.6060606060606064</v>
      </c>
      <c r="N3300" s="93">
        <v>2.3199999999999998</v>
      </c>
      <c r="O3300" s="69">
        <v>99</v>
      </c>
      <c r="P3300" s="191">
        <f t="shared" si="235"/>
        <v>3.3793859649122804</v>
      </c>
      <c r="Q3300" s="77" t="s">
        <v>716</v>
      </c>
      <c r="U3300" s="227" t="s">
        <v>17355</v>
      </c>
      <c r="V3300" s="82">
        <v>0.40763888888888888</v>
      </c>
      <c r="W3300" s="83">
        <v>0.54166666666666663</v>
      </c>
      <c r="X3300" s="86">
        <f t="shared" si="236"/>
        <v>0.13402777777777775</v>
      </c>
    </row>
    <row r="3301" spans="1:24" x14ac:dyDescent="0.3">
      <c r="A3301" s="47" t="s">
        <v>13828</v>
      </c>
      <c r="B3301" s="68" t="s">
        <v>647</v>
      </c>
      <c r="C3301" s="2" t="s">
        <v>1</v>
      </c>
      <c r="D3301" s="2">
        <v>49</v>
      </c>
      <c r="E3301" s="6">
        <v>26260</v>
      </c>
      <c r="F3301" s="7">
        <v>44180.549791666665</v>
      </c>
      <c r="G3301" s="69" t="s">
        <v>4</v>
      </c>
      <c r="H3301" s="68">
        <v>1259</v>
      </c>
      <c r="I3301" s="93">
        <f t="shared" si="233"/>
        <v>12.59</v>
      </c>
      <c r="J3301" s="93">
        <v>3.6429999999999998</v>
      </c>
      <c r="K3301" s="69">
        <v>100</v>
      </c>
      <c r="L3301" s="68">
        <v>320</v>
      </c>
      <c r="M3301" s="93">
        <f t="shared" si="234"/>
        <v>3.2</v>
      </c>
      <c r="N3301" s="93">
        <v>1.5369999999999999</v>
      </c>
      <c r="O3301" s="69">
        <v>100</v>
      </c>
      <c r="P3301" s="191">
        <f t="shared" si="235"/>
        <v>3.9343749999999997</v>
      </c>
      <c r="Q3301" s="77" t="s">
        <v>716</v>
      </c>
      <c r="U3301" s="227" t="s">
        <v>17355</v>
      </c>
      <c r="V3301" s="82">
        <v>0.41875000000000001</v>
      </c>
      <c r="W3301" s="83">
        <v>0.55208333333333337</v>
      </c>
      <c r="X3301" s="86">
        <f t="shared" si="236"/>
        <v>0.13333333333333336</v>
      </c>
    </row>
    <row r="3302" spans="1:24" x14ac:dyDescent="0.3">
      <c r="A3302" s="47" t="s">
        <v>16862</v>
      </c>
      <c r="B3302" s="68" t="s">
        <v>581</v>
      </c>
      <c r="C3302" s="2" t="s">
        <v>1</v>
      </c>
      <c r="D3302" s="2">
        <v>34</v>
      </c>
      <c r="E3302" s="6">
        <v>31566</v>
      </c>
      <c r="F3302" s="7">
        <v>44180.59134259259</v>
      </c>
      <c r="G3302" s="69" t="s">
        <v>4</v>
      </c>
      <c r="H3302" s="68">
        <v>713</v>
      </c>
      <c r="I3302" s="93">
        <f t="shared" si="233"/>
        <v>7.13</v>
      </c>
      <c r="J3302" s="93">
        <v>2.8519999999999999</v>
      </c>
      <c r="K3302" s="69">
        <v>100</v>
      </c>
      <c r="L3302" s="68">
        <v>179</v>
      </c>
      <c r="M3302" s="93">
        <f t="shared" si="234"/>
        <v>1.79</v>
      </c>
      <c r="N3302" s="93">
        <v>1.365</v>
      </c>
      <c r="O3302" s="69">
        <v>100</v>
      </c>
      <c r="P3302" s="191">
        <f t="shared" si="235"/>
        <v>3.983240223463687</v>
      </c>
      <c r="Q3302" s="77" t="s">
        <v>716</v>
      </c>
      <c r="U3302" s="227" t="s">
        <v>17355</v>
      </c>
      <c r="V3302" s="82">
        <v>0.43124999999999997</v>
      </c>
      <c r="W3302" s="83">
        <v>0.59375</v>
      </c>
      <c r="X3302" s="86">
        <f t="shared" si="236"/>
        <v>0.16250000000000003</v>
      </c>
    </row>
    <row r="3303" spans="1:24" x14ac:dyDescent="0.3">
      <c r="A3303" s="47" t="s">
        <v>16863</v>
      </c>
      <c r="B3303" s="68" t="s">
        <v>16806</v>
      </c>
      <c r="C3303" s="2" t="s">
        <v>1</v>
      </c>
      <c r="D3303" s="2">
        <v>63</v>
      </c>
      <c r="E3303" s="6">
        <v>21079</v>
      </c>
      <c r="F3303" s="7">
        <v>44180.629224537035</v>
      </c>
      <c r="G3303" s="69" t="s">
        <v>4</v>
      </c>
      <c r="H3303" s="68">
        <v>1921</v>
      </c>
      <c r="I3303" s="93">
        <f t="shared" si="233"/>
        <v>19.404040404040405</v>
      </c>
      <c r="J3303" s="93">
        <v>4.798</v>
      </c>
      <c r="K3303" s="69">
        <v>99</v>
      </c>
      <c r="L3303" s="68">
        <v>454</v>
      </c>
      <c r="M3303" s="93">
        <f t="shared" si="234"/>
        <v>4.5858585858585856</v>
      </c>
      <c r="N3303" s="93">
        <v>2.3119999999999998</v>
      </c>
      <c r="O3303" s="69">
        <v>99</v>
      </c>
      <c r="P3303" s="191">
        <f t="shared" si="235"/>
        <v>4.2312775330396484</v>
      </c>
      <c r="Q3303" s="77" t="s">
        <v>716</v>
      </c>
      <c r="U3303" s="227" t="s">
        <v>17355</v>
      </c>
      <c r="V3303" s="82">
        <v>0.48749999999999999</v>
      </c>
      <c r="W3303" s="83">
        <v>0.62847222222222221</v>
      </c>
      <c r="X3303" s="86">
        <f t="shared" si="236"/>
        <v>0.14097222222222222</v>
      </c>
    </row>
    <row r="3304" spans="1:24" x14ac:dyDescent="0.3">
      <c r="A3304" s="47" t="s">
        <v>16864</v>
      </c>
      <c r="B3304" s="68" t="s">
        <v>87</v>
      </c>
      <c r="C3304" s="2" t="s">
        <v>1</v>
      </c>
      <c r="D3304" s="2">
        <v>55</v>
      </c>
      <c r="E3304" s="6">
        <v>23986</v>
      </c>
      <c r="F3304" s="7">
        <v>44181.369699074072</v>
      </c>
      <c r="G3304" s="69" t="s">
        <v>71</v>
      </c>
      <c r="H3304" s="68">
        <v>1895</v>
      </c>
      <c r="I3304" s="93">
        <f t="shared" si="233"/>
        <v>19.141414141414142</v>
      </c>
      <c r="J3304" s="93">
        <v>5.2679999999999998</v>
      </c>
      <c r="K3304" s="69">
        <v>99</v>
      </c>
      <c r="L3304" s="68">
        <v>439</v>
      </c>
      <c r="M3304" s="93">
        <f t="shared" si="234"/>
        <v>4.4343434343434343</v>
      </c>
      <c r="N3304" s="93">
        <v>1.954</v>
      </c>
      <c r="O3304" s="69">
        <v>99</v>
      </c>
      <c r="P3304" s="191">
        <f t="shared" si="235"/>
        <v>4.3166287015945333</v>
      </c>
      <c r="Q3304" s="77" t="s">
        <v>716</v>
      </c>
      <c r="U3304" s="231" t="s">
        <v>17355</v>
      </c>
      <c r="V3304" s="82">
        <v>0.36805555555555558</v>
      </c>
      <c r="W3304" s="83">
        <v>0.52083333333333337</v>
      </c>
      <c r="X3304" s="86">
        <f t="shared" si="236"/>
        <v>0.15277777777777779</v>
      </c>
    </row>
    <row r="3305" spans="1:24" x14ac:dyDescent="0.3">
      <c r="A3305" s="47" t="s">
        <v>12159</v>
      </c>
      <c r="B3305" s="68" t="s">
        <v>6181</v>
      </c>
      <c r="C3305" s="2" t="s">
        <v>1</v>
      </c>
      <c r="D3305" s="2">
        <v>40</v>
      </c>
      <c r="E3305" s="6">
        <v>29504</v>
      </c>
      <c r="F3305" s="7">
        <v>44181.551261574074</v>
      </c>
      <c r="G3305" s="69" t="s">
        <v>4</v>
      </c>
      <c r="H3305" s="68">
        <v>1634</v>
      </c>
      <c r="I3305" s="93">
        <f t="shared" si="233"/>
        <v>16.505050505050505</v>
      </c>
      <c r="J3305" s="93">
        <v>3.996</v>
      </c>
      <c r="K3305" s="69">
        <v>99</v>
      </c>
      <c r="L3305" s="68">
        <v>350</v>
      </c>
      <c r="M3305" s="93">
        <f t="shared" si="234"/>
        <v>3.5353535353535355</v>
      </c>
      <c r="N3305" s="93">
        <v>1.704</v>
      </c>
      <c r="O3305" s="69">
        <v>99</v>
      </c>
      <c r="P3305" s="191">
        <f t="shared" si="235"/>
        <v>4.6685714285714282</v>
      </c>
      <c r="Q3305" s="77" t="s">
        <v>716</v>
      </c>
      <c r="U3305" s="227" t="s">
        <v>17355</v>
      </c>
      <c r="V3305" s="82">
        <v>0.42569444444444443</v>
      </c>
      <c r="W3305" s="83">
        <v>0.55208333333333337</v>
      </c>
      <c r="X3305" s="86">
        <f t="shared" si="236"/>
        <v>0.12638888888888894</v>
      </c>
    </row>
    <row r="3306" spans="1:24" x14ac:dyDescent="0.3">
      <c r="A3306" s="47" t="s">
        <v>16865</v>
      </c>
      <c r="B3306" s="68" t="s">
        <v>1124</v>
      </c>
      <c r="C3306" s="2" t="s">
        <v>1</v>
      </c>
      <c r="D3306" s="2">
        <v>47</v>
      </c>
      <c r="E3306" s="6">
        <v>26665</v>
      </c>
      <c r="F3306" s="7">
        <v>44181.592685185184</v>
      </c>
      <c r="G3306" s="69" t="s">
        <v>4</v>
      </c>
      <c r="H3306" s="68">
        <v>1304</v>
      </c>
      <c r="I3306" s="93">
        <f t="shared" si="233"/>
        <v>13.171717171717171</v>
      </c>
      <c r="J3306" s="93">
        <v>4.0030000000000001</v>
      </c>
      <c r="K3306" s="69">
        <v>99</v>
      </c>
      <c r="L3306" s="68">
        <v>258</v>
      </c>
      <c r="M3306" s="93">
        <f t="shared" si="234"/>
        <v>2.606060606060606</v>
      </c>
      <c r="N3306" s="93">
        <v>1.615</v>
      </c>
      <c r="O3306" s="69">
        <v>99</v>
      </c>
      <c r="P3306" s="191">
        <f t="shared" si="235"/>
        <v>5.054263565891473</v>
      </c>
      <c r="Q3306" s="77" t="s">
        <v>716</v>
      </c>
      <c r="U3306" s="227" t="s">
        <v>17354</v>
      </c>
      <c r="V3306" s="82">
        <v>0.44930555555555557</v>
      </c>
      <c r="W3306" s="83">
        <v>0.59375</v>
      </c>
      <c r="X3306" s="86">
        <f t="shared" si="236"/>
        <v>0.14444444444444443</v>
      </c>
    </row>
    <row r="3307" spans="1:24" x14ac:dyDescent="0.3">
      <c r="A3307" s="47" t="s">
        <v>16866</v>
      </c>
      <c r="B3307" s="68" t="s">
        <v>4523</v>
      </c>
      <c r="C3307" s="2" t="s">
        <v>1</v>
      </c>
      <c r="D3307" s="2">
        <v>60</v>
      </c>
      <c r="E3307" s="6">
        <v>22214</v>
      </c>
      <c r="F3307" s="7">
        <v>44181.614293981482</v>
      </c>
      <c r="G3307" s="69" t="s">
        <v>4</v>
      </c>
      <c r="H3307" s="68">
        <v>1532</v>
      </c>
      <c r="I3307" s="93">
        <f t="shared" si="233"/>
        <v>15.474747474747474</v>
      </c>
      <c r="J3307" s="93">
        <v>3.903</v>
      </c>
      <c r="K3307" s="69">
        <v>99</v>
      </c>
      <c r="L3307" s="68">
        <v>406</v>
      </c>
      <c r="M3307" s="93">
        <f t="shared" si="234"/>
        <v>4.1010101010101012</v>
      </c>
      <c r="N3307" s="93">
        <v>2.206</v>
      </c>
      <c r="O3307" s="69">
        <v>99</v>
      </c>
      <c r="P3307" s="191">
        <f t="shared" si="235"/>
        <v>3.7733990147783247</v>
      </c>
      <c r="Q3307" s="77" t="s">
        <v>716</v>
      </c>
      <c r="U3307" s="227" t="s">
        <v>17354</v>
      </c>
      <c r="V3307" s="82">
        <v>0.46875</v>
      </c>
      <c r="W3307" s="83">
        <v>0.61111111111111105</v>
      </c>
      <c r="X3307" s="86">
        <f t="shared" si="236"/>
        <v>0.14236111111111105</v>
      </c>
    </row>
    <row r="3308" spans="1:24" x14ac:dyDescent="0.3">
      <c r="A3308" s="47" t="s">
        <v>11974</v>
      </c>
      <c r="B3308" s="68" t="s">
        <v>6521</v>
      </c>
      <c r="C3308" s="2" t="s">
        <v>1</v>
      </c>
      <c r="D3308" s="2">
        <v>58</v>
      </c>
      <c r="E3308" s="6">
        <v>22961</v>
      </c>
      <c r="F3308" s="7">
        <v>44182.640347222223</v>
      </c>
      <c r="G3308" s="69" t="s">
        <v>4</v>
      </c>
      <c r="H3308" s="68">
        <v>1476</v>
      </c>
      <c r="I3308" s="93">
        <f t="shared" si="233"/>
        <v>14.909090909090908</v>
      </c>
      <c r="J3308" s="93">
        <v>4.1360000000000001</v>
      </c>
      <c r="K3308" s="69">
        <v>99</v>
      </c>
      <c r="L3308" s="68">
        <v>415</v>
      </c>
      <c r="M3308" s="93">
        <f t="shared" si="234"/>
        <v>4.191919191919192</v>
      </c>
      <c r="N3308" s="93">
        <v>2.306</v>
      </c>
      <c r="O3308" s="69">
        <v>99</v>
      </c>
      <c r="P3308" s="191">
        <f t="shared" si="235"/>
        <v>3.556626506024096</v>
      </c>
      <c r="Q3308" s="77" t="s">
        <v>716</v>
      </c>
      <c r="U3308" s="227" t="s">
        <v>17350</v>
      </c>
      <c r="V3308" s="82">
        <v>0.4993055555555555</v>
      </c>
      <c r="W3308" s="83">
        <v>0.64583333333333337</v>
      </c>
      <c r="X3308" s="86">
        <f t="shared" si="236"/>
        <v>0.14652777777777787</v>
      </c>
    </row>
    <row r="3309" spans="1:24" x14ac:dyDescent="0.3">
      <c r="A3309" s="47" t="s">
        <v>12486</v>
      </c>
      <c r="B3309" s="68" t="s">
        <v>16823</v>
      </c>
      <c r="C3309" s="2" t="s">
        <v>6</v>
      </c>
      <c r="D3309" s="2">
        <v>76</v>
      </c>
      <c r="E3309" s="6">
        <v>16289</v>
      </c>
      <c r="F3309" s="7">
        <v>44182.678831018522</v>
      </c>
      <c r="G3309" s="69" t="s">
        <v>4</v>
      </c>
      <c r="H3309" s="68">
        <v>1961</v>
      </c>
      <c r="I3309" s="93">
        <f t="shared" si="233"/>
        <v>19.80808080808081</v>
      </c>
      <c r="J3309" s="93">
        <v>4.5910000000000002</v>
      </c>
      <c r="K3309" s="69">
        <v>99</v>
      </c>
      <c r="L3309" s="68">
        <v>1004</v>
      </c>
      <c r="M3309" s="93">
        <f t="shared" si="234"/>
        <v>10.141414141414142</v>
      </c>
      <c r="N3309" s="93">
        <v>3.7850000000000001</v>
      </c>
      <c r="O3309" s="69">
        <v>99</v>
      </c>
      <c r="P3309" s="191">
        <f t="shared" si="235"/>
        <v>1.953187250996016</v>
      </c>
      <c r="Q3309" s="77" t="s">
        <v>716</v>
      </c>
      <c r="U3309" s="227" t="s">
        <v>17350</v>
      </c>
      <c r="V3309" s="82">
        <v>0.51180555555555551</v>
      </c>
      <c r="W3309" s="83">
        <v>0.68055555555555547</v>
      </c>
      <c r="X3309" s="86">
        <f t="shared" si="236"/>
        <v>0.16874999999999996</v>
      </c>
    </row>
    <row r="3310" spans="1:24" x14ac:dyDescent="0.3">
      <c r="A3310" s="47" t="s">
        <v>16867</v>
      </c>
      <c r="B3310" s="68" t="s">
        <v>16826</v>
      </c>
      <c r="C3310" s="2" t="s">
        <v>1</v>
      </c>
      <c r="D3310" s="2">
        <v>35</v>
      </c>
      <c r="E3310" s="6">
        <v>31138</v>
      </c>
      <c r="F3310" s="7">
        <v>44183.567962962959</v>
      </c>
      <c r="G3310" s="69" t="s">
        <v>4</v>
      </c>
      <c r="H3310" s="68">
        <v>1042</v>
      </c>
      <c r="I3310" s="93">
        <f t="shared" si="233"/>
        <v>10.525252525252526</v>
      </c>
      <c r="J3310" s="93">
        <v>3.64</v>
      </c>
      <c r="K3310" s="69">
        <v>99</v>
      </c>
      <c r="L3310" s="68">
        <v>414</v>
      </c>
      <c r="M3310" s="93">
        <f t="shared" si="234"/>
        <v>4.1818181818181817</v>
      </c>
      <c r="N3310" s="93">
        <v>2.21</v>
      </c>
      <c r="O3310" s="69">
        <v>99</v>
      </c>
      <c r="P3310" s="191">
        <f t="shared" si="235"/>
        <v>2.5169082125603865</v>
      </c>
      <c r="Q3310" s="77" t="s">
        <v>716</v>
      </c>
      <c r="U3310" s="227" t="s">
        <v>17350</v>
      </c>
      <c r="V3310" s="82">
        <v>0.42499999999999999</v>
      </c>
      <c r="W3310" s="83">
        <v>0.56944444444444442</v>
      </c>
      <c r="X3310" s="86">
        <f t="shared" si="236"/>
        <v>0.14444444444444443</v>
      </c>
    </row>
    <row r="3311" spans="1:24" x14ac:dyDescent="0.3">
      <c r="A3311" s="47" t="s">
        <v>16868</v>
      </c>
      <c r="B3311" s="68" t="s">
        <v>5483</v>
      </c>
      <c r="C3311" s="2" t="s">
        <v>1</v>
      </c>
      <c r="D3311" s="2">
        <v>48</v>
      </c>
      <c r="E3311" s="6">
        <v>26347</v>
      </c>
      <c r="F3311" s="7">
        <v>44183.579328703701</v>
      </c>
      <c r="G3311" s="69" t="s">
        <v>4</v>
      </c>
      <c r="H3311" s="68">
        <v>1040</v>
      </c>
      <c r="I3311" s="93">
        <f t="shared" si="233"/>
        <v>10.505050505050505</v>
      </c>
      <c r="J3311" s="93">
        <v>3.468</v>
      </c>
      <c r="K3311" s="69">
        <v>99</v>
      </c>
      <c r="L3311" s="68">
        <v>381</v>
      </c>
      <c r="M3311" s="93">
        <f t="shared" si="234"/>
        <v>3.8484848484848486</v>
      </c>
      <c r="N3311" s="93">
        <v>2.0920000000000001</v>
      </c>
      <c r="O3311" s="69">
        <v>99</v>
      </c>
      <c r="P3311" s="191">
        <f t="shared" si="235"/>
        <v>2.7296587926509184</v>
      </c>
      <c r="Q3311" s="77" t="s">
        <v>716</v>
      </c>
      <c r="U3311" s="227" t="s">
        <v>17350</v>
      </c>
      <c r="V3311" s="82">
        <v>0.43055555555555558</v>
      </c>
      <c r="W3311" s="83">
        <v>0.57986111111111105</v>
      </c>
      <c r="X3311" s="86">
        <f t="shared" si="236"/>
        <v>0.14930555555555547</v>
      </c>
    </row>
    <row r="3312" spans="1:24" x14ac:dyDescent="0.3">
      <c r="A3312" s="47" t="s">
        <v>16869</v>
      </c>
      <c r="B3312" s="68" t="s">
        <v>11</v>
      </c>
      <c r="C3312" s="2" t="s">
        <v>1</v>
      </c>
      <c r="D3312" s="2">
        <v>56</v>
      </c>
      <c r="E3312" s="6">
        <v>23500</v>
      </c>
      <c r="F3312" s="7">
        <v>44183.624756944446</v>
      </c>
      <c r="G3312" s="69" t="s">
        <v>4</v>
      </c>
      <c r="H3312" s="68">
        <v>1683</v>
      </c>
      <c r="I3312" s="93">
        <f t="shared" si="233"/>
        <v>17</v>
      </c>
      <c r="J3312" s="93">
        <v>4.7720000000000002</v>
      </c>
      <c r="K3312" s="69">
        <v>99</v>
      </c>
      <c r="L3312" s="68">
        <v>380</v>
      </c>
      <c r="M3312" s="93">
        <f t="shared" si="234"/>
        <v>3.8383838383838382</v>
      </c>
      <c r="N3312" s="93">
        <v>2.1890000000000001</v>
      </c>
      <c r="O3312" s="69">
        <v>99</v>
      </c>
      <c r="P3312" s="191">
        <f t="shared" si="235"/>
        <v>4.4289473684210527</v>
      </c>
      <c r="Q3312" s="77" t="s">
        <v>716</v>
      </c>
      <c r="U3312" s="227" t="s">
        <v>17350</v>
      </c>
      <c r="V3312" s="82">
        <v>0.47361111111111115</v>
      </c>
      <c r="W3312" s="83">
        <v>0.63194444444444442</v>
      </c>
      <c r="X3312" s="86">
        <f t="shared" si="236"/>
        <v>0.15833333333333327</v>
      </c>
    </row>
    <row r="3313" spans="1:24" x14ac:dyDescent="0.3">
      <c r="A3313" s="47" t="s">
        <v>16871</v>
      </c>
      <c r="B3313" s="68" t="s">
        <v>1723</v>
      </c>
      <c r="C3313" s="2" t="s">
        <v>1</v>
      </c>
      <c r="D3313" s="2">
        <v>73</v>
      </c>
      <c r="E3313" s="6">
        <v>17491</v>
      </c>
      <c r="F3313" s="7">
        <v>44183.652071759258</v>
      </c>
      <c r="G3313" s="69" t="s">
        <v>4</v>
      </c>
      <c r="H3313" s="68">
        <v>1472</v>
      </c>
      <c r="I3313" s="93">
        <f t="shared" si="233"/>
        <v>14.72</v>
      </c>
      <c r="J3313" s="93">
        <v>4.3929999999999998</v>
      </c>
      <c r="K3313" s="69">
        <v>100</v>
      </c>
      <c r="L3313" s="68">
        <v>422</v>
      </c>
      <c r="M3313" s="93">
        <f t="shared" si="234"/>
        <v>4.22</v>
      </c>
      <c r="N3313" s="93">
        <v>2.1059999999999999</v>
      </c>
      <c r="O3313" s="69">
        <v>100</v>
      </c>
      <c r="P3313" s="191">
        <f t="shared" si="235"/>
        <v>3.488151658767773</v>
      </c>
      <c r="Q3313" s="77" t="s">
        <v>716</v>
      </c>
      <c r="U3313" s="231" t="s">
        <v>17350</v>
      </c>
      <c r="V3313" s="82">
        <v>0.48402777777777778</v>
      </c>
      <c r="W3313" s="83">
        <v>0.65625</v>
      </c>
      <c r="X3313" s="86">
        <f t="shared" si="236"/>
        <v>0.17222222222222222</v>
      </c>
    </row>
    <row r="3314" spans="1:24" x14ac:dyDescent="0.3">
      <c r="A3314" s="47" t="s">
        <v>12354</v>
      </c>
      <c r="B3314" s="68" t="s">
        <v>10445</v>
      </c>
      <c r="C3314" s="2" t="s">
        <v>1</v>
      </c>
      <c r="D3314" s="2">
        <v>74</v>
      </c>
      <c r="E3314" s="6">
        <v>17082</v>
      </c>
      <c r="F3314" s="7">
        <v>44186.438101851854</v>
      </c>
      <c r="G3314" s="69" t="s">
        <v>4</v>
      </c>
      <c r="H3314" s="68">
        <v>2155</v>
      </c>
      <c r="I3314" s="93">
        <f t="shared" si="233"/>
        <v>21.55</v>
      </c>
      <c r="J3314" s="93">
        <v>4.7</v>
      </c>
      <c r="K3314" s="69">
        <v>100</v>
      </c>
      <c r="L3314" s="68">
        <v>623</v>
      </c>
      <c r="M3314" s="93">
        <f t="shared" si="234"/>
        <v>6.23</v>
      </c>
      <c r="N3314" s="93">
        <v>2.73</v>
      </c>
      <c r="O3314" s="69">
        <v>100</v>
      </c>
      <c r="P3314" s="191">
        <f t="shared" si="235"/>
        <v>3.4590690208667736</v>
      </c>
      <c r="Q3314" s="77" t="s">
        <v>716</v>
      </c>
      <c r="U3314" s="231" t="s">
        <v>17350</v>
      </c>
      <c r="V3314" s="82">
        <v>0.37152777777777773</v>
      </c>
      <c r="W3314" s="83">
        <v>0.5180555555555556</v>
      </c>
      <c r="X3314" s="86">
        <f t="shared" si="236"/>
        <v>0.14652777777777787</v>
      </c>
    </row>
    <row r="3315" spans="1:24" x14ac:dyDescent="0.3">
      <c r="A3315" s="47" t="s">
        <v>16872</v>
      </c>
      <c r="B3315" s="68" t="s">
        <v>6703</v>
      </c>
      <c r="C3315" s="2" t="s">
        <v>1</v>
      </c>
      <c r="D3315" s="2">
        <v>57</v>
      </c>
      <c r="E3315" s="6">
        <v>23014</v>
      </c>
      <c r="F3315" s="7">
        <v>44186.560312499998</v>
      </c>
      <c r="G3315" s="69" t="s">
        <v>4</v>
      </c>
      <c r="H3315" s="68">
        <v>2175</v>
      </c>
      <c r="I3315" s="93">
        <f t="shared" si="233"/>
        <v>21.969696969696969</v>
      </c>
      <c r="J3315" s="93">
        <v>4.7729999999999997</v>
      </c>
      <c r="K3315" s="69">
        <v>99</v>
      </c>
      <c r="L3315" s="68">
        <v>572</v>
      </c>
      <c r="M3315" s="93">
        <f t="shared" si="234"/>
        <v>5.7777777777777777</v>
      </c>
      <c r="N3315" s="93">
        <v>2.5739999999999998</v>
      </c>
      <c r="O3315" s="69">
        <v>99</v>
      </c>
      <c r="P3315" s="191">
        <f t="shared" si="235"/>
        <v>3.8024475524475525</v>
      </c>
      <c r="Q3315" s="77" t="s">
        <v>716</v>
      </c>
      <c r="U3315" s="227" t="s">
        <v>17350</v>
      </c>
      <c r="V3315" s="82">
        <v>0.41805555555555557</v>
      </c>
      <c r="W3315" s="83">
        <v>0.55902777777777779</v>
      </c>
      <c r="X3315" s="86">
        <f t="shared" si="236"/>
        <v>0.14097222222222222</v>
      </c>
    </row>
    <row r="3316" spans="1:24" x14ac:dyDescent="0.3">
      <c r="A3316" s="47" t="s">
        <v>3916</v>
      </c>
      <c r="B3316" s="68" t="s">
        <v>14142</v>
      </c>
      <c r="C3316" s="2" t="s">
        <v>1</v>
      </c>
      <c r="D3316" s="2">
        <v>66</v>
      </c>
      <c r="E3316" s="6">
        <v>20068</v>
      </c>
      <c r="F3316" s="7">
        <v>44186.609039351853</v>
      </c>
      <c r="G3316" s="69" t="s">
        <v>4</v>
      </c>
      <c r="H3316" s="68">
        <v>2812</v>
      </c>
      <c r="I3316" s="93">
        <f t="shared" si="233"/>
        <v>28.404040404040405</v>
      </c>
      <c r="J3316" s="93">
        <v>5.6260000000000003</v>
      </c>
      <c r="K3316" s="69">
        <v>99</v>
      </c>
      <c r="L3316" s="68">
        <v>691</v>
      </c>
      <c r="M3316" s="93">
        <f t="shared" si="234"/>
        <v>6.9797979797979801</v>
      </c>
      <c r="N3316" s="93">
        <v>3.0640000000000001</v>
      </c>
      <c r="O3316" s="69">
        <v>99</v>
      </c>
      <c r="P3316" s="191">
        <f t="shared" si="235"/>
        <v>4.0694645441389294</v>
      </c>
      <c r="Q3316" s="77" t="s">
        <v>716</v>
      </c>
      <c r="U3316" s="227" t="s">
        <v>17350</v>
      </c>
      <c r="V3316" s="82">
        <v>0.4777777777777778</v>
      </c>
      <c r="W3316" s="83">
        <v>0.61111111111111105</v>
      </c>
      <c r="X3316" s="86">
        <f t="shared" si="236"/>
        <v>0.13333333333333325</v>
      </c>
    </row>
    <row r="3317" spans="1:24" x14ac:dyDescent="0.3">
      <c r="A3317" s="47" t="s">
        <v>12805</v>
      </c>
      <c r="B3317" s="68" t="s">
        <v>16836</v>
      </c>
      <c r="C3317" s="2" t="s">
        <v>1</v>
      </c>
      <c r="D3317" s="2">
        <v>52</v>
      </c>
      <c r="E3317" s="6">
        <v>25177</v>
      </c>
      <c r="F3317" s="7">
        <v>44186.64739583333</v>
      </c>
      <c r="G3317" s="69" t="s">
        <v>4</v>
      </c>
      <c r="H3317" s="68">
        <v>1373</v>
      </c>
      <c r="I3317" s="93">
        <f t="shared" si="233"/>
        <v>13.868686868686869</v>
      </c>
      <c r="J3317" s="93">
        <v>3.819</v>
      </c>
      <c r="K3317" s="69">
        <v>99</v>
      </c>
      <c r="L3317" s="68">
        <v>361</v>
      </c>
      <c r="M3317" s="93">
        <f t="shared" si="234"/>
        <v>3.6464646464646466</v>
      </c>
      <c r="N3317" s="93">
        <v>1.7629999999999999</v>
      </c>
      <c r="O3317" s="69">
        <v>99</v>
      </c>
      <c r="P3317" s="191">
        <f t="shared" si="235"/>
        <v>3.8033240997229916</v>
      </c>
      <c r="Q3317" s="77" t="s">
        <v>716</v>
      </c>
      <c r="U3317" s="227" t="s">
        <v>17350</v>
      </c>
      <c r="V3317" s="82">
        <v>0.49374999999999997</v>
      </c>
      <c r="W3317" s="83">
        <v>0.65277777777777779</v>
      </c>
      <c r="X3317" s="86">
        <f t="shared" si="236"/>
        <v>0.15902777777777782</v>
      </c>
    </row>
    <row r="3318" spans="1:24" x14ac:dyDescent="0.3">
      <c r="A3318" s="47" t="s">
        <v>16874</v>
      </c>
      <c r="B3318" s="68" t="s">
        <v>16838</v>
      </c>
      <c r="C3318" s="2" t="s">
        <v>6</v>
      </c>
      <c r="D3318" s="2">
        <v>59</v>
      </c>
      <c r="E3318" s="6">
        <v>22416</v>
      </c>
      <c r="F3318" s="7">
        <v>44186.657337962963</v>
      </c>
      <c r="G3318" s="69" t="s">
        <v>4</v>
      </c>
      <c r="H3318" s="68">
        <v>712</v>
      </c>
      <c r="I3318" s="93">
        <f t="shared" si="233"/>
        <v>7.12</v>
      </c>
      <c r="J3318" s="93">
        <v>2.375</v>
      </c>
      <c r="K3318" s="69">
        <v>100</v>
      </c>
      <c r="L3318" s="68">
        <v>264</v>
      </c>
      <c r="M3318" s="93">
        <f t="shared" si="234"/>
        <v>2.64</v>
      </c>
      <c r="N3318" s="93">
        <v>1.845</v>
      </c>
      <c r="O3318" s="69">
        <v>100</v>
      </c>
      <c r="P3318" s="191">
        <f t="shared" si="235"/>
        <v>2.6969696969696968</v>
      </c>
      <c r="Q3318" s="77" t="s">
        <v>716</v>
      </c>
      <c r="U3318" s="231" t="s">
        <v>17350</v>
      </c>
      <c r="V3318" s="82">
        <v>0.48055555555555557</v>
      </c>
      <c r="W3318" s="83">
        <v>0.63194444444444442</v>
      </c>
      <c r="X3318" s="86">
        <f t="shared" si="236"/>
        <v>0.15138888888888885</v>
      </c>
    </row>
    <row r="3319" spans="1:24" x14ac:dyDescent="0.3">
      <c r="A3319" s="47" t="s">
        <v>16876</v>
      </c>
      <c r="B3319" s="68" t="s">
        <v>7609</v>
      </c>
      <c r="C3319" s="2" t="s">
        <v>1</v>
      </c>
      <c r="D3319" s="2">
        <v>40</v>
      </c>
      <c r="E3319" s="6">
        <v>29460</v>
      </c>
      <c r="F3319" s="7">
        <v>44187.520277777781</v>
      </c>
      <c r="G3319" s="69" t="s">
        <v>4</v>
      </c>
      <c r="H3319" s="68">
        <v>1342</v>
      </c>
      <c r="I3319" s="93">
        <f t="shared" si="233"/>
        <v>13.42</v>
      </c>
      <c r="J3319" s="93">
        <v>3.415</v>
      </c>
      <c r="K3319" s="69">
        <v>100</v>
      </c>
      <c r="L3319" s="68">
        <v>428</v>
      </c>
      <c r="M3319" s="93">
        <f t="shared" si="234"/>
        <v>4.28</v>
      </c>
      <c r="N3319" s="93">
        <v>1.97</v>
      </c>
      <c r="O3319" s="69">
        <v>100</v>
      </c>
      <c r="P3319" s="191">
        <f t="shared" si="235"/>
        <v>3.1355140186915884</v>
      </c>
      <c r="Q3319" s="77" t="s">
        <v>716</v>
      </c>
      <c r="U3319" s="231" t="s">
        <v>17350</v>
      </c>
      <c r="V3319" s="82">
        <v>0.3833333333333333</v>
      </c>
      <c r="W3319" s="83">
        <v>0.52083333333333337</v>
      </c>
      <c r="X3319" s="86">
        <f t="shared" si="236"/>
        <v>0.13750000000000007</v>
      </c>
    </row>
    <row r="3320" spans="1:24" x14ac:dyDescent="0.3">
      <c r="A3320" s="47" t="s">
        <v>12124</v>
      </c>
      <c r="B3320" s="68" t="s">
        <v>1285</v>
      </c>
      <c r="C3320" s="2" t="s">
        <v>1</v>
      </c>
      <c r="D3320" s="2">
        <v>42</v>
      </c>
      <c r="E3320" s="6">
        <v>28778</v>
      </c>
      <c r="F3320" s="7">
        <v>44188.678414351853</v>
      </c>
      <c r="G3320" s="69" t="s">
        <v>4</v>
      </c>
      <c r="H3320" s="68">
        <v>1089</v>
      </c>
      <c r="I3320" s="93">
        <f t="shared" si="233"/>
        <v>10.89</v>
      </c>
      <c r="J3320" s="93">
        <v>2.9980000000000002</v>
      </c>
      <c r="K3320" s="69">
        <v>100</v>
      </c>
      <c r="L3320" s="68">
        <v>366</v>
      </c>
      <c r="M3320" s="93">
        <f t="shared" si="234"/>
        <v>3.66</v>
      </c>
      <c r="N3320" s="93">
        <v>2.0009999999999999</v>
      </c>
      <c r="O3320" s="69">
        <v>100</v>
      </c>
      <c r="P3320" s="191">
        <f t="shared" si="235"/>
        <v>2.9754098360655736</v>
      </c>
      <c r="Q3320" s="77" t="s">
        <v>716</v>
      </c>
      <c r="U3320" s="227" t="s">
        <v>17350</v>
      </c>
      <c r="V3320" s="82">
        <v>0.52986111111111112</v>
      </c>
      <c r="W3320" s="83">
        <v>0.68055555555555547</v>
      </c>
      <c r="X3320" s="86">
        <f t="shared" si="236"/>
        <v>0.15069444444444435</v>
      </c>
    </row>
    <row r="3321" spans="1:24" x14ac:dyDescent="0.3">
      <c r="A3321" s="47" t="s">
        <v>12598</v>
      </c>
      <c r="B3321" s="68" t="s">
        <v>760</v>
      </c>
      <c r="C3321" s="2" t="s">
        <v>1</v>
      </c>
      <c r="D3321" s="2">
        <v>70</v>
      </c>
      <c r="E3321" s="6">
        <v>18531</v>
      </c>
      <c r="F3321" s="7">
        <v>44189.549189814818</v>
      </c>
      <c r="G3321" s="69" t="s">
        <v>4</v>
      </c>
      <c r="H3321" s="68">
        <v>2789</v>
      </c>
      <c r="I3321" s="93">
        <f t="shared" si="233"/>
        <v>28.171717171717173</v>
      </c>
      <c r="J3321" s="93">
        <v>5.976</v>
      </c>
      <c r="K3321" s="69">
        <v>99</v>
      </c>
      <c r="L3321" s="68">
        <v>640</v>
      </c>
      <c r="M3321" s="93">
        <f t="shared" si="234"/>
        <v>6.4646464646464645</v>
      </c>
      <c r="N3321" s="93">
        <v>2.76</v>
      </c>
      <c r="O3321" s="69">
        <v>99</v>
      </c>
      <c r="P3321" s="191">
        <f t="shared" si="235"/>
        <v>4.3578125000000005</v>
      </c>
      <c r="Q3321" s="77" t="s">
        <v>716</v>
      </c>
      <c r="U3321" s="227" t="s">
        <v>17350</v>
      </c>
      <c r="V3321" s="82">
        <v>0.40277777777777773</v>
      </c>
      <c r="W3321" s="83">
        <v>0.5493055555555556</v>
      </c>
      <c r="X3321" s="86">
        <f t="shared" si="236"/>
        <v>0.14652777777777787</v>
      </c>
    </row>
    <row r="3322" spans="1:24" x14ac:dyDescent="0.3">
      <c r="A3322" s="47" t="s">
        <v>16878</v>
      </c>
      <c r="B3322" s="68" t="s">
        <v>28</v>
      </c>
      <c r="C3322" s="2" t="s">
        <v>1</v>
      </c>
      <c r="D3322" s="2">
        <v>51</v>
      </c>
      <c r="E3322" s="6">
        <v>25363</v>
      </c>
      <c r="F3322" s="7">
        <v>44193.526574074072</v>
      </c>
      <c r="G3322" s="69" t="s">
        <v>4</v>
      </c>
      <c r="H3322" s="68">
        <v>1642</v>
      </c>
      <c r="I3322" s="93">
        <f t="shared" si="233"/>
        <v>16.585858585858585</v>
      </c>
      <c r="J3322" s="93">
        <v>4.2590000000000003</v>
      </c>
      <c r="K3322" s="69">
        <v>99</v>
      </c>
      <c r="L3322" s="68">
        <v>380</v>
      </c>
      <c r="M3322" s="93">
        <f t="shared" si="234"/>
        <v>3.8383838383838382</v>
      </c>
      <c r="N3322" s="93">
        <v>2.35</v>
      </c>
      <c r="O3322" s="69">
        <v>99</v>
      </c>
      <c r="P3322" s="191">
        <f t="shared" si="235"/>
        <v>4.3210526315789473</v>
      </c>
      <c r="Q3322" s="77" t="s">
        <v>716</v>
      </c>
      <c r="U3322" s="227" t="s">
        <v>17350</v>
      </c>
      <c r="V3322" s="82">
        <v>0.3833333333333333</v>
      </c>
      <c r="W3322" s="83">
        <v>0.52777777777777779</v>
      </c>
      <c r="X3322" s="86">
        <f t="shared" si="236"/>
        <v>0.14444444444444449</v>
      </c>
    </row>
    <row r="3323" spans="1:24" x14ac:dyDescent="0.3">
      <c r="A3323" s="47" t="s">
        <v>3565</v>
      </c>
      <c r="B3323" s="68" t="s">
        <v>12202</v>
      </c>
      <c r="C3323" s="2" t="s">
        <v>1</v>
      </c>
      <c r="D3323" s="2">
        <v>49</v>
      </c>
      <c r="E3323" s="6">
        <v>26040</v>
      </c>
      <c r="F3323" s="7">
        <v>44193.573472222219</v>
      </c>
      <c r="G3323" s="69" t="s">
        <v>4</v>
      </c>
      <c r="H3323" s="68">
        <v>1465</v>
      </c>
      <c r="I3323" s="93">
        <f t="shared" ref="I3323:I3334" si="237">H3323/K3323</f>
        <v>14.797979797979798</v>
      </c>
      <c r="J3323" s="93">
        <v>3.5859999999999999</v>
      </c>
      <c r="K3323" s="69">
        <v>99</v>
      </c>
      <c r="L3323" s="68">
        <v>293</v>
      </c>
      <c r="M3323" s="93">
        <f t="shared" ref="M3323:M3334" si="238">L3323/O3323</f>
        <v>2.9595959595959598</v>
      </c>
      <c r="N3323" s="93">
        <v>1.7490000000000001</v>
      </c>
      <c r="O3323" s="69">
        <v>99</v>
      </c>
      <c r="P3323" s="191">
        <f t="shared" ref="P3323:P3334" si="239">I3323/M3323</f>
        <v>4.9999999999999991</v>
      </c>
      <c r="Q3323" s="77" t="s">
        <v>716</v>
      </c>
      <c r="U3323" s="227" t="s">
        <v>17350</v>
      </c>
      <c r="V3323" s="82">
        <v>0.41666666666666669</v>
      </c>
      <c r="W3323" s="83">
        <v>0.57638888888888895</v>
      </c>
      <c r="X3323" s="86">
        <f t="shared" ref="X3323:X3334" si="240">W3323-V3323</f>
        <v>0.15972222222222227</v>
      </c>
    </row>
    <row r="3324" spans="1:24" x14ac:dyDescent="0.3">
      <c r="A3324" s="47" t="s">
        <v>16880</v>
      </c>
      <c r="B3324" s="68" t="s">
        <v>222</v>
      </c>
      <c r="C3324" s="2" t="s">
        <v>1</v>
      </c>
      <c r="D3324" s="2">
        <v>82</v>
      </c>
      <c r="E3324" s="6">
        <v>13964</v>
      </c>
      <c r="F3324" s="7">
        <v>44193.601770833331</v>
      </c>
      <c r="G3324" s="69" t="s">
        <v>4</v>
      </c>
      <c r="H3324" s="68">
        <v>1715</v>
      </c>
      <c r="I3324" s="93">
        <f t="shared" si="237"/>
        <v>17.323232323232322</v>
      </c>
      <c r="J3324" s="93">
        <v>4.569</v>
      </c>
      <c r="K3324" s="69">
        <v>99</v>
      </c>
      <c r="L3324" s="68">
        <v>297</v>
      </c>
      <c r="M3324" s="93">
        <f t="shared" si="238"/>
        <v>3</v>
      </c>
      <c r="N3324" s="93">
        <v>1.6659999999999999</v>
      </c>
      <c r="O3324" s="69">
        <v>99</v>
      </c>
      <c r="P3324" s="191">
        <f t="shared" si="239"/>
        <v>5.7744107744107742</v>
      </c>
      <c r="Q3324" s="77" t="s">
        <v>716</v>
      </c>
      <c r="U3324" s="227" t="s">
        <v>17350</v>
      </c>
      <c r="V3324" s="82">
        <v>0.41250000000000003</v>
      </c>
      <c r="W3324" s="83">
        <v>0.59027777777777779</v>
      </c>
      <c r="X3324" s="86">
        <f t="shared" si="240"/>
        <v>0.17777777777777776</v>
      </c>
    </row>
    <row r="3325" spans="1:24" x14ac:dyDescent="0.3">
      <c r="A3325" s="47" t="s">
        <v>16881</v>
      </c>
      <c r="B3325" s="68" t="s">
        <v>392</v>
      </c>
      <c r="C3325" s="2" t="s">
        <v>1</v>
      </c>
      <c r="D3325" s="2">
        <v>61</v>
      </c>
      <c r="E3325" s="6">
        <v>21599</v>
      </c>
      <c r="F3325" s="7">
        <v>44194.541354166664</v>
      </c>
      <c r="G3325" s="69" t="s">
        <v>4</v>
      </c>
      <c r="H3325" s="68">
        <v>1934</v>
      </c>
      <c r="I3325" s="93">
        <f t="shared" si="237"/>
        <v>19.535353535353536</v>
      </c>
      <c r="J3325" s="93">
        <v>5.4029999999999996</v>
      </c>
      <c r="K3325" s="69">
        <v>99</v>
      </c>
      <c r="L3325" s="68">
        <v>280</v>
      </c>
      <c r="M3325" s="93">
        <f t="shared" si="238"/>
        <v>2.8282828282828283</v>
      </c>
      <c r="N3325" s="93">
        <v>1.8460000000000001</v>
      </c>
      <c r="O3325" s="69">
        <v>99</v>
      </c>
      <c r="P3325" s="191">
        <f t="shared" si="239"/>
        <v>6.9071428571428575</v>
      </c>
      <c r="Q3325" s="77" t="s">
        <v>716</v>
      </c>
      <c r="U3325" s="227" t="s">
        <v>17350</v>
      </c>
      <c r="V3325" s="82">
        <v>0.39583333333333331</v>
      </c>
      <c r="W3325" s="83">
        <v>0.54513888888888895</v>
      </c>
      <c r="X3325" s="86">
        <f t="shared" si="240"/>
        <v>0.14930555555555564</v>
      </c>
    </row>
    <row r="3326" spans="1:24" x14ac:dyDescent="0.3">
      <c r="A3326" s="47" t="s">
        <v>16883</v>
      </c>
      <c r="B3326" s="68" t="s">
        <v>6332</v>
      </c>
      <c r="C3326" s="2" t="s">
        <v>1</v>
      </c>
      <c r="D3326" s="2">
        <v>42</v>
      </c>
      <c r="E3326" s="6">
        <v>28764</v>
      </c>
      <c r="F3326" s="7">
        <v>44194.574687499997</v>
      </c>
      <c r="G3326" s="69" t="s">
        <v>4</v>
      </c>
      <c r="H3326" s="68">
        <v>787</v>
      </c>
      <c r="I3326" s="93">
        <f t="shared" si="237"/>
        <v>7.9494949494949498</v>
      </c>
      <c r="J3326" s="93">
        <v>2.6930000000000001</v>
      </c>
      <c r="K3326" s="69">
        <v>99</v>
      </c>
      <c r="L3326" s="68">
        <v>208</v>
      </c>
      <c r="M3326" s="93">
        <f t="shared" si="238"/>
        <v>2.1010101010101012</v>
      </c>
      <c r="N3326" s="93">
        <v>1.6990000000000001</v>
      </c>
      <c r="O3326" s="69">
        <v>99</v>
      </c>
      <c r="P3326" s="191">
        <f t="shared" si="239"/>
        <v>3.7836538461538458</v>
      </c>
      <c r="Q3326" s="77" t="s">
        <v>716</v>
      </c>
      <c r="U3326" s="227" t="s">
        <v>17350</v>
      </c>
      <c r="V3326" s="82">
        <v>0.4201388888888889</v>
      </c>
      <c r="W3326" s="83">
        <v>0.57638888888888895</v>
      </c>
      <c r="X3326" s="86">
        <f t="shared" si="240"/>
        <v>0.15625000000000006</v>
      </c>
    </row>
    <row r="3327" spans="1:24" x14ac:dyDescent="0.3">
      <c r="A3327" s="47" t="s">
        <v>16884</v>
      </c>
      <c r="B3327" s="68" t="s">
        <v>1771</v>
      </c>
      <c r="C3327" s="2" t="s">
        <v>6</v>
      </c>
      <c r="D3327" s="2">
        <v>26</v>
      </c>
      <c r="E3327" s="6">
        <v>34346</v>
      </c>
      <c r="F3327" s="7">
        <v>44194.63417824074</v>
      </c>
      <c r="G3327" s="69" t="s">
        <v>4</v>
      </c>
      <c r="H3327" s="68">
        <v>985</v>
      </c>
      <c r="I3327" s="93">
        <f t="shared" si="237"/>
        <v>9.85</v>
      </c>
      <c r="J3327" s="93">
        <v>3.5880000000000001</v>
      </c>
      <c r="K3327" s="69">
        <v>100</v>
      </c>
      <c r="L3327" s="68">
        <v>282</v>
      </c>
      <c r="M3327" s="93">
        <f t="shared" si="238"/>
        <v>2.82</v>
      </c>
      <c r="N3327" s="93">
        <v>1.794</v>
      </c>
      <c r="O3327" s="69">
        <v>100</v>
      </c>
      <c r="P3327" s="191">
        <f t="shared" si="239"/>
        <v>3.4929078014184398</v>
      </c>
      <c r="Q3327" s="77" t="s">
        <v>716</v>
      </c>
      <c r="U3327" s="227" t="s">
        <v>17350</v>
      </c>
      <c r="V3327" s="82">
        <v>0.50208333333333333</v>
      </c>
      <c r="W3327" s="83">
        <v>0.63541666666666663</v>
      </c>
      <c r="X3327" s="86">
        <f t="shared" si="240"/>
        <v>0.1333333333333333</v>
      </c>
    </row>
    <row r="3328" spans="1:24" x14ac:dyDescent="0.3">
      <c r="A3328" s="47" t="s">
        <v>5014</v>
      </c>
      <c r="B3328" s="68" t="s">
        <v>7535</v>
      </c>
      <c r="C3328" s="2" t="s">
        <v>1</v>
      </c>
      <c r="D3328" s="2">
        <v>57</v>
      </c>
      <c r="E3328" s="6">
        <v>23017</v>
      </c>
      <c r="F3328" s="7">
        <v>44194.648460648146</v>
      </c>
      <c r="G3328" s="69" t="s">
        <v>4</v>
      </c>
      <c r="H3328" s="68">
        <v>1438</v>
      </c>
      <c r="I3328" s="93">
        <f t="shared" si="237"/>
        <v>14.525252525252526</v>
      </c>
      <c r="J3328" s="93">
        <v>3.8260000000000001</v>
      </c>
      <c r="K3328" s="69">
        <v>99</v>
      </c>
      <c r="L3328" s="68">
        <v>400</v>
      </c>
      <c r="M3328" s="93">
        <f t="shared" si="238"/>
        <v>4.0404040404040407</v>
      </c>
      <c r="N3328" s="93">
        <v>1.994</v>
      </c>
      <c r="O3328" s="69">
        <v>99</v>
      </c>
      <c r="P3328" s="191">
        <f t="shared" si="239"/>
        <v>3.5949999999999998</v>
      </c>
      <c r="Q3328" s="77" t="s">
        <v>716</v>
      </c>
      <c r="U3328" s="227" t="s">
        <v>17350</v>
      </c>
      <c r="V3328" s="82">
        <v>0.48055555555555557</v>
      </c>
      <c r="W3328" s="83">
        <v>0.64930555555555558</v>
      </c>
      <c r="X3328" s="86">
        <f t="shared" si="240"/>
        <v>0.16875000000000001</v>
      </c>
    </row>
    <row r="3329" spans="1:24" x14ac:dyDescent="0.3">
      <c r="A3329" s="47" t="s">
        <v>12926</v>
      </c>
      <c r="B3329" s="68" t="s">
        <v>16873</v>
      </c>
      <c r="C3329" s="2" t="s">
        <v>6</v>
      </c>
      <c r="D3329" s="2">
        <v>29</v>
      </c>
      <c r="E3329" s="6">
        <v>33599</v>
      </c>
      <c r="F3329" s="7">
        <v>44195.54619212963</v>
      </c>
      <c r="G3329" s="69" t="s">
        <v>4</v>
      </c>
      <c r="H3329" s="68">
        <v>734</v>
      </c>
      <c r="I3329" s="93">
        <f t="shared" si="237"/>
        <v>7.34</v>
      </c>
      <c r="J3329" s="93">
        <v>2.8860000000000001</v>
      </c>
      <c r="K3329" s="69">
        <v>100</v>
      </c>
      <c r="L3329" s="68">
        <v>212</v>
      </c>
      <c r="M3329" s="93">
        <f t="shared" si="238"/>
        <v>2.12</v>
      </c>
      <c r="N3329" s="93">
        <v>1.4159999999999999</v>
      </c>
      <c r="O3329" s="69">
        <v>100</v>
      </c>
      <c r="P3329" s="191">
        <f t="shared" si="239"/>
        <v>3.4622641509433958</v>
      </c>
      <c r="Q3329" s="77" t="s">
        <v>716</v>
      </c>
      <c r="U3329" s="227" t="s">
        <v>17350</v>
      </c>
      <c r="V3329" s="82">
        <v>0.37777777777777777</v>
      </c>
      <c r="W3329" s="83">
        <v>0.54861111111111105</v>
      </c>
      <c r="X3329" s="86">
        <f t="shared" si="240"/>
        <v>0.17083333333333328</v>
      </c>
    </row>
    <row r="3330" spans="1:24" x14ac:dyDescent="0.3">
      <c r="A3330" s="47" t="s">
        <v>2909</v>
      </c>
      <c r="B3330" s="68" t="s">
        <v>16877</v>
      </c>
      <c r="C3330" s="2" t="s">
        <v>1</v>
      </c>
      <c r="D3330" s="2">
        <v>35</v>
      </c>
      <c r="E3330" s="6">
        <v>31188</v>
      </c>
      <c r="F3330" s="7">
        <v>44195.605092592596</v>
      </c>
      <c r="G3330" s="69" t="s">
        <v>4</v>
      </c>
      <c r="H3330" s="68">
        <v>739</v>
      </c>
      <c r="I3330" s="93">
        <f t="shared" si="237"/>
        <v>7.39</v>
      </c>
      <c r="J3330" s="93">
        <v>3.097</v>
      </c>
      <c r="K3330" s="69">
        <v>100</v>
      </c>
      <c r="L3330" s="68">
        <v>313</v>
      </c>
      <c r="M3330" s="93">
        <f t="shared" si="238"/>
        <v>3.13</v>
      </c>
      <c r="N3330" s="93">
        <v>2.073</v>
      </c>
      <c r="O3330" s="69">
        <v>100</v>
      </c>
      <c r="P3330" s="191">
        <f t="shared" si="239"/>
        <v>2.3610223642172525</v>
      </c>
      <c r="Q3330" s="77" t="s">
        <v>716</v>
      </c>
      <c r="U3330" s="231" t="s">
        <v>17350</v>
      </c>
      <c r="V3330" s="82">
        <v>0.44791666666666669</v>
      </c>
      <c r="W3330" s="83">
        <v>0.60763888888888895</v>
      </c>
      <c r="X3330" s="86">
        <f t="shared" si="240"/>
        <v>0.15972222222222227</v>
      </c>
    </row>
    <row r="3331" spans="1:24" x14ac:dyDescent="0.3">
      <c r="A3331" s="47" t="s">
        <v>3381</v>
      </c>
      <c r="B3331" s="68" t="s">
        <v>218</v>
      </c>
      <c r="C3331" s="2" t="s">
        <v>1</v>
      </c>
      <c r="D3331" s="2">
        <v>40</v>
      </c>
      <c r="E3331" s="6">
        <v>29456</v>
      </c>
      <c r="F3331" s="7">
        <v>44196.433888888889</v>
      </c>
      <c r="G3331" s="69" t="s">
        <v>4</v>
      </c>
      <c r="H3331" s="68">
        <v>1436</v>
      </c>
      <c r="I3331" s="93">
        <f t="shared" si="237"/>
        <v>14.505050505050505</v>
      </c>
      <c r="J3331" s="93">
        <v>4.4160000000000004</v>
      </c>
      <c r="K3331" s="69">
        <v>99</v>
      </c>
      <c r="L3331" s="68">
        <v>229</v>
      </c>
      <c r="M3331" s="93">
        <f t="shared" si="238"/>
        <v>2.3131313131313131</v>
      </c>
      <c r="N3331" s="93">
        <v>1.536</v>
      </c>
      <c r="O3331" s="69">
        <v>99</v>
      </c>
      <c r="P3331" s="191">
        <f t="shared" si="239"/>
        <v>6.2707423580786026</v>
      </c>
      <c r="Q3331" s="77" t="s">
        <v>716</v>
      </c>
      <c r="U3331" s="227" t="s">
        <v>17350</v>
      </c>
      <c r="V3331" s="82">
        <v>0.375</v>
      </c>
      <c r="W3331" s="83">
        <v>0.52083333333333337</v>
      </c>
      <c r="X3331" s="86">
        <f t="shared" si="240"/>
        <v>0.14583333333333337</v>
      </c>
    </row>
    <row r="3332" spans="1:24" x14ac:dyDescent="0.3">
      <c r="A3332" s="47" t="s">
        <v>4088</v>
      </c>
      <c r="B3332" s="68" t="s">
        <v>16882</v>
      </c>
      <c r="C3332" s="2" t="s">
        <v>6</v>
      </c>
      <c r="D3332" s="2">
        <v>77</v>
      </c>
      <c r="E3332" s="6">
        <v>16011</v>
      </c>
      <c r="F3332" s="7">
        <v>44196.536574074074</v>
      </c>
      <c r="G3332" s="69" t="s">
        <v>4</v>
      </c>
      <c r="H3332" s="68">
        <v>1266</v>
      </c>
      <c r="I3332" s="93">
        <f t="shared" si="237"/>
        <v>12.66</v>
      </c>
      <c r="J3332" s="93">
        <v>3.98</v>
      </c>
      <c r="K3332" s="69">
        <v>100</v>
      </c>
      <c r="L3332" s="68">
        <v>570</v>
      </c>
      <c r="M3332" s="93">
        <f t="shared" si="238"/>
        <v>5.7</v>
      </c>
      <c r="N3332" s="93">
        <v>2.2000000000000002</v>
      </c>
      <c r="O3332" s="69">
        <v>100</v>
      </c>
      <c r="P3332" s="191">
        <f t="shared" si="239"/>
        <v>2.2210526315789472</v>
      </c>
      <c r="Q3332" s="77" t="s">
        <v>716</v>
      </c>
      <c r="U3332" s="227" t="s">
        <v>17350</v>
      </c>
      <c r="V3332" s="82">
        <v>0.37986111111111115</v>
      </c>
      <c r="W3332" s="83">
        <v>0.53819444444444442</v>
      </c>
      <c r="X3332" s="86">
        <f t="shared" si="240"/>
        <v>0.15833333333333327</v>
      </c>
    </row>
    <row r="3333" spans="1:24" x14ac:dyDescent="0.3">
      <c r="A3333" s="44" t="s">
        <v>16885</v>
      </c>
      <c r="B3333" s="68" t="s">
        <v>13308</v>
      </c>
      <c r="C3333" s="2" t="s">
        <v>6</v>
      </c>
      <c r="D3333" s="2">
        <v>66</v>
      </c>
      <c r="E3333" s="6">
        <v>19736</v>
      </c>
      <c r="F3333" s="7">
        <v>44196.547523148147</v>
      </c>
      <c r="G3333" s="69" t="s">
        <v>4</v>
      </c>
      <c r="H3333" s="68">
        <v>1032</v>
      </c>
      <c r="I3333" s="93">
        <f t="shared" si="237"/>
        <v>10.424242424242424</v>
      </c>
      <c r="J3333" s="93">
        <v>3.3319999999999999</v>
      </c>
      <c r="K3333" s="69">
        <v>99</v>
      </c>
      <c r="L3333" s="68">
        <v>385</v>
      </c>
      <c r="M3333" s="93">
        <f t="shared" si="238"/>
        <v>3.8888888888888888</v>
      </c>
      <c r="N3333" s="93">
        <v>1.857</v>
      </c>
      <c r="O3333" s="69">
        <v>99</v>
      </c>
      <c r="P3333" s="191">
        <f t="shared" si="239"/>
        <v>2.6805194805194805</v>
      </c>
      <c r="Q3333" s="77" t="s">
        <v>716</v>
      </c>
      <c r="U3333" s="227" t="s">
        <v>17350</v>
      </c>
      <c r="V3333" s="82">
        <v>0.39166666666666666</v>
      </c>
      <c r="W3333" s="83">
        <v>0.54861111111111105</v>
      </c>
      <c r="X3333" s="86">
        <f t="shared" si="240"/>
        <v>0.15694444444444439</v>
      </c>
    </row>
    <row r="3334" spans="1:24" ht="17.25" thickBot="1" x14ac:dyDescent="0.35">
      <c r="A3334" s="179" t="s">
        <v>17358</v>
      </c>
      <c r="B3334" s="75" t="s">
        <v>1877</v>
      </c>
      <c r="C3334" s="3" t="s">
        <v>1</v>
      </c>
      <c r="D3334" s="3">
        <v>53</v>
      </c>
      <c r="E3334" s="121">
        <v>24529</v>
      </c>
      <c r="F3334" s="122">
        <v>44196.613877314812</v>
      </c>
      <c r="G3334" s="76" t="s">
        <v>4</v>
      </c>
      <c r="H3334" s="75">
        <v>2039</v>
      </c>
      <c r="I3334" s="102">
        <f t="shared" si="237"/>
        <v>20.39</v>
      </c>
      <c r="J3334" s="102">
        <v>4.3479999999999999</v>
      </c>
      <c r="K3334" s="76">
        <v>100</v>
      </c>
      <c r="L3334" s="75">
        <v>380</v>
      </c>
      <c r="M3334" s="102">
        <f t="shared" si="238"/>
        <v>3.8</v>
      </c>
      <c r="N3334" s="102">
        <v>1.9330000000000001</v>
      </c>
      <c r="O3334" s="76">
        <v>100</v>
      </c>
      <c r="P3334" s="192">
        <f t="shared" si="239"/>
        <v>5.3657894736842113</v>
      </c>
      <c r="Q3334" s="194" t="s">
        <v>716</v>
      </c>
      <c r="R3334" s="75"/>
      <c r="S3334" s="3"/>
      <c r="T3334" s="3"/>
      <c r="U3334" s="194" t="s">
        <v>17350</v>
      </c>
      <c r="V3334" s="216">
        <v>0.4694444444444445</v>
      </c>
      <c r="W3334" s="217">
        <v>0.61805555555555558</v>
      </c>
      <c r="X3334" s="218">
        <f t="shared" si="240"/>
        <v>0.14861111111111108</v>
      </c>
    </row>
    <row r="3335" spans="1:24" x14ac:dyDescent="0.3">
      <c r="C3335" s="21"/>
      <c r="X3335" s="86"/>
    </row>
    <row r="3336" spans="1:24" x14ac:dyDescent="0.3">
      <c r="I3336" s="9"/>
      <c r="J3336" s="9"/>
      <c r="K3336" s="188"/>
      <c r="L3336" s="190"/>
      <c r="M3336" s="9"/>
      <c r="N3336" s="9"/>
      <c r="P3336" s="181"/>
      <c r="X3336" s="86"/>
    </row>
    <row r="3337" spans="1:24" x14ac:dyDescent="0.3">
      <c r="C3337" s="21"/>
      <c r="R3337" s="190"/>
      <c r="X3337" s="86"/>
    </row>
    <row r="3338" spans="1:24" x14ac:dyDescent="0.3">
      <c r="I3338" s="9"/>
      <c r="J3338" s="9"/>
      <c r="M3338" s="9"/>
      <c r="N3338" s="9"/>
      <c r="P3338" s="181"/>
      <c r="X3338" s="86"/>
    </row>
    <row r="3340" spans="1:24" x14ac:dyDescent="0.3">
      <c r="I3340" s="9"/>
      <c r="J3340" s="9"/>
      <c r="M3340" s="9"/>
      <c r="N3340" s="9"/>
      <c r="P3340" s="181"/>
      <c r="X3340" s="86"/>
    </row>
    <row r="3342" spans="1:24" x14ac:dyDescent="0.3">
      <c r="I3342" s="9"/>
      <c r="J3342" s="9"/>
      <c r="M3342" s="9"/>
      <c r="N3342" s="9"/>
      <c r="P3342" s="181"/>
      <c r="X3342" s="86"/>
    </row>
    <row r="3344" spans="1:24" x14ac:dyDescent="0.3">
      <c r="I3344" s="9"/>
      <c r="J3344" s="9"/>
      <c r="M3344" s="9"/>
      <c r="N3344" s="9"/>
      <c r="P3344" s="181"/>
      <c r="X3344" s="86"/>
    </row>
    <row r="3350" spans="1:21" ht="20.25" x14ac:dyDescent="0.3">
      <c r="B3350" s="186"/>
      <c r="C3350" s="66"/>
      <c r="D3350" s="66"/>
      <c r="E3350" s="66"/>
      <c r="F3350" s="66"/>
      <c r="G3350" s="187"/>
      <c r="H3350" s="186"/>
      <c r="I3350" s="66"/>
      <c r="J3350" s="66"/>
      <c r="K3350" s="187"/>
      <c r="L3350" s="186"/>
      <c r="M3350" s="66"/>
      <c r="N3350" s="66"/>
      <c r="O3350" s="187"/>
      <c r="P3350" s="193"/>
      <c r="Q3350" s="193"/>
      <c r="R3350" s="186"/>
      <c r="S3350" s="66"/>
      <c r="T3350" s="66"/>
      <c r="U3350" s="228"/>
    </row>
    <row r="3351" spans="1:21" ht="20.25" x14ac:dyDescent="0.3">
      <c r="A3351" s="172"/>
      <c r="B3351" s="186"/>
      <c r="C3351" s="66"/>
      <c r="D3351" s="66"/>
      <c r="E3351" s="66"/>
      <c r="F3351" s="66"/>
      <c r="G3351" s="187"/>
      <c r="H3351" s="186"/>
      <c r="I3351" s="66"/>
      <c r="J3351" s="66"/>
      <c r="K3351" s="187"/>
      <c r="L3351" s="186"/>
      <c r="M3351" s="66"/>
      <c r="N3351" s="66"/>
      <c r="O3351" s="187"/>
      <c r="P3351" s="193"/>
      <c r="Q3351" s="193"/>
      <c r="R3351" s="186"/>
      <c r="S3351" s="66"/>
      <c r="T3351" s="66"/>
      <c r="U3351" s="228"/>
    </row>
    <row r="3353" spans="1:21" x14ac:dyDescent="0.3">
      <c r="I3353" s="9"/>
      <c r="J3353" s="9"/>
      <c r="K3353" s="188"/>
      <c r="M3353" s="9"/>
      <c r="N3353" s="9"/>
      <c r="P3353" s="181"/>
      <c r="Q3353" s="181"/>
    </row>
    <row r="3354" spans="1:21" x14ac:dyDescent="0.3">
      <c r="I3354" s="9"/>
      <c r="J3354" s="9"/>
      <c r="K3354" s="188"/>
      <c r="M3354" s="9"/>
      <c r="N3354" s="9"/>
      <c r="P3354" s="181"/>
      <c r="Q3354" s="181"/>
    </row>
    <row r="3355" spans="1:21" x14ac:dyDescent="0.3">
      <c r="I3355" s="9"/>
      <c r="J3355" s="9"/>
      <c r="K3355" s="188"/>
      <c r="M3355" s="9"/>
      <c r="N3355" s="9"/>
      <c r="P3355" s="181"/>
      <c r="Q3355" s="181"/>
    </row>
    <row r="3356" spans="1:21" x14ac:dyDescent="0.3">
      <c r="I3356" s="9"/>
      <c r="J3356" s="9"/>
      <c r="K3356" s="188"/>
      <c r="M3356" s="9"/>
      <c r="N3356" s="9"/>
      <c r="P3356" s="181"/>
      <c r="Q3356" s="181"/>
    </row>
    <row r="3357" spans="1:21" x14ac:dyDescent="0.3">
      <c r="I3357" s="9"/>
      <c r="J3357" s="9"/>
      <c r="K3357" s="188"/>
      <c r="M3357" s="9"/>
      <c r="N3357" s="9"/>
      <c r="P3357" s="181"/>
      <c r="Q3357" s="181"/>
    </row>
    <row r="3358" spans="1:21" x14ac:dyDescent="0.3">
      <c r="I3358" s="9"/>
      <c r="J3358" s="9"/>
      <c r="K3358" s="188"/>
      <c r="M3358" s="9"/>
      <c r="N3358" s="9"/>
      <c r="P3358" s="181"/>
      <c r="Q3358" s="181"/>
    </row>
    <row r="3359" spans="1:21" x14ac:dyDescent="0.3">
      <c r="I3359" s="9"/>
      <c r="J3359" s="9"/>
      <c r="K3359" s="188"/>
      <c r="M3359" s="9"/>
      <c r="N3359" s="9"/>
      <c r="P3359" s="181"/>
      <c r="Q3359" s="181"/>
    </row>
    <row r="3360" spans="1:21" x14ac:dyDescent="0.3">
      <c r="I3360" s="9"/>
      <c r="J3360" s="9"/>
      <c r="K3360" s="188"/>
      <c r="M3360" s="9"/>
      <c r="N3360" s="9"/>
      <c r="P3360" s="181"/>
      <c r="Q3360" s="181"/>
    </row>
    <row r="3361" spans="9:18" x14ac:dyDescent="0.3">
      <c r="I3361" s="9"/>
      <c r="J3361" s="9"/>
      <c r="M3361" s="9"/>
      <c r="N3361" s="9"/>
      <c r="P3361" s="181"/>
      <c r="Q3361" s="181"/>
      <c r="R3361" s="190"/>
    </row>
    <row r="3362" spans="9:18" x14ac:dyDescent="0.3">
      <c r="I3362" s="8"/>
    </row>
  </sheetData>
  <sortState ref="B2491:X3334">
    <sortCondition ref="U2491:U3334"/>
  </sortState>
  <mergeCells count="16">
    <mergeCell ref="P1:P2"/>
    <mergeCell ref="L1:O1"/>
    <mergeCell ref="H1:K1"/>
    <mergeCell ref="G1:G2"/>
    <mergeCell ref="F1:F2"/>
    <mergeCell ref="X1:X2"/>
    <mergeCell ref="W1:W2"/>
    <mergeCell ref="V1:V2"/>
    <mergeCell ref="Q1:Q2"/>
    <mergeCell ref="R1:T2"/>
    <mergeCell ref="U1:U2"/>
    <mergeCell ref="A1:A2"/>
    <mergeCell ref="B1:B2"/>
    <mergeCell ref="C1:C2"/>
    <mergeCell ref="D1:D2"/>
    <mergeCell ref="E1:E2"/>
  </mergeCells>
  <phoneticPr fontId="1" type="noConversion"/>
  <conditionalFormatting sqref="Z3:Z248">
    <cfRule type="duplicateValues" dxfId="366" priority="1188"/>
  </conditionalFormatting>
  <conditionalFormatting sqref="Q3333 V3333:W3334 A3333:G3333 A3:G215 V3:W215 Q3:Q215">
    <cfRule type="containsBlanks" dxfId="365" priority="1183">
      <formula>LEN(TRIM(A3))=0</formula>
    </cfRule>
  </conditionalFormatting>
  <conditionalFormatting sqref="Q3:Q215 V689:W859 Q689:Q859 V499:W686 Q499:Q686 V3:W439 V2290:W2389 V1936:W2161 V1835:W1934 Q1636:Q1661 V1634:W1644 Q1495:Q1631 V1495:W1631 Q1297:Q1457 V1297:W1457 Q1110:Q1259 V1110:W1259 V2391:W2488 V2591:W2790 V2881:W2981 Q1835:Q3102 V2983:W3102 V3333:W3334 Q3333:Q3334">
    <cfRule type="containsBlanks" dxfId="364" priority="1182">
      <formula>LEN(TRIM(Q3))=0</formula>
    </cfRule>
  </conditionalFormatting>
  <conditionalFormatting sqref="Q348:Q439">
    <cfRule type="containsBlanks" dxfId="363" priority="1179">
      <formula>LEN(TRIM(Q348))=0</formula>
    </cfRule>
  </conditionalFormatting>
  <conditionalFormatting sqref="Q440:Q497 V440:W497">
    <cfRule type="containsBlanks" dxfId="362" priority="1177">
      <formula>LEN(TRIM(Q440))=0</formula>
    </cfRule>
  </conditionalFormatting>
  <conditionalFormatting sqref="Q498 V498:W498">
    <cfRule type="containsBlanks" dxfId="361" priority="1175">
      <formula>LEN(TRIM(Q498))=0</formula>
    </cfRule>
  </conditionalFormatting>
  <conditionalFormatting sqref="V687:W688 Q687:Q688">
    <cfRule type="containsBlanks" dxfId="360" priority="975">
      <formula>LEN(TRIM(Q687))=0</formula>
    </cfRule>
  </conditionalFormatting>
  <conditionalFormatting sqref="V860:W1072 Q860:Q1072">
    <cfRule type="containsBlanks" dxfId="359" priority="798">
      <formula>LEN(TRIM(Q860))=0</formula>
    </cfRule>
  </conditionalFormatting>
  <conditionalFormatting sqref="Q1073:Q1107 V1073:W1107">
    <cfRule type="containsBlanks" dxfId="358" priority="584">
      <formula>LEN(TRIM(Q1073))=0</formula>
    </cfRule>
  </conditionalFormatting>
  <conditionalFormatting sqref="Q1108:Q1109 V1108:W1109">
    <cfRule type="containsBlanks" dxfId="357" priority="548">
      <formula>LEN(TRIM(Q1108))=0</formula>
    </cfRule>
  </conditionalFormatting>
  <conditionalFormatting sqref="Q1260:Q1294 V1260:W1294">
    <cfRule type="containsBlanks" dxfId="356" priority="390">
      <formula>LEN(TRIM(Q1260))=0</formula>
    </cfRule>
  </conditionalFormatting>
  <conditionalFormatting sqref="Q1295:Q1296 V1295:W1296">
    <cfRule type="containsBlanks" dxfId="355" priority="389">
      <formula>LEN(TRIM(Q1295))=0</formula>
    </cfRule>
  </conditionalFormatting>
  <conditionalFormatting sqref="V1458:W1473 V1475:W1492 W1474 Q1458:Q1492">
    <cfRule type="containsBlanks" dxfId="354" priority="186">
      <formula>LEN(TRIM(Q1458))=0</formula>
    </cfRule>
  </conditionalFormatting>
  <conditionalFormatting sqref="Q1493:Q1494 V1493:W1494">
    <cfRule type="containsBlanks" dxfId="353" priority="185">
      <formula>LEN(TRIM(Q1493))=0</formula>
    </cfRule>
  </conditionalFormatting>
  <conditionalFormatting sqref="V1474">
    <cfRule type="containsBlanks" dxfId="352" priority="183">
      <formula>LEN(TRIM(V1474))=0</formula>
    </cfRule>
  </conditionalFormatting>
  <conditionalFormatting sqref="V1646:W1663 W1645 V1666:W1834 Q1693:Q1834 V1632:W1633 Q1632:Q1633">
    <cfRule type="containsBlanks" dxfId="351" priority="33">
      <formula>LEN(TRIM(Q1632))=0</formula>
    </cfRule>
  </conditionalFormatting>
  <conditionalFormatting sqref="Q1634:Q1635 V1664:W1665">
    <cfRule type="containsBlanks" dxfId="350" priority="31">
      <formula>LEN(TRIM(Q1634))=0</formula>
    </cfRule>
  </conditionalFormatting>
  <conditionalFormatting sqref="V1645">
    <cfRule type="containsBlanks" dxfId="349" priority="30">
      <formula>LEN(TRIM(V1645))=0</formula>
    </cfRule>
  </conditionalFormatting>
  <conditionalFormatting sqref="W1935">
    <cfRule type="containsBlanks" dxfId="348" priority="28">
      <formula>LEN(TRIM(W1935))=0</formula>
    </cfRule>
  </conditionalFormatting>
  <conditionalFormatting sqref="V1935">
    <cfRule type="containsBlanks" dxfId="347" priority="26">
      <formula>LEN(TRIM(V1935))=0</formula>
    </cfRule>
  </conditionalFormatting>
  <conditionalFormatting sqref="V2163:W2289 W2162">
    <cfRule type="containsBlanks" dxfId="346" priority="25">
      <formula>LEN(TRIM(V2162))=0</formula>
    </cfRule>
  </conditionalFormatting>
  <conditionalFormatting sqref="V2162">
    <cfRule type="containsBlanks" dxfId="345" priority="23">
      <formula>LEN(TRIM(V2162))=0</formula>
    </cfRule>
  </conditionalFormatting>
  <conditionalFormatting sqref="W2390">
    <cfRule type="containsBlanks" dxfId="344" priority="22">
      <formula>LEN(TRIM(W2390))=0</formula>
    </cfRule>
  </conditionalFormatting>
  <conditionalFormatting sqref="X2290:X3102">
    <cfRule type="cellIs" dxfId="343" priority="21" operator="equal">
      <formula>"""No Data"""</formula>
    </cfRule>
  </conditionalFormatting>
  <conditionalFormatting sqref="V2390">
    <cfRule type="containsBlanks" dxfId="342" priority="20">
      <formula>LEN(TRIM(V2390))=0</formula>
    </cfRule>
  </conditionalFormatting>
  <conditionalFormatting sqref="W2590 V2489:W2589">
    <cfRule type="containsBlanks" dxfId="341" priority="19">
      <formula>LEN(TRIM(V2489))=0</formula>
    </cfRule>
  </conditionalFormatting>
  <conditionalFormatting sqref="V2590">
    <cfRule type="containsBlanks" dxfId="340" priority="17">
      <formula>LEN(TRIM(V2590))=0</formula>
    </cfRule>
  </conditionalFormatting>
  <conditionalFormatting sqref="W2791 V2792:W2880">
    <cfRule type="containsBlanks" dxfId="339" priority="16">
      <formula>LEN(TRIM(V2791))=0</formula>
    </cfRule>
  </conditionalFormatting>
  <conditionalFormatting sqref="V2791">
    <cfRule type="containsBlanks" dxfId="338" priority="14">
      <formula>LEN(TRIM(V2791))=0</formula>
    </cfRule>
  </conditionalFormatting>
  <conditionalFormatting sqref="R2690:R3102">
    <cfRule type="notContainsBlanks" dxfId="337" priority="13">
      <formula>LEN(TRIM(R2690))&gt;0</formula>
    </cfRule>
  </conditionalFormatting>
  <conditionalFormatting sqref="J2690:J2880 N2690:N2880">
    <cfRule type="cellIs" dxfId="336" priority="12" operator="greaterThan">
      <formula>10</formula>
    </cfRule>
  </conditionalFormatting>
  <conditionalFormatting sqref="H2690:P2880">
    <cfRule type="containsBlanks" dxfId="335" priority="11">
      <formula>LEN(TRIM(H2690))=0</formula>
    </cfRule>
  </conditionalFormatting>
  <conditionalFormatting sqref="W2982">
    <cfRule type="containsBlanks" dxfId="334" priority="10">
      <formula>LEN(TRIM(W2982))=0</formula>
    </cfRule>
  </conditionalFormatting>
  <conditionalFormatting sqref="V2982">
    <cfRule type="containsBlanks" dxfId="333" priority="8">
      <formula>LEN(TRIM(V2982))=0</formula>
    </cfRule>
  </conditionalFormatting>
  <conditionalFormatting sqref="V3103:W3204 W3205 Q3103:Q3116 V3206:W3332 Q3118:Q3332">
    <cfRule type="containsBlanks" dxfId="332" priority="6">
      <formula>LEN(TRIM(Q3103))=0</formula>
    </cfRule>
  </conditionalFormatting>
  <conditionalFormatting sqref="X3103:X3332">
    <cfRule type="cellIs" dxfId="331" priority="5" operator="equal">
      <formula>"""No Data"""</formula>
    </cfRule>
  </conditionalFormatting>
  <conditionalFormatting sqref="V3205">
    <cfRule type="containsBlanks" dxfId="330" priority="4">
      <formula>LEN(TRIM(V3205))=0</formula>
    </cfRule>
  </conditionalFormatting>
  <conditionalFormatting sqref="I3:I3116 I3118:I3334">
    <cfRule type="cellIs" dxfId="329" priority="3" operator="greaterThan">
      <formula>40</formula>
    </cfRule>
  </conditionalFormatting>
  <conditionalFormatting sqref="M3:M3116 M3118:M3334">
    <cfRule type="cellIs" dxfId="328" priority="2" operator="greaterThan">
      <formula>10</formula>
    </cfRule>
  </conditionalFormatting>
  <conditionalFormatting sqref="P3:P3116 P3118:P3334">
    <cfRule type="cellIs" dxfId="327" priority="1" operator="lessThan">
      <formula>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715"/>
  <sheetViews>
    <sheetView zoomScaleNormal="100" workbookViewId="0">
      <pane xSplit="1" ySplit="2" topLeftCell="B2149" activePane="bottomRight" state="frozen"/>
      <selection pane="topRight" activeCell="B1" sqref="B1"/>
      <selection pane="bottomLeft" activeCell="A3" sqref="A3"/>
      <selection pane="bottomRight" activeCell="A2183" sqref="A2183:Q2183"/>
    </sheetView>
  </sheetViews>
  <sheetFormatPr defaultRowHeight="16.5" x14ac:dyDescent="0.3"/>
  <cols>
    <col min="1" max="1" width="9.625" style="4" bestFit="1" customWidth="1"/>
    <col min="2" max="2" width="23.125" style="68" bestFit="1" customWidth="1"/>
    <col min="3" max="3" width="5.25" style="2" bestFit="1" customWidth="1"/>
    <col min="4" max="4" width="7.375" style="2" bestFit="1" customWidth="1"/>
    <col min="5" max="5" width="12.25" style="2" bestFit="1" customWidth="1"/>
    <col min="6" max="6" width="18.375" style="2" bestFit="1" customWidth="1"/>
    <col min="7" max="7" width="23.625" style="69" bestFit="1" customWidth="1"/>
    <col min="8" max="8" width="11.125" style="68" bestFit="1" customWidth="1"/>
    <col min="9" max="9" width="17.625" style="2" bestFit="1" customWidth="1"/>
    <col min="10" max="10" width="19.875" style="2" bestFit="1" customWidth="1"/>
    <col min="11" max="11" width="9.25" style="69" bestFit="1" customWidth="1"/>
    <col min="12" max="12" width="11.125" style="68" bestFit="1" customWidth="1"/>
    <col min="13" max="13" width="17.125" style="2" bestFit="1" customWidth="1"/>
    <col min="14" max="14" width="17.25" style="2" bestFit="1" customWidth="1"/>
    <col min="15" max="15" width="9.25" style="69" bestFit="1" customWidth="1"/>
    <col min="16" max="16" width="13.875" style="182" bestFit="1" customWidth="1"/>
    <col min="17" max="17" width="13.875" style="77" bestFit="1" customWidth="1"/>
    <col min="18" max="18" width="8.75" style="68" bestFit="1" customWidth="1"/>
    <col min="19" max="20" width="9.375" style="2" bestFit="1" customWidth="1"/>
    <col min="21" max="21" width="9" style="227"/>
    <col min="22" max="22" width="13.875" style="68" bestFit="1" customWidth="1"/>
    <col min="23" max="23" width="13.875" style="69" bestFit="1" customWidth="1"/>
    <col min="24" max="24" width="13.875" style="77" bestFit="1" customWidth="1"/>
    <col min="27" max="27" width="11" customWidth="1"/>
    <col min="28" max="28" width="13.75" customWidth="1"/>
    <col min="29" max="29" width="15.5" customWidth="1"/>
    <col min="30" max="30" width="15.375" customWidth="1"/>
    <col min="31" max="31" width="15.875" customWidth="1"/>
    <col min="32" max="32" width="15.25" customWidth="1"/>
    <col min="33" max="33" width="13.75" customWidth="1"/>
    <col min="34" max="34" width="12.375" customWidth="1"/>
  </cols>
  <sheetData>
    <row r="1" spans="1:34" s="2" customFormat="1" x14ac:dyDescent="0.3">
      <c r="A1" s="281" t="s">
        <v>663</v>
      </c>
      <c r="B1" s="283" t="s">
        <v>664</v>
      </c>
      <c r="C1" s="285" t="s">
        <v>665</v>
      </c>
      <c r="D1" s="285" t="s">
        <v>666</v>
      </c>
      <c r="E1" s="285" t="s">
        <v>667</v>
      </c>
      <c r="F1" s="285" t="s">
        <v>668</v>
      </c>
      <c r="G1" s="289" t="s">
        <v>669</v>
      </c>
      <c r="H1" s="283" t="s">
        <v>673</v>
      </c>
      <c r="I1" s="285"/>
      <c r="J1" s="285"/>
      <c r="K1" s="289"/>
      <c r="L1" s="283" t="s">
        <v>674</v>
      </c>
      <c r="M1" s="285"/>
      <c r="N1" s="285"/>
      <c r="O1" s="289"/>
      <c r="P1" s="292" t="s">
        <v>684</v>
      </c>
      <c r="Q1" s="287" t="s">
        <v>715</v>
      </c>
      <c r="R1" s="283" t="s">
        <v>675</v>
      </c>
      <c r="S1" s="285"/>
      <c r="T1" s="285"/>
      <c r="U1" s="287" t="s">
        <v>17347</v>
      </c>
      <c r="V1" s="283" t="s">
        <v>922</v>
      </c>
      <c r="W1" s="289" t="s">
        <v>923</v>
      </c>
      <c r="X1" s="287" t="s">
        <v>1349</v>
      </c>
    </row>
    <row r="2" spans="1:34" s="2" customFormat="1" ht="17.25" thickBot="1" x14ac:dyDescent="0.35">
      <c r="A2" s="282"/>
      <c r="B2" s="284"/>
      <c r="C2" s="286"/>
      <c r="D2" s="286"/>
      <c r="E2" s="286"/>
      <c r="F2" s="286"/>
      <c r="G2" s="290"/>
      <c r="H2" s="75" t="s">
        <v>670</v>
      </c>
      <c r="I2" s="3" t="s">
        <v>671</v>
      </c>
      <c r="J2" s="3" t="s">
        <v>694</v>
      </c>
      <c r="K2" s="76" t="s">
        <v>672</v>
      </c>
      <c r="L2" s="75" t="s">
        <v>670</v>
      </c>
      <c r="M2" s="3" t="s">
        <v>671</v>
      </c>
      <c r="N2" s="3" t="s">
        <v>694</v>
      </c>
      <c r="O2" s="76" t="s">
        <v>672</v>
      </c>
      <c r="P2" s="293"/>
      <c r="Q2" s="291"/>
      <c r="R2" s="284"/>
      <c r="S2" s="286"/>
      <c r="T2" s="286"/>
      <c r="U2" s="291"/>
      <c r="V2" s="284"/>
      <c r="W2" s="290"/>
      <c r="X2" s="291"/>
      <c r="Z2" s="21"/>
    </row>
    <row r="3" spans="1:34" x14ac:dyDescent="0.3">
      <c r="A3" s="44" t="s">
        <v>3100</v>
      </c>
      <c r="B3" s="68" t="s">
        <v>924</v>
      </c>
      <c r="C3" s="2" t="s">
        <v>6</v>
      </c>
      <c r="D3" s="2">
        <v>67</v>
      </c>
      <c r="E3" s="6">
        <v>19143</v>
      </c>
      <c r="F3" s="7">
        <v>43710.411319444444</v>
      </c>
      <c r="G3" s="69" t="s">
        <v>71</v>
      </c>
      <c r="H3" s="68">
        <v>1828</v>
      </c>
      <c r="I3" s="8">
        <f t="shared" ref="I3:I66" si="0">H3/K3</f>
        <v>12.186666666666667</v>
      </c>
      <c r="J3" s="2">
        <v>1.1890000000000001</v>
      </c>
      <c r="K3" s="69">
        <v>150</v>
      </c>
      <c r="L3" s="68">
        <v>447</v>
      </c>
      <c r="M3" s="8">
        <f t="shared" ref="M3:M66" si="1">L3/O3</f>
        <v>2.98</v>
      </c>
      <c r="N3" s="8">
        <v>0.65</v>
      </c>
      <c r="O3" s="69">
        <f t="shared" ref="O3:O66" si="2">K3</f>
        <v>150</v>
      </c>
      <c r="P3" s="182">
        <f t="shared" ref="P3:P66" si="3">I3/M3</f>
        <v>4.0894854586129759</v>
      </c>
      <c r="Q3" s="86" t="s">
        <v>720</v>
      </c>
      <c r="V3" s="82">
        <v>0.44444444444444442</v>
      </c>
      <c r="W3" s="83">
        <v>0.56944444444444442</v>
      </c>
      <c r="X3" s="86">
        <f t="shared" ref="X3:X66" si="4">IF(AND(W3&lt;&gt;0,V3&lt;&gt;0),W3-V3,"No_data")</f>
        <v>0.125</v>
      </c>
      <c r="AA3" s="107" t="s">
        <v>712</v>
      </c>
      <c r="AB3" s="19" t="s">
        <v>687</v>
      </c>
      <c r="AC3" s="5" t="s">
        <v>689</v>
      </c>
      <c r="AD3" s="19" t="s">
        <v>688</v>
      </c>
      <c r="AE3" s="5" t="s">
        <v>690</v>
      </c>
      <c r="AF3" s="123" t="s">
        <v>685</v>
      </c>
      <c r="AG3" s="111" t="s">
        <v>1350</v>
      </c>
      <c r="AH3" s="42"/>
    </row>
    <row r="4" spans="1:34" x14ac:dyDescent="0.3">
      <c r="A4" s="44" t="s">
        <v>3101</v>
      </c>
      <c r="B4" s="68" t="s">
        <v>925</v>
      </c>
      <c r="C4" s="2" t="s">
        <v>1</v>
      </c>
      <c r="D4" s="2">
        <v>58</v>
      </c>
      <c r="E4" s="6">
        <v>22240</v>
      </c>
      <c r="F4" s="7">
        <v>43710.532048611109</v>
      </c>
      <c r="G4" s="69" t="s">
        <v>4</v>
      </c>
      <c r="H4" s="68">
        <v>1442</v>
      </c>
      <c r="I4" s="8">
        <f t="shared" si="0"/>
        <v>16.964705882352941</v>
      </c>
      <c r="J4" s="2">
        <v>1.3580000000000001</v>
      </c>
      <c r="K4" s="69">
        <v>85</v>
      </c>
      <c r="L4" s="68">
        <v>293</v>
      </c>
      <c r="M4" s="8">
        <f t="shared" si="1"/>
        <v>3.447058823529412</v>
      </c>
      <c r="N4" s="2">
        <v>0.82399999999999995</v>
      </c>
      <c r="O4" s="69">
        <f t="shared" si="2"/>
        <v>85</v>
      </c>
      <c r="P4" s="182">
        <f t="shared" si="3"/>
        <v>4.9215017064846416</v>
      </c>
      <c r="Q4" s="86" t="s">
        <v>720</v>
      </c>
      <c r="V4" s="82">
        <v>0.39444444444444443</v>
      </c>
      <c r="W4" s="83">
        <v>0.53472222222222221</v>
      </c>
      <c r="X4" s="86">
        <f t="shared" si="4"/>
        <v>0.14027777777777778</v>
      </c>
      <c r="AA4" s="114">
        <f ca="1">COUNTIF(OFFSET(C3,0,0,COUNTA(C:C)),"M")</f>
        <v>642</v>
      </c>
      <c r="AB4" s="116">
        <f ca="1">AVERAGE(OFFSET(I3,0,0,COUNTA(I:I)))</f>
        <v>13.531339288099515</v>
      </c>
      <c r="AC4" s="115">
        <f ca="1">AVERAGE(OFFSET(J3,0,0,COUNTA(J:J)))</f>
        <v>1.3416119925512098</v>
      </c>
      <c r="AD4" s="116">
        <f ca="1">AVERAGE(OFFSET(M3,0,0,COUNTA(M:M)))</f>
        <v>3.6279418741983975</v>
      </c>
      <c r="AE4" s="115">
        <f ca="1">AVERAGE(OFFSET(N3,0,0,COUNTA(N:N)))</f>
        <v>0.65184618249534321</v>
      </c>
      <c r="AF4" s="124">
        <f ca="1">AVERAGE(OFFSET(P3,0,0,COUNTA(P:P)))</f>
        <v>3.9637957636542187</v>
      </c>
      <c r="AG4" s="117">
        <f ca="1">AVERAGE(OFFSET(X3,0,0,COUNTA(X:X)))</f>
        <v>0.15259595489344108</v>
      </c>
      <c r="AH4" s="42"/>
    </row>
    <row r="5" spans="1:34" x14ac:dyDescent="0.3">
      <c r="A5" s="44" t="s">
        <v>3102</v>
      </c>
      <c r="B5" s="68" t="s">
        <v>926</v>
      </c>
      <c r="C5" s="2" t="s">
        <v>6</v>
      </c>
      <c r="D5" s="2">
        <v>37</v>
      </c>
      <c r="E5" s="6">
        <v>30012</v>
      </c>
      <c r="F5" s="7">
        <v>43710.543171296296</v>
      </c>
      <c r="G5" s="69" t="s">
        <v>4</v>
      </c>
      <c r="H5" s="68">
        <v>982</v>
      </c>
      <c r="I5" s="8">
        <f t="shared" si="0"/>
        <v>5.6436781609195403</v>
      </c>
      <c r="J5" s="2">
        <v>0.80400000000000005</v>
      </c>
      <c r="K5" s="69">
        <v>174</v>
      </c>
      <c r="L5" s="68">
        <v>333</v>
      </c>
      <c r="M5" s="8">
        <f t="shared" si="1"/>
        <v>1.9137931034482758</v>
      </c>
      <c r="N5" s="2">
        <v>0.503</v>
      </c>
      <c r="O5" s="69">
        <f t="shared" si="2"/>
        <v>174</v>
      </c>
      <c r="P5" s="182">
        <f t="shared" si="3"/>
        <v>2.9489489489489489</v>
      </c>
      <c r="Q5" s="86" t="s">
        <v>720</v>
      </c>
      <c r="V5" s="82">
        <v>0.40833333333333338</v>
      </c>
      <c r="W5" s="83">
        <v>0.54791666666666672</v>
      </c>
      <c r="X5" s="86">
        <f t="shared" si="4"/>
        <v>0.13958333333333334</v>
      </c>
      <c r="AA5" s="108" t="s">
        <v>713</v>
      </c>
      <c r="AB5" s="119" t="s">
        <v>695</v>
      </c>
      <c r="AC5" s="118" t="s">
        <v>704</v>
      </c>
      <c r="AD5" s="119" t="s">
        <v>700</v>
      </c>
      <c r="AE5" s="118" t="s">
        <v>708</v>
      </c>
      <c r="AF5" s="119" t="s">
        <v>693</v>
      </c>
      <c r="AG5" s="120" t="s">
        <v>1351</v>
      </c>
      <c r="AH5" s="42"/>
    </row>
    <row r="6" spans="1:34" x14ac:dyDescent="0.3">
      <c r="A6" s="44" t="s">
        <v>3103</v>
      </c>
      <c r="B6" s="68" t="s">
        <v>927</v>
      </c>
      <c r="C6" s="2" t="s">
        <v>1</v>
      </c>
      <c r="D6" s="2">
        <v>58</v>
      </c>
      <c r="E6" s="6">
        <v>22293</v>
      </c>
      <c r="F6" s="7">
        <v>43710.568368055552</v>
      </c>
      <c r="G6" s="69" t="s">
        <v>4</v>
      </c>
      <c r="H6" s="68">
        <v>1712</v>
      </c>
      <c r="I6" s="8">
        <f t="shared" si="0"/>
        <v>14.88695652173913</v>
      </c>
      <c r="J6" s="2">
        <v>1.369</v>
      </c>
      <c r="K6" s="69">
        <v>115</v>
      </c>
      <c r="L6" s="68">
        <v>413</v>
      </c>
      <c r="M6" s="8">
        <f t="shared" si="1"/>
        <v>3.5913043478260871</v>
      </c>
      <c r="N6" s="2">
        <v>0.52800000000000002</v>
      </c>
      <c r="O6" s="69">
        <f t="shared" si="2"/>
        <v>115</v>
      </c>
      <c r="P6" s="182">
        <f t="shared" si="3"/>
        <v>4.1452784503631959</v>
      </c>
      <c r="Q6" s="86" t="s">
        <v>928</v>
      </c>
      <c r="V6" s="82">
        <v>0.41111111111111115</v>
      </c>
      <c r="W6" s="83">
        <v>0.58333333333333337</v>
      </c>
      <c r="X6" s="86">
        <f t="shared" si="4"/>
        <v>0.17222222222222222</v>
      </c>
      <c r="AA6" s="114">
        <f ca="1">COUNTIF(OFFSET(C3,0,0,COUNTA(C:C)),"F")</f>
        <v>2043</v>
      </c>
      <c r="AB6" s="116">
        <f ca="1">_xlfn.STDEV.S(OFFSET(I3,0,0,COUNTA(I:I)))</f>
        <v>4.6727180493480738</v>
      </c>
      <c r="AC6" s="115">
        <f ca="1">_xlfn.STDEV.S(OFFSET(J3,0,0,COUNTA(J:J)))</f>
        <v>0.68246186941786935</v>
      </c>
      <c r="AD6" s="116">
        <f ca="1">_xlfn.STDEV.S(OFFSET(M3,0,0,COUNTA(M:M)))</f>
        <v>1.5334220697858783</v>
      </c>
      <c r="AE6" s="115">
        <f ca="1">_xlfn.STDEV.S(OFFSET(N3,0,0,COUNTA(N:N)))</f>
        <v>0.1991475700261226</v>
      </c>
      <c r="AF6" s="116">
        <f ca="1">_xlfn.STDEV.S(OFFSET(P3,0,0,COUNTA(P:P)))</f>
        <v>1.273981429042957</v>
      </c>
      <c r="AG6" s="117">
        <f ca="1">_xlfn.STDEV.S(OFFSET(X3,0,0,COUNTA(X:X)))</f>
        <v>1.522629061199395E-2</v>
      </c>
      <c r="AH6" s="42"/>
    </row>
    <row r="7" spans="1:34" x14ac:dyDescent="0.3">
      <c r="A7" s="44" t="s">
        <v>3104</v>
      </c>
      <c r="B7" s="68" t="s">
        <v>929</v>
      </c>
      <c r="C7" s="2" t="s">
        <v>1</v>
      </c>
      <c r="D7" s="2">
        <v>50</v>
      </c>
      <c r="E7" s="6">
        <v>25277</v>
      </c>
      <c r="F7" s="7">
        <v>43710.592962962961</v>
      </c>
      <c r="G7" s="69" t="s">
        <v>4</v>
      </c>
      <c r="H7" s="68">
        <v>1896</v>
      </c>
      <c r="I7" s="8">
        <f t="shared" si="0"/>
        <v>11.285714285714286</v>
      </c>
      <c r="J7" s="2">
        <v>1.579</v>
      </c>
      <c r="K7" s="69">
        <v>168</v>
      </c>
      <c r="L7" s="68">
        <v>333</v>
      </c>
      <c r="M7" s="8">
        <f t="shared" si="1"/>
        <v>1.9821428571428572</v>
      </c>
      <c r="N7" s="2">
        <v>0.43</v>
      </c>
      <c r="O7" s="69">
        <f t="shared" si="2"/>
        <v>168</v>
      </c>
      <c r="P7" s="182">
        <f t="shared" si="3"/>
        <v>5.6936936936936942</v>
      </c>
      <c r="Q7" s="86" t="s">
        <v>930</v>
      </c>
      <c r="V7" s="82">
        <v>0.4458333333333333</v>
      </c>
      <c r="W7" s="83">
        <v>0.60486111111111118</v>
      </c>
      <c r="X7" s="86">
        <f t="shared" si="4"/>
        <v>0.15902777777777788</v>
      </c>
      <c r="AA7" s="4" t="s">
        <v>1341</v>
      </c>
      <c r="AB7" s="119" t="s">
        <v>696</v>
      </c>
      <c r="AC7" s="118" t="s">
        <v>705</v>
      </c>
      <c r="AD7" s="119" t="s">
        <v>701</v>
      </c>
      <c r="AE7" s="118" t="s">
        <v>709</v>
      </c>
      <c r="AF7" s="119" t="s">
        <v>691</v>
      </c>
      <c r="AG7" s="118" t="s">
        <v>1352</v>
      </c>
      <c r="AH7" s="42"/>
    </row>
    <row r="8" spans="1:34" x14ac:dyDescent="0.3">
      <c r="A8" s="44" t="s">
        <v>3105</v>
      </c>
      <c r="B8" s="68" t="s">
        <v>931</v>
      </c>
      <c r="C8" s="2" t="s">
        <v>6</v>
      </c>
      <c r="D8" s="2">
        <v>53</v>
      </c>
      <c r="E8" s="6">
        <v>24079</v>
      </c>
      <c r="F8" s="7">
        <v>43710.612488425926</v>
      </c>
      <c r="G8" s="69" t="s">
        <v>4</v>
      </c>
      <c r="H8" s="68">
        <v>1035</v>
      </c>
      <c r="I8" s="8">
        <f t="shared" si="0"/>
        <v>7.8409090909090908</v>
      </c>
      <c r="J8" s="2">
        <v>1.0900000000000001</v>
      </c>
      <c r="K8" s="69">
        <v>132</v>
      </c>
      <c r="L8" s="68">
        <v>284</v>
      </c>
      <c r="M8" s="8">
        <f t="shared" si="1"/>
        <v>2.1515151515151514</v>
      </c>
      <c r="N8" s="2">
        <v>0.4</v>
      </c>
      <c r="O8" s="69">
        <f t="shared" si="2"/>
        <v>132</v>
      </c>
      <c r="P8" s="182">
        <f t="shared" si="3"/>
        <v>3.644366197183099</v>
      </c>
      <c r="Q8" s="86" t="s">
        <v>932</v>
      </c>
      <c r="V8" s="82">
        <v>0.45833333333333331</v>
      </c>
      <c r="W8" s="83">
        <v>0.61875000000000002</v>
      </c>
      <c r="X8" s="86">
        <f t="shared" si="4"/>
        <v>0.16041666666666671</v>
      </c>
      <c r="AA8" s="114">
        <f ca="1">IF(COUNTA(OFFSET(C3,0,0,COUNTA(C:C)))=AA4+AA6,AA4+AA6,"MISTAKE!")</f>
        <v>2685</v>
      </c>
      <c r="AB8" s="116">
        <f ca="1">MAX(OFFSET(I3,0,0,COUNTA(I:I)))</f>
        <v>45.898989898989896</v>
      </c>
      <c r="AC8" s="115">
        <f ca="1">MAX(OFFSET(J3,0,0,COUNTA(J:J)))</f>
        <v>24.527999999999999</v>
      </c>
      <c r="AD8" s="116">
        <f ca="1">MAX(OFFSET(M3,0,0,COUNTA(M:M)))</f>
        <v>19.91</v>
      </c>
      <c r="AE8" s="115">
        <f ca="1">MAX(OFFSET(N3,0,0,COUNTA(N:N)))</f>
        <v>2.9359999999999999</v>
      </c>
      <c r="AF8" s="116">
        <f ca="1">MAX(OFFSET(P3,0,0,COUNTA(P:P)))</f>
        <v>13.993220338983051</v>
      </c>
      <c r="AG8" s="117">
        <f ca="1">MAX(OFFSET(X3,0,0,COUNTA(X:X)))</f>
        <v>0.2409722222222222</v>
      </c>
      <c r="AH8" s="42"/>
    </row>
    <row r="9" spans="1:34" x14ac:dyDescent="0.3">
      <c r="A9" s="44" t="s">
        <v>3106</v>
      </c>
      <c r="B9" s="68" t="s">
        <v>933</v>
      </c>
      <c r="C9" s="2" t="s">
        <v>1</v>
      </c>
      <c r="D9" s="2">
        <v>75</v>
      </c>
      <c r="E9" s="6">
        <v>16316</v>
      </c>
      <c r="F9" s="7">
        <v>43710.6328587963</v>
      </c>
      <c r="G9" s="69" t="s">
        <v>22</v>
      </c>
      <c r="H9" s="68">
        <v>2132</v>
      </c>
      <c r="I9" s="8">
        <f t="shared" si="0"/>
        <v>20.901960784313726</v>
      </c>
      <c r="J9" s="2">
        <v>2.597</v>
      </c>
      <c r="K9" s="69">
        <v>102</v>
      </c>
      <c r="L9" s="68">
        <v>667</v>
      </c>
      <c r="M9" s="8">
        <f t="shared" si="1"/>
        <v>6.5392156862745097</v>
      </c>
      <c r="N9" s="2">
        <v>0.69899999999999995</v>
      </c>
      <c r="O9" s="69">
        <f t="shared" si="2"/>
        <v>102</v>
      </c>
      <c r="P9" s="182">
        <f t="shared" si="3"/>
        <v>3.1964017991004501</v>
      </c>
      <c r="Q9" s="86" t="s">
        <v>934</v>
      </c>
      <c r="V9" s="82">
        <v>0.47638888888888892</v>
      </c>
      <c r="W9" s="83">
        <v>0.63611111111111118</v>
      </c>
      <c r="X9" s="86">
        <f t="shared" si="4"/>
        <v>0.15972222222222227</v>
      </c>
      <c r="AA9" s="4"/>
      <c r="AB9" s="119" t="s">
        <v>697</v>
      </c>
      <c r="AC9" s="118" t="s">
        <v>706</v>
      </c>
      <c r="AD9" s="119" t="s">
        <v>702</v>
      </c>
      <c r="AE9" s="118" t="s">
        <v>710</v>
      </c>
      <c r="AF9" s="119" t="s">
        <v>698</v>
      </c>
      <c r="AG9" s="118" t="s">
        <v>1353</v>
      </c>
      <c r="AH9" s="42"/>
    </row>
    <row r="10" spans="1:34" x14ac:dyDescent="0.3">
      <c r="A10" s="44" t="s">
        <v>3107</v>
      </c>
      <c r="B10" s="68" t="s">
        <v>219</v>
      </c>
      <c r="C10" s="2" t="s">
        <v>1</v>
      </c>
      <c r="D10" s="2">
        <v>63</v>
      </c>
      <c r="E10" s="6">
        <v>20687</v>
      </c>
      <c r="F10" s="7">
        <v>43710.661481481482</v>
      </c>
      <c r="G10" s="69" t="s">
        <v>22</v>
      </c>
      <c r="H10" s="68">
        <v>3079</v>
      </c>
      <c r="I10" s="8">
        <f t="shared" si="0"/>
        <v>32.410526315789475</v>
      </c>
      <c r="J10" s="2">
        <v>1.871</v>
      </c>
      <c r="K10" s="69">
        <v>95</v>
      </c>
      <c r="L10" s="68">
        <v>1005</v>
      </c>
      <c r="M10" s="8">
        <f t="shared" si="1"/>
        <v>10.578947368421053</v>
      </c>
      <c r="N10" s="2">
        <v>1.8540000000000001</v>
      </c>
      <c r="O10" s="69">
        <f t="shared" si="2"/>
        <v>95</v>
      </c>
      <c r="P10" s="182">
        <f t="shared" si="3"/>
        <v>3.0636815920398011</v>
      </c>
      <c r="Q10" s="86" t="s">
        <v>934</v>
      </c>
      <c r="V10" s="82">
        <v>0.49652777777777773</v>
      </c>
      <c r="W10" s="83">
        <v>0.66388888888888886</v>
      </c>
      <c r="X10" s="86">
        <f t="shared" si="4"/>
        <v>0.16736111111111113</v>
      </c>
      <c r="AA10" s="4"/>
      <c r="AB10" s="116">
        <f ca="1">MEDIAN(OFFSET(I3,0,0,COUNTA(I:I)))</f>
        <v>13.05050505050505</v>
      </c>
      <c r="AC10" s="115">
        <f ca="1">MEDIAN(OFFSET(J3,0,0,COUNTA(J:J)))</f>
        <v>1.2370000000000001</v>
      </c>
      <c r="AD10" s="116">
        <f ca="1">MEDIAN(OFFSET(M3,0,0,COUNTA(M:M)))</f>
        <v>3.3</v>
      </c>
      <c r="AE10" s="115">
        <f ca="1">MEDIAN(OFFSET(N3,0,0,COUNTA(N:N)))</f>
        <v>0.61699999999999999</v>
      </c>
      <c r="AF10" s="116">
        <f ca="1">MEDIAN(OFFSET(P3,0,0,COUNTA(P:P)))</f>
        <v>3.7992125984251968</v>
      </c>
      <c r="AG10" s="117">
        <f ca="1">MEDIAN(OFFSET(X3,0,0,COUNTA(X:X)))</f>
        <v>0.15277777777777773</v>
      </c>
      <c r="AH10" s="42"/>
    </row>
    <row r="11" spans="1:34" x14ac:dyDescent="0.3">
      <c r="A11" s="44" t="s">
        <v>3108</v>
      </c>
      <c r="B11" s="68" t="s">
        <v>515</v>
      </c>
      <c r="C11" s="2" t="s">
        <v>1</v>
      </c>
      <c r="D11" s="2">
        <v>53</v>
      </c>
      <c r="E11" s="6">
        <v>24031</v>
      </c>
      <c r="F11" s="7">
        <v>43710.713645833333</v>
      </c>
      <c r="G11" s="69" t="s">
        <v>4</v>
      </c>
      <c r="H11" s="68">
        <v>1738</v>
      </c>
      <c r="I11" s="8">
        <f t="shared" si="0"/>
        <v>12.874074074074073</v>
      </c>
      <c r="J11" s="2">
        <v>1.155</v>
      </c>
      <c r="K11" s="69">
        <v>135</v>
      </c>
      <c r="L11" s="68">
        <v>406</v>
      </c>
      <c r="M11" s="8">
        <f t="shared" si="1"/>
        <v>3.0074074074074075</v>
      </c>
      <c r="N11" s="2">
        <v>0.48099999999999998</v>
      </c>
      <c r="O11" s="69">
        <f t="shared" si="2"/>
        <v>135</v>
      </c>
      <c r="P11" s="182">
        <f t="shared" si="3"/>
        <v>4.2807881773399012</v>
      </c>
      <c r="Q11" s="86" t="s">
        <v>935</v>
      </c>
      <c r="V11" s="82">
        <v>0.53194444444444444</v>
      </c>
      <c r="W11" s="83">
        <v>0.71875</v>
      </c>
      <c r="X11" s="86">
        <f t="shared" si="4"/>
        <v>0.18680555555555556</v>
      </c>
      <c r="AA11" s="4"/>
      <c r="AB11" s="18" t="s">
        <v>699</v>
      </c>
      <c r="AC11" s="10" t="s">
        <v>707</v>
      </c>
      <c r="AD11" s="18" t="s">
        <v>703</v>
      </c>
      <c r="AE11" s="10" t="s">
        <v>711</v>
      </c>
      <c r="AF11" s="18" t="s">
        <v>692</v>
      </c>
      <c r="AG11" s="10" t="s">
        <v>1354</v>
      </c>
      <c r="AH11" s="42"/>
    </row>
    <row r="12" spans="1:34" ht="17.25" thickBot="1" x14ac:dyDescent="0.35">
      <c r="A12" s="44" t="s">
        <v>3109</v>
      </c>
      <c r="B12" s="68" t="s">
        <v>936</v>
      </c>
      <c r="C12" s="2" t="s">
        <v>6</v>
      </c>
      <c r="D12" s="2">
        <v>75</v>
      </c>
      <c r="E12" s="6">
        <v>16005</v>
      </c>
      <c r="F12" s="7">
        <v>43711.570567129631</v>
      </c>
      <c r="G12" s="69" t="s">
        <v>4</v>
      </c>
      <c r="H12" s="68">
        <v>2202</v>
      </c>
      <c r="I12" s="8">
        <f t="shared" si="0"/>
        <v>17.476190476190474</v>
      </c>
      <c r="J12" s="2">
        <v>1.5629999999999999</v>
      </c>
      <c r="K12" s="69">
        <v>126</v>
      </c>
      <c r="L12" s="68">
        <v>570</v>
      </c>
      <c r="M12" s="8">
        <f t="shared" si="1"/>
        <v>4.5238095238095237</v>
      </c>
      <c r="N12" s="2">
        <v>1.0249999999999999</v>
      </c>
      <c r="O12" s="69">
        <f t="shared" si="2"/>
        <v>126</v>
      </c>
      <c r="P12" s="182">
        <f t="shared" si="3"/>
        <v>3.8631578947368417</v>
      </c>
      <c r="Q12" s="86" t="s">
        <v>937</v>
      </c>
      <c r="V12" s="82">
        <v>0.4236111111111111</v>
      </c>
      <c r="W12" s="83">
        <v>0.58333333333333337</v>
      </c>
      <c r="X12" s="86">
        <f t="shared" si="4"/>
        <v>0.15972222222222227</v>
      </c>
      <c r="AA12" s="109"/>
      <c r="AB12" s="110">
        <f ca="1">MIN(OFFSET(I3,0,0,COUNTA(I:I)))</f>
        <v>3.4545454545454546</v>
      </c>
      <c r="AC12" s="17">
        <f ca="1">MIN(OFFSET(J3,0,0,COUNTA(J:J)))</f>
        <v>0.47</v>
      </c>
      <c r="AD12" s="110">
        <f ca="1">MIN(OFFSET(M3,0,0,COUNTA(M:M)))</f>
        <v>0.98989898989898994</v>
      </c>
      <c r="AE12" s="17">
        <f ca="1">MIN(OFFSET(N3,0,0,COUNTA(N:N)))</f>
        <v>0.17499999999999999</v>
      </c>
      <c r="AF12" s="110">
        <f ca="1">MIN(OFFSET(P3,0,0,COUNTA(P:P)))</f>
        <v>1.0753768844221105</v>
      </c>
      <c r="AG12" s="113">
        <f ca="1">MIN(OFFSET(X3,0,0,COUNTA(X:X)))</f>
        <v>5.6944444444444409E-2</v>
      </c>
      <c r="AH12" s="42"/>
    </row>
    <row r="13" spans="1:34" ht="17.25" thickBot="1" x14ac:dyDescent="0.35">
      <c r="A13" s="44" t="s">
        <v>3110</v>
      </c>
      <c r="B13" s="68" t="s">
        <v>938</v>
      </c>
      <c r="C13" s="2" t="s">
        <v>1</v>
      </c>
      <c r="D13" s="2">
        <v>38</v>
      </c>
      <c r="E13" s="6">
        <v>29730</v>
      </c>
      <c r="F13" s="7">
        <v>43711.594259259262</v>
      </c>
      <c r="G13" s="69" t="s">
        <v>4</v>
      </c>
      <c r="H13" s="68">
        <v>1326</v>
      </c>
      <c r="I13" s="8">
        <f t="shared" si="0"/>
        <v>11.05</v>
      </c>
      <c r="J13" s="2">
        <v>1.2949999999999999</v>
      </c>
      <c r="K13" s="69">
        <v>120</v>
      </c>
      <c r="L13" s="68">
        <v>265</v>
      </c>
      <c r="M13" s="8">
        <f t="shared" si="1"/>
        <v>2.2083333333333335</v>
      </c>
      <c r="N13" s="2">
        <v>0.42799999999999999</v>
      </c>
      <c r="O13" s="69">
        <f t="shared" si="2"/>
        <v>120</v>
      </c>
      <c r="P13" s="182">
        <f t="shared" si="3"/>
        <v>5.0037735849056606</v>
      </c>
      <c r="Q13" s="86" t="s">
        <v>939</v>
      </c>
      <c r="V13" s="82">
        <v>0.43333333333333335</v>
      </c>
      <c r="W13" s="83">
        <v>0.59722222222222221</v>
      </c>
      <c r="X13" s="86">
        <f t="shared" si="4"/>
        <v>0.16388888888888886</v>
      </c>
      <c r="AA13" s="2"/>
      <c r="AB13" s="2"/>
      <c r="AC13" s="2"/>
      <c r="AD13" s="2"/>
      <c r="AE13" s="2"/>
      <c r="AF13" s="2"/>
      <c r="AG13" s="2"/>
      <c r="AH13" s="2"/>
    </row>
    <row r="14" spans="1:34" ht="17.25" thickBot="1" x14ac:dyDescent="0.35">
      <c r="A14" s="44" t="s">
        <v>3111</v>
      </c>
      <c r="B14" s="68" t="s">
        <v>940</v>
      </c>
      <c r="C14" s="2" t="s">
        <v>6</v>
      </c>
      <c r="D14" s="2">
        <v>51</v>
      </c>
      <c r="E14" s="6">
        <v>24912</v>
      </c>
      <c r="F14" s="7">
        <v>43711.605694444443</v>
      </c>
      <c r="G14" s="69" t="s">
        <v>4</v>
      </c>
      <c r="H14" s="68">
        <v>1063</v>
      </c>
      <c r="I14" s="8">
        <f t="shared" si="0"/>
        <v>8.8583333333333325</v>
      </c>
      <c r="J14" s="2">
        <v>0.97299999999999998</v>
      </c>
      <c r="K14" s="69">
        <v>120</v>
      </c>
      <c r="L14" s="68">
        <v>285</v>
      </c>
      <c r="M14" s="8">
        <f t="shared" si="1"/>
        <v>2.375</v>
      </c>
      <c r="N14" s="2">
        <v>0.53600000000000003</v>
      </c>
      <c r="O14" s="69">
        <f t="shared" si="2"/>
        <v>120</v>
      </c>
      <c r="P14" s="182">
        <f t="shared" si="3"/>
        <v>3.7298245614035084</v>
      </c>
      <c r="Q14" s="86" t="s">
        <v>941</v>
      </c>
      <c r="V14" s="82">
        <v>0.43611111111111112</v>
      </c>
      <c r="W14" s="83">
        <v>0.61111111111111105</v>
      </c>
      <c r="X14" s="86">
        <f t="shared" si="4"/>
        <v>0.17499999999999993</v>
      </c>
      <c r="AA14" s="67" t="s">
        <v>5303</v>
      </c>
      <c r="AB14" s="143" t="s">
        <v>686</v>
      </c>
      <c r="AC14" s="133" t="s">
        <v>687</v>
      </c>
      <c r="AD14" s="134" t="s">
        <v>695</v>
      </c>
      <c r="AE14" s="139" t="s">
        <v>688</v>
      </c>
      <c r="AF14" s="140" t="s">
        <v>714</v>
      </c>
      <c r="AG14" s="130" t="s">
        <v>5305</v>
      </c>
      <c r="AH14" s="20" t="s">
        <v>5306</v>
      </c>
    </row>
    <row r="15" spans="1:34" x14ac:dyDescent="0.3">
      <c r="A15" s="44" t="s">
        <v>3112</v>
      </c>
      <c r="B15" s="68" t="s">
        <v>942</v>
      </c>
      <c r="C15" s="2" t="s">
        <v>1</v>
      </c>
      <c r="D15" s="2">
        <v>72</v>
      </c>
      <c r="E15" s="6">
        <v>17226</v>
      </c>
      <c r="F15" s="7">
        <v>43711.633831018517</v>
      </c>
      <c r="G15" s="69" t="s">
        <v>4</v>
      </c>
      <c r="H15" s="68">
        <v>2058</v>
      </c>
      <c r="I15" s="8">
        <f t="shared" si="0"/>
        <v>13.72</v>
      </c>
      <c r="J15" s="2">
        <v>1.306</v>
      </c>
      <c r="K15" s="69">
        <v>150</v>
      </c>
      <c r="L15" s="68">
        <v>592</v>
      </c>
      <c r="M15" s="8">
        <f t="shared" si="1"/>
        <v>3.9466666666666668</v>
      </c>
      <c r="N15" s="2">
        <v>0.68300000000000005</v>
      </c>
      <c r="O15" s="69">
        <f t="shared" si="2"/>
        <v>150</v>
      </c>
      <c r="P15" s="182">
        <f t="shared" si="3"/>
        <v>3.4763513513513513</v>
      </c>
      <c r="Q15" s="86" t="s">
        <v>939</v>
      </c>
      <c r="V15" s="82">
        <v>0.45902777777777781</v>
      </c>
      <c r="W15" s="83">
        <v>0.64583333333333337</v>
      </c>
      <c r="X15" s="86">
        <f t="shared" si="4"/>
        <v>0.18680555555555556</v>
      </c>
      <c r="AA15" s="18" t="s">
        <v>16707</v>
      </c>
      <c r="AB15" s="4">
        <f ca="1">COUNTIFS(OFFSET(D3,0,0,COUNTA(D:D)),"&lt;20")</f>
        <v>45</v>
      </c>
      <c r="AC15" s="137">
        <f ca="1">AVERAGEIFS(OFFSET(I3,0,0,COUNTA(I:I)),OFFSET(D3,0,0,COUNTA(D:D)),"&lt;20")</f>
        <v>9.2613253250724075</v>
      </c>
      <c r="AD15" s="135">
        <f t="array" aca="1" ref="AD15" ca="1">_xlfn.STDEV.S(IF(OFFSET(D3,0,0,IMSUB(COUNTA(D:D),1))&lt;20,OFFSET(I3,0,0,IMSUB(COUNTA(I:I),1))))</f>
        <v>3.3482973048615543</v>
      </c>
      <c r="AE15" s="137">
        <f ca="1">AVERAGEIFS(OFFSET(M3,0,0,COUNTA(M:M)),OFFSET(D3,0,0,COUNTA(D:D)),"&lt;20")</f>
        <v>2.1399797015468018</v>
      </c>
      <c r="AF15" s="135">
        <f t="array" aca="1" ref="AF15" ca="1">_xlfn.STDEV.S(IF(OFFSET(D3,0,0,IMSUB(COUNTA(D:D),1))&lt;20,OFFSET(M3,0,0,IMSUB(COUNTA(M:M),1))))</f>
        <v>0.68349988607988887</v>
      </c>
      <c r="AG15" s="131">
        <f ca="1">AVERAGEIFS(OFFSET(P3,0,0,COUNTA(P:P)),OFFSET(D3,0,0,COUNTA(D:D)),"&lt;20")</f>
        <v>4.7107924329224655</v>
      </c>
      <c r="AH15" s="126">
        <f t="array" aca="1" ref="AH15" ca="1">_xlfn.STDEV.S(IF(OFFSET(D3,0,0,IMSUB(COUNTA(D:D),1))&lt;20,OFFSET(P3,0,0,IMSUB(COUNTA(P:P),1))))</f>
        <v>2.2065524408949249</v>
      </c>
    </row>
    <row r="16" spans="1:34" x14ac:dyDescent="0.3">
      <c r="A16" s="44" t="s">
        <v>3113</v>
      </c>
      <c r="B16" s="68" t="s">
        <v>943</v>
      </c>
      <c r="C16" s="2" t="s">
        <v>1</v>
      </c>
      <c r="D16" s="2">
        <v>59</v>
      </c>
      <c r="E16" s="6">
        <v>21990</v>
      </c>
      <c r="F16" s="7">
        <v>43711.647152777776</v>
      </c>
      <c r="G16" s="69" t="s">
        <v>22</v>
      </c>
      <c r="H16" s="68">
        <v>2194</v>
      </c>
      <c r="I16" s="8">
        <f t="shared" si="0"/>
        <v>19.078260869565216</v>
      </c>
      <c r="J16" s="2">
        <v>1.7430000000000001</v>
      </c>
      <c r="K16" s="69">
        <v>115</v>
      </c>
      <c r="L16" s="68">
        <v>400</v>
      </c>
      <c r="M16" s="8">
        <f t="shared" si="1"/>
        <v>3.4782608695652173</v>
      </c>
      <c r="N16" s="2">
        <v>0.58299999999999996</v>
      </c>
      <c r="O16" s="69">
        <f t="shared" si="2"/>
        <v>115</v>
      </c>
      <c r="P16" s="182">
        <f t="shared" si="3"/>
        <v>5.4850000000000003</v>
      </c>
      <c r="Q16" s="86" t="s">
        <v>944</v>
      </c>
      <c r="V16" s="82">
        <v>0.4777777777777778</v>
      </c>
      <c r="W16" s="83">
        <v>0.65972222222222221</v>
      </c>
      <c r="X16" s="86">
        <f t="shared" si="4"/>
        <v>0.18194444444444441</v>
      </c>
      <c r="AA16" s="18" t="s">
        <v>677</v>
      </c>
      <c r="AB16" s="4">
        <f ca="1">COUNTIFS(OFFSET(D3,0,0,COUNTA(D:D)),"&gt;=20",OFFSET(D3,0,0,COUNTA(D:D)),"&lt;30")</f>
        <v>66</v>
      </c>
      <c r="AC16" s="137">
        <f ca="1">AVERAGEIFS(OFFSET(I3,0,0,COUNTA(I:I)),OFFSET(D3,0,0,COUNTA(D:D)),"&gt;=20",OFFSET(D3,0,0,COUNTA(D:D)),"&lt;30")</f>
        <v>6.8486572662289662</v>
      </c>
      <c r="AD16" s="135">
        <f t="array" aca="1" ref="AD16" ca="1">_xlfn.STDEV.S(IF(OFFSET(D3,0,0,IMSUB(COUNTA(D:D),1))&gt;=20,IF(OFFSET(D3,0,0,IMSUB(COUNTA(D:D),1))&lt;30,OFFSET(I3,0,0,IMSUB(COUNTA(I:I),1)))))</f>
        <v>1.8282642449036575</v>
      </c>
      <c r="AE16" s="137">
        <f ca="1">AVERAGEIFS(OFFSET(M3,0,0,COUNTA(M:M)),OFFSET($D3,0,0,COUNTA($D:$D)),"&gt;=20",OFFSET($D3,0,0,COUNTA($D:$D)),"&lt;30")</f>
        <v>2.3400512889762801</v>
      </c>
      <c r="AF16" s="135">
        <f t="array" aca="1" ref="AF16" ca="1">_xlfn.STDEV.S(IF(OFFSET(D3,0,0,IMSUB(COUNTA(D:D),1))&gt;=20,IF(OFFSET(D3,0,0,IMSUB(COUNTA(D:D),1))&lt;30,OFFSET(M3,0,0,IMSUB(COUNTA(M:M),1)))))</f>
        <v>0.57272181977961234</v>
      </c>
      <c r="AG16" s="131">
        <f ca="1">AVERAGEIFS(OFFSET(P3,0,0,COUNTA(P:P)),OFFSET($D3,0,0,COUNTA($D:$D)),"&gt;=20",OFFSET($D3,0,0,COUNTA($D:$D)),"&lt;30")</f>
        <v>3.0153933914938795</v>
      </c>
      <c r="AH16" s="16">
        <f t="array" aca="1" ref="AH16" ca="1">_xlfn.STDEV.S(IF(OFFSET(D3,0,0,IMSUB(COUNTA(D:D),1))&gt;=20,IF(OFFSET(D3,0,0,IMSUB(COUNTA(D:D),1))&lt;30,OFFSET(P3,0,0,IMSUB(COUNTA(P:P),1)))))</f>
        <v>0.85199392756286707</v>
      </c>
    </row>
    <row r="17" spans="1:34" x14ac:dyDescent="0.3">
      <c r="A17" s="44" t="s">
        <v>3114</v>
      </c>
      <c r="B17" s="68" t="s">
        <v>945</v>
      </c>
      <c r="C17" s="2" t="s">
        <v>1</v>
      </c>
      <c r="D17" s="2">
        <v>49</v>
      </c>
      <c r="E17" s="6">
        <v>25711</v>
      </c>
      <c r="F17" s="7">
        <v>43711.647858796299</v>
      </c>
      <c r="G17" s="69" t="s">
        <v>4</v>
      </c>
      <c r="H17" s="68">
        <v>2588</v>
      </c>
      <c r="I17" s="8">
        <f t="shared" si="0"/>
        <v>20.704000000000001</v>
      </c>
      <c r="J17" s="2">
        <v>5.2549999999999999</v>
      </c>
      <c r="K17" s="69">
        <v>125</v>
      </c>
      <c r="L17" s="68">
        <v>555</v>
      </c>
      <c r="M17" s="8">
        <f t="shared" si="1"/>
        <v>4.4400000000000004</v>
      </c>
      <c r="N17" s="2">
        <v>1.9730000000000001</v>
      </c>
      <c r="O17" s="69">
        <f t="shared" si="2"/>
        <v>125</v>
      </c>
      <c r="P17" s="182">
        <f t="shared" si="3"/>
        <v>4.6630630630630625</v>
      </c>
      <c r="Q17" s="86" t="s">
        <v>946</v>
      </c>
      <c r="V17" s="82">
        <v>0.49791666666666662</v>
      </c>
      <c r="W17" s="83">
        <v>0.67013888888888884</v>
      </c>
      <c r="X17" s="86">
        <f t="shared" si="4"/>
        <v>0.17222222222222222</v>
      </c>
      <c r="AA17" s="18" t="s">
        <v>678</v>
      </c>
      <c r="AB17" s="4">
        <f ca="1">COUNTIFS(OFFSET(D3,0,0,COUNTA(D:D)),"&gt;=30",OFFSET(D3,0,0,COUNTA(D:D)),"&lt;40")</f>
        <v>191</v>
      </c>
      <c r="AC17" s="137">
        <f ca="1">AVERAGEIFS(OFFSET(I3,0,0,COUNTA(I:I)),OFFSET(D3,0,0,COUNTA(D:D)),"&gt;=30",OFFSET(D3,0,0,COUNTA(D:D)),"&lt;40")</f>
        <v>9.3584240119433737</v>
      </c>
      <c r="AD17" s="135">
        <f t="array" aca="1" ref="AD17" ca="1">_xlfn.STDEV.S(IF(OFFSET(D3,0,0,IMSUB(COUNTA(D:D),1))&gt;=30,IF(OFFSET(D3,0,0,IMSUB(COUNTA(D:D),1))&lt;40,OFFSET(I3,0,0,IMSUB(COUNTA(I:I),1)))))</f>
        <v>3.0193426092508253</v>
      </c>
      <c r="AE17" s="137">
        <f ca="1">AVERAGEIFS(OFFSET(M3,0,0,COUNTA(M:M)),OFFSET(D3,0,0,COUNTA(D:D)),"&gt;=30",OFFSET(D3,0,0,COUNTA(D:D)),"&lt;40")</f>
        <v>2.7699728131613233</v>
      </c>
      <c r="AF17" s="135">
        <f t="array" aca="1" ref="AF17" ca="1">_xlfn.STDEV.S(IF(OFFSET(D3,0,0,IMSUB(COUNTA(D:D),1))&gt;=30,IF(OFFSET(D3,0,0,IMSUB(COUNTA(D:D),1))&lt;40,OFFSET(M3,0,0,IMSUB(COUNTA(M:M),1)))))</f>
        <v>1.065140538269608</v>
      </c>
      <c r="AG17" s="131">
        <f ca="1">AVERAGEIFS(OFFSET(P3,0,0,COUNTA(P:P)),OFFSET($D3,0,0,COUNTA($D:$D)),"&gt;=30",OFFSET($D3,0,0,COUNTA($D:$D)),"&lt;40")</f>
        <v>3.5168150289307767</v>
      </c>
      <c r="AH17" s="16">
        <f t="array" aca="1" ref="AH17" ca="1">_xlfn.STDEV.S(IF(OFFSET(D3,0,0,IMSUB(COUNTA(D:D),1))&gt;=30,IF(OFFSET(D3,0,0,IMSUB(COUNTA(D:D),1))&lt;40,OFFSET(P3,0,0,IMSUB(COUNTA(P:P),1)))))</f>
        <v>0.92499374483002783</v>
      </c>
    </row>
    <row r="18" spans="1:34" x14ac:dyDescent="0.3">
      <c r="A18" s="44" t="s">
        <v>3115</v>
      </c>
      <c r="B18" s="68" t="s">
        <v>947</v>
      </c>
      <c r="C18" s="2" t="s">
        <v>6</v>
      </c>
      <c r="D18" s="2">
        <v>29</v>
      </c>
      <c r="E18" s="6">
        <v>32900</v>
      </c>
      <c r="F18" s="7">
        <v>43711.668981481482</v>
      </c>
      <c r="G18" s="69" t="s">
        <v>4</v>
      </c>
      <c r="H18" s="68">
        <v>968</v>
      </c>
      <c r="I18" s="8">
        <f t="shared" si="0"/>
        <v>7.2781954887218046</v>
      </c>
      <c r="J18" s="2">
        <v>0.96399999999999997</v>
      </c>
      <c r="K18" s="69">
        <v>133</v>
      </c>
      <c r="L18" s="68">
        <v>394</v>
      </c>
      <c r="M18" s="8">
        <f t="shared" si="1"/>
        <v>2.9624060150375939</v>
      </c>
      <c r="N18" s="2">
        <v>0.54200000000000004</v>
      </c>
      <c r="O18" s="69">
        <f t="shared" si="2"/>
        <v>133</v>
      </c>
      <c r="P18" s="182">
        <f t="shared" si="3"/>
        <v>2.4568527918781728</v>
      </c>
      <c r="Q18" s="86" t="s">
        <v>941</v>
      </c>
      <c r="V18" s="82">
        <v>0.51041666666666663</v>
      </c>
      <c r="W18" s="83">
        <v>0.6875</v>
      </c>
      <c r="X18" s="86">
        <f t="shared" si="4"/>
        <v>0.17708333333333337</v>
      </c>
      <c r="AA18" s="18" t="s">
        <v>679</v>
      </c>
      <c r="AB18" s="4">
        <f ca="1">COUNTIFS(OFFSET(D3,0,0,COUNTA(D:D)),"&gt;=40",OFFSET(D3,0,0,COUNTA(D:D)),"&lt;50")</f>
        <v>639</v>
      </c>
      <c r="AC18" s="137">
        <f ca="1">AVERAGEIFS(OFFSET(I3,0,0,COUNTA(I:I)),OFFSET(D3,0,0,COUNTA(D:D)),"&gt;=40",OFFSET(D3,0,0,COUNTA(D:D)),"&lt;50")</f>
        <v>11.811313874521774</v>
      </c>
      <c r="AD18" s="135">
        <f t="array" aca="1" ref="AD18" ca="1">_xlfn.STDEV.S(IF(OFFSET(D3,0,0,IMSUB(COUNTA(D:D),1))&gt;=40,IF(OFFSET(D3,0,0,IMSUB(COUNTA(D:D),1))&lt;50,OFFSET(I3,0,0,IMSUB(COUNTA(I:I),1)))))</f>
        <v>3.3039257291857047</v>
      </c>
      <c r="AE18" s="137">
        <f ca="1">AVERAGEIFS(OFFSET(M3,0,0,COUNTA(M:M)),OFFSET(D3,0,0,COUNTA(D:D)),"&gt;=40",OFFSET(D3,0,0,COUNTA(D:D)),"&lt;50")</f>
        <v>3.1123580525098564</v>
      </c>
      <c r="AF18" s="135">
        <f t="array" aca="1" ref="AF18" ca="1">_xlfn.STDEV.S(IF(OFFSET(D3,0,0,IMSUB(COUNTA(D:D),1))&gt;=40,IF(OFFSET(D3,0,0,IMSUB(COUNTA(D:D),1))&lt;50,OFFSET(M3,0,0,IMSUB(COUNTA(M:M),1)))))</f>
        <v>1.007369790227352</v>
      </c>
      <c r="AG18" s="131">
        <f ca="1">AVERAGEIFS(OFFSET(P3,0,0,COUNTA(P:P)),OFFSET($D3,0,0,COUNTA($D:$D)),"&gt;=40",OFFSET($D3,0,0,COUNTA($D:$D)),"&lt;50")</f>
        <v>3.9525855985685903</v>
      </c>
      <c r="AH18" s="16">
        <f t="array" aca="1" ref="AH18" ca="1">_xlfn.STDEV.S(IF(OFFSET(D3,0,0,IMSUB(COUNTA(D:D),1))&gt;=40,IF(OFFSET(D3,0,0,IMSUB(COUNTA(D:D),1))&lt;50,OFFSET(P3,0,0,IMSUB(COUNTA(P:P),1)))))</f>
        <v>1.0288318276535315</v>
      </c>
    </row>
    <row r="19" spans="1:34" x14ac:dyDescent="0.3">
      <c r="A19" s="44" t="s">
        <v>3116</v>
      </c>
      <c r="B19" s="68" t="s">
        <v>948</v>
      </c>
      <c r="C19" s="2" t="s">
        <v>1</v>
      </c>
      <c r="D19" s="2">
        <v>58</v>
      </c>
      <c r="E19" s="6">
        <v>22393</v>
      </c>
      <c r="F19" s="7">
        <v>43711.681435185186</v>
      </c>
      <c r="G19" s="69" t="s">
        <v>4</v>
      </c>
      <c r="H19" s="68">
        <v>2365</v>
      </c>
      <c r="I19" s="8">
        <f t="shared" si="0"/>
        <v>14.78125</v>
      </c>
      <c r="J19" s="2">
        <v>1.34</v>
      </c>
      <c r="K19" s="69">
        <v>160</v>
      </c>
      <c r="L19" s="68">
        <v>571</v>
      </c>
      <c r="M19" s="8">
        <f t="shared" si="1"/>
        <v>3.5687500000000001</v>
      </c>
      <c r="N19" s="2">
        <v>0.61</v>
      </c>
      <c r="O19" s="69">
        <f t="shared" si="2"/>
        <v>160</v>
      </c>
      <c r="P19" s="182">
        <f t="shared" si="3"/>
        <v>4.1418563922942209</v>
      </c>
      <c r="Q19" s="86" t="s">
        <v>946</v>
      </c>
      <c r="V19" s="82">
        <v>0.5229166666666667</v>
      </c>
      <c r="W19" s="83">
        <v>0.70833333333333337</v>
      </c>
      <c r="X19" s="86">
        <f t="shared" si="4"/>
        <v>0.18541666666666667</v>
      </c>
      <c r="AA19" s="18" t="s">
        <v>680</v>
      </c>
      <c r="AB19" s="4">
        <f ca="1">COUNTIFS(OFFSET(D3,0,0,COUNTA(D:D)),"&gt;=50",OFFSET(D3,0,0,COUNTA(D:D)),"&lt;60")</f>
        <v>853</v>
      </c>
      <c r="AC19" s="137">
        <f ca="1">AVERAGEIFS(OFFSET(I3,0,0,COUNTA(I:I)),OFFSET(D3,0,0,COUNTA(D:D)),"&gt;=50",OFFSET(D3,0,0,COUNTA(D:D)),"&lt;60")</f>
        <v>14.143061179139471</v>
      </c>
      <c r="AD19" s="135">
        <f t="array" aca="1" ref="AD19" ca="1">_xlfn.STDEV.S(IF(OFFSET(D3,0,0,IMSUB(COUNTA(D:D),1))&gt;=50,IF(OFFSET(D3,0,0,IMSUB(COUNTA(D:D),1))&lt;60,OFFSET(I3,0,0,IMSUB(COUNTA(I:I),1)))))</f>
        <v>4.1612291364018574</v>
      </c>
      <c r="AE19" s="137">
        <f ca="1">AVERAGEIFS(OFFSET(M3,0,0,COUNTA(M:M)),OFFSET(D3,0,0,COUNTA(D:D)),"&gt;=50",OFFSET(D3,0,0,COUNTA(D:D)),"&lt;60")</f>
        <v>3.4159433785056987</v>
      </c>
      <c r="AF19" s="135">
        <f t="array" aca="1" ref="AF19" ca="1">_xlfn.STDEV.S(IF(OFFSET(D3,0,0,IMSUB(COUNTA(D:D),1))&gt;=50,IF(OFFSET(D3,0,0,IMSUB(COUNTA(D:D),1))&lt;60,OFFSET(M3,0,0,IMSUB(COUNTA(M:M),1)))))</f>
        <v>1.0212577458722045</v>
      </c>
      <c r="AG19" s="131">
        <f ca="1">AVERAGEIFS(OFFSET(P3,0,0,COUNTA(P:P)),OFFSET($D3,0,0,COUNTA($D:$D)),"&gt;=50",OFFSET($D3,0,0,COUNTA($D:$D)),"&lt;60")</f>
        <v>4.3159409864470319</v>
      </c>
      <c r="AH19" s="16">
        <f t="array" aca="1" ref="AH19" ca="1">_xlfn.STDEV.S(IF(OFFSET(D3,0,0,IMSUB(COUNTA(D:D),1))&gt;=50,IF(OFFSET(D3,0,0,IMSUB(COUNTA(D:D),1))&lt;60,OFFSET(P3,0,0,IMSUB(COUNTA(P:P),1)))))</f>
        <v>1.2982752219763807</v>
      </c>
    </row>
    <row r="20" spans="1:34" x14ac:dyDescent="0.3">
      <c r="A20" s="44" t="s">
        <v>3117</v>
      </c>
      <c r="B20" s="68" t="s">
        <v>949</v>
      </c>
      <c r="C20" s="2" t="s">
        <v>1</v>
      </c>
      <c r="D20" s="2">
        <v>78</v>
      </c>
      <c r="E20" s="6">
        <v>14941</v>
      </c>
      <c r="F20" s="7">
        <v>43712.598807870374</v>
      </c>
      <c r="G20" s="69" t="s">
        <v>4</v>
      </c>
      <c r="H20" s="68">
        <v>1471</v>
      </c>
      <c r="I20" s="8">
        <f t="shared" si="0"/>
        <v>8.1722222222222225</v>
      </c>
      <c r="J20" s="2">
        <v>0.89600000000000002</v>
      </c>
      <c r="K20" s="69">
        <v>180</v>
      </c>
      <c r="L20" s="68">
        <v>320</v>
      </c>
      <c r="M20" s="8">
        <f t="shared" si="1"/>
        <v>1.7777777777777777</v>
      </c>
      <c r="N20" s="2">
        <v>0.502</v>
      </c>
      <c r="O20" s="69">
        <f t="shared" si="2"/>
        <v>180</v>
      </c>
      <c r="P20" s="182">
        <f t="shared" si="3"/>
        <v>4.5968750000000007</v>
      </c>
      <c r="Q20" s="86" t="s">
        <v>944</v>
      </c>
      <c r="V20" s="82">
        <v>0.41666666666666669</v>
      </c>
      <c r="W20" s="83">
        <v>0.60416666666666663</v>
      </c>
      <c r="X20" s="86">
        <f t="shared" si="4"/>
        <v>0.18749999999999994</v>
      </c>
      <c r="AA20" s="18" t="s">
        <v>681</v>
      </c>
      <c r="AB20" s="4">
        <f ca="1">COUNTIFS(OFFSET(D3,0,0,COUNTA(D:D)),"&gt;=60",OFFSET(D3,0,0,COUNTA(D:D)),"&lt;70")</f>
        <v>563</v>
      </c>
      <c r="AC20" s="137">
        <f ca="1">AVERAGEIFS(OFFSET(I3,0,0,COUNTA(I:I)),OFFSET(D3,0,0,COUNTA(D:D)),"&gt;=60",OFFSET(D3,0,0,COUNTA(D:D)),"&lt;70")</f>
        <v>15.719611862808755</v>
      </c>
      <c r="AD20" s="135">
        <f t="array" aca="1" ref="AD20" ca="1">_xlfn.STDEV.S(IF(OFFSET(D3,0,0,IMSUB(COUNTA(D:D),1))&gt;=60,IF(OFFSET(D3,0,0,IMSUB(COUNTA(D:D),1))&lt;70,OFFSET(I3,0,0,IMSUB(COUNTA(I:I),1)))))</f>
        <v>4.7648572623923773</v>
      </c>
      <c r="AE20" s="137">
        <f ca="1">AVERAGEIFS(OFFSET(M3,0,0,COUNTA(M:M)),OFFSET(D3,0,0,COUNTA(D:D)),"&gt;=60",OFFSET(D3,0,0,COUNTA(D:D)),"&lt;70")</f>
        <v>4.0543263741273687</v>
      </c>
      <c r="AF20" s="135">
        <f t="array" aca="1" ref="AF20" ca="1">_xlfn.STDEV.S(IF(OFFSET(D3,0,0,IMSUB(COUNTA(D:D),1))&gt;=60,IF(OFFSET(D3,0,0,IMSUB(COUNTA(D:D),1))&lt;70,OFFSET(M3,0,0,IMSUB(COUNTA(M:M),1)))))</f>
        <v>1.4889243475927971</v>
      </c>
      <c r="AG20" s="131">
        <f ca="1">AVERAGEIFS(OFFSET(P3,0,0,COUNTA(P:P)),OFFSET($D3,0,0,COUNTA($D:$D)),"&gt;=60",OFFSET($D3,0,0,COUNTA($D:$D)),"&lt;70")</f>
        <v>4.1204067232830175</v>
      </c>
      <c r="AH20" s="16">
        <f t="array" aca="1" ref="AH20" ca="1">_xlfn.STDEV.S(IF(OFFSET(D3,0,0,IMSUB(COUNTA(D:D),1))&gt;=60,IF(OFFSET(D3,0,0,IMSUB(COUNTA(D:D),1))&lt;70,OFFSET(P3,0,0,IMSUB(COUNTA(P:P),1)))))</f>
        <v>1.3424231636154633</v>
      </c>
    </row>
    <row r="21" spans="1:34" x14ac:dyDescent="0.3">
      <c r="A21" s="44" t="s">
        <v>3118</v>
      </c>
      <c r="B21" s="68" t="s">
        <v>950</v>
      </c>
      <c r="C21" s="2" t="s">
        <v>1</v>
      </c>
      <c r="D21" s="2">
        <v>48</v>
      </c>
      <c r="E21" s="6">
        <v>25858</v>
      </c>
      <c r="F21" s="7">
        <v>43712.610347222224</v>
      </c>
      <c r="G21" s="69" t="s">
        <v>4</v>
      </c>
      <c r="H21" s="68">
        <v>1841</v>
      </c>
      <c r="I21" s="8">
        <f t="shared" si="0"/>
        <v>12.439189189189189</v>
      </c>
      <c r="J21" s="2">
        <v>1.2250000000000001</v>
      </c>
      <c r="K21" s="69">
        <v>148</v>
      </c>
      <c r="L21" s="68">
        <v>234</v>
      </c>
      <c r="M21" s="8">
        <f t="shared" si="1"/>
        <v>1.5810810810810811</v>
      </c>
      <c r="N21" s="2">
        <v>0.53500000000000003</v>
      </c>
      <c r="O21" s="69">
        <f t="shared" si="2"/>
        <v>148</v>
      </c>
      <c r="P21" s="182">
        <f t="shared" si="3"/>
        <v>7.8675213675213671</v>
      </c>
      <c r="Q21" s="86" t="s">
        <v>934</v>
      </c>
      <c r="V21" s="82">
        <v>0.45833333333333331</v>
      </c>
      <c r="W21" s="83">
        <v>0.61875000000000002</v>
      </c>
      <c r="X21" s="86">
        <f t="shared" si="4"/>
        <v>0.16041666666666671</v>
      </c>
      <c r="AA21" s="18" t="s">
        <v>682</v>
      </c>
      <c r="AB21" s="4">
        <f ca="1">COUNTIFS(OFFSET(D3,0,0,COUNTA(D:D)),"&gt;=70",OFFSET(D3,0,0,COUNTA(D:D)),"&lt;80")</f>
        <v>264</v>
      </c>
      <c r="AC21" s="137">
        <f ca="1">AVERAGEIFS(OFFSET(I3,0,0,COUNTA(I:I)),OFFSET(D3,0,0,COUNTA(D:D)),"&gt;=70",OFFSET(D3,0,0,COUNTA(D:D)),"&lt;80")</f>
        <v>15.650618067157582</v>
      </c>
      <c r="AD21" s="135">
        <f t="array" aca="1" ref="AD21" ca="1">_xlfn.STDEV.S(IF(OFFSET(D3,0,0,IMSUB(COUNTA(D:D),1))&gt;=70,IF(OFFSET(D3,0,0,IMSUB(COUNTA(D:D),1))&lt;80,OFFSET(I3,0,0,IMSUB(COUNTA(I:I),1)))))</f>
        <v>4.9286932177931142</v>
      </c>
      <c r="AE21" s="137">
        <f ca="1">AVERAGEIFS(OFFSET(M3,0,0,COUNTA(M:M)),OFFSET(D3,0,0,COUNTA(D:D)),"&gt;=70",OFFSET(D3,0,0,COUNTA(D:D)),"&lt;80")</f>
        <v>5.0888511934295906</v>
      </c>
      <c r="AF21" s="135">
        <f t="array" aca="1" ref="AF21" ca="1">_xlfn.STDEV.S(IF(OFFSET(D3,0,0,IMSUB(COUNTA(D:D),1))&gt;=70,IF(OFFSET(D3,0,0,IMSUB(COUNTA(D:D),1))&lt;80,OFFSET(M3,0,0,IMSUB(COUNTA(M:M),1)))))</f>
        <v>1.8953032257058153</v>
      </c>
      <c r="AG21" s="131">
        <f ca="1">AVERAGEIFS(OFFSET(P3,0,0,COUNTA(P:P)),OFFSET($D3,0,0,COUNTA($D:$D)),"&gt;=70",OFFSET($D3,0,0,COUNTA($D:$D)),"&lt;80")</f>
        <v>3.2611985021927095</v>
      </c>
      <c r="AH21" s="16">
        <f t="array" aca="1" ref="AH21" ca="1">_xlfn.STDEV.S(IF(OFFSET(D3,0,0,IMSUB(COUNTA(D:D),1))&gt;=70,IF(OFFSET(D3,0,0,IMSUB(COUNTA(D:D),1))&lt;80,OFFSET(P3,0,0,IMSUB(COUNTA(P:P),1)))))</f>
        <v>1.0478647476520331</v>
      </c>
    </row>
    <row r="22" spans="1:34" ht="17.25" thickBot="1" x14ac:dyDescent="0.35">
      <c r="A22" s="44" t="s">
        <v>3119</v>
      </c>
      <c r="B22" s="68" t="s">
        <v>951</v>
      </c>
      <c r="C22" s="2" t="s">
        <v>6</v>
      </c>
      <c r="D22" s="2">
        <v>58</v>
      </c>
      <c r="E22" s="6">
        <v>22354</v>
      </c>
      <c r="F22" s="7">
        <v>43712.625486111108</v>
      </c>
      <c r="G22" s="69" t="s">
        <v>4</v>
      </c>
      <c r="H22" s="68">
        <v>1272</v>
      </c>
      <c r="I22" s="8">
        <f t="shared" si="0"/>
        <v>6.6947368421052635</v>
      </c>
      <c r="J22" s="2">
        <v>0.94899999999999995</v>
      </c>
      <c r="K22" s="69">
        <v>190</v>
      </c>
      <c r="L22" s="68">
        <v>353</v>
      </c>
      <c r="M22" s="8">
        <f t="shared" si="1"/>
        <v>1.8578947368421053</v>
      </c>
      <c r="N22" s="2">
        <v>0.47799999999999998</v>
      </c>
      <c r="O22" s="69">
        <f t="shared" si="2"/>
        <v>190</v>
      </c>
      <c r="P22" s="182">
        <f t="shared" si="3"/>
        <v>3.6033994334277621</v>
      </c>
      <c r="Q22" s="86" t="s">
        <v>934</v>
      </c>
      <c r="V22" s="82">
        <v>0.45416666666666666</v>
      </c>
      <c r="W22" s="83">
        <v>0.62638888888888888</v>
      </c>
      <c r="X22" s="86">
        <f t="shared" si="4"/>
        <v>0.17222222222222222</v>
      </c>
      <c r="AA22" s="18" t="s">
        <v>5304</v>
      </c>
      <c r="AB22" s="4">
        <f ca="1">COUNTIFS(OFFSET(D3,0,0,COUNTA(D:D)),"&gt;=80")</f>
        <v>64</v>
      </c>
      <c r="AC22" s="137">
        <f ca="1">AVERAGEIFS(OFFSET(I3,0,0,COUNTA(I:I)),OFFSET(D3,0,0,COUNTA(D:D)),"&gt;=80")</f>
        <v>16.907040358600408</v>
      </c>
      <c r="AD22" s="135">
        <f t="array" aca="1" ref="AD22" ca="1">_xlfn.STDEV.S(IF(OFFSET(D3,0,0,IMSUB(COUNTA(D:D),1))&gt;=80,OFFSET(I3,0,0,IMSUB(COUNTA(I:I),1))))</f>
        <v>4.6806991900792001</v>
      </c>
      <c r="AE22" s="137">
        <f ca="1">AVERAGEIFS(OFFSET(M3,0,0,COUNTA(M:M)),OFFSET(D3,0,0,COUNTA(D:D)),"&gt;=80")</f>
        <v>6.7590264398212989</v>
      </c>
      <c r="AF22" s="135">
        <f t="array" aca="1" ref="AF22" ca="1">_xlfn.STDEV.S(IF(OFFSET(D3,0,0,IMSUB(COUNTA(D:D),1))&gt;=80,OFFSET(M3,0,0,IMSUB(COUNTA(M:M),1))))</f>
        <v>2.748324955777552</v>
      </c>
      <c r="AG22" s="131">
        <f ca="1">AVERAGEIFS(OFFSET(P3,0,0,COUNTA(P:P)),OFFSET(D3,0,0,COUNTA(D:D)),"&gt;=80")</f>
        <v>2.689579419591039</v>
      </c>
      <c r="AH22" s="16">
        <f t="array" aca="1" ref="AH22" ca="1">_xlfn.STDEV.S(IF(OFFSET(D3,0,0,IMSUB(COUNTA(D:D),1))&gt;=80,OFFSET(P3,0,0,IMSUB(COUNTA(P:P),1))))</f>
        <v>0.82377672454516593</v>
      </c>
    </row>
    <row r="23" spans="1:34" ht="17.25" thickBot="1" x14ac:dyDescent="0.35">
      <c r="A23" s="44" t="s">
        <v>3120</v>
      </c>
      <c r="B23" s="68" t="s">
        <v>952</v>
      </c>
      <c r="C23" s="2" t="s">
        <v>1</v>
      </c>
      <c r="D23" s="2">
        <v>71</v>
      </c>
      <c r="E23" s="6">
        <v>17455</v>
      </c>
      <c r="F23" s="7">
        <v>43712.638749999998</v>
      </c>
      <c r="G23" s="69" t="s">
        <v>4</v>
      </c>
      <c r="H23" s="68">
        <v>3440</v>
      </c>
      <c r="I23" s="8">
        <f t="shared" si="0"/>
        <v>18.901098901098901</v>
      </c>
      <c r="J23" s="2">
        <v>1.556</v>
      </c>
      <c r="K23" s="69">
        <v>182</v>
      </c>
      <c r="L23" s="68">
        <v>1049</v>
      </c>
      <c r="M23" s="8">
        <f t="shared" si="1"/>
        <v>5.7637362637362637</v>
      </c>
      <c r="N23" s="2">
        <v>0.92500000000000004</v>
      </c>
      <c r="O23" s="69">
        <f t="shared" si="2"/>
        <v>182</v>
      </c>
      <c r="P23" s="182">
        <f t="shared" si="3"/>
        <v>3.2793136320305054</v>
      </c>
      <c r="Q23" s="86" t="s">
        <v>935</v>
      </c>
      <c r="V23" s="82">
        <v>0.50486111111111109</v>
      </c>
      <c r="W23" s="83">
        <v>0.66666666666666663</v>
      </c>
      <c r="X23" s="86">
        <f t="shared" si="4"/>
        <v>0.16180555555555554</v>
      </c>
      <c r="AA23" s="67" t="s">
        <v>676</v>
      </c>
      <c r="AB23" s="143">
        <f ca="1">SUM(AB15:AB22)</f>
        <v>2685</v>
      </c>
      <c r="AC23" s="138">
        <f ca="1">AVERAGE(OFFSET(I3,0,0,COUNTA(I:I)))</f>
        <v>13.531339288099515</v>
      </c>
      <c r="AD23" s="136">
        <f ca="1">_xlfn.STDEV.S(OFFSET(I3,0,0,COUNTA(I:I)))</f>
        <v>4.6727180493480738</v>
      </c>
      <c r="AE23" s="141">
        <f ca="1">AVERAGE(OFFSET(J3,0,0,COUNTA(J:J)))</f>
        <v>1.3416119925512098</v>
      </c>
      <c r="AF23" s="142">
        <f ca="1">_xlfn.STDEV.S(OFFSET(M3,0,0,COUNTA(M:M)))</f>
        <v>1.5334220697858783</v>
      </c>
      <c r="AG23" s="132">
        <f ca="1">AVERAGE(OFFSET(P3,0,0,COUNTA(P:P)))</f>
        <v>3.9637957636542187</v>
      </c>
      <c r="AH23" s="129">
        <f ca="1">_xlfn.STDEV.S(OFFSET(P3,0,0,COUNTA(P:P)))</f>
        <v>1.273981429042957</v>
      </c>
    </row>
    <row r="24" spans="1:34" x14ac:dyDescent="0.3">
      <c r="A24" s="44" t="s">
        <v>3121</v>
      </c>
      <c r="B24" s="68" t="s">
        <v>953</v>
      </c>
      <c r="C24" s="2" t="s">
        <v>1</v>
      </c>
      <c r="D24" s="2">
        <v>49</v>
      </c>
      <c r="E24" s="6">
        <v>25473</v>
      </c>
      <c r="F24" s="7">
        <v>43712.667164351849</v>
      </c>
      <c r="G24" s="69" t="s">
        <v>4</v>
      </c>
      <c r="H24" s="68">
        <v>1643</v>
      </c>
      <c r="I24" s="8">
        <f t="shared" si="0"/>
        <v>8.2149999999999999</v>
      </c>
      <c r="J24" s="2">
        <v>0.873</v>
      </c>
      <c r="K24" s="69">
        <v>200</v>
      </c>
      <c r="L24" s="68">
        <v>409</v>
      </c>
      <c r="M24" s="8">
        <f t="shared" si="1"/>
        <v>2.0449999999999999</v>
      </c>
      <c r="N24" s="2">
        <v>0.52400000000000002</v>
      </c>
      <c r="O24" s="69">
        <f t="shared" si="2"/>
        <v>200</v>
      </c>
      <c r="P24" s="182">
        <f t="shared" si="3"/>
        <v>4.0171149144254281</v>
      </c>
      <c r="Q24" s="86" t="s">
        <v>937</v>
      </c>
      <c r="V24" s="82">
        <v>0.49583333333333335</v>
      </c>
      <c r="W24" s="83">
        <v>0.67013888888888884</v>
      </c>
      <c r="X24" s="86">
        <f t="shared" si="4"/>
        <v>0.17430555555555549</v>
      </c>
    </row>
    <row r="25" spans="1:34" x14ac:dyDescent="0.3">
      <c r="A25" s="44" t="s">
        <v>3122</v>
      </c>
      <c r="B25" s="68" t="s">
        <v>954</v>
      </c>
      <c r="C25" s="2" t="s">
        <v>1</v>
      </c>
      <c r="D25" s="2">
        <v>35</v>
      </c>
      <c r="E25" s="6">
        <v>30679</v>
      </c>
      <c r="F25" s="7">
        <v>43712.677025462966</v>
      </c>
      <c r="G25" s="69" t="s">
        <v>4</v>
      </c>
      <c r="H25" s="68">
        <v>1476</v>
      </c>
      <c r="I25" s="8">
        <f t="shared" si="0"/>
        <v>9.1677018633540381</v>
      </c>
      <c r="J25" s="2">
        <v>1.1839999999999999</v>
      </c>
      <c r="K25" s="69">
        <v>161</v>
      </c>
      <c r="L25" s="68">
        <v>448</v>
      </c>
      <c r="M25" s="8">
        <f t="shared" si="1"/>
        <v>2.7826086956521738</v>
      </c>
      <c r="N25" s="2">
        <v>0.45700000000000002</v>
      </c>
      <c r="O25" s="69">
        <f t="shared" si="2"/>
        <v>161</v>
      </c>
      <c r="P25" s="182">
        <f t="shared" si="3"/>
        <v>3.2946428571428577</v>
      </c>
      <c r="Q25" s="86" t="s">
        <v>955</v>
      </c>
      <c r="V25" s="82">
        <v>0.50694444444444442</v>
      </c>
      <c r="W25" s="83">
        <v>0.68055555555555547</v>
      </c>
      <c r="X25" s="86">
        <f t="shared" si="4"/>
        <v>0.17361111111111105</v>
      </c>
    </row>
    <row r="26" spans="1:34" x14ac:dyDescent="0.3">
      <c r="A26" s="44" t="s">
        <v>3123</v>
      </c>
      <c r="B26" s="68" t="s">
        <v>956</v>
      </c>
      <c r="C26" s="2" t="s">
        <v>6</v>
      </c>
      <c r="D26" s="2">
        <v>65</v>
      </c>
      <c r="E26" s="6">
        <v>19667</v>
      </c>
      <c r="F26" s="7">
        <v>43712.702152777776</v>
      </c>
      <c r="G26" s="69" t="s">
        <v>4</v>
      </c>
      <c r="H26" s="68">
        <v>2855</v>
      </c>
      <c r="I26" s="8">
        <f t="shared" si="0"/>
        <v>11.995798319327731</v>
      </c>
      <c r="J26" s="2">
        <v>1.4359999999999999</v>
      </c>
      <c r="K26" s="69">
        <v>238</v>
      </c>
      <c r="L26" s="68">
        <v>1019</v>
      </c>
      <c r="M26" s="8">
        <f t="shared" si="1"/>
        <v>4.2815126050420167</v>
      </c>
      <c r="N26" s="2">
        <v>0.53600000000000003</v>
      </c>
      <c r="O26" s="69">
        <f t="shared" si="2"/>
        <v>238</v>
      </c>
      <c r="P26" s="182">
        <f t="shared" si="3"/>
        <v>2.8017664376840039</v>
      </c>
      <c r="Q26" s="86" t="s">
        <v>941</v>
      </c>
      <c r="V26" s="82">
        <v>0.52777777777777779</v>
      </c>
      <c r="W26" s="83">
        <v>0.70833333333333337</v>
      </c>
      <c r="X26" s="86">
        <f t="shared" si="4"/>
        <v>0.18055555555555558</v>
      </c>
    </row>
    <row r="27" spans="1:34" x14ac:dyDescent="0.3">
      <c r="A27" s="44" t="s">
        <v>3124</v>
      </c>
      <c r="B27" s="68" t="s">
        <v>957</v>
      </c>
      <c r="C27" s="2" t="s">
        <v>1</v>
      </c>
      <c r="D27" s="2">
        <v>44</v>
      </c>
      <c r="E27" s="6">
        <v>27637</v>
      </c>
      <c r="F27" s="7">
        <v>43712.712893518517</v>
      </c>
      <c r="G27" s="69" t="s">
        <v>4</v>
      </c>
      <c r="H27" s="68">
        <v>1389</v>
      </c>
      <c r="I27" s="8">
        <f t="shared" si="0"/>
        <v>7.7166666666666668</v>
      </c>
      <c r="J27" s="2">
        <v>0.97599999999999998</v>
      </c>
      <c r="K27" s="69">
        <v>180</v>
      </c>
      <c r="L27" s="68">
        <v>391</v>
      </c>
      <c r="M27" s="8">
        <f t="shared" si="1"/>
        <v>2.1722222222222221</v>
      </c>
      <c r="N27" s="2">
        <v>0.49399999999999999</v>
      </c>
      <c r="O27" s="69">
        <f t="shared" si="2"/>
        <v>180</v>
      </c>
      <c r="P27" s="182">
        <f t="shared" si="3"/>
        <v>3.5524296675191818</v>
      </c>
      <c r="Q27" s="86" t="s">
        <v>946</v>
      </c>
      <c r="V27" s="82">
        <v>0.54166666666666663</v>
      </c>
      <c r="W27" s="83">
        <v>0.71666666666666667</v>
      </c>
      <c r="X27" s="86">
        <f t="shared" si="4"/>
        <v>0.17500000000000004</v>
      </c>
    </row>
    <row r="28" spans="1:34" x14ac:dyDescent="0.3">
      <c r="A28" s="44" t="s">
        <v>3125</v>
      </c>
      <c r="B28" s="68" t="s">
        <v>958</v>
      </c>
      <c r="C28" s="2" t="s">
        <v>6</v>
      </c>
      <c r="D28" s="2">
        <v>25</v>
      </c>
      <c r="E28" s="6">
        <v>34282</v>
      </c>
      <c r="F28" s="7">
        <v>43713.534016203703</v>
      </c>
      <c r="G28" s="69" t="s">
        <v>4</v>
      </c>
      <c r="H28" s="68">
        <v>1058</v>
      </c>
      <c r="I28" s="8">
        <f t="shared" si="0"/>
        <v>6.5308641975308639</v>
      </c>
      <c r="J28" s="2">
        <v>0.81299999999999994</v>
      </c>
      <c r="K28" s="69">
        <v>162</v>
      </c>
      <c r="L28" s="68">
        <v>302</v>
      </c>
      <c r="M28" s="8">
        <f t="shared" si="1"/>
        <v>1.8641975308641976</v>
      </c>
      <c r="N28" s="2">
        <v>0.39400000000000002</v>
      </c>
      <c r="O28" s="69">
        <f t="shared" si="2"/>
        <v>162</v>
      </c>
      <c r="P28" s="182">
        <f t="shared" si="3"/>
        <v>3.5033112582781456</v>
      </c>
      <c r="Q28" s="86" t="s">
        <v>944</v>
      </c>
      <c r="V28" s="82">
        <v>0.3659722222222222</v>
      </c>
      <c r="W28" s="83">
        <v>0.54166666666666663</v>
      </c>
      <c r="X28" s="86">
        <f t="shared" si="4"/>
        <v>0.17569444444444443</v>
      </c>
    </row>
    <row r="29" spans="1:34" x14ac:dyDescent="0.3">
      <c r="A29" s="44" t="s">
        <v>3126</v>
      </c>
      <c r="B29" s="68" t="s">
        <v>959</v>
      </c>
      <c r="C29" s="2" t="s">
        <v>1</v>
      </c>
      <c r="D29" s="2">
        <v>34</v>
      </c>
      <c r="E29" s="6">
        <v>31134</v>
      </c>
      <c r="F29" s="7">
        <v>43713.551886574074</v>
      </c>
      <c r="G29" s="69" t="s">
        <v>4</v>
      </c>
      <c r="H29" s="68">
        <v>1303</v>
      </c>
      <c r="I29" s="8">
        <f t="shared" si="0"/>
        <v>8.4064516129032256</v>
      </c>
      <c r="J29" s="2">
        <v>1.2929999999999999</v>
      </c>
      <c r="K29" s="69">
        <v>155</v>
      </c>
      <c r="L29" s="68">
        <v>330</v>
      </c>
      <c r="M29" s="8">
        <f t="shared" si="1"/>
        <v>2.129032258064516</v>
      </c>
      <c r="N29" s="2">
        <v>0.437</v>
      </c>
      <c r="O29" s="69">
        <f t="shared" si="2"/>
        <v>155</v>
      </c>
      <c r="P29" s="182">
        <f t="shared" si="3"/>
        <v>3.9484848484848487</v>
      </c>
      <c r="Q29" s="86" t="s">
        <v>946</v>
      </c>
      <c r="V29" s="82">
        <v>0.3888888888888889</v>
      </c>
      <c r="W29" s="83">
        <v>0.55555555555555558</v>
      </c>
      <c r="X29" s="86">
        <f t="shared" si="4"/>
        <v>0.16666666666666669</v>
      </c>
    </row>
    <row r="30" spans="1:34" x14ac:dyDescent="0.3">
      <c r="A30" s="44" t="s">
        <v>3127</v>
      </c>
      <c r="B30" s="68" t="s">
        <v>240</v>
      </c>
      <c r="C30" s="2" t="s">
        <v>1</v>
      </c>
      <c r="D30" s="2">
        <v>55</v>
      </c>
      <c r="E30" s="6">
        <v>23573</v>
      </c>
      <c r="F30" s="7">
        <v>43713.560706018521</v>
      </c>
      <c r="G30" s="69" t="s">
        <v>4</v>
      </c>
      <c r="H30" s="68">
        <v>2128</v>
      </c>
      <c r="I30" s="8">
        <f t="shared" si="0"/>
        <v>13.554140127388536</v>
      </c>
      <c r="J30" s="2">
        <v>1.3979999999999999</v>
      </c>
      <c r="K30" s="69">
        <v>157</v>
      </c>
      <c r="L30" s="68">
        <v>370</v>
      </c>
      <c r="M30" s="8">
        <f t="shared" si="1"/>
        <v>2.3566878980891719</v>
      </c>
      <c r="N30" s="2">
        <v>0.56599999999999995</v>
      </c>
      <c r="O30" s="69">
        <f t="shared" si="2"/>
        <v>157</v>
      </c>
      <c r="P30" s="182">
        <f t="shared" si="3"/>
        <v>5.7513513513513521</v>
      </c>
      <c r="Q30" s="86" t="s">
        <v>960</v>
      </c>
      <c r="V30" s="82">
        <v>0.41597222222222219</v>
      </c>
      <c r="W30" s="83">
        <v>0.56944444444444442</v>
      </c>
      <c r="X30" s="86">
        <f t="shared" si="4"/>
        <v>0.15347222222222223</v>
      </c>
    </row>
    <row r="31" spans="1:34" x14ac:dyDescent="0.3">
      <c r="A31" s="44" t="s">
        <v>3128</v>
      </c>
      <c r="B31" s="68" t="s">
        <v>961</v>
      </c>
      <c r="C31" s="2" t="s">
        <v>6</v>
      </c>
      <c r="D31" s="2">
        <v>39</v>
      </c>
      <c r="E31" s="6">
        <v>29293</v>
      </c>
      <c r="F31" s="7">
        <v>43713.572685185187</v>
      </c>
      <c r="G31" s="69" t="s">
        <v>4</v>
      </c>
      <c r="H31" s="68">
        <v>1260</v>
      </c>
      <c r="I31" s="8">
        <f t="shared" si="0"/>
        <v>7.4117647058823533</v>
      </c>
      <c r="J31" s="2">
        <v>1.052</v>
      </c>
      <c r="K31" s="69">
        <v>170</v>
      </c>
      <c r="L31" s="68">
        <v>577</v>
      </c>
      <c r="M31" s="8">
        <f t="shared" si="1"/>
        <v>3.3941176470588235</v>
      </c>
      <c r="N31" s="2">
        <v>0.70799999999999996</v>
      </c>
      <c r="O31" s="69">
        <f t="shared" si="2"/>
        <v>170</v>
      </c>
      <c r="P31" s="182">
        <f t="shared" si="3"/>
        <v>2.1837088388214907</v>
      </c>
      <c r="Q31" s="86" t="s">
        <v>939</v>
      </c>
      <c r="V31" s="82">
        <v>0.42222222222222222</v>
      </c>
      <c r="W31" s="83">
        <v>0.58333333333333337</v>
      </c>
      <c r="X31" s="86">
        <f t="shared" si="4"/>
        <v>0.16111111111111115</v>
      </c>
    </row>
    <row r="32" spans="1:34" x14ac:dyDescent="0.3">
      <c r="A32" s="44" t="s">
        <v>3129</v>
      </c>
      <c r="B32" s="68" t="s">
        <v>962</v>
      </c>
      <c r="C32" s="2" t="s">
        <v>1</v>
      </c>
      <c r="D32" s="2">
        <v>46</v>
      </c>
      <c r="E32" s="6">
        <v>26689</v>
      </c>
      <c r="F32" s="7">
        <v>43713.597638888888</v>
      </c>
      <c r="G32" s="69" t="s">
        <v>4</v>
      </c>
      <c r="H32" s="68">
        <v>1278</v>
      </c>
      <c r="I32" s="8">
        <f t="shared" si="0"/>
        <v>9.8307692307692314</v>
      </c>
      <c r="J32" s="2">
        <v>0.92500000000000004</v>
      </c>
      <c r="K32" s="69">
        <v>130</v>
      </c>
      <c r="L32" s="68">
        <v>334</v>
      </c>
      <c r="M32" s="8">
        <f t="shared" si="1"/>
        <v>2.5692307692307694</v>
      </c>
      <c r="N32" s="2">
        <v>0.58299999999999996</v>
      </c>
      <c r="O32" s="69">
        <f t="shared" si="2"/>
        <v>130</v>
      </c>
      <c r="P32" s="182">
        <f t="shared" si="3"/>
        <v>3.8263473053892216</v>
      </c>
      <c r="Q32" s="86" t="s">
        <v>963</v>
      </c>
      <c r="V32" s="82">
        <v>0.43611111111111112</v>
      </c>
      <c r="W32" s="83">
        <v>0.60416666666666663</v>
      </c>
      <c r="X32" s="86">
        <f t="shared" si="4"/>
        <v>0.16805555555555551</v>
      </c>
    </row>
    <row r="33" spans="1:24" x14ac:dyDescent="0.3">
      <c r="A33" s="44" t="s">
        <v>3130</v>
      </c>
      <c r="B33" s="68" t="s">
        <v>964</v>
      </c>
      <c r="C33" s="2" t="s">
        <v>1</v>
      </c>
      <c r="D33" s="2">
        <v>47</v>
      </c>
      <c r="E33" s="6">
        <v>26373</v>
      </c>
      <c r="F33" s="7">
        <v>43713.609953703701</v>
      </c>
      <c r="G33" s="69" t="s">
        <v>4</v>
      </c>
      <c r="H33" s="68">
        <v>1392</v>
      </c>
      <c r="I33" s="8">
        <f t="shared" si="0"/>
        <v>16</v>
      </c>
      <c r="J33" s="2">
        <v>1.276</v>
      </c>
      <c r="K33" s="69">
        <v>87</v>
      </c>
      <c r="L33" s="68">
        <v>276</v>
      </c>
      <c r="M33" s="8">
        <f t="shared" si="1"/>
        <v>3.1724137931034484</v>
      </c>
      <c r="N33" s="2">
        <v>0.63300000000000001</v>
      </c>
      <c r="O33" s="69">
        <f t="shared" si="2"/>
        <v>87</v>
      </c>
      <c r="P33" s="182">
        <f t="shared" si="3"/>
        <v>5.0434782608695654</v>
      </c>
      <c r="Q33" s="86" t="s">
        <v>965</v>
      </c>
      <c r="V33" s="82">
        <v>0.4513888888888889</v>
      </c>
      <c r="W33" s="83">
        <v>0.61805555555555558</v>
      </c>
      <c r="X33" s="86">
        <f t="shared" si="4"/>
        <v>0.16666666666666669</v>
      </c>
    </row>
    <row r="34" spans="1:24" x14ac:dyDescent="0.3">
      <c r="A34" s="44" t="s">
        <v>3131</v>
      </c>
      <c r="B34" s="68" t="s">
        <v>966</v>
      </c>
      <c r="C34" s="2" t="s">
        <v>1</v>
      </c>
      <c r="D34" s="2">
        <v>53</v>
      </c>
      <c r="E34" s="6">
        <v>24086</v>
      </c>
      <c r="F34" s="7">
        <v>43713.623101851852</v>
      </c>
      <c r="G34" s="69" t="s">
        <v>4</v>
      </c>
      <c r="H34" s="68">
        <v>1237</v>
      </c>
      <c r="I34" s="8">
        <f t="shared" si="0"/>
        <v>9.0291970802919703</v>
      </c>
      <c r="J34" s="2">
        <v>1.071</v>
      </c>
      <c r="K34" s="69">
        <v>137</v>
      </c>
      <c r="L34" s="68">
        <v>262</v>
      </c>
      <c r="M34" s="8">
        <f t="shared" si="1"/>
        <v>1.9124087591240877</v>
      </c>
      <c r="N34" s="2">
        <v>0.624</v>
      </c>
      <c r="O34" s="69">
        <f t="shared" si="2"/>
        <v>137</v>
      </c>
      <c r="P34" s="182">
        <f t="shared" si="3"/>
        <v>4.7213740458015261</v>
      </c>
      <c r="Q34" s="86" t="s">
        <v>934</v>
      </c>
      <c r="V34" s="82">
        <v>0.4513888888888889</v>
      </c>
      <c r="W34" s="83">
        <v>0.63194444444444442</v>
      </c>
      <c r="X34" s="86">
        <f t="shared" si="4"/>
        <v>0.18055555555555552</v>
      </c>
    </row>
    <row r="35" spans="1:24" x14ac:dyDescent="0.3">
      <c r="A35" s="44" t="s">
        <v>3132</v>
      </c>
      <c r="B35" s="68" t="s">
        <v>967</v>
      </c>
      <c r="C35" s="2" t="s">
        <v>1</v>
      </c>
      <c r="D35" s="2">
        <v>65</v>
      </c>
      <c r="E35" s="6">
        <v>19765</v>
      </c>
      <c r="F35" s="7">
        <v>43713.633564814816</v>
      </c>
      <c r="G35" s="69" t="s">
        <v>4</v>
      </c>
      <c r="H35" s="68">
        <v>2702</v>
      </c>
      <c r="I35" s="8">
        <f t="shared" si="0"/>
        <v>18.013333333333332</v>
      </c>
      <c r="J35" s="2">
        <v>1.28</v>
      </c>
      <c r="K35" s="69">
        <v>150</v>
      </c>
      <c r="L35" s="68">
        <v>478</v>
      </c>
      <c r="M35" s="8">
        <f t="shared" si="1"/>
        <v>3.1866666666666665</v>
      </c>
      <c r="N35" s="2">
        <v>0.52300000000000002</v>
      </c>
      <c r="O35" s="69">
        <f t="shared" si="2"/>
        <v>150</v>
      </c>
      <c r="P35" s="182">
        <f t="shared" si="3"/>
        <v>5.6527196652719667</v>
      </c>
      <c r="Q35" s="86" t="s">
        <v>968</v>
      </c>
      <c r="V35" s="82">
        <v>0.49305555555555558</v>
      </c>
      <c r="W35" s="83">
        <v>0.65277777777777779</v>
      </c>
      <c r="X35" s="86">
        <f t="shared" si="4"/>
        <v>0.15972222222222221</v>
      </c>
    </row>
    <row r="36" spans="1:24" x14ac:dyDescent="0.3">
      <c r="A36" s="44" t="s">
        <v>3133</v>
      </c>
      <c r="B36" s="68" t="s">
        <v>969</v>
      </c>
      <c r="C36" s="2" t="s">
        <v>1</v>
      </c>
      <c r="D36" s="2">
        <v>62</v>
      </c>
      <c r="E36" s="6">
        <v>20904</v>
      </c>
      <c r="F36" s="7">
        <v>43713.65216435185</v>
      </c>
      <c r="G36" s="69" t="s">
        <v>4</v>
      </c>
      <c r="H36" s="68">
        <v>2560</v>
      </c>
      <c r="I36" s="8">
        <f t="shared" si="0"/>
        <v>18.823529411764707</v>
      </c>
      <c r="J36" s="2">
        <v>1.544</v>
      </c>
      <c r="K36" s="69">
        <v>136</v>
      </c>
      <c r="L36" s="68">
        <v>364</v>
      </c>
      <c r="M36" s="8">
        <f t="shared" si="1"/>
        <v>2.6764705882352939</v>
      </c>
      <c r="N36" s="2">
        <v>0.61899999999999999</v>
      </c>
      <c r="O36" s="69">
        <f t="shared" si="2"/>
        <v>136</v>
      </c>
      <c r="P36" s="182">
        <f t="shared" si="3"/>
        <v>7.0329670329670337</v>
      </c>
      <c r="Q36" s="86" t="s">
        <v>970</v>
      </c>
      <c r="V36" s="82">
        <v>0.5</v>
      </c>
      <c r="W36" s="83">
        <v>0.66666666666666663</v>
      </c>
      <c r="X36" s="86">
        <f t="shared" si="4"/>
        <v>0.16666666666666663</v>
      </c>
    </row>
    <row r="37" spans="1:24" x14ac:dyDescent="0.3">
      <c r="A37" s="44" t="s">
        <v>3134</v>
      </c>
      <c r="B37" s="68" t="s">
        <v>971</v>
      </c>
      <c r="C37" s="2" t="s">
        <v>1</v>
      </c>
      <c r="D37" s="2">
        <v>60</v>
      </c>
      <c r="E37" s="6">
        <v>21468</v>
      </c>
      <c r="F37" s="7">
        <v>43713.661909722221</v>
      </c>
      <c r="G37" s="69" t="s">
        <v>22</v>
      </c>
      <c r="H37" s="68">
        <v>2612</v>
      </c>
      <c r="I37" s="8">
        <f t="shared" si="0"/>
        <v>16.851612903225806</v>
      </c>
      <c r="J37" s="2">
        <v>1.611</v>
      </c>
      <c r="K37" s="69">
        <v>155</v>
      </c>
      <c r="L37" s="68">
        <v>443</v>
      </c>
      <c r="M37" s="8">
        <f t="shared" si="1"/>
        <v>2.8580645161290321</v>
      </c>
      <c r="N37" s="2">
        <v>0.61799999999999999</v>
      </c>
      <c r="O37" s="69">
        <f t="shared" si="2"/>
        <v>155</v>
      </c>
      <c r="P37" s="182">
        <f t="shared" si="3"/>
        <v>5.8961625282167045</v>
      </c>
      <c r="Q37" s="86" t="s">
        <v>972</v>
      </c>
      <c r="V37" s="82">
        <v>0.50277777777777777</v>
      </c>
      <c r="W37" s="83">
        <v>0.66666666666666663</v>
      </c>
      <c r="X37" s="86">
        <f t="shared" si="4"/>
        <v>0.16388888888888886</v>
      </c>
    </row>
    <row r="38" spans="1:24" x14ac:dyDescent="0.3">
      <c r="A38" s="44" t="s">
        <v>3135</v>
      </c>
      <c r="B38" s="68" t="s">
        <v>973</v>
      </c>
      <c r="C38" s="2" t="s">
        <v>6</v>
      </c>
      <c r="D38" s="2">
        <v>71</v>
      </c>
      <c r="E38" s="6">
        <v>17591</v>
      </c>
      <c r="F38" s="7">
        <v>43713.687384259261</v>
      </c>
      <c r="G38" s="69" t="s">
        <v>4</v>
      </c>
      <c r="H38" s="68">
        <v>1840</v>
      </c>
      <c r="I38" s="8">
        <f t="shared" si="0"/>
        <v>12.266666666666667</v>
      </c>
      <c r="J38" s="2">
        <v>1.0469999999999999</v>
      </c>
      <c r="K38" s="69">
        <v>150</v>
      </c>
      <c r="L38" s="68">
        <v>457</v>
      </c>
      <c r="M38" s="8">
        <f t="shared" si="1"/>
        <v>3.0466666666666669</v>
      </c>
      <c r="N38" s="2">
        <v>0.60599999999999998</v>
      </c>
      <c r="O38" s="69">
        <f t="shared" si="2"/>
        <v>150</v>
      </c>
      <c r="P38" s="182">
        <f t="shared" si="3"/>
        <v>4.0262582056892775</v>
      </c>
      <c r="Q38" s="86" t="s">
        <v>968</v>
      </c>
      <c r="V38" s="82">
        <v>0.52152777777777781</v>
      </c>
      <c r="W38" s="83">
        <v>0.70833333333333337</v>
      </c>
      <c r="X38" s="86">
        <f t="shared" si="4"/>
        <v>0.18680555555555556</v>
      </c>
    </row>
    <row r="39" spans="1:24" x14ac:dyDescent="0.3">
      <c r="A39" s="44" t="s">
        <v>3136</v>
      </c>
      <c r="B39" s="68" t="s">
        <v>974</v>
      </c>
      <c r="C39" s="2" t="s">
        <v>1</v>
      </c>
      <c r="D39" s="2">
        <v>60</v>
      </c>
      <c r="E39" s="6">
        <v>21598</v>
      </c>
      <c r="F39" s="7">
        <v>43714.570833333331</v>
      </c>
      <c r="G39" s="69" t="s">
        <v>4</v>
      </c>
      <c r="H39" s="68">
        <v>1534</v>
      </c>
      <c r="I39" s="8">
        <f t="shared" si="0"/>
        <v>12.783333333333333</v>
      </c>
      <c r="J39" s="2">
        <v>0.98</v>
      </c>
      <c r="K39" s="69">
        <v>120</v>
      </c>
      <c r="L39" s="68">
        <v>231</v>
      </c>
      <c r="M39" s="8">
        <f t="shared" si="1"/>
        <v>1.925</v>
      </c>
      <c r="N39" s="2">
        <v>0.45200000000000001</v>
      </c>
      <c r="O39" s="69">
        <f t="shared" si="2"/>
        <v>120</v>
      </c>
      <c r="P39" s="182">
        <f t="shared" si="3"/>
        <v>6.6406926406926408</v>
      </c>
      <c r="Q39" s="86" t="s">
        <v>928</v>
      </c>
      <c r="V39" s="82">
        <v>0.40833333333333338</v>
      </c>
      <c r="W39" s="83">
        <v>0.58333333333333337</v>
      </c>
      <c r="X39" s="86">
        <f t="shared" si="4"/>
        <v>0.17499999999999999</v>
      </c>
    </row>
    <row r="40" spans="1:24" x14ac:dyDescent="0.3">
      <c r="A40" s="44" t="s">
        <v>3137</v>
      </c>
      <c r="B40" s="68" t="s">
        <v>975</v>
      </c>
      <c r="C40" s="2" t="s">
        <v>6</v>
      </c>
      <c r="D40" s="2">
        <v>78</v>
      </c>
      <c r="E40" s="6">
        <v>15107</v>
      </c>
      <c r="F40" s="7">
        <v>43714.579861111109</v>
      </c>
      <c r="G40" s="69" t="s">
        <v>4</v>
      </c>
      <c r="H40" s="68">
        <v>1196</v>
      </c>
      <c r="I40" s="8">
        <f t="shared" si="0"/>
        <v>9.9666666666666668</v>
      </c>
      <c r="J40" s="2">
        <v>1.181</v>
      </c>
      <c r="K40" s="69">
        <v>120</v>
      </c>
      <c r="L40" s="68">
        <v>336</v>
      </c>
      <c r="M40" s="8">
        <f t="shared" si="1"/>
        <v>2.8</v>
      </c>
      <c r="N40" s="2">
        <v>0.68100000000000005</v>
      </c>
      <c r="O40" s="69">
        <f t="shared" si="2"/>
        <v>120</v>
      </c>
      <c r="P40" s="182">
        <f t="shared" si="3"/>
        <v>3.5595238095238098</v>
      </c>
      <c r="Q40" s="86" t="s">
        <v>946</v>
      </c>
      <c r="V40" s="82">
        <v>0.42569444444444443</v>
      </c>
      <c r="W40" s="83">
        <v>0.59722222222222221</v>
      </c>
      <c r="X40" s="86">
        <f t="shared" si="4"/>
        <v>0.17152777777777778</v>
      </c>
    </row>
    <row r="41" spans="1:24" x14ac:dyDescent="0.3">
      <c r="A41" s="44" t="s">
        <v>3138</v>
      </c>
      <c r="B41" s="68" t="s">
        <v>976</v>
      </c>
      <c r="C41" s="2" t="s">
        <v>1</v>
      </c>
      <c r="D41" s="2">
        <v>62</v>
      </c>
      <c r="E41" s="6">
        <v>21029</v>
      </c>
      <c r="F41" s="7">
        <v>43714.59375</v>
      </c>
      <c r="G41" s="69" t="s">
        <v>4</v>
      </c>
      <c r="H41" s="68">
        <v>2351</v>
      </c>
      <c r="I41" s="8">
        <f t="shared" si="0"/>
        <v>14.512345679012345</v>
      </c>
      <c r="J41" s="2">
        <v>1.3839999999999999</v>
      </c>
      <c r="K41" s="69">
        <v>162</v>
      </c>
      <c r="L41" s="68">
        <v>509</v>
      </c>
      <c r="M41" s="8">
        <f t="shared" si="1"/>
        <v>3.1419753086419755</v>
      </c>
      <c r="N41" s="2">
        <v>0.53300000000000003</v>
      </c>
      <c r="O41" s="69">
        <f t="shared" si="2"/>
        <v>162</v>
      </c>
      <c r="P41" s="182">
        <f t="shared" si="3"/>
        <v>4.6188605108055008</v>
      </c>
      <c r="Q41" s="86" t="s">
        <v>960</v>
      </c>
      <c r="V41" s="82">
        <v>0.4458333333333333</v>
      </c>
      <c r="W41" s="83">
        <v>0.61111111111111105</v>
      </c>
      <c r="X41" s="86">
        <f t="shared" si="4"/>
        <v>0.16527777777777775</v>
      </c>
    </row>
    <row r="42" spans="1:24" x14ac:dyDescent="0.3">
      <c r="A42" s="44" t="s">
        <v>3139</v>
      </c>
      <c r="B42" s="68" t="s">
        <v>977</v>
      </c>
      <c r="C42" s="2" t="s">
        <v>1</v>
      </c>
      <c r="D42" s="2">
        <v>63</v>
      </c>
      <c r="E42" s="6">
        <v>20477</v>
      </c>
      <c r="F42" s="7">
        <v>43714.604166666664</v>
      </c>
      <c r="G42" s="69" t="s">
        <v>4</v>
      </c>
      <c r="H42" s="68">
        <v>2865</v>
      </c>
      <c r="I42" s="8">
        <f t="shared" si="0"/>
        <v>19.100000000000001</v>
      </c>
      <c r="J42" s="2">
        <v>1.86</v>
      </c>
      <c r="K42" s="69">
        <v>150</v>
      </c>
      <c r="L42" s="68">
        <v>460</v>
      </c>
      <c r="M42" s="8">
        <f t="shared" si="1"/>
        <v>3.0666666666666669</v>
      </c>
      <c r="N42" s="2">
        <v>0.68200000000000005</v>
      </c>
      <c r="O42" s="69">
        <f t="shared" si="2"/>
        <v>150</v>
      </c>
      <c r="P42" s="182">
        <f t="shared" si="3"/>
        <v>6.2282608695652177</v>
      </c>
      <c r="Q42" s="86" t="s">
        <v>946</v>
      </c>
      <c r="V42" s="82">
        <v>0.45208333333333334</v>
      </c>
      <c r="W42" s="83">
        <v>0.625</v>
      </c>
      <c r="X42" s="86">
        <f t="shared" si="4"/>
        <v>0.17291666666666666</v>
      </c>
    </row>
    <row r="43" spans="1:24" x14ac:dyDescent="0.3">
      <c r="A43" s="44" t="s">
        <v>3140</v>
      </c>
      <c r="B43" s="68" t="s">
        <v>978</v>
      </c>
      <c r="C43" s="2" t="s">
        <v>6</v>
      </c>
      <c r="D43" s="2">
        <v>58</v>
      </c>
      <c r="E43" s="6">
        <v>22291</v>
      </c>
      <c r="F43" s="7">
        <v>43714.624305555553</v>
      </c>
      <c r="G43" s="69" t="s">
        <v>4</v>
      </c>
      <c r="H43" s="68">
        <v>1432</v>
      </c>
      <c r="I43" s="8">
        <f t="shared" si="0"/>
        <v>7.9555555555555557</v>
      </c>
      <c r="J43" s="2">
        <v>1.19</v>
      </c>
      <c r="K43" s="69">
        <v>180</v>
      </c>
      <c r="L43" s="68">
        <v>420</v>
      </c>
      <c r="M43" s="8">
        <f t="shared" si="1"/>
        <v>2.3333333333333335</v>
      </c>
      <c r="N43" s="2">
        <v>0.625</v>
      </c>
      <c r="O43" s="69">
        <f t="shared" si="2"/>
        <v>180</v>
      </c>
      <c r="P43" s="182">
        <f t="shared" si="3"/>
        <v>3.4095238095238094</v>
      </c>
      <c r="Q43" s="86" t="s">
        <v>941</v>
      </c>
      <c r="V43" s="82">
        <v>0.46111111111111108</v>
      </c>
      <c r="W43" s="83">
        <v>0.63888888888888895</v>
      </c>
      <c r="X43" s="86">
        <f t="shared" si="4"/>
        <v>0.17777777777777787</v>
      </c>
    </row>
    <row r="44" spans="1:24" x14ac:dyDescent="0.3">
      <c r="A44" s="44" t="s">
        <v>3141</v>
      </c>
      <c r="B44" s="68" t="s">
        <v>979</v>
      </c>
      <c r="C44" s="2" t="s">
        <v>1</v>
      </c>
      <c r="D44" s="2">
        <v>69</v>
      </c>
      <c r="E44" s="6">
        <v>18507</v>
      </c>
      <c r="F44" s="7">
        <v>43714.645138888889</v>
      </c>
      <c r="G44" s="69" t="s">
        <v>4</v>
      </c>
      <c r="H44" s="68">
        <v>2117</v>
      </c>
      <c r="I44" s="8">
        <f t="shared" si="0"/>
        <v>14.6</v>
      </c>
      <c r="J44" s="2">
        <v>1.216</v>
      </c>
      <c r="K44" s="69">
        <v>145</v>
      </c>
      <c r="L44" s="68">
        <v>611</v>
      </c>
      <c r="M44" s="8">
        <f t="shared" si="1"/>
        <v>4.2137931034482756</v>
      </c>
      <c r="N44" s="2">
        <v>0.55500000000000005</v>
      </c>
      <c r="O44" s="69">
        <f t="shared" si="2"/>
        <v>145</v>
      </c>
      <c r="P44" s="182">
        <f t="shared" si="3"/>
        <v>3.4648117839607204</v>
      </c>
      <c r="Q44" s="86" t="s">
        <v>946</v>
      </c>
      <c r="V44" s="82">
        <v>0.49374999999999997</v>
      </c>
      <c r="W44" s="83">
        <v>0.65972222222222221</v>
      </c>
      <c r="X44" s="86">
        <f t="shared" si="4"/>
        <v>0.16597222222222224</v>
      </c>
    </row>
    <row r="45" spans="1:24" x14ac:dyDescent="0.3">
      <c r="A45" s="44" t="s">
        <v>3142</v>
      </c>
      <c r="B45" s="68" t="s">
        <v>980</v>
      </c>
      <c r="C45" s="2" t="s">
        <v>1</v>
      </c>
      <c r="D45" s="2">
        <v>57</v>
      </c>
      <c r="E45" s="6">
        <v>22727</v>
      </c>
      <c r="F45" s="7">
        <v>43714.686111111114</v>
      </c>
      <c r="G45" s="69" t="s">
        <v>4</v>
      </c>
      <c r="H45" s="68">
        <v>990</v>
      </c>
      <c r="I45" s="8">
        <f t="shared" si="0"/>
        <v>11.785714285714286</v>
      </c>
      <c r="J45" s="2">
        <v>1.2330000000000001</v>
      </c>
      <c r="K45" s="69">
        <v>84</v>
      </c>
      <c r="L45" s="68">
        <v>289</v>
      </c>
      <c r="M45" s="8">
        <f t="shared" si="1"/>
        <v>3.4404761904761907</v>
      </c>
      <c r="N45" s="2">
        <v>0.628</v>
      </c>
      <c r="O45" s="69">
        <f t="shared" si="2"/>
        <v>84</v>
      </c>
      <c r="P45" s="182">
        <f t="shared" si="3"/>
        <v>3.42560553633218</v>
      </c>
      <c r="Q45" s="86" t="s">
        <v>941</v>
      </c>
      <c r="V45" s="82">
        <v>0.54027777777777775</v>
      </c>
      <c r="W45" s="83">
        <v>0.70833333333333337</v>
      </c>
      <c r="X45" s="86">
        <f t="shared" si="4"/>
        <v>0.16805555555555562</v>
      </c>
    </row>
    <row r="46" spans="1:24" x14ac:dyDescent="0.3">
      <c r="A46" s="44" t="s">
        <v>3143</v>
      </c>
      <c r="B46" s="68" t="s">
        <v>981</v>
      </c>
      <c r="C46" s="2" t="s">
        <v>6</v>
      </c>
      <c r="D46" s="2">
        <v>73</v>
      </c>
      <c r="E46" s="6">
        <v>16973</v>
      </c>
      <c r="F46" s="7">
        <v>43714.694444444445</v>
      </c>
      <c r="G46" s="69" t="s">
        <v>4</v>
      </c>
      <c r="H46" s="68">
        <v>1334</v>
      </c>
      <c r="I46" s="8">
        <f t="shared" si="0"/>
        <v>12.351851851851851</v>
      </c>
      <c r="J46" s="2">
        <v>1.39</v>
      </c>
      <c r="K46" s="69">
        <v>108</v>
      </c>
      <c r="L46" s="68">
        <v>242</v>
      </c>
      <c r="M46" s="8">
        <f t="shared" si="1"/>
        <v>2.2407407407407409</v>
      </c>
      <c r="N46" s="2">
        <v>0.54500000000000004</v>
      </c>
      <c r="O46" s="69">
        <f t="shared" si="2"/>
        <v>108</v>
      </c>
      <c r="P46" s="182">
        <f t="shared" si="3"/>
        <v>5.5123966942148757</v>
      </c>
      <c r="Q46" s="86" t="s">
        <v>934</v>
      </c>
      <c r="V46" s="82">
        <v>0.51666666666666672</v>
      </c>
      <c r="W46" s="83">
        <v>0.68055555555555547</v>
      </c>
      <c r="X46" s="86">
        <f t="shared" si="4"/>
        <v>0.16388888888888875</v>
      </c>
    </row>
    <row r="47" spans="1:24" x14ac:dyDescent="0.3">
      <c r="A47" s="44" t="s">
        <v>3144</v>
      </c>
      <c r="B47" s="68" t="s">
        <v>982</v>
      </c>
      <c r="C47" s="2" t="s">
        <v>1</v>
      </c>
      <c r="D47" s="2">
        <v>41</v>
      </c>
      <c r="E47" s="6">
        <v>28475</v>
      </c>
      <c r="F47" s="7">
        <v>43717.569930555554</v>
      </c>
      <c r="G47" s="69" t="s">
        <v>4</v>
      </c>
      <c r="H47" s="68">
        <v>634</v>
      </c>
      <c r="I47" s="8">
        <f t="shared" si="0"/>
        <v>6.817204301075269</v>
      </c>
      <c r="J47" s="2">
        <v>0.89600000000000002</v>
      </c>
      <c r="K47" s="69">
        <v>93</v>
      </c>
      <c r="L47" s="68">
        <v>269</v>
      </c>
      <c r="M47" s="8">
        <f t="shared" si="1"/>
        <v>2.89247311827957</v>
      </c>
      <c r="N47" s="2">
        <v>0.66700000000000004</v>
      </c>
      <c r="O47" s="69">
        <f t="shared" si="2"/>
        <v>93</v>
      </c>
      <c r="P47" s="182">
        <f t="shared" si="3"/>
        <v>2.3568773234200742</v>
      </c>
      <c r="Q47" s="86" t="s">
        <v>937</v>
      </c>
      <c r="V47" s="82">
        <v>0.42708333333333331</v>
      </c>
      <c r="W47" s="83">
        <v>0.57638888888888895</v>
      </c>
      <c r="X47" s="86">
        <f t="shared" si="4"/>
        <v>0.14930555555555564</v>
      </c>
    </row>
    <row r="48" spans="1:24" x14ac:dyDescent="0.3">
      <c r="A48" s="44" t="s">
        <v>3145</v>
      </c>
      <c r="B48" s="68" t="s">
        <v>983</v>
      </c>
      <c r="C48" s="2" t="s">
        <v>6</v>
      </c>
      <c r="D48" s="2">
        <v>60</v>
      </c>
      <c r="E48" s="6">
        <v>21520</v>
      </c>
      <c r="F48" s="7">
        <v>43717.586261574077</v>
      </c>
      <c r="G48" s="69" t="s">
        <v>22</v>
      </c>
      <c r="H48" s="68">
        <v>1015</v>
      </c>
      <c r="I48" s="8">
        <f t="shared" si="0"/>
        <v>9.0625</v>
      </c>
      <c r="J48" s="2">
        <v>0.97099999999999997</v>
      </c>
      <c r="K48" s="69">
        <v>112</v>
      </c>
      <c r="L48" s="68">
        <v>304</v>
      </c>
      <c r="M48" s="8">
        <f t="shared" si="1"/>
        <v>2.7142857142857144</v>
      </c>
      <c r="N48" s="2">
        <v>0.63600000000000001</v>
      </c>
      <c r="O48" s="69">
        <f t="shared" si="2"/>
        <v>112</v>
      </c>
      <c r="P48" s="182">
        <f t="shared" si="3"/>
        <v>3.3388157894736841</v>
      </c>
      <c r="Q48" s="86" t="s">
        <v>946</v>
      </c>
      <c r="V48" s="82">
        <v>0.43055555555555558</v>
      </c>
      <c r="W48" s="83">
        <v>0.58888888888888891</v>
      </c>
      <c r="X48" s="86">
        <f t="shared" si="4"/>
        <v>0.15833333333333333</v>
      </c>
    </row>
    <row r="49" spans="1:24" x14ac:dyDescent="0.3">
      <c r="A49" s="44" t="s">
        <v>3146</v>
      </c>
      <c r="B49" s="68" t="s">
        <v>984</v>
      </c>
      <c r="C49" s="2" t="s">
        <v>6</v>
      </c>
      <c r="D49" s="2">
        <v>29</v>
      </c>
      <c r="E49" s="6">
        <v>32851</v>
      </c>
      <c r="F49" s="7">
        <v>43717.607256944444</v>
      </c>
      <c r="G49" s="69" t="s">
        <v>4</v>
      </c>
      <c r="H49" s="68">
        <v>837</v>
      </c>
      <c r="I49" s="8">
        <f t="shared" si="0"/>
        <v>4.8103448275862073</v>
      </c>
      <c r="J49" s="2">
        <v>0.8</v>
      </c>
      <c r="K49" s="69">
        <v>174</v>
      </c>
      <c r="L49" s="68">
        <v>395</v>
      </c>
      <c r="M49" s="8">
        <f t="shared" si="1"/>
        <v>2.2701149425287355</v>
      </c>
      <c r="N49" s="2">
        <v>0.47099999999999997</v>
      </c>
      <c r="O49" s="69">
        <f t="shared" si="2"/>
        <v>174</v>
      </c>
      <c r="P49" s="182">
        <f t="shared" si="3"/>
        <v>2.1189873417721521</v>
      </c>
      <c r="Q49" s="86" t="s">
        <v>985</v>
      </c>
      <c r="V49" s="82">
        <v>0.45833333333333331</v>
      </c>
      <c r="W49" s="83">
        <v>0.61458333333333337</v>
      </c>
      <c r="X49" s="86">
        <f t="shared" si="4"/>
        <v>0.15625000000000006</v>
      </c>
    </row>
    <row r="50" spans="1:24" x14ac:dyDescent="0.3">
      <c r="A50" s="44" t="s">
        <v>3147</v>
      </c>
      <c r="B50" s="68" t="s">
        <v>986</v>
      </c>
      <c r="C50" s="2" t="s">
        <v>1</v>
      </c>
      <c r="D50" s="2">
        <v>39</v>
      </c>
      <c r="E50" s="6">
        <v>29289</v>
      </c>
      <c r="F50" s="7">
        <v>43717.622418981482</v>
      </c>
      <c r="G50" s="69" t="s">
        <v>4</v>
      </c>
      <c r="H50" s="68">
        <v>1080</v>
      </c>
      <c r="I50" s="8">
        <f t="shared" si="0"/>
        <v>7.3469387755102042</v>
      </c>
      <c r="J50" s="2">
        <v>0.93400000000000005</v>
      </c>
      <c r="K50" s="69">
        <v>147</v>
      </c>
      <c r="L50" s="68">
        <v>290</v>
      </c>
      <c r="M50" s="8">
        <f t="shared" si="1"/>
        <v>1.9727891156462585</v>
      </c>
      <c r="N50" s="2">
        <v>0.36899999999999999</v>
      </c>
      <c r="O50" s="69">
        <f t="shared" si="2"/>
        <v>147</v>
      </c>
      <c r="P50" s="182">
        <f t="shared" si="3"/>
        <v>3.7241379310344831</v>
      </c>
      <c r="Q50" s="86" t="s">
        <v>946</v>
      </c>
      <c r="V50" s="82">
        <v>0.47569444444444442</v>
      </c>
      <c r="W50" s="83">
        <v>0.6333333333333333</v>
      </c>
      <c r="X50" s="86">
        <f t="shared" si="4"/>
        <v>0.15763888888888888</v>
      </c>
    </row>
    <row r="51" spans="1:24" x14ac:dyDescent="0.3">
      <c r="A51" s="44" t="s">
        <v>3148</v>
      </c>
      <c r="B51" s="68" t="s">
        <v>988</v>
      </c>
      <c r="C51" s="2" t="s">
        <v>1</v>
      </c>
      <c r="D51" s="2">
        <v>57</v>
      </c>
      <c r="E51" s="6">
        <v>22539</v>
      </c>
      <c r="F51" s="7">
        <v>43717.665798611109</v>
      </c>
      <c r="G51" s="69" t="s">
        <v>22</v>
      </c>
      <c r="H51" s="68">
        <v>1098</v>
      </c>
      <c r="I51" s="8">
        <f t="shared" si="0"/>
        <v>9.8035714285714288</v>
      </c>
      <c r="J51" s="2">
        <v>1.056</v>
      </c>
      <c r="K51" s="69">
        <v>112</v>
      </c>
      <c r="L51" s="68">
        <v>413</v>
      </c>
      <c r="M51" s="8">
        <f t="shared" si="1"/>
        <v>3.6875</v>
      </c>
      <c r="N51" s="2">
        <v>0.58599999999999997</v>
      </c>
      <c r="O51" s="69">
        <f t="shared" si="2"/>
        <v>112</v>
      </c>
      <c r="P51" s="182">
        <f t="shared" si="3"/>
        <v>2.6585956416464893</v>
      </c>
      <c r="Q51" s="86" t="s">
        <v>946</v>
      </c>
      <c r="V51" s="82">
        <v>0.52083333333333337</v>
      </c>
      <c r="W51" s="83">
        <v>0.66666666666666663</v>
      </c>
      <c r="X51" s="86">
        <f t="shared" si="4"/>
        <v>0.14583333333333326</v>
      </c>
    </row>
    <row r="52" spans="1:24" x14ac:dyDescent="0.3">
      <c r="A52" s="44" t="s">
        <v>3149</v>
      </c>
      <c r="B52" s="68" t="s">
        <v>989</v>
      </c>
      <c r="C52" s="2" t="s">
        <v>1</v>
      </c>
      <c r="D52" s="2">
        <v>57</v>
      </c>
      <c r="E52" s="6">
        <v>22628</v>
      </c>
      <c r="F52" s="7">
        <v>43717.698495370372</v>
      </c>
      <c r="G52" s="69" t="s">
        <v>4</v>
      </c>
      <c r="H52" s="68">
        <v>1244</v>
      </c>
      <c r="I52" s="8">
        <f t="shared" si="0"/>
        <v>10.817391304347826</v>
      </c>
      <c r="J52" s="2">
        <v>1.113</v>
      </c>
      <c r="K52" s="69">
        <v>115</v>
      </c>
      <c r="L52" s="68">
        <v>285</v>
      </c>
      <c r="M52" s="8">
        <f t="shared" si="1"/>
        <v>2.4782608695652173</v>
      </c>
      <c r="N52" s="2">
        <v>0.51900000000000002</v>
      </c>
      <c r="O52" s="69">
        <f t="shared" si="2"/>
        <v>115</v>
      </c>
      <c r="P52" s="182">
        <f t="shared" si="3"/>
        <v>4.3649122807017546</v>
      </c>
      <c r="Q52" s="86" t="s">
        <v>928</v>
      </c>
      <c r="V52" s="82">
        <v>0.52986111111111112</v>
      </c>
      <c r="W52" s="83">
        <v>0.70138888888888884</v>
      </c>
      <c r="X52" s="86">
        <f t="shared" si="4"/>
        <v>0.17152777777777772</v>
      </c>
    </row>
    <row r="53" spans="1:24" x14ac:dyDescent="0.3">
      <c r="A53" s="44" t="s">
        <v>3150</v>
      </c>
      <c r="B53" s="68" t="s">
        <v>990</v>
      </c>
      <c r="C53" s="2" t="s">
        <v>1</v>
      </c>
      <c r="D53" s="2">
        <v>59</v>
      </c>
      <c r="E53" s="6">
        <v>21848</v>
      </c>
      <c r="F53" s="7">
        <v>43717.712569444448</v>
      </c>
      <c r="G53" s="69" t="s">
        <v>4</v>
      </c>
      <c r="H53" s="68">
        <v>1489</v>
      </c>
      <c r="I53" s="8">
        <f t="shared" si="0"/>
        <v>9.9266666666666659</v>
      </c>
      <c r="J53" s="2">
        <v>1.306</v>
      </c>
      <c r="K53" s="69">
        <v>150</v>
      </c>
      <c r="L53" s="68">
        <v>417</v>
      </c>
      <c r="M53" s="8">
        <f t="shared" si="1"/>
        <v>2.78</v>
      </c>
      <c r="N53" s="2">
        <v>0.55400000000000005</v>
      </c>
      <c r="O53" s="69">
        <f t="shared" si="2"/>
        <v>150</v>
      </c>
      <c r="P53" s="182">
        <f t="shared" si="3"/>
        <v>3.5707434052757794</v>
      </c>
      <c r="Q53" s="86" t="s">
        <v>939</v>
      </c>
      <c r="V53" s="82">
        <v>0.53472222222222221</v>
      </c>
      <c r="W53" s="83">
        <v>0.71527777777777779</v>
      </c>
      <c r="X53" s="86">
        <f t="shared" si="4"/>
        <v>0.18055555555555558</v>
      </c>
    </row>
    <row r="54" spans="1:24" x14ac:dyDescent="0.3">
      <c r="A54" s="44" t="s">
        <v>3151</v>
      </c>
      <c r="B54" s="68" t="s">
        <v>991</v>
      </c>
      <c r="C54" s="2" t="s">
        <v>1</v>
      </c>
      <c r="D54" s="2">
        <v>44</v>
      </c>
      <c r="E54" s="6">
        <v>27481</v>
      </c>
      <c r="F54" s="7">
        <v>43718.547627314816</v>
      </c>
      <c r="G54" s="69" t="s">
        <v>4</v>
      </c>
      <c r="H54" s="68">
        <v>1236</v>
      </c>
      <c r="I54" s="8">
        <f t="shared" si="0"/>
        <v>9.3636363636363633</v>
      </c>
      <c r="J54" s="2">
        <v>1.1279999999999999</v>
      </c>
      <c r="K54" s="69">
        <v>132</v>
      </c>
      <c r="L54" s="68">
        <v>303</v>
      </c>
      <c r="M54" s="8">
        <f t="shared" si="1"/>
        <v>2.2954545454545454</v>
      </c>
      <c r="N54" s="2">
        <v>0.69599999999999995</v>
      </c>
      <c r="O54" s="69">
        <f t="shared" si="2"/>
        <v>132</v>
      </c>
      <c r="P54" s="182">
        <f t="shared" si="3"/>
        <v>4.0792079207920793</v>
      </c>
      <c r="Q54" s="86" t="s">
        <v>963</v>
      </c>
      <c r="V54" s="82">
        <v>0.39930555555555558</v>
      </c>
      <c r="W54" s="83">
        <v>0.55625000000000002</v>
      </c>
      <c r="X54" s="86">
        <f t="shared" si="4"/>
        <v>0.15694444444444444</v>
      </c>
    </row>
    <row r="55" spans="1:24" x14ac:dyDescent="0.3">
      <c r="A55" s="44" t="s">
        <v>3152</v>
      </c>
      <c r="B55" s="68" t="s">
        <v>391</v>
      </c>
      <c r="C55" s="2" t="s">
        <v>1</v>
      </c>
      <c r="D55" s="2">
        <v>65</v>
      </c>
      <c r="E55" s="6">
        <v>19862</v>
      </c>
      <c r="F55" s="7">
        <v>43718.564236111109</v>
      </c>
      <c r="G55" s="69" t="s">
        <v>4</v>
      </c>
      <c r="H55" s="68">
        <v>2445</v>
      </c>
      <c r="I55" s="8">
        <f t="shared" si="0"/>
        <v>13.14516129032258</v>
      </c>
      <c r="J55" s="2">
        <v>1.228</v>
      </c>
      <c r="K55" s="69">
        <v>186</v>
      </c>
      <c r="L55" s="68">
        <v>782</v>
      </c>
      <c r="M55" s="8">
        <f t="shared" si="1"/>
        <v>4.204301075268817</v>
      </c>
      <c r="N55" s="2">
        <v>0.90100000000000002</v>
      </c>
      <c r="O55" s="69">
        <f t="shared" si="2"/>
        <v>186</v>
      </c>
      <c r="P55" s="182">
        <f t="shared" si="3"/>
        <v>3.1265984654731458</v>
      </c>
      <c r="Q55" s="86" t="s">
        <v>985</v>
      </c>
      <c r="V55" s="82">
        <v>0.41319444444444442</v>
      </c>
      <c r="W55" s="83">
        <v>0.5708333333333333</v>
      </c>
      <c r="X55" s="86">
        <f t="shared" si="4"/>
        <v>0.15763888888888888</v>
      </c>
    </row>
    <row r="56" spans="1:24" x14ac:dyDescent="0.3">
      <c r="A56" s="44" t="s">
        <v>3153</v>
      </c>
      <c r="B56" s="68" t="s">
        <v>992</v>
      </c>
      <c r="C56" s="2" t="s">
        <v>1</v>
      </c>
      <c r="D56" s="2">
        <v>48</v>
      </c>
      <c r="E56" s="6">
        <v>26065</v>
      </c>
      <c r="F56" s="7">
        <v>43718.577418981484</v>
      </c>
      <c r="G56" s="69" t="s">
        <v>4</v>
      </c>
      <c r="H56" s="68">
        <v>731</v>
      </c>
      <c r="I56" s="8">
        <f t="shared" si="0"/>
        <v>6.5267857142857144</v>
      </c>
      <c r="J56" s="2">
        <v>1.0740000000000001</v>
      </c>
      <c r="K56" s="69">
        <v>112</v>
      </c>
      <c r="L56" s="68">
        <v>323</v>
      </c>
      <c r="M56" s="8">
        <f t="shared" si="1"/>
        <v>2.8839285714285716</v>
      </c>
      <c r="N56" s="2">
        <v>0.498</v>
      </c>
      <c r="O56" s="69">
        <f t="shared" si="2"/>
        <v>112</v>
      </c>
      <c r="P56" s="182">
        <f t="shared" si="3"/>
        <v>2.263157894736842</v>
      </c>
      <c r="Q56" s="86" t="s">
        <v>934</v>
      </c>
      <c r="V56" s="82">
        <v>0.42708333333333331</v>
      </c>
      <c r="W56" s="83">
        <v>0.5805555555555556</v>
      </c>
      <c r="X56" s="86">
        <f t="shared" si="4"/>
        <v>0.15347222222222229</v>
      </c>
    </row>
    <row r="57" spans="1:24" x14ac:dyDescent="0.3">
      <c r="A57" s="44" t="s">
        <v>3154</v>
      </c>
      <c r="B57" s="68" t="s">
        <v>118</v>
      </c>
      <c r="C57" s="2" t="s">
        <v>1</v>
      </c>
      <c r="D57" s="2">
        <v>40</v>
      </c>
      <c r="E57" s="6">
        <v>29047</v>
      </c>
      <c r="F57" s="7">
        <v>43718.58792824074</v>
      </c>
      <c r="G57" s="69" t="s">
        <v>4</v>
      </c>
      <c r="H57" s="68">
        <v>876</v>
      </c>
      <c r="I57" s="8">
        <f t="shared" si="0"/>
        <v>8.76</v>
      </c>
      <c r="J57" s="2">
        <v>0.68300000000000005</v>
      </c>
      <c r="K57" s="69">
        <v>100</v>
      </c>
      <c r="L57" s="68">
        <v>215</v>
      </c>
      <c r="M57" s="8">
        <f t="shared" si="1"/>
        <v>2.15</v>
      </c>
      <c r="N57" s="2">
        <v>0.47899999999999998</v>
      </c>
      <c r="O57" s="69">
        <f t="shared" si="2"/>
        <v>100</v>
      </c>
      <c r="P57" s="182">
        <f t="shared" si="3"/>
        <v>4.0744186046511626</v>
      </c>
      <c r="Q57" s="86" t="s">
        <v>946</v>
      </c>
      <c r="V57" s="82">
        <v>0.43402777777777773</v>
      </c>
      <c r="W57" s="83">
        <v>0.60416666666666663</v>
      </c>
      <c r="X57" s="86">
        <f t="shared" si="4"/>
        <v>0.1701388888888889</v>
      </c>
    </row>
    <row r="58" spans="1:24" x14ac:dyDescent="0.3">
      <c r="A58" s="44" t="s">
        <v>3155</v>
      </c>
      <c r="B58" s="68" t="s">
        <v>993</v>
      </c>
      <c r="C58" s="2" t="s">
        <v>1</v>
      </c>
      <c r="D58" s="2">
        <v>47</v>
      </c>
      <c r="E58" s="6">
        <v>26347</v>
      </c>
      <c r="F58" s="7">
        <v>43718.611122685186</v>
      </c>
      <c r="G58" s="69" t="s">
        <v>4</v>
      </c>
      <c r="H58" s="68">
        <v>1280</v>
      </c>
      <c r="I58" s="8">
        <f t="shared" si="0"/>
        <v>9.1428571428571423</v>
      </c>
      <c r="J58" s="2">
        <v>1.1850000000000001</v>
      </c>
      <c r="K58" s="69">
        <v>140</v>
      </c>
      <c r="L58" s="68">
        <v>449</v>
      </c>
      <c r="M58" s="8">
        <f t="shared" si="1"/>
        <v>3.2071428571428573</v>
      </c>
      <c r="N58" s="2">
        <v>0.72499999999999998</v>
      </c>
      <c r="O58" s="69">
        <f t="shared" si="2"/>
        <v>140</v>
      </c>
      <c r="P58" s="182">
        <f t="shared" si="3"/>
        <v>2.8507795100222713</v>
      </c>
      <c r="Q58" s="86" t="s">
        <v>994</v>
      </c>
      <c r="V58" s="82">
        <v>0.45833333333333331</v>
      </c>
      <c r="W58" s="83">
        <v>0.61458333333333337</v>
      </c>
      <c r="X58" s="86">
        <f t="shared" si="4"/>
        <v>0.15625000000000006</v>
      </c>
    </row>
    <row r="59" spans="1:24" x14ac:dyDescent="0.3">
      <c r="A59" s="44" t="s">
        <v>3156</v>
      </c>
      <c r="B59" s="68" t="s">
        <v>995</v>
      </c>
      <c r="C59" s="2" t="s">
        <v>6</v>
      </c>
      <c r="D59" s="2">
        <v>62</v>
      </c>
      <c r="E59" s="6">
        <v>20725</v>
      </c>
      <c r="F59" s="7">
        <v>43718.622916666667</v>
      </c>
      <c r="G59" s="69" t="s">
        <v>4</v>
      </c>
      <c r="H59" s="68">
        <v>955</v>
      </c>
      <c r="I59" s="8">
        <f t="shared" si="0"/>
        <v>7.2348484848484844</v>
      </c>
      <c r="J59" s="2">
        <v>0.70799999999999996</v>
      </c>
      <c r="K59" s="69">
        <v>132</v>
      </c>
      <c r="L59" s="68">
        <v>570</v>
      </c>
      <c r="M59" s="8">
        <f t="shared" si="1"/>
        <v>4.3181818181818183</v>
      </c>
      <c r="N59" s="2">
        <v>0.66900000000000004</v>
      </c>
      <c r="O59" s="69">
        <f t="shared" si="2"/>
        <v>132</v>
      </c>
      <c r="P59" s="182">
        <f t="shared" si="3"/>
        <v>1.6754385964912279</v>
      </c>
      <c r="Q59" s="86" t="s">
        <v>946</v>
      </c>
      <c r="V59" s="82">
        <v>0.4548611111111111</v>
      </c>
      <c r="W59" s="83">
        <v>0.62916666666666665</v>
      </c>
      <c r="X59" s="86">
        <f t="shared" si="4"/>
        <v>0.17430555555555555</v>
      </c>
    </row>
    <row r="60" spans="1:24" x14ac:dyDescent="0.3">
      <c r="A60" s="44" t="s">
        <v>3157</v>
      </c>
      <c r="B60" s="68" t="s">
        <v>240</v>
      </c>
      <c r="C60" s="2" t="s">
        <v>1</v>
      </c>
      <c r="D60" s="2">
        <v>60</v>
      </c>
      <c r="E60" s="6">
        <v>21496</v>
      </c>
      <c r="F60" s="7">
        <v>43718.637233796297</v>
      </c>
      <c r="G60" s="69" t="s">
        <v>4</v>
      </c>
      <c r="H60" s="68">
        <v>1489</v>
      </c>
      <c r="I60" s="8">
        <f t="shared" si="0"/>
        <v>11.817460317460318</v>
      </c>
      <c r="J60" s="2">
        <v>1.0760000000000001</v>
      </c>
      <c r="K60" s="69">
        <v>126</v>
      </c>
      <c r="L60" s="68">
        <v>454</v>
      </c>
      <c r="M60" s="8">
        <f t="shared" si="1"/>
        <v>3.6031746031746033</v>
      </c>
      <c r="N60" s="2">
        <v>0.67</v>
      </c>
      <c r="O60" s="69">
        <f t="shared" si="2"/>
        <v>126</v>
      </c>
      <c r="P60" s="182">
        <f t="shared" si="3"/>
        <v>3.2797356828193833</v>
      </c>
      <c r="Q60" s="86" t="s">
        <v>996</v>
      </c>
      <c r="V60" s="82">
        <v>0.49513888888888885</v>
      </c>
      <c r="W60" s="83">
        <v>0.65347222222222223</v>
      </c>
      <c r="X60" s="86">
        <f t="shared" si="4"/>
        <v>0.15833333333333338</v>
      </c>
    </row>
    <row r="61" spans="1:24" x14ac:dyDescent="0.3">
      <c r="A61" s="44" t="s">
        <v>3158</v>
      </c>
      <c r="B61" s="68" t="s">
        <v>997</v>
      </c>
      <c r="C61" s="2" t="s">
        <v>1</v>
      </c>
      <c r="D61" s="2">
        <v>63</v>
      </c>
      <c r="E61" s="6">
        <v>20591</v>
      </c>
      <c r="F61" s="7">
        <v>43718.663425925923</v>
      </c>
      <c r="G61" s="69" t="s">
        <v>22</v>
      </c>
      <c r="H61" s="68">
        <v>2086</v>
      </c>
      <c r="I61" s="8">
        <f t="shared" si="0"/>
        <v>14.9</v>
      </c>
      <c r="J61" s="2">
        <v>1.579</v>
      </c>
      <c r="K61" s="69">
        <v>140</v>
      </c>
      <c r="L61" s="68">
        <v>372</v>
      </c>
      <c r="M61" s="8">
        <f t="shared" si="1"/>
        <v>2.657142857142857</v>
      </c>
      <c r="N61" s="2">
        <v>0.58499999999999996</v>
      </c>
      <c r="O61" s="69">
        <f t="shared" si="2"/>
        <v>140</v>
      </c>
      <c r="P61" s="182">
        <f t="shared" si="3"/>
        <v>5.6075268817204309</v>
      </c>
      <c r="Q61" s="86" t="s">
        <v>968</v>
      </c>
      <c r="V61" s="82">
        <v>0.49791666666666662</v>
      </c>
      <c r="W61" s="83">
        <v>0.67499999999999993</v>
      </c>
      <c r="X61" s="86">
        <f t="shared" si="4"/>
        <v>0.17708333333333331</v>
      </c>
    </row>
    <row r="62" spans="1:24" x14ac:dyDescent="0.3">
      <c r="A62" s="44" t="s">
        <v>3159</v>
      </c>
      <c r="B62" s="68" t="s">
        <v>530</v>
      </c>
      <c r="C62" s="2" t="s">
        <v>1</v>
      </c>
      <c r="D62" s="2">
        <v>51</v>
      </c>
      <c r="E62" s="6">
        <v>24904</v>
      </c>
      <c r="F62" s="7">
        <v>43718.691886574074</v>
      </c>
      <c r="G62" s="69" t="s">
        <v>4</v>
      </c>
      <c r="H62" s="68">
        <v>1687</v>
      </c>
      <c r="I62" s="8">
        <f t="shared" si="0"/>
        <v>16.702970297029704</v>
      </c>
      <c r="J62" s="2">
        <v>1.841</v>
      </c>
      <c r="K62" s="69">
        <v>101</v>
      </c>
      <c r="L62" s="68">
        <v>361</v>
      </c>
      <c r="M62" s="8">
        <f t="shared" si="1"/>
        <v>3.5742574257425743</v>
      </c>
      <c r="N62" s="2">
        <v>0.74</v>
      </c>
      <c r="O62" s="69">
        <f t="shared" si="2"/>
        <v>101</v>
      </c>
      <c r="P62" s="182">
        <f t="shared" si="3"/>
        <v>4.6731301939058172</v>
      </c>
      <c r="Q62" s="86" t="s">
        <v>996</v>
      </c>
      <c r="V62" s="82">
        <v>0.53263888888888888</v>
      </c>
      <c r="W62" s="83">
        <v>0.70486111111111116</v>
      </c>
      <c r="X62" s="86">
        <f t="shared" si="4"/>
        <v>0.17222222222222228</v>
      </c>
    </row>
    <row r="63" spans="1:24" x14ac:dyDescent="0.3">
      <c r="A63" s="44" t="s">
        <v>3160</v>
      </c>
      <c r="B63" s="68" t="s">
        <v>998</v>
      </c>
      <c r="C63" s="2" t="s">
        <v>6</v>
      </c>
      <c r="D63" s="2">
        <v>70</v>
      </c>
      <c r="E63" s="6">
        <v>17877</v>
      </c>
      <c r="F63" s="7">
        <v>43719.579756944448</v>
      </c>
      <c r="G63" s="69" t="s">
        <v>4</v>
      </c>
      <c r="H63" s="68">
        <v>848</v>
      </c>
      <c r="I63" s="8">
        <f t="shared" si="0"/>
        <v>6.7839999999999998</v>
      </c>
      <c r="J63" s="2">
        <v>0.69099999999999995</v>
      </c>
      <c r="K63" s="69">
        <v>125</v>
      </c>
      <c r="L63" s="68">
        <v>602</v>
      </c>
      <c r="M63" s="8">
        <f t="shared" si="1"/>
        <v>4.8159999999999998</v>
      </c>
      <c r="N63" s="2">
        <v>0.65200000000000002</v>
      </c>
      <c r="O63" s="69">
        <f t="shared" si="2"/>
        <v>125</v>
      </c>
      <c r="P63" s="182">
        <f t="shared" si="3"/>
        <v>1.4086378737541527</v>
      </c>
      <c r="Q63" s="86" t="s">
        <v>968</v>
      </c>
      <c r="V63" s="82">
        <v>0.41388888888888892</v>
      </c>
      <c r="W63" s="83">
        <v>0.60416666666666663</v>
      </c>
      <c r="X63" s="86">
        <f t="shared" si="4"/>
        <v>0.19027777777777771</v>
      </c>
    </row>
    <row r="64" spans="1:24" x14ac:dyDescent="0.3">
      <c r="A64" s="44" t="s">
        <v>3161</v>
      </c>
      <c r="B64" s="68" t="s">
        <v>7</v>
      </c>
      <c r="C64" s="2" t="s">
        <v>1</v>
      </c>
      <c r="D64" s="2">
        <v>50</v>
      </c>
      <c r="E64" s="6">
        <v>25301</v>
      </c>
      <c r="F64" s="7">
        <v>43719.601736111108</v>
      </c>
      <c r="G64" s="69" t="s">
        <v>4</v>
      </c>
      <c r="H64" s="68">
        <v>682</v>
      </c>
      <c r="I64" s="8">
        <f t="shared" si="0"/>
        <v>6.6862745098039218</v>
      </c>
      <c r="J64" s="2">
        <v>0.95399999999999996</v>
      </c>
      <c r="K64" s="69">
        <v>102</v>
      </c>
      <c r="L64" s="68">
        <v>192</v>
      </c>
      <c r="M64" s="8">
        <f t="shared" si="1"/>
        <v>1.8823529411764706</v>
      </c>
      <c r="N64" s="2">
        <v>0.55000000000000004</v>
      </c>
      <c r="O64" s="69">
        <f t="shared" si="2"/>
        <v>102</v>
      </c>
      <c r="P64" s="182">
        <f t="shared" si="3"/>
        <v>3.5520833333333335</v>
      </c>
      <c r="Q64" s="86" t="s">
        <v>932</v>
      </c>
      <c r="V64" s="82">
        <v>0.44513888888888892</v>
      </c>
      <c r="W64" s="83">
        <v>0.61805555555555558</v>
      </c>
      <c r="X64" s="86">
        <f t="shared" si="4"/>
        <v>0.17291666666666666</v>
      </c>
    </row>
    <row r="65" spans="1:24" x14ac:dyDescent="0.3">
      <c r="A65" s="44" t="s">
        <v>3162</v>
      </c>
      <c r="B65" s="68" t="s">
        <v>1000</v>
      </c>
      <c r="C65" s="2" t="s">
        <v>6</v>
      </c>
      <c r="D65" s="2">
        <v>63</v>
      </c>
      <c r="E65" s="6">
        <v>20633</v>
      </c>
      <c r="F65" s="7">
        <v>43719.613298611112</v>
      </c>
      <c r="G65" s="69" t="s">
        <v>4</v>
      </c>
      <c r="H65" s="68">
        <v>923</v>
      </c>
      <c r="I65" s="8">
        <f t="shared" si="0"/>
        <v>5.4294117647058826</v>
      </c>
      <c r="J65" s="2">
        <v>0.752</v>
      </c>
      <c r="K65" s="69">
        <v>170</v>
      </c>
      <c r="L65" s="68">
        <v>419</v>
      </c>
      <c r="M65" s="8">
        <f t="shared" si="1"/>
        <v>2.4647058823529413</v>
      </c>
      <c r="N65" s="2">
        <v>0.52300000000000002</v>
      </c>
      <c r="O65" s="69">
        <f t="shared" si="2"/>
        <v>170</v>
      </c>
      <c r="P65" s="182">
        <f t="shared" si="3"/>
        <v>2.2028639618138426</v>
      </c>
      <c r="Q65" s="86" t="s">
        <v>934</v>
      </c>
      <c r="V65" s="82">
        <v>0.44236111111111115</v>
      </c>
      <c r="W65" s="83">
        <v>0.63194444444444442</v>
      </c>
      <c r="X65" s="86">
        <f t="shared" si="4"/>
        <v>0.18958333333333327</v>
      </c>
    </row>
    <row r="66" spans="1:24" x14ac:dyDescent="0.3">
      <c r="A66" s="44" t="s">
        <v>3163</v>
      </c>
      <c r="B66" s="68" t="s">
        <v>1001</v>
      </c>
      <c r="C66" s="2" t="s">
        <v>1</v>
      </c>
      <c r="D66" s="2">
        <v>57</v>
      </c>
      <c r="E66" s="6">
        <v>22880</v>
      </c>
      <c r="F66" s="7">
        <v>43719.647326388891</v>
      </c>
      <c r="G66" s="69" t="s">
        <v>4</v>
      </c>
      <c r="H66" s="68">
        <v>2106</v>
      </c>
      <c r="I66" s="8">
        <f t="shared" si="0"/>
        <v>13.675324675324676</v>
      </c>
      <c r="J66" s="2">
        <v>1.3380000000000001</v>
      </c>
      <c r="K66" s="69">
        <v>154</v>
      </c>
      <c r="L66" s="68">
        <v>457</v>
      </c>
      <c r="M66" s="8">
        <f t="shared" si="1"/>
        <v>2.9675324675324677</v>
      </c>
      <c r="N66" s="2">
        <v>0.49099999999999999</v>
      </c>
      <c r="O66" s="69">
        <f t="shared" si="2"/>
        <v>154</v>
      </c>
      <c r="P66" s="182">
        <f t="shared" si="3"/>
        <v>4.608315098468271</v>
      </c>
      <c r="Q66" s="86" t="s">
        <v>934</v>
      </c>
      <c r="V66" s="82">
        <v>0.48958333333333331</v>
      </c>
      <c r="W66" s="83">
        <v>0.65277777777777779</v>
      </c>
      <c r="X66" s="86">
        <f t="shared" si="4"/>
        <v>0.16319444444444448</v>
      </c>
    </row>
    <row r="67" spans="1:24" x14ac:dyDescent="0.3">
      <c r="A67" s="44" t="s">
        <v>3164</v>
      </c>
      <c r="B67" s="68" t="s">
        <v>1002</v>
      </c>
      <c r="C67" s="2" t="s">
        <v>1</v>
      </c>
      <c r="D67" s="2">
        <v>55</v>
      </c>
      <c r="E67" s="6">
        <v>23550</v>
      </c>
      <c r="F67" s="7">
        <v>43719.657777777778</v>
      </c>
      <c r="G67" s="69" t="s">
        <v>4</v>
      </c>
      <c r="H67" s="68">
        <v>1569</v>
      </c>
      <c r="I67" s="8">
        <f t="shared" ref="I67:I130" si="5">H67/K67</f>
        <v>10.673469387755102</v>
      </c>
      <c r="J67" s="2">
        <v>1.008</v>
      </c>
      <c r="K67" s="69">
        <v>147</v>
      </c>
      <c r="L67" s="68">
        <v>331</v>
      </c>
      <c r="M67" s="8">
        <f t="shared" ref="M67:M130" si="6">L67/O67</f>
        <v>2.2517006802721089</v>
      </c>
      <c r="N67" s="2">
        <v>0.54700000000000004</v>
      </c>
      <c r="O67" s="69">
        <f t="shared" ref="O67:O130" si="7">K67</f>
        <v>147</v>
      </c>
      <c r="P67" s="182">
        <f t="shared" ref="P67:P130" si="8">I67/M67</f>
        <v>4.7401812688821749</v>
      </c>
      <c r="Q67" s="86" t="s">
        <v>1003</v>
      </c>
      <c r="V67" s="82">
        <v>0.49305555555555558</v>
      </c>
      <c r="W67" s="83">
        <v>0.65972222222222221</v>
      </c>
      <c r="X67" s="86">
        <f t="shared" ref="X67:X130" si="9">IF(AND(W67&lt;&gt;0,V67&lt;&gt;0),W67-V67,"No_data")</f>
        <v>0.16666666666666663</v>
      </c>
    </row>
    <row r="68" spans="1:24" x14ac:dyDescent="0.3">
      <c r="A68" s="44" t="s">
        <v>3165</v>
      </c>
      <c r="B68" s="68" t="s">
        <v>1004</v>
      </c>
      <c r="C68" s="2" t="s">
        <v>1</v>
      </c>
      <c r="D68" s="2">
        <v>56</v>
      </c>
      <c r="E68" s="6">
        <v>22926</v>
      </c>
      <c r="F68" s="7">
        <v>43719.668842592589</v>
      </c>
      <c r="G68" s="69" t="s">
        <v>22</v>
      </c>
      <c r="H68" s="68">
        <v>1870</v>
      </c>
      <c r="I68" s="8">
        <f t="shared" si="5"/>
        <v>11.265060240963855</v>
      </c>
      <c r="J68" s="2">
        <v>1.212</v>
      </c>
      <c r="K68" s="69">
        <v>166</v>
      </c>
      <c r="L68" s="68">
        <v>534</v>
      </c>
      <c r="M68" s="8">
        <f t="shared" si="6"/>
        <v>3.2168674698795181</v>
      </c>
      <c r="N68" s="2">
        <v>0.50600000000000001</v>
      </c>
      <c r="O68" s="69">
        <f t="shared" si="7"/>
        <v>166</v>
      </c>
      <c r="P68" s="182">
        <f t="shared" si="8"/>
        <v>3.5018726591760299</v>
      </c>
      <c r="Q68" s="86" t="s">
        <v>1003</v>
      </c>
      <c r="V68" s="82">
        <v>0.49652777777777773</v>
      </c>
      <c r="W68" s="83">
        <v>0.67361111111111116</v>
      </c>
      <c r="X68" s="86">
        <f t="shared" si="9"/>
        <v>0.17708333333333343</v>
      </c>
    </row>
    <row r="69" spans="1:24" x14ac:dyDescent="0.3">
      <c r="A69" s="44" t="s">
        <v>3166</v>
      </c>
      <c r="B69" s="68" t="s">
        <v>1005</v>
      </c>
      <c r="C69" s="2" t="s">
        <v>6</v>
      </c>
      <c r="D69" s="2">
        <v>71</v>
      </c>
      <c r="E69" s="6">
        <v>17781</v>
      </c>
      <c r="F69" s="7">
        <v>43724.576388888891</v>
      </c>
      <c r="G69" s="69" t="s">
        <v>4</v>
      </c>
      <c r="H69" s="68">
        <v>2352</v>
      </c>
      <c r="I69" s="8">
        <f t="shared" si="5"/>
        <v>15.076923076923077</v>
      </c>
      <c r="J69" s="2">
        <v>1.1100000000000001</v>
      </c>
      <c r="K69" s="69">
        <v>156</v>
      </c>
      <c r="L69" s="68">
        <v>691</v>
      </c>
      <c r="M69" s="8">
        <f t="shared" si="6"/>
        <v>4.4294871794871797</v>
      </c>
      <c r="N69" s="2">
        <v>0.97099999999999997</v>
      </c>
      <c r="O69" s="69">
        <f t="shared" si="7"/>
        <v>156</v>
      </c>
      <c r="P69" s="182">
        <f t="shared" si="8"/>
        <v>3.4037626628075253</v>
      </c>
      <c r="Q69" s="86" t="s">
        <v>1006</v>
      </c>
      <c r="V69" s="82">
        <v>0.41250000000000003</v>
      </c>
      <c r="W69" s="83">
        <v>0.58333333333333337</v>
      </c>
      <c r="X69" s="86">
        <f t="shared" si="9"/>
        <v>0.17083333333333334</v>
      </c>
    </row>
    <row r="70" spans="1:24" x14ac:dyDescent="0.3">
      <c r="A70" s="44" t="s">
        <v>3167</v>
      </c>
      <c r="B70" s="68" t="s">
        <v>1007</v>
      </c>
      <c r="C70" s="2" t="s">
        <v>6</v>
      </c>
      <c r="D70" s="2">
        <v>52</v>
      </c>
      <c r="E70" s="6">
        <v>24508</v>
      </c>
      <c r="F70" s="7">
        <v>43724.589907407404</v>
      </c>
      <c r="G70" s="69" t="s">
        <v>4</v>
      </c>
      <c r="H70" s="68">
        <v>1911</v>
      </c>
      <c r="I70" s="8">
        <f t="shared" si="5"/>
        <v>9.4137931034482758</v>
      </c>
      <c r="J70" s="2">
        <v>1.1879999999999999</v>
      </c>
      <c r="K70" s="69">
        <v>203</v>
      </c>
      <c r="L70" s="68">
        <v>620</v>
      </c>
      <c r="M70" s="8">
        <f t="shared" si="6"/>
        <v>3.0541871921182264</v>
      </c>
      <c r="N70" s="2">
        <v>0.72599999999999998</v>
      </c>
      <c r="O70" s="69">
        <f t="shared" si="7"/>
        <v>203</v>
      </c>
      <c r="P70" s="182">
        <f t="shared" si="8"/>
        <v>3.0822580645161293</v>
      </c>
      <c r="Q70" s="86" t="s">
        <v>1008</v>
      </c>
      <c r="V70" s="82">
        <v>0.41666666666666669</v>
      </c>
      <c r="W70" s="83">
        <v>0.59722222222222221</v>
      </c>
      <c r="X70" s="86">
        <f t="shared" si="9"/>
        <v>0.18055555555555552</v>
      </c>
    </row>
    <row r="71" spans="1:24" x14ac:dyDescent="0.3">
      <c r="A71" s="44" t="s">
        <v>3168</v>
      </c>
      <c r="B71" s="68" t="s">
        <v>1009</v>
      </c>
      <c r="C71" s="2" t="s">
        <v>1</v>
      </c>
      <c r="D71" s="2">
        <v>41</v>
      </c>
      <c r="E71" s="6">
        <v>28646</v>
      </c>
      <c r="F71" s="7">
        <v>43724.602511574078</v>
      </c>
      <c r="G71" s="69" t="s">
        <v>4</v>
      </c>
      <c r="H71" s="68">
        <v>1234</v>
      </c>
      <c r="I71" s="8">
        <f t="shared" si="5"/>
        <v>12.34</v>
      </c>
      <c r="J71" s="2">
        <v>1.0660000000000001</v>
      </c>
      <c r="K71" s="69">
        <v>100</v>
      </c>
      <c r="L71" s="68">
        <v>330</v>
      </c>
      <c r="M71" s="8">
        <f t="shared" si="6"/>
        <v>3.3</v>
      </c>
      <c r="N71" s="2">
        <v>0.52200000000000002</v>
      </c>
      <c r="O71" s="69">
        <f t="shared" si="7"/>
        <v>100</v>
      </c>
      <c r="P71" s="182">
        <f t="shared" si="8"/>
        <v>3.7393939393939397</v>
      </c>
      <c r="Q71" s="86" t="s">
        <v>720</v>
      </c>
      <c r="V71" s="82">
        <v>0.4513888888888889</v>
      </c>
      <c r="W71" s="83">
        <v>0.61111111111111105</v>
      </c>
      <c r="X71" s="86">
        <f t="shared" si="9"/>
        <v>0.15972222222222215</v>
      </c>
    </row>
    <row r="72" spans="1:24" x14ac:dyDescent="0.3">
      <c r="A72" s="44" t="s">
        <v>3169</v>
      </c>
      <c r="B72" s="68" t="s">
        <v>1010</v>
      </c>
      <c r="C72" s="2" t="s">
        <v>6</v>
      </c>
      <c r="D72" s="2">
        <v>49</v>
      </c>
      <c r="E72" s="6">
        <v>25609</v>
      </c>
      <c r="F72" s="7">
        <v>43724.61923611111</v>
      </c>
      <c r="G72" s="69" t="s">
        <v>4</v>
      </c>
      <c r="H72" s="68">
        <v>1051</v>
      </c>
      <c r="I72" s="8">
        <f t="shared" si="5"/>
        <v>6.2559523809523814</v>
      </c>
      <c r="J72" s="2">
        <v>0.81200000000000006</v>
      </c>
      <c r="K72" s="69">
        <v>168</v>
      </c>
      <c r="L72" s="68">
        <v>431</v>
      </c>
      <c r="M72" s="8">
        <f t="shared" si="6"/>
        <v>2.5654761904761907</v>
      </c>
      <c r="N72" s="2">
        <v>0.497</v>
      </c>
      <c r="O72" s="69">
        <f t="shared" si="7"/>
        <v>168</v>
      </c>
      <c r="P72" s="182">
        <f t="shared" si="8"/>
        <v>2.4385150812064964</v>
      </c>
      <c r="Q72" s="86" t="s">
        <v>934</v>
      </c>
      <c r="V72" s="82">
        <v>0.48125000000000001</v>
      </c>
      <c r="W72" s="83">
        <v>0.625</v>
      </c>
      <c r="X72" s="86">
        <f t="shared" si="9"/>
        <v>0.14374999999999999</v>
      </c>
    </row>
    <row r="73" spans="1:24" x14ac:dyDescent="0.3">
      <c r="A73" s="44" t="s">
        <v>3170</v>
      </c>
      <c r="B73" s="68" t="s">
        <v>1011</v>
      </c>
      <c r="C73" s="2" t="s">
        <v>1</v>
      </c>
      <c r="D73" s="2">
        <v>45</v>
      </c>
      <c r="E73" s="6">
        <v>27135</v>
      </c>
      <c r="F73" s="7">
        <v>43724.637187499997</v>
      </c>
      <c r="G73" s="69" t="s">
        <v>4</v>
      </c>
      <c r="H73" s="68">
        <v>1594</v>
      </c>
      <c r="I73" s="8">
        <f t="shared" si="5"/>
        <v>12.752000000000001</v>
      </c>
      <c r="J73" s="2">
        <v>1.3779999999999999</v>
      </c>
      <c r="K73" s="69">
        <v>125</v>
      </c>
      <c r="L73" s="68">
        <v>334</v>
      </c>
      <c r="M73" s="8">
        <f t="shared" si="6"/>
        <v>2.6720000000000002</v>
      </c>
      <c r="N73" s="2">
        <v>0.504</v>
      </c>
      <c r="O73" s="69">
        <f t="shared" si="7"/>
        <v>125</v>
      </c>
      <c r="P73" s="182">
        <f t="shared" si="8"/>
        <v>4.772455089820359</v>
      </c>
      <c r="Q73" s="86" t="s">
        <v>1008</v>
      </c>
      <c r="V73" s="82">
        <v>0.48055555555555557</v>
      </c>
      <c r="W73" s="83">
        <v>0.63888888888888895</v>
      </c>
      <c r="X73" s="86">
        <f t="shared" si="9"/>
        <v>0.15833333333333338</v>
      </c>
    </row>
    <row r="74" spans="1:24" x14ac:dyDescent="0.3">
      <c r="A74" s="44" t="s">
        <v>3171</v>
      </c>
      <c r="B74" s="68" t="s">
        <v>1012</v>
      </c>
      <c r="C74" s="2" t="s">
        <v>1</v>
      </c>
      <c r="D74" s="2">
        <v>41</v>
      </c>
      <c r="E74" s="6">
        <v>28738</v>
      </c>
      <c r="F74" s="7">
        <v>43724.649108796293</v>
      </c>
      <c r="G74" s="69" t="s">
        <v>22</v>
      </c>
      <c r="H74" s="68">
        <v>1410</v>
      </c>
      <c r="I74" s="8">
        <f t="shared" si="5"/>
        <v>7.833333333333333</v>
      </c>
      <c r="J74" s="2">
        <v>1.165</v>
      </c>
      <c r="K74" s="69">
        <v>180</v>
      </c>
      <c r="L74" s="68">
        <v>445</v>
      </c>
      <c r="M74" s="8">
        <f t="shared" si="6"/>
        <v>2.4722222222222223</v>
      </c>
      <c r="N74" s="2">
        <v>0.70499999999999996</v>
      </c>
      <c r="O74" s="69">
        <f t="shared" si="7"/>
        <v>180</v>
      </c>
      <c r="P74" s="182">
        <f t="shared" si="8"/>
        <v>3.1685393258426964</v>
      </c>
      <c r="Q74" s="86" t="s">
        <v>720</v>
      </c>
      <c r="V74" s="82">
        <v>0.48819444444444443</v>
      </c>
      <c r="W74" s="83">
        <v>0.64583333333333337</v>
      </c>
      <c r="X74" s="86">
        <f t="shared" si="9"/>
        <v>0.15763888888888894</v>
      </c>
    </row>
    <row r="75" spans="1:24" x14ac:dyDescent="0.3">
      <c r="A75" s="44" t="s">
        <v>3172</v>
      </c>
      <c r="B75" s="68" t="s">
        <v>1013</v>
      </c>
      <c r="C75" s="2" t="s">
        <v>1</v>
      </c>
      <c r="D75" s="2">
        <v>77</v>
      </c>
      <c r="E75" s="6">
        <v>15522</v>
      </c>
      <c r="F75" s="7">
        <v>43724.668229166666</v>
      </c>
      <c r="G75" s="69" t="s">
        <v>22</v>
      </c>
      <c r="H75" s="68">
        <v>1945</v>
      </c>
      <c r="I75" s="8">
        <f t="shared" si="5"/>
        <v>14.301470588235293</v>
      </c>
      <c r="J75" s="2">
        <v>1.4259999999999999</v>
      </c>
      <c r="K75" s="69">
        <v>136</v>
      </c>
      <c r="L75" s="68">
        <v>430</v>
      </c>
      <c r="M75" s="8">
        <f t="shared" si="6"/>
        <v>3.1617647058823528</v>
      </c>
      <c r="N75" s="2">
        <v>0.59899999999999998</v>
      </c>
      <c r="O75" s="69">
        <f t="shared" si="7"/>
        <v>136</v>
      </c>
      <c r="P75" s="182">
        <f t="shared" si="8"/>
        <v>4.5232558139534884</v>
      </c>
      <c r="Q75" s="86" t="s">
        <v>935</v>
      </c>
      <c r="V75" s="82">
        <v>0.49791666666666662</v>
      </c>
      <c r="W75" s="83">
        <v>0.68055555555555547</v>
      </c>
      <c r="X75" s="86">
        <f t="shared" si="9"/>
        <v>0.18263888888888885</v>
      </c>
    </row>
    <row r="76" spans="1:24" x14ac:dyDescent="0.3">
      <c r="A76" s="44" t="s">
        <v>3173</v>
      </c>
      <c r="B76" s="68" t="s">
        <v>1014</v>
      </c>
      <c r="C76" s="2" t="s">
        <v>1</v>
      </c>
      <c r="D76" s="2">
        <v>80</v>
      </c>
      <c r="E76" s="6">
        <v>14270</v>
      </c>
      <c r="F76" s="7">
        <v>43724.694884259261</v>
      </c>
      <c r="G76" s="69" t="s">
        <v>4</v>
      </c>
      <c r="H76" s="68">
        <v>2353</v>
      </c>
      <c r="I76" s="8">
        <f t="shared" si="5"/>
        <v>15.686666666666667</v>
      </c>
      <c r="J76" s="2">
        <v>1.5640000000000001</v>
      </c>
      <c r="K76" s="69">
        <v>150</v>
      </c>
      <c r="L76" s="68">
        <v>780</v>
      </c>
      <c r="M76" s="8">
        <f t="shared" si="6"/>
        <v>5.2</v>
      </c>
      <c r="N76" s="2">
        <v>0.95499999999999996</v>
      </c>
      <c r="O76" s="69">
        <f t="shared" si="7"/>
        <v>150</v>
      </c>
      <c r="P76" s="182">
        <f t="shared" si="8"/>
        <v>3.0166666666666666</v>
      </c>
      <c r="Q76" s="86" t="s">
        <v>1006</v>
      </c>
      <c r="V76" s="82">
        <v>0.53125</v>
      </c>
      <c r="W76" s="83">
        <v>0.70138888888888884</v>
      </c>
      <c r="X76" s="86">
        <f t="shared" si="9"/>
        <v>0.17013888888888884</v>
      </c>
    </row>
    <row r="77" spans="1:24" x14ac:dyDescent="0.3">
      <c r="A77" s="44" t="s">
        <v>3174</v>
      </c>
      <c r="B77" s="68" t="s">
        <v>1015</v>
      </c>
      <c r="C77" s="2" t="s">
        <v>1</v>
      </c>
      <c r="D77" s="2">
        <v>31</v>
      </c>
      <c r="E77" s="6">
        <v>32314</v>
      </c>
      <c r="F77" s="7">
        <v>43724.709560185183</v>
      </c>
      <c r="G77" s="69" t="s">
        <v>4</v>
      </c>
      <c r="H77" s="68">
        <v>1122</v>
      </c>
      <c r="I77" s="8">
        <f t="shared" si="5"/>
        <v>8.0142857142857142</v>
      </c>
      <c r="J77" s="2">
        <v>0.96699999999999997</v>
      </c>
      <c r="K77" s="69">
        <v>140</v>
      </c>
      <c r="L77" s="68">
        <v>298</v>
      </c>
      <c r="M77" s="8">
        <f t="shared" si="6"/>
        <v>2.1285714285714286</v>
      </c>
      <c r="N77" s="2">
        <v>0.44600000000000001</v>
      </c>
      <c r="O77" s="69">
        <f t="shared" si="7"/>
        <v>140</v>
      </c>
      <c r="P77" s="182">
        <f t="shared" si="8"/>
        <v>3.7651006711409396</v>
      </c>
      <c r="Q77" s="86" t="s">
        <v>934</v>
      </c>
      <c r="V77" s="82">
        <v>0.5131944444444444</v>
      </c>
      <c r="W77" s="83">
        <v>0.72222222222222221</v>
      </c>
      <c r="X77" s="86">
        <f t="shared" si="9"/>
        <v>0.20902777777777781</v>
      </c>
    </row>
    <row r="78" spans="1:24" x14ac:dyDescent="0.3">
      <c r="A78" s="44" t="s">
        <v>3175</v>
      </c>
      <c r="B78" s="68" t="s">
        <v>1016</v>
      </c>
      <c r="C78" s="2" t="s">
        <v>6</v>
      </c>
      <c r="D78" s="2">
        <v>17</v>
      </c>
      <c r="E78" s="6">
        <v>37510</v>
      </c>
      <c r="F78" s="7">
        <v>43725.535381944443</v>
      </c>
      <c r="G78" s="69" t="s">
        <v>4</v>
      </c>
      <c r="H78" s="68">
        <v>1511</v>
      </c>
      <c r="I78" s="8">
        <f t="shared" si="5"/>
        <v>8.1236559139784941</v>
      </c>
      <c r="J78" s="2">
        <v>0.93</v>
      </c>
      <c r="K78" s="69">
        <v>186</v>
      </c>
      <c r="L78" s="68">
        <v>526</v>
      </c>
      <c r="M78" s="8">
        <f t="shared" si="6"/>
        <v>2.827956989247312</v>
      </c>
      <c r="N78" s="2">
        <v>0.65100000000000002</v>
      </c>
      <c r="O78" s="69">
        <f t="shared" si="7"/>
        <v>186</v>
      </c>
      <c r="P78" s="182">
        <f t="shared" si="8"/>
        <v>2.8726235741444865</v>
      </c>
      <c r="Q78" s="86" t="s">
        <v>1017</v>
      </c>
      <c r="V78" s="82">
        <v>0.4145833333333333</v>
      </c>
      <c r="W78" s="83">
        <v>0.54166666666666663</v>
      </c>
      <c r="X78" s="86">
        <f t="shared" si="9"/>
        <v>0.12708333333333333</v>
      </c>
    </row>
    <row r="79" spans="1:24" x14ac:dyDescent="0.3">
      <c r="A79" s="44" t="s">
        <v>3176</v>
      </c>
      <c r="B79" s="68" t="s">
        <v>1018</v>
      </c>
      <c r="C79" s="2" t="s">
        <v>6</v>
      </c>
      <c r="D79" s="2">
        <v>37</v>
      </c>
      <c r="E79" s="6">
        <v>29851</v>
      </c>
      <c r="F79" s="7">
        <v>43725.555983796294</v>
      </c>
      <c r="G79" s="69" t="s">
        <v>4</v>
      </c>
      <c r="H79" s="68">
        <v>1280</v>
      </c>
      <c r="I79" s="8">
        <f t="shared" si="5"/>
        <v>8.2051282051282044</v>
      </c>
      <c r="J79" s="2">
        <v>0.86299999999999999</v>
      </c>
      <c r="K79" s="69">
        <v>156</v>
      </c>
      <c r="L79" s="68">
        <v>469</v>
      </c>
      <c r="M79" s="8">
        <f t="shared" si="6"/>
        <v>3.0064102564102564</v>
      </c>
      <c r="N79" s="2">
        <v>0.64800000000000002</v>
      </c>
      <c r="O79" s="69">
        <f t="shared" si="7"/>
        <v>156</v>
      </c>
      <c r="P79" s="182">
        <f t="shared" si="8"/>
        <v>2.7292110874200426</v>
      </c>
      <c r="Q79" s="86" t="s">
        <v>1019</v>
      </c>
      <c r="V79" s="82">
        <v>0.40625</v>
      </c>
      <c r="W79" s="83">
        <v>0.5625</v>
      </c>
      <c r="X79" s="86">
        <f t="shared" si="9"/>
        <v>0.15625</v>
      </c>
    </row>
    <row r="80" spans="1:24" x14ac:dyDescent="0.3">
      <c r="A80" s="44" t="s">
        <v>3177</v>
      </c>
      <c r="B80" s="68" t="s">
        <v>1020</v>
      </c>
      <c r="C80" s="2" t="s">
        <v>1</v>
      </c>
      <c r="D80" s="2">
        <v>61</v>
      </c>
      <c r="E80" s="6">
        <v>21179</v>
      </c>
      <c r="F80" s="7">
        <v>43725.569780092592</v>
      </c>
      <c r="G80" s="69" t="s">
        <v>4</v>
      </c>
      <c r="H80" s="68">
        <v>1746</v>
      </c>
      <c r="I80" s="8">
        <f t="shared" si="5"/>
        <v>12.471428571428572</v>
      </c>
      <c r="J80" s="2">
        <v>1.411</v>
      </c>
      <c r="K80" s="69">
        <v>140</v>
      </c>
      <c r="L80" s="68">
        <v>426</v>
      </c>
      <c r="M80" s="8">
        <f t="shared" si="6"/>
        <v>3.0428571428571427</v>
      </c>
      <c r="N80" s="2">
        <v>0.69799999999999995</v>
      </c>
      <c r="O80" s="69">
        <f t="shared" si="7"/>
        <v>140</v>
      </c>
      <c r="P80" s="182">
        <f t="shared" si="8"/>
        <v>4.098591549295775</v>
      </c>
      <c r="Q80" s="86" t="s">
        <v>1021</v>
      </c>
      <c r="V80" s="82">
        <v>0.42708333333333331</v>
      </c>
      <c r="W80" s="83">
        <v>0.57638888888888895</v>
      </c>
      <c r="X80" s="86">
        <f t="shared" si="9"/>
        <v>0.14930555555555564</v>
      </c>
    </row>
    <row r="81" spans="1:24" x14ac:dyDescent="0.3">
      <c r="A81" s="44" t="s">
        <v>3178</v>
      </c>
      <c r="B81" s="68" t="s">
        <v>1022</v>
      </c>
      <c r="C81" s="2" t="s">
        <v>1</v>
      </c>
      <c r="D81" s="2">
        <v>46</v>
      </c>
      <c r="E81" s="6">
        <v>26665</v>
      </c>
      <c r="F81" s="7">
        <v>43725.610081018516</v>
      </c>
      <c r="G81" s="69" t="s">
        <v>4</v>
      </c>
      <c r="H81" s="68">
        <v>2094</v>
      </c>
      <c r="I81" s="8">
        <f t="shared" si="5"/>
        <v>10.90625</v>
      </c>
      <c r="J81" s="2">
        <v>1.014</v>
      </c>
      <c r="K81" s="69">
        <v>192</v>
      </c>
      <c r="L81" s="68">
        <v>788</v>
      </c>
      <c r="M81" s="8">
        <f t="shared" si="6"/>
        <v>4.104166666666667</v>
      </c>
      <c r="N81" s="2">
        <v>0.79900000000000004</v>
      </c>
      <c r="O81" s="69">
        <f t="shared" si="7"/>
        <v>192</v>
      </c>
      <c r="P81" s="182">
        <f t="shared" si="8"/>
        <v>2.6573604060913705</v>
      </c>
      <c r="Q81" s="86" t="s">
        <v>934</v>
      </c>
      <c r="V81" s="82">
        <v>0.45694444444444443</v>
      </c>
      <c r="W81" s="83">
        <v>0.61805555555555558</v>
      </c>
      <c r="X81" s="86">
        <f t="shared" si="9"/>
        <v>0.16111111111111115</v>
      </c>
    </row>
    <row r="82" spans="1:24" x14ac:dyDescent="0.3">
      <c r="A82" s="44" t="s">
        <v>3179</v>
      </c>
      <c r="B82" s="68" t="s">
        <v>1023</v>
      </c>
      <c r="C82" s="2" t="s">
        <v>6</v>
      </c>
      <c r="D82" s="2">
        <v>24</v>
      </c>
      <c r="E82" s="6">
        <v>34933</v>
      </c>
      <c r="F82" s="7">
        <v>43725.627233796295</v>
      </c>
      <c r="G82" s="69" t="s">
        <v>4</v>
      </c>
      <c r="H82" s="68">
        <v>805</v>
      </c>
      <c r="I82" s="8">
        <f t="shared" si="5"/>
        <v>5.833333333333333</v>
      </c>
      <c r="J82" s="2">
        <v>0.7</v>
      </c>
      <c r="K82" s="69">
        <v>138</v>
      </c>
      <c r="L82" s="68">
        <v>272</v>
      </c>
      <c r="M82" s="8">
        <f t="shared" si="6"/>
        <v>1.9710144927536233</v>
      </c>
      <c r="N82" s="2">
        <v>0.29499999999999998</v>
      </c>
      <c r="O82" s="69">
        <f t="shared" si="7"/>
        <v>138</v>
      </c>
      <c r="P82" s="182">
        <f t="shared" si="8"/>
        <v>2.9595588235294117</v>
      </c>
      <c r="Q82" s="86" t="s">
        <v>935</v>
      </c>
      <c r="V82" s="82">
        <v>0.47361111111111115</v>
      </c>
      <c r="W82" s="83">
        <v>0.63194444444444442</v>
      </c>
      <c r="X82" s="86">
        <f t="shared" si="9"/>
        <v>0.15833333333333327</v>
      </c>
    </row>
    <row r="83" spans="1:24" x14ac:dyDescent="0.3">
      <c r="A83" s="44" t="s">
        <v>3180</v>
      </c>
      <c r="B83" s="68" t="s">
        <v>115</v>
      </c>
      <c r="C83" s="2" t="s">
        <v>1</v>
      </c>
      <c r="D83" s="2">
        <v>56</v>
      </c>
      <c r="E83" s="6">
        <v>23034</v>
      </c>
      <c r="F83" s="7">
        <v>43725.640243055554</v>
      </c>
      <c r="G83" s="69" t="s">
        <v>4</v>
      </c>
      <c r="H83" s="68">
        <v>2369</v>
      </c>
      <c r="I83" s="8">
        <f t="shared" si="5"/>
        <v>21.151785714285715</v>
      </c>
      <c r="J83" s="2">
        <v>2.548</v>
      </c>
      <c r="K83" s="69">
        <v>112</v>
      </c>
      <c r="L83" s="68">
        <v>564</v>
      </c>
      <c r="M83" s="8">
        <f t="shared" si="6"/>
        <v>5.0357142857142856</v>
      </c>
      <c r="N83" s="2">
        <v>0.70899999999999996</v>
      </c>
      <c r="O83" s="69">
        <f t="shared" si="7"/>
        <v>112</v>
      </c>
      <c r="P83" s="182">
        <f t="shared" si="8"/>
        <v>4.2003546099290787</v>
      </c>
      <c r="Q83" s="86" t="s">
        <v>1006</v>
      </c>
      <c r="V83" s="82">
        <v>0.50138888888888888</v>
      </c>
      <c r="W83" s="83">
        <v>0.64583333333333337</v>
      </c>
      <c r="X83" s="86">
        <f t="shared" si="9"/>
        <v>0.14444444444444449</v>
      </c>
    </row>
    <row r="84" spans="1:24" x14ac:dyDescent="0.3">
      <c r="A84" s="44" t="s">
        <v>3181</v>
      </c>
      <c r="B84" s="68" t="s">
        <v>1024</v>
      </c>
      <c r="C84" s="2" t="s">
        <v>1</v>
      </c>
      <c r="D84" s="2">
        <v>65</v>
      </c>
      <c r="E84" s="6">
        <v>19737</v>
      </c>
      <c r="F84" s="7">
        <v>43725.651805555557</v>
      </c>
      <c r="G84" s="69" t="s">
        <v>22</v>
      </c>
      <c r="H84" s="68">
        <v>1729</v>
      </c>
      <c r="I84" s="8">
        <f t="shared" si="5"/>
        <v>12.006944444444445</v>
      </c>
      <c r="J84" s="2">
        <v>1.254</v>
      </c>
      <c r="K84" s="69">
        <v>144</v>
      </c>
      <c r="L84" s="68">
        <v>292</v>
      </c>
      <c r="M84" s="8">
        <f t="shared" si="6"/>
        <v>2.0277777777777777</v>
      </c>
      <c r="N84" s="2">
        <v>0.61399999999999999</v>
      </c>
      <c r="O84" s="69">
        <f t="shared" si="7"/>
        <v>144</v>
      </c>
      <c r="P84" s="182">
        <f t="shared" si="8"/>
        <v>5.9212328767123292</v>
      </c>
      <c r="Q84" s="86" t="s">
        <v>934</v>
      </c>
      <c r="V84" s="82">
        <v>0.49861111111111112</v>
      </c>
      <c r="W84" s="83">
        <v>0.66666666666666663</v>
      </c>
      <c r="X84" s="86">
        <f t="shared" si="9"/>
        <v>0.16805555555555551</v>
      </c>
    </row>
    <row r="85" spans="1:24" x14ac:dyDescent="0.3">
      <c r="A85" s="44" t="s">
        <v>3182</v>
      </c>
      <c r="B85" s="68" t="s">
        <v>1025</v>
      </c>
      <c r="C85" s="2" t="s">
        <v>1</v>
      </c>
      <c r="D85" s="2">
        <v>48</v>
      </c>
      <c r="E85" s="6">
        <v>26181</v>
      </c>
      <c r="F85" s="7">
        <v>43725.697997685187</v>
      </c>
      <c r="G85" s="69" t="s">
        <v>4</v>
      </c>
      <c r="H85" s="68">
        <v>1804</v>
      </c>
      <c r="I85" s="8">
        <f t="shared" si="5"/>
        <v>11.564102564102564</v>
      </c>
      <c r="J85" s="2">
        <v>1.2350000000000001</v>
      </c>
      <c r="K85" s="69">
        <v>156</v>
      </c>
      <c r="L85" s="68">
        <v>421</v>
      </c>
      <c r="M85" s="8">
        <f t="shared" si="6"/>
        <v>2.6987179487179489</v>
      </c>
      <c r="N85" s="2">
        <v>0.59499999999999997</v>
      </c>
      <c r="O85" s="69">
        <f t="shared" si="7"/>
        <v>156</v>
      </c>
      <c r="P85" s="182">
        <f t="shared" si="8"/>
        <v>4.2850356294536818</v>
      </c>
      <c r="Q85" s="86" t="s">
        <v>1008</v>
      </c>
      <c r="V85" s="82">
        <v>0.53402777777777777</v>
      </c>
      <c r="W85" s="83">
        <v>0.70624999999999993</v>
      </c>
      <c r="X85" s="86">
        <f t="shared" si="9"/>
        <v>0.17222222222222217</v>
      </c>
    </row>
    <row r="86" spans="1:24" x14ac:dyDescent="0.3">
      <c r="A86" s="44" t="s">
        <v>3183</v>
      </c>
      <c r="B86" s="68" t="s">
        <v>1026</v>
      </c>
      <c r="C86" s="2" t="s">
        <v>1</v>
      </c>
      <c r="D86" s="2">
        <v>50</v>
      </c>
      <c r="E86" s="6">
        <v>25359</v>
      </c>
      <c r="F86" s="7">
        <v>43725.714016203703</v>
      </c>
      <c r="G86" s="69" t="s">
        <v>4</v>
      </c>
      <c r="H86" s="68">
        <v>1688</v>
      </c>
      <c r="I86" s="8">
        <f t="shared" si="5"/>
        <v>10.890322580645162</v>
      </c>
      <c r="J86" s="2">
        <v>0.88</v>
      </c>
      <c r="K86" s="69">
        <v>155</v>
      </c>
      <c r="L86" s="68">
        <v>310</v>
      </c>
      <c r="M86" s="8">
        <f t="shared" si="6"/>
        <v>2</v>
      </c>
      <c r="N86" s="2">
        <v>0.41099999999999998</v>
      </c>
      <c r="O86" s="69">
        <f t="shared" si="7"/>
        <v>155</v>
      </c>
      <c r="P86" s="182">
        <f t="shared" si="8"/>
        <v>5.4451612903225808</v>
      </c>
      <c r="Q86" s="86" t="s">
        <v>1019</v>
      </c>
      <c r="V86" s="82">
        <v>0.54166666666666663</v>
      </c>
      <c r="W86" s="83">
        <v>0.71805555555555556</v>
      </c>
      <c r="X86" s="86">
        <f t="shared" si="9"/>
        <v>0.17638888888888893</v>
      </c>
    </row>
    <row r="87" spans="1:24" x14ac:dyDescent="0.3">
      <c r="A87" s="44" t="s">
        <v>3184</v>
      </c>
      <c r="B87" s="68" t="s">
        <v>1027</v>
      </c>
      <c r="C87" s="2" t="s">
        <v>1</v>
      </c>
      <c r="D87" s="2">
        <v>54</v>
      </c>
      <c r="E87" s="6">
        <v>23815</v>
      </c>
      <c r="F87" s="7">
        <v>43726.61010416667</v>
      </c>
      <c r="G87" s="69" t="s">
        <v>4</v>
      </c>
      <c r="H87" s="68">
        <v>1466</v>
      </c>
      <c r="I87" s="8">
        <f t="shared" si="5"/>
        <v>13.089285714285714</v>
      </c>
      <c r="J87" s="2">
        <v>1.758</v>
      </c>
      <c r="K87" s="69">
        <v>112</v>
      </c>
      <c r="L87" s="68">
        <v>377</v>
      </c>
      <c r="M87" s="8">
        <f t="shared" si="6"/>
        <v>3.3660714285714284</v>
      </c>
      <c r="N87" s="2">
        <v>0.71</v>
      </c>
      <c r="O87" s="69">
        <f t="shared" si="7"/>
        <v>112</v>
      </c>
      <c r="P87" s="182">
        <f t="shared" si="8"/>
        <v>3.8885941644562334</v>
      </c>
      <c r="Q87" s="86" t="s">
        <v>1006</v>
      </c>
      <c r="V87" s="82">
        <v>0.4694444444444445</v>
      </c>
      <c r="W87" s="83">
        <v>0.61319444444444449</v>
      </c>
      <c r="X87" s="86">
        <f t="shared" si="9"/>
        <v>0.14374999999999999</v>
      </c>
    </row>
    <row r="88" spans="1:24" x14ac:dyDescent="0.3">
      <c r="A88" s="44" t="s">
        <v>3185</v>
      </c>
      <c r="B88" s="68" t="s">
        <v>1028</v>
      </c>
      <c r="C88" s="2" t="s">
        <v>1</v>
      </c>
      <c r="D88" s="2">
        <v>54</v>
      </c>
      <c r="E88" s="6">
        <v>23741</v>
      </c>
      <c r="F88" s="7">
        <v>43726.62</v>
      </c>
      <c r="G88" s="69" t="s">
        <v>4</v>
      </c>
      <c r="H88" s="68">
        <v>2051</v>
      </c>
      <c r="I88" s="8">
        <f t="shared" si="5"/>
        <v>13.673333333333334</v>
      </c>
      <c r="J88" s="2">
        <v>1.179</v>
      </c>
      <c r="K88" s="69">
        <v>150</v>
      </c>
      <c r="L88" s="68">
        <v>418</v>
      </c>
      <c r="M88" s="8">
        <f t="shared" si="6"/>
        <v>2.7866666666666666</v>
      </c>
      <c r="N88" s="2">
        <v>0.56299999999999994</v>
      </c>
      <c r="O88" s="69">
        <f t="shared" si="7"/>
        <v>150</v>
      </c>
      <c r="P88" s="182">
        <f t="shared" si="8"/>
        <v>4.9066985645933014</v>
      </c>
      <c r="Q88" s="86" t="s">
        <v>934</v>
      </c>
      <c r="V88" s="82">
        <v>0.45</v>
      </c>
      <c r="W88" s="83">
        <v>0.62361111111111112</v>
      </c>
      <c r="X88" s="86">
        <f t="shared" si="9"/>
        <v>0.1736111111111111</v>
      </c>
    </row>
    <row r="89" spans="1:24" x14ac:dyDescent="0.3">
      <c r="A89" s="44" t="s">
        <v>3186</v>
      </c>
      <c r="B89" s="68" t="s">
        <v>1029</v>
      </c>
      <c r="C89" s="2" t="s">
        <v>1</v>
      </c>
      <c r="D89" s="2">
        <v>47</v>
      </c>
      <c r="E89" s="6">
        <v>26469</v>
      </c>
      <c r="F89" s="7">
        <v>43726.630162037036</v>
      </c>
      <c r="G89" s="69" t="s">
        <v>4</v>
      </c>
      <c r="H89" s="68">
        <v>1430</v>
      </c>
      <c r="I89" s="8">
        <f t="shared" si="5"/>
        <v>14.3</v>
      </c>
      <c r="J89" s="2">
        <v>1.4179999999999999</v>
      </c>
      <c r="K89" s="69">
        <v>100</v>
      </c>
      <c r="L89" s="68">
        <v>408</v>
      </c>
      <c r="M89" s="8">
        <f t="shared" si="6"/>
        <v>4.08</v>
      </c>
      <c r="N89" s="2">
        <v>0.66200000000000003</v>
      </c>
      <c r="O89" s="69">
        <f t="shared" si="7"/>
        <v>100</v>
      </c>
      <c r="P89" s="182">
        <f t="shared" si="8"/>
        <v>3.5049019607843137</v>
      </c>
      <c r="Q89" s="86" t="s">
        <v>1006</v>
      </c>
      <c r="V89" s="82">
        <v>0.4770833333333333</v>
      </c>
      <c r="W89" s="83">
        <v>0.63750000000000007</v>
      </c>
      <c r="X89" s="86">
        <f t="shared" si="9"/>
        <v>0.16041666666666676</v>
      </c>
    </row>
    <row r="90" spans="1:24" x14ac:dyDescent="0.3">
      <c r="A90" s="44" t="s">
        <v>3187</v>
      </c>
      <c r="B90" s="68" t="s">
        <v>1030</v>
      </c>
      <c r="C90" s="2" t="s">
        <v>1</v>
      </c>
      <c r="D90" s="2">
        <v>69</v>
      </c>
      <c r="E90" s="6">
        <v>18334</v>
      </c>
      <c r="F90" s="7">
        <v>43726.650243055556</v>
      </c>
      <c r="G90" s="69" t="s">
        <v>22</v>
      </c>
      <c r="H90" s="68">
        <v>3098</v>
      </c>
      <c r="I90" s="8">
        <f t="shared" si="5"/>
        <v>17.702857142857145</v>
      </c>
      <c r="J90" s="2">
        <v>1.327</v>
      </c>
      <c r="K90" s="69">
        <v>175</v>
      </c>
      <c r="L90" s="68">
        <v>638</v>
      </c>
      <c r="M90" s="8">
        <f t="shared" si="6"/>
        <v>3.6457142857142859</v>
      </c>
      <c r="N90" s="2">
        <v>0.67800000000000005</v>
      </c>
      <c r="O90" s="69">
        <f t="shared" si="7"/>
        <v>175</v>
      </c>
      <c r="P90" s="182">
        <f t="shared" si="8"/>
        <v>4.8557993730407523</v>
      </c>
      <c r="Q90" s="86" t="s">
        <v>1031</v>
      </c>
      <c r="V90" s="82">
        <v>0.49652777777777773</v>
      </c>
      <c r="W90" s="83">
        <v>0.65277777777777779</v>
      </c>
      <c r="X90" s="86">
        <f t="shared" si="9"/>
        <v>0.15625000000000006</v>
      </c>
    </row>
    <row r="91" spans="1:24" x14ac:dyDescent="0.3">
      <c r="A91" s="44" t="s">
        <v>3188</v>
      </c>
      <c r="B91" s="68" t="s">
        <v>1032</v>
      </c>
      <c r="C91" s="2" t="s">
        <v>1</v>
      </c>
      <c r="D91" s="2">
        <v>59</v>
      </c>
      <c r="E91" s="6">
        <v>22145</v>
      </c>
      <c r="F91" s="7">
        <v>43727.529965277776</v>
      </c>
      <c r="G91" s="69" t="s">
        <v>4</v>
      </c>
      <c r="H91" s="68">
        <v>3244</v>
      </c>
      <c r="I91" s="8">
        <f t="shared" si="5"/>
        <v>22.372413793103448</v>
      </c>
      <c r="J91" s="2">
        <v>4.7839999999999998</v>
      </c>
      <c r="K91" s="69">
        <v>145</v>
      </c>
      <c r="L91" s="68">
        <v>731</v>
      </c>
      <c r="M91" s="8">
        <f t="shared" si="6"/>
        <v>5.0413793103448272</v>
      </c>
      <c r="N91" s="2">
        <v>2.6030000000000002</v>
      </c>
      <c r="O91" s="69">
        <f t="shared" si="7"/>
        <v>145</v>
      </c>
      <c r="P91" s="182">
        <f t="shared" si="8"/>
        <v>4.4377564979480164</v>
      </c>
      <c r="Q91" s="86" t="s">
        <v>1006</v>
      </c>
      <c r="V91" s="82">
        <v>0.4201388888888889</v>
      </c>
      <c r="W91" s="83">
        <v>0.56180555555555556</v>
      </c>
      <c r="X91" s="86">
        <f t="shared" si="9"/>
        <v>0.14166666666666666</v>
      </c>
    </row>
    <row r="92" spans="1:24" x14ac:dyDescent="0.3">
      <c r="A92" s="44" t="s">
        <v>3189</v>
      </c>
      <c r="B92" s="68" t="s">
        <v>1033</v>
      </c>
      <c r="C92" s="2" t="s">
        <v>1</v>
      </c>
      <c r="D92" s="2">
        <v>47</v>
      </c>
      <c r="E92" s="6">
        <v>26288</v>
      </c>
      <c r="F92" s="7">
        <v>43727.569085648145</v>
      </c>
      <c r="G92" s="69" t="s">
        <v>4</v>
      </c>
      <c r="H92" s="68">
        <v>2039</v>
      </c>
      <c r="I92" s="8">
        <f t="shared" si="5"/>
        <v>11.081521739130435</v>
      </c>
      <c r="J92" s="2">
        <v>1.1060000000000001</v>
      </c>
      <c r="K92" s="69">
        <v>184</v>
      </c>
      <c r="L92" s="68">
        <v>512</v>
      </c>
      <c r="M92" s="8">
        <f t="shared" si="6"/>
        <v>2.7826086956521738</v>
      </c>
      <c r="N92" s="2">
        <v>0.59699999999999998</v>
      </c>
      <c r="O92" s="69">
        <f t="shared" si="7"/>
        <v>184</v>
      </c>
      <c r="P92" s="182">
        <f t="shared" si="8"/>
        <v>3.9824218750000004</v>
      </c>
      <c r="Q92" s="86" t="s">
        <v>1031</v>
      </c>
      <c r="V92" s="82">
        <v>0.42708333333333331</v>
      </c>
      <c r="W92" s="83">
        <v>0.57222222222222219</v>
      </c>
      <c r="X92" s="86">
        <f t="shared" si="9"/>
        <v>0.14513888888888887</v>
      </c>
    </row>
    <row r="93" spans="1:24" x14ac:dyDescent="0.3">
      <c r="A93" s="44" t="s">
        <v>3190</v>
      </c>
      <c r="B93" s="68" t="s">
        <v>1034</v>
      </c>
      <c r="C93" s="2" t="s">
        <v>1</v>
      </c>
      <c r="D93" s="2">
        <v>59</v>
      </c>
      <c r="E93" s="6">
        <v>21952</v>
      </c>
      <c r="F93" s="7">
        <v>43727.579988425925</v>
      </c>
      <c r="G93" s="69" t="s">
        <v>4</v>
      </c>
      <c r="H93" s="68">
        <v>2677</v>
      </c>
      <c r="I93" s="8">
        <f t="shared" si="5"/>
        <v>12.932367149758454</v>
      </c>
      <c r="J93" s="2">
        <v>1.2170000000000001</v>
      </c>
      <c r="K93" s="69">
        <v>207</v>
      </c>
      <c r="L93" s="68">
        <v>550</v>
      </c>
      <c r="M93" s="8">
        <f t="shared" si="6"/>
        <v>2.6570048309178742</v>
      </c>
      <c r="N93" s="2">
        <v>0.56899999999999995</v>
      </c>
      <c r="O93" s="69">
        <f t="shared" si="7"/>
        <v>207</v>
      </c>
      <c r="P93" s="182">
        <f t="shared" si="8"/>
        <v>4.8672727272727272</v>
      </c>
      <c r="Q93" s="86" t="s">
        <v>1006</v>
      </c>
      <c r="V93" s="82">
        <v>0.44097222222222227</v>
      </c>
      <c r="W93" s="83">
        <v>0.59027777777777779</v>
      </c>
      <c r="X93" s="86">
        <f t="shared" si="9"/>
        <v>0.14930555555555552</v>
      </c>
    </row>
    <row r="94" spans="1:24" x14ac:dyDescent="0.3">
      <c r="A94" s="44" t="s">
        <v>3191</v>
      </c>
      <c r="B94" s="68" t="s">
        <v>1035</v>
      </c>
      <c r="C94" s="2" t="s">
        <v>6</v>
      </c>
      <c r="D94" s="2">
        <v>80</v>
      </c>
      <c r="E94" s="6">
        <v>14159</v>
      </c>
      <c r="F94" s="7">
        <v>43727.597291666665</v>
      </c>
      <c r="G94" s="69" t="s">
        <v>4</v>
      </c>
      <c r="H94" s="68">
        <v>3223</v>
      </c>
      <c r="I94" s="8">
        <f t="shared" si="5"/>
        <v>19.895061728395063</v>
      </c>
      <c r="J94" s="2">
        <v>1.86</v>
      </c>
      <c r="K94" s="69">
        <v>162</v>
      </c>
      <c r="L94" s="68">
        <v>1001</v>
      </c>
      <c r="M94" s="8">
        <f t="shared" si="6"/>
        <v>6.1790123456790127</v>
      </c>
      <c r="N94" s="2">
        <v>0.69499999999999995</v>
      </c>
      <c r="O94" s="69">
        <f t="shared" si="7"/>
        <v>162</v>
      </c>
      <c r="P94" s="182">
        <f t="shared" si="8"/>
        <v>3.2197802197802199</v>
      </c>
      <c r="Q94" s="86" t="s">
        <v>937</v>
      </c>
      <c r="V94" s="82">
        <v>0.46249999999999997</v>
      </c>
      <c r="W94" s="83">
        <v>0.60069444444444442</v>
      </c>
      <c r="X94" s="86">
        <f t="shared" si="9"/>
        <v>0.13819444444444445</v>
      </c>
    </row>
    <row r="95" spans="1:24" x14ac:dyDescent="0.3">
      <c r="A95" s="44" t="s">
        <v>3192</v>
      </c>
      <c r="B95" s="68" t="s">
        <v>1036</v>
      </c>
      <c r="C95" s="2" t="s">
        <v>1</v>
      </c>
      <c r="D95" s="2">
        <v>64</v>
      </c>
      <c r="E95" s="6">
        <v>20319</v>
      </c>
      <c r="F95" s="7">
        <v>43727.608263888891</v>
      </c>
      <c r="G95" s="69" t="s">
        <v>4</v>
      </c>
      <c r="H95" s="68">
        <v>2970</v>
      </c>
      <c r="I95" s="8">
        <f t="shared" si="5"/>
        <v>19.8</v>
      </c>
      <c r="J95" s="2">
        <v>1.671</v>
      </c>
      <c r="K95" s="69">
        <v>150</v>
      </c>
      <c r="L95" s="68">
        <v>545</v>
      </c>
      <c r="M95" s="8">
        <f t="shared" si="6"/>
        <v>3.6333333333333333</v>
      </c>
      <c r="N95" s="2">
        <v>0.69899999999999995</v>
      </c>
      <c r="O95" s="69">
        <f t="shared" si="7"/>
        <v>150</v>
      </c>
      <c r="P95" s="182">
        <f t="shared" si="8"/>
        <v>5.4495412844036704</v>
      </c>
      <c r="Q95" s="86" t="s">
        <v>934</v>
      </c>
      <c r="V95" s="82">
        <v>0.47500000000000003</v>
      </c>
      <c r="W95" s="83">
        <v>0.6166666666666667</v>
      </c>
      <c r="X95" s="86">
        <f t="shared" si="9"/>
        <v>0.14166666666666666</v>
      </c>
    </row>
    <row r="96" spans="1:24" x14ac:dyDescent="0.3">
      <c r="A96" s="44" t="s">
        <v>3193</v>
      </c>
      <c r="B96" s="68" t="s">
        <v>1037</v>
      </c>
      <c r="C96" s="2" t="s">
        <v>1</v>
      </c>
      <c r="D96" s="2">
        <v>51</v>
      </c>
      <c r="E96" s="6">
        <v>24883</v>
      </c>
      <c r="F96" s="7">
        <v>43727.623495370368</v>
      </c>
      <c r="G96" s="69" t="s">
        <v>4</v>
      </c>
      <c r="H96" s="68">
        <v>1637</v>
      </c>
      <c r="I96" s="8">
        <f t="shared" si="5"/>
        <v>14.112068965517242</v>
      </c>
      <c r="J96" s="2">
        <v>1.7330000000000001</v>
      </c>
      <c r="K96" s="69">
        <v>116</v>
      </c>
      <c r="L96" s="68">
        <v>286</v>
      </c>
      <c r="M96" s="8">
        <f t="shared" si="6"/>
        <v>2.4655172413793105</v>
      </c>
      <c r="N96" s="2">
        <v>0.53500000000000003</v>
      </c>
      <c r="O96" s="69">
        <f t="shared" si="7"/>
        <v>116</v>
      </c>
      <c r="P96" s="182">
        <f t="shared" si="8"/>
        <v>5.7237762237762233</v>
      </c>
      <c r="Q96" s="86" t="s">
        <v>1021</v>
      </c>
      <c r="V96" s="82">
        <v>0.47638888888888892</v>
      </c>
      <c r="W96" s="83">
        <v>0.62708333333333333</v>
      </c>
      <c r="X96" s="86">
        <f t="shared" si="9"/>
        <v>0.15069444444444441</v>
      </c>
    </row>
    <row r="97" spans="1:24" x14ac:dyDescent="0.3">
      <c r="A97" s="44" t="s">
        <v>3194</v>
      </c>
      <c r="B97" s="68" t="s">
        <v>1038</v>
      </c>
      <c r="C97" s="2" t="s">
        <v>1</v>
      </c>
      <c r="D97" s="2">
        <v>48</v>
      </c>
      <c r="E97" s="6">
        <v>25899</v>
      </c>
      <c r="F97" s="7">
        <v>43727.640324074076</v>
      </c>
      <c r="G97" s="69" t="s">
        <v>22</v>
      </c>
      <c r="H97" s="68">
        <v>1658</v>
      </c>
      <c r="I97" s="8">
        <f t="shared" si="5"/>
        <v>10.628205128205128</v>
      </c>
      <c r="J97" s="2">
        <v>1.03</v>
      </c>
      <c r="K97" s="69">
        <v>156</v>
      </c>
      <c r="L97" s="68">
        <v>450</v>
      </c>
      <c r="M97" s="8">
        <f t="shared" si="6"/>
        <v>2.8846153846153846</v>
      </c>
      <c r="N97" s="2">
        <v>0.39300000000000002</v>
      </c>
      <c r="O97" s="69">
        <f t="shared" si="7"/>
        <v>156</v>
      </c>
      <c r="P97" s="182">
        <f t="shared" si="8"/>
        <v>3.6844444444444444</v>
      </c>
      <c r="Q97" s="86" t="s">
        <v>1039</v>
      </c>
      <c r="V97" s="82">
        <v>0.5</v>
      </c>
      <c r="W97" s="83">
        <v>0.65347222222222223</v>
      </c>
      <c r="X97" s="86">
        <f t="shared" si="9"/>
        <v>0.15347222222222223</v>
      </c>
    </row>
    <row r="98" spans="1:24" x14ac:dyDescent="0.3">
      <c r="A98" s="44" t="s">
        <v>3195</v>
      </c>
      <c r="B98" s="68" t="s">
        <v>1040</v>
      </c>
      <c r="C98" s="2" t="s">
        <v>1</v>
      </c>
      <c r="D98" s="2">
        <v>24</v>
      </c>
      <c r="E98" s="6">
        <v>34750</v>
      </c>
      <c r="F98" s="7">
        <v>43728.570636574077</v>
      </c>
      <c r="G98" s="69" t="s">
        <v>4</v>
      </c>
      <c r="H98" s="68">
        <v>770</v>
      </c>
      <c r="I98" s="8">
        <f t="shared" si="5"/>
        <v>5.0326797385620914</v>
      </c>
      <c r="J98" s="2">
        <v>0.86199999999999999</v>
      </c>
      <c r="K98" s="69">
        <v>153</v>
      </c>
      <c r="L98" s="68">
        <v>288</v>
      </c>
      <c r="M98" s="8">
        <f t="shared" si="6"/>
        <v>1.8823529411764706</v>
      </c>
      <c r="N98" s="2">
        <v>0.443</v>
      </c>
      <c r="O98" s="69">
        <f t="shared" si="7"/>
        <v>153</v>
      </c>
      <c r="P98" s="182">
        <f t="shared" si="8"/>
        <v>2.6736111111111112</v>
      </c>
      <c r="Q98" s="86" t="s">
        <v>1006</v>
      </c>
      <c r="V98" s="82">
        <v>0.44861111111111113</v>
      </c>
      <c r="W98" s="83">
        <v>0.59166666666666667</v>
      </c>
      <c r="X98" s="86">
        <f t="shared" si="9"/>
        <v>0.14305555555555555</v>
      </c>
    </row>
    <row r="99" spans="1:24" x14ac:dyDescent="0.3">
      <c r="A99" s="44" t="s">
        <v>3196</v>
      </c>
      <c r="B99" s="68" t="s">
        <v>1042</v>
      </c>
      <c r="C99" s="2" t="s">
        <v>6</v>
      </c>
      <c r="D99" s="2">
        <v>51</v>
      </c>
      <c r="E99" s="6">
        <v>24854</v>
      </c>
      <c r="F99" s="7">
        <v>43728.602997685186</v>
      </c>
      <c r="G99" s="69" t="s">
        <v>4</v>
      </c>
      <c r="H99" s="68">
        <v>1769</v>
      </c>
      <c r="I99" s="8">
        <f t="shared" si="5"/>
        <v>12.818840579710145</v>
      </c>
      <c r="J99" s="2">
        <v>1.41</v>
      </c>
      <c r="K99" s="69">
        <v>138</v>
      </c>
      <c r="L99" s="68">
        <v>798</v>
      </c>
      <c r="M99" s="8">
        <f t="shared" si="6"/>
        <v>5.7826086956521738</v>
      </c>
      <c r="N99" s="2">
        <v>0.69099999999999995</v>
      </c>
      <c r="O99" s="69">
        <f t="shared" si="7"/>
        <v>138</v>
      </c>
      <c r="P99" s="182">
        <f t="shared" si="8"/>
        <v>2.2167919799498748</v>
      </c>
      <c r="Q99" s="86" t="s">
        <v>1008</v>
      </c>
      <c r="V99" s="82">
        <v>0.47083333333333338</v>
      </c>
      <c r="W99" s="83">
        <v>0.61527777777777781</v>
      </c>
      <c r="X99" s="86">
        <f t="shared" si="9"/>
        <v>0.14444444444444443</v>
      </c>
    </row>
    <row r="100" spans="1:24" x14ac:dyDescent="0.3">
      <c r="A100" s="44" t="s">
        <v>3197</v>
      </c>
      <c r="B100" s="68" t="s">
        <v>1043</v>
      </c>
      <c r="C100" s="2" t="s">
        <v>1</v>
      </c>
      <c r="D100" s="2">
        <v>46</v>
      </c>
      <c r="E100" s="6">
        <v>26894</v>
      </c>
      <c r="F100" s="7">
        <v>43728.623611111114</v>
      </c>
      <c r="G100" s="69" t="s">
        <v>4</v>
      </c>
      <c r="H100" s="68">
        <v>1352</v>
      </c>
      <c r="I100" s="8">
        <f t="shared" si="5"/>
        <v>8.6666666666666661</v>
      </c>
      <c r="J100" s="2">
        <v>0.94599999999999995</v>
      </c>
      <c r="K100" s="69">
        <v>156</v>
      </c>
      <c r="L100" s="68">
        <v>398</v>
      </c>
      <c r="M100" s="8">
        <f t="shared" si="6"/>
        <v>2.5512820512820511</v>
      </c>
      <c r="N100" s="2">
        <v>0.54800000000000004</v>
      </c>
      <c r="O100" s="69">
        <f t="shared" si="7"/>
        <v>156</v>
      </c>
      <c r="P100" s="182">
        <f t="shared" si="8"/>
        <v>3.3969849246231156</v>
      </c>
      <c r="Q100" s="86" t="s">
        <v>1039</v>
      </c>
      <c r="V100" s="82">
        <v>0.48680555555555555</v>
      </c>
      <c r="W100" s="83">
        <v>0.62777777777777777</v>
      </c>
      <c r="X100" s="86">
        <f t="shared" si="9"/>
        <v>0.14097222222222222</v>
      </c>
    </row>
    <row r="101" spans="1:24" x14ac:dyDescent="0.3">
      <c r="A101" s="44" t="s">
        <v>3198</v>
      </c>
      <c r="B101" s="68" t="s">
        <v>1044</v>
      </c>
      <c r="C101" s="2" t="s">
        <v>6</v>
      </c>
      <c r="D101" s="2">
        <v>51</v>
      </c>
      <c r="E101" s="6">
        <v>24798</v>
      </c>
      <c r="F101" s="7">
        <v>43728.634826388887</v>
      </c>
      <c r="G101" s="69" t="s">
        <v>4</v>
      </c>
      <c r="H101" s="68">
        <v>1346</v>
      </c>
      <c r="I101" s="8">
        <f t="shared" si="5"/>
        <v>8.9733333333333327</v>
      </c>
      <c r="J101" s="2">
        <v>0.81100000000000005</v>
      </c>
      <c r="K101" s="69">
        <v>150</v>
      </c>
      <c r="L101" s="68">
        <v>814</v>
      </c>
      <c r="M101" s="8">
        <f t="shared" si="6"/>
        <v>5.4266666666666667</v>
      </c>
      <c r="N101" s="2">
        <v>0.84599999999999997</v>
      </c>
      <c r="O101" s="69">
        <f t="shared" si="7"/>
        <v>150</v>
      </c>
      <c r="P101" s="182">
        <f t="shared" si="8"/>
        <v>1.6535626535626535</v>
      </c>
      <c r="Q101" s="86" t="s">
        <v>1006</v>
      </c>
      <c r="V101" s="82">
        <v>0.5083333333333333</v>
      </c>
      <c r="W101" s="83">
        <v>0.65277777777777779</v>
      </c>
      <c r="X101" s="86">
        <f t="shared" si="9"/>
        <v>0.14444444444444449</v>
      </c>
    </row>
    <row r="102" spans="1:24" x14ac:dyDescent="0.3">
      <c r="A102" s="44" t="s">
        <v>3199</v>
      </c>
      <c r="B102" s="68" t="s">
        <v>1045</v>
      </c>
      <c r="C102" s="2" t="s">
        <v>1</v>
      </c>
      <c r="D102" s="2">
        <v>64</v>
      </c>
      <c r="E102" s="6">
        <v>20095</v>
      </c>
      <c r="F102" s="7">
        <v>43731.582361111112</v>
      </c>
      <c r="G102" s="69" t="s">
        <v>4</v>
      </c>
      <c r="H102" s="68">
        <v>2542</v>
      </c>
      <c r="I102" s="8">
        <f t="shared" si="5"/>
        <v>14.952941176470588</v>
      </c>
      <c r="J102" s="2">
        <v>1.258</v>
      </c>
      <c r="K102" s="69">
        <v>170</v>
      </c>
      <c r="L102" s="68">
        <v>375</v>
      </c>
      <c r="M102" s="8">
        <f t="shared" si="6"/>
        <v>2.2058823529411766</v>
      </c>
      <c r="N102" s="2">
        <v>0.497</v>
      </c>
      <c r="O102" s="69">
        <f t="shared" si="7"/>
        <v>170</v>
      </c>
      <c r="P102" s="182">
        <f t="shared" si="8"/>
        <v>6.7786666666666662</v>
      </c>
      <c r="Q102" s="86" t="s">
        <v>1031</v>
      </c>
      <c r="V102" s="82">
        <v>0.41875000000000001</v>
      </c>
      <c r="W102" s="83">
        <v>0.5854166666666667</v>
      </c>
      <c r="X102" s="86">
        <f t="shared" si="9"/>
        <v>0.16666666666666669</v>
      </c>
    </row>
    <row r="103" spans="1:24" x14ac:dyDescent="0.3">
      <c r="A103" s="44" t="s">
        <v>3200</v>
      </c>
      <c r="B103" s="68" t="s">
        <v>1046</v>
      </c>
      <c r="C103" s="2" t="s">
        <v>1</v>
      </c>
      <c r="D103" s="2">
        <v>63</v>
      </c>
      <c r="E103" s="6">
        <v>20613</v>
      </c>
      <c r="F103" s="7">
        <v>43731.592812499999</v>
      </c>
      <c r="G103" s="69" t="s">
        <v>4</v>
      </c>
      <c r="H103" s="68">
        <v>2483</v>
      </c>
      <c r="I103" s="8">
        <f t="shared" si="5"/>
        <v>10.986725663716815</v>
      </c>
      <c r="J103" s="2">
        <v>1.5009999999999999</v>
      </c>
      <c r="K103" s="69">
        <v>226</v>
      </c>
      <c r="L103" s="68">
        <v>628</v>
      </c>
      <c r="M103" s="8">
        <f t="shared" si="6"/>
        <v>2.7787610619469025</v>
      </c>
      <c r="N103" s="2">
        <v>0.52900000000000003</v>
      </c>
      <c r="O103" s="69">
        <f t="shared" si="7"/>
        <v>226</v>
      </c>
      <c r="P103" s="182">
        <f t="shared" si="8"/>
        <v>3.9538216560509558</v>
      </c>
      <c r="Q103" s="86" t="s">
        <v>1021</v>
      </c>
      <c r="V103" s="82">
        <v>0.43402777777777773</v>
      </c>
      <c r="W103" s="83">
        <v>0.59722222222222221</v>
      </c>
      <c r="X103" s="86">
        <f t="shared" si="9"/>
        <v>0.16319444444444448</v>
      </c>
    </row>
    <row r="104" spans="1:24" x14ac:dyDescent="0.3">
      <c r="A104" s="44" t="s">
        <v>3201</v>
      </c>
      <c r="B104" s="68" t="s">
        <v>1047</v>
      </c>
      <c r="C104" s="2" t="s">
        <v>1</v>
      </c>
      <c r="D104" s="2">
        <v>59</v>
      </c>
      <c r="E104" s="6">
        <v>21979</v>
      </c>
      <c r="F104" s="7">
        <v>43731.602418981478</v>
      </c>
      <c r="G104" s="69" t="s">
        <v>4</v>
      </c>
      <c r="H104" s="68">
        <v>2441</v>
      </c>
      <c r="I104" s="8">
        <f t="shared" si="5"/>
        <v>14.793939393939393</v>
      </c>
      <c r="J104" s="2">
        <v>2.2509999999999999</v>
      </c>
      <c r="K104" s="69">
        <v>165</v>
      </c>
      <c r="L104" s="68">
        <v>488</v>
      </c>
      <c r="M104" s="8">
        <f t="shared" si="6"/>
        <v>2.9575757575757575</v>
      </c>
      <c r="N104" s="2">
        <v>0.53400000000000003</v>
      </c>
      <c r="O104" s="69">
        <f t="shared" si="7"/>
        <v>165</v>
      </c>
      <c r="P104" s="182">
        <f t="shared" si="8"/>
        <v>5.0020491803278686</v>
      </c>
      <c r="Q104" s="86" t="s">
        <v>1031</v>
      </c>
      <c r="V104" s="82">
        <v>0.45208333333333334</v>
      </c>
      <c r="W104" s="83">
        <v>0.61111111111111105</v>
      </c>
      <c r="X104" s="86">
        <f t="shared" si="9"/>
        <v>0.15902777777777771</v>
      </c>
    </row>
    <row r="105" spans="1:24" x14ac:dyDescent="0.3">
      <c r="A105" s="44" t="s">
        <v>3202</v>
      </c>
      <c r="B105" s="68" t="s">
        <v>1048</v>
      </c>
      <c r="C105" s="2" t="s">
        <v>1</v>
      </c>
      <c r="D105" s="2">
        <v>51</v>
      </c>
      <c r="E105" s="6">
        <v>24747</v>
      </c>
      <c r="F105" s="7">
        <v>43731.620486111111</v>
      </c>
      <c r="G105" s="69" t="s">
        <v>4</v>
      </c>
      <c r="H105" s="68">
        <v>2711</v>
      </c>
      <c r="I105" s="8">
        <f t="shared" si="5"/>
        <v>20.694656488549619</v>
      </c>
      <c r="J105" s="2">
        <v>2.9169999999999998</v>
      </c>
      <c r="K105" s="69">
        <v>131</v>
      </c>
      <c r="L105" s="68">
        <v>456</v>
      </c>
      <c r="M105" s="8">
        <f t="shared" si="6"/>
        <v>3.4809160305343512</v>
      </c>
      <c r="N105" s="2">
        <v>0.67200000000000004</v>
      </c>
      <c r="O105" s="69">
        <f t="shared" si="7"/>
        <v>131</v>
      </c>
      <c r="P105" s="182">
        <f t="shared" si="8"/>
        <v>5.9451754385964914</v>
      </c>
      <c r="Q105" s="86" t="s">
        <v>1049</v>
      </c>
      <c r="V105" s="82">
        <v>0.46111111111111108</v>
      </c>
      <c r="W105" s="83">
        <v>0.625</v>
      </c>
      <c r="X105" s="86">
        <f t="shared" si="9"/>
        <v>0.16388888888888892</v>
      </c>
    </row>
    <row r="106" spans="1:24" x14ac:dyDescent="0.3">
      <c r="A106" s="44" t="s">
        <v>3203</v>
      </c>
      <c r="B106" s="68" t="s">
        <v>1050</v>
      </c>
      <c r="C106" s="2" t="s">
        <v>1</v>
      </c>
      <c r="D106" s="2">
        <v>51</v>
      </c>
      <c r="E106" s="6">
        <v>25014</v>
      </c>
      <c r="F106" s="7">
        <v>43731.632534722223</v>
      </c>
      <c r="G106" s="69" t="s">
        <v>4</v>
      </c>
      <c r="H106" s="68">
        <v>1152</v>
      </c>
      <c r="I106" s="8">
        <f t="shared" si="5"/>
        <v>9</v>
      </c>
      <c r="J106" s="2">
        <v>1.3280000000000001</v>
      </c>
      <c r="K106" s="69">
        <v>128</v>
      </c>
      <c r="L106" s="68">
        <v>365</v>
      </c>
      <c r="M106" s="8">
        <f t="shared" si="6"/>
        <v>2.8515625</v>
      </c>
      <c r="N106" s="2">
        <v>0.61599999999999999</v>
      </c>
      <c r="O106" s="69">
        <f t="shared" si="7"/>
        <v>128</v>
      </c>
      <c r="P106" s="182">
        <f t="shared" si="8"/>
        <v>3.1561643835616437</v>
      </c>
      <c r="Q106" s="86" t="s">
        <v>1031</v>
      </c>
      <c r="V106" s="82">
        <v>0.4777777777777778</v>
      </c>
      <c r="W106" s="83">
        <v>0.63888888888888895</v>
      </c>
      <c r="X106" s="86">
        <f t="shared" si="9"/>
        <v>0.16111111111111115</v>
      </c>
    </row>
    <row r="107" spans="1:24" x14ac:dyDescent="0.3">
      <c r="A107" s="44" t="s">
        <v>3204</v>
      </c>
      <c r="B107" s="68" t="s">
        <v>1051</v>
      </c>
      <c r="C107" s="2" t="s">
        <v>1</v>
      </c>
      <c r="D107" s="2">
        <v>47</v>
      </c>
      <c r="E107" s="6">
        <v>26529</v>
      </c>
      <c r="F107" s="7">
        <v>43731.646145833336</v>
      </c>
      <c r="G107" s="69" t="s">
        <v>22</v>
      </c>
      <c r="H107" s="68">
        <v>1584</v>
      </c>
      <c r="I107" s="8">
        <f t="shared" si="5"/>
        <v>9.8385093167701871</v>
      </c>
      <c r="J107" s="2">
        <v>1.2190000000000001</v>
      </c>
      <c r="K107" s="69">
        <v>161</v>
      </c>
      <c r="L107" s="68">
        <v>394</v>
      </c>
      <c r="M107" s="8">
        <f t="shared" si="6"/>
        <v>2.4472049689440993</v>
      </c>
      <c r="N107" s="2">
        <v>0.55800000000000005</v>
      </c>
      <c r="O107" s="69">
        <f t="shared" si="7"/>
        <v>161</v>
      </c>
      <c r="P107" s="182">
        <f t="shared" si="8"/>
        <v>4.0203045685279193</v>
      </c>
      <c r="Q107" s="86" t="s">
        <v>1008</v>
      </c>
      <c r="V107" s="82">
        <v>0.47430555555555554</v>
      </c>
      <c r="W107" s="83">
        <v>0.65277777777777779</v>
      </c>
      <c r="X107" s="86">
        <f t="shared" si="9"/>
        <v>0.17847222222222225</v>
      </c>
    </row>
    <row r="108" spans="1:24" x14ac:dyDescent="0.3">
      <c r="A108" s="44" t="s">
        <v>3205</v>
      </c>
      <c r="B108" s="68" t="s">
        <v>1052</v>
      </c>
      <c r="C108" s="2" t="s">
        <v>6</v>
      </c>
      <c r="D108" s="2">
        <v>60</v>
      </c>
      <c r="E108" s="6">
        <v>21752</v>
      </c>
      <c r="F108" s="7">
        <v>43731.668379629627</v>
      </c>
      <c r="G108" s="69" t="s">
        <v>22</v>
      </c>
      <c r="H108" s="68">
        <v>2281</v>
      </c>
      <c r="I108" s="8">
        <f t="shared" si="5"/>
        <v>14.167701863354038</v>
      </c>
      <c r="J108" s="2">
        <v>1.0740000000000001</v>
      </c>
      <c r="K108" s="69">
        <v>161</v>
      </c>
      <c r="L108" s="68">
        <v>462</v>
      </c>
      <c r="M108" s="8">
        <f t="shared" si="6"/>
        <v>2.8695652173913042</v>
      </c>
      <c r="N108" s="2">
        <v>0.57199999999999995</v>
      </c>
      <c r="O108" s="69">
        <f t="shared" si="7"/>
        <v>161</v>
      </c>
      <c r="P108" s="182">
        <f t="shared" si="8"/>
        <v>4.9372294372294379</v>
      </c>
      <c r="Q108" s="86" t="s">
        <v>720</v>
      </c>
      <c r="V108" s="82">
        <v>0.48958333333333331</v>
      </c>
      <c r="W108" s="83">
        <v>0.68055555555555547</v>
      </c>
      <c r="X108" s="86">
        <f t="shared" si="9"/>
        <v>0.19097222222222215</v>
      </c>
    </row>
    <row r="109" spans="1:24" x14ac:dyDescent="0.3">
      <c r="A109" s="44" t="s">
        <v>3206</v>
      </c>
      <c r="B109" s="68" t="s">
        <v>1053</v>
      </c>
      <c r="C109" s="2" t="s">
        <v>1</v>
      </c>
      <c r="D109" s="2">
        <v>76</v>
      </c>
      <c r="E109" s="6">
        <v>15802</v>
      </c>
      <c r="F109" s="7">
        <v>43732.531041666669</v>
      </c>
      <c r="G109" s="69" t="s">
        <v>4</v>
      </c>
      <c r="H109" s="68">
        <v>2334</v>
      </c>
      <c r="I109" s="8">
        <f t="shared" si="5"/>
        <v>21.218181818181819</v>
      </c>
      <c r="J109" s="2">
        <v>1.35</v>
      </c>
      <c r="K109" s="69">
        <v>110</v>
      </c>
      <c r="L109" s="68">
        <v>666</v>
      </c>
      <c r="M109" s="8">
        <f t="shared" si="6"/>
        <v>6.0545454545454547</v>
      </c>
      <c r="N109" s="2">
        <v>1.012</v>
      </c>
      <c r="O109" s="69">
        <f t="shared" si="7"/>
        <v>110</v>
      </c>
      <c r="P109" s="182">
        <f t="shared" si="8"/>
        <v>3.5045045045045047</v>
      </c>
      <c r="Q109" s="86" t="s">
        <v>1006</v>
      </c>
      <c r="V109" s="82">
        <v>0.39930555555555558</v>
      </c>
      <c r="W109" s="83">
        <v>0.53680555555555554</v>
      </c>
      <c r="X109" s="86">
        <f t="shared" si="9"/>
        <v>0.13749999999999996</v>
      </c>
    </row>
    <row r="110" spans="1:24" x14ac:dyDescent="0.3">
      <c r="A110" s="44" t="s">
        <v>3207</v>
      </c>
      <c r="B110" s="68" t="s">
        <v>1054</v>
      </c>
      <c r="C110" s="2" t="s">
        <v>1</v>
      </c>
      <c r="D110" s="2">
        <v>57</v>
      </c>
      <c r="E110" s="6">
        <v>22909</v>
      </c>
      <c r="F110" s="7">
        <v>43732.580752314818</v>
      </c>
      <c r="G110" s="69" t="s">
        <v>4</v>
      </c>
      <c r="H110" s="68">
        <v>1328</v>
      </c>
      <c r="I110" s="8">
        <f t="shared" si="5"/>
        <v>12.647619047619047</v>
      </c>
      <c r="J110" s="2">
        <v>1.056</v>
      </c>
      <c r="K110" s="69">
        <v>105</v>
      </c>
      <c r="L110" s="68">
        <v>512</v>
      </c>
      <c r="M110" s="8">
        <f t="shared" si="6"/>
        <v>4.8761904761904766</v>
      </c>
      <c r="N110" s="2">
        <v>0.61499999999999999</v>
      </c>
      <c r="O110" s="69">
        <f t="shared" si="7"/>
        <v>105</v>
      </c>
      <c r="P110" s="182">
        <f t="shared" si="8"/>
        <v>2.5937499999999996</v>
      </c>
      <c r="Q110" s="86" t="s">
        <v>1031</v>
      </c>
      <c r="V110" s="82">
        <v>0.43958333333333338</v>
      </c>
      <c r="W110" s="83">
        <v>0.58611111111111114</v>
      </c>
      <c r="X110" s="86">
        <f t="shared" si="9"/>
        <v>0.14652777777777776</v>
      </c>
    </row>
    <row r="111" spans="1:24" x14ac:dyDescent="0.3">
      <c r="A111" s="44" t="s">
        <v>3208</v>
      </c>
      <c r="B111" s="68" t="s">
        <v>1055</v>
      </c>
      <c r="C111" s="2" t="s">
        <v>1</v>
      </c>
      <c r="D111" s="2">
        <v>52</v>
      </c>
      <c r="E111" s="6">
        <v>24487</v>
      </c>
      <c r="F111" s="7">
        <v>43732.593078703707</v>
      </c>
      <c r="G111" s="69" t="s">
        <v>4</v>
      </c>
      <c r="H111" s="68">
        <v>1776</v>
      </c>
      <c r="I111" s="8">
        <f t="shared" si="5"/>
        <v>14.095238095238095</v>
      </c>
      <c r="J111" s="2">
        <v>1.3819999999999999</v>
      </c>
      <c r="K111" s="69">
        <v>126</v>
      </c>
      <c r="L111" s="68">
        <v>331</v>
      </c>
      <c r="M111" s="8">
        <f t="shared" si="6"/>
        <v>2.626984126984127</v>
      </c>
      <c r="N111" s="2">
        <v>0.56200000000000006</v>
      </c>
      <c r="O111" s="69">
        <f t="shared" si="7"/>
        <v>126</v>
      </c>
      <c r="P111" s="182">
        <f t="shared" si="8"/>
        <v>5.3655589123867067</v>
      </c>
      <c r="Q111" s="86" t="s">
        <v>1021</v>
      </c>
      <c r="V111" s="82">
        <v>0.44722222222222219</v>
      </c>
      <c r="W111" s="83">
        <v>0.59791666666666665</v>
      </c>
      <c r="X111" s="86">
        <f t="shared" si="9"/>
        <v>0.15069444444444446</v>
      </c>
    </row>
    <row r="112" spans="1:24" x14ac:dyDescent="0.3">
      <c r="A112" s="44" t="s">
        <v>3209</v>
      </c>
      <c r="B112" s="68" t="s">
        <v>625</v>
      </c>
      <c r="C112" s="2" t="s">
        <v>1</v>
      </c>
      <c r="D112" s="2">
        <v>64</v>
      </c>
      <c r="E112" s="6">
        <v>20289</v>
      </c>
      <c r="F112" s="7">
        <v>43732.605555555558</v>
      </c>
      <c r="G112" s="69" t="s">
        <v>4</v>
      </c>
      <c r="H112" s="68">
        <v>2177</v>
      </c>
      <c r="I112" s="8">
        <f t="shared" si="5"/>
        <v>14.04516129032258</v>
      </c>
      <c r="J112" s="2">
        <v>1.4159999999999999</v>
      </c>
      <c r="K112" s="69">
        <v>155</v>
      </c>
      <c r="L112" s="68">
        <v>388</v>
      </c>
      <c r="M112" s="8">
        <f t="shared" si="6"/>
        <v>2.5032258064516131</v>
      </c>
      <c r="N112" s="2">
        <v>0.57399999999999995</v>
      </c>
      <c r="O112" s="69">
        <f t="shared" si="7"/>
        <v>155</v>
      </c>
      <c r="P112" s="182">
        <f t="shared" si="8"/>
        <v>5.6108247422680408</v>
      </c>
      <c r="Q112" s="86" t="s">
        <v>1031</v>
      </c>
      <c r="V112" s="82">
        <v>0.45347222222222222</v>
      </c>
      <c r="W112" s="83">
        <v>0.60972222222222217</v>
      </c>
      <c r="X112" s="86">
        <f t="shared" si="9"/>
        <v>0.15624999999999994</v>
      </c>
    </row>
    <row r="113" spans="1:24" x14ac:dyDescent="0.3">
      <c r="A113" s="44" t="s">
        <v>3210</v>
      </c>
      <c r="B113" s="68" t="s">
        <v>1056</v>
      </c>
      <c r="C113" s="2" t="s">
        <v>6</v>
      </c>
      <c r="D113" s="2">
        <v>57</v>
      </c>
      <c r="E113" s="6">
        <v>22723</v>
      </c>
      <c r="F113" s="7">
        <v>43732.616331018522</v>
      </c>
      <c r="G113" s="69" t="s">
        <v>4</v>
      </c>
      <c r="H113" s="68">
        <v>1717</v>
      </c>
      <c r="I113" s="8">
        <f t="shared" si="5"/>
        <v>8.1761904761904756</v>
      </c>
      <c r="J113" s="2">
        <v>0.91900000000000004</v>
      </c>
      <c r="K113" s="69">
        <v>210</v>
      </c>
      <c r="L113" s="68">
        <v>502</v>
      </c>
      <c r="M113" s="8">
        <f t="shared" si="6"/>
        <v>2.3904761904761904</v>
      </c>
      <c r="N113" s="2">
        <v>0.59499999999999997</v>
      </c>
      <c r="O113" s="69">
        <f t="shared" si="7"/>
        <v>210</v>
      </c>
      <c r="P113" s="182">
        <f t="shared" si="8"/>
        <v>3.4203187250996012</v>
      </c>
      <c r="Q113" s="86" t="s">
        <v>1021</v>
      </c>
      <c r="V113" s="82">
        <v>0.47916666666666669</v>
      </c>
      <c r="W113" s="83">
        <v>0.62152777777777779</v>
      </c>
      <c r="X113" s="86">
        <f t="shared" si="9"/>
        <v>0.1423611111111111</v>
      </c>
    </row>
    <row r="114" spans="1:24" x14ac:dyDescent="0.3">
      <c r="A114" s="44" t="s">
        <v>3211</v>
      </c>
      <c r="B114" s="68" t="s">
        <v>1057</v>
      </c>
      <c r="C114" s="2" t="s">
        <v>1</v>
      </c>
      <c r="D114" s="2">
        <v>62</v>
      </c>
      <c r="E114" s="6">
        <v>20991</v>
      </c>
      <c r="F114" s="7">
        <v>43732.63208333333</v>
      </c>
      <c r="G114" s="69" t="s">
        <v>22</v>
      </c>
      <c r="H114" s="68">
        <v>3223</v>
      </c>
      <c r="I114" s="8">
        <f t="shared" si="5"/>
        <v>17.905555555555555</v>
      </c>
      <c r="J114" s="2">
        <v>1.57</v>
      </c>
      <c r="K114" s="69">
        <v>180</v>
      </c>
      <c r="L114" s="68">
        <v>495</v>
      </c>
      <c r="M114" s="8">
        <f t="shared" si="6"/>
        <v>2.75</v>
      </c>
      <c r="N114" s="2">
        <v>0.78300000000000003</v>
      </c>
      <c r="O114" s="69">
        <f t="shared" si="7"/>
        <v>180</v>
      </c>
      <c r="P114" s="182">
        <f t="shared" si="8"/>
        <v>6.5111111111111111</v>
      </c>
      <c r="Q114" s="86" t="s">
        <v>1031</v>
      </c>
      <c r="V114" s="82">
        <v>0.4826388888888889</v>
      </c>
      <c r="W114" s="83">
        <v>0.64236111111111105</v>
      </c>
      <c r="X114" s="86">
        <f t="shared" si="9"/>
        <v>0.15972222222222215</v>
      </c>
    </row>
    <row r="115" spans="1:24" x14ac:dyDescent="0.3">
      <c r="A115" s="44" t="s">
        <v>3212</v>
      </c>
      <c r="B115" s="68" t="s">
        <v>1058</v>
      </c>
      <c r="C115" s="2" t="s">
        <v>1</v>
      </c>
      <c r="D115" s="2">
        <v>58</v>
      </c>
      <c r="E115" s="6">
        <v>22505</v>
      </c>
      <c r="F115" s="7">
        <v>43732.660162037035</v>
      </c>
      <c r="G115" s="69" t="s">
        <v>22</v>
      </c>
      <c r="H115" s="68">
        <v>2353</v>
      </c>
      <c r="I115" s="8">
        <f t="shared" si="5"/>
        <v>16.340277777777779</v>
      </c>
      <c r="J115" s="2">
        <v>1.9179999999999999</v>
      </c>
      <c r="K115" s="69">
        <v>144</v>
      </c>
      <c r="L115" s="68">
        <v>477</v>
      </c>
      <c r="M115" s="8">
        <f t="shared" si="6"/>
        <v>3.3125</v>
      </c>
      <c r="N115" s="2">
        <v>0.59699999999999998</v>
      </c>
      <c r="O115" s="69">
        <f t="shared" si="7"/>
        <v>144</v>
      </c>
      <c r="P115" s="182">
        <f t="shared" si="8"/>
        <v>4.9329140461215939</v>
      </c>
      <c r="Q115" s="86" t="s">
        <v>1006</v>
      </c>
      <c r="V115" s="82">
        <v>0.49861111111111112</v>
      </c>
      <c r="W115" s="83">
        <v>0.68055555555555547</v>
      </c>
      <c r="X115" s="86">
        <f t="shared" si="9"/>
        <v>0.18194444444444435</v>
      </c>
    </row>
    <row r="116" spans="1:24" x14ac:dyDescent="0.3">
      <c r="A116" s="44" t="s">
        <v>3213</v>
      </c>
      <c r="B116" s="68" t="s">
        <v>1059</v>
      </c>
      <c r="C116" s="2" t="s">
        <v>6</v>
      </c>
      <c r="D116" s="2">
        <v>35</v>
      </c>
      <c r="E116" s="6">
        <v>30670</v>
      </c>
      <c r="F116" s="7">
        <v>43732.695775462962</v>
      </c>
      <c r="G116" s="69" t="s">
        <v>4</v>
      </c>
      <c r="H116" s="68">
        <v>1580</v>
      </c>
      <c r="I116" s="8">
        <f t="shared" si="5"/>
        <v>7.5598086124401913</v>
      </c>
      <c r="J116" s="2">
        <v>1.155</v>
      </c>
      <c r="K116" s="69">
        <v>209</v>
      </c>
      <c r="L116" s="68">
        <v>487</v>
      </c>
      <c r="M116" s="8">
        <f t="shared" si="6"/>
        <v>2.3301435406698565</v>
      </c>
      <c r="N116" s="2">
        <v>0.54700000000000004</v>
      </c>
      <c r="O116" s="69">
        <f t="shared" si="7"/>
        <v>209</v>
      </c>
      <c r="P116" s="182">
        <f t="shared" si="8"/>
        <v>3.2443531827515399</v>
      </c>
      <c r="Q116" s="86" t="s">
        <v>937</v>
      </c>
      <c r="V116" s="82">
        <v>0.50347222222222221</v>
      </c>
      <c r="W116" s="83">
        <v>0.70277777777777783</v>
      </c>
      <c r="X116" s="86">
        <f t="shared" si="9"/>
        <v>0.19930555555555562</v>
      </c>
    </row>
    <row r="117" spans="1:24" x14ac:dyDescent="0.3">
      <c r="A117" s="44" t="s">
        <v>3214</v>
      </c>
      <c r="B117" s="68" t="s">
        <v>1060</v>
      </c>
      <c r="C117" s="2" t="s">
        <v>1</v>
      </c>
      <c r="D117" s="2">
        <v>44</v>
      </c>
      <c r="E117" s="6">
        <v>27432</v>
      </c>
      <c r="F117" s="7">
        <v>43732.714745370373</v>
      </c>
      <c r="G117" s="69" t="s">
        <v>4</v>
      </c>
      <c r="H117" s="68">
        <v>1156</v>
      </c>
      <c r="I117" s="8">
        <f t="shared" si="5"/>
        <v>9.32258064516129</v>
      </c>
      <c r="J117" s="2">
        <v>1.31</v>
      </c>
      <c r="K117" s="69">
        <v>124</v>
      </c>
      <c r="L117" s="68">
        <v>261</v>
      </c>
      <c r="M117" s="8">
        <f t="shared" si="6"/>
        <v>2.1048387096774195</v>
      </c>
      <c r="N117" s="2">
        <v>0.52300000000000002</v>
      </c>
      <c r="O117" s="69">
        <f t="shared" si="7"/>
        <v>124</v>
      </c>
      <c r="P117" s="182">
        <f t="shared" si="8"/>
        <v>4.4291187739463593</v>
      </c>
      <c r="Q117" s="86" t="s">
        <v>1006</v>
      </c>
      <c r="V117" s="82">
        <v>0.53541666666666665</v>
      </c>
      <c r="W117" s="83">
        <v>0.71805555555555556</v>
      </c>
      <c r="X117" s="86">
        <f t="shared" si="9"/>
        <v>0.18263888888888891</v>
      </c>
    </row>
    <row r="118" spans="1:24" x14ac:dyDescent="0.3">
      <c r="A118" s="44" t="s">
        <v>3215</v>
      </c>
      <c r="B118" s="68" t="s">
        <v>1061</v>
      </c>
      <c r="C118" s="2" t="s">
        <v>1</v>
      </c>
      <c r="D118" s="2">
        <v>43</v>
      </c>
      <c r="E118" s="6">
        <v>27828</v>
      </c>
      <c r="F118" s="7">
        <v>43733.606481481482</v>
      </c>
      <c r="G118" s="69" t="s">
        <v>4</v>
      </c>
      <c r="H118" s="68">
        <v>1274</v>
      </c>
      <c r="I118" s="8">
        <f t="shared" si="5"/>
        <v>7.583333333333333</v>
      </c>
      <c r="J118" s="2">
        <v>1.113</v>
      </c>
      <c r="K118" s="69">
        <v>168</v>
      </c>
      <c r="L118" s="68">
        <v>258</v>
      </c>
      <c r="M118" s="8">
        <f t="shared" si="6"/>
        <v>1.5357142857142858</v>
      </c>
      <c r="N118" s="2">
        <v>0.5</v>
      </c>
      <c r="O118" s="69">
        <f t="shared" si="7"/>
        <v>168</v>
      </c>
      <c r="P118" s="182">
        <f t="shared" si="8"/>
        <v>4.9379844961240309</v>
      </c>
      <c r="Q118" s="86" t="s">
        <v>934</v>
      </c>
      <c r="V118" s="82">
        <v>0.45555555555555555</v>
      </c>
      <c r="W118" s="83">
        <v>0.62291666666666667</v>
      </c>
      <c r="X118" s="86">
        <f t="shared" si="9"/>
        <v>0.16736111111111113</v>
      </c>
    </row>
    <row r="119" spans="1:24" x14ac:dyDescent="0.3">
      <c r="A119" s="44" t="s">
        <v>3216</v>
      </c>
      <c r="B119" s="68" t="s">
        <v>1062</v>
      </c>
      <c r="C119" s="2" t="s">
        <v>1</v>
      </c>
      <c r="D119" s="2">
        <v>53</v>
      </c>
      <c r="E119" s="6">
        <v>24127</v>
      </c>
      <c r="F119" s="7">
        <v>43733.630474537036</v>
      </c>
      <c r="G119" s="69" t="s">
        <v>4</v>
      </c>
      <c r="H119" s="68">
        <v>955</v>
      </c>
      <c r="I119" s="8">
        <f t="shared" si="5"/>
        <v>9.5500000000000007</v>
      </c>
      <c r="J119" s="2">
        <v>0.96799999999999997</v>
      </c>
      <c r="K119" s="69">
        <v>100</v>
      </c>
      <c r="L119" s="68">
        <v>216</v>
      </c>
      <c r="M119" s="8">
        <f t="shared" si="6"/>
        <v>2.16</v>
      </c>
      <c r="N119" s="2">
        <v>0.50700000000000001</v>
      </c>
      <c r="O119" s="69">
        <f t="shared" si="7"/>
        <v>100</v>
      </c>
      <c r="P119" s="182">
        <f t="shared" si="8"/>
        <v>4.4212962962962967</v>
      </c>
      <c r="Q119" s="86" t="s">
        <v>1006</v>
      </c>
      <c r="V119" s="82">
        <v>0.46527777777777773</v>
      </c>
      <c r="W119" s="83">
        <v>0.63402777777777775</v>
      </c>
      <c r="X119" s="86">
        <f t="shared" si="9"/>
        <v>0.16875000000000001</v>
      </c>
    </row>
    <row r="120" spans="1:24" x14ac:dyDescent="0.3">
      <c r="A120" s="44" t="s">
        <v>3217</v>
      </c>
      <c r="B120" s="68" t="s">
        <v>1063</v>
      </c>
      <c r="C120" s="2" t="s">
        <v>1</v>
      </c>
      <c r="D120" s="2">
        <v>53</v>
      </c>
      <c r="E120" s="6">
        <v>24194</v>
      </c>
      <c r="F120" s="7">
        <v>43733.641215277778</v>
      </c>
      <c r="G120" s="69" t="s">
        <v>4</v>
      </c>
      <c r="H120" s="68">
        <v>2048</v>
      </c>
      <c r="I120" s="8">
        <f t="shared" si="5"/>
        <v>16.384</v>
      </c>
      <c r="J120" s="2">
        <v>2.2389999999999999</v>
      </c>
      <c r="K120" s="69">
        <v>125</v>
      </c>
      <c r="L120" s="68">
        <v>426</v>
      </c>
      <c r="M120" s="8">
        <f t="shared" si="6"/>
        <v>3.4079999999999999</v>
      </c>
      <c r="N120" s="2">
        <v>0.55500000000000005</v>
      </c>
      <c r="O120" s="69">
        <f t="shared" si="7"/>
        <v>125</v>
      </c>
      <c r="P120" s="182">
        <f t="shared" si="8"/>
        <v>4.807511737089202</v>
      </c>
      <c r="Q120" s="86" t="s">
        <v>1017</v>
      </c>
      <c r="V120" s="82">
        <v>0.50208333333333333</v>
      </c>
      <c r="W120" s="83">
        <v>0.64930555555555558</v>
      </c>
      <c r="X120" s="86">
        <f t="shared" si="9"/>
        <v>0.14722222222222225</v>
      </c>
    </row>
    <row r="121" spans="1:24" x14ac:dyDescent="0.3">
      <c r="A121" s="44" t="s">
        <v>3218</v>
      </c>
      <c r="B121" s="68" t="s">
        <v>1064</v>
      </c>
      <c r="C121" s="2" t="s">
        <v>1</v>
      </c>
      <c r="D121" s="2">
        <v>56</v>
      </c>
      <c r="E121" s="6">
        <v>23240</v>
      </c>
      <c r="F121" s="7">
        <v>43733.655474537038</v>
      </c>
      <c r="G121" s="69" t="s">
        <v>4</v>
      </c>
      <c r="H121" s="68">
        <v>1871</v>
      </c>
      <c r="I121" s="8">
        <f t="shared" si="5"/>
        <v>14.174242424242424</v>
      </c>
      <c r="J121" s="2">
        <v>0.878</v>
      </c>
      <c r="K121" s="69">
        <v>132</v>
      </c>
      <c r="L121" s="68">
        <v>322</v>
      </c>
      <c r="M121" s="8">
        <f t="shared" si="6"/>
        <v>2.4393939393939394</v>
      </c>
      <c r="N121" s="2">
        <v>0.52800000000000002</v>
      </c>
      <c r="O121" s="69">
        <f t="shared" si="7"/>
        <v>132</v>
      </c>
      <c r="P121" s="182">
        <f t="shared" si="8"/>
        <v>5.8105590062111796</v>
      </c>
      <c r="Q121" s="86" t="s">
        <v>1031</v>
      </c>
      <c r="V121" s="82">
        <v>0.48958333333333331</v>
      </c>
      <c r="W121" s="83">
        <v>0.65902777777777777</v>
      </c>
      <c r="X121" s="86">
        <f t="shared" si="9"/>
        <v>0.16944444444444445</v>
      </c>
    </row>
    <row r="122" spans="1:24" x14ac:dyDescent="0.3">
      <c r="A122" s="44" t="s">
        <v>3219</v>
      </c>
      <c r="B122" s="68" t="s">
        <v>1065</v>
      </c>
      <c r="C122" s="2" t="s">
        <v>1</v>
      </c>
      <c r="D122" s="2">
        <v>42</v>
      </c>
      <c r="E122" s="6">
        <v>28200</v>
      </c>
      <c r="F122" s="7">
        <v>43733.669409722221</v>
      </c>
      <c r="G122" s="69" t="s">
        <v>22</v>
      </c>
      <c r="H122" s="68">
        <v>1180</v>
      </c>
      <c r="I122" s="8">
        <f t="shared" si="5"/>
        <v>8.7407407407407405</v>
      </c>
      <c r="J122" s="2">
        <v>1.333</v>
      </c>
      <c r="K122" s="69">
        <v>135</v>
      </c>
      <c r="L122" s="68">
        <v>297</v>
      </c>
      <c r="M122" s="8">
        <f t="shared" si="6"/>
        <v>2.2000000000000002</v>
      </c>
      <c r="N122" s="2">
        <v>0.47</v>
      </c>
      <c r="O122" s="69">
        <f t="shared" si="7"/>
        <v>135</v>
      </c>
      <c r="P122" s="182">
        <f t="shared" si="8"/>
        <v>3.9730639730639727</v>
      </c>
      <c r="Q122" s="86" t="s">
        <v>1006</v>
      </c>
      <c r="V122" s="82">
        <v>0.47638888888888892</v>
      </c>
      <c r="W122" s="83">
        <v>0.68055555555555547</v>
      </c>
      <c r="X122" s="86">
        <f t="shared" si="9"/>
        <v>0.20416666666666655</v>
      </c>
    </row>
    <row r="123" spans="1:24" x14ac:dyDescent="0.3">
      <c r="A123" s="44" t="s">
        <v>3220</v>
      </c>
      <c r="B123" s="68" t="s">
        <v>1066</v>
      </c>
      <c r="C123" s="2" t="s">
        <v>1</v>
      </c>
      <c r="D123" s="2">
        <v>77</v>
      </c>
      <c r="E123" s="6">
        <v>15607</v>
      </c>
      <c r="F123" s="7">
        <v>43734.518761574072</v>
      </c>
      <c r="G123" s="69" t="s">
        <v>4</v>
      </c>
      <c r="H123" s="68">
        <v>2934</v>
      </c>
      <c r="I123" s="8">
        <f t="shared" si="5"/>
        <v>23.472000000000001</v>
      </c>
      <c r="J123" s="2">
        <v>1.702</v>
      </c>
      <c r="K123" s="69">
        <v>125</v>
      </c>
      <c r="L123" s="68">
        <v>937</v>
      </c>
      <c r="M123" s="8">
        <f t="shared" si="6"/>
        <v>7.4960000000000004</v>
      </c>
      <c r="N123" s="2">
        <v>0.84799999999999998</v>
      </c>
      <c r="O123" s="69">
        <f t="shared" si="7"/>
        <v>125</v>
      </c>
      <c r="P123" s="182">
        <f t="shared" si="8"/>
        <v>3.1312700106723588</v>
      </c>
      <c r="Q123" s="86" t="s">
        <v>937</v>
      </c>
      <c r="V123" s="82">
        <v>0.3888888888888889</v>
      </c>
      <c r="W123" s="83">
        <v>0.5229166666666667</v>
      </c>
      <c r="X123" s="86">
        <f t="shared" si="9"/>
        <v>0.1340277777777778</v>
      </c>
    </row>
    <row r="124" spans="1:24" x14ac:dyDescent="0.3">
      <c r="A124" s="44" t="s">
        <v>3221</v>
      </c>
      <c r="B124" s="68" t="s">
        <v>1067</v>
      </c>
      <c r="C124" s="2" t="s">
        <v>1</v>
      </c>
      <c r="D124" s="2">
        <v>45</v>
      </c>
      <c r="E124" s="6">
        <v>27135</v>
      </c>
      <c r="F124" s="7">
        <v>43734.530914351853</v>
      </c>
      <c r="G124" s="69" t="s">
        <v>4</v>
      </c>
      <c r="H124" s="68">
        <v>1499</v>
      </c>
      <c r="I124" s="8">
        <f t="shared" si="5"/>
        <v>13.383928571428571</v>
      </c>
      <c r="J124" s="2">
        <v>1.2470000000000001</v>
      </c>
      <c r="K124" s="69">
        <v>112</v>
      </c>
      <c r="L124" s="68">
        <v>398</v>
      </c>
      <c r="M124" s="8">
        <f t="shared" si="6"/>
        <v>3.5535714285714284</v>
      </c>
      <c r="N124" s="2">
        <v>0.84699999999999998</v>
      </c>
      <c r="O124" s="69">
        <f t="shared" si="7"/>
        <v>112</v>
      </c>
      <c r="P124" s="182">
        <f t="shared" si="8"/>
        <v>3.7663316582914574</v>
      </c>
      <c r="Q124" s="86" t="s">
        <v>1021</v>
      </c>
      <c r="V124" s="82">
        <v>0.39305555555555555</v>
      </c>
      <c r="W124" s="83">
        <v>0.53472222222222221</v>
      </c>
      <c r="X124" s="86">
        <f t="shared" si="9"/>
        <v>0.14166666666666666</v>
      </c>
    </row>
    <row r="125" spans="1:24" x14ac:dyDescent="0.3">
      <c r="A125" s="44" t="s">
        <v>3222</v>
      </c>
      <c r="B125" s="68" t="s">
        <v>1068</v>
      </c>
      <c r="C125" s="2" t="s">
        <v>6</v>
      </c>
      <c r="D125" s="2">
        <v>67</v>
      </c>
      <c r="E125" s="6">
        <v>19089</v>
      </c>
      <c r="F125" s="7">
        <v>43734.54146990741</v>
      </c>
      <c r="G125" s="69" t="s">
        <v>4</v>
      </c>
      <c r="H125" s="68">
        <v>2381</v>
      </c>
      <c r="I125" s="8">
        <f t="shared" si="5"/>
        <v>17.007142857142856</v>
      </c>
      <c r="J125" s="2">
        <v>1.2490000000000001</v>
      </c>
      <c r="K125" s="69">
        <v>140</v>
      </c>
      <c r="L125" s="68">
        <v>636</v>
      </c>
      <c r="M125" s="8">
        <f t="shared" si="6"/>
        <v>4.5428571428571427</v>
      </c>
      <c r="N125" s="2">
        <v>0.65</v>
      </c>
      <c r="O125" s="69">
        <f t="shared" si="7"/>
        <v>140</v>
      </c>
      <c r="P125" s="182">
        <f t="shared" si="8"/>
        <v>3.7437106918238992</v>
      </c>
      <c r="Q125" s="86" t="s">
        <v>934</v>
      </c>
      <c r="V125" s="82">
        <v>0.39583333333333331</v>
      </c>
      <c r="W125" s="83">
        <v>0.54513888888888895</v>
      </c>
      <c r="X125" s="86">
        <f t="shared" si="9"/>
        <v>0.14930555555555564</v>
      </c>
    </row>
    <row r="126" spans="1:24" x14ac:dyDescent="0.3">
      <c r="A126" s="44" t="s">
        <v>3223</v>
      </c>
      <c r="B126" s="68" t="s">
        <v>1069</v>
      </c>
      <c r="C126" s="2" t="s">
        <v>1</v>
      </c>
      <c r="D126" s="2">
        <v>61</v>
      </c>
      <c r="E126" s="6">
        <v>21101</v>
      </c>
      <c r="F126" s="7">
        <v>43734.552997685183</v>
      </c>
      <c r="G126" s="69" t="s">
        <v>4</v>
      </c>
      <c r="H126" s="68">
        <v>2200</v>
      </c>
      <c r="I126" s="8">
        <f t="shared" si="5"/>
        <v>17.322834645669293</v>
      </c>
      <c r="J126" s="2">
        <v>2.1779999999999999</v>
      </c>
      <c r="K126" s="69">
        <v>127</v>
      </c>
      <c r="L126" s="68">
        <v>450</v>
      </c>
      <c r="M126" s="8">
        <f t="shared" si="6"/>
        <v>3.5433070866141732</v>
      </c>
      <c r="N126" s="2">
        <v>0.74299999999999999</v>
      </c>
      <c r="O126" s="69">
        <f t="shared" si="7"/>
        <v>127</v>
      </c>
      <c r="P126" s="182">
        <f t="shared" si="8"/>
        <v>4.8888888888888893</v>
      </c>
      <c r="Q126" s="86" t="s">
        <v>1006</v>
      </c>
      <c r="V126" s="82">
        <v>0.39930555555555558</v>
      </c>
      <c r="W126" s="83">
        <v>0.55694444444444446</v>
      </c>
      <c r="X126" s="86">
        <f t="shared" si="9"/>
        <v>0.15763888888888888</v>
      </c>
    </row>
    <row r="127" spans="1:24" x14ac:dyDescent="0.3">
      <c r="A127" s="44" t="s">
        <v>3224</v>
      </c>
      <c r="B127" s="68" t="s">
        <v>1070</v>
      </c>
      <c r="C127" s="2" t="s">
        <v>1</v>
      </c>
      <c r="D127" s="2">
        <v>51</v>
      </c>
      <c r="E127" s="6">
        <v>24899</v>
      </c>
      <c r="F127" s="7">
        <v>43734.563437500001</v>
      </c>
      <c r="G127" s="69" t="s">
        <v>4</v>
      </c>
      <c r="H127" s="68">
        <v>2148</v>
      </c>
      <c r="I127" s="8">
        <f t="shared" si="5"/>
        <v>15.342857142857143</v>
      </c>
      <c r="J127" s="2">
        <v>1.3720000000000001</v>
      </c>
      <c r="K127" s="69">
        <v>140</v>
      </c>
      <c r="L127" s="68">
        <v>482</v>
      </c>
      <c r="M127" s="8">
        <f t="shared" si="6"/>
        <v>3.4428571428571431</v>
      </c>
      <c r="N127" s="2">
        <v>0.499</v>
      </c>
      <c r="O127" s="69">
        <f t="shared" si="7"/>
        <v>140</v>
      </c>
      <c r="P127" s="182">
        <f t="shared" si="8"/>
        <v>4.4564315352697097</v>
      </c>
      <c r="Q127" s="86" t="s">
        <v>1017</v>
      </c>
      <c r="V127" s="82">
        <v>0.4145833333333333</v>
      </c>
      <c r="W127" s="83">
        <v>0.5756944444444444</v>
      </c>
      <c r="X127" s="86">
        <f t="shared" si="9"/>
        <v>0.16111111111111109</v>
      </c>
    </row>
    <row r="128" spans="1:24" x14ac:dyDescent="0.3">
      <c r="A128" s="44" t="s">
        <v>3225</v>
      </c>
      <c r="B128" s="68" t="s">
        <v>1071</v>
      </c>
      <c r="C128" s="2" t="s">
        <v>6</v>
      </c>
      <c r="D128" s="2">
        <v>26</v>
      </c>
      <c r="E128" s="6">
        <v>34082</v>
      </c>
      <c r="F128" s="7">
        <v>43734.582569444443</v>
      </c>
      <c r="G128" s="69" t="s">
        <v>4</v>
      </c>
      <c r="H128" s="68">
        <v>520</v>
      </c>
      <c r="I128" s="8">
        <f t="shared" si="5"/>
        <v>4.9523809523809526</v>
      </c>
      <c r="J128" s="2">
        <v>0.65600000000000003</v>
      </c>
      <c r="K128" s="69">
        <v>105</v>
      </c>
      <c r="L128" s="68">
        <v>213</v>
      </c>
      <c r="M128" s="8">
        <f t="shared" si="6"/>
        <v>2.0285714285714285</v>
      </c>
      <c r="N128" s="2">
        <v>0.40300000000000002</v>
      </c>
      <c r="O128" s="69">
        <f t="shared" si="7"/>
        <v>105</v>
      </c>
      <c r="P128" s="182">
        <f t="shared" si="8"/>
        <v>2.4413145539906105</v>
      </c>
      <c r="Q128" s="86" t="s">
        <v>1031</v>
      </c>
      <c r="V128" s="82">
        <v>0.43263888888888885</v>
      </c>
      <c r="W128" s="83">
        <v>0.59236111111111112</v>
      </c>
      <c r="X128" s="86">
        <f t="shared" si="9"/>
        <v>0.15972222222222227</v>
      </c>
    </row>
    <row r="129" spans="1:24" x14ac:dyDescent="0.3">
      <c r="A129" s="44" t="s">
        <v>3226</v>
      </c>
      <c r="B129" s="68" t="s">
        <v>1072</v>
      </c>
      <c r="C129" s="2" t="s">
        <v>1</v>
      </c>
      <c r="D129" s="2">
        <v>57</v>
      </c>
      <c r="E129" s="6">
        <v>22886</v>
      </c>
      <c r="F129" s="7">
        <v>43734.600949074076</v>
      </c>
      <c r="G129" s="69" t="s">
        <v>4</v>
      </c>
      <c r="H129" s="68">
        <v>1785</v>
      </c>
      <c r="I129" s="8">
        <f t="shared" si="5"/>
        <v>15.387931034482758</v>
      </c>
      <c r="J129" s="2">
        <v>1.2430000000000001</v>
      </c>
      <c r="K129" s="69">
        <v>116</v>
      </c>
      <c r="L129" s="68">
        <v>499</v>
      </c>
      <c r="M129" s="8">
        <f t="shared" si="6"/>
        <v>4.3017241379310347</v>
      </c>
      <c r="N129" s="2">
        <v>0.59299999999999997</v>
      </c>
      <c r="O129" s="69">
        <f t="shared" si="7"/>
        <v>116</v>
      </c>
      <c r="P129" s="182">
        <f t="shared" si="8"/>
        <v>3.5771543086172342</v>
      </c>
      <c r="Q129" s="86" t="s">
        <v>1006</v>
      </c>
      <c r="V129" s="82">
        <v>0.45416666666666666</v>
      </c>
      <c r="W129" s="83">
        <v>0.60902777777777783</v>
      </c>
      <c r="X129" s="86">
        <f t="shared" si="9"/>
        <v>0.15486111111111117</v>
      </c>
    </row>
    <row r="130" spans="1:24" x14ac:dyDescent="0.3">
      <c r="A130" s="44" t="s">
        <v>3227</v>
      </c>
      <c r="B130" s="68" t="s">
        <v>1073</v>
      </c>
      <c r="C130" s="2" t="s">
        <v>1</v>
      </c>
      <c r="D130" s="2">
        <v>46</v>
      </c>
      <c r="E130" s="6">
        <v>26717</v>
      </c>
      <c r="F130" s="7">
        <v>43734.616886574076</v>
      </c>
      <c r="G130" s="69" t="s">
        <v>4</v>
      </c>
      <c r="H130" s="68">
        <v>1408</v>
      </c>
      <c r="I130" s="8">
        <f t="shared" si="5"/>
        <v>13.803921568627452</v>
      </c>
      <c r="J130" s="2">
        <v>2.5369999999999999</v>
      </c>
      <c r="K130" s="69">
        <v>102</v>
      </c>
      <c r="L130" s="68">
        <v>282</v>
      </c>
      <c r="M130" s="8">
        <f t="shared" si="6"/>
        <v>2.7647058823529411</v>
      </c>
      <c r="N130" s="2">
        <v>0.61599999999999999</v>
      </c>
      <c r="O130" s="69">
        <f t="shared" si="7"/>
        <v>102</v>
      </c>
      <c r="P130" s="182">
        <f t="shared" si="8"/>
        <v>4.9929078014184398</v>
      </c>
      <c r="Q130" s="86" t="s">
        <v>937</v>
      </c>
      <c r="V130" s="82">
        <v>0.45833333333333331</v>
      </c>
      <c r="W130" s="83">
        <v>0.61944444444444446</v>
      </c>
      <c r="X130" s="86">
        <f t="shared" si="9"/>
        <v>0.16111111111111115</v>
      </c>
    </row>
    <row r="131" spans="1:24" x14ac:dyDescent="0.3">
      <c r="A131" s="44" t="s">
        <v>3228</v>
      </c>
      <c r="B131" s="68" t="s">
        <v>1074</v>
      </c>
      <c r="C131" s="2" t="s">
        <v>6</v>
      </c>
      <c r="D131" s="2">
        <v>57</v>
      </c>
      <c r="E131" s="6">
        <v>22898</v>
      </c>
      <c r="F131" s="7">
        <v>43734.629363425927</v>
      </c>
      <c r="G131" s="69" t="s">
        <v>22</v>
      </c>
      <c r="H131" s="68">
        <v>1487</v>
      </c>
      <c r="I131" s="8">
        <f t="shared" ref="I131:I194" si="10">H131/K131</f>
        <v>9.5935483870967744</v>
      </c>
      <c r="J131" s="2">
        <v>0.97799999999999998</v>
      </c>
      <c r="K131" s="69">
        <v>155</v>
      </c>
      <c r="L131" s="68">
        <v>452</v>
      </c>
      <c r="M131" s="8">
        <f t="shared" ref="M131:M194" si="11">L131/O131</f>
        <v>2.9161290322580644</v>
      </c>
      <c r="N131" s="2">
        <v>0.50900000000000001</v>
      </c>
      <c r="O131" s="69">
        <f t="shared" ref="O131:O194" si="12">K131</f>
        <v>155</v>
      </c>
      <c r="P131" s="182">
        <f t="shared" ref="P131:P194" si="13">I131/M131</f>
        <v>3.2898230088495577</v>
      </c>
      <c r="Q131" s="86" t="s">
        <v>934</v>
      </c>
      <c r="V131" s="82">
        <v>0.47152777777777777</v>
      </c>
      <c r="W131" s="83">
        <v>0.63888888888888895</v>
      </c>
      <c r="X131" s="86">
        <f t="shared" ref="X131:X194" si="14">IF(AND(W131&lt;&gt;0,V131&lt;&gt;0),W131-V131,"No_data")</f>
        <v>0.16736111111111118</v>
      </c>
    </row>
    <row r="132" spans="1:24" x14ac:dyDescent="0.3">
      <c r="A132" s="44" t="s">
        <v>3229</v>
      </c>
      <c r="B132" s="68" t="s">
        <v>1075</v>
      </c>
      <c r="C132" s="2" t="s">
        <v>6</v>
      </c>
      <c r="D132" s="2">
        <v>53</v>
      </c>
      <c r="E132" s="6">
        <v>24166</v>
      </c>
      <c r="F132" s="7">
        <v>43734.65556712963</v>
      </c>
      <c r="G132" s="69" t="s">
        <v>4</v>
      </c>
      <c r="H132" s="68">
        <v>2530</v>
      </c>
      <c r="I132" s="8">
        <f t="shared" si="10"/>
        <v>11.396396396396396</v>
      </c>
      <c r="J132" s="2">
        <v>1.875</v>
      </c>
      <c r="K132" s="69">
        <v>222</v>
      </c>
      <c r="L132" s="68">
        <v>371</v>
      </c>
      <c r="M132" s="8">
        <f t="shared" si="11"/>
        <v>1.6711711711711712</v>
      </c>
      <c r="N132" s="2">
        <v>0.53400000000000003</v>
      </c>
      <c r="O132" s="69">
        <f t="shared" si="12"/>
        <v>222</v>
      </c>
      <c r="P132" s="182">
        <f t="shared" si="13"/>
        <v>6.8194070080862526</v>
      </c>
      <c r="Q132" s="86" t="s">
        <v>1006</v>
      </c>
      <c r="V132" s="82">
        <v>0.51388888888888895</v>
      </c>
      <c r="W132" s="83">
        <v>0.68055555555555547</v>
      </c>
      <c r="X132" s="86">
        <f t="shared" si="14"/>
        <v>0.16666666666666652</v>
      </c>
    </row>
    <row r="133" spans="1:24" x14ac:dyDescent="0.3">
      <c r="A133" s="44" t="s">
        <v>3230</v>
      </c>
      <c r="B133" s="68" t="s">
        <v>1076</v>
      </c>
      <c r="C133" s="2" t="s">
        <v>1</v>
      </c>
      <c r="D133" s="2">
        <v>44</v>
      </c>
      <c r="E133" s="6">
        <v>27446</v>
      </c>
      <c r="F133" s="7">
        <v>43734.6874537037</v>
      </c>
      <c r="G133" s="69" t="s">
        <v>4</v>
      </c>
      <c r="H133" s="68">
        <v>1415</v>
      </c>
      <c r="I133" s="8">
        <f t="shared" si="10"/>
        <v>9.129032258064516</v>
      </c>
      <c r="J133" s="2">
        <v>0.95799999999999996</v>
      </c>
      <c r="K133" s="69">
        <v>155</v>
      </c>
      <c r="L133" s="68">
        <v>415</v>
      </c>
      <c r="M133" s="8">
        <f t="shared" si="11"/>
        <v>2.6774193548387095</v>
      </c>
      <c r="N133" s="2">
        <v>0.50900000000000001</v>
      </c>
      <c r="O133" s="69">
        <f t="shared" si="12"/>
        <v>155</v>
      </c>
      <c r="P133" s="182">
        <f t="shared" si="13"/>
        <v>3.4096385542168677</v>
      </c>
      <c r="Q133" s="86" t="s">
        <v>1039</v>
      </c>
      <c r="V133" s="82">
        <v>0.53472222222222221</v>
      </c>
      <c r="W133" s="83">
        <v>0.70833333333333337</v>
      </c>
      <c r="X133" s="86">
        <f t="shared" si="14"/>
        <v>0.17361111111111116</v>
      </c>
    </row>
    <row r="134" spans="1:24" x14ac:dyDescent="0.3">
      <c r="A134" s="44" t="s">
        <v>3231</v>
      </c>
      <c r="B134" s="68" t="s">
        <v>1077</v>
      </c>
      <c r="C134" s="2" t="s">
        <v>1</v>
      </c>
      <c r="D134" s="2">
        <v>68</v>
      </c>
      <c r="E134" s="6">
        <v>18753</v>
      </c>
      <c r="F134" s="7">
        <v>43734.710925925923</v>
      </c>
      <c r="G134" s="69" t="s">
        <v>4</v>
      </c>
      <c r="H134" s="68">
        <v>1901</v>
      </c>
      <c r="I134" s="8">
        <f t="shared" si="10"/>
        <v>14.081481481481481</v>
      </c>
      <c r="J134" s="2">
        <v>2.13</v>
      </c>
      <c r="K134" s="69">
        <v>135</v>
      </c>
      <c r="L134" s="68">
        <v>289</v>
      </c>
      <c r="M134" s="8">
        <f t="shared" si="11"/>
        <v>2.1407407407407408</v>
      </c>
      <c r="N134" s="2">
        <v>0.38900000000000001</v>
      </c>
      <c r="O134" s="69">
        <f t="shared" si="12"/>
        <v>135</v>
      </c>
      <c r="P134" s="182">
        <f t="shared" si="13"/>
        <v>6.5778546712802761</v>
      </c>
      <c r="Q134" s="86" t="s">
        <v>1021</v>
      </c>
      <c r="V134" s="82">
        <v>0.5395833333333333</v>
      </c>
      <c r="W134" s="83">
        <v>0.71527777777777779</v>
      </c>
      <c r="X134" s="86">
        <f t="shared" si="14"/>
        <v>0.17569444444444449</v>
      </c>
    </row>
    <row r="135" spans="1:24" x14ac:dyDescent="0.3">
      <c r="A135" s="44" t="s">
        <v>3232</v>
      </c>
      <c r="B135" s="68" t="s">
        <v>1279</v>
      </c>
      <c r="C135" s="2" t="s">
        <v>6</v>
      </c>
      <c r="D135" s="2">
        <v>39</v>
      </c>
      <c r="E135" s="6">
        <v>29489</v>
      </c>
      <c r="F135" s="7">
        <v>43735.428159722222</v>
      </c>
      <c r="G135" s="69" t="s">
        <v>71</v>
      </c>
      <c r="H135" s="68">
        <v>1517</v>
      </c>
      <c r="I135" s="8">
        <f t="shared" si="10"/>
        <v>7.4362745098039218</v>
      </c>
      <c r="J135" s="2">
        <v>0.84299999999999997</v>
      </c>
      <c r="K135" s="69">
        <v>204</v>
      </c>
      <c r="L135" s="68">
        <v>448</v>
      </c>
      <c r="M135" s="8">
        <f t="shared" si="11"/>
        <v>2.1960784313725492</v>
      </c>
      <c r="N135" s="2">
        <v>0.434</v>
      </c>
      <c r="O135" s="69">
        <f t="shared" si="12"/>
        <v>204</v>
      </c>
      <c r="P135" s="182">
        <f t="shared" si="13"/>
        <v>3.386160714285714</v>
      </c>
      <c r="Q135" s="86" t="s">
        <v>719</v>
      </c>
      <c r="V135" s="82">
        <v>0.43611111111111112</v>
      </c>
      <c r="W135" s="83">
        <v>0.59583333333333333</v>
      </c>
      <c r="X135" s="86">
        <f t="shared" si="14"/>
        <v>0.15972222222222221</v>
      </c>
    </row>
    <row r="136" spans="1:24" x14ac:dyDescent="0.3">
      <c r="A136" s="44" t="s">
        <v>3233</v>
      </c>
      <c r="B136" s="68" t="s">
        <v>160</v>
      </c>
      <c r="C136" s="2" t="s">
        <v>1</v>
      </c>
      <c r="D136" s="2">
        <v>54</v>
      </c>
      <c r="E136" s="6">
        <v>23880</v>
      </c>
      <c r="F136" s="7">
        <v>43735.56931712963</v>
      </c>
      <c r="G136" s="69" t="s">
        <v>4</v>
      </c>
      <c r="H136" s="68">
        <v>1361</v>
      </c>
      <c r="I136" s="8">
        <f t="shared" si="10"/>
        <v>10.081481481481481</v>
      </c>
      <c r="J136" s="2">
        <v>0.97</v>
      </c>
      <c r="K136" s="69">
        <v>135</v>
      </c>
      <c r="L136" s="68">
        <v>249</v>
      </c>
      <c r="M136" s="8">
        <f t="shared" si="11"/>
        <v>1.8444444444444446</v>
      </c>
      <c r="N136" s="2">
        <v>0.38400000000000001</v>
      </c>
      <c r="O136" s="69">
        <f t="shared" si="12"/>
        <v>135</v>
      </c>
      <c r="P136" s="182">
        <f t="shared" si="13"/>
        <v>5.4658634538152606</v>
      </c>
      <c r="Q136" s="86" t="s">
        <v>719</v>
      </c>
      <c r="V136" s="82">
        <v>0.43124999999999997</v>
      </c>
      <c r="W136" s="83">
        <v>0.5854166666666667</v>
      </c>
      <c r="X136" s="86">
        <f t="shared" si="14"/>
        <v>0.15416666666666673</v>
      </c>
    </row>
    <row r="137" spans="1:24" x14ac:dyDescent="0.3">
      <c r="A137" s="44" t="s">
        <v>3234</v>
      </c>
      <c r="B137" s="68" t="s">
        <v>1289</v>
      </c>
      <c r="C137" s="2" t="s">
        <v>1</v>
      </c>
      <c r="D137" s="2">
        <v>62</v>
      </c>
      <c r="E137" s="6">
        <v>21057</v>
      </c>
      <c r="F137" s="7">
        <v>43735.608310185184</v>
      </c>
      <c r="G137" s="69" t="s">
        <v>4</v>
      </c>
      <c r="H137" s="68">
        <v>1770</v>
      </c>
      <c r="I137" s="8">
        <f t="shared" si="10"/>
        <v>10.925925925925926</v>
      </c>
      <c r="J137" s="2">
        <v>1.167</v>
      </c>
      <c r="K137" s="69">
        <v>162</v>
      </c>
      <c r="L137" s="68">
        <v>446</v>
      </c>
      <c r="M137" s="8">
        <f t="shared" si="11"/>
        <v>2.7530864197530862</v>
      </c>
      <c r="N137" s="2">
        <v>0.56899999999999995</v>
      </c>
      <c r="O137" s="69">
        <f t="shared" si="12"/>
        <v>162</v>
      </c>
      <c r="P137" s="182">
        <f t="shared" si="13"/>
        <v>3.9686098654708521</v>
      </c>
      <c r="Q137" s="86" t="s">
        <v>719</v>
      </c>
      <c r="V137" s="82">
        <v>0.4548611111111111</v>
      </c>
      <c r="W137" s="83">
        <v>0.61249999999999993</v>
      </c>
      <c r="X137" s="86">
        <f t="shared" si="14"/>
        <v>0.15763888888888883</v>
      </c>
    </row>
    <row r="138" spans="1:24" x14ac:dyDescent="0.3">
      <c r="A138" s="44" t="s">
        <v>3235</v>
      </c>
      <c r="B138" s="68" t="s">
        <v>1291</v>
      </c>
      <c r="C138" s="2" t="s">
        <v>6</v>
      </c>
      <c r="D138" s="2">
        <v>24</v>
      </c>
      <c r="E138" s="6">
        <v>34653</v>
      </c>
      <c r="F138" s="7">
        <v>43735.619895833333</v>
      </c>
      <c r="G138" s="69" t="s">
        <v>4</v>
      </c>
      <c r="H138" s="68">
        <v>624</v>
      </c>
      <c r="I138" s="8">
        <f t="shared" si="10"/>
        <v>5.032258064516129</v>
      </c>
      <c r="J138" s="2">
        <v>0.52500000000000002</v>
      </c>
      <c r="K138" s="69">
        <v>124</v>
      </c>
      <c r="L138" s="68">
        <v>193</v>
      </c>
      <c r="M138" s="8">
        <f t="shared" si="11"/>
        <v>1.5564516129032258</v>
      </c>
      <c r="N138" s="2">
        <v>0.499</v>
      </c>
      <c r="O138" s="69">
        <f t="shared" si="12"/>
        <v>124</v>
      </c>
      <c r="P138" s="182">
        <f t="shared" si="13"/>
        <v>3.233160621761658</v>
      </c>
      <c r="Q138" s="86" t="s">
        <v>719</v>
      </c>
      <c r="V138" s="82">
        <v>0.45833333333333331</v>
      </c>
      <c r="W138" s="83">
        <v>0.62361111111111112</v>
      </c>
      <c r="X138" s="86">
        <f t="shared" si="14"/>
        <v>0.1652777777777778</v>
      </c>
    </row>
    <row r="139" spans="1:24" x14ac:dyDescent="0.3">
      <c r="A139" s="44" t="s">
        <v>3236</v>
      </c>
      <c r="B139" s="68" t="s">
        <v>1295</v>
      </c>
      <c r="C139" s="2" t="s">
        <v>1</v>
      </c>
      <c r="D139" s="2">
        <v>71</v>
      </c>
      <c r="E139" s="6">
        <v>17544</v>
      </c>
      <c r="F139" s="7">
        <v>43735.632037037038</v>
      </c>
      <c r="G139" s="69" t="s">
        <v>4</v>
      </c>
      <c r="H139" s="68">
        <v>2084</v>
      </c>
      <c r="I139" s="8">
        <f t="shared" si="10"/>
        <v>14.992805755395683</v>
      </c>
      <c r="J139" s="2">
        <v>1.06</v>
      </c>
      <c r="K139" s="69">
        <v>139</v>
      </c>
      <c r="L139" s="68">
        <v>507</v>
      </c>
      <c r="M139" s="8">
        <f t="shared" si="11"/>
        <v>3.6474820143884892</v>
      </c>
      <c r="N139" s="2">
        <v>0.58799999999999997</v>
      </c>
      <c r="O139" s="69">
        <f t="shared" si="12"/>
        <v>139</v>
      </c>
      <c r="P139" s="182">
        <f t="shared" si="13"/>
        <v>4.1104536489151871</v>
      </c>
      <c r="Q139" s="86" t="s">
        <v>719</v>
      </c>
      <c r="V139" s="82">
        <v>0.47916666666666669</v>
      </c>
      <c r="W139" s="83">
        <v>0.64374999999999993</v>
      </c>
      <c r="X139" s="86">
        <f t="shared" si="14"/>
        <v>0.16458333333333325</v>
      </c>
    </row>
    <row r="140" spans="1:24" x14ac:dyDescent="0.3">
      <c r="A140" s="44" t="s">
        <v>3237</v>
      </c>
      <c r="B140" s="68" t="s">
        <v>1297</v>
      </c>
      <c r="C140" s="2" t="s">
        <v>1</v>
      </c>
      <c r="D140" s="2">
        <v>32</v>
      </c>
      <c r="E140" s="6">
        <v>31836</v>
      </c>
      <c r="F140" s="7">
        <v>43735.650879629633</v>
      </c>
      <c r="G140" s="69" t="s">
        <v>4</v>
      </c>
      <c r="H140" s="68">
        <v>979</v>
      </c>
      <c r="I140" s="8">
        <f t="shared" si="10"/>
        <v>5.7588235294117647</v>
      </c>
      <c r="J140" s="2">
        <v>0.84699999999999998</v>
      </c>
      <c r="K140" s="69">
        <v>170</v>
      </c>
      <c r="L140" s="68">
        <v>256</v>
      </c>
      <c r="M140" s="8">
        <f t="shared" si="11"/>
        <v>1.5058823529411764</v>
      </c>
      <c r="N140" s="2">
        <v>0.51300000000000001</v>
      </c>
      <c r="O140" s="69">
        <f t="shared" si="12"/>
        <v>170</v>
      </c>
      <c r="P140" s="182">
        <f t="shared" si="13"/>
        <v>3.82421875</v>
      </c>
      <c r="Q140" s="86" t="s">
        <v>719</v>
      </c>
      <c r="V140" s="82">
        <v>0.4916666666666667</v>
      </c>
      <c r="W140" s="83">
        <v>0.65625</v>
      </c>
      <c r="X140" s="86">
        <f t="shared" si="14"/>
        <v>0.1645833333333333</v>
      </c>
    </row>
    <row r="141" spans="1:24" x14ac:dyDescent="0.3">
      <c r="A141" s="44" t="s">
        <v>3238</v>
      </c>
      <c r="B141" s="68" t="s">
        <v>1302</v>
      </c>
      <c r="C141" s="2" t="s">
        <v>6</v>
      </c>
      <c r="D141" s="2">
        <v>60</v>
      </c>
      <c r="E141" s="6">
        <v>21590</v>
      </c>
      <c r="F141" s="7">
        <v>43735.676412037035</v>
      </c>
      <c r="G141" s="69" t="s">
        <v>4</v>
      </c>
      <c r="H141" s="68">
        <v>1194</v>
      </c>
      <c r="I141" s="8">
        <f t="shared" si="10"/>
        <v>7.96</v>
      </c>
      <c r="J141" s="2">
        <v>1.0089999999999999</v>
      </c>
      <c r="K141" s="69">
        <v>150</v>
      </c>
      <c r="L141" s="68">
        <v>291</v>
      </c>
      <c r="M141" s="8">
        <f t="shared" si="11"/>
        <v>1.94</v>
      </c>
      <c r="N141" s="2">
        <v>0.46700000000000003</v>
      </c>
      <c r="O141" s="69">
        <f t="shared" si="12"/>
        <v>150</v>
      </c>
      <c r="P141" s="182">
        <f t="shared" si="13"/>
        <v>4.1030927835051552</v>
      </c>
      <c r="Q141" s="86" t="s">
        <v>719</v>
      </c>
      <c r="V141" s="82">
        <v>0.50694444444444442</v>
      </c>
      <c r="W141" s="83">
        <v>0.67708333333333337</v>
      </c>
      <c r="X141" s="86">
        <f t="shared" si="14"/>
        <v>0.17013888888888895</v>
      </c>
    </row>
    <row r="142" spans="1:24" x14ac:dyDescent="0.3">
      <c r="A142" s="44" t="s">
        <v>3239</v>
      </c>
      <c r="B142" s="68" t="s">
        <v>1312</v>
      </c>
      <c r="C142" s="2" t="s">
        <v>1</v>
      </c>
      <c r="D142" s="2">
        <v>63</v>
      </c>
      <c r="E142" s="6">
        <v>20438</v>
      </c>
      <c r="F142" s="7">
        <v>43738.529710648145</v>
      </c>
      <c r="G142" s="69" t="s">
        <v>4</v>
      </c>
      <c r="H142" s="68">
        <v>2046</v>
      </c>
      <c r="I142" s="8">
        <f t="shared" si="10"/>
        <v>13.64</v>
      </c>
      <c r="J142" s="2">
        <v>1.327</v>
      </c>
      <c r="K142" s="69">
        <v>150</v>
      </c>
      <c r="L142" s="68">
        <v>556</v>
      </c>
      <c r="M142" s="8">
        <f t="shared" si="11"/>
        <v>3.7066666666666666</v>
      </c>
      <c r="N142" s="2">
        <v>0.78200000000000003</v>
      </c>
      <c r="O142" s="69">
        <f t="shared" si="12"/>
        <v>150</v>
      </c>
      <c r="P142" s="182">
        <f t="shared" si="13"/>
        <v>3.6798561151079139</v>
      </c>
      <c r="Q142" s="86" t="s">
        <v>719</v>
      </c>
      <c r="V142" s="82">
        <v>0.39305555555555555</v>
      </c>
      <c r="W142" s="83">
        <v>0.53749999999999998</v>
      </c>
      <c r="X142" s="86">
        <f t="shared" si="14"/>
        <v>0.14444444444444443</v>
      </c>
    </row>
    <row r="143" spans="1:24" x14ac:dyDescent="0.3">
      <c r="A143" s="44" t="s">
        <v>3240</v>
      </c>
      <c r="B143" s="68" t="s">
        <v>1316</v>
      </c>
      <c r="C143" s="2" t="s">
        <v>1</v>
      </c>
      <c r="D143" s="2">
        <v>50</v>
      </c>
      <c r="E143" s="6">
        <v>25440</v>
      </c>
      <c r="F143" s="7">
        <v>43738.544328703705</v>
      </c>
      <c r="G143" s="69" t="s">
        <v>4</v>
      </c>
      <c r="H143" s="68">
        <v>1826</v>
      </c>
      <c r="I143" s="8">
        <f t="shared" si="10"/>
        <v>12.680555555555555</v>
      </c>
      <c r="J143" s="2">
        <v>1.4079999999999999</v>
      </c>
      <c r="K143" s="69">
        <v>144</v>
      </c>
      <c r="L143" s="68">
        <v>249</v>
      </c>
      <c r="M143" s="8">
        <f t="shared" si="11"/>
        <v>1.7291666666666667</v>
      </c>
      <c r="N143" s="2">
        <v>0.47599999999999998</v>
      </c>
      <c r="O143" s="69">
        <f t="shared" si="12"/>
        <v>144</v>
      </c>
      <c r="P143" s="182">
        <f t="shared" si="13"/>
        <v>7.333333333333333</v>
      </c>
      <c r="Q143" s="86" t="s">
        <v>719</v>
      </c>
      <c r="V143" s="82">
        <v>0.39999999999999997</v>
      </c>
      <c r="W143" s="83">
        <v>0.54791666666666672</v>
      </c>
      <c r="X143" s="86">
        <f t="shared" si="14"/>
        <v>0.14791666666666675</v>
      </c>
    </row>
    <row r="144" spans="1:24" x14ac:dyDescent="0.3">
      <c r="A144" s="44" t="s">
        <v>3241</v>
      </c>
      <c r="B144" s="68" t="s">
        <v>1317</v>
      </c>
      <c r="C144" s="2" t="s">
        <v>1</v>
      </c>
      <c r="D144" s="2">
        <v>45</v>
      </c>
      <c r="E144" s="6">
        <v>27283</v>
      </c>
      <c r="F144" s="7">
        <v>43738.555381944447</v>
      </c>
      <c r="G144" s="69" t="s">
        <v>4</v>
      </c>
      <c r="H144" s="68">
        <v>1017</v>
      </c>
      <c r="I144" s="8">
        <f t="shared" si="10"/>
        <v>9.7788461538461533</v>
      </c>
      <c r="J144" s="2">
        <v>1.1739999999999999</v>
      </c>
      <c r="K144" s="69">
        <v>104</v>
      </c>
      <c r="L144" s="68">
        <v>275</v>
      </c>
      <c r="M144" s="8">
        <f t="shared" si="11"/>
        <v>2.6442307692307692</v>
      </c>
      <c r="N144" s="2">
        <v>0.622</v>
      </c>
      <c r="O144" s="69">
        <f t="shared" si="12"/>
        <v>104</v>
      </c>
      <c r="P144" s="182">
        <f t="shared" si="13"/>
        <v>3.6981818181818182</v>
      </c>
      <c r="Q144" s="86" t="s">
        <v>719</v>
      </c>
      <c r="V144" s="82">
        <v>0.40416666666666662</v>
      </c>
      <c r="W144" s="83">
        <v>0.56180555555555556</v>
      </c>
      <c r="X144" s="86">
        <f t="shared" si="14"/>
        <v>0.15763888888888894</v>
      </c>
    </row>
    <row r="145" spans="1:24" x14ac:dyDescent="0.3">
      <c r="A145" s="44" t="s">
        <v>3242</v>
      </c>
      <c r="B145" s="68" t="s">
        <v>1320</v>
      </c>
      <c r="C145" s="2" t="s">
        <v>1</v>
      </c>
      <c r="D145" s="2">
        <v>55</v>
      </c>
      <c r="E145" s="6">
        <v>23413</v>
      </c>
      <c r="F145" s="7">
        <v>43738.567164351851</v>
      </c>
      <c r="G145" s="69" t="s">
        <v>4</v>
      </c>
      <c r="H145" s="68">
        <v>1323</v>
      </c>
      <c r="I145" s="8">
        <f t="shared" si="10"/>
        <v>11.8125</v>
      </c>
      <c r="J145" s="2">
        <v>0.98199999999999998</v>
      </c>
      <c r="K145" s="69">
        <v>112</v>
      </c>
      <c r="L145" s="68">
        <v>360</v>
      </c>
      <c r="M145" s="8">
        <f t="shared" si="11"/>
        <v>3.2142857142857144</v>
      </c>
      <c r="N145" s="2">
        <v>0.70299999999999996</v>
      </c>
      <c r="O145" s="69">
        <f t="shared" si="12"/>
        <v>112</v>
      </c>
      <c r="P145" s="182">
        <f t="shared" si="13"/>
        <v>3.6749999999999998</v>
      </c>
      <c r="Q145" s="86" t="s">
        <v>719</v>
      </c>
      <c r="V145" s="82">
        <v>0.41736111111111113</v>
      </c>
      <c r="W145" s="83">
        <v>0.57013888888888886</v>
      </c>
      <c r="X145" s="86">
        <f t="shared" si="14"/>
        <v>0.15277777777777773</v>
      </c>
    </row>
    <row r="146" spans="1:24" x14ac:dyDescent="0.3">
      <c r="A146" s="44" t="s">
        <v>3243</v>
      </c>
      <c r="B146" s="68" t="s">
        <v>1321</v>
      </c>
      <c r="C146" s="2" t="s">
        <v>6</v>
      </c>
      <c r="D146" s="2">
        <v>61</v>
      </c>
      <c r="E146" s="6">
        <v>21103</v>
      </c>
      <c r="F146" s="7">
        <v>43738.577141203707</v>
      </c>
      <c r="G146" s="69" t="s">
        <v>4</v>
      </c>
      <c r="H146" s="68">
        <v>1803</v>
      </c>
      <c r="I146" s="8">
        <f t="shared" si="10"/>
        <v>10.016666666666667</v>
      </c>
      <c r="J146" s="2">
        <v>1.016</v>
      </c>
      <c r="K146" s="69">
        <v>180</v>
      </c>
      <c r="L146" s="68">
        <v>420</v>
      </c>
      <c r="M146" s="8">
        <f t="shared" si="11"/>
        <v>2.3333333333333335</v>
      </c>
      <c r="N146" s="2">
        <v>0.54900000000000004</v>
      </c>
      <c r="O146" s="69">
        <f t="shared" si="12"/>
        <v>180</v>
      </c>
      <c r="P146" s="182">
        <f t="shared" si="13"/>
        <v>4.2928571428571427</v>
      </c>
      <c r="Q146" s="86" t="s">
        <v>719</v>
      </c>
      <c r="V146" s="82">
        <v>0.43541666666666662</v>
      </c>
      <c r="W146" s="83">
        <v>0.58888888888888891</v>
      </c>
      <c r="X146" s="86">
        <f t="shared" si="14"/>
        <v>0.15347222222222229</v>
      </c>
    </row>
    <row r="147" spans="1:24" x14ac:dyDescent="0.3">
      <c r="A147" s="44" t="s">
        <v>3244</v>
      </c>
      <c r="B147" s="68" t="s">
        <v>1332</v>
      </c>
      <c r="C147" s="2" t="s">
        <v>1</v>
      </c>
      <c r="D147" s="2">
        <v>64</v>
      </c>
      <c r="E147" s="6">
        <v>20285</v>
      </c>
      <c r="F147" s="7">
        <v>43738.65284722222</v>
      </c>
      <c r="G147" s="69" t="s">
        <v>22</v>
      </c>
      <c r="H147" s="68">
        <v>2028</v>
      </c>
      <c r="I147" s="8">
        <f t="shared" si="10"/>
        <v>13.52</v>
      </c>
      <c r="J147" s="2">
        <v>1.4410000000000001</v>
      </c>
      <c r="K147" s="69">
        <v>150</v>
      </c>
      <c r="L147" s="68">
        <v>559</v>
      </c>
      <c r="M147" s="8">
        <f t="shared" si="11"/>
        <v>3.7266666666666666</v>
      </c>
      <c r="N147" s="2">
        <v>0.74099999999999999</v>
      </c>
      <c r="O147" s="69">
        <f t="shared" si="12"/>
        <v>150</v>
      </c>
      <c r="P147" s="182">
        <f t="shared" si="13"/>
        <v>3.6279069767441858</v>
      </c>
      <c r="Q147" s="86" t="s">
        <v>719</v>
      </c>
      <c r="V147" s="82">
        <v>0.47013888888888888</v>
      </c>
      <c r="W147" s="83">
        <v>0.65833333333333333</v>
      </c>
      <c r="X147" s="86">
        <f t="shared" si="14"/>
        <v>0.18819444444444444</v>
      </c>
    </row>
    <row r="148" spans="1:24" x14ac:dyDescent="0.3">
      <c r="A148" s="44" t="s">
        <v>3245</v>
      </c>
      <c r="B148" s="68" t="s">
        <v>1336</v>
      </c>
      <c r="C148" s="2" t="s">
        <v>6</v>
      </c>
      <c r="D148" s="2">
        <v>34</v>
      </c>
      <c r="E148" s="6">
        <v>31004</v>
      </c>
      <c r="F148" s="7">
        <v>43738.67428240741</v>
      </c>
      <c r="G148" s="69" t="s">
        <v>4</v>
      </c>
      <c r="H148" s="68">
        <v>919</v>
      </c>
      <c r="I148" s="8">
        <f t="shared" si="10"/>
        <v>5.1055555555555552</v>
      </c>
      <c r="J148" s="2">
        <v>0.751</v>
      </c>
      <c r="K148" s="69">
        <v>180</v>
      </c>
      <c r="L148" s="68">
        <v>182</v>
      </c>
      <c r="M148" s="8">
        <f t="shared" si="11"/>
        <v>1.0111111111111111</v>
      </c>
      <c r="N148" s="2">
        <v>0.183</v>
      </c>
      <c r="O148" s="69">
        <f t="shared" si="12"/>
        <v>180</v>
      </c>
      <c r="P148" s="182">
        <f t="shared" si="13"/>
        <v>5.0494505494505493</v>
      </c>
      <c r="Q148" s="86" t="s">
        <v>719</v>
      </c>
      <c r="V148" s="82">
        <v>0.49027777777777781</v>
      </c>
      <c r="W148" s="83">
        <v>0.67708333333333337</v>
      </c>
      <c r="X148" s="86">
        <f t="shared" si="14"/>
        <v>0.18680555555555556</v>
      </c>
    </row>
    <row r="149" spans="1:24" x14ac:dyDescent="0.3">
      <c r="A149" s="44" t="s">
        <v>4546</v>
      </c>
      <c r="B149" s="68" t="s">
        <v>4547</v>
      </c>
      <c r="C149" s="2" t="s">
        <v>1</v>
      </c>
      <c r="D149" s="2">
        <v>47</v>
      </c>
      <c r="E149" s="6">
        <v>26374</v>
      </c>
      <c r="F149" s="7">
        <v>43739.566782407404</v>
      </c>
      <c r="G149" s="69" t="s">
        <v>4</v>
      </c>
      <c r="H149" s="68">
        <v>1049</v>
      </c>
      <c r="I149" s="8">
        <f t="shared" si="10"/>
        <v>8.5284552845528463</v>
      </c>
      <c r="J149" s="2">
        <v>0.65700000000000003</v>
      </c>
      <c r="K149" s="69">
        <v>123</v>
      </c>
      <c r="L149" s="68">
        <v>336</v>
      </c>
      <c r="M149" s="8">
        <f t="shared" si="11"/>
        <v>2.7317073170731709</v>
      </c>
      <c r="N149" s="2">
        <v>0.57399999999999995</v>
      </c>
      <c r="O149" s="69">
        <f t="shared" si="12"/>
        <v>123</v>
      </c>
      <c r="P149" s="182">
        <f t="shared" si="13"/>
        <v>3.1220238095238098</v>
      </c>
      <c r="Q149" s="86" t="s">
        <v>4545</v>
      </c>
      <c r="V149" s="82">
        <v>0.41180555555555554</v>
      </c>
      <c r="W149" s="83">
        <v>0.5708333333333333</v>
      </c>
      <c r="X149" s="86">
        <f t="shared" si="14"/>
        <v>0.15902777777777777</v>
      </c>
    </row>
    <row r="150" spans="1:24" x14ac:dyDescent="0.3">
      <c r="A150" s="44" t="s">
        <v>4548</v>
      </c>
      <c r="B150" s="68" t="s">
        <v>1073</v>
      </c>
      <c r="C150" s="2" t="s">
        <v>1</v>
      </c>
      <c r="D150" s="2">
        <v>42</v>
      </c>
      <c r="E150" s="6">
        <v>28185</v>
      </c>
      <c r="F150" s="7">
        <v>43739.592430555553</v>
      </c>
      <c r="G150" s="69" t="s">
        <v>4</v>
      </c>
      <c r="H150" s="68">
        <v>1407</v>
      </c>
      <c r="I150" s="8">
        <f t="shared" si="10"/>
        <v>12.129310344827585</v>
      </c>
      <c r="J150" s="2">
        <v>1.262</v>
      </c>
      <c r="K150" s="69">
        <v>116</v>
      </c>
      <c r="L150" s="68">
        <v>343</v>
      </c>
      <c r="M150" s="8">
        <f t="shared" si="11"/>
        <v>2.9568965517241379</v>
      </c>
      <c r="N150" s="2">
        <v>0.58099999999999996</v>
      </c>
      <c r="O150" s="69">
        <f t="shared" si="12"/>
        <v>116</v>
      </c>
      <c r="P150" s="182">
        <f t="shared" si="13"/>
        <v>4.1020408163265305</v>
      </c>
      <c r="Q150" s="86" t="s">
        <v>4545</v>
      </c>
      <c r="V150" s="82">
        <v>0.43402777777777773</v>
      </c>
      <c r="W150" s="83">
        <v>0.59583333333333333</v>
      </c>
      <c r="X150" s="86">
        <f t="shared" si="14"/>
        <v>0.16180555555555559</v>
      </c>
    </row>
    <row r="151" spans="1:24" x14ac:dyDescent="0.3">
      <c r="A151" s="44" t="s">
        <v>4549</v>
      </c>
      <c r="B151" s="68" t="s">
        <v>4550</v>
      </c>
      <c r="C151" s="2" t="s">
        <v>6</v>
      </c>
      <c r="D151" s="2">
        <v>48</v>
      </c>
      <c r="E151" s="6">
        <v>26127</v>
      </c>
      <c r="F151" s="7">
        <v>43739.604224537034</v>
      </c>
      <c r="G151" s="69" t="s">
        <v>4</v>
      </c>
      <c r="H151" s="68">
        <v>1275</v>
      </c>
      <c r="I151" s="8">
        <f t="shared" si="10"/>
        <v>7.8703703703703702</v>
      </c>
      <c r="J151" s="2">
        <v>0.84199999999999997</v>
      </c>
      <c r="K151" s="69">
        <v>162</v>
      </c>
      <c r="L151" s="68">
        <v>446</v>
      </c>
      <c r="M151" s="8">
        <f t="shared" si="11"/>
        <v>2.7530864197530862</v>
      </c>
      <c r="N151" s="2">
        <v>0.65</v>
      </c>
      <c r="O151" s="69">
        <f t="shared" si="12"/>
        <v>162</v>
      </c>
      <c r="P151" s="182">
        <f t="shared" si="13"/>
        <v>2.8587443946188342</v>
      </c>
      <c r="Q151" s="86" t="s">
        <v>4545</v>
      </c>
      <c r="V151" s="82">
        <v>0.44722222222222219</v>
      </c>
      <c r="W151" s="83">
        <v>0.60972222222222217</v>
      </c>
      <c r="X151" s="86">
        <f t="shared" si="14"/>
        <v>0.16249999999999998</v>
      </c>
    </row>
    <row r="152" spans="1:24" x14ac:dyDescent="0.3">
      <c r="A152" s="44" t="s">
        <v>4551</v>
      </c>
      <c r="B152" s="68" t="s">
        <v>4552</v>
      </c>
      <c r="C152" s="2" t="s">
        <v>1</v>
      </c>
      <c r="D152" s="2">
        <v>55</v>
      </c>
      <c r="E152" s="6">
        <v>23352</v>
      </c>
      <c r="F152" s="7">
        <v>43739.62023148148</v>
      </c>
      <c r="G152" s="69" t="s">
        <v>22</v>
      </c>
      <c r="H152" s="68">
        <v>1765</v>
      </c>
      <c r="I152" s="8">
        <f t="shared" si="10"/>
        <v>14.12</v>
      </c>
      <c r="J152" s="2">
        <v>2.6110000000000002</v>
      </c>
      <c r="K152" s="69">
        <v>125</v>
      </c>
      <c r="L152" s="68">
        <v>361</v>
      </c>
      <c r="M152" s="8">
        <f t="shared" si="11"/>
        <v>2.8879999999999999</v>
      </c>
      <c r="N152" s="2">
        <v>0.68600000000000005</v>
      </c>
      <c r="O152" s="69">
        <f t="shared" si="12"/>
        <v>125</v>
      </c>
      <c r="P152" s="182">
        <f t="shared" si="13"/>
        <v>4.8891966759002772</v>
      </c>
      <c r="Q152" s="86" t="s">
        <v>4545</v>
      </c>
      <c r="V152" s="82">
        <v>0.46666666666666662</v>
      </c>
      <c r="W152" s="83">
        <v>0.62708333333333333</v>
      </c>
      <c r="X152" s="86">
        <f t="shared" si="14"/>
        <v>0.16041666666666671</v>
      </c>
    </row>
    <row r="153" spans="1:24" x14ac:dyDescent="0.3">
      <c r="A153" s="44" t="s">
        <v>4553</v>
      </c>
      <c r="B153" s="68" t="s">
        <v>4554</v>
      </c>
      <c r="C153" s="2" t="s">
        <v>6</v>
      </c>
      <c r="D153" s="2">
        <v>69</v>
      </c>
      <c r="E153" s="6">
        <v>18227</v>
      </c>
      <c r="F153" s="7">
        <v>43739.644386574073</v>
      </c>
      <c r="G153" s="69" t="s">
        <v>4</v>
      </c>
      <c r="H153" s="68">
        <v>1988</v>
      </c>
      <c r="I153" s="8">
        <f t="shared" si="10"/>
        <v>14</v>
      </c>
      <c r="J153" s="2">
        <v>1.294</v>
      </c>
      <c r="K153" s="69">
        <v>142</v>
      </c>
      <c r="L153" s="68">
        <v>643</v>
      </c>
      <c r="M153" s="8">
        <f t="shared" si="11"/>
        <v>4.528169014084507</v>
      </c>
      <c r="N153" s="2">
        <v>0.74099999999999999</v>
      </c>
      <c r="O153" s="69">
        <f t="shared" si="12"/>
        <v>142</v>
      </c>
      <c r="P153" s="182">
        <f t="shared" si="13"/>
        <v>3.0917573872472786</v>
      </c>
      <c r="Q153" s="86" t="s">
        <v>4545</v>
      </c>
      <c r="V153" s="82">
        <v>0.4861111111111111</v>
      </c>
      <c r="W153" s="83">
        <v>0.64861111111111114</v>
      </c>
      <c r="X153" s="86">
        <f t="shared" si="14"/>
        <v>0.16250000000000003</v>
      </c>
    </row>
    <row r="154" spans="1:24" x14ac:dyDescent="0.3">
      <c r="A154" s="44" t="s">
        <v>4555</v>
      </c>
      <c r="B154" s="68" t="s">
        <v>4556</v>
      </c>
      <c r="C154" s="2" t="s">
        <v>6</v>
      </c>
      <c r="D154" s="2">
        <v>47</v>
      </c>
      <c r="E154" s="6">
        <v>26567</v>
      </c>
      <c r="F154" s="7">
        <v>43739.655219907407</v>
      </c>
      <c r="G154" s="69" t="s">
        <v>4</v>
      </c>
      <c r="H154" s="68">
        <v>1140</v>
      </c>
      <c r="I154" s="8">
        <f t="shared" si="10"/>
        <v>8.6363636363636367</v>
      </c>
      <c r="J154" s="2">
        <v>1.0649999999999999</v>
      </c>
      <c r="K154" s="69">
        <v>132</v>
      </c>
      <c r="L154" s="68">
        <v>316</v>
      </c>
      <c r="M154" s="8">
        <f t="shared" si="11"/>
        <v>2.393939393939394</v>
      </c>
      <c r="N154" s="2">
        <v>0.53500000000000003</v>
      </c>
      <c r="O154" s="69">
        <f t="shared" si="12"/>
        <v>132</v>
      </c>
      <c r="P154" s="182">
        <f t="shared" si="13"/>
        <v>3.6075949367088609</v>
      </c>
      <c r="Q154" s="86" t="s">
        <v>4545</v>
      </c>
      <c r="V154" s="82">
        <v>0.5</v>
      </c>
      <c r="W154" s="83">
        <v>0.65972222222222221</v>
      </c>
      <c r="X154" s="86">
        <f t="shared" si="14"/>
        <v>0.15972222222222221</v>
      </c>
    </row>
    <row r="155" spans="1:24" x14ac:dyDescent="0.3">
      <c r="A155" s="44" t="s">
        <v>4557</v>
      </c>
      <c r="B155" s="68" t="s">
        <v>92</v>
      </c>
      <c r="C155" s="2" t="s">
        <v>1</v>
      </c>
      <c r="D155" s="2">
        <v>59</v>
      </c>
      <c r="E155" s="6">
        <v>21967</v>
      </c>
      <c r="F155" s="7">
        <v>43739.669849537036</v>
      </c>
      <c r="G155" s="69" t="s">
        <v>4</v>
      </c>
      <c r="H155" s="68">
        <v>3219</v>
      </c>
      <c r="I155" s="8">
        <f t="shared" si="10"/>
        <v>23.326086956521738</v>
      </c>
      <c r="J155" s="2">
        <v>1.8089999999999999</v>
      </c>
      <c r="K155" s="69">
        <v>138</v>
      </c>
      <c r="L155" s="68">
        <v>715</v>
      </c>
      <c r="M155" s="8">
        <f t="shared" si="11"/>
        <v>5.1811594202898554</v>
      </c>
      <c r="N155" s="2">
        <v>0.78500000000000003</v>
      </c>
      <c r="O155" s="69">
        <f t="shared" si="12"/>
        <v>138</v>
      </c>
      <c r="P155" s="182">
        <f t="shared" si="13"/>
        <v>4.5020979020979013</v>
      </c>
      <c r="Q155" s="86" t="s">
        <v>719</v>
      </c>
      <c r="V155" s="82">
        <v>0.53819444444444442</v>
      </c>
      <c r="W155" s="83">
        <v>0.67361111111111116</v>
      </c>
      <c r="X155" s="86">
        <f t="shared" si="14"/>
        <v>0.13541666666666674</v>
      </c>
    </row>
    <row r="156" spans="1:24" x14ac:dyDescent="0.3">
      <c r="A156" s="44" t="s">
        <v>4558</v>
      </c>
      <c r="B156" s="68" t="s">
        <v>4559</v>
      </c>
      <c r="C156" s="2" t="s">
        <v>1</v>
      </c>
      <c r="D156" s="2">
        <v>78</v>
      </c>
      <c r="E156" s="6">
        <v>15113</v>
      </c>
      <c r="F156" s="7">
        <v>43740.605138888888</v>
      </c>
      <c r="G156" s="69" t="s">
        <v>4</v>
      </c>
      <c r="H156" s="68">
        <v>2223</v>
      </c>
      <c r="I156" s="8">
        <f t="shared" si="10"/>
        <v>14.82</v>
      </c>
      <c r="J156" s="2">
        <v>1.2210000000000001</v>
      </c>
      <c r="K156" s="69">
        <v>150</v>
      </c>
      <c r="L156" s="68">
        <v>546</v>
      </c>
      <c r="M156" s="8">
        <f t="shared" si="11"/>
        <v>3.64</v>
      </c>
      <c r="N156" s="2">
        <v>0.65800000000000003</v>
      </c>
      <c r="O156" s="69">
        <f t="shared" si="12"/>
        <v>150</v>
      </c>
      <c r="P156" s="182">
        <f t="shared" si="13"/>
        <v>4.0714285714285712</v>
      </c>
      <c r="Q156" s="86" t="s">
        <v>719</v>
      </c>
      <c r="V156" s="82">
        <v>0.43263888888888885</v>
      </c>
      <c r="W156" s="83">
        <v>0.60833333333333328</v>
      </c>
      <c r="X156" s="86">
        <f t="shared" si="14"/>
        <v>0.17569444444444443</v>
      </c>
    </row>
    <row r="157" spans="1:24" x14ac:dyDescent="0.3">
      <c r="A157" s="44" t="s">
        <v>4560</v>
      </c>
      <c r="B157" s="68" t="s">
        <v>4561</v>
      </c>
      <c r="C157" s="2" t="s">
        <v>1</v>
      </c>
      <c r="D157" s="2">
        <v>49</v>
      </c>
      <c r="E157" s="6">
        <v>25739</v>
      </c>
      <c r="F157" s="7">
        <v>43740.616597222222</v>
      </c>
      <c r="G157" s="69" t="s">
        <v>4</v>
      </c>
      <c r="H157" s="68">
        <v>971</v>
      </c>
      <c r="I157" s="8">
        <f t="shared" si="10"/>
        <v>9.2476190476190467</v>
      </c>
      <c r="J157" s="2">
        <v>1.2150000000000001</v>
      </c>
      <c r="K157" s="69">
        <v>105</v>
      </c>
      <c r="L157" s="68">
        <v>212</v>
      </c>
      <c r="M157" s="8">
        <f t="shared" si="11"/>
        <v>2.019047619047619</v>
      </c>
      <c r="N157" s="2">
        <v>0.51900000000000002</v>
      </c>
      <c r="O157" s="69">
        <f t="shared" si="12"/>
        <v>105</v>
      </c>
      <c r="P157" s="182">
        <f t="shared" si="13"/>
        <v>4.5801886792452828</v>
      </c>
      <c r="Q157" s="86" t="s">
        <v>719</v>
      </c>
      <c r="V157" s="82">
        <v>0.4597222222222222</v>
      </c>
      <c r="W157" s="83">
        <v>0.62708333333333333</v>
      </c>
      <c r="X157" s="86">
        <f t="shared" si="14"/>
        <v>0.16736111111111113</v>
      </c>
    </row>
    <row r="158" spans="1:24" x14ac:dyDescent="0.3">
      <c r="A158" s="44" t="s">
        <v>4562</v>
      </c>
      <c r="B158" s="68" t="s">
        <v>4401</v>
      </c>
      <c r="C158" s="2" t="s">
        <v>1</v>
      </c>
      <c r="D158" s="2">
        <v>36</v>
      </c>
      <c r="E158" s="6">
        <v>30388</v>
      </c>
      <c r="F158" s="7">
        <v>43740.633981481478</v>
      </c>
      <c r="G158" s="69" t="s">
        <v>4</v>
      </c>
      <c r="H158" s="68">
        <v>1489</v>
      </c>
      <c r="I158" s="8">
        <f t="shared" si="10"/>
        <v>12.618644067796611</v>
      </c>
      <c r="J158" s="2">
        <v>1.198</v>
      </c>
      <c r="K158" s="69">
        <v>118</v>
      </c>
      <c r="L158" s="68">
        <v>344</v>
      </c>
      <c r="M158" s="8">
        <f t="shared" si="11"/>
        <v>2.9152542372881354</v>
      </c>
      <c r="N158" s="2">
        <v>0.621</v>
      </c>
      <c r="O158" s="69">
        <f t="shared" si="12"/>
        <v>118</v>
      </c>
      <c r="P158" s="182">
        <f t="shared" si="13"/>
        <v>4.3284883720930241</v>
      </c>
      <c r="Q158" s="86" t="s">
        <v>4545</v>
      </c>
      <c r="V158" s="82">
        <v>0.4777777777777778</v>
      </c>
      <c r="W158" s="83">
        <v>0.63750000000000007</v>
      </c>
      <c r="X158" s="86">
        <f t="shared" si="14"/>
        <v>0.15972222222222227</v>
      </c>
    </row>
    <row r="159" spans="1:24" x14ac:dyDescent="0.3">
      <c r="A159" s="44" t="s">
        <v>4563</v>
      </c>
      <c r="B159" s="68" t="s">
        <v>4564</v>
      </c>
      <c r="C159" s="2" t="s">
        <v>6</v>
      </c>
      <c r="D159" s="2">
        <v>47</v>
      </c>
      <c r="E159" s="6">
        <v>26312</v>
      </c>
      <c r="F159" s="7">
        <v>43740.644490740742</v>
      </c>
      <c r="G159" s="69" t="s">
        <v>4</v>
      </c>
      <c r="H159" s="68">
        <v>1336</v>
      </c>
      <c r="I159" s="8">
        <f t="shared" si="10"/>
        <v>8.5641025641025639</v>
      </c>
      <c r="J159" s="2">
        <v>1.079</v>
      </c>
      <c r="K159" s="69">
        <v>156</v>
      </c>
      <c r="L159" s="68">
        <v>562</v>
      </c>
      <c r="M159" s="8">
        <f t="shared" si="11"/>
        <v>3.6025641025641026</v>
      </c>
      <c r="N159" s="2">
        <v>0.66900000000000004</v>
      </c>
      <c r="O159" s="69">
        <f t="shared" si="12"/>
        <v>156</v>
      </c>
      <c r="P159" s="182">
        <f t="shared" si="13"/>
        <v>2.3772241992882561</v>
      </c>
      <c r="Q159" s="86" t="s">
        <v>4545</v>
      </c>
      <c r="V159" s="82">
        <v>0.49305555555555558</v>
      </c>
      <c r="W159" s="83">
        <v>0.65</v>
      </c>
      <c r="X159" s="86">
        <f t="shared" si="14"/>
        <v>0.15694444444444444</v>
      </c>
    </row>
    <row r="160" spans="1:24" x14ac:dyDescent="0.3">
      <c r="A160" s="44" t="s">
        <v>4565</v>
      </c>
      <c r="B160" s="68" t="s">
        <v>4566</v>
      </c>
      <c r="C160" s="2" t="s">
        <v>6</v>
      </c>
      <c r="D160" s="2">
        <v>34</v>
      </c>
      <c r="E160" s="6">
        <v>31286</v>
      </c>
      <c r="F160" s="7">
        <v>43740.657372685186</v>
      </c>
      <c r="G160" s="69" t="s">
        <v>4</v>
      </c>
      <c r="H160" s="68">
        <v>1127</v>
      </c>
      <c r="I160" s="8">
        <f t="shared" si="10"/>
        <v>8.9444444444444446</v>
      </c>
      <c r="J160" s="2">
        <v>1.0449999999999999</v>
      </c>
      <c r="K160" s="69">
        <v>126</v>
      </c>
      <c r="L160" s="68">
        <v>247</v>
      </c>
      <c r="M160" s="8">
        <f t="shared" si="11"/>
        <v>1.9603174603174602</v>
      </c>
      <c r="N160" s="2">
        <v>0.52800000000000002</v>
      </c>
      <c r="O160" s="69">
        <f t="shared" si="12"/>
        <v>126</v>
      </c>
      <c r="P160" s="182">
        <f t="shared" si="13"/>
        <v>4.5627530364372468</v>
      </c>
      <c r="Q160" s="86" t="s">
        <v>4545</v>
      </c>
      <c r="V160" s="82">
        <v>0.47430555555555554</v>
      </c>
      <c r="W160" s="83">
        <v>0.67152777777777783</v>
      </c>
      <c r="X160" s="86">
        <f t="shared" si="14"/>
        <v>0.1972222222222223</v>
      </c>
    </row>
    <row r="161" spans="1:24" x14ac:dyDescent="0.3">
      <c r="A161" s="44" t="s">
        <v>4567</v>
      </c>
      <c r="B161" s="68" t="s">
        <v>1254</v>
      </c>
      <c r="C161" s="2" t="s">
        <v>1</v>
      </c>
      <c r="D161" s="2">
        <v>46</v>
      </c>
      <c r="E161" s="6">
        <v>26598</v>
      </c>
      <c r="F161" s="7">
        <v>43740.679224537038</v>
      </c>
      <c r="G161" s="69" t="s">
        <v>4</v>
      </c>
      <c r="H161" s="68">
        <v>1803</v>
      </c>
      <c r="I161" s="8">
        <f t="shared" si="10"/>
        <v>12.69718309859155</v>
      </c>
      <c r="J161" s="2">
        <v>0.88300000000000001</v>
      </c>
      <c r="K161" s="69">
        <v>142</v>
      </c>
      <c r="L161" s="68">
        <v>516</v>
      </c>
      <c r="M161" s="8">
        <f t="shared" si="11"/>
        <v>3.6338028169014085</v>
      </c>
      <c r="N161" s="2">
        <v>0.60099999999999998</v>
      </c>
      <c r="O161" s="69">
        <f t="shared" si="12"/>
        <v>142</v>
      </c>
      <c r="P161" s="182">
        <f t="shared" si="13"/>
        <v>3.4941860465116279</v>
      </c>
      <c r="Q161" s="86" t="s">
        <v>4545</v>
      </c>
      <c r="V161" s="82">
        <v>0.55277777777777781</v>
      </c>
      <c r="W161" s="83">
        <v>0.6875</v>
      </c>
      <c r="X161" s="86">
        <f t="shared" si="14"/>
        <v>0.13472222222222219</v>
      </c>
    </row>
    <row r="162" spans="1:24" x14ac:dyDescent="0.3">
      <c r="A162" s="44" t="s">
        <v>4571</v>
      </c>
      <c r="B162" s="68" t="s">
        <v>4572</v>
      </c>
      <c r="C162" s="2" t="s">
        <v>1</v>
      </c>
      <c r="D162" s="2">
        <v>48</v>
      </c>
      <c r="E162" s="6">
        <v>26002</v>
      </c>
      <c r="F162" s="7">
        <v>43742.561724537038</v>
      </c>
      <c r="G162" s="69" t="s">
        <v>4</v>
      </c>
      <c r="H162" s="68">
        <v>2499</v>
      </c>
      <c r="I162" s="8">
        <f t="shared" si="10"/>
        <v>15.521739130434783</v>
      </c>
      <c r="J162" s="2">
        <v>1.681</v>
      </c>
      <c r="K162" s="69">
        <v>161</v>
      </c>
      <c r="L162" s="68">
        <v>682</v>
      </c>
      <c r="M162" s="8">
        <f t="shared" si="11"/>
        <v>4.2360248447204967</v>
      </c>
      <c r="N162" s="2">
        <v>0.81799999999999995</v>
      </c>
      <c r="O162" s="69">
        <f t="shared" si="12"/>
        <v>161</v>
      </c>
      <c r="P162" s="182">
        <f t="shared" si="13"/>
        <v>3.6642228739002936</v>
      </c>
      <c r="Q162" s="86" t="s">
        <v>4545</v>
      </c>
      <c r="V162" s="82">
        <v>0.42708333333333331</v>
      </c>
      <c r="W162" s="83">
        <v>0.56527777777777777</v>
      </c>
      <c r="X162" s="86">
        <f t="shared" si="14"/>
        <v>0.13819444444444445</v>
      </c>
    </row>
    <row r="163" spans="1:24" x14ac:dyDescent="0.3">
      <c r="A163" s="44" t="s">
        <v>4573</v>
      </c>
      <c r="B163" s="68" t="s">
        <v>4574</v>
      </c>
      <c r="C163" s="2" t="s">
        <v>1</v>
      </c>
      <c r="D163" s="2">
        <v>58</v>
      </c>
      <c r="E163" s="6">
        <v>22557</v>
      </c>
      <c r="F163" s="7">
        <v>43742.577662037038</v>
      </c>
      <c r="G163" s="69" t="s">
        <v>4</v>
      </c>
      <c r="H163" s="68">
        <v>2206</v>
      </c>
      <c r="I163" s="8">
        <f t="shared" si="10"/>
        <v>22.06</v>
      </c>
      <c r="J163" s="2">
        <v>1.6870000000000001</v>
      </c>
      <c r="K163" s="69">
        <v>100</v>
      </c>
      <c r="L163" s="68">
        <v>404</v>
      </c>
      <c r="M163" s="8">
        <f t="shared" si="11"/>
        <v>4.04</v>
      </c>
      <c r="N163" s="2">
        <v>0.56699999999999995</v>
      </c>
      <c r="O163" s="69">
        <f t="shared" si="12"/>
        <v>100</v>
      </c>
      <c r="P163" s="182">
        <f t="shared" si="13"/>
        <v>5.4603960396039604</v>
      </c>
      <c r="Q163" s="86" t="s">
        <v>4545</v>
      </c>
      <c r="V163" s="82">
        <v>0.4368055555555555</v>
      </c>
      <c r="W163" s="83">
        <v>0.57986111111111105</v>
      </c>
      <c r="X163" s="86">
        <f t="shared" si="14"/>
        <v>0.14305555555555555</v>
      </c>
    </row>
    <row r="164" spans="1:24" x14ac:dyDescent="0.3">
      <c r="A164" s="44" t="s">
        <v>4575</v>
      </c>
      <c r="B164" s="68" t="s">
        <v>4576</v>
      </c>
      <c r="C164" s="2" t="s">
        <v>6</v>
      </c>
      <c r="D164" s="2">
        <v>79</v>
      </c>
      <c r="E164" s="6">
        <v>14650</v>
      </c>
      <c r="F164" s="7">
        <v>43742.586597222224</v>
      </c>
      <c r="G164" s="69" t="s">
        <v>4</v>
      </c>
      <c r="H164" s="68">
        <v>885</v>
      </c>
      <c r="I164" s="8">
        <f t="shared" si="10"/>
        <v>8.045454545454545</v>
      </c>
      <c r="J164" s="2">
        <v>0.90200000000000002</v>
      </c>
      <c r="K164" s="69">
        <v>110</v>
      </c>
      <c r="L164" s="68">
        <v>392</v>
      </c>
      <c r="M164" s="8">
        <f t="shared" si="11"/>
        <v>3.5636363636363635</v>
      </c>
      <c r="N164" s="2">
        <v>0.67100000000000004</v>
      </c>
      <c r="O164" s="69">
        <f t="shared" si="12"/>
        <v>110</v>
      </c>
      <c r="P164" s="182">
        <f t="shared" si="13"/>
        <v>2.2576530612244898</v>
      </c>
      <c r="Q164" s="86" t="s">
        <v>4545</v>
      </c>
      <c r="V164" s="82">
        <v>0.3923611111111111</v>
      </c>
      <c r="W164" s="83">
        <v>0.59166666666666667</v>
      </c>
      <c r="X164" s="86">
        <f t="shared" si="14"/>
        <v>0.19930555555555557</v>
      </c>
    </row>
    <row r="165" spans="1:24" x14ac:dyDescent="0.3">
      <c r="A165" s="44" t="s">
        <v>4577</v>
      </c>
      <c r="B165" s="68" t="s">
        <v>4578</v>
      </c>
      <c r="C165" s="2" t="s">
        <v>6</v>
      </c>
      <c r="D165" s="2">
        <v>50</v>
      </c>
      <c r="E165" s="6">
        <v>25440</v>
      </c>
      <c r="F165" s="7">
        <v>43742.601875</v>
      </c>
      <c r="G165" s="69" t="s">
        <v>4</v>
      </c>
      <c r="H165" s="68">
        <v>917</v>
      </c>
      <c r="I165" s="8">
        <f t="shared" si="10"/>
        <v>8.0438596491228065</v>
      </c>
      <c r="J165" s="2">
        <v>0.745</v>
      </c>
      <c r="K165" s="69">
        <v>114</v>
      </c>
      <c r="L165" s="68">
        <v>249</v>
      </c>
      <c r="M165" s="8">
        <f t="shared" si="11"/>
        <v>2.1842105263157894</v>
      </c>
      <c r="N165" s="2">
        <v>0.49</v>
      </c>
      <c r="O165" s="69">
        <f t="shared" si="12"/>
        <v>114</v>
      </c>
      <c r="P165" s="182">
        <f t="shared" si="13"/>
        <v>3.6827309236947792</v>
      </c>
      <c r="Q165" s="86" t="s">
        <v>4545</v>
      </c>
      <c r="V165" s="82">
        <v>0.45</v>
      </c>
      <c r="W165" s="83">
        <v>0.62013888888888891</v>
      </c>
      <c r="X165" s="86">
        <f t="shared" si="14"/>
        <v>0.1701388888888889</v>
      </c>
    </row>
    <row r="166" spans="1:24" x14ac:dyDescent="0.3">
      <c r="A166" s="44" t="s">
        <v>4579</v>
      </c>
      <c r="B166" s="68" t="s">
        <v>4580</v>
      </c>
      <c r="C166" s="2" t="s">
        <v>1</v>
      </c>
      <c r="D166" s="2">
        <v>42</v>
      </c>
      <c r="E166" s="6">
        <v>28246</v>
      </c>
      <c r="F166" s="7">
        <v>43742.626944444448</v>
      </c>
      <c r="G166" s="69" t="s">
        <v>4</v>
      </c>
      <c r="H166" s="68">
        <v>1217</v>
      </c>
      <c r="I166" s="8">
        <f t="shared" si="10"/>
        <v>11.701923076923077</v>
      </c>
      <c r="J166" s="2">
        <v>1.6419999999999999</v>
      </c>
      <c r="K166" s="69">
        <v>104</v>
      </c>
      <c r="L166" s="68">
        <v>200</v>
      </c>
      <c r="M166" s="8">
        <f t="shared" si="11"/>
        <v>1.9230769230769231</v>
      </c>
      <c r="N166" s="2">
        <v>0.60199999999999998</v>
      </c>
      <c r="O166" s="69">
        <f t="shared" si="12"/>
        <v>104</v>
      </c>
      <c r="P166" s="182">
        <f t="shared" si="13"/>
        <v>6.085</v>
      </c>
      <c r="Q166" s="86" t="s">
        <v>4545</v>
      </c>
      <c r="V166" s="82">
        <v>0.46666666666666662</v>
      </c>
      <c r="W166" s="83">
        <v>0.63055555555555554</v>
      </c>
      <c r="X166" s="86">
        <f t="shared" si="14"/>
        <v>0.16388888888888892</v>
      </c>
    </row>
    <row r="167" spans="1:24" x14ac:dyDescent="0.3">
      <c r="A167" s="44" t="s">
        <v>4581</v>
      </c>
      <c r="B167" s="68" t="s">
        <v>219</v>
      </c>
      <c r="C167" s="2" t="s">
        <v>1</v>
      </c>
      <c r="D167" s="2">
        <v>58</v>
      </c>
      <c r="E167" s="6">
        <v>22379</v>
      </c>
      <c r="F167" s="7">
        <v>43742.639849537038</v>
      </c>
      <c r="G167" s="69" t="s">
        <v>22</v>
      </c>
      <c r="H167" s="68">
        <v>1557</v>
      </c>
      <c r="I167" s="8">
        <f t="shared" si="10"/>
        <v>14.971153846153847</v>
      </c>
      <c r="J167" s="2">
        <v>2.0259999999999998</v>
      </c>
      <c r="K167" s="69">
        <v>104</v>
      </c>
      <c r="L167" s="68">
        <v>211</v>
      </c>
      <c r="M167" s="8">
        <f t="shared" si="11"/>
        <v>2.0288461538461537</v>
      </c>
      <c r="N167" s="2">
        <v>0.40500000000000003</v>
      </c>
      <c r="O167" s="69">
        <f t="shared" si="12"/>
        <v>104</v>
      </c>
      <c r="P167" s="182">
        <f t="shared" si="13"/>
        <v>7.37914691943128</v>
      </c>
      <c r="Q167" s="86" t="s">
        <v>4545</v>
      </c>
      <c r="V167" s="82">
        <v>0.47430555555555554</v>
      </c>
      <c r="W167" s="83">
        <v>0.64374999999999993</v>
      </c>
      <c r="X167" s="86">
        <f t="shared" si="14"/>
        <v>0.1694444444444444</v>
      </c>
    </row>
    <row r="168" spans="1:24" x14ac:dyDescent="0.3">
      <c r="A168" s="44" t="s">
        <v>4582</v>
      </c>
      <c r="B168" s="68" t="s">
        <v>4583</v>
      </c>
      <c r="C168" s="2" t="s">
        <v>6</v>
      </c>
      <c r="D168" s="2">
        <v>46</v>
      </c>
      <c r="E168" s="6">
        <v>26938</v>
      </c>
      <c r="F168" s="7">
        <v>43742.661469907405</v>
      </c>
      <c r="G168" s="69" t="s">
        <v>4</v>
      </c>
      <c r="H168" s="68">
        <v>781</v>
      </c>
      <c r="I168" s="8">
        <f t="shared" si="10"/>
        <v>8.2210526315789476</v>
      </c>
      <c r="J168" s="2">
        <v>0.80100000000000005</v>
      </c>
      <c r="K168" s="69">
        <v>95</v>
      </c>
      <c r="L168" s="68">
        <v>142</v>
      </c>
      <c r="M168" s="8">
        <f t="shared" si="11"/>
        <v>1.4947368421052631</v>
      </c>
      <c r="N168" s="2">
        <v>0.54300000000000004</v>
      </c>
      <c r="O168" s="69">
        <f t="shared" si="12"/>
        <v>95</v>
      </c>
      <c r="P168" s="182">
        <f t="shared" si="13"/>
        <v>5.5</v>
      </c>
      <c r="Q168" s="86" t="s">
        <v>4545</v>
      </c>
      <c r="V168" s="82">
        <v>0.47916666666666669</v>
      </c>
      <c r="W168" s="83">
        <v>0.6743055555555556</v>
      </c>
      <c r="X168" s="86">
        <f t="shared" si="14"/>
        <v>0.19513888888888892</v>
      </c>
    </row>
    <row r="169" spans="1:24" x14ac:dyDescent="0.3">
      <c r="A169" s="44" t="s">
        <v>4584</v>
      </c>
      <c r="B169" s="68" t="s">
        <v>4585</v>
      </c>
      <c r="C169" s="2" t="s">
        <v>1</v>
      </c>
      <c r="D169" s="2">
        <v>29</v>
      </c>
      <c r="E169" s="6">
        <v>32827</v>
      </c>
      <c r="F169" s="7">
        <v>43745.442870370367</v>
      </c>
      <c r="G169" s="69" t="s">
        <v>71</v>
      </c>
      <c r="H169" s="68">
        <v>1057</v>
      </c>
      <c r="I169" s="8">
        <f t="shared" si="10"/>
        <v>10.066666666666666</v>
      </c>
      <c r="J169" s="2">
        <v>0.83499999999999996</v>
      </c>
      <c r="K169" s="69">
        <v>105</v>
      </c>
      <c r="L169" s="68">
        <v>341</v>
      </c>
      <c r="M169" s="8">
        <f t="shared" si="11"/>
        <v>3.2476190476190476</v>
      </c>
      <c r="N169" s="2">
        <v>0.61699999999999999</v>
      </c>
      <c r="O169" s="69">
        <f t="shared" si="12"/>
        <v>105</v>
      </c>
      <c r="P169" s="182">
        <f t="shared" si="13"/>
        <v>3.0997067448680351</v>
      </c>
      <c r="Q169" s="86" t="s">
        <v>4545</v>
      </c>
      <c r="V169" s="82">
        <v>0.45833333333333331</v>
      </c>
      <c r="W169" s="83">
        <v>0.61805555555555558</v>
      </c>
      <c r="X169" s="86">
        <f t="shared" si="14"/>
        <v>0.15972222222222227</v>
      </c>
    </row>
    <row r="170" spans="1:24" x14ac:dyDescent="0.3">
      <c r="A170" s="44" t="s">
        <v>4586</v>
      </c>
      <c r="B170" s="68" t="s">
        <v>4587</v>
      </c>
      <c r="C170" s="2" t="s">
        <v>1</v>
      </c>
      <c r="D170" s="2">
        <v>72</v>
      </c>
      <c r="E170" s="6">
        <v>17302</v>
      </c>
      <c r="F170" s="7">
        <v>43745.553414351853</v>
      </c>
      <c r="G170" s="69" t="s">
        <v>4</v>
      </c>
      <c r="H170" s="68">
        <v>1996</v>
      </c>
      <c r="I170" s="8">
        <f t="shared" si="10"/>
        <v>11.880952380952381</v>
      </c>
      <c r="J170" s="2">
        <v>1.3029999999999999</v>
      </c>
      <c r="K170" s="69">
        <v>168</v>
      </c>
      <c r="L170" s="68">
        <v>556</v>
      </c>
      <c r="M170" s="8">
        <f t="shared" si="11"/>
        <v>3.3095238095238093</v>
      </c>
      <c r="N170" s="2">
        <v>0.78100000000000003</v>
      </c>
      <c r="O170" s="69">
        <f t="shared" si="12"/>
        <v>168</v>
      </c>
      <c r="P170" s="182">
        <f t="shared" si="13"/>
        <v>3.5899280575539572</v>
      </c>
      <c r="Q170" s="86" t="s">
        <v>4545</v>
      </c>
      <c r="V170" s="82">
        <v>0.40625</v>
      </c>
      <c r="W170" s="83">
        <v>0.5625</v>
      </c>
      <c r="X170" s="86">
        <f t="shared" si="14"/>
        <v>0.15625</v>
      </c>
    </row>
    <row r="171" spans="1:24" x14ac:dyDescent="0.3">
      <c r="A171" s="44" t="s">
        <v>4588</v>
      </c>
      <c r="B171" s="68" t="s">
        <v>4589</v>
      </c>
      <c r="C171" s="2" t="s">
        <v>1</v>
      </c>
      <c r="D171" s="2">
        <v>52</v>
      </c>
      <c r="E171" s="6">
        <v>24662</v>
      </c>
      <c r="F171" s="7">
        <v>43745.563807870371</v>
      </c>
      <c r="G171" s="69" t="s">
        <v>4</v>
      </c>
      <c r="H171" s="68">
        <v>1566</v>
      </c>
      <c r="I171" s="8">
        <f t="shared" si="10"/>
        <v>11.863636363636363</v>
      </c>
      <c r="J171" s="2">
        <v>1.2649999999999999</v>
      </c>
      <c r="K171" s="69">
        <v>132</v>
      </c>
      <c r="L171" s="68">
        <v>486</v>
      </c>
      <c r="M171" s="8">
        <f t="shared" si="11"/>
        <v>3.6818181818181817</v>
      </c>
      <c r="N171" s="2">
        <v>0.72399999999999998</v>
      </c>
      <c r="O171" s="69">
        <f t="shared" si="12"/>
        <v>132</v>
      </c>
      <c r="P171" s="182">
        <f t="shared" si="13"/>
        <v>3.2222222222222223</v>
      </c>
      <c r="Q171" s="86" t="s">
        <v>4545</v>
      </c>
      <c r="V171" s="82">
        <v>0.41180555555555554</v>
      </c>
      <c r="W171" s="83">
        <v>0.57638888888888895</v>
      </c>
      <c r="X171" s="86">
        <f t="shared" si="14"/>
        <v>0.16458333333333341</v>
      </c>
    </row>
    <row r="172" spans="1:24" x14ac:dyDescent="0.3">
      <c r="A172" s="44" t="s">
        <v>4590</v>
      </c>
      <c r="B172" s="68" t="s">
        <v>4591</v>
      </c>
      <c r="C172" s="2" t="s">
        <v>1</v>
      </c>
      <c r="D172" s="2">
        <v>46</v>
      </c>
      <c r="E172" s="6">
        <v>26800</v>
      </c>
      <c r="F172" s="7">
        <v>43745.581064814818</v>
      </c>
      <c r="G172" s="69" t="s">
        <v>4</v>
      </c>
      <c r="H172" s="68">
        <v>1488</v>
      </c>
      <c r="I172" s="8">
        <f t="shared" si="10"/>
        <v>12.939130434782609</v>
      </c>
      <c r="J172" s="2">
        <v>2.1120000000000001</v>
      </c>
      <c r="K172" s="69">
        <v>115</v>
      </c>
      <c r="L172" s="68">
        <v>278</v>
      </c>
      <c r="M172" s="8">
        <f t="shared" si="11"/>
        <v>2.4173913043478259</v>
      </c>
      <c r="N172" s="2">
        <v>0.56200000000000006</v>
      </c>
      <c r="O172" s="69">
        <f t="shared" si="12"/>
        <v>115</v>
      </c>
      <c r="P172" s="182">
        <f t="shared" si="13"/>
        <v>5.3525179856115113</v>
      </c>
      <c r="Q172" s="86" t="s">
        <v>4545</v>
      </c>
      <c r="V172" s="82">
        <v>0.42499999999999999</v>
      </c>
      <c r="W172" s="83">
        <v>0.59027777777777779</v>
      </c>
      <c r="X172" s="86">
        <f t="shared" si="14"/>
        <v>0.1652777777777778</v>
      </c>
    </row>
    <row r="173" spans="1:24" x14ac:dyDescent="0.3">
      <c r="A173" s="44" t="s">
        <v>4592</v>
      </c>
      <c r="B173" s="68" t="s">
        <v>4593</v>
      </c>
      <c r="C173" s="2" t="s">
        <v>1</v>
      </c>
      <c r="D173" s="2">
        <v>58</v>
      </c>
      <c r="E173" s="6">
        <v>22393</v>
      </c>
      <c r="F173" s="7">
        <v>43745.597812499997</v>
      </c>
      <c r="G173" s="69" t="s">
        <v>4</v>
      </c>
      <c r="H173" s="68">
        <v>2025</v>
      </c>
      <c r="I173" s="8">
        <f t="shared" si="10"/>
        <v>14.361702127659575</v>
      </c>
      <c r="J173" s="2">
        <v>1.653</v>
      </c>
      <c r="K173" s="69">
        <v>141</v>
      </c>
      <c r="L173" s="68">
        <v>438</v>
      </c>
      <c r="M173" s="8">
        <f t="shared" si="11"/>
        <v>3.1063829787234041</v>
      </c>
      <c r="N173" s="2">
        <v>0.73399999999999999</v>
      </c>
      <c r="O173" s="69">
        <f t="shared" si="12"/>
        <v>141</v>
      </c>
      <c r="P173" s="182">
        <f t="shared" si="13"/>
        <v>4.6232876712328768</v>
      </c>
      <c r="Q173" s="86" t="s">
        <v>4545</v>
      </c>
      <c r="V173" s="82">
        <v>0.44791666666666669</v>
      </c>
      <c r="W173" s="83">
        <v>0.625</v>
      </c>
      <c r="X173" s="86">
        <f t="shared" si="14"/>
        <v>0.17708333333333331</v>
      </c>
    </row>
    <row r="174" spans="1:24" x14ac:dyDescent="0.3">
      <c r="A174" s="44" t="s">
        <v>4594</v>
      </c>
      <c r="B174" s="68" t="s">
        <v>4595</v>
      </c>
      <c r="C174" s="2" t="s">
        <v>1</v>
      </c>
      <c r="D174" s="2">
        <v>31</v>
      </c>
      <c r="E174" s="6">
        <v>32060</v>
      </c>
      <c r="F174" s="7">
        <v>43745.633009259262</v>
      </c>
      <c r="G174" s="69" t="s">
        <v>4</v>
      </c>
      <c r="H174" s="68">
        <v>725</v>
      </c>
      <c r="I174" s="8">
        <f t="shared" si="10"/>
        <v>6.9711538461538458</v>
      </c>
      <c r="J174" s="2">
        <v>1.2729999999999999</v>
      </c>
      <c r="K174" s="69">
        <v>104</v>
      </c>
      <c r="L174" s="68">
        <v>110</v>
      </c>
      <c r="M174" s="8">
        <f t="shared" si="11"/>
        <v>1.0576923076923077</v>
      </c>
      <c r="N174" s="2">
        <v>0.30599999999999999</v>
      </c>
      <c r="O174" s="69">
        <f t="shared" si="12"/>
        <v>104</v>
      </c>
      <c r="P174" s="182">
        <f t="shared" si="13"/>
        <v>6.5909090909090908</v>
      </c>
      <c r="Q174" s="86" t="s">
        <v>4545</v>
      </c>
      <c r="V174" s="82">
        <v>0.45208333333333334</v>
      </c>
      <c r="W174" s="83">
        <v>0.63888888888888895</v>
      </c>
      <c r="X174" s="86">
        <f t="shared" si="14"/>
        <v>0.18680555555555561</v>
      </c>
    </row>
    <row r="175" spans="1:24" x14ac:dyDescent="0.3">
      <c r="A175" s="44" t="s">
        <v>4596</v>
      </c>
      <c r="B175" s="68" t="s">
        <v>4597</v>
      </c>
      <c r="C175" s="2" t="s">
        <v>1</v>
      </c>
      <c r="D175" s="2">
        <v>56</v>
      </c>
      <c r="E175" s="6">
        <v>22952</v>
      </c>
      <c r="F175" s="7">
        <v>43745.648414351854</v>
      </c>
      <c r="G175" s="69" t="s">
        <v>22</v>
      </c>
      <c r="H175" s="68">
        <v>1448</v>
      </c>
      <c r="I175" s="8">
        <f t="shared" si="10"/>
        <v>13.407407407407407</v>
      </c>
      <c r="J175" s="2">
        <v>1.88</v>
      </c>
      <c r="K175" s="69">
        <v>108</v>
      </c>
      <c r="L175" s="68">
        <v>281</v>
      </c>
      <c r="M175" s="8">
        <f t="shared" si="11"/>
        <v>2.6018518518518516</v>
      </c>
      <c r="N175" s="2">
        <v>0.57899999999999996</v>
      </c>
      <c r="O175" s="69">
        <f t="shared" si="12"/>
        <v>108</v>
      </c>
      <c r="P175" s="182">
        <f t="shared" si="13"/>
        <v>5.1530249110320288</v>
      </c>
      <c r="Q175" s="86" t="s">
        <v>4545</v>
      </c>
      <c r="V175" s="82">
        <v>0.47013888888888888</v>
      </c>
      <c r="W175" s="83">
        <v>0.65277777777777779</v>
      </c>
      <c r="X175" s="86">
        <f t="shared" si="14"/>
        <v>0.18263888888888891</v>
      </c>
    </row>
    <row r="176" spans="1:24" x14ac:dyDescent="0.3">
      <c r="A176" s="44" t="s">
        <v>4598</v>
      </c>
      <c r="B176" s="68" t="s">
        <v>4599</v>
      </c>
      <c r="C176" s="2" t="s">
        <v>6</v>
      </c>
      <c r="D176" s="2">
        <v>54</v>
      </c>
      <c r="E176" s="6">
        <v>23988</v>
      </c>
      <c r="F176" s="7">
        <v>43745.674201388887</v>
      </c>
      <c r="G176" s="69" t="s">
        <v>4</v>
      </c>
      <c r="H176" s="68">
        <v>1388</v>
      </c>
      <c r="I176" s="8">
        <f t="shared" si="10"/>
        <v>8.621118012422361</v>
      </c>
      <c r="J176" s="2">
        <v>1.0660000000000001</v>
      </c>
      <c r="K176" s="69">
        <v>161</v>
      </c>
      <c r="L176" s="68">
        <v>471</v>
      </c>
      <c r="M176" s="8">
        <f t="shared" si="11"/>
        <v>2.9254658385093166</v>
      </c>
      <c r="N176" s="2">
        <v>0.64800000000000002</v>
      </c>
      <c r="O176" s="69">
        <f t="shared" si="12"/>
        <v>161</v>
      </c>
      <c r="P176" s="182">
        <f t="shared" si="13"/>
        <v>2.9469214437367306</v>
      </c>
      <c r="Q176" s="86" t="s">
        <v>4545</v>
      </c>
      <c r="V176" s="82">
        <v>0.5</v>
      </c>
      <c r="W176" s="83">
        <v>0.68055555555555547</v>
      </c>
      <c r="X176" s="86">
        <f t="shared" si="14"/>
        <v>0.18055555555555547</v>
      </c>
    </row>
    <row r="177" spans="1:24" x14ac:dyDescent="0.3">
      <c r="A177" s="44" t="s">
        <v>4600</v>
      </c>
      <c r="B177" s="68" t="s">
        <v>4601</v>
      </c>
      <c r="C177" s="2" t="s">
        <v>1</v>
      </c>
      <c r="D177" s="2">
        <v>42</v>
      </c>
      <c r="E177" s="6">
        <v>28174</v>
      </c>
      <c r="F177" s="7">
        <v>43746.51363425926</v>
      </c>
      <c r="G177" s="69" t="s">
        <v>4</v>
      </c>
      <c r="H177" s="68">
        <v>1323</v>
      </c>
      <c r="I177" s="8">
        <f t="shared" si="10"/>
        <v>10.022727272727273</v>
      </c>
      <c r="J177" s="2">
        <v>1</v>
      </c>
      <c r="K177" s="69">
        <v>132</v>
      </c>
      <c r="L177" s="68">
        <v>472</v>
      </c>
      <c r="M177" s="8">
        <f t="shared" si="11"/>
        <v>3.5757575757575757</v>
      </c>
      <c r="N177" s="2">
        <v>0.74299999999999999</v>
      </c>
      <c r="O177" s="69">
        <f t="shared" si="12"/>
        <v>132</v>
      </c>
      <c r="P177" s="182">
        <f t="shared" si="13"/>
        <v>2.8029661016949157</v>
      </c>
      <c r="Q177" s="86" t="s">
        <v>4545</v>
      </c>
      <c r="V177" s="82">
        <v>0.3833333333333333</v>
      </c>
      <c r="W177" s="83">
        <v>0.52083333333333337</v>
      </c>
      <c r="X177" s="86">
        <f t="shared" si="14"/>
        <v>0.13750000000000007</v>
      </c>
    </row>
    <row r="178" spans="1:24" x14ac:dyDescent="0.3">
      <c r="A178" s="44" t="s">
        <v>4602</v>
      </c>
      <c r="B178" s="68" t="s">
        <v>4603</v>
      </c>
      <c r="C178" s="2" t="s">
        <v>1</v>
      </c>
      <c r="D178" s="2">
        <v>39</v>
      </c>
      <c r="E178" s="6">
        <v>29173</v>
      </c>
      <c r="F178" s="7">
        <v>43746.544074074074</v>
      </c>
      <c r="G178" s="69" t="s">
        <v>4</v>
      </c>
      <c r="H178" s="68">
        <v>1644</v>
      </c>
      <c r="I178" s="8">
        <f t="shared" si="10"/>
        <v>10.024390243902438</v>
      </c>
      <c r="J178" s="2">
        <v>1.1459999999999999</v>
      </c>
      <c r="K178" s="69">
        <v>164</v>
      </c>
      <c r="L178" s="68">
        <v>327</v>
      </c>
      <c r="M178" s="8">
        <f t="shared" si="11"/>
        <v>1.9939024390243902</v>
      </c>
      <c r="N178" s="2">
        <v>0.42199999999999999</v>
      </c>
      <c r="O178" s="69">
        <f t="shared" si="12"/>
        <v>164</v>
      </c>
      <c r="P178" s="182">
        <f t="shared" si="13"/>
        <v>5.0275229357798157</v>
      </c>
      <c r="Q178" s="86" t="s">
        <v>4545</v>
      </c>
      <c r="V178" s="82">
        <v>0.40763888888888888</v>
      </c>
      <c r="W178" s="83">
        <v>0.55902777777777779</v>
      </c>
      <c r="X178" s="86">
        <f t="shared" si="14"/>
        <v>0.15138888888888891</v>
      </c>
    </row>
    <row r="179" spans="1:24" x14ac:dyDescent="0.3">
      <c r="A179" s="44" t="s">
        <v>4604</v>
      </c>
      <c r="B179" s="68" t="s">
        <v>4605</v>
      </c>
      <c r="C179" s="2" t="s">
        <v>1</v>
      </c>
      <c r="D179" s="2">
        <v>56</v>
      </c>
      <c r="E179" s="6">
        <v>22976</v>
      </c>
      <c r="F179" s="7">
        <v>43746.56621527778</v>
      </c>
      <c r="G179" s="69" t="s">
        <v>4</v>
      </c>
      <c r="H179" s="68">
        <v>2186</v>
      </c>
      <c r="I179" s="8">
        <f t="shared" si="10"/>
        <v>15.956204379562044</v>
      </c>
      <c r="J179" s="2">
        <v>2.0470000000000002</v>
      </c>
      <c r="K179" s="69">
        <v>137</v>
      </c>
      <c r="L179" s="68">
        <v>608</v>
      </c>
      <c r="M179" s="8">
        <f t="shared" si="11"/>
        <v>4.437956204379562</v>
      </c>
      <c r="N179" s="2">
        <v>0.73599999999999999</v>
      </c>
      <c r="O179" s="69">
        <f t="shared" si="12"/>
        <v>137</v>
      </c>
      <c r="P179" s="182">
        <f t="shared" si="13"/>
        <v>3.5953947368421053</v>
      </c>
      <c r="Q179" s="86" t="s">
        <v>4545</v>
      </c>
      <c r="V179" s="82">
        <v>0.42638888888888887</v>
      </c>
      <c r="W179" s="83">
        <v>0.57013888888888886</v>
      </c>
      <c r="X179" s="86">
        <f t="shared" si="14"/>
        <v>0.14374999999999999</v>
      </c>
    </row>
    <row r="180" spans="1:24" x14ac:dyDescent="0.3">
      <c r="A180" s="44" t="s">
        <v>4606</v>
      </c>
      <c r="B180" s="68" t="s">
        <v>4607</v>
      </c>
      <c r="C180" s="2" t="s">
        <v>1</v>
      </c>
      <c r="D180" s="2">
        <v>43</v>
      </c>
      <c r="E180" s="6">
        <v>27891</v>
      </c>
      <c r="F180" s="7">
        <v>43746.581782407404</v>
      </c>
      <c r="G180" s="69" t="s">
        <v>4</v>
      </c>
      <c r="H180" s="68">
        <v>1267</v>
      </c>
      <c r="I180" s="8">
        <f t="shared" si="10"/>
        <v>11.518181818181818</v>
      </c>
      <c r="J180" s="2">
        <v>1.2250000000000001</v>
      </c>
      <c r="K180" s="69">
        <v>110</v>
      </c>
      <c r="L180" s="68">
        <v>454</v>
      </c>
      <c r="M180" s="8">
        <f t="shared" si="11"/>
        <v>4.127272727272727</v>
      </c>
      <c r="N180" s="2">
        <v>0.82499999999999996</v>
      </c>
      <c r="O180" s="69">
        <f t="shared" si="12"/>
        <v>110</v>
      </c>
      <c r="P180" s="182">
        <f t="shared" si="13"/>
        <v>2.7907488986784141</v>
      </c>
      <c r="Q180" s="86" t="s">
        <v>4545</v>
      </c>
      <c r="V180" s="82">
        <v>0.44791666666666669</v>
      </c>
      <c r="W180" s="83">
        <v>0.58680555555555558</v>
      </c>
      <c r="X180" s="86">
        <f t="shared" si="14"/>
        <v>0.1388888888888889</v>
      </c>
    </row>
    <row r="181" spans="1:24" x14ac:dyDescent="0.3">
      <c r="A181" s="44" t="s">
        <v>4608</v>
      </c>
      <c r="B181" s="68" t="s">
        <v>4609</v>
      </c>
      <c r="C181" s="2" t="s">
        <v>1</v>
      </c>
      <c r="D181" s="2">
        <v>45</v>
      </c>
      <c r="E181" s="6">
        <v>26955</v>
      </c>
      <c r="F181" s="7">
        <v>43746.594641203701</v>
      </c>
      <c r="G181" s="69" t="s">
        <v>4</v>
      </c>
      <c r="H181" s="68">
        <v>1219</v>
      </c>
      <c r="I181" s="8">
        <f t="shared" si="10"/>
        <v>10.243697478991596</v>
      </c>
      <c r="J181" s="2">
        <v>1.0249999999999999</v>
      </c>
      <c r="K181" s="69">
        <v>119</v>
      </c>
      <c r="L181" s="68">
        <v>322</v>
      </c>
      <c r="M181" s="8">
        <f t="shared" si="11"/>
        <v>2.7058823529411766</v>
      </c>
      <c r="N181" s="2">
        <v>0.47599999999999998</v>
      </c>
      <c r="O181" s="69">
        <f t="shared" si="12"/>
        <v>119</v>
      </c>
      <c r="P181" s="182">
        <f t="shared" si="13"/>
        <v>3.7857142857142851</v>
      </c>
      <c r="Q181" s="86" t="s">
        <v>4545</v>
      </c>
      <c r="V181" s="82">
        <v>0.45</v>
      </c>
      <c r="W181" s="83">
        <v>0.60069444444444442</v>
      </c>
      <c r="X181" s="86">
        <f t="shared" si="14"/>
        <v>0.15069444444444441</v>
      </c>
    </row>
    <row r="182" spans="1:24" x14ac:dyDescent="0.3">
      <c r="A182" s="44" t="s">
        <v>4610</v>
      </c>
      <c r="B182" s="68" t="s">
        <v>4611</v>
      </c>
      <c r="C182" s="2" t="s">
        <v>1</v>
      </c>
      <c r="D182" s="2">
        <v>33</v>
      </c>
      <c r="E182" s="6">
        <v>31464</v>
      </c>
      <c r="F182" s="7">
        <v>43746.608587962961</v>
      </c>
      <c r="G182" s="69" t="s">
        <v>4</v>
      </c>
      <c r="H182" s="68">
        <v>987</v>
      </c>
      <c r="I182" s="8">
        <f t="shared" si="10"/>
        <v>10.5</v>
      </c>
      <c r="J182" s="2">
        <v>1.3740000000000001</v>
      </c>
      <c r="K182" s="69">
        <v>94</v>
      </c>
      <c r="L182" s="68">
        <v>317</v>
      </c>
      <c r="M182" s="8">
        <f t="shared" si="11"/>
        <v>3.3723404255319149</v>
      </c>
      <c r="N182" s="2">
        <v>0.63900000000000001</v>
      </c>
      <c r="O182" s="69">
        <f t="shared" si="12"/>
        <v>94</v>
      </c>
      <c r="P182" s="182">
        <f t="shared" si="13"/>
        <v>3.1135646687697163</v>
      </c>
      <c r="Q182" s="86" t="s">
        <v>4545</v>
      </c>
      <c r="V182" s="82">
        <v>0.47361111111111115</v>
      </c>
      <c r="W182" s="83">
        <v>0.62291666666666667</v>
      </c>
      <c r="X182" s="86">
        <f t="shared" si="14"/>
        <v>0.14930555555555552</v>
      </c>
    </row>
    <row r="183" spans="1:24" x14ac:dyDescent="0.3">
      <c r="A183" s="44" t="s">
        <v>4612</v>
      </c>
      <c r="B183" s="68" t="s">
        <v>4613</v>
      </c>
      <c r="C183" s="2" t="s">
        <v>1</v>
      </c>
      <c r="D183" s="2">
        <v>47</v>
      </c>
      <c r="E183" s="6">
        <v>26269</v>
      </c>
      <c r="F183" s="7">
        <v>43746.630694444444</v>
      </c>
      <c r="G183" s="69" t="s">
        <v>4</v>
      </c>
      <c r="H183" s="68">
        <v>1710</v>
      </c>
      <c r="I183" s="8">
        <f t="shared" si="10"/>
        <v>12.666666666666666</v>
      </c>
      <c r="J183" s="2">
        <v>1.179</v>
      </c>
      <c r="K183" s="69">
        <v>135</v>
      </c>
      <c r="L183" s="68">
        <v>299</v>
      </c>
      <c r="M183" s="8">
        <f t="shared" si="11"/>
        <v>2.2148148148148148</v>
      </c>
      <c r="N183" s="2">
        <v>0.50900000000000001</v>
      </c>
      <c r="O183" s="69">
        <f t="shared" si="12"/>
        <v>135</v>
      </c>
      <c r="P183" s="182">
        <f t="shared" si="13"/>
        <v>5.7190635451505019</v>
      </c>
      <c r="Q183" s="86" t="s">
        <v>4545</v>
      </c>
      <c r="V183" s="82">
        <v>0.4916666666666667</v>
      </c>
      <c r="W183" s="83">
        <v>0.63472222222222219</v>
      </c>
      <c r="X183" s="86">
        <f t="shared" si="14"/>
        <v>0.14305555555555549</v>
      </c>
    </row>
    <row r="184" spans="1:24" x14ac:dyDescent="0.3">
      <c r="A184" s="44" t="s">
        <v>4614</v>
      </c>
      <c r="B184" s="68" t="s">
        <v>178</v>
      </c>
      <c r="C184" s="2" t="s">
        <v>1</v>
      </c>
      <c r="D184" s="2">
        <v>47</v>
      </c>
      <c r="E184" s="6">
        <v>26277</v>
      </c>
      <c r="F184" s="7">
        <v>43746.641643518517</v>
      </c>
      <c r="G184" s="69" t="s">
        <v>4</v>
      </c>
      <c r="H184" s="68">
        <v>846</v>
      </c>
      <c r="I184" s="8">
        <f t="shared" si="10"/>
        <v>8.4600000000000009</v>
      </c>
      <c r="J184" s="2">
        <v>1.0089999999999999</v>
      </c>
      <c r="K184" s="69">
        <v>100</v>
      </c>
      <c r="L184" s="68">
        <v>212</v>
      </c>
      <c r="M184" s="8">
        <f t="shared" si="11"/>
        <v>2.12</v>
      </c>
      <c r="N184" s="2">
        <v>0.57299999999999995</v>
      </c>
      <c r="O184" s="69">
        <f t="shared" si="12"/>
        <v>100</v>
      </c>
      <c r="P184" s="182">
        <f t="shared" si="13"/>
        <v>3.9905660377358494</v>
      </c>
      <c r="Q184" s="86" t="s">
        <v>4545</v>
      </c>
      <c r="V184" s="82">
        <v>0.49722222222222223</v>
      </c>
      <c r="W184" s="83">
        <v>0.6479166666666667</v>
      </c>
      <c r="X184" s="86">
        <f t="shared" si="14"/>
        <v>0.15069444444444446</v>
      </c>
    </row>
    <row r="185" spans="1:24" x14ac:dyDescent="0.3">
      <c r="A185" s="44" t="s">
        <v>4615</v>
      </c>
      <c r="B185" s="68" t="s">
        <v>4616</v>
      </c>
      <c r="C185" s="2" t="s">
        <v>1</v>
      </c>
      <c r="D185" s="2">
        <v>87</v>
      </c>
      <c r="E185" s="6">
        <v>11814</v>
      </c>
      <c r="F185" s="7">
        <v>43746.658078703702</v>
      </c>
      <c r="G185" s="69" t="s">
        <v>4</v>
      </c>
      <c r="H185" s="68">
        <v>2703</v>
      </c>
      <c r="I185" s="8">
        <f t="shared" si="10"/>
        <v>21.452380952380953</v>
      </c>
      <c r="J185" s="2">
        <v>1.2110000000000001</v>
      </c>
      <c r="K185" s="69">
        <v>126</v>
      </c>
      <c r="L185" s="68">
        <v>835</v>
      </c>
      <c r="M185" s="8">
        <f t="shared" si="11"/>
        <v>6.6269841269841274</v>
      </c>
      <c r="N185" s="2">
        <v>1.01</v>
      </c>
      <c r="O185" s="69">
        <f t="shared" si="12"/>
        <v>126</v>
      </c>
      <c r="P185" s="182">
        <f t="shared" si="13"/>
        <v>3.2371257485029936</v>
      </c>
      <c r="Q185" s="86" t="s">
        <v>4545</v>
      </c>
      <c r="V185" s="82">
        <v>0.50277777777777777</v>
      </c>
      <c r="W185" s="83">
        <v>0.66319444444444442</v>
      </c>
      <c r="X185" s="86">
        <f t="shared" si="14"/>
        <v>0.16041666666666665</v>
      </c>
    </row>
    <row r="186" spans="1:24" x14ac:dyDescent="0.3">
      <c r="A186" s="44" t="s">
        <v>4617</v>
      </c>
      <c r="B186" s="68" t="s">
        <v>4618</v>
      </c>
      <c r="C186" s="2" t="s">
        <v>6</v>
      </c>
      <c r="D186" s="2">
        <v>26</v>
      </c>
      <c r="E186" s="6">
        <v>34118</v>
      </c>
      <c r="F186" s="7">
        <v>43746.670231481483</v>
      </c>
      <c r="G186" s="69" t="s">
        <v>4</v>
      </c>
      <c r="H186" s="68">
        <v>626</v>
      </c>
      <c r="I186" s="8">
        <f t="shared" si="10"/>
        <v>4.7424242424242422</v>
      </c>
      <c r="J186" s="2">
        <v>0.748</v>
      </c>
      <c r="K186" s="69">
        <v>132</v>
      </c>
      <c r="L186" s="68">
        <v>247</v>
      </c>
      <c r="M186" s="8">
        <f t="shared" si="11"/>
        <v>1.8712121212121211</v>
      </c>
      <c r="N186" s="2">
        <v>0.379</v>
      </c>
      <c r="O186" s="69">
        <f t="shared" si="12"/>
        <v>132</v>
      </c>
      <c r="P186" s="182">
        <f t="shared" si="13"/>
        <v>2.5344129554655872</v>
      </c>
      <c r="Q186" s="86" t="s">
        <v>4545</v>
      </c>
      <c r="V186" s="82">
        <v>0.51041666666666663</v>
      </c>
      <c r="W186" s="83">
        <v>0.67638888888888893</v>
      </c>
      <c r="X186" s="86">
        <f t="shared" si="14"/>
        <v>0.1659722222222223</v>
      </c>
    </row>
    <row r="187" spans="1:24" x14ac:dyDescent="0.3">
      <c r="A187" s="44" t="s">
        <v>4619</v>
      </c>
      <c r="B187" s="68" t="s">
        <v>23</v>
      </c>
      <c r="C187" s="2" t="s">
        <v>1</v>
      </c>
      <c r="D187" s="2">
        <v>51</v>
      </c>
      <c r="E187" s="6">
        <v>25097</v>
      </c>
      <c r="F187" s="7">
        <v>43746.699687499997</v>
      </c>
      <c r="G187" s="69" t="s">
        <v>4</v>
      </c>
      <c r="H187" s="68">
        <v>1396</v>
      </c>
      <c r="I187" s="8">
        <f t="shared" si="10"/>
        <v>13.295238095238096</v>
      </c>
      <c r="J187" s="2">
        <v>0.96</v>
      </c>
      <c r="K187" s="69">
        <v>105</v>
      </c>
      <c r="L187" s="68">
        <v>369</v>
      </c>
      <c r="M187" s="8">
        <f t="shared" si="11"/>
        <v>3.5142857142857142</v>
      </c>
      <c r="N187" s="2">
        <v>0.52100000000000002</v>
      </c>
      <c r="O187" s="69">
        <f t="shared" si="12"/>
        <v>105</v>
      </c>
      <c r="P187" s="182">
        <f t="shared" si="13"/>
        <v>3.7831978319783199</v>
      </c>
      <c r="Q187" s="86" t="s">
        <v>4545</v>
      </c>
      <c r="V187" s="82">
        <v>0.54166666666666663</v>
      </c>
      <c r="W187" s="83">
        <v>0.70833333333333337</v>
      </c>
      <c r="X187" s="86">
        <f t="shared" si="14"/>
        <v>0.16666666666666674</v>
      </c>
    </row>
    <row r="188" spans="1:24" x14ac:dyDescent="0.3">
      <c r="A188" s="44" t="s">
        <v>4620</v>
      </c>
      <c r="B188" s="68" t="s">
        <v>4621</v>
      </c>
      <c r="C188" s="2" t="s">
        <v>1</v>
      </c>
      <c r="D188" s="2">
        <v>42</v>
      </c>
      <c r="E188" s="6">
        <v>28268</v>
      </c>
      <c r="F188" s="7">
        <v>43746.71702546296</v>
      </c>
      <c r="G188" s="69" t="s">
        <v>4</v>
      </c>
      <c r="H188" s="68">
        <v>714</v>
      </c>
      <c r="I188" s="8">
        <f t="shared" si="10"/>
        <v>6.6111111111111107</v>
      </c>
      <c r="J188" s="2">
        <v>0.88400000000000001</v>
      </c>
      <c r="K188" s="69">
        <v>108</v>
      </c>
      <c r="L188" s="68">
        <v>222</v>
      </c>
      <c r="M188" s="8">
        <f t="shared" si="11"/>
        <v>2.0555555555555554</v>
      </c>
      <c r="N188" s="2">
        <v>0.45</v>
      </c>
      <c r="O188" s="69">
        <f t="shared" si="12"/>
        <v>108</v>
      </c>
      <c r="P188" s="182">
        <f t="shared" si="13"/>
        <v>3.2162162162162162</v>
      </c>
      <c r="Q188" s="86" t="s">
        <v>4545</v>
      </c>
      <c r="V188" s="82">
        <v>0.54513888888888895</v>
      </c>
      <c r="W188" s="83">
        <v>0.71875</v>
      </c>
      <c r="X188" s="86">
        <f t="shared" si="14"/>
        <v>0.17361111111111105</v>
      </c>
    </row>
    <row r="189" spans="1:24" x14ac:dyDescent="0.3">
      <c r="A189" s="44" t="s">
        <v>4623</v>
      </c>
      <c r="B189" s="68" t="s">
        <v>207</v>
      </c>
      <c r="C189" s="2" t="s">
        <v>1</v>
      </c>
      <c r="D189" s="2">
        <v>66</v>
      </c>
      <c r="E189" s="6">
        <v>19484</v>
      </c>
      <c r="F189" s="7">
        <v>43748.578333333331</v>
      </c>
      <c r="G189" s="69" t="s">
        <v>22</v>
      </c>
      <c r="H189" s="68">
        <v>1820</v>
      </c>
      <c r="I189" s="8">
        <f t="shared" si="10"/>
        <v>13.684210526315789</v>
      </c>
      <c r="J189" s="2">
        <v>1.157</v>
      </c>
      <c r="K189" s="69">
        <v>133</v>
      </c>
      <c r="L189" s="68">
        <v>512</v>
      </c>
      <c r="M189" s="8">
        <f t="shared" si="11"/>
        <v>3.8496240601503757</v>
      </c>
      <c r="N189" s="2">
        <v>0.57099999999999995</v>
      </c>
      <c r="O189" s="69">
        <f t="shared" si="12"/>
        <v>133</v>
      </c>
      <c r="P189" s="182">
        <f t="shared" si="13"/>
        <v>3.5546875</v>
      </c>
      <c r="Q189" s="86" t="s">
        <v>4545</v>
      </c>
      <c r="V189" s="82">
        <v>0.41597222222222219</v>
      </c>
      <c r="W189" s="83">
        <v>0.57986111111111105</v>
      </c>
      <c r="X189" s="86">
        <f t="shared" si="14"/>
        <v>0.16388888888888886</v>
      </c>
    </row>
    <row r="190" spans="1:24" x14ac:dyDescent="0.3">
      <c r="A190" s="44" t="s">
        <v>4624</v>
      </c>
      <c r="B190" s="68" t="s">
        <v>4625</v>
      </c>
      <c r="C190" s="2" t="s">
        <v>1</v>
      </c>
      <c r="D190" s="2">
        <v>60</v>
      </c>
      <c r="E190" s="6">
        <v>21567</v>
      </c>
      <c r="F190" s="7">
        <v>43748.597824074073</v>
      </c>
      <c r="G190" s="69" t="s">
        <v>4</v>
      </c>
      <c r="H190" s="68">
        <v>1432</v>
      </c>
      <c r="I190" s="8">
        <f t="shared" si="10"/>
        <v>13.638095238095238</v>
      </c>
      <c r="J190" s="2">
        <v>1.02</v>
      </c>
      <c r="K190" s="69">
        <v>105</v>
      </c>
      <c r="L190" s="68">
        <v>275</v>
      </c>
      <c r="M190" s="8">
        <f t="shared" si="11"/>
        <v>2.6190476190476191</v>
      </c>
      <c r="N190" s="2">
        <v>0.54400000000000004</v>
      </c>
      <c r="O190" s="69">
        <f t="shared" si="12"/>
        <v>105</v>
      </c>
      <c r="P190" s="182">
        <f t="shared" si="13"/>
        <v>5.2072727272727271</v>
      </c>
      <c r="Q190" s="86" t="s">
        <v>4545</v>
      </c>
      <c r="V190" s="82">
        <v>0.4465277777777778</v>
      </c>
      <c r="W190" s="83">
        <v>0.60972222222222217</v>
      </c>
      <c r="X190" s="86">
        <f t="shared" si="14"/>
        <v>0.16319444444444436</v>
      </c>
    </row>
    <row r="191" spans="1:24" x14ac:dyDescent="0.3">
      <c r="A191" s="44" t="s">
        <v>4626</v>
      </c>
      <c r="B191" s="68" t="s">
        <v>4627</v>
      </c>
      <c r="C191" s="2" t="s">
        <v>1</v>
      </c>
      <c r="D191" s="2">
        <v>49</v>
      </c>
      <c r="E191" s="6">
        <v>25591</v>
      </c>
      <c r="F191" s="7">
        <v>43748.615648148145</v>
      </c>
      <c r="G191" s="69" t="s">
        <v>4</v>
      </c>
      <c r="H191" s="68">
        <v>1172</v>
      </c>
      <c r="I191" s="8">
        <f t="shared" si="10"/>
        <v>11.490196078431373</v>
      </c>
      <c r="J191" s="2">
        <v>1.012</v>
      </c>
      <c r="K191" s="69">
        <v>102</v>
      </c>
      <c r="L191" s="68">
        <v>257</v>
      </c>
      <c r="M191" s="8">
        <f t="shared" si="11"/>
        <v>2.5196078431372548</v>
      </c>
      <c r="N191" s="2">
        <v>0.54</v>
      </c>
      <c r="O191" s="69">
        <f t="shared" si="12"/>
        <v>102</v>
      </c>
      <c r="P191" s="182">
        <f t="shared" si="13"/>
        <v>4.5603112840466924</v>
      </c>
      <c r="Q191" s="86" t="s">
        <v>4545</v>
      </c>
      <c r="V191" s="82">
        <v>0.46319444444444446</v>
      </c>
      <c r="W191" s="83">
        <v>0.61944444444444446</v>
      </c>
      <c r="X191" s="86">
        <f t="shared" si="14"/>
        <v>0.15625</v>
      </c>
    </row>
    <row r="192" spans="1:24" x14ac:dyDescent="0.3">
      <c r="A192" s="44" t="s">
        <v>4628</v>
      </c>
      <c r="B192" s="68" t="s">
        <v>4629</v>
      </c>
      <c r="C192" s="2" t="s">
        <v>1</v>
      </c>
      <c r="D192" s="2">
        <v>61</v>
      </c>
      <c r="E192" s="6">
        <v>21190</v>
      </c>
      <c r="F192" s="7">
        <v>43748.625613425924</v>
      </c>
      <c r="G192" s="69" t="s">
        <v>4</v>
      </c>
      <c r="H192" s="68">
        <v>929</v>
      </c>
      <c r="I192" s="8">
        <f t="shared" si="10"/>
        <v>9.7789473684210524</v>
      </c>
      <c r="J192" s="2">
        <v>0.94699999999999995</v>
      </c>
      <c r="K192" s="69">
        <v>95</v>
      </c>
      <c r="L192" s="68">
        <v>192</v>
      </c>
      <c r="M192" s="8">
        <f t="shared" si="11"/>
        <v>2.0210526315789474</v>
      </c>
      <c r="N192" s="2">
        <v>0.41199999999999998</v>
      </c>
      <c r="O192" s="69">
        <f t="shared" si="12"/>
        <v>95</v>
      </c>
      <c r="P192" s="182">
        <f t="shared" si="13"/>
        <v>4.8385416666666661</v>
      </c>
      <c r="Q192" s="86" t="s">
        <v>4545</v>
      </c>
      <c r="V192" s="82">
        <v>0.44166666666666665</v>
      </c>
      <c r="W192" s="83">
        <v>0.63680555555555551</v>
      </c>
      <c r="X192" s="86">
        <f t="shared" si="14"/>
        <v>0.19513888888888886</v>
      </c>
    </row>
    <row r="193" spans="1:24" x14ac:dyDescent="0.3">
      <c r="A193" s="44" t="s">
        <v>4630</v>
      </c>
      <c r="B193" s="68" t="s">
        <v>4631</v>
      </c>
      <c r="C193" s="2" t="s">
        <v>1</v>
      </c>
      <c r="D193" s="2">
        <v>40</v>
      </c>
      <c r="E193" s="6">
        <v>28994</v>
      </c>
      <c r="F193" s="7">
        <v>43748.646921296298</v>
      </c>
      <c r="G193" s="69" t="s">
        <v>4</v>
      </c>
      <c r="H193" s="68">
        <v>2096</v>
      </c>
      <c r="I193" s="8">
        <f t="shared" si="10"/>
        <v>12.476190476190476</v>
      </c>
      <c r="J193" s="2">
        <v>1.29</v>
      </c>
      <c r="K193" s="69">
        <v>168</v>
      </c>
      <c r="L193" s="68">
        <v>445</v>
      </c>
      <c r="M193" s="8">
        <f t="shared" si="11"/>
        <v>2.6488095238095237</v>
      </c>
      <c r="N193" s="2">
        <v>0.60099999999999998</v>
      </c>
      <c r="O193" s="69">
        <f t="shared" si="12"/>
        <v>168</v>
      </c>
      <c r="P193" s="182">
        <f t="shared" si="13"/>
        <v>4.7101123595505623</v>
      </c>
      <c r="Q193" s="86" t="s">
        <v>4545</v>
      </c>
      <c r="V193" s="82">
        <v>0.49791666666666662</v>
      </c>
      <c r="W193" s="83">
        <v>0.65</v>
      </c>
      <c r="X193" s="86">
        <f t="shared" si="14"/>
        <v>0.1520833333333334</v>
      </c>
    </row>
    <row r="194" spans="1:24" x14ac:dyDescent="0.3">
      <c r="A194" s="44" t="s">
        <v>4632</v>
      </c>
      <c r="B194" s="68" t="s">
        <v>4633</v>
      </c>
      <c r="C194" s="2" t="s">
        <v>6</v>
      </c>
      <c r="D194" s="2">
        <v>61</v>
      </c>
      <c r="E194" s="6">
        <v>21322</v>
      </c>
      <c r="F194" s="7">
        <v>43748.658993055556</v>
      </c>
      <c r="G194" s="69" t="s">
        <v>4</v>
      </c>
      <c r="H194" s="68">
        <v>971</v>
      </c>
      <c r="I194" s="8">
        <f t="shared" si="10"/>
        <v>8.9907407407407405</v>
      </c>
      <c r="J194" s="2">
        <v>0.88100000000000001</v>
      </c>
      <c r="K194" s="69">
        <v>108</v>
      </c>
      <c r="L194" s="68">
        <v>270</v>
      </c>
      <c r="M194" s="8">
        <f t="shared" si="11"/>
        <v>2.5</v>
      </c>
      <c r="N194" s="2">
        <v>0.60399999999999998</v>
      </c>
      <c r="O194" s="69">
        <f t="shared" si="12"/>
        <v>108</v>
      </c>
      <c r="P194" s="182">
        <f t="shared" si="13"/>
        <v>3.5962962962962961</v>
      </c>
      <c r="Q194" s="86" t="s">
        <v>4545</v>
      </c>
      <c r="V194" s="82">
        <v>0.47013888888888888</v>
      </c>
      <c r="W194" s="83">
        <v>0.67361111111111116</v>
      </c>
      <c r="X194" s="86">
        <f t="shared" si="14"/>
        <v>0.20347222222222228</v>
      </c>
    </row>
    <row r="195" spans="1:24" x14ac:dyDescent="0.3">
      <c r="A195" s="44" t="s">
        <v>4634</v>
      </c>
      <c r="B195" s="68" t="s">
        <v>4635</v>
      </c>
      <c r="C195" s="2" t="s">
        <v>6</v>
      </c>
      <c r="D195" s="2">
        <v>47</v>
      </c>
      <c r="E195" s="6">
        <v>26509</v>
      </c>
      <c r="F195" s="7">
        <v>43748.673090277778</v>
      </c>
      <c r="G195" s="69" t="s">
        <v>4</v>
      </c>
      <c r="H195" s="68">
        <v>1524</v>
      </c>
      <c r="I195" s="8">
        <f t="shared" ref="I195:I258" si="15">H195/K195</f>
        <v>9.896103896103897</v>
      </c>
      <c r="J195" s="2">
        <v>1.004</v>
      </c>
      <c r="K195" s="69">
        <v>154</v>
      </c>
      <c r="L195" s="68">
        <v>426</v>
      </c>
      <c r="M195" s="8">
        <f t="shared" ref="M195:M258" si="16">L195/O195</f>
        <v>2.7662337662337664</v>
      </c>
      <c r="N195" s="2">
        <v>0.48199999999999998</v>
      </c>
      <c r="O195" s="69">
        <f t="shared" ref="O195:O258" si="17">K195</f>
        <v>154</v>
      </c>
      <c r="P195" s="182">
        <f t="shared" ref="P195:P258" si="18">I195/M195</f>
        <v>3.5774647887323945</v>
      </c>
      <c r="Q195" s="86" t="s">
        <v>4545</v>
      </c>
      <c r="V195" s="82">
        <v>0.50347222222222221</v>
      </c>
      <c r="W195" s="83">
        <v>0.6875</v>
      </c>
      <c r="X195" s="86">
        <f t="shared" ref="X195:X258" si="19">IF(AND(W195&lt;&gt;0,V195&lt;&gt;0),W195-V195,"No_data")</f>
        <v>0.18402777777777779</v>
      </c>
    </row>
    <row r="196" spans="1:24" x14ac:dyDescent="0.3">
      <c r="A196" s="44" t="s">
        <v>4636</v>
      </c>
      <c r="B196" s="68" t="s">
        <v>4637</v>
      </c>
      <c r="C196" s="2" t="s">
        <v>1</v>
      </c>
      <c r="D196" s="2">
        <v>67</v>
      </c>
      <c r="E196" s="6">
        <v>19132</v>
      </c>
      <c r="F196" s="7">
        <v>43748.694189814814</v>
      </c>
      <c r="G196" s="69" t="s">
        <v>4</v>
      </c>
      <c r="H196" s="68">
        <v>1910</v>
      </c>
      <c r="I196" s="8">
        <f t="shared" si="15"/>
        <v>15.158730158730158</v>
      </c>
      <c r="J196" s="2">
        <v>1.4390000000000001</v>
      </c>
      <c r="K196" s="69">
        <v>126</v>
      </c>
      <c r="L196" s="68">
        <v>426</v>
      </c>
      <c r="M196" s="8">
        <f t="shared" si="16"/>
        <v>3.3809523809523809</v>
      </c>
      <c r="N196" s="2">
        <v>0.53500000000000003</v>
      </c>
      <c r="O196" s="69">
        <f t="shared" si="17"/>
        <v>126</v>
      </c>
      <c r="P196" s="182">
        <f t="shared" si="18"/>
        <v>4.483568075117371</v>
      </c>
      <c r="Q196" s="86" t="s">
        <v>4545</v>
      </c>
      <c r="V196" s="82">
        <v>0.53125</v>
      </c>
      <c r="W196" s="83">
        <v>0.69791666666666663</v>
      </c>
      <c r="X196" s="86">
        <f t="shared" si="19"/>
        <v>0.16666666666666663</v>
      </c>
    </row>
    <row r="197" spans="1:24" x14ac:dyDescent="0.3">
      <c r="A197" s="44" t="s">
        <v>4638</v>
      </c>
      <c r="B197" s="68" t="s">
        <v>4639</v>
      </c>
      <c r="C197" s="2" t="s">
        <v>1</v>
      </c>
      <c r="D197" s="2">
        <v>66</v>
      </c>
      <c r="E197" s="6">
        <v>19392</v>
      </c>
      <c r="F197" s="7">
        <v>43749.447384259256</v>
      </c>
      <c r="G197" s="69" t="s">
        <v>71</v>
      </c>
      <c r="H197" s="68">
        <v>1366</v>
      </c>
      <c r="I197" s="8">
        <f t="shared" si="15"/>
        <v>13.66</v>
      </c>
      <c r="J197" s="2">
        <v>1.121</v>
      </c>
      <c r="K197" s="69">
        <v>100</v>
      </c>
      <c r="L197" s="68">
        <v>446</v>
      </c>
      <c r="M197" s="8">
        <f t="shared" si="16"/>
        <v>4.46</v>
      </c>
      <c r="N197" s="2">
        <v>0.64200000000000002</v>
      </c>
      <c r="O197" s="69">
        <f t="shared" si="17"/>
        <v>100</v>
      </c>
      <c r="P197" s="182">
        <f t="shared" si="18"/>
        <v>3.0627802690582961</v>
      </c>
      <c r="Q197" s="86" t="s">
        <v>4545</v>
      </c>
      <c r="V197" s="82">
        <v>0.4548611111111111</v>
      </c>
      <c r="W197" s="83">
        <v>0.61527777777777781</v>
      </c>
      <c r="X197" s="86">
        <f t="shared" si="19"/>
        <v>0.16041666666666671</v>
      </c>
    </row>
    <row r="198" spans="1:24" x14ac:dyDescent="0.3">
      <c r="A198" s="44" t="s">
        <v>4640</v>
      </c>
      <c r="B198" s="68" t="s">
        <v>4641</v>
      </c>
      <c r="C198" s="2" t="s">
        <v>1</v>
      </c>
      <c r="D198" s="2">
        <v>50</v>
      </c>
      <c r="E198" s="6">
        <v>25282</v>
      </c>
      <c r="F198" s="7">
        <v>43749.566331018519</v>
      </c>
      <c r="G198" s="69" t="s">
        <v>4</v>
      </c>
      <c r="H198" s="68">
        <v>1415</v>
      </c>
      <c r="I198" s="8">
        <f t="shared" si="15"/>
        <v>12.304347826086957</v>
      </c>
      <c r="J198" s="2">
        <v>1.179</v>
      </c>
      <c r="K198" s="69">
        <v>115</v>
      </c>
      <c r="L198" s="68">
        <v>548</v>
      </c>
      <c r="M198" s="8">
        <f t="shared" si="16"/>
        <v>4.7652173913043478</v>
      </c>
      <c r="N198" s="2">
        <v>0.66700000000000004</v>
      </c>
      <c r="O198" s="69">
        <f t="shared" si="17"/>
        <v>115</v>
      </c>
      <c r="P198" s="182">
        <f t="shared" si="18"/>
        <v>2.582116788321168</v>
      </c>
      <c r="Q198" s="86" t="s">
        <v>4545</v>
      </c>
      <c r="V198" s="82">
        <v>0.42708333333333331</v>
      </c>
      <c r="W198" s="83">
        <v>0.5756944444444444</v>
      </c>
      <c r="X198" s="86">
        <f t="shared" si="19"/>
        <v>0.14861111111111108</v>
      </c>
    </row>
    <row r="199" spans="1:24" x14ac:dyDescent="0.3">
      <c r="A199" s="44" t="s">
        <v>4642</v>
      </c>
      <c r="B199" s="68" t="s">
        <v>4643</v>
      </c>
      <c r="C199" s="2" t="s">
        <v>1</v>
      </c>
      <c r="D199" s="2">
        <v>52</v>
      </c>
      <c r="E199" s="6">
        <v>24530</v>
      </c>
      <c r="F199" s="7">
        <v>43749.584699074076</v>
      </c>
      <c r="G199" s="69" t="s">
        <v>4</v>
      </c>
      <c r="H199" s="68">
        <v>1552</v>
      </c>
      <c r="I199" s="8">
        <f t="shared" si="15"/>
        <v>11.757575757575758</v>
      </c>
      <c r="J199" s="2">
        <v>1.236</v>
      </c>
      <c r="K199" s="69">
        <v>132</v>
      </c>
      <c r="L199" s="68">
        <v>399</v>
      </c>
      <c r="M199" s="8">
        <f t="shared" si="16"/>
        <v>3.0227272727272729</v>
      </c>
      <c r="N199" s="2">
        <v>0.67100000000000004</v>
      </c>
      <c r="O199" s="69">
        <f t="shared" si="17"/>
        <v>132</v>
      </c>
      <c r="P199" s="182">
        <f t="shared" si="18"/>
        <v>3.8897243107769421</v>
      </c>
      <c r="Q199" s="86" t="s">
        <v>4545</v>
      </c>
      <c r="V199" s="82">
        <v>0.4368055555555555</v>
      </c>
      <c r="W199" s="83">
        <v>0.58819444444444446</v>
      </c>
      <c r="X199" s="86">
        <f t="shared" si="19"/>
        <v>0.15138888888888896</v>
      </c>
    </row>
    <row r="200" spans="1:24" x14ac:dyDescent="0.3">
      <c r="A200" s="44" t="s">
        <v>4644</v>
      </c>
      <c r="B200" s="68" t="s">
        <v>4645</v>
      </c>
      <c r="C200" s="2" t="s">
        <v>1</v>
      </c>
      <c r="D200" s="2">
        <v>47</v>
      </c>
      <c r="E200" s="6">
        <v>26288</v>
      </c>
      <c r="F200" s="7">
        <v>43749.594895833332</v>
      </c>
      <c r="G200" s="69" t="s">
        <v>4</v>
      </c>
      <c r="H200" s="68">
        <v>1623</v>
      </c>
      <c r="I200" s="8">
        <f t="shared" si="15"/>
        <v>9.8963414634146343</v>
      </c>
      <c r="J200" s="2">
        <v>1.077</v>
      </c>
      <c r="K200" s="69">
        <v>164</v>
      </c>
      <c r="L200" s="68">
        <v>498</v>
      </c>
      <c r="M200" s="8">
        <f t="shared" si="16"/>
        <v>3.0365853658536586</v>
      </c>
      <c r="N200" s="2">
        <v>0.54100000000000004</v>
      </c>
      <c r="O200" s="69">
        <f t="shared" si="17"/>
        <v>164</v>
      </c>
      <c r="P200" s="182">
        <f t="shared" si="18"/>
        <v>3.2590361445783134</v>
      </c>
      <c r="Q200" s="86" t="s">
        <v>4545</v>
      </c>
      <c r="V200" s="82">
        <v>0.4548611111111111</v>
      </c>
      <c r="W200" s="83">
        <v>0.59930555555555554</v>
      </c>
      <c r="X200" s="86">
        <f t="shared" si="19"/>
        <v>0.14444444444444443</v>
      </c>
    </row>
    <row r="201" spans="1:24" x14ac:dyDescent="0.3">
      <c r="A201" s="44" t="s">
        <v>4646</v>
      </c>
      <c r="B201" s="68" t="s">
        <v>4647</v>
      </c>
      <c r="C201" s="2" t="s">
        <v>1</v>
      </c>
      <c r="D201" s="2">
        <v>67</v>
      </c>
      <c r="E201" s="6">
        <v>19227</v>
      </c>
      <c r="F201" s="7">
        <v>43749.630567129629</v>
      </c>
      <c r="G201" s="69" t="s">
        <v>22</v>
      </c>
      <c r="H201" s="68">
        <v>1722</v>
      </c>
      <c r="I201" s="8">
        <f t="shared" si="15"/>
        <v>14.59322033898305</v>
      </c>
      <c r="J201" s="2">
        <v>1.548</v>
      </c>
      <c r="K201" s="69">
        <v>118</v>
      </c>
      <c r="L201" s="68">
        <v>363</v>
      </c>
      <c r="M201" s="8">
        <f t="shared" si="16"/>
        <v>3.0762711864406778</v>
      </c>
      <c r="N201" s="2">
        <v>0.74099999999999999</v>
      </c>
      <c r="O201" s="69">
        <f t="shared" si="17"/>
        <v>118</v>
      </c>
      <c r="P201" s="182">
        <f t="shared" si="18"/>
        <v>4.7438016528925617</v>
      </c>
      <c r="Q201" s="86" t="s">
        <v>4545</v>
      </c>
      <c r="V201" s="82">
        <v>0.46111111111111108</v>
      </c>
      <c r="W201" s="83">
        <v>0.63194444444444442</v>
      </c>
      <c r="X201" s="86">
        <f t="shared" si="19"/>
        <v>0.17083333333333334</v>
      </c>
    </row>
    <row r="202" spans="1:24" x14ac:dyDescent="0.3">
      <c r="A202" s="44" t="s">
        <v>4648</v>
      </c>
      <c r="B202" s="68" t="s">
        <v>4649</v>
      </c>
      <c r="C202" s="2" t="s">
        <v>6</v>
      </c>
      <c r="D202" s="2">
        <v>59</v>
      </c>
      <c r="E202" s="6">
        <v>22164</v>
      </c>
      <c r="F202" s="7">
        <v>43749.651643518519</v>
      </c>
      <c r="G202" s="69" t="s">
        <v>4</v>
      </c>
      <c r="H202" s="68">
        <v>1240</v>
      </c>
      <c r="I202" s="8">
        <f t="shared" si="15"/>
        <v>9.3939393939393945</v>
      </c>
      <c r="J202" s="2">
        <v>0.99399999999999999</v>
      </c>
      <c r="K202" s="69">
        <v>132</v>
      </c>
      <c r="L202" s="68">
        <v>438</v>
      </c>
      <c r="M202" s="8">
        <f t="shared" si="16"/>
        <v>3.3181818181818183</v>
      </c>
      <c r="N202" s="2">
        <v>0.63400000000000001</v>
      </c>
      <c r="O202" s="69">
        <f t="shared" si="17"/>
        <v>132</v>
      </c>
      <c r="P202" s="182">
        <f t="shared" si="18"/>
        <v>2.8310502283105023</v>
      </c>
      <c r="Q202" s="86" t="s">
        <v>4545</v>
      </c>
      <c r="V202" s="82">
        <v>0.51944444444444449</v>
      </c>
      <c r="W202" s="83">
        <v>0.67222222222222217</v>
      </c>
      <c r="X202" s="86">
        <f t="shared" si="19"/>
        <v>0.15277777777777768</v>
      </c>
    </row>
    <row r="203" spans="1:24" ht="16.5" customHeight="1" x14ac:dyDescent="0.3">
      <c r="A203" s="44" t="s">
        <v>4650</v>
      </c>
      <c r="B203" s="68" t="s">
        <v>4651</v>
      </c>
      <c r="C203" s="2" t="s">
        <v>1</v>
      </c>
      <c r="D203" s="2">
        <v>61</v>
      </c>
      <c r="E203" s="6">
        <v>21218</v>
      </c>
      <c r="F203" s="7">
        <v>43749.685590277775</v>
      </c>
      <c r="G203" s="69" t="s">
        <v>4</v>
      </c>
      <c r="H203" s="68">
        <v>1645</v>
      </c>
      <c r="I203" s="8">
        <f t="shared" si="15"/>
        <v>10.544871794871796</v>
      </c>
      <c r="J203" s="2">
        <v>1.302</v>
      </c>
      <c r="K203" s="69">
        <v>156</v>
      </c>
      <c r="L203" s="68">
        <v>404</v>
      </c>
      <c r="M203" s="8">
        <f t="shared" si="16"/>
        <v>2.5897435897435899</v>
      </c>
      <c r="N203" s="2">
        <v>0.72599999999999998</v>
      </c>
      <c r="O203" s="69">
        <f t="shared" si="17"/>
        <v>156</v>
      </c>
      <c r="P203" s="182">
        <f t="shared" si="18"/>
        <v>4.0717821782178216</v>
      </c>
      <c r="Q203" s="86" t="s">
        <v>4545</v>
      </c>
      <c r="V203" s="82">
        <v>0.52986111111111112</v>
      </c>
      <c r="W203" s="83">
        <v>0.70833333333333337</v>
      </c>
      <c r="X203" s="86">
        <f t="shared" si="19"/>
        <v>0.17847222222222225</v>
      </c>
    </row>
    <row r="204" spans="1:24" ht="17.25" customHeight="1" x14ac:dyDescent="0.3">
      <c r="A204" s="44" t="s">
        <v>4652</v>
      </c>
      <c r="B204" s="68" t="s">
        <v>4653</v>
      </c>
      <c r="C204" s="2" t="s">
        <v>1</v>
      </c>
      <c r="D204" s="2">
        <v>2.4166666666666665</v>
      </c>
      <c r="E204" s="6">
        <v>42879</v>
      </c>
      <c r="F204" s="7">
        <v>43752.514444444445</v>
      </c>
      <c r="G204" s="69" t="s">
        <v>4</v>
      </c>
      <c r="H204" s="68">
        <v>467</v>
      </c>
      <c r="I204" s="8">
        <f t="shared" si="15"/>
        <v>16.103448275862068</v>
      </c>
      <c r="J204" s="2">
        <v>1.52</v>
      </c>
      <c r="K204" s="69">
        <v>29</v>
      </c>
      <c r="L204" s="68">
        <v>78</v>
      </c>
      <c r="M204" s="8">
        <f t="shared" si="16"/>
        <v>2.6896551724137931</v>
      </c>
      <c r="N204" s="2">
        <v>0.60399999999999998</v>
      </c>
      <c r="O204" s="69">
        <f t="shared" si="17"/>
        <v>29</v>
      </c>
      <c r="P204" s="182">
        <f t="shared" si="18"/>
        <v>5.9871794871794863</v>
      </c>
      <c r="Q204" s="86" t="s">
        <v>4545</v>
      </c>
      <c r="V204" s="82">
        <v>0.37708333333333338</v>
      </c>
      <c r="W204" s="83">
        <v>0.52083333333333337</v>
      </c>
      <c r="X204" s="86">
        <f t="shared" si="19"/>
        <v>0.14374999999999999</v>
      </c>
    </row>
    <row r="205" spans="1:24" x14ac:dyDescent="0.3">
      <c r="A205" s="44" t="s">
        <v>4654</v>
      </c>
      <c r="B205" s="68" t="s">
        <v>4655</v>
      </c>
      <c r="C205" s="2" t="s">
        <v>1</v>
      </c>
      <c r="D205" s="2">
        <v>56</v>
      </c>
      <c r="E205" s="6">
        <v>23276</v>
      </c>
      <c r="F205" s="7">
        <v>43752.532766203702</v>
      </c>
      <c r="G205" s="69" t="s">
        <v>4</v>
      </c>
      <c r="H205" s="68">
        <v>1741</v>
      </c>
      <c r="I205" s="8">
        <f t="shared" si="15"/>
        <v>11.763513513513514</v>
      </c>
      <c r="J205" s="2">
        <v>1.139</v>
      </c>
      <c r="K205" s="69">
        <v>148</v>
      </c>
      <c r="L205" s="68">
        <v>418</v>
      </c>
      <c r="M205" s="8">
        <f t="shared" si="16"/>
        <v>2.8243243243243241</v>
      </c>
      <c r="N205" s="2">
        <v>0.60299999999999998</v>
      </c>
      <c r="O205" s="69">
        <f t="shared" si="17"/>
        <v>148</v>
      </c>
      <c r="P205" s="182">
        <f t="shared" si="18"/>
        <v>4.1650717703349285</v>
      </c>
      <c r="Q205" s="86" t="s">
        <v>4545</v>
      </c>
      <c r="V205" s="82">
        <v>0.39861111111111108</v>
      </c>
      <c r="W205" s="83">
        <v>0.54166666666666663</v>
      </c>
      <c r="X205" s="86">
        <f t="shared" si="19"/>
        <v>0.14305555555555555</v>
      </c>
    </row>
    <row r="206" spans="1:24" x14ac:dyDescent="0.3">
      <c r="A206" s="44" t="s">
        <v>4656</v>
      </c>
      <c r="B206" s="68" t="s">
        <v>4657</v>
      </c>
      <c r="C206" s="2" t="s">
        <v>1</v>
      </c>
      <c r="D206" s="2">
        <v>49</v>
      </c>
      <c r="E206" s="6">
        <v>25833</v>
      </c>
      <c r="F206" s="7">
        <v>43752.544363425928</v>
      </c>
      <c r="G206" s="69" t="s">
        <v>4</v>
      </c>
      <c r="H206" s="68">
        <v>1665</v>
      </c>
      <c r="I206" s="8">
        <f t="shared" si="15"/>
        <v>15.857142857142858</v>
      </c>
      <c r="J206" s="2">
        <v>1.1639999999999999</v>
      </c>
      <c r="K206" s="69">
        <v>105</v>
      </c>
      <c r="L206" s="68">
        <v>504</v>
      </c>
      <c r="M206" s="8">
        <f t="shared" si="16"/>
        <v>4.8</v>
      </c>
      <c r="N206" s="2">
        <v>0.69899999999999995</v>
      </c>
      <c r="O206" s="69">
        <f t="shared" si="17"/>
        <v>105</v>
      </c>
      <c r="P206" s="182">
        <f t="shared" si="18"/>
        <v>3.3035714285714288</v>
      </c>
      <c r="Q206" s="86" t="s">
        <v>4545</v>
      </c>
      <c r="V206" s="82">
        <v>0.40486111111111112</v>
      </c>
      <c r="W206" s="83">
        <v>0.55555555555555558</v>
      </c>
      <c r="X206" s="86">
        <f t="shared" si="19"/>
        <v>0.15069444444444446</v>
      </c>
    </row>
    <row r="207" spans="1:24" x14ac:dyDescent="0.3">
      <c r="A207" s="44" t="s">
        <v>4658</v>
      </c>
      <c r="B207" s="68" t="s">
        <v>4659</v>
      </c>
      <c r="C207" s="2" t="s">
        <v>1</v>
      </c>
      <c r="D207" s="2">
        <v>44</v>
      </c>
      <c r="E207" s="6">
        <v>27377</v>
      </c>
      <c r="F207" s="7">
        <v>43752.55914351852</v>
      </c>
      <c r="G207" s="69" t="s">
        <v>4</v>
      </c>
      <c r="H207" s="68">
        <v>1455</v>
      </c>
      <c r="I207" s="8">
        <f t="shared" si="15"/>
        <v>12.125</v>
      </c>
      <c r="J207" s="2">
        <v>1.4119999999999999</v>
      </c>
      <c r="K207" s="69">
        <v>120</v>
      </c>
      <c r="L207" s="68">
        <v>291</v>
      </c>
      <c r="M207" s="8">
        <f t="shared" si="16"/>
        <v>2.4249999999999998</v>
      </c>
      <c r="N207" s="2">
        <v>0.57499999999999996</v>
      </c>
      <c r="O207" s="69">
        <f t="shared" si="17"/>
        <v>120</v>
      </c>
      <c r="P207" s="182">
        <f t="shared" si="18"/>
        <v>5</v>
      </c>
      <c r="Q207" s="86" t="s">
        <v>4545</v>
      </c>
      <c r="V207" s="82">
        <v>0.42777777777777781</v>
      </c>
      <c r="W207" s="83">
        <v>0.56944444444444442</v>
      </c>
      <c r="X207" s="86">
        <f t="shared" si="19"/>
        <v>0.14166666666666661</v>
      </c>
    </row>
    <row r="208" spans="1:24" x14ac:dyDescent="0.3">
      <c r="A208" s="44" t="s">
        <v>4660</v>
      </c>
      <c r="B208" s="68" t="s">
        <v>4661</v>
      </c>
      <c r="C208" s="2" t="s">
        <v>1</v>
      </c>
      <c r="D208" s="2">
        <v>54</v>
      </c>
      <c r="E208" s="6">
        <v>24002</v>
      </c>
      <c r="F208" s="7">
        <v>43752.56894675926</v>
      </c>
      <c r="G208" s="69" t="s">
        <v>4</v>
      </c>
      <c r="H208" s="68">
        <v>2275</v>
      </c>
      <c r="I208" s="8">
        <f t="shared" si="15"/>
        <v>18.2</v>
      </c>
      <c r="J208" s="2">
        <v>1.7509999999999999</v>
      </c>
      <c r="K208" s="69">
        <v>125</v>
      </c>
      <c r="L208" s="68">
        <v>402</v>
      </c>
      <c r="M208" s="8">
        <f t="shared" si="16"/>
        <v>3.2160000000000002</v>
      </c>
      <c r="N208" s="2">
        <v>0.60399999999999998</v>
      </c>
      <c r="O208" s="69">
        <f t="shared" si="17"/>
        <v>125</v>
      </c>
      <c r="P208" s="182">
        <f t="shared" si="18"/>
        <v>5.6592039800995018</v>
      </c>
      <c r="Q208" s="86" t="s">
        <v>4545</v>
      </c>
      <c r="V208" s="82">
        <v>0.45</v>
      </c>
      <c r="W208" s="83">
        <v>0.58333333333333337</v>
      </c>
      <c r="X208" s="86">
        <f t="shared" si="19"/>
        <v>0.13333333333333336</v>
      </c>
    </row>
    <row r="209" spans="1:24" x14ac:dyDescent="0.3">
      <c r="A209" s="44" t="s">
        <v>4662</v>
      </c>
      <c r="B209" s="68" t="s">
        <v>4663</v>
      </c>
      <c r="C209" s="2" t="s">
        <v>1</v>
      </c>
      <c r="D209" s="2">
        <v>66</v>
      </c>
      <c r="E209" s="6">
        <v>19421</v>
      </c>
      <c r="F209" s="7">
        <v>43752.581921296296</v>
      </c>
      <c r="G209" s="69" t="s">
        <v>22</v>
      </c>
      <c r="H209" s="68">
        <v>1933</v>
      </c>
      <c r="I209" s="8">
        <f t="shared" si="15"/>
        <v>13.807142857142857</v>
      </c>
      <c r="J209" s="2">
        <v>1.55</v>
      </c>
      <c r="K209" s="69">
        <v>140</v>
      </c>
      <c r="L209" s="68">
        <v>351</v>
      </c>
      <c r="M209" s="8">
        <f t="shared" si="16"/>
        <v>2.5071428571428571</v>
      </c>
      <c r="N209" s="2">
        <v>0.55600000000000005</v>
      </c>
      <c r="O209" s="69">
        <f t="shared" si="17"/>
        <v>140</v>
      </c>
      <c r="P209" s="182">
        <f t="shared" si="18"/>
        <v>5.5071225071225074</v>
      </c>
      <c r="Q209" s="86" t="s">
        <v>4545</v>
      </c>
      <c r="V209" s="82">
        <v>0.42430555555555555</v>
      </c>
      <c r="W209" s="83">
        <v>0.60416666666666663</v>
      </c>
      <c r="X209" s="86">
        <f t="shared" si="19"/>
        <v>0.17986111111111108</v>
      </c>
    </row>
    <row r="210" spans="1:24" x14ac:dyDescent="0.3">
      <c r="A210" s="44" t="s">
        <v>4664</v>
      </c>
      <c r="B210" s="68" t="s">
        <v>4665</v>
      </c>
      <c r="C210" s="2" t="s">
        <v>1</v>
      </c>
      <c r="D210" s="2">
        <v>44</v>
      </c>
      <c r="E210" s="6">
        <v>27449</v>
      </c>
      <c r="F210" s="7">
        <v>43752.63826388889</v>
      </c>
      <c r="G210" s="69" t="s">
        <v>4</v>
      </c>
      <c r="H210" s="68">
        <v>1101</v>
      </c>
      <c r="I210" s="8">
        <f t="shared" si="15"/>
        <v>11.01</v>
      </c>
      <c r="J210" s="2">
        <v>1.33</v>
      </c>
      <c r="K210" s="69">
        <v>100</v>
      </c>
      <c r="L210" s="68">
        <v>198</v>
      </c>
      <c r="M210" s="8">
        <f t="shared" si="16"/>
        <v>1.98</v>
      </c>
      <c r="N210" s="2">
        <v>0.376</v>
      </c>
      <c r="O210" s="69">
        <f t="shared" si="17"/>
        <v>100</v>
      </c>
      <c r="P210" s="182">
        <f t="shared" si="18"/>
        <v>5.5606060606060606</v>
      </c>
      <c r="Q210" s="86" t="s">
        <v>4545</v>
      </c>
      <c r="V210" s="82">
        <v>0.47916666666666669</v>
      </c>
      <c r="W210" s="83">
        <v>0.65277777777777779</v>
      </c>
      <c r="X210" s="86">
        <f t="shared" si="19"/>
        <v>0.1736111111111111</v>
      </c>
    </row>
    <row r="211" spans="1:24" x14ac:dyDescent="0.3">
      <c r="A211" s="44" t="s">
        <v>4666</v>
      </c>
      <c r="B211" s="68" t="s">
        <v>4667</v>
      </c>
      <c r="C211" s="2" t="s">
        <v>6</v>
      </c>
      <c r="D211" s="2">
        <v>33</v>
      </c>
      <c r="E211" s="6">
        <v>31372</v>
      </c>
      <c r="F211" s="7">
        <v>43752.651458333334</v>
      </c>
      <c r="G211" s="69" t="s">
        <v>4</v>
      </c>
      <c r="H211" s="68">
        <v>1128</v>
      </c>
      <c r="I211" s="8">
        <f t="shared" si="15"/>
        <v>7.6734693877551017</v>
      </c>
      <c r="J211" s="2">
        <v>0.877</v>
      </c>
      <c r="K211" s="69">
        <v>147</v>
      </c>
      <c r="L211" s="68">
        <v>390</v>
      </c>
      <c r="M211" s="8">
        <f t="shared" si="16"/>
        <v>2.6530612244897958</v>
      </c>
      <c r="N211" s="2">
        <v>0.60399999999999998</v>
      </c>
      <c r="O211" s="69">
        <f t="shared" si="17"/>
        <v>147</v>
      </c>
      <c r="P211" s="182">
        <f t="shared" si="18"/>
        <v>2.8923076923076922</v>
      </c>
      <c r="Q211" s="86" t="s">
        <v>4545</v>
      </c>
      <c r="V211" s="82">
        <v>0.49444444444444446</v>
      </c>
      <c r="W211" s="83">
        <v>0.66666666666666663</v>
      </c>
      <c r="X211" s="86">
        <f t="shared" si="19"/>
        <v>0.17222222222222217</v>
      </c>
    </row>
    <row r="212" spans="1:24" x14ac:dyDescent="0.3">
      <c r="A212" s="44" t="s">
        <v>4668</v>
      </c>
      <c r="B212" s="68" t="s">
        <v>4669</v>
      </c>
      <c r="C212" s="2" t="s">
        <v>1</v>
      </c>
      <c r="D212" s="2">
        <v>57</v>
      </c>
      <c r="E212" s="6">
        <v>22904</v>
      </c>
      <c r="F212" s="7">
        <v>43752.675775462965</v>
      </c>
      <c r="G212" s="69" t="s">
        <v>22</v>
      </c>
      <c r="H212" s="68">
        <v>1844</v>
      </c>
      <c r="I212" s="8">
        <f t="shared" si="15"/>
        <v>14.184615384615384</v>
      </c>
      <c r="J212" s="2">
        <v>1.3680000000000001</v>
      </c>
      <c r="K212" s="69">
        <v>130</v>
      </c>
      <c r="L212" s="68">
        <v>355</v>
      </c>
      <c r="M212" s="8">
        <f t="shared" si="16"/>
        <v>2.7307692307692308</v>
      </c>
      <c r="N212" s="2">
        <v>0.52500000000000002</v>
      </c>
      <c r="O212" s="69">
        <f t="shared" si="17"/>
        <v>130</v>
      </c>
      <c r="P212" s="182">
        <f t="shared" si="18"/>
        <v>5.1943661971830979</v>
      </c>
      <c r="Q212" s="86" t="s">
        <v>4545</v>
      </c>
      <c r="V212" s="82">
        <v>0.49444444444444446</v>
      </c>
      <c r="W212" s="83">
        <v>0.68055555555555547</v>
      </c>
      <c r="X212" s="86">
        <f t="shared" si="19"/>
        <v>0.18611111111111101</v>
      </c>
    </row>
    <row r="213" spans="1:24" x14ac:dyDescent="0.3">
      <c r="A213" s="44" t="s">
        <v>4670</v>
      </c>
      <c r="B213" s="68" t="s">
        <v>4671</v>
      </c>
      <c r="C213" s="2" t="s">
        <v>6</v>
      </c>
      <c r="D213" s="2">
        <v>48</v>
      </c>
      <c r="E213" s="6">
        <v>26100</v>
      </c>
      <c r="F213" s="7">
        <v>43753.398240740738</v>
      </c>
      <c r="G213" s="69" t="s">
        <v>71</v>
      </c>
      <c r="H213" s="68">
        <v>3158</v>
      </c>
      <c r="I213" s="8">
        <f t="shared" si="15"/>
        <v>25.263999999999999</v>
      </c>
      <c r="J213" s="2">
        <v>1.514</v>
      </c>
      <c r="K213" s="69">
        <v>125</v>
      </c>
      <c r="L213" s="68">
        <v>996</v>
      </c>
      <c r="M213" s="8">
        <f t="shared" si="16"/>
        <v>7.968</v>
      </c>
      <c r="N213" s="2">
        <v>0.98299999999999998</v>
      </c>
      <c r="O213" s="69">
        <f t="shared" si="17"/>
        <v>125</v>
      </c>
      <c r="P213" s="182">
        <f t="shared" si="18"/>
        <v>3.1706827309236947</v>
      </c>
      <c r="Q213" s="86" t="s">
        <v>4545</v>
      </c>
      <c r="V213" s="82">
        <v>0.40486111111111112</v>
      </c>
      <c r="W213" s="83">
        <v>0.54166666666666663</v>
      </c>
      <c r="X213" s="86">
        <f t="shared" si="19"/>
        <v>0.13680555555555551</v>
      </c>
    </row>
    <row r="214" spans="1:24" x14ac:dyDescent="0.3">
      <c r="A214" s="44" t="s">
        <v>4672</v>
      </c>
      <c r="B214" s="68" t="s">
        <v>4673</v>
      </c>
      <c r="C214" s="2" t="s">
        <v>1</v>
      </c>
      <c r="D214" s="2">
        <v>78</v>
      </c>
      <c r="E214" s="6">
        <v>14899</v>
      </c>
      <c r="F214" s="7">
        <v>43753.549618055556</v>
      </c>
      <c r="G214" s="69" t="s">
        <v>4</v>
      </c>
      <c r="H214" s="68">
        <v>2591</v>
      </c>
      <c r="I214" s="8">
        <f t="shared" si="15"/>
        <v>23.554545454545455</v>
      </c>
      <c r="J214" s="2">
        <v>1.595</v>
      </c>
      <c r="K214" s="69">
        <v>110</v>
      </c>
      <c r="L214" s="68">
        <v>906</v>
      </c>
      <c r="M214" s="8">
        <f t="shared" si="16"/>
        <v>8.2363636363636363</v>
      </c>
      <c r="N214" s="2">
        <v>1.1080000000000001</v>
      </c>
      <c r="O214" s="69">
        <f t="shared" si="17"/>
        <v>110</v>
      </c>
      <c r="P214" s="182">
        <f t="shared" si="18"/>
        <v>2.8598233995584987</v>
      </c>
      <c r="Q214" s="86" t="s">
        <v>4545</v>
      </c>
      <c r="V214" s="82">
        <v>0.41875000000000001</v>
      </c>
      <c r="W214" s="83">
        <v>0.55555555555555558</v>
      </c>
      <c r="X214" s="86">
        <f t="shared" si="19"/>
        <v>0.13680555555555557</v>
      </c>
    </row>
    <row r="215" spans="1:24" x14ac:dyDescent="0.3">
      <c r="A215" s="44" t="s">
        <v>4674</v>
      </c>
      <c r="B215" s="68" t="s">
        <v>1099</v>
      </c>
      <c r="C215" s="2" t="s">
        <v>1</v>
      </c>
      <c r="D215" s="2">
        <v>51</v>
      </c>
      <c r="E215" s="6">
        <v>25046</v>
      </c>
      <c r="F215" s="7">
        <v>43753.565555555557</v>
      </c>
      <c r="G215" s="69" t="s">
        <v>4</v>
      </c>
      <c r="H215" s="68">
        <v>1786</v>
      </c>
      <c r="I215" s="8">
        <f t="shared" si="15"/>
        <v>13.229629629629629</v>
      </c>
      <c r="J215" s="2">
        <v>1.159</v>
      </c>
      <c r="K215" s="69">
        <v>135</v>
      </c>
      <c r="L215" s="68">
        <v>353</v>
      </c>
      <c r="M215" s="8">
        <f t="shared" si="16"/>
        <v>2.6148148148148147</v>
      </c>
      <c r="N215" s="2">
        <v>0.48799999999999999</v>
      </c>
      <c r="O215" s="69">
        <f t="shared" si="17"/>
        <v>135</v>
      </c>
      <c r="P215" s="182">
        <f t="shared" si="18"/>
        <v>5.0594900849858355</v>
      </c>
      <c r="Q215" s="86" t="s">
        <v>4545</v>
      </c>
      <c r="V215" s="82">
        <v>0.4145833333333333</v>
      </c>
      <c r="W215" s="83">
        <v>0.5756944444444444</v>
      </c>
      <c r="X215" s="86">
        <f t="shared" si="19"/>
        <v>0.16111111111111109</v>
      </c>
    </row>
    <row r="216" spans="1:24" x14ac:dyDescent="0.3">
      <c r="A216" s="44" t="s">
        <v>4675</v>
      </c>
      <c r="B216" s="68" t="s">
        <v>1034</v>
      </c>
      <c r="C216" s="2" t="s">
        <v>1</v>
      </c>
      <c r="D216" s="2">
        <v>64</v>
      </c>
      <c r="E216" s="6">
        <v>20306</v>
      </c>
      <c r="F216" s="7">
        <v>43753.584050925929</v>
      </c>
      <c r="G216" s="69" t="s">
        <v>4</v>
      </c>
      <c r="H216" s="68">
        <v>2064</v>
      </c>
      <c r="I216" s="8">
        <f t="shared" si="15"/>
        <v>15.28888888888889</v>
      </c>
      <c r="J216" s="2">
        <v>1.86</v>
      </c>
      <c r="K216" s="69">
        <v>135</v>
      </c>
      <c r="L216" s="68">
        <v>425</v>
      </c>
      <c r="M216" s="8">
        <f t="shared" si="16"/>
        <v>3.1481481481481484</v>
      </c>
      <c r="N216" s="2">
        <v>0.71799999999999997</v>
      </c>
      <c r="O216" s="69">
        <f t="shared" si="17"/>
        <v>135</v>
      </c>
      <c r="P216" s="182">
        <f t="shared" si="18"/>
        <v>4.8564705882352941</v>
      </c>
      <c r="Q216" s="86" t="s">
        <v>4545</v>
      </c>
      <c r="V216" s="82">
        <v>0.42638888888888887</v>
      </c>
      <c r="W216" s="83">
        <v>0.59236111111111112</v>
      </c>
      <c r="X216" s="86">
        <f t="shared" si="19"/>
        <v>0.16597222222222224</v>
      </c>
    </row>
    <row r="217" spans="1:24" x14ac:dyDescent="0.3">
      <c r="A217" s="44" t="s">
        <v>4676</v>
      </c>
      <c r="B217" s="68" t="s">
        <v>4677</v>
      </c>
      <c r="C217" s="2" t="s">
        <v>6</v>
      </c>
      <c r="D217" s="2">
        <v>62</v>
      </c>
      <c r="E217" s="6">
        <v>20993</v>
      </c>
      <c r="F217" s="7">
        <v>43753.626180555555</v>
      </c>
      <c r="G217" s="69" t="s">
        <v>22</v>
      </c>
      <c r="H217" s="68">
        <v>1795</v>
      </c>
      <c r="I217" s="8">
        <f t="shared" si="15"/>
        <v>12.821428571428571</v>
      </c>
      <c r="J217" s="2">
        <v>1.0680000000000001</v>
      </c>
      <c r="K217" s="69">
        <v>140</v>
      </c>
      <c r="L217" s="68">
        <v>545</v>
      </c>
      <c r="M217" s="8">
        <f t="shared" si="16"/>
        <v>3.8928571428571428</v>
      </c>
      <c r="N217" s="2">
        <v>0.68600000000000005</v>
      </c>
      <c r="O217" s="69">
        <f t="shared" si="17"/>
        <v>140</v>
      </c>
      <c r="P217" s="182">
        <f t="shared" si="18"/>
        <v>3.2935779816513762</v>
      </c>
      <c r="Q217" s="86" t="s">
        <v>4545</v>
      </c>
      <c r="V217" s="82">
        <v>0.45208333333333334</v>
      </c>
      <c r="W217" s="83">
        <v>0.62916666666666665</v>
      </c>
      <c r="X217" s="86">
        <f t="shared" si="19"/>
        <v>0.17708333333333331</v>
      </c>
    </row>
    <row r="218" spans="1:24" x14ac:dyDescent="0.3">
      <c r="A218" s="44" t="s">
        <v>4678</v>
      </c>
      <c r="B218" s="68" t="s">
        <v>4679</v>
      </c>
      <c r="C218" s="2" t="s">
        <v>1</v>
      </c>
      <c r="D218" s="2">
        <v>41</v>
      </c>
      <c r="E218" s="6">
        <v>28579</v>
      </c>
      <c r="F218" s="7">
        <v>43753.646782407406</v>
      </c>
      <c r="G218" s="69" t="s">
        <v>4</v>
      </c>
      <c r="H218" s="68">
        <v>1916</v>
      </c>
      <c r="I218" s="8">
        <f t="shared" si="15"/>
        <v>12.126582278481013</v>
      </c>
      <c r="J218" s="2">
        <v>1.2090000000000001</v>
      </c>
      <c r="K218" s="69">
        <v>158</v>
      </c>
      <c r="L218" s="68">
        <v>431</v>
      </c>
      <c r="M218" s="8">
        <f t="shared" si="16"/>
        <v>2.7278481012658227</v>
      </c>
      <c r="N218" s="2">
        <v>0.59299999999999997</v>
      </c>
      <c r="O218" s="69">
        <f t="shared" si="17"/>
        <v>158</v>
      </c>
      <c r="P218" s="182">
        <f t="shared" si="18"/>
        <v>4.445475638051045</v>
      </c>
      <c r="Q218" s="86" t="s">
        <v>4545</v>
      </c>
      <c r="V218" s="82">
        <v>0.48472222222222222</v>
      </c>
      <c r="W218" s="83">
        <v>0.65694444444444444</v>
      </c>
      <c r="X218" s="86">
        <f t="shared" si="19"/>
        <v>0.17222222222222222</v>
      </c>
    </row>
    <row r="219" spans="1:24" x14ac:dyDescent="0.3">
      <c r="A219" s="44" t="s">
        <v>4680</v>
      </c>
      <c r="B219" s="68" t="s">
        <v>4681</v>
      </c>
      <c r="C219" s="2" t="s">
        <v>6</v>
      </c>
      <c r="D219" s="2">
        <v>79</v>
      </c>
      <c r="E219" s="6">
        <v>14620</v>
      </c>
      <c r="F219" s="7">
        <v>43753.665011574078</v>
      </c>
      <c r="G219" s="69" t="s">
        <v>4</v>
      </c>
      <c r="H219" s="68">
        <v>1662</v>
      </c>
      <c r="I219" s="8">
        <f t="shared" si="15"/>
        <v>12.311111111111112</v>
      </c>
      <c r="J219" s="2">
        <v>0.88600000000000001</v>
      </c>
      <c r="K219" s="69">
        <v>135</v>
      </c>
      <c r="L219" s="68">
        <v>646</v>
      </c>
      <c r="M219" s="8">
        <f t="shared" si="16"/>
        <v>4.7851851851851848</v>
      </c>
      <c r="N219" s="2">
        <v>0.85899999999999999</v>
      </c>
      <c r="O219" s="69">
        <f t="shared" si="17"/>
        <v>135</v>
      </c>
      <c r="P219" s="182">
        <f t="shared" si="18"/>
        <v>2.5727554179566567</v>
      </c>
      <c r="Q219" s="86" t="s">
        <v>4545</v>
      </c>
      <c r="V219" s="82">
        <v>0.50208333333333333</v>
      </c>
      <c r="W219" s="83">
        <v>0.67013888888888884</v>
      </c>
      <c r="X219" s="86">
        <f t="shared" si="19"/>
        <v>0.16805555555555551</v>
      </c>
    </row>
    <row r="220" spans="1:24" x14ac:dyDescent="0.3">
      <c r="A220" s="44" t="s">
        <v>4682</v>
      </c>
      <c r="B220" s="68" t="s">
        <v>430</v>
      </c>
      <c r="C220" s="2" t="s">
        <v>1</v>
      </c>
      <c r="D220" s="2">
        <v>44</v>
      </c>
      <c r="E220" s="6">
        <v>27453</v>
      </c>
      <c r="F220" s="7">
        <v>43754.621886574074</v>
      </c>
      <c r="G220" s="69" t="s">
        <v>4</v>
      </c>
      <c r="H220" s="68">
        <v>1782</v>
      </c>
      <c r="I220" s="8">
        <f t="shared" si="15"/>
        <v>12.122448979591837</v>
      </c>
      <c r="J220" s="2">
        <v>1.204</v>
      </c>
      <c r="K220" s="69">
        <v>147</v>
      </c>
      <c r="L220" s="68">
        <v>435</v>
      </c>
      <c r="M220" s="8">
        <f t="shared" si="16"/>
        <v>2.9591836734693877</v>
      </c>
      <c r="N220" s="2">
        <v>0.52200000000000002</v>
      </c>
      <c r="O220" s="69">
        <f t="shared" si="17"/>
        <v>147</v>
      </c>
      <c r="P220" s="182">
        <f t="shared" si="18"/>
        <v>4.0965517241379317</v>
      </c>
      <c r="Q220" s="86" t="s">
        <v>4545</v>
      </c>
      <c r="V220" s="82">
        <v>0.47291666666666665</v>
      </c>
      <c r="W220" s="83">
        <v>0.63750000000000007</v>
      </c>
      <c r="X220" s="86">
        <f t="shared" si="19"/>
        <v>0.16458333333333341</v>
      </c>
    </row>
    <row r="221" spans="1:24" x14ac:dyDescent="0.3">
      <c r="A221" s="44" t="s">
        <v>4683</v>
      </c>
      <c r="B221" s="68" t="s">
        <v>4684</v>
      </c>
      <c r="C221" s="2" t="s">
        <v>6</v>
      </c>
      <c r="D221" s="2">
        <v>64</v>
      </c>
      <c r="E221" s="6">
        <v>20154</v>
      </c>
      <c r="F221" s="7">
        <v>43754.64503472222</v>
      </c>
      <c r="G221" s="69" t="s">
        <v>4</v>
      </c>
      <c r="H221" s="68">
        <v>1210</v>
      </c>
      <c r="I221" s="8">
        <f t="shared" si="15"/>
        <v>9.68</v>
      </c>
      <c r="J221" s="2">
        <v>1.161</v>
      </c>
      <c r="K221" s="69">
        <v>125</v>
      </c>
      <c r="L221" s="68">
        <v>345</v>
      </c>
      <c r="M221" s="8">
        <f t="shared" si="16"/>
        <v>2.76</v>
      </c>
      <c r="N221" s="2">
        <v>0.57399999999999995</v>
      </c>
      <c r="O221" s="69">
        <f t="shared" si="17"/>
        <v>125</v>
      </c>
      <c r="P221" s="182">
        <f t="shared" si="18"/>
        <v>3.5072463768115942</v>
      </c>
      <c r="Q221" s="86" t="s">
        <v>4545</v>
      </c>
      <c r="V221" s="82">
        <v>0.47569444444444442</v>
      </c>
      <c r="W221" s="83">
        <v>0.65416666666666667</v>
      </c>
      <c r="X221" s="86">
        <f t="shared" si="19"/>
        <v>0.17847222222222225</v>
      </c>
    </row>
    <row r="222" spans="1:24" x14ac:dyDescent="0.3">
      <c r="A222" s="44" t="s">
        <v>4685</v>
      </c>
      <c r="B222" s="68" t="s">
        <v>4686</v>
      </c>
      <c r="C222" s="2" t="s">
        <v>1</v>
      </c>
      <c r="D222" s="2">
        <v>58</v>
      </c>
      <c r="E222" s="6">
        <v>22266</v>
      </c>
      <c r="F222" s="7">
        <v>43754.666712962964</v>
      </c>
      <c r="G222" s="69" t="s">
        <v>22</v>
      </c>
      <c r="H222" s="68">
        <v>1339</v>
      </c>
      <c r="I222" s="8">
        <f t="shared" si="15"/>
        <v>11.955357142857142</v>
      </c>
      <c r="J222" s="2">
        <v>0.96199999999999997</v>
      </c>
      <c r="K222" s="69">
        <v>112</v>
      </c>
      <c r="L222" s="68">
        <v>252</v>
      </c>
      <c r="M222" s="8">
        <f t="shared" si="16"/>
        <v>2.25</v>
      </c>
      <c r="N222" s="2">
        <v>0.435</v>
      </c>
      <c r="O222" s="69">
        <f t="shared" si="17"/>
        <v>112</v>
      </c>
      <c r="P222" s="182">
        <f t="shared" si="18"/>
        <v>5.3134920634920633</v>
      </c>
      <c r="Q222" s="86" t="s">
        <v>4545</v>
      </c>
      <c r="V222" s="82">
        <v>0.50069444444444444</v>
      </c>
      <c r="W222" s="83">
        <v>0.67152777777777783</v>
      </c>
      <c r="X222" s="86">
        <f t="shared" si="19"/>
        <v>0.17083333333333339</v>
      </c>
    </row>
    <row r="223" spans="1:24" x14ac:dyDescent="0.3">
      <c r="A223" s="44" t="s">
        <v>4687</v>
      </c>
      <c r="B223" s="68" t="s">
        <v>4688</v>
      </c>
      <c r="C223" s="2" t="s">
        <v>1</v>
      </c>
      <c r="D223" s="2">
        <v>61</v>
      </c>
      <c r="E223" s="6">
        <v>21425</v>
      </c>
      <c r="F223" s="7">
        <v>43755.600868055553</v>
      </c>
      <c r="G223" s="69" t="s">
        <v>4</v>
      </c>
      <c r="H223" s="68">
        <v>2830</v>
      </c>
      <c r="I223" s="8">
        <f t="shared" si="15"/>
        <v>16.845238095238095</v>
      </c>
      <c r="J223" s="2">
        <v>2.61</v>
      </c>
      <c r="K223" s="69">
        <v>168</v>
      </c>
      <c r="L223" s="68">
        <v>439</v>
      </c>
      <c r="M223" s="8">
        <f t="shared" si="16"/>
        <v>2.6130952380952381</v>
      </c>
      <c r="N223" s="2">
        <v>0.65600000000000003</v>
      </c>
      <c r="O223" s="69">
        <f t="shared" si="17"/>
        <v>168</v>
      </c>
      <c r="P223" s="182">
        <f t="shared" si="18"/>
        <v>6.4464692482915718</v>
      </c>
      <c r="Q223" s="86" t="s">
        <v>4545</v>
      </c>
      <c r="V223" s="82">
        <v>0.44027777777777777</v>
      </c>
      <c r="W223" s="83">
        <v>0.60416666666666663</v>
      </c>
      <c r="X223" s="86">
        <f t="shared" si="19"/>
        <v>0.16388888888888886</v>
      </c>
    </row>
    <row r="224" spans="1:24" x14ac:dyDescent="0.3">
      <c r="A224" s="44" t="s">
        <v>4689</v>
      </c>
      <c r="B224" s="68" t="s">
        <v>4386</v>
      </c>
      <c r="C224" s="2" t="s">
        <v>1</v>
      </c>
      <c r="D224" s="2">
        <v>53</v>
      </c>
      <c r="E224" s="6">
        <v>24229</v>
      </c>
      <c r="F224" s="7">
        <v>43755.612395833334</v>
      </c>
      <c r="G224" s="69" t="s">
        <v>4</v>
      </c>
      <c r="H224" s="68">
        <v>807</v>
      </c>
      <c r="I224" s="8">
        <f t="shared" si="15"/>
        <v>5.9338235294117645</v>
      </c>
      <c r="J224" s="2">
        <v>0.879</v>
      </c>
      <c r="K224" s="69">
        <v>136</v>
      </c>
      <c r="L224" s="68">
        <v>150</v>
      </c>
      <c r="M224" s="8">
        <f t="shared" si="16"/>
        <v>1.1029411764705883</v>
      </c>
      <c r="N224" s="2">
        <v>0.30499999999999999</v>
      </c>
      <c r="O224" s="69">
        <f t="shared" si="17"/>
        <v>136</v>
      </c>
      <c r="P224" s="182">
        <f t="shared" si="18"/>
        <v>5.379999999999999</v>
      </c>
      <c r="Q224" s="86" t="s">
        <v>4545</v>
      </c>
      <c r="V224" s="82">
        <v>0.4513888888888889</v>
      </c>
      <c r="W224" s="83">
        <v>0.6166666666666667</v>
      </c>
      <c r="X224" s="86">
        <f t="shared" si="19"/>
        <v>0.1652777777777778</v>
      </c>
    </row>
    <row r="225" spans="1:24" x14ac:dyDescent="0.3">
      <c r="A225" s="44" t="s">
        <v>4690</v>
      </c>
      <c r="B225" s="68" t="s">
        <v>4038</v>
      </c>
      <c r="C225" s="2" t="s">
        <v>1</v>
      </c>
      <c r="D225" s="2">
        <v>61</v>
      </c>
      <c r="E225" s="6">
        <v>21273</v>
      </c>
      <c r="F225" s="7">
        <v>43755.62572916667</v>
      </c>
      <c r="G225" s="69" t="s">
        <v>4</v>
      </c>
      <c r="H225" s="68">
        <v>3799</v>
      </c>
      <c r="I225" s="8">
        <f t="shared" si="15"/>
        <v>23.450617283950617</v>
      </c>
      <c r="J225" s="2">
        <v>2.0489999999999999</v>
      </c>
      <c r="K225" s="69">
        <v>162</v>
      </c>
      <c r="L225" s="68">
        <v>598</v>
      </c>
      <c r="M225" s="8">
        <f t="shared" si="16"/>
        <v>3.691358024691358</v>
      </c>
      <c r="N225" s="2">
        <v>0.89400000000000002</v>
      </c>
      <c r="O225" s="69">
        <f t="shared" si="17"/>
        <v>162</v>
      </c>
      <c r="P225" s="182">
        <f t="shared" si="18"/>
        <v>6.3528428093645486</v>
      </c>
      <c r="Q225" s="86" t="s">
        <v>4545</v>
      </c>
      <c r="V225" s="82">
        <v>0.46527777777777773</v>
      </c>
      <c r="W225" s="83">
        <v>0.62986111111111109</v>
      </c>
      <c r="X225" s="86">
        <f t="shared" si="19"/>
        <v>0.16458333333333336</v>
      </c>
    </row>
    <row r="226" spans="1:24" x14ac:dyDescent="0.3">
      <c r="A226" s="44" t="s">
        <v>4691</v>
      </c>
      <c r="B226" s="68" t="s">
        <v>1886</v>
      </c>
      <c r="C226" s="2" t="s">
        <v>1</v>
      </c>
      <c r="D226" s="2">
        <v>55</v>
      </c>
      <c r="E226" s="6">
        <v>23399</v>
      </c>
      <c r="F226" s="7">
        <v>43755.640081018515</v>
      </c>
      <c r="G226" s="69" t="s">
        <v>4</v>
      </c>
      <c r="H226" s="68">
        <v>2188</v>
      </c>
      <c r="I226" s="8">
        <f t="shared" si="15"/>
        <v>13.936305732484076</v>
      </c>
      <c r="J226" s="2">
        <v>1.462</v>
      </c>
      <c r="K226" s="69">
        <v>157</v>
      </c>
      <c r="L226" s="68">
        <v>508</v>
      </c>
      <c r="M226" s="8">
        <f t="shared" si="16"/>
        <v>3.2356687898089174</v>
      </c>
      <c r="N226" s="2">
        <v>0.54500000000000004</v>
      </c>
      <c r="O226" s="69">
        <f t="shared" si="17"/>
        <v>157</v>
      </c>
      <c r="P226" s="182">
        <f t="shared" si="18"/>
        <v>4.3070866141732278</v>
      </c>
      <c r="Q226" s="86" t="s">
        <v>4545</v>
      </c>
      <c r="V226" s="82">
        <v>0.46666666666666662</v>
      </c>
      <c r="W226" s="83">
        <v>0.64374999999999993</v>
      </c>
      <c r="X226" s="86">
        <f t="shared" si="19"/>
        <v>0.17708333333333331</v>
      </c>
    </row>
    <row r="227" spans="1:24" x14ac:dyDescent="0.3">
      <c r="A227" s="44" t="s">
        <v>4692</v>
      </c>
      <c r="B227" s="68" t="s">
        <v>4693</v>
      </c>
      <c r="C227" s="2" t="s">
        <v>6</v>
      </c>
      <c r="D227" s="2">
        <v>67</v>
      </c>
      <c r="E227" s="6">
        <v>19139</v>
      </c>
      <c r="F227" s="7">
        <v>43755.651574074072</v>
      </c>
      <c r="G227" s="69" t="s">
        <v>4</v>
      </c>
      <c r="H227" s="68">
        <v>1497</v>
      </c>
      <c r="I227" s="8">
        <f t="shared" si="15"/>
        <v>12.07258064516129</v>
      </c>
      <c r="J227" s="2">
        <v>1.357</v>
      </c>
      <c r="K227" s="69">
        <v>124</v>
      </c>
      <c r="L227" s="68">
        <v>529</v>
      </c>
      <c r="M227" s="8">
        <f t="shared" si="16"/>
        <v>4.2661290322580649</v>
      </c>
      <c r="N227" s="2">
        <v>0.73399999999999999</v>
      </c>
      <c r="O227" s="69">
        <f t="shared" si="17"/>
        <v>124</v>
      </c>
      <c r="P227" s="182">
        <f t="shared" si="18"/>
        <v>2.8298676748582228</v>
      </c>
      <c r="Q227" s="86" t="s">
        <v>4545</v>
      </c>
      <c r="V227" s="82">
        <v>0.47569444444444442</v>
      </c>
      <c r="W227" s="83">
        <v>0.65763888888888888</v>
      </c>
      <c r="X227" s="86">
        <f t="shared" si="19"/>
        <v>0.18194444444444446</v>
      </c>
    </row>
    <row r="228" spans="1:24" x14ac:dyDescent="0.3">
      <c r="A228" s="44" t="s">
        <v>4694</v>
      </c>
      <c r="B228" s="68" t="s">
        <v>1761</v>
      </c>
      <c r="C228" s="2" t="s">
        <v>1</v>
      </c>
      <c r="D228" s="2">
        <v>54</v>
      </c>
      <c r="E228" s="6">
        <v>23925</v>
      </c>
      <c r="F228" s="7">
        <v>43755.667581018519</v>
      </c>
      <c r="G228" s="69" t="s">
        <v>22</v>
      </c>
      <c r="H228" s="68">
        <v>1431</v>
      </c>
      <c r="I228" s="8">
        <f t="shared" si="15"/>
        <v>11.007692307692308</v>
      </c>
      <c r="J228" s="2">
        <v>1.35</v>
      </c>
      <c r="K228" s="69">
        <v>130</v>
      </c>
      <c r="L228" s="68">
        <v>364</v>
      </c>
      <c r="M228" s="8">
        <f t="shared" si="16"/>
        <v>2.8</v>
      </c>
      <c r="N228" s="2">
        <v>0.58899999999999997</v>
      </c>
      <c r="O228" s="69">
        <f t="shared" si="17"/>
        <v>130</v>
      </c>
      <c r="P228" s="182">
        <f t="shared" si="18"/>
        <v>3.9313186813186816</v>
      </c>
      <c r="Q228" s="86" t="s">
        <v>4545</v>
      </c>
      <c r="V228" s="82">
        <v>0.5083333333333333</v>
      </c>
      <c r="W228" s="83">
        <v>0.67013888888888884</v>
      </c>
      <c r="X228" s="86">
        <f t="shared" si="19"/>
        <v>0.16180555555555554</v>
      </c>
    </row>
    <row r="229" spans="1:24" x14ac:dyDescent="0.3">
      <c r="A229" s="44" t="s">
        <v>4695</v>
      </c>
      <c r="B229" s="68" t="s">
        <v>4696</v>
      </c>
      <c r="C229" s="2" t="s">
        <v>6</v>
      </c>
      <c r="D229" s="2">
        <v>72</v>
      </c>
      <c r="E229" s="6">
        <v>17119</v>
      </c>
      <c r="F229" s="7">
        <v>43756.449629629627</v>
      </c>
      <c r="G229" s="69" t="s">
        <v>71</v>
      </c>
      <c r="H229" s="68">
        <v>3735</v>
      </c>
      <c r="I229" s="8">
        <f t="shared" si="15"/>
        <v>28.73076923076923</v>
      </c>
      <c r="J229" s="2">
        <v>5.6660000000000004</v>
      </c>
      <c r="K229" s="69">
        <v>130</v>
      </c>
      <c r="L229" s="68">
        <v>660</v>
      </c>
      <c r="M229" s="8">
        <f t="shared" si="16"/>
        <v>5.0769230769230766</v>
      </c>
      <c r="N229" s="2">
        <v>2.3010000000000002</v>
      </c>
      <c r="O229" s="69">
        <f t="shared" si="17"/>
        <v>130</v>
      </c>
      <c r="P229" s="182">
        <f t="shared" si="18"/>
        <v>5.6590909090909092</v>
      </c>
      <c r="Q229" s="86" t="s">
        <v>4545</v>
      </c>
      <c r="V229" s="82">
        <v>0.45833333333333331</v>
      </c>
      <c r="W229" s="83">
        <v>0.64236111111111105</v>
      </c>
      <c r="X229" s="86">
        <f t="shared" si="19"/>
        <v>0.18402777777777773</v>
      </c>
    </row>
    <row r="230" spans="1:24" x14ac:dyDescent="0.3">
      <c r="A230" s="44" t="s">
        <v>4697</v>
      </c>
      <c r="B230" s="68" t="s">
        <v>4698</v>
      </c>
      <c r="C230" s="2" t="s">
        <v>1</v>
      </c>
      <c r="D230" s="2">
        <v>79</v>
      </c>
      <c r="E230" s="6">
        <v>14758</v>
      </c>
      <c r="F230" s="7">
        <v>43759.430659722224</v>
      </c>
      <c r="G230" s="69" t="s">
        <v>71</v>
      </c>
      <c r="H230" s="68">
        <v>2913</v>
      </c>
      <c r="I230" s="8">
        <f t="shared" si="15"/>
        <v>19.682432432432432</v>
      </c>
      <c r="J230" s="2">
        <v>1.278</v>
      </c>
      <c r="K230" s="69">
        <v>148</v>
      </c>
      <c r="L230" s="68">
        <v>940</v>
      </c>
      <c r="M230" s="8">
        <f t="shared" si="16"/>
        <v>6.3513513513513518</v>
      </c>
      <c r="N230" s="2">
        <v>0.84799999999999998</v>
      </c>
      <c r="O230" s="69">
        <f t="shared" si="17"/>
        <v>148</v>
      </c>
      <c r="P230" s="182">
        <f t="shared" si="18"/>
        <v>3.0989361702127658</v>
      </c>
      <c r="Q230" s="86" t="s">
        <v>4545</v>
      </c>
      <c r="V230" s="82">
        <v>0.43611111111111112</v>
      </c>
      <c r="W230" s="83">
        <v>0.60416666666666663</v>
      </c>
      <c r="X230" s="86">
        <f t="shared" si="19"/>
        <v>0.16805555555555551</v>
      </c>
    </row>
    <row r="231" spans="1:24" x14ac:dyDescent="0.3">
      <c r="A231" s="44" t="s">
        <v>4699</v>
      </c>
      <c r="B231" s="68" t="s">
        <v>4700</v>
      </c>
      <c r="C231" s="2" t="s">
        <v>6</v>
      </c>
      <c r="D231" s="2">
        <v>60</v>
      </c>
      <c r="E231" s="6">
        <v>21509</v>
      </c>
      <c r="F231" s="7">
        <v>43759.565671296295</v>
      </c>
      <c r="G231" s="69" t="s">
        <v>4</v>
      </c>
      <c r="H231" s="68">
        <v>1463</v>
      </c>
      <c r="I231" s="8">
        <f t="shared" si="15"/>
        <v>10.837037037037037</v>
      </c>
      <c r="J231" s="2">
        <v>1.2649999999999999</v>
      </c>
      <c r="K231" s="69">
        <v>135</v>
      </c>
      <c r="L231" s="68">
        <v>551</v>
      </c>
      <c r="M231" s="8">
        <f t="shared" si="16"/>
        <v>4.0814814814814815</v>
      </c>
      <c r="N231" s="2">
        <v>0.64700000000000002</v>
      </c>
      <c r="O231" s="69">
        <f t="shared" si="17"/>
        <v>135</v>
      </c>
      <c r="P231" s="182">
        <f t="shared" si="18"/>
        <v>2.6551724137931036</v>
      </c>
      <c r="Q231" s="86" t="s">
        <v>4545</v>
      </c>
      <c r="V231" s="82">
        <v>0.39027777777777778</v>
      </c>
      <c r="W231" s="83">
        <v>0.57291666666666663</v>
      </c>
      <c r="X231" s="86">
        <f t="shared" si="19"/>
        <v>0.18263888888888885</v>
      </c>
    </row>
    <row r="232" spans="1:24" x14ac:dyDescent="0.3">
      <c r="A232" s="44" t="s">
        <v>4701</v>
      </c>
      <c r="B232" s="68" t="s">
        <v>4702</v>
      </c>
      <c r="C232" s="2" t="s">
        <v>1</v>
      </c>
      <c r="D232" s="2">
        <v>27</v>
      </c>
      <c r="E232" s="6">
        <v>33630</v>
      </c>
      <c r="F232" s="7">
        <v>43759.609340277777</v>
      </c>
      <c r="G232" s="69" t="s">
        <v>4</v>
      </c>
      <c r="H232" s="68">
        <v>1164</v>
      </c>
      <c r="I232" s="8">
        <f t="shared" si="15"/>
        <v>8.0275862068965509</v>
      </c>
      <c r="J232" s="2">
        <v>0.95</v>
      </c>
      <c r="K232" s="69">
        <v>145</v>
      </c>
      <c r="L232" s="68">
        <v>343</v>
      </c>
      <c r="M232" s="8">
        <f t="shared" si="16"/>
        <v>2.3655172413793104</v>
      </c>
      <c r="N232" s="2">
        <v>0.52500000000000002</v>
      </c>
      <c r="O232" s="69">
        <f t="shared" si="17"/>
        <v>145</v>
      </c>
      <c r="P232" s="182">
        <f t="shared" si="18"/>
        <v>3.3935860058309033</v>
      </c>
      <c r="Q232" s="86" t="s">
        <v>4545</v>
      </c>
      <c r="V232" s="82">
        <v>0.45624999999999999</v>
      </c>
      <c r="W232" s="83">
        <v>0.61388888888888882</v>
      </c>
      <c r="X232" s="86">
        <f t="shared" si="19"/>
        <v>0.15763888888888883</v>
      </c>
    </row>
    <row r="233" spans="1:24" x14ac:dyDescent="0.3">
      <c r="A233" s="44" t="s">
        <v>4703</v>
      </c>
      <c r="B233" s="68" t="s">
        <v>176</v>
      </c>
      <c r="C233" s="2" t="s">
        <v>1</v>
      </c>
      <c r="D233" s="2">
        <v>47</v>
      </c>
      <c r="E233" s="6">
        <v>26408</v>
      </c>
      <c r="F233" s="7">
        <v>43759.62427083333</v>
      </c>
      <c r="G233" s="69" t="s">
        <v>4</v>
      </c>
      <c r="H233" s="68">
        <v>1209</v>
      </c>
      <c r="I233" s="8">
        <f t="shared" si="15"/>
        <v>9.6720000000000006</v>
      </c>
      <c r="J233" s="2">
        <v>1.0529999999999999</v>
      </c>
      <c r="K233" s="69">
        <v>125</v>
      </c>
      <c r="L233" s="68">
        <v>287</v>
      </c>
      <c r="M233" s="8">
        <f t="shared" si="16"/>
        <v>2.2959999999999998</v>
      </c>
      <c r="N233" s="2">
        <v>0.58199999999999996</v>
      </c>
      <c r="O233" s="69">
        <f t="shared" si="17"/>
        <v>125</v>
      </c>
      <c r="P233" s="182">
        <f t="shared" si="18"/>
        <v>4.2125435540069693</v>
      </c>
      <c r="Q233" s="86" t="s">
        <v>4545</v>
      </c>
      <c r="V233" s="82">
        <v>0.4694444444444445</v>
      </c>
      <c r="W233" s="83">
        <v>0.62916666666666665</v>
      </c>
      <c r="X233" s="86">
        <f t="shared" si="19"/>
        <v>0.15972222222222215</v>
      </c>
    </row>
    <row r="234" spans="1:24" x14ac:dyDescent="0.3">
      <c r="A234" s="44" t="s">
        <v>4704</v>
      </c>
      <c r="B234" s="68" t="s">
        <v>4705</v>
      </c>
      <c r="C234" s="2" t="s">
        <v>1</v>
      </c>
      <c r="D234" s="2">
        <v>65</v>
      </c>
      <c r="E234" s="6">
        <v>19992</v>
      </c>
      <c r="F234" s="7">
        <v>43759.636620370373</v>
      </c>
      <c r="G234" s="69" t="s">
        <v>4</v>
      </c>
      <c r="H234" s="68">
        <v>1859</v>
      </c>
      <c r="I234" s="8">
        <f t="shared" si="15"/>
        <v>16.899999999999999</v>
      </c>
      <c r="J234" s="2">
        <v>1.544</v>
      </c>
      <c r="K234" s="69">
        <v>110</v>
      </c>
      <c r="L234" s="68">
        <v>352</v>
      </c>
      <c r="M234" s="8">
        <f t="shared" si="16"/>
        <v>3.2</v>
      </c>
      <c r="N234" s="2">
        <v>0.66100000000000003</v>
      </c>
      <c r="O234" s="69">
        <f t="shared" si="17"/>
        <v>110</v>
      </c>
      <c r="P234" s="182">
        <f t="shared" si="18"/>
        <v>5.2812499999999991</v>
      </c>
      <c r="Q234" s="86" t="s">
        <v>4545</v>
      </c>
      <c r="V234" s="82">
        <v>0.48472222222222222</v>
      </c>
      <c r="W234" s="83">
        <v>0.64027777777777783</v>
      </c>
      <c r="X234" s="86">
        <f t="shared" si="19"/>
        <v>0.15555555555555561</v>
      </c>
    </row>
    <row r="235" spans="1:24" x14ac:dyDescent="0.3">
      <c r="A235" s="44" t="s">
        <v>4706</v>
      </c>
      <c r="B235" s="68" t="s">
        <v>4707</v>
      </c>
      <c r="C235" s="2" t="s">
        <v>6</v>
      </c>
      <c r="D235" s="2">
        <v>56</v>
      </c>
      <c r="E235" s="6">
        <v>23013</v>
      </c>
      <c r="F235" s="7">
        <v>43759.647476851853</v>
      </c>
      <c r="G235" s="69" t="s">
        <v>4</v>
      </c>
      <c r="H235" s="68">
        <v>1409</v>
      </c>
      <c r="I235" s="8">
        <f t="shared" si="15"/>
        <v>13.548076923076923</v>
      </c>
      <c r="J235" s="2">
        <v>1.7</v>
      </c>
      <c r="K235" s="69">
        <v>104</v>
      </c>
      <c r="L235" s="68">
        <v>776</v>
      </c>
      <c r="M235" s="8">
        <f t="shared" si="16"/>
        <v>7.4615384615384617</v>
      </c>
      <c r="N235" s="2">
        <v>0.85799999999999998</v>
      </c>
      <c r="O235" s="69">
        <f t="shared" si="17"/>
        <v>104</v>
      </c>
      <c r="P235" s="182">
        <f t="shared" si="18"/>
        <v>1.8157216494845361</v>
      </c>
      <c r="Q235" s="86" t="s">
        <v>4545</v>
      </c>
      <c r="V235" s="82">
        <v>0.50069444444444444</v>
      </c>
      <c r="W235" s="83">
        <v>0.65416666666666667</v>
      </c>
      <c r="X235" s="86">
        <f t="shared" si="19"/>
        <v>0.15347222222222223</v>
      </c>
    </row>
    <row r="236" spans="1:24" x14ac:dyDescent="0.3">
      <c r="A236" s="44" t="s">
        <v>4708</v>
      </c>
      <c r="B236" s="68" t="s">
        <v>4709</v>
      </c>
      <c r="C236" s="2" t="s">
        <v>1</v>
      </c>
      <c r="D236" s="2">
        <v>53</v>
      </c>
      <c r="E236" s="6">
        <v>24181</v>
      </c>
      <c r="F236" s="7">
        <v>43759.663854166669</v>
      </c>
      <c r="G236" s="69" t="s">
        <v>22</v>
      </c>
      <c r="H236" s="68">
        <v>1485</v>
      </c>
      <c r="I236" s="8">
        <f t="shared" si="15"/>
        <v>13.75</v>
      </c>
      <c r="J236" s="2">
        <v>2.5870000000000002</v>
      </c>
      <c r="K236" s="69">
        <v>108</v>
      </c>
      <c r="L236" s="68">
        <v>311</v>
      </c>
      <c r="M236" s="8">
        <f t="shared" si="16"/>
        <v>2.8796296296296298</v>
      </c>
      <c r="N236" s="2">
        <v>0.52400000000000002</v>
      </c>
      <c r="O236" s="69">
        <f t="shared" si="17"/>
        <v>108</v>
      </c>
      <c r="P236" s="182">
        <f t="shared" si="18"/>
        <v>4.77491961414791</v>
      </c>
      <c r="Q236" s="86" t="s">
        <v>4545</v>
      </c>
      <c r="V236" s="82">
        <v>0.49027777777777781</v>
      </c>
      <c r="W236" s="83">
        <v>0.66805555555555562</v>
      </c>
      <c r="X236" s="86">
        <f t="shared" si="19"/>
        <v>0.17777777777777781</v>
      </c>
    </row>
    <row r="237" spans="1:24" x14ac:dyDescent="0.3">
      <c r="A237" s="44" t="s">
        <v>4710</v>
      </c>
      <c r="B237" s="68" t="s">
        <v>4711</v>
      </c>
      <c r="C237" s="2" t="s">
        <v>1</v>
      </c>
      <c r="D237" s="2">
        <v>50</v>
      </c>
      <c r="E237" s="6">
        <v>25319</v>
      </c>
      <c r="F237" s="7">
        <v>43759.685011574074</v>
      </c>
      <c r="G237" s="69" t="s">
        <v>4</v>
      </c>
      <c r="H237" s="68">
        <v>1559</v>
      </c>
      <c r="I237" s="8">
        <f t="shared" si="15"/>
        <v>14.172727272727272</v>
      </c>
      <c r="J237" s="2">
        <v>0.92700000000000005</v>
      </c>
      <c r="K237" s="69">
        <v>110</v>
      </c>
      <c r="L237" s="68">
        <v>364</v>
      </c>
      <c r="M237" s="8">
        <f t="shared" si="16"/>
        <v>3.3090909090909091</v>
      </c>
      <c r="N237" s="2">
        <v>0.57099999999999995</v>
      </c>
      <c r="O237" s="69">
        <f t="shared" si="17"/>
        <v>110</v>
      </c>
      <c r="P237" s="182">
        <f t="shared" si="18"/>
        <v>4.2829670329670328</v>
      </c>
      <c r="Q237" s="86" t="s">
        <v>4545</v>
      </c>
      <c r="V237" s="82">
        <v>0.52500000000000002</v>
      </c>
      <c r="W237" s="83">
        <v>0.69444444444444453</v>
      </c>
      <c r="X237" s="86">
        <f t="shared" si="19"/>
        <v>0.16944444444444451</v>
      </c>
    </row>
    <row r="238" spans="1:24" x14ac:dyDescent="0.3">
      <c r="A238" s="44" t="s">
        <v>4712</v>
      </c>
      <c r="B238" s="68" t="s">
        <v>1637</v>
      </c>
      <c r="C238" s="2" t="s">
        <v>1</v>
      </c>
      <c r="D238" s="2">
        <v>41</v>
      </c>
      <c r="E238" s="6">
        <v>28469</v>
      </c>
      <c r="F238" s="7">
        <v>43759.704826388886</v>
      </c>
      <c r="G238" s="69" t="s">
        <v>4</v>
      </c>
      <c r="H238" s="68">
        <v>886</v>
      </c>
      <c r="I238" s="8">
        <f t="shared" si="15"/>
        <v>6.5629629629629633</v>
      </c>
      <c r="J238" s="2">
        <v>0.91900000000000004</v>
      </c>
      <c r="K238" s="69">
        <v>135</v>
      </c>
      <c r="L238" s="68">
        <v>175</v>
      </c>
      <c r="M238" s="8">
        <f t="shared" si="16"/>
        <v>1.2962962962962963</v>
      </c>
      <c r="N238" s="2">
        <v>0.45800000000000002</v>
      </c>
      <c r="O238" s="69">
        <f t="shared" si="17"/>
        <v>135</v>
      </c>
      <c r="P238" s="182">
        <f t="shared" si="18"/>
        <v>5.0628571428571432</v>
      </c>
      <c r="Q238" s="86" t="s">
        <v>4545</v>
      </c>
      <c r="V238" s="82">
        <v>0.54027777777777775</v>
      </c>
      <c r="W238" s="83">
        <v>0.72222222222222221</v>
      </c>
      <c r="X238" s="86">
        <f t="shared" si="19"/>
        <v>0.18194444444444446</v>
      </c>
    </row>
    <row r="239" spans="1:24" x14ac:dyDescent="0.3">
      <c r="A239" s="44" t="s">
        <v>4713</v>
      </c>
      <c r="B239" s="68" t="s">
        <v>4714</v>
      </c>
      <c r="C239" s="2" t="s">
        <v>1</v>
      </c>
      <c r="D239" s="2">
        <v>84</v>
      </c>
      <c r="E239" s="6">
        <v>12814</v>
      </c>
      <c r="F239" s="7">
        <v>43760.428854166668</v>
      </c>
      <c r="G239" s="69" t="s">
        <v>71</v>
      </c>
      <c r="H239" s="68">
        <v>1872</v>
      </c>
      <c r="I239" s="8">
        <f t="shared" si="15"/>
        <v>18.90909090909091</v>
      </c>
      <c r="J239" s="2">
        <v>2.1429999999999998</v>
      </c>
      <c r="K239" s="69">
        <v>99</v>
      </c>
      <c r="L239" s="68">
        <v>595</v>
      </c>
      <c r="M239" s="8">
        <f t="shared" si="16"/>
        <v>6.0101010101010104</v>
      </c>
      <c r="N239" s="2">
        <v>0.69199999999999995</v>
      </c>
      <c r="O239" s="69">
        <f t="shared" si="17"/>
        <v>99</v>
      </c>
      <c r="P239" s="182">
        <f t="shared" si="18"/>
        <v>3.1462184873949579</v>
      </c>
      <c r="Q239" s="86" t="s">
        <v>4545</v>
      </c>
      <c r="V239" s="82">
        <v>0.43888888888888888</v>
      </c>
      <c r="W239" s="83">
        <v>0.59027777777777779</v>
      </c>
      <c r="X239" s="86">
        <f t="shared" si="19"/>
        <v>0.15138888888888891</v>
      </c>
    </row>
    <row r="240" spans="1:24" x14ac:dyDescent="0.3">
      <c r="A240" s="44" t="s">
        <v>4715</v>
      </c>
      <c r="B240" s="68" t="s">
        <v>4716</v>
      </c>
      <c r="C240" s="2" t="s">
        <v>1</v>
      </c>
      <c r="D240" s="2">
        <v>54</v>
      </c>
      <c r="E240" s="6">
        <v>23819</v>
      </c>
      <c r="F240" s="7">
        <v>43760.533449074072</v>
      </c>
      <c r="G240" s="69" t="s">
        <v>4</v>
      </c>
      <c r="H240" s="68">
        <v>1230</v>
      </c>
      <c r="I240" s="8">
        <f t="shared" si="15"/>
        <v>9.4615384615384617</v>
      </c>
      <c r="J240" s="2">
        <v>1.1950000000000001</v>
      </c>
      <c r="K240" s="69">
        <v>130</v>
      </c>
      <c r="L240" s="68">
        <v>321</v>
      </c>
      <c r="M240" s="8">
        <f t="shared" si="16"/>
        <v>2.4692307692307693</v>
      </c>
      <c r="N240" s="2">
        <v>0.58699999999999997</v>
      </c>
      <c r="O240" s="69">
        <f t="shared" si="17"/>
        <v>130</v>
      </c>
      <c r="P240" s="182">
        <f t="shared" si="18"/>
        <v>3.8317757009345792</v>
      </c>
      <c r="Q240" s="86" t="s">
        <v>4545</v>
      </c>
      <c r="V240" s="82">
        <v>0.39930555555555558</v>
      </c>
      <c r="W240" s="83">
        <v>0.53680555555555554</v>
      </c>
      <c r="X240" s="86">
        <f t="shared" si="19"/>
        <v>0.13749999999999996</v>
      </c>
    </row>
    <row r="241" spans="1:24" x14ac:dyDescent="0.3">
      <c r="A241" s="44" t="s">
        <v>4717</v>
      </c>
      <c r="B241" s="68" t="s">
        <v>4718</v>
      </c>
      <c r="C241" s="2" t="s">
        <v>1</v>
      </c>
      <c r="D241" s="2">
        <v>47</v>
      </c>
      <c r="E241" s="6">
        <v>26494</v>
      </c>
      <c r="F241" s="7">
        <v>43760.546354166669</v>
      </c>
      <c r="G241" s="69" t="s">
        <v>4</v>
      </c>
      <c r="H241" s="68">
        <v>1269</v>
      </c>
      <c r="I241" s="8">
        <f t="shared" si="15"/>
        <v>11.75</v>
      </c>
      <c r="J241" s="2">
        <v>0.82199999999999995</v>
      </c>
      <c r="K241" s="69">
        <v>108</v>
      </c>
      <c r="L241" s="68">
        <v>274</v>
      </c>
      <c r="M241" s="8">
        <f t="shared" si="16"/>
        <v>2.5370370370370372</v>
      </c>
      <c r="N241" s="2">
        <v>0.57099999999999995</v>
      </c>
      <c r="O241" s="69">
        <f t="shared" si="17"/>
        <v>108</v>
      </c>
      <c r="P241" s="182">
        <f t="shared" si="18"/>
        <v>4.6313868613138682</v>
      </c>
      <c r="Q241" s="86" t="s">
        <v>4545</v>
      </c>
      <c r="V241" s="82">
        <v>0.40972222222222227</v>
      </c>
      <c r="W241" s="83">
        <v>0.54999999999999993</v>
      </c>
      <c r="X241" s="86">
        <f t="shared" si="19"/>
        <v>0.14027777777777767</v>
      </c>
    </row>
    <row r="242" spans="1:24" x14ac:dyDescent="0.3">
      <c r="A242" s="44" t="s">
        <v>4719</v>
      </c>
      <c r="B242" s="68" t="s">
        <v>4720</v>
      </c>
      <c r="C242" s="2" t="s">
        <v>1</v>
      </c>
      <c r="D242" s="2">
        <v>59</v>
      </c>
      <c r="E242" s="6">
        <v>21933</v>
      </c>
      <c r="F242" s="7">
        <v>43760.557037037041</v>
      </c>
      <c r="G242" s="69" t="s">
        <v>4</v>
      </c>
      <c r="H242" s="68">
        <v>1343</v>
      </c>
      <c r="I242" s="8">
        <f t="shared" si="15"/>
        <v>12.913461538461538</v>
      </c>
      <c r="J242" s="2">
        <v>1.0620000000000001</v>
      </c>
      <c r="K242" s="69">
        <v>104</v>
      </c>
      <c r="L242" s="68">
        <v>418</v>
      </c>
      <c r="M242" s="8">
        <f t="shared" si="16"/>
        <v>4.0192307692307692</v>
      </c>
      <c r="N242" s="2">
        <v>0.71</v>
      </c>
      <c r="O242" s="69">
        <f t="shared" si="17"/>
        <v>104</v>
      </c>
      <c r="P242" s="182">
        <f t="shared" si="18"/>
        <v>3.2129186602870812</v>
      </c>
      <c r="Q242" s="86" t="s">
        <v>4545</v>
      </c>
      <c r="V242" s="82">
        <v>0.41180555555555554</v>
      </c>
      <c r="W242" s="83">
        <v>0.5708333333333333</v>
      </c>
      <c r="X242" s="86">
        <f t="shared" si="19"/>
        <v>0.15902777777777777</v>
      </c>
    </row>
    <row r="243" spans="1:24" x14ac:dyDescent="0.3">
      <c r="A243" s="44" t="s">
        <v>4721</v>
      </c>
      <c r="B243" s="68" t="s">
        <v>4722</v>
      </c>
      <c r="C243" s="2" t="s">
        <v>1</v>
      </c>
      <c r="D243" s="2">
        <v>44</v>
      </c>
      <c r="E243" s="6">
        <v>27634</v>
      </c>
      <c r="F243" s="7">
        <v>43760.598935185182</v>
      </c>
      <c r="G243" s="69" t="s">
        <v>4</v>
      </c>
      <c r="H243" s="68">
        <v>1477</v>
      </c>
      <c r="I243" s="8">
        <f t="shared" si="15"/>
        <v>12.843478260869565</v>
      </c>
      <c r="J243" s="2">
        <v>1.3280000000000001</v>
      </c>
      <c r="K243" s="69">
        <v>115</v>
      </c>
      <c r="L243" s="68">
        <v>335</v>
      </c>
      <c r="M243" s="8">
        <f t="shared" si="16"/>
        <v>2.9130434782608696</v>
      </c>
      <c r="N243" s="2">
        <v>0.505</v>
      </c>
      <c r="O243" s="69">
        <f t="shared" si="17"/>
        <v>115</v>
      </c>
      <c r="P243" s="182">
        <f t="shared" si="18"/>
        <v>4.4089552238805974</v>
      </c>
      <c r="Q243" s="86" t="s">
        <v>4545</v>
      </c>
      <c r="V243" s="82">
        <v>0.4458333333333333</v>
      </c>
      <c r="W243" s="83">
        <v>0.60416666666666663</v>
      </c>
      <c r="X243" s="86">
        <f t="shared" si="19"/>
        <v>0.15833333333333333</v>
      </c>
    </row>
    <row r="244" spans="1:24" x14ac:dyDescent="0.3">
      <c r="A244" s="44" t="s">
        <v>1999</v>
      </c>
      <c r="B244" s="68" t="s">
        <v>1501</v>
      </c>
      <c r="C244" s="2" t="s">
        <v>1</v>
      </c>
      <c r="D244" s="2">
        <v>59</v>
      </c>
      <c r="E244" s="6">
        <v>21925</v>
      </c>
      <c r="F244" s="7">
        <v>43760.610439814816</v>
      </c>
      <c r="G244" s="69" t="s">
        <v>4</v>
      </c>
      <c r="H244" s="68">
        <v>1418</v>
      </c>
      <c r="I244" s="8">
        <f t="shared" si="15"/>
        <v>13.377358490566039</v>
      </c>
      <c r="J244" s="2">
        <v>1.39</v>
      </c>
      <c r="K244" s="69">
        <v>106</v>
      </c>
      <c r="L244" s="68">
        <v>346</v>
      </c>
      <c r="M244" s="8">
        <f t="shared" si="16"/>
        <v>3.2641509433962264</v>
      </c>
      <c r="N244" s="2">
        <v>0.57399999999999995</v>
      </c>
      <c r="O244" s="69">
        <f t="shared" si="17"/>
        <v>106</v>
      </c>
      <c r="P244" s="182">
        <f t="shared" si="18"/>
        <v>4.0982658959537579</v>
      </c>
      <c r="Q244" s="86" t="s">
        <v>4545</v>
      </c>
      <c r="V244" s="82">
        <v>0.47152777777777777</v>
      </c>
      <c r="W244" s="83">
        <v>0.62222222222222223</v>
      </c>
      <c r="X244" s="86">
        <f t="shared" si="19"/>
        <v>0.15069444444444446</v>
      </c>
    </row>
    <row r="245" spans="1:24" x14ac:dyDescent="0.3">
      <c r="A245" s="44" t="s">
        <v>4723</v>
      </c>
      <c r="B245" s="68" t="s">
        <v>4724</v>
      </c>
      <c r="C245" s="2" t="s">
        <v>6</v>
      </c>
      <c r="D245" s="2">
        <v>66</v>
      </c>
      <c r="E245" s="6">
        <v>19360</v>
      </c>
      <c r="F245" s="7">
        <v>43760.628032407411</v>
      </c>
      <c r="G245" s="69" t="s">
        <v>4</v>
      </c>
      <c r="H245" s="68">
        <v>1596</v>
      </c>
      <c r="I245" s="8">
        <f t="shared" si="15"/>
        <v>10.783783783783784</v>
      </c>
      <c r="J245" s="2">
        <v>1.1639999999999999</v>
      </c>
      <c r="K245" s="69">
        <v>148</v>
      </c>
      <c r="L245" s="68">
        <v>514</v>
      </c>
      <c r="M245" s="8">
        <f t="shared" si="16"/>
        <v>3.4729729729729728</v>
      </c>
      <c r="N245" s="2">
        <v>0.77800000000000002</v>
      </c>
      <c r="O245" s="69">
        <f t="shared" si="17"/>
        <v>148</v>
      </c>
      <c r="P245" s="182">
        <f t="shared" si="18"/>
        <v>3.1050583657587549</v>
      </c>
      <c r="Q245" s="86" t="s">
        <v>4545</v>
      </c>
      <c r="V245" s="82">
        <v>0.4777777777777778</v>
      </c>
      <c r="W245" s="83">
        <v>0.63055555555555554</v>
      </c>
      <c r="X245" s="86">
        <f t="shared" si="19"/>
        <v>0.15277777777777773</v>
      </c>
    </row>
    <row r="246" spans="1:24" x14ac:dyDescent="0.3">
      <c r="A246" s="44" t="s">
        <v>4725</v>
      </c>
      <c r="B246" s="68" t="s">
        <v>4726</v>
      </c>
      <c r="C246" s="2" t="s">
        <v>1</v>
      </c>
      <c r="D246" s="2">
        <v>57</v>
      </c>
      <c r="E246" s="6">
        <v>22689</v>
      </c>
      <c r="F246" s="7">
        <v>43760.643391203703</v>
      </c>
      <c r="G246" s="69" t="s">
        <v>4</v>
      </c>
      <c r="H246" s="68">
        <v>1845</v>
      </c>
      <c r="I246" s="8">
        <f t="shared" si="15"/>
        <v>13.76865671641791</v>
      </c>
      <c r="J246" s="2">
        <v>1.556</v>
      </c>
      <c r="K246" s="69">
        <v>134</v>
      </c>
      <c r="L246" s="68">
        <v>345</v>
      </c>
      <c r="M246" s="8">
        <f t="shared" si="16"/>
        <v>2.5746268656716418</v>
      </c>
      <c r="N246" s="2">
        <v>0.70799999999999996</v>
      </c>
      <c r="O246" s="69">
        <f t="shared" si="17"/>
        <v>134</v>
      </c>
      <c r="P246" s="182">
        <f t="shared" si="18"/>
        <v>5.3478260869565215</v>
      </c>
      <c r="Q246" s="86" t="s">
        <v>4545</v>
      </c>
      <c r="V246" s="82">
        <v>0.50416666666666665</v>
      </c>
      <c r="W246" s="83">
        <v>0.64930555555555558</v>
      </c>
      <c r="X246" s="86">
        <f t="shared" si="19"/>
        <v>0.14513888888888893</v>
      </c>
    </row>
    <row r="247" spans="1:24" x14ac:dyDescent="0.3">
      <c r="A247" s="44" t="s">
        <v>4727</v>
      </c>
      <c r="B247" s="68" t="s">
        <v>4728</v>
      </c>
      <c r="C247" s="2" t="s">
        <v>6</v>
      </c>
      <c r="D247" s="2">
        <v>83</v>
      </c>
      <c r="E247" s="6">
        <v>13229</v>
      </c>
      <c r="F247" s="7">
        <v>43760.656261574077</v>
      </c>
      <c r="G247" s="69" t="s">
        <v>4</v>
      </c>
      <c r="H247" s="68">
        <v>1171</v>
      </c>
      <c r="I247" s="8">
        <f t="shared" si="15"/>
        <v>9.0076923076923077</v>
      </c>
      <c r="J247" s="2">
        <v>1.0149999999999999</v>
      </c>
      <c r="K247" s="69">
        <v>130</v>
      </c>
      <c r="L247" s="68">
        <v>786</v>
      </c>
      <c r="M247" s="8">
        <f t="shared" si="16"/>
        <v>6.046153846153846</v>
      </c>
      <c r="N247" s="2">
        <v>0.82499999999999996</v>
      </c>
      <c r="O247" s="69">
        <f t="shared" si="17"/>
        <v>130</v>
      </c>
      <c r="P247" s="182">
        <f t="shared" si="18"/>
        <v>1.4898218829516541</v>
      </c>
      <c r="Q247" s="86" t="s">
        <v>4545</v>
      </c>
      <c r="V247" s="82">
        <v>0.51666666666666672</v>
      </c>
      <c r="W247" s="83">
        <v>0.67361111111111116</v>
      </c>
      <c r="X247" s="86">
        <f t="shared" si="19"/>
        <v>0.15694444444444444</v>
      </c>
    </row>
    <row r="248" spans="1:24" x14ac:dyDescent="0.3">
      <c r="A248" s="44" t="s">
        <v>4729</v>
      </c>
      <c r="B248" s="68" t="s">
        <v>4730</v>
      </c>
      <c r="C248" s="2" t="s">
        <v>1</v>
      </c>
      <c r="D248" s="2">
        <v>41</v>
      </c>
      <c r="E248" s="6">
        <v>28595</v>
      </c>
      <c r="F248" s="7">
        <v>43760.680902777778</v>
      </c>
      <c r="G248" s="69" t="s">
        <v>4</v>
      </c>
      <c r="H248" s="68">
        <v>1052</v>
      </c>
      <c r="I248" s="8">
        <f t="shared" si="15"/>
        <v>9.3928571428571423</v>
      </c>
      <c r="J248" s="2">
        <v>1.093</v>
      </c>
      <c r="K248" s="69">
        <v>112</v>
      </c>
      <c r="L248" s="68">
        <v>273</v>
      </c>
      <c r="M248" s="8">
        <f t="shared" si="16"/>
        <v>2.4375</v>
      </c>
      <c r="N248" s="2">
        <v>0.55000000000000004</v>
      </c>
      <c r="O248" s="69">
        <f t="shared" si="17"/>
        <v>112</v>
      </c>
      <c r="P248" s="182">
        <f t="shared" si="18"/>
        <v>3.8534798534798531</v>
      </c>
      <c r="Q248" s="86" t="s">
        <v>4545</v>
      </c>
      <c r="V248" s="82">
        <v>0.53333333333333333</v>
      </c>
      <c r="W248" s="83">
        <v>0.70486111111111116</v>
      </c>
      <c r="X248" s="86">
        <f t="shared" si="19"/>
        <v>0.17152777777777783</v>
      </c>
    </row>
    <row r="249" spans="1:24" x14ac:dyDescent="0.3">
      <c r="A249" s="44" t="s">
        <v>4731</v>
      </c>
      <c r="B249" s="68" t="s">
        <v>4732</v>
      </c>
      <c r="C249" s="2" t="s">
        <v>1</v>
      </c>
      <c r="D249" s="2">
        <v>82</v>
      </c>
      <c r="E249" s="6">
        <v>13655</v>
      </c>
      <c r="F249" s="7">
        <v>43761.529513888891</v>
      </c>
      <c r="G249" s="69" t="s">
        <v>4</v>
      </c>
      <c r="H249" s="68">
        <v>1678</v>
      </c>
      <c r="I249" s="8">
        <f t="shared" si="15"/>
        <v>12.42962962962963</v>
      </c>
      <c r="J249" s="2">
        <v>1.401</v>
      </c>
      <c r="K249" s="69">
        <v>135</v>
      </c>
      <c r="L249" s="68">
        <v>725</v>
      </c>
      <c r="M249" s="8">
        <f t="shared" si="16"/>
        <v>5.3703703703703702</v>
      </c>
      <c r="N249" s="2">
        <v>0.84399999999999997</v>
      </c>
      <c r="O249" s="69">
        <f t="shared" si="17"/>
        <v>135</v>
      </c>
      <c r="P249" s="182">
        <f t="shared" si="18"/>
        <v>2.3144827586206898</v>
      </c>
      <c r="Q249" s="86" t="s">
        <v>4545</v>
      </c>
      <c r="V249" s="82">
        <v>0.39097222222222222</v>
      </c>
      <c r="W249" s="83">
        <v>0.53402777777777777</v>
      </c>
      <c r="X249" s="86">
        <f t="shared" si="19"/>
        <v>0.14305555555555555</v>
      </c>
    </row>
    <row r="250" spans="1:24" x14ac:dyDescent="0.3">
      <c r="A250" s="44" t="s">
        <v>4733</v>
      </c>
      <c r="B250" s="68" t="s">
        <v>4734</v>
      </c>
      <c r="C250" s="2" t="s">
        <v>1</v>
      </c>
      <c r="D250" s="2">
        <v>44</v>
      </c>
      <c r="E250" s="6">
        <v>27482</v>
      </c>
      <c r="F250" s="7">
        <v>43761.604687500003</v>
      </c>
      <c r="G250" s="69" t="s">
        <v>4</v>
      </c>
      <c r="H250" s="68">
        <v>1562</v>
      </c>
      <c r="I250" s="8">
        <f t="shared" si="15"/>
        <v>11</v>
      </c>
      <c r="J250" s="2">
        <v>1.3320000000000001</v>
      </c>
      <c r="K250" s="69">
        <v>142</v>
      </c>
      <c r="L250" s="68">
        <v>445</v>
      </c>
      <c r="M250" s="8">
        <f t="shared" si="16"/>
        <v>3.1338028169014085</v>
      </c>
      <c r="N250" s="2">
        <v>0.69699999999999995</v>
      </c>
      <c r="O250" s="69">
        <f t="shared" si="17"/>
        <v>142</v>
      </c>
      <c r="P250" s="182">
        <f t="shared" si="18"/>
        <v>3.5101123595505617</v>
      </c>
      <c r="Q250" s="86" t="s">
        <v>4545</v>
      </c>
      <c r="V250" s="82">
        <v>0.45347222222222222</v>
      </c>
      <c r="W250" s="83">
        <v>0.61527777777777781</v>
      </c>
      <c r="X250" s="86">
        <f t="shared" si="19"/>
        <v>0.16180555555555559</v>
      </c>
    </row>
    <row r="251" spans="1:24" x14ac:dyDescent="0.3">
      <c r="A251" s="44" t="s">
        <v>4735</v>
      </c>
      <c r="B251" s="68" t="s">
        <v>4736</v>
      </c>
      <c r="C251" s="2" t="s">
        <v>1</v>
      </c>
      <c r="D251" s="2">
        <v>58</v>
      </c>
      <c r="E251" s="6">
        <v>22382</v>
      </c>
      <c r="F251" s="7">
        <v>43761.622453703705</v>
      </c>
      <c r="G251" s="69" t="s">
        <v>4</v>
      </c>
      <c r="H251" s="68">
        <v>1650</v>
      </c>
      <c r="I251" s="8">
        <f t="shared" si="15"/>
        <v>13.306451612903226</v>
      </c>
      <c r="J251" s="2">
        <v>0.98099999999999998</v>
      </c>
      <c r="K251" s="69">
        <v>124</v>
      </c>
      <c r="L251" s="68">
        <v>322</v>
      </c>
      <c r="M251" s="8">
        <f t="shared" si="16"/>
        <v>2.596774193548387</v>
      </c>
      <c r="N251" s="2">
        <v>0.52500000000000002</v>
      </c>
      <c r="O251" s="69">
        <f t="shared" si="17"/>
        <v>124</v>
      </c>
      <c r="P251" s="182">
        <f t="shared" si="18"/>
        <v>5.1242236024844727</v>
      </c>
      <c r="Q251" s="86" t="s">
        <v>4545</v>
      </c>
      <c r="V251" s="82">
        <v>0.46875</v>
      </c>
      <c r="W251" s="83">
        <v>0.62916666666666665</v>
      </c>
      <c r="X251" s="86">
        <f t="shared" si="19"/>
        <v>0.16041666666666665</v>
      </c>
    </row>
    <row r="252" spans="1:24" x14ac:dyDescent="0.3">
      <c r="A252" s="44" t="s">
        <v>4737</v>
      </c>
      <c r="B252" s="68" t="s">
        <v>4738</v>
      </c>
      <c r="C252" s="2" t="s">
        <v>1</v>
      </c>
      <c r="D252" s="2">
        <v>51</v>
      </c>
      <c r="E252" s="6">
        <v>24970</v>
      </c>
      <c r="F252" s="7">
        <v>43761.636863425927</v>
      </c>
      <c r="G252" s="69" t="s">
        <v>4</v>
      </c>
      <c r="H252" s="68">
        <v>1741</v>
      </c>
      <c r="I252" s="8">
        <f t="shared" si="15"/>
        <v>10.363095238095237</v>
      </c>
      <c r="J252" s="2">
        <v>1.0229999999999999</v>
      </c>
      <c r="K252" s="69">
        <v>168</v>
      </c>
      <c r="L252" s="68">
        <v>391</v>
      </c>
      <c r="M252" s="8">
        <f t="shared" si="16"/>
        <v>2.3273809523809526</v>
      </c>
      <c r="N252" s="2">
        <v>0.47099999999999997</v>
      </c>
      <c r="O252" s="69">
        <f t="shared" si="17"/>
        <v>168</v>
      </c>
      <c r="P252" s="182">
        <f t="shared" si="18"/>
        <v>4.4526854219948842</v>
      </c>
      <c r="Q252" s="86" t="s">
        <v>4545</v>
      </c>
      <c r="V252" s="82">
        <v>0.49236111111111108</v>
      </c>
      <c r="W252" s="83">
        <v>0.64166666666666672</v>
      </c>
      <c r="X252" s="86">
        <f t="shared" si="19"/>
        <v>0.14930555555555564</v>
      </c>
    </row>
    <row r="253" spans="1:24" x14ac:dyDescent="0.3">
      <c r="A253" s="44" t="s">
        <v>4739</v>
      </c>
      <c r="B253" s="68" t="s">
        <v>4740</v>
      </c>
      <c r="C253" s="2" t="s">
        <v>6</v>
      </c>
      <c r="D253" s="2">
        <v>54</v>
      </c>
      <c r="E253" s="6">
        <v>23798</v>
      </c>
      <c r="F253" s="7">
        <v>43761.648784722223</v>
      </c>
      <c r="G253" s="69" t="s">
        <v>4</v>
      </c>
      <c r="H253" s="68">
        <v>1845</v>
      </c>
      <c r="I253" s="8">
        <f t="shared" si="15"/>
        <v>12.138157894736842</v>
      </c>
      <c r="J253" s="2">
        <v>1.64</v>
      </c>
      <c r="K253" s="69">
        <v>152</v>
      </c>
      <c r="L253" s="68">
        <v>390</v>
      </c>
      <c r="M253" s="8">
        <f t="shared" si="16"/>
        <v>2.5657894736842106</v>
      </c>
      <c r="N253" s="2">
        <v>0.59399999999999997</v>
      </c>
      <c r="O253" s="69">
        <f t="shared" si="17"/>
        <v>152</v>
      </c>
      <c r="P253" s="182">
        <f t="shared" si="18"/>
        <v>4.7307692307692308</v>
      </c>
      <c r="Q253" s="86" t="s">
        <v>4545</v>
      </c>
      <c r="V253" s="82">
        <v>0.51041666666666663</v>
      </c>
      <c r="W253" s="83">
        <v>0.66319444444444442</v>
      </c>
      <c r="X253" s="86">
        <f t="shared" si="19"/>
        <v>0.15277777777777779</v>
      </c>
    </row>
    <row r="254" spans="1:24" x14ac:dyDescent="0.3">
      <c r="A254" s="44" t="s">
        <v>4741</v>
      </c>
      <c r="B254" s="68" t="s">
        <v>4742</v>
      </c>
      <c r="C254" s="2" t="s">
        <v>6</v>
      </c>
      <c r="D254" s="2">
        <v>69</v>
      </c>
      <c r="E254" s="6">
        <v>18522</v>
      </c>
      <c r="F254" s="7">
        <v>43761.673495370371</v>
      </c>
      <c r="G254" s="69" t="s">
        <v>4</v>
      </c>
      <c r="H254" s="68">
        <v>1328</v>
      </c>
      <c r="I254" s="8">
        <f t="shared" si="15"/>
        <v>9.9849624060150379</v>
      </c>
      <c r="J254" s="2">
        <v>1.0149999999999999</v>
      </c>
      <c r="K254" s="69">
        <v>133</v>
      </c>
      <c r="L254" s="68">
        <v>458</v>
      </c>
      <c r="M254" s="8">
        <f t="shared" si="16"/>
        <v>3.4436090225563909</v>
      </c>
      <c r="N254" s="2">
        <v>0.72199999999999998</v>
      </c>
      <c r="O254" s="69">
        <f t="shared" si="17"/>
        <v>133</v>
      </c>
      <c r="P254" s="182">
        <f t="shared" si="18"/>
        <v>2.8995633187772927</v>
      </c>
      <c r="Q254" s="86" t="s">
        <v>4545</v>
      </c>
      <c r="V254" s="82">
        <v>0.51111111111111118</v>
      </c>
      <c r="W254" s="83">
        <v>0.68125000000000002</v>
      </c>
      <c r="X254" s="86">
        <f t="shared" si="19"/>
        <v>0.17013888888888884</v>
      </c>
    </row>
    <row r="255" spans="1:24" x14ac:dyDescent="0.3">
      <c r="A255" s="44" t="s">
        <v>4743</v>
      </c>
      <c r="B255" s="68" t="s">
        <v>4744</v>
      </c>
      <c r="C255" s="2" t="s">
        <v>1</v>
      </c>
      <c r="D255" s="2">
        <v>53</v>
      </c>
      <c r="E255" s="6">
        <v>24103</v>
      </c>
      <c r="F255" s="7">
        <v>43762.582361111112</v>
      </c>
      <c r="G255" s="69" t="s">
        <v>4</v>
      </c>
      <c r="H255" s="68">
        <v>2228</v>
      </c>
      <c r="I255" s="8">
        <f t="shared" si="15"/>
        <v>17.138461538461538</v>
      </c>
      <c r="J255" s="2">
        <v>1.133</v>
      </c>
      <c r="K255" s="69">
        <v>130</v>
      </c>
      <c r="L255" s="68">
        <v>482</v>
      </c>
      <c r="M255" s="8">
        <f t="shared" si="16"/>
        <v>3.7076923076923078</v>
      </c>
      <c r="N255" s="2">
        <v>0.73099999999999998</v>
      </c>
      <c r="O255" s="69">
        <f t="shared" si="17"/>
        <v>130</v>
      </c>
      <c r="P255" s="182">
        <f t="shared" si="18"/>
        <v>4.6224066390041489</v>
      </c>
      <c r="Q255" s="86" t="s">
        <v>4545</v>
      </c>
      <c r="V255" s="82">
        <v>0.41875000000000001</v>
      </c>
      <c r="W255" s="83">
        <v>0.58333333333333337</v>
      </c>
      <c r="X255" s="86">
        <f t="shared" si="19"/>
        <v>0.16458333333333336</v>
      </c>
    </row>
    <row r="256" spans="1:24" x14ac:dyDescent="0.3">
      <c r="A256" s="44" t="s">
        <v>4745</v>
      </c>
      <c r="B256" s="68" t="s">
        <v>4746</v>
      </c>
      <c r="C256" s="2" t="s">
        <v>1</v>
      </c>
      <c r="D256" s="2">
        <v>69</v>
      </c>
      <c r="E256" s="6">
        <v>18482</v>
      </c>
      <c r="F256" s="7">
        <v>43762.59233796296</v>
      </c>
      <c r="G256" s="69" t="s">
        <v>4</v>
      </c>
      <c r="H256" s="68">
        <v>2810</v>
      </c>
      <c r="I256" s="8">
        <f t="shared" si="15"/>
        <v>15.611111111111111</v>
      </c>
      <c r="J256" s="2">
        <v>1.135</v>
      </c>
      <c r="K256" s="69">
        <v>180</v>
      </c>
      <c r="L256" s="68">
        <v>712</v>
      </c>
      <c r="M256" s="8">
        <f t="shared" si="16"/>
        <v>3.9555555555555557</v>
      </c>
      <c r="N256" s="2">
        <v>0.68400000000000005</v>
      </c>
      <c r="O256" s="69">
        <f t="shared" si="17"/>
        <v>180</v>
      </c>
      <c r="P256" s="182">
        <f t="shared" si="18"/>
        <v>3.946629213483146</v>
      </c>
      <c r="Q256" s="86" t="s">
        <v>4545</v>
      </c>
      <c r="V256" s="82">
        <v>0.43124999999999997</v>
      </c>
      <c r="W256" s="83">
        <v>0.59722222222222221</v>
      </c>
      <c r="X256" s="86">
        <f t="shared" si="19"/>
        <v>0.16597222222222224</v>
      </c>
    </row>
    <row r="257" spans="1:24" x14ac:dyDescent="0.3">
      <c r="A257" s="44" t="s">
        <v>4747</v>
      </c>
      <c r="B257" s="68" t="s">
        <v>192</v>
      </c>
      <c r="C257" s="2" t="s">
        <v>1</v>
      </c>
      <c r="D257" s="2">
        <v>64</v>
      </c>
      <c r="E257" s="6">
        <v>20149</v>
      </c>
      <c r="F257" s="7">
        <v>43762.604745370372</v>
      </c>
      <c r="G257" s="69" t="s">
        <v>4</v>
      </c>
      <c r="H257" s="68">
        <v>1901</v>
      </c>
      <c r="I257" s="8">
        <f t="shared" si="15"/>
        <v>15.087301587301587</v>
      </c>
      <c r="J257" s="2">
        <v>1.992</v>
      </c>
      <c r="K257" s="69">
        <v>126</v>
      </c>
      <c r="L257" s="68">
        <v>432</v>
      </c>
      <c r="M257" s="8">
        <f t="shared" si="16"/>
        <v>3.4285714285714284</v>
      </c>
      <c r="N257" s="2">
        <v>0.72</v>
      </c>
      <c r="O257" s="69">
        <f t="shared" si="17"/>
        <v>126</v>
      </c>
      <c r="P257" s="182">
        <f t="shared" si="18"/>
        <v>4.4004629629629628</v>
      </c>
      <c r="Q257" s="86" t="s">
        <v>4545</v>
      </c>
      <c r="V257" s="82">
        <v>0.44930555555555557</v>
      </c>
      <c r="W257" s="83">
        <v>0.61111111111111105</v>
      </c>
      <c r="X257" s="86">
        <f t="shared" si="19"/>
        <v>0.16180555555555548</v>
      </c>
    </row>
    <row r="258" spans="1:24" x14ac:dyDescent="0.3">
      <c r="A258" s="44" t="s">
        <v>4748</v>
      </c>
      <c r="B258" s="68" t="s">
        <v>4749</v>
      </c>
      <c r="C258" s="2" t="s">
        <v>1</v>
      </c>
      <c r="D258" s="2">
        <v>47</v>
      </c>
      <c r="E258" s="6">
        <v>26404</v>
      </c>
      <c r="F258" s="7">
        <v>43762.613576388889</v>
      </c>
      <c r="G258" s="69" t="s">
        <v>4</v>
      </c>
      <c r="H258" s="68">
        <v>1043</v>
      </c>
      <c r="I258" s="8">
        <f t="shared" si="15"/>
        <v>10.028846153846153</v>
      </c>
      <c r="J258" s="2">
        <v>1.038</v>
      </c>
      <c r="K258" s="69">
        <v>104</v>
      </c>
      <c r="L258" s="68">
        <v>244</v>
      </c>
      <c r="M258" s="8">
        <f t="shared" si="16"/>
        <v>2.3461538461538463</v>
      </c>
      <c r="N258" s="2">
        <v>0.58699999999999997</v>
      </c>
      <c r="O258" s="69">
        <f t="shared" si="17"/>
        <v>104</v>
      </c>
      <c r="P258" s="182">
        <f t="shared" si="18"/>
        <v>4.2745901639344259</v>
      </c>
      <c r="Q258" s="86" t="s">
        <v>4545</v>
      </c>
      <c r="V258" s="82">
        <v>0.47638888888888892</v>
      </c>
      <c r="W258" s="83">
        <v>0.63194444444444442</v>
      </c>
      <c r="X258" s="86">
        <f t="shared" si="19"/>
        <v>0.1555555555555555</v>
      </c>
    </row>
    <row r="259" spans="1:24" x14ac:dyDescent="0.3">
      <c r="A259" s="44" t="s">
        <v>4750</v>
      </c>
      <c r="B259" s="68" t="s">
        <v>4751</v>
      </c>
      <c r="C259" s="2" t="s">
        <v>1</v>
      </c>
      <c r="D259" s="2">
        <v>55</v>
      </c>
      <c r="E259" s="6">
        <v>23403</v>
      </c>
      <c r="F259" s="7">
        <v>43762.628159722219</v>
      </c>
      <c r="G259" s="69" t="s">
        <v>4</v>
      </c>
      <c r="H259" s="68">
        <v>2150</v>
      </c>
      <c r="I259" s="8">
        <f t="shared" ref="I259:I289" si="20">H259/K259</f>
        <v>16.796875</v>
      </c>
      <c r="J259" s="2">
        <v>1.153</v>
      </c>
      <c r="K259" s="69">
        <v>128</v>
      </c>
      <c r="L259" s="68">
        <v>587</v>
      </c>
      <c r="M259" s="8">
        <f t="shared" ref="M259:M322" si="21">L259/O259</f>
        <v>4.5859375</v>
      </c>
      <c r="N259" s="2">
        <v>0.58199999999999996</v>
      </c>
      <c r="O259" s="69">
        <f t="shared" ref="O259:O322" si="22">K259</f>
        <v>128</v>
      </c>
      <c r="P259" s="182">
        <f t="shared" ref="P259:P322" si="23">I259/M259</f>
        <v>3.6626916524701874</v>
      </c>
      <c r="Q259" s="86" t="s">
        <v>4545</v>
      </c>
      <c r="V259" s="82">
        <v>0.48472222222222222</v>
      </c>
      <c r="W259" s="83">
        <v>0.64583333333333337</v>
      </c>
      <c r="X259" s="86">
        <f t="shared" ref="X259:X322" si="24">IF(AND(W259&lt;&gt;0,V259&lt;&gt;0),W259-V259,"No_data")</f>
        <v>0.16111111111111115</v>
      </c>
    </row>
    <row r="260" spans="1:24" x14ac:dyDescent="0.3">
      <c r="A260" s="44" t="s">
        <v>4752</v>
      </c>
      <c r="B260" s="68" t="s">
        <v>4753</v>
      </c>
      <c r="C260" s="2" t="s">
        <v>6</v>
      </c>
      <c r="D260" s="2">
        <v>32</v>
      </c>
      <c r="E260" s="6">
        <v>31777</v>
      </c>
      <c r="F260" s="7">
        <v>43762.649097222224</v>
      </c>
      <c r="G260" s="69" t="s">
        <v>4</v>
      </c>
      <c r="H260" s="68">
        <v>832</v>
      </c>
      <c r="I260" s="8">
        <f t="shared" si="20"/>
        <v>6.4</v>
      </c>
      <c r="J260" s="2">
        <v>1.024</v>
      </c>
      <c r="K260" s="69">
        <v>130</v>
      </c>
      <c r="L260" s="68">
        <v>193</v>
      </c>
      <c r="M260" s="8">
        <f t="shared" si="21"/>
        <v>1.4846153846153847</v>
      </c>
      <c r="N260" s="2">
        <v>0.502</v>
      </c>
      <c r="O260" s="69">
        <f t="shared" si="22"/>
        <v>130</v>
      </c>
      <c r="P260" s="182">
        <f t="shared" si="23"/>
        <v>4.3108808290155443</v>
      </c>
      <c r="Q260" s="86" t="s">
        <v>4545</v>
      </c>
      <c r="V260" s="82">
        <v>0.48055555555555557</v>
      </c>
      <c r="W260" s="83">
        <v>0.65972222222222221</v>
      </c>
      <c r="X260" s="86">
        <f t="shared" si="24"/>
        <v>0.17916666666666664</v>
      </c>
    </row>
    <row r="261" spans="1:24" x14ac:dyDescent="0.3">
      <c r="A261" s="44" t="s">
        <v>4754</v>
      </c>
      <c r="B261" s="68" t="s">
        <v>4755</v>
      </c>
      <c r="C261" s="2" t="s">
        <v>6</v>
      </c>
      <c r="D261" s="2">
        <v>64</v>
      </c>
      <c r="E261" s="6">
        <v>20203</v>
      </c>
      <c r="F261" s="7">
        <v>43762.668229166666</v>
      </c>
      <c r="G261" s="69" t="s">
        <v>4</v>
      </c>
      <c r="H261" s="68">
        <v>976</v>
      </c>
      <c r="I261" s="8">
        <f t="shared" si="20"/>
        <v>7.5076923076923077</v>
      </c>
      <c r="J261" s="2">
        <v>0.874</v>
      </c>
      <c r="K261" s="69">
        <v>130</v>
      </c>
      <c r="L261" s="68">
        <v>358</v>
      </c>
      <c r="M261" s="8">
        <f t="shared" si="21"/>
        <v>2.7538461538461538</v>
      </c>
      <c r="N261" s="2">
        <v>0.59799999999999998</v>
      </c>
      <c r="O261" s="69">
        <f t="shared" si="22"/>
        <v>130</v>
      </c>
      <c r="P261" s="182">
        <f t="shared" si="23"/>
        <v>2.7262569832402233</v>
      </c>
      <c r="Q261" s="86" t="s">
        <v>4545</v>
      </c>
      <c r="V261" s="82">
        <v>0.50694444444444442</v>
      </c>
      <c r="W261" s="83">
        <v>0.68055555555555547</v>
      </c>
      <c r="X261" s="86">
        <f t="shared" si="24"/>
        <v>0.17361111111111105</v>
      </c>
    </row>
    <row r="262" spans="1:24" x14ac:dyDescent="0.3">
      <c r="A262" s="44" t="s">
        <v>4756</v>
      </c>
      <c r="B262" s="68" t="s">
        <v>4757</v>
      </c>
      <c r="C262" s="2" t="s">
        <v>1</v>
      </c>
      <c r="D262" s="2">
        <v>61</v>
      </c>
      <c r="E262" s="6">
        <v>21180</v>
      </c>
      <c r="F262" s="7">
        <v>43763.518171296295</v>
      </c>
      <c r="G262" s="69" t="s">
        <v>4</v>
      </c>
      <c r="H262" s="68">
        <v>3041</v>
      </c>
      <c r="I262" s="8">
        <f t="shared" si="20"/>
        <v>18.771604938271604</v>
      </c>
      <c r="J262" s="2">
        <v>1.601</v>
      </c>
      <c r="K262" s="69">
        <v>162</v>
      </c>
      <c r="L262" s="68">
        <v>756</v>
      </c>
      <c r="M262" s="8">
        <f t="shared" si="21"/>
        <v>4.666666666666667</v>
      </c>
      <c r="N262" s="2">
        <v>0.72199999999999998</v>
      </c>
      <c r="O262" s="69">
        <f t="shared" si="22"/>
        <v>162</v>
      </c>
      <c r="P262" s="182">
        <f t="shared" si="23"/>
        <v>4.0224867724867721</v>
      </c>
      <c r="Q262" s="86" t="s">
        <v>4545</v>
      </c>
      <c r="V262" s="82">
        <v>0.37638888888888888</v>
      </c>
      <c r="W262" s="83">
        <v>0.52152777777777781</v>
      </c>
      <c r="X262" s="86">
        <f t="shared" si="24"/>
        <v>0.14513888888888893</v>
      </c>
    </row>
    <row r="263" spans="1:24" x14ac:dyDescent="0.3">
      <c r="A263" s="44" t="s">
        <v>4758</v>
      </c>
      <c r="B263" s="68" t="s">
        <v>639</v>
      </c>
      <c r="C263" s="2" t="s">
        <v>1</v>
      </c>
      <c r="D263" s="2">
        <v>79</v>
      </c>
      <c r="E263" s="6">
        <v>14731</v>
      </c>
      <c r="F263" s="7">
        <v>43763.528854166667</v>
      </c>
      <c r="G263" s="69" t="s">
        <v>4</v>
      </c>
      <c r="H263" s="68">
        <v>2104</v>
      </c>
      <c r="I263" s="8">
        <f t="shared" si="20"/>
        <v>17.388429752066116</v>
      </c>
      <c r="J263" s="2">
        <v>1.2270000000000001</v>
      </c>
      <c r="K263" s="69">
        <v>121</v>
      </c>
      <c r="L263" s="68">
        <v>499</v>
      </c>
      <c r="M263" s="8">
        <f t="shared" si="21"/>
        <v>4.1239669421487601</v>
      </c>
      <c r="N263" s="2">
        <v>0.64</v>
      </c>
      <c r="O263" s="69">
        <f t="shared" si="22"/>
        <v>121</v>
      </c>
      <c r="P263" s="182">
        <f t="shared" si="23"/>
        <v>4.2164328657314636</v>
      </c>
      <c r="Q263" s="86" t="s">
        <v>4545</v>
      </c>
      <c r="V263" s="82">
        <v>0.40138888888888885</v>
      </c>
      <c r="W263" s="83">
        <v>0.53541666666666665</v>
      </c>
      <c r="X263" s="86">
        <f t="shared" si="24"/>
        <v>0.1340277777777778</v>
      </c>
    </row>
    <row r="264" spans="1:24" x14ac:dyDescent="0.3">
      <c r="A264" s="44" t="s">
        <v>4759</v>
      </c>
      <c r="B264" s="68" t="s">
        <v>4760</v>
      </c>
      <c r="C264" s="2" t="s">
        <v>1</v>
      </c>
      <c r="D264" s="2">
        <v>46</v>
      </c>
      <c r="E264" s="6">
        <v>26678</v>
      </c>
      <c r="F264" s="7">
        <v>43763.54184027778</v>
      </c>
      <c r="G264" s="69" t="s">
        <v>553</v>
      </c>
      <c r="H264" s="68">
        <v>1486</v>
      </c>
      <c r="I264" s="8">
        <f t="shared" si="20"/>
        <v>11.430769230769231</v>
      </c>
      <c r="J264" s="2">
        <v>0.97199999999999998</v>
      </c>
      <c r="K264" s="69">
        <v>130</v>
      </c>
      <c r="L264" s="68">
        <v>411</v>
      </c>
      <c r="M264" s="8">
        <f t="shared" si="21"/>
        <v>3.1615384615384614</v>
      </c>
      <c r="N264" s="2">
        <v>0.68</v>
      </c>
      <c r="O264" s="69">
        <f t="shared" si="22"/>
        <v>130</v>
      </c>
      <c r="P264" s="182">
        <f t="shared" si="23"/>
        <v>3.615571776155718</v>
      </c>
      <c r="Q264" s="86" t="s">
        <v>4545</v>
      </c>
      <c r="V264" s="82">
        <v>0.41388888888888892</v>
      </c>
      <c r="W264" s="83">
        <v>0.54722222222222217</v>
      </c>
      <c r="X264" s="86">
        <f t="shared" si="24"/>
        <v>0.13333333333333325</v>
      </c>
    </row>
    <row r="265" spans="1:24" x14ac:dyDescent="0.3">
      <c r="A265" s="44" t="s">
        <v>1997</v>
      </c>
      <c r="B265" s="68" t="s">
        <v>1405</v>
      </c>
      <c r="C265" s="2" t="s">
        <v>1</v>
      </c>
      <c r="D265" s="2">
        <v>46</v>
      </c>
      <c r="E265" s="6">
        <v>26658</v>
      </c>
      <c r="F265" s="7">
        <v>43763.554131944446</v>
      </c>
      <c r="G265" s="69" t="s">
        <v>4</v>
      </c>
      <c r="H265" s="68">
        <v>1591</v>
      </c>
      <c r="I265" s="8">
        <f t="shared" si="20"/>
        <v>15.298076923076923</v>
      </c>
      <c r="J265" s="2">
        <v>1.5129999999999999</v>
      </c>
      <c r="K265" s="69">
        <v>104</v>
      </c>
      <c r="L265" s="68">
        <v>508</v>
      </c>
      <c r="M265" s="8">
        <f t="shared" si="21"/>
        <v>4.884615384615385</v>
      </c>
      <c r="N265" s="2">
        <v>0.67300000000000004</v>
      </c>
      <c r="O265" s="69">
        <f t="shared" si="22"/>
        <v>104</v>
      </c>
      <c r="P265" s="182">
        <f t="shared" si="23"/>
        <v>3.1318897637795273</v>
      </c>
      <c r="Q265" s="86" t="s">
        <v>4545</v>
      </c>
      <c r="V265" s="82">
        <v>0.43402777777777773</v>
      </c>
      <c r="W265" s="83">
        <v>0.56041666666666667</v>
      </c>
      <c r="X265" s="86">
        <f t="shared" si="24"/>
        <v>0.12638888888888894</v>
      </c>
    </row>
    <row r="266" spans="1:24" x14ac:dyDescent="0.3">
      <c r="A266" s="44" t="s">
        <v>4761</v>
      </c>
      <c r="B266" s="68" t="s">
        <v>4762</v>
      </c>
      <c r="C266" s="2" t="s">
        <v>1</v>
      </c>
      <c r="D266" s="2">
        <v>21</v>
      </c>
      <c r="E266" s="6">
        <v>35819</v>
      </c>
      <c r="F266" s="7">
        <v>43763.566759259258</v>
      </c>
      <c r="G266" s="69" t="s">
        <v>4</v>
      </c>
      <c r="H266" s="68">
        <v>978</v>
      </c>
      <c r="I266" s="8">
        <f t="shared" si="20"/>
        <v>8.7321428571428577</v>
      </c>
      <c r="J266" s="2">
        <v>1.0309999999999999</v>
      </c>
      <c r="K266" s="69">
        <v>112</v>
      </c>
      <c r="L266" s="68">
        <v>251</v>
      </c>
      <c r="M266" s="8">
        <f t="shared" si="21"/>
        <v>2.2410714285714284</v>
      </c>
      <c r="N266" s="2">
        <v>0.60399999999999998</v>
      </c>
      <c r="O266" s="69">
        <f t="shared" si="22"/>
        <v>112</v>
      </c>
      <c r="P266" s="182">
        <f t="shared" si="23"/>
        <v>3.8964143426294826</v>
      </c>
      <c r="Q266" s="86" t="s">
        <v>4545</v>
      </c>
      <c r="V266" s="82">
        <v>0.4375</v>
      </c>
      <c r="W266" s="83">
        <v>0.57222222222222219</v>
      </c>
      <c r="X266" s="86">
        <f t="shared" si="24"/>
        <v>0.13472222222222219</v>
      </c>
    </row>
    <row r="267" spans="1:24" x14ac:dyDescent="0.3">
      <c r="A267" s="44" t="s">
        <v>4763</v>
      </c>
      <c r="B267" s="68" t="s">
        <v>4764</v>
      </c>
      <c r="C267" s="2" t="s">
        <v>1</v>
      </c>
      <c r="D267" s="2">
        <v>44</v>
      </c>
      <c r="E267" s="6">
        <v>27419</v>
      </c>
      <c r="F267" s="7">
        <v>43763.583553240744</v>
      </c>
      <c r="G267" s="69" t="s">
        <v>4</v>
      </c>
      <c r="H267" s="68">
        <v>1740</v>
      </c>
      <c r="I267" s="8">
        <f t="shared" si="20"/>
        <v>10.807453416149068</v>
      </c>
      <c r="J267" s="2">
        <v>1.282</v>
      </c>
      <c r="K267" s="69">
        <v>161</v>
      </c>
      <c r="L267" s="68">
        <v>513</v>
      </c>
      <c r="M267" s="8">
        <f t="shared" si="21"/>
        <v>3.1863354037267082</v>
      </c>
      <c r="N267" s="2">
        <v>0.64400000000000002</v>
      </c>
      <c r="O267" s="69">
        <f t="shared" si="22"/>
        <v>161</v>
      </c>
      <c r="P267" s="182">
        <f t="shared" si="23"/>
        <v>3.3918128654970756</v>
      </c>
      <c r="Q267" s="86" t="s">
        <v>4545</v>
      </c>
      <c r="V267" s="82">
        <v>0.46249999999999997</v>
      </c>
      <c r="W267" s="83">
        <v>0.61388888888888882</v>
      </c>
      <c r="X267" s="86">
        <f t="shared" si="24"/>
        <v>0.15138888888888885</v>
      </c>
    </row>
    <row r="268" spans="1:24" x14ac:dyDescent="0.3">
      <c r="A268" s="44" t="s">
        <v>4765</v>
      </c>
      <c r="B268" s="68" t="s">
        <v>4766</v>
      </c>
      <c r="C268" s="2" t="s">
        <v>1</v>
      </c>
      <c r="D268" s="2">
        <v>50</v>
      </c>
      <c r="E268" s="6">
        <v>25239</v>
      </c>
      <c r="F268" s="7">
        <v>43763.621099537035</v>
      </c>
      <c r="G268" s="69" t="s">
        <v>4</v>
      </c>
      <c r="H268" s="68">
        <v>1301</v>
      </c>
      <c r="I268" s="8">
        <f t="shared" si="20"/>
        <v>12.046296296296296</v>
      </c>
      <c r="J268" s="2">
        <v>1.2849999999999999</v>
      </c>
      <c r="K268" s="69">
        <v>108</v>
      </c>
      <c r="L268" s="68">
        <v>326</v>
      </c>
      <c r="M268" s="8">
        <f t="shared" si="21"/>
        <v>3.0185185185185186</v>
      </c>
      <c r="N268" s="2">
        <v>0.65500000000000003</v>
      </c>
      <c r="O268" s="69">
        <f t="shared" si="22"/>
        <v>108</v>
      </c>
      <c r="P268" s="182">
        <f t="shared" si="23"/>
        <v>3.9907975460122698</v>
      </c>
      <c r="Q268" s="86" t="s">
        <v>4545</v>
      </c>
      <c r="V268" s="82">
        <v>0.4826388888888889</v>
      </c>
      <c r="W268" s="83">
        <v>0.625</v>
      </c>
      <c r="X268" s="86">
        <f t="shared" si="24"/>
        <v>0.1423611111111111</v>
      </c>
    </row>
    <row r="269" spans="1:24" x14ac:dyDescent="0.3">
      <c r="A269" s="44" t="s">
        <v>4767</v>
      </c>
      <c r="B269" s="68" t="s">
        <v>1120</v>
      </c>
      <c r="C269" s="2" t="s">
        <v>1</v>
      </c>
      <c r="D269" s="2">
        <v>41</v>
      </c>
      <c r="E269" s="6">
        <v>28743</v>
      </c>
      <c r="F269" s="7">
        <v>43763.635011574072</v>
      </c>
      <c r="G269" s="69" t="s">
        <v>22</v>
      </c>
      <c r="H269" s="68">
        <v>1047</v>
      </c>
      <c r="I269" s="8">
        <f t="shared" si="20"/>
        <v>8.6528925619834709</v>
      </c>
      <c r="J269" s="2">
        <v>0.76100000000000001</v>
      </c>
      <c r="K269" s="69">
        <v>121</v>
      </c>
      <c r="L269" s="68">
        <v>335</v>
      </c>
      <c r="M269" s="8">
        <f t="shared" si="21"/>
        <v>2.7685950413223139</v>
      </c>
      <c r="N269" s="2">
        <v>0.55900000000000005</v>
      </c>
      <c r="O269" s="69">
        <f t="shared" si="22"/>
        <v>121</v>
      </c>
      <c r="P269" s="182">
        <f t="shared" si="23"/>
        <v>3.1253731343283584</v>
      </c>
      <c r="Q269" s="86" t="s">
        <v>4545</v>
      </c>
      <c r="V269" s="82">
        <v>0.49374999999999997</v>
      </c>
      <c r="W269" s="83">
        <v>0.64027777777777783</v>
      </c>
      <c r="X269" s="86">
        <f t="shared" si="24"/>
        <v>0.14652777777777787</v>
      </c>
    </row>
    <row r="270" spans="1:24" x14ac:dyDescent="0.3">
      <c r="A270" s="44" t="s">
        <v>4768</v>
      </c>
      <c r="B270" s="68" t="s">
        <v>4769</v>
      </c>
      <c r="C270" s="2" t="s">
        <v>6</v>
      </c>
      <c r="D270" s="2">
        <v>69</v>
      </c>
      <c r="E270" s="6">
        <v>18214</v>
      </c>
      <c r="F270" s="7">
        <v>43766.529351851852</v>
      </c>
      <c r="G270" s="69" t="s">
        <v>4</v>
      </c>
      <c r="H270" s="68">
        <v>1885</v>
      </c>
      <c r="I270" s="8">
        <f t="shared" si="20"/>
        <v>14.5</v>
      </c>
      <c r="J270" s="2">
        <v>1.087</v>
      </c>
      <c r="K270" s="69">
        <v>130</v>
      </c>
      <c r="L270" s="68">
        <v>992</v>
      </c>
      <c r="M270" s="8">
        <f t="shared" si="21"/>
        <v>7.6307692307692312</v>
      </c>
      <c r="N270" s="2">
        <v>0.89</v>
      </c>
      <c r="O270" s="69">
        <f t="shared" si="22"/>
        <v>130</v>
      </c>
      <c r="P270" s="182">
        <f t="shared" si="23"/>
        <v>1.9002016129032258</v>
      </c>
      <c r="Q270" s="86" t="s">
        <v>4545</v>
      </c>
      <c r="V270" s="82">
        <v>0.39861111111111108</v>
      </c>
      <c r="W270" s="83">
        <v>0.53333333333333333</v>
      </c>
      <c r="X270" s="86">
        <f t="shared" si="24"/>
        <v>0.13472222222222224</v>
      </c>
    </row>
    <row r="271" spans="1:24" x14ac:dyDescent="0.3">
      <c r="A271" s="44" t="s">
        <v>4770</v>
      </c>
      <c r="B271" s="68" t="s">
        <v>4771</v>
      </c>
      <c r="C271" s="2" t="s">
        <v>1</v>
      </c>
      <c r="D271" s="2">
        <v>40</v>
      </c>
      <c r="E271" s="6">
        <v>28892</v>
      </c>
      <c r="F271" s="7">
        <v>43766.542534722219</v>
      </c>
      <c r="G271" s="69" t="s">
        <v>4</v>
      </c>
      <c r="H271" s="68">
        <v>1394</v>
      </c>
      <c r="I271" s="8">
        <f t="shared" si="20"/>
        <v>12.446428571428571</v>
      </c>
      <c r="J271" s="2">
        <v>1.0640000000000001</v>
      </c>
      <c r="K271" s="69">
        <v>112</v>
      </c>
      <c r="L271" s="68">
        <v>248</v>
      </c>
      <c r="M271" s="8">
        <f t="shared" si="21"/>
        <v>2.2142857142857144</v>
      </c>
      <c r="N271" s="2">
        <v>0.56000000000000005</v>
      </c>
      <c r="O271" s="69">
        <f t="shared" si="22"/>
        <v>112</v>
      </c>
      <c r="P271" s="182">
        <f t="shared" si="23"/>
        <v>5.6209677419354831</v>
      </c>
      <c r="Q271" s="86" t="s">
        <v>4545</v>
      </c>
      <c r="V271" s="82">
        <v>0.40763888888888888</v>
      </c>
      <c r="W271" s="83">
        <v>0.55277777777777781</v>
      </c>
      <c r="X271" s="86">
        <f t="shared" si="24"/>
        <v>0.14513888888888893</v>
      </c>
    </row>
    <row r="272" spans="1:24" x14ac:dyDescent="0.3">
      <c r="A272" s="44" t="s">
        <v>4772</v>
      </c>
      <c r="B272" s="68" t="s">
        <v>4773</v>
      </c>
      <c r="C272" s="2" t="s">
        <v>1</v>
      </c>
      <c r="D272" s="2">
        <v>63</v>
      </c>
      <c r="E272" s="6">
        <v>20538</v>
      </c>
      <c r="F272" s="7">
        <v>43766.559166666666</v>
      </c>
      <c r="G272" s="69" t="s">
        <v>4</v>
      </c>
      <c r="H272" s="68">
        <v>2159</v>
      </c>
      <c r="I272" s="8">
        <f t="shared" si="20"/>
        <v>15.421428571428571</v>
      </c>
      <c r="J272" s="2">
        <v>1.6579999999999999</v>
      </c>
      <c r="K272" s="69">
        <v>140</v>
      </c>
      <c r="L272" s="68">
        <v>401</v>
      </c>
      <c r="M272" s="8">
        <f t="shared" si="21"/>
        <v>2.8642857142857143</v>
      </c>
      <c r="N272" s="2">
        <v>0.64800000000000002</v>
      </c>
      <c r="O272" s="69">
        <f t="shared" si="22"/>
        <v>140</v>
      </c>
      <c r="P272" s="182">
        <f t="shared" si="23"/>
        <v>5.384039900249376</v>
      </c>
      <c r="Q272" s="86" t="s">
        <v>4545</v>
      </c>
      <c r="V272" s="82">
        <v>0.41180555555555554</v>
      </c>
      <c r="W272" s="83">
        <v>0.56319444444444444</v>
      </c>
      <c r="X272" s="86">
        <f t="shared" si="24"/>
        <v>0.15138888888888891</v>
      </c>
    </row>
    <row r="273" spans="1:24" x14ac:dyDescent="0.3">
      <c r="A273" s="44" t="s">
        <v>4774</v>
      </c>
      <c r="B273" s="68" t="s">
        <v>4775</v>
      </c>
      <c r="C273" s="2" t="s">
        <v>1</v>
      </c>
      <c r="D273" s="2">
        <v>56</v>
      </c>
      <c r="E273" s="6">
        <v>23106</v>
      </c>
      <c r="F273" s="7">
        <v>43766.569710648146</v>
      </c>
      <c r="G273" s="69" t="s">
        <v>4</v>
      </c>
      <c r="H273" s="68">
        <v>2507</v>
      </c>
      <c r="I273" s="8">
        <f t="shared" si="20"/>
        <v>15.867088607594937</v>
      </c>
      <c r="J273" s="2">
        <v>1.446</v>
      </c>
      <c r="K273" s="69">
        <v>158</v>
      </c>
      <c r="L273" s="68">
        <v>627</v>
      </c>
      <c r="M273" s="8">
        <f t="shared" si="21"/>
        <v>3.9683544303797467</v>
      </c>
      <c r="N273" s="2">
        <v>0.64300000000000002</v>
      </c>
      <c r="O273" s="69">
        <f t="shared" si="22"/>
        <v>158</v>
      </c>
      <c r="P273" s="182">
        <f t="shared" si="23"/>
        <v>3.998405103668262</v>
      </c>
      <c r="Q273" s="86" t="s">
        <v>4545</v>
      </c>
      <c r="V273" s="82">
        <v>0.4458333333333333</v>
      </c>
      <c r="W273" s="83">
        <v>0.57361111111111118</v>
      </c>
      <c r="X273" s="86">
        <f t="shared" si="24"/>
        <v>0.12777777777777788</v>
      </c>
    </row>
    <row r="274" spans="1:24" x14ac:dyDescent="0.3">
      <c r="A274" s="44" t="s">
        <v>4776</v>
      </c>
      <c r="B274" s="68" t="s">
        <v>4777</v>
      </c>
      <c r="C274" s="2" t="s">
        <v>1</v>
      </c>
      <c r="D274" s="2">
        <v>52</v>
      </c>
      <c r="E274" s="6">
        <v>24676</v>
      </c>
      <c r="F274" s="7">
        <v>43766.580150462964</v>
      </c>
      <c r="G274" s="69" t="s">
        <v>4</v>
      </c>
      <c r="H274" s="68">
        <v>1951</v>
      </c>
      <c r="I274" s="8">
        <f t="shared" si="20"/>
        <v>18.064814814814813</v>
      </c>
      <c r="J274" s="2">
        <v>1.194</v>
      </c>
      <c r="K274" s="69">
        <v>108</v>
      </c>
      <c r="L274" s="68">
        <v>436</v>
      </c>
      <c r="M274" s="8">
        <f t="shared" si="21"/>
        <v>4.0370370370370372</v>
      </c>
      <c r="N274" s="2">
        <v>0.66900000000000004</v>
      </c>
      <c r="O274" s="69">
        <f t="shared" si="22"/>
        <v>108</v>
      </c>
      <c r="P274" s="182">
        <f t="shared" si="23"/>
        <v>4.4747706422018343</v>
      </c>
      <c r="Q274" s="86" t="s">
        <v>4545</v>
      </c>
      <c r="V274" s="82">
        <v>0.45416666666666666</v>
      </c>
      <c r="W274" s="83">
        <v>0.59930555555555554</v>
      </c>
      <c r="X274" s="86">
        <f t="shared" si="24"/>
        <v>0.14513888888888887</v>
      </c>
    </row>
    <row r="275" spans="1:24" x14ac:dyDescent="0.3">
      <c r="A275" s="44" t="s">
        <v>4778</v>
      </c>
      <c r="B275" s="68" t="s">
        <v>4779</v>
      </c>
      <c r="C275" s="2" t="s">
        <v>6</v>
      </c>
      <c r="D275" s="2">
        <v>84</v>
      </c>
      <c r="E275" s="6">
        <v>12966</v>
      </c>
      <c r="F275" s="7">
        <v>43766.605324074073</v>
      </c>
      <c r="G275" s="69" t="s">
        <v>4</v>
      </c>
      <c r="H275" s="68">
        <v>3738</v>
      </c>
      <c r="I275" s="8">
        <f t="shared" si="20"/>
        <v>25.256756756756758</v>
      </c>
      <c r="J275" s="2">
        <v>2.9510000000000001</v>
      </c>
      <c r="K275" s="69">
        <v>148</v>
      </c>
      <c r="L275" s="68">
        <v>752</v>
      </c>
      <c r="M275" s="8">
        <f t="shared" si="21"/>
        <v>5.0810810810810807</v>
      </c>
      <c r="N275" s="2">
        <v>0.80400000000000005</v>
      </c>
      <c r="O275" s="69">
        <f t="shared" si="22"/>
        <v>148</v>
      </c>
      <c r="P275" s="182">
        <f t="shared" si="23"/>
        <v>4.9707446808510642</v>
      </c>
      <c r="Q275" s="86" t="s">
        <v>4780</v>
      </c>
      <c r="V275" s="82">
        <v>0.45833333333333331</v>
      </c>
      <c r="W275" s="83">
        <v>0.61597222222222225</v>
      </c>
      <c r="X275" s="86">
        <f t="shared" si="24"/>
        <v>0.15763888888888894</v>
      </c>
    </row>
    <row r="276" spans="1:24" x14ac:dyDescent="0.3">
      <c r="A276" s="44" t="s">
        <v>4781</v>
      </c>
      <c r="B276" s="68" t="s">
        <v>4782</v>
      </c>
      <c r="C276" s="2" t="s">
        <v>1</v>
      </c>
      <c r="D276" s="2">
        <v>47</v>
      </c>
      <c r="E276" s="6">
        <v>26261</v>
      </c>
      <c r="F276" s="7">
        <v>43766.623344907406</v>
      </c>
      <c r="G276" s="69" t="s">
        <v>4</v>
      </c>
      <c r="H276" s="68">
        <v>1565</v>
      </c>
      <c r="I276" s="8">
        <f t="shared" si="20"/>
        <v>11.178571428571429</v>
      </c>
      <c r="J276" s="2">
        <v>1.528</v>
      </c>
      <c r="K276" s="69">
        <v>140</v>
      </c>
      <c r="L276" s="68">
        <v>300</v>
      </c>
      <c r="M276" s="8">
        <f t="shared" si="21"/>
        <v>2.1428571428571428</v>
      </c>
      <c r="N276" s="2">
        <v>0.442</v>
      </c>
      <c r="O276" s="69">
        <f t="shared" si="22"/>
        <v>140</v>
      </c>
      <c r="P276" s="182">
        <f t="shared" si="23"/>
        <v>5.2166666666666668</v>
      </c>
      <c r="Q276" s="86" t="s">
        <v>4783</v>
      </c>
      <c r="V276" s="82">
        <v>0.47569444444444442</v>
      </c>
      <c r="W276" s="83">
        <v>0.62916666666666665</v>
      </c>
      <c r="X276" s="86">
        <f t="shared" si="24"/>
        <v>0.15347222222222223</v>
      </c>
    </row>
    <row r="277" spans="1:24" x14ac:dyDescent="0.3">
      <c r="A277" s="44" t="s">
        <v>4784</v>
      </c>
      <c r="B277" s="68" t="s">
        <v>4785</v>
      </c>
      <c r="C277" s="2" t="s">
        <v>1</v>
      </c>
      <c r="D277" s="2">
        <v>37</v>
      </c>
      <c r="E277" s="6">
        <v>29899</v>
      </c>
      <c r="F277" s="7">
        <v>43766.637245370373</v>
      </c>
      <c r="G277" s="69" t="s">
        <v>22</v>
      </c>
      <c r="H277" s="68">
        <v>1077</v>
      </c>
      <c r="I277" s="8">
        <f t="shared" si="20"/>
        <v>7.6382978723404253</v>
      </c>
      <c r="J277" s="2">
        <v>0.872</v>
      </c>
      <c r="K277" s="69">
        <v>141</v>
      </c>
      <c r="L277" s="68">
        <v>272</v>
      </c>
      <c r="M277" s="8">
        <f t="shared" si="21"/>
        <v>1.9290780141843971</v>
      </c>
      <c r="N277" s="2">
        <v>0.53</v>
      </c>
      <c r="O277" s="69">
        <f t="shared" si="22"/>
        <v>141</v>
      </c>
      <c r="P277" s="182">
        <f t="shared" si="23"/>
        <v>3.9595588235294117</v>
      </c>
      <c r="Q277" s="86" t="s">
        <v>4786</v>
      </c>
      <c r="V277" s="82">
        <v>0.48402777777777778</v>
      </c>
      <c r="W277" s="83">
        <v>0.64097222222222217</v>
      </c>
      <c r="X277" s="86">
        <f t="shared" si="24"/>
        <v>0.15694444444444439</v>
      </c>
    </row>
    <row r="278" spans="1:24" x14ac:dyDescent="0.3">
      <c r="A278" s="44" t="s">
        <v>4787</v>
      </c>
      <c r="B278" s="68" t="s">
        <v>4788</v>
      </c>
      <c r="C278" s="2" t="s">
        <v>1</v>
      </c>
      <c r="D278" s="2">
        <v>99</v>
      </c>
      <c r="E278" s="6">
        <v>7597</v>
      </c>
      <c r="F278" s="7">
        <v>43766.658148148148</v>
      </c>
      <c r="G278" s="69" t="s">
        <v>4</v>
      </c>
      <c r="H278" s="68">
        <v>1445</v>
      </c>
      <c r="I278" s="8">
        <f t="shared" si="20"/>
        <v>13.89423076923077</v>
      </c>
      <c r="J278" s="2">
        <v>0.96499999999999997</v>
      </c>
      <c r="K278" s="69">
        <v>104</v>
      </c>
      <c r="L278" s="68">
        <v>890</v>
      </c>
      <c r="M278" s="8">
        <f t="shared" si="21"/>
        <v>8.5576923076923084</v>
      </c>
      <c r="N278" s="2">
        <v>1.1220000000000001</v>
      </c>
      <c r="O278" s="69">
        <f t="shared" si="22"/>
        <v>104</v>
      </c>
      <c r="P278" s="182">
        <f t="shared" si="23"/>
        <v>1.6235955056179774</v>
      </c>
      <c r="Q278" s="86" t="s">
        <v>4783</v>
      </c>
      <c r="V278" s="82">
        <v>0.50694444444444442</v>
      </c>
      <c r="W278" s="83">
        <v>0.66388888888888886</v>
      </c>
      <c r="X278" s="86">
        <f t="shared" si="24"/>
        <v>0.15694444444444444</v>
      </c>
    </row>
    <row r="279" spans="1:24" x14ac:dyDescent="0.3">
      <c r="A279" s="44" t="s">
        <v>4789</v>
      </c>
      <c r="B279" s="68" t="s">
        <v>4790</v>
      </c>
      <c r="C279" s="2" t="s">
        <v>1</v>
      </c>
      <c r="D279" s="2">
        <v>64</v>
      </c>
      <c r="E279" s="6">
        <v>20224</v>
      </c>
      <c r="F279" s="7">
        <v>43767.551203703704</v>
      </c>
      <c r="G279" s="69" t="s">
        <v>4</v>
      </c>
      <c r="H279" s="68">
        <v>3125</v>
      </c>
      <c r="I279" s="8">
        <f t="shared" si="20"/>
        <v>22.321428571428573</v>
      </c>
      <c r="J279" s="2">
        <v>2.1259999999999999</v>
      </c>
      <c r="K279" s="69">
        <v>140</v>
      </c>
      <c r="L279" s="68">
        <v>479</v>
      </c>
      <c r="M279" s="8">
        <f t="shared" si="21"/>
        <v>3.4214285714285713</v>
      </c>
      <c r="N279" s="2">
        <v>0.65800000000000003</v>
      </c>
      <c r="O279" s="69">
        <f t="shared" si="22"/>
        <v>140</v>
      </c>
      <c r="P279" s="182">
        <f t="shared" si="23"/>
        <v>6.5240083507306901</v>
      </c>
      <c r="Q279" s="86" t="s">
        <v>4786</v>
      </c>
      <c r="V279" s="82">
        <v>0.39027777777777778</v>
      </c>
      <c r="W279" s="83">
        <v>0.55763888888888891</v>
      </c>
      <c r="X279" s="86">
        <f t="shared" si="24"/>
        <v>0.16736111111111113</v>
      </c>
    </row>
    <row r="280" spans="1:24" x14ac:dyDescent="0.3">
      <c r="A280" s="44" t="s">
        <v>4791</v>
      </c>
      <c r="B280" s="68" t="s">
        <v>4792</v>
      </c>
      <c r="C280" s="2" t="s">
        <v>1</v>
      </c>
      <c r="D280" s="2">
        <v>63</v>
      </c>
      <c r="E280" s="6">
        <v>20747</v>
      </c>
      <c r="F280" s="7">
        <v>43767.56486111111</v>
      </c>
      <c r="G280" s="69" t="s">
        <v>4</v>
      </c>
      <c r="H280" s="68">
        <v>2093</v>
      </c>
      <c r="I280" s="8">
        <f t="shared" si="20"/>
        <v>19.933333333333334</v>
      </c>
      <c r="J280" s="2">
        <v>1.75</v>
      </c>
      <c r="K280" s="69">
        <v>105</v>
      </c>
      <c r="L280" s="68">
        <v>793</v>
      </c>
      <c r="M280" s="8">
        <f t="shared" si="21"/>
        <v>7.5523809523809522</v>
      </c>
      <c r="N280" s="2">
        <v>0.85499999999999998</v>
      </c>
      <c r="O280" s="69">
        <f t="shared" si="22"/>
        <v>105</v>
      </c>
      <c r="P280" s="182">
        <f t="shared" si="23"/>
        <v>2.639344262295082</v>
      </c>
      <c r="Q280" s="86" t="s">
        <v>4786</v>
      </c>
      <c r="V280" s="82">
        <v>0.41597222222222219</v>
      </c>
      <c r="W280" s="83">
        <v>0.56874999999999998</v>
      </c>
      <c r="X280" s="86">
        <f t="shared" si="24"/>
        <v>0.15277777777777779</v>
      </c>
    </row>
    <row r="281" spans="1:24" x14ac:dyDescent="0.3">
      <c r="A281" s="44" t="s">
        <v>4793</v>
      </c>
      <c r="B281" s="68" t="s">
        <v>4794</v>
      </c>
      <c r="C281" s="2" t="s">
        <v>6</v>
      </c>
      <c r="D281" s="2">
        <v>38</v>
      </c>
      <c r="E281" s="6">
        <v>29596</v>
      </c>
      <c r="F281" s="7">
        <v>43767.57571759259</v>
      </c>
      <c r="G281" s="69" t="s">
        <v>4</v>
      </c>
      <c r="H281" s="68">
        <v>618</v>
      </c>
      <c r="I281" s="8">
        <f t="shared" si="20"/>
        <v>6.4375</v>
      </c>
      <c r="J281" s="2">
        <v>0.76500000000000001</v>
      </c>
      <c r="K281" s="69">
        <v>96</v>
      </c>
      <c r="L281" s="68">
        <v>163</v>
      </c>
      <c r="M281" s="8">
        <f t="shared" si="21"/>
        <v>1.6979166666666667</v>
      </c>
      <c r="N281" s="2">
        <v>0.46200000000000002</v>
      </c>
      <c r="O281" s="69">
        <f t="shared" si="22"/>
        <v>96</v>
      </c>
      <c r="P281" s="182">
        <f t="shared" si="23"/>
        <v>3.7914110429447851</v>
      </c>
      <c r="Q281" s="86" t="s">
        <v>4795</v>
      </c>
      <c r="V281" s="82">
        <v>0.41736111111111113</v>
      </c>
      <c r="W281" s="83">
        <v>0.58402777777777781</v>
      </c>
      <c r="X281" s="86">
        <f t="shared" si="24"/>
        <v>0.16666666666666669</v>
      </c>
    </row>
    <row r="282" spans="1:24" x14ac:dyDescent="0.3">
      <c r="A282" s="44" t="s">
        <v>4796</v>
      </c>
      <c r="B282" s="68" t="s">
        <v>4797</v>
      </c>
      <c r="C282" s="2" t="s">
        <v>1</v>
      </c>
      <c r="D282" s="2">
        <v>59</v>
      </c>
      <c r="E282" s="6">
        <v>22107</v>
      </c>
      <c r="F282" s="7">
        <v>43767.59951388889</v>
      </c>
      <c r="G282" s="69" t="s">
        <v>4</v>
      </c>
      <c r="H282" s="68">
        <v>2188</v>
      </c>
      <c r="I282" s="8">
        <f t="shared" si="20"/>
        <v>17.64516129032258</v>
      </c>
      <c r="J282" s="2">
        <v>2.5950000000000002</v>
      </c>
      <c r="K282" s="69">
        <v>124</v>
      </c>
      <c r="L282" s="68">
        <v>527</v>
      </c>
      <c r="M282" s="8">
        <f t="shared" si="21"/>
        <v>4.25</v>
      </c>
      <c r="N282" s="2">
        <v>1.0009999999999999</v>
      </c>
      <c r="O282" s="69">
        <f t="shared" si="22"/>
        <v>124</v>
      </c>
      <c r="P282" s="182">
        <f t="shared" si="23"/>
        <v>4.1518026565464892</v>
      </c>
      <c r="Q282" s="86" t="s">
        <v>4795</v>
      </c>
      <c r="V282" s="82">
        <v>0.47430555555555554</v>
      </c>
      <c r="W282" s="83">
        <v>0.60277777777777775</v>
      </c>
      <c r="X282" s="86">
        <f t="shared" si="24"/>
        <v>0.12847222222222221</v>
      </c>
    </row>
    <row r="283" spans="1:24" x14ac:dyDescent="0.3">
      <c r="A283" s="44" t="s">
        <v>4798</v>
      </c>
      <c r="B283" s="68" t="s">
        <v>845</v>
      </c>
      <c r="C283" s="2" t="s">
        <v>1</v>
      </c>
      <c r="D283" s="2">
        <v>54</v>
      </c>
      <c r="E283" s="6">
        <v>23900</v>
      </c>
      <c r="F283" s="7">
        <v>43767.611168981479</v>
      </c>
      <c r="G283" s="69" t="s">
        <v>4</v>
      </c>
      <c r="H283" s="68">
        <v>2149</v>
      </c>
      <c r="I283" s="8">
        <f t="shared" si="20"/>
        <v>18.525862068965516</v>
      </c>
      <c r="J283" s="2">
        <v>2.4300000000000002</v>
      </c>
      <c r="K283" s="69">
        <v>116</v>
      </c>
      <c r="L283" s="68">
        <v>471</v>
      </c>
      <c r="M283" s="8">
        <f t="shared" si="21"/>
        <v>4.0603448275862073</v>
      </c>
      <c r="N283" s="2">
        <v>0.91600000000000004</v>
      </c>
      <c r="O283" s="69">
        <f t="shared" si="22"/>
        <v>116</v>
      </c>
      <c r="P283" s="182">
        <f t="shared" si="23"/>
        <v>4.5626326963906578</v>
      </c>
      <c r="Q283" s="86" t="s">
        <v>4795</v>
      </c>
      <c r="V283" s="82">
        <v>0.4513888888888889</v>
      </c>
      <c r="W283" s="83">
        <v>0.61458333333333337</v>
      </c>
      <c r="X283" s="86">
        <f t="shared" si="24"/>
        <v>0.16319444444444448</v>
      </c>
    </row>
    <row r="284" spans="1:24" x14ac:dyDescent="0.3">
      <c r="A284" s="44" t="s">
        <v>4799</v>
      </c>
      <c r="B284" s="68" t="s">
        <v>4800</v>
      </c>
      <c r="C284" s="2" t="s">
        <v>1</v>
      </c>
      <c r="D284" s="2">
        <v>69</v>
      </c>
      <c r="E284" s="6">
        <v>18549</v>
      </c>
      <c r="F284" s="7">
        <v>43767.620532407411</v>
      </c>
      <c r="G284" s="69" t="s">
        <v>4</v>
      </c>
      <c r="H284" s="68">
        <v>1710</v>
      </c>
      <c r="I284" s="8">
        <f t="shared" si="20"/>
        <v>11.793103448275861</v>
      </c>
      <c r="J284" s="2">
        <v>0.999</v>
      </c>
      <c r="K284" s="69">
        <v>145</v>
      </c>
      <c r="L284" s="68">
        <v>354</v>
      </c>
      <c r="M284" s="8">
        <f t="shared" si="21"/>
        <v>2.4413793103448276</v>
      </c>
      <c r="N284" s="2">
        <v>0.622</v>
      </c>
      <c r="O284" s="69">
        <f t="shared" si="22"/>
        <v>145</v>
      </c>
      <c r="P284" s="182">
        <f t="shared" si="23"/>
        <v>4.8305084745762707</v>
      </c>
      <c r="Q284" s="86" t="s">
        <v>4795</v>
      </c>
      <c r="V284" s="82">
        <v>0.4826388888888889</v>
      </c>
      <c r="W284" s="83">
        <v>0.63888888888888895</v>
      </c>
      <c r="X284" s="86">
        <f t="shared" si="24"/>
        <v>0.15625000000000006</v>
      </c>
    </row>
    <row r="285" spans="1:24" x14ac:dyDescent="0.3">
      <c r="A285" s="44" t="s">
        <v>4801</v>
      </c>
      <c r="B285" s="68" t="s">
        <v>4802</v>
      </c>
      <c r="C285" s="2" t="s">
        <v>1</v>
      </c>
      <c r="D285" s="2">
        <v>48</v>
      </c>
      <c r="E285" s="6">
        <v>26158</v>
      </c>
      <c r="F285" s="7">
        <v>43767.645798611113</v>
      </c>
      <c r="G285" s="69" t="s">
        <v>4</v>
      </c>
      <c r="H285" s="68">
        <v>2147</v>
      </c>
      <c r="I285" s="8">
        <f t="shared" si="20"/>
        <v>11.927777777777777</v>
      </c>
      <c r="J285" s="2">
        <v>1.1910000000000001</v>
      </c>
      <c r="K285" s="69">
        <v>180</v>
      </c>
      <c r="L285" s="68">
        <v>518</v>
      </c>
      <c r="M285" s="8">
        <f t="shared" si="21"/>
        <v>2.8777777777777778</v>
      </c>
      <c r="N285" s="2">
        <v>0.63100000000000001</v>
      </c>
      <c r="O285" s="69">
        <f t="shared" si="22"/>
        <v>180</v>
      </c>
      <c r="P285" s="182">
        <f t="shared" si="23"/>
        <v>4.1447876447876446</v>
      </c>
      <c r="Q285" s="86" t="s">
        <v>4795</v>
      </c>
      <c r="V285" s="82">
        <v>0.49305555555555558</v>
      </c>
      <c r="W285" s="83">
        <v>0.65</v>
      </c>
      <c r="X285" s="86">
        <f t="shared" si="24"/>
        <v>0.15694444444444444</v>
      </c>
    </row>
    <row r="286" spans="1:24" x14ac:dyDescent="0.3">
      <c r="A286" s="44" t="s">
        <v>4803</v>
      </c>
      <c r="B286" s="68" t="s">
        <v>1110</v>
      </c>
      <c r="C286" s="2" t="s">
        <v>1</v>
      </c>
      <c r="D286" s="2">
        <v>82</v>
      </c>
      <c r="E286" s="6">
        <v>13527</v>
      </c>
      <c r="F286" s="7">
        <v>43767.656226851854</v>
      </c>
      <c r="G286" s="69" t="s">
        <v>4</v>
      </c>
      <c r="H286" s="68">
        <v>2884</v>
      </c>
      <c r="I286" s="8">
        <f t="shared" si="20"/>
        <v>21.362962962962964</v>
      </c>
      <c r="J286" s="2">
        <v>1.5720000000000001</v>
      </c>
      <c r="K286" s="69">
        <v>135</v>
      </c>
      <c r="L286" s="68">
        <v>1195</v>
      </c>
      <c r="M286" s="8">
        <f t="shared" si="21"/>
        <v>8.8518518518518512</v>
      </c>
      <c r="N286" s="2">
        <v>0.68600000000000005</v>
      </c>
      <c r="O286" s="69">
        <f t="shared" si="22"/>
        <v>135</v>
      </c>
      <c r="P286" s="182">
        <f t="shared" si="23"/>
        <v>2.4133891213389123</v>
      </c>
      <c r="Q286" s="86" t="s">
        <v>4795</v>
      </c>
      <c r="V286" s="82">
        <v>0.50902777777777775</v>
      </c>
      <c r="W286" s="83">
        <v>0.66319444444444442</v>
      </c>
      <c r="X286" s="86">
        <f t="shared" si="24"/>
        <v>0.15416666666666667</v>
      </c>
    </row>
    <row r="287" spans="1:24" x14ac:dyDescent="0.3">
      <c r="A287" s="44" t="s">
        <v>4804</v>
      </c>
      <c r="B287" s="68" t="s">
        <v>4805</v>
      </c>
      <c r="C287" s="2" t="s">
        <v>6</v>
      </c>
      <c r="D287" s="2">
        <v>53</v>
      </c>
      <c r="E287" s="6">
        <v>24161</v>
      </c>
      <c r="F287" s="7">
        <v>43767.673877314817</v>
      </c>
      <c r="G287" s="69" t="s">
        <v>4</v>
      </c>
      <c r="H287" s="68">
        <v>934</v>
      </c>
      <c r="I287" s="8">
        <f t="shared" si="20"/>
        <v>8.3392857142857135</v>
      </c>
      <c r="J287" s="2">
        <v>0.67900000000000005</v>
      </c>
      <c r="K287" s="69">
        <v>112</v>
      </c>
      <c r="L287" s="68">
        <v>262</v>
      </c>
      <c r="M287" s="8">
        <f t="shared" si="21"/>
        <v>2.3392857142857144</v>
      </c>
      <c r="N287" s="2">
        <v>0.51200000000000001</v>
      </c>
      <c r="O287" s="69">
        <f t="shared" si="22"/>
        <v>112</v>
      </c>
      <c r="P287" s="182">
        <f t="shared" si="23"/>
        <v>3.5648854961832055</v>
      </c>
      <c r="Q287" s="86" t="s">
        <v>4795</v>
      </c>
      <c r="V287" s="82">
        <v>0.53194444444444444</v>
      </c>
      <c r="W287" s="83">
        <v>0.70486111111111116</v>
      </c>
      <c r="X287" s="86">
        <f t="shared" si="24"/>
        <v>0.17291666666666672</v>
      </c>
    </row>
    <row r="288" spans="1:24" x14ac:dyDescent="0.3">
      <c r="A288" s="44" t="s">
        <v>4806</v>
      </c>
      <c r="B288" s="68" t="s">
        <v>4807</v>
      </c>
      <c r="C288" s="2" t="s">
        <v>1</v>
      </c>
      <c r="D288" s="2">
        <v>51</v>
      </c>
      <c r="E288" s="6">
        <v>24959</v>
      </c>
      <c r="F288" s="7">
        <v>43767.70989583333</v>
      </c>
      <c r="G288" s="69" t="s">
        <v>4</v>
      </c>
      <c r="H288" s="68">
        <v>895</v>
      </c>
      <c r="I288" s="8">
        <f t="shared" si="20"/>
        <v>6.3928571428571432</v>
      </c>
      <c r="J288" s="2">
        <v>0.69599999999999995</v>
      </c>
      <c r="K288" s="69">
        <v>140</v>
      </c>
      <c r="L288" s="68">
        <v>345</v>
      </c>
      <c r="M288" s="8">
        <f t="shared" si="21"/>
        <v>2.4642857142857144</v>
      </c>
      <c r="N288" s="2">
        <v>0.501</v>
      </c>
      <c r="O288" s="69">
        <f t="shared" si="22"/>
        <v>140</v>
      </c>
      <c r="P288" s="182">
        <f t="shared" si="23"/>
        <v>2.5942028985507246</v>
      </c>
      <c r="Q288" s="86" t="s">
        <v>4795</v>
      </c>
      <c r="V288" s="82">
        <v>0.53680555555555554</v>
      </c>
      <c r="W288" s="83">
        <v>0.72222222222222221</v>
      </c>
      <c r="X288" s="86">
        <f t="shared" si="24"/>
        <v>0.18541666666666667</v>
      </c>
    </row>
    <row r="289" spans="1:24" x14ac:dyDescent="0.3">
      <c r="A289" s="44" t="s">
        <v>4808</v>
      </c>
      <c r="B289" s="68" t="s">
        <v>4809</v>
      </c>
      <c r="C289" s="2" t="s">
        <v>6</v>
      </c>
      <c r="D289" s="2">
        <v>77</v>
      </c>
      <c r="E289" s="6">
        <v>15347</v>
      </c>
      <c r="F289" s="7">
        <v>43768.630324074074</v>
      </c>
      <c r="G289" s="69" t="s">
        <v>4</v>
      </c>
      <c r="H289" s="68">
        <v>1793</v>
      </c>
      <c r="I289" s="8">
        <f t="shared" si="20"/>
        <v>17.752475247524753</v>
      </c>
      <c r="J289" s="2">
        <v>1.3149999999999999</v>
      </c>
      <c r="K289" s="69">
        <v>101</v>
      </c>
      <c r="L289" s="68">
        <v>641</v>
      </c>
      <c r="M289" s="8">
        <f t="shared" si="21"/>
        <v>6.3465346534653468</v>
      </c>
      <c r="N289" s="2">
        <v>0.89900000000000002</v>
      </c>
      <c r="O289" s="69">
        <f t="shared" si="22"/>
        <v>101</v>
      </c>
      <c r="P289" s="182">
        <f t="shared" si="23"/>
        <v>2.7971918876755071</v>
      </c>
      <c r="Q289" s="86" t="s">
        <v>4795</v>
      </c>
      <c r="V289" s="82">
        <v>0.48819444444444443</v>
      </c>
      <c r="W289" s="83">
        <v>0.63472222222222219</v>
      </c>
      <c r="X289" s="86">
        <f t="shared" si="24"/>
        <v>0.14652777777777776</v>
      </c>
    </row>
    <row r="290" spans="1:24" x14ac:dyDescent="0.3">
      <c r="A290" s="44" t="s">
        <v>4810</v>
      </c>
      <c r="B290" s="68" t="s">
        <v>4811</v>
      </c>
      <c r="C290" s="2" t="s">
        <v>6</v>
      </c>
      <c r="D290" s="2">
        <v>49</v>
      </c>
      <c r="E290" s="6">
        <v>25561</v>
      </c>
      <c r="F290" s="7">
        <v>43768.642372685186</v>
      </c>
      <c r="G290" s="69" t="s">
        <v>22</v>
      </c>
      <c r="H290" s="68">
        <v>1256</v>
      </c>
      <c r="I290" s="8">
        <f>H289/K290</f>
        <v>14.343999999999999</v>
      </c>
      <c r="J290" s="2">
        <v>0.92300000000000004</v>
      </c>
      <c r="K290" s="69">
        <v>125</v>
      </c>
      <c r="L290" s="68">
        <v>330</v>
      </c>
      <c r="M290" s="8">
        <f t="shared" si="21"/>
        <v>2.64</v>
      </c>
      <c r="N290" s="2">
        <v>0.55900000000000005</v>
      </c>
      <c r="O290" s="69">
        <f t="shared" si="22"/>
        <v>125</v>
      </c>
      <c r="P290" s="182">
        <f t="shared" si="23"/>
        <v>5.4333333333333327</v>
      </c>
      <c r="Q290" s="86" t="s">
        <v>4795</v>
      </c>
      <c r="V290" s="82">
        <v>0.45833333333333331</v>
      </c>
      <c r="W290" s="83">
        <v>0.64583333333333337</v>
      </c>
      <c r="X290" s="86">
        <f t="shared" si="24"/>
        <v>0.18750000000000006</v>
      </c>
    </row>
    <row r="291" spans="1:24" x14ac:dyDescent="0.3">
      <c r="A291" s="44" t="s">
        <v>4812</v>
      </c>
      <c r="B291" s="68" t="s">
        <v>4813</v>
      </c>
      <c r="C291" s="2" t="s">
        <v>6</v>
      </c>
      <c r="D291" s="2">
        <v>62</v>
      </c>
      <c r="E291" s="6">
        <v>21083</v>
      </c>
      <c r="F291" s="7">
        <v>43768.66615740741</v>
      </c>
      <c r="G291" s="69" t="s">
        <v>4</v>
      </c>
      <c r="H291" s="68">
        <v>1269</v>
      </c>
      <c r="I291" s="8">
        <f t="shared" ref="I291:I354" si="25">H291/K291</f>
        <v>9.7615384615384624</v>
      </c>
      <c r="J291" s="2">
        <v>0.93</v>
      </c>
      <c r="K291" s="69">
        <v>130</v>
      </c>
      <c r="L291" s="68">
        <v>538</v>
      </c>
      <c r="M291" s="8">
        <f t="shared" si="21"/>
        <v>4.1384615384615389</v>
      </c>
      <c r="N291" s="2">
        <v>0.72299999999999998</v>
      </c>
      <c r="O291" s="69">
        <f t="shared" si="22"/>
        <v>130</v>
      </c>
      <c r="P291" s="182">
        <f t="shared" si="23"/>
        <v>2.3587360594795537</v>
      </c>
      <c r="Q291" s="86" t="s">
        <v>4795</v>
      </c>
      <c r="V291" s="82">
        <v>0.48402777777777778</v>
      </c>
      <c r="W291" s="83">
        <v>0.67013888888888884</v>
      </c>
      <c r="X291" s="86">
        <f t="shared" si="24"/>
        <v>0.18611111111111106</v>
      </c>
    </row>
    <row r="292" spans="1:24" x14ac:dyDescent="0.3">
      <c r="A292" s="44" t="s">
        <v>4814</v>
      </c>
      <c r="B292" s="68" t="s">
        <v>4815</v>
      </c>
      <c r="C292" s="2" t="s">
        <v>6</v>
      </c>
      <c r="D292" s="2">
        <v>79</v>
      </c>
      <c r="E292" s="6">
        <v>14751</v>
      </c>
      <c r="F292" s="7">
        <v>43769.53434027778</v>
      </c>
      <c r="G292" s="69" t="s">
        <v>4</v>
      </c>
      <c r="H292" s="68">
        <v>1349</v>
      </c>
      <c r="I292" s="8">
        <f t="shared" si="25"/>
        <v>12.263636363636364</v>
      </c>
      <c r="J292" s="2">
        <v>0.89500000000000002</v>
      </c>
      <c r="K292" s="69">
        <v>110</v>
      </c>
      <c r="L292" s="68">
        <v>639</v>
      </c>
      <c r="M292" s="8">
        <f t="shared" si="21"/>
        <v>5.8090909090909095</v>
      </c>
      <c r="N292" s="2">
        <v>0.88300000000000001</v>
      </c>
      <c r="O292" s="69">
        <f t="shared" si="22"/>
        <v>110</v>
      </c>
      <c r="P292" s="182">
        <f t="shared" si="23"/>
        <v>2.1111111111111112</v>
      </c>
      <c r="Q292" s="86" t="s">
        <v>4795</v>
      </c>
      <c r="V292" s="82">
        <v>0.3888888888888889</v>
      </c>
      <c r="W292" s="83">
        <v>0.53819444444444442</v>
      </c>
      <c r="X292" s="86">
        <f t="shared" si="24"/>
        <v>0.14930555555555552</v>
      </c>
    </row>
    <row r="293" spans="1:24" x14ac:dyDescent="0.3">
      <c r="A293" s="44" t="s">
        <v>4816</v>
      </c>
      <c r="B293" s="68" t="s">
        <v>4817</v>
      </c>
      <c r="C293" s="2" t="s">
        <v>1</v>
      </c>
      <c r="D293" s="2">
        <v>66</v>
      </c>
      <c r="E293" s="6">
        <v>19442</v>
      </c>
      <c r="F293" s="7">
        <v>43769.546053240738</v>
      </c>
      <c r="G293" s="69" t="s">
        <v>4</v>
      </c>
      <c r="H293" s="68">
        <v>2415</v>
      </c>
      <c r="I293" s="8">
        <f t="shared" si="25"/>
        <v>14.548192771084338</v>
      </c>
      <c r="J293" s="2">
        <v>2.0350000000000001</v>
      </c>
      <c r="K293" s="69">
        <v>166</v>
      </c>
      <c r="L293" s="68">
        <v>488</v>
      </c>
      <c r="M293" s="8">
        <f t="shared" si="21"/>
        <v>2.9397590361445785</v>
      </c>
      <c r="N293" s="2">
        <v>0.71099999999999997</v>
      </c>
      <c r="O293" s="69">
        <f t="shared" si="22"/>
        <v>166</v>
      </c>
      <c r="P293" s="182">
        <f t="shared" si="23"/>
        <v>4.9487704918032787</v>
      </c>
      <c r="Q293" s="86" t="s">
        <v>4818</v>
      </c>
      <c r="V293" s="82">
        <v>0.39097222222222222</v>
      </c>
      <c r="W293" s="83">
        <v>0.54999999999999993</v>
      </c>
      <c r="X293" s="86">
        <f t="shared" si="24"/>
        <v>0.15902777777777771</v>
      </c>
    </row>
    <row r="294" spans="1:24" x14ac:dyDescent="0.3">
      <c r="A294" s="44" t="s">
        <v>4819</v>
      </c>
      <c r="B294" s="68" t="s">
        <v>4820</v>
      </c>
      <c r="C294" s="2" t="s">
        <v>6</v>
      </c>
      <c r="D294" s="2">
        <v>72</v>
      </c>
      <c r="E294" s="6">
        <v>17226</v>
      </c>
      <c r="F294" s="7">
        <v>43769.556944444441</v>
      </c>
      <c r="G294" s="69" t="s">
        <v>4</v>
      </c>
      <c r="H294" s="68">
        <v>993</v>
      </c>
      <c r="I294" s="8">
        <f t="shared" si="25"/>
        <v>9.4571428571428573</v>
      </c>
      <c r="J294" s="2">
        <v>1.01</v>
      </c>
      <c r="K294" s="69">
        <v>105</v>
      </c>
      <c r="L294" s="68">
        <v>463</v>
      </c>
      <c r="M294" s="8">
        <f t="shared" si="21"/>
        <v>4.4095238095238098</v>
      </c>
      <c r="N294" s="2">
        <v>0.82899999999999996</v>
      </c>
      <c r="O294" s="69">
        <f t="shared" si="22"/>
        <v>105</v>
      </c>
      <c r="P294" s="182">
        <f t="shared" si="23"/>
        <v>2.1447084233261338</v>
      </c>
      <c r="Q294" s="86" t="s">
        <v>4795</v>
      </c>
      <c r="V294" s="82">
        <v>0.40416666666666662</v>
      </c>
      <c r="W294" s="83">
        <v>0.56388888888888888</v>
      </c>
      <c r="X294" s="86">
        <f t="shared" si="24"/>
        <v>0.15972222222222227</v>
      </c>
    </row>
    <row r="295" spans="1:24" x14ac:dyDescent="0.3">
      <c r="A295" s="44" t="s">
        <v>4821</v>
      </c>
      <c r="B295" s="68" t="s">
        <v>4822</v>
      </c>
      <c r="C295" s="2" t="s">
        <v>1</v>
      </c>
      <c r="D295" s="2">
        <v>60</v>
      </c>
      <c r="E295" s="6">
        <v>21517</v>
      </c>
      <c r="F295" s="7">
        <v>43769.572245370371</v>
      </c>
      <c r="G295" s="69" t="s">
        <v>4</v>
      </c>
      <c r="H295" s="68">
        <v>1367</v>
      </c>
      <c r="I295" s="8">
        <f t="shared" si="25"/>
        <v>11.991228070175438</v>
      </c>
      <c r="J295" s="2">
        <v>1.208</v>
      </c>
      <c r="K295" s="69">
        <v>114</v>
      </c>
      <c r="L295" s="68">
        <v>325</v>
      </c>
      <c r="M295" s="8">
        <f t="shared" si="21"/>
        <v>2.8508771929824563</v>
      </c>
      <c r="N295" s="2">
        <v>0.61299999999999999</v>
      </c>
      <c r="O295" s="69">
        <f t="shared" si="22"/>
        <v>114</v>
      </c>
      <c r="P295" s="182">
        <f t="shared" si="23"/>
        <v>4.2061538461538461</v>
      </c>
      <c r="Q295" s="86" t="s">
        <v>4818</v>
      </c>
      <c r="V295" s="82">
        <v>0.41875000000000001</v>
      </c>
      <c r="W295" s="83">
        <v>0.57708333333333328</v>
      </c>
      <c r="X295" s="86">
        <f t="shared" si="24"/>
        <v>0.15833333333333327</v>
      </c>
    </row>
    <row r="296" spans="1:24" x14ac:dyDescent="0.3">
      <c r="A296" s="44" t="s">
        <v>4823</v>
      </c>
      <c r="B296" s="68" t="s">
        <v>4824</v>
      </c>
      <c r="C296" s="2" t="s">
        <v>1</v>
      </c>
      <c r="D296" s="2">
        <v>58</v>
      </c>
      <c r="E296" s="6">
        <v>22377</v>
      </c>
      <c r="F296" s="7">
        <v>43769.591331018521</v>
      </c>
      <c r="G296" s="69" t="s">
        <v>4</v>
      </c>
      <c r="H296" s="68">
        <v>1506</v>
      </c>
      <c r="I296" s="8">
        <f t="shared" si="25"/>
        <v>10.386206896551725</v>
      </c>
      <c r="J296" s="2">
        <v>0.97299999999999998</v>
      </c>
      <c r="K296" s="69">
        <v>145</v>
      </c>
      <c r="L296" s="68">
        <v>369</v>
      </c>
      <c r="M296" s="8">
        <f t="shared" si="21"/>
        <v>2.5448275862068965</v>
      </c>
      <c r="N296" s="2">
        <v>0.51300000000000001</v>
      </c>
      <c r="O296" s="69">
        <f t="shared" si="22"/>
        <v>145</v>
      </c>
      <c r="P296" s="182">
        <f t="shared" si="23"/>
        <v>4.0813008130081307</v>
      </c>
      <c r="Q296" s="86" t="s">
        <v>4795</v>
      </c>
      <c r="V296" s="82">
        <v>0.44097222222222227</v>
      </c>
      <c r="W296" s="83">
        <v>0.59652777777777777</v>
      </c>
      <c r="X296" s="86">
        <f t="shared" si="24"/>
        <v>0.1555555555555555</v>
      </c>
    </row>
    <row r="297" spans="1:24" x14ac:dyDescent="0.3">
      <c r="A297" s="44" t="s">
        <v>4825</v>
      </c>
      <c r="B297" s="68" t="s">
        <v>4826</v>
      </c>
      <c r="C297" s="2" t="s">
        <v>1</v>
      </c>
      <c r="D297" s="2">
        <v>64</v>
      </c>
      <c r="E297" s="6">
        <v>20057</v>
      </c>
      <c r="F297" s="7">
        <v>43769.604328703703</v>
      </c>
      <c r="G297" s="69" t="s">
        <v>4</v>
      </c>
      <c r="H297" s="68">
        <v>3532</v>
      </c>
      <c r="I297" s="8">
        <f t="shared" si="25"/>
        <v>24.527777777777779</v>
      </c>
      <c r="J297" s="2">
        <v>24.527999999999999</v>
      </c>
      <c r="K297" s="69">
        <v>144</v>
      </c>
      <c r="L297" s="68">
        <v>895</v>
      </c>
      <c r="M297" s="8">
        <f t="shared" si="21"/>
        <v>6.2152777777777777</v>
      </c>
      <c r="N297" s="2">
        <v>1.032</v>
      </c>
      <c r="O297" s="69">
        <f t="shared" si="22"/>
        <v>144</v>
      </c>
      <c r="P297" s="182">
        <f t="shared" si="23"/>
        <v>3.9463687150837989</v>
      </c>
      <c r="Q297" s="86" t="s">
        <v>4818</v>
      </c>
      <c r="V297" s="82">
        <v>0.46249999999999997</v>
      </c>
      <c r="W297" s="83">
        <v>0.61041666666666672</v>
      </c>
      <c r="X297" s="86">
        <f t="shared" si="24"/>
        <v>0.14791666666666675</v>
      </c>
    </row>
    <row r="298" spans="1:24" x14ac:dyDescent="0.3">
      <c r="A298" s="44" t="s">
        <v>4827</v>
      </c>
      <c r="B298" s="68" t="s">
        <v>4828</v>
      </c>
      <c r="C298" s="2" t="s">
        <v>1</v>
      </c>
      <c r="D298" s="2">
        <v>64</v>
      </c>
      <c r="E298" s="6">
        <v>20339</v>
      </c>
      <c r="F298" s="7">
        <v>43769.616724537038</v>
      </c>
      <c r="G298" s="69" t="s">
        <v>4</v>
      </c>
      <c r="H298" s="68">
        <v>1338</v>
      </c>
      <c r="I298" s="8">
        <f t="shared" si="25"/>
        <v>15.928571428571429</v>
      </c>
      <c r="J298" s="2">
        <v>1.0620000000000001</v>
      </c>
      <c r="K298" s="69">
        <v>84</v>
      </c>
      <c r="L298" s="68">
        <v>305</v>
      </c>
      <c r="M298" s="8">
        <f t="shared" si="21"/>
        <v>3.6309523809523809</v>
      </c>
      <c r="N298" s="2">
        <v>0.63600000000000001</v>
      </c>
      <c r="O298" s="69">
        <f t="shared" si="22"/>
        <v>84</v>
      </c>
      <c r="P298" s="182">
        <f t="shared" si="23"/>
        <v>4.3868852459016399</v>
      </c>
      <c r="Q298" s="86" t="s">
        <v>4829</v>
      </c>
      <c r="V298" s="82">
        <v>0.47013888888888888</v>
      </c>
      <c r="W298" s="83">
        <v>0.63263888888888886</v>
      </c>
      <c r="X298" s="86">
        <f t="shared" si="24"/>
        <v>0.16249999999999998</v>
      </c>
    </row>
    <row r="299" spans="1:24" x14ac:dyDescent="0.3">
      <c r="A299" s="44" t="s">
        <v>4830</v>
      </c>
      <c r="B299" s="68" t="s">
        <v>4831</v>
      </c>
      <c r="C299" s="2" t="s">
        <v>6</v>
      </c>
      <c r="D299" s="2">
        <v>82</v>
      </c>
      <c r="E299" s="6">
        <v>13790</v>
      </c>
      <c r="F299" s="7">
        <v>43769.63853009259</v>
      </c>
      <c r="G299" s="69" t="s">
        <v>4</v>
      </c>
      <c r="H299" s="68">
        <v>3123</v>
      </c>
      <c r="I299" s="8">
        <f t="shared" si="25"/>
        <v>15.014423076923077</v>
      </c>
      <c r="J299" s="2">
        <v>1.6259999999999999</v>
      </c>
      <c r="K299" s="69">
        <v>208</v>
      </c>
      <c r="L299" s="68">
        <v>873</v>
      </c>
      <c r="M299" s="8">
        <f t="shared" si="21"/>
        <v>4.197115384615385</v>
      </c>
      <c r="N299" s="2">
        <v>0.71899999999999997</v>
      </c>
      <c r="O299" s="69">
        <f t="shared" si="22"/>
        <v>208</v>
      </c>
      <c r="P299" s="182">
        <f t="shared" si="23"/>
        <v>3.5773195876288657</v>
      </c>
      <c r="Q299" s="86" t="s">
        <v>4832</v>
      </c>
      <c r="V299" s="82">
        <v>0.48194444444444445</v>
      </c>
      <c r="W299" s="83">
        <v>0.6430555555555556</v>
      </c>
      <c r="X299" s="86">
        <f t="shared" si="24"/>
        <v>0.16111111111111115</v>
      </c>
    </row>
    <row r="300" spans="1:24" x14ac:dyDescent="0.3">
      <c r="A300" s="44" t="s">
        <v>4833</v>
      </c>
      <c r="B300" s="68" t="s">
        <v>4834</v>
      </c>
      <c r="C300" s="2" t="s">
        <v>1</v>
      </c>
      <c r="D300" s="2">
        <v>44</v>
      </c>
      <c r="E300" s="6">
        <v>27600</v>
      </c>
      <c r="F300" s="7">
        <v>43769.650405092594</v>
      </c>
      <c r="G300" s="69" t="s">
        <v>4</v>
      </c>
      <c r="H300" s="68">
        <v>1651</v>
      </c>
      <c r="I300" s="8">
        <f t="shared" si="25"/>
        <v>9.4342857142857142</v>
      </c>
      <c r="J300" s="2">
        <v>0.98</v>
      </c>
      <c r="K300" s="69">
        <v>175</v>
      </c>
      <c r="L300" s="68">
        <v>358</v>
      </c>
      <c r="M300" s="8">
        <f t="shared" si="21"/>
        <v>2.0457142857142858</v>
      </c>
      <c r="N300" s="2">
        <v>0.51200000000000001</v>
      </c>
      <c r="O300" s="69">
        <f t="shared" si="22"/>
        <v>175</v>
      </c>
      <c r="P300" s="182">
        <f t="shared" si="23"/>
        <v>4.6117318435754191</v>
      </c>
      <c r="Q300" s="86" t="s">
        <v>4795</v>
      </c>
      <c r="V300" s="82">
        <v>0.51527777777777783</v>
      </c>
      <c r="W300" s="83">
        <v>0.65625</v>
      </c>
      <c r="X300" s="86">
        <f t="shared" si="24"/>
        <v>0.14097222222222217</v>
      </c>
    </row>
    <row r="301" spans="1:24" x14ac:dyDescent="0.3">
      <c r="A301" s="44" t="s">
        <v>4835</v>
      </c>
      <c r="B301" s="68" t="s">
        <v>4836</v>
      </c>
      <c r="C301" s="2" t="s">
        <v>6</v>
      </c>
      <c r="D301" s="2">
        <v>55</v>
      </c>
      <c r="E301" s="6">
        <v>23584</v>
      </c>
      <c r="F301" s="7">
        <v>43769.66511574074</v>
      </c>
      <c r="G301" s="69" t="s">
        <v>4</v>
      </c>
      <c r="H301" s="68">
        <v>2431</v>
      </c>
      <c r="I301" s="8">
        <f t="shared" si="25"/>
        <v>13.891428571428571</v>
      </c>
      <c r="J301" s="2">
        <v>1.68</v>
      </c>
      <c r="K301" s="69">
        <v>175</v>
      </c>
      <c r="L301" s="68">
        <v>388</v>
      </c>
      <c r="M301" s="8">
        <f t="shared" si="21"/>
        <v>2.2171428571428571</v>
      </c>
      <c r="N301" s="2">
        <v>0.59599999999999997</v>
      </c>
      <c r="O301" s="69">
        <f t="shared" si="22"/>
        <v>175</v>
      </c>
      <c r="P301" s="182">
        <f t="shared" si="23"/>
        <v>6.2654639175257731</v>
      </c>
      <c r="Q301" s="86" t="s">
        <v>4837</v>
      </c>
      <c r="V301" s="82">
        <v>0.51250000000000007</v>
      </c>
      <c r="W301" s="83">
        <v>0.67361111111111116</v>
      </c>
      <c r="X301" s="86">
        <f t="shared" si="24"/>
        <v>0.16111111111111109</v>
      </c>
    </row>
    <row r="302" spans="1:24" x14ac:dyDescent="0.3">
      <c r="A302" s="44" t="s">
        <v>4838</v>
      </c>
      <c r="B302" s="68" t="s">
        <v>4839</v>
      </c>
      <c r="C302" s="2" t="s">
        <v>6</v>
      </c>
      <c r="D302" s="2">
        <v>86</v>
      </c>
      <c r="E302" s="6">
        <v>12044</v>
      </c>
      <c r="F302" s="7">
        <v>43769.681967592594</v>
      </c>
      <c r="G302" s="69" t="s">
        <v>4</v>
      </c>
      <c r="H302" s="68">
        <v>2594</v>
      </c>
      <c r="I302" s="8">
        <f t="shared" si="25"/>
        <v>16.628205128205128</v>
      </c>
      <c r="J302" s="2">
        <v>1.79</v>
      </c>
      <c r="K302" s="69">
        <v>156</v>
      </c>
      <c r="L302" s="68">
        <v>1082</v>
      </c>
      <c r="M302" s="8">
        <f t="shared" si="21"/>
        <v>6.9358974358974361</v>
      </c>
      <c r="N302" s="2">
        <v>1.173</v>
      </c>
      <c r="O302" s="69">
        <f t="shared" si="22"/>
        <v>156</v>
      </c>
      <c r="P302" s="182">
        <f t="shared" si="23"/>
        <v>2.3974121996303142</v>
      </c>
      <c r="Q302" s="86" t="s">
        <v>4795</v>
      </c>
      <c r="V302" s="82">
        <v>0.53333333333333333</v>
      </c>
      <c r="W302" s="83">
        <v>0.69791666666666663</v>
      </c>
      <c r="X302" s="86">
        <f t="shared" si="24"/>
        <v>0.1645833333333333</v>
      </c>
    </row>
    <row r="303" spans="1:24" x14ac:dyDescent="0.3">
      <c r="A303" s="44" t="s">
        <v>5856</v>
      </c>
      <c r="B303" s="68" t="s">
        <v>5857</v>
      </c>
      <c r="C303" s="2" t="s">
        <v>1</v>
      </c>
      <c r="D303" s="2">
        <v>49</v>
      </c>
      <c r="E303" s="6">
        <v>25793</v>
      </c>
      <c r="F303" s="7">
        <v>43770.528993055559</v>
      </c>
      <c r="G303" s="69" t="s">
        <v>4</v>
      </c>
      <c r="H303" s="68">
        <v>1297</v>
      </c>
      <c r="I303" s="8">
        <f t="shared" si="25"/>
        <v>11.790909090909091</v>
      </c>
      <c r="J303" s="8">
        <v>1.0049999999999999</v>
      </c>
      <c r="K303" s="69">
        <v>110</v>
      </c>
      <c r="L303" s="68">
        <v>399</v>
      </c>
      <c r="M303" s="8">
        <f t="shared" si="21"/>
        <v>3.6272727272727274</v>
      </c>
      <c r="N303" s="8">
        <v>0.64800000000000002</v>
      </c>
      <c r="O303" s="69">
        <f t="shared" si="22"/>
        <v>110</v>
      </c>
      <c r="P303" s="182">
        <f t="shared" si="23"/>
        <v>3.2506265664160399</v>
      </c>
      <c r="Q303" s="86" t="s">
        <v>719</v>
      </c>
      <c r="V303" s="82">
        <v>0.40069444444444446</v>
      </c>
      <c r="W303" s="83">
        <v>0.53680555555555554</v>
      </c>
      <c r="X303" s="86">
        <f t="shared" si="24"/>
        <v>0.13611111111111107</v>
      </c>
    </row>
    <row r="304" spans="1:24" x14ac:dyDescent="0.3">
      <c r="A304" s="44" t="s">
        <v>5858</v>
      </c>
      <c r="B304" s="68" t="s">
        <v>5859</v>
      </c>
      <c r="C304" s="2" t="s">
        <v>1</v>
      </c>
      <c r="D304" s="2">
        <v>39</v>
      </c>
      <c r="E304" s="6">
        <v>29381</v>
      </c>
      <c r="F304" s="7">
        <v>43770.544965277775</v>
      </c>
      <c r="G304" s="69" t="s">
        <v>4</v>
      </c>
      <c r="H304" s="68">
        <v>899</v>
      </c>
      <c r="I304" s="8">
        <f t="shared" si="25"/>
        <v>8.5619047619047617</v>
      </c>
      <c r="J304" s="8">
        <v>1.1759999999999999</v>
      </c>
      <c r="K304" s="69">
        <v>105</v>
      </c>
      <c r="L304" s="68">
        <v>250</v>
      </c>
      <c r="M304" s="8">
        <f t="shared" si="21"/>
        <v>2.3809523809523809</v>
      </c>
      <c r="N304" s="8">
        <v>0.59499999999999997</v>
      </c>
      <c r="O304" s="69">
        <f t="shared" si="22"/>
        <v>105</v>
      </c>
      <c r="P304" s="182">
        <f t="shared" si="23"/>
        <v>3.5960000000000001</v>
      </c>
      <c r="Q304" s="86" t="s">
        <v>719</v>
      </c>
      <c r="V304" s="82">
        <v>0.42430555555555555</v>
      </c>
      <c r="W304" s="83">
        <v>0.55902777777777779</v>
      </c>
      <c r="X304" s="86">
        <f t="shared" si="24"/>
        <v>0.13472222222222224</v>
      </c>
    </row>
    <row r="305" spans="1:24" x14ac:dyDescent="0.3">
      <c r="A305" s="44" t="s">
        <v>5860</v>
      </c>
      <c r="B305" s="68" t="s">
        <v>1623</v>
      </c>
      <c r="C305" s="2" t="s">
        <v>1</v>
      </c>
      <c r="D305" s="2">
        <v>36</v>
      </c>
      <c r="E305" s="6">
        <v>30526</v>
      </c>
      <c r="F305" s="7">
        <v>43770.566238425927</v>
      </c>
      <c r="G305" s="69" t="s">
        <v>4</v>
      </c>
      <c r="H305" s="68">
        <v>1322</v>
      </c>
      <c r="I305" s="8">
        <f t="shared" si="25"/>
        <v>11.016666666666667</v>
      </c>
      <c r="J305" s="8">
        <v>1.27</v>
      </c>
      <c r="K305" s="69">
        <v>120</v>
      </c>
      <c r="L305" s="68">
        <v>357</v>
      </c>
      <c r="M305" s="8">
        <f t="shared" si="21"/>
        <v>2.9750000000000001</v>
      </c>
      <c r="N305" s="8">
        <v>0.51</v>
      </c>
      <c r="O305" s="69">
        <f t="shared" si="22"/>
        <v>120</v>
      </c>
      <c r="P305" s="182">
        <f t="shared" si="23"/>
        <v>3.7030812324929974</v>
      </c>
      <c r="Q305" s="86" t="s">
        <v>719</v>
      </c>
      <c r="V305" s="82">
        <v>0.43333333333333335</v>
      </c>
      <c r="W305" s="83">
        <v>0.57708333333333328</v>
      </c>
      <c r="X305" s="86">
        <f t="shared" si="24"/>
        <v>0.14374999999999993</v>
      </c>
    </row>
    <row r="306" spans="1:24" x14ac:dyDescent="0.3">
      <c r="A306" s="44" t="s">
        <v>5861</v>
      </c>
      <c r="B306" s="68" t="s">
        <v>5862</v>
      </c>
      <c r="C306" s="2" t="s">
        <v>1</v>
      </c>
      <c r="D306" s="2">
        <v>53</v>
      </c>
      <c r="E306" s="6">
        <v>24058</v>
      </c>
      <c r="F306" s="7">
        <v>43770.584756944445</v>
      </c>
      <c r="G306" s="69" t="s">
        <v>4</v>
      </c>
      <c r="H306" s="68">
        <v>1667</v>
      </c>
      <c r="I306" s="8">
        <f t="shared" si="25"/>
        <v>13.891666666666667</v>
      </c>
      <c r="J306" s="8">
        <v>1.522</v>
      </c>
      <c r="K306" s="69">
        <v>120</v>
      </c>
      <c r="L306" s="68">
        <v>263</v>
      </c>
      <c r="M306" s="8">
        <f t="shared" si="21"/>
        <v>2.1916666666666669</v>
      </c>
      <c r="N306" s="8">
        <v>0.436</v>
      </c>
      <c r="O306" s="69">
        <f t="shared" si="22"/>
        <v>120</v>
      </c>
      <c r="P306" s="182">
        <f t="shared" si="23"/>
        <v>6.338403041825095</v>
      </c>
      <c r="Q306" s="86" t="s">
        <v>719</v>
      </c>
      <c r="V306" s="82">
        <v>0.4368055555555555</v>
      </c>
      <c r="W306" s="83">
        <v>0.58888888888888891</v>
      </c>
      <c r="X306" s="86">
        <f t="shared" si="24"/>
        <v>0.1520833333333334</v>
      </c>
    </row>
    <row r="307" spans="1:24" x14ac:dyDescent="0.3">
      <c r="A307" s="44" t="s">
        <v>5863</v>
      </c>
      <c r="B307" s="68" t="s">
        <v>5864</v>
      </c>
      <c r="C307" s="2" t="s">
        <v>1</v>
      </c>
      <c r="D307" s="2">
        <v>11.166666666666666</v>
      </c>
      <c r="E307" s="6">
        <v>39695</v>
      </c>
      <c r="F307" s="7">
        <v>43770.595254629632</v>
      </c>
      <c r="G307" s="69" t="s">
        <v>4</v>
      </c>
      <c r="H307" s="68">
        <v>1426</v>
      </c>
      <c r="I307" s="8">
        <f t="shared" si="25"/>
        <v>13.580952380952381</v>
      </c>
      <c r="J307" s="8">
        <v>1.61</v>
      </c>
      <c r="K307" s="69">
        <v>105</v>
      </c>
      <c r="L307" s="68">
        <v>286</v>
      </c>
      <c r="M307" s="8">
        <f t="shared" si="21"/>
        <v>2.7238095238095239</v>
      </c>
      <c r="N307" s="8">
        <v>0.50900000000000001</v>
      </c>
      <c r="O307" s="69">
        <f t="shared" si="22"/>
        <v>105</v>
      </c>
      <c r="P307" s="182">
        <f t="shared" si="23"/>
        <v>4.9860139860139858</v>
      </c>
      <c r="Q307" s="86" t="s">
        <v>719</v>
      </c>
      <c r="V307" s="82">
        <v>0.4604166666666667</v>
      </c>
      <c r="W307" s="83">
        <v>0.60138888888888886</v>
      </c>
      <c r="X307" s="86">
        <f t="shared" si="24"/>
        <v>0.14097222222222217</v>
      </c>
    </row>
    <row r="308" spans="1:24" x14ac:dyDescent="0.3">
      <c r="A308" s="44" t="s">
        <v>5865</v>
      </c>
      <c r="B308" s="68" t="s">
        <v>5866</v>
      </c>
      <c r="C308" s="2" t="s">
        <v>1</v>
      </c>
      <c r="D308" s="2">
        <v>56</v>
      </c>
      <c r="E308" s="6">
        <v>23075</v>
      </c>
      <c r="F308" s="7">
        <v>43770.611655092594</v>
      </c>
      <c r="G308" s="69" t="s">
        <v>4</v>
      </c>
      <c r="H308" s="68">
        <v>1992</v>
      </c>
      <c r="I308" s="8">
        <f t="shared" si="25"/>
        <v>15.206106870229007</v>
      </c>
      <c r="J308" s="8">
        <v>1.6579999999999999</v>
      </c>
      <c r="K308" s="69">
        <v>131</v>
      </c>
      <c r="L308" s="68">
        <v>337</v>
      </c>
      <c r="M308" s="8">
        <f t="shared" si="21"/>
        <v>2.5725190839694658</v>
      </c>
      <c r="N308" s="8">
        <v>0.58199999999999996</v>
      </c>
      <c r="O308" s="69">
        <f t="shared" si="22"/>
        <v>131</v>
      </c>
      <c r="P308" s="182">
        <f t="shared" si="23"/>
        <v>5.9109792284866467</v>
      </c>
      <c r="Q308" s="86" t="s">
        <v>719</v>
      </c>
      <c r="V308" s="82">
        <v>0.47013888888888888</v>
      </c>
      <c r="W308" s="83">
        <v>0.61527777777777781</v>
      </c>
      <c r="X308" s="86">
        <f t="shared" si="24"/>
        <v>0.14513888888888893</v>
      </c>
    </row>
    <row r="309" spans="1:24" x14ac:dyDescent="0.3">
      <c r="A309" s="44" t="s">
        <v>5867</v>
      </c>
      <c r="B309" s="68" t="s">
        <v>138</v>
      </c>
      <c r="C309" s="2" t="s">
        <v>1</v>
      </c>
      <c r="D309" s="2">
        <v>48</v>
      </c>
      <c r="E309" s="6">
        <v>26064</v>
      </c>
      <c r="F309" s="7">
        <v>43770.622013888889</v>
      </c>
      <c r="G309" s="69" t="s">
        <v>4</v>
      </c>
      <c r="H309" s="68">
        <v>1498</v>
      </c>
      <c r="I309" s="8">
        <f t="shared" si="25"/>
        <v>10.402777777777779</v>
      </c>
      <c r="J309" s="8">
        <v>1.46</v>
      </c>
      <c r="K309" s="69">
        <v>144</v>
      </c>
      <c r="L309" s="68">
        <v>326</v>
      </c>
      <c r="M309" s="8">
        <f t="shared" si="21"/>
        <v>2.2638888888888888</v>
      </c>
      <c r="N309" s="8">
        <v>0.61399999999999999</v>
      </c>
      <c r="O309" s="69">
        <f t="shared" si="22"/>
        <v>144</v>
      </c>
      <c r="P309" s="182">
        <f t="shared" si="23"/>
        <v>4.5950920245398779</v>
      </c>
      <c r="Q309" s="86" t="s">
        <v>719</v>
      </c>
      <c r="V309" s="82">
        <v>0.48194444444444445</v>
      </c>
      <c r="W309" s="83">
        <v>0.64097222222222217</v>
      </c>
      <c r="X309" s="86">
        <f t="shared" si="24"/>
        <v>0.15902777777777771</v>
      </c>
    </row>
    <row r="310" spans="1:24" x14ac:dyDescent="0.3">
      <c r="A310" s="44" t="s">
        <v>5868</v>
      </c>
      <c r="B310" s="68" t="s">
        <v>5869</v>
      </c>
      <c r="C310" s="2" t="s">
        <v>1</v>
      </c>
      <c r="D310" s="2">
        <v>46</v>
      </c>
      <c r="E310" s="6">
        <v>26652</v>
      </c>
      <c r="F310" s="7">
        <v>43770.650590277779</v>
      </c>
      <c r="G310" s="69" t="s">
        <v>4</v>
      </c>
      <c r="H310" s="68">
        <v>1212</v>
      </c>
      <c r="I310" s="8">
        <f t="shared" si="25"/>
        <v>10.631578947368421</v>
      </c>
      <c r="J310" s="8">
        <v>1.3320000000000001</v>
      </c>
      <c r="K310" s="69">
        <v>114</v>
      </c>
      <c r="L310" s="68">
        <v>288</v>
      </c>
      <c r="M310" s="8">
        <f t="shared" si="21"/>
        <v>2.5263157894736841</v>
      </c>
      <c r="N310" s="8">
        <v>0.74299999999999999</v>
      </c>
      <c r="O310" s="69">
        <f t="shared" si="22"/>
        <v>114</v>
      </c>
      <c r="P310" s="182">
        <f t="shared" si="23"/>
        <v>4.2083333333333339</v>
      </c>
      <c r="Q310" s="86" t="s">
        <v>719</v>
      </c>
      <c r="V310" s="82">
        <v>0.49791666666666662</v>
      </c>
      <c r="W310" s="83">
        <v>0.65416666666666667</v>
      </c>
      <c r="X310" s="86">
        <f t="shared" si="24"/>
        <v>0.15625000000000006</v>
      </c>
    </row>
    <row r="311" spans="1:24" x14ac:dyDescent="0.3">
      <c r="A311" s="44" t="s">
        <v>5870</v>
      </c>
      <c r="B311" s="68" t="s">
        <v>5871</v>
      </c>
      <c r="C311" s="2" t="s">
        <v>1</v>
      </c>
      <c r="D311" s="2">
        <v>65</v>
      </c>
      <c r="E311" s="6">
        <v>19745</v>
      </c>
      <c r="F311" s="7">
        <v>43773.438194444447</v>
      </c>
      <c r="G311" s="69" t="s">
        <v>71</v>
      </c>
      <c r="H311" s="68">
        <v>3791</v>
      </c>
      <c r="I311" s="8">
        <f t="shared" si="25"/>
        <v>34.463636363636361</v>
      </c>
      <c r="J311" s="8">
        <v>2.504</v>
      </c>
      <c r="K311" s="69">
        <v>110</v>
      </c>
      <c r="L311" s="68">
        <v>758</v>
      </c>
      <c r="M311" s="8">
        <f t="shared" si="21"/>
        <v>6.8909090909090907</v>
      </c>
      <c r="N311" s="8">
        <v>1.0349999999999999</v>
      </c>
      <c r="O311" s="69">
        <f t="shared" si="22"/>
        <v>110</v>
      </c>
      <c r="P311" s="182">
        <f t="shared" si="23"/>
        <v>5.0013192612137205</v>
      </c>
      <c r="Q311" s="86" t="s">
        <v>719</v>
      </c>
      <c r="V311" s="82">
        <v>0.44930555555555557</v>
      </c>
      <c r="W311" s="83">
        <v>0.59583333333333333</v>
      </c>
      <c r="X311" s="86">
        <f t="shared" si="24"/>
        <v>0.14652777777777776</v>
      </c>
    </row>
    <row r="312" spans="1:24" x14ac:dyDescent="0.3">
      <c r="A312" s="44" t="s">
        <v>5872</v>
      </c>
      <c r="B312" s="68" t="s">
        <v>5873</v>
      </c>
      <c r="C312" s="2" t="s">
        <v>1</v>
      </c>
      <c r="D312" s="2">
        <v>46</v>
      </c>
      <c r="E312" s="6">
        <v>26816</v>
      </c>
      <c r="F312" s="7">
        <v>43773.551134259258</v>
      </c>
      <c r="G312" s="69" t="s">
        <v>4</v>
      </c>
      <c r="H312" s="68">
        <v>1669</v>
      </c>
      <c r="I312" s="8">
        <f t="shared" si="25"/>
        <v>11.671328671328672</v>
      </c>
      <c r="J312" s="8">
        <v>1.226</v>
      </c>
      <c r="K312" s="69">
        <v>143</v>
      </c>
      <c r="L312" s="68">
        <v>445</v>
      </c>
      <c r="M312" s="8">
        <f t="shared" si="21"/>
        <v>3.1118881118881121</v>
      </c>
      <c r="N312" s="8">
        <v>0.60599999999999998</v>
      </c>
      <c r="O312" s="69">
        <f t="shared" si="22"/>
        <v>143</v>
      </c>
      <c r="P312" s="182">
        <f t="shared" si="23"/>
        <v>3.750561797752809</v>
      </c>
      <c r="Q312" s="86" t="s">
        <v>719</v>
      </c>
      <c r="V312" s="82">
        <v>0.40902777777777777</v>
      </c>
      <c r="W312" s="83">
        <v>0.55763888888888891</v>
      </c>
      <c r="X312" s="86">
        <f t="shared" si="24"/>
        <v>0.14861111111111114</v>
      </c>
    </row>
    <row r="313" spans="1:24" x14ac:dyDescent="0.3">
      <c r="A313" s="44" t="s">
        <v>5874</v>
      </c>
      <c r="B313" s="68" t="s">
        <v>5875</v>
      </c>
      <c r="C313" s="2" t="s">
        <v>1</v>
      </c>
      <c r="D313" s="2">
        <v>49</v>
      </c>
      <c r="E313" s="6">
        <v>25551</v>
      </c>
      <c r="F313" s="7">
        <v>43773.566736111112</v>
      </c>
      <c r="G313" s="69" t="s">
        <v>4</v>
      </c>
      <c r="H313" s="68">
        <v>2270</v>
      </c>
      <c r="I313" s="8">
        <f t="shared" si="25"/>
        <v>16.814814814814813</v>
      </c>
      <c r="J313" s="8">
        <v>1.974</v>
      </c>
      <c r="K313" s="69">
        <v>135</v>
      </c>
      <c r="L313" s="68">
        <v>398</v>
      </c>
      <c r="M313" s="8">
        <f t="shared" si="21"/>
        <v>2.9481481481481482</v>
      </c>
      <c r="N313" s="8">
        <v>0.66200000000000003</v>
      </c>
      <c r="O313" s="69">
        <f t="shared" si="22"/>
        <v>135</v>
      </c>
      <c r="P313" s="182">
        <f t="shared" si="23"/>
        <v>5.7035175879396975</v>
      </c>
      <c r="Q313" s="86" t="s">
        <v>719</v>
      </c>
      <c r="V313" s="82">
        <v>0.42222222222222222</v>
      </c>
      <c r="W313" s="83">
        <v>0.57361111111111118</v>
      </c>
      <c r="X313" s="86">
        <f t="shared" si="24"/>
        <v>0.15138888888888896</v>
      </c>
    </row>
    <row r="314" spans="1:24" x14ac:dyDescent="0.3">
      <c r="A314" s="44" t="s">
        <v>5876</v>
      </c>
      <c r="B314" s="68" t="s">
        <v>5877</v>
      </c>
      <c r="C314" s="2" t="s">
        <v>1</v>
      </c>
      <c r="D314" s="2">
        <v>50</v>
      </c>
      <c r="E314" s="6">
        <v>25337</v>
      </c>
      <c r="F314" s="7">
        <v>43773.579421296294</v>
      </c>
      <c r="G314" s="69" t="s">
        <v>4</v>
      </c>
      <c r="H314" s="68">
        <v>1806</v>
      </c>
      <c r="I314" s="8">
        <f t="shared" si="25"/>
        <v>13.786259541984732</v>
      </c>
      <c r="J314" s="8">
        <v>1.754</v>
      </c>
      <c r="K314" s="69">
        <v>131</v>
      </c>
      <c r="L314" s="68">
        <v>390</v>
      </c>
      <c r="M314" s="8">
        <f t="shared" si="21"/>
        <v>2.9770992366412212</v>
      </c>
      <c r="N314" s="8">
        <v>0.503</v>
      </c>
      <c r="O314" s="69">
        <f t="shared" si="22"/>
        <v>131</v>
      </c>
      <c r="P314" s="182">
        <f t="shared" si="23"/>
        <v>4.6307692307692303</v>
      </c>
      <c r="Q314" s="86" t="s">
        <v>719</v>
      </c>
      <c r="V314" s="82">
        <v>0.43472222222222223</v>
      </c>
      <c r="W314" s="83">
        <v>0.58402777777777781</v>
      </c>
      <c r="X314" s="86">
        <f t="shared" si="24"/>
        <v>0.14930555555555558</v>
      </c>
    </row>
    <row r="315" spans="1:24" x14ac:dyDescent="0.3">
      <c r="A315" s="44" t="s">
        <v>5878</v>
      </c>
      <c r="B315" s="68" t="s">
        <v>5879</v>
      </c>
      <c r="C315" s="2" t="s">
        <v>1</v>
      </c>
      <c r="D315" s="2">
        <v>68</v>
      </c>
      <c r="E315" s="6">
        <v>18817</v>
      </c>
      <c r="F315" s="7">
        <v>43773.608032407406</v>
      </c>
      <c r="G315" s="69" t="s">
        <v>4</v>
      </c>
      <c r="H315" s="68">
        <v>2098</v>
      </c>
      <c r="I315" s="8">
        <f t="shared" si="25"/>
        <v>16.783999999999999</v>
      </c>
      <c r="J315" s="8">
        <v>1.4730000000000001</v>
      </c>
      <c r="K315" s="69">
        <v>125</v>
      </c>
      <c r="L315" s="68">
        <v>439</v>
      </c>
      <c r="M315" s="8">
        <f t="shared" si="21"/>
        <v>3.512</v>
      </c>
      <c r="N315" s="8">
        <v>0.72499999999999998</v>
      </c>
      <c r="O315" s="69">
        <f t="shared" si="22"/>
        <v>125</v>
      </c>
      <c r="P315" s="182">
        <f t="shared" si="23"/>
        <v>4.7790432801822318</v>
      </c>
      <c r="Q315" s="86" t="s">
        <v>719</v>
      </c>
      <c r="V315" s="82">
        <v>0.46111111111111108</v>
      </c>
      <c r="W315" s="83">
        <v>0.61597222222222225</v>
      </c>
      <c r="X315" s="86">
        <f t="shared" si="24"/>
        <v>0.15486111111111117</v>
      </c>
    </row>
    <row r="316" spans="1:24" x14ac:dyDescent="0.3">
      <c r="A316" s="44" t="s">
        <v>5880</v>
      </c>
      <c r="B316" s="68" t="s">
        <v>5881</v>
      </c>
      <c r="C316" s="2" t="s">
        <v>1</v>
      </c>
      <c r="D316" s="2">
        <v>48</v>
      </c>
      <c r="E316" s="6">
        <v>25976</v>
      </c>
      <c r="F316" s="7">
        <v>43773.623182870368</v>
      </c>
      <c r="G316" s="69" t="s">
        <v>4</v>
      </c>
      <c r="H316" s="68">
        <v>1653</v>
      </c>
      <c r="I316" s="8">
        <f t="shared" si="25"/>
        <v>14.628318584070797</v>
      </c>
      <c r="J316" s="8">
        <v>1.377</v>
      </c>
      <c r="K316" s="69">
        <v>113</v>
      </c>
      <c r="L316" s="68">
        <v>378</v>
      </c>
      <c r="M316" s="8">
        <f t="shared" si="21"/>
        <v>3.3451327433628317</v>
      </c>
      <c r="N316" s="8">
        <v>0.51400000000000001</v>
      </c>
      <c r="O316" s="69">
        <f t="shared" si="22"/>
        <v>113</v>
      </c>
      <c r="P316" s="182">
        <f t="shared" si="23"/>
        <v>4.3730158730158735</v>
      </c>
      <c r="Q316" s="86" t="s">
        <v>719</v>
      </c>
      <c r="V316" s="82">
        <v>0.47013888888888888</v>
      </c>
      <c r="W316" s="83">
        <v>0.63680555555555551</v>
      </c>
      <c r="X316" s="86">
        <f t="shared" si="24"/>
        <v>0.16666666666666663</v>
      </c>
    </row>
    <row r="317" spans="1:24" x14ac:dyDescent="0.3">
      <c r="A317" s="44" t="s">
        <v>5882</v>
      </c>
      <c r="B317" s="68" t="s">
        <v>515</v>
      </c>
      <c r="C317" s="2" t="s">
        <v>1</v>
      </c>
      <c r="D317" s="2">
        <v>61</v>
      </c>
      <c r="E317" s="6">
        <v>21149</v>
      </c>
      <c r="F317" s="7">
        <v>43773.643078703702</v>
      </c>
      <c r="G317" s="69" t="s">
        <v>4</v>
      </c>
      <c r="H317" s="68">
        <v>1988</v>
      </c>
      <c r="I317" s="8">
        <f t="shared" si="25"/>
        <v>18.072727272727274</v>
      </c>
      <c r="J317" s="8">
        <v>1.2689999999999999</v>
      </c>
      <c r="K317" s="69">
        <v>110</v>
      </c>
      <c r="L317" s="68">
        <v>274</v>
      </c>
      <c r="M317" s="8">
        <f t="shared" si="21"/>
        <v>2.4909090909090907</v>
      </c>
      <c r="N317" s="8">
        <v>0.52</v>
      </c>
      <c r="O317" s="69">
        <f t="shared" si="22"/>
        <v>110</v>
      </c>
      <c r="P317" s="182">
        <f t="shared" si="23"/>
        <v>7.2554744525547452</v>
      </c>
      <c r="Q317" s="86" t="s">
        <v>719</v>
      </c>
      <c r="V317" s="82">
        <v>0.4826388888888889</v>
      </c>
      <c r="W317" s="83">
        <v>0.65277777777777779</v>
      </c>
      <c r="X317" s="86">
        <f t="shared" si="24"/>
        <v>0.1701388888888889</v>
      </c>
    </row>
    <row r="318" spans="1:24" x14ac:dyDescent="0.3">
      <c r="A318" s="44" t="s">
        <v>5883</v>
      </c>
      <c r="B318" s="68" t="s">
        <v>5884</v>
      </c>
      <c r="C318" s="2" t="s">
        <v>1</v>
      </c>
      <c r="D318" s="2">
        <v>47</v>
      </c>
      <c r="E318" s="6">
        <v>26365</v>
      </c>
      <c r="F318" s="7">
        <v>43773.658819444441</v>
      </c>
      <c r="G318" s="69" t="s">
        <v>4</v>
      </c>
      <c r="H318" s="68">
        <v>1267</v>
      </c>
      <c r="I318" s="8">
        <f t="shared" si="25"/>
        <v>15.083333333333334</v>
      </c>
      <c r="J318" s="8">
        <v>1.4159999999999999</v>
      </c>
      <c r="K318" s="69">
        <v>84</v>
      </c>
      <c r="L318" s="68">
        <v>306</v>
      </c>
      <c r="M318" s="8">
        <f t="shared" si="21"/>
        <v>3.6428571428571428</v>
      </c>
      <c r="N318" s="8">
        <v>0.63300000000000001</v>
      </c>
      <c r="O318" s="69">
        <f t="shared" si="22"/>
        <v>84</v>
      </c>
      <c r="P318" s="182">
        <f t="shared" si="23"/>
        <v>4.1405228758169939</v>
      </c>
      <c r="Q318" s="86" t="s">
        <v>719</v>
      </c>
      <c r="V318" s="82">
        <v>0.52777777777777779</v>
      </c>
      <c r="W318" s="83">
        <v>0.67361111111111116</v>
      </c>
      <c r="X318" s="86">
        <f t="shared" si="24"/>
        <v>0.14583333333333337</v>
      </c>
    </row>
    <row r="319" spans="1:24" x14ac:dyDescent="0.3">
      <c r="A319" s="44" t="s">
        <v>5885</v>
      </c>
      <c r="B319" s="68" t="s">
        <v>5886</v>
      </c>
      <c r="C319" s="2" t="s">
        <v>6</v>
      </c>
      <c r="D319" s="2">
        <v>58</v>
      </c>
      <c r="E319" s="6">
        <v>22376</v>
      </c>
      <c r="F319" s="7">
        <v>43774.529004629629</v>
      </c>
      <c r="G319" s="69" t="s">
        <v>4</v>
      </c>
      <c r="H319" s="68">
        <v>887</v>
      </c>
      <c r="I319" s="8">
        <f t="shared" si="25"/>
        <v>8.0636363636363644</v>
      </c>
      <c r="J319" s="8">
        <v>1.0069999999999999</v>
      </c>
      <c r="K319" s="69">
        <v>110</v>
      </c>
      <c r="L319" s="68">
        <v>265</v>
      </c>
      <c r="M319" s="8">
        <f t="shared" si="21"/>
        <v>2.4090909090909092</v>
      </c>
      <c r="N319" s="8">
        <v>0.51200000000000001</v>
      </c>
      <c r="O319" s="69">
        <f t="shared" si="22"/>
        <v>110</v>
      </c>
      <c r="P319" s="182">
        <f t="shared" si="23"/>
        <v>3.3471698113207551</v>
      </c>
      <c r="Q319" s="86" t="s">
        <v>719</v>
      </c>
      <c r="V319" s="82">
        <v>0.38055555555555554</v>
      </c>
      <c r="W319" s="83">
        <v>0.53402777777777777</v>
      </c>
      <c r="X319" s="86">
        <f t="shared" si="24"/>
        <v>0.15347222222222223</v>
      </c>
    </row>
    <row r="320" spans="1:24" x14ac:dyDescent="0.3">
      <c r="A320" s="44" t="s">
        <v>2359</v>
      </c>
      <c r="B320" s="68" t="s">
        <v>238</v>
      </c>
      <c r="C320" s="2" t="s">
        <v>1</v>
      </c>
      <c r="D320" s="2">
        <v>47</v>
      </c>
      <c r="E320" s="6">
        <v>26331</v>
      </c>
      <c r="F320" s="7">
        <v>43774.559490740743</v>
      </c>
      <c r="G320" s="69" t="s">
        <v>4</v>
      </c>
      <c r="H320" s="68">
        <v>1443</v>
      </c>
      <c r="I320" s="8">
        <f t="shared" si="25"/>
        <v>11.827868852459016</v>
      </c>
      <c r="J320" s="8">
        <v>1.4410000000000001</v>
      </c>
      <c r="K320" s="69">
        <v>122</v>
      </c>
      <c r="L320" s="68">
        <v>412</v>
      </c>
      <c r="M320" s="8">
        <f t="shared" si="21"/>
        <v>3.377049180327869</v>
      </c>
      <c r="N320" s="8">
        <v>0.86599999999999999</v>
      </c>
      <c r="O320" s="69">
        <f t="shared" si="22"/>
        <v>122</v>
      </c>
      <c r="P320" s="182">
        <f t="shared" si="23"/>
        <v>3.5024271844660189</v>
      </c>
      <c r="Q320" s="86" t="s">
        <v>719</v>
      </c>
      <c r="V320" s="82">
        <v>0.40416666666666662</v>
      </c>
      <c r="W320" s="83">
        <v>0.56666666666666665</v>
      </c>
      <c r="X320" s="86">
        <f t="shared" si="24"/>
        <v>0.16250000000000003</v>
      </c>
    </row>
    <row r="321" spans="1:24" x14ac:dyDescent="0.3">
      <c r="A321" s="44" t="s">
        <v>5887</v>
      </c>
      <c r="B321" s="68" t="s">
        <v>5888</v>
      </c>
      <c r="C321" s="2" t="s">
        <v>1</v>
      </c>
      <c r="D321" s="2">
        <v>58</v>
      </c>
      <c r="E321" s="6">
        <v>22301</v>
      </c>
      <c r="F321" s="7">
        <v>43774.573564814818</v>
      </c>
      <c r="G321" s="69" t="s">
        <v>4</v>
      </c>
      <c r="H321" s="68">
        <v>1805</v>
      </c>
      <c r="I321" s="8">
        <f t="shared" si="25"/>
        <v>14.325396825396826</v>
      </c>
      <c r="J321" s="8">
        <v>1.2450000000000001</v>
      </c>
      <c r="K321" s="69">
        <v>126</v>
      </c>
      <c r="L321" s="68">
        <v>269</v>
      </c>
      <c r="M321" s="8">
        <f t="shared" si="21"/>
        <v>2.1349206349206349</v>
      </c>
      <c r="N321" s="8">
        <v>0.624</v>
      </c>
      <c r="O321" s="69">
        <f t="shared" si="22"/>
        <v>126</v>
      </c>
      <c r="P321" s="182">
        <f t="shared" si="23"/>
        <v>6.7100371747211902</v>
      </c>
      <c r="Q321" s="86" t="s">
        <v>719</v>
      </c>
      <c r="V321" s="82">
        <v>0.42499999999999999</v>
      </c>
      <c r="W321" s="83">
        <v>0.57847222222222217</v>
      </c>
      <c r="X321" s="86">
        <f t="shared" si="24"/>
        <v>0.15347222222222218</v>
      </c>
    </row>
    <row r="322" spans="1:24" x14ac:dyDescent="0.3">
      <c r="A322" s="44" t="s">
        <v>5889</v>
      </c>
      <c r="B322" s="68" t="s">
        <v>5890</v>
      </c>
      <c r="C322" s="2" t="s">
        <v>6</v>
      </c>
      <c r="D322" s="2">
        <v>59</v>
      </c>
      <c r="E322" s="6">
        <v>22010</v>
      </c>
      <c r="F322" s="7">
        <v>43774.584664351853</v>
      </c>
      <c r="G322" s="69" t="s">
        <v>4</v>
      </c>
      <c r="H322" s="68">
        <v>1067</v>
      </c>
      <c r="I322" s="8">
        <f t="shared" si="25"/>
        <v>10.67</v>
      </c>
      <c r="J322" s="8">
        <v>1.129</v>
      </c>
      <c r="K322" s="69">
        <v>100</v>
      </c>
      <c r="L322" s="68">
        <v>244</v>
      </c>
      <c r="M322" s="8">
        <f t="shared" si="21"/>
        <v>2.44</v>
      </c>
      <c r="N322" s="8">
        <v>0.55600000000000005</v>
      </c>
      <c r="O322" s="69">
        <f t="shared" si="22"/>
        <v>100</v>
      </c>
      <c r="P322" s="182">
        <f t="shared" si="23"/>
        <v>4.3729508196721314</v>
      </c>
      <c r="Q322" s="86" t="s">
        <v>719</v>
      </c>
      <c r="V322" s="82">
        <v>0.42986111111111108</v>
      </c>
      <c r="W322" s="83">
        <v>0.60902777777777783</v>
      </c>
      <c r="X322" s="86">
        <f t="shared" si="24"/>
        <v>0.17916666666666675</v>
      </c>
    </row>
    <row r="323" spans="1:24" x14ac:dyDescent="0.3">
      <c r="A323" s="44" t="s">
        <v>5891</v>
      </c>
      <c r="B323" s="68" t="s">
        <v>5892</v>
      </c>
      <c r="C323" s="2" t="s">
        <v>1</v>
      </c>
      <c r="D323" s="2">
        <v>47</v>
      </c>
      <c r="E323" s="6">
        <v>26543</v>
      </c>
      <c r="F323" s="7">
        <v>43774.610405092593</v>
      </c>
      <c r="G323" s="69" t="s">
        <v>4</v>
      </c>
      <c r="H323" s="68">
        <v>1205</v>
      </c>
      <c r="I323" s="8">
        <f t="shared" si="25"/>
        <v>10.041666666666666</v>
      </c>
      <c r="J323" s="8">
        <v>1.26</v>
      </c>
      <c r="K323" s="69">
        <v>120</v>
      </c>
      <c r="L323" s="68">
        <v>257</v>
      </c>
      <c r="M323" s="8">
        <f t="shared" ref="M323:M386" si="26">L323/O323</f>
        <v>2.1416666666666666</v>
      </c>
      <c r="N323" s="8">
        <v>0.45500000000000002</v>
      </c>
      <c r="O323" s="69">
        <f t="shared" ref="O323:O386" si="27">K323</f>
        <v>120</v>
      </c>
      <c r="P323" s="182">
        <f t="shared" ref="P323:P386" si="28">I323/M323</f>
        <v>4.6887159533073932</v>
      </c>
      <c r="Q323" s="86" t="s">
        <v>719</v>
      </c>
      <c r="V323" s="82">
        <v>0.45208333333333334</v>
      </c>
      <c r="W323" s="83">
        <v>0.6166666666666667</v>
      </c>
      <c r="X323" s="86">
        <f t="shared" ref="X323:X386" si="29">IF(AND(W323&lt;&gt;0,V323&lt;&gt;0),W323-V323,"No_data")</f>
        <v>0.16458333333333336</v>
      </c>
    </row>
    <row r="324" spans="1:24" x14ac:dyDescent="0.3">
      <c r="A324" s="44" t="s">
        <v>5893</v>
      </c>
      <c r="B324" s="68" t="s">
        <v>5894</v>
      </c>
      <c r="C324" s="2" t="s">
        <v>1</v>
      </c>
      <c r="D324" s="2">
        <v>66</v>
      </c>
      <c r="E324" s="6">
        <v>19641</v>
      </c>
      <c r="F324" s="7">
        <v>43774.624305555553</v>
      </c>
      <c r="G324" s="69" t="s">
        <v>4</v>
      </c>
      <c r="H324" s="68">
        <v>1398</v>
      </c>
      <c r="I324" s="8">
        <f t="shared" si="25"/>
        <v>13.572815533980583</v>
      </c>
      <c r="J324" s="8">
        <v>1.492</v>
      </c>
      <c r="K324" s="69">
        <v>103</v>
      </c>
      <c r="L324" s="68">
        <v>276</v>
      </c>
      <c r="M324" s="8">
        <f t="shared" si="26"/>
        <v>2.679611650485437</v>
      </c>
      <c r="N324" s="8">
        <v>0.54600000000000004</v>
      </c>
      <c r="O324" s="69">
        <f t="shared" si="27"/>
        <v>103</v>
      </c>
      <c r="P324" s="182">
        <f t="shared" si="28"/>
        <v>5.0652173913043477</v>
      </c>
      <c r="Q324" s="86" t="s">
        <v>719</v>
      </c>
      <c r="V324" s="82">
        <v>0.46458333333333335</v>
      </c>
      <c r="W324" s="83">
        <v>0.62847222222222221</v>
      </c>
      <c r="X324" s="86">
        <f t="shared" si="29"/>
        <v>0.16388888888888886</v>
      </c>
    </row>
    <row r="325" spans="1:24" x14ac:dyDescent="0.3">
      <c r="A325" s="44" t="s">
        <v>5895</v>
      </c>
      <c r="B325" s="68" t="s">
        <v>5896</v>
      </c>
      <c r="C325" s="2" t="s">
        <v>6</v>
      </c>
      <c r="D325" s="2">
        <v>34</v>
      </c>
      <c r="E325" s="6">
        <v>31255</v>
      </c>
      <c r="F325" s="7">
        <v>43774.63789351852</v>
      </c>
      <c r="G325" s="69" t="s">
        <v>4</v>
      </c>
      <c r="H325" s="68">
        <v>818</v>
      </c>
      <c r="I325" s="8">
        <f t="shared" si="25"/>
        <v>6.8166666666666664</v>
      </c>
      <c r="J325" s="8">
        <v>0.75600000000000001</v>
      </c>
      <c r="K325" s="69">
        <v>120</v>
      </c>
      <c r="L325" s="68">
        <v>306</v>
      </c>
      <c r="M325" s="8">
        <f t="shared" si="26"/>
        <v>2.5499999999999998</v>
      </c>
      <c r="N325" s="8">
        <v>0.69599999999999995</v>
      </c>
      <c r="O325" s="69">
        <f t="shared" si="27"/>
        <v>120</v>
      </c>
      <c r="P325" s="182">
        <f t="shared" si="28"/>
        <v>2.6732026143790852</v>
      </c>
      <c r="Q325" s="86" t="s">
        <v>719</v>
      </c>
      <c r="V325" s="82">
        <v>0.4604166666666667</v>
      </c>
      <c r="W325" s="83">
        <v>0.64652777777777781</v>
      </c>
      <c r="X325" s="86">
        <f t="shared" si="29"/>
        <v>0.18611111111111112</v>
      </c>
    </row>
    <row r="326" spans="1:24" x14ac:dyDescent="0.3">
      <c r="A326" s="44" t="s">
        <v>5897</v>
      </c>
      <c r="B326" s="68" t="s">
        <v>1600</v>
      </c>
      <c r="C326" s="2" t="s">
        <v>1</v>
      </c>
      <c r="D326" s="2">
        <v>55</v>
      </c>
      <c r="E326" s="6">
        <v>23668</v>
      </c>
      <c r="F326" s="7">
        <v>43774.658125000002</v>
      </c>
      <c r="G326" s="69" t="s">
        <v>22</v>
      </c>
      <c r="H326" s="68">
        <v>1343</v>
      </c>
      <c r="I326" s="8">
        <f t="shared" si="25"/>
        <v>13.297029702970297</v>
      </c>
      <c r="J326" s="8">
        <v>1.3080000000000001</v>
      </c>
      <c r="K326" s="69">
        <v>101</v>
      </c>
      <c r="L326" s="68">
        <v>339</v>
      </c>
      <c r="M326" s="8">
        <f t="shared" si="26"/>
        <v>3.3564356435643563</v>
      </c>
      <c r="N326" s="8">
        <v>0.52100000000000002</v>
      </c>
      <c r="O326" s="69">
        <f t="shared" si="27"/>
        <v>101</v>
      </c>
      <c r="P326" s="182">
        <f t="shared" si="28"/>
        <v>3.9616519174041298</v>
      </c>
      <c r="Q326" s="86" t="s">
        <v>719</v>
      </c>
      <c r="V326" s="82">
        <v>0.4909722222222222</v>
      </c>
      <c r="W326" s="83">
        <v>0.66180555555555554</v>
      </c>
      <c r="X326" s="86">
        <f t="shared" si="29"/>
        <v>0.17083333333333334</v>
      </c>
    </row>
    <row r="327" spans="1:24" x14ac:dyDescent="0.3">
      <c r="A327" s="44" t="s">
        <v>5898</v>
      </c>
      <c r="B327" s="68" t="s">
        <v>5899</v>
      </c>
      <c r="C327" s="2" t="s">
        <v>1</v>
      </c>
      <c r="D327" s="2">
        <v>40</v>
      </c>
      <c r="E327" s="6">
        <v>28891</v>
      </c>
      <c r="F327" s="7">
        <v>43774.677384259259</v>
      </c>
      <c r="G327" s="69" t="s">
        <v>4</v>
      </c>
      <c r="H327" s="68">
        <v>799</v>
      </c>
      <c r="I327" s="8">
        <f t="shared" si="25"/>
        <v>7.0087719298245617</v>
      </c>
      <c r="J327" s="8">
        <v>0.79300000000000004</v>
      </c>
      <c r="K327" s="69">
        <v>114</v>
      </c>
      <c r="L327" s="68">
        <v>241</v>
      </c>
      <c r="M327" s="8">
        <f t="shared" si="26"/>
        <v>2.1140350877192984</v>
      </c>
      <c r="N327" s="8">
        <v>0.47499999999999998</v>
      </c>
      <c r="O327" s="69">
        <f t="shared" si="27"/>
        <v>114</v>
      </c>
      <c r="P327" s="182">
        <f t="shared" si="28"/>
        <v>3.3153526970954355</v>
      </c>
      <c r="Q327" s="86" t="s">
        <v>719</v>
      </c>
      <c r="V327" s="82">
        <v>0.53263888888888888</v>
      </c>
      <c r="W327" s="83">
        <v>0.70000000000000007</v>
      </c>
      <c r="X327" s="86">
        <f t="shared" si="29"/>
        <v>0.16736111111111118</v>
      </c>
    </row>
    <row r="328" spans="1:24" x14ac:dyDescent="0.3">
      <c r="A328" s="44" t="s">
        <v>5900</v>
      </c>
      <c r="B328" s="68" t="s">
        <v>5901</v>
      </c>
      <c r="C328" s="2" t="s">
        <v>1</v>
      </c>
      <c r="D328" s="2">
        <v>67</v>
      </c>
      <c r="E328" s="6">
        <v>19256</v>
      </c>
      <c r="F328" s="7">
        <v>43775.570752314816</v>
      </c>
      <c r="G328" s="69" t="s">
        <v>4</v>
      </c>
      <c r="H328" s="68">
        <v>1942</v>
      </c>
      <c r="I328" s="8">
        <f t="shared" si="25"/>
        <v>16.88695652173913</v>
      </c>
      <c r="J328" s="8">
        <v>1.262</v>
      </c>
      <c r="K328" s="69">
        <v>115</v>
      </c>
      <c r="L328" s="68">
        <v>610</v>
      </c>
      <c r="M328" s="8">
        <f t="shared" si="26"/>
        <v>5.3043478260869561</v>
      </c>
      <c r="N328" s="8">
        <v>0.85</v>
      </c>
      <c r="O328" s="69">
        <f t="shared" si="27"/>
        <v>115</v>
      </c>
      <c r="P328" s="182">
        <f t="shared" si="28"/>
        <v>3.1836065573770491</v>
      </c>
      <c r="Q328" s="86" t="s">
        <v>719</v>
      </c>
      <c r="V328" s="82">
        <v>0.45555555555555555</v>
      </c>
      <c r="W328" s="83">
        <v>0.59722222222222221</v>
      </c>
      <c r="X328" s="86">
        <f t="shared" si="29"/>
        <v>0.14166666666666666</v>
      </c>
    </row>
    <row r="329" spans="1:24" x14ac:dyDescent="0.3">
      <c r="A329" s="44" t="s">
        <v>5902</v>
      </c>
      <c r="B329" s="68" t="s">
        <v>4730</v>
      </c>
      <c r="C329" s="2" t="s">
        <v>1</v>
      </c>
      <c r="D329" s="2">
        <v>38</v>
      </c>
      <c r="E329" s="6">
        <v>29870</v>
      </c>
      <c r="F329" s="7">
        <v>43775.595659722225</v>
      </c>
      <c r="G329" s="69" t="s">
        <v>4</v>
      </c>
      <c r="H329" s="68">
        <v>999</v>
      </c>
      <c r="I329" s="8">
        <f t="shared" si="25"/>
        <v>9.25</v>
      </c>
      <c r="J329" s="8">
        <v>0.91800000000000004</v>
      </c>
      <c r="K329" s="69">
        <v>108</v>
      </c>
      <c r="L329" s="68">
        <v>348</v>
      </c>
      <c r="M329" s="8">
        <f t="shared" si="26"/>
        <v>3.2222222222222223</v>
      </c>
      <c r="N329" s="8">
        <v>0.55300000000000005</v>
      </c>
      <c r="O329" s="69">
        <f t="shared" si="27"/>
        <v>108</v>
      </c>
      <c r="P329" s="182">
        <f t="shared" si="28"/>
        <v>2.8706896551724137</v>
      </c>
      <c r="Q329" s="86" t="s">
        <v>719</v>
      </c>
      <c r="V329" s="82">
        <v>0.4458333333333333</v>
      </c>
      <c r="W329" s="83">
        <v>0.61111111111111105</v>
      </c>
      <c r="X329" s="86">
        <f t="shared" si="29"/>
        <v>0.16527777777777775</v>
      </c>
    </row>
    <row r="330" spans="1:24" x14ac:dyDescent="0.3">
      <c r="A330" s="44" t="s">
        <v>5903</v>
      </c>
      <c r="B330" s="68" t="s">
        <v>5904</v>
      </c>
      <c r="C330" s="2" t="s">
        <v>1</v>
      </c>
      <c r="D330" s="2">
        <v>61</v>
      </c>
      <c r="E330" s="6">
        <v>21488</v>
      </c>
      <c r="F330" s="7">
        <v>43775.608634259261</v>
      </c>
      <c r="G330" s="69" t="s">
        <v>4</v>
      </c>
      <c r="H330" s="68">
        <v>1799</v>
      </c>
      <c r="I330" s="8">
        <f t="shared" si="25"/>
        <v>17.637254901960784</v>
      </c>
      <c r="J330" s="8">
        <v>1.6519999999999999</v>
      </c>
      <c r="K330" s="69">
        <v>102</v>
      </c>
      <c r="L330" s="68">
        <v>409</v>
      </c>
      <c r="M330" s="8">
        <f t="shared" si="26"/>
        <v>4.0098039215686274</v>
      </c>
      <c r="N330" s="8">
        <v>0.65200000000000002</v>
      </c>
      <c r="O330" s="69">
        <f t="shared" si="27"/>
        <v>102</v>
      </c>
      <c r="P330" s="182">
        <f t="shared" si="28"/>
        <v>4.3985330073349633</v>
      </c>
      <c r="Q330" s="86" t="s">
        <v>719</v>
      </c>
      <c r="V330" s="82">
        <v>0.46527777777777773</v>
      </c>
      <c r="W330" s="83">
        <v>0.625</v>
      </c>
      <c r="X330" s="86">
        <f t="shared" si="29"/>
        <v>0.15972222222222227</v>
      </c>
    </row>
    <row r="331" spans="1:24" x14ac:dyDescent="0.3">
      <c r="A331" s="44" t="s">
        <v>5905</v>
      </c>
      <c r="B331" s="68" t="s">
        <v>5906</v>
      </c>
      <c r="C331" s="2" t="s">
        <v>1</v>
      </c>
      <c r="D331" s="2">
        <v>85</v>
      </c>
      <c r="E331" s="6">
        <v>12562</v>
      </c>
      <c r="F331" s="7">
        <v>43775.624826388892</v>
      </c>
      <c r="G331" s="69" t="s">
        <v>4</v>
      </c>
      <c r="H331" s="68">
        <v>1609</v>
      </c>
      <c r="I331" s="8">
        <f t="shared" si="25"/>
        <v>16.09</v>
      </c>
      <c r="J331" s="8">
        <v>1.3640000000000001</v>
      </c>
      <c r="K331" s="69">
        <v>100</v>
      </c>
      <c r="L331" s="68">
        <v>424</v>
      </c>
      <c r="M331" s="8">
        <f t="shared" si="26"/>
        <v>4.24</v>
      </c>
      <c r="N331" s="8">
        <v>0.63800000000000001</v>
      </c>
      <c r="O331" s="69">
        <f t="shared" si="27"/>
        <v>100</v>
      </c>
      <c r="P331" s="182">
        <f t="shared" si="28"/>
        <v>3.7948113207547167</v>
      </c>
      <c r="Q331" s="86" t="s">
        <v>719</v>
      </c>
      <c r="V331" s="82">
        <v>0.45208333333333334</v>
      </c>
      <c r="W331" s="83">
        <v>0.63888888888888895</v>
      </c>
      <c r="X331" s="86">
        <f t="shared" si="29"/>
        <v>0.18680555555555561</v>
      </c>
    </row>
    <row r="332" spans="1:24" x14ac:dyDescent="0.3">
      <c r="A332" s="44" t="s">
        <v>5907</v>
      </c>
      <c r="B332" s="68" t="s">
        <v>5908</v>
      </c>
      <c r="C332" s="2" t="s">
        <v>1</v>
      </c>
      <c r="D332" s="2">
        <v>66</v>
      </c>
      <c r="E332" s="6">
        <v>19308</v>
      </c>
      <c r="F332" s="7">
        <v>43775.643807870372</v>
      </c>
      <c r="G332" s="69" t="s">
        <v>22</v>
      </c>
      <c r="H332" s="68">
        <v>1716</v>
      </c>
      <c r="I332" s="8">
        <f t="shared" si="25"/>
        <v>13.619047619047619</v>
      </c>
      <c r="J332" s="8">
        <v>1.2450000000000001</v>
      </c>
      <c r="K332" s="69">
        <v>126</v>
      </c>
      <c r="L332" s="68">
        <v>330</v>
      </c>
      <c r="M332" s="8">
        <f t="shared" si="26"/>
        <v>2.6190476190476191</v>
      </c>
      <c r="N332" s="8">
        <v>0.60499999999999998</v>
      </c>
      <c r="O332" s="69">
        <f t="shared" si="27"/>
        <v>126</v>
      </c>
      <c r="P332" s="182">
        <f t="shared" si="28"/>
        <v>5.2</v>
      </c>
      <c r="Q332" s="86" t="s">
        <v>719</v>
      </c>
      <c r="V332" s="82">
        <v>0.47569444444444442</v>
      </c>
      <c r="W332" s="83">
        <v>0.65972222222222221</v>
      </c>
      <c r="X332" s="86">
        <f t="shared" si="29"/>
        <v>0.18402777777777779</v>
      </c>
    </row>
    <row r="333" spans="1:24" x14ac:dyDescent="0.3">
      <c r="A333" s="44" t="s">
        <v>5909</v>
      </c>
      <c r="B333" s="68" t="s">
        <v>1904</v>
      </c>
      <c r="C333" s="2" t="s">
        <v>1</v>
      </c>
      <c r="D333" s="2">
        <v>71</v>
      </c>
      <c r="E333" s="6">
        <v>17612</v>
      </c>
      <c r="F333" s="7">
        <v>43775.6640162037</v>
      </c>
      <c r="G333" s="69" t="s">
        <v>4</v>
      </c>
      <c r="H333" s="68">
        <v>2264</v>
      </c>
      <c r="I333" s="8">
        <f t="shared" si="25"/>
        <v>21.358490566037737</v>
      </c>
      <c r="J333" s="8">
        <v>2.2599999999999998</v>
      </c>
      <c r="K333" s="69">
        <v>106</v>
      </c>
      <c r="L333" s="68">
        <v>409</v>
      </c>
      <c r="M333" s="8">
        <f t="shared" si="26"/>
        <v>3.858490566037736</v>
      </c>
      <c r="N333" s="8">
        <v>0.72299999999999998</v>
      </c>
      <c r="O333" s="69">
        <f t="shared" si="27"/>
        <v>106</v>
      </c>
      <c r="P333" s="182">
        <f t="shared" si="28"/>
        <v>5.5354523227383865</v>
      </c>
      <c r="Q333" s="86" t="s">
        <v>719</v>
      </c>
      <c r="V333" s="82">
        <v>0.50902777777777775</v>
      </c>
      <c r="W333" s="83">
        <v>0.6875</v>
      </c>
      <c r="X333" s="86">
        <f t="shared" si="29"/>
        <v>0.17847222222222225</v>
      </c>
    </row>
    <row r="334" spans="1:24" x14ac:dyDescent="0.3">
      <c r="A334" s="44" t="s">
        <v>5910</v>
      </c>
      <c r="B334" s="68" t="s">
        <v>5911</v>
      </c>
      <c r="C334" s="2" t="s">
        <v>6</v>
      </c>
      <c r="D334" s="2">
        <v>54</v>
      </c>
      <c r="E334" s="6">
        <v>23805</v>
      </c>
      <c r="F334" s="7">
        <v>43775.693993055553</v>
      </c>
      <c r="G334" s="69" t="s">
        <v>4</v>
      </c>
      <c r="H334" s="68">
        <v>1050</v>
      </c>
      <c r="I334" s="8">
        <f t="shared" si="25"/>
        <v>9.1304347826086953</v>
      </c>
      <c r="J334" s="8">
        <v>0.73199999999999998</v>
      </c>
      <c r="K334" s="69">
        <v>115</v>
      </c>
      <c r="L334" s="68">
        <v>335</v>
      </c>
      <c r="M334" s="8">
        <f t="shared" si="26"/>
        <v>2.9130434782608696</v>
      </c>
      <c r="N334" s="8">
        <v>0.57099999999999995</v>
      </c>
      <c r="O334" s="69">
        <f t="shared" si="27"/>
        <v>115</v>
      </c>
      <c r="P334" s="182">
        <f t="shared" si="28"/>
        <v>3.1343283582089549</v>
      </c>
      <c r="Q334" s="86" t="s">
        <v>719</v>
      </c>
      <c r="V334" s="82">
        <v>0.53263888888888888</v>
      </c>
      <c r="W334" s="83">
        <v>0.70833333333333337</v>
      </c>
      <c r="X334" s="86">
        <f t="shared" si="29"/>
        <v>0.17569444444444449</v>
      </c>
    </row>
    <row r="335" spans="1:24" x14ac:dyDescent="0.3">
      <c r="A335" s="44" t="s">
        <v>5912</v>
      </c>
      <c r="B335" s="68" t="s">
        <v>5913</v>
      </c>
      <c r="C335" s="2" t="s">
        <v>1</v>
      </c>
      <c r="D335" s="2">
        <v>49</v>
      </c>
      <c r="E335" s="6">
        <v>25758</v>
      </c>
      <c r="F335" s="7">
        <v>43776.564166666663</v>
      </c>
      <c r="G335" s="69" t="s">
        <v>4</v>
      </c>
      <c r="H335" s="68">
        <v>836</v>
      </c>
      <c r="I335" s="8">
        <f t="shared" si="25"/>
        <v>8.36</v>
      </c>
      <c r="J335" s="8">
        <v>0.96899999999999997</v>
      </c>
      <c r="K335" s="69">
        <v>100</v>
      </c>
      <c r="L335" s="68">
        <v>221</v>
      </c>
      <c r="M335" s="8">
        <f t="shared" si="26"/>
        <v>2.21</v>
      </c>
      <c r="N335" s="8">
        <v>0.53700000000000003</v>
      </c>
      <c r="O335" s="69">
        <f t="shared" si="27"/>
        <v>100</v>
      </c>
      <c r="P335" s="182">
        <f t="shared" si="28"/>
        <v>3.7828054298642533</v>
      </c>
      <c r="Q335" s="86" t="s">
        <v>719</v>
      </c>
      <c r="V335" s="82">
        <v>0.4152777777777778</v>
      </c>
      <c r="W335" s="83">
        <v>0.58333333333333337</v>
      </c>
      <c r="X335" s="86">
        <f t="shared" si="29"/>
        <v>0.16805555555555557</v>
      </c>
    </row>
    <row r="336" spans="1:24" x14ac:dyDescent="0.3">
      <c r="A336" s="44" t="s">
        <v>5914</v>
      </c>
      <c r="B336" s="68" t="s">
        <v>5915</v>
      </c>
      <c r="C336" s="2" t="s">
        <v>1</v>
      </c>
      <c r="D336" s="2">
        <v>68</v>
      </c>
      <c r="E336" s="6">
        <v>18715</v>
      </c>
      <c r="F336" s="7">
        <v>43776.582696759258</v>
      </c>
      <c r="G336" s="69" t="s">
        <v>4</v>
      </c>
      <c r="H336" s="68">
        <v>1621</v>
      </c>
      <c r="I336" s="8">
        <f t="shared" si="25"/>
        <v>13.508333333333333</v>
      </c>
      <c r="J336" s="8">
        <v>1.1080000000000001</v>
      </c>
      <c r="K336" s="69">
        <v>120</v>
      </c>
      <c r="L336" s="68">
        <v>660</v>
      </c>
      <c r="M336" s="8">
        <f t="shared" si="26"/>
        <v>5.5</v>
      </c>
      <c r="N336" s="8">
        <v>0.71</v>
      </c>
      <c r="O336" s="69">
        <f t="shared" si="27"/>
        <v>120</v>
      </c>
      <c r="P336" s="182">
        <f t="shared" si="28"/>
        <v>2.4560606060606061</v>
      </c>
      <c r="Q336" s="86" t="s">
        <v>719</v>
      </c>
      <c r="V336" s="82">
        <v>0.42291666666666666</v>
      </c>
      <c r="W336" s="83">
        <v>0.59722222222222221</v>
      </c>
      <c r="X336" s="86">
        <f t="shared" si="29"/>
        <v>0.17430555555555555</v>
      </c>
    </row>
    <row r="337" spans="1:24" x14ac:dyDescent="0.3">
      <c r="A337" s="44" t="s">
        <v>5916</v>
      </c>
      <c r="B337" s="68" t="s">
        <v>5917</v>
      </c>
      <c r="C337" s="2" t="s">
        <v>6</v>
      </c>
      <c r="D337" s="2">
        <v>72</v>
      </c>
      <c r="E337" s="6">
        <v>17249</v>
      </c>
      <c r="F337" s="7">
        <v>43776.598217592589</v>
      </c>
      <c r="G337" s="69" t="s">
        <v>4</v>
      </c>
      <c r="H337" s="68">
        <v>1575</v>
      </c>
      <c r="I337" s="8">
        <f t="shared" si="25"/>
        <v>12.5</v>
      </c>
      <c r="J337" s="8">
        <v>1.137</v>
      </c>
      <c r="K337" s="69">
        <v>126</v>
      </c>
      <c r="L337" s="68">
        <v>771</v>
      </c>
      <c r="M337" s="8">
        <f t="shared" si="26"/>
        <v>6.1190476190476186</v>
      </c>
      <c r="N337" s="8">
        <v>0.92600000000000005</v>
      </c>
      <c r="O337" s="69">
        <f t="shared" si="27"/>
        <v>126</v>
      </c>
      <c r="P337" s="182">
        <f t="shared" si="28"/>
        <v>2.0428015564202338</v>
      </c>
      <c r="Q337" s="86" t="s">
        <v>719</v>
      </c>
      <c r="V337" s="82">
        <v>0.4458333333333333</v>
      </c>
      <c r="W337" s="83">
        <v>0.61111111111111105</v>
      </c>
      <c r="X337" s="86">
        <f t="shared" si="29"/>
        <v>0.16527777777777775</v>
      </c>
    </row>
    <row r="338" spans="1:24" x14ac:dyDescent="0.3">
      <c r="A338" s="44" t="s">
        <v>5918</v>
      </c>
      <c r="B338" s="68" t="s">
        <v>5919</v>
      </c>
      <c r="C338" s="2" t="s">
        <v>1</v>
      </c>
      <c r="D338" s="2">
        <v>58</v>
      </c>
      <c r="E338" s="6">
        <v>22538</v>
      </c>
      <c r="F338" s="7">
        <v>43776.612442129626</v>
      </c>
      <c r="G338" s="69" t="s">
        <v>22</v>
      </c>
      <c r="H338" s="68">
        <v>1545</v>
      </c>
      <c r="I338" s="8">
        <f t="shared" si="25"/>
        <v>13.434782608695652</v>
      </c>
      <c r="J338" s="8">
        <v>1.534</v>
      </c>
      <c r="K338" s="69">
        <v>115</v>
      </c>
      <c r="L338" s="68">
        <v>180</v>
      </c>
      <c r="M338" s="8">
        <f t="shared" si="26"/>
        <v>1.5652173913043479</v>
      </c>
      <c r="N338" s="8">
        <v>0.498</v>
      </c>
      <c r="O338" s="69">
        <f t="shared" si="27"/>
        <v>115</v>
      </c>
      <c r="P338" s="182">
        <f t="shared" si="28"/>
        <v>8.5833333333333339</v>
      </c>
      <c r="Q338" s="86" t="s">
        <v>719</v>
      </c>
      <c r="V338" s="82">
        <v>0.43055555555555558</v>
      </c>
      <c r="W338" s="83">
        <v>0.63194444444444442</v>
      </c>
      <c r="X338" s="86">
        <f t="shared" si="29"/>
        <v>0.20138888888888884</v>
      </c>
    </row>
    <row r="339" spans="1:24" x14ac:dyDescent="0.3">
      <c r="A339" s="44" t="s">
        <v>5920</v>
      </c>
      <c r="B339" s="68" t="s">
        <v>5921</v>
      </c>
      <c r="C339" s="2" t="s">
        <v>1</v>
      </c>
      <c r="D339" s="2">
        <v>51</v>
      </c>
      <c r="E339" s="6">
        <v>24819</v>
      </c>
      <c r="F339" s="7">
        <v>43776.635196759256</v>
      </c>
      <c r="G339" s="69" t="s">
        <v>4</v>
      </c>
      <c r="H339" s="68">
        <v>1538</v>
      </c>
      <c r="I339" s="8">
        <f t="shared" si="25"/>
        <v>15.38</v>
      </c>
      <c r="J339" s="8">
        <v>1.716</v>
      </c>
      <c r="K339" s="69">
        <v>100</v>
      </c>
      <c r="L339" s="68">
        <v>263</v>
      </c>
      <c r="M339" s="8">
        <f t="shared" si="26"/>
        <v>2.63</v>
      </c>
      <c r="N339" s="8">
        <v>0.73399999999999999</v>
      </c>
      <c r="O339" s="69">
        <f t="shared" si="27"/>
        <v>100</v>
      </c>
      <c r="P339" s="182">
        <f t="shared" si="28"/>
        <v>5.8479087452471488</v>
      </c>
      <c r="Q339" s="86" t="s">
        <v>719</v>
      </c>
      <c r="V339" s="82">
        <v>0.47013888888888888</v>
      </c>
      <c r="W339" s="83">
        <v>0.65972222222222221</v>
      </c>
      <c r="X339" s="86">
        <f t="shared" si="29"/>
        <v>0.18958333333333333</v>
      </c>
    </row>
    <row r="340" spans="1:24" x14ac:dyDescent="0.3">
      <c r="A340" s="44" t="s">
        <v>5922</v>
      </c>
      <c r="B340" s="68" t="s">
        <v>5923</v>
      </c>
      <c r="C340" s="2" t="s">
        <v>1</v>
      </c>
      <c r="D340" s="2">
        <v>50</v>
      </c>
      <c r="E340" s="6">
        <v>25404</v>
      </c>
      <c r="F340" s="7">
        <v>43776.665243055555</v>
      </c>
      <c r="G340" s="69" t="s">
        <v>4</v>
      </c>
      <c r="H340" s="68">
        <v>1381</v>
      </c>
      <c r="I340" s="8">
        <f t="shared" si="25"/>
        <v>11.413223140495868</v>
      </c>
      <c r="J340" s="8">
        <v>1.046</v>
      </c>
      <c r="K340" s="69">
        <v>121</v>
      </c>
      <c r="L340" s="68">
        <v>583</v>
      </c>
      <c r="M340" s="8">
        <f t="shared" si="26"/>
        <v>4.8181818181818183</v>
      </c>
      <c r="N340" s="8">
        <v>0.61899999999999999</v>
      </c>
      <c r="O340" s="69">
        <f t="shared" si="27"/>
        <v>121</v>
      </c>
      <c r="P340" s="182">
        <f t="shared" si="28"/>
        <v>2.3687821612349915</v>
      </c>
      <c r="Q340" s="86" t="s">
        <v>719</v>
      </c>
      <c r="V340" s="82">
        <v>0.50972222222222219</v>
      </c>
      <c r="W340" s="83">
        <v>0.68055555555555547</v>
      </c>
      <c r="X340" s="86">
        <f t="shared" si="29"/>
        <v>0.17083333333333328</v>
      </c>
    </row>
    <row r="341" spans="1:24" x14ac:dyDescent="0.3">
      <c r="A341" s="44" t="s">
        <v>5924</v>
      </c>
      <c r="B341" s="68" t="s">
        <v>5925</v>
      </c>
      <c r="C341" s="2" t="s">
        <v>6</v>
      </c>
      <c r="D341" s="2">
        <v>73</v>
      </c>
      <c r="E341" s="6">
        <v>16975</v>
      </c>
      <c r="F341" s="7">
        <v>43776.680578703701</v>
      </c>
      <c r="G341" s="69" t="s">
        <v>4</v>
      </c>
      <c r="H341" s="68">
        <v>1975</v>
      </c>
      <c r="I341" s="8">
        <f t="shared" si="25"/>
        <v>18.287037037037038</v>
      </c>
      <c r="J341" s="8">
        <v>1.5289999999999999</v>
      </c>
      <c r="K341" s="69">
        <v>108</v>
      </c>
      <c r="L341" s="68">
        <v>653</v>
      </c>
      <c r="M341" s="8">
        <f t="shared" si="26"/>
        <v>6.0462962962962967</v>
      </c>
      <c r="N341" s="8">
        <v>1.0269999999999999</v>
      </c>
      <c r="O341" s="69">
        <f t="shared" si="27"/>
        <v>108</v>
      </c>
      <c r="P341" s="182">
        <f t="shared" si="28"/>
        <v>3.0245022970903523</v>
      </c>
      <c r="Q341" s="86" t="s">
        <v>719</v>
      </c>
      <c r="V341" s="82">
        <v>0.53749999999999998</v>
      </c>
      <c r="W341" s="83">
        <v>0.70833333333333337</v>
      </c>
      <c r="X341" s="86">
        <f t="shared" si="29"/>
        <v>0.17083333333333339</v>
      </c>
    </row>
    <row r="342" spans="1:24" x14ac:dyDescent="0.3">
      <c r="A342" s="44" t="s">
        <v>5926</v>
      </c>
      <c r="B342" s="68" t="s">
        <v>281</v>
      </c>
      <c r="C342" s="2" t="s">
        <v>1</v>
      </c>
      <c r="D342" s="2">
        <v>59</v>
      </c>
      <c r="E342" s="6">
        <v>21930</v>
      </c>
      <c r="F342" s="7">
        <v>43777.56858796296</v>
      </c>
      <c r="G342" s="69" t="s">
        <v>4</v>
      </c>
      <c r="H342" s="68">
        <v>1444</v>
      </c>
      <c r="I342" s="8">
        <f t="shared" si="25"/>
        <v>13.127272727272727</v>
      </c>
      <c r="J342" s="8">
        <v>1.2789999999999999</v>
      </c>
      <c r="K342" s="69">
        <v>110</v>
      </c>
      <c r="L342" s="68">
        <v>522</v>
      </c>
      <c r="M342" s="8">
        <f t="shared" si="26"/>
        <v>4.7454545454545451</v>
      </c>
      <c r="N342" s="8">
        <v>0.82899999999999996</v>
      </c>
      <c r="O342" s="69">
        <f t="shared" si="27"/>
        <v>110</v>
      </c>
      <c r="P342" s="182">
        <f t="shared" si="28"/>
        <v>2.7662835249042148</v>
      </c>
      <c r="Q342" s="86" t="s">
        <v>719</v>
      </c>
      <c r="V342" s="82">
        <v>0.41666666666666669</v>
      </c>
      <c r="W342" s="83">
        <v>0.58333333333333337</v>
      </c>
      <c r="X342" s="86">
        <f t="shared" si="29"/>
        <v>0.16666666666666669</v>
      </c>
    </row>
    <row r="343" spans="1:24" x14ac:dyDescent="0.3">
      <c r="A343" s="44" t="s">
        <v>5927</v>
      </c>
      <c r="B343" s="68" t="s">
        <v>5928</v>
      </c>
      <c r="C343" s="2" t="s">
        <v>1</v>
      </c>
      <c r="D343" s="2">
        <v>43</v>
      </c>
      <c r="E343" s="6">
        <v>27805</v>
      </c>
      <c r="F343" s="7">
        <v>43777.581145833334</v>
      </c>
      <c r="G343" s="69" t="s">
        <v>4</v>
      </c>
      <c r="H343" s="68">
        <v>1142</v>
      </c>
      <c r="I343" s="8">
        <f t="shared" si="25"/>
        <v>10.017543859649123</v>
      </c>
      <c r="J343" s="8">
        <v>1.0129999999999999</v>
      </c>
      <c r="K343" s="69">
        <v>114</v>
      </c>
      <c r="L343" s="68">
        <v>274</v>
      </c>
      <c r="M343" s="8">
        <f t="shared" si="26"/>
        <v>2.4035087719298245</v>
      </c>
      <c r="N343" s="8">
        <v>0.63400000000000001</v>
      </c>
      <c r="O343" s="69">
        <f t="shared" si="27"/>
        <v>114</v>
      </c>
      <c r="P343" s="182">
        <f t="shared" si="28"/>
        <v>4.1678832116788325</v>
      </c>
      <c r="Q343" s="86" t="s">
        <v>719</v>
      </c>
      <c r="V343" s="82">
        <v>0.43402777777777773</v>
      </c>
      <c r="W343" s="83">
        <v>0.59722222222222221</v>
      </c>
      <c r="X343" s="86">
        <f t="shared" si="29"/>
        <v>0.16319444444444448</v>
      </c>
    </row>
    <row r="344" spans="1:24" x14ac:dyDescent="0.3">
      <c r="A344" s="44" t="s">
        <v>5929</v>
      </c>
      <c r="B344" s="68" t="s">
        <v>5930</v>
      </c>
      <c r="C344" s="2" t="s">
        <v>1</v>
      </c>
      <c r="D344" s="2">
        <v>47</v>
      </c>
      <c r="E344" s="6">
        <v>26378</v>
      </c>
      <c r="F344" s="7">
        <v>43777.605312500003</v>
      </c>
      <c r="G344" s="69" t="s">
        <v>4</v>
      </c>
      <c r="H344" s="68">
        <v>943</v>
      </c>
      <c r="I344" s="8">
        <f t="shared" si="25"/>
        <v>9.43</v>
      </c>
      <c r="J344" s="8">
        <v>1.0940000000000001</v>
      </c>
      <c r="K344" s="69">
        <v>100</v>
      </c>
      <c r="L344" s="68">
        <v>412</v>
      </c>
      <c r="M344" s="8">
        <f t="shared" si="26"/>
        <v>4.12</v>
      </c>
      <c r="N344" s="8">
        <v>0.75600000000000001</v>
      </c>
      <c r="O344" s="69">
        <f t="shared" si="27"/>
        <v>100</v>
      </c>
      <c r="P344" s="182">
        <f t="shared" si="28"/>
        <v>2.2888349514563107</v>
      </c>
      <c r="Q344" s="86" t="s">
        <v>719</v>
      </c>
      <c r="V344" s="82">
        <v>0.43888888888888888</v>
      </c>
      <c r="W344" s="83">
        <v>0.61111111111111105</v>
      </c>
      <c r="X344" s="86">
        <f t="shared" si="29"/>
        <v>0.17222222222222217</v>
      </c>
    </row>
    <row r="345" spans="1:24" x14ac:dyDescent="0.3">
      <c r="A345" s="44" t="s">
        <v>5931</v>
      </c>
      <c r="B345" s="68" t="s">
        <v>5789</v>
      </c>
      <c r="C345" s="2" t="s">
        <v>1</v>
      </c>
      <c r="D345" s="2">
        <v>65</v>
      </c>
      <c r="E345" s="6">
        <v>19904</v>
      </c>
      <c r="F345" s="7">
        <v>43777.617372685185</v>
      </c>
      <c r="G345" s="69" t="s">
        <v>4</v>
      </c>
      <c r="H345" s="68">
        <v>2104</v>
      </c>
      <c r="I345" s="8">
        <f t="shared" si="25"/>
        <v>20.038095238095238</v>
      </c>
      <c r="J345" s="8">
        <v>2.1920000000000002</v>
      </c>
      <c r="K345" s="69">
        <v>105</v>
      </c>
      <c r="L345" s="68">
        <v>449</v>
      </c>
      <c r="M345" s="8">
        <f t="shared" si="26"/>
        <v>4.2761904761904761</v>
      </c>
      <c r="N345" s="8">
        <v>0.71399999999999997</v>
      </c>
      <c r="O345" s="69">
        <f t="shared" si="27"/>
        <v>105</v>
      </c>
      <c r="P345" s="182">
        <f t="shared" si="28"/>
        <v>4.6859688195991094</v>
      </c>
      <c r="Q345" s="86" t="s">
        <v>719</v>
      </c>
      <c r="V345" s="82">
        <v>0.46458333333333335</v>
      </c>
      <c r="W345" s="83">
        <v>0.63194444444444442</v>
      </c>
      <c r="X345" s="86">
        <f t="shared" si="29"/>
        <v>0.16736111111111107</v>
      </c>
    </row>
    <row r="346" spans="1:24" x14ac:dyDescent="0.3">
      <c r="A346" s="44" t="s">
        <v>5932</v>
      </c>
      <c r="B346" s="68" t="s">
        <v>5933</v>
      </c>
      <c r="C346" s="2" t="s">
        <v>1</v>
      </c>
      <c r="D346" s="2">
        <v>57</v>
      </c>
      <c r="E346" s="6">
        <v>22705</v>
      </c>
      <c r="F346" s="7">
        <v>43777.641018518516</v>
      </c>
      <c r="G346" s="69" t="s">
        <v>4</v>
      </c>
      <c r="H346" s="68">
        <v>1680</v>
      </c>
      <c r="I346" s="8">
        <f t="shared" si="25"/>
        <v>14</v>
      </c>
      <c r="J346" s="8">
        <v>1.0920000000000001</v>
      </c>
      <c r="K346" s="69">
        <v>120</v>
      </c>
      <c r="L346" s="68">
        <v>319</v>
      </c>
      <c r="M346" s="8">
        <f t="shared" si="26"/>
        <v>2.6583333333333332</v>
      </c>
      <c r="N346" s="8">
        <v>0.64200000000000002</v>
      </c>
      <c r="O346" s="69">
        <f t="shared" si="27"/>
        <v>120</v>
      </c>
      <c r="P346" s="182">
        <f t="shared" si="28"/>
        <v>5.2664576802507836</v>
      </c>
      <c r="Q346" s="86" t="s">
        <v>719</v>
      </c>
      <c r="V346" s="82">
        <v>0.4861111111111111</v>
      </c>
      <c r="W346" s="83">
        <v>0.64583333333333337</v>
      </c>
      <c r="X346" s="86">
        <f t="shared" si="29"/>
        <v>0.15972222222222227</v>
      </c>
    </row>
    <row r="347" spans="1:24" x14ac:dyDescent="0.3">
      <c r="A347" s="44" t="s">
        <v>5934</v>
      </c>
      <c r="B347" s="68" t="s">
        <v>5935</v>
      </c>
      <c r="C347" s="2" t="s">
        <v>1</v>
      </c>
      <c r="D347" s="2">
        <v>51</v>
      </c>
      <c r="E347" s="6">
        <v>24907</v>
      </c>
      <c r="F347" s="7">
        <v>43777.655613425923</v>
      </c>
      <c r="G347" s="69" t="s">
        <v>4</v>
      </c>
      <c r="H347" s="68">
        <v>1306</v>
      </c>
      <c r="I347" s="8">
        <f t="shared" si="25"/>
        <v>12.438095238095238</v>
      </c>
      <c r="J347" s="8">
        <v>1.544</v>
      </c>
      <c r="K347" s="69">
        <v>105</v>
      </c>
      <c r="L347" s="68">
        <v>377</v>
      </c>
      <c r="M347" s="8">
        <f t="shared" si="26"/>
        <v>3.5904761904761906</v>
      </c>
      <c r="N347" s="8">
        <v>0.68899999999999995</v>
      </c>
      <c r="O347" s="69">
        <f t="shared" si="27"/>
        <v>105</v>
      </c>
      <c r="P347" s="182">
        <f t="shared" si="28"/>
        <v>3.4641909814323606</v>
      </c>
      <c r="Q347" s="86" t="s">
        <v>719</v>
      </c>
      <c r="V347" s="82">
        <v>0.49652777777777773</v>
      </c>
      <c r="W347" s="83">
        <v>0.65972222222222221</v>
      </c>
      <c r="X347" s="86">
        <f t="shared" si="29"/>
        <v>0.16319444444444448</v>
      </c>
    </row>
    <row r="348" spans="1:24" x14ac:dyDescent="0.3">
      <c r="A348" s="44" t="s">
        <v>5936</v>
      </c>
      <c r="B348" s="68" t="s">
        <v>5937</v>
      </c>
      <c r="C348" s="2" t="s">
        <v>6</v>
      </c>
      <c r="D348" s="2">
        <v>54</v>
      </c>
      <c r="E348" s="6">
        <v>23692</v>
      </c>
      <c r="F348" s="7">
        <v>43780.44976851852</v>
      </c>
      <c r="G348" s="69" t="s">
        <v>71</v>
      </c>
      <c r="H348" s="68">
        <v>1641</v>
      </c>
      <c r="I348" s="8">
        <f t="shared" si="25"/>
        <v>16.41</v>
      </c>
      <c r="J348" s="8">
        <v>4.0049999999999999</v>
      </c>
      <c r="K348" s="69">
        <v>100</v>
      </c>
      <c r="L348" s="68">
        <v>553</v>
      </c>
      <c r="M348" s="8">
        <f t="shared" si="26"/>
        <v>5.53</v>
      </c>
      <c r="N348" s="8">
        <v>2.4470000000000001</v>
      </c>
      <c r="O348" s="69">
        <f t="shared" si="27"/>
        <v>100</v>
      </c>
      <c r="P348" s="182">
        <f t="shared" si="28"/>
        <v>2.9674502712477393</v>
      </c>
      <c r="Q348" s="86" t="s">
        <v>719</v>
      </c>
      <c r="V348" s="82">
        <v>0.45833333333333331</v>
      </c>
      <c r="W348" s="83">
        <v>0.61805555555555558</v>
      </c>
      <c r="X348" s="86">
        <f t="shared" si="29"/>
        <v>0.15972222222222227</v>
      </c>
    </row>
    <row r="349" spans="1:24" x14ac:dyDescent="0.3">
      <c r="A349" s="44" t="s">
        <v>5938</v>
      </c>
      <c r="B349" s="68" t="s">
        <v>5939</v>
      </c>
      <c r="C349" s="2" t="s">
        <v>1</v>
      </c>
      <c r="D349" s="2">
        <v>51</v>
      </c>
      <c r="E349" s="6">
        <v>24972</v>
      </c>
      <c r="F349" s="7">
        <v>43780.514340277776</v>
      </c>
      <c r="G349" s="69" t="s">
        <v>4</v>
      </c>
      <c r="H349" s="68">
        <v>1720</v>
      </c>
      <c r="I349" s="8">
        <f t="shared" si="25"/>
        <v>15.636363636363637</v>
      </c>
      <c r="J349" s="8">
        <v>1.712</v>
      </c>
      <c r="K349" s="69">
        <v>110</v>
      </c>
      <c r="L349" s="68">
        <v>516</v>
      </c>
      <c r="M349" s="8">
        <f t="shared" si="26"/>
        <v>4.6909090909090905</v>
      </c>
      <c r="N349" s="8">
        <v>0.84299999999999997</v>
      </c>
      <c r="O349" s="69">
        <f t="shared" si="27"/>
        <v>110</v>
      </c>
      <c r="P349" s="182">
        <f t="shared" si="28"/>
        <v>3.3333333333333339</v>
      </c>
      <c r="Q349" s="86" t="s">
        <v>719</v>
      </c>
      <c r="V349" s="82">
        <v>0.40138888888888885</v>
      </c>
      <c r="W349" s="83">
        <v>0.52013888888888882</v>
      </c>
      <c r="X349" s="86">
        <f t="shared" si="29"/>
        <v>0.11874999999999997</v>
      </c>
    </row>
    <row r="350" spans="1:24" x14ac:dyDescent="0.3">
      <c r="A350" s="44" t="s">
        <v>5946</v>
      </c>
      <c r="B350" s="68" t="s">
        <v>5947</v>
      </c>
      <c r="C350" s="2" t="s">
        <v>6</v>
      </c>
      <c r="D350" s="2">
        <v>59</v>
      </c>
      <c r="E350" s="6">
        <v>22124</v>
      </c>
      <c r="F350" s="7">
        <v>43780.612060185187</v>
      </c>
      <c r="G350" s="69" t="s">
        <v>22</v>
      </c>
      <c r="H350" s="68">
        <v>1579</v>
      </c>
      <c r="I350" s="8">
        <f t="shared" si="25"/>
        <v>15.038095238095238</v>
      </c>
      <c r="J350" s="8">
        <v>1.3859999999999999</v>
      </c>
      <c r="K350" s="69">
        <v>105</v>
      </c>
      <c r="L350" s="68">
        <v>375</v>
      </c>
      <c r="M350" s="8">
        <f t="shared" si="26"/>
        <v>3.5714285714285716</v>
      </c>
      <c r="N350" s="8">
        <v>0.66300000000000003</v>
      </c>
      <c r="O350" s="69">
        <f t="shared" si="27"/>
        <v>105</v>
      </c>
      <c r="P350" s="182">
        <f t="shared" si="28"/>
        <v>4.2106666666666666</v>
      </c>
      <c r="Q350" s="86" t="s">
        <v>719</v>
      </c>
      <c r="V350" s="82">
        <v>0.4548611111111111</v>
      </c>
      <c r="W350" s="83">
        <v>0.62222222222222223</v>
      </c>
      <c r="X350" s="86">
        <f t="shared" si="29"/>
        <v>0.16736111111111113</v>
      </c>
    </row>
    <row r="351" spans="1:24" x14ac:dyDescent="0.3">
      <c r="A351" s="44" t="s">
        <v>5948</v>
      </c>
      <c r="B351" s="68" t="s">
        <v>5949</v>
      </c>
      <c r="C351" s="2" t="s">
        <v>6</v>
      </c>
      <c r="D351" s="2">
        <v>67</v>
      </c>
      <c r="E351" s="6">
        <v>19140</v>
      </c>
      <c r="F351" s="7">
        <v>43780.639710648145</v>
      </c>
      <c r="G351" s="69" t="s">
        <v>4</v>
      </c>
      <c r="H351" s="68">
        <v>1972</v>
      </c>
      <c r="I351" s="8">
        <f t="shared" si="25"/>
        <v>15.903225806451612</v>
      </c>
      <c r="J351" s="8">
        <v>1.462</v>
      </c>
      <c r="K351" s="69">
        <v>124</v>
      </c>
      <c r="L351" s="68">
        <v>447</v>
      </c>
      <c r="M351" s="8">
        <f t="shared" si="26"/>
        <v>3.6048387096774195</v>
      </c>
      <c r="N351" s="8">
        <v>0.66</v>
      </c>
      <c r="O351" s="69">
        <f t="shared" si="27"/>
        <v>124</v>
      </c>
      <c r="P351" s="182">
        <f t="shared" si="28"/>
        <v>4.4116331096196868</v>
      </c>
      <c r="Q351" s="86" t="s">
        <v>719</v>
      </c>
      <c r="V351" s="82">
        <v>0.47222222222222227</v>
      </c>
      <c r="W351" s="83">
        <v>0.64583333333333337</v>
      </c>
      <c r="X351" s="86">
        <f t="shared" si="29"/>
        <v>0.1736111111111111</v>
      </c>
    </row>
    <row r="352" spans="1:24" x14ac:dyDescent="0.3">
      <c r="A352" s="44" t="s">
        <v>5950</v>
      </c>
      <c r="B352" s="68" t="s">
        <v>5951</v>
      </c>
      <c r="C352" s="2" t="s">
        <v>1</v>
      </c>
      <c r="D352" s="2">
        <v>57</v>
      </c>
      <c r="E352" s="6">
        <v>22897</v>
      </c>
      <c r="F352" s="7">
        <v>43780.657094907408</v>
      </c>
      <c r="G352" s="69" t="s">
        <v>4</v>
      </c>
      <c r="H352" s="68">
        <v>2182</v>
      </c>
      <c r="I352" s="8">
        <f t="shared" si="25"/>
        <v>19.140350877192983</v>
      </c>
      <c r="J352" s="8">
        <v>1.5620000000000001</v>
      </c>
      <c r="K352" s="69">
        <v>114</v>
      </c>
      <c r="L352" s="68">
        <v>290</v>
      </c>
      <c r="M352" s="8">
        <f t="shared" si="26"/>
        <v>2.5438596491228069</v>
      </c>
      <c r="N352" s="8">
        <v>0.51800000000000002</v>
      </c>
      <c r="O352" s="69">
        <f t="shared" si="27"/>
        <v>114</v>
      </c>
      <c r="P352" s="182">
        <f t="shared" si="28"/>
        <v>7.5241379310344829</v>
      </c>
      <c r="Q352" s="86" t="s">
        <v>719</v>
      </c>
      <c r="V352" s="82">
        <v>0.50624999999999998</v>
      </c>
      <c r="W352" s="83">
        <v>0.67083333333333339</v>
      </c>
      <c r="X352" s="86">
        <f t="shared" si="29"/>
        <v>0.16458333333333341</v>
      </c>
    </row>
    <row r="353" spans="1:24" x14ac:dyDescent="0.3">
      <c r="A353" s="44" t="s">
        <v>5952</v>
      </c>
      <c r="B353" s="68" t="s">
        <v>1091</v>
      </c>
      <c r="C353" s="2" t="s">
        <v>1</v>
      </c>
      <c r="D353" s="2">
        <v>40</v>
      </c>
      <c r="E353" s="6">
        <v>29079</v>
      </c>
      <c r="F353" s="7">
        <v>43781.592418981483</v>
      </c>
      <c r="G353" s="69" t="s">
        <v>4</v>
      </c>
      <c r="H353" s="68">
        <v>1003</v>
      </c>
      <c r="I353" s="8">
        <f t="shared" si="25"/>
        <v>9.5523809523809522</v>
      </c>
      <c r="J353" s="8">
        <v>1.0740000000000001</v>
      </c>
      <c r="K353" s="69">
        <v>105</v>
      </c>
      <c r="L353" s="68">
        <v>245</v>
      </c>
      <c r="M353" s="8">
        <f t="shared" si="26"/>
        <v>2.3333333333333335</v>
      </c>
      <c r="N353" s="8">
        <v>0.51300000000000001</v>
      </c>
      <c r="O353" s="69">
        <f t="shared" si="27"/>
        <v>105</v>
      </c>
      <c r="P353" s="182">
        <f t="shared" si="28"/>
        <v>4.093877551020408</v>
      </c>
      <c r="Q353" s="86" t="s">
        <v>719</v>
      </c>
      <c r="V353" s="82">
        <v>0.4375</v>
      </c>
      <c r="W353" s="83">
        <v>0.59861111111111109</v>
      </c>
      <c r="X353" s="86">
        <f t="shared" si="29"/>
        <v>0.16111111111111109</v>
      </c>
    </row>
    <row r="354" spans="1:24" x14ac:dyDescent="0.3">
      <c r="A354" s="44" t="s">
        <v>5953</v>
      </c>
      <c r="B354" s="68" t="s">
        <v>45</v>
      </c>
      <c r="C354" s="2" t="s">
        <v>1</v>
      </c>
      <c r="D354" s="2">
        <v>41</v>
      </c>
      <c r="E354" s="6">
        <v>28567</v>
      </c>
      <c r="F354" s="7">
        <v>43781.605706018519</v>
      </c>
      <c r="G354" s="69" t="s">
        <v>4</v>
      </c>
      <c r="H354" s="68">
        <v>1169</v>
      </c>
      <c r="I354" s="8">
        <f t="shared" si="25"/>
        <v>10.165217391304347</v>
      </c>
      <c r="J354" s="8">
        <v>1.177</v>
      </c>
      <c r="K354" s="69">
        <v>115</v>
      </c>
      <c r="L354" s="68">
        <v>260</v>
      </c>
      <c r="M354" s="8">
        <f t="shared" si="26"/>
        <v>2.2608695652173911</v>
      </c>
      <c r="N354" s="8">
        <v>0.59399999999999997</v>
      </c>
      <c r="O354" s="69">
        <f t="shared" si="27"/>
        <v>115</v>
      </c>
      <c r="P354" s="182">
        <f t="shared" si="28"/>
        <v>4.4961538461538462</v>
      </c>
      <c r="Q354" s="86" t="s">
        <v>719</v>
      </c>
      <c r="V354" s="82">
        <v>0.45624999999999999</v>
      </c>
      <c r="W354" s="83">
        <v>0.61388888888888882</v>
      </c>
      <c r="X354" s="86">
        <f t="shared" si="29"/>
        <v>0.15763888888888883</v>
      </c>
    </row>
    <row r="355" spans="1:24" x14ac:dyDescent="0.3">
      <c r="A355" s="44" t="s">
        <v>5954</v>
      </c>
      <c r="B355" s="68" t="s">
        <v>5955</v>
      </c>
      <c r="C355" s="2" t="s">
        <v>1</v>
      </c>
      <c r="D355" s="2">
        <v>44</v>
      </c>
      <c r="E355" s="6">
        <v>27459</v>
      </c>
      <c r="F355" s="7">
        <v>43781.620289351849</v>
      </c>
      <c r="G355" s="69" t="s">
        <v>4</v>
      </c>
      <c r="H355" s="68">
        <v>1515</v>
      </c>
      <c r="I355" s="8">
        <f t="shared" ref="I355:I418" si="30">H355/K355</f>
        <v>14.428571428571429</v>
      </c>
      <c r="J355" s="8">
        <v>1.726</v>
      </c>
      <c r="K355" s="69">
        <v>105</v>
      </c>
      <c r="L355" s="68">
        <v>272</v>
      </c>
      <c r="M355" s="8">
        <f t="shared" si="26"/>
        <v>2.5904761904761906</v>
      </c>
      <c r="N355" s="8">
        <v>0.61499999999999999</v>
      </c>
      <c r="O355" s="69">
        <f t="shared" si="27"/>
        <v>105</v>
      </c>
      <c r="P355" s="182">
        <f t="shared" si="28"/>
        <v>5.5698529411764701</v>
      </c>
      <c r="Q355" s="86" t="s">
        <v>719</v>
      </c>
      <c r="V355" s="82">
        <v>0.46527777777777773</v>
      </c>
      <c r="W355" s="83">
        <v>0.62569444444444444</v>
      </c>
      <c r="X355" s="86">
        <f t="shared" si="29"/>
        <v>0.16041666666666671</v>
      </c>
    </row>
    <row r="356" spans="1:24" x14ac:dyDescent="0.3">
      <c r="A356" s="44" t="s">
        <v>5956</v>
      </c>
      <c r="B356" s="68" t="s">
        <v>5957</v>
      </c>
      <c r="C356" s="2" t="s">
        <v>1</v>
      </c>
      <c r="D356" s="2">
        <v>64</v>
      </c>
      <c r="E356" s="6">
        <v>20371</v>
      </c>
      <c r="F356" s="7">
        <v>43781.631678240738</v>
      </c>
      <c r="G356" s="69" t="s">
        <v>4</v>
      </c>
      <c r="H356" s="68">
        <v>2189</v>
      </c>
      <c r="I356" s="8">
        <f t="shared" si="30"/>
        <v>19.201754385964911</v>
      </c>
      <c r="J356" s="8">
        <v>1.2490000000000001</v>
      </c>
      <c r="K356" s="69">
        <v>114</v>
      </c>
      <c r="L356" s="68">
        <v>533</v>
      </c>
      <c r="M356" s="8">
        <f t="shared" si="26"/>
        <v>4.6754385964912277</v>
      </c>
      <c r="N356" s="8">
        <v>0.64500000000000002</v>
      </c>
      <c r="O356" s="69">
        <f t="shared" si="27"/>
        <v>114</v>
      </c>
      <c r="P356" s="182">
        <f t="shared" si="28"/>
        <v>4.1069418386491554</v>
      </c>
      <c r="Q356" s="86" t="s">
        <v>719</v>
      </c>
      <c r="V356" s="82">
        <v>0.4826388888888889</v>
      </c>
      <c r="W356" s="83">
        <v>0.63680555555555551</v>
      </c>
      <c r="X356" s="86">
        <f t="shared" si="29"/>
        <v>0.15416666666666662</v>
      </c>
    </row>
    <row r="357" spans="1:24" x14ac:dyDescent="0.3">
      <c r="A357" s="44" t="s">
        <v>5958</v>
      </c>
      <c r="B357" s="68" t="s">
        <v>5959</v>
      </c>
      <c r="C357" s="2" t="s">
        <v>6</v>
      </c>
      <c r="D357" s="2">
        <v>46</v>
      </c>
      <c r="E357" s="6">
        <v>26824</v>
      </c>
      <c r="F357" s="7">
        <v>43781.643333333333</v>
      </c>
      <c r="G357" s="69" t="s">
        <v>4</v>
      </c>
      <c r="H357" s="68">
        <v>1080</v>
      </c>
      <c r="I357" s="8">
        <f t="shared" si="30"/>
        <v>9.8181818181818183</v>
      </c>
      <c r="J357" s="8">
        <v>1.006</v>
      </c>
      <c r="K357" s="69">
        <v>110</v>
      </c>
      <c r="L357" s="68">
        <v>312</v>
      </c>
      <c r="M357" s="8">
        <f t="shared" si="26"/>
        <v>2.8363636363636364</v>
      </c>
      <c r="N357" s="8">
        <v>0.59899999999999998</v>
      </c>
      <c r="O357" s="69">
        <f t="shared" si="27"/>
        <v>110</v>
      </c>
      <c r="P357" s="182">
        <f t="shared" si="28"/>
        <v>3.4615384615384617</v>
      </c>
      <c r="Q357" s="86" t="s">
        <v>719</v>
      </c>
      <c r="V357" s="82">
        <v>0.4770833333333333</v>
      </c>
      <c r="W357" s="83">
        <v>0.64861111111111114</v>
      </c>
      <c r="X357" s="86">
        <f t="shared" si="29"/>
        <v>0.17152777777777783</v>
      </c>
    </row>
    <row r="358" spans="1:24" x14ac:dyDescent="0.3">
      <c r="A358" s="44" t="s">
        <v>5960</v>
      </c>
      <c r="B358" s="68" t="s">
        <v>5961</v>
      </c>
      <c r="C358" s="2" t="s">
        <v>1</v>
      </c>
      <c r="D358" s="2">
        <v>55</v>
      </c>
      <c r="E358" s="6">
        <v>23422</v>
      </c>
      <c r="F358" s="7">
        <v>43782.511793981481</v>
      </c>
      <c r="G358" s="69" t="s">
        <v>4</v>
      </c>
      <c r="H358" s="68">
        <v>2286</v>
      </c>
      <c r="I358" s="8">
        <f t="shared" si="30"/>
        <v>19.210084033613445</v>
      </c>
      <c r="J358" s="8">
        <v>2.1110000000000002</v>
      </c>
      <c r="K358" s="69">
        <v>119</v>
      </c>
      <c r="L358" s="68">
        <v>391</v>
      </c>
      <c r="M358" s="8">
        <f t="shared" si="26"/>
        <v>3.2857142857142856</v>
      </c>
      <c r="N358" s="8">
        <v>0.626</v>
      </c>
      <c r="O358" s="69">
        <f t="shared" si="27"/>
        <v>119</v>
      </c>
      <c r="P358" s="182">
        <f t="shared" si="28"/>
        <v>5.8465473145780047</v>
      </c>
      <c r="Q358" s="86" t="s">
        <v>719</v>
      </c>
      <c r="V358" s="82">
        <v>0.38472222222222219</v>
      </c>
      <c r="W358" s="83">
        <v>0.51666666666666672</v>
      </c>
      <c r="X358" s="86">
        <f t="shared" si="29"/>
        <v>0.13194444444444453</v>
      </c>
    </row>
    <row r="359" spans="1:24" x14ac:dyDescent="0.3">
      <c r="A359" s="44" t="s">
        <v>5962</v>
      </c>
      <c r="B359" s="68" t="s">
        <v>5963</v>
      </c>
      <c r="C359" s="2" t="s">
        <v>1</v>
      </c>
      <c r="D359" s="2">
        <v>58</v>
      </c>
      <c r="E359" s="6">
        <v>22376</v>
      </c>
      <c r="F359" s="7">
        <v>43782.555335648147</v>
      </c>
      <c r="G359" s="69" t="s">
        <v>4</v>
      </c>
      <c r="H359" s="68">
        <v>1751</v>
      </c>
      <c r="I359" s="8">
        <f t="shared" si="30"/>
        <v>17</v>
      </c>
      <c r="J359" s="8">
        <v>1.268</v>
      </c>
      <c r="K359" s="69">
        <v>103</v>
      </c>
      <c r="L359" s="68">
        <v>377</v>
      </c>
      <c r="M359" s="8">
        <f t="shared" si="26"/>
        <v>3.6601941747572817</v>
      </c>
      <c r="N359" s="8">
        <v>0.81100000000000005</v>
      </c>
      <c r="O359" s="69">
        <f t="shared" si="27"/>
        <v>103</v>
      </c>
      <c r="P359" s="182">
        <f t="shared" si="28"/>
        <v>4.6445623342175066</v>
      </c>
      <c r="Q359" s="86" t="s">
        <v>719</v>
      </c>
      <c r="V359" s="82">
        <v>0.42638888888888887</v>
      </c>
      <c r="W359" s="83">
        <v>0.57708333333333328</v>
      </c>
      <c r="X359" s="86">
        <f t="shared" si="29"/>
        <v>0.15069444444444441</v>
      </c>
    </row>
    <row r="360" spans="1:24" x14ac:dyDescent="0.3">
      <c r="A360" s="44" t="s">
        <v>5964</v>
      </c>
      <c r="B360" s="68" t="s">
        <v>45</v>
      </c>
      <c r="C360" s="2" t="s">
        <v>1</v>
      </c>
      <c r="D360" s="2">
        <v>69</v>
      </c>
      <c r="E360" s="6">
        <v>18480</v>
      </c>
      <c r="F360" s="7">
        <v>43782.583854166667</v>
      </c>
      <c r="G360" s="69" t="s">
        <v>4</v>
      </c>
      <c r="H360" s="68">
        <v>2314</v>
      </c>
      <c r="I360" s="8">
        <f t="shared" si="30"/>
        <v>19.283333333333335</v>
      </c>
      <c r="J360" s="8">
        <v>1.4450000000000001</v>
      </c>
      <c r="K360" s="69">
        <v>120</v>
      </c>
      <c r="L360" s="68">
        <v>348</v>
      </c>
      <c r="M360" s="8">
        <f t="shared" si="26"/>
        <v>2.9</v>
      </c>
      <c r="N360" s="8">
        <v>0.627</v>
      </c>
      <c r="O360" s="69">
        <f t="shared" si="27"/>
        <v>120</v>
      </c>
      <c r="P360" s="182">
        <f t="shared" si="28"/>
        <v>6.6494252873563227</v>
      </c>
      <c r="Q360" s="86" t="s">
        <v>719</v>
      </c>
      <c r="V360" s="82">
        <v>0.44166666666666665</v>
      </c>
      <c r="W360" s="83">
        <v>0.58819444444444446</v>
      </c>
      <c r="X360" s="86">
        <f t="shared" si="29"/>
        <v>0.14652777777777781</v>
      </c>
    </row>
    <row r="361" spans="1:24" x14ac:dyDescent="0.3">
      <c r="A361" s="44" t="s">
        <v>5965</v>
      </c>
      <c r="B361" s="68" t="s">
        <v>5966</v>
      </c>
      <c r="C361" s="2" t="s">
        <v>6</v>
      </c>
      <c r="D361" s="2">
        <v>12.083333333333334</v>
      </c>
      <c r="E361" s="6">
        <v>39364</v>
      </c>
      <c r="F361" s="7">
        <v>43782.59547453704</v>
      </c>
      <c r="G361" s="69" t="s">
        <v>4</v>
      </c>
      <c r="H361" s="68">
        <v>1545</v>
      </c>
      <c r="I361" s="8">
        <f t="shared" si="30"/>
        <v>14.305555555555555</v>
      </c>
      <c r="J361" s="8">
        <v>1.4750000000000001</v>
      </c>
      <c r="K361" s="69">
        <v>108</v>
      </c>
      <c r="L361" s="68">
        <v>219</v>
      </c>
      <c r="M361" s="8">
        <f t="shared" si="26"/>
        <v>2.0277777777777777</v>
      </c>
      <c r="N361" s="8">
        <v>0.55500000000000005</v>
      </c>
      <c r="O361" s="69">
        <f t="shared" si="27"/>
        <v>108</v>
      </c>
      <c r="P361" s="182">
        <f t="shared" si="28"/>
        <v>7.0547945205479454</v>
      </c>
      <c r="Q361" s="86" t="s">
        <v>719</v>
      </c>
      <c r="V361" s="82">
        <v>0.48125000000000001</v>
      </c>
      <c r="W361" s="83">
        <v>0.6020833333333333</v>
      </c>
      <c r="X361" s="86">
        <f t="shared" si="29"/>
        <v>0.12083333333333329</v>
      </c>
    </row>
    <row r="362" spans="1:24" x14ac:dyDescent="0.3">
      <c r="A362" s="44" t="s">
        <v>5967</v>
      </c>
      <c r="B362" s="68" t="s">
        <v>5968</v>
      </c>
      <c r="C362" s="2" t="s">
        <v>6</v>
      </c>
      <c r="D362" s="2">
        <v>54</v>
      </c>
      <c r="E362" s="6">
        <v>23751</v>
      </c>
      <c r="F362" s="7">
        <v>43782.609791666669</v>
      </c>
      <c r="G362" s="69" t="s">
        <v>4</v>
      </c>
      <c r="H362" s="68">
        <v>980</v>
      </c>
      <c r="I362" s="8">
        <f t="shared" si="30"/>
        <v>8.9090909090909083</v>
      </c>
      <c r="J362" s="8">
        <v>0.79600000000000004</v>
      </c>
      <c r="K362" s="69">
        <v>110</v>
      </c>
      <c r="L362" s="68">
        <v>295</v>
      </c>
      <c r="M362" s="8">
        <f t="shared" si="26"/>
        <v>2.6818181818181817</v>
      </c>
      <c r="N362" s="8">
        <v>0.54100000000000004</v>
      </c>
      <c r="O362" s="69">
        <f t="shared" si="27"/>
        <v>110</v>
      </c>
      <c r="P362" s="182">
        <f t="shared" si="28"/>
        <v>3.3220338983050848</v>
      </c>
      <c r="Q362" s="86" t="s">
        <v>719</v>
      </c>
      <c r="V362" s="82">
        <v>0.44236111111111115</v>
      </c>
      <c r="W362" s="83">
        <v>0.61805555555555558</v>
      </c>
      <c r="X362" s="86">
        <f t="shared" si="29"/>
        <v>0.17569444444444443</v>
      </c>
    </row>
    <row r="363" spans="1:24" x14ac:dyDescent="0.3">
      <c r="A363" s="44" t="s">
        <v>5969</v>
      </c>
      <c r="B363" s="68" t="s">
        <v>5970</v>
      </c>
      <c r="C363" s="2" t="s">
        <v>1</v>
      </c>
      <c r="D363" s="2">
        <v>41</v>
      </c>
      <c r="E363" s="6">
        <v>28479</v>
      </c>
      <c r="F363" s="7">
        <v>43782.625428240739</v>
      </c>
      <c r="G363" s="69" t="s">
        <v>4</v>
      </c>
      <c r="H363" s="68">
        <v>1322</v>
      </c>
      <c r="I363" s="8">
        <f t="shared" si="30"/>
        <v>11.596491228070175</v>
      </c>
      <c r="J363" s="8">
        <v>1.1419999999999999</v>
      </c>
      <c r="K363" s="69">
        <v>114</v>
      </c>
      <c r="L363" s="68">
        <v>369</v>
      </c>
      <c r="M363" s="8">
        <f t="shared" si="26"/>
        <v>3.236842105263158</v>
      </c>
      <c r="N363" s="8">
        <v>0.53700000000000003</v>
      </c>
      <c r="O363" s="69">
        <f t="shared" si="27"/>
        <v>114</v>
      </c>
      <c r="P363" s="182">
        <f t="shared" si="28"/>
        <v>3.5826558265582653</v>
      </c>
      <c r="Q363" s="86" t="s">
        <v>719</v>
      </c>
      <c r="V363" s="82">
        <v>0.4861111111111111</v>
      </c>
      <c r="W363" s="83">
        <v>0.63541666666666663</v>
      </c>
      <c r="X363" s="86">
        <f t="shared" si="29"/>
        <v>0.14930555555555552</v>
      </c>
    </row>
    <row r="364" spans="1:24" x14ac:dyDescent="0.3">
      <c r="A364" s="44" t="s">
        <v>5971</v>
      </c>
      <c r="B364" s="68" t="s">
        <v>5972</v>
      </c>
      <c r="C364" s="2" t="s">
        <v>1</v>
      </c>
      <c r="D364" s="2">
        <v>56</v>
      </c>
      <c r="E364" s="6">
        <v>23281</v>
      </c>
      <c r="F364" s="7">
        <v>43782.64162037037</v>
      </c>
      <c r="G364" s="69" t="s">
        <v>4</v>
      </c>
      <c r="H364" s="68">
        <v>1887</v>
      </c>
      <c r="I364" s="8">
        <f t="shared" si="30"/>
        <v>17.154545454545456</v>
      </c>
      <c r="J364" s="8">
        <v>1.772</v>
      </c>
      <c r="K364" s="69">
        <v>110</v>
      </c>
      <c r="L364" s="68">
        <v>507</v>
      </c>
      <c r="M364" s="8">
        <f t="shared" si="26"/>
        <v>4.6090909090909093</v>
      </c>
      <c r="N364" s="8">
        <v>0.83599999999999997</v>
      </c>
      <c r="O364" s="69">
        <f t="shared" si="27"/>
        <v>110</v>
      </c>
      <c r="P364" s="182">
        <f t="shared" si="28"/>
        <v>3.7218934911242605</v>
      </c>
      <c r="Q364" s="86" t="s">
        <v>719</v>
      </c>
      <c r="V364" s="82">
        <v>0.50902777777777775</v>
      </c>
      <c r="W364" s="83">
        <v>0.64583333333333337</v>
      </c>
      <c r="X364" s="86">
        <f t="shared" si="29"/>
        <v>0.13680555555555562</v>
      </c>
    </row>
    <row r="365" spans="1:24" x14ac:dyDescent="0.3">
      <c r="A365" s="44" t="s">
        <v>5973</v>
      </c>
      <c r="B365" s="68" t="s">
        <v>4547</v>
      </c>
      <c r="C365" s="2" t="s">
        <v>1</v>
      </c>
      <c r="D365" s="2">
        <v>43</v>
      </c>
      <c r="E365" s="6">
        <v>27739</v>
      </c>
      <c r="F365" s="7">
        <v>43782.652592592596</v>
      </c>
      <c r="G365" s="69" t="s">
        <v>4</v>
      </c>
      <c r="H365" s="68">
        <v>1208</v>
      </c>
      <c r="I365" s="8">
        <f t="shared" si="30"/>
        <v>12.08</v>
      </c>
      <c r="J365" s="8">
        <v>1.228</v>
      </c>
      <c r="K365" s="69">
        <v>100</v>
      </c>
      <c r="L365" s="68">
        <v>351</v>
      </c>
      <c r="M365" s="8">
        <f t="shared" si="26"/>
        <v>3.51</v>
      </c>
      <c r="N365" s="8">
        <v>0.68899999999999995</v>
      </c>
      <c r="O365" s="69">
        <f t="shared" si="27"/>
        <v>100</v>
      </c>
      <c r="P365" s="182">
        <f t="shared" si="28"/>
        <v>3.441595441595442</v>
      </c>
      <c r="Q365" s="86" t="s">
        <v>719</v>
      </c>
      <c r="V365" s="82">
        <v>0.52083333333333337</v>
      </c>
      <c r="W365" s="83">
        <v>0.65972222222222221</v>
      </c>
      <c r="X365" s="86">
        <f t="shared" si="29"/>
        <v>0.13888888888888884</v>
      </c>
    </row>
    <row r="366" spans="1:24" x14ac:dyDescent="0.3">
      <c r="A366" s="44" t="s">
        <v>5974</v>
      </c>
      <c r="B366" s="68" t="s">
        <v>5975</v>
      </c>
      <c r="C366" s="2" t="s">
        <v>1</v>
      </c>
      <c r="D366" s="2">
        <v>36</v>
      </c>
      <c r="E366" s="6">
        <v>30528</v>
      </c>
      <c r="F366" s="7">
        <v>43782.666145833333</v>
      </c>
      <c r="G366" s="69" t="s">
        <v>4</v>
      </c>
      <c r="H366" s="68">
        <v>1348</v>
      </c>
      <c r="I366" s="8">
        <f t="shared" si="30"/>
        <v>12.254545454545454</v>
      </c>
      <c r="J366" s="8">
        <v>0.999</v>
      </c>
      <c r="K366" s="69">
        <v>110</v>
      </c>
      <c r="L366" s="68">
        <v>399</v>
      </c>
      <c r="M366" s="8">
        <f t="shared" si="26"/>
        <v>3.6272727272727274</v>
      </c>
      <c r="N366" s="8">
        <v>0.58799999999999997</v>
      </c>
      <c r="O366" s="69">
        <f t="shared" si="27"/>
        <v>110</v>
      </c>
      <c r="P366" s="182">
        <f t="shared" si="28"/>
        <v>3.3784461152882201</v>
      </c>
      <c r="Q366" s="86" t="s">
        <v>719</v>
      </c>
      <c r="V366" s="82">
        <v>0.53194444444444444</v>
      </c>
      <c r="W366" s="83">
        <v>0.67013888888888884</v>
      </c>
      <c r="X366" s="86">
        <f t="shared" si="29"/>
        <v>0.1381944444444444</v>
      </c>
    </row>
    <row r="367" spans="1:24" x14ac:dyDescent="0.3">
      <c r="A367" s="44" t="s">
        <v>5976</v>
      </c>
      <c r="B367" s="68" t="s">
        <v>1227</v>
      </c>
      <c r="C367" s="2" t="s">
        <v>1</v>
      </c>
      <c r="D367" s="2">
        <v>57</v>
      </c>
      <c r="E367" s="6">
        <v>22850</v>
      </c>
      <c r="F367" s="7">
        <v>43783.582002314812</v>
      </c>
      <c r="G367" s="69" t="s">
        <v>4</v>
      </c>
      <c r="H367" s="68">
        <v>1827</v>
      </c>
      <c r="I367" s="8">
        <f t="shared" si="30"/>
        <v>17.074766355140188</v>
      </c>
      <c r="J367" s="8">
        <v>1.552</v>
      </c>
      <c r="K367" s="69">
        <v>107</v>
      </c>
      <c r="L367" s="68">
        <v>333</v>
      </c>
      <c r="M367" s="8">
        <f t="shared" si="26"/>
        <v>3.1121495327102804</v>
      </c>
      <c r="N367" s="8">
        <v>0.64900000000000002</v>
      </c>
      <c r="O367" s="69">
        <f t="shared" si="27"/>
        <v>107</v>
      </c>
      <c r="P367" s="182">
        <f t="shared" si="28"/>
        <v>5.4864864864864868</v>
      </c>
      <c r="Q367" s="86" t="s">
        <v>719</v>
      </c>
      <c r="V367" s="82">
        <v>0.43333333333333335</v>
      </c>
      <c r="W367" s="83">
        <v>0.58611111111111114</v>
      </c>
      <c r="X367" s="86">
        <f t="shared" si="29"/>
        <v>0.15277777777777779</v>
      </c>
    </row>
    <row r="368" spans="1:24" x14ac:dyDescent="0.3">
      <c r="A368" s="44" t="s">
        <v>5977</v>
      </c>
      <c r="B368" s="68" t="s">
        <v>83</v>
      </c>
      <c r="C368" s="2" t="s">
        <v>1</v>
      </c>
      <c r="D368" s="2">
        <v>53</v>
      </c>
      <c r="E368" s="6">
        <v>24348</v>
      </c>
      <c r="F368" s="7">
        <v>43783.592534722222</v>
      </c>
      <c r="G368" s="69" t="s">
        <v>4</v>
      </c>
      <c r="H368" s="68">
        <v>985</v>
      </c>
      <c r="I368" s="8">
        <f t="shared" si="30"/>
        <v>8.954545454545455</v>
      </c>
      <c r="J368" s="8">
        <v>0.79400000000000004</v>
      </c>
      <c r="K368" s="69">
        <v>110</v>
      </c>
      <c r="L368" s="68">
        <v>277</v>
      </c>
      <c r="M368" s="8">
        <f t="shared" si="26"/>
        <v>2.5181818181818181</v>
      </c>
      <c r="N368" s="8">
        <v>0.55400000000000005</v>
      </c>
      <c r="O368" s="69">
        <f t="shared" si="27"/>
        <v>110</v>
      </c>
      <c r="P368" s="182">
        <f t="shared" si="28"/>
        <v>3.5559566787003614</v>
      </c>
      <c r="Q368" s="86" t="s">
        <v>719</v>
      </c>
      <c r="V368" s="82">
        <v>0.41666666666666669</v>
      </c>
      <c r="W368" s="83">
        <v>0.59722222222222221</v>
      </c>
      <c r="X368" s="86">
        <f t="shared" si="29"/>
        <v>0.18055555555555552</v>
      </c>
    </row>
    <row r="369" spans="1:24" x14ac:dyDescent="0.3">
      <c r="A369" s="44" t="s">
        <v>5978</v>
      </c>
      <c r="B369" s="68" t="s">
        <v>5979</v>
      </c>
      <c r="C369" s="2" t="s">
        <v>6</v>
      </c>
      <c r="D369" s="2">
        <v>30</v>
      </c>
      <c r="E369" s="6">
        <v>32598</v>
      </c>
      <c r="F369" s="7">
        <v>43783.607303240744</v>
      </c>
      <c r="G369" s="69" t="s">
        <v>4</v>
      </c>
      <c r="H369" s="68">
        <v>498</v>
      </c>
      <c r="I369" s="8">
        <f t="shared" si="30"/>
        <v>4.5272727272727273</v>
      </c>
      <c r="J369" s="8">
        <v>0.55400000000000005</v>
      </c>
      <c r="K369" s="69">
        <v>110</v>
      </c>
      <c r="L369" s="68">
        <v>185</v>
      </c>
      <c r="M369" s="8">
        <f t="shared" si="26"/>
        <v>1.6818181818181819</v>
      </c>
      <c r="N369" s="8">
        <v>0.50600000000000001</v>
      </c>
      <c r="O369" s="69">
        <f t="shared" si="27"/>
        <v>110</v>
      </c>
      <c r="P369" s="182">
        <f t="shared" si="28"/>
        <v>2.6918918918918919</v>
      </c>
      <c r="Q369" s="86" t="s">
        <v>719</v>
      </c>
      <c r="V369" s="82">
        <v>0.42777777777777781</v>
      </c>
      <c r="W369" s="83">
        <v>0.61319444444444449</v>
      </c>
      <c r="X369" s="86">
        <f t="shared" si="29"/>
        <v>0.18541666666666667</v>
      </c>
    </row>
    <row r="370" spans="1:24" x14ac:dyDescent="0.3">
      <c r="A370" s="44" t="s">
        <v>5980</v>
      </c>
      <c r="B370" s="68" t="s">
        <v>5981</v>
      </c>
      <c r="C370" s="2" t="s">
        <v>1</v>
      </c>
      <c r="D370" s="2">
        <v>46</v>
      </c>
      <c r="E370" s="6">
        <v>26653</v>
      </c>
      <c r="F370" s="7">
        <v>43783.622430555559</v>
      </c>
      <c r="G370" s="69" t="s">
        <v>4</v>
      </c>
      <c r="H370" s="68">
        <v>1426</v>
      </c>
      <c r="I370" s="8">
        <f t="shared" si="30"/>
        <v>11.407999999999999</v>
      </c>
      <c r="J370" s="8">
        <v>1.1080000000000001</v>
      </c>
      <c r="K370" s="69">
        <v>125</v>
      </c>
      <c r="L370" s="68">
        <v>256</v>
      </c>
      <c r="M370" s="8">
        <f t="shared" si="26"/>
        <v>2.048</v>
      </c>
      <c r="N370" s="8">
        <v>0.53700000000000003</v>
      </c>
      <c r="O370" s="69">
        <f t="shared" si="27"/>
        <v>125</v>
      </c>
      <c r="P370" s="182">
        <f t="shared" si="28"/>
        <v>5.5703125</v>
      </c>
      <c r="Q370" s="86" t="s">
        <v>719</v>
      </c>
      <c r="V370" s="82">
        <v>0.46736111111111112</v>
      </c>
      <c r="W370" s="83">
        <v>0.62986111111111109</v>
      </c>
      <c r="X370" s="86">
        <f t="shared" si="29"/>
        <v>0.16249999999999998</v>
      </c>
    </row>
    <row r="371" spans="1:24" x14ac:dyDescent="0.3">
      <c r="A371" s="44" t="s">
        <v>5982</v>
      </c>
      <c r="B371" s="68" t="s">
        <v>5983</v>
      </c>
      <c r="C371" s="2" t="s">
        <v>1</v>
      </c>
      <c r="D371" s="2">
        <v>36</v>
      </c>
      <c r="E371" s="6">
        <v>30497</v>
      </c>
      <c r="F371" s="7">
        <v>43783.636400462965</v>
      </c>
      <c r="G371" s="69" t="s">
        <v>4</v>
      </c>
      <c r="H371" s="68">
        <v>1230</v>
      </c>
      <c r="I371" s="8">
        <f t="shared" si="30"/>
        <v>12.178217821782178</v>
      </c>
      <c r="J371" s="8">
        <v>1.2030000000000001</v>
      </c>
      <c r="K371" s="69">
        <v>101</v>
      </c>
      <c r="L371" s="68">
        <v>248</v>
      </c>
      <c r="M371" s="8">
        <f t="shared" si="26"/>
        <v>2.4554455445544554</v>
      </c>
      <c r="N371" s="8">
        <v>0.5</v>
      </c>
      <c r="O371" s="69">
        <f t="shared" si="27"/>
        <v>101</v>
      </c>
      <c r="P371" s="182">
        <f t="shared" si="28"/>
        <v>4.959677419354839</v>
      </c>
      <c r="Q371" s="86" t="s">
        <v>719</v>
      </c>
      <c r="V371" s="82">
        <v>0.47638888888888892</v>
      </c>
      <c r="W371" s="83">
        <v>0.64097222222222217</v>
      </c>
      <c r="X371" s="86">
        <f t="shared" si="29"/>
        <v>0.16458333333333325</v>
      </c>
    </row>
    <row r="372" spans="1:24" x14ac:dyDescent="0.3">
      <c r="A372" s="44" t="s">
        <v>5984</v>
      </c>
      <c r="B372" s="68" t="s">
        <v>5985</v>
      </c>
      <c r="C372" s="2" t="s">
        <v>6</v>
      </c>
      <c r="D372" s="2">
        <v>14.5</v>
      </c>
      <c r="E372" s="6">
        <v>38496</v>
      </c>
      <c r="F372" s="7">
        <v>43783.648252314815</v>
      </c>
      <c r="G372" s="69" t="s">
        <v>4</v>
      </c>
      <c r="H372" s="68">
        <v>732</v>
      </c>
      <c r="I372" s="8">
        <f t="shared" si="30"/>
        <v>6.9714285714285715</v>
      </c>
      <c r="J372" s="8">
        <v>0.96499999999999997</v>
      </c>
      <c r="K372" s="69">
        <v>105</v>
      </c>
      <c r="L372" s="68">
        <v>196</v>
      </c>
      <c r="M372" s="8">
        <f t="shared" si="26"/>
        <v>1.8666666666666667</v>
      </c>
      <c r="N372" s="8">
        <v>0.55600000000000005</v>
      </c>
      <c r="O372" s="69">
        <f t="shared" si="27"/>
        <v>105</v>
      </c>
      <c r="P372" s="182">
        <f t="shared" si="28"/>
        <v>3.7346938775510203</v>
      </c>
      <c r="Q372" s="86" t="s">
        <v>719</v>
      </c>
      <c r="V372" s="82">
        <v>0.5</v>
      </c>
      <c r="W372" s="83">
        <v>0.65625</v>
      </c>
      <c r="X372" s="86">
        <f t="shared" si="29"/>
        <v>0.15625</v>
      </c>
    </row>
    <row r="373" spans="1:24" x14ac:dyDescent="0.3">
      <c r="A373" s="44" t="s">
        <v>5986</v>
      </c>
      <c r="B373" s="68" t="s">
        <v>5987</v>
      </c>
      <c r="C373" s="2" t="s">
        <v>1</v>
      </c>
      <c r="D373" s="2">
        <v>53</v>
      </c>
      <c r="E373" s="6">
        <v>24219</v>
      </c>
      <c r="F373" s="7">
        <v>43783.666365740741</v>
      </c>
      <c r="G373" s="69" t="s">
        <v>22</v>
      </c>
      <c r="H373" s="68">
        <v>1689</v>
      </c>
      <c r="I373" s="8">
        <f t="shared" si="30"/>
        <v>15.354545454545455</v>
      </c>
      <c r="J373" s="8">
        <v>1.8149999999999999</v>
      </c>
      <c r="K373" s="69">
        <v>110</v>
      </c>
      <c r="L373" s="68">
        <v>246</v>
      </c>
      <c r="M373" s="8">
        <f t="shared" si="26"/>
        <v>2.2363636363636363</v>
      </c>
      <c r="N373" s="8">
        <v>0.54100000000000004</v>
      </c>
      <c r="O373" s="69">
        <f t="shared" si="27"/>
        <v>110</v>
      </c>
      <c r="P373" s="182">
        <f t="shared" si="28"/>
        <v>6.8658536585365857</v>
      </c>
      <c r="Q373" s="86" t="s">
        <v>719</v>
      </c>
      <c r="V373" s="82">
        <v>0.4916666666666667</v>
      </c>
      <c r="W373" s="83">
        <v>0.66666666666666663</v>
      </c>
      <c r="X373" s="86">
        <f t="shared" si="29"/>
        <v>0.17499999999999993</v>
      </c>
    </row>
    <row r="374" spans="1:24" x14ac:dyDescent="0.3">
      <c r="A374" s="44" t="s">
        <v>5988</v>
      </c>
      <c r="B374" s="68" t="s">
        <v>5989</v>
      </c>
      <c r="C374" s="2" t="s">
        <v>1</v>
      </c>
      <c r="D374" s="2">
        <v>61</v>
      </c>
      <c r="E374" s="6">
        <v>21500</v>
      </c>
      <c r="F374" s="7">
        <v>43783.688518518517</v>
      </c>
      <c r="G374" s="69" t="s">
        <v>4</v>
      </c>
      <c r="H374" s="68">
        <v>1325</v>
      </c>
      <c r="I374" s="8">
        <f t="shared" si="30"/>
        <v>12.045454545454545</v>
      </c>
      <c r="J374" s="8">
        <v>1.1200000000000001</v>
      </c>
      <c r="K374" s="69">
        <v>110</v>
      </c>
      <c r="L374" s="68">
        <v>278</v>
      </c>
      <c r="M374" s="8">
        <f t="shared" si="26"/>
        <v>2.5272727272727273</v>
      </c>
      <c r="N374" s="8">
        <v>0.55400000000000005</v>
      </c>
      <c r="O374" s="69">
        <f t="shared" si="27"/>
        <v>110</v>
      </c>
      <c r="P374" s="182">
        <f t="shared" si="28"/>
        <v>4.7661870503597124</v>
      </c>
      <c r="Q374" s="86" t="s">
        <v>719</v>
      </c>
      <c r="V374" s="82">
        <v>0.52916666666666667</v>
      </c>
      <c r="W374" s="83">
        <v>0.69513888888888886</v>
      </c>
      <c r="X374" s="86">
        <f t="shared" si="29"/>
        <v>0.16597222222222219</v>
      </c>
    </row>
    <row r="375" spans="1:24" x14ac:dyDescent="0.3">
      <c r="A375" s="44" t="s">
        <v>5990</v>
      </c>
      <c r="B375" s="68" t="s">
        <v>1254</v>
      </c>
      <c r="C375" s="2" t="s">
        <v>1</v>
      </c>
      <c r="D375" s="2">
        <v>48</v>
      </c>
      <c r="E375" s="6">
        <v>26043</v>
      </c>
      <c r="F375" s="7">
        <v>43784.516226851854</v>
      </c>
      <c r="G375" s="69" t="s">
        <v>4</v>
      </c>
      <c r="H375" s="68">
        <v>1687</v>
      </c>
      <c r="I375" s="8">
        <f t="shared" si="30"/>
        <v>14.058333333333334</v>
      </c>
      <c r="J375" s="8">
        <v>1.8069999999999999</v>
      </c>
      <c r="K375" s="69">
        <v>120</v>
      </c>
      <c r="L375" s="68">
        <v>398</v>
      </c>
      <c r="M375" s="8">
        <f t="shared" si="26"/>
        <v>3.3166666666666669</v>
      </c>
      <c r="N375" s="8">
        <v>0.73299999999999998</v>
      </c>
      <c r="O375" s="69">
        <f t="shared" si="27"/>
        <v>120</v>
      </c>
      <c r="P375" s="182">
        <f t="shared" si="28"/>
        <v>4.2386934673366836</v>
      </c>
      <c r="Q375" s="86" t="s">
        <v>719</v>
      </c>
      <c r="V375" s="82">
        <v>0.38472222222222219</v>
      </c>
      <c r="W375" s="83">
        <v>0.52083333333333337</v>
      </c>
      <c r="X375" s="86">
        <f t="shared" si="29"/>
        <v>0.13611111111111118</v>
      </c>
    </row>
    <row r="376" spans="1:24" x14ac:dyDescent="0.3">
      <c r="A376" s="44" t="s">
        <v>5991</v>
      </c>
      <c r="B376" s="68" t="s">
        <v>5992</v>
      </c>
      <c r="C376" s="2" t="s">
        <v>6</v>
      </c>
      <c r="D376" s="2">
        <v>50</v>
      </c>
      <c r="E376" s="6">
        <v>25244</v>
      </c>
      <c r="F376" s="7">
        <v>43784.600393518522</v>
      </c>
      <c r="G376" s="69" t="s">
        <v>4</v>
      </c>
      <c r="H376" s="68">
        <v>978</v>
      </c>
      <c r="I376" s="8">
        <f t="shared" si="30"/>
        <v>8.8909090909090907</v>
      </c>
      <c r="J376" s="8">
        <v>0.80500000000000005</v>
      </c>
      <c r="K376" s="69">
        <v>110</v>
      </c>
      <c r="L376" s="68">
        <v>322</v>
      </c>
      <c r="M376" s="8">
        <f t="shared" si="26"/>
        <v>2.9272727272727272</v>
      </c>
      <c r="N376" s="8">
        <v>0.502</v>
      </c>
      <c r="O376" s="69">
        <f t="shared" si="27"/>
        <v>110</v>
      </c>
      <c r="P376" s="182">
        <f t="shared" si="28"/>
        <v>3.0372670807453415</v>
      </c>
      <c r="Q376" s="86" t="s">
        <v>719</v>
      </c>
      <c r="V376" s="82">
        <v>0.45</v>
      </c>
      <c r="W376" s="83">
        <v>0.60416666666666663</v>
      </c>
      <c r="X376" s="86">
        <f t="shared" si="29"/>
        <v>0.15416666666666662</v>
      </c>
    </row>
    <row r="377" spans="1:24" x14ac:dyDescent="0.3">
      <c r="A377" s="44" t="s">
        <v>5993</v>
      </c>
      <c r="B377" s="68" t="s">
        <v>514</v>
      </c>
      <c r="C377" s="2" t="s">
        <v>1</v>
      </c>
      <c r="D377" s="2">
        <v>53</v>
      </c>
      <c r="E377" s="6">
        <v>24062</v>
      </c>
      <c r="F377" s="7">
        <v>43784.610925925925</v>
      </c>
      <c r="G377" s="69" t="s">
        <v>4</v>
      </c>
      <c r="H377" s="68">
        <v>1931</v>
      </c>
      <c r="I377" s="8">
        <f t="shared" si="30"/>
        <v>17.554545454545455</v>
      </c>
      <c r="J377" s="8">
        <v>1.524</v>
      </c>
      <c r="K377" s="69">
        <v>110</v>
      </c>
      <c r="L377" s="68">
        <v>271</v>
      </c>
      <c r="M377" s="8">
        <f t="shared" si="26"/>
        <v>2.4636363636363638</v>
      </c>
      <c r="N377" s="8">
        <v>0.60099999999999998</v>
      </c>
      <c r="O377" s="69">
        <f t="shared" si="27"/>
        <v>110</v>
      </c>
      <c r="P377" s="182">
        <f t="shared" si="28"/>
        <v>7.1254612546125458</v>
      </c>
      <c r="Q377" s="86" t="s">
        <v>719</v>
      </c>
      <c r="V377" s="82">
        <v>0.45694444444444443</v>
      </c>
      <c r="W377" s="83">
        <v>0.61805555555555558</v>
      </c>
      <c r="X377" s="86">
        <f t="shared" si="29"/>
        <v>0.16111111111111115</v>
      </c>
    </row>
    <row r="378" spans="1:24" x14ac:dyDescent="0.3">
      <c r="A378" s="44" t="s">
        <v>5994</v>
      </c>
      <c r="B378" s="68" t="s">
        <v>5995</v>
      </c>
      <c r="C378" s="2" t="s">
        <v>1</v>
      </c>
      <c r="D378" s="2">
        <v>64</v>
      </c>
      <c r="E378" s="6">
        <v>20166</v>
      </c>
      <c r="F378" s="7">
        <v>43784.621886574074</v>
      </c>
      <c r="G378" s="69" t="s">
        <v>4</v>
      </c>
      <c r="H378" s="68">
        <v>2163</v>
      </c>
      <c r="I378" s="8">
        <f t="shared" si="30"/>
        <v>18.024999999999999</v>
      </c>
      <c r="J378" s="8">
        <v>1.35</v>
      </c>
      <c r="K378" s="69">
        <v>120</v>
      </c>
      <c r="L378" s="68">
        <v>440</v>
      </c>
      <c r="M378" s="8">
        <f t="shared" si="26"/>
        <v>3.6666666666666665</v>
      </c>
      <c r="N378" s="8">
        <v>0.70199999999999996</v>
      </c>
      <c r="O378" s="69">
        <f t="shared" si="27"/>
        <v>120</v>
      </c>
      <c r="P378" s="182">
        <f t="shared" si="28"/>
        <v>4.915909090909091</v>
      </c>
      <c r="Q378" s="86" t="s">
        <v>719</v>
      </c>
      <c r="V378" s="82">
        <v>0.46527777777777773</v>
      </c>
      <c r="W378" s="83">
        <v>0.63194444444444442</v>
      </c>
      <c r="X378" s="86">
        <f t="shared" si="29"/>
        <v>0.16666666666666669</v>
      </c>
    </row>
    <row r="379" spans="1:24" x14ac:dyDescent="0.3">
      <c r="A379" s="44" t="s">
        <v>5996</v>
      </c>
      <c r="B379" s="68" t="s">
        <v>5997</v>
      </c>
      <c r="C379" s="2" t="s">
        <v>6</v>
      </c>
      <c r="D379" s="2">
        <v>65</v>
      </c>
      <c r="E379" s="6">
        <v>19847</v>
      </c>
      <c r="F379" s="7">
        <v>43784.635752314818</v>
      </c>
      <c r="G379" s="69" t="s">
        <v>4</v>
      </c>
      <c r="H379" s="68">
        <v>1852</v>
      </c>
      <c r="I379" s="8">
        <f t="shared" si="30"/>
        <v>17.638095238095239</v>
      </c>
      <c r="J379" s="8">
        <v>1.395</v>
      </c>
      <c r="K379" s="69">
        <v>105</v>
      </c>
      <c r="L379" s="68">
        <v>665</v>
      </c>
      <c r="M379" s="8">
        <f t="shared" si="26"/>
        <v>6.333333333333333</v>
      </c>
      <c r="N379" s="8">
        <v>0.68899999999999995</v>
      </c>
      <c r="O379" s="69">
        <f t="shared" si="27"/>
        <v>105</v>
      </c>
      <c r="P379" s="182">
        <f t="shared" si="28"/>
        <v>2.7849624060150378</v>
      </c>
      <c r="Q379" s="86" t="s">
        <v>719</v>
      </c>
      <c r="V379" s="82">
        <v>0.48125000000000001</v>
      </c>
      <c r="W379" s="83">
        <v>0.64583333333333337</v>
      </c>
      <c r="X379" s="86">
        <f t="shared" si="29"/>
        <v>0.16458333333333336</v>
      </c>
    </row>
    <row r="380" spans="1:24" x14ac:dyDescent="0.3">
      <c r="A380" s="44" t="s">
        <v>5998</v>
      </c>
      <c r="B380" s="68" t="s">
        <v>5999</v>
      </c>
      <c r="C380" s="2" t="s">
        <v>1</v>
      </c>
      <c r="D380" s="2">
        <v>57</v>
      </c>
      <c r="E380" s="6">
        <v>22894</v>
      </c>
      <c r="F380" s="7">
        <v>43784.659930555557</v>
      </c>
      <c r="G380" s="69" t="s">
        <v>22</v>
      </c>
      <c r="H380" s="68">
        <v>983</v>
      </c>
      <c r="I380" s="8">
        <f t="shared" si="30"/>
        <v>8.9363636363636356</v>
      </c>
      <c r="J380" s="8">
        <v>2.9409999999999998</v>
      </c>
      <c r="K380" s="69">
        <v>110</v>
      </c>
      <c r="L380" s="68">
        <v>227</v>
      </c>
      <c r="M380" s="8">
        <f t="shared" si="26"/>
        <v>2.0636363636363635</v>
      </c>
      <c r="N380" s="8">
        <v>1.4350000000000001</v>
      </c>
      <c r="O380" s="69">
        <f t="shared" si="27"/>
        <v>110</v>
      </c>
      <c r="P380" s="182">
        <f t="shared" si="28"/>
        <v>4.3303964757709252</v>
      </c>
      <c r="Q380" s="86" t="s">
        <v>719</v>
      </c>
      <c r="V380" s="82">
        <v>0.4909722222222222</v>
      </c>
      <c r="W380" s="83">
        <v>0.64583333333333337</v>
      </c>
      <c r="X380" s="86">
        <f t="shared" si="29"/>
        <v>0.15486111111111117</v>
      </c>
    </row>
    <row r="381" spans="1:24" x14ac:dyDescent="0.3">
      <c r="A381" s="44" t="s">
        <v>6000</v>
      </c>
      <c r="B381" s="68" t="s">
        <v>6001</v>
      </c>
      <c r="C381" s="2" t="s">
        <v>1</v>
      </c>
      <c r="D381" s="2">
        <v>53</v>
      </c>
      <c r="E381" s="6">
        <v>24159</v>
      </c>
      <c r="F381" s="7">
        <v>43787.57675925926</v>
      </c>
      <c r="G381" s="69" t="s">
        <v>4</v>
      </c>
      <c r="H381" s="68">
        <v>1712</v>
      </c>
      <c r="I381" s="8">
        <f t="shared" si="30"/>
        <v>16.304761904761904</v>
      </c>
      <c r="J381" s="8">
        <v>1.2869999999999999</v>
      </c>
      <c r="K381" s="69">
        <v>105</v>
      </c>
      <c r="L381" s="68">
        <v>318</v>
      </c>
      <c r="M381" s="8">
        <f t="shared" si="26"/>
        <v>3.0285714285714285</v>
      </c>
      <c r="N381" s="8">
        <v>0.54500000000000004</v>
      </c>
      <c r="O381" s="69">
        <f t="shared" si="27"/>
        <v>105</v>
      </c>
      <c r="P381" s="182">
        <f t="shared" si="28"/>
        <v>5.3836477987421381</v>
      </c>
      <c r="Q381" s="86" t="s">
        <v>719</v>
      </c>
      <c r="V381" s="82">
        <v>0.42430555555555555</v>
      </c>
      <c r="W381" s="83">
        <v>0.58263888888888882</v>
      </c>
      <c r="X381" s="86">
        <f t="shared" si="29"/>
        <v>0.15833333333333327</v>
      </c>
    </row>
    <row r="382" spans="1:24" x14ac:dyDescent="0.3">
      <c r="A382" s="44" t="s">
        <v>6002</v>
      </c>
      <c r="B382" s="68" t="s">
        <v>6003</v>
      </c>
      <c r="C382" s="2" t="s">
        <v>1</v>
      </c>
      <c r="D382" s="2">
        <v>56</v>
      </c>
      <c r="E382" s="6">
        <v>23182</v>
      </c>
      <c r="F382" s="7">
        <v>43787.588495370372</v>
      </c>
      <c r="G382" s="69" t="s">
        <v>4</v>
      </c>
      <c r="H382" s="68">
        <v>1429</v>
      </c>
      <c r="I382" s="8">
        <f t="shared" si="30"/>
        <v>13.110091743119266</v>
      </c>
      <c r="J382" s="8">
        <v>1.4490000000000001</v>
      </c>
      <c r="K382" s="69">
        <v>109</v>
      </c>
      <c r="L382" s="68">
        <v>341</v>
      </c>
      <c r="M382" s="8">
        <f t="shared" si="26"/>
        <v>3.1284403669724772</v>
      </c>
      <c r="N382" s="8">
        <v>0.54600000000000004</v>
      </c>
      <c r="O382" s="69">
        <f t="shared" si="27"/>
        <v>109</v>
      </c>
      <c r="P382" s="182">
        <f t="shared" si="28"/>
        <v>4.1906158357771259</v>
      </c>
      <c r="Q382" s="86" t="s">
        <v>719</v>
      </c>
      <c r="V382" s="82">
        <v>0.4465277777777778</v>
      </c>
      <c r="W382" s="83">
        <v>0.59305555555555556</v>
      </c>
      <c r="X382" s="86">
        <f t="shared" si="29"/>
        <v>0.14652777777777776</v>
      </c>
    </row>
    <row r="383" spans="1:24" x14ac:dyDescent="0.3">
      <c r="A383" s="44" t="s">
        <v>6004</v>
      </c>
      <c r="B383" s="68" t="s">
        <v>6005</v>
      </c>
      <c r="C383" s="2" t="s">
        <v>1</v>
      </c>
      <c r="D383" s="2">
        <v>40</v>
      </c>
      <c r="E383" s="6">
        <v>29052</v>
      </c>
      <c r="F383" s="7">
        <v>43787.600937499999</v>
      </c>
      <c r="G383" s="69" t="s">
        <v>4</v>
      </c>
      <c r="H383" s="68">
        <v>1210</v>
      </c>
      <c r="I383" s="8">
        <f t="shared" si="30"/>
        <v>11.862745098039216</v>
      </c>
      <c r="J383" s="8">
        <v>1.357</v>
      </c>
      <c r="K383" s="69">
        <v>102</v>
      </c>
      <c r="L383" s="68">
        <v>285</v>
      </c>
      <c r="M383" s="8">
        <f t="shared" si="26"/>
        <v>2.7941176470588234</v>
      </c>
      <c r="N383" s="8">
        <v>0.53300000000000003</v>
      </c>
      <c r="O383" s="69">
        <f t="shared" si="27"/>
        <v>102</v>
      </c>
      <c r="P383" s="182">
        <f t="shared" si="28"/>
        <v>4.2456140350877201</v>
      </c>
      <c r="Q383" s="86" t="s">
        <v>719</v>
      </c>
      <c r="V383" s="82">
        <v>0.45069444444444445</v>
      </c>
      <c r="W383" s="83">
        <v>0.60763888888888895</v>
      </c>
      <c r="X383" s="86">
        <f t="shared" si="29"/>
        <v>0.1569444444444445</v>
      </c>
    </row>
    <row r="384" spans="1:24" x14ac:dyDescent="0.3">
      <c r="A384" s="44" t="s">
        <v>6006</v>
      </c>
      <c r="B384" s="68" t="s">
        <v>6007</v>
      </c>
      <c r="C384" s="2" t="s">
        <v>1</v>
      </c>
      <c r="D384" s="2">
        <v>46</v>
      </c>
      <c r="E384" s="6">
        <v>26662</v>
      </c>
      <c r="F384" s="7">
        <v>43787.613993055558</v>
      </c>
      <c r="G384" s="69" t="s">
        <v>4</v>
      </c>
      <c r="H384" s="68">
        <v>1507</v>
      </c>
      <c r="I384" s="8">
        <f t="shared" si="30"/>
        <v>14.084112149532711</v>
      </c>
      <c r="J384" s="8">
        <v>1.899</v>
      </c>
      <c r="K384" s="69">
        <v>107</v>
      </c>
      <c r="L384" s="68">
        <v>377</v>
      </c>
      <c r="M384" s="8">
        <f t="shared" si="26"/>
        <v>3.5233644859813085</v>
      </c>
      <c r="N384" s="8">
        <v>0.69199999999999995</v>
      </c>
      <c r="O384" s="69">
        <f t="shared" si="27"/>
        <v>107</v>
      </c>
      <c r="P384" s="182">
        <f t="shared" si="28"/>
        <v>3.9973474801061011</v>
      </c>
      <c r="Q384" s="86" t="s">
        <v>719</v>
      </c>
      <c r="V384" s="82">
        <v>0.4680555555555555</v>
      </c>
      <c r="W384" s="83">
        <v>0.63124999999999998</v>
      </c>
      <c r="X384" s="86">
        <f t="shared" si="29"/>
        <v>0.16319444444444448</v>
      </c>
    </row>
    <row r="385" spans="1:24" x14ac:dyDescent="0.3">
      <c r="A385" s="44" t="s">
        <v>6008</v>
      </c>
      <c r="B385" s="68" t="s">
        <v>6009</v>
      </c>
      <c r="C385" s="2" t="s">
        <v>1</v>
      </c>
      <c r="D385" s="2">
        <v>46</v>
      </c>
      <c r="E385" s="6">
        <v>26986</v>
      </c>
      <c r="F385" s="7">
        <v>43787.639502314814</v>
      </c>
      <c r="G385" s="69" t="s">
        <v>4</v>
      </c>
      <c r="H385" s="68">
        <v>1171</v>
      </c>
      <c r="I385" s="8">
        <f t="shared" si="30"/>
        <v>10.182608695652174</v>
      </c>
      <c r="J385" s="8">
        <v>0.95099999999999996</v>
      </c>
      <c r="K385" s="69">
        <v>115</v>
      </c>
      <c r="L385" s="68">
        <v>222</v>
      </c>
      <c r="M385" s="8">
        <f t="shared" si="26"/>
        <v>1.9304347826086956</v>
      </c>
      <c r="N385" s="8">
        <v>0.45300000000000001</v>
      </c>
      <c r="O385" s="69">
        <f t="shared" si="27"/>
        <v>115</v>
      </c>
      <c r="P385" s="182">
        <f t="shared" si="28"/>
        <v>5.2747747747747749</v>
      </c>
      <c r="Q385" s="86" t="s">
        <v>719</v>
      </c>
      <c r="V385" s="82">
        <v>0.47569444444444442</v>
      </c>
      <c r="W385" s="83">
        <v>0.64374999999999993</v>
      </c>
      <c r="X385" s="86">
        <f t="shared" si="29"/>
        <v>0.16805555555555551</v>
      </c>
    </row>
    <row r="386" spans="1:24" x14ac:dyDescent="0.3">
      <c r="A386" s="44" t="s">
        <v>6010</v>
      </c>
      <c r="B386" s="68" t="s">
        <v>6011</v>
      </c>
      <c r="C386" s="2" t="s">
        <v>1</v>
      </c>
      <c r="D386" s="2">
        <v>46</v>
      </c>
      <c r="E386" s="6">
        <v>26686</v>
      </c>
      <c r="F386" s="7">
        <v>43787.650659722225</v>
      </c>
      <c r="G386" s="69" t="s">
        <v>4</v>
      </c>
      <c r="H386" s="68">
        <v>1751</v>
      </c>
      <c r="I386" s="8">
        <f t="shared" si="30"/>
        <v>15.226086956521739</v>
      </c>
      <c r="J386" s="8">
        <v>1.7769999999999999</v>
      </c>
      <c r="K386" s="69">
        <v>115</v>
      </c>
      <c r="L386" s="68">
        <v>417</v>
      </c>
      <c r="M386" s="8">
        <f t="shared" si="26"/>
        <v>3.6260869565217391</v>
      </c>
      <c r="N386" s="8">
        <v>0.81100000000000005</v>
      </c>
      <c r="O386" s="69">
        <f t="shared" si="27"/>
        <v>115</v>
      </c>
      <c r="P386" s="182">
        <f t="shared" si="28"/>
        <v>4.1990407673860908</v>
      </c>
      <c r="Q386" s="86" t="s">
        <v>719</v>
      </c>
      <c r="V386" s="82">
        <v>0.49513888888888885</v>
      </c>
      <c r="W386" s="83">
        <v>0.65694444444444444</v>
      </c>
      <c r="X386" s="86">
        <f t="shared" si="29"/>
        <v>0.16180555555555559</v>
      </c>
    </row>
    <row r="387" spans="1:24" x14ac:dyDescent="0.3">
      <c r="A387" s="44" t="s">
        <v>6012</v>
      </c>
      <c r="B387" s="68" t="s">
        <v>6013</v>
      </c>
      <c r="C387" s="2" t="s">
        <v>6</v>
      </c>
      <c r="D387" s="2">
        <v>54</v>
      </c>
      <c r="E387" s="6">
        <v>24042</v>
      </c>
      <c r="F387" s="7">
        <v>43787.664444444446</v>
      </c>
      <c r="G387" s="69" t="s">
        <v>22</v>
      </c>
      <c r="H387" s="68">
        <v>1074</v>
      </c>
      <c r="I387" s="8">
        <f t="shared" si="30"/>
        <v>9.101694915254237</v>
      </c>
      <c r="J387" s="8">
        <v>0.83099999999999996</v>
      </c>
      <c r="K387" s="69">
        <v>118</v>
      </c>
      <c r="L387" s="68">
        <v>319</v>
      </c>
      <c r="M387" s="8">
        <f t="shared" ref="M387:M450" si="31">L387/O387</f>
        <v>2.7033898305084745</v>
      </c>
      <c r="N387" s="8">
        <v>0.78800000000000003</v>
      </c>
      <c r="O387" s="69">
        <f t="shared" ref="O387:O450" si="32">K387</f>
        <v>118</v>
      </c>
      <c r="P387" s="182">
        <f t="shared" ref="P387:P450" si="33">I387/M387</f>
        <v>3.3667711598746082</v>
      </c>
      <c r="Q387" s="86" t="s">
        <v>719</v>
      </c>
      <c r="V387" s="82">
        <v>0.4826388888888889</v>
      </c>
      <c r="W387" s="83">
        <v>0.66805555555555562</v>
      </c>
      <c r="X387" s="86">
        <f t="shared" ref="X387:X450" si="34">IF(AND(W387&lt;&gt;0,V387&lt;&gt;0),W387-V387,"No_data")</f>
        <v>0.18541666666666673</v>
      </c>
    </row>
    <row r="388" spans="1:24" x14ac:dyDescent="0.3">
      <c r="A388" s="44" t="s">
        <v>6014</v>
      </c>
      <c r="B388" s="68" t="s">
        <v>6015</v>
      </c>
      <c r="C388" s="2" t="s">
        <v>6</v>
      </c>
      <c r="D388" s="2">
        <v>60</v>
      </c>
      <c r="E388" s="6">
        <v>21586</v>
      </c>
      <c r="F388" s="7">
        <v>43787.699756944443</v>
      </c>
      <c r="G388" s="69" t="s">
        <v>4</v>
      </c>
      <c r="H388" s="68">
        <v>1191</v>
      </c>
      <c r="I388" s="8">
        <f t="shared" si="30"/>
        <v>11.342857142857143</v>
      </c>
      <c r="J388" s="8">
        <v>1.343</v>
      </c>
      <c r="K388" s="69">
        <v>105</v>
      </c>
      <c r="L388" s="68">
        <v>371</v>
      </c>
      <c r="M388" s="8">
        <f t="shared" si="31"/>
        <v>3.5333333333333332</v>
      </c>
      <c r="N388" s="8">
        <v>0.63600000000000001</v>
      </c>
      <c r="O388" s="69">
        <f t="shared" si="32"/>
        <v>105</v>
      </c>
      <c r="P388" s="182">
        <f t="shared" si="33"/>
        <v>3.2102425876010785</v>
      </c>
      <c r="Q388" s="86" t="s">
        <v>719</v>
      </c>
      <c r="V388" s="82">
        <v>0.53541666666666665</v>
      </c>
      <c r="W388" s="83">
        <v>0.70833333333333337</v>
      </c>
      <c r="X388" s="86">
        <f t="shared" si="34"/>
        <v>0.17291666666666672</v>
      </c>
    </row>
    <row r="389" spans="1:24" x14ac:dyDescent="0.3">
      <c r="A389" s="44" t="s">
        <v>6016</v>
      </c>
      <c r="B389" s="68" t="s">
        <v>6017</v>
      </c>
      <c r="C389" s="2" t="s">
        <v>1</v>
      </c>
      <c r="D389" s="2">
        <v>80</v>
      </c>
      <c r="E389" s="6">
        <v>14265</v>
      </c>
      <c r="F389" s="7">
        <v>43788.566550925927</v>
      </c>
      <c r="G389" s="69" t="s">
        <v>4</v>
      </c>
      <c r="H389" s="68">
        <v>941</v>
      </c>
      <c r="I389" s="8">
        <f t="shared" si="30"/>
        <v>9.41</v>
      </c>
      <c r="J389" s="8">
        <v>1.3340000000000001</v>
      </c>
      <c r="K389" s="69">
        <v>100</v>
      </c>
      <c r="L389" s="68">
        <v>368</v>
      </c>
      <c r="M389" s="8">
        <f t="shared" si="31"/>
        <v>3.68</v>
      </c>
      <c r="N389" s="8">
        <v>0.66500000000000004</v>
      </c>
      <c r="O389" s="69">
        <f t="shared" si="32"/>
        <v>100</v>
      </c>
      <c r="P389" s="182">
        <f t="shared" si="33"/>
        <v>2.5570652173913042</v>
      </c>
      <c r="Q389" s="86" t="s">
        <v>719</v>
      </c>
      <c r="V389" s="82">
        <v>0.42986111111111108</v>
      </c>
      <c r="W389" s="83">
        <v>0.57708333333333328</v>
      </c>
      <c r="X389" s="86">
        <f t="shared" si="34"/>
        <v>0.1472222222222222</v>
      </c>
    </row>
    <row r="390" spans="1:24" x14ac:dyDescent="0.3">
      <c r="A390" s="44" t="s">
        <v>6018</v>
      </c>
      <c r="B390" s="68" t="s">
        <v>6019</v>
      </c>
      <c r="C390" s="2" t="s">
        <v>1</v>
      </c>
      <c r="D390" s="2">
        <v>43</v>
      </c>
      <c r="E390" s="6">
        <v>27817</v>
      </c>
      <c r="F390" s="7">
        <v>43788.583831018521</v>
      </c>
      <c r="G390" s="69" t="s">
        <v>4</v>
      </c>
      <c r="H390" s="68">
        <v>1339</v>
      </c>
      <c r="I390" s="8">
        <f t="shared" si="30"/>
        <v>11.252100840336135</v>
      </c>
      <c r="J390" s="8">
        <v>1.6779999999999999</v>
      </c>
      <c r="K390" s="69">
        <v>119</v>
      </c>
      <c r="L390" s="68">
        <v>348</v>
      </c>
      <c r="M390" s="8">
        <f t="shared" si="31"/>
        <v>2.9243697478991595</v>
      </c>
      <c r="N390" s="8">
        <v>0.66600000000000004</v>
      </c>
      <c r="O390" s="69">
        <f t="shared" si="32"/>
        <v>119</v>
      </c>
      <c r="P390" s="182">
        <f t="shared" si="33"/>
        <v>3.847701149425288</v>
      </c>
      <c r="Q390" s="86" t="s">
        <v>719</v>
      </c>
      <c r="V390" s="82">
        <v>0.43263888888888885</v>
      </c>
      <c r="W390" s="83">
        <v>0.59166666666666667</v>
      </c>
      <c r="X390" s="86">
        <f t="shared" si="34"/>
        <v>0.15902777777777782</v>
      </c>
    </row>
    <row r="391" spans="1:24" x14ac:dyDescent="0.3">
      <c r="A391" s="44" t="s">
        <v>6020</v>
      </c>
      <c r="B391" s="68" t="s">
        <v>776</v>
      </c>
      <c r="C391" s="2" t="s">
        <v>1</v>
      </c>
      <c r="D391" s="2">
        <v>61</v>
      </c>
      <c r="E391" s="6">
        <v>21443</v>
      </c>
      <c r="F391" s="7">
        <v>43788.602731481478</v>
      </c>
      <c r="G391" s="69" t="s">
        <v>4</v>
      </c>
      <c r="H391" s="68">
        <v>1470</v>
      </c>
      <c r="I391" s="8">
        <f t="shared" si="30"/>
        <v>12.782608695652174</v>
      </c>
      <c r="J391" s="8">
        <v>2.0419999999999998</v>
      </c>
      <c r="K391" s="69">
        <v>115</v>
      </c>
      <c r="L391" s="68">
        <v>208</v>
      </c>
      <c r="M391" s="8">
        <f t="shared" si="31"/>
        <v>1.808695652173913</v>
      </c>
      <c r="N391" s="8">
        <v>0.52800000000000002</v>
      </c>
      <c r="O391" s="69">
        <f t="shared" si="32"/>
        <v>115</v>
      </c>
      <c r="P391" s="182">
        <f t="shared" si="33"/>
        <v>7.0673076923076925</v>
      </c>
      <c r="Q391" s="86" t="s">
        <v>719</v>
      </c>
      <c r="V391" s="82">
        <v>0.44166666666666665</v>
      </c>
      <c r="W391" s="83">
        <v>0.60902777777777783</v>
      </c>
      <c r="X391" s="86">
        <f t="shared" si="34"/>
        <v>0.16736111111111118</v>
      </c>
    </row>
    <row r="392" spans="1:24" x14ac:dyDescent="0.3">
      <c r="A392" s="44" t="s">
        <v>6021</v>
      </c>
      <c r="B392" s="68" t="s">
        <v>6022</v>
      </c>
      <c r="C392" s="2" t="s">
        <v>1</v>
      </c>
      <c r="D392" s="2">
        <v>56</v>
      </c>
      <c r="E392" s="6">
        <v>23295</v>
      </c>
      <c r="F392" s="7">
        <v>43788.615381944444</v>
      </c>
      <c r="G392" s="69" t="s">
        <v>4</v>
      </c>
      <c r="H392" s="68">
        <v>1874</v>
      </c>
      <c r="I392" s="8">
        <f t="shared" si="30"/>
        <v>17.036363636363635</v>
      </c>
      <c r="J392" s="8">
        <v>1.502</v>
      </c>
      <c r="K392" s="69">
        <v>110</v>
      </c>
      <c r="L392" s="68">
        <v>291</v>
      </c>
      <c r="M392" s="8">
        <f t="shared" si="31"/>
        <v>2.6454545454545455</v>
      </c>
      <c r="N392" s="8">
        <v>0.499</v>
      </c>
      <c r="O392" s="69">
        <f t="shared" si="32"/>
        <v>110</v>
      </c>
      <c r="P392" s="182">
        <f t="shared" si="33"/>
        <v>6.4398625429553258</v>
      </c>
      <c r="Q392" s="86" t="s">
        <v>719</v>
      </c>
      <c r="V392" s="82">
        <v>0.4548611111111111</v>
      </c>
      <c r="W392" s="83">
        <v>0.62013888888888891</v>
      </c>
      <c r="X392" s="86">
        <f t="shared" si="34"/>
        <v>0.1652777777777778</v>
      </c>
    </row>
    <row r="393" spans="1:24" x14ac:dyDescent="0.3">
      <c r="A393" s="44" t="s">
        <v>6023</v>
      </c>
      <c r="B393" s="68" t="s">
        <v>1480</v>
      </c>
      <c r="C393" s="2" t="s">
        <v>1</v>
      </c>
      <c r="D393" s="2">
        <v>51</v>
      </c>
      <c r="E393" s="6">
        <v>24830</v>
      </c>
      <c r="F393" s="7">
        <v>43788.628182870372</v>
      </c>
      <c r="G393" s="69" t="s">
        <v>22</v>
      </c>
      <c r="H393" s="68">
        <v>879</v>
      </c>
      <c r="I393" s="8">
        <f t="shared" si="30"/>
        <v>7.9909090909090912</v>
      </c>
      <c r="J393" s="8">
        <v>0.873</v>
      </c>
      <c r="K393" s="69">
        <v>110</v>
      </c>
      <c r="L393" s="68">
        <v>198</v>
      </c>
      <c r="M393" s="8">
        <f t="shared" si="31"/>
        <v>1.8</v>
      </c>
      <c r="N393" s="8">
        <v>0.44500000000000001</v>
      </c>
      <c r="O393" s="69">
        <f t="shared" si="32"/>
        <v>110</v>
      </c>
      <c r="P393" s="182">
        <f t="shared" si="33"/>
        <v>4.4393939393939394</v>
      </c>
      <c r="Q393" s="86" t="s">
        <v>719</v>
      </c>
      <c r="V393" s="82">
        <v>0.46111111111111108</v>
      </c>
      <c r="W393" s="83">
        <v>0.63263888888888886</v>
      </c>
      <c r="X393" s="86">
        <f t="shared" si="34"/>
        <v>0.17152777777777778</v>
      </c>
    </row>
    <row r="394" spans="1:24" x14ac:dyDescent="0.3">
      <c r="A394" s="44" t="s">
        <v>6024</v>
      </c>
      <c r="B394" s="68" t="s">
        <v>6025</v>
      </c>
      <c r="C394" s="2" t="s">
        <v>1</v>
      </c>
      <c r="D394" s="2">
        <v>60</v>
      </c>
      <c r="E394" s="6">
        <v>21727</v>
      </c>
      <c r="F394" s="7">
        <v>43788.648530092592</v>
      </c>
      <c r="G394" s="69" t="s">
        <v>4</v>
      </c>
      <c r="H394" s="68">
        <v>1479</v>
      </c>
      <c r="I394" s="8">
        <f t="shared" si="30"/>
        <v>12.428571428571429</v>
      </c>
      <c r="J394" s="8">
        <v>1.03</v>
      </c>
      <c r="K394" s="69">
        <v>119</v>
      </c>
      <c r="L394" s="68">
        <v>301</v>
      </c>
      <c r="M394" s="8">
        <f t="shared" si="31"/>
        <v>2.5294117647058822</v>
      </c>
      <c r="N394" s="8">
        <v>0.57999999999999996</v>
      </c>
      <c r="O394" s="69">
        <f t="shared" si="32"/>
        <v>119</v>
      </c>
      <c r="P394" s="182">
        <f t="shared" si="33"/>
        <v>4.9136212624584719</v>
      </c>
      <c r="Q394" s="86" t="s">
        <v>719</v>
      </c>
      <c r="V394" s="82">
        <v>0.4909722222222222</v>
      </c>
      <c r="W394" s="83">
        <v>0.65277777777777779</v>
      </c>
      <c r="X394" s="86">
        <f t="shared" si="34"/>
        <v>0.16180555555555559</v>
      </c>
    </row>
    <row r="395" spans="1:24" x14ac:dyDescent="0.3">
      <c r="A395" s="44" t="s">
        <v>6026</v>
      </c>
      <c r="B395" s="68" t="s">
        <v>6027</v>
      </c>
      <c r="C395" s="2" t="s">
        <v>6</v>
      </c>
      <c r="D395" s="2">
        <v>70</v>
      </c>
      <c r="E395" s="6">
        <v>18000</v>
      </c>
      <c r="F395" s="7">
        <v>43788.659895833334</v>
      </c>
      <c r="G395" s="69" t="s">
        <v>22</v>
      </c>
      <c r="H395" s="68">
        <v>863</v>
      </c>
      <c r="I395" s="8">
        <f t="shared" si="30"/>
        <v>8.5445544554455441</v>
      </c>
      <c r="J395" s="8">
        <v>1.1180000000000001</v>
      </c>
      <c r="K395" s="69">
        <v>101</v>
      </c>
      <c r="L395" s="68">
        <v>298</v>
      </c>
      <c r="M395" s="8">
        <f t="shared" si="31"/>
        <v>2.9504950495049505</v>
      </c>
      <c r="N395" s="8">
        <v>0.63800000000000001</v>
      </c>
      <c r="O395" s="69">
        <f t="shared" si="32"/>
        <v>101</v>
      </c>
      <c r="P395" s="182">
        <f t="shared" si="33"/>
        <v>2.8959731543624159</v>
      </c>
      <c r="Q395" s="86" t="s">
        <v>719</v>
      </c>
      <c r="V395" s="82">
        <v>0.50069444444444444</v>
      </c>
      <c r="W395" s="83">
        <v>0.66527777777777775</v>
      </c>
      <c r="X395" s="86">
        <f t="shared" si="34"/>
        <v>0.1645833333333333</v>
      </c>
    </row>
    <row r="396" spans="1:24" x14ac:dyDescent="0.3">
      <c r="A396" s="44" t="s">
        <v>6028</v>
      </c>
      <c r="B396" s="68" t="s">
        <v>6029</v>
      </c>
      <c r="C396" s="2" t="s">
        <v>6</v>
      </c>
      <c r="D396" s="2">
        <v>68</v>
      </c>
      <c r="E396" s="6">
        <v>18783</v>
      </c>
      <c r="F396" s="7">
        <v>43788.68141203704</v>
      </c>
      <c r="G396" s="69" t="s">
        <v>4</v>
      </c>
      <c r="H396" s="68">
        <v>1064</v>
      </c>
      <c r="I396" s="8">
        <f t="shared" si="30"/>
        <v>9.0940170940170937</v>
      </c>
      <c r="J396" s="8">
        <v>1.1060000000000001</v>
      </c>
      <c r="K396" s="69">
        <v>117</v>
      </c>
      <c r="L396" s="68">
        <v>447</v>
      </c>
      <c r="M396" s="8">
        <f t="shared" si="31"/>
        <v>3.8205128205128207</v>
      </c>
      <c r="N396" s="8">
        <v>0.624</v>
      </c>
      <c r="O396" s="69">
        <f t="shared" si="32"/>
        <v>117</v>
      </c>
      <c r="P396" s="182">
        <f t="shared" si="33"/>
        <v>2.3803131991051454</v>
      </c>
      <c r="Q396" s="86" t="s">
        <v>719</v>
      </c>
      <c r="V396" s="82">
        <v>0.51874999999999993</v>
      </c>
      <c r="W396" s="83">
        <v>0.7006944444444444</v>
      </c>
      <c r="X396" s="86">
        <f t="shared" si="34"/>
        <v>0.18194444444444446</v>
      </c>
    </row>
    <row r="397" spans="1:24" x14ac:dyDescent="0.3">
      <c r="A397" s="44" t="s">
        <v>6030</v>
      </c>
      <c r="B397" s="68" t="s">
        <v>6031</v>
      </c>
      <c r="C397" s="2" t="s">
        <v>1</v>
      </c>
      <c r="D397" s="2">
        <v>41</v>
      </c>
      <c r="E397" s="6">
        <v>28485</v>
      </c>
      <c r="F397" s="7">
        <v>43789.583379629628</v>
      </c>
      <c r="G397" s="69" t="s">
        <v>4</v>
      </c>
      <c r="H397" s="68">
        <v>1087</v>
      </c>
      <c r="I397" s="8">
        <f t="shared" si="30"/>
        <v>10.352380952380953</v>
      </c>
      <c r="J397" s="8">
        <v>1.056</v>
      </c>
      <c r="K397" s="69">
        <v>105</v>
      </c>
      <c r="L397" s="68">
        <v>352</v>
      </c>
      <c r="M397" s="8">
        <f t="shared" si="31"/>
        <v>3.3523809523809525</v>
      </c>
      <c r="N397" s="8">
        <v>0.65</v>
      </c>
      <c r="O397" s="69">
        <f t="shared" si="32"/>
        <v>105</v>
      </c>
      <c r="P397" s="182">
        <f t="shared" si="33"/>
        <v>3.0880681818181821</v>
      </c>
      <c r="Q397" s="86" t="s">
        <v>719</v>
      </c>
      <c r="V397" s="82">
        <v>0.44930555555555557</v>
      </c>
      <c r="W397" s="83">
        <v>0.59722222222222221</v>
      </c>
      <c r="X397" s="86">
        <f t="shared" si="34"/>
        <v>0.14791666666666664</v>
      </c>
    </row>
    <row r="398" spans="1:24" x14ac:dyDescent="0.3">
      <c r="A398" s="44" t="s">
        <v>6032</v>
      </c>
      <c r="B398" s="68" t="s">
        <v>6033</v>
      </c>
      <c r="C398" s="2" t="s">
        <v>1</v>
      </c>
      <c r="D398" s="2">
        <v>55</v>
      </c>
      <c r="E398" s="6">
        <v>23699</v>
      </c>
      <c r="F398" s="7">
        <v>43789.603229166663</v>
      </c>
      <c r="G398" s="69" t="s">
        <v>4</v>
      </c>
      <c r="H398" s="68">
        <v>3207</v>
      </c>
      <c r="I398" s="8">
        <f t="shared" si="30"/>
        <v>26.725000000000001</v>
      </c>
      <c r="J398" s="8">
        <v>2.9820000000000002</v>
      </c>
      <c r="K398" s="69">
        <v>120</v>
      </c>
      <c r="L398" s="68">
        <v>407</v>
      </c>
      <c r="M398" s="8">
        <f t="shared" si="31"/>
        <v>3.3916666666666666</v>
      </c>
      <c r="N398" s="8">
        <v>0.748</v>
      </c>
      <c r="O398" s="69">
        <f t="shared" si="32"/>
        <v>120</v>
      </c>
      <c r="P398" s="182">
        <f t="shared" si="33"/>
        <v>7.8796068796068806</v>
      </c>
      <c r="Q398" s="86" t="s">
        <v>719</v>
      </c>
      <c r="V398" s="82">
        <v>0.4597222222222222</v>
      </c>
      <c r="W398" s="83">
        <v>0.60763888888888895</v>
      </c>
      <c r="X398" s="86">
        <f t="shared" si="34"/>
        <v>0.14791666666666675</v>
      </c>
    </row>
    <row r="399" spans="1:24" x14ac:dyDescent="0.3">
      <c r="A399" s="44" t="s">
        <v>6034</v>
      </c>
      <c r="B399" s="68" t="s">
        <v>6035</v>
      </c>
      <c r="C399" s="2" t="s">
        <v>1</v>
      </c>
      <c r="D399" s="2">
        <v>52</v>
      </c>
      <c r="E399" s="6">
        <v>24500</v>
      </c>
      <c r="F399" s="7">
        <v>43789.615995370368</v>
      </c>
      <c r="G399" s="69" t="s">
        <v>4</v>
      </c>
      <c r="H399" s="68">
        <v>2081</v>
      </c>
      <c r="I399" s="8">
        <f t="shared" si="30"/>
        <v>17.341666666666665</v>
      </c>
      <c r="J399" s="8">
        <v>1.0489999999999999</v>
      </c>
      <c r="K399" s="69">
        <v>120</v>
      </c>
      <c r="L399" s="68">
        <v>1001</v>
      </c>
      <c r="M399" s="8">
        <f t="shared" si="31"/>
        <v>8.3416666666666668</v>
      </c>
      <c r="N399" s="8">
        <v>1.0489999999999999</v>
      </c>
      <c r="O399" s="69">
        <f t="shared" si="32"/>
        <v>120</v>
      </c>
      <c r="P399" s="182">
        <f t="shared" si="33"/>
        <v>2.0789210789210788</v>
      </c>
      <c r="Q399" s="86" t="s">
        <v>719</v>
      </c>
      <c r="V399" s="82">
        <v>0.4680555555555555</v>
      </c>
      <c r="W399" s="83">
        <v>0.62083333333333335</v>
      </c>
      <c r="X399" s="86">
        <f t="shared" si="34"/>
        <v>0.15277777777777785</v>
      </c>
    </row>
    <row r="400" spans="1:24" x14ac:dyDescent="0.3">
      <c r="A400" s="44" t="s">
        <v>6036</v>
      </c>
      <c r="B400" s="68" t="s">
        <v>6037</v>
      </c>
      <c r="C400" s="2" t="s">
        <v>1</v>
      </c>
      <c r="D400" s="2">
        <v>42</v>
      </c>
      <c r="E400" s="6">
        <v>28212</v>
      </c>
      <c r="F400" s="7">
        <v>43789.627245370371</v>
      </c>
      <c r="G400" s="69" t="s">
        <v>4</v>
      </c>
      <c r="H400" s="68">
        <v>2047</v>
      </c>
      <c r="I400" s="8">
        <f t="shared" si="30"/>
        <v>17.058333333333334</v>
      </c>
      <c r="J400" s="8">
        <v>1.552</v>
      </c>
      <c r="K400" s="69">
        <v>120</v>
      </c>
      <c r="L400" s="68">
        <v>449</v>
      </c>
      <c r="M400" s="8">
        <f t="shared" si="31"/>
        <v>3.7416666666666667</v>
      </c>
      <c r="N400" s="8">
        <v>0.54200000000000004</v>
      </c>
      <c r="O400" s="69">
        <f t="shared" si="32"/>
        <v>120</v>
      </c>
      <c r="P400" s="182">
        <f t="shared" si="33"/>
        <v>4.5590200445434297</v>
      </c>
      <c r="Q400" s="86" t="s">
        <v>719</v>
      </c>
      <c r="V400" s="82">
        <v>0.48541666666666666</v>
      </c>
      <c r="W400" s="83">
        <v>0.63194444444444442</v>
      </c>
      <c r="X400" s="86">
        <f t="shared" si="34"/>
        <v>0.14652777777777776</v>
      </c>
    </row>
    <row r="401" spans="1:24" x14ac:dyDescent="0.3">
      <c r="A401" s="44" t="s">
        <v>6038</v>
      </c>
      <c r="B401" s="68" t="s">
        <v>6039</v>
      </c>
      <c r="C401" s="2" t="s">
        <v>6</v>
      </c>
      <c r="D401" s="2">
        <v>57</v>
      </c>
      <c r="E401" s="6">
        <v>22854</v>
      </c>
      <c r="F401" s="7">
        <v>43789.639120370368</v>
      </c>
      <c r="G401" s="69" t="s">
        <v>4</v>
      </c>
      <c r="H401" s="68">
        <v>1098</v>
      </c>
      <c r="I401" s="8">
        <f t="shared" si="30"/>
        <v>9.15</v>
      </c>
      <c r="J401" s="8">
        <v>0.94099999999999995</v>
      </c>
      <c r="K401" s="69">
        <v>120</v>
      </c>
      <c r="L401" s="68">
        <v>252</v>
      </c>
      <c r="M401" s="8">
        <f t="shared" si="31"/>
        <v>2.1</v>
      </c>
      <c r="N401" s="8">
        <v>0.58599999999999997</v>
      </c>
      <c r="O401" s="69">
        <f t="shared" si="32"/>
        <v>120</v>
      </c>
      <c r="P401" s="182">
        <f t="shared" si="33"/>
        <v>4.3571428571428568</v>
      </c>
      <c r="Q401" s="86" t="s">
        <v>719</v>
      </c>
      <c r="V401" s="82">
        <v>0.47500000000000003</v>
      </c>
      <c r="W401" s="83">
        <v>0.64861111111111114</v>
      </c>
      <c r="X401" s="86">
        <f t="shared" si="34"/>
        <v>0.1736111111111111</v>
      </c>
    </row>
    <row r="402" spans="1:24" x14ac:dyDescent="0.3">
      <c r="A402" s="44" t="s">
        <v>6040</v>
      </c>
      <c r="B402" s="68" t="s">
        <v>6041</v>
      </c>
      <c r="C402" s="2" t="s">
        <v>1</v>
      </c>
      <c r="D402" s="2">
        <v>50</v>
      </c>
      <c r="E402" s="6">
        <v>25504</v>
      </c>
      <c r="F402" s="7">
        <v>43789.656354166669</v>
      </c>
      <c r="G402" s="69" t="s">
        <v>22</v>
      </c>
      <c r="H402" s="68">
        <v>1739</v>
      </c>
      <c r="I402" s="8">
        <f t="shared" si="30"/>
        <v>17.565656565656564</v>
      </c>
      <c r="J402" s="8">
        <v>1.7450000000000001</v>
      </c>
      <c r="K402" s="69">
        <v>99</v>
      </c>
      <c r="L402" s="68">
        <v>224</v>
      </c>
      <c r="M402" s="8">
        <f t="shared" si="31"/>
        <v>2.2626262626262625</v>
      </c>
      <c r="N402" s="8">
        <v>0.50700000000000001</v>
      </c>
      <c r="O402" s="69">
        <f t="shared" si="32"/>
        <v>99</v>
      </c>
      <c r="P402" s="182">
        <f t="shared" si="33"/>
        <v>7.7633928571428568</v>
      </c>
      <c r="Q402" s="86" t="s">
        <v>719</v>
      </c>
      <c r="V402" s="82">
        <v>0.49652777777777773</v>
      </c>
      <c r="W402" s="83">
        <v>0.66111111111111109</v>
      </c>
      <c r="X402" s="86">
        <f t="shared" si="34"/>
        <v>0.16458333333333336</v>
      </c>
    </row>
    <row r="403" spans="1:24" x14ac:dyDescent="0.3">
      <c r="A403" s="44" t="s">
        <v>6042</v>
      </c>
      <c r="B403" s="68" t="s">
        <v>6043</v>
      </c>
      <c r="C403" s="2" t="s">
        <v>1</v>
      </c>
      <c r="D403" s="2">
        <v>50</v>
      </c>
      <c r="E403" s="6">
        <v>25239</v>
      </c>
      <c r="F403" s="7">
        <v>43789.691678240742</v>
      </c>
      <c r="G403" s="69" t="s">
        <v>4</v>
      </c>
      <c r="H403" s="68">
        <v>1942</v>
      </c>
      <c r="I403" s="8">
        <f t="shared" si="30"/>
        <v>16.457627118644069</v>
      </c>
      <c r="J403" s="8">
        <v>1.861</v>
      </c>
      <c r="K403" s="69">
        <v>118</v>
      </c>
      <c r="L403" s="68">
        <v>335</v>
      </c>
      <c r="M403" s="8">
        <f t="shared" si="31"/>
        <v>2.8389830508474576</v>
      </c>
      <c r="N403" s="8">
        <v>0.69099999999999995</v>
      </c>
      <c r="O403" s="69">
        <f t="shared" si="32"/>
        <v>118</v>
      </c>
      <c r="P403" s="182">
        <f t="shared" si="33"/>
        <v>5.7970149253731345</v>
      </c>
      <c r="Q403" s="86" t="s">
        <v>719</v>
      </c>
      <c r="V403" s="82">
        <v>0.52777777777777779</v>
      </c>
      <c r="W403" s="83">
        <v>0.70833333333333337</v>
      </c>
      <c r="X403" s="86">
        <f t="shared" si="34"/>
        <v>0.18055555555555558</v>
      </c>
    </row>
    <row r="404" spans="1:24" x14ac:dyDescent="0.3">
      <c r="A404" s="44" t="s">
        <v>6044</v>
      </c>
      <c r="B404" s="68" t="s">
        <v>1105</v>
      </c>
      <c r="C404" s="2" t="s">
        <v>1</v>
      </c>
      <c r="D404" s="2">
        <v>56</v>
      </c>
      <c r="E404" s="6">
        <v>23287</v>
      </c>
      <c r="F404" s="7">
        <v>43789.706377314818</v>
      </c>
      <c r="G404" s="69" t="s">
        <v>4</v>
      </c>
      <c r="H404" s="68">
        <v>1558</v>
      </c>
      <c r="I404" s="8">
        <f t="shared" si="30"/>
        <v>15.126213592233009</v>
      </c>
      <c r="J404" s="8">
        <v>1.923</v>
      </c>
      <c r="K404" s="69">
        <v>103</v>
      </c>
      <c r="L404" s="68">
        <v>305</v>
      </c>
      <c r="M404" s="8">
        <f t="shared" si="31"/>
        <v>2.9611650485436893</v>
      </c>
      <c r="N404" s="8">
        <v>0.625</v>
      </c>
      <c r="O404" s="69">
        <f t="shared" si="32"/>
        <v>103</v>
      </c>
      <c r="P404" s="182">
        <f t="shared" si="33"/>
        <v>5.108196721311475</v>
      </c>
      <c r="Q404" s="86" t="s">
        <v>719</v>
      </c>
      <c r="V404" s="82">
        <v>0.53472222222222221</v>
      </c>
      <c r="W404" s="83">
        <v>0.71527777777777779</v>
      </c>
      <c r="X404" s="86">
        <f t="shared" si="34"/>
        <v>0.18055555555555558</v>
      </c>
    </row>
    <row r="405" spans="1:24" x14ac:dyDescent="0.3">
      <c r="A405" s="44" t="s">
        <v>6045</v>
      </c>
      <c r="B405" s="68" t="s">
        <v>6046</v>
      </c>
      <c r="C405" s="2" t="s">
        <v>1</v>
      </c>
      <c r="D405" s="2">
        <v>48</v>
      </c>
      <c r="E405" s="6">
        <v>25935</v>
      </c>
      <c r="F405" s="7">
        <v>43790.564895833333</v>
      </c>
      <c r="G405" s="69" t="s">
        <v>4</v>
      </c>
      <c r="H405" s="68">
        <v>1333</v>
      </c>
      <c r="I405" s="8">
        <f t="shared" si="30"/>
        <v>12.695238095238095</v>
      </c>
      <c r="J405" s="8">
        <v>1.3160000000000001</v>
      </c>
      <c r="K405" s="69">
        <v>105</v>
      </c>
      <c r="L405" s="68">
        <v>323</v>
      </c>
      <c r="M405" s="8">
        <f t="shared" si="31"/>
        <v>3.0761904761904764</v>
      </c>
      <c r="N405" s="8">
        <v>0.56699999999999995</v>
      </c>
      <c r="O405" s="69">
        <f t="shared" si="32"/>
        <v>105</v>
      </c>
      <c r="P405" s="182">
        <f t="shared" si="33"/>
        <v>4.1269349845201235</v>
      </c>
      <c r="Q405" s="86" t="s">
        <v>719</v>
      </c>
      <c r="V405" s="82">
        <v>0.42708333333333331</v>
      </c>
      <c r="W405" s="83">
        <v>0.57222222222222219</v>
      </c>
      <c r="X405" s="86">
        <f t="shared" si="34"/>
        <v>0.14513888888888887</v>
      </c>
    </row>
    <row r="406" spans="1:24" x14ac:dyDescent="0.3">
      <c r="A406" s="44" t="s">
        <v>6047</v>
      </c>
      <c r="B406" s="68" t="s">
        <v>6048</v>
      </c>
      <c r="C406" s="2" t="s">
        <v>1</v>
      </c>
      <c r="D406" s="2">
        <v>51</v>
      </c>
      <c r="E406" s="6">
        <v>24950</v>
      </c>
      <c r="F406" s="7">
        <v>43790.578032407408</v>
      </c>
      <c r="G406" s="69" t="s">
        <v>4</v>
      </c>
      <c r="H406" s="68">
        <v>1619</v>
      </c>
      <c r="I406" s="8">
        <f t="shared" si="30"/>
        <v>15.567307692307692</v>
      </c>
      <c r="J406" s="8">
        <v>1.32</v>
      </c>
      <c r="K406" s="69">
        <v>104</v>
      </c>
      <c r="L406" s="68">
        <v>223</v>
      </c>
      <c r="M406" s="8">
        <f t="shared" si="31"/>
        <v>2.1442307692307692</v>
      </c>
      <c r="N406" s="8">
        <v>0.45</v>
      </c>
      <c r="O406" s="69">
        <f t="shared" si="32"/>
        <v>104</v>
      </c>
      <c r="P406" s="182">
        <f t="shared" si="33"/>
        <v>7.260089686098655</v>
      </c>
      <c r="Q406" s="86" t="s">
        <v>719</v>
      </c>
      <c r="V406" s="82">
        <v>0.43333333333333335</v>
      </c>
      <c r="W406" s="83">
        <v>0.59236111111111112</v>
      </c>
      <c r="X406" s="86">
        <f t="shared" si="34"/>
        <v>0.15902777777777777</v>
      </c>
    </row>
    <row r="407" spans="1:24" x14ac:dyDescent="0.3">
      <c r="A407" s="44" t="s">
        <v>6049</v>
      </c>
      <c r="B407" s="68" t="s">
        <v>6050</v>
      </c>
      <c r="C407" s="2" t="s">
        <v>6</v>
      </c>
      <c r="D407" s="2">
        <v>36</v>
      </c>
      <c r="E407" s="6">
        <v>30426</v>
      </c>
      <c r="F407" s="7">
        <v>43790.599247685182</v>
      </c>
      <c r="G407" s="69" t="s">
        <v>4</v>
      </c>
      <c r="H407" s="68">
        <v>512</v>
      </c>
      <c r="I407" s="8">
        <f t="shared" si="30"/>
        <v>4.3389830508474576</v>
      </c>
      <c r="J407" s="8">
        <v>0.78700000000000003</v>
      </c>
      <c r="K407" s="69">
        <v>118</v>
      </c>
      <c r="L407" s="68">
        <v>157</v>
      </c>
      <c r="M407" s="8">
        <f t="shared" si="31"/>
        <v>1.3305084745762712</v>
      </c>
      <c r="N407" s="8">
        <v>0.47199999999999998</v>
      </c>
      <c r="O407" s="69">
        <f t="shared" si="32"/>
        <v>118</v>
      </c>
      <c r="P407" s="182">
        <f t="shared" si="33"/>
        <v>3.2611464968152868</v>
      </c>
      <c r="Q407" s="86" t="s">
        <v>719</v>
      </c>
      <c r="V407" s="82">
        <v>0.43194444444444446</v>
      </c>
      <c r="W407" s="83">
        <v>0.61736111111111114</v>
      </c>
      <c r="X407" s="86">
        <f t="shared" si="34"/>
        <v>0.18541666666666667</v>
      </c>
    </row>
    <row r="408" spans="1:24" x14ac:dyDescent="0.3">
      <c r="A408" s="44" t="s">
        <v>6051</v>
      </c>
      <c r="B408" s="68" t="s">
        <v>6052</v>
      </c>
      <c r="C408" s="2" t="s">
        <v>1</v>
      </c>
      <c r="D408" s="2">
        <v>50</v>
      </c>
      <c r="E408" s="6">
        <v>25456</v>
      </c>
      <c r="F408" s="7">
        <v>43790.625798611109</v>
      </c>
      <c r="G408" s="69" t="s">
        <v>22</v>
      </c>
      <c r="H408" s="68">
        <v>932</v>
      </c>
      <c r="I408" s="8">
        <f t="shared" si="30"/>
        <v>7.5772357723577235</v>
      </c>
      <c r="J408" s="8">
        <v>0.73599999999999999</v>
      </c>
      <c r="K408" s="69">
        <v>123</v>
      </c>
      <c r="L408" s="68">
        <v>231</v>
      </c>
      <c r="M408" s="8">
        <f t="shared" si="31"/>
        <v>1.8780487804878048</v>
      </c>
      <c r="N408" s="8">
        <v>0.39600000000000002</v>
      </c>
      <c r="O408" s="69">
        <f t="shared" si="32"/>
        <v>123</v>
      </c>
      <c r="P408" s="182">
        <f t="shared" si="33"/>
        <v>4.0346320346320352</v>
      </c>
      <c r="Q408" s="86" t="s">
        <v>719</v>
      </c>
      <c r="V408" s="82">
        <v>0.46458333333333335</v>
      </c>
      <c r="W408" s="83">
        <v>0.62986111111111109</v>
      </c>
      <c r="X408" s="86">
        <f t="shared" si="34"/>
        <v>0.16527777777777775</v>
      </c>
    </row>
    <row r="409" spans="1:24" x14ac:dyDescent="0.3">
      <c r="A409" s="44" t="s">
        <v>6053</v>
      </c>
      <c r="B409" s="68" t="s">
        <v>6054</v>
      </c>
      <c r="C409" s="2" t="s">
        <v>6</v>
      </c>
      <c r="D409" s="2">
        <v>56</v>
      </c>
      <c r="E409" s="6">
        <v>23061</v>
      </c>
      <c r="F409" s="7">
        <v>43790.647696759261</v>
      </c>
      <c r="G409" s="69" t="s">
        <v>4</v>
      </c>
      <c r="H409" s="68">
        <v>722</v>
      </c>
      <c r="I409" s="8">
        <f t="shared" si="30"/>
        <v>6.8761904761904766</v>
      </c>
      <c r="J409" s="8">
        <v>0.75600000000000001</v>
      </c>
      <c r="K409" s="69">
        <v>105</v>
      </c>
      <c r="L409" s="68">
        <v>247</v>
      </c>
      <c r="M409" s="8">
        <f t="shared" si="31"/>
        <v>2.3523809523809525</v>
      </c>
      <c r="N409" s="8">
        <v>0.53700000000000003</v>
      </c>
      <c r="O409" s="69">
        <f t="shared" si="32"/>
        <v>105</v>
      </c>
      <c r="P409" s="182">
        <f t="shared" si="33"/>
        <v>2.9230769230769234</v>
      </c>
      <c r="Q409" s="86" t="s">
        <v>719</v>
      </c>
      <c r="V409" s="82">
        <v>0.49305555555555558</v>
      </c>
      <c r="W409" s="83">
        <v>0.65416666666666667</v>
      </c>
      <c r="X409" s="86">
        <f t="shared" si="34"/>
        <v>0.16111111111111109</v>
      </c>
    </row>
    <row r="410" spans="1:24" x14ac:dyDescent="0.3">
      <c r="A410" s="44" t="s">
        <v>6055</v>
      </c>
      <c r="B410" s="68" t="s">
        <v>6056</v>
      </c>
      <c r="C410" s="2" t="s">
        <v>6</v>
      </c>
      <c r="D410" s="2">
        <v>26</v>
      </c>
      <c r="E410" s="6">
        <v>34060</v>
      </c>
      <c r="F410" s="7">
        <v>43791.431712962964</v>
      </c>
      <c r="G410" s="69" t="s">
        <v>71</v>
      </c>
      <c r="H410" s="68">
        <v>1373</v>
      </c>
      <c r="I410" s="8">
        <f t="shared" si="30"/>
        <v>11.635593220338983</v>
      </c>
      <c r="J410" s="8">
        <v>1.083</v>
      </c>
      <c r="K410" s="69">
        <v>118</v>
      </c>
      <c r="L410" s="68">
        <v>254</v>
      </c>
      <c r="M410" s="8">
        <f t="shared" si="31"/>
        <v>2.152542372881356</v>
      </c>
      <c r="N410" s="8">
        <v>0.5</v>
      </c>
      <c r="O410" s="69">
        <f t="shared" si="32"/>
        <v>118</v>
      </c>
      <c r="P410" s="182">
        <f t="shared" si="33"/>
        <v>5.4055118110236222</v>
      </c>
      <c r="Q410" s="86" t="s">
        <v>719</v>
      </c>
      <c r="V410" s="82">
        <v>0.4381944444444445</v>
      </c>
      <c r="W410" s="83">
        <v>0.62361111111111112</v>
      </c>
      <c r="X410" s="86">
        <f t="shared" si="34"/>
        <v>0.18541666666666662</v>
      </c>
    </row>
    <row r="411" spans="1:24" x14ac:dyDescent="0.3">
      <c r="A411" s="44" t="s">
        <v>6057</v>
      </c>
      <c r="B411" s="68" t="s">
        <v>6058</v>
      </c>
      <c r="C411" s="2" t="s">
        <v>6</v>
      </c>
      <c r="D411" s="2">
        <v>51</v>
      </c>
      <c r="E411" s="6">
        <v>25089</v>
      </c>
      <c r="F411" s="7">
        <v>43791.545428240737</v>
      </c>
      <c r="G411" s="69" t="s">
        <v>4</v>
      </c>
      <c r="H411" s="68">
        <v>722</v>
      </c>
      <c r="I411" s="8">
        <f t="shared" si="30"/>
        <v>7.22</v>
      </c>
      <c r="J411" s="8">
        <v>0.97</v>
      </c>
      <c r="K411" s="69">
        <v>100</v>
      </c>
      <c r="L411" s="68">
        <v>351</v>
      </c>
      <c r="M411" s="8">
        <f t="shared" si="31"/>
        <v>3.51</v>
      </c>
      <c r="N411" s="8">
        <v>0.64300000000000002</v>
      </c>
      <c r="O411" s="69">
        <f t="shared" si="32"/>
        <v>100</v>
      </c>
      <c r="P411" s="182">
        <f t="shared" si="33"/>
        <v>2.0569800569800569</v>
      </c>
      <c r="Q411" s="86" t="s">
        <v>719</v>
      </c>
      <c r="V411" s="82">
        <v>0.39374999999999999</v>
      </c>
      <c r="W411" s="83">
        <v>0.56874999999999998</v>
      </c>
      <c r="X411" s="86">
        <f t="shared" si="34"/>
        <v>0.17499999999999999</v>
      </c>
    </row>
    <row r="412" spans="1:24" x14ac:dyDescent="0.3">
      <c r="A412" s="44" t="s">
        <v>6059</v>
      </c>
      <c r="B412" s="68" t="s">
        <v>6060</v>
      </c>
      <c r="C412" s="2" t="s">
        <v>1</v>
      </c>
      <c r="D412" s="2">
        <v>46</v>
      </c>
      <c r="E412" s="6">
        <v>26789</v>
      </c>
      <c r="F412" s="7">
        <v>43791.574780092589</v>
      </c>
      <c r="G412" s="69" t="s">
        <v>4</v>
      </c>
      <c r="H412" s="68">
        <v>1170</v>
      </c>
      <c r="I412" s="8">
        <f t="shared" si="30"/>
        <v>10.173913043478262</v>
      </c>
      <c r="J412" s="8">
        <v>1.3460000000000001</v>
      </c>
      <c r="K412" s="69">
        <v>115</v>
      </c>
      <c r="L412" s="68">
        <v>220</v>
      </c>
      <c r="M412" s="8">
        <f t="shared" si="31"/>
        <v>1.9130434782608696</v>
      </c>
      <c r="N412" s="8">
        <v>0.436</v>
      </c>
      <c r="O412" s="69">
        <f t="shared" si="32"/>
        <v>115</v>
      </c>
      <c r="P412" s="182">
        <f t="shared" si="33"/>
        <v>5.3181818181818183</v>
      </c>
      <c r="Q412" s="86" t="s">
        <v>719</v>
      </c>
      <c r="V412" s="82">
        <v>0.41388888888888892</v>
      </c>
      <c r="W412" s="83">
        <v>0.57847222222222217</v>
      </c>
      <c r="X412" s="86">
        <f t="shared" si="34"/>
        <v>0.16458333333333325</v>
      </c>
    </row>
    <row r="413" spans="1:24" x14ac:dyDescent="0.3">
      <c r="A413" s="44" t="s">
        <v>6061</v>
      </c>
      <c r="B413" s="68" t="s">
        <v>6062</v>
      </c>
      <c r="C413" s="2" t="s">
        <v>1</v>
      </c>
      <c r="D413" s="2">
        <v>46</v>
      </c>
      <c r="E413" s="6">
        <v>26650</v>
      </c>
      <c r="F413" s="7">
        <v>43791.5856712963</v>
      </c>
      <c r="G413" s="69" t="s">
        <v>4</v>
      </c>
      <c r="H413" s="68">
        <v>1589</v>
      </c>
      <c r="I413" s="8">
        <f t="shared" si="30"/>
        <v>15.133333333333333</v>
      </c>
      <c r="J413" s="8">
        <v>1.5</v>
      </c>
      <c r="K413" s="69">
        <v>105</v>
      </c>
      <c r="L413" s="68">
        <v>259</v>
      </c>
      <c r="M413" s="8">
        <f t="shared" si="31"/>
        <v>2.4666666666666668</v>
      </c>
      <c r="N413" s="8">
        <v>0.501</v>
      </c>
      <c r="O413" s="69">
        <f t="shared" si="32"/>
        <v>105</v>
      </c>
      <c r="P413" s="182">
        <f t="shared" si="33"/>
        <v>6.1351351351351351</v>
      </c>
      <c r="Q413" s="86" t="s">
        <v>719</v>
      </c>
      <c r="V413" s="82">
        <v>0.42569444444444443</v>
      </c>
      <c r="W413" s="83">
        <v>0.58958333333333335</v>
      </c>
      <c r="X413" s="86">
        <f t="shared" si="34"/>
        <v>0.16388888888888892</v>
      </c>
    </row>
    <row r="414" spans="1:24" x14ac:dyDescent="0.3">
      <c r="A414" s="44" t="s">
        <v>6063</v>
      </c>
      <c r="B414" s="68" t="s">
        <v>6064</v>
      </c>
      <c r="C414" s="2" t="s">
        <v>1</v>
      </c>
      <c r="D414" s="2">
        <v>63</v>
      </c>
      <c r="E414" s="6">
        <v>20739</v>
      </c>
      <c r="F414" s="7">
        <v>43791.608472222222</v>
      </c>
      <c r="G414" s="69" t="s">
        <v>4</v>
      </c>
      <c r="H414" s="68">
        <v>1948</v>
      </c>
      <c r="I414" s="8">
        <f t="shared" si="30"/>
        <v>16.233333333333334</v>
      </c>
      <c r="J414" s="8">
        <v>1.786</v>
      </c>
      <c r="K414" s="69">
        <v>120</v>
      </c>
      <c r="L414" s="68">
        <v>415</v>
      </c>
      <c r="M414" s="8">
        <f t="shared" si="31"/>
        <v>3.4583333333333335</v>
      </c>
      <c r="N414" s="8">
        <v>0.64700000000000002</v>
      </c>
      <c r="O414" s="69">
        <f t="shared" si="32"/>
        <v>120</v>
      </c>
      <c r="P414" s="182">
        <f t="shared" si="33"/>
        <v>4.6939759036144579</v>
      </c>
      <c r="Q414" s="86" t="s">
        <v>719</v>
      </c>
      <c r="V414" s="82">
        <v>0.45624999999999999</v>
      </c>
      <c r="W414" s="83">
        <v>0.61319444444444449</v>
      </c>
      <c r="X414" s="86">
        <f t="shared" si="34"/>
        <v>0.1569444444444445</v>
      </c>
    </row>
    <row r="415" spans="1:24" x14ac:dyDescent="0.3">
      <c r="A415" s="44" t="s">
        <v>6065</v>
      </c>
      <c r="B415" s="68" t="s">
        <v>6066</v>
      </c>
      <c r="C415" s="2" t="s">
        <v>1</v>
      </c>
      <c r="D415" s="2">
        <v>46</v>
      </c>
      <c r="E415" s="6">
        <v>26777</v>
      </c>
      <c r="F415" s="7">
        <v>43791.6328125</v>
      </c>
      <c r="G415" s="69" t="s">
        <v>4</v>
      </c>
      <c r="H415" s="68">
        <v>1514</v>
      </c>
      <c r="I415" s="8">
        <f t="shared" si="30"/>
        <v>12.112</v>
      </c>
      <c r="J415" s="8">
        <v>1.427</v>
      </c>
      <c r="K415" s="69">
        <v>125</v>
      </c>
      <c r="L415" s="68">
        <v>255</v>
      </c>
      <c r="M415" s="8">
        <f t="shared" si="31"/>
        <v>2.04</v>
      </c>
      <c r="N415" s="8">
        <v>0.51400000000000001</v>
      </c>
      <c r="O415" s="69">
        <f t="shared" si="32"/>
        <v>125</v>
      </c>
      <c r="P415" s="182">
        <f t="shared" si="33"/>
        <v>5.9372549019607845</v>
      </c>
      <c r="Q415" s="86" t="s">
        <v>719</v>
      </c>
      <c r="V415" s="82">
        <v>0.47916666666666669</v>
      </c>
      <c r="W415" s="83">
        <v>0.64097222222222217</v>
      </c>
      <c r="X415" s="86">
        <f t="shared" si="34"/>
        <v>0.16180555555555548</v>
      </c>
    </row>
    <row r="416" spans="1:24" x14ac:dyDescent="0.3">
      <c r="A416" s="44" t="s">
        <v>6067</v>
      </c>
      <c r="B416" s="68" t="s">
        <v>6068</v>
      </c>
      <c r="C416" s="2" t="s">
        <v>1</v>
      </c>
      <c r="D416" s="2">
        <v>41</v>
      </c>
      <c r="E416" s="6">
        <v>28545</v>
      </c>
      <c r="F416" s="7">
        <v>43791.650833333333</v>
      </c>
      <c r="G416" s="69" t="s">
        <v>22</v>
      </c>
      <c r="H416" s="68">
        <v>2430</v>
      </c>
      <c r="I416" s="8">
        <f t="shared" si="30"/>
        <v>21.315789473684209</v>
      </c>
      <c r="J416" s="8">
        <v>5.34</v>
      </c>
      <c r="K416" s="69">
        <v>114</v>
      </c>
      <c r="L416" s="68">
        <v>442</v>
      </c>
      <c r="M416" s="8">
        <f t="shared" si="31"/>
        <v>3.8771929824561404</v>
      </c>
      <c r="N416" s="8">
        <v>1.905</v>
      </c>
      <c r="O416" s="69">
        <f t="shared" si="32"/>
        <v>114</v>
      </c>
      <c r="P416" s="182">
        <f t="shared" si="33"/>
        <v>5.4977375565610851</v>
      </c>
      <c r="Q416" s="86" t="s">
        <v>719</v>
      </c>
      <c r="V416" s="82">
        <v>0.4826388888888889</v>
      </c>
      <c r="W416" s="83">
        <v>0.65416666666666667</v>
      </c>
      <c r="X416" s="86">
        <f t="shared" si="34"/>
        <v>0.17152777777777778</v>
      </c>
    </row>
    <row r="417" spans="1:24" x14ac:dyDescent="0.3">
      <c r="A417" s="44" t="s">
        <v>6069</v>
      </c>
      <c r="B417" s="68" t="s">
        <v>6070</v>
      </c>
      <c r="C417" s="2" t="s">
        <v>6</v>
      </c>
      <c r="D417" s="2">
        <v>49</v>
      </c>
      <c r="E417" s="6">
        <v>25807</v>
      </c>
      <c r="F417" s="7">
        <v>43794.391400462962</v>
      </c>
      <c r="G417" s="69" t="s">
        <v>71</v>
      </c>
      <c r="H417" s="68">
        <v>2208</v>
      </c>
      <c r="I417" s="8">
        <f t="shared" si="30"/>
        <v>17.523809523809526</v>
      </c>
      <c r="J417" s="8">
        <v>4.1449999999999996</v>
      </c>
      <c r="K417" s="69">
        <v>126</v>
      </c>
      <c r="L417" s="68">
        <v>456</v>
      </c>
      <c r="M417" s="8">
        <f t="shared" si="31"/>
        <v>3.6190476190476191</v>
      </c>
      <c r="N417" s="8">
        <v>2.0430000000000001</v>
      </c>
      <c r="O417" s="69">
        <f t="shared" si="32"/>
        <v>126</v>
      </c>
      <c r="P417" s="182">
        <f t="shared" si="33"/>
        <v>4.8421052631578956</v>
      </c>
      <c r="Q417" s="86" t="s">
        <v>719</v>
      </c>
      <c r="V417" s="82">
        <v>0.40138888888888885</v>
      </c>
      <c r="W417" s="83">
        <v>0.53472222222222221</v>
      </c>
      <c r="X417" s="86">
        <f t="shared" si="34"/>
        <v>0.13333333333333336</v>
      </c>
    </row>
    <row r="418" spans="1:24" x14ac:dyDescent="0.3">
      <c r="A418" s="44" t="s">
        <v>6071</v>
      </c>
      <c r="B418" s="68" t="s">
        <v>4802</v>
      </c>
      <c r="C418" s="2" t="s">
        <v>1</v>
      </c>
      <c r="D418" s="2">
        <v>70</v>
      </c>
      <c r="E418" s="6">
        <v>17877</v>
      </c>
      <c r="F418" s="7">
        <v>43794.513726851852</v>
      </c>
      <c r="G418" s="69" t="s">
        <v>4</v>
      </c>
      <c r="H418" s="68">
        <v>2380</v>
      </c>
      <c r="I418" s="8">
        <f t="shared" si="30"/>
        <v>20.695652173913043</v>
      </c>
      <c r="J418" s="8">
        <v>1.748</v>
      </c>
      <c r="K418" s="69">
        <v>115</v>
      </c>
      <c r="L418" s="68">
        <v>543</v>
      </c>
      <c r="M418" s="8">
        <f t="shared" si="31"/>
        <v>4.7217391304347824</v>
      </c>
      <c r="N418" s="8">
        <v>0.76700000000000002</v>
      </c>
      <c r="O418" s="69">
        <f t="shared" si="32"/>
        <v>115</v>
      </c>
      <c r="P418" s="182">
        <f t="shared" si="33"/>
        <v>4.3830570902394106</v>
      </c>
      <c r="Q418" s="86" t="s">
        <v>719</v>
      </c>
      <c r="V418" s="82">
        <v>0.37222222222222223</v>
      </c>
      <c r="W418" s="83">
        <v>0.5180555555555556</v>
      </c>
      <c r="X418" s="86">
        <f t="shared" si="34"/>
        <v>0.14583333333333337</v>
      </c>
    </row>
    <row r="419" spans="1:24" x14ac:dyDescent="0.3">
      <c r="A419" s="44" t="s">
        <v>6072</v>
      </c>
      <c r="B419" s="68" t="s">
        <v>6073</v>
      </c>
      <c r="C419" s="2" t="s">
        <v>1</v>
      </c>
      <c r="D419" s="2">
        <v>81</v>
      </c>
      <c r="E419" s="6">
        <v>14117</v>
      </c>
      <c r="F419" s="7">
        <v>43794.585486111115</v>
      </c>
      <c r="G419" s="69" t="s">
        <v>4</v>
      </c>
      <c r="H419" s="68">
        <v>2236</v>
      </c>
      <c r="I419" s="8">
        <f t="shared" ref="I419:I482" si="35">H419/K419</f>
        <v>26.61904761904762</v>
      </c>
      <c r="J419" s="8">
        <v>1.7689999999999999</v>
      </c>
      <c r="K419" s="69">
        <v>84</v>
      </c>
      <c r="L419" s="68">
        <v>1670</v>
      </c>
      <c r="M419" s="8">
        <f t="shared" si="31"/>
        <v>19.88095238095238</v>
      </c>
      <c r="N419" s="8">
        <v>1.236</v>
      </c>
      <c r="O419" s="69">
        <f t="shared" si="32"/>
        <v>84</v>
      </c>
      <c r="P419" s="182">
        <f t="shared" si="33"/>
        <v>1.3389221556886228</v>
      </c>
      <c r="Q419" s="86" t="s">
        <v>719</v>
      </c>
      <c r="V419" s="82">
        <v>0.43333333333333335</v>
      </c>
      <c r="W419" s="83">
        <v>0.60486111111111118</v>
      </c>
      <c r="X419" s="86">
        <f t="shared" si="34"/>
        <v>0.17152777777777783</v>
      </c>
    </row>
    <row r="420" spans="1:24" x14ac:dyDescent="0.3">
      <c r="A420" s="44" t="s">
        <v>6074</v>
      </c>
      <c r="B420" s="68" t="s">
        <v>647</v>
      </c>
      <c r="C420" s="2" t="s">
        <v>1</v>
      </c>
      <c r="D420" s="2">
        <v>48</v>
      </c>
      <c r="E420" s="6">
        <v>26260</v>
      </c>
      <c r="F420" s="7">
        <v>43794.611192129632</v>
      </c>
      <c r="G420" s="69" t="s">
        <v>4</v>
      </c>
      <c r="H420" s="68">
        <v>1353</v>
      </c>
      <c r="I420" s="8">
        <f t="shared" si="35"/>
        <v>11</v>
      </c>
      <c r="J420" s="8">
        <v>1.208</v>
      </c>
      <c r="K420" s="69">
        <v>123</v>
      </c>
      <c r="L420" s="68">
        <v>301</v>
      </c>
      <c r="M420" s="8">
        <f t="shared" si="31"/>
        <v>2.4471544715447155</v>
      </c>
      <c r="N420" s="8">
        <v>0.63</v>
      </c>
      <c r="O420" s="69">
        <f t="shared" si="32"/>
        <v>123</v>
      </c>
      <c r="P420" s="182">
        <f t="shared" si="33"/>
        <v>4.4950166112956813</v>
      </c>
      <c r="Q420" s="86" t="s">
        <v>719</v>
      </c>
      <c r="V420" s="82">
        <v>0.45347222222222222</v>
      </c>
      <c r="W420" s="83">
        <v>0.6166666666666667</v>
      </c>
      <c r="X420" s="86">
        <f t="shared" si="34"/>
        <v>0.16319444444444448</v>
      </c>
    </row>
    <row r="421" spans="1:24" x14ac:dyDescent="0.3">
      <c r="A421" s="44" t="s">
        <v>6075</v>
      </c>
      <c r="B421" s="68" t="s">
        <v>6076</v>
      </c>
      <c r="C421" s="2" t="s">
        <v>1</v>
      </c>
      <c r="D421" s="2">
        <v>60</v>
      </c>
      <c r="E421" s="6">
        <v>21674</v>
      </c>
      <c r="F421" s="7">
        <v>43794.6246875</v>
      </c>
      <c r="G421" s="69" t="s">
        <v>4</v>
      </c>
      <c r="H421" s="68">
        <v>2105</v>
      </c>
      <c r="I421" s="8">
        <f t="shared" si="35"/>
        <v>18.464912280701753</v>
      </c>
      <c r="J421" s="8">
        <v>1.8009999999999999</v>
      </c>
      <c r="K421" s="69">
        <v>114</v>
      </c>
      <c r="L421" s="68">
        <v>277</v>
      </c>
      <c r="M421" s="8">
        <f t="shared" si="31"/>
        <v>2.4298245614035086</v>
      </c>
      <c r="N421" s="8">
        <v>0.54800000000000004</v>
      </c>
      <c r="O421" s="69">
        <f t="shared" si="32"/>
        <v>114</v>
      </c>
      <c r="P421" s="182">
        <f t="shared" si="33"/>
        <v>7.5992779783393507</v>
      </c>
      <c r="Q421" s="86" t="s">
        <v>719</v>
      </c>
      <c r="V421" s="82">
        <v>0.46111111111111108</v>
      </c>
      <c r="W421" s="83">
        <v>0.62916666666666665</v>
      </c>
      <c r="X421" s="86">
        <f t="shared" si="34"/>
        <v>0.16805555555555557</v>
      </c>
    </row>
    <row r="422" spans="1:24" x14ac:dyDescent="0.3">
      <c r="A422" s="44" t="s">
        <v>6077</v>
      </c>
      <c r="B422" s="68" t="s">
        <v>6078</v>
      </c>
      <c r="C422" s="2" t="s">
        <v>1</v>
      </c>
      <c r="D422" s="2">
        <v>53</v>
      </c>
      <c r="E422" s="6">
        <v>24186</v>
      </c>
      <c r="F422" s="7">
        <v>43794.636956018519</v>
      </c>
      <c r="G422" s="69" t="s">
        <v>4</v>
      </c>
      <c r="H422" s="68">
        <v>1478</v>
      </c>
      <c r="I422" s="8">
        <f t="shared" si="35"/>
        <v>13.559633027522937</v>
      </c>
      <c r="J422" s="8">
        <v>1.724</v>
      </c>
      <c r="K422" s="69">
        <v>109</v>
      </c>
      <c r="L422" s="68">
        <v>284</v>
      </c>
      <c r="M422" s="8">
        <f t="shared" si="31"/>
        <v>2.6055045871559632</v>
      </c>
      <c r="N422" s="8">
        <v>0.49099999999999999</v>
      </c>
      <c r="O422" s="69">
        <f t="shared" si="32"/>
        <v>109</v>
      </c>
      <c r="P422" s="182">
        <f t="shared" si="33"/>
        <v>5.2042253521126769</v>
      </c>
      <c r="Q422" s="86" t="s">
        <v>719</v>
      </c>
      <c r="V422" s="82">
        <v>0.47291666666666665</v>
      </c>
      <c r="W422" s="83">
        <v>0.64236111111111105</v>
      </c>
      <c r="X422" s="86">
        <f t="shared" si="34"/>
        <v>0.1694444444444444</v>
      </c>
    </row>
    <row r="423" spans="1:24" x14ac:dyDescent="0.3">
      <c r="A423" s="44" t="s">
        <v>6079</v>
      </c>
      <c r="B423" s="68" t="s">
        <v>6080</v>
      </c>
      <c r="C423" s="2" t="s">
        <v>1</v>
      </c>
      <c r="D423" s="2">
        <v>62</v>
      </c>
      <c r="E423" s="6">
        <v>20967</v>
      </c>
      <c r="F423" s="7">
        <v>43794.649618055555</v>
      </c>
      <c r="G423" s="69" t="s">
        <v>4</v>
      </c>
      <c r="H423" s="68">
        <v>2381</v>
      </c>
      <c r="I423" s="8">
        <f t="shared" si="35"/>
        <v>20.704347826086956</v>
      </c>
      <c r="J423" s="8">
        <v>1.9330000000000001</v>
      </c>
      <c r="K423" s="69">
        <v>115</v>
      </c>
      <c r="L423" s="68">
        <v>403</v>
      </c>
      <c r="M423" s="8">
        <f t="shared" si="31"/>
        <v>3.5043478260869567</v>
      </c>
      <c r="N423" s="8">
        <v>0.51900000000000002</v>
      </c>
      <c r="O423" s="69">
        <f t="shared" si="32"/>
        <v>115</v>
      </c>
      <c r="P423" s="182">
        <f t="shared" si="33"/>
        <v>5.9081885856079399</v>
      </c>
      <c r="Q423" s="86" t="s">
        <v>719</v>
      </c>
      <c r="V423" s="82">
        <v>0.5</v>
      </c>
      <c r="W423" s="83">
        <v>0.65416666666666667</v>
      </c>
      <c r="X423" s="86">
        <f t="shared" si="34"/>
        <v>0.15416666666666667</v>
      </c>
    </row>
    <row r="424" spans="1:24" x14ac:dyDescent="0.3">
      <c r="A424" s="44" t="s">
        <v>6081</v>
      </c>
      <c r="B424" s="68" t="s">
        <v>6082</v>
      </c>
      <c r="C424" s="2" t="s">
        <v>1</v>
      </c>
      <c r="D424" s="2">
        <v>56</v>
      </c>
      <c r="E424" s="6">
        <v>23116</v>
      </c>
      <c r="F424" s="7">
        <v>43794.661064814813</v>
      </c>
      <c r="G424" s="69" t="s">
        <v>4</v>
      </c>
      <c r="H424" s="68">
        <v>1341</v>
      </c>
      <c r="I424" s="8">
        <f t="shared" si="35"/>
        <v>11.763157894736842</v>
      </c>
      <c r="J424" s="8">
        <v>1.17</v>
      </c>
      <c r="K424" s="69">
        <v>114</v>
      </c>
      <c r="L424" s="68">
        <v>261</v>
      </c>
      <c r="M424" s="8">
        <f t="shared" si="31"/>
        <v>2.2894736842105261</v>
      </c>
      <c r="N424" s="8">
        <v>0.49299999999999999</v>
      </c>
      <c r="O424" s="69">
        <f t="shared" si="32"/>
        <v>114</v>
      </c>
      <c r="P424" s="182">
        <f t="shared" si="33"/>
        <v>5.1379310344827589</v>
      </c>
      <c r="Q424" s="86" t="s">
        <v>719</v>
      </c>
      <c r="V424" s="82">
        <v>0.51388888888888895</v>
      </c>
      <c r="W424" s="83">
        <v>0.66597222222222219</v>
      </c>
      <c r="X424" s="86">
        <f t="shared" si="34"/>
        <v>0.15208333333333324</v>
      </c>
    </row>
    <row r="425" spans="1:24" x14ac:dyDescent="0.3">
      <c r="A425" s="44" t="s">
        <v>6083</v>
      </c>
      <c r="B425" s="68" t="s">
        <v>517</v>
      </c>
      <c r="C425" s="2" t="s">
        <v>1</v>
      </c>
      <c r="D425" s="2">
        <v>36</v>
      </c>
      <c r="E425" s="6">
        <v>30490</v>
      </c>
      <c r="F425" s="7">
        <v>43795.515138888892</v>
      </c>
      <c r="G425" s="69" t="s">
        <v>4</v>
      </c>
      <c r="H425" s="68">
        <v>1334</v>
      </c>
      <c r="I425" s="8">
        <f t="shared" si="35"/>
        <v>12.127272727272727</v>
      </c>
      <c r="J425" s="8">
        <v>1.375</v>
      </c>
      <c r="K425" s="69">
        <v>110</v>
      </c>
      <c r="L425" s="68">
        <v>277</v>
      </c>
      <c r="M425" s="8">
        <f t="shared" si="31"/>
        <v>2.5181818181818181</v>
      </c>
      <c r="N425" s="8">
        <v>0.502</v>
      </c>
      <c r="O425" s="69">
        <f t="shared" si="32"/>
        <v>110</v>
      </c>
      <c r="P425" s="182">
        <f t="shared" si="33"/>
        <v>4.8158844765342961</v>
      </c>
      <c r="Q425" s="86" t="s">
        <v>719</v>
      </c>
      <c r="V425" s="82">
        <v>0.37083333333333335</v>
      </c>
      <c r="W425" s="83">
        <v>0.51874999999999993</v>
      </c>
      <c r="X425" s="86">
        <f t="shared" si="34"/>
        <v>0.14791666666666659</v>
      </c>
    </row>
    <row r="426" spans="1:24" x14ac:dyDescent="0.3">
      <c r="A426" s="44" t="s">
        <v>6084</v>
      </c>
      <c r="B426" s="68" t="s">
        <v>6085</v>
      </c>
      <c r="C426" s="2" t="s">
        <v>1</v>
      </c>
      <c r="D426" s="2">
        <v>38</v>
      </c>
      <c r="E426" s="6">
        <v>29774</v>
      </c>
      <c r="F426" s="7">
        <v>43795.526319444441</v>
      </c>
      <c r="G426" s="69" t="s">
        <v>4</v>
      </c>
      <c r="H426" s="68">
        <v>954</v>
      </c>
      <c r="I426" s="8">
        <f t="shared" si="35"/>
        <v>8.3684210526315788</v>
      </c>
      <c r="J426" s="8">
        <v>1.0069999999999999</v>
      </c>
      <c r="K426" s="69">
        <v>114</v>
      </c>
      <c r="L426" s="68">
        <v>237</v>
      </c>
      <c r="M426" s="8">
        <f t="shared" si="31"/>
        <v>2.0789473684210527</v>
      </c>
      <c r="N426" s="8">
        <v>0.42399999999999999</v>
      </c>
      <c r="O426" s="69">
        <f t="shared" si="32"/>
        <v>114</v>
      </c>
      <c r="P426" s="182">
        <f t="shared" si="33"/>
        <v>4.0253164556962027</v>
      </c>
      <c r="Q426" s="86" t="s">
        <v>719</v>
      </c>
      <c r="V426" s="82">
        <v>0.375</v>
      </c>
      <c r="W426" s="83">
        <v>0.53125</v>
      </c>
      <c r="X426" s="86">
        <f t="shared" si="34"/>
        <v>0.15625</v>
      </c>
    </row>
    <row r="427" spans="1:24" x14ac:dyDescent="0.3">
      <c r="A427" s="44" t="s">
        <v>6086</v>
      </c>
      <c r="B427" s="68" t="s">
        <v>6087</v>
      </c>
      <c r="C427" s="2" t="s">
        <v>1</v>
      </c>
      <c r="D427" s="2">
        <v>57</v>
      </c>
      <c r="E427" s="6">
        <v>22910</v>
      </c>
      <c r="F427" s="7">
        <v>43795.537835648145</v>
      </c>
      <c r="G427" s="69" t="s">
        <v>4</v>
      </c>
      <c r="H427" s="68">
        <v>1391</v>
      </c>
      <c r="I427" s="8">
        <f t="shared" si="35"/>
        <v>11.591666666666667</v>
      </c>
      <c r="J427" s="8">
        <v>0.83499999999999996</v>
      </c>
      <c r="K427" s="69">
        <v>120</v>
      </c>
      <c r="L427" s="68">
        <v>327</v>
      </c>
      <c r="M427" s="8">
        <f t="shared" si="31"/>
        <v>2.7250000000000001</v>
      </c>
      <c r="N427" s="8">
        <v>0.59399999999999997</v>
      </c>
      <c r="O427" s="69">
        <f t="shared" si="32"/>
        <v>120</v>
      </c>
      <c r="P427" s="182">
        <f t="shared" si="33"/>
        <v>4.2538226299694193</v>
      </c>
      <c r="Q427" s="86" t="s">
        <v>719</v>
      </c>
      <c r="V427" s="82">
        <v>0.3972222222222222</v>
      </c>
      <c r="W427" s="83">
        <v>0.54236111111111118</v>
      </c>
      <c r="X427" s="86">
        <f t="shared" si="34"/>
        <v>0.14513888888888898</v>
      </c>
    </row>
    <row r="428" spans="1:24" x14ac:dyDescent="0.3">
      <c r="A428" s="44" t="s">
        <v>6088</v>
      </c>
      <c r="B428" s="68" t="s">
        <v>6089</v>
      </c>
      <c r="C428" s="2" t="s">
        <v>1</v>
      </c>
      <c r="D428" s="2">
        <v>74</v>
      </c>
      <c r="E428" s="6">
        <v>16448</v>
      </c>
      <c r="F428" s="7">
        <v>43795.549212962964</v>
      </c>
      <c r="G428" s="69" t="s">
        <v>4</v>
      </c>
      <c r="H428" s="68">
        <v>1890</v>
      </c>
      <c r="I428" s="8">
        <f t="shared" si="35"/>
        <v>16.578947368421051</v>
      </c>
      <c r="J428" s="8">
        <v>1.395</v>
      </c>
      <c r="K428" s="69">
        <v>114</v>
      </c>
      <c r="L428" s="68">
        <v>443</v>
      </c>
      <c r="M428" s="8">
        <f t="shared" si="31"/>
        <v>3.8859649122807016</v>
      </c>
      <c r="N428" s="8">
        <v>0.57599999999999996</v>
      </c>
      <c r="O428" s="69">
        <f t="shared" si="32"/>
        <v>114</v>
      </c>
      <c r="P428" s="182">
        <f t="shared" si="33"/>
        <v>4.2663656884875847</v>
      </c>
      <c r="Q428" s="86" t="s">
        <v>719</v>
      </c>
      <c r="V428" s="82">
        <v>0.39374999999999999</v>
      </c>
      <c r="W428" s="83">
        <v>0.55555555555555558</v>
      </c>
      <c r="X428" s="86">
        <f t="shared" si="34"/>
        <v>0.16180555555555559</v>
      </c>
    </row>
    <row r="429" spans="1:24" x14ac:dyDescent="0.3">
      <c r="A429" s="44" t="s">
        <v>6090</v>
      </c>
      <c r="B429" s="68" t="s">
        <v>6091</v>
      </c>
      <c r="C429" s="2" t="s">
        <v>1</v>
      </c>
      <c r="D429" s="2">
        <v>46</v>
      </c>
      <c r="E429" s="6">
        <v>26868</v>
      </c>
      <c r="F429" s="7">
        <v>43795.564189814817</v>
      </c>
      <c r="G429" s="69" t="s">
        <v>22</v>
      </c>
      <c r="H429" s="68">
        <v>1374</v>
      </c>
      <c r="I429" s="8">
        <f t="shared" si="35"/>
        <v>11.947826086956521</v>
      </c>
      <c r="J429" s="8">
        <v>1.7110000000000001</v>
      </c>
      <c r="K429" s="69">
        <v>115</v>
      </c>
      <c r="L429" s="68">
        <v>219</v>
      </c>
      <c r="M429" s="8">
        <f t="shared" si="31"/>
        <v>1.9043478260869566</v>
      </c>
      <c r="N429" s="8">
        <v>0.47699999999999998</v>
      </c>
      <c r="O429" s="69">
        <f t="shared" si="32"/>
        <v>115</v>
      </c>
      <c r="P429" s="182">
        <f t="shared" si="33"/>
        <v>6.2739726027397253</v>
      </c>
      <c r="Q429" s="86" t="s">
        <v>719</v>
      </c>
      <c r="V429" s="82">
        <v>0.40972222222222227</v>
      </c>
      <c r="W429" s="83">
        <v>0.57430555555555551</v>
      </c>
      <c r="X429" s="86">
        <f t="shared" si="34"/>
        <v>0.16458333333333325</v>
      </c>
    </row>
    <row r="430" spans="1:24" x14ac:dyDescent="0.3">
      <c r="A430" s="44" t="s">
        <v>6092</v>
      </c>
      <c r="B430" s="68" t="s">
        <v>6093</v>
      </c>
      <c r="C430" s="2" t="s">
        <v>1</v>
      </c>
      <c r="D430" s="2">
        <v>50</v>
      </c>
      <c r="E430" s="6">
        <v>25414</v>
      </c>
      <c r="F430" s="7">
        <v>43795.590925925928</v>
      </c>
      <c r="G430" s="69" t="s">
        <v>4</v>
      </c>
      <c r="H430" s="68">
        <v>1634</v>
      </c>
      <c r="I430" s="8">
        <f t="shared" si="35"/>
        <v>12.968253968253968</v>
      </c>
      <c r="J430" s="8">
        <v>1.1859999999999999</v>
      </c>
      <c r="K430" s="69">
        <v>126</v>
      </c>
      <c r="L430" s="68">
        <v>311</v>
      </c>
      <c r="M430" s="8">
        <f t="shared" si="31"/>
        <v>2.4682539682539684</v>
      </c>
      <c r="N430" s="8">
        <v>0.54700000000000004</v>
      </c>
      <c r="O430" s="69">
        <f t="shared" si="32"/>
        <v>126</v>
      </c>
      <c r="P430" s="182">
        <f t="shared" si="33"/>
        <v>5.2540192926045011</v>
      </c>
      <c r="Q430" s="86" t="s">
        <v>719</v>
      </c>
      <c r="V430" s="82">
        <v>0.45347222222222222</v>
      </c>
      <c r="W430" s="83">
        <v>0.6069444444444444</v>
      </c>
      <c r="X430" s="86">
        <f t="shared" si="34"/>
        <v>0.15347222222222218</v>
      </c>
    </row>
    <row r="431" spans="1:24" x14ac:dyDescent="0.3">
      <c r="A431" s="44" t="s">
        <v>6094</v>
      </c>
      <c r="B431" s="68" t="s">
        <v>6095</v>
      </c>
      <c r="C431" s="2" t="s">
        <v>1</v>
      </c>
      <c r="D431" s="2">
        <v>68</v>
      </c>
      <c r="E431" s="6">
        <v>18747</v>
      </c>
      <c r="F431" s="7">
        <v>43795.614212962966</v>
      </c>
      <c r="G431" s="69" t="s">
        <v>22</v>
      </c>
      <c r="H431" s="68">
        <v>1135</v>
      </c>
      <c r="I431" s="8">
        <f t="shared" si="35"/>
        <v>9.0079365079365079</v>
      </c>
      <c r="J431" s="8">
        <v>0.97599999999999998</v>
      </c>
      <c r="K431" s="69">
        <v>126</v>
      </c>
      <c r="L431" s="68">
        <v>370</v>
      </c>
      <c r="M431" s="8">
        <f t="shared" si="31"/>
        <v>2.9365079365079363</v>
      </c>
      <c r="N431" s="8">
        <v>0.54800000000000004</v>
      </c>
      <c r="O431" s="69">
        <f t="shared" si="32"/>
        <v>126</v>
      </c>
      <c r="P431" s="182">
        <f t="shared" si="33"/>
        <v>3.067567567567568</v>
      </c>
      <c r="Q431" s="86" t="s">
        <v>719</v>
      </c>
      <c r="V431" s="82">
        <v>0.46319444444444446</v>
      </c>
      <c r="W431" s="83">
        <v>0.61805555555555558</v>
      </c>
      <c r="X431" s="86">
        <f t="shared" si="34"/>
        <v>0.15486111111111112</v>
      </c>
    </row>
    <row r="432" spans="1:24" x14ac:dyDescent="0.3">
      <c r="A432" s="44" t="s">
        <v>6096</v>
      </c>
      <c r="B432" s="68" t="s">
        <v>6097</v>
      </c>
      <c r="C432" s="2" t="s">
        <v>6</v>
      </c>
      <c r="D432" s="2">
        <v>21</v>
      </c>
      <c r="E432" s="6">
        <v>35793</v>
      </c>
      <c r="F432" s="7">
        <v>43795.638472222221</v>
      </c>
      <c r="G432" s="69" t="s">
        <v>4</v>
      </c>
      <c r="H432" s="68">
        <v>419</v>
      </c>
      <c r="I432" s="8">
        <f t="shared" si="35"/>
        <v>3.9904761904761905</v>
      </c>
      <c r="J432" s="8">
        <v>0.59599999999999997</v>
      </c>
      <c r="K432" s="69">
        <v>105</v>
      </c>
      <c r="L432" s="68">
        <v>178</v>
      </c>
      <c r="M432" s="8">
        <f t="shared" si="31"/>
        <v>1.6952380952380952</v>
      </c>
      <c r="N432" s="8">
        <v>0.52100000000000002</v>
      </c>
      <c r="O432" s="69">
        <f t="shared" si="32"/>
        <v>105</v>
      </c>
      <c r="P432" s="182">
        <f t="shared" si="33"/>
        <v>2.3539325842696628</v>
      </c>
      <c r="Q432" s="86" t="s">
        <v>719</v>
      </c>
      <c r="V432" s="82">
        <v>0.45833333333333331</v>
      </c>
      <c r="W432" s="83">
        <v>0.64444444444444449</v>
      </c>
      <c r="X432" s="86">
        <f t="shared" si="34"/>
        <v>0.18611111111111117</v>
      </c>
    </row>
    <row r="433" spans="1:24" x14ac:dyDescent="0.3">
      <c r="A433" s="44" t="s">
        <v>6098</v>
      </c>
      <c r="B433" s="68" t="s">
        <v>6099</v>
      </c>
      <c r="C433" s="2" t="s">
        <v>1</v>
      </c>
      <c r="D433" s="2">
        <v>43</v>
      </c>
      <c r="E433" s="6">
        <v>27848</v>
      </c>
      <c r="F433" s="7">
        <v>43795.650925925926</v>
      </c>
      <c r="G433" s="69" t="s">
        <v>4</v>
      </c>
      <c r="H433" s="68">
        <v>1547</v>
      </c>
      <c r="I433" s="8">
        <f t="shared" si="35"/>
        <v>13.452173913043477</v>
      </c>
      <c r="J433" s="8">
        <v>1.0369999999999999</v>
      </c>
      <c r="K433" s="69">
        <v>115</v>
      </c>
      <c r="L433" s="68">
        <v>446</v>
      </c>
      <c r="M433" s="8">
        <f t="shared" si="31"/>
        <v>3.8782608695652172</v>
      </c>
      <c r="N433" s="8">
        <v>0.51600000000000001</v>
      </c>
      <c r="O433" s="69">
        <f t="shared" si="32"/>
        <v>115</v>
      </c>
      <c r="P433" s="182">
        <f t="shared" si="33"/>
        <v>3.4686098654708521</v>
      </c>
      <c r="Q433" s="86" t="s">
        <v>719</v>
      </c>
      <c r="V433" s="82">
        <v>0.54027777777777775</v>
      </c>
      <c r="W433" s="83">
        <v>0.6875</v>
      </c>
      <c r="X433" s="86">
        <f t="shared" si="34"/>
        <v>0.14722222222222225</v>
      </c>
    </row>
    <row r="434" spans="1:24" x14ac:dyDescent="0.3">
      <c r="A434" s="44" t="s">
        <v>6100</v>
      </c>
      <c r="B434" s="68" t="s">
        <v>6101</v>
      </c>
      <c r="C434" s="2" t="s">
        <v>6</v>
      </c>
      <c r="D434" s="2">
        <v>76</v>
      </c>
      <c r="E434" s="6">
        <v>15771</v>
      </c>
      <c r="F434" s="7">
        <v>43795.676805555559</v>
      </c>
      <c r="G434" s="69" t="s">
        <v>4</v>
      </c>
      <c r="H434" s="68">
        <v>1291</v>
      </c>
      <c r="I434" s="8">
        <f t="shared" si="35"/>
        <v>11.226086956521739</v>
      </c>
      <c r="J434" s="8">
        <v>1.1779999999999999</v>
      </c>
      <c r="K434" s="69">
        <v>115</v>
      </c>
      <c r="L434" s="68">
        <v>503</v>
      </c>
      <c r="M434" s="8">
        <f t="shared" si="31"/>
        <v>4.3739130434782609</v>
      </c>
      <c r="N434" s="8">
        <v>0.628</v>
      </c>
      <c r="O434" s="69">
        <f t="shared" si="32"/>
        <v>115</v>
      </c>
      <c r="P434" s="182">
        <f t="shared" si="33"/>
        <v>2.5666003976143141</v>
      </c>
      <c r="Q434" s="86" t="s">
        <v>719</v>
      </c>
      <c r="V434" s="82">
        <v>0.53680555555555554</v>
      </c>
      <c r="W434" s="83">
        <v>0.6958333333333333</v>
      </c>
      <c r="X434" s="86">
        <f t="shared" si="34"/>
        <v>0.15902777777777777</v>
      </c>
    </row>
    <row r="435" spans="1:24" x14ac:dyDescent="0.3">
      <c r="A435" s="44" t="s">
        <v>6102</v>
      </c>
      <c r="B435" s="68" t="s">
        <v>6103</v>
      </c>
      <c r="C435" s="2" t="s">
        <v>6</v>
      </c>
      <c r="D435" s="2">
        <v>57</v>
      </c>
      <c r="E435" s="6">
        <v>22916</v>
      </c>
      <c r="F435" s="7">
        <v>43796.611215277779</v>
      </c>
      <c r="G435" s="69" t="s">
        <v>22</v>
      </c>
      <c r="H435" s="68">
        <v>1248</v>
      </c>
      <c r="I435" s="8">
        <f t="shared" si="35"/>
        <v>10.4</v>
      </c>
      <c r="J435" s="8">
        <v>0.85399999999999998</v>
      </c>
      <c r="K435" s="69">
        <v>120</v>
      </c>
      <c r="L435" s="68">
        <v>359</v>
      </c>
      <c r="M435" s="8">
        <f t="shared" si="31"/>
        <v>2.9916666666666667</v>
      </c>
      <c r="N435" s="8">
        <v>0.68</v>
      </c>
      <c r="O435" s="69">
        <f t="shared" si="32"/>
        <v>120</v>
      </c>
      <c r="P435" s="182">
        <f t="shared" si="33"/>
        <v>3.4763231197771587</v>
      </c>
      <c r="Q435" s="86" t="s">
        <v>719</v>
      </c>
      <c r="V435" s="82">
        <v>0.4604166666666667</v>
      </c>
      <c r="W435" s="83">
        <v>0.62152777777777779</v>
      </c>
      <c r="X435" s="86">
        <f t="shared" si="34"/>
        <v>0.16111111111111109</v>
      </c>
    </row>
    <row r="436" spans="1:24" x14ac:dyDescent="0.3">
      <c r="A436" s="44" t="s">
        <v>6104</v>
      </c>
      <c r="B436" s="68" t="s">
        <v>1480</v>
      </c>
      <c r="C436" s="2" t="s">
        <v>1</v>
      </c>
      <c r="D436" s="2">
        <v>61</v>
      </c>
      <c r="E436" s="6">
        <v>21300</v>
      </c>
      <c r="F436" s="7">
        <v>43796.63789351852</v>
      </c>
      <c r="G436" s="69" t="s">
        <v>4</v>
      </c>
      <c r="H436" s="68">
        <v>2044</v>
      </c>
      <c r="I436" s="8">
        <f t="shared" si="35"/>
        <v>16.222222222222221</v>
      </c>
      <c r="J436" s="8">
        <v>1.3140000000000001</v>
      </c>
      <c r="K436" s="69">
        <v>126</v>
      </c>
      <c r="L436" s="68">
        <v>302</v>
      </c>
      <c r="M436" s="8">
        <f t="shared" si="31"/>
        <v>2.3968253968253967</v>
      </c>
      <c r="N436" s="8">
        <v>0.49099999999999999</v>
      </c>
      <c r="O436" s="69">
        <f t="shared" si="32"/>
        <v>126</v>
      </c>
      <c r="P436" s="182">
        <f t="shared" si="33"/>
        <v>6.7682119205298008</v>
      </c>
      <c r="Q436" s="86" t="s">
        <v>719</v>
      </c>
      <c r="V436" s="82">
        <v>0.48958333333333331</v>
      </c>
      <c r="W436" s="83">
        <v>0.66249999999999998</v>
      </c>
      <c r="X436" s="86">
        <f t="shared" si="34"/>
        <v>0.17291666666666666</v>
      </c>
    </row>
    <row r="437" spans="1:24" x14ac:dyDescent="0.3">
      <c r="A437" s="44" t="s">
        <v>6105</v>
      </c>
      <c r="B437" s="68" t="s">
        <v>1925</v>
      </c>
      <c r="C437" s="2" t="s">
        <v>1</v>
      </c>
      <c r="D437" s="2">
        <v>37</v>
      </c>
      <c r="E437" s="6">
        <v>30034</v>
      </c>
      <c r="F437" s="7">
        <v>43797.569027777776</v>
      </c>
      <c r="G437" s="69" t="s">
        <v>4</v>
      </c>
      <c r="H437" s="68">
        <v>914</v>
      </c>
      <c r="I437" s="8">
        <f t="shared" si="35"/>
        <v>7.7457627118644066</v>
      </c>
      <c r="J437" s="8">
        <v>0.753</v>
      </c>
      <c r="K437" s="69">
        <v>118</v>
      </c>
      <c r="L437" s="68">
        <v>355</v>
      </c>
      <c r="M437" s="8">
        <f t="shared" si="31"/>
        <v>3.0084745762711864</v>
      </c>
      <c r="N437" s="8">
        <v>0.54700000000000004</v>
      </c>
      <c r="O437" s="69">
        <f t="shared" si="32"/>
        <v>118</v>
      </c>
      <c r="P437" s="182">
        <f t="shared" si="33"/>
        <v>2.5746478873239438</v>
      </c>
      <c r="Q437" s="86" t="s">
        <v>719</v>
      </c>
      <c r="V437" s="82">
        <v>0.41805555555555557</v>
      </c>
      <c r="W437" s="83">
        <v>0.58333333333333337</v>
      </c>
      <c r="X437" s="86">
        <f t="shared" si="34"/>
        <v>0.1652777777777778</v>
      </c>
    </row>
    <row r="438" spans="1:24" x14ac:dyDescent="0.3">
      <c r="A438" s="44" t="s">
        <v>6106</v>
      </c>
      <c r="B438" s="68" t="s">
        <v>6107</v>
      </c>
      <c r="C438" s="2" t="s">
        <v>1</v>
      </c>
      <c r="D438" s="2">
        <v>33</v>
      </c>
      <c r="E438" s="6">
        <v>31703</v>
      </c>
      <c r="F438" s="7">
        <v>43797.590196759258</v>
      </c>
      <c r="G438" s="69" t="s">
        <v>4</v>
      </c>
      <c r="H438" s="68">
        <v>676</v>
      </c>
      <c r="I438" s="8">
        <f t="shared" si="35"/>
        <v>5.3650793650793647</v>
      </c>
      <c r="J438" s="8">
        <v>0.82599999999999996</v>
      </c>
      <c r="K438" s="69">
        <v>126</v>
      </c>
      <c r="L438" s="68">
        <v>238</v>
      </c>
      <c r="M438" s="8">
        <f t="shared" si="31"/>
        <v>1.8888888888888888</v>
      </c>
      <c r="N438" s="8">
        <v>0.55500000000000005</v>
      </c>
      <c r="O438" s="69">
        <f t="shared" si="32"/>
        <v>126</v>
      </c>
      <c r="P438" s="182">
        <f t="shared" si="33"/>
        <v>2.8403361344537812</v>
      </c>
      <c r="Q438" s="86" t="s">
        <v>719</v>
      </c>
      <c r="V438" s="82">
        <v>0.4284722222222222</v>
      </c>
      <c r="W438" s="83">
        <v>0.59444444444444444</v>
      </c>
      <c r="X438" s="86">
        <f t="shared" si="34"/>
        <v>0.16597222222222224</v>
      </c>
    </row>
    <row r="439" spans="1:24" x14ac:dyDescent="0.3">
      <c r="A439" s="44" t="s">
        <v>6108</v>
      </c>
      <c r="B439" s="68" t="s">
        <v>6109</v>
      </c>
      <c r="C439" s="2" t="s">
        <v>6</v>
      </c>
      <c r="D439" s="2">
        <v>49</v>
      </c>
      <c r="E439" s="6">
        <v>25729</v>
      </c>
      <c r="F439" s="7">
        <v>43797.600787037038</v>
      </c>
      <c r="G439" s="69" t="s">
        <v>4</v>
      </c>
      <c r="H439" s="68">
        <v>928</v>
      </c>
      <c r="I439" s="8">
        <f t="shared" si="35"/>
        <v>8.1403508771929829</v>
      </c>
      <c r="J439" s="8">
        <v>1.343</v>
      </c>
      <c r="K439" s="69">
        <v>114</v>
      </c>
      <c r="L439" s="68">
        <v>245</v>
      </c>
      <c r="M439" s="8">
        <f t="shared" si="31"/>
        <v>2.1491228070175437</v>
      </c>
      <c r="N439" s="8">
        <v>0.56799999999999995</v>
      </c>
      <c r="O439" s="69">
        <f t="shared" si="32"/>
        <v>114</v>
      </c>
      <c r="P439" s="182">
        <f t="shared" si="33"/>
        <v>3.7877551020408169</v>
      </c>
      <c r="Q439" s="86" t="s">
        <v>719</v>
      </c>
      <c r="V439" s="82">
        <v>0.4368055555555555</v>
      </c>
      <c r="W439" s="83">
        <v>0.60833333333333328</v>
      </c>
      <c r="X439" s="86">
        <f t="shared" si="34"/>
        <v>0.17152777777777778</v>
      </c>
    </row>
    <row r="440" spans="1:24" x14ac:dyDescent="0.3">
      <c r="A440" s="44" t="s">
        <v>6110</v>
      </c>
      <c r="B440" s="68" t="s">
        <v>6111</v>
      </c>
      <c r="C440" s="2" t="s">
        <v>1</v>
      </c>
      <c r="D440" s="2">
        <v>73</v>
      </c>
      <c r="E440" s="6">
        <v>16813</v>
      </c>
      <c r="F440" s="7">
        <v>43797.622685185182</v>
      </c>
      <c r="G440" s="69" t="s">
        <v>4</v>
      </c>
      <c r="H440" s="68">
        <v>1837</v>
      </c>
      <c r="I440" s="8">
        <f t="shared" si="35"/>
        <v>14.579365079365079</v>
      </c>
      <c r="J440" s="8">
        <v>2.1659999999999999</v>
      </c>
      <c r="K440" s="69">
        <v>126</v>
      </c>
      <c r="L440" s="68">
        <v>413</v>
      </c>
      <c r="M440" s="8">
        <f t="shared" si="31"/>
        <v>3.2777777777777777</v>
      </c>
      <c r="N440" s="8">
        <v>0.58799999999999997</v>
      </c>
      <c r="O440" s="69">
        <f t="shared" si="32"/>
        <v>126</v>
      </c>
      <c r="P440" s="182">
        <f t="shared" si="33"/>
        <v>4.4479418886198552</v>
      </c>
      <c r="Q440" s="86" t="s">
        <v>719</v>
      </c>
      <c r="V440" s="82">
        <v>0.46388888888888885</v>
      </c>
      <c r="W440" s="83">
        <v>0.62916666666666665</v>
      </c>
      <c r="X440" s="86">
        <f t="shared" si="34"/>
        <v>0.1652777777777778</v>
      </c>
    </row>
    <row r="441" spans="1:24" x14ac:dyDescent="0.3">
      <c r="A441" s="44" t="s">
        <v>6112</v>
      </c>
      <c r="B441" s="68" t="s">
        <v>1468</v>
      </c>
      <c r="C441" s="2" t="s">
        <v>1</v>
      </c>
      <c r="D441" s="2">
        <v>60</v>
      </c>
      <c r="E441" s="6">
        <v>21610</v>
      </c>
      <c r="F441" s="7">
        <v>43797.636736111112</v>
      </c>
      <c r="G441" s="69" t="s">
        <v>22</v>
      </c>
      <c r="H441" s="68">
        <v>1488</v>
      </c>
      <c r="I441" s="8">
        <f t="shared" si="35"/>
        <v>12.939130434782609</v>
      </c>
      <c r="J441" s="8">
        <v>1.3720000000000001</v>
      </c>
      <c r="K441" s="69">
        <v>115</v>
      </c>
      <c r="L441" s="68">
        <v>182</v>
      </c>
      <c r="M441" s="8">
        <f t="shared" si="31"/>
        <v>1.5826086956521739</v>
      </c>
      <c r="N441" s="8">
        <v>0.53</v>
      </c>
      <c r="O441" s="69">
        <f t="shared" si="32"/>
        <v>115</v>
      </c>
      <c r="P441" s="182">
        <f t="shared" si="33"/>
        <v>8.1758241758241752</v>
      </c>
      <c r="Q441" s="86" t="s">
        <v>719</v>
      </c>
      <c r="V441" s="82">
        <v>0.46597222222222223</v>
      </c>
      <c r="W441" s="83">
        <v>0.64097222222222217</v>
      </c>
      <c r="X441" s="86">
        <f t="shared" si="34"/>
        <v>0.17499999999999993</v>
      </c>
    </row>
    <row r="442" spans="1:24" x14ac:dyDescent="0.3">
      <c r="A442" s="44" t="s">
        <v>6113</v>
      </c>
      <c r="B442" s="68" t="s">
        <v>6114</v>
      </c>
      <c r="C442" s="2" t="s">
        <v>1</v>
      </c>
      <c r="D442" s="2">
        <v>22</v>
      </c>
      <c r="E442" s="6">
        <v>35749</v>
      </c>
      <c r="F442" s="7">
        <v>43797.65861111111</v>
      </c>
      <c r="G442" s="69" t="s">
        <v>4</v>
      </c>
      <c r="H442" s="68">
        <v>432</v>
      </c>
      <c r="I442" s="8">
        <f t="shared" si="35"/>
        <v>3.9272727272727272</v>
      </c>
      <c r="J442" s="8">
        <v>0.71299999999999997</v>
      </c>
      <c r="K442" s="69">
        <v>110</v>
      </c>
      <c r="L442" s="68">
        <v>179</v>
      </c>
      <c r="M442" s="8">
        <f t="shared" si="31"/>
        <v>1.6272727272727272</v>
      </c>
      <c r="N442" s="8">
        <v>0.52200000000000002</v>
      </c>
      <c r="O442" s="69">
        <f t="shared" si="32"/>
        <v>110</v>
      </c>
      <c r="P442" s="182">
        <f t="shared" si="33"/>
        <v>2.4134078212290504</v>
      </c>
      <c r="Q442" s="86" t="s">
        <v>719</v>
      </c>
      <c r="V442" s="82">
        <v>0.50972222222222219</v>
      </c>
      <c r="W442" s="83">
        <v>0.66666666666666663</v>
      </c>
      <c r="X442" s="86">
        <f t="shared" si="34"/>
        <v>0.15694444444444444</v>
      </c>
    </row>
    <row r="443" spans="1:24" x14ac:dyDescent="0.3">
      <c r="A443" s="44" t="s">
        <v>6116</v>
      </c>
      <c r="B443" s="68" t="s">
        <v>6117</v>
      </c>
      <c r="C443" s="2" t="s">
        <v>6</v>
      </c>
      <c r="D443" s="2">
        <v>72</v>
      </c>
      <c r="E443" s="6">
        <v>17425</v>
      </c>
      <c r="F443" s="7">
        <v>43798.550324074073</v>
      </c>
      <c r="G443" s="69" t="s">
        <v>4</v>
      </c>
      <c r="H443" s="68">
        <v>1523</v>
      </c>
      <c r="I443" s="8">
        <f t="shared" si="35"/>
        <v>12.691666666666666</v>
      </c>
      <c r="J443" s="8">
        <v>1.321</v>
      </c>
      <c r="K443" s="69">
        <v>120</v>
      </c>
      <c r="L443" s="68">
        <v>634</v>
      </c>
      <c r="M443" s="8">
        <f t="shared" si="31"/>
        <v>5.2833333333333332</v>
      </c>
      <c r="N443" s="8">
        <v>0.80100000000000005</v>
      </c>
      <c r="O443" s="69">
        <f t="shared" si="32"/>
        <v>120</v>
      </c>
      <c r="P443" s="182">
        <f t="shared" si="33"/>
        <v>2.4022082018927446</v>
      </c>
      <c r="Q443" s="86" t="s">
        <v>719</v>
      </c>
      <c r="V443" s="82">
        <v>0.3979166666666667</v>
      </c>
      <c r="W443" s="83">
        <v>0.5541666666666667</v>
      </c>
      <c r="X443" s="86">
        <f t="shared" si="34"/>
        <v>0.15625</v>
      </c>
    </row>
    <row r="444" spans="1:24" x14ac:dyDescent="0.3">
      <c r="A444" s="44" t="s">
        <v>6118</v>
      </c>
      <c r="B444" s="68" t="s">
        <v>6119</v>
      </c>
      <c r="C444" s="2" t="s">
        <v>1</v>
      </c>
      <c r="D444" s="2">
        <v>58</v>
      </c>
      <c r="E444" s="6">
        <v>22464</v>
      </c>
      <c r="F444" s="7">
        <v>43798.562141203707</v>
      </c>
      <c r="G444" s="69" t="s">
        <v>4</v>
      </c>
      <c r="H444" s="68">
        <v>1898</v>
      </c>
      <c r="I444" s="8">
        <f t="shared" si="35"/>
        <v>18.25</v>
      </c>
      <c r="J444" s="8">
        <v>1.5309999999999999</v>
      </c>
      <c r="K444" s="69">
        <v>104</v>
      </c>
      <c r="L444" s="68">
        <v>550</v>
      </c>
      <c r="M444" s="8">
        <f t="shared" si="31"/>
        <v>5.2884615384615383</v>
      </c>
      <c r="N444" s="8">
        <v>0.80900000000000005</v>
      </c>
      <c r="O444" s="69">
        <f t="shared" si="32"/>
        <v>104</v>
      </c>
      <c r="P444" s="182">
        <f t="shared" si="33"/>
        <v>3.4509090909090911</v>
      </c>
      <c r="Q444" s="86" t="s">
        <v>719</v>
      </c>
      <c r="V444" s="82">
        <v>0.41875000000000001</v>
      </c>
      <c r="W444" s="83">
        <v>0.56666666666666665</v>
      </c>
      <c r="X444" s="86">
        <f t="shared" si="34"/>
        <v>0.14791666666666664</v>
      </c>
    </row>
    <row r="445" spans="1:24" x14ac:dyDescent="0.3">
      <c r="A445" s="44" t="s">
        <v>6120</v>
      </c>
      <c r="B445" s="68" t="s">
        <v>6121</v>
      </c>
      <c r="C445" s="2" t="s">
        <v>1</v>
      </c>
      <c r="D445" s="2">
        <v>47</v>
      </c>
      <c r="E445" s="6">
        <v>26328</v>
      </c>
      <c r="F445" s="7">
        <v>43798.579386574071</v>
      </c>
      <c r="G445" s="69" t="s">
        <v>4</v>
      </c>
      <c r="H445" s="68">
        <v>1025</v>
      </c>
      <c r="I445" s="8">
        <f t="shared" si="35"/>
        <v>8.9130434782608692</v>
      </c>
      <c r="J445" s="8">
        <v>0.84399999999999997</v>
      </c>
      <c r="K445" s="69">
        <v>115</v>
      </c>
      <c r="L445" s="68">
        <v>230</v>
      </c>
      <c r="M445" s="8">
        <f t="shared" si="31"/>
        <v>2</v>
      </c>
      <c r="N445" s="8">
        <v>0.35</v>
      </c>
      <c r="O445" s="69">
        <f t="shared" si="32"/>
        <v>115</v>
      </c>
      <c r="P445" s="182">
        <f t="shared" si="33"/>
        <v>4.4565217391304346</v>
      </c>
      <c r="Q445" s="86" t="s">
        <v>719</v>
      </c>
      <c r="V445" s="82">
        <v>0.42708333333333331</v>
      </c>
      <c r="W445" s="83">
        <v>0.58402777777777781</v>
      </c>
      <c r="X445" s="86">
        <f t="shared" si="34"/>
        <v>0.1569444444444445</v>
      </c>
    </row>
    <row r="446" spans="1:24" x14ac:dyDescent="0.3">
      <c r="A446" s="44" t="s">
        <v>6122</v>
      </c>
      <c r="B446" s="68" t="s">
        <v>529</v>
      </c>
      <c r="C446" s="2" t="s">
        <v>1</v>
      </c>
      <c r="D446" s="2">
        <v>57</v>
      </c>
      <c r="E446" s="6">
        <v>22683</v>
      </c>
      <c r="F446" s="7">
        <v>43798.590613425928</v>
      </c>
      <c r="G446" s="69" t="s">
        <v>4</v>
      </c>
      <c r="H446" s="68">
        <v>2377</v>
      </c>
      <c r="I446" s="8">
        <f t="shared" si="35"/>
        <v>19.808333333333334</v>
      </c>
      <c r="J446" s="8">
        <v>1.5569999999999999</v>
      </c>
      <c r="K446" s="69">
        <v>120</v>
      </c>
      <c r="L446" s="68">
        <v>290</v>
      </c>
      <c r="M446" s="8">
        <f t="shared" si="31"/>
        <v>2.4166666666666665</v>
      </c>
      <c r="N446" s="8">
        <v>0.57399999999999995</v>
      </c>
      <c r="O446" s="69">
        <f t="shared" si="32"/>
        <v>120</v>
      </c>
      <c r="P446" s="182">
        <f t="shared" si="33"/>
        <v>8.1965517241379313</v>
      </c>
      <c r="Q446" s="86" t="s">
        <v>719</v>
      </c>
      <c r="V446" s="82">
        <v>0.44097222222222227</v>
      </c>
      <c r="W446" s="83">
        <v>0.59652777777777777</v>
      </c>
      <c r="X446" s="86">
        <f t="shared" si="34"/>
        <v>0.1555555555555555</v>
      </c>
    </row>
    <row r="447" spans="1:24" x14ac:dyDescent="0.3">
      <c r="A447" s="44" t="s">
        <v>6123</v>
      </c>
      <c r="B447" s="68" t="s">
        <v>6124</v>
      </c>
      <c r="C447" s="2" t="s">
        <v>1</v>
      </c>
      <c r="D447" s="2">
        <v>54</v>
      </c>
      <c r="E447" s="6">
        <v>24042</v>
      </c>
      <c r="F447" s="7">
        <v>43798.603055555555</v>
      </c>
      <c r="G447" s="69" t="s">
        <v>4</v>
      </c>
      <c r="H447" s="68">
        <v>1132</v>
      </c>
      <c r="I447" s="8">
        <f t="shared" si="35"/>
        <v>9.4333333333333336</v>
      </c>
      <c r="J447" s="8">
        <v>0.86699999999999999</v>
      </c>
      <c r="K447" s="69">
        <v>120</v>
      </c>
      <c r="L447" s="68">
        <v>360</v>
      </c>
      <c r="M447" s="8">
        <f t="shared" si="31"/>
        <v>3</v>
      </c>
      <c r="N447" s="8">
        <v>0.51900000000000002</v>
      </c>
      <c r="O447" s="69">
        <f t="shared" si="32"/>
        <v>120</v>
      </c>
      <c r="P447" s="182">
        <f t="shared" si="33"/>
        <v>3.1444444444444444</v>
      </c>
      <c r="Q447" s="86" t="s">
        <v>719</v>
      </c>
      <c r="V447" s="82">
        <v>0.44930555555555557</v>
      </c>
      <c r="W447" s="83">
        <v>0.6069444444444444</v>
      </c>
      <c r="X447" s="86">
        <f t="shared" si="34"/>
        <v>0.15763888888888883</v>
      </c>
    </row>
    <row r="448" spans="1:24" x14ac:dyDescent="0.3">
      <c r="A448" s="44" t="s">
        <v>6125</v>
      </c>
      <c r="B448" s="68" t="s">
        <v>6126</v>
      </c>
      <c r="C448" s="2" t="s">
        <v>1</v>
      </c>
      <c r="D448" s="2">
        <v>63</v>
      </c>
      <c r="E448" s="6">
        <v>20717</v>
      </c>
      <c r="F448" s="7">
        <v>43798.613495370373</v>
      </c>
      <c r="G448" s="69" t="s">
        <v>4</v>
      </c>
      <c r="H448" s="68">
        <v>2556</v>
      </c>
      <c r="I448" s="8">
        <f t="shared" si="35"/>
        <v>21.123966942148762</v>
      </c>
      <c r="J448" s="8">
        <v>1.32</v>
      </c>
      <c r="K448" s="69">
        <v>121</v>
      </c>
      <c r="L448" s="68">
        <v>524</v>
      </c>
      <c r="M448" s="8">
        <f t="shared" si="31"/>
        <v>4.330578512396694</v>
      </c>
      <c r="N448" s="8">
        <v>0.67600000000000005</v>
      </c>
      <c r="O448" s="69">
        <f t="shared" si="32"/>
        <v>121</v>
      </c>
      <c r="P448" s="182">
        <f t="shared" si="33"/>
        <v>4.877862595419848</v>
      </c>
      <c r="Q448" s="86" t="s">
        <v>719</v>
      </c>
      <c r="V448" s="82">
        <v>0.47361111111111115</v>
      </c>
      <c r="W448" s="83">
        <v>0.62291666666666667</v>
      </c>
      <c r="X448" s="86">
        <f t="shared" si="34"/>
        <v>0.14930555555555552</v>
      </c>
    </row>
    <row r="449" spans="1:24" x14ac:dyDescent="0.3">
      <c r="A449" s="44" t="s">
        <v>6127</v>
      </c>
      <c r="B449" s="68" t="s">
        <v>6128</v>
      </c>
      <c r="C449" s="2" t="s">
        <v>1</v>
      </c>
      <c r="D449" s="2">
        <v>47</v>
      </c>
      <c r="E449" s="6">
        <v>26429</v>
      </c>
      <c r="F449" s="7">
        <v>43798.631030092591</v>
      </c>
      <c r="G449" s="69" t="s">
        <v>22</v>
      </c>
      <c r="H449" s="68">
        <v>1090</v>
      </c>
      <c r="I449" s="8">
        <f t="shared" si="35"/>
        <v>8.7200000000000006</v>
      </c>
      <c r="J449" s="8">
        <v>1.1819999999999999</v>
      </c>
      <c r="K449" s="69">
        <v>125</v>
      </c>
      <c r="L449" s="68">
        <v>297</v>
      </c>
      <c r="M449" s="8">
        <f t="shared" si="31"/>
        <v>2.3759999999999999</v>
      </c>
      <c r="N449" s="8">
        <v>0.60499999999999998</v>
      </c>
      <c r="O449" s="69">
        <f t="shared" si="32"/>
        <v>125</v>
      </c>
      <c r="P449" s="182">
        <f t="shared" si="33"/>
        <v>3.6700336700336704</v>
      </c>
      <c r="Q449" s="86" t="s">
        <v>719</v>
      </c>
      <c r="V449" s="82">
        <v>0.47916666666666669</v>
      </c>
      <c r="W449" s="83">
        <v>0.63680555555555551</v>
      </c>
      <c r="X449" s="86">
        <f t="shared" si="34"/>
        <v>0.15763888888888883</v>
      </c>
    </row>
    <row r="450" spans="1:24" x14ac:dyDescent="0.3">
      <c r="A450" s="44" t="s">
        <v>7011</v>
      </c>
      <c r="B450" s="68" t="s">
        <v>7012</v>
      </c>
      <c r="C450" s="2" t="s">
        <v>1</v>
      </c>
      <c r="D450" s="2">
        <v>59</v>
      </c>
      <c r="E450" s="6">
        <v>21974</v>
      </c>
      <c r="F450" s="7">
        <v>43801.565138888887</v>
      </c>
      <c r="G450" s="69" t="s">
        <v>4</v>
      </c>
      <c r="H450" s="68">
        <v>1260</v>
      </c>
      <c r="I450" s="8">
        <f t="shared" si="35"/>
        <v>10.24390243902439</v>
      </c>
      <c r="J450" s="90">
        <v>0.872</v>
      </c>
      <c r="K450" s="69">
        <v>123</v>
      </c>
      <c r="L450" s="68">
        <v>330</v>
      </c>
      <c r="M450" s="8">
        <f t="shared" si="31"/>
        <v>2.6829268292682928</v>
      </c>
      <c r="N450" s="90">
        <v>0.61799999999999999</v>
      </c>
      <c r="O450" s="69">
        <f t="shared" si="32"/>
        <v>123</v>
      </c>
      <c r="P450" s="182">
        <f t="shared" si="33"/>
        <v>3.8181818181818179</v>
      </c>
      <c r="Q450" s="86" t="s">
        <v>719</v>
      </c>
      <c r="V450" s="82">
        <v>0.4152777777777778</v>
      </c>
      <c r="W450" s="83">
        <v>0.5805555555555556</v>
      </c>
      <c r="X450" s="86">
        <f t="shared" si="34"/>
        <v>0.1652777777777778</v>
      </c>
    </row>
    <row r="451" spans="1:24" x14ac:dyDescent="0.3">
      <c r="A451" s="44" t="s">
        <v>7013</v>
      </c>
      <c r="B451" s="68" t="s">
        <v>4673</v>
      </c>
      <c r="C451" s="2" t="s">
        <v>1</v>
      </c>
      <c r="D451" s="2">
        <v>52</v>
      </c>
      <c r="E451" s="6">
        <v>24540</v>
      </c>
      <c r="F451" s="7">
        <v>43801.598807870374</v>
      </c>
      <c r="G451" s="69" t="s">
        <v>4</v>
      </c>
      <c r="H451" s="68">
        <v>897</v>
      </c>
      <c r="I451" s="8">
        <f t="shared" si="35"/>
        <v>8.5428571428571427</v>
      </c>
      <c r="J451" s="90">
        <v>0.91</v>
      </c>
      <c r="K451" s="69">
        <v>105</v>
      </c>
      <c r="L451" s="68">
        <v>299</v>
      </c>
      <c r="M451" s="8">
        <f t="shared" ref="M451:M514" si="36">L451/O451</f>
        <v>2.8476190476190477</v>
      </c>
      <c r="N451" s="90">
        <v>0.53300000000000003</v>
      </c>
      <c r="O451" s="69">
        <f t="shared" ref="O451:O465" si="37">K451</f>
        <v>105</v>
      </c>
      <c r="P451" s="182">
        <f t="shared" ref="P451:P514" si="38">I451/M451</f>
        <v>3</v>
      </c>
      <c r="Q451" s="86" t="s">
        <v>719</v>
      </c>
      <c r="V451" s="82">
        <v>0.44305555555555554</v>
      </c>
      <c r="W451" s="83">
        <v>0.6020833333333333</v>
      </c>
      <c r="X451" s="86">
        <f t="shared" ref="X451:X514" si="39">IF(AND(W451&lt;&gt;0,V451&lt;&gt;0),W451-V451,"No_data")</f>
        <v>0.15902777777777777</v>
      </c>
    </row>
    <row r="452" spans="1:24" x14ac:dyDescent="0.3">
      <c r="A452" s="44" t="s">
        <v>7014</v>
      </c>
      <c r="B452" s="68" t="s">
        <v>455</v>
      </c>
      <c r="C452" s="2" t="s">
        <v>1</v>
      </c>
      <c r="D452" s="2">
        <v>48</v>
      </c>
      <c r="E452" s="6">
        <v>26058</v>
      </c>
      <c r="F452" s="7">
        <v>43801.609699074077</v>
      </c>
      <c r="G452" s="69" t="s">
        <v>4</v>
      </c>
      <c r="H452" s="68">
        <v>835</v>
      </c>
      <c r="I452" s="8">
        <f t="shared" si="35"/>
        <v>10.060240963855422</v>
      </c>
      <c r="J452" s="90">
        <v>1.5880000000000001</v>
      </c>
      <c r="K452" s="69">
        <v>83</v>
      </c>
      <c r="L452" s="68">
        <v>244</v>
      </c>
      <c r="M452" s="8">
        <f t="shared" si="36"/>
        <v>2.9397590361445785</v>
      </c>
      <c r="N452" s="90">
        <v>0.502</v>
      </c>
      <c r="O452" s="69">
        <f t="shared" si="37"/>
        <v>83</v>
      </c>
      <c r="P452" s="182">
        <f t="shared" si="38"/>
        <v>3.4221311475409837</v>
      </c>
      <c r="Q452" s="86" t="s">
        <v>719</v>
      </c>
      <c r="V452" s="82">
        <v>0.45624999999999999</v>
      </c>
      <c r="W452" s="83">
        <v>0.61527777777777781</v>
      </c>
      <c r="X452" s="86">
        <f t="shared" si="39"/>
        <v>0.15902777777777782</v>
      </c>
    </row>
    <row r="453" spans="1:24" x14ac:dyDescent="0.3">
      <c r="A453" s="44" t="s">
        <v>7015</v>
      </c>
      <c r="B453" s="68" t="s">
        <v>7016</v>
      </c>
      <c r="C453" s="2" t="s">
        <v>1</v>
      </c>
      <c r="D453" s="2">
        <v>8.1666666666666661</v>
      </c>
      <c r="E453" s="6">
        <v>40827</v>
      </c>
      <c r="F453" s="7">
        <v>43801.628483796296</v>
      </c>
      <c r="G453" s="69" t="s">
        <v>4</v>
      </c>
      <c r="H453" s="68">
        <v>686</v>
      </c>
      <c r="I453" s="8">
        <f t="shared" si="35"/>
        <v>10.088235294117647</v>
      </c>
      <c r="J453" s="90">
        <v>1.5429999999999999</v>
      </c>
      <c r="K453" s="69">
        <v>68</v>
      </c>
      <c r="L453" s="68">
        <v>112</v>
      </c>
      <c r="M453" s="8">
        <f t="shared" si="36"/>
        <v>1.6470588235294117</v>
      </c>
      <c r="N453" s="90">
        <v>0.51200000000000001</v>
      </c>
      <c r="O453" s="69">
        <f t="shared" si="37"/>
        <v>68</v>
      </c>
      <c r="P453" s="182">
        <f t="shared" si="38"/>
        <v>6.125</v>
      </c>
      <c r="Q453" s="86" t="s">
        <v>719</v>
      </c>
      <c r="V453" s="82">
        <v>0.48055555555555557</v>
      </c>
      <c r="W453" s="83">
        <v>0.63194444444444442</v>
      </c>
      <c r="X453" s="86">
        <f t="shared" si="39"/>
        <v>0.15138888888888885</v>
      </c>
    </row>
    <row r="454" spans="1:24" x14ac:dyDescent="0.3">
      <c r="A454" s="44" t="s">
        <v>7017</v>
      </c>
      <c r="B454" s="68" t="s">
        <v>735</v>
      </c>
      <c r="C454" s="2" t="s">
        <v>1</v>
      </c>
      <c r="D454" s="2">
        <v>36</v>
      </c>
      <c r="E454" s="6">
        <v>30300</v>
      </c>
      <c r="F454" s="7">
        <v>43801.640300925923</v>
      </c>
      <c r="G454" s="69" t="s">
        <v>4</v>
      </c>
      <c r="H454" s="68">
        <v>931</v>
      </c>
      <c r="I454" s="8">
        <f t="shared" si="35"/>
        <v>8.9519230769230766</v>
      </c>
      <c r="J454" s="90">
        <v>1.1519999999999999</v>
      </c>
      <c r="K454" s="69">
        <v>104</v>
      </c>
      <c r="L454" s="68">
        <v>233</v>
      </c>
      <c r="M454" s="8">
        <f t="shared" si="36"/>
        <v>2.2403846153846154</v>
      </c>
      <c r="N454" s="90">
        <v>0.49299999999999999</v>
      </c>
      <c r="O454" s="69">
        <f t="shared" si="37"/>
        <v>104</v>
      </c>
      <c r="P454" s="182">
        <f t="shared" si="38"/>
        <v>3.9957081545064375</v>
      </c>
      <c r="Q454" s="86" t="s">
        <v>719</v>
      </c>
      <c r="V454" s="82">
        <v>0.4861111111111111</v>
      </c>
      <c r="W454" s="83">
        <v>0.65416666666666667</v>
      </c>
      <c r="X454" s="86">
        <f t="shared" si="39"/>
        <v>0.16805555555555557</v>
      </c>
    </row>
    <row r="455" spans="1:24" x14ac:dyDescent="0.3">
      <c r="A455" s="44" t="s">
        <v>7018</v>
      </c>
      <c r="B455" s="68" t="s">
        <v>11</v>
      </c>
      <c r="C455" s="2" t="s">
        <v>1</v>
      </c>
      <c r="D455" s="2">
        <v>63</v>
      </c>
      <c r="E455" s="6">
        <v>20580</v>
      </c>
      <c r="F455" s="7">
        <v>43801.665543981479</v>
      </c>
      <c r="G455" s="69" t="s">
        <v>22</v>
      </c>
      <c r="H455" s="68">
        <v>1422</v>
      </c>
      <c r="I455" s="8">
        <f t="shared" si="35"/>
        <v>12.927272727272728</v>
      </c>
      <c r="J455" s="90">
        <v>0.82099999999999995</v>
      </c>
      <c r="K455" s="69">
        <v>110</v>
      </c>
      <c r="L455" s="68">
        <v>274</v>
      </c>
      <c r="M455" s="8">
        <f t="shared" si="36"/>
        <v>2.4909090909090907</v>
      </c>
      <c r="N455" s="90">
        <v>0.57099999999999995</v>
      </c>
      <c r="O455" s="69">
        <f t="shared" si="37"/>
        <v>110</v>
      </c>
      <c r="P455" s="182">
        <f t="shared" si="38"/>
        <v>5.1897810218978107</v>
      </c>
      <c r="Q455" s="86" t="s">
        <v>719</v>
      </c>
      <c r="V455" s="82">
        <v>0.51736111111111105</v>
      </c>
      <c r="W455" s="83">
        <v>0.66875000000000007</v>
      </c>
      <c r="X455" s="86">
        <f t="shared" si="39"/>
        <v>0.15138888888888902</v>
      </c>
    </row>
    <row r="456" spans="1:24" x14ac:dyDescent="0.3">
      <c r="A456" s="44" t="s">
        <v>7019</v>
      </c>
      <c r="B456" s="68" t="s">
        <v>7020</v>
      </c>
      <c r="C456" s="2" t="s">
        <v>1</v>
      </c>
      <c r="D456" s="2">
        <v>45</v>
      </c>
      <c r="E456" s="6">
        <v>27258</v>
      </c>
      <c r="F456" s="7">
        <v>43802.513483796298</v>
      </c>
      <c r="G456" s="69" t="s">
        <v>4</v>
      </c>
      <c r="H456" s="68">
        <v>1957</v>
      </c>
      <c r="I456" s="8">
        <f t="shared" si="35"/>
        <v>18.638095238095239</v>
      </c>
      <c r="J456" s="90">
        <v>1.234</v>
      </c>
      <c r="K456" s="69">
        <v>105</v>
      </c>
      <c r="L456" s="68">
        <v>471</v>
      </c>
      <c r="M456" s="8">
        <f t="shared" si="36"/>
        <v>4.4857142857142858</v>
      </c>
      <c r="N456" s="90">
        <v>0.52100000000000002</v>
      </c>
      <c r="O456" s="69">
        <f t="shared" si="37"/>
        <v>105</v>
      </c>
      <c r="P456" s="182">
        <f t="shared" si="38"/>
        <v>4.154989384288748</v>
      </c>
      <c r="Q456" s="86" t="s">
        <v>719</v>
      </c>
      <c r="V456" s="82">
        <v>0.39930555555555558</v>
      </c>
      <c r="W456" s="83">
        <v>0.52083333333333337</v>
      </c>
      <c r="X456" s="86">
        <f t="shared" si="39"/>
        <v>0.12152777777777779</v>
      </c>
    </row>
    <row r="457" spans="1:24" x14ac:dyDescent="0.3">
      <c r="A457" s="44" t="s">
        <v>7021</v>
      </c>
      <c r="B457" s="68" t="s">
        <v>7022</v>
      </c>
      <c r="C457" s="2" t="s">
        <v>1</v>
      </c>
      <c r="D457" s="2">
        <v>45</v>
      </c>
      <c r="E457" s="6">
        <v>27365</v>
      </c>
      <c r="F457" s="7">
        <v>43802.526250000003</v>
      </c>
      <c r="G457" s="69" t="s">
        <v>4</v>
      </c>
      <c r="H457" s="68">
        <v>2099</v>
      </c>
      <c r="I457" s="8">
        <f t="shared" si="35"/>
        <v>17.788135593220339</v>
      </c>
      <c r="J457" s="90">
        <v>2.1280000000000001</v>
      </c>
      <c r="K457" s="69">
        <v>118</v>
      </c>
      <c r="L457" s="68">
        <v>543</v>
      </c>
      <c r="M457" s="8">
        <f t="shared" si="36"/>
        <v>4.601694915254237</v>
      </c>
      <c r="N457" s="90">
        <v>0.84899999999999998</v>
      </c>
      <c r="O457" s="69">
        <f t="shared" si="37"/>
        <v>118</v>
      </c>
      <c r="P457" s="182">
        <f t="shared" si="38"/>
        <v>3.8655616942909763</v>
      </c>
      <c r="Q457" s="86" t="s">
        <v>719</v>
      </c>
      <c r="V457" s="82">
        <v>0.40069444444444446</v>
      </c>
      <c r="W457" s="83">
        <v>0.53472222222222221</v>
      </c>
      <c r="X457" s="86">
        <f t="shared" si="39"/>
        <v>0.13402777777777775</v>
      </c>
    </row>
    <row r="458" spans="1:24" x14ac:dyDescent="0.3">
      <c r="A458" s="44" t="s">
        <v>7025</v>
      </c>
      <c r="B458" s="68" t="s">
        <v>655</v>
      </c>
      <c r="C458" s="2" t="s">
        <v>1</v>
      </c>
      <c r="D458" s="2">
        <v>44</v>
      </c>
      <c r="E458" s="6">
        <v>27589</v>
      </c>
      <c r="F458" s="7">
        <v>43802.551979166667</v>
      </c>
      <c r="G458" s="69" t="s">
        <v>4</v>
      </c>
      <c r="H458" s="68">
        <v>1059</v>
      </c>
      <c r="I458" s="8">
        <f t="shared" si="35"/>
        <v>10.281553398058252</v>
      </c>
      <c r="J458" s="90">
        <v>1.671</v>
      </c>
      <c r="K458" s="69">
        <v>103</v>
      </c>
      <c r="L458" s="68">
        <v>327</v>
      </c>
      <c r="M458" s="8">
        <f t="shared" si="36"/>
        <v>3.174757281553398</v>
      </c>
      <c r="N458" s="90">
        <v>0.49399999999999999</v>
      </c>
      <c r="O458" s="69">
        <f t="shared" si="37"/>
        <v>103</v>
      </c>
      <c r="P458" s="182">
        <f t="shared" si="38"/>
        <v>3.238532110091743</v>
      </c>
      <c r="Q458" s="86" t="s">
        <v>719</v>
      </c>
      <c r="V458" s="82">
        <v>0.41875000000000001</v>
      </c>
      <c r="W458" s="83">
        <v>0.56944444444444442</v>
      </c>
      <c r="X458" s="86">
        <f t="shared" si="39"/>
        <v>0.15069444444444441</v>
      </c>
    </row>
    <row r="459" spans="1:24" x14ac:dyDescent="0.3">
      <c r="A459" s="44" t="s">
        <v>7026</v>
      </c>
      <c r="B459" s="68" t="s">
        <v>7027</v>
      </c>
      <c r="C459" s="2" t="s">
        <v>1</v>
      </c>
      <c r="D459" s="2">
        <v>40</v>
      </c>
      <c r="E459" s="6">
        <v>29159</v>
      </c>
      <c r="F459" s="7">
        <v>43802.567337962966</v>
      </c>
      <c r="G459" s="69" t="s">
        <v>4</v>
      </c>
      <c r="H459" s="68">
        <v>1618</v>
      </c>
      <c r="I459" s="8">
        <f t="shared" si="35"/>
        <v>14.069565217391304</v>
      </c>
      <c r="J459" s="90">
        <v>1.663</v>
      </c>
      <c r="K459" s="69">
        <v>115</v>
      </c>
      <c r="L459" s="68">
        <v>413</v>
      </c>
      <c r="M459" s="8">
        <f t="shared" si="36"/>
        <v>3.5913043478260871</v>
      </c>
      <c r="N459" s="90">
        <v>0.60499999999999998</v>
      </c>
      <c r="O459" s="69">
        <f t="shared" si="37"/>
        <v>115</v>
      </c>
      <c r="P459" s="182">
        <f t="shared" si="38"/>
        <v>3.9176755447941884</v>
      </c>
      <c r="Q459" s="86" t="s">
        <v>719</v>
      </c>
      <c r="V459" s="82">
        <v>0.44236111111111115</v>
      </c>
      <c r="W459" s="83">
        <v>0.58333333333333337</v>
      </c>
      <c r="X459" s="86">
        <f t="shared" si="39"/>
        <v>0.14097222222222222</v>
      </c>
    </row>
    <row r="460" spans="1:24" x14ac:dyDescent="0.3">
      <c r="A460" s="44" t="s">
        <v>7028</v>
      </c>
      <c r="B460" s="68" t="s">
        <v>7029</v>
      </c>
      <c r="C460" s="2" t="s">
        <v>6</v>
      </c>
      <c r="D460" s="2">
        <v>54</v>
      </c>
      <c r="E460" s="6">
        <v>23809</v>
      </c>
      <c r="F460" s="7">
        <v>43802.581747685188</v>
      </c>
      <c r="G460" s="69" t="s">
        <v>4</v>
      </c>
      <c r="H460" s="68">
        <v>661</v>
      </c>
      <c r="I460" s="8">
        <f t="shared" si="35"/>
        <v>6.5445544554455441</v>
      </c>
      <c r="J460" s="90">
        <v>0.88900000000000001</v>
      </c>
      <c r="K460" s="69">
        <v>101</v>
      </c>
      <c r="L460" s="68">
        <v>217</v>
      </c>
      <c r="M460" s="8">
        <f t="shared" si="36"/>
        <v>2.1485148514851486</v>
      </c>
      <c r="N460" s="90">
        <v>0.55500000000000005</v>
      </c>
      <c r="O460" s="69">
        <f t="shared" si="37"/>
        <v>101</v>
      </c>
      <c r="P460" s="182">
        <f t="shared" si="38"/>
        <v>3.0460829493087553</v>
      </c>
      <c r="Q460" s="86" t="s">
        <v>719</v>
      </c>
      <c r="V460" s="82">
        <v>0.41666666666666669</v>
      </c>
      <c r="W460" s="83">
        <v>0.59722222222222221</v>
      </c>
      <c r="X460" s="86">
        <f t="shared" si="39"/>
        <v>0.18055555555555552</v>
      </c>
    </row>
    <row r="461" spans="1:24" x14ac:dyDescent="0.3">
      <c r="A461" s="44" t="s">
        <v>7030</v>
      </c>
      <c r="B461" s="68" t="s">
        <v>7031</v>
      </c>
      <c r="C461" s="2" t="s">
        <v>1</v>
      </c>
      <c r="D461" s="2">
        <v>46</v>
      </c>
      <c r="E461" s="6">
        <v>26938</v>
      </c>
      <c r="F461" s="7">
        <v>43802.602789351855</v>
      </c>
      <c r="G461" s="69" t="s">
        <v>4</v>
      </c>
      <c r="H461" s="68">
        <v>1364</v>
      </c>
      <c r="I461" s="8">
        <f t="shared" si="35"/>
        <v>12.62962962962963</v>
      </c>
      <c r="J461" s="90">
        <v>1.0820000000000001</v>
      </c>
      <c r="K461" s="69">
        <v>108</v>
      </c>
      <c r="L461" s="68">
        <v>441</v>
      </c>
      <c r="M461" s="8">
        <f t="shared" si="36"/>
        <v>4.083333333333333</v>
      </c>
      <c r="N461" s="90">
        <v>0.76300000000000001</v>
      </c>
      <c r="O461" s="69">
        <f t="shared" si="37"/>
        <v>108</v>
      </c>
      <c r="P461" s="182">
        <f t="shared" si="38"/>
        <v>3.0929705215419503</v>
      </c>
      <c r="Q461" s="86" t="s">
        <v>719</v>
      </c>
      <c r="V461" s="82">
        <v>0.47222222222222227</v>
      </c>
      <c r="W461" s="83">
        <v>0.61805555555555558</v>
      </c>
      <c r="X461" s="86">
        <f t="shared" si="39"/>
        <v>0.14583333333333331</v>
      </c>
    </row>
    <row r="462" spans="1:24" x14ac:dyDescent="0.3">
      <c r="A462" s="44" t="s">
        <v>7032</v>
      </c>
      <c r="B462" s="68" t="s">
        <v>7033</v>
      </c>
      <c r="C462" s="2" t="s">
        <v>1</v>
      </c>
      <c r="D462" s="2">
        <v>43</v>
      </c>
      <c r="E462" s="6">
        <v>27761</v>
      </c>
      <c r="F462" s="7">
        <v>43802.621168981481</v>
      </c>
      <c r="G462" s="69" t="s">
        <v>4</v>
      </c>
      <c r="H462" s="68">
        <v>1391</v>
      </c>
      <c r="I462" s="8">
        <f t="shared" si="35"/>
        <v>12.645454545454545</v>
      </c>
      <c r="J462" s="90">
        <v>1.31</v>
      </c>
      <c r="K462" s="69">
        <v>110</v>
      </c>
      <c r="L462" s="68">
        <v>336</v>
      </c>
      <c r="M462" s="8">
        <f t="shared" si="36"/>
        <v>3.0545454545454547</v>
      </c>
      <c r="N462" s="90">
        <v>0.53900000000000003</v>
      </c>
      <c r="O462" s="69">
        <f t="shared" si="37"/>
        <v>110</v>
      </c>
      <c r="P462" s="182">
        <f t="shared" si="38"/>
        <v>4.1398809523809517</v>
      </c>
      <c r="Q462" s="86" t="s">
        <v>719</v>
      </c>
      <c r="V462" s="82">
        <v>0.47916666666666669</v>
      </c>
      <c r="W462" s="83">
        <v>0.63194444444444442</v>
      </c>
      <c r="X462" s="86">
        <f t="shared" si="39"/>
        <v>0.15277777777777773</v>
      </c>
    </row>
    <row r="463" spans="1:24" x14ac:dyDescent="0.3">
      <c r="A463" s="44" t="s">
        <v>7034</v>
      </c>
      <c r="B463" s="68" t="s">
        <v>7035</v>
      </c>
      <c r="C463" s="2" t="s">
        <v>6</v>
      </c>
      <c r="D463" s="2">
        <v>77</v>
      </c>
      <c r="E463" s="6">
        <v>15420</v>
      </c>
      <c r="F463" s="7">
        <v>43802.639675925922</v>
      </c>
      <c r="G463" s="69" t="s">
        <v>4</v>
      </c>
      <c r="H463" s="68">
        <v>2005</v>
      </c>
      <c r="I463" s="8">
        <f t="shared" si="35"/>
        <v>19.095238095238095</v>
      </c>
      <c r="J463" s="90">
        <v>1.5780000000000001</v>
      </c>
      <c r="K463" s="69">
        <v>105</v>
      </c>
      <c r="L463" s="68">
        <v>706</v>
      </c>
      <c r="M463" s="8">
        <f t="shared" si="36"/>
        <v>6.7238095238095239</v>
      </c>
      <c r="N463" s="90">
        <v>0.872</v>
      </c>
      <c r="O463" s="69">
        <f t="shared" si="37"/>
        <v>105</v>
      </c>
      <c r="P463" s="182">
        <f t="shared" si="38"/>
        <v>2.8399433427762037</v>
      </c>
      <c r="Q463" s="86" t="s">
        <v>719</v>
      </c>
      <c r="V463" s="82">
        <v>0.48194444444444445</v>
      </c>
      <c r="W463" s="83">
        <v>0.64583333333333337</v>
      </c>
      <c r="X463" s="86">
        <f t="shared" si="39"/>
        <v>0.16388888888888892</v>
      </c>
    </row>
    <row r="464" spans="1:24" x14ac:dyDescent="0.3">
      <c r="A464" s="44" t="s">
        <v>7036</v>
      </c>
      <c r="B464" s="68" t="s">
        <v>7037</v>
      </c>
      <c r="C464" s="2" t="s">
        <v>1</v>
      </c>
      <c r="D464" s="2">
        <v>49</v>
      </c>
      <c r="E464" s="6">
        <v>25747</v>
      </c>
      <c r="F464" s="7">
        <v>43802.655034722222</v>
      </c>
      <c r="G464" s="69" t="s">
        <v>4</v>
      </c>
      <c r="H464" s="68">
        <v>1452</v>
      </c>
      <c r="I464" s="8">
        <f t="shared" si="35"/>
        <v>14.666666666666666</v>
      </c>
      <c r="J464" s="90">
        <v>0.96899999999999997</v>
      </c>
      <c r="K464" s="69">
        <v>99</v>
      </c>
      <c r="L464" s="68">
        <v>951</v>
      </c>
      <c r="M464" s="8">
        <f t="shared" si="36"/>
        <v>9.6060606060606055</v>
      </c>
      <c r="N464" s="90">
        <v>1.1140000000000001</v>
      </c>
      <c r="O464" s="69">
        <f t="shared" si="37"/>
        <v>99</v>
      </c>
      <c r="P464" s="182">
        <f t="shared" si="38"/>
        <v>1.526813880126183</v>
      </c>
      <c r="Q464" s="86" t="s">
        <v>719</v>
      </c>
      <c r="V464" s="82">
        <v>0.49305555555555558</v>
      </c>
      <c r="W464" s="83">
        <v>0.66666666666666663</v>
      </c>
      <c r="X464" s="86">
        <f t="shared" si="39"/>
        <v>0.17361111111111105</v>
      </c>
    </row>
    <row r="465" spans="1:24" x14ac:dyDescent="0.3">
      <c r="A465" s="44" t="s">
        <v>7038</v>
      </c>
      <c r="B465" s="68" t="s">
        <v>6831</v>
      </c>
      <c r="C465" s="2" t="s">
        <v>6</v>
      </c>
      <c r="D465" s="2">
        <v>55</v>
      </c>
      <c r="E465" s="6">
        <v>23446</v>
      </c>
      <c r="F465" s="7">
        <v>43802.666747685187</v>
      </c>
      <c r="G465" s="69" t="s">
        <v>4</v>
      </c>
      <c r="H465" s="68">
        <v>898</v>
      </c>
      <c r="I465" s="8">
        <f t="shared" si="35"/>
        <v>8.98</v>
      </c>
      <c r="J465" s="90">
        <v>0.79100000000000004</v>
      </c>
      <c r="K465" s="69">
        <v>100</v>
      </c>
      <c r="L465" s="68">
        <v>328</v>
      </c>
      <c r="M465" s="8">
        <f t="shared" si="36"/>
        <v>3.28</v>
      </c>
      <c r="N465" s="90">
        <v>0.55200000000000005</v>
      </c>
      <c r="O465" s="69">
        <f t="shared" si="37"/>
        <v>100</v>
      </c>
      <c r="P465" s="182">
        <f t="shared" si="38"/>
        <v>2.7378048780487809</v>
      </c>
      <c r="Q465" s="86" t="s">
        <v>719</v>
      </c>
      <c r="V465" s="82">
        <v>0.50486111111111109</v>
      </c>
      <c r="W465" s="83">
        <v>0.68055555555555547</v>
      </c>
      <c r="X465" s="86">
        <f t="shared" si="39"/>
        <v>0.17569444444444438</v>
      </c>
    </row>
    <row r="466" spans="1:24" x14ac:dyDescent="0.3">
      <c r="A466" s="44" t="s">
        <v>7039</v>
      </c>
      <c r="B466" s="68" t="s">
        <v>7040</v>
      </c>
      <c r="C466" s="2" t="s">
        <v>1</v>
      </c>
      <c r="D466" s="2">
        <v>48</v>
      </c>
      <c r="E466" s="6">
        <v>26088</v>
      </c>
      <c r="F466" s="7">
        <v>43803.628831018519</v>
      </c>
      <c r="G466" s="69" t="s">
        <v>22</v>
      </c>
      <c r="H466" s="68">
        <v>950</v>
      </c>
      <c r="I466" s="8">
        <f t="shared" si="35"/>
        <v>9.134615384615385</v>
      </c>
      <c r="J466" s="90">
        <v>0.90400000000000003</v>
      </c>
      <c r="K466" s="69">
        <v>104</v>
      </c>
      <c r="L466" s="68">
        <v>230</v>
      </c>
      <c r="M466" s="8">
        <f t="shared" si="36"/>
        <v>2.1495327102803738</v>
      </c>
      <c r="N466" s="90">
        <v>0.35799999999999998</v>
      </c>
      <c r="O466" s="69">
        <v>107</v>
      </c>
      <c r="P466" s="182">
        <f t="shared" si="38"/>
        <v>4.2495819397993309</v>
      </c>
      <c r="Q466" s="86" t="s">
        <v>719</v>
      </c>
      <c r="V466" s="82">
        <v>0.45277777777777778</v>
      </c>
      <c r="W466" s="83">
        <v>0.63263888888888886</v>
      </c>
      <c r="X466" s="86">
        <f t="shared" si="39"/>
        <v>0.17986111111111108</v>
      </c>
    </row>
    <row r="467" spans="1:24" x14ac:dyDescent="0.3">
      <c r="A467" s="44" t="s">
        <v>7041</v>
      </c>
      <c r="B467" s="68" t="s">
        <v>1244</v>
      </c>
      <c r="C467" s="2" t="s">
        <v>1</v>
      </c>
      <c r="D467" s="2">
        <v>41</v>
      </c>
      <c r="E467" s="6">
        <v>28524</v>
      </c>
      <c r="F467" s="7">
        <v>43803.649826388886</v>
      </c>
      <c r="G467" s="69" t="s">
        <v>4</v>
      </c>
      <c r="H467" s="68">
        <v>1185</v>
      </c>
      <c r="I467" s="8">
        <f t="shared" si="35"/>
        <v>11.732673267326733</v>
      </c>
      <c r="J467" s="90">
        <v>1.1910000000000001</v>
      </c>
      <c r="K467" s="69">
        <v>101</v>
      </c>
      <c r="L467" s="68">
        <v>193</v>
      </c>
      <c r="M467" s="8">
        <f t="shared" si="36"/>
        <v>2.0104166666666665</v>
      </c>
      <c r="N467" s="90">
        <v>0.64100000000000001</v>
      </c>
      <c r="O467" s="69">
        <v>96</v>
      </c>
      <c r="P467" s="182">
        <f t="shared" si="38"/>
        <v>5.835941107064075</v>
      </c>
      <c r="Q467" s="86" t="s">
        <v>719</v>
      </c>
      <c r="V467" s="82">
        <v>0.4826388888888889</v>
      </c>
      <c r="W467" s="83">
        <v>0.65694444444444444</v>
      </c>
      <c r="X467" s="86">
        <f t="shared" si="39"/>
        <v>0.17430555555555555</v>
      </c>
    </row>
    <row r="468" spans="1:24" x14ac:dyDescent="0.3">
      <c r="A468" s="44" t="s">
        <v>7042</v>
      </c>
      <c r="B468" s="68" t="s">
        <v>7043</v>
      </c>
      <c r="C468" s="2" t="s">
        <v>6</v>
      </c>
      <c r="D468" s="2">
        <v>44</v>
      </c>
      <c r="E468" s="6">
        <v>27371</v>
      </c>
      <c r="F468" s="7">
        <v>43803.664513888885</v>
      </c>
      <c r="G468" s="69" t="s">
        <v>4</v>
      </c>
      <c r="H468" s="68">
        <v>784</v>
      </c>
      <c r="I468" s="8">
        <f t="shared" si="35"/>
        <v>7.3271028037383177</v>
      </c>
      <c r="J468" s="90">
        <v>0.76200000000000001</v>
      </c>
      <c r="K468" s="69">
        <v>107</v>
      </c>
      <c r="L468" s="68">
        <v>230</v>
      </c>
      <c r="M468" s="8">
        <f t="shared" si="36"/>
        <v>2.2115384615384617</v>
      </c>
      <c r="N468" s="90">
        <v>0.433</v>
      </c>
      <c r="O468" s="69">
        <v>104</v>
      </c>
      <c r="P468" s="182">
        <f t="shared" si="38"/>
        <v>3.3131247460381954</v>
      </c>
      <c r="Q468" s="86" t="s">
        <v>719</v>
      </c>
      <c r="V468" s="82">
        <v>0.47500000000000003</v>
      </c>
      <c r="W468" s="83">
        <v>0.67152777777777783</v>
      </c>
      <c r="X468" s="86">
        <f t="shared" si="39"/>
        <v>0.1965277777777778</v>
      </c>
    </row>
    <row r="469" spans="1:24" x14ac:dyDescent="0.3">
      <c r="A469" s="44" t="s">
        <v>7044</v>
      </c>
      <c r="B469" s="68" t="s">
        <v>7045</v>
      </c>
      <c r="C469" s="2" t="s">
        <v>1</v>
      </c>
      <c r="D469" s="2">
        <v>52</v>
      </c>
      <c r="E469" s="6">
        <v>24543</v>
      </c>
      <c r="F469" s="7">
        <v>43804.365636574075</v>
      </c>
      <c r="G469" s="69" t="s">
        <v>71</v>
      </c>
      <c r="H469" s="68">
        <v>1486</v>
      </c>
      <c r="I469" s="8">
        <f t="shared" si="35"/>
        <v>15.163265306122449</v>
      </c>
      <c r="J469" s="90">
        <v>1.946</v>
      </c>
      <c r="K469" s="69">
        <v>98</v>
      </c>
      <c r="L469" s="68">
        <v>291</v>
      </c>
      <c r="M469" s="8">
        <f t="shared" si="36"/>
        <v>3.0631578947368423</v>
      </c>
      <c r="N469" s="90">
        <v>0.54200000000000004</v>
      </c>
      <c r="O469" s="69">
        <v>95</v>
      </c>
      <c r="P469" s="182">
        <f t="shared" si="38"/>
        <v>4.9502068868784628</v>
      </c>
      <c r="Q469" s="86" t="s">
        <v>719</v>
      </c>
      <c r="V469" s="82">
        <v>0.375</v>
      </c>
      <c r="W469" s="83">
        <v>0.52083333333333337</v>
      </c>
      <c r="X469" s="86">
        <f t="shared" si="39"/>
        <v>0.14583333333333337</v>
      </c>
    </row>
    <row r="470" spans="1:24" x14ac:dyDescent="0.3">
      <c r="A470" s="44" t="s">
        <v>7046</v>
      </c>
      <c r="B470" s="68" t="s">
        <v>7047</v>
      </c>
      <c r="C470" s="2" t="s">
        <v>1</v>
      </c>
      <c r="D470" s="2">
        <v>76</v>
      </c>
      <c r="E470" s="6">
        <v>15811</v>
      </c>
      <c r="F470" s="7">
        <v>43804.530671296299</v>
      </c>
      <c r="G470" s="69" t="s">
        <v>4</v>
      </c>
      <c r="H470" s="68">
        <v>1103</v>
      </c>
      <c r="I470" s="8">
        <f t="shared" si="35"/>
        <v>10.60576923076923</v>
      </c>
      <c r="J470" s="90">
        <v>0.97</v>
      </c>
      <c r="K470" s="69">
        <v>104</v>
      </c>
      <c r="L470" s="68">
        <v>381</v>
      </c>
      <c r="M470" s="8">
        <f t="shared" si="36"/>
        <v>3.6634615384615383</v>
      </c>
      <c r="N470" s="90">
        <v>0.63300000000000001</v>
      </c>
      <c r="O470" s="69">
        <f>K470</f>
        <v>104</v>
      </c>
      <c r="P470" s="182">
        <f t="shared" si="38"/>
        <v>2.8950131233595799</v>
      </c>
      <c r="Q470" s="86" t="s">
        <v>719</v>
      </c>
      <c r="V470" s="82">
        <v>0.3840277777777778</v>
      </c>
      <c r="W470" s="83">
        <v>0.53333333333333333</v>
      </c>
      <c r="X470" s="86">
        <f t="shared" si="39"/>
        <v>0.14930555555555552</v>
      </c>
    </row>
    <row r="471" spans="1:24" x14ac:dyDescent="0.3">
      <c r="A471" s="44" t="s">
        <v>7048</v>
      </c>
      <c r="B471" s="68" t="s">
        <v>7049</v>
      </c>
      <c r="C471" s="2" t="s">
        <v>1</v>
      </c>
      <c r="D471" s="2">
        <v>53</v>
      </c>
      <c r="E471" s="6">
        <v>24194</v>
      </c>
      <c r="F471" s="7">
        <v>43804.542696759258</v>
      </c>
      <c r="G471" s="69" t="s">
        <v>4</v>
      </c>
      <c r="H471" s="68">
        <v>1282</v>
      </c>
      <c r="I471" s="8">
        <f t="shared" si="35"/>
        <v>13.494736842105263</v>
      </c>
      <c r="J471" s="90">
        <v>1.472</v>
      </c>
      <c r="K471" s="69">
        <v>95</v>
      </c>
      <c r="L471" s="68">
        <v>259</v>
      </c>
      <c r="M471" s="8">
        <f t="shared" si="36"/>
        <v>2.3761467889908259</v>
      </c>
      <c r="N471" s="90">
        <v>0.52300000000000002</v>
      </c>
      <c r="O471" s="69">
        <v>109</v>
      </c>
      <c r="P471" s="182">
        <f t="shared" si="38"/>
        <v>5.6792521845153416</v>
      </c>
      <c r="Q471" s="86" t="s">
        <v>719</v>
      </c>
      <c r="V471" s="82">
        <v>0.40208333333333335</v>
      </c>
      <c r="W471" s="83">
        <v>0.54791666666666672</v>
      </c>
      <c r="X471" s="86">
        <f t="shared" si="39"/>
        <v>0.14583333333333337</v>
      </c>
    </row>
    <row r="472" spans="1:24" x14ac:dyDescent="0.3">
      <c r="A472" s="44" t="s">
        <v>7050</v>
      </c>
      <c r="B472" s="68" t="s">
        <v>7051</v>
      </c>
      <c r="C472" s="2" t="s">
        <v>1</v>
      </c>
      <c r="D472" s="2">
        <v>39</v>
      </c>
      <c r="E472" s="6">
        <v>29202</v>
      </c>
      <c r="F472" s="7">
        <v>43804.559108796297</v>
      </c>
      <c r="G472" s="69" t="s">
        <v>4</v>
      </c>
      <c r="H472" s="68">
        <v>1121</v>
      </c>
      <c r="I472" s="8">
        <f t="shared" si="35"/>
        <v>10.778846153846153</v>
      </c>
      <c r="J472" s="90">
        <v>1.052</v>
      </c>
      <c r="K472" s="69">
        <v>104</v>
      </c>
      <c r="L472" s="68">
        <v>323</v>
      </c>
      <c r="M472" s="8">
        <f t="shared" si="36"/>
        <v>3.1057692307692308</v>
      </c>
      <c r="N472" s="90">
        <v>0.66700000000000004</v>
      </c>
      <c r="O472" s="69">
        <f>K472</f>
        <v>104</v>
      </c>
      <c r="P472" s="182">
        <f t="shared" si="38"/>
        <v>3.4705882352941173</v>
      </c>
      <c r="Q472" s="86" t="s">
        <v>719</v>
      </c>
      <c r="V472" s="82">
        <v>0.41666666666666669</v>
      </c>
      <c r="W472" s="83">
        <v>0.56736111111111109</v>
      </c>
      <c r="X472" s="86">
        <f t="shared" si="39"/>
        <v>0.15069444444444441</v>
      </c>
    </row>
    <row r="473" spans="1:24" x14ac:dyDescent="0.3">
      <c r="A473" s="44" t="s">
        <v>7052</v>
      </c>
      <c r="B473" s="68" t="s">
        <v>7053</v>
      </c>
      <c r="C473" s="2" t="s">
        <v>6</v>
      </c>
      <c r="D473" s="2">
        <v>46</v>
      </c>
      <c r="E473" s="6">
        <v>26744</v>
      </c>
      <c r="F473" s="7">
        <v>43804.57130787037</v>
      </c>
      <c r="G473" s="69" t="s">
        <v>4</v>
      </c>
      <c r="H473" s="68">
        <v>984</v>
      </c>
      <c r="I473" s="8">
        <f t="shared" si="35"/>
        <v>10.040816326530612</v>
      </c>
      <c r="J473" s="90">
        <v>0.81100000000000005</v>
      </c>
      <c r="K473" s="69">
        <v>98</v>
      </c>
      <c r="L473" s="68">
        <v>280</v>
      </c>
      <c r="M473" s="8">
        <f t="shared" si="36"/>
        <v>2.8571428571428572</v>
      </c>
      <c r="N473" s="90">
        <v>0.51800000000000002</v>
      </c>
      <c r="O473" s="69">
        <f>K473</f>
        <v>98</v>
      </c>
      <c r="P473" s="182">
        <f t="shared" si="38"/>
        <v>3.5142857142857142</v>
      </c>
      <c r="Q473" s="86" t="s">
        <v>719</v>
      </c>
      <c r="V473" s="82">
        <v>0.4145833333333333</v>
      </c>
      <c r="W473" s="83">
        <v>0.5756944444444444</v>
      </c>
      <c r="X473" s="86">
        <f t="shared" si="39"/>
        <v>0.16111111111111109</v>
      </c>
    </row>
    <row r="474" spans="1:24" x14ac:dyDescent="0.3">
      <c r="A474" s="44" t="s">
        <v>7054</v>
      </c>
      <c r="B474" s="68" t="s">
        <v>7055</v>
      </c>
      <c r="C474" s="2" t="s">
        <v>1</v>
      </c>
      <c r="D474" s="2">
        <v>69</v>
      </c>
      <c r="E474" s="6">
        <v>18240</v>
      </c>
      <c r="F474" s="7">
        <v>43804.58394675926</v>
      </c>
      <c r="G474" s="69" t="s">
        <v>4</v>
      </c>
      <c r="H474" s="68">
        <v>1346</v>
      </c>
      <c r="I474" s="8">
        <f t="shared" si="35"/>
        <v>13.46</v>
      </c>
      <c r="J474" s="90">
        <v>1.1579999999999999</v>
      </c>
      <c r="K474" s="69">
        <v>100</v>
      </c>
      <c r="L474" s="68">
        <v>416</v>
      </c>
      <c r="M474" s="8">
        <f t="shared" si="36"/>
        <v>4.0784313725490193</v>
      </c>
      <c r="N474" s="90">
        <v>0.74</v>
      </c>
      <c r="O474" s="69">
        <v>102</v>
      </c>
      <c r="P474" s="182">
        <f t="shared" si="38"/>
        <v>3.3002884615384618</v>
      </c>
      <c r="Q474" s="86" t="s">
        <v>719</v>
      </c>
      <c r="V474" s="82">
        <v>0.42708333333333331</v>
      </c>
      <c r="W474" s="83">
        <v>0.59027777777777779</v>
      </c>
      <c r="X474" s="86">
        <f t="shared" si="39"/>
        <v>0.16319444444444448</v>
      </c>
    </row>
    <row r="475" spans="1:24" x14ac:dyDescent="0.3">
      <c r="A475" s="44" t="s">
        <v>7056</v>
      </c>
      <c r="B475" s="68" t="s">
        <v>7057</v>
      </c>
      <c r="C475" s="2" t="s">
        <v>1</v>
      </c>
      <c r="D475" s="2">
        <v>39</v>
      </c>
      <c r="E475" s="6">
        <v>29256</v>
      </c>
      <c r="F475" s="7">
        <v>43804.600972222222</v>
      </c>
      <c r="G475" s="69" t="s">
        <v>4</v>
      </c>
      <c r="H475" s="68">
        <v>1174</v>
      </c>
      <c r="I475" s="8">
        <f t="shared" si="35"/>
        <v>11.858585858585858</v>
      </c>
      <c r="J475" s="90">
        <v>1.1160000000000001</v>
      </c>
      <c r="K475" s="69">
        <v>99</v>
      </c>
      <c r="L475" s="68">
        <v>337</v>
      </c>
      <c r="M475" s="8">
        <f t="shared" si="36"/>
        <v>3.3366336633663365</v>
      </c>
      <c r="N475" s="90">
        <v>0.71099999999999997</v>
      </c>
      <c r="O475" s="69">
        <v>101</v>
      </c>
      <c r="P475" s="182">
        <f t="shared" si="38"/>
        <v>3.5540568893684621</v>
      </c>
      <c r="Q475" s="86" t="s">
        <v>719</v>
      </c>
      <c r="V475" s="82">
        <v>0.45694444444444443</v>
      </c>
      <c r="W475" s="83">
        <v>0.60625000000000007</v>
      </c>
      <c r="X475" s="86">
        <f t="shared" si="39"/>
        <v>0.14930555555555564</v>
      </c>
    </row>
    <row r="476" spans="1:24" x14ac:dyDescent="0.3">
      <c r="A476" s="44" t="s">
        <v>7058</v>
      </c>
      <c r="B476" s="68" t="s">
        <v>7059</v>
      </c>
      <c r="C476" s="2" t="s">
        <v>1</v>
      </c>
      <c r="D476" s="2">
        <v>70</v>
      </c>
      <c r="E476" s="6">
        <v>18085</v>
      </c>
      <c r="F476" s="7">
        <v>43804.61409722222</v>
      </c>
      <c r="G476" s="69" t="s">
        <v>4</v>
      </c>
      <c r="H476" s="68">
        <v>1525</v>
      </c>
      <c r="I476" s="8">
        <f t="shared" si="35"/>
        <v>15.25</v>
      </c>
      <c r="J476" s="90">
        <v>1.321</v>
      </c>
      <c r="K476" s="69">
        <v>100</v>
      </c>
      <c r="L476" s="68">
        <v>366</v>
      </c>
      <c r="M476" s="8">
        <f t="shared" si="36"/>
        <v>3.5192307692307692</v>
      </c>
      <c r="N476" s="90">
        <v>0.63800000000000001</v>
      </c>
      <c r="O476" s="69">
        <v>104</v>
      </c>
      <c r="P476" s="182">
        <f t="shared" si="38"/>
        <v>4.333333333333333</v>
      </c>
      <c r="Q476" s="86" t="s">
        <v>719</v>
      </c>
      <c r="V476" s="82">
        <v>0.4694444444444445</v>
      </c>
      <c r="W476" s="83">
        <v>0.61875000000000002</v>
      </c>
      <c r="X476" s="86">
        <f t="shared" si="39"/>
        <v>0.14930555555555552</v>
      </c>
    </row>
    <row r="477" spans="1:24" x14ac:dyDescent="0.3">
      <c r="A477" s="44" t="s">
        <v>7060</v>
      </c>
      <c r="B477" s="68" t="s">
        <v>7061</v>
      </c>
      <c r="C477" s="2" t="s">
        <v>1</v>
      </c>
      <c r="D477" s="2">
        <v>72</v>
      </c>
      <c r="E477" s="6">
        <v>17208</v>
      </c>
      <c r="F477" s="7">
        <v>43804.627199074072</v>
      </c>
      <c r="G477" s="69" t="s">
        <v>22</v>
      </c>
      <c r="H477" s="68">
        <v>1793</v>
      </c>
      <c r="I477" s="8">
        <f t="shared" si="35"/>
        <v>17.578431372549019</v>
      </c>
      <c r="J477" s="90">
        <v>1.0940000000000001</v>
      </c>
      <c r="K477" s="69">
        <v>102</v>
      </c>
      <c r="L477" s="68">
        <v>334</v>
      </c>
      <c r="M477" s="8">
        <f t="shared" si="36"/>
        <v>3.3069306930693068</v>
      </c>
      <c r="N477" s="90">
        <v>0.85699999999999998</v>
      </c>
      <c r="O477" s="69">
        <v>101</v>
      </c>
      <c r="P477" s="182">
        <f t="shared" si="38"/>
        <v>5.315633439004344</v>
      </c>
      <c r="Q477" s="86" t="s">
        <v>719</v>
      </c>
      <c r="V477" s="82">
        <v>0.48749999999999999</v>
      </c>
      <c r="W477" s="83">
        <v>0.6333333333333333</v>
      </c>
      <c r="X477" s="86">
        <f t="shared" si="39"/>
        <v>0.14583333333333331</v>
      </c>
    </row>
    <row r="478" spans="1:24" x14ac:dyDescent="0.3">
      <c r="A478" s="44" t="s">
        <v>7062</v>
      </c>
      <c r="B478" s="68" t="s">
        <v>7063</v>
      </c>
      <c r="C478" s="2" t="s">
        <v>1</v>
      </c>
      <c r="D478" s="2">
        <v>57</v>
      </c>
      <c r="E478" s="6">
        <v>22803</v>
      </c>
      <c r="F478" s="7">
        <v>43805.401701388888</v>
      </c>
      <c r="G478" s="69" t="s">
        <v>2</v>
      </c>
      <c r="H478" s="68">
        <v>1450</v>
      </c>
      <c r="I478" s="8">
        <f t="shared" si="35"/>
        <v>15.104166666666666</v>
      </c>
      <c r="J478" s="90">
        <v>1.1379999999999999</v>
      </c>
      <c r="K478" s="69">
        <v>96</v>
      </c>
      <c r="L478" s="68">
        <v>343</v>
      </c>
      <c r="M478" s="8">
        <f t="shared" si="36"/>
        <v>3.5729166666666665</v>
      </c>
      <c r="N478" s="90">
        <v>0.70699999999999996</v>
      </c>
      <c r="O478" s="69">
        <f>K478</f>
        <v>96</v>
      </c>
      <c r="P478" s="182">
        <f t="shared" si="38"/>
        <v>4.2274052478134108</v>
      </c>
      <c r="Q478" s="86" t="s">
        <v>719</v>
      </c>
      <c r="V478" s="82">
        <v>0.39583333333333331</v>
      </c>
      <c r="W478" s="83">
        <v>0.56944444444444442</v>
      </c>
      <c r="X478" s="86">
        <f t="shared" si="39"/>
        <v>0.1736111111111111</v>
      </c>
    </row>
    <row r="479" spans="1:24" x14ac:dyDescent="0.3">
      <c r="A479" s="44" t="s">
        <v>7064</v>
      </c>
      <c r="B479" s="68" t="s">
        <v>489</v>
      </c>
      <c r="C479" s="2" t="s">
        <v>1</v>
      </c>
      <c r="D479" s="2">
        <v>37</v>
      </c>
      <c r="E479" s="6">
        <v>30105</v>
      </c>
      <c r="F479" s="7">
        <v>43805.515717592592</v>
      </c>
      <c r="G479" s="69" t="s">
        <v>4</v>
      </c>
      <c r="H479" s="68">
        <v>1241</v>
      </c>
      <c r="I479" s="8">
        <f t="shared" si="35"/>
        <v>12.927083333333334</v>
      </c>
      <c r="J479" s="90">
        <v>1.371</v>
      </c>
      <c r="K479" s="69">
        <v>96</v>
      </c>
      <c r="L479" s="68">
        <v>413</v>
      </c>
      <c r="M479" s="8">
        <f t="shared" si="36"/>
        <v>4.1717171717171722</v>
      </c>
      <c r="N479" s="90">
        <v>0.68600000000000005</v>
      </c>
      <c r="O479" s="69">
        <v>99</v>
      </c>
      <c r="P479" s="182">
        <f t="shared" si="38"/>
        <v>3.0987439467312345</v>
      </c>
      <c r="Q479" s="86" t="s">
        <v>719</v>
      </c>
      <c r="V479" s="82">
        <v>0.38541666666666669</v>
      </c>
      <c r="W479" s="83">
        <v>0.52083333333333337</v>
      </c>
      <c r="X479" s="86">
        <f t="shared" si="39"/>
        <v>0.13541666666666669</v>
      </c>
    </row>
    <row r="480" spans="1:24" x14ac:dyDescent="0.3">
      <c r="A480" s="44" t="s">
        <v>7065</v>
      </c>
      <c r="B480" s="68" t="s">
        <v>7066</v>
      </c>
      <c r="C480" s="2" t="s">
        <v>1</v>
      </c>
      <c r="D480" s="2">
        <v>47</v>
      </c>
      <c r="E480" s="6">
        <v>26587</v>
      </c>
      <c r="F480" s="7">
        <v>43805.529039351852</v>
      </c>
      <c r="G480" s="69" t="s">
        <v>4</v>
      </c>
      <c r="H480" s="68">
        <v>1731</v>
      </c>
      <c r="I480" s="8">
        <f t="shared" si="35"/>
        <v>16.64423076923077</v>
      </c>
      <c r="J480" s="90">
        <v>0.97499999999999998</v>
      </c>
      <c r="K480" s="69">
        <v>104</v>
      </c>
      <c r="L480" s="68">
        <v>337</v>
      </c>
      <c r="M480" s="8">
        <f t="shared" si="36"/>
        <v>3.1495327102803738</v>
      </c>
      <c r="N480" s="90">
        <v>0.51</v>
      </c>
      <c r="O480" s="69">
        <v>107</v>
      </c>
      <c r="P480" s="182">
        <f t="shared" si="38"/>
        <v>5.2846667427527967</v>
      </c>
      <c r="Q480" s="86" t="s">
        <v>719</v>
      </c>
      <c r="V480" s="82">
        <v>0.40277777777777773</v>
      </c>
      <c r="W480" s="83">
        <v>0.53472222222222221</v>
      </c>
      <c r="X480" s="86">
        <f t="shared" si="39"/>
        <v>0.13194444444444448</v>
      </c>
    </row>
    <row r="481" spans="1:24" x14ac:dyDescent="0.3">
      <c r="A481" s="44" t="s">
        <v>7067</v>
      </c>
      <c r="B481" s="68" t="s">
        <v>7068</v>
      </c>
      <c r="C481" s="2" t="s">
        <v>1</v>
      </c>
      <c r="D481" s="2">
        <v>49</v>
      </c>
      <c r="E481" s="6">
        <v>25751</v>
      </c>
      <c r="F481" s="7">
        <v>43805.540416666663</v>
      </c>
      <c r="G481" s="69" t="s">
        <v>4</v>
      </c>
      <c r="H481" s="68">
        <v>1901</v>
      </c>
      <c r="I481" s="8">
        <f t="shared" si="35"/>
        <v>18.278846153846153</v>
      </c>
      <c r="J481" s="90">
        <v>2.0449999999999999</v>
      </c>
      <c r="K481" s="69">
        <v>104</v>
      </c>
      <c r="L481" s="68">
        <v>405</v>
      </c>
      <c r="M481" s="8">
        <f t="shared" si="36"/>
        <v>3.8942307692307692</v>
      </c>
      <c r="N481" s="90">
        <v>0.48099999999999998</v>
      </c>
      <c r="O481" s="69">
        <f>K481</f>
        <v>104</v>
      </c>
      <c r="P481" s="182">
        <f t="shared" si="38"/>
        <v>4.6938271604938269</v>
      </c>
      <c r="Q481" s="86" t="s">
        <v>719</v>
      </c>
      <c r="V481" s="82">
        <v>0.4152777777777778</v>
      </c>
      <c r="W481" s="83">
        <v>0.54861111111111105</v>
      </c>
      <c r="X481" s="86">
        <f t="shared" si="39"/>
        <v>0.13333333333333325</v>
      </c>
    </row>
    <row r="482" spans="1:24" x14ac:dyDescent="0.3">
      <c r="A482" s="44" t="s">
        <v>7069</v>
      </c>
      <c r="B482" s="68" t="s">
        <v>1411</v>
      </c>
      <c r="C482" s="2" t="s">
        <v>1</v>
      </c>
      <c r="D482" s="2">
        <v>47</v>
      </c>
      <c r="E482" s="6">
        <v>26414</v>
      </c>
      <c r="F482" s="7">
        <v>43805.575833333336</v>
      </c>
      <c r="G482" s="69" t="s">
        <v>4</v>
      </c>
      <c r="H482" s="68">
        <v>1417</v>
      </c>
      <c r="I482" s="8">
        <f t="shared" si="35"/>
        <v>14.17</v>
      </c>
      <c r="J482" s="90">
        <v>1.111</v>
      </c>
      <c r="K482" s="69">
        <v>100</v>
      </c>
      <c r="L482" s="68">
        <v>325</v>
      </c>
      <c r="M482" s="8">
        <f t="shared" si="36"/>
        <v>3.25</v>
      </c>
      <c r="N482" s="90">
        <v>0.47899999999999998</v>
      </c>
      <c r="O482" s="69">
        <f>K482</f>
        <v>100</v>
      </c>
      <c r="P482" s="182">
        <f t="shared" si="38"/>
        <v>4.3600000000000003</v>
      </c>
      <c r="Q482" s="86" t="s">
        <v>719</v>
      </c>
      <c r="V482" s="82">
        <v>0.42708333333333331</v>
      </c>
      <c r="W482" s="83">
        <v>0.58333333333333337</v>
      </c>
      <c r="X482" s="86">
        <f t="shared" si="39"/>
        <v>0.15625000000000006</v>
      </c>
    </row>
    <row r="483" spans="1:24" x14ac:dyDescent="0.3">
      <c r="A483" s="44" t="s">
        <v>7070</v>
      </c>
      <c r="B483" s="68" t="s">
        <v>7071</v>
      </c>
      <c r="C483" s="2" t="s">
        <v>1</v>
      </c>
      <c r="D483" s="2">
        <v>58</v>
      </c>
      <c r="E483" s="6">
        <v>22505</v>
      </c>
      <c r="F483" s="7">
        <v>43805.58630787037</v>
      </c>
      <c r="G483" s="69" t="s">
        <v>4</v>
      </c>
      <c r="H483" s="68">
        <v>2028</v>
      </c>
      <c r="I483" s="8">
        <f t="shared" ref="I483:I546" si="40">H483/K483</f>
        <v>19.5</v>
      </c>
      <c r="J483" s="90">
        <v>1.895</v>
      </c>
      <c r="K483" s="69">
        <v>104</v>
      </c>
      <c r="L483" s="68">
        <v>535</v>
      </c>
      <c r="M483" s="8">
        <f t="shared" si="36"/>
        <v>5.1941747572815533</v>
      </c>
      <c r="N483" s="90">
        <v>0.64300000000000002</v>
      </c>
      <c r="O483" s="69">
        <v>103</v>
      </c>
      <c r="P483" s="182">
        <f t="shared" si="38"/>
        <v>3.7542056074766355</v>
      </c>
      <c r="Q483" s="86" t="s">
        <v>719</v>
      </c>
      <c r="V483" s="82">
        <v>0.44097222222222227</v>
      </c>
      <c r="W483" s="83">
        <v>0.59722222222222221</v>
      </c>
      <c r="X483" s="86">
        <f t="shared" si="39"/>
        <v>0.15624999999999994</v>
      </c>
    </row>
    <row r="484" spans="1:24" x14ac:dyDescent="0.3">
      <c r="A484" s="44" t="s">
        <v>7072</v>
      </c>
      <c r="B484" s="68" t="s">
        <v>7073</v>
      </c>
      <c r="C484" s="2" t="s">
        <v>1</v>
      </c>
      <c r="D484" s="2">
        <v>70</v>
      </c>
      <c r="E484" s="6">
        <v>18214</v>
      </c>
      <c r="F484" s="7">
        <v>43805.603738425925</v>
      </c>
      <c r="G484" s="69" t="s">
        <v>4</v>
      </c>
      <c r="H484" s="68">
        <v>1294</v>
      </c>
      <c r="I484" s="8">
        <f t="shared" si="40"/>
        <v>13.479166666666666</v>
      </c>
      <c r="J484" s="90">
        <v>1.046</v>
      </c>
      <c r="K484" s="69">
        <v>96</v>
      </c>
      <c r="L484" s="68">
        <v>368</v>
      </c>
      <c r="M484" s="8">
        <f t="shared" si="36"/>
        <v>3.956989247311828</v>
      </c>
      <c r="N484" s="90">
        <v>0.64100000000000001</v>
      </c>
      <c r="O484" s="69">
        <v>93</v>
      </c>
      <c r="P484" s="182">
        <f t="shared" si="38"/>
        <v>3.4064198369565215</v>
      </c>
      <c r="Q484" s="86" t="s">
        <v>719</v>
      </c>
      <c r="V484" s="82">
        <v>0.45833333333333331</v>
      </c>
      <c r="W484" s="83">
        <v>0.61805555555555558</v>
      </c>
      <c r="X484" s="86">
        <f t="shared" si="39"/>
        <v>0.15972222222222227</v>
      </c>
    </row>
    <row r="485" spans="1:24" x14ac:dyDescent="0.3">
      <c r="A485" s="44" t="s">
        <v>7074</v>
      </c>
      <c r="B485" s="68" t="s">
        <v>7075</v>
      </c>
      <c r="C485" s="2" t="s">
        <v>1</v>
      </c>
      <c r="D485" s="2">
        <v>32</v>
      </c>
      <c r="E485" s="6">
        <v>32096</v>
      </c>
      <c r="F485" s="7">
        <v>43805.613761574074</v>
      </c>
      <c r="G485" s="69" t="s">
        <v>4</v>
      </c>
      <c r="H485" s="68">
        <v>931</v>
      </c>
      <c r="I485" s="8">
        <f t="shared" si="40"/>
        <v>9.4040404040404049</v>
      </c>
      <c r="J485" s="90">
        <v>0.90300000000000002</v>
      </c>
      <c r="K485" s="69">
        <v>99</v>
      </c>
      <c r="L485" s="68">
        <v>272</v>
      </c>
      <c r="M485" s="8">
        <f t="shared" si="36"/>
        <v>2.7474747474747474</v>
      </c>
      <c r="N485" s="90">
        <v>0.61199999999999999</v>
      </c>
      <c r="O485" s="69">
        <f>K485</f>
        <v>99</v>
      </c>
      <c r="P485" s="182">
        <f t="shared" si="38"/>
        <v>3.4227941176470593</v>
      </c>
      <c r="Q485" s="86" t="s">
        <v>719</v>
      </c>
      <c r="R485" s="95"/>
      <c r="V485" s="82">
        <v>0.47916666666666669</v>
      </c>
      <c r="W485" s="83">
        <v>0.63194444444444442</v>
      </c>
      <c r="X485" s="86">
        <f t="shared" si="39"/>
        <v>0.15277777777777773</v>
      </c>
    </row>
    <row r="486" spans="1:24" x14ac:dyDescent="0.3">
      <c r="A486" s="44" t="s">
        <v>7076</v>
      </c>
      <c r="B486" s="68" t="s">
        <v>7077</v>
      </c>
      <c r="C486" s="2" t="s">
        <v>1</v>
      </c>
      <c r="D486" s="2">
        <v>59</v>
      </c>
      <c r="E486" s="6">
        <v>22056</v>
      </c>
      <c r="F486" s="7">
        <v>43805.628217592595</v>
      </c>
      <c r="G486" s="69" t="s">
        <v>4</v>
      </c>
      <c r="H486" s="68">
        <v>1660</v>
      </c>
      <c r="I486" s="8">
        <f t="shared" si="40"/>
        <v>16.274509803921568</v>
      </c>
      <c r="J486" s="90">
        <v>1.5129999999999999</v>
      </c>
      <c r="K486" s="69">
        <v>102</v>
      </c>
      <c r="L486" s="68">
        <v>339</v>
      </c>
      <c r="M486" s="8">
        <f t="shared" si="36"/>
        <v>3.3235294117647061</v>
      </c>
      <c r="N486" s="90">
        <v>0.51100000000000001</v>
      </c>
      <c r="O486" s="69">
        <f>K486</f>
        <v>102</v>
      </c>
      <c r="P486" s="182">
        <f t="shared" si="38"/>
        <v>4.8967551622418872</v>
      </c>
      <c r="Q486" s="86" t="s">
        <v>719</v>
      </c>
      <c r="V486" s="82">
        <v>0.51111111111111118</v>
      </c>
      <c r="W486" s="83">
        <v>0.64722222222222225</v>
      </c>
      <c r="X486" s="86">
        <f t="shared" si="39"/>
        <v>0.13611111111111107</v>
      </c>
    </row>
    <row r="487" spans="1:24" x14ac:dyDescent="0.3">
      <c r="A487" s="44" t="s">
        <v>7078</v>
      </c>
      <c r="B487" s="68" t="s">
        <v>7079</v>
      </c>
      <c r="C487" s="2" t="s">
        <v>1</v>
      </c>
      <c r="D487" s="2">
        <v>46</v>
      </c>
      <c r="E487" s="6">
        <v>26961</v>
      </c>
      <c r="F487" s="7">
        <v>43808.534641203703</v>
      </c>
      <c r="G487" s="69" t="s">
        <v>4</v>
      </c>
      <c r="H487" s="68">
        <v>1212</v>
      </c>
      <c r="I487" s="8">
        <f t="shared" si="40"/>
        <v>12.242424242424242</v>
      </c>
      <c r="J487" s="90">
        <v>1.0209999999999999</v>
      </c>
      <c r="K487" s="69">
        <v>99</v>
      </c>
      <c r="L487" s="68">
        <v>380</v>
      </c>
      <c r="M487" s="8">
        <f t="shared" si="36"/>
        <v>3.7254901960784315</v>
      </c>
      <c r="N487" s="90">
        <v>0.6</v>
      </c>
      <c r="O487" s="69">
        <v>102</v>
      </c>
      <c r="P487" s="182">
        <f t="shared" si="38"/>
        <v>3.2861244019138756</v>
      </c>
      <c r="Q487" s="86" t="s">
        <v>719</v>
      </c>
      <c r="V487" s="82">
        <v>0.39097222222222222</v>
      </c>
      <c r="W487" s="83">
        <v>0.5395833333333333</v>
      </c>
      <c r="X487" s="86">
        <f t="shared" si="39"/>
        <v>0.14861111111111108</v>
      </c>
    </row>
    <row r="488" spans="1:24" x14ac:dyDescent="0.3">
      <c r="A488" s="44" t="s">
        <v>7080</v>
      </c>
      <c r="B488" s="68" t="s">
        <v>7081</v>
      </c>
      <c r="C488" s="2" t="s">
        <v>1</v>
      </c>
      <c r="D488" s="2">
        <v>56</v>
      </c>
      <c r="E488" s="6">
        <v>23099</v>
      </c>
      <c r="F488" s="7">
        <v>43808.546481481484</v>
      </c>
      <c r="G488" s="69" t="s">
        <v>4</v>
      </c>
      <c r="H488" s="68">
        <v>2016</v>
      </c>
      <c r="I488" s="8">
        <f t="shared" si="40"/>
        <v>19.764705882352942</v>
      </c>
      <c r="J488" s="90">
        <v>1.464</v>
      </c>
      <c r="K488" s="69">
        <v>102</v>
      </c>
      <c r="L488" s="68">
        <v>326</v>
      </c>
      <c r="M488" s="8">
        <f t="shared" si="36"/>
        <v>3.1346153846153846</v>
      </c>
      <c r="N488" s="90">
        <v>0.73799999999999999</v>
      </c>
      <c r="O488" s="69">
        <v>104</v>
      </c>
      <c r="P488" s="182">
        <f t="shared" si="38"/>
        <v>6.3053049440635149</v>
      </c>
      <c r="Q488" s="86" t="s">
        <v>719</v>
      </c>
      <c r="V488" s="82">
        <v>0.40069444444444446</v>
      </c>
      <c r="W488" s="83">
        <v>0.55208333333333337</v>
      </c>
      <c r="X488" s="86">
        <f t="shared" si="39"/>
        <v>0.15138888888888891</v>
      </c>
    </row>
    <row r="489" spans="1:24" x14ac:dyDescent="0.3">
      <c r="A489" s="44" t="s">
        <v>7082</v>
      </c>
      <c r="B489" s="68" t="s">
        <v>7083</v>
      </c>
      <c r="C489" s="2" t="s">
        <v>1</v>
      </c>
      <c r="D489" s="2">
        <v>62</v>
      </c>
      <c r="E489" s="6">
        <v>20988</v>
      </c>
      <c r="F489" s="7">
        <v>43808.564687500002</v>
      </c>
      <c r="G489" s="69" t="s">
        <v>22</v>
      </c>
      <c r="H489" s="68">
        <v>1458</v>
      </c>
      <c r="I489" s="8">
        <f t="shared" si="40"/>
        <v>15.1875</v>
      </c>
      <c r="J489" s="90">
        <v>1.284</v>
      </c>
      <c r="K489" s="69">
        <v>96</v>
      </c>
      <c r="L489" s="68">
        <v>250</v>
      </c>
      <c r="M489" s="8">
        <f t="shared" si="36"/>
        <v>2.5252525252525251</v>
      </c>
      <c r="N489" s="90">
        <v>0.52200000000000002</v>
      </c>
      <c r="O489" s="69">
        <v>99</v>
      </c>
      <c r="P489" s="182">
        <f t="shared" si="38"/>
        <v>6.0142500000000005</v>
      </c>
      <c r="Q489" s="86" t="s">
        <v>719</v>
      </c>
      <c r="V489" s="82">
        <v>0.40416666666666662</v>
      </c>
      <c r="W489" s="83">
        <v>0.56805555555555554</v>
      </c>
      <c r="X489" s="86">
        <f t="shared" si="39"/>
        <v>0.16388888888888892</v>
      </c>
    </row>
    <row r="490" spans="1:24" x14ac:dyDescent="0.3">
      <c r="A490" s="44" t="s">
        <v>7084</v>
      </c>
      <c r="B490" s="68" t="s">
        <v>7085</v>
      </c>
      <c r="C490" s="2" t="s">
        <v>1</v>
      </c>
      <c r="D490" s="2">
        <v>50</v>
      </c>
      <c r="E490" s="6">
        <v>25314</v>
      </c>
      <c r="F490" s="7">
        <v>43808.585312499999</v>
      </c>
      <c r="G490" s="69" t="s">
        <v>4</v>
      </c>
      <c r="H490" s="68">
        <v>1032</v>
      </c>
      <c r="I490" s="8">
        <f t="shared" si="40"/>
        <v>10.424242424242424</v>
      </c>
      <c r="J490" s="90">
        <v>0.90500000000000003</v>
      </c>
      <c r="K490" s="69">
        <v>99</v>
      </c>
      <c r="L490" s="68">
        <v>241</v>
      </c>
      <c r="M490" s="8">
        <f t="shared" si="36"/>
        <v>2.4343434343434343</v>
      </c>
      <c r="N490" s="90">
        <v>0.498</v>
      </c>
      <c r="O490" s="69">
        <f>K490</f>
        <v>99</v>
      </c>
      <c r="P490" s="182">
        <f t="shared" si="38"/>
        <v>4.2821576763485476</v>
      </c>
      <c r="Q490" s="86" t="s">
        <v>719</v>
      </c>
      <c r="V490" s="82">
        <v>0.4513888888888889</v>
      </c>
      <c r="W490" s="83">
        <v>0.59861111111111109</v>
      </c>
      <c r="X490" s="86">
        <f t="shared" si="39"/>
        <v>0.1472222222222222</v>
      </c>
    </row>
    <row r="491" spans="1:24" x14ac:dyDescent="0.3">
      <c r="A491" s="44" t="s">
        <v>7086</v>
      </c>
      <c r="B491" s="68" t="s">
        <v>7087</v>
      </c>
      <c r="C491" s="2" t="s">
        <v>1</v>
      </c>
      <c r="D491" s="2">
        <v>62</v>
      </c>
      <c r="E491" s="6">
        <v>21060</v>
      </c>
      <c r="F491" s="7">
        <v>43808.606828703705</v>
      </c>
      <c r="G491" s="69" t="s">
        <v>4</v>
      </c>
      <c r="H491" s="68">
        <v>539</v>
      </c>
      <c r="I491" s="8">
        <f t="shared" si="40"/>
        <v>5.1826923076923075</v>
      </c>
      <c r="J491" s="90">
        <v>0.90100000000000002</v>
      </c>
      <c r="K491" s="69">
        <v>104</v>
      </c>
      <c r="L491" s="68">
        <v>138</v>
      </c>
      <c r="M491" s="8">
        <f t="shared" si="36"/>
        <v>1.3269230769230769</v>
      </c>
      <c r="N491" s="90">
        <v>0.49199999999999999</v>
      </c>
      <c r="O491" s="69">
        <f>K491</f>
        <v>104</v>
      </c>
      <c r="P491" s="182">
        <f t="shared" si="38"/>
        <v>3.9057971014492754</v>
      </c>
      <c r="Q491" s="86" t="s">
        <v>719</v>
      </c>
      <c r="V491" s="82">
        <v>0.43541666666666662</v>
      </c>
      <c r="W491" s="83">
        <v>0.61458333333333337</v>
      </c>
      <c r="X491" s="86">
        <f t="shared" si="39"/>
        <v>0.17916666666666675</v>
      </c>
    </row>
    <row r="492" spans="1:24" x14ac:dyDescent="0.3">
      <c r="A492" s="44" t="s">
        <v>7088</v>
      </c>
      <c r="B492" s="68" t="s">
        <v>1177</v>
      </c>
      <c r="C492" s="2" t="s">
        <v>6</v>
      </c>
      <c r="D492" s="2">
        <v>59</v>
      </c>
      <c r="E492" s="6">
        <v>22145</v>
      </c>
      <c r="F492" s="7">
        <v>43808.622812499998</v>
      </c>
      <c r="G492" s="69" t="s">
        <v>4</v>
      </c>
      <c r="H492" s="68">
        <v>1457</v>
      </c>
      <c r="I492" s="8">
        <f t="shared" si="40"/>
        <v>15.177083333333334</v>
      </c>
      <c r="J492" s="90">
        <v>1.2050000000000001</v>
      </c>
      <c r="K492" s="69">
        <v>96</v>
      </c>
      <c r="L492" s="68">
        <v>489</v>
      </c>
      <c r="M492" s="8">
        <f t="shared" si="36"/>
        <v>5.09375</v>
      </c>
      <c r="N492" s="90">
        <v>0.755</v>
      </c>
      <c r="O492" s="69">
        <f>K492</f>
        <v>96</v>
      </c>
      <c r="P492" s="182">
        <f t="shared" si="38"/>
        <v>2.979550102249489</v>
      </c>
      <c r="Q492" s="86" t="s">
        <v>719</v>
      </c>
      <c r="V492" s="82">
        <v>0.46736111111111112</v>
      </c>
      <c r="W492" s="83">
        <v>0.62847222222222221</v>
      </c>
      <c r="X492" s="86">
        <f t="shared" si="39"/>
        <v>0.16111111111111109</v>
      </c>
    </row>
    <row r="493" spans="1:24" x14ac:dyDescent="0.3">
      <c r="A493" s="44" t="s">
        <v>7089</v>
      </c>
      <c r="B493" s="68" t="s">
        <v>7090</v>
      </c>
      <c r="C493" s="2" t="s">
        <v>6</v>
      </c>
      <c r="D493" s="2">
        <v>46</v>
      </c>
      <c r="E493" s="6">
        <v>26715</v>
      </c>
      <c r="F493" s="7">
        <v>43808.635752314818</v>
      </c>
      <c r="G493" s="69" t="s">
        <v>4</v>
      </c>
      <c r="H493" s="68">
        <v>950</v>
      </c>
      <c r="I493" s="8">
        <f t="shared" si="40"/>
        <v>9.8958333333333339</v>
      </c>
      <c r="J493" s="90">
        <v>0.82699999999999996</v>
      </c>
      <c r="K493" s="69">
        <v>96</v>
      </c>
      <c r="L493" s="68">
        <v>251</v>
      </c>
      <c r="M493" s="8">
        <f t="shared" si="36"/>
        <v>2.6145833333333335</v>
      </c>
      <c r="N493" s="90">
        <v>0.622</v>
      </c>
      <c r="O493" s="69">
        <f>K493</f>
        <v>96</v>
      </c>
      <c r="P493" s="182">
        <f t="shared" si="38"/>
        <v>3.7848605577689245</v>
      </c>
      <c r="Q493" s="86" t="s">
        <v>719</v>
      </c>
      <c r="V493" s="82">
        <v>0.4548611111111111</v>
      </c>
      <c r="W493" s="83">
        <v>0.64027777777777783</v>
      </c>
      <c r="X493" s="86">
        <f t="shared" si="39"/>
        <v>0.18541666666666673</v>
      </c>
    </row>
    <row r="494" spans="1:24" x14ac:dyDescent="0.3">
      <c r="A494" s="44" t="s">
        <v>7091</v>
      </c>
      <c r="B494" s="68" t="s">
        <v>517</v>
      </c>
      <c r="C494" s="2" t="s">
        <v>1</v>
      </c>
      <c r="D494" s="2">
        <v>45</v>
      </c>
      <c r="E494" s="6">
        <v>27261</v>
      </c>
      <c r="F494" s="7">
        <v>43808.649652777778</v>
      </c>
      <c r="G494" s="69" t="s">
        <v>4</v>
      </c>
      <c r="H494" s="68">
        <v>1218</v>
      </c>
      <c r="I494" s="8">
        <f t="shared" si="40"/>
        <v>12.059405940594059</v>
      </c>
      <c r="J494" s="90">
        <v>1.19</v>
      </c>
      <c r="K494" s="69">
        <v>101</v>
      </c>
      <c r="L494" s="68">
        <v>211</v>
      </c>
      <c r="M494" s="8">
        <f t="shared" si="36"/>
        <v>2.0891089108910892</v>
      </c>
      <c r="N494" s="90">
        <v>0.31900000000000001</v>
      </c>
      <c r="O494" s="69">
        <f>K494</f>
        <v>101</v>
      </c>
      <c r="P494" s="182">
        <f t="shared" si="38"/>
        <v>5.7725118483412317</v>
      </c>
      <c r="Q494" s="86" t="s">
        <v>719</v>
      </c>
      <c r="V494" s="82">
        <v>0.4916666666666667</v>
      </c>
      <c r="W494" s="83">
        <v>0.66666666666666663</v>
      </c>
      <c r="X494" s="86">
        <f t="shared" si="39"/>
        <v>0.17499999999999993</v>
      </c>
    </row>
    <row r="495" spans="1:24" x14ac:dyDescent="0.3">
      <c r="A495" s="44" t="s">
        <v>7092</v>
      </c>
      <c r="B495" s="68" t="s">
        <v>7093</v>
      </c>
      <c r="C495" s="2" t="s">
        <v>1</v>
      </c>
      <c r="D495" s="2">
        <v>57</v>
      </c>
      <c r="E495" s="6">
        <v>22691</v>
      </c>
      <c r="F495" s="7">
        <v>43808.67496527778</v>
      </c>
      <c r="G495" s="69" t="s">
        <v>22</v>
      </c>
      <c r="H495" s="68">
        <v>1584</v>
      </c>
      <c r="I495" s="8">
        <f t="shared" si="40"/>
        <v>15.529411764705882</v>
      </c>
      <c r="J495" s="90">
        <v>1.2</v>
      </c>
      <c r="K495" s="69">
        <v>102</v>
      </c>
      <c r="L495" s="68">
        <v>269</v>
      </c>
      <c r="M495" s="8">
        <f t="shared" si="36"/>
        <v>2.5865384615384617</v>
      </c>
      <c r="N495" s="90">
        <v>0.51400000000000001</v>
      </c>
      <c r="O495" s="69">
        <v>104</v>
      </c>
      <c r="P495" s="182">
        <f t="shared" si="38"/>
        <v>6.0039361469494859</v>
      </c>
      <c r="Q495" s="86" t="s">
        <v>719</v>
      </c>
      <c r="V495" s="82">
        <v>0.49374999999999997</v>
      </c>
      <c r="W495" s="83">
        <v>0.67847222222222225</v>
      </c>
      <c r="X495" s="86">
        <f t="shared" si="39"/>
        <v>0.18472222222222229</v>
      </c>
    </row>
    <row r="496" spans="1:24" x14ac:dyDescent="0.3">
      <c r="A496" s="44" t="s">
        <v>7094</v>
      </c>
      <c r="B496" s="68" t="s">
        <v>5421</v>
      </c>
      <c r="C496" s="2" t="s">
        <v>6</v>
      </c>
      <c r="D496" s="2">
        <v>40</v>
      </c>
      <c r="E496" s="6">
        <v>28901</v>
      </c>
      <c r="F496" s="7">
        <v>43809.384606481479</v>
      </c>
      <c r="G496" s="69" t="s">
        <v>71</v>
      </c>
      <c r="H496" s="68">
        <v>1113</v>
      </c>
      <c r="I496" s="8">
        <f t="shared" si="40"/>
        <v>11.242424242424242</v>
      </c>
      <c r="J496" s="90">
        <v>0.65600000000000003</v>
      </c>
      <c r="K496" s="69">
        <v>99</v>
      </c>
      <c r="L496" s="68">
        <v>337</v>
      </c>
      <c r="M496" s="8">
        <f t="shared" si="36"/>
        <v>3.3039215686274508</v>
      </c>
      <c r="N496" s="90">
        <v>0.59399999999999997</v>
      </c>
      <c r="O496" s="69">
        <v>102</v>
      </c>
      <c r="P496" s="182">
        <f t="shared" si="38"/>
        <v>3.4027515511195037</v>
      </c>
      <c r="Q496" s="86" t="s">
        <v>719</v>
      </c>
      <c r="V496" s="82">
        <v>0.39444444444444443</v>
      </c>
      <c r="W496" s="83">
        <v>0.55555555555555558</v>
      </c>
      <c r="X496" s="86">
        <f t="shared" si="39"/>
        <v>0.16111111111111115</v>
      </c>
    </row>
    <row r="497" spans="1:24" x14ac:dyDescent="0.3">
      <c r="A497" s="44" t="s">
        <v>7095</v>
      </c>
      <c r="B497" s="68" t="s">
        <v>854</v>
      </c>
      <c r="C497" s="2" t="s">
        <v>6</v>
      </c>
      <c r="D497" s="2">
        <v>56</v>
      </c>
      <c r="E497" s="6">
        <v>23291</v>
      </c>
      <c r="F497" s="7">
        <v>43809.445104166669</v>
      </c>
      <c r="G497" s="69" t="s">
        <v>71</v>
      </c>
      <c r="H497" s="68">
        <v>938</v>
      </c>
      <c r="I497" s="8">
        <f t="shared" si="40"/>
        <v>9.8736842105263154</v>
      </c>
      <c r="J497" s="90">
        <v>0.86599999999999999</v>
      </c>
      <c r="K497" s="69">
        <v>95</v>
      </c>
      <c r="L497" s="68">
        <v>286</v>
      </c>
      <c r="M497" s="8">
        <f t="shared" si="36"/>
        <v>2.7766990291262137</v>
      </c>
      <c r="N497" s="90">
        <v>0.74</v>
      </c>
      <c r="O497" s="69">
        <v>103</v>
      </c>
      <c r="P497" s="182">
        <f t="shared" si="38"/>
        <v>3.5559072506440925</v>
      </c>
      <c r="Q497" s="86" t="s">
        <v>719</v>
      </c>
      <c r="V497" s="82">
        <v>0.4548611111111111</v>
      </c>
      <c r="W497" s="83">
        <v>0.64583333333333337</v>
      </c>
      <c r="X497" s="86">
        <f t="shared" si="39"/>
        <v>0.19097222222222227</v>
      </c>
    </row>
    <row r="498" spans="1:24" x14ac:dyDescent="0.3">
      <c r="A498" s="44" t="s">
        <v>7096</v>
      </c>
      <c r="B498" s="68" t="s">
        <v>1180</v>
      </c>
      <c r="C498" s="2" t="s">
        <v>6</v>
      </c>
      <c r="D498" s="2">
        <v>70</v>
      </c>
      <c r="E498" s="6">
        <v>17888</v>
      </c>
      <c r="F498" s="7">
        <v>43809.565706018519</v>
      </c>
      <c r="G498" s="69" t="s">
        <v>4</v>
      </c>
      <c r="H498" s="68">
        <v>1964</v>
      </c>
      <c r="I498" s="8">
        <f t="shared" si="40"/>
        <v>20.458333333333332</v>
      </c>
      <c r="J498" s="90">
        <v>2.948</v>
      </c>
      <c r="K498" s="69">
        <v>96</v>
      </c>
      <c r="L498" s="68">
        <v>407</v>
      </c>
      <c r="M498" s="8">
        <f t="shared" si="36"/>
        <v>4.239583333333333</v>
      </c>
      <c r="N498" s="90">
        <v>0.69199999999999995</v>
      </c>
      <c r="O498" s="69">
        <v>96</v>
      </c>
      <c r="P498" s="182">
        <f t="shared" si="38"/>
        <v>4.8255528255528253</v>
      </c>
      <c r="Q498" s="86" t="s">
        <v>719</v>
      </c>
      <c r="V498" s="82">
        <v>0.40833333333333338</v>
      </c>
      <c r="W498" s="83">
        <v>0.56944444444444442</v>
      </c>
      <c r="X498" s="86">
        <f t="shared" si="39"/>
        <v>0.16111111111111104</v>
      </c>
    </row>
    <row r="499" spans="1:24" x14ac:dyDescent="0.3">
      <c r="A499" s="44" t="s">
        <v>7097</v>
      </c>
      <c r="B499" s="68" t="s">
        <v>7098</v>
      </c>
      <c r="C499" s="2" t="s">
        <v>1</v>
      </c>
      <c r="D499" s="2">
        <v>58</v>
      </c>
      <c r="E499" s="6">
        <v>22375</v>
      </c>
      <c r="F499" s="7">
        <v>43809.578194444446</v>
      </c>
      <c r="G499" s="69" t="s">
        <v>22</v>
      </c>
      <c r="H499" s="68">
        <v>1441</v>
      </c>
      <c r="I499" s="8">
        <f t="shared" si="40"/>
        <v>13.990291262135923</v>
      </c>
      <c r="J499" s="90">
        <v>1.4850000000000001</v>
      </c>
      <c r="K499" s="69">
        <v>103</v>
      </c>
      <c r="L499" s="68">
        <v>225</v>
      </c>
      <c r="M499" s="8">
        <f t="shared" si="36"/>
        <v>2.1226415094339623</v>
      </c>
      <c r="N499" s="90">
        <v>0.45200000000000001</v>
      </c>
      <c r="O499" s="69">
        <v>106</v>
      </c>
      <c r="P499" s="182">
        <f t="shared" si="38"/>
        <v>6.5909816612729237</v>
      </c>
      <c r="Q499" s="86" t="s">
        <v>719</v>
      </c>
      <c r="V499" s="82">
        <v>0.4145833333333333</v>
      </c>
      <c r="W499" s="83">
        <v>0.58333333333333337</v>
      </c>
      <c r="X499" s="86">
        <f t="shared" si="39"/>
        <v>0.16875000000000007</v>
      </c>
    </row>
    <row r="500" spans="1:24" x14ac:dyDescent="0.3">
      <c r="A500" s="44" t="s">
        <v>7099</v>
      </c>
      <c r="B500" s="68" t="s">
        <v>7100</v>
      </c>
      <c r="C500" s="2" t="s">
        <v>6</v>
      </c>
      <c r="D500" s="2">
        <v>28</v>
      </c>
      <c r="E500" s="6">
        <v>33541</v>
      </c>
      <c r="F500" s="7">
        <v>43809.602349537039</v>
      </c>
      <c r="G500" s="69" t="s">
        <v>4</v>
      </c>
      <c r="H500" s="68">
        <v>805</v>
      </c>
      <c r="I500" s="8">
        <f t="shared" si="40"/>
        <v>8.0500000000000007</v>
      </c>
      <c r="J500" s="90">
        <v>0.96799999999999997</v>
      </c>
      <c r="K500" s="69">
        <v>100</v>
      </c>
      <c r="L500" s="68">
        <v>162</v>
      </c>
      <c r="M500" s="8">
        <f t="shared" si="36"/>
        <v>1.62</v>
      </c>
      <c r="N500" s="90">
        <v>0.48799999999999999</v>
      </c>
      <c r="O500" s="69">
        <v>100</v>
      </c>
      <c r="P500" s="182">
        <f t="shared" si="38"/>
        <v>4.9691358024691361</v>
      </c>
      <c r="Q500" s="86" t="s">
        <v>719</v>
      </c>
      <c r="V500" s="82">
        <v>0.42499999999999999</v>
      </c>
      <c r="W500" s="83">
        <v>0.61111111111111105</v>
      </c>
      <c r="X500" s="86">
        <f t="shared" si="39"/>
        <v>0.18611111111111106</v>
      </c>
    </row>
    <row r="501" spans="1:24" x14ac:dyDescent="0.3">
      <c r="A501" s="44" t="s">
        <v>7101</v>
      </c>
      <c r="B501" s="68" t="s">
        <v>7102</v>
      </c>
      <c r="C501" s="2" t="s">
        <v>1</v>
      </c>
      <c r="D501" s="2">
        <v>43</v>
      </c>
      <c r="E501" s="6">
        <v>27818</v>
      </c>
      <c r="F501" s="7">
        <v>43809.618611111109</v>
      </c>
      <c r="G501" s="69" t="s">
        <v>4</v>
      </c>
      <c r="H501" s="68">
        <v>1487</v>
      </c>
      <c r="I501" s="8">
        <f t="shared" si="40"/>
        <v>14.578431372549019</v>
      </c>
      <c r="J501" s="90">
        <v>1.492</v>
      </c>
      <c r="K501" s="69">
        <v>102</v>
      </c>
      <c r="L501" s="68">
        <v>296</v>
      </c>
      <c r="M501" s="8">
        <f t="shared" si="36"/>
        <v>2.8737864077669903</v>
      </c>
      <c r="N501" s="90">
        <v>0.45800000000000002</v>
      </c>
      <c r="O501" s="69">
        <v>103</v>
      </c>
      <c r="P501" s="182">
        <f t="shared" si="38"/>
        <v>5.0729001059883414</v>
      </c>
      <c r="Q501" s="86" t="s">
        <v>719</v>
      </c>
      <c r="V501" s="82">
        <v>0.46388888888888885</v>
      </c>
      <c r="W501" s="83">
        <v>0.63194444444444442</v>
      </c>
      <c r="X501" s="86">
        <f t="shared" si="39"/>
        <v>0.16805555555555557</v>
      </c>
    </row>
    <row r="502" spans="1:24" x14ac:dyDescent="0.3">
      <c r="A502" s="44" t="s">
        <v>7103</v>
      </c>
      <c r="B502" s="68" t="s">
        <v>7104</v>
      </c>
      <c r="C502" s="2" t="s">
        <v>1</v>
      </c>
      <c r="D502" s="2">
        <v>37</v>
      </c>
      <c r="E502" s="6">
        <v>29951</v>
      </c>
      <c r="F502" s="7">
        <v>43809.654189814813</v>
      </c>
      <c r="G502" s="69" t="s">
        <v>4</v>
      </c>
      <c r="H502" s="68">
        <v>817</v>
      </c>
      <c r="I502" s="8">
        <f t="shared" si="40"/>
        <v>8.2525252525252526</v>
      </c>
      <c r="J502" s="90">
        <v>1.0029999999999999</v>
      </c>
      <c r="K502" s="69">
        <v>99</v>
      </c>
      <c r="L502" s="68">
        <v>258</v>
      </c>
      <c r="M502" s="8">
        <f t="shared" si="36"/>
        <v>2.606060606060606</v>
      </c>
      <c r="N502" s="90">
        <v>0.83099999999999996</v>
      </c>
      <c r="O502" s="69">
        <f t="shared" ref="O502:O507" si="41">K502</f>
        <v>99</v>
      </c>
      <c r="P502" s="182">
        <f t="shared" si="38"/>
        <v>3.166666666666667</v>
      </c>
      <c r="Q502" s="86" t="s">
        <v>719</v>
      </c>
      <c r="V502" s="82">
        <v>0.50624999999999998</v>
      </c>
      <c r="W502" s="83">
        <v>0.66666666666666663</v>
      </c>
      <c r="X502" s="86">
        <f t="shared" si="39"/>
        <v>0.16041666666666665</v>
      </c>
    </row>
    <row r="503" spans="1:24" x14ac:dyDescent="0.3">
      <c r="A503" s="44" t="s">
        <v>7105</v>
      </c>
      <c r="B503" s="68" t="s">
        <v>7106</v>
      </c>
      <c r="C503" s="2" t="s">
        <v>6</v>
      </c>
      <c r="D503" s="2">
        <v>51</v>
      </c>
      <c r="E503" s="6">
        <v>25065</v>
      </c>
      <c r="F503" s="7">
        <v>43809.674212962964</v>
      </c>
      <c r="G503" s="69" t="s">
        <v>4</v>
      </c>
      <c r="H503" s="68">
        <v>1721</v>
      </c>
      <c r="I503" s="8">
        <f t="shared" si="40"/>
        <v>17.21</v>
      </c>
      <c r="J503" s="90">
        <v>1.659</v>
      </c>
      <c r="K503" s="69">
        <v>100</v>
      </c>
      <c r="L503" s="68">
        <v>532</v>
      </c>
      <c r="M503" s="8">
        <f t="shared" si="36"/>
        <v>5.32</v>
      </c>
      <c r="N503" s="90">
        <v>0.93100000000000005</v>
      </c>
      <c r="O503" s="69">
        <f t="shared" si="41"/>
        <v>100</v>
      </c>
      <c r="P503" s="182">
        <f t="shared" si="38"/>
        <v>3.2349624060150375</v>
      </c>
      <c r="Q503" s="86" t="s">
        <v>719</v>
      </c>
      <c r="V503" s="82">
        <v>0.52083333333333337</v>
      </c>
      <c r="W503" s="83">
        <v>0.68055555555555547</v>
      </c>
      <c r="X503" s="86">
        <f t="shared" si="39"/>
        <v>0.1597222222222221</v>
      </c>
    </row>
    <row r="504" spans="1:24" x14ac:dyDescent="0.3">
      <c r="A504" s="44" t="s">
        <v>7107</v>
      </c>
      <c r="B504" s="68" t="s">
        <v>7108</v>
      </c>
      <c r="C504" s="2" t="s">
        <v>1</v>
      </c>
      <c r="D504" s="2">
        <v>74</v>
      </c>
      <c r="E504" s="6">
        <v>16755</v>
      </c>
      <c r="F504" s="7">
        <v>43810.594398148147</v>
      </c>
      <c r="G504" s="69" t="s">
        <v>4</v>
      </c>
      <c r="H504" s="68">
        <v>2170</v>
      </c>
      <c r="I504" s="8">
        <f t="shared" si="40"/>
        <v>21.485148514851485</v>
      </c>
      <c r="J504" s="90">
        <v>1.901</v>
      </c>
      <c r="K504" s="69">
        <v>101</v>
      </c>
      <c r="L504" s="68">
        <v>452</v>
      </c>
      <c r="M504" s="8">
        <f t="shared" si="36"/>
        <v>4.4752475247524757</v>
      </c>
      <c r="N504" s="90">
        <v>0.76900000000000002</v>
      </c>
      <c r="O504" s="69">
        <f t="shared" si="41"/>
        <v>101</v>
      </c>
      <c r="P504" s="182">
        <f t="shared" si="38"/>
        <v>4.8008849557522115</v>
      </c>
      <c r="Q504" s="86" t="s">
        <v>719</v>
      </c>
      <c r="V504" s="82">
        <v>0.43888888888888888</v>
      </c>
      <c r="W504" s="83">
        <v>0.60763888888888895</v>
      </c>
      <c r="X504" s="86">
        <f t="shared" si="39"/>
        <v>0.16875000000000007</v>
      </c>
    </row>
    <row r="505" spans="1:24" x14ac:dyDescent="0.3">
      <c r="A505" s="44" t="s">
        <v>7109</v>
      </c>
      <c r="B505" s="68" t="s">
        <v>7110</v>
      </c>
      <c r="C505" s="2" t="s">
        <v>1</v>
      </c>
      <c r="D505" s="2">
        <v>47</v>
      </c>
      <c r="E505" s="6">
        <v>26576</v>
      </c>
      <c r="F505" s="7">
        <v>43810.613229166665</v>
      </c>
      <c r="G505" s="69" t="s">
        <v>4</v>
      </c>
      <c r="H505" s="68">
        <v>917</v>
      </c>
      <c r="I505" s="8">
        <f t="shared" si="40"/>
        <v>9.0792079207920793</v>
      </c>
      <c r="J505" s="90">
        <v>0.98699999999999999</v>
      </c>
      <c r="K505" s="69">
        <v>101</v>
      </c>
      <c r="L505" s="68">
        <v>260</v>
      </c>
      <c r="M505" s="8">
        <f t="shared" si="36"/>
        <v>2.5742574257425743</v>
      </c>
      <c r="N505" s="90">
        <v>0.51700000000000002</v>
      </c>
      <c r="O505" s="69">
        <f t="shared" si="41"/>
        <v>101</v>
      </c>
      <c r="P505" s="182">
        <f t="shared" si="38"/>
        <v>3.5269230769230768</v>
      </c>
      <c r="Q505" s="86" t="s">
        <v>719</v>
      </c>
      <c r="V505" s="82">
        <v>0.45347222222222222</v>
      </c>
      <c r="W505" s="83">
        <v>0.61875000000000002</v>
      </c>
      <c r="X505" s="86">
        <f t="shared" si="39"/>
        <v>0.1652777777777778</v>
      </c>
    </row>
    <row r="506" spans="1:24" x14ac:dyDescent="0.3">
      <c r="A506" s="44" t="s">
        <v>7111</v>
      </c>
      <c r="B506" s="68" t="s">
        <v>7112</v>
      </c>
      <c r="C506" s="2" t="s">
        <v>6</v>
      </c>
      <c r="D506" s="2">
        <v>63</v>
      </c>
      <c r="E506" s="6">
        <v>20682</v>
      </c>
      <c r="F506" s="7">
        <v>43810.639305555553</v>
      </c>
      <c r="G506" s="69" t="s">
        <v>22</v>
      </c>
      <c r="H506" s="68">
        <v>874</v>
      </c>
      <c r="I506" s="8">
        <f t="shared" si="40"/>
        <v>8.653465346534654</v>
      </c>
      <c r="J506" s="90">
        <v>0.91</v>
      </c>
      <c r="K506" s="69">
        <v>101</v>
      </c>
      <c r="L506" s="68">
        <v>284</v>
      </c>
      <c r="M506" s="8">
        <f t="shared" si="36"/>
        <v>2.8118811881188117</v>
      </c>
      <c r="N506" s="90">
        <v>0.67400000000000004</v>
      </c>
      <c r="O506" s="69">
        <f t="shared" si="41"/>
        <v>101</v>
      </c>
      <c r="P506" s="182">
        <f t="shared" si="38"/>
        <v>3.0774647887323949</v>
      </c>
      <c r="Q506" s="86" t="s">
        <v>719</v>
      </c>
      <c r="V506" s="82">
        <v>0.4604166666666667</v>
      </c>
      <c r="W506" s="83">
        <v>0.64374999999999993</v>
      </c>
      <c r="X506" s="86">
        <f t="shared" si="39"/>
        <v>0.18333333333333324</v>
      </c>
    </row>
    <row r="507" spans="1:24" x14ac:dyDescent="0.3">
      <c r="A507" s="44" t="s">
        <v>7113</v>
      </c>
      <c r="B507" s="68" t="s">
        <v>7114</v>
      </c>
      <c r="C507" s="2" t="s">
        <v>1</v>
      </c>
      <c r="D507" s="2">
        <v>60</v>
      </c>
      <c r="E507" s="6">
        <v>21885</v>
      </c>
      <c r="F507" s="7">
        <v>43810.662499999999</v>
      </c>
      <c r="G507" s="69" t="s">
        <v>22</v>
      </c>
      <c r="H507" s="68">
        <v>1798</v>
      </c>
      <c r="I507" s="8">
        <f t="shared" si="40"/>
        <v>17.801980198019802</v>
      </c>
      <c r="J507" s="90">
        <v>2.4700000000000002</v>
      </c>
      <c r="K507" s="69">
        <v>101</v>
      </c>
      <c r="L507" s="68">
        <v>331</v>
      </c>
      <c r="M507" s="8">
        <f t="shared" si="36"/>
        <v>3.277227722772277</v>
      </c>
      <c r="N507" s="90">
        <v>0.58499999999999996</v>
      </c>
      <c r="O507" s="69">
        <f t="shared" si="41"/>
        <v>101</v>
      </c>
      <c r="P507" s="182">
        <f t="shared" si="38"/>
        <v>5.4320241691842899</v>
      </c>
      <c r="Q507" s="86" t="s">
        <v>719</v>
      </c>
      <c r="V507" s="82">
        <v>0.49861111111111112</v>
      </c>
      <c r="W507" s="83">
        <v>0.66666666666666663</v>
      </c>
      <c r="X507" s="86">
        <f t="shared" si="39"/>
        <v>0.16805555555555551</v>
      </c>
    </row>
    <row r="508" spans="1:24" x14ac:dyDescent="0.3">
      <c r="A508" s="44" t="s">
        <v>7115</v>
      </c>
      <c r="B508" s="68" t="s">
        <v>7116</v>
      </c>
      <c r="C508" s="2" t="s">
        <v>1</v>
      </c>
      <c r="D508" s="2">
        <v>54</v>
      </c>
      <c r="E508" s="6">
        <v>23847</v>
      </c>
      <c r="F508" s="7">
        <v>43810.692256944443</v>
      </c>
      <c r="G508" s="69" t="s">
        <v>4</v>
      </c>
      <c r="H508" s="68">
        <v>1282</v>
      </c>
      <c r="I508" s="8">
        <f t="shared" si="40"/>
        <v>12.326923076923077</v>
      </c>
      <c r="J508" s="90">
        <v>1.119</v>
      </c>
      <c r="K508" s="69">
        <v>104</v>
      </c>
      <c r="L508" s="68">
        <v>324</v>
      </c>
      <c r="M508" s="8">
        <f t="shared" si="36"/>
        <v>3.2079207920792081</v>
      </c>
      <c r="N508" s="90">
        <v>0.432</v>
      </c>
      <c r="O508" s="69">
        <v>101</v>
      </c>
      <c r="P508" s="182">
        <f t="shared" si="38"/>
        <v>3.8426519468186133</v>
      </c>
      <c r="Q508" s="86" t="s">
        <v>719</v>
      </c>
      <c r="V508" s="82">
        <v>0.53749999999999998</v>
      </c>
      <c r="W508" s="83">
        <v>0.72222222222222221</v>
      </c>
      <c r="X508" s="86">
        <f t="shared" si="39"/>
        <v>0.18472222222222223</v>
      </c>
    </row>
    <row r="509" spans="1:24" x14ac:dyDescent="0.3">
      <c r="A509" s="44" t="s">
        <v>7117</v>
      </c>
      <c r="B509" s="68" t="s">
        <v>7118</v>
      </c>
      <c r="C509" s="2" t="s">
        <v>1</v>
      </c>
      <c r="D509" s="2">
        <v>60</v>
      </c>
      <c r="E509" s="6">
        <v>21629</v>
      </c>
      <c r="F509" s="7">
        <v>43811.51425925926</v>
      </c>
      <c r="G509" s="69" t="s">
        <v>4</v>
      </c>
      <c r="H509" s="68">
        <v>3849</v>
      </c>
      <c r="I509" s="8">
        <f t="shared" si="40"/>
        <v>38.10891089108911</v>
      </c>
      <c r="J509" s="90">
        <v>2.87</v>
      </c>
      <c r="K509" s="69">
        <v>101</v>
      </c>
      <c r="L509" s="68">
        <v>1246</v>
      </c>
      <c r="M509" s="8">
        <f t="shared" si="36"/>
        <v>12.585858585858587</v>
      </c>
      <c r="N509" s="90">
        <v>1.641</v>
      </c>
      <c r="O509" s="69">
        <v>99</v>
      </c>
      <c r="P509" s="182">
        <f t="shared" si="38"/>
        <v>3.02791507080082</v>
      </c>
      <c r="Q509" s="86" t="s">
        <v>719</v>
      </c>
      <c r="V509" s="82">
        <v>0.38194444444444442</v>
      </c>
      <c r="W509" s="83">
        <v>0.52013888888888882</v>
      </c>
      <c r="X509" s="86">
        <f t="shared" si="39"/>
        <v>0.1381944444444444</v>
      </c>
    </row>
    <row r="510" spans="1:24" x14ac:dyDescent="0.3">
      <c r="A510" s="44" t="s">
        <v>7119</v>
      </c>
      <c r="B510" s="68" t="s">
        <v>219</v>
      </c>
      <c r="C510" s="2" t="s">
        <v>1</v>
      </c>
      <c r="D510" s="2">
        <v>52</v>
      </c>
      <c r="E510" s="6">
        <v>24725</v>
      </c>
      <c r="F510" s="7">
        <v>43811.52615740741</v>
      </c>
      <c r="G510" s="69" t="s">
        <v>4</v>
      </c>
      <c r="H510" s="68">
        <v>1428</v>
      </c>
      <c r="I510" s="8">
        <f t="shared" si="40"/>
        <v>14.571428571428571</v>
      </c>
      <c r="J510" s="90">
        <v>1.889</v>
      </c>
      <c r="K510" s="69">
        <v>98</v>
      </c>
      <c r="L510" s="68">
        <v>438</v>
      </c>
      <c r="M510" s="8">
        <f t="shared" si="36"/>
        <v>4.4693877551020407</v>
      </c>
      <c r="N510" s="90">
        <v>0.67100000000000004</v>
      </c>
      <c r="O510" s="69">
        <f t="shared" ref="O510:O515" si="42">K510</f>
        <v>98</v>
      </c>
      <c r="P510" s="182">
        <f t="shared" si="38"/>
        <v>3.2602739726027399</v>
      </c>
      <c r="Q510" s="86" t="s">
        <v>719</v>
      </c>
      <c r="V510" s="82">
        <v>0.39583333333333331</v>
      </c>
      <c r="W510" s="83">
        <v>0.53194444444444444</v>
      </c>
      <c r="X510" s="86">
        <f t="shared" si="39"/>
        <v>0.13611111111111113</v>
      </c>
    </row>
    <row r="511" spans="1:24" x14ac:dyDescent="0.3">
      <c r="A511" s="44" t="s">
        <v>7120</v>
      </c>
      <c r="B511" s="68" t="s">
        <v>7121</v>
      </c>
      <c r="C511" s="2" t="s">
        <v>1</v>
      </c>
      <c r="D511" s="2">
        <v>65</v>
      </c>
      <c r="E511" s="6">
        <v>20053</v>
      </c>
      <c r="F511" s="7">
        <v>43811.537789351853</v>
      </c>
      <c r="G511" s="69" t="s">
        <v>4</v>
      </c>
      <c r="H511" s="68">
        <v>1340</v>
      </c>
      <c r="I511" s="8">
        <f t="shared" si="40"/>
        <v>13.267326732673267</v>
      </c>
      <c r="J511" s="90">
        <v>1.3779999999999999</v>
      </c>
      <c r="K511" s="69">
        <v>101</v>
      </c>
      <c r="L511" s="68">
        <v>451</v>
      </c>
      <c r="M511" s="8">
        <f t="shared" si="36"/>
        <v>4.4653465346534658</v>
      </c>
      <c r="N511" s="90">
        <v>0.71499999999999997</v>
      </c>
      <c r="O511" s="69">
        <f t="shared" si="42"/>
        <v>101</v>
      </c>
      <c r="P511" s="182">
        <f t="shared" si="38"/>
        <v>2.9711751662971171</v>
      </c>
      <c r="Q511" s="86" t="s">
        <v>719</v>
      </c>
      <c r="V511" s="82">
        <v>0.40486111111111112</v>
      </c>
      <c r="W511" s="83">
        <v>0.54305555555555551</v>
      </c>
      <c r="X511" s="86">
        <f t="shared" si="39"/>
        <v>0.1381944444444444</v>
      </c>
    </row>
    <row r="512" spans="1:24" x14ac:dyDescent="0.3">
      <c r="A512" s="44" t="s">
        <v>7122</v>
      </c>
      <c r="B512" s="68" t="s">
        <v>7123</v>
      </c>
      <c r="C512" s="2" t="s">
        <v>6</v>
      </c>
      <c r="D512" s="2">
        <v>69</v>
      </c>
      <c r="E512" s="6">
        <v>18288</v>
      </c>
      <c r="F512" s="7">
        <v>43811.55296296296</v>
      </c>
      <c r="G512" s="69" t="s">
        <v>4</v>
      </c>
      <c r="H512" s="68">
        <v>1293</v>
      </c>
      <c r="I512" s="8">
        <f t="shared" si="40"/>
        <v>12.801980198019802</v>
      </c>
      <c r="J512" s="90">
        <v>1.1830000000000001</v>
      </c>
      <c r="K512" s="69">
        <v>101</v>
      </c>
      <c r="L512" s="68">
        <v>459</v>
      </c>
      <c r="M512" s="8">
        <f t="shared" si="36"/>
        <v>4.5445544554455441</v>
      </c>
      <c r="N512" s="90">
        <v>0.68600000000000005</v>
      </c>
      <c r="O512" s="69">
        <f t="shared" si="42"/>
        <v>101</v>
      </c>
      <c r="P512" s="182">
        <f t="shared" si="38"/>
        <v>2.8169934640522878</v>
      </c>
      <c r="Q512" s="86" t="s">
        <v>719</v>
      </c>
      <c r="V512" s="82">
        <v>0.3923611111111111</v>
      </c>
      <c r="W512" s="83">
        <v>0.55902777777777779</v>
      </c>
      <c r="X512" s="86">
        <f t="shared" si="39"/>
        <v>0.16666666666666669</v>
      </c>
    </row>
    <row r="513" spans="1:24" x14ac:dyDescent="0.3">
      <c r="A513" s="44" t="s">
        <v>7124</v>
      </c>
      <c r="B513" s="68" t="s">
        <v>1122</v>
      </c>
      <c r="C513" s="2" t="s">
        <v>1</v>
      </c>
      <c r="D513" s="2">
        <v>61</v>
      </c>
      <c r="E513" s="6">
        <v>21342</v>
      </c>
      <c r="F513" s="7">
        <v>43811.566944444443</v>
      </c>
      <c r="G513" s="69" t="s">
        <v>4</v>
      </c>
      <c r="H513" s="68">
        <v>1586</v>
      </c>
      <c r="I513" s="8">
        <f t="shared" si="40"/>
        <v>15.702970297029703</v>
      </c>
      <c r="J513" s="90">
        <v>1.4670000000000001</v>
      </c>
      <c r="K513" s="69">
        <v>101</v>
      </c>
      <c r="L513" s="68">
        <v>399</v>
      </c>
      <c r="M513" s="8">
        <f t="shared" si="36"/>
        <v>3.9504950495049505</v>
      </c>
      <c r="N513" s="90">
        <v>0.84099999999999997</v>
      </c>
      <c r="O513" s="69">
        <f t="shared" si="42"/>
        <v>101</v>
      </c>
      <c r="P513" s="182">
        <f t="shared" si="38"/>
        <v>3.9749373433583961</v>
      </c>
      <c r="Q513" s="86" t="s">
        <v>719</v>
      </c>
      <c r="V513" s="82">
        <v>0.42986111111111108</v>
      </c>
      <c r="W513" s="83">
        <v>0.57291666666666663</v>
      </c>
      <c r="X513" s="86">
        <f t="shared" si="39"/>
        <v>0.14305555555555555</v>
      </c>
    </row>
    <row r="514" spans="1:24" x14ac:dyDescent="0.3">
      <c r="A514" s="44" t="s">
        <v>7125</v>
      </c>
      <c r="B514" s="68" t="s">
        <v>7126</v>
      </c>
      <c r="C514" s="2" t="s">
        <v>1</v>
      </c>
      <c r="D514" s="2">
        <v>60</v>
      </c>
      <c r="E514" s="6">
        <v>21873</v>
      </c>
      <c r="F514" s="7">
        <v>43811.578877314816</v>
      </c>
      <c r="G514" s="69" t="s">
        <v>4</v>
      </c>
      <c r="H514" s="68">
        <v>1988</v>
      </c>
      <c r="I514" s="8">
        <f t="shared" si="40"/>
        <v>19.683168316831683</v>
      </c>
      <c r="J514" s="90">
        <v>1.9279999999999999</v>
      </c>
      <c r="K514" s="69">
        <v>101</v>
      </c>
      <c r="L514" s="68">
        <v>335</v>
      </c>
      <c r="M514" s="8">
        <f t="shared" si="36"/>
        <v>3.3168316831683167</v>
      </c>
      <c r="N514" s="90">
        <v>0.69199999999999995</v>
      </c>
      <c r="O514" s="69">
        <f t="shared" si="42"/>
        <v>101</v>
      </c>
      <c r="P514" s="182">
        <f t="shared" si="38"/>
        <v>5.9343283582089557</v>
      </c>
      <c r="Q514" s="86" t="s">
        <v>719</v>
      </c>
      <c r="V514" s="82">
        <v>0.44097222222222227</v>
      </c>
      <c r="W514" s="83">
        <v>0.58402777777777781</v>
      </c>
      <c r="X514" s="86">
        <f t="shared" si="39"/>
        <v>0.14305555555555555</v>
      </c>
    </row>
    <row r="515" spans="1:24" x14ac:dyDescent="0.3">
      <c r="A515" s="44" t="s">
        <v>7127</v>
      </c>
      <c r="B515" s="68" t="s">
        <v>1879</v>
      </c>
      <c r="C515" s="2" t="s">
        <v>1</v>
      </c>
      <c r="D515" s="2">
        <v>50</v>
      </c>
      <c r="E515" s="6">
        <v>25402</v>
      </c>
      <c r="F515" s="7">
        <v>43811.5940625</v>
      </c>
      <c r="G515" s="69" t="s">
        <v>4</v>
      </c>
      <c r="H515" s="68">
        <v>1104</v>
      </c>
      <c r="I515" s="8">
        <f t="shared" si="40"/>
        <v>10.930693069306932</v>
      </c>
      <c r="J515" s="90">
        <v>1.2190000000000001</v>
      </c>
      <c r="K515" s="69">
        <v>101</v>
      </c>
      <c r="L515" s="68">
        <v>361</v>
      </c>
      <c r="M515" s="8">
        <f t="shared" ref="M515:M578" si="43">L515/O515</f>
        <v>3.5742574257425743</v>
      </c>
      <c r="N515" s="90">
        <v>0.622</v>
      </c>
      <c r="O515" s="69">
        <f t="shared" si="42"/>
        <v>101</v>
      </c>
      <c r="P515" s="182">
        <f t="shared" ref="P515:P578" si="44">I515/M515</f>
        <v>3.0581717451523547</v>
      </c>
      <c r="Q515" s="86" t="s">
        <v>719</v>
      </c>
      <c r="V515" s="82">
        <v>0.4597222222222222</v>
      </c>
      <c r="W515" s="83">
        <v>0.6118055555555556</v>
      </c>
      <c r="X515" s="86">
        <f t="shared" ref="X515:X578" si="45">IF(AND(W515&lt;&gt;0,V515&lt;&gt;0),W515-V515,"No_data")</f>
        <v>0.1520833333333334</v>
      </c>
    </row>
    <row r="516" spans="1:24" x14ac:dyDescent="0.3">
      <c r="A516" s="44" t="s">
        <v>7128</v>
      </c>
      <c r="B516" s="68" t="s">
        <v>7129</v>
      </c>
      <c r="C516" s="2" t="s">
        <v>1</v>
      </c>
      <c r="D516" s="2">
        <v>71</v>
      </c>
      <c r="E516" s="6">
        <v>17643</v>
      </c>
      <c r="F516" s="7">
        <v>43811.618159722224</v>
      </c>
      <c r="G516" s="69" t="s">
        <v>4</v>
      </c>
      <c r="H516" s="68">
        <v>2268</v>
      </c>
      <c r="I516" s="8">
        <f t="shared" si="40"/>
        <v>22.455445544554454</v>
      </c>
      <c r="J516" s="90">
        <v>1.397</v>
      </c>
      <c r="K516" s="69">
        <v>101</v>
      </c>
      <c r="L516" s="68">
        <v>762</v>
      </c>
      <c r="M516" s="8">
        <f t="shared" si="43"/>
        <v>7.3269230769230766</v>
      </c>
      <c r="N516" s="90">
        <v>0.66</v>
      </c>
      <c r="O516" s="69">
        <v>104</v>
      </c>
      <c r="P516" s="182">
        <f t="shared" si="44"/>
        <v>3.0647852186793481</v>
      </c>
      <c r="Q516" s="86" t="s">
        <v>719</v>
      </c>
      <c r="V516" s="82">
        <v>0.47500000000000003</v>
      </c>
      <c r="W516" s="83">
        <v>0.625</v>
      </c>
      <c r="X516" s="86">
        <f t="shared" si="45"/>
        <v>0.14999999999999997</v>
      </c>
    </row>
    <row r="517" spans="1:24" x14ac:dyDescent="0.3">
      <c r="A517" s="44" t="s">
        <v>7130</v>
      </c>
      <c r="B517" s="68" t="s">
        <v>4000</v>
      </c>
      <c r="C517" s="2" t="s">
        <v>1</v>
      </c>
      <c r="D517" s="2">
        <v>61</v>
      </c>
      <c r="E517" s="6">
        <v>21181</v>
      </c>
      <c r="F517" s="7">
        <v>43811.633379629631</v>
      </c>
      <c r="G517" s="69" t="s">
        <v>22</v>
      </c>
      <c r="H517" s="68">
        <v>2030</v>
      </c>
      <c r="I517" s="8">
        <f t="shared" si="40"/>
        <v>19.51923076923077</v>
      </c>
      <c r="J517" s="90">
        <v>2.629</v>
      </c>
      <c r="K517" s="69">
        <v>104</v>
      </c>
      <c r="L517" s="68">
        <v>366</v>
      </c>
      <c r="M517" s="8">
        <f t="shared" si="43"/>
        <v>3.6237623762376239</v>
      </c>
      <c r="N517" s="90">
        <v>0.58099999999999996</v>
      </c>
      <c r="O517" s="69">
        <v>101</v>
      </c>
      <c r="P517" s="182">
        <f t="shared" si="44"/>
        <v>5.3864543926019337</v>
      </c>
      <c r="Q517" s="86" t="s">
        <v>719</v>
      </c>
      <c r="V517" s="82">
        <v>0.4826388888888889</v>
      </c>
      <c r="W517" s="83">
        <v>0.64097222222222217</v>
      </c>
      <c r="X517" s="86">
        <f t="shared" si="45"/>
        <v>0.15833333333333327</v>
      </c>
    </row>
    <row r="518" spans="1:24" x14ac:dyDescent="0.3">
      <c r="A518" s="44" t="s">
        <v>7131</v>
      </c>
      <c r="B518" s="68" t="s">
        <v>7132</v>
      </c>
      <c r="C518" s="2" t="s">
        <v>1</v>
      </c>
      <c r="D518" s="2">
        <v>47</v>
      </c>
      <c r="E518" s="6">
        <v>26494</v>
      </c>
      <c r="F518" s="7">
        <v>43811.656956018516</v>
      </c>
      <c r="G518" s="69" t="s">
        <v>4</v>
      </c>
      <c r="H518" s="68">
        <v>1153</v>
      </c>
      <c r="I518" s="8">
        <f t="shared" si="40"/>
        <v>11.086538461538462</v>
      </c>
      <c r="J518" s="90">
        <v>1.359</v>
      </c>
      <c r="K518" s="69">
        <v>104</v>
      </c>
      <c r="L518" s="68">
        <v>287</v>
      </c>
      <c r="M518" s="8">
        <f t="shared" si="43"/>
        <v>2.7596153846153846</v>
      </c>
      <c r="N518" s="90">
        <v>0.45100000000000001</v>
      </c>
      <c r="O518" s="69">
        <f t="shared" ref="O518:O549" si="46">K518</f>
        <v>104</v>
      </c>
      <c r="P518" s="182">
        <f t="shared" si="44"/>
        <v>4.017421602787457</v>
      </c>
      <c r="Q518" s="86" t="s">
        <v>719</v>
      </c>
      <c r="V518" s="82">
        <v>0.52777777777777779</v>
      </c>
      <c r="W518" s="83">
        <v>0.67708333333333337</v>
      </c>
      <c r="X518" s="86">
        <f t="shared" si="45"/>
        <v>0.14930555555555558</v>
      </c>
    </row>
    <row r="519" spans="1:24" x14ac:dyDescent="0.3">
      <c r="A519" s="44" t="s">
        <v>7133</v>
      </c>
      <c r="B519" s="68" t="s">
        <v>385</v>
      </c>
      <c r="C519" s="2" t="s">
        <v>6</v>
      </c>
      <c r="D519" s="2">
        <v>84</v>
      </c>
      <c r="E519" s="6">
        <v>12841</v>
      </c>
      <c r="F519" s="7">
        <v>43812.514270833337</v>
      </c>
      <c r="G519" s="69" t="s">
        <v>4</v>
      </c>
      <c r="H519" s="68">
        <v>1914</v>
      </c>
      <c r="I519" s="8">
        <f t="shared" si="40"/>
        <v>18.950495049504951</v>
      </c>
      <c r="J519" s="90">
        <v>1.359</v>
      </c>
      <c r="K519" s="69">
        <v>101</v>
      </c>
      <c r="L519" s="68">
        <v>712</v>
      </c>
      <c r="M519" s="8">
        <f t="shared" si="43"/>
        <v>7.0495049504950495</v>
      </c>
      <c r="N519" s="90">
        <v>0.69799999999999995</v>
      </c>
      <c r="O519" s="69">
        <f t="shared" si="46"/>
        <v>101</v>
      </c>
      <c r="P519" s="182">
        <f t="shared" si="44"/>
        <v>2.6882022471910112</v>
      </c>
      <c r="Q519" s="86" t="s">
        <v>719</v>
      </c>
      <c r="V519" s="82">
        <v>0.3756944444444445</v>
      </c>
      <c r="W519" s="83">
        <v>0.52083333333333337</v>
      </c>
      <c r="X519" s="86">
        <f t="shared" si="45"/>
        <v>0.14513888888888887</v>
      </c>
    </row>
    <row r="520" spans="1:24" x14ac:dyDescent="0.3">
      <c r="A520" s="44" t="s">
        <v>7134</v>
      </c>
      <c r="B520" s="68" t="s">
        <v>7135</v>
      </c>
      <c r="C520" s="2" t="s">
        <v>1</v>
      </c>
      <c r="D520" s="2">
        <v>39</v>
      </c>
      <c r="E520" s="6">
        <v>29275</v>
      </c>
      <c r="F520" s="7">
        <v>43812.527291666665</v>
      </c>
      <c r="G520" s="69" t="s">
        <v>4</v>
      </c>
      <c r="H520" s="68">
        <v>1045</v>
      </c>
      <c r="I520" s="8">
        <f t="shared" si="40"/>
        <v>10.346534653465346</v>
      </c>
      <c r="J520" s="90">
        <v>1.83</v>
      </c>
      <c r="K520" s="69">
        <v>101</v>
      </c>
      <c r="L520" s="68">
        <v>224</v>
      </c>
      <c r="M520" s="8">
        <f t="shared" si="43"/>
        <v>2.217821782178218</v>
      </c>
      <c r="N520" s="90">
        <v>0.55900000000000005</v>
      </c>
      <c r="O520" s="69">
        <f t="shared" si="46"/>
        <v>101</v>
      </c>
      <c r="P520" s="182">
        <f t="shared" si="44"/>
        <v>4.6651785714285712</v>
      </c>
      <c r="Q520" s="86" t="s">
        <v>719</v>
      </c>
      <c r="V520" s="82">
        <v>0.38194444444444442</v>
      </c>
      <c r="W520" s="83">
        <v>0.53263888888888888</v>
      </c>
      <c r="X520" s="86">
        <f t="shared" si="45"/>
        <v>0.15069444444444446</v>
      </c>
    </row>
    <row r="521" spans="1:24" x14ac:dyDescent="0.3">
      <c r="A521" s="44" t="s">
        <v>7136</v>
      </c>
      <c r="B521" s="68" t="s">
        <v>7137</v>
      </c>
      <c r="C521" s="2" t="s">
        <v>1</v>
      </c>
      <c r="D521" s="2">
        <v>55</v>
      </c>
      <c r="E521" s="6">
        <v>23645</v>
      </c>
      <c r="F521" s="7">
        <v>43812.539166666669</v>
      </c>
      <c r="G521" s="69" t="s">
        <v>4</v>
      </c>
      <c r="H521" s="68">
        <v>2382</v>
      </c>
      <c r="I521" s="8">
        <f t="shared" si="40"/>
        <v>23.584158415841586</v>
      </c>
      <c r="J521" s="90">
        <v>3.2810000000000001</v>
      </c>
      <c r="K521" s="69">
        <v>101</v>
      </c>
      <c r="L521" s="68">
        <v>392</v>
      </c>
      <c r="M521" s="8">
        <f t="shared" si="43"/>
        <v>3.8811881188118811</v>
      </c>
      <c r="N521" s="90">
        <v>0.66800000000000004</v>
      </c>
      <c r="O521" s="69">
        <f t="shared" si="46"/>
        <v>101</v>
      </c>
      <c r="P521" s="182">
        <f t="shared" si="44"/>
        <v>6.0765306122448983</v>
      </c>
      <c r="Q521" s="86" t="s">
        <v>719</v>
      </c>
      <c r="V521" s="82">
        <v>0.40416666666666662</v>
      </c>
      <c r="W521" s="83">
        <v>0.54652777777777783</v>
      </c>
      <c r="X521" s="86">
        <f t="shared" si="45"/>
        <v>0.14236111111111122</v>
      </c>
    </row>
    <row r="522" spans="1:24" x14ac:dyDescent="0.3">
      <c r="A522" s="44" t="s">
        <v>7138</v>
      </c>
      <c r="B522" s="68" t="s">
        <v>7139</v>
      </c>
      <c r="C522" s="2" t="s">
        <v>6</v>
      </c>
      <c r="D522" s="2">
        <v>22</v>
      </c>
      <c r="E522" s="6">
        <v>35435</v>
      </c>
      <c r="F522" s="7">
        <v>43812.553530092591</v>
      </c>
      <c r="G522" s="69" t="s">
        <v>4</v>
      </c>
      <c r="H522" s="68">
        <v>638</v>
      </c>
      <c r="I522" s="8">
        <f t="shared" si="40"/>
        <v>6.3168316831683171</v>
      </c>
      <c r="J522" s="90">
        <v>0.82899999999999996</v>
      </c>
      <c r="K522" s="69">
        <v>101</v>
      </c>
      <c r="L522" s="68">
        <v>179</v>
      </c>
      <c r="M522" s="8">
        <f t="shared" si="43"/>
        <v>1.7722772277227723</v>
      </c>
      <c r="N522" s="90">
        <v>0.47599999999999998</v>
      </c>
      <c r="O522" s="69">
        <f t="shared" si="46"/>
        <v>101</v>
      </c>
      <c r="P522" s="182">
        <f t="shared" si="44"/>
        <v>3.564245810055866</v>
      </c>
      <c r="Q522" s="86" t="s">
        <v>719</v>
      </c>
      <c r="V522" s="82">
        <v>0.40277777777777773</v>
      </c>
      <c r="W522" s="83">
        <v>0.55972222222222223</v>
      </c>
      <c r="X522" s="86">
        <f t="shared" si="45"/>
        <v>0.1569444444444445</v>
      </c>
    </row>
    <row r="523" spans="1:24" x14ac:dyDescent="0.3">
      <c r="A523" s="44" t="s">
        <v>7140</v>
      </c>
      <c r="B523" s="68" t="s">
        <v>7141</v>
      </c>
      <c r="C523" s="2" t="s">
        <v>1</v>
      </c>
      <c r="D523" s="2">
        <v>59</v>
      </c>
      <c r="E523" s="6">
        <v>22111</v>
      </c>
      <c r="F523" s="7">
        <v>43812.568414351852</v>
      </c>
      <c r="G523" s="69" t="s">
        <v>4</v>
      </c>
      <c r="H523" s="68">
        <v>2072</v>
      </c>
      <c r="I523" s="8">
        <f t="shared" si="40"/>
        <v>20.514851485148515</v>
      </c>
      <c r="J523" s="90">
        <v>2.1429999999999998</v>
      </c>
      <c r="K523" s="69">
        <v>101</v>
      </c>
      <c r="L523" s="68">
        <v>312</v>
      </c>
      <c r="M523" s="8">
        <f t="shared" si="43"/>
        <v>3.0891089108910892</v>
      </c>
      <c r="N523" s="90">
        <v>0.66500000000000004</v>
      </c>
      <c r="O523" s="69">
        <f t="shared" si="46"/>
        <v>101</v>
      </c>
      <c r="P523" s="182">
        <f t="shared" si="44"/>
        <v>6.6410256410256414</v>
      </c>
      <c r="Q523" s="86" t="s">
        <v>719</v>
      </c>
      <c r="V523" s="82">
        <v>0.41944444444444445</v>
      </c>
      <c r="W523" s="83">
        <v>0.57430555555555551</v>
      </c>
      <c r="X523" s="86">
        <f t="shared" si="45"/>
        <v>0.15486111111111106</v>
      </c>
    </row>
    <row r="524" spans="1:24" x14ac:dyDescent="0.3">
      <c r="A524" s="44" t="s">
        <v>7142</v>
      </c>
      <c r="B524" s="68" t="s">
        <v>7143</v>
      </c>
      <c r="C524" s="2" t="s">
        <v>1</v>
      </c>
      <c r="D524" s="2">
        <v>51</v>
      </c>
      <c r="E524" s="6">
        <v>25005</v>
      </c>
      <c r="F524" s="7">
        <v>43812.58053240741</v>
      </c>
      <c r="G524" s="69" t="s">
        <v>4</v>
      </c>
      <c r="H524" s="68">
        <v>973</v>
      </c>
      <c r="I524" s="8">
        <f t="shared" si="40"/>
        <v>9.6336633663366342</v>
      </c>
      <c r="J524" s="90">
        <v>0.93500000000000005</v>
      </c>
      <c r="K524" s="69">
        <v>101</v>
      </c>
      <c r="L524" s="68">
        <v>362</v>
      </c>
      <c r="M524" s="8">
        <f t="shared" si="43"/>
        <v>3.5841584158415842</v>
      </c>
      <c r="N524" s="90">
        <v>0.58799999999999997</v>
      </c>
      <c r="O524" s="69">
        <f t="shared" si="46"/>
        <v>101</v>
      </c>
      <c r="P524" s="182">
        <f t="shared" si="44"/>
        <v>2.6878453038674035</v>
      </c>
      <c r="Q524" s="86" t="s">
        <v>719</v>
      </c>
      <c r="V524" s="82">
        <v>0.45416666666666666</v>
      </c>
      <c r="W524" s="83">
        <v>0.60277777777777775</v>
      </c>
      <c r="X524" s="86">
        <f t="shared" si="45"/>
        <v>0.14861111111111108</v>
      </c>
    </row>
    <row r="525" spans="1:24" x14ac:dyDescent="0.3">
      <c r="A525" s="44" t="s">
        <v>7144</v>
      </c>
      <c r="B525" s="68" t="s">
        <v>857</v>
      </c>
      <c r="C525" s="2" t="s">
        <v>6</v>
      </c>
      <c r="D525" s="2">
        <v>63</v>
      </c>
      <c r="E525" s="6">
        <v>20733</v>
      </c>
      <c r="F525" s="7">
        <v>43812.610995370371</v>
      </c>
      <c r="G525" s="69" t="s">
        <v>4</v>
      </c>
      <c r="H525" s="68">
        <v>1128</v>
      </c>
      <c r="I525" s="8">
        <f t="shared" si="40"/>
        <v>11.628865979381443</v>
      </c>
      <c r="J525" s="90">
        <v>0.80800000000000005</v>
      </c>
      <c r="K525" s="69">
        <v>97</v>
      </c>
      <c r="L525" s="68">
        <v>322</v>
      </c>
      <c r="M525" s="8">
        <f t="shared" si="43"/>
        <v>3.3195876288659796</v>
      </c>
      <c r="N525" s="90">
        <v>0.55000000000000004</v>
      </c>
      <c r="O525" s="69">
        <f t="shared" si="46"/>
        <v>97</v>
      </c>
      <c r="P525" s="182">
        <f t="shared" si="44"/>
        <v>3.5031055900621113</v>
      </c>
      <c r="Q525" s="86" t="s">
        <v>719</v>
      </c>
      <c r="V525" s="82">
        <v>0.47430555555555554</v>
      </c>
      <c r="W525" s="83">
        <v>0.61597222222222225</v>
      </c>
      <c r="X525" s="86">
        <f t="shared" si="45"/>
        <v>0.14166666666666672</v>
      </c>
    </row>
    <row r="526" spans="1:24" x14ac:dyDescent="0.3">
      <c r="A526" s="44" t="s">
        <v>7145</v>
      </c>
      <c r="B526" s="68" t="s">
        <v>7146</v>
      </c>
      <c r="C526" s="2" t="s">
        <v>1</v>
      </c>
      <c r="D526" s="2">
        <v>65</v>
      </c>
      <c r="E526" s="6">
        <v>19848</v>
      </c>
      <c r="F526" s="7">
        <v>43812.622546296298</v>
      </c>
      <c r="G526" s="69" t="s">
        <v>4</v>
      </c>
      <c r="H526" s="68">
        <v>2460</v>
      </c>
      <c r="I526" s="8">
        <f t="shared" si="40"/>
        <v>24.6</v>
      </c>
      <c r="J526" s="90">
        <v>1.544</v>
      </c>
      <c r="K526" s="69">
        <v>100</v>
      </c>
      <c r="L526" s="68">
        <v>1428</v>
      </c>
      <c r="M526" s="8">
        <f t="shared" si="43"/>
        <v>14.28</v>
      </c>
      <c r="N526" s="90">
        <v>1.379</v>
      </c>
      <c r="O526" s="69">
        <f t="shared" si="46"/>
        <v>100</v>
      </c>
      <c r="P526" s="182">
        <f t="shared" si="44"/>
        <v>1.7226890756302522</v>
      </c>
      <c r="Q526" s="86" t="s">
        <v>719</v>
      </c>
      <c r="V526" s="82">
        <v>0.48749999999999999</v>
      </c>
      <c r="W526" s="83">
        <v>0.62916666666666665</v>
      </c>
      <c r="X526" s="86">
        <f t="shared" si="45"/>
        <v>0.14166666666666666</v>
      </c>
    </row>
    <row r="527" spans="1:24" x14ac:dyDescent="0.3">
      <c r="A527" s="44" t="s">
        <v>7147</v>
      </c>
      <c r="B527" s="68" t="s">
        <v>7148</v>
      </c>
      <c r="C527" s="2" t="s">
        <v>1</v>
      </c>
      <c r="D527" s="2">
        <v>64</v>
      </c>
      <c r="E527" s="6">
        <v>20294</v>
      </c>
      <c r="F527" s="7">
        <v>43812.635243055556</v>
      </c>
      <c r="G527" s="69" t="s">
        <v>4</v>
      </c>
      <c r="H527" s="68">
        <v>1445</v>
      </c>
      <c r="I527" s="8">
        <f t="shared" si="40"/>
        <v>14.45</v>
      </c>
      <c r="J527" s="90">
        <v>1.0089999999999999</v>
      </c>
      <c r="K527" s="69">
        <v>100</v>
      </c>
      <c r="L527" s="68">
        <v>364</v>
      </c>
      <c r="M527" s="8">
        <f t="shared" si="43"/>
        <v>3.64</v>
      </c>
      <c r="N527" s="90">
        <v>0.503</v>
      </c>
      <c r="O527" s="69">
        <f t="shared" si="46"/>
        <v>100</v>
      </c>
      <c r="P527" s="182">
        <f t="shared" si="44"/>
        <v>3.9697802197802194</v>
      </c>
      <c r="Q527" s="86" t="s">
        <v>719</v>
      </c>
      <c r="V527" s="82">
        <v>0.5083333333333333</v>
      </c>
      <c r="W527" s="83">
        <v>0.64097222222222217</v>
      </c>
      <c r="X527" s="86">
        <f t="shared" si="45"/>
        <v>0.13263888888888886</v>
      </c>
    </row>
    <row r="528" spans="1:24" x14ac:dyDescent="0.3">
      <c r="A528" s="44" t="s">
        <v>7149</v>
      </c>
      <c r="B528" s="68" t="s">
        <v>7150</v>
      </c>
      <c r="C528" s="2" t="s">
        <v>1</v>
      </c>
      <c r="D528" s="2">
        <v>55</v>
      </c>
      <c r="E528" s="6">
        <v>23575</v>
      </c>
      <c r="F528" s="7">
        <v>43815.571226851855</v>
      </c>
      <c r="G528" s="69" t="s">
        <v>4</v>
      </c>
      <c r="H528" s="68">
        <v>1262</v>
      </c>
      <c r="I528" s="8">
        <f t="shared" si="40"/>
        <v>12.62</v>
      </c>
      <c r="J528" s="90">
        <v>0.81399999999999995</v>
      </c>
      <c r="K528" s="69">
        <v>100</v>
      </c>
      <c r="L528" s="68">
        <v>235</v>
      </c>
      <c r="M528" s="8">
        <f t="shared" si="43"/>
        <v>2.35</v>
      </c>
      <c r="N528" s="90">
        <v>0.52</v>
      </c>
      <c r="O528" s="69">
        <f t="shared" si="46"/>
        <v>100</v>
      </c>
      <c r="P528" s="182">
        <f t="shared" si="44"/>
        <v>5.3702127659574463</v>
      </c>
      <c r="Q528" s="86" t="s">
        <v>719</v>
      </c>
      <c r="V528" s="82">
        <v>0.41736111111111113</v>
      </c>
      <c r="W528" s="83">
        <v>0.58472222222222225</v>
      </c>
      <c r="X528" s="86">
        <f t="shared" si="45"/>
        <v>0.16736111111111113</v>
      </c>
    </row>
    <row r="529" spans="1:24" x14ac:dyDescent="0.3">
      <c r="A529" s="44" t="s">
        <v>7151</v>
      </c>
      <c r="B529" s="68" t="s">
        <v>7152</v>
      </c>
      <c r="C529" s="2" t="s">
        <v>1</v>
      </c>
      <c r="D529" s="2">
        <v>65</v>
      </c>
      <c r="E529" s="6">
        <v>20002</v>
      </c>
      <c r="F529" s="7">
        <v>43815.591249999998</v>
      </c>
      <c r="G529" s="69" t="s">
        <v>4</v>
      </c>
      <c r="H529" s="68">
        <v>1294</v>
      </c>
      <c r="I529" s="8">
        <f t="shared" si="40"/>
        <v>13.070707070707071</v>
      </c>
      <c r="J529" s="90">
        <v>1.2929999999999999</v>
      </c>
      <c r="K529" s="69">
        <v>99</v>
      </c>
      <c r="L529" s="68">
        <v>339</v>
      </c>
      <c r="M529" s="8">
        <f t="shared" si="43"/>
        <v>3.4242424242424243</v>
      </c>
      <c r="N529" s="90">
        <v>0.61799999999999999</v>
      </c>
      <c r="O529" s="69">
        <f t="shared" si="46"/>
        <v>99</v>
      </c>
      <c r="P529" s="182">
        <f t="shared" si="44"/>
        <v>3.8171091445427727</v>
      </c>
      <c r="Q529" s="86" t="s">
        <v>719</v>
      </c>
      <c r="V529" s="82">
        <v>0.42708333333333331</v>
      </c>
      <c r="W529" s="83">
        <v>0.59652777777777777</v>
      </c>
      <c r="X529" s="86">
        <f t="shared" si="45"/>
        <v>0.16944444444444445</v>
      </c>
    </row>
    <row r="530" spans="1:24" x14ac:dyDescent="0.3">
      <c r="A530" s="44" t="s">
        <v>7153</v>
      </c>
      <c r="B530" s="68" t="s">
        <v>7154</v>
      </c>
      <c r="C530" s="2" t="s">
        <v>1</v>
      </c>
      <c r="D530" s="2">
        <v>47</v>
      </c>
      <c r="E530" s="6">
        <v>26489</v>
      </c>
      <c r="F530" s="7">
        <v>43815.601979166669</v>
      </c>
      <c r="G530" s="69" t="s">
        <v>4</v>
      </c>
      <c r="H530" s="68">
        <v>1130</v>
      </c>
      <c r="I530" s="8">
        <f t="shared" si="40"/>
        <v>11.3</v>
      </c>
      <c r="J530" s="90">
        <v>0.83499999999999996</v>
      </c>
      <c r="K530" s="69">
        <v>100</v>
      </c>
      <c r="L530" s="68">
        <v>254</v>
      </c>
      <c r="M530" s="8">
        <f t="shared" si="43"/>
        <v>2.54</v>
      </c>
      <c r="N530" s="90">
        <v>0.57599999999999996</v>
      </c>
      <c r="O530" s="69">
        <f t="shared" si="46"/>
        <v>100</v>
      </c>
      <c r="P530" s="182">
        <f t="shared" si="44"/>
        <v>4.4488188976377954</v>
      </c>
      <c r="Q530" s="86" t="s">
        <v>719</v>
      </c>
      <c r="V530" s="82">
        <v>0.4375</v>
      </c>
      <c r="W530" s="83">
        <v>0.60625000000000007</v>
      </c>
      <c r="X530" s="86">
        <f t="shared" si="45"/>
        <v>0.16875000000000007</v>
      </c>
    </row>
    <row r="531" spans="1:24" x14ac:dyDescent="0.3">
      <c r="A531" s="44" t="s">
        <v>7155</v>
      </c>
      <c r="B531" s="68" t="s">
        <v>1637</v>
      </c>
      <c r="C531" s="2" t="s">
        <v>1</v>
      </c>
      <c r="D531" s="2">
        <v>46</v>
      </c>
      <c r="E531" s="6">
        <v>26669</v>
      </c>
      <c r="F531" s="7">
        <v>43815.614537037036</v>
      </c>
      <c r="G531" s="69" t="s">
        <v>4</v>
      </c>
      <c r="H531" s="68">
        <v>822</v>
      </c>
      <c r="I531" s="8">
        <f t="shared" si="40"/>
        <v>8.2200000000000006</v>
      </c>
      <c r="J531" s="90">
        <v>1.1060000000000001</v>
      </c>
      <c r="K531" s="69">
        <v>100</v>
      </c>
      <c r="L531" s="68">
        <v>234</v>
      </c>
      <c r="M531" s="8">
        <f t="shared" si="43"/>
        <v>2.34</v>
      </c>
      <c r="N531" s="90">
        <v>0.497</v>
      </c>
      <c r="O531" s="69">
        <f t="shared" si="46"/>
        <v>100</v>
      </c>
      <c r="P531" s="182">
        <f t="shared" si="44"/>
        <v>3.5128205128205132</v>
      </c>
      <c r="Q531" s="86" t="s">
        <v>719</v>
      </c>
      <c r="V531" s="82">
        <v>0.45763888888888887</v>
      </c>
      <c r="W531" s="83">
        <v>0.61875000000000002</v>
      </c>
      <c r="X531" s="86">
        <f t="shared" si="45"/>
        <v>0.16111111111111115</v>
      </c>
    </row>
    <row r="532" spans="1:24" x14ac:dyDescent="0.3">
      <c r="A532" s="44" t="s">
        <v>7156</v>
      </c>
      <c r="B532" s="68" t="s">
        <v>7157</v>
      </c>
      <c r="C532" s="2" t="s">
        <v>1</v>
      </c>
      <c r="D532" s="2">
        <v>46</v>
      </c>
      <c r="E532" s="6">
        <v>26710</v>
      </c>
      <c r="F532" s="7">
        <v>43815.626550925925</v>
      </c>
      <c r="G532" s="69" t="s">
        <v>4</v>
      </c>
      <c r="H532" s="68">
        <v>825</v>
      </c>
      <c r="I532" s="8">
        <f t="shared" si="40"/>
        <v>8.3333333333333339</v>
      </c>
      <c r="J532" s="90">
        <v>1.169</v>
      </c>
      <c r="K532" s="69">
        <v>99</v>
      </c>
      <c r="L532" s="68">
        <v>189</v>
      </c>
      <c r="M532" s="8">
        <f t="shared" si="43"/>
        <v>1.9090909090909092</v>
      </c>
      <c r="N532" s="90">
        <v>0.43099999999999999</v>
      </c>
      <c r="O532" s="69">
        <f t="shared" si="46"/>
        <v>99</v>
      </c>
      <c r="P532" s="182">
        <f t="shared" si="44"/>
        <v>4.3650793650793656</v>
      </c>
      <c r="Q532" s="86" t="s">
        <v>719</v>
      </c>
      <c r="V532" s="82">
        <v>0.47500000000000003</v>
      </c>
      <c r="W532" s="83">
        <v>0.6333333333333333</v>
      </c>
      <c r="X532" s="86">
        <f t="shared" si="45"/>
        <v>0.15833333333333327</v>
      </c>
    </row>
    <row r="533" spans="1:24" x14ac:dyDescent="0.3">
      <c r="A533" s="44" t="s">
        <v>7158</v>
      </c>
      <c r="B533" s="68" t="s">
        <v>7159</v>
      </c>
      <c r="C533" s="2" t="s">
        <v>1</v>
      </c>
      <c r="D533" s="2">
        <v>58</v>
      </c>
      <c r="E533" s="6">
        <v>22532</v>
      </c>
      <c r="F533" s="7">
        <v>43815.640393518515</v>
      </c>
      <c r="G533" s="69" t="s">
        <v>22</v>
      </c>
      <c r="H533" s="68">
        <v>1097</v>
      </c>
      <c r="I533" s="8">
        <f t="shared" si="40"/>
        <v>11.080808080808081</v>
      </c>
      <c r="J533" s="90">
        <v>0.98599999999999999</v>
      </c>
      <c r="K533" s="69">
        <v>99</v>
      </c>
      <c r="L533" s="68">
        <v>232</v>
      </c>
      <c r="M533" s="8">
        <f t="shared" si="43"/>
        <v>2.3434343434343434</v>
      </c>
      <c r="N533" s="90">
        <v>0.53800000000000003</v>
      </c>
      <c r="O533" s="69">
        <f t="shared" si="46"/>
        <v>99</v>
      </c>
      <c r="P533" s="182">
        <f t="shared" si="44"/>
        <v>4.7284482758620694</v>
      </c>
      <c r="Q533" s="86" t="s">
        <v>719</v>
      </c>
      <c r="V533" s="82">
        <v>0.47916666666666669</v>
      </c>
      <c r="W533" s="83">
        <v>0.64374999999999993</v>
      </c>
      <c r="X533" s="86">
        <f t="shared" si="45"/>
        <v>0.16458333333333325</v>
      </c>
    </row>
    <row r="534" spans="1:24" x14ac:dyDescent="0.3">
      <c r="A534" s="44" t="s">
        <v>7160</v>
      </c>
      <c r="B534" s="68" t="s">
        <v>7161</v>
      </c>
      <c r="C534" s="2" t="s">
        <v>6</v>
      </c>
      <c r="D534" s="2">
        <v>54</v>
      </c>
      <c r="E534" s="6">
        <v>23830</v>
      </c>
      <c r="F534" s="7">
        <v>43815.661909722221</v>
      </c>
      <c r="G534" s="69" t="s">
        <v>4</v>
      </c>
      <c r="H534" s="68">
        <v>1203</v>
      </c>
      <c r="I534" s="8">
        <f t="shared" si="40"/>
        <v>12.03</v>
      </c>
      <c r="J534" s="90">
        <v>1.534</v>
      </c>
      <c r="K534" s="69">
        <v>100</v>
      </c>
      <c r="L534" s="68">
        <v>297</v>
      </c>
      <c r="M534" s="8">
        <f t="shared" si="43"/>
        <v>2.97</v>
      </c>
      <c r="N534" s="90">
        <v>0.54</v>
      </c>
      <c r="O534" s="69">
        <f t="shared" si="46"/>
        <v>100</v>
      </c>
      <c r="P534" s="182">
        <f t="shared" si="44"/>
        <v>4.0505050505050502</v>
      </c>
      <c r="Q534" s="86" t="s">
        <v>719</v>
      </c>
      <c r="V534" s="82">
        <v>0.50138888888888888</v>
      </c>
      <c r="W534" s="83">
        <v>0.66805555555555562</v>
      </c>
      <c r="X534" s="86">
        <f t="shared" si="45"/>
        <v>0.16666666666666674</v>
      </c>
    </row>
    <row r="535" spans="1:24" x14ac:dyDescent="0.3">
      <c r="A535" s="44" t="s">
        <v>7162</v>
      </c>
      <c r="B535" s="68" t="s">
        <v>7163</v>
      </c>
      <c r="C535" s="2" t="s">
        <v>6</v>
      </c>
      <c r="D535" s="2">
        <v>57</v>
      </c>
      <c r="E535" s="6">
        <v>22899</v>
      </c>
      <c r="F535" s="7">
        <v>43816.439340277779</v>
      </c>
      <c r="G535" s="69" t="s">
        <v>2</v>
      </c>
      <c r="H535" s="68">
        <v>684</v>
      </c>
      <c r="I535" s="8">
        <f t="shared" si="40"/>
        <v>6.9090909090909092</v>
      </c>
      <c r="J535" s="90">
        <v>0.83399999999999996</v>
      </c>
      <c r="K535" s="69">
        <v>99</v>
      </c>
      <c r="L535" s="68">
        <v>299</v>
      </c>
      <c r="M535" s="8">
        <f t="shared" si="43"/>
        <v>3.0202020202020203</v>
      </c>
      <c r="N535" s="90">
        <v>0.80800000000000005</v>
      </c>
      <c r="O535" s="69">
        <f t="shared" si="46"/>
        <v>99</v>
      </c>
      <c r="P535" s="182">
        <f t="shared" si="44"/>
        <v>2.2876254180602005</v>
      </c>
      <c r="Q535" s="86" t="s">
        <v>719</v>
      </c>
      <c r="V535" s="82">
        <v>0.4465277777777778</v>
      </c>
      <c r="W535" s="83">
        <v>0.60555555555555551</v>
      </c>
      <c r="X535" s="86">
        <f t="shared" si="45"/>
        <v>0.15902777777777771</v>
      </c>
    </row>
    <row r="536" spans="1:24" x14ac:dyDescent="0.3">
      <c r="A536" s="44" t="s">
        <v>7164</v>
      </c>
      <c r="B536" s="68" t="s">
        <v>1988</v>
      </c>
      <c r="C536" s="2" t="s">
        <v>1</v>
      </c>
      <c r="D536" s="2">
        <v>54</v>
      </c>
      <c r="E536" s="6">
        <v>23795</v>
      </c>
      <c r="F536" s="7">
        <v>43816.534895833334</v>
      </c>
      <c r="G536" s="69" t="s">
        <v>4</v>
      </c>
      <c r="H536" s="68">
        <v>1083</v>
      </c>
      <c r="I536" s="8">
        <f t="shared" si="40"/>
        <v>10.939393939393939</v>
      </c>
      <c r="J536" s="90">
        <v>1.361</v>
      </c>
      <c r="K536" s="69">
        <v>99</v>
      </c>
      <c r="L536" s="68">
        <v>298</v>
      </c>
      <c r="M536" s="8">
        <f t="shared" si="43"/>
        <v>3.0101010101010099</v>
      </c>
      <c r="N536" s="90">
        <v>0.64700000000000002</v>
      </c>
      <c r="O536" s="69">
        <f t="shared" si="46"/>
        <v>99</v>
      </c>
      <c r="P536" s="182">
        <f t="shared" si="44"/>
        <v>3.6342281879194633</v>
      </c>
      <c r="Q536" s="86" t="s">
        <v>719</v>
      </c>
      <c r="V536" s="82">
        <v>0.40069444444444446</v>
      </c>
      <c r="W536" s="83">
        <v>0.5395833333333333</v>
      </c>
      <c r="X536" s="86">
        <f t="shared" si="45"/>
        <v>0.13888888888888884</v>
      </c>
    </row>
    <row r="537" spans="1:24" x14ac:dyDescent="0.3">
      <c r="A537" s="44" t="s">
        <v>7165</v>
      </c>
      <c r="B537" s="68" t="s">
        <v>647</v>
      </c>
      <c r="C537" s="2" t="s">
        <v>1</v>
      </c>
      <c r="D537" s="2">
        <v>49</v>
      </c>
      <c r="E537" s="6">
        <v>25619</v>
      </c>
      <c r="F537" s="7">
        <v>43816.545138888891</v>
      </c>
      <c r="G537" s="69" t="s">
        <v>4</v>
      </c>
      <c r="H537" s="68">
        <v>1724</v>
      </c>
      <c r="I537" s="8">
        <f t="shared" si="40"/>
        <v>17.239999999999998</v>
      </c>
      <c r="J537" s="90">
        <v>1.7410000000000001</v>
      </c>
      <c r="K537" s="69">
        <v>100</v>
      </c>
      <c r="L537" s="68">
        <v>433</v>
      </c>
      <c r="M537" s="8">
        <f t="shared" si="43"/>
        <v>4.33</v>
      </c>
      <c r="N537" s="90">
        <v>0.63700000000000001</v>
      </c>
      <c r="O537" s="69">
        <f t="shared" si="46"/>
        <v>100</v>
      </c>
      <c r="P537" s="182">
        <f t="shared" si="44"/>
        <v>3.9815242494226322</v>
      </c>
      <c r="Q537" s="86" t="s">
        <v>719</v>
      </c>
      <c r="V537" s="82">
        <v>0.40763888888888888</v>
      </c>
      <c r="W537" s="83">
        <v>0.54999999999999993</v>
      </c>
      <c r="X537" s="86">
        <f t="shared" si="45"/>
        <v>0.14236111111111105</v>
      </c>
    </row>
    <row r="538" spans="1:24" x14ac:dyDescent="0.3">
      <c r="A538" s="44" t="s">
        <v>7166</v>
      </c>
      <c r="B538" s="68" t="s">
        <v>7167</v>
      </c>
      <c r="C538" s="2" t="s">
        <v>1</v>
      </c>
      <c r="D538" s="2">
        <v>36</v>
      </c>
      <c r="E538" s="6">
        <v>30375</v>
      </c>
      <c r="F538" s="7">
        <v>43816.555462962962</v>
      </c>
      <c r="G538" s="69" t="s">
        <v>4</v>
      </c>
      <c r="H538" s="68">
        <v>551</v>
      </c>
      <c r="I538" s="8">
        <f t="shared" si="40"/>
        <v>5.5656565656565657</v>
      </c>
      <c r="J538" s="90">
        <v>0.57399999999999995</v>
      </c>
      <c r="K538" s="69">
        <v>99</v>
      </c>
      <c r="L538" s="68">
        <v>253</v>
      </c>
      <c r="M538" s="8">
        <f t="shared" si="43"/>
        <v>2.5555555555555554</v>
      </c>
      <c r="N538" s="90">
        <v>0.55700000000000005</v>
      </c>
      <c r="O538" s="69">
        <f t="shared" si="46"/>
        <v>99</v>
      </c>
      <c r="P538" s="182">
        <f t="shared" si="44"/>
        <v>2.1778656126482216</v>
      </c>
      <c r="Q538" s="86" t="s">
        <v>719</v>
      </c>
      <c r="V538" s="82">
        <v>0.39861111111111108</v>
      </c>
      <c r="W538" s="83">
        <v>0.5625</v>
      </c>
      <c r="X538" s="86">
        <f t="shared" si="45"/>
        <v>0.16388888888888892</v>
      </c>
    </row>
    <row r="539" spans="1:24" x14ac:dyDescent="0.3">
      <c r="A539" s="44" t="s">
        <v>7168</v>
      </c>
      <c r="B539" s="68" t="s">
        <v>7169</v>
      </c>
      <c r="C539" s="2" t="s">
        <v>1</v>
      </c>
      <c r="D539" s="2">
        <v>56</v>
      </c>
      <c r="E539" s="6">
        <v>23105</v>
      </c>
      <c r="F539" s="7">
        <v>43816.568541666667</v>
      </c>
      <c r="G539" s="69" t="s">
        <v>4</v>
      </c>
      <c r="H539" s="68">
        <v>1679</v>
      </c>
      <c r="I539" s="8">
        <f t="shared" si="40"/>
        <v>16.79</v>
      </c>
      <c r="J539" s="90">
        <v>1.472</v>
      </c>
      <c r="K539" s="69">
        <v>100</v>
      </c>
      <c r="L539" s="68">
        <v>298</v>
      </c>
      <c r="M539" s="8">
        <f t="shared" si="43"/>
        <v>2.98</v>
      </c>
      <c r="N539" s="90">
        <v>0.47099999999999997</v>
      </c>
      <c r="O539" s="69">
        <f t="shared" si="46"/>
        <v>100</v>
      </c>
      <c r="P539" s="182">
        <f t="shared" si="44"/>
        <v>5.6342281879194624</v>
      </c>
      <c r="Q539" s="86" t="s">
        <v>719</v>
      </c>
      <c r="V539" s="82">
        <v>0.43402777777777773</v>
      </c>
      <c r="W539" s="83">
        <v>0.58333333333333337</v>
      </c>
      <c r="X539" s="86">
        <f t="shared" si="45"/>
        <v>0.14930555555555564</v>
      </c>
    </row>
    <row r="540" spans="1:24" x14ac:dyDescent="0.3">
      <c r="A540" s="44" t="s">
        <v>7170</v>
      </c>
      <c r="B540" s="68" t="s">
        <v>7171</v>
      </c>
      <c r="C540" s="2" t="s">
        <v>1</v>
      </c>
      <c r="D540" s="2">
        <v>42</v>
      </c>
      <c r="E540" s="6">
        <v>28183</v>
      </c>
      <c r="F540" s="7">
        <v>43816.589780092596</v>
      </c>
      <c r="G540" s="69" t="s">
        <v>4</v>
      </c>
      <c r="H540" s="68">
        <v>1165</v>
      </c>
      <c r="I540" s="8">
        <f t="shared" si="40"/>
        <v>11.65</v>
      </c>
      <c r="J540" s="90">
        <v>1.0089999999999999</v>
      </c>
      <c r="K540" s="69">
        <v>100</v>
      </c>
      <c r="L540" s="68">
        <v>368</v>
      </c>
      <c r="M540" s="8">
        <f t="shared" si="43"/>
        <v>3.68</v>
      </c>
      <c r="N540" s="90">
        <v>0.70899999999999996</v>
      </c>
      <c r="O540" s="69">
        <f t="shared" si="46"/>
        <v>100</v>
      </c>
      <c r="P540" s="182">
        <f t="shared" si="44"/>
        <v>3.1657608695652173</v>
      </c>
      <c r="Q540" s="86" t="s">
        <v>719</v>
      </c>
      <c r="V540" s="82">
        <v>0.4513888888888889</v>
      </c>
      <c r="W540" s="83">
        <v>0.59444444444444444</v>
      </c>
      <c r="X540" s="86">
        <f t="shared" si="45"/>
        <v>0.14305555555555555</v>
      </c>
    </row>
    <row r="541" spans="1:24" x14ac:dyDescent="0.3">
      <c r="A541" s="44" t="s">
        <v>7172</v>
      </c>
      <c r="B541" s="68" t="s">
        <v>6288</v>
      </c>
      <c r="C541" s="2" t="s">
        <v>1</v>
      </c>
      <c r="D541" s="2">
        <v>47</v>
      </c>
      <c r="E541" s="6">
        <v>26369</v>
      </c>
      <c r="F541" s="7">
        <v>43816.615787037037</v>
      </c>
      <c r="G541" s="69" t="s">
        <v>22</v>
      </c>
      <c r="H541" s="68">
        <v>1143</v>
      </c>
      <c r="I541" s="8">
        <f t="shared" si="40"/>
        <v>11.545454545454545</v>
      </c>
      <c r="J541" s="90">
        <v>0.96099999999999997</v>
      </c>
      <c r="K541" s="69">
        <v>99</v>
      </c>
      <c r="L541" s="68">
        <v>317</v>
      </c>
      <c r="M541" s="8">
        <f t="shared" si="43"/>
        <v>3.202020202020202</v>
      </c>
      <c r="N541" s="90">
        <v>0.58899999999999997</v>
      </c>
      <c r="O541" s="69">
        <f t="shared" si="46"/>
        <v>99</v>
      </c>
      <c r="P541" s="182">
        <f t="shared" si="44"/>
        <v>3.6056782334384856</v>
      </c>
      <c r="Q541" s="86" t="s">
        <v>719</v>
      </c>
      <c r="V541" s="82">
        <v>0.47361111111111115</v>
      </c>
      <c r="W541" s="83">
        <v>0.62152777777777779</v>
      </c>
      <c r="X541" s="86">
        <f t="shared" si="45"/>
        <v>0.14791666666666664</v>
      </c>
    </row>
    <row r="542" spans="1:24" x14ac:dyDescent="0.3">
      <c r="A542" s="44" t="s">
        <v>7173</v>
      </c>
      <c r="B542" s="68" t="s">
        <v>7174</v>
      </c>
      <c r="C542" s="2" t="s">
        <v>1</v>
      </c>
      <c r="D542" s="2">
        <v>46</v>
      </c>
      <c r="E542" s="6">
        <v>26735</v>
      </c>
      <c r="F542" s="7">
        <v>43816.638622685183</v>
      </c>
      <c r="G542" s="69" t="s">
        <v>4</v>
      </c>
      <c r="H542" s="68">
        <v>1249</v>
      </c>
      <c r="I542" s="8">
        <f t="shared" si="40"/>
        <v>12.616161616161616</v>
      </c>
      <c r="J542" s="90">
        <v>1.39</v>
      </c>
      <c r="K542" s="69">
        <v>99</v>
      </c>
      <c r="L542" s="68">
        <v>389</v>
      </c>
      <c r="M542" s="8">
        <f t="shared" si="43"/>
        <v>3.9292929292929295</v>
      </c>
      <c r="N542" s="90">
        <v>0.65900000000000003</v>
      </c>
      <c r="O542" s="69">
        <f t="shared" si="46"/>
        <v>99</v>
      </c>
      <c r="P542" s="182">
        <f t="shared" si="44"/>
        <v>3.2107969151670948</v>
      </c>
      <c r="Q542" s="86" t="s">
        <v>719</v>
      </c>
      <c r="V542" s="82">
        <v>0.51111111111111118</v>
      </c>
      <c r="W542" s="83">
        <v>0.64930555555555558</v>
      </c>
      <c r="X542" s="86">
        <f t="shared" si="45"/>
        <v>0.1381944444444444</v>
      </c>
    </row>
    <row r="543" spans="1:24" x14ac:dyDescent="0.3">
      <c r="A543" s="44" t="s">
        <v>7175</v>
      </c>
      <c r="B543" s="68" t="s">
        <v>207</v>
      </c>
      <c r="C543" s="2" t="s">
        <v>1</v>
      </c>
      <c r="D543" s="2">
        <v>58</v>
      </c>
      <c r="E543" s="6">
        <v>22533</v>
      </c>
      <c r="F543" s="7">
        <v>43816.657962962963</v>
      </c>
      <c r="G543" s="69" t="s">
        <v>4</v>
      </c>
      <c r="H543" s="68">
        <v>2064</v>
      </c>
      <c r="I543" s="8">
        <f t="shared" si="40"/>
        <v>20.64</v>
      </c>
      <c r="J543" s="90">
        <v>1.806</v>
      </c>
      <c r="K543" s="69">
        <v>100</v>
      </c>
      <c r="L543" s="68">
        <v>401</v>
      </c>
      <c r="M543" s="8">
        <f t="shared" si="43"/>
        <v>4.01</v>
      </c>
      <c r="N543" s="90">
        <v>0.67400000000000004</v>
      </c>
      <c r="O543" s="69">
        <f t="shared" si="46"/>
        <v>100</v>
      </c>
      <c r="P543" s="182">
        <f t="shared" si="44"/>
        <v>5.1471321695760599</v>
      </c>
      <c r="Q543" s="86" t="s">
        <v>719</v>
      </c>
      <c r="V543" s="82">
        <v>0.53125</v>
      </c>
      <c r="W543" s="83">
        <v>0.66388888888888886</v>
      </c>
      <c r="X543" s="86">
        <f t="shared" si="45"/>
        <v>0.13263888888888886</v>
      </c>
    </row>
    <row r="544" spans="1:24" x14ac:dyDescent="0.3">
      <c r="A544" s="44" t="s">
        <v>7176</v>
      </c>
      <c r="B544" s="68" t="s">
        <v>875</v>
      </c>
      <c r="C544" s="2" t="s">
        <v>1</v>
      </c>
      <c r="D544" s="2">
        <v>52</v>
      </c>
      <c r="E544" s="6">
        <v>24761</v>
      </c>
      <c r="F544" s="7">
        <v>43817.550370370373</v>
      </c>
      <c r="G544" s="69" t="s">
        <v>4</v>
      </c>
      <c r="H544" s="68">
        <v>1229</v>
      </c>
      <c r="I544" s="8">
        <f t="shared" si="40"/>
        <v>12.414141414141413</v>
      </c>
      <c r="J544" s="90">
        <v>1.2290000000000001</v>
      </c>
      <c r="K544" s="69">
        <v>99</v>
      </c>
      <c r="L544" s="68">
        <v>223</v>
      </c>
      <c r="M544" s="8">
        <f t="shared" si="43"/>
        <v>2.2525252525252526</v>
      </c>
      <c r="N544" s="90">
        <v>0.45900000000000002</v>
      </c>
      <c r="O544" s="69">
        <f t="shared" si="46"/>
        <v>99</v>
      </c>
      <c r="P544" s="182">
        <f t="shared" si="44"/>
        <v>5.5112107623318378</v>
      </c>
      <c r="Q544" s="86" t="s">
        <v>719</v>
      </c>
      <c r="V544" s="82">
        <v>0.41736111111111113</v>
      </c>
      <c r="W544" s="83">
        <v>0.57152777777777775</v>
      </c>
      <c r="X544" s="86">
        <f t="shared" si="45"/>
        <v>0.15416666666666662</v>
      </c>
    </row>
    <row r="545" spans="1:24" x14ac:dyDescent="0.3">
      <c r="A545" s="44" t="s">
        <v>7177</v>
      </c>
      <c r="B545" s="68" t="s">
        <v>7178</v>
      </c>
      <c r="C545" s="2" t="s">
        <v>1</v>
      </c>
      <c r="D545" s="2">
        <v>67</v>
      </c>
      <c r="E545" s="6">
        <v>19036</v>
      </c>
      <c r="F545" s="7">
        <v>43817.576921296299</v>
      </c>
      <c r="G545" s="69" t="s">
        <v>4</v>
      </c>
      <c r="H545" s="68">
        <v>1744</v>
      </c>
      <c r="I545" s="8">
        <f t="shared" si="40"/>
        <v>17.440000000000001</v>
      </c>
      <c r="J545" s="90">
        <v>1.2</v>
      </c>
      <c r="K545" s="69">
        <v>100</v>
      </c>
      <c r="L545" s="68">
        <v>391</v>
      </c>
      <c r="M545" s="8">
        <f t="shared" si="43"/>
        <v>3.91</v>
      </c>
      <c r="N545" s="90">
        <v>0.51400000000000001</v>
      </c>
      <c r="O545" s="69">
        <f t="shared" si="46"/>
        <v>100</v>
      </c>
      <c r="P545" s="182">
        <f t="shared" si="44"/>
        <v>4.460358056265985</v>
      </c>
      <c r="Q545" s="86" t="s">
        <v>719</v>
      </c>
      <c r="V545" s="82">
        <v>0.4236111111111111</v>
      </c>
      <c r="W545" s="83">
        <v>0.58333333333333337</v>
      </c>
      <c r="X545" s="86">
        <f t="shared" si="45"/>
        <v>0.15972222222222227</v>
      </c>
    </row>
    <row r="546" spans="1:24" x14ac:dyDescent="0.3">
      <c r="A546" s="44" t="s">
        <v>7179</v>
      </c>
      <c r="B546" s="68" t="s">
        <v>127</v>
      </c>
      <c r="C546" s="2" t="s">
        <v>1</v>
      </c>
      <c r="D546" s="2">
        <v>58</v>
      </c>
      <c r="E546" s="6">
        <v>22588</v>
      </c>
      <c r="F546" s="7">
        <v>43817.588773148149</v>
      </c>
      <c r="G546" s="69" t="s">
        <v>4</v>
      </c>
      <c r="H546" s="68">
        <v>1657</v>
      </c>
      <c r="I546" s="8">
        <f t="shared" si="40"/>
        <v>16.57</v>
      </c>
      <c r="J546" s="90">
        <v>2.2349999999999999</v>
      </c>
      <c r="K546" s="69">
        <v>100</v>
      </c>
      <c r="L546" s="68">
        <v>282</v>
      </c>
      <c r="M546" s="8">
        <f t="shared" si="43"/>
        <v>2.82</v>
      </c>
      <c r="N546" s="90">
        <v>0.64200000000000002</v>
      </c>
      <c r="O546" s="69">
        <f t="shared" si="46"/>
        <v>100</v>
      </c>
      <c r="P546" s="182">
        <f t="shared" si="44"/>
        <v>5.8758865248226959</v>
      </c>
      <c r="Q546" s="86" t="s">
        <v>719</v>
      </c>
      <c r="V546" s="82">
        <v>0.43541666666666662</v>
      </c>
      <c r="W546" s="83">
        <v>0.59305555555555556</v>
      </c>
      <c r="X546" s="86">
        <f t="shared" si="45"/>
        <v>0.15763888888888894</v>
      </c>
    </row>
    <row r="547" spans="1:24" x14ac:dyDescent="0.3">
      <c r="A547" s="44" t="s">
        <v>7180</v>
      </c>
      <c r="B547" s="68" t="s">
        <v>7181</v>
      </c>
      <c r="C547" s="2" t="s">
        <v>1</v>
      </c>
      <c r="D547" s="2">
        <v>77</v>
      </c>
      <c r="E547" s="6">
        <v>15650</v>
      </c>
      <c r="F547" s="7">
        <v>43817.599143518521</v>
      </c>
      <c r="G547" s="69" t="s">
        <v>4</v>
      </c>
      <c r="H547" s="68">
        <v>1606</v>
      </c>
      <c r="I547" s="8">
        <f t="shared" ref="I547:I610" si="47">H547/K547</f>
        <v>16.222222222222221</v>
      </c>
      <c r="J547" s="90">
        <v>1.601</v>
      </c>
      <c r="K547" s="69">
        <v>99</v>
      </c>
      <c r="L547" s="68">
        <v>472</v>
      </c>
      <c r="M547" s="8">
        <f t="shared" si="43"/>
        <v>4.7676767676767673</v>
      </c>
      <c r="N547" s="90">
        <v>0.72599999999999998</v>
      </c>
      <c r="O547" s="69">
        <f t="shared" si="46"/>
        <v>99</v>
      </c>
      <c r="P547" s="182">
        <f t="shared" si="44"/>
        <v>3.402542372881356</v>
      </c>
      <c r="Q547" s="86" t="s">
        <v>719</v>
      </c>
      <c r="V547" s="82">
        <v>0.45208333333333334</v>
      </c>
      <c r="W547" s="83">
        <v>0.60347222222222219</v>
      </c>
      <c r="X547" s="86">
        <f t="shared" si="45"/>
        <v>0.15138888888888885</v>
      </c>
    </row>
    <row r="548" spans="1:24" x14ac:dyDescent="0.3">
      <c r="A548" s="44" t="s">
        <v>7182</v>
      </c>
      <c r="B548" s="68" t="s">
        <v>7183</v>
      </c>
      <c r="C548" s="2" t="s">
        <v>1</v>
      </c>
      <c r="D548" s="2">
        <v>51</v>
      </c>
      <c r="E548" s="6">
        <v>25140</v>
      </c>
      <c r="F548" s="7">
        <v>43817.609189814815</v>
      </c>
      <c r="G548" s="69" t="s">
        <v>4</v>
      </c>
      <c r="H548" s="68">
        <v>1006</v>
      </c>
      <c r="I548" s="8">
        <f t="shared" si="47"/>
        <v>10.06</v>
      </c>
      <c r="J548" s="90">
        <v>1.2290000000000001</v>
      </c>
      <c r="K548" s="69">
        <v>100</v>
      </c>
      <c r="L548" s="68">
        <v>247</v>
      </c>
      <c r="M548" s="8">
        <f t="shared" si="43"/>
        <v>2.4700000000000002</v>
      </c>
      <c r="N548" s="90">
        <v>0.61099999999999999</v>
      </c>
      <c r="O548" s="69">
        <f t="shared" si="46"/>
        <v>100</v>
      </c>
      <c r="P548" s="182">
        <f t="shared" si="44"/>
        <v>4.0728744939271255</v>
      </c>
      <c r="Q548" s="86" t="s">
        <v>719</v>
      </c>
      <c r="V548" s="82">
        <v>0.48055555555555557</v>
      </c>
      <c r="W548" s="83">
        <v>0.63402777777777775</v>
      </c>
      <c r="X548" s="86">
        <f t="shared" si="45"/>
        <v>0.15347222222222218</v>
      </c>
    </row>
    <row r="549" spans="1:24" x14ac:dyDescent="0.3">
      <c r="A549" s="44" t="s">
        <v>7184</v>
      </c>
      <c r="B549" s="68" t="s">
        <v>7185</v>
      </c>
      <c r="C549" s="2" t="s">
        <v>1</v>
      </c>
      <c r="D549" s="2">
        <v>48</v>
      </c>
      <c r="E549" s="6">
        <v>26207</v>
      </c>
      <c r="F549" s="7">
        <v>43817.643425925926</v>
      </c>
      <c r="G549" s="69" t="s">
        <v>4</v>
      </c>
      <c r="H549" s="68">
        <v>1049</v>
      </c>
      <c r="I549" s="8">
        <f t="shared" si="47"/>
        <v>10.595959595959595</v>
      </c>
      <c r="J549" s="90">
        <v>1.3620000000000001</v>
      </c>
      <c r="K549" s="69">
        <v>99</v>
      </c>
      <c r="L549" s="68">
        <v>203</v>
      </c>
      <c r="M549" s="8">
        <f t="shared" si="43"/>
        <v>2.0505050505050506</v>
      </c>
      <c r="N549" s="90">
        <v>0.46</v>
      </c>
      <c r="O549" s="69">
        <f t="shared" si="46"/>
        <v>99</v>
      </c>
      <c r="P549" s="182">
        <f t="shared" si="44"/>
        <v>5.1674876847290632</v>
      </c>
      <c r="Q549" s="86" t="s">
        <v>719</v>
      </c>
      <c r="V549" s="82">
        <v>0.5180555555555556</v>
      </c>
      <c r="W549" s="83">
        <v>0.65138888888888891</v>
      </c>
      <c r="X549" s="86">
        <f t="shared" si="45"/>
        <v>0.1333333333333333</v>
      </c>
    </row>
    <row r="550" spans="1:24" x14ac:dyDescent="0.3">
      <c r="A550" s="44" t="s">
        <v>7186</v>
      </c>
      <c r="B550" s="68" t="s">
        <v>760</v>
      </c>
      <c r="C550" s="2" t="s">
        <v>1</v>
      </c>
      <c r="D550" s="2">
        <v>44</v>
      </c>
      <c r="E550" s="6">
        <v>27426</v>
      </c>
      <c r="F550" s="7">
        <v>43818.51871527778</v>
      </c>
      <c r="G550" s="69" t="s">
        <v>4</v>
      </c>
      <c r="H550" s="68">
        <v>1136</v>
      </c>
      <c r="I550" s="8">
        <f t="shared" si="47"/>
        <v>11.474747474747474</v>
      </c>
      <c r="J550" s="90">
        <v>1.327</v>
      </c>
      <c r="K550" s="69">
        <v>99</v>
      </c>
      <c r="L550" s="68">
        <v>327</v>
      </c>
      <c r="M550" s="8">
        <f t="shared" si="43"/>
        <v>3.3030303030303032</v>
      </c>
      <c r="N550" s="90">
        <v>0.67700000000000005</v>
      </c>
      <c r="O550" s="69">
        <f t="shared" ref="O550:O571" si="48">K550</f>
        <v>99</v>
      </c>
      <c r="P550" s="182">
        <f t="shared" si="44"/>
        <v>3.4740061162079505</v>
      </c>
      <c r="Q550" s="86" t="s">
        <v>719</v>
      </c>
      <c r="V550" s="82">
        <v>0.39444444444444443</v>
      </c>
      <c r="W550" s="83">
        <v>0.52430555555555558</v>
      </c>
      <c r="X550" s="86">
        <f t="shared" si="45"/>
        <v>0.12986111111111115</v>
      </c>
    </row>
    <row r="551" spans="1:24" x14ac:dyDescent="0.3">
      <c r="A551" s="44" t="s">
        <v>7187</v>
      </c>
      <c r="B551" s="68" t="s">
        <v>7188</v>
      </c>
      <c r="C551" s="2" t="s">
        <v>1</v>
      </c>
      <c r="D551" s="2">
        <v>48</v>
      </c>
      <c r="E551" s="6">
        <v>26047</v>
      </c>
      <c r="F551" s="7">
        <v>43818.530046296299</v>
      </c>
      <c r="G551" s="69" t="s">
        <v>4</v>
      </c>
      <c r="H551" s="68">
        <v>772</v>
      </c>
      <c r="I551" s="8">
        <f t="shared" si="47"/>
        <v>7.7979797979797976</v>
      </c>
      <c r="J551" s="90">
        <v>0.79500000000000004</v>
      </c>
      <c r="K551" s="69">
        <v>99</v>
      </c>
      <c r="L551" s="68">
        <v>372</v>
      </c>
      <c r="M551" s="8">
        <f t="shared" si="43"/>
        <v>3.7575757575757578</v>
      </c>
      <c r="N551" s="90">
        <v>0.68600000000000005</v>
      </c>
      <c r="O551" s="69">
        <f t="shared" si="48"/>
        <v>99</v>
      </c>
      <c r="P551" s="182">
        <f t="shared" si="44"/>
        <v>2.075268817204301</v>
      </c>
      <c r="Q551" s="86" t="s">
        <v>719</v>
      </c>
      <c r="V551" s="82">
        <v>0.39583333333333331</v>
      </c>
      <c r="W551" s="83">
        <v>0.53472222222222221</v>
      </c>
      <c r="X551" s="86">
        <f t="shared" si="45"/>
        <v>0.1388888888888889</v>
      </c>
    </row>
    <row r="552" spans="1:24" x14ac:dyDescent="0.3">
      <c r="A552" s="44" t="s">
        <v>7189</v>
      </c>
      <c r="B552" s="68" t="s">
        <v>7190</v>
      </c>
      <c r="C552" s="2" t="s">
        <v>6</v>
      </c>
      <c r="D552" s="2">
        <v>32</v>
      </c>
      <c r="E552" s="6">
        <v>32023</v>
      </c>
      <c r="F552" s="7">
        <v>43818.541770833333</v>
      </c>
      <c r="G552" s="69" t="s">
        <v>553</v>
      </c>
      <c r="H552" s="68">
        <v>910</v>
      </c>
      <c r="I552" s="8">
        <f t="shared" si="47"/>
        <v>9.1</v>
      </c>
      <c r="J552" s="90">
        <v>0.77200000000000002</v>
      </c>
      <c r="K552" s="69">
        <v>100</v>
      </c>
      <c r="L552" s="68">
        <v>352</v>
      </c>
      <c r="M552" s="8">
        <f t="shared" si="43"/>
        <v>3.52</v>
      </c>
      <c r="N552" s="90">
        <v>0.67400000000000004</v>
      </c>
      <c r="O552" s="69">
        <f t="shared" si="48"/>
        <v>100</v>
      </c>
      <c r="P552" s="182">
        <f t="shared" si="44"/>
        <v>2.5852272727272725</v>
      </c>
      <c r="Q552" s="86" t="s">
        <v>719</v>
      </c>
      <c r="V552" s="82">
        <v>0.40625</v>
      </c>
      <c r="W552" s="83">
        <v>0.5493055555555556</v>
      </c>
      <c r="X552" s="86">
        <f t="shared" si="45"/>
        <v>0.1430555555555556</v>
      </c>
    </row>
    <row r="553" spans="1:24" x14ac:dyDescent="0.3">
      <c r="A553" s="44" t="s">
        <v>7191</v>
      </c>
      <c r="B553" s="68" t="s">
        <v>4175</v>
      </c>
      <c r="C553" s="2" t="s">
        <v>1</v>
      </c>
      <c r="D553" s="2">
        <v>45</v>
      </c>
      <c r="E553" s="6">
        <v>27337</v>
      </c>
      <c r="F553" s="7">
        <v>43818.55605324074</v>
      </c>
      <c r="G553" s="69" t="s">
        <v>4</v>
      </c>
      <c r="H553" s="68">
        <v>1373</v>
      </c>
      <c r="I553" s="8">
        <f t="shared" si="47"/>
        <v>13.868686868686869</v>
      </c>
      <c r="J553" s="90">
        <v>1.1659999999999999</v>
      </c>
      <c r="K553" s="69">
        <v>99</v>
      </c>
      <c r="L553" s="68">
        <v>451</v>
      </c>
      <c r="M553" s="8">
        <f t="shared" si="43"/>
        <v>4.5555555555555554</v>
      </c>
      <c r="N553" s="90">
        <v>0.65800000000000003</v>
      </c>
      <c r="O553" s="69">
        <f t="shared" si="48"/>
        <v>99</v>
      </c>
      <c r="P553" s="182">
        <f t="shared" si="44"/>
        <v>3.0443458980044347</v>
      </c>
      <c r="Q553" s="86" t="s">
        <v>719</v>
      </c>
      <c r="V553" s="82">
        <v>0.44097222222222227</v>
      </c>
      <c r="W553" s="83">
        <v>0.56180555555555556</v>
      </c>
      <c r="X553" s="86">
        <f t="shared" si="45"/>
        <v>0.12083333333333329</v>
      </c>
    </row>
    <row r="554" spans="1:24" x14ac:dyDescent="0.3">
      <c r="A554" s="44" t="s">
        <v>7192</v>
      </c>
      <c r="B554" s="68" t="s">
        <v>7193</v>
      </c>
      <c r="C554" s="2" t="s">
        <v>1</v>
      </c>
      <c r="D554" s="2">
        <v>57</v>
      </c>
      <c r="E554" s="6">
        <v>22669</v>
      </c>
      <c r="F554" s="7">
        <v>43818.567685185182</v>
      </c>
      <c r="G554" s="69" t="s">
        <v>4</v>
      </c>
      <c r="H554" s="68">
        <v>1891</v>
      </c>
      <c r="I554" s="8">
        <f t="shared" si="47"/>
        <v>19.1010101010101</v>
      </c>
      <c r="J554" s="90">
        <v>1.389</v>
      </c>
      <c r="K554" s="69">
        <v>99</v>
      </c>
      <c r="L554" s="68">
        <v>398</v>
      </c>
      <c r="M554" s="8">
        <f t="shared" si="43"/>
        <v>4.0202020202020199</v>
      </c>
      <c r="N554" s="90">
        <v>0.60599999999999998</v>
      </c>
      <c r="O554" s="69">
        <f t="shared" si="48"/>
        <v>99</v>
      </c>
      <c r="P554" s="182">
        <f t="shared" si="44"/>
        <v>4.7512562814070352</v>
      </c>
      <c r="Q554" s="86" t="s">
        <v>719</v>
      </c>
      <c r="V554" s="82">
        <v>0.44444444444444442</v>
      </c>
      <c r="W554" s="83">
        <v>0.57291666666666663</v>
      </c>
      <c r="X554" s="86">
        <f t="shared" si="45"/>
        <v>0.12847222222222221</v>
      </c>
    </row>
    <row r="555" spans="1:24" x14ac:dyDescent="0.3">
      <c r="A555" s="44" t="s">
        <v>7194</v>
      </c>
      <c r="B555" s="68" t="s">
        <v>1980</v>
      </c>
      <c r="C555" s="2" t="s">
        <v>1</v>
      </c>
      <c r="D555" s="2">
        <v>43</v>
      </c>
      <c r="E555" s="6">
        <v>27935</v>
      </c>
      <c r="F555" s="7">
        <v>43818.577511574076</v>
      </c>
      <c r="G555" s="69" t="s">
        <v>4</v>
      </c>
      <c r="H555" s="68">
        <v>1168</v>
      </c>
      <c r="I555" s="8">
        <f t="shared" si="47"/>
        <v>11.68</v>
      </c>
      <c r="J555" s="90">
        <v>1.377</v>
      </c>
      <c r="K555" s="69">
        <v>100</v>
      </c>
      <c r="L555" s="68">
        <v>313</v>
      </c>
      <c r="M555" s="8">
        <f t="shared" si="43"/>
        <v>3.13</v>
      </c>
      <c r="N555" s="90">
        <v>0.57999999999999996</v>
      </c>
      <c r="O555" s="69">
        <f t="shared" si="48"/>
        <v>100</v>
      </c>
      <c r="P555" s="182">
        <f t="shared" si="44"/>
        <v>3.7316293929712461</v>
      </c>
      <c r="Q555" s="86" t="s">
        <v>719</v>
      </c>
      <c r="V555" s="82">
        <v>0.4465277777777778</v>
      </c>
      <c r="W555" s="83">
        <v>0.58333333333333337</v>
      </c>
      <c r="X555" s="86">
        <f t="shared" si="45"/>
        <v>0.13680555555555557</v>
      </c>
    </row>
    <row r="556" spans="1:24" x14ac:dyDescent="0.3">
      <c r="A556" s="44" t="s">
        <v>7195</v>
      </c>
      <c r="B556" s="68" t="s">
        <v>7196</v>
      </c>
      <c r="C556" s="2" t="s">
        <v>1</v>
      </c>
      <c r="D556" s="2">
        <v>52</v>
      </c>
      <c r="E556" s="6">
        <v>24764</v>
      </c>
      <c r="F556" s="7">
        <v>43818.589456018519</v>
      </c>
      <c r="G556" s="69" t="s">
        <v>4</v>
      </c>
      <c r="H556" s="68">
        <v>2504</v>
      </c>
      <c r="I556" s="8">
        <f t="shared" si="47"/>
        <v>25.292929292929294</v>
      </c>
      <c r="J556" s="90">
        <v>1.875</v>
      </c>
      <c r="K556" s="69">
        <v>99</v>
      </c>
      <c r="L556" s="68">
        <v>511</v>
      </c>
      <c r="M556" s="8">
        <f t="shared" si="43"/>
        <v>5.1616161616161618</v>
      </c>
      <c r="N556" s="90">
        <v>0.66600000000000004</v>
      </c>
      <c r="O556" s="69">
        <f t="shared" si="48"/>
        <v>99</v>
      </c>
      <c r="P556" s="182">
        <f t="shared" si="44"/>
        <v>4.9001956947162428</v>
      </c>
      <c r="Q556" s="86" t="s">
        <v>719</v>
      </c>
      <c r="V556" s="82">
        <v>0.4604166666666667</v>
      </c>
      <c r="W556" s="83">
        <v>0.59444444444444444</v>
      </c>
      <c r="X556" s="86">
        <f t="shared" si="45"/>
        <v>0.13402777777777775</v>
      </c>
    </row>
    <row r="557" spans="1:24" x14ac:dyDescent="0.3">
      <c r="A557" s="44" t="s">
        <v>7197</v>
      </c>
      <c r="B557" s="68" t="s">
        <v>7198</v>
      </c>
      <c r="C557" s="2" t="s">
        <v>1</v>
      </c>
      <c r="D557" s="2">
        <v>47</v>
      </c>
      <c r="E557" s="6">
        <v>26616</v>
      </c>
      <c r="F557" s="7">
        <v>43818.600868055553</v>
      </c>
      <c r="G557" s="69" t="s">
        <v>4</v>
      </c>
      <c r="H557" s="68">
        <v>935</v>
      </c>
      <c r="I557" s="8">
        <f t="shared" si="47"/>
        <v>9.4444444444444446</v>
      </c>
      <c r="J557" s="90">
        <v>1.071</v>
      </c>
      <c r="K557" s="69">
        <v>99</v>
      </c>
      <c r="L557" s="68">
        <v>388</v>
      </c>
      <c r="M557" s="8">
        <f t="shared" si="43"/>
        <v>3.9191919191919191</v>
      </c>
      <c r="N557" s="90">
        <v>0.60099999999999998</v>
      </c>
      <c r="O557" s="69">
        <f t="shared" si="48"/>
        <v>99</v>
      </c>
      <c r="P557" s="182">
        <f t="shared" si="44"/>
        <v>2.4097938144329896</v>
      </c>
      <c r="Q557" s="86" t="s">
        <v>719</v>
      </c>
      <c r="V557" s="82">
        <v>0.4548611111111111</v>
      </c>
      <c r="W557" s="83">
        <v>0.60972222222222217</v>
      </c>
      <c r="X557" s="86">
        <f t="shared" si="45"/>
        <v>0.15486111111111106</v>
      </c>
    </row>
    <row r="558" spans="1:24" x14ac:dyDescent="0.3">
      <c r="A558" s="44" t="s">
        <v>7199</v>
      </c>
      <c r="B558" s="68" t="s">
        <v>7200</v>
      </c>
      <c r="C558" s="2" t="s">
        <v>1</v>
      </c>
      <c r="D558" s="2">
        <v>49</v>
      </c>
      <c r="E558" s="6">
        <v>25877</v>
      </c>
      <c r="F558" s="7">
        <v>43818.616354166668</v>
      </c>
      <c r="G558" s="69" t="s">
        <v>4</v>
      </c>
      <c r="H558" s="68">
        <v>1210</v>
      </c>
      <c r="I558" s="8">
        <f t="shared" si="47"/>
        <v>12.222222222222221</v>
      </c>
      <c r="J558" s="90">
        <v>1.468</v>
      </c>
      <c r="K558" s="69">
        <v>99</v>
      </c>
      <c r="L558" s="68">
        <v>353</v>
      </c>
      <c r="M558" s="8">
        <f t="shared" si="43"/>
        <v>3.5656565656565657</v>
      </c>
      <c r="N558" s="90">
        <v>0.59199999999999997</v>
      </c>
      <c r="O558" s="69">
        <f t="shared" si="48"/>
        <v>99</v>
      </c>
      <c r="P558" s="182">
        <f t="shared" si="44"/>
        <v>3.4277620396600565</v>
      </c>
      <c r="Q558" s="86" t="s">
        <v>719</v>
      </c>
      <c r="V558" s="82">
        <v>0.48541666666666666</v>
      </c>
      <c r="W558" s="83">
        <v>0.62361111111111112</v>
      </c>
      <c r="X558" s="86">
        <f t="shared" si="45"/>
        <v>0.13819444444444445</v>
      </c>
    </row>
    <row r="559" spans="1:24" x14ac:dyDescent="0.3">
      <c r="A559" s="44" t="s">
        <v>7201</v>
      </c>
      <c r="B559" s="68" t="s">
        <v>7202</v>
      </c>
      <c r="C559" s="2" t="s">
        <v>1</v>
      </c>
      <c r="D559" s="2">
        <v>64</v>
      </c>
      <c r="E559" s="6">
        <v>20151</v>
      </c>
      <c r="F559" s="7">
        <v>43818.63009259259</v>
      </c>
      <c r="G559" s="69" t="s">
        <v>4</v>
      </c>
      <c r="H559" s="68">
        <v>1696</v>
      </c>
      <c r="I559" s="8">
        <f t="shared" si="47"/>
        <v>17.131313131313131</v>
      </c>
      <c r="J559" s="90">
        <v>2.141</v>
      </c>
      <c r="K559" s="69">
        <v>99</v>
      </c>
      <c r="L559" s="68">
        <v>524</v>
      </c>
      <c r="M559" s="8">
        <f t="shared" si="43"/>
        <v>5.2929292929292933</v>
      </c>
      <c r="N559" s="90">
        <v>0.55800000000000005</v>
      </c>
      <c r="O559" s="69">
        <f t="shared" si="48"/>
        <v>99</v>
      </c>
      <c r="P559" s="182">
        <f t="shared" si="44"/>
        <v>3.2366412213740454</v>
      </c>
      <c r="Q559" s="86" t="s">
        <v>719</v>
      </c>
      <c r="V559" s="82">
        <v>0.5</v>
      </c>
      <c r="W559" s="83">
        <v>0.63888888888888895</v>
      </c>
      <c r="X559" s="86">
        <f t="shared" si="45"/>
        <v>0.13888888888888895</v>
      </c>
    </row>
    <row r="560" spans="1:24" x14ac:dyDescent="0.3">
      <c r="A560" s="44" t="s">
        <v>7203</v>
      </c>
      <c r="B560" s="68" t="s">
        <v>7204</v>
      </c>
      <c r="C560" s="2" t="s">
        <v>1</v>
      </c>
      <c r="D560" s="2">
        <v>44</v>
      </c>
      <c r="E560" s="6">
        <v>27528</v>
      </c>
      <c r="F560" s="7">
        <v>43819.533645833333</v>
      </c>
      <c r="G560" s="69" t="s">
        <v>4</v>
      </c>
      <c r="H560" s="68">
        <v>1288</v>
      </c>
      <c r="I560" s="8">
        <f t="shared" si="47"/>
        <v>13.01010101010101</v>
      </c>
      <c r="J560" s="90">
        <v>1.381</v>
      </c>
      <c r="K560" s="69">
        <v>99</v>
      </c>
      <c r="L560" s="68">
        <v>368</v>
      </c>
      <c r="M560" s="8">
        <f t="shared" si="43"/>
        <v>3.7171717171717171</v>
      </c>
      <c r="N560" s="90">
        <v>0.57199999999999995</v>
      </c>
      <c r="O560" s="69">
        <f t="shared" si="48"/>
        <v>99</v>
      </c>
      <c r="P560" s="182">
        <f t="shared" si="44"/>
        <v>3.5</v>
      </c>
      <c r="Q560" s="86" t="s">
        <v>719</v>
      </c>
      <c r="V560" s="82">
        <v>0.39166666666666666</v>
      </c>
      <c r="W560" s="83">
        <v>0.5395833333333333</v>
      </c>
      <c r="X560" s="86">
        <f t="shared" si="45"/>
        <v>0.14791666666666664</v>
      </c>
    </row>
    <row r="561" spans="1:24" x14ac:dyDescent="0.3">
      <c r="A561" s="44" t="s">
        <v>7205</v>
      </c>
      <c r="B561" s="68" t="s">
        <v>7206</v>
      </c>
      <c r="C561" s="2" t="s">
        <v>1</v>
      </c>
      <c r="D561" s="2">
        <v>67</v>
      </c>
      <c r="E561" s="6">
        <v>19260</v>
      </c>
      <c r="F561" s="7">
        <v>43819.544791666667</v>
      </c>
      <c r="G561" s="69" t="s">
        <v>4</v>
      </c>
      <c r="H561" s="68">
        <v>1315</v>
      </c>
      <c r="I561" s="8">
        <f t="shared" si="47"/>
        <v>13.15</v>
      </c>
      <c r="J561" s="90">
        <v>1.1579999999999999</v>
      </c>
      <c r="K561" s="69">
        <v>100</v>
      </c>
      <c r="L561" s="68">
        <v>421</v>
      </c>
      <c r="M561" s="8">
        <f t="shared" si="43"/>
        <v>4.21</v>
      </c>
      <c r="N561" s="90">
        <v>0.624</v>
      </c>
      <c r="O561" s="69">
        <f t="shared" si="48"/>
        <v>100</v>
      </c>
      <c r="P561" s="182">
        <f t="shared" si="44"/>
        <v>3.1235154394299287</v>
      </c>
      <c r="Q561" s="86" t="s">
        <v>719</v>
      </c>
      <c r="V561" s="82">
        <v>0.41805555555555557</v>
      </c>
      <c r="W561" s="83">
        <v>0.5493055555555556</v>
      </c>
      <c r="X561" s="86">
        <f t="shared" si="45"/>
        <v>0.13125000000000003</v>
      </c>
    </row>
    <row r="562" spans="1:24" x14ac:dyDescent="0.3">
      <c r="A562" s="44" t="s">
        <v>7207</v>
      </c>
      <c r="B562" s="68" t="s">
        <v>7208</v>
      </c>
      <c r="C562" s="2" t="s">
        <v>6</v>
      </c>
      <c r="D562" s="2">
        <v>47</v>
      </c>
      <c r="E562" s="6">
        <v>26586</v>
      </c>
      <c r="F562" s="7">
        <v>43819.557800925926</v>
      </c>
      <c r="G562" s="69" t="s">
        <v>4</v>
      </c>
      <c r="H562" s="68">
        <v>813</v>
      </c>
      <c r="I562" s="8">
        <f t="shared" si="47"/>
        <v>8.1300000000000008</v>
      </c>
      <c r="J562" s="90">
        <v>0.97099999999999997</v>
      </c>
      <c r="K562" s="69">
        <v>100</v>
      </c>
      <c r="L562" s="68">
        <v>211</v>
      </c>
      <c r="M562" s="8">
        <f t="shared" si="43"/>
        <v>2.11</v>
      </c>
      <c r="N562" s="90">
        <v>0.46899999999999997</v>
      </c>
      <c r="O562" s="69">
        <f t="shared" si="48"/>
        <v>100</v>
      </c>
      <c r="P562" s="182">
        <f t="shared" si="44"/>
        <v>3.85308056872038</v>
      </c>
      <c r="Q562" s="86" t="s">
        <v>719</v>
      </c>
      <c r="V562" s="82">
        <v>0.40416666666666662</v>
      </c>
      <c r="W562" s="83">
        <v>0.56458333333333333</v>
      </c>
      <c r="X562" s="86">
        <f t="shared" si="45"/>
        <v>0.16041666666666671</v>
      </c>
    </row>
    <row r="563" spans="1:24" x14ac:dyDescent="0.3">
      <c r="A563" s="44" t="s">
        <v>7209</v>
      </c>
      <c r="B563" s="68" t="s">
        <v>7210</v>
      </c>
      <c r="C563" s="2" t="s">
        <v>1</v>
      </c>
      <c r="D563" s="2">
        <v>47</v>
      </c>
      <c r="E563" s="6">
        <v>26427</v>
      </c>
      <c r="F563" s="7">
        <v>43819.582430555558</v>
      </c>
      <c r="G563" s="69" t="s">
        <v>4</v>
      </c>
      <c r="H563" s="68">
        <v>1458</v>
      </c>
      <c r="I563" s="8">
        <f t="shared" si="47"/>
        <v>14.727272727272727</v>
      </c>
      <c r="J563" s="90">
        <v>1.0669999999999999</v>
      </c>
      <c r="K563" s="69">
        <v>99</v>
      </c>
      <c r="L563" s="68">
        <v>263</v>
      </c>
      <c r="M563" s="8">
        <f t="shared" si="43"/>
        <v>2.6565656565656566</v>
      </c>
      <c r="N563" s="90">
        <v>0.57399999999999995</v>
      </c>
      <c r="O563" s="69">
        <f t="shared" si="48"/>
        <v>99</v>
      </c>
      <c r="P563" s="182">
        <f t="shared" si="44"/>
        <v>5.5437262357414445</v>
      </c>
      <c r="Q563" s="86" t="s">
        <v>719</v>
      </c>
      <c r="V563" s="82">
        <v>0.4375</v>
      </c>
      <c r="W563" s="83">
        <v>0.58680555555555558</v>
      </c>
      <c r="X563" s="86">
        <f t="shared" si="45"/>
        <v>0.14930555555555558</v>
      </c>
    </row>
    <row r="564" spans="1:24" x14ac:dyDescent="0.3">
      <c r="A564" s="44" t="s">
        <v>7211</v>
      </c>
      <c r="B564" s="68" t="s">
        <v>391</v>
      </c>
      <c r="C564" s="2" t="s">
        <v>1</v>
      </c>
      <c r="D564" s="2">
        <v>40</v>
      </c>
      <c r="E564" s="6">
        <v>28849</v>
      </c>
      <c r="F564" s="7">
        <v>43819.592129629629</v>
      </c>
      <c r="G564" s="69" t="s">
        <v>4</v>
      </c>
      <c r="H564" s="68">
        <v>929</v>
      </c>
      <c r="I564" s="8">
        <f t="shared" si="47"/>
        <v>9.2899999999999991</v>
      </c>
      <c r="J564" s="90">
        <v>0.84399999999999997</v>
      </c>
      <c r="K564" s="69">
        <v>100</v>
      </c>
      <c r="L564" s="68">
        <v>328</v>
      </c>
      <c r="M564" s="8">
        <f t="shared" si="43"/>
        <v>3.28</v>
      </c>
      <c r="N564" s="90">
        <v>0.65300000000000002</v>
      </c>
      <c r="O564" s="69">
        <f t="shared" si="48"/>
        <v>100</v>
      </c>
      <c r="P564" s="182">
        <f t="shared" si="44"/>
        <v>2.8323170731707314</v>
      </c>
      <c r="Q564" s="86" t="s">
        <v>719</v>
      </c>
      <c r="V564" s="82">
        <v>0.44027777777777777</v>
      </c>
      <c r="W564" s="83">
        <v>0.59722222222222221</v>
      </c>
      <c r="X564" s="86">
        <f t="shared" si="45"/>
        <v>0.15694444444444444</v>
      </c>
    </row>
    <row r="565" spans="1:24" x14ac:dyDescent="0.3">
      <c r="A565" s="44" t="s">
        <v>7212</v>
      </c>
      <c r="B565" s="68" t="s">
        <v>7213</v>
      </c>
      <c r="C565" s="2" t="s">
        <v>1</v>
      </c>
      <c r="D565" s="2">
        <v>52</v>
      </c>
      <c r="E565" s="6">
        <v>24577</v>
      </c>
      <c r="F565" s="7">
        <v>43819.602361111109</v>
      </c>
      <c r="G565" s="69" t="s">
        <v>4</v>
      </c>
      <c r="H565" s="68">
        <v>2058</v>
      </c>
      <c r="I565" s="8">
        <f t="shared" si="47"/>
        <v>20.58</v>
      </c>
      <c r="J565" s="90">
        <v>1.718</v>
      </c>
      <c r="K565" s="69">
        <v>100</v>
      </c>
      <c r="L565" s="68">
        <v>277</v>
      </c>
      <c r="M565" s="8">
        <f t="shared" si="43"/>
        <v>2.77</v>
      </c>
      <c r="N565" s="90">
        <v>0.67900000000000005</v>
      </c>
      <c r="O565" s="69">
        <f t="shared" si="48"/>
        <v>100</v>
      </c>
      <c r="P565" s="182">
        <f t="shared" si="44"/>
        <v>7.4296028880866416</v>
      </c>
      <c r="Q565" s="86" t="s">
        <v>719</v>
      </c>
      <c r="V565" s="82">
        <v>0.45208333333333334</v>
      </c>
      <c r="W565" s="83">
        <v>0.60902777777777783</v>
      </c>
      <c r="X565" s="86">
        <f t="shared" si="45"/>
        <v>0.1569444444444445</v>
      </c>
    </row>
    <row r="566" spans="1:24" x14ac:dyDescent="0.3">
      <c r="A566" s="44" t="s">
        <v>7214</v>
      </c>
      <c r="B566" s="68" t="s">
        <v>7215</v>
      </c>
      <c r="C566" s="2" t="s">
        <v>6</v>
      </c>
      <c r="D566" s="2">
        <v>66</v>
      </c>
      <c r="E566" s="6">
        <v>19497</v>
      </c>
      <c r="F566" s="7">
        <v>43819.616828703707</v>
      </c>
      <c r="G566" s="69" t="s">
        <v>22</v>
      </c>
      <c r="H566" s="68">
        <v>2105</v>
      </c>
      <c r="I566" s="8">
        <f t="shared" si="47"/>
        <v>21.05</v>
      </c>
      <c r="J566" s="90">
        <v>1.1319999999999999</v>
      </c>
      <c r="K566" s="69">
        <v>100</v>
      </c>
      <c r="L566" s="68">
        <v>479</v>
      </c>
      <c r="M566" s="8">
        <f t="shared" si="43"/>
        <v>4.79</v>
      </c>
      <c r="N566" s="90">
        <v>0.60799999999999998</v>
      </c>
      <c r="O566" s="69">
        <f t="shared" si="48"/>
        <v>100</v>
      </c>
      <c r="P566" s="182">
        <f t="shared" si="44"/>
        <v>4.3945720250521925</v>
      </c>
      <c r="Q566" s="86" t="s">
        <v>719</v>
      </c>
      <c r="V566" s="82">
        <v>0.48749999999999999</v>
      </c>
      <c r="W566" s="83">
        <v>0.625</v>
      </c>
      <c r="X566" s="86">
        <f t="shared" si="45"/>
        <v>0.13750000000000001</v>
      </c>
    </row>
    <row r="567" spans="1:24" x14ac:dyDescent="0.3">
      <c r="A567" s="44" t="s">
        <v>7216</v>
      </c>
      <c r="B567" s="68" t="s">
        <v>7217</v>
      </c>
      <c r="C567" s="2" t="s">
        <v>1</v>
      </c>
      <c r="D567" s="2">
        <v>82</v>
      </c>
      <c r="E567" s="6">
        <v>13747</v>
      </c>
      <c r="F567" s="7">
        <v>43819.640613425923</v>
      </c>
      <c r="G567" s="69" t="s">
        <v>22</v>
      </c>
      <c r="H567" s="68">
        <v>1763</v>
      </c>
      <c r="I567" s="8">
        <f t="shared" si="47"/>
        <v>17.63</v>
      </c>
      <c r="J567" s="90">
        <v>1.5089999999999999</v>
      </c>
      <c r="K567" s="69">
        <v>100</v>
      </c>
      <c r="L567" s="68">
        <v>601</v>
      </c>
      <c r="M567" s="8">
        <f t="shared" si="43"/>
        <v>6.01</v>
      </c>
      <c r="N567" s="90">
        <v>0.89300000000000002</v>
      </c>
      <c r="O567" s="69">
        <f t="shared" si="48"/>
        <v>100</v>
      </c>
      <c r="P567" s="182">
        <f t="shared" si="44"/>
        <v>2.9334442595673877</v>
      </c>
      <c r="Q567" s="86" t="s">
        <v>719</v>
      </c>
      <c r="V567" s="82">
        <v>0.52222222222222225</v>
      </c>
      <c r="W567" s="83">
        <v>0.65277777777777779</v>
      </c>
      <c r="X567" s="86">
        <f t="shared" si="45"/>
        <v>0.13055555555555554</v>
      </c>
    </row>
    <row r="568" spans="1:24" x14ac:dyDescent="0.3">
      <c r="A568" s="44" t="s">
        <v>7218</v>
      </c>
      <c r="B568" s="68" t="s">
        <v>7219</v>
      </c>
      <c r="C568" s="2" t="s">
        <v>1</v>
      </c>
      <c r="D568" s="2">
        <v>53</v>
      </c>
      <c r="E568" s="6">
        <v>24427</v>
      </c>
      <c r="F568" s="7">
        <v>43822.515219907407</v>
      </c>
      <c r="G568" s="69" t="s">
        <v>4</v>
      </c>
      <c r="H568" s="68">
        <v>1309</v>
      </c>
      <c r="I568" s="8">
        <f t="shared" si="47"/>
        <v>13.09</v>
      </c>
      <c r="J568" s="90">
        <v>0.9</v>
      </c>
      <c r="K568" s="69">
        <v>100</v>
      </c>
      <c r="L568" s="68">
        <v>362</v>
      </c>
      <c r="M568" s="8">
        <f t="shared" si="43"/>
        <v>3.62</v>
      </c>
      <c r="N568" s="90">
        <v>0.59899999999999998</v>
      </c>
      <c r="O568" s="69">
        <f t="shared" si="48"/>
        <v>100</v>
      </c>
      <c r="P568" s="182">
        <f t="shared" si="44"/>
        <v>3.6160220994475138</v>
      </c>
      <c r="Q568" s="86" t="s">
        <v>719</v>
      </c>
      <c r="V568" s="82">
        <v>0.38125000000000003</v>
      </c>
      <c r="W568" s="83">
        <v>0.5229166666666667</v>
      </c>
      <c r="X568" s="86">
        <f t="shared" si="45"/>
        <v>0.14166666666666666</v>
      </c>
    </row>
    <row r="569" spans="1:24" x14ac:dyDescent="0.3">
      <c r="A569" s="44" t="s">
        <v>7220</v>
      </c>
      <c r="B569" s="68" t="s">
        <v>7221</v>
      </c>
      <c r="C569" s="2" t="s">
        <v>1</v>
      </c>
      <c r="D569" s="2">
        <v>47</v>
      </c>
      <c r="E569" s="6">
        <v>26470</v>
      </c>
      <c r="F569" s="7">
        <v>43822.529490740744</v>
      </c>
      <c r="G569" s="69" t="s">
        <v>4</v>
      </c>
      <c r="H569" s="68">
        <v>1119</v>
      </c>
      <c r="I569" s="8">
        <f t="shared" si="47"/>
        <v>11.303030303030303</v>
      </c>
      <c r="J569" s="90">
        <v>0.874</v>
      </c>
      <c r="K569" s="69">
        <v>99</v>
      </c>
      <c r="L569" s="68">
        <v>263</v>
      </c>
      <c r="M569" s="8">
        <f t="shared" si="43"/>
        <v>2.6565656565656566</v>
      </c>
      <c r="N569" s="90">
        <v>0.67300000000000004</v>
      </c>
      <c r="O569" s="69">
        <f t="shared" si="48"/>
        <v>99</v>
      </c>
      <c r="P569" s="182">
        <f t="shared" si="44"/>
        <v>4.2547528517110269</v>
      </c>
      <c r="Q569" s="86" t="s">
        <v>719</v>
      </c>
      <c r="V569" s="82">
        <v>0.39374999999999999</v>
      </c>
      <c r="W569" s="83">
        <v>0.53472222222222221</v>
      </c>
      <c r="X569" s="86">
        <f t="shared" si="45"/>
        <v>0.14097222222222222</v>
      </c>
    </row>
    <row r="570" spans="1:24" x14ac:dyDescent="0.3">
      <c r="A570" s="44" t="s">
        <v>7222</v>
      </c>
      <c r="B570" s="68" t="s">
        <v>7223</v>
      </c>
      <c r="C570" s="2" t="s">
        <v>1</v>
      </c>
      <c r="D570" s="2">
        <v>44</v>
      </c>
      <c r="E570" s="6">
        <v>27626</v>
      </c>
      <c r="F570" s="7">
        <v>43822.541018518517</v>
      </c>
      <c r="G570" s="69" t="s">
        <v>4</v>
      </c>
      <c r="H570" s="68">
        <v>1136</v>
      </c>
      <c r="I570" s="8">
        <f t="shared" si="47"/>
        <v>11.474747474747474</v>
      </c>
      <c r="J570" s="90">
        <v>1.014</v>
      </c>
      <c r="K570" s="69">
        <v>99</v>
      </c>
      <c r="L570" s="68">
        <v>288</v>
      </c>
      <c r="M570" s="8">
        <f t="shared" si="43"/>
        <v>2.9090909090909092</v>
      </c>
      <c r="N570" s="90">
        <v>0.59099999999999997</v>
      </c>
      <c r="O570" s="69">
        <f t="shared" si="48"/>
        <v>99</v>
      </c>
      <c r="P570" s="182">
        <f t="shared" si="44"/>
        <v>3.9444444444444442</v>
      </c>
      <c r="Q570" s="86" t="s">
        <v>719</v>
      </c>
      <c r="V570" s="82">
        <v>0.40069444444444446</v>
      </c>
      <c r="W570" s="83">
        <v>0.54652777777777783</v>
      </c>
      <c r="X570" s="86">
        <f t="shared" si="45"/>
        <v>0.14583333333333337</v>
      </c>
    </row>
    <row r="571" spans="1:24" x14ac:dyDescent="0.3">
      <c r="A571" s="44" t="s">
        <v>7224</v>
      </c>
      <c r="B571" s="68" t="s">
        <v>392</v>
      </c>
      <c r="C571" s="2" t="s">
        <v>1</v>
      </c>
      <c r="D571" s="2">
        <v>60</v>
      </c>
      <c r="E571" s="6">
        <v>21599</v>
      </c>
      <c r="F571" s="7">
        <v>43822.55265046296</v>
      </c>
      <c r="G571" s="69" t="s">
        <v>4</v>
      </c>
      <c r="H571" s="68">
        <v>1789</v>
      </c>
      <c r="I571" s="8">
        <f t="shared" si="47"/>
        <v>17.89</v>
      </c>
      <c r="J571" s="90">
        <v>1.9530000000000001</v>
      </c>
      <c r="K571" s="69">
        <v>100</v>
      </c>
      <c r="L571" s="68">
        <v>377</v>
      </c>
      <c r="M571" s="8">
        <f t="shared" si="43"/>
        <v>3.77</v>
      </c>
      <c r="N571" s="90">
        <v>0.60099999999999998</v>
      </c>
      <c r="O571" s="69">
        <f t="shared" si="48"/>
        <v>100</v>
      </c>
      <c r="P571" s="182">
        <f t="shared" si="44"/>
        <v>4.7453580901856762</v>
      </c>
      <c r="Q571" s="86" t="s">
        <v>719</v>
      </c>
      <c r="V571" s="82">
        <v>0.41736111111111113</v>
      </c>
      <c r="W571" s="83">
        <v>0.55902777777777779</v>
      </c>
      <c r="X571" s="86">
        <f t="shared" si="45"/>
        <v>0.14166666666666666</v>
      </c>
    </row>
    <row r="572" spans="1:24" x14ac:dyDescent="0.3">
      <c r="A572" s="44" t="s">
        <v>7225</v>
      </c>
      <c r="B572" s="68" t="s">
        <v>7226</v>
      </c>
      <c r="C572" s="2" t="s">
        <v>1</v>
      </c>
      <c r="D572" s="2">
        <v>74</v>
      </c>
      <c r="E572" s="6">
        <v>16478</v>
      </c>
      <c r="F572" s="7">
        <v>43822.566296296296</v>
      </c>
      <c r="G572" s="69" t="s">
        <v>4</v>
      </c>
      <c r="H572" s="68">
        <v>4544</v>
      </c>
      <c r="I572" s="8">
        <f t="shared" si="47"/>
        <v>45.898989898989896</v>
      </c>
      <c r="J572" s="90">
        <v>2.9609999999999999</v>
      </c>
      <c r="K572" s="69">
        <v>99</v>
      </c>
      <c r="L572" s="68">
        <v>1635</v>
      </c>
      <c r="M572" s="8">
        <f t="shared" si="43"/>
        <v>16.188118811881189</v>
      </c>
      <c r="N572" s="90">
        <v>1.8640000000000001</v>
      </c>
      <c r="O572" s="69">
        <v>101</v>
      </c>
      <c r="P572" s="182">
        <f t="shared" si="44"/>
        <v>2.8353504463596204</v>
      </c>
      <c r="Q572" s="86" t="s">
        <v>719</v>
      </c>
      <c r="V572" s="82">
        <v>0.4381944444444445</v>
      </c>
      <c r="W572" s="83">
        <v>0.57222222222222219</v>
      </c>
      <c r="X572" s="86">
        <f t="shared" si="45"/>
        <v>0.13402777777777769</v>
      </c>
    </row>
    <row r="573" spans="1:24" x14ac:dyDescent="0.3">
      <c r="A573" s="44" t="s">
        <v>7227</v>
      </c>
      <c r="B573" s="68" t="s">
        <v>7143</v>
      </c>
      <c r="C573" s="2" t="s">
        <v>1</v>
      </c>
      <c r="D573" s="2">
        <v>40</v>
      </c>
      <c r="E573" s="6">
        <v>29187</v>
      </c>
      <c r="F573" s="7">
        <v>43822.577916666669</v>
      </c>
      <c r="G573" s="69" t="s">
        <v>4</v>
      </c>
      <c r="H573" s="68">
        <v>1112</v>
      </c>
      <c r="I573" s="8">
        <f t="shared" si="47"/>
        <v>11.12</v>
      </c>
      <c r="J573" s="90">
        <v>1.2170000000000001</v>
      </c>
      <c r="K573" s="69">
        <v>100</v>
      </c>
      <c r="L573" s="68">
        <v>295</v>
      </c>
      <c r="M573" s="8">
        <f t="shared" si="43"/>
        <v>2.95</v>
      </c>
      <c r="N573" s="90">
        <v>0.53900000000000003</v>
      </c>
      <c r="O573" s="69">
        <f t="shared" ref="O573:O592" si="49">K573</f>
        <v>100</v>
      </c>
      <c r="P573" s="182">
        <f t="shared" si="44"/>
        <v>3.7694915254237285</v>
      </c>
      <c r="Q573" s="86" t="s">
        <v>719</v>
      </c>
      <c r="V573" s="82">
        <v>0.44513888888888892</v>
      </c>
      <c r="W573" s="83">
        <v>0.58472222222222225</v>
      </c>
      <c r="X573" s="86">
        <f t="shared" si="45"/>
        <v>0.13958333333333334</v>
      </c>
    </row>
    <row r="574" spans="1:24" x14ac:dyDescent="0.3">
      <c r="A574" s="44" t="s">
        <v>7228</v>
      </c>
      <c r="B574" s="68" t="s">
        <v>7229</v>
      </c>
      <c r="C574" s="2" t="s">
        <v>1</v>
      </c>
      <c r="D574" s="2">
        <v>50</v>
      </c>
      <c r="E574" s="6">
        <v>25459</v>
      </c>
      <c r="F574" s="7">
        <v>43822.592928240738</v>
      </c>
      <c r="G574" s="69" t="s">
        <v>4</v>
      </c>
      <c r="H574" s="68">
        <v>1092</v>
      </c>
      <c r="I574" s="8">
        <f t="shared" si="47"/>
        <v>10.92</v>
      </c>
      <c r="J574" s="90">
        <v>1.012</v>
      </c>
      <c r="K574" s="69">
        <v>100</v>
      </c>
      <c r="L574" s="68">
        <v>279</v>
      </c>
      <c r="M574" s="8">
        <f t="shared" si="43"/>
        <v>2.79</v>
      </c>
      <c r="N574" s="90">
        <v>0.57399999999999995</v>
      </c>
      <c r="O574" s="69">
        <f t="shared" si="49"/>
        <v>100</v>
      </c>
      <c r="P574" s="182">
        <f t="shared" si="44"/>
        <v>3.913978494623656</v>
      </c>
      <c r="Q574" s="86" t="s">
        <v>719</v>
      </c>
      <c r="V574" s="82">
        <v>0.44861111111111113</v>
      </c>
      <c r="W574" s="83">
        <v>0.59930555555555554</v>
      </c>
      <c r="X574" s="86">
        <f t="shared" si="45"/>
        <v>0.15069444444444441</v>
      </c>
    </row>
    <row r="575" spans="1:24" x14ac:dyDescent="0.3">
      <c r="A575" s="44" t="s">
        <v>7230</v>
      </c>
      <c r="B575" s="68" t="s">
        <v>7231</v>
      </c>
      <c r="C575" s="2" t="s">
        <v>6</v>
      </c>
      <c r="D575" s="2">
        <v>49</v>
      </c>
      <c r="E575" s="6">
        <v>25576</v>
      </c>
      <c r="F575" s="7">
        <v>43822.631493055553</v>
      </c>
      <c r="G575" s="69" t="s">
        <v>4</v>
      </c>
      <c r="H575" s="68">
        <v>789</v>
      </c>
      <c r="I575" s="8">
        <f t="shared" si="47"/>
        <v>7.89</v>
      </c>
      <c r="J575" s="90">
        <v>0.95199999999999996</v>
      </c>
      <c r="K575" s="69">
        <v>100</v>
      </c>
      <c r="L575" s="68">
        <v>320</v>
      </c>
      <c r="M575" s="8">
        <f t="shared" si="43"/>
        <v>3.2</v>
      </c>
      <c r="N575" s="90">
        <v>0.65100000000000002</v>
      </c>
      <c r="O575" s="69">
        <f t="shared" si="49"/>
        <v>100</v>
      </c>
      <c r="P575" s="182">
        <f t="shared" si="44"/>
        <v>2.4656249999999997</v>
      </c>
      <c r="Q575" s="86" t="s">
        <v>719</v>
      </c>
      <c r="V575" s="82">
        <v>0.47083333333333338</v>
      </c>
      <c r="W575" s="83">
        <v>0.64583333333333337</v>
      </c>
      <c r="X575" s="86">
        <f t="shared" si="45"/>
        <v>0.17499999999999999</v>
      </c>
    </row>
    <row r="576" spans="1:24" x14ac:dyDescent="0.3">
      <c r="A576" s="44" t="s">
        <v>7232</v>
      </c>
      <c r="B576" s="68" t="s">
        <v>7233</v>
      </c>
      <c r="C576" s="2" t="s">
        <v>1</v>
      </c>
      <c r="D576" s="2">
        <v>47</v>
      </c>
      <c r="E576" s="6">
        <v>26342</v>
      </c>
      <c r="F576" s="7">
        <v>43822.645185185182</v>
      </c>
      <c r="G576" s="69" t="s">
        <v>4</v>
      </c>
      <c r="H576" s="68">
        <v>1231</v>
      </c>
      <c r="I576" s="8">
        <f t="shared" si="47"/>
        <v>12.434343434343434</v>
      </c>
      <c r="J576" s="90">
        <v>1.2629999999999999</v>
      </c>
      <c r="K576" s="69">
        <v>99</v>
      </c>
      <c r="L576" s="68">
        <v>435</v>
      </c>
      <c r="M576" s="8">
        <f t="shared" si="43"/>
        <v>4.3939393939393936</v>
      </c>
      <c r="N576" s="90">
        <v>0.58599999999999997</v>
      </c>
      <c r="O576" s="69">
        <f t="shared" si="49"/>
        <v>99</v>
      </c>
      <c r="P576" s="182">
        <f t="shared" si="44"/>
        <v>2.8298850574712646</v>
      </c>
      <c r="Q576" s="86" t="s">
        <v>719</v>
      </c>
      <c r="V576" s="82">
        <v>0.46180555555555558</v>
      </c>
      <c r="W576" s="83">
        <v>0.64930555555555558</v>
      </c>
      <c r="X576" s="86">
        <f t="shared" si="45"/>
        <v>0.1875</v>
      </c>
    </row>
    <row r="577" spans="1:24" x14ac:dyDescent="0.3">
      <c r="A577" s="44" t="s">
        <v>7234</v>
      </c>
      <c r="B577" s="68" t="s">
        <v>7235</v>
      </c>
      <c r="C577" s="2" t="s">
        <v>1</v>
      </c>
      <c r="D577" s="2">
        <v>39</v>
      </c>
      <c r="E577" s="6">
        <v>29344</v>
      </c>
      <c r="F577" s="7">
        <v>43822.656574074077</v>
      </c>
      <c r="G577" s="69" t="s">
        <v>4</v>
      </c>
      <c r="H577" s="68">
        <v>900</v>
      </c>
      <c r="I577" s="8">
        <f t="shared" si="47"/>
        <v>9.0909090909090917</v>
      </c>
      <c r="J577" s="90">
        <v>1.0109999999999999</v>
      </c>
      <c r="K577" s="69">
        <v>99</v>
      </c>
      <c r="L577" s="68">
        <v>229</v>
      </c>
      <c r="M577" s="8">
        <f t="shared" si="43"/>
        <v>2.3131313131313131</v>
      </c>
      <c r="N577" s="90">
        <v>0.50800000000000001</v>
      </c>
      <c r="O577" s="69">
        <f t="shared" si="49"/>
        <v>99</v>
      </c>
      <c r="P577" s="182">
        <f t="shared" si="44"/>
        <v>3.9301310043668125</v>
      </c>
      <c r="Q577" s="86" t="s">
        <v>719</v>
      </c>
      <c r="V577" s="82">
        <v>0.50138888888888888</v>
      </c>
      <c r="W577" s="83">
        <v>0.66180555555555554</v>
      </c>
      <c r="X577" s="86">
        <f t="shared" si="45"/>
        <v>0.16041666666666665</v>
      </c>
    </row>
    <row r="578" spans="1:24" x14ac:dyDescent="0.3">
      <c r="A578" s="44" t="s">
        <v>7236</v>
      </c>
      <c r="B578" s="68" t="s">
        <v>7237</v>
      </c>
      <c r="C578" s="2" t="s">
        <v>1</v>
      </c>
      <c r="D578" s="2">
        <v>60</v>
      </c>
      <c r="E578" s="6">
        <v>21813</v>
      </c>
      <c r="F578" s="7">
        <v>43822.668344907404</v>
      </c>
      <c r="G578" s="69" t="s">
        <v>4</v>
      </c>
      <c r="H578" s="68">
        <v>924</v>
      </c>
      <c r="I578" s="8">
        <f t="shared" si="47"/>
        <v>9.3333333333333339</v>
      </c>
      <c r="J578" s="90">
        <v>1.0589999999999999</v>
      </c>
      <c r="K578" s="69">
        <v>99</v>
      </c>
      <c r="L578" s="68">
        <v>279</v>
      </c>
      <c r="M578" s="8">
        <f t="shared" si="43"/>
        <v>2.8181818181818183</v>
      </c>
      <c r="N578" s="90">
        <v>0.64500000000000002</v>
      </c>
      <c r="O578" s="69">
        <f t="shared" si="49"/>
        <v>99</v>
      </c>
      <c r="P578" s="182">
        <f t="shared" si="44"/>
        <v>3.3118279569892475</v>
      </c>
      <c r="Q578" s="86" t="s">
        <v>719</v>
      </c>
      <c r="V578" s="82">
        <v>0.5395833333333333</v>
      </c>
      <c r="W578" s="83">
        <v>0.67499999999999993</v>
      </c>
      <c r="X578" s="86">
        <f t="shared" si="45"/>
        <v>0.13541666666666663</v>
      </c>
    </row>
    <row r="579" spans="1:24" x14ac:dyDescent="0.3">
      <c r="A579" s="44" t="s">
        <v>7238</v>
      </c>
      <c r="B579" s="68" t="s">
        <v>7239</v>
      </c>
      <c r="C579" s="2" t="s">
        <v>1</v>
      </c>
      <c r="D579" s="2">
        <v>50</v>
      </c>
      <c r="E579" s="6">
        <v>25438</v>
      </c>
      <c r="F579" s="7">
        <v>43823.532187500001</v>
      </c>
      <c r="G579" s="69" t="s">
        <v>4</v>
      </c>
      <c r="H579" s="68">
        <v>1138</v>
      </c>
      <c r="I579" s="8">
        <f t="shared" si="47"/>
        <v>11.38</v>
      </c>
      <c r="J579" s="90">
        <v>1.3240000000000001</v>
      </c>
      <c r="K579" s="69">
        <v>100</v>
      </c>
      <c r="L579" s="68">
        <v>297</v>
      </c>
      <c r="M579" s="8">
        <f t="shared" ref="M579:M642" si="50">L579/O579</f>
        <v>2.97</v>
      </c>
      <c r="N579" s="90">
        <v>0.70299999999999996</v>
      </c>
      <c r="O579" s="69">
        <f t="shared" si="49"/>
        <v>100</v>
      </c>
      <c r="P579" s="182">
        <f t="shared" ref="P579:P642" si="51">I579/M579</f>
        <v>3.8316498316498318</v>
      </c>
      <c r="Q579" s="86" t="s">
        <v>719</v>
      </c>
      <c r="V579" s="82">
        <v>0.39444444444444443</v>
      </c>
      <c r="W579" s="83">
        <v>0.54166666666666663</v>
      </c>
      <c r="X579" s="86">
        <f t="shared" ref="X579:X642" si="52">IF(AND(W579&lt;&gt;0,V579&lt;&gt;0),W579-V579,"No_data")</f>
        <v>0.1472222222222222</v>
      </c>
    </row>
    <row r="580" spans="1:24" x14ac:dyDescent="0.3">
      <c r="A580" s="44" t="s">
        <v>7240</v>
      </c>
      <c r="B580" s="68" t="s">
        <v>7241</v>
      </c>
      <c r="C580" s="2" t="s">
        <v>1</v>
      </c>
      <c r="D580" s="2">
        <v>59</v>
      </c>
      <c r="E580" s="6">
        <v>22116</v>
      </c>
      <c r="F580" s="7">
        <v>43823.542141203703</v>
      </c>
      <c r="G580" s="69" t="s">
        <v>4</v>
      </c>
      <c r="H580" s="68">
        <v>1443</v>
      </c>
      <c r="I580" s="8">
        <f t="shared" si="47"/>
        <v>14.575757575757576</v>
      </c>
      <c r="J580" s="90">
        <v>1.4079999999999999</v>
      </c>
      <c r="K580" s="69">
        <v>99</v>
      </c>
      <c r="L580" s="68">
        <v>410</v>
      </c>
      <c r="M580" s="8">
        <f t="shared" si="50"/>
        <v>4.141414141414141</v>
      </c>
      <c r="N580" s="90">
        <v>0.78300000000000003</v>
      </c>
      <c r="O580" s="69">
        <f t="shared" si="49"/>
        <v>99</v>
      </c>
      <c r="P580" s="182">
        <f t="shared" si="51"/>
        <v>3.5195121951219517</v>
      </c>
      <c r="Q580" s="86" t="s">
        <v>719</v>
      </c>
      <c r="V580" s="82">
        <v>0.40763888888888888</v>
      </c>
      <c r="W580" s="83">
        <v>0.55555555555555558</v>
      </c>
      <c r="X580" s="86">
        <f t="shared" si="52"/>
        <v>0.1479166666666667</v>
      </c>
    </row>
    <row r="581" spans="1:24" x14ac:dyDescent="0.3">
      <c r="A581" s="44" t="s">
        <v>7242</v>
      </c>
      <c r="B581" s="68" t="s">
        <v>7243</v>
      </c>
      <c r="C581" s="2" t="s">
        <v>1</v>
      </c>
      <c r="D581" s="2">
        <v>52</v>
      </c>
      <c r="E581" s="6">
        <v>24632</v>
      </c>
      <c r="F581" s="7">
        <v>43823.553333333337</v>
      </c>
      <c r="G581" s="69" t="s">
        <v>4</v>
      </c>
      <c r="H581" s="68">
        <v>1617</v>
      </c>
      <c r="I581" s="8">
        <f t="shared" si="47"/>
        <v>16.333333333333332</v>
      </c>
      <c r="J581" s="90">
        <v>1.3009999999999999</v>
      </c>
      <c r="K581" s="69">
        <v>99</v>
      </c>
      <c r="L581" s="68">
        <v>332</v>
      </c>
      <c r="M581" s="8">
        <f t="shared" si="50"/>
        <v>3.3535353535353534</v>
      </c>
      <c r="N581" s="90">
        <v>0.66</v>
      </c>
      <c r="O581" s="69">
        <f t="shared" si="49"/>
        <v>99</v>
      </c>
      <c r="P581" s="182">
        <f t="shared" si="51"/>
        <v>4.8704819277108431</v>
      </c>
      <c r="Q581" s="86" t="s">
        <v>719</v>
      </c>
      <c r="V581" s="82">
        <v>0.40972222222222227</v>
      </c>
      <c r="W581" s="83">
        <v>0.56944444444444442</v>
      </c>
      <c r="X581" s="86">
        <f t="shared" si="52"/>
        <v>0.15972222222222215</v>
      </c>
    </row>
    <row r="582" spans="1:24" x14ac:dyDescent="0.3">
      <c r="A582" s="44" t="s">
        <v>7244</v>
      </c>
      <c r="B582" s="68" t="s">
        <v>7245</v>
      </c>
      <c r="C582" s="2" t="s">
        <v>1</v>
      </c>
      <c r="D582" s="2">
        <v>66</v>
      </c>
      <c r="E582" s="6">
        <v>19567</v>
      </c>
      <c r="F582" s="7">
        <v>43823.570127314815</v>
      </c>
      <c r="G582" s="69" t="s">
        <v>4</v>
      </c>
      <c r="H582" s="68">
        <v>1853</v>
      </c>
      <c r="I582" s="8">
        <f t="shared" si="47"/>
        <v>18.717171717171716</v>
      </c>
      <c r="J582" s="90">
        <v>1.61</v>
      </c>
      <c r="K582" s="69">
        <v>99</v>
      </c>
      <c r="L582" s="68">
        <v>524</v>
      </c>
      <c r="M582" s="8">
        <f t="shared" si="50"/>
        <v>5.2929292929292933</v>
      </c>
      <c r="N582" s="90">
        <v>0.627</v>
      </c>
      <c r="O582" s="69">
        <f t="shared" si="49"/>
        <v>99</v>
      </c>
      <c r="P582" s="182">
        <f t="shared" si="51"/>
        <v>3.5362595419847325</v>
      </c>
      <c r="Q582" s="86" t="s">
        <v>719</v>
      </c>
      <c r="V582" s="82">
        <v>0.42777777777777781</v>
      </c>
      <c r="W582" s="83">
        <v>0.58333333333333337</v>
      </c>
      <c r="X582" s="86">
        <f t="shared" si="52"/>
        <v>0.15555555555555556</v>
      </c>
    </row>
    <row r="583" spans="1:24" x14ac:dyDescent="0.3">
      <c r="A583" s="44" t="s">
        <v>7246</v>
      </c>
      <c r="B583" s="68" t="s">
        <v>7247</v>
      </c>
      <c r="C583" s="2" t="s">
        <v>1</v>
      </c>
      <c r="D583" s="2">
        <v>56</v>
      </c>
      <c r="E583" s="6">
        <v>23209</v>
      </c>
      <c r="F583" s="7">
        <v>43823.586354166669</v>
      </c>
      <c r="G583" s="69" t="s">
        <v>4</v>
      </c>
      <c r="H583" s="68">
        <v>1597</v>
      </c>
      <c r="I583" s="8">
        <f t="shared" si="47"/>
        <v>16.131313131313131</v>
      </c>
      <c r="J583" s="90">
        <v>2.3220000000000001</v>
      </c>
      <c r="K583" s="69">
        <v>99</v>
      </c>
      <c r="L583" s="68">
        <v>460</v>
      </c>
      <c r="M583" s="8">
        <f t="shared" si="50"/>
        <v>4.6464646464646462</v>
      </c>
      <c r="N583" s="90">
        <v>0.66</v>
      </c>
      <c r="O583" s="69">
        <f t="shared" si="49"/>
        <v>99</v>
      </c>
      <c r="P583" s="182">
        <f t="shared" si="51"/>
        <v>3.4717391304347829</v>
      </c>
      <c r="Q583" s="86" t="s">
        <v>719</v>
      </c>
      <c r="V583" s="82">
        <v>0.44305555555555554</v>
      </c>
      <c r="W583" s="83">
        <v>0.60416666666666663</v>
      </c>
      <c r="X583" s="86">
        <f t="shared" si="52"/>
        <v>0.16111111111111109</v>
      </c>
    </row>
    <row r="584" spans="1:24" x14ac:dyDescent="0.3">
      <c r="A584" s="44" t="s">
        <v>7248</v>
      </c>
      <c r="B584" s="68" t="s">
        <v>7249</v>
      </c>
      <c r="C584" s="2" t="s">
        <v>6</v>
      </c>
      <c r="D584" s="2">
        <v>66</v>
      </c>
      <c r="E584" s="6">
        <v>19355</v>
      </c>
      <c r="F584" s="7">
        <v>43823.603043981479</v>
      </c>
      <c r="G584" s="69" t="s">
        <v>4</v>
      </c>
      <c r="H584" s="68">
        <v>1557</v>
      </c>
      <c r="I584" s="8">
        <f t="shared" si="47"/>
        <v>15.57</v>
      </c>
      <c r="J584" s="90">
        <v>2.0009999999999999</v>
      </c>
      <c r="K584" s="69">
        <v>100</v>
      </c>
      <c r="L584" s="68">
        <v>344</v>
      </c>
      <c r="M584" s="8">
        <f t="shared" si="50"/>
        <v>3.44</v>
      </c>
      <c r="N584" s="90">
        <v>0.499</v>
      </c>
      <c r="O584" s="69">
        <f t="shared" si="49"/>
        <v>100</v>
      </c>
      <c r="P584" s="182">
        <f t="shared" si="51"/>
        <v>4.5261627906976747</v>
      </c>
      <c r="Q584" s="86" t="s">
        <v>719</v>
      </c>
      <c r="V584" s="82">
        <v>0.43958333333333338</v>
      </c>
      <c r="W584" s="83">
        <v>0.61805555555555558</v>
      </c>
      <c r="X584" s="86">
        <f t="shared" si="52"/>
        <v>0.1784722222222222</v>
      </c>
    </row>
    <row r="585" spans="1:24" x14ac:dyDescent="0.3">
      <c r="A585" s="44" t="s">
        <v>7250</v>
      </c>
      <c r="B585" s="68" t="s">
        <v>234</v>
      </c>
      <c r="C585" s="2" t="s">
        <v>1</v>
      </c>
      <c r="D585" s="2">
        <v>47</v>
      </c>
      <c r="E585" s="6">
        <v>26589</v>
      </c>
      <c r="F585" s="7">
        <v>43823.627662037034</v>
      </c>
      <c r="G585" s="69" t="s">
        <v>4</v>
      </c>
      <c r="H585" s="68">
        <v>1519</v>
      </c>
      <c r="I585" s="8">
        <f t="shared" si="47"/>
        <v>15.19</v>
      </c>
      <c r="J585" s="90">
        <v>1.1519999999999999</v>
      </c>
      <c r="K585" s="69">
        <v>100</v>
      </c>
      <c r="L585" s="68">
        <v>294</v>
      </c>
      <c r="M585" s="8">
        <f t="shared" si="50"/>
        <v>2.94</v>
      </c>
      <c r="N585" s="90">
        <v>0.6</v>
      </c>
      <c r="O585" s="69">
        <f t="shared" si="49"/>
        <v>100</v>
      </c>
      <c r="P585" s="182">
        <f t="shared" si="51"/>
        <v>5.166666666666667</v>
      </c>
      <c r="Q585" s="86" t="s">
        <v>719</v>
      </c>
      <c r="V585" s="82">
        <v>0.49791666666666662</v>
      </c>
      <c r="W585" s="83">
        <v>0.63888888888888895</v>
      </c>
      <c r="X585" s="86">
        <f t="shared" si="52"/>
        <v>0.14097222222222233</v>
      </c>
    </row>
    <row r="586" spans="1:24" x14ac:dyDescent="0.3">
      <c r="A586" s="44" t="s">
        <v>7251</v>
      </c>
      <c r="B586" s="68" t="s">
        <v>7252</v>
      </c>
      <c r="C586" s="2" t="s">
        <v>1</v>
      </c>
      <c r="D586" s="2">
        <v>48</v>
      </c>
      <c r="E586" s="6">
        <v>26183</v>
      </c>
      <c r="F586" s="7">
        <v>43823.641550925924</v>
      </c>
      <c r="G586" s="69" t="s">
        <v>4</v>
      </c>
      <c r="H586" s="68">
        <v>1356</v>
      </c>
      <c r="I586" s="8">
        <f t="shared" si="47"/>
        <v>13.696969696969697</v>
      </c>
      <c r="J586" s="90">
        <v>1.2490000000000001</v>
      </c>
      <c r="K586" s="69">
        <v>99</v>
      </c>
      <c r="L586" s="68">
        <v>294</v>
      </c>
      <c r="M586" s="8">
        <f t="shared" si="50"/>
        <v>2.9696969696969697</v>
      </c>
      <c r="N586" s="90">
        <v>0.61399999999999999</v>
      </c>
      <c r="O586" s="69">
        <f t="shared" si="49"/>
        <v>99</v>
      </c>
      <c r="P586" s="182">
        <f t="shared" si="51"/>
        <v>4.6122448979591839</v>
      </c>
      <c r="Q586" s="86" t="s">
        <v>719</v>
      </c>
      <c r="V586" s="82">
        <v>0.49791666666666662</v>
      </c>
      <c r="W586" s="83">
        <v>0.65277777777777779</v>
      </c>
      <c r="X586" s="86">
        <f t="shared" si="52"/>
        <v>0.15486111111111117</v>
      </c>
    </row>
    <row r="587" spans="1:24" x14ac:dyDescent="0.3">
      <c r="A587" s="44" t="s">
        <v>7253</v>
      </c>
      <c r="B587" s="68" t="s">
        <v>7027</v>
      </c>
      <c r="C587" s="2" t="s">
        <v>1</v>
      </c>
      <c r="D587" s="2">
        <v>17</v>
      </c>
      <c r="E587" s="6">
        <v>37477</v>
      </c>
      <c r="F587" s="7">
        <v>43823.654178240744</v>
      </c>
      <c r="G587" s="69" t="s">
        <v>4</v>
      </c>
      <c r="H587" s="68">
        <v>983</v>
      </c>
      <c r="I587" s="8">
        <f t="shared" si="47"/>
        <v>9.9292929292929291</v>
      </c>
      <c r="J587" s="90">
        <v>1.109</v>
      </c>
      <c r="K587" s="69">
        <v>99</v>
      </c>
      <c r="L587" s="68">
        <v>415</v>
      </c>
      <c r="M587" s="8">
        <f t="shared" si="50"/>
        <v>4.191919191919192</v>
      </c>
      <c r="N587" s="90">
        <v>0.63400000000000001</v>
      </c>
      <c r="O587" s="69">
        <f t="shared" si="49"/>
        <v>99</v>
      </c>
      <c r="P587" s="182">
        <f t="shared" si="51"/>
        <v>2.3686746987951808</v>
      </c>
      <c r="Q587" s="86" t="s">
        <v>719</v>
      </c>
      <c r="V587" s="82">
        <v>0.51250000000000007</v>
      </c>
      <c r="W587" s="83">
        <v>0.66666666666666663</v>
      </c>
      <c r="X587" s="86">
        <f t="shared" si="52"/>
        <v>0.15416666666666656</v>
      </c>
    </row>
    <row r="588" spans="1:24" x14ac:dyDescent="0.3">
      <c r="A588" s="44" t="s">
        <v>7254</v>
      </c>
      <c r="B588" s="68" t="s">
        <v>4158</v>
      </c>
      <c r="C588" s="2" t="s">
        <v>6</v>
      </c>
      <c r="D588" s="2">
        <v>29</v>
      </c>
      <c r="E588" s="6">
        <v>33127</v>
      </c>
      <c r="F588" s="7">
        <v>43825.398692129631</v>
      </c>
      <c r="G588" s="69" t="s">
        <v>71</v>
      </c>
      <c r="H588" s="68">
        <v>719</v>
      </c>
      <c r="I588" s="8">
        <f t="shared" si="47"/>
        <v>7.19</v>
      </c>
      <c r="J588" s="90">
        <v>0.83699999999999997</v>
      </c>
      <c r="K588" s="69">
        <v>100</v>
      </c>
      <c r="L588" s="68">
        <v>224</v>
      </c>
      <c r="M588" s="8">
        <f t="shared" si="50"/>
        <v>2.2400000000000002</v>
      </c>
      <c r="N588" s="90">
        <v>0.55300000000000005</v>
      </c>
      <c r="O588" s="69">
        <f t="shared" si="49"/>
        <v>100</v>
      </c>
      <c r="P588" s="182">
        <f t="shared" si="51"/>
        <v>3.2098214285714284</v>
      </c>
      <c r="Q588" s="86" t="s">
        <v>719</v>
      </c>
      <c r="V588" s="82">
        <v>0.40625</v>
      </c>
      <c r="W588" s="83">
        <v>0.56944444444444442</v>
      </c>
      <c r="X588" s="86">
        <f t="shared" si="52"/>
        <v>0.16319444444444442</v>
      </c>
    </row>
    <row r="589" spans="1:24" x14ac:dyDescent="0.3">
      <c r="A589" s="44" t="s">
        <v>7255</v>
      </c>
      <c r="B589" s="68" t="s">
        <v>7256</v>
      </c>
      <c r="C589" s="2" t="s">
        <v>1</v>
      </c>
      <c r="D589" s="2">
        <v>56</v>
      </c>
      <c r="E589" s="6">
        <v>23044</v>
      </c>
      <c r="F589" s="7">
        <v>43825.514224537037</v>
      </c>
      <c r="G589" s="69" t="s">
        <v>4</v>
      </c>
      <c r="H589" s="68">
        <v>1632</v>
      </c>
      <c r="I589" s="8">
        <f t="shared" si="47"/>
        <v>16.484848484848484</v>
      </c>
      <c r="J589" s="90">
        <v>1.4590000000000001</v>
      </c>
      <c r="K589" s="69">
        <v>99</v>
      </c>
      <c r="L589" s="68">
        <v>349</v>
      </c>
      <c r="M589" s="8">
        <f t="shared" si="50"/>
        <v>3.5252525252525251</v>
      </c>
      <c r="N589" s="90">
        <v>0.83699999999999997</v>
      </c>
      <c r="O589" s="69">
        <f t="shared" si="49"/>
        <v>99</v>
      </c>
      <c r="P589" s="182">
        <f t="shared" si="51"/>
        <v>4.6762177650429804</v>
      </c>
      <c r="Q589" s="86" t="s">
        <v>719</v>
      </c>
      <c r="V589" s="82">
        <v>0.37847222222222227</v>
      </c>
      <c r="W589" s="83">
        <v>0.51944444444444449</v>
      </c>
      <c r="X589" s="86">
        <f t="shared" si="52"/>
        <v>0.14097222222222222</v>
      </c>
    </row>
    <row r="590" spans="1:24" x14ac:dyDescent="0.3">
      <c r="A590" s="44" t="s">
        <v>7257</v>
      </c>
      <c r="B590" s="68" t="s">
        <v>7258</v>
      </c>
      <c r="C590" s="2" t="s">
        <v>1</v>
      </c>
      <c r="D590" s="2">
        <v>57</v>
      </c>
      <c r="E590" s="6">
        <v>22711</v>
      </c>
      <c r="F590" s="7">
        <v>43825.527141203704</v>
      </c>
      <c r="G590" s="69" t="s">
        <v>4</v>
      </c>
      <c r="H590" s="68">
        <v>1321</v>
      </c>
      <c r="I590" s="8">
        <f t="shared" si="47"/>
        <v>13.343434343434344</v>
      </c>
      <c r="J590" s="90">
        <v>1.3939999999999999</v>
      </c>
      <c r="K590" s="69">
        <v>99</v>
      </c>
      <c r="L590" s="68">
        <v>272</v>
      </c>
      <c r="M590" s="8">
        <f t="shared" si="50"/>
        <v>2.7474747474747474</v>
      </c>
      <c r="N590" s="90">
        <v>0.59499999999999997</v>
      </c>
      <c r="O590" s="69">
        <f t="shared" si="49"/>
        <v>99</v>
      </c>
      <c r="P590" s="182">
        <f t="shared" si="51"/>
        <v>4.8566176470588243</v>
      </c>
      <c r="Q590" s="86" t="s">
        <v>719</v>
      </c>
      <c r="V590" s="82">
        <v>0.3923611111111111</v>
      </c>
      <c r="W590" s="83">
        <v>0.53263888888888888</v>
      </c>
      <c r="X590" s="86">
        <f t="shared" si="52"/>
        <v>0.14027777777777778</v>
      </c>
    </row>
    <row r="591" spans="1:24" x14ac:dyDescent="0.3">
      <c r="A591" s="44" t="s">
        <v>7259</v>
      </c>
      <c r="B591" s="68" t="s">
        <v>5570</v>
      </c>
      <c r="C591" s="2" t="s">
        <v>1</v>
      </c>
      <c r="D591" s="2">
        <v>60</v>
      </c>
      <c r="E591" s="6">
        <v>21603</v>
      </c>
      <c r="F591" s="7">
        <v>43825.538414351853</v>
      </c>
      <c r="G591" s="69" t="s">
        <v>4</v>
      </c>
      <c r="H591" s="68">
        <v>1925</v>
      </c>
      <c r="I591" s="8">
        <f t="shared" si="47"/>
        <v>19.444444444444443</v>
      </c>
      <c r="J591" s="90">
        <v>1.472</v>
      </c>
      <c r="K591" s="69">
        <v>99</v>
      </c>
      <c r="L591" s="68">
        <v>338</v>
      </c>
      <c r="M591" s="8">
        <f t="shared" si="50"/>
        <v>3.4141414141414139</v>
      </c>
      <c r="N591" s="90">
        <v>0.623</v>
      </c>
      <c r="O591" s="69">
        <f t="shared" si="49"/>
        <v>99</v>
      </c>
      <c r="P591" s="182">
        <f t="shared" si="51"/>
        <v>5.6952662721893494</v>
      </c>
      <c r="Q591" s="86" t="s">
        <v>719</v>
      </c>
      <c r="V591" s="82">
        <v>0.40625</v>
      </c>
      <c r="W591" s="83">
        <v>0.54652777777777783</v>
      </c>
      <c r="X591" s="86">
        <f t="shared" si="52"/>
        <v>0.14027777777777783</v>
      </c>
    </row>
    <row r="592" spans="1:24" x14ac:dyDescent="0.3">
      <c r="A592" s="44" t="s">
        <v>7260</v>
      </c>
      <c r="B592" s="68" t="s">
        <v>366</v>
      </c>
      <c r="C592" s="2" t="s">
        <v>1</v>
      </c>
      <c r="D592" s="2">
        <v>46</v>
      </c>
      <c r="E592" s="6">
        <v>26849</v>
      </c>
      <c r="F592" s="7">
        <v>43825.569618055553</v>
      </c>
      <c r="G592" s="69" t="s">
        <v>4</v>
      </c>
      <c r="H592" s="68">
        <v>1211</v>
      </c>
      <c r="I592" s="8">
        <f t="shared" si="47"/>
        <v>12.232323232323232</v>
      </c>
      <c r="J592" s="90">
        <v>1.26</v>
      </c>
      <c r="K592" s="69">
        <v>99</v>
      </c>
      <c r="L592" s="68">
        <v>306</v>
      </c>
      <c r="M592" s="8">
        <f t="shared" si="50"/>
        <v>3.0909090909090908</v>
      </c>
      <c r="N592" s="90">
        <v>0.57299999999999995</v>
      </c>
      <c r="O592" s="69">
        <f t="shared" si="49"/>
        <v>99</v>
      </c>
      <c r="P592" s="182">
        <f t="shared" si="51"/>
        <v>3.9575163398692812</v>
      </c>
      <c r="Q592" s="86" t="s">
        <v>719</v>
      </c>
      <c r="V592" s="82">
        <v>0.4291666666666667</v>
      </c>
      <c r="W592" s="83">
        <v>0.58611111111111114</v>
      </c>
      <c r="X592" s="86">
        <f t="shared" si="52"/>
        <v>0.15694444444444444</v>
      </c>
    </row>
    <row r="593" spans="1:24" x14ac:dyDescent="0.3">
      <c r="A593" s="44" t="s">
        <v>7261</v>
      </c>
      <c r="B593" s="68" t="s">
        <v>7262</v>
      </c>
      <c r="C593" s="2" t="s">
        <v>1</v>
      </c>
      <c r="D593" s="2">
        <v>48</v>
      </c>
      <c r="E593" s="6">
        <v>26119</v>
      </c>
      <c r="F593" s="7">
        <v>43825.600312499999</v>
      </c>
      <c r="G593" s="69" t="s">
        <v>4</v>
      </c>
      <c r="H593" s="68">
        <v>929</v>
      </c>
      <c r="I593" s="8">
        <f t="shared" si="47"/>
        <v>9.3838383838383841</v>
      </c>
      <c r="J593" s="90">
        <v>0.98699999999999999</v>
      </c>
      <c r="K593" s="69">
        <v>99</v>
      </c>
      <c r="L593" s="68">
        <v>282</v>
      </c>
      <c r="M593" s="8">
        <f t="shared" si="50"/>
        <v>2.82</v>
      </c>
      <c r="N593" s="90">
        <v>0.67200000000000004</v>
      </c>
      <c r="O593" s="69">
        <v>100</v>
      </c>
      <c r="P593" s="182">
        <f t="shared" si="51"/>
        <v>3.3276022637724769</v>
      </c>
      <c r="Q593" s="86" t="s">
        <v>719</v>
      </c>
      <c r="V593" s="82">
        <v>0.4458333333333333</v>
      </c>
      <c r="W593" s="83">
        <v>0.60416666666666663</v>
      </c>
      <c r="X593" s="86">
        <f t="shared" si="52"/>
        <v>0.15833333333333333</v>
      </c>
    </row>
    <row r="594" spans="1:24" x14ac:dyDescent="0.3">
      <c r="A594" s="44" t="s">
        <v>7263</v>
      </c>
      <c r="B594" s="68" t="s">
        <v>7264</v>
      </c>
      <c r="C594" s="2" t="s">
        <v>1</v>
      </c>
      <c r="D594" s="2">
        <v>38</v>
      </c>
      <c r="E594" s="6">
        <v>29646</v>
      </c>
      <c r="F594" s="7">
        <v>43825.610844907409</v>
      </c>
      <c r="G594" s="69" t="s">
        <v>4</v>
      </c>
      <c r="H594" s="68">
        <v>1296</v>
      </c>
      <c r="I594" s="8">
        <f t="shared" si="47"/>
        <v>12.96</v>
      </c>
      <c r="J594" s="90">
        <v>1.2549999999999999</v>
      </c>
      <c r="K594" s="69">
        <v>100</v>
      </c>
      <c r="L594" s="68">
        <v>382</v>
      </c>
      <c r="M594" s="8">
        <f t="shared" si="50"/>
        <v>3.82</v>
      </c>
      <c r="N594" s="90">
        <v>0.45800000000000002</v>
      </c>
      <c r="O594" s="69">
        <f t="shared" ref="O594:O600" si="53">K594</f>
        <v>100</v>
      </c>
      <c r="P594" s="182">
        <f t="shared" si="51"/>
        <v>3.3926701570680633</v>
      </c>
      <c r="Q594" s="86" t="s">
        <v>719</v>
      </c>
      <c r="V594" s="82">
        <v>0.45624999999999999</v>
      </c>
      <c r="W594" s="83">
        <v>0.6166666666666667</v>
      </c>
      <c r="X594" s="86">
        <f t="shared" si="52"/>
        <v>0.16041666666666671</v>
      </c>
    </row>
    <row r="595" spans="1:24" x14ac:dyDescent="0.3">
      <c r="A595" s="44" t="s">
        <v>7265</v>
      </c>
      <c r="B595" s="68" t="s">
        <v>7266</v>
      </c>
      <c r="C595" s="2" t="s">
        <v>1</v>
      </c>
      <c r="D595" s="2">
        <v>19</v>
      </c>
      <c r="E595" s="6">
        <v>36616</v>
      </c>
      <c r="F595" s="7">
        <v>43825.624560185184</v>
      </c>
      <c r="G595" s="69" t="s">
        <v>4</v>
      </c>
      <c r="H595" s="68">
        <v>775</v>
      </c>
      <c r="I595" s="8">
        <f t="shared" si="47"/>
        <v>7.8282828282828278</v>
      </c>
      <c r="J595" s="90">
        <v>1.294</v>
      </c>
      <c r="K595" s="69">
        <v>99</v>
      </c>
      <c r="L595" s="68">
        <v>253</v>
      </c>
      <c r="M595" s="8">
        <f t="shared" si="50"/>
        <v>2.5555555555555554</v>
      </c>
      <c r="N595" s="90">
        <v>0.53900000000000003</v>
      </c>
      <c r="O595" s="69">
        <f t="shared" si="53"/>
        <v>99</v>
      </c>
      <c r="P595" s="182">
        <f t="shared" si="51"/>
        <v>3.0632411067193677</v>
      </c>
      <c r="Q595" s="86" t="s">
        <v>719</v>
      </c>
      <c r="V595" s="82">
        <v>0.46388888888888885</v>
      </c>
      <c r="W595" s="83">
        <v>0.62986111111111109</v>
      </c>
      <c r="X595" s="86">
        <f t="shared" si="52"/>
        <v>0.16597222222222224</v>
      </c>
    </row>
    <row r="596" spans="1:24" x14ac:dyDescent="0.3">
      <c r="A596" s="44" t="s">
        <v>7267</v>
      </c>
      <c r="B596" s="68" t="s">
        <v>7268</v>
      </c>
      <c r="C596" s="2" t="s">
        <v>1</v>
      </c>
      <c r="D596" s="2">
        <v>66</v>
      </c>
      <c r="E596" s="6">
        <v>19524</v>
      </c>
      <c r="F596" s="7">
        <v>43825.636342592596</v>
      </c>
      <c r="G596" s="69" t="s">
        <v>4</v>
      </c>
      <c r="H596" s="68">
        <v>3417</v>
      </c>
      <c r="I596" s="8">
        <f t="shared" si="47"/>
        <v>34.515151515151516</v>
      </c>
      <c r="J596" s="90">
        <v>1.7629999999999999</v>
      </c>
      <c r="K596" s="69">
        <v>99</v>
      </c>
      <c r="L596" s="68">
        <v>682</v>
      </c>
      <c r="M596" s="8">
        <f t="shared" si="50"/>
        <v>6.8888888888888893</v>
      </c>
      <c r="N596" s="90">
        <v>0.89100000000000001</v>
      </c>
      <c r="O596" s="69">
        <f t="shared" si="53"/>
        <v>99</v>
      </c>
      <c r="P596" s="182">
        <f t="shared" si="51"/>
        <v>5.0102639296187679</v>
      </c>
      <c r="Q596" s="86" t="s">
        <v>719</v>
      </c>
      <c r="V596" s="82">
        <v>0.49305555555555558</v>
      </c>
      <c r="W596" s="83">
        <v>0.64166666666666672</v>
      </c>
      <c r="X596" s="86">
        <f t="shared" si="52"/>
        <v>0.14861111111111114</v>
      </c>
    </row>
    <row r="597" spans="1:24" x14ac:dyDescent="0.3">
      <c r="A597" s="44" t="s">
        <v>7269</v>
      </c>
      <c r="B597" s="68" t="s">
        <v>7270</v>
      </c>
      <c r="C597" s="2" t="s">
        <v>6</v>
      </c>
      <c r="D597" s="2">
        <v>53</v>
      </c>
      <c r="E597" s="6">
        <v>24444</v>
      </c>
      <c r="F597" s="7">
        <v>43825.647962962961</v>
      </c>
      <c r="G597" s="69" t="s">
        <v>4</v>
      </c>
      <c r="H597" s="68">
        <v>1299</v>
      </c>
      <c r="I597" s="8">
        <f t="shared" si="47"/>
        <v>13.121212121212121</v>
      </c>
      <c r="J597" s="90">
        <v>0.88400000000000001</v>
      </c>
      <c r="K597" s="69">
        <v>99</v>
      </c>
      <c r="L597" s="68">
        <v>429</v>
      </c>
      <c r="M597" s="8">
        <f t="shared" si="50"/>
        <v>4.333333333333333</v>
      </c>
      <c r="N597" s="90">
        <v>0.623</v>
      </c>
      <c r="O597" s="69">
        <f t="shared" si="53"/>
        <v>99</v>
      </c>
      <c r="P597" s="182">
        <f t="shared" si="51"/>
        <v>3.0279720279720284</v>
      </c>
      <c r="Q597" s="86" t="s">
        <v>719</v>
      </c>
      <c r="V597" s="82">
        <v>0.50694444444444442</v>
      </c>
      <c r="W597" s="83">
        <v>0.65555555555555556</v>
      </c>
      <c r="X597" s="86">
        <f t="shared" si="52"/>
        <v>0.14861111111111114</v>
      </c>
    </row>
    <row r="598" spans="1:24" x14ac:dyDescent="0.3">
      <c r="A598" s="44" t="s">
        <v>7271</v>
      </c>
      <c r="B598" s="68" t="s">
        <v>7272</v>
      </c>
      <c r="C598" s="2" t="s">
        <v>6</v>
      </c>
      <c r="D598" s="2">
        <v>73</v>
      </c>
      <c r="E598" s="6">
        <v>17126</v>
      </c>
      <c r="F598" s="7">
        <v>43825.660752314812</v>
      </c>
      <c r="G598" s="69" t="s">
        <v>4</v>
      </c>
      <c r="H598" s="68">
        <v>1243</v>
      </c>
      <c r="I598" s="8">
        <f t="shared" si="47"/>
        <v>12.555555555555555</v>
      </c>
      <c r="J598" s="90">
        <v>1.401</v>
      </c>
      <c r="K598" s="69">
        <v>99</v>
      </c>
      <c r="L598" s="68">
        <v>476</v>
      </c>
      <c r="M598" s="8">
        <f t="shared" si="50"/>
        <v>4.808080808080808</v>
      </c>
      <c r="N598" s="90">
        <v>0.58299999999999996</v>
      </c>
      <c r="O598" s="69">
        <f t="shared" si="53"/>
        <v>99</v>
      </c>
      <c r="P598" s="182">
        <f t="shared" si="51"/>
        <v>2.6113445378151261</v>
      </c>
      <c r="Q598" s="86" t="s">
        <v>719</v>
      </c>
      <c r="V598" s="82">
        <v>0.51250000000000007</v>
      </c>
      <c r="W598" s="83">
        <v>0.66666666666666663</v>
      </c>
      <c r="X598" s="86">
        <f t="shared" si="52"/>
        <v>0.15416666666666656</v>
      </c>
    </row>
    <row r="599" spans="1:24" x14ac:dyDescent="0.3">
      <c r="A599" s="44" t="s">
        <v>7276</v>
      </c>
      <c r="B599" s="68" t="s">
        <v>7277</v>
      </c>
      <c r="C599" s="2" t="s">
        <v>1</v>
      </c>
      <c r="D599" s="2">
        <v>55</v>
      </c>
      <c r="E599" s="6">
        <v>23494</v>
      </c>
      <c r="F599" s="7">
        <v>43826.532939814817</v>
      </c>
      <c r="G599" s="69" t="s">
        <v>4</v>
      </c>
      <c r="H599" s="68">
        <v>1382</v>
      </c>
      <c r="I599" s="8">
        <f t="shared" si="47"/>
        <v>13.95959595959596</v>
      </c>
      <c r="J599" s="90">
        <v>1.659</v>
      </c>
      <c r="K599" s="69">
        <v>99</v>
      </c>
      <c r="L599" s="68">
        <v>244</v>
      </c>
      <c r="M599" s="8">
        <f t="shared" si="50"/>
        <v>2.4646464646464645</v>
      </c>
      <c r="N599" s="90">
        <v>0.55900000000000005</v>
      </c>
      <c r="O599" s="69">
        <f t="shared" si="53"/>
        <v>99</v>
      </c>
      <c r="P599" s="182">
        <f t="shared" si="51"/>
        <v>5.6639344262295088</v>
      </c>
      <c r="Q599" s="86" t="s">
        <v>719</v>
      </c>
      <c r="V599" s="82">
        <v>0.40833333333333338</v>
      </c>
      <c r="W599" s="83">
        <v>0.53819444444444442</v>
      </c>
      <c r="X599" s="86">
        <f t="shared" si="52"/>
        <v>0.12986111111111104</v>
      </c>
    </row>
    <row r="600" spans="1:24" x14ac:dyDescent="0.3">
      <c r="A600" s="44" t="s">
        <v>7278</v>
      </c>
      <c r="B600" s="68" t="s">
        <v>219</v>
      </c>
      <c r="C600" s="2" t="s">
        <v>1</v>
      </c>
      <c r="D600" s="2">
        <v>63</v>
      </c>
      <c r="E600" s="6">
        <v>20713</v>
      </c>
      <c r="F600" s="7">
        <v>43826.594606481478</v>
      </c>
      <c r="G600" s="69" t="s">
        <v>22</v>
      </c>
      <c r="H600" s="68">
        <v>1456</v>
      </c>
      <c r="I600" s="8">
        <f t="shared" si="47"/>
        <v>14.56</v>
      </c>
      <c r="J600" s="90">
        <v>1.2090000000000001</v>
      </c>
      <c r="K600" s="69">
        <v>100</v>
      </c>
      <c r="L600" s="68">
        <v>347</v>
      </c>
      <c r="M600" s="8">
        <f t="shared" si="50"/>
        <v>3.47</v>
      </c>
      <c r="N600" s="90">
        <v>0.84599999999999997</v>
      </c>
      <c r="O600" s="69">
        <f t="shared" si="53"/>
        <v>100</v>
      </c>
      <c r="P600" s="182">
        <f t="shared" si="51"/>
        <v>4.195965417867435</v>
      </c>
      <c r="Q600" s="86" t="s">
        <v>719</v>
      </c>
      <c r="V600" s="82">
        <v>0.4604166666666667</v>
      </c>
      <c r="W600" s="83">
        <v>0.6</v>
      </c>
      <c r="X600" s="86">
        <f t="shared" si="52"/>
        <v>0.13958333333333328</v>
      </c>
    </row>
    <row r="601" spans="1:24" x14ac:dyDescent="0.3">
      <c r="A601" s="44" t="s">
        <v>7279</v>
      </c>
      <c r="B601" s="68" t="s">
        <v>7280</v>
      </c>
      <c r="C601" s="2" t="s">
        <v>1</v>
      </c>
      <c r="D601" s="2">
        <v>45</v>
      </c>
      <c r="E601" s="6">
        <v>27337</v>
      </c>
      <c r="F601" s="7">
        <v>43826.616956018515</v>
      </c>
      <c r="G601" s="69" t="s">
        <v>4</v>
      </c>
      <c r="H601" s="68">
        <v>1041</v>
      </c>
      <c r="I601" s="8">
        <f t="shared" si="47"/>
        <v>10.41</v>
      </c>
      <c r="J601" s="90">
        <v>1.0649999999999999</v>
      </c>
      <c r="K601" s="69">
        <v>100</v>
      </c>
      <c r="L601" s="68">
        <v>348</v>
      </c>
      <c r="M601" s="8">
        <f t="shared" si="50"/>
        <v>3.5151515151515151</v>
      </c>
      <c r="N601" s="90">
        <v>0.61199999999999999</v>
      </c>
      <c r="O601" s="69">
        <v>99</v>
      </c>
      <c r="P601" s="182">
        <f t="shared" si="51"/>
        <v>2.9614655172413795</v>
      </c>
      <c r="Q601" s="86" t="s">
        <v>719</v>
      </c>
      <c r="V601" s="82">
        <v>0.4548611111111111</v>
      </c>
      <c r="W601" s="83">
        <v>0.58680555555555558</v>
      </c>
      <c r="X601" s="86">
        <f t="shared" si="52"/>
        <v>0.13194444444444448</v>
      </c>
    </row>
    <row r="602" spans="1:24" x14ac:dyDescent="0.3">
      <c r="A602" s="44" t="s">
        <v>7281</v>
      </c>
      <c r="B602" s="68" t="s">
        <v>7282</v>
      </c>
      <c r="C602" s="2" t="s">
        <v>1</v>
      </c>
      <c r="D602" s="2">
        <v>49</v>
      </c>
      <c r="E602" s="6">
        <v>25887</v>
      </c>
      <c r="F602" s="7">
        <v>43826.619004629632</v>
      </c>
      <c r="G602" s="69" t="s">
        <v>4</v>
      </c>
      <c r="H602" s="68">
        <v>895</v>
      </c>
      <c r="I602" s="8">
        <f t="shared" si="47"/>
        <v>9.0404040404040398</v>
      </c>
      <c r="J602" s="90">
        <v>0.80700000000000005</v>
      </c>
      <c r="K602" s="69">
        <v>99</v>
      </c>
      <c r="L602" s="68">
        <v>404</v>
      </c>
      <c r="M602" s="8">
        <f t="shared" si="50"/>
        <v>4.0808080808080804</v>
      </c>
      <c r="N602" s="90">
        <v>0.56599999999999995</v>
      </c>
      <c r="O602" s="69">
        <f t="shared" ref="O602:O619" si="54">K602</f>
        <v>99</v>
      </c>
      <c r="P602" s="182">
        <f t="shared" si="51"/>
        <v>2.2153465346534653</v>
      </c>
      <c r="Q602" s="86" t="s">
        <v>719</v>
      </c>
      <c r="V602" s="82">
        <v>0.48819444444444443</v>
      </c>
      <c r="W602" s="83">
        <v>0.62638888888888888</v>
      </c>
      <c r="X602" s="86">
        <f t="shared" si="52"/>
        <v>0.13819444444444445</v>
      </c>
    </row>
    <row r="603" spans="1:24" x14ac:dyDescent="0.3">
      <c r="A603" s="44" t="s">
        <v>7283</v>
      </c>
      <c r="B603" s="68" t="s">
        <v>7284</v>
      </c>
      <c r="C603" s="2" t="s">
        <v>1</v>
      </c>
      <c r="D603" s="2">
        <v>68</v>
      </c>
      <c r="E603" s="6">
        <v>18688</v>
      </c>
      <c r="F603" s="7">
        <v>43826.63354166667</v>
      </c>
      <c r="G603" s="69" t="s">
        <v>4</v>
      </c>
      <c r="H603" s="68">
        <v>1429</v>
      </c>
      <c r="I603" s="8">
        <f t="shared" si="47"/>
        <v>14.29</v>
      </c>
      <c r="J603" s="90">
        <v>1.409</v>
      </c>
      <c r="K603" s="69">
        <v>100</v>
      </c>
      <c r="L603" s="68">
        <v>432</v>
      </c>
      <c r="M603" s="8">
        <f t="shared" si="50"/>
        <v>4.32</v>
      </c>
      <c r="N603" s="90">
        <v>0.56599999999999995</v>
      </c>
      <c r="O603" s="69">
        <f t="shared" si="54"/>
        <v>100</v>
      </c>
      <c r="P603" s="182">
        <f t="shared" si="51"/>
        <v>3.3078703703703698</v>
      </c>
      <c r="Q603" s="86" t="s">
        <v>719</v>
      </c>
      <c r="V603" s="82">
        <v>0.50069444444444444</v>
      </c>
      <c r="W603" s="83">
        <v>0.63888888888888895</v>
      </c>
      <c r="X603" s="86">
        <f t="shared" si="52"/>
        <v>0.13819444444444451</v>
      </c>
    </row>
    <row r="604" spans="1:24" x14ac:dyDescent="0.3">
      <c r="A604" s="44" t="s">
        <v>7285</v>
      </c>
      <c r="B604" s="68" t="s">
        <v>7286</v>
      </c>
      <c r="C604" s="2" t="s">
        <v>1</v>
      </c>
      <c r="D604" s="2">
        <v>18</v>
      </c>
      <c r="E604" s="6">
        <v>37110</v>
      </c>
      <c r="F604" s="7">
        <v>43826.643796296295</v>
      </c>
      <c r="G604" s="69" t="s">
        <v>553</v>
      </c>
      <c r="H604" s="68">
        <v>773</v>
      </c>
      <c r="I604" s="8">
        <f t="shared" si="47"/>
        <v>7.73</v>
      </c>
      <c r="J604" s="90">
        <v>0.67900000000000005</v>
      </c>
      <c r="K604" s="69">
        <v>100</v>
      </c>
      <c r="L604" s="68">
        <v>267</v>
      </c>
      <c r="M604" s="8">
        <f t="shared" si="50"/>
        <v>2.67</v>
      </c>
      <c r="N604" s="90">
        <v>0.53300000000000003</v>
      </c>
      <c r="O604" s="69">
        <f t="shared" si="54"/>
        <v>100</v>
      </c>
      <c r="P604" s="182">
        <f t="shared" si="51"/>
        <v>2.8951310861423223</v>
      </c>
      <c r="Q604" s="86" t="s">
        <v>719</v>
      </c>
      <c r="V604" s="82">
        <v>0.50347222222222221</v>
      </c>
      <c r="W604" s="83">
        <v>0.65763888888888888</v>
      </c>
      <c r="X604" s="86">
        <f t="shared" si="52"/>
        <v>0.15416666666666667</v>
      </c>
    </row>
    <row r="605" spans="1:24" x14ac:dyDescent="0.3">
      <c r="A605" s="44" t="s">
        <v>7287</v>
      </c>
      <c r="B605" s="68" t="s">
        <v>7288</v>
      </c>
      <c r="C605" s="2" t="s">
        <v>6</v>
      </c>
      <c r="D605" s="2">
        <v>77</v>
      </c>
      <c r="E605" s="6">
        <v>15406</v>
      </c>
      <c r="F605" s="7">
        <v>43826.662118055552</v>
      </c>
      <c r="G605" s="69" t="s">
        <v>4</v>
      </c>
      <c r="H605" s="68">
        <v>1858</v>
      </c>
      <c r="I605" s="8">
        <f t="shared" si="47"/>
        <v>18.579999999999998</v>
      </c>
      <c r="J605" s="90">
        <v>1.804</v>
      </c>
      <c r="K605" s="69">
        <v>100</v>
      </c>
      <c r="L605" s="68">
        <v>676</v>
      </c>
      <c r="M605" s="8">
        <f t="shared" si="50"/>
        <v>6.76</v>
      </c>
      <c r="N605" s="90">
        <v>0.98599999999999999</v>
      </c>
      <c r="O605" s="69">
        <f t="shared" si="54"/>
        <v>100</v>
      </c>
      <c r="P605" s="182">
        <f t="shared" si="51"/>
        <v>2.7485207100591715</v>
      </c>
      <c r="Q605" s="86" t="s">
        <v>719</v>
      </c>
      <c r="V605" s="82">
        <v>0.51666666666666672</v>
      </c>
      <c r="W605" s="83">
        <v>0.66805555555555562</v>
      </c>
      <c r="X605" s="86">
        <f t="shared" si="52"/>
        <v>0.15138888888888891</v>
      </c>
    </row>
    <row r="606" spans="1:24" x14ac:dyDescent="0.3">
      <c r="A606" s="44" t="s">
        <v>7289</v>
      </c>
      <c r="B606" s="68" t="s">
        <v>7290</v>
      </c>
      <c r="C606" s="2" t="s">
        <v>1</v>
      </c>
      <c r="D606" s="2">
        <v>69</v>
      </c>
      <c r="E606" s="6">
        <v>18313</v>
      </c>
      <c r="F606" s="7">
        <v>43829.586053240739</v>
      </c>
      <c r="G606" s="69" t="s">
        <v>4</v>
      </c>
      <c r="H606" s="68">
        <v>1725</v>
      </c>
      <c r="I606" s="8">
        <f t="shared" si="47"/>
        <v>17.25</v>
      </c>
      <c r="J606" s="90">
        <v>1.306</v>
      </c>
      <c r="K606" s="69">
        <v>100</v>
      </c>
      <c r="L606" s="68">
        <v>380</v>
      </c>
      <c r="M606" s="8">
        <f t="shared" si="50"/>
        <v>3.8</v>
      </c>
      <c r="N606" s="90">
        <v>0.58599999999999997</v>
      </c>
      <c r="O606" s="69">
        <f t="shared" si="54"/>
        <v>100</v>
      </c>
      <c r="P606" s="182">
        <f t="shared" si="51"/>
        <v>4.5394736842105265</v>
      </c>
      <c r="Q606" s="86" t="s">
        <v>719</v>
      </c>
      <c r="V606" s="82">
        <v>0.4201388888888889</v>
      </c>
      <c r="W606" s="83">
        <v>0.59027777777777779</v>
      </c>
      <c r="X606" s="86">
        <f t="shared" si="52"/>
        <v>0.1701388888888889</v>
      </c>
    </row>
    <row r="607" spans="1:24" x14ac:dyDescent="0.3">
      <c r="A607" s="44" t="s">
        <v>2995</v>
      </c>
      <c r="B607" s="68" t="s">
        <v>296</v>
      </c>
      <c r="C607" s="2" t="s">
        <v>1</v>
      </c>
      <c r="D607" s="2">
        <v>70</v>
      </c>
      <c r="E607" s="6">
        <v>18172</v>
      </c>
      <c r="F607" s="7">
        <v>43829.599988425929</v>
      </c>
      <c r="G607" s="69" t="s">
        <v>4</v>
      </c>
      <c r="H607" s="68">
        <v>945</v>
      </c>
      <c r="I607" s="8">
        <f t="shared" si="47"/>
        <v>9.545454545454545</v>
      </c>
      <c r="J607" s="90">
        <v>0.76</v>
      </c>
      <c r="K607" s="69">
        <v>99</v>
      </c>
      <c r="L607" s="68">
        <v>316</v>
      </c>
      <c r="M607" s="8">
        <f t="shared" si="50"/>
        <v>3.191919191919192</v>
      </c>
      <c r="N607" s="90">
        <v>0.48799999999999999</v>
      </c>
      <c r="O607" s="69">
        <f t="shared" si="54"/>
        <v>99</v>
      </c>
      <c r="P607" s="182">
        <f t="shared" si="51"/>
        <v>2.990506329113924</v>
      </c>
      <c r="Q607" s="86" t="s">
        <v>719</v>
      </c>
      <c r="V607" s="82">
        <v>0.42986111111111108</v>
      </c>
      <c r="W607" s="83">
        <v>0.60972222222222217</v>
      </c>
      <c r="X607" s="86">
        <f t="shared" si="52"/>
        <v>0.17986111111111108</v>
      </c>
    </row>
    <row r="608" spans="1:24" x14ac:dyDescent="0.3">
      <c r="A608" s="44" t="s">
        <v>7291</v>
      </c>
      <c r="B608" s="68" t="s">
        <v>7292</v>
      </c>
      <c r="C608" s="2" t="s">
        <v>1</v>
      </c>
      <c r="D608" s="2">
        <v>74</v>
      </c>
      <c r="E608" s="6">
        <v>16664</v>
      </c>
      <c r="F608" s="7">
        <v>43829.615995370368</v>
      </c>
      <c r="G608" s="69" t="s">
        <v>4</v>
      </c>
      <c r="H608" s="68">
        <v>902</v>
      </c>
      <c r="I608" s="8">
        <f t="shared" si="47"/>
        <v>9.1111111111111107</v>
      </c>
      <c r="J608" s="90">
        <v>0.79400000000000004</v>
      </c>
      <c r="K608" s="69">
        <v>99</v>
      </c>
      <c r="L608" s="68">
        <v>273</v>
      </c>
      <c r="M608" s="8">
        <f t="shared" si="50"/>
        <v>2.7575757575757578</v>
      </c>
      <c r="N608" s="90">
        <v>0.624</v>
      </c>
      <c r="O608" s="69">
        <f t="shared" si="54"/>
        <v>99</v>
      </c>
      <c r="P608" s="182">
        <f t="shared" si="51"/>
        <v>3.3040293040293038</v>
      </c>
      <c r="Q608" s="86" t="s">
        <v>719</v>
      </c>
      <c r="V608" s="82">
        <v>0.46388888888888885</v>
      </c>
      <c r="W608" s="83">
        <v>0.62152777777777779</v>
      </c>
      <c r="X608" s="86">
        <f t="shared" si="52"/>
        <v>0.15763888888888894</v>
      </c>
    </row>
    <row r="609" spans="1:24" x14ac:dyDescent="0.3">
      <c r="A609" s="44" t="s">
        <v>7293</v>
      </c>
      <c r="B609" s="68" t="s">
        <v>7294</v>
      </c>
      <c r="C609" s="2" t="s">
        <v>1</v>
      </c>
      <c r="D609" s="2">
        <v>47</v>
      </c>
      <c r="E609" s="6">
        <v>26464</v>
      </c>
      <c r="F609" s="7">
        <v>43829.627650462964</v>
      </c>
      <c r="G609" s="69" t="s">
        <v>4</v>
      </c>
      <c r="H609" s="68">
        <v>778</v>
      </c>
      <c r="I609" s="8">
        <f t="shared" si="47"/>
        <v>7.858585858585859</v>
      </c>
      <c r="J609" s="90">
        <v>0.84499999999999997</v>
      </c>
      <c r="K609" s="69">
        <v>99</v>
      </c>
      <c r="L609" s="68">
        <v>199</v>
      </c>
      <c r="M609" s="8">
        <f t="shared" si="50"/>
        <v>2.0101010101010099</v>
      </c>
      <c r="N609" s="90">
        <v>0.30299999999999999</v>
      </c>
      <c r="O609" s="69">
        <f t="shared" si="54"/>
        <v>99</v>
      </c>
      <c r="P609" s="182">
        <f t="shared" si="51"/>
        <v>3.9095477386934681</v>
      </c>
      <c r="Q609" s="86" t="s">
        <v>719</v>
      </c>
      <c r="V609" s="82">
        <v>0.41597222222222219</v>
      </c>
      <c r="W609" s="83">
        <v>0.6333333333333333</v>
      </c>
      <c r="X609" s="86">
        <f t="shared" si="52"/>
        <v>0.21736111111111112</v>
      </c>
    </row>
    <row r="610" spans="1:24" x14ac:dyDescent="0.3">
      <c r="A610" s="44" t="s">
        <v>7295</v>
      </c>
      <c r="B610" s="68" t="s">
        <v>7296</v>
      </c>
      <c r="C610" s="2" t="s">
        <v>1</v>
      </c>
      <c r="D610" s="2">
        <v>54</v>
      </c>
      <c r="E610" s="6">
        <v>23925</v>
      </c>
      <c r="F610" s="7">
        <v>43829.637754629628</v>
      </c>
      <c r="G610" s="69" t="s">
        <v>4</v>
      </c>
      <c r="H610" s="68">
        <v>1221</v>
      </c>
      <c r="I610" s="8">
        <f t="shared" si="47"/>
        <v>12.333333333333334</v>
      </c>
      <c r="J610" s="90">
        <v>1.2450000000000001</v>
      </c>
      <c r="K610" s="69">
        <v>99</v>
      </c>
      <c r="L610" s="68">
        <v>202</v>
      </c>
      <c r="M610" s="8">
        <f t="shared" si="50"/>
        <v>2.0404040404040402</v>
      </c>
      <c r="N610" s="90">
        <v>0.53300000000000003</v>
      </c>
      <c r="O610" s="69">
        <f t="shared" si="54"/>
        <v>99</v>
      </c>
      <c r="P610" s="182">
        <f t="shared" si="51"/>
        <v>6.044554455445545</v>
      </c>
      <c r="Q610" s="86" t="s">
        <v>719</v>
      </c>
      <c r="V610" s="82">
        <v>0.47638888888888892</v>
      </c>
      <c r="W610" s="83">
        <v>0.6430555555555556</v>
      </c>
      <c r="X610" s="86">
        <f t="shared" si="52"/>
        <v>0.16666666666666669</v>
      </c>
    </row>
    <row r="611" spans="1:24" x14ac:dyDescent="0.3">
      <c r="A611" s="44" t="s">
        <v>7297</v>
      </c>
      <c r="B611" s="68" t="s">
        <v>607</v>
      </c>
      <c r="C611" s="2" t="s">
        <v>1</v>
      </c>
      <c r="D611" s="2">
        <v>68</v>
      </c>
      <c r="E611" s="6">
        <v>18653</v>
      </c>
      <c r="F611" s="7">
        <v>43829.651122685187</v>
      </c>
      <c r="G611" s="69" t="s">
        <v>4</v>
      </c>
      <c r="H611" s="68">
        <v>1181</v>
      </c>
      <c r="I611" s="8">
        <f t="shared" ref="I611:I674" si="55">H611/K611</f>
        <v>11.81</v>
      </c>
      <c r="J611" s="90">
        <v>1.637</v>
      </c>
      <c r="K611" s="69">
        <v>100</v>
      </c>
      <c r="L611" s="68">
        <v>266</v>
      </c>
      <c r="M611" s="8">
        <f t="shared" si="50"/>
        <v>2.66</v>
      </c>
      <c r="N611" s="90">
        <v>0.72799999999999998</v>
      </c>
      <c r="O611" s="69">
        <f t="shared" si="54"/>
        <v>100</v>
      </c>
      <c r="P611" s="182">
        <f t="shared" si="51"/>
        <v>4.4398496240601499</v>
      </c>
      <c r="Q611" s="86" t="s">
        <v>719</v>
      </c>
      <c r="V611" s="82">
        <v>0.49305555555555558</v>
      </c>
      <c r="W611" s="83">
        <v>0.65625</v>
      </c>
      <c r="X611" s="86">
        <f t="shared" si="52"/>
        <v>0.16319444444444442</v>
      </c>
    </row>
    <row r="612" spans="1:24" x14ac:dyDescent="0.3">
      <c r="A612" s="44" t="s">
        <v>7298</v>
      </c>
      <c r="B612" s="68" t="s">
        <v>7299</v>
      </c>
      <c r="C612" s="2" t="s">
        <v>6</v>
      </c>
      <c r="D612" s="2">
        <v>58</v>
      </c>
      <c r="E612" s="6">
        <v>22345</v>
      </c>
      <c r="F612" s="7">
        <v>43829.663587962961</v>
      </c>
      <c r="G612" s="69" t="s">
        <v>22</v>
      </c>
      <c r="H612" s="68">
        <v>1143</v>
      </c>
      <c r="I612" s="8">
        <f t="shared" si="55"/>
        <v>11.545454545454545</v>
      </c>
      <c r="J612" s="90">
        <v>1.0129999999999999</v>
      </c>
      <c r="K612" s="69">
        <v>99</v>
      </c>
      <c r="L612" s="68">
        <v>194</v>
      </c>
      <c r="M612" s="8">
        <f t="shared" si="50"/>
        <v>1.9595959595959596</v>
      </c>
      <c r="N612" s="90">
        <v>0.47199999999999998</v>
      </c>
      <c r="O612" s="69">
        <f t="shared" si="54"/>
        <v>99</v>
      </c>
      <c r="P612" s="182">
        <f t="shared" si="51"/>
        <v>5.8917525773195871</v>
      </c>
      <c r="Q612" s="86" t="s">
        <v>719</v>
      </c>
      <c r="V612" s="82">
        <v>0.4909722222222222</v>
      </c>
      <c r="W612" s="83">
        <v>0.67361111111111116</v>
      </c>
      <c r="X612" s="86">
        <f t="shared" si="52"/>
        <v>0.18263888888888896</v>
      </c>
    </row>
    <row r="613" spans="1:24" x14ac:dyDescent="0.3">
      <c r="A613" s="44" t="s">
        <v>7300</v>
      </c>
      <c r="B613" s="68" t="s">
        <v>7301</v>
      </c>
      <c r="C613" s="2" t="s">
        <v>1</v>
      </c>
      <c r="D613" s="2">
        <v>52</v>
      </c>
      <c r="E613" s="6">
        <v>24699</v>
      </c>
      <c r="F613" s="7">
        <v>43829.694016203706</v>
      </c>
      <c r="G613" s="69" t="s">
        <v>4</v>
      </c>
      <c r="H613" s="68">
        <v>888</v>
      </c>
      <c r="I613" s="8">
        <f t="shared" si="55"/>
        <v>8.8800000000000008</v>
      </c>
      <c r="J613" s="90">
        <v>0.879</v>
      </c>
      <c r="K613" s="69">
        <v>100</v>
      </c>
      <c r="L613" s="68">
        <v>222</v>
      </c>
      <c r="M613" s="8">
        <f t="shared" si="50"/>
        <v>2.2200000000000002</v>
      </c>
      <c r="N613" s="90">
        <v>0.48399999999999999</v>
      </c>
      <c r="O613" s="69">
        <f t="shared" si="54"/>
        <v>100</v>
      </c>
      <c r="P613" s="182">
        <f t="shared" si="51"/>
        <v>4</v>
      </c>
      <c r="Q613" s="86" t="s">
        <v>719</v>
      </c>
      <c r="V613" s="82">
        <v>0.53125</v>
      </c>
      <c r="W613" s="83">
        <v>0.70833333333333337</v>
      </c>
      <c r="X613" s="86">
        <f t="shared" si="52"/>
        <v>0.17708333333333337</v>
      </c>
    </row>
    <row r="614" spans="1:24" x14ac:dyDescent="0.3">
      <c r="A614" s="44" t="s">
        <v>7302</v>
      </c>
      <c r="B614" s="68" t="s">
        <v>7303</v>
      </c>
      <c r="C614" s="2" t="s">
        <v>1</v>
      </c>
      <c r="D614" s="2">
        <v>42</v>
      </c>
      <c r="E614" s="6">
        <v>28426</v>
      </c>
      <c r="F614" s="7">
        <v>43829.709050925929</v>
      </c>
      <c r="G614" s="69" t="s">
        <v>4</v>
      </c>
      <c r="H614" s="68">
        <v>756</v>
      </c>
      <c r="I614" s="8">
        <f t="shared" si="55"/>
        <v>7.6363636363636367</v>
      </c>
      <c r="J614" s="90">
        <v>1.341</v>
      </c>
      <c r="K614" s="69">
        <v>99</v>
      </c>
      <c r="L614" s="68">
        <v>206</v>
      </c>
      <c r="M614" s="8">
        <f t="shared" si="50"/>
        <v>2.0808080808080809</v>
      </c>
      <c r="N614" s="90">
        <v>0.42099999999999999</v>
      </c>
      <c r="O614" s="69">
        <f t="shared" si="54"/>
        <v>99</v>
      </c>
      <c r="P614" s="182">
        <f t="shared" si="51"/>
        <v>3.6699029126213594</v>
      </c>
      <c r="Q614" s="86" t="s">
        <v>719</v>
      </c>
      <c r="V614" s="82">
        <v>0.53263888888888888</v>
      </c>
      <c r="W614" s="83">
        <v>0.72222222222222221</v>
      </c>
      <c r="X614" s="86">
        <f t="shared" si="52"/>
        <v>0.18958333333333333</v>
      </c>
    </row>
    <row r="615" spans="1:24" x14ac:dyDescent="0.3">
      <c r="A615" s="44" t="s">
        <v>7304</v>
      </c>
      <c r="B615" s="68" t="s">
        <v>7063</v>
      </c>
      <c r="C615" s="2" t="s">
        <v>1</v>
      </c>
      <c r="D615" s="2">
        <v>79</v>
      </c>
      <c r="E615" s="6">
        <v>14680</v>
      </c>
      <c r="F615" s="7">
        <v>43830.412129629629</v>
      </c>
      <c r="G615" s="69" t="s">
        <v>71</v>
      </c>
      <c r="H615" s="68">
        <v>2071</v>
      </c>
      <c r="I615" s="8">
        <f t="shared" si="55"/>
        <v>20.71</v>
      </c>
      <c r="J615" s="90">
        <v>1.486</v>
      </c>
      <c r="K615" s="69">
        <v>100</v>
      </c>
      <c r="L615" s="68">
        <v>832</v>
      </c>
      <c r="M615" s="8">
        <f t="shared" si="50"/>
        <v>8.32</v>
      </c>
      <c r="N615" s="90">
        <v>1.7050000000000001</v>
      </c>
      <c r="O615" s="69">
        <f t="shared" si="54"/>
        <v>100</v>
      </c>
      <c r="P615" s="182">
        <f t="shared" si="51"/>
        <v>2.4891826923076925</v>
      </c>
      <c r="Q615" s="86" t="s">
        <v>719</v>
      </c>
      <c r="V615" s="82">
        <v>0.41875000000000001</v>
      </c>
      <c r="W615" s="83">
        <v>0.58750000000000002</v>
      </c>
      <c r="X615" s="86">
        <f t="shared" si="52"/>
        <v>0.16875000000000001</v>
      </c>
    </row>
    <row r="616" spans="1:24" x14ac:dyDescent="0.3">
      <c r="A616" s="44" t="s">
        <v>3270</v>
      </c>
      <c r="B616" s="68" t="s">
        <v>1783</v>
      </c>
      <c r="C616" s="2" t="s">
        <v>1</v>
      </c>
      <c r="D616" s="2">
        <v>63</v>
      </c>
      <c r="E616" s="6">
        <v>20655</v>
      </c>
      <c r="F616" s="7">
        <v>43830.532129629632</v>
      </c>
      <c r="G616" s="69" t="s">
        <v>4</v>
      </c>
      <c r="H616" s="68">
        <v>1141</v>
      </c>
      <c r="I616" s="8">
        <f t="shared" si="55"/>
        <v>11.41</v>
      </c>
      <c r="J616" s="90">
        <v>0.94399999999999995</v>
      </c>
      <c r="K616" s="69">
        <v>100</v>
      </c>
      <c r="L616" s="68">
        <v>559</v>
      </c>
      <c r="M616" s="8">
        <f t="shared" si="50"/>
        <v>5.59</v>
      </c>
      <c r="N616" s="90">
        <v>0.95399999999999996</v>
      </c>
      <c r="O616" s="69">
        <f t="shared" si="54"/>
        <v>100</v>
      </c>
      <c r="P616" s="182">
        <f t="shared" si="51"/>
        <v>2.0411449016100178</v>
      </c>
      <c r="Q616" s="86" t="s">
        <v>719</v>
      </c>
      <c r="V616" s="82">
        <v>0.3972222222222222</v>
      </c>
      <c r="W616" s="83">
        <v>0.53749999999999998</v>
      </c>
      <c r="X616" s="86">
        <f t="shared" si="52"/>
        <v>0.14027777777777778</v>
      </c>
    </row>
    <row r="617" spans="1:24" x14ac:dyDescent="0.3">
      <c r="A617" s="44" t="s">
        <v>7305</v>
      </c>
      <c r="B617" s="68" t="s">
        <v>7306</v>
      </c>
      <c r="C617" s="2" t="s">
        <v>1</v>
      </c>
      <c r="D617" s="2">
        <v>46</v>
      </c>
      <c r="E617" s="6">
        <v>26997</v>
      </c>
      <c r="F617" s="7">
        <v>43830.54351851852</v>
      </c>
      <c r="G617" s="69" t="s">
        <v>4</v>
      </c>
      <c r="H617" s="68">
        <v>1047</v>
      </c>
      <c r="I617" s="8">
        <f t="shared" si="55"/>
        <v>10.47</v>
      </c>
      <c r="J617" s="90">
        <v>1.02</v>
      </c>
      <c r="K617" s="69">
        <v>100</v>
      </c>
      <c r="L617" s="68">
        <v>295</v>
      </c>
      <c r="M617" s="8">
        <f t="shared" si="50"/>
        <v>2.95</v>
      </c>
      <c r="N617" s="90">
        <v>0.64200000000000002</v>
      </c>
      <c r="O617" s="69">
        <f t="shared" si="54"/>
        <v>100</v>
      </c>
      <c r="P617" s="182">
        <f t="shared" si="51"/>
        <v>3.5491525423728816</v>
      </c>
      <c r="Q617" s="86" t="s">
        <v>719</v>
      </c>
      <c r="V617" s="82">
        <v>0.40833333333333338</v>
      </c>
      <c r="W617" s="83">
        <v>0.55555555555555558</v>
      </c>
      <c r="X617" s="86">
        <f t="shared" si="52"/>
        <v>0.1472222222222222</v>
      </c>
    </row>
    <row r="618" spans="1:24" x14ac:dyDescent="0.3">
      <c r="A618" s="44" t="s">
        <v>7307</v>
      </c>
      <c r="B618" s="68" t="s">
        <v>7308</v>
      </c>
      <c r="C618" s="2" t="s">
        <v>1</v>
      </c>
      <c r="D618" s="2">
        <v>58</v>
      </c>
      <c r="E618" s="6">
        <v>22390</v>
      </c>
      <c r="F618" s="7">
        <v>43830.554525462961</v>
      </c>
      <c r="G618" s="69" t="s">
        <v>4</v>
      </c>
      <c r="H618" s="68">
        <v>1405</v>
      </c>
      <c r="I618" s="8">
        <f t="shared" si="55"/>
        <v>14.191919191919192</v>
      </c>
      <c r="J618" s="90">
        <v>0.98599999999999999</v>
      </c>
      <c r="K618" s="69">
        <v>99</v>
      </c>
      <c r="L618" s="68">
        <v>498</v>
      </c>
      <c r="M618" s="8">
        <f t="shared" si="50"/>
        <v>5.0303030303030303</v>
      </c>
      <c r="N618" s="90">
        <v>0.70599999999999996</v>
      </c>
      <c r="O618" s="69">
        <f t="shared" si="54"/>
        <v>99</v>
      </c>
      <c r="P618" s="182">
        <f t="shared" si="51"/>
        <v>2.821285140562249</v>
      </c>
      <c r="Q618" s="86" t="s">
        <v>719</v>
      </c>
      <c r="V618" s="82">
        <v>0.42083333333333334</v>
      </c>
      <c r="W618" s="83">
        <v>0.55902777777777779</v>
      </c>
      <c r="X618" s="86">
        <f t="shared" si="52"/>
        <v>0.13819444444444445</v>
      </c>
    </row>
    <row r="619" spans="1:24" x14ac:dyDescent="0.3">
      <c r="A619" s="44" t="s">
        <v>7309</v>
      </c>
      <c r="B619" s="68" t="s">
        <v>7310</v>
      </c>
      <c r="C619" s="2" t="s">
        <v>1</v>
      </c>
      <c r="D619" s="2">
        <v>58</v>
      </c>
      <c r="E619" s="6">
        <v>22367</v>
      </c>
      <c r="F619" s="7">
        <v>43830.593009259261</v>
      </c>
      <c r="G619" s="69" t="s">
        <v>4</v>
      </c>
      <c r="H619" s="68">
        <v>1342</v>
      </c>
      <c r="I619" s="8">
        <f t="shared" si="55"/>
        <v>13.42</v>
      </c>
      <c r="J619" s="90">
        <v>1.075</v>
      </c>
      <c r="K619" s="69">
        <v>100</v>
      </c>
      <c r="L619" s="68">
        <v>388</v>
      </c>
      <c r="M619" s="8">
        <f t="shared" si="50"/>
        <v>3.88</v>
      </c>
      <c r="N619" s="90">
        <v>0.65600000000000003</v>
      </c>
      <c r="O619" s="69">
        <f t="shared" si="54"/>
        <v>100</v>
      </c>
      <c r="P619" s="182">
        <f t="shared" si="51"/>
        <v>3.4587628865979383</v>
      </c>
      <c r="Q619" s="86" t="s">
        <v>719</v>
      </c>
      <c r="V619" s="82">
        <v>0.44097222222222227</v>
      </c>
      <c r="W619" s="83">
        <v>0.59930555555555554</v>
      </c>
      <c r="X619" s="86">
        <f t="shared" si="52"/>
        <v>0.15833333333333327</v>
      </c>
    </row>
    <row r="620" spans="1:24" x14ac:dyDescent="0.3">
      <c r="A620" s="44" t="s">
        <v>7311</v>
      </c>
      <c r="B620" s="68" t="s">
        <v>1465</v>
      </c>
      <c r="C620" s="2" t="s">
        <v>1</v>
      </c>
      <c r="D620" s="2">
        <v>53</v>
      </c>
      <c r="E620" s="6">
        <v>24270</v>
      </c>
      <c r="F620" s="7">
        <v>43830.604224537034</v>
      </c>
      <c r="G620" s="69" t="s">
        <v>4</v>
      </c>
      <c r="H620" s="68">
        <v>984</v>
      </c>
      <c r="I620" s="8">
        <f t="shared" si="55"/>
        <v>9.9393939393939394</v>
      </c>
      <c r="J620" s="90">
        <v>0.85499999999999998</v>
      </c>
      <c r="K620" s="69">
        <v>99</v>
      </c>
      <c r="L620" s="68">
        <v>315</v>
      </c>
      <c r="M620" s="8">
        <f t="shared" si="50"/>
        <v>3.1818181818181817</v>
      </c>
      <c r="N620" s="90">
        <v>0.747</v>
      </c>
      <c r="O620" s="69">
        <v>99</v>
      </c>
      <c r="P620" s="182">
        <f t="shared" si="51"/>
        <v>3.1238095238095238</v>
      </c>
      <c r="Q620" s="86" t="s">
        <v>719</v>
      </c>
      <c r="V620" s="82">
        <v>0.46249999999999997</v>
      </c>
      <c r="W620" s="83">
        <v>0.61249999999999993</v>
      </c>
      <c r="X620" s="86">
        <f t="shared" si="52"/>
        <v>0.14999999999999997</v>
      </c>
    </row>
    <row r="621" spans="1:24" x14ac:dyDescent="0.3">
      <c r="A621" s="44" t="s">
        <v>7312</v>
      </c>
      <c r="B621" s="68" t="s">
        <v>1097</v>
      </c>
      <c r="C621" s="2" t="s">
        <v>1</v>
      </c>
      <c r="D621" s="2">
        <v>60</v>
      </c>
      <c r="E621" s="6">
        <v>21564</v>
      </c>
      <c r="F621" s="7">
        <v>43830.61859953704</v>
      </c>
      <c r="G621" s="69" t="s">
        <v>4</v>
      </c>
      <c r="H621" s="68">
        <v>2077</v>
      </c>
      <c r="I621" s="8">
        <f t="shared" si="55"/>
        <v>20.77</v>
      </c>
      <c r="J621" s="90">
        <v>1.294</v>
      </c>
      <c r="K621" s="69">
        <v>100</v>
      </c>
      <c r="L621" s="68">
        <v>351</v>
      </c>
      <c r="M621" s="8">
        <f t="shared" si="50"/>
        <v>3.51</v>
      </c>
      <c r="N621" s="90">
        <v>0.55900000000000005</v>
      </c>
      <c r="O621" s="69">
        <f t="shared" ref="O621:O666" si="56">K621</f>
        <v>100</v>
      </c>
      <c r="P621" s="182">
        <f t="shared" si="51"/>
        <v>5.917378917378918</v>
      </c>
      <c r="Q621" s="86" t="s">
        <v>719</v>
      </c>
      <c r="V621" s="82">
        <v>0.47222222222222227</v>
      </c>
      <c r="W621" s="83">
        <v>0.62847222222222221</v>
      </c>
      <c r="X621" s="86">
        <f t="shared" si="52"/>
        <v>0.15624999999999994</v>
      </c>
    </row>
    <row r="622" spans="1:24" x14ac:dyDescent="0.3">
      <c r="A622" s="44" t="s">
        <v>3528</v>
      </c>
      <c r="B622" s="68" t="s">
        <v>28</v>
      </c>
      <c r="C622" s="2" t="s">
        <v>1</v>
      </c>
      <c r="D622" s="2">
        <v>50</v>
      </c>
      <c r="E622" s="6">
        <v>25363</v>
      </c>
      <c r="F622" s="7">
        <v>43830.634259259263</v>
      </c>
      <c r="G622" s="69" t="s">
        <v>4</v>
      </c>
      <c r="H622" s="68">
        <v>1426</v>
      </c>
      <c r="I622" s="8">
        <f t="shared" si="55"/>
        <v>14.404040404040405</v>
      </c>
      <c r="J622" s="90">
        <v>1.2929999999999999</v>
      </c>
      <c r="K622" s="69">
        <v>99</v>
      </c>
      <c r="L622" s="68">
        <v>273</v>
      </c>
      <c r="M622" s="8">
        <f t="shared" si="50"/>
        <v>2.7575757575757578</v>
      </c>
      <c r="N622" s="90">
        <v>0.67100000000000004</v>
      </c>
      <c r="O622" s="69">
        <f t="shared" si="56"/>
        <v>99</v>
      </c>
      <c r="P622" s="182">
        <f t="shared" si="51"/>
        <v>5.2234432234432235</v>
      </c>
      <c r="Q622" s="86" t="s">
        <v>719</v>
      </c>
      <c r="V622" s="82">
        <v>0.48541666666666666</v>
      </c>
      <c r="W622" s="83">
        <v>0.64097222222222217</v>
      </c>
      <c r="X622" s="86">
        <f t="shared" si="52"/>
        <v>0.1555555555555555</v>
      </c>
    </row>
    <row r="623" spans="1:24" x14ac:dyDescent="0.3">
      <c r="A623" s="44" t="s">
        <v>7313</v>
      </c>
      <c r="B623" s="68" t="s">
        <v>7314</v>
      </c>
      <c r="C623" s="2" t="s">
        <v>1</v>
      </c>
      <c r="D623" s="2">
        <v>65</v>
      </c>
      <c r="E623" s="6">
        <v>19778</v>
      </c>
      <c r="F623" s="7">
        <v>43830.647696759261</v>
      </c>
      <c r="G623" s="69" t="s">
        <v>4</v>
      </c>
      <c r="H623" s="68">
        <v>1523</v>
      </c>
      <c r="I623" s="8">
        <f t="shared" si="55"/>
        <v>15.23</v>
      </c>
      <c r="J623" s="90">
        <v>1.171</v>
      </c>
      <c r="K623" s="69">
        <v>100</v>
      </c>
      <c r="L623" s="68">
        <v>403</v>
      </c>
      <c r="M623" s="8">
        <f t="shared" si="50"/>
        <v>4.03</v>
      </c>
      <c r="N623" s="90">
        <v>0.79700000000000004</v>
      </c>
      <c r="O623" s="69">
        <f t="shared" si="56"/>
        <v>100</v>
      </c>
      <c r="P623" s="182">
        <f t="shared" si="51"/>
        <v>3.7791563275434243</v>
      </c>
      <c r="Q623" s="86" t="s">
        <v>719</v>
      </c>
      <c r="V623" s="82">
        <v>0.49444444444444446</v>
      </c>
      <c r="W623" s="83">
        <v>0.65486111111111112</v>
      </c>
      <c r="X623" s="86">
        <f t="shared" si="52"/>
        <v>0.16041666666666665</v>
      </c>
    </row>
    <row r="624" spans="1:24" x14ac:dyDescent="0.3">
      <c r="A624" s="44" t="s">
        <v>7315</v>
      </c>
      <c r="B624" s="68" t="s">
        <v>7316</v>
      </c>
      <c r="C624" s="2" t="s">
        <v>6</v>
      </c>
      <c r="D624" s="2">
        <v>58</v>
      </c>
      <c r="E624" s="6">
        <v>22421</v>
      </c>
      <c r="F624" s="7">
        <v>43830.659826388888</v>
      </c>
      <c r="G624" s="69" t="s">
        <v>4</v>
      </c>
      <c r="H624" s="68">
        <v>952</v>
      </c>
      <c r="I624" s="8">
        <f t="shared" si="55"/>
        <v>9.6161616161616159</v>
      </c>
      <c r="J624" s="90">
        <v>0.997</v>
      </c>
      <c r="K624" s="69">
        <v>99</v>
      </c>
      <c r="L624" s="68">
        <v>345</v>
      </c>
      <c r="M624" s="8">
        <f t="shared" si="50"/>
        <v>3.4848484848484849</v>
      </c>
      <c r="N624" s="90">
        <v>0.629</v>
      </c>
      <c r="O624" s="69">
        <f t="shared" si="56"/>
        <v>99</v>
      </c>
      <c r="P624" s="182">
        <f t="shared" si="51"/>
        <v>2.7594202898550724</v>
      </c>
      <c r="Q624" s="86" t="s">
        <v>719</v>
      </c>
      <c r="V624" s="82">
        <v>0.50972222222222219</v>
      </c>
      <c r="W624" s="83">
        <v>0.66666666666666663</v>
      </c>
      <c r="X624" s="86">
        <f t="shared" si="52"/>
        <v>0.15694444444444444</v>
      </c>
    </row>
    <row r="625" spans="1:24" x14ac:dyDescent="0.3">
      <c r="A625" s="44" t="s">
        <v>7317</v>
      </c>
      <c r="B625" s="68" t="s">
        <v>7318</v>
      </c>
      <c r="C625" s="2" t="s">
        <v>1</v>
      </c>
      <c r="D625" s="2">
        <v>47</v>
      </c>
      <c r="E625" s="6">
        <v>26469</v>
      </c>
      <c r="F625" s="7">
        <v>43830.677418981482</v>
      </c>
      <c r="G625" s="69" t="s">
        <v>4</v>
      </c>
      <c r="H625" s="68">
        <v>1391</v>
      </c>
      <c r="I625" s="8">
        <f t="shared" si="55"/>
        <v>14.05050505050505</v>
      </c>
      <c r="J625" s="90">
        <v>1.119</v>
      </c>
      <c r="K625" s="69">
        <v>99</v>
      </c>
      <c r="L625" s="68">
        <v>326</v>
      </c>
      <c r="M625" s="8">
        <f t="shared" si="50"/>
        <v>3.2929292929292928</v>
      </c>
      <c r="N625" s="90">
        <v>0.52</v>
      </c>
      <c r="O625" s="69">
        <f t="shared" si="56"/>
        <v>99</v>
      </c>
      <c r="P625" s="182">
        <f t="shared" si="51"/>
        <v>4.2668711656441722</v>
      </c>
      <c r="Q625" s="86" t="s">
        <v>719</v>
      </c>
      <c r="V625" s="82">
        <v>0.5444444444444444</v>
      </c>
      <c r="W625" s="83">
        <v>0.68055555555555547</v>
      </c>
      <c r="X625" s="86">
        <f t="shared" si="52"/>
        <v>0.13611111111111107</v>
      </c>
    </row>
    <row r="626" spans="1:24" x14ac:dyDescent="0.3">
      <c r="A626" s="44" t="s">
        <v>7319</v>
      </c>
      <c r="B626" s="68" t="s">
        <v>7320</v>
      </c>
      <c r="C626" s="2" t="s">
        <v>1</v>
      </c>
      <c r="D626" s="2">
        <v>34</v>
      </c>
      <c r="E626" s="6">
        <v>31394</v>
      </c>
      <c r="F626" s="7">
        <v>43830.685717592591</v>
      </c>
      <c r="G626" s="69" t="s">
        <v>4</v>
      </c>
      <c r="H626" s="68">
        <v>885</v>
      </c>
      <c r="I626" s="8">
        <f t="shared" si="55"/>
        <v>8.9393939393939394</v>
      </c>
      <c r="J626" s="90">
        <v>1.018</v>
      </c>
      <c r="K626" s="69">
        <v>99</v>
      </c>
      <c r="L626" s="68">
        <v>251</v>
      </c>
      <c r="M626" s="8">
        <f t="shared" si="50"/>
        <v>2.5353535353535355</v>
      </c>
      <c r="N626" s="90">
        <v>0.67500000000000004</v>
      </c>
      <c r="O626" s="69">
        <f t="shared" si="56"/>
        <v>99</v>
      </c>
      <c r="P626" s="182">
        <f t="shared" si="51"/>
        <v>3.5258964143426295</v>
      </c>
      <c r="Q626" s="86" t="s">
        <v>719</v>
      </c>
      <c r="V626" s="82">
        <v>0.54097222222222219</v>
      </c>
      <c r="W626" s="83">
        <v>0.69027777777777777</v>
      </c>
      <c r="X626" s="86">
        <f t="shared" si="52"/>
        <v>0.14930555555555558</v>
      </c>
    </row>
    <row r="627" spans="1:24" x14ac:dyDescent="0.3">
      <c r="A627" s="44" t="s">
        <v>8158</v>
      </c>
      <c r="B627" s="68" t="s">
        <v>8159</v>
      </c>
      <c r="C627" s="2" t="s">
        <v>6</v>
      </c>
      <c r="D627" s="2">
        <v>76</v>
      </c>
      <c r="E627" s="6">
        <v>15962</v>
      </c>
      <c r="F627" s="7">
        <v>43832.523148148146</v>
      </c>
      <c r="G627" s="69" t="s">
        <v>4</v>
      </c>
      <c r="H627" s="68">
        <v>1214</v>
      </c>
      <c r="I627" s="8">
        <f t="shared" si="55"/>
        <v>12.14</v>
      </c>
      <c r="J627" s="93">
        <v>0.95399999999999996</v>
      </c>
      <c r="K627" s="69">
        <v>100</v>
      </c>
      <c r="L627" s="68">
        <v>629</v>
      </c>
      <c r="M627" s="8">
        <f t="shared" si="50"/>
        <v>6.29</v>
      </c>
      <c r="N627" s="93">
        <v>0.89100000000000001</v>
      </c>
      <c r="O627" s="69">
        <f t="shared" si="56"/>
        <v>100</v>
      </c>
      <c r="P627" s="182">
        <f t="shared" si="51"/>
        <v>1.9300476947535772</v>
      </c>
      <c r="Q627" s="86" t="s">
        <v>719</v>
      </c>
      <c r="V627" s="82">
        <v>0.39930555555555558</v>
      </c>
      <c r="W627" s="83">
        <v>0.52847222222222223</v>
      </c>
      <c r="X627" s="86">
        <f t="shared" si="52"/>
        <v>0.12916666666666665</v>
      </c>
    </row>
    <row r="628" spans="1:24" x14ac:dyDescent="0.3">
      <c r="A628" s="44" t="s">
        <v>8160</v>
      </c>
      <c r="B628" s="68" t="s">
        <v>8161</v>
      </c>
      <c r="C628" s="2" t="s">
        <v>1</v>
      </c>
      <c r="D628" s="2">
        <v>51</v>
      </c>
      <c r="E628" s="6">
        <v>24998</v>
      </c>
      <c r="F628" s="7">
        <v>43832.536215277774</v>
      </c>
      <c r="G628" s="69" t="s">
        <v>4</v>
      </c>
      <c r="H628" s="68">
        <v>1303</v>
      </c>
      <c r="I628" s="8">
        <f t="shared" si="55"/>
        <v>13.161616161616161</v>
      </c>
      <c r="J628" s="93">
        <v>1.1850000000000001</v>
      </c>
      <c r="K628" s="69">
        <v>99</v>
      </c>
      <c r="L628" s="68">
        <v>360</v>
      </c>
      <c r="M628" s="8">
        <f t="shared" si="50"/>
        <v>3.6363636363636362</v>
      </c>
      <c r="N628" s="93">
        <v>0.53200000000000003</v>
      </c>
      <c r="O628" s="69">
        <f t="shared" si="56"/>
        <v>99</v>
      </c>
      <c r="P628" s="182">
        <f t="shared" si="51"/>
        <v>3.6194444444444445</v>
      </c>
      <c r="Q628" s="86" t="s">
        <v>719</v>
      </c>
      <c r="V628" s="82">
        <v>0.40972222222222227</v>
      </c>
      <c r="W628" s="83">
        <v>0.54097222222222219</v>
      </c>
      <c r="X628" s="86">
        <f t="shared" si="52"/>
        <v>0.13124999999999992</v>
      </c>
    </row>
    <row r="629" spans="1:24" x14ac:dyDescent="0.3">
      <c r="A629" s="44" t="s">
        <v>8162</v>
      </c>
      <c r="B629" s="68" t="s">
        <v>8163</v>
      </c>
      <c r="C629" s="2" t="s">
        <v>1</v>
      </c>
      <c r="D629" s="2">
        <v>51</v>
      </c>
      <c r="E629" s="6">
        <v>25078</v>
      </c>
      <c r="F629" s="7">
        <v>43832.546111111114</v>
      </c>
      <c r="G629" s="69" t="s">
        <v>4</v>
      </c>
      <c r="H629" s="68">
        <v>1225</v>
      </c>
      <c r="I629" s="8">
        <f t="shared" si="55"/>
        <v>12.373737373737374</v>
      </c>
      <c r="J629" s="93">
        <v>1.282</v>
      </c>
      <c r="K629" s="69">
        <v>99</v>
      </c>
      <c r="L629" s="68">
        <v>401</v>
      </c>
      <c r="M629" s="8">
        <f t="shared" si="50"/>
        <v>4.0505050505050502</v>
      </c>
      <c r="N629" s="93">
        <v>0.747</v>
      </c>
      <c r="O629" s="69">
        <f t="shared" si="56"/>
        <v>99</v>
      </c>
      <c r="P629" s="182">
        <f t="shared" si="51"/>
        <v>3.0548628428927684</v>
      </c>
      <c r="Q629" s="86" t="s">
        <v>719</v>
      </c>
      <c r="V629" s="82">
        <v>0.40625</v>
      </c>
      <c r="W629" s="83">
        <v>0.53472222222222221</v>
      </c>
      <c r="X629" s="86">
        <f t="shared" si="52"/>
        <v>0.12847222222222221</v>
      </c>
    </row>
    <row r="630" spans="1:24" x14ac:dyDescent="0.3">
      <c r="A630" s="44" t="s">
        <v>8164</v>
      </c>
      <c r="B630" s="68" t="s">
        <v>8165</v>
      </c>
      <c r="C630" s="2" t="s">
        <v>1</v>
      </c>
      <c r="D630" s="2">
        <v>46</v>
      </c>
      <c r="E630" s="6">
        <v>26995</v>
      </c>
      <c r="F630" s="7">
        <v>43832.556585648148</v>
      </c>
      <c r="G630" s="69" t="s">
        <v>4</v>
      </c>
      <c r="H630" s="68">
        <v>1207</v>
      </c>
      <c r="I630" s="8">
        <f t="shared" si="55"/>
        <v>12.07</v>
      </c>
      <c r="J630" s="93">
        <v>1.3580000000000001</v>
      </c>
      <c r="K630" s="69">
        <v>100</v>
      </c>
      <c r="L630" s="68">
        <v>266</v>
      </c>
      <c r="M630" s="8">
        <f t="shared" si="50"/>
        <v>2.66</v>
      </c>
      <c r="N630" s="93">
        <v>0.57199999999999995</v>
      </c>
      <c r="O630" s="69">
        <f t="shared" si="56"/>
        <v>100</v>
      </c>
      <c r="P630" s="182">
        <f t="shared" si="51"/>
        <v>4.5375939849624061</v>
      </c>
      <c r="Q630" s="86" t="s">
        <v>719</v>
      </c>
      <c r="V630" s="82">
        <v>0.4152777777777778</v>
      </c>
      <c r="W630" s="83">
        <v>0.56180555555555556</v>
      </c>
      <c r="X630" s="86">
        <f t="shared" si="52"/>
        <v>0.14652777777777776</v>
      </c>
    </row>
    <row r="631" spans="1:24" x14ac:dyDescent="0.3">
      <c r="A631" s="44" t="s">
        <v>8166</v>
      </c>
      <c r="B631" s="68" t="s">
        <v>8167</v>
      </c>
      <c r="C631" s="2" t="s">
        <v>6</v>
      </c>
      <c r="D631" s="2">
        <v>71</v>
      </c>
      <c r="E631" s="6">
        <v>17588</v>
      </c>
      <c r="F631" s="7">
        <v>43832.567256944443</v>
      </c>
      <c r="G631" s="69" t="s">
        <v>4</v>
      </c>
      <c r="H631" s="68">
        <v>1565</v>
      </c>
      <c r="I631" s="8">
        <f t="shared" si="55"/>
        <v>15.808080808080808</v>
      </c>
      <c r="J631" s="93">
        <v>1.2669999999999999</v>
      </c>
      <c r="K631" s="69">
        <v>99</v>
      </c>
      <c r="L631" s="68">
        <v>528</v>
      </c>
      <c r="M631" s="8">
        <f t="shared" si="50"/>
        <v>5.333333333333333</v>
      </c>
      <c r="N631" s="93">
        <v>0.76900000000000002</v>
      </c>
      <c r="O631" s="69">
        <f t="shared" si="56"/>
        <v>99</v>
      </c>
      <c r="P631" s="182">
        <f t="shared" si="51"/>
        <v>2.9640151515151518</v>
      </c>
      <c r="Q631" s="86" t="s">
        <v>719</v>
      </c>
      <c r="V631" s="82">
        <v>0.4375</v>
      </c>
      <c r="W631" s="83">
        <v>0.57500000000000007</v>
      </c>
      <c r="X631" s="86">
        <f t="shared" si="52"/>
        <v>0.13750000000000007</v>
      </c>
    </row>
    <row r="632" spans="1:24" x14ac:dyDescent="0.3">
      <c r="A632" s="44" t="s">
        <v>8168</v>
      </c>
      <c r="B632" s="68" t="s">
        <v>8169</v>
      </c>
      <c r="C632" s="2" t="s">
        <v>6</v>
      </c>
      <c r="D632" s="2">
        <v>50</v>
      </c>
      <c r="E632" s="6">
        <v>25435</v>
      </c>
      <c r="F632" s="7">
        <v>43832.58085648148</v>
      </c>
      <c r="G632" s="69" t="s">
        <v>4</v>
      </c>
      <c r="H632" s="68">
        <v>459</v>
      </c>
      <c r="I632" s="8">
        <f t="shared" si="55"/>
        <v>4.59</v>
      </c>
      <c r="J632" s="93">
        <v>0.71199999999999997</v>
      </c>
      <c r="K632" s="69">
        <v>100</v>
      </c>
      <c r="L632" s="68">
        <v>208</v>
      </c>
      <c r="M632" s="8">
        <f t="shared" si="50"/>
        <v>2.08</v>
      </c>
      <c r="N632" s="93">
        <v>0.36699999999999999</v>
      </c>
      <c r="O632" s="69">
        <f t="shared" si="56"/>
        <v>100</v>
      </c>
      <c r="P632" s="182">
        <f t="shared" si="51"/>
        <v>2.2067307692307692</v>
      </c>
      <c r="Q632" s="86" t="s">
        <v>719</v>
      </c>
      <c r="V632" s="82">
        <v>0.41875000000000001</v>
      </c>
      <c r="W632" s="83">
        <v>0.59444444444444444</v>
      </c>
      <c r="X632" s="86">
        <f t="shared" si="52"/>
        <v>0.17569444444444443</v>
      </c>
    </row>
    <row r="633" spans="1:24" x14ac:dyDescent="0.3">
      <c r="A633" s="44" t="s">
        <v>2410</v>
      </c>
      <c r="B633" s="68" t="s">
        <v>372</v>
      </c>
      <c r="C633" s="2" t="s">
        <v>1</v>
      </c>
      <c r="D633" s="2">
        <v>54</v>
      </c>
      <c r="E633" s="6">
        <v>23838</v>
      </c>
      <c r="F633" s="7">
        <v>43832.602592592593</v>
      </c>
      <c r="G633" s="69" t="s">
        <v>22</v>
      </c>
      <c r="H633" s="68">
        <v>1114</v>
      </c>
      <c r="I633" s="8">
        <f t="shared" si="55"/>
        <v>11.252525252525253</v>
      </c>
      <c r="J633" s="93">
        <v>1.0820000000000001</v>
      </c>
      <c r="K633" s="69">
        <v>99</v>
      </c>
      <c r="L633" s="68">
        <v>261</v>
      </c>
      <c r="M633" s="8">
        <f t="shared" si="50"/>
        <v>2.6363636363636362</v>
      </c>
      <c r="N633" s="93">
        <v>0.64600000000000002</v>
      </c>
      <c r="O633" s="69">
        <f t="shared" si="56"/>
        <v>99</v>
      </c>
      <c r="P633" s="182">
        <f t="shared" si="51"/>
        <v>4.2681992337164756</v>
      </c>
      <c r="Q633" s="86" t="s">
        <v>719</v>
      </c>
      <c r="V633" s="82">
        <v>0.46666666666666662</v>
      </c>
      <c r="W633" s="83">
        <v>0.60902777777777783</v>
      </c>
      <c r="X633" s="86">
        <f t="shared" si="52"/>
        <v>0.14236111111111122</v>
      </c>
    </row>
    <row r="634" spans="1:24" x14ac:dyDescent="0.3">
      <c r="A634" s="44" t="s">
        <v>8170</v>
      </c>
      <c r="B634" s="68" t="s">
        <v>8171</v>
      </c>
      <c r="C634" s="2" t="s">
        <v>1</v>
      </c>
      <c r="D634" s="2">
        <v>43</v>
      </c>
      <c r="E634" s="6">
        <v>27835</v>
      </c>
      <c r="F634" s="7">
        <v>43832.623576388891</v>
      </c>
      <c r="G634" s="69" t="s">
        <v>4</v>
      </c>
      <c r="H634" s="68">
        <v>1202</v>
      </c>
      <c r="I634" s="8">
        <f t="shared" si="55"/>
        <v>12.141414141414142</v>
      </c>
      <c r="J634" s="93">
        <v>1.1870000000000001</v>
      </c>
      <c r="K634" s="69">
        <v>99</v>
      </c>
      <c r="L634" s="68">
        <v>291</v>
      </c>
      <c r="M634" s="8">
        <f t="shared" si="50"/>
        <v>2.9393939393939394</v>
      </c>
      <c r="N634" s="93">
        <v>0.56799999999999995</v>
      </c>
      <c r="O634" s="69">
        <f t="shared" si="56"/>
        <v>99</v>
      </c>
      <c r="P634" s="182">
        <f t="shared" si="51"/>
        <v>4.130584192439863</v>
      </c>
      <c r="Q634" s="86" t="s">
        <v>719</v>
      </c>
      <c r="V634" s="82">
        <v>0.4916666666666667</v>
      </c>
      <c r="W634" s="83">
        <v>0.63055555555555554</v>
      </c>
      <c r="X634" s="86">
        <f t="shared" si="52"/>
        <v>0.13888888888888884</v>
      </c>
    </row>
    <row r="635" spans="1:24" x14ac:dyDescent="0.3">
      <c r="A635" s="44" t="s">
        <v>8172</v>
      </c>
      <c r="B635" s="68" t="s">
        <v>4589</v>
      </c>
      <c r="C635" s="2" t="s">
        <v>1</v>
      </c>
      <c r="D635" s="2">
        <v>36</v>
      </c>
      <c r="E635" s="6">
        <v>30383</v>
      </c>
      <c r="F635" s="7">
        <v>43832.637754629628</v>
      </c>
      <c r="G635" s="69" t="s">
        <v>4</v>
      </c>
      <c r="H635" s="68">
        <v>1125</v>
      </c>
      <c r="I635" s="8">
        <f t="shared" si="55"/>
        <v>11.25</v>
      </c>
      <c r="J635" s="93">
        <v>1.4239999999999999</v>
      </c>
      <c r="K635" s="69">
        <v>100</v>
      </c>
      <c r="L635" s="68">
        <v>321</v>
      </c>
      <c r="M635" s="8">
        <f t="shared" si="50"/>
        <v>3.21</v>
      </c>
      <c r="N635" s="93">
        <v>0.59099999999999997</v>
      </c>
      <c r="O635" s="69">
        <f t="shared" si="56"/>
        <v>100</v>
      </c>
      <c r="P635" s="182">
        <f t="shared" si="51"/>
        <v>3.5046728971962615</v>
      </c>
      <c r="Q635" s="86" t="s">
        <v>719</v>
      </c>
      <c r="V635" s="82">
        <v>0.50972222222222219</v>
      </c>
      <c r="W635" s="83">
        <v>0.66527777777777775</v>
      </c>
      <c r="X635" s="86">
        <f t="shared" si="52"/>
        <v>0.15555555555555556</v>
      </c>
    </row>
    <row r="636" spans="1:24" x14ac:dyDescent="0.3">
      <c r="A636" s="44" t="s">
        <v>8173</v>
      </c>
      <c r="B636" s="68" t="s">
        <v>8174</v>
      </c>
      <c r="C636" s="2" t="s">
        <v>1</v>
      </c>
      <c r="D636" s="2">
        <v>52</v>
      </c>
      <c r="E636" s="6">
        <v>24764</v>
      </c>
      <c r="F636" s="7">
        <v>43832.67019675926</v>
      </c>
      <c r="G636" s="69" t="s">
        <v>4</v>
      </c>
      <c r="H636" s="68">
        <v>1751</v>
      </c>
      <c r="I636" s="8">
        <f t="shared" si="55"/>
        <v>17.686868686868689</v>
      </c>
      <c r="J636" s="93">
        <v>1.627</v>
      </c>
      <c r="K636" s="69">
        <v>99</v>
      </c>
      <c r="L636" s="68">
        <v>305</v>
      </c>
      <c r="M636" s="8">
        <f t="shared" si="50"/>
        <v>3.0808080808080809</v>
      </c>
      <c r="N636" s="93">
        <v>0.42099999999999999</v>
      </c>
      <c r="O636" s="69">
        <f t="shared" si="56"/>
        <v>99</v>
      </c>
      <c r="P636" s="182">
        <f t="shared" si="51"/>
        <v>5.7409836065573776</v>
      </c>
      <c r="Q636" s="86" t="s">
        <v>719</v>
      </c>
      <c r="V636" s="82">
        <v>0.52847222222222223</v>
      </c>
      <c r="W636" s="83">
        <v>0.67499999999999993</v>
      </c>
      <c r="X636" s="86">
        <f t="shared" si="52"/>
        <v>0.1465277777777777</v>
      </c>
    </row>
    <row r="637" spans="1:24" x14ac:dyDescent="0.3">
      <c r="A637" s="44" t="s">
        <v>8175</v>
      </c>
      <c r="B637" s="68" t="s">
        <v>8176</v>
      </c>
      <c r="C637" s="2" t="s">
        <v>6</v>
      </c>
      <c r="D637" s="2">
        <v>78</v>
      </c>
      <c r="E637" s="6">
        <v>15330</v>
      </c>
      <c r="F637" s="7">
        <v>43832.682881944442</v>
      </c>
      <c r="G637" s="69" t="s">
        <v>4</v>
      </c>
      <c r="H637" s="68">
        <v>1143</v>
      </c>
      <c r="I637" s="8">
        <f t="shared" si="55"/>
        <v>11.43</v>
      </c>
      <c r="J637" s="93">
        <v>1.2969999999999999</v>
      </c>
      <c r="K637" s="69">
        <v>100</v>
      </c>
      <c r="L637" s="68">
        <v>544</v>
      </c>
      <c r="M637" s="8">
        <f t="shared" si="50"/>
        <v>5.44</v>
      </c>
      <c r="N637" s="93">
        <v>0.65600000000000003</v>
      </c>
      <c r="O637" s="69">
        <f t="shared" si="56"/>
        <v>100</v>
      </c>
      <c r="P637" s="182">
        <f t="shared" si="51"/>
        <v>2.1011029411764706</v>
      </c>
      <c r="Q637" s="86" t="s">
        <v>719</v>
      </c>
      <c r="V637" s="82">
        <v>0.53194444444444444</v>
      </c>
      <c r="W637" s="83">
        <v>0.6958333333333333</v>
      </c>
      <c r="X637" s="86">
        <f t="shared" si="52"/>
        <v>0.16388888888888886</v>
      </c>
    </row>
    <row r="638" spans="1:24" x14ac:dyDescent="0.3">
      <c r="A638" s="44" t="s">
        <v>8177</v>
      </c>
      <c r="B638" s="68" t="s">
        <v>8178</v>
      </c>
      <c r="C638" s="2" t="s">
        <v>6</v>
      </c>
      <c r="D638" s="2">
        <v>60</v>
      </c>
      <c r="E638" s="6">
        <v>21764</v>
      </c>
      <c r="F638" s="7">
        <v>43833.414224537039</v>
      </c>
      <c r="G638" s="69" t="s">
        <v>2</v>
      </c>
      <c r="H638" s="68">
        <v>1667</v>
      </c>
      <c r="I638" s="8">
        <f t="shared" si="55"/>
        <v>16.838383838383837</v>
      </c>
      <c r="J638" s="93">
        <v>1.1839999999999999</v>
      </c>
      <c r="K638" s="69">
        <v>99</v>
      </c>
      <c r="L638" s="68">
        <v>486</v>
      </c>
      <c r="M638" s="8">
        <f t="shared" si="50"/>
        <v>4.9090909090909092</v>
      </c>
      <c r="N638" s="93">
        <v>0.84599999999999997</v>
      </c>
      <c r="O638" s="69">
        <f t="shared" si="56"/>
        <v>99</v>
      </c>
      <c r="P638" s="182">
        <f t="shared" si="51"/>
        <v>3.430041152263374</v>
      </c>
      <c r="Q638" s="86" t="s">
        <v>719</v>
      </c>
      <c r="V638" s="82">
        <v>0.41666666666666669</v>
      </c>
      <c r="W638" s="83">
        <v>0.56944444444444442</v>
      </c>
      <c r="X638" s="86">
        <f t="shared" si="52"/>
        <v>0.15277777777777773</v>
      </c>
    </row>
    <row r="639" spans="1:24" x14ac:dyDescent="0.3">
      <c r="A639" s="44" t="s">
        <v>8179</v>
      </c>
      <c r="B639" s="68" t="s">
        <v>8180</v>
      </c>
      <c r="C639" s="2" t="s">
        <v>1</v>
      </c>
      <c r="D639" s="2">
        <v>50</v>
      </c>
      <c r="E639" s="6">
        <v>25477</v>
      </c>
      <c r="F639" s="7">
        <v>43833.535277777781</v>
      </c>
      <c r="G639" s="69" t="s">
        <v>4</v>
      </c>
      <c r="H639" s="68">
        <v>1407</v>
      </c>
      <c r="I639" s="8">
        <f t="shared" si="55"/>
        <v>14.07</v>
      </c>
      <c r="J639" s="93">
        <v>1.3120000000000001</v>
      </c>
      <c r="K639" s="69">
        <v>100</v>
      </c>
      <c r="L639" s="68">
        <v>390</v>
      </c>
      <c r="M639" s="8">
        <f t="shared" si="50"/>
        <v>3.9</v>
      </c>
      <c r="N639" s="93">
        <v>0.71799999999999997</v>
      </c>
      <c r="O639" s="69">
        <f t="shared" si="56"/>
        <v>100</v>
      </c>
      <c r="P639" s="182">
        <f t="shared" si="51"/>
        <v>3.6076923076923078</v>
      </c>
      <c r="Q639" s="86" t="s">
        <v>719</v>
      </c>
      <c r="V639" s="82">
        <v>0.39930555555555558</v>
      </c>
      <c r="W639" s="83">
        <v>0.54166666666666663</v>
      </c>
      <c r="X639" s="86">
        <f t="shared" si="52"/>
        <v>0.14236111111111105</v>
      </c>
    </row>
    <row r="640" spans="1:24" x14ac:dyDescent="0.3">
      <c r="A640" s="44" t="s">
        <v>8181</v>
      </c>
      <c r="B640" s="68" t="s">
        <v>8182</v>
      </c>
      <c r="C640" s="2" t="s">
        <v>1</v>
      </c>
      <c r="D640" s="2">
        <v>76</v>
      </c>
      <c r="E640" s="6">
        <v>15925</v>
      </c>
      <c r="F640" s="7">
        <v>43833.545729166668</v>
      </c>
      <c r="G640" s="69" t="s">
        <v>4</v>
      </c>
      <c r="H640" s="68">
        <v>1554</v>
      </c>
      <c r="I640" s="8">
        <f t="shared" si="55"/>
        <v>15.54</v>
      </c>
      <c r="J640" s="93">
        <v>1.0489999999999999</v>
      </c>
      <c r="K640" s="69">
        <v>100</v>
      </c>
      <c r="L640" s="68">
        <v>540</v>
      </c>
      <c r="M640" s="8">
        <f t="shared" si="50"/>
        <v>5.4</v>
      </c>
      <c r="N640" s="93">
        <v>0.68200000000000005</v>
      </c>
      <c r="O640" s="69">
        <f t="shared" si="56"/>
        <v>100</v>
      </c>
      <c r="P640" s="182">
        <f t="shared" si="51"/>
        <v>2.8777777777777773</v>
      </c>
      <c r="Q640" s="86" t="s">
        <v>719</v>
      </c>
      <c r="V640" s="82">
        <v>0.41597222222222219</v>
      </c>
      <c r="W640" s="83">
        <v>0.55555555555555558</v>
      </c>
      <c r="X640" s="86">
        <f t="shared" si="52"/>
        <v>0.13958333333333339</v>
      </c>
    </row>
    <row r="641" spans="1:24" x14ac:dyDescent="0.3">
      <c r="A641" s="44" t="s">
        <v>8183</v>
      </c>
      <c r="B641" s="68" t="s">
        <v>8184</v>
      </c>
      <c r="C641" s="2" t="s">
        <v>1</v>
      </c>
      <c r="D641" s="2">
        <v>63</v>
      </c>
      <c r="E641" s="6">
        <v>20707</v>
      </c>
      <c r="F641" s="7">
        <v>43833.572731481479</v>
      </c>
      <c r="G641" s="69" t="s">
        <v>4</v>
      </c>
      <c r="H641" s="68">
        <v>1254</v>
      </c>
      <c r="I641" s="8">
        <f t="shared" si="55"/>
        <v>12.666666666666666</v>
      </c>
      <c r="J641" s="93">
        <v>1.04</v>
      </c>
      <c r="K641" s="69">
        <v>99</v>
      </c>
      <c r="L641" s="68">
        <v>408</v>
      </c>
      <c r="M641" s="8">
        <f t="shared" si="50"/>
        <v>4.1212121212121211</v>
      </c>
      <c r="N641" s="93">
        <v>0.54</v>
      </c>
      <c r="O641" s="69">
        <f t="shared" si="56"/>
        <v>99</v>
      </c>
      <c r="P641" s="182">
        <f t="shared" si="51"/>
        <v>3.0735294117647056</v>
      </c>
      <c r="Q641" s="86" t="s">
        <v>719</v>
      </c>
      <c r="V641" s="82">
        <v>0.44027777777777777</v>
      </c>
      <c r="W641" s="83">
        <v>0.59027777777777779</v>
      </c>
      <c r="X641" s="86">
        <f t="shared" si="52"/>
        <v>0.15000000000000002</v>
      </c>
    </row>
    <row r="642" spans="1:24" x14ac:dyDescent="0.3">
      <c r="A642" s="44" t="s">
        <v>8185</v>
      </c>
      <c r="B642" s="68" t="s">
        <v>8186</v>
      </c>
      <c r="C642" s="2" t="s">
        <v>6</v>
      </c>
      <c r="D642" s="2">
        <v>27</v>
      </c>
      <c r="E642" s="6">
        <v>33655</v>
      </c>
      <c r="F642" s="7">
        <v>43833.587592592594</v>
      </c>
      <c r="G642" s="69" t="s">
        <v>4</v>
      </c>
      <c r="H642" s="68">
        <v>760</v>
      </c>
      <c r="I642" s="8">
        <f t="shared" si="55"/>
        <v>7.6767676767676765</v>
      </c>
      <c r="J642" s="93">
        <v>0.74</v>
      </c>
      <c r="K642" s="69">
        <v>99</v>
      </c>
      <c r="L642" s="68">
        <v>353</v>
      </c>
      <c r="M642" s="8">
        <f t="shared" si="50"/>
        <v>3.5656565656565657</v>
      </c>
      <c r="N642" s="93">
        <v>0.60899999999999999</v>
      </c>
      <c r="O642" s="69">
        <f t="shared" si="56"/>
        <v>99</v>
      </c>
      <c r="P642" s="182">
        <f t="shared" si="51"/>
        <v>2.1529745042492916</v>
      </c>
      <c r="Q642" s="86" t="s">
        <v>719</v>
      </c>
      <c r="V642" s="82">
        <v>0.4465277777777778</v>
      </c>
      <c r="W642" s="83">
        <v>0.60416666666666663</v>
      </c>
      <c r="X642" s="86">
        <f t="shared" si="52"/>
        <v>0.15763888888888883</v>
      </c>
    </row>
    <row r="643" spans="1:24" x14ac:dyDescent="0.3">
      <c r="A643" s="44" t="s">
        <v>8187</v>
      </c>
      <c r="B643" s="68" t="s">
        <v>124</v>
      </c>
      <c r="C643" s="2" t="s">
        <v>1</v>
      </c>
      <c r="D643" s="2">
        <v>50</v>
      </c>
      <c r="E643" s="6">
        <v>25249</v>
      </c>
      <c r="F643" s="7">
        <v>43833.600347222222</v>
      </c>
      <c r="G643" s="69" t="s">
        <v>4</v>
      </c>
      <c r="H643" s="68">
        <v>1252</v>
      </c>
      <c r="I643" s="8">
        <f t="shared" si="55"/>
        <v>12.52</v>
      </c>
      <c r="J643" s="93">
        <v>1.202</v>
      </c>
      <c r="K643" s="69">
        <v>100</v>
      </c>
      <c r="L643" s="68">
        <v>377</v>
      </c>
      <c r="M643" s="8">
        <f t="shared" ref="M643:M706" si="57">L643/O643</f>
        <v>3.77</v>
      </c>
      <c r="N643" s="93">
        <v>0.60099999999999998</v>
      </c>
      <c r="O643" s="69">
        <f t="shared" si="56"/>
        <v>100</v>
      </c>
      <c r="P643" s="182">
        <f t="shared" ref="P643:P706" si="58">I643/M643</f>
        <v>3.3209549071618034</v>
      </c>
      <c r="Q643" s="86" t="s">
        <v>719</v>
      </c>
      <c r="V643" s="82">
        <v>0.47152777777777777</v>
      </c>
      <c r="W643" s="83">
        <v>0.61805555555555558</v>
      </c>
      <c r="X643" s="86">
        <f t="shared" ref="X643:X706" si="59">IF(AND(W643&lt;&gt;0,V643&lt;&gt;0),W643-V643,"No_data")</f>
        <v>0.14652777777777781</v>
      </c>
    </row>
    <row r="644" spans="1:24" x14ac:dyDescent="0.3">
      <c r="A644" s="44" t="s">
        <v>8188</v>
      </c>
      <c r="B644" s="68" t="s">
        <v>4472</v>
      </c>
      <c r="C644" s="2" t="s">
        <v>1</v>
      </c>
      <c r="D644" s="2">
        <v>48</v>
      </c>
      <c r="E644" s="6">
        <v>26134</v>
      </c>
      <c r="F644" s="7">
        <v>43833.62604166667</v>
      </c>
      <c r="G644" s="69" t="s">
        <v>4</v>
      </c>
      <c r="H644" s="68">
        <v>1060</v>
      </c>
      <c r="I644" s="8">
        <f t="shared" si="55"/>
        <v>10.707070707070708</v>
      </c>
      <c r="J644" s="93">
        <v>0.94</v>
      </c>
      <c r="K644" s="69">
        <v>99</v>
      </c>
      <c r="L644" s="68">
        <v>364</v>
      </c>
      <c r="M644" s="8">
        <f t="shared" si="57"/>
        <v>3.6767676767676769</v>
      </c>
      <c r="N644" s="93">
        <v>0.80600000000000005</v>
      </c>
      <c r="O644" s="69">
        <f t="shared" si="56"/>
        <v>99</v>
      </c>
      <c r="P644" s="182">
        <f t="shared" si="58"/>
        <v>2.912087912087912</v>
      </c>
      <c r="Q644" s="86" t="s">
        <v>719</v>
      </c>
      <c r="V644" s="82">
        <v>0.50347222222222221</v>
      </c>
      <c r="W644" s="83">
        <v>0.63888888888888895</v>
      </c>
      <c r="X644" s="86">
        <f t="shared" si="59"/>
        <v>0.13541666666666674</v>
      </c>
    </row>
    <row r="645" spans="1:24" x14ac:dyDescent="0.3">
      <c r="A645" s="44" t="s">
        <v>8189</v>
      </c>
      <c r="B645" s="68" t="s">
        <v>240</v>
      </c>
      <c r="C645" s="2" t="s">
        <v>1</v>
      </c>
      <c r="D645" s="2">
        <v>51</v>
      </c>
      <c r="E645" s="6">
        <v>25025</v>
      </c>
      <c r="F645" s="7">
        <v>43833.635798611111</v>
      </c>
      <c r="G645" s="69" t="s">
        <v>4</v>
      </c>
      <c r="H645" s="68">
        <v>1193</v>
      </c>
      <c r="I645" s="8">
        <f t="shared" si="55"/>
        <v>11.93</v>
      </c>
      <c r="J645" s="93">
        <v>1.35</v>
      </c>
      <c r="K645" s="69">
        <v>100</v>
      </c>
      <c r="L645" s="68">
        <v>420</v>
      </c>
      <c r="M645" s="8">
        <f t="shared" si="57"/>
        <v>4.2</v>
      </c>
      <c r="N645" s="93">
        <v>0.65100000000000002</v>
      </c>
      <c r="O645" s="69">
        <f t="shared" si="56"/>
        <v>100</v>
      </c>
      <c r="P645" s="182">
        <f t="shared" si="58"/>
        <v>2.8404761904761902</v>
      </c>
      <c r="Q645" s="86" t="s">
        <v>719</v>
      </c>
      <c r="V645" s="82">
        <v>0.51111111111111118</v>
      </c>
      <c r="W645" s="83">
        <v>0.65277777777777779</v>
      </c>
      <c r="X645" s="86">
        <f t="shared" si="59"/>
        <v>0.14166666666666661</v>
      </c>
    </row>
    <row r="646" spans="1:24" x14ac:dyDescent="0.3">
      <c r="A646" s="44" t="s">
        <v>8190</v>
      </c>
      <c r="B646" s="68" t="s">
        <v>8191</v>
      </c>
      <c r="C646" s="2" t="s">
        <v>6</v>
      </c>
      <c r="D646" s="2">
        <v>21</v>
      </c>
      <c r="E646" s="6">
        <v>36029</v>
      </c>
      <c r="F646" s="7">
        <v>43836.513865740744</v>
      </c>
      <c r="G646" s="69" t="s">
        <v>4</v>
      </c>
      <c r="H646" s="68">
        <v>936</v>
      </c>
      <c r="I646" s="8">
        <f t="shared" si="55"/>
        <v>9.454545454545455</v>
      </c>
      <c r="J646" s="93">
        <v>0.65900000000000003</v>
      </c>
      <c r="K646" s="69">
        <v>99</v>
      </c>
      <c r="L646" s="68">
        <v>414</v>
      </c>
      <c r="M646" s="8">
        <f t="shared" si="57"/>
        <v>4.1818181818181817</v>
      </c>
      <c r="N646" s="93">
        <v>0.54100000000000004</v>
      </c>
      <c r="O646" s="69">
        <f t="shared" si="56"/>
        <v>99</v>
      </c>
      <c r="P646" s="182">
        <f t="shared" si="58"/>
        <v>2.2608695652173916</v>
      </c>
      <c r="Q646" s="86" t="s">
        <v>719</v>
      </c>
      <c r="V646" s="82">
        <v>0.39513888888888887</v>
      </c>
      <c r="W646" s="83">
        <v>0.52013888888888882</v>
      </c>
      <c r="X646" s="86">
        <f t="shared" si="59"/>
        <v>0.12499999999999994</v>
      </c>
    </row>
    <row r="647" spans="1:24" x14ac:dyDescent="0.3">
      <c r="A647" s="44" t="s">
        <v>8192</v>
      </c>
      <c r="B647" s="68" t="s">
        <v>8193</v>
      </c>
      <c r="C647" s="2" t="s">
        <v>6</v>
      </c>
      <c r="D647" s="2">
        <v>34</v>
      </c>
      <c r="E647" s="6">
        <v>31305</v>
      </c>
      <c r="F647" s="7">
        <v>43836.528668981482</v>
      </c>
      <c r="G647" s="69" t="s">
        <v>553</v>
      </c>
      <c r="H647" s="68">
        <v>592</v>
      </c>
      <c r="I647" s="8">
        <f t="shared" si="55"/>
        <v>5.9797979797979801</v>
      </c>
      <c r="J647" s="93">
        <v>0.84499999999999997</v>
      </c>
      <c r="K647" s="69">
        <v>99</v>
      </c>
      <c r="L647" s="68">
        <v>265</v>
      </c>
      <c r="M647" s="8">
        <f t="shared" si="57"/>
        <v>2.6767676767676769</v>
      </c>
      <c r="N647" s="93">
        <v>0.51200000000000001</v>
      </c>
      <c r="O647" s="69">
        <f t="shared" si="56"/>
        <v>99</v>
      </c>
      <c r="P647" s="182">
        <f t="shared" si="58"/>
        <v>2.2339622641509433</v>
      </c>
      <c r="Q647" s="86" t="s">
        <v>719</v>
      </c>
      <c r="V647" s="82">
        <v>0.40347222222222223</v>
      </c>
      <c r="W647" s="83">
        <v>0.53333333333333333</v>
      </c>
      <c r="X647" s="86">
        <f t="shared" si="59"/>
        <v>0.12986111111111109</v>
      </c>
    </row>
    <row r="648" spans="1:24" x14ac:dyDescent="0.3">
      <c r="A648" s="44" t="s">
        <v>8194</v>
      </c>
      <c r="B648" s="68" t="s">
        <v>8195</v>
      </c>
      <c r="C648" s="2" t="s">
        <v>1</v>
      </c>
      <c r="D648" s="2">
        <v>57</v>
      </c>
      <c r="E648" s="6">
        <v>22712</v>
      </c>
      <c r="F648" s="7">
        <v>43836.539942129632</v>
      </c>
      <c r="G648" s="69" t="s">
        <v>4</v>
      </c>
      <c r="H648" s="68">
        <v>1995</v>
      </c>
      <c r="I648" s="8">
        <f t="shared" si="55"/>
        <v>19.95</v>
      </c>
      <c r="J648" s="93">
        <v>2.536</v>
      </c>
      <c r="K648" s="69">
        <v>100</v>
      </c>
      <c r="L648" s="68">
        <v>397</v>
      </c>
      <c r="M648" s="8">
        <f t="shared" si="57"/>
        <v>3.97</v>
      </c>
      <c r="N648" s="93">
        <v>0.59399999999999997</v>
      </c>
      <c r="O648" s="69">
        <f t="shared" si="56"/>
        <v>100</v>
      </c>
      <c r="P648" s="182">
        <f t="shared" si="58"/>
        <v>5.0251889168765738</v>
      </c>
      <c r="Q648" s="86" t="s">
        <v>719</v>
      </c>
      <c r="V648" s="82">
        <v>0.40833333333333338</v>
      </c>
      <c r="W648" s="83">
        <v>0.54652777777777783</v>
      </c>
      <c r="X648" s="86">
        <f t="shared" si="59"/>
        <v>0.13819444444444445</v>
      </c>
    </row>
    <row r="649" spans="1:24" x14ac:dyDescent="0.3">
      <c r="A649" s="44" t="s">
        <v>8196</v>
      </c>
      <c r="B649" s="68" t="s">
        <v>5296</v>
      </c>
      <c r="C649" s="2" t="s">
        <v>1</v>
      </c>
      <c r="D649" s="2">
        <v>44</v>
      </c>
      <c r="E649" s="6">
        <v>27450</v>
      </c>
      <c r="F649" s="7">
        <v>43836.552731481483</v>
      </c>
      <c r="G649" s="69" t="s">
        <v>4</v>
      </c>
      <c r="H649" s="68">
        <v>2087</v>
      </c>
      <c r="I649" s="8">
        <f t="shared" si="55"/>
        <v>21.08080808080808</v>
      </c>
      <c r="J649" s="93">
        <v>2.7759999999999998</v>
      </c>
      <c r="K649" s="69">
        <v>99</v>
      </c>
      <c r="L649" s="68">
        <v>329</v>
      </c>
      <c r="M649" s="8">
        <f t="shared" si="57"/>
        <v>3.3232323232323231</v>
      </c>
      <c r="N649" s="93">
        <v>0.66700000000000004</v>
      </c>
      <c r="O649" s="69">
        <f t="shared" si="56"/>
        <v>99</v>
      </c>
      <c r="P649" s="182">
        <f t="shared" si="58"/>
        <v>6.3434650455927049</v>
      </c>
      <c r="Q649" s="86" t="s">
        <v>719</v>
      </c>
      <c r="V649" s="82">
        <v>0.41944444444444445</v>
      </c>
      <c r="W649" s="83">
        <v>0.56597222222222221</v>
      </c>
      <c r="X649" s="86">
        <f t="shared" si="59"/>
        <v>0.14652777777777776</v>
      </c>
    </row>
    <row r="650" spans="1:24" x14ac:dyDescent="0.3">
      <c r="A650" s="44" t="s">
        <v>8197</v>
      </c>
      <c r="B650" s="68" t="s">
        <v>6749</v>
      </c>
      <c r="C650" s="2" t="s">
        <v>1</v>
      </c>
      <c r="D650" s="2">
        <v>61</v>
      </c>
      <c r="E650" s="6">
        <v>21478</v>
      </c>
      <c r="F650" s="7">
        <v>43836.571412037039</v>
      </c>
      <c r="G650" s="69" t="s">
        <v>4</v>
      </c>
      <c r="H650" s="68">
        <v>1538</v>
      </c>
      <c r="I650" s="8">
        <f t="shared" si="55"/>
        <v>15.38</v>
      </c>
      <c r="J650" s="93">
        <v>1.339</v>
      </c>
      <c r="K650" s="69">
        <v>100</v>
      </c>
      <c r="L650" s="68">
        <v>320</v>
      </c>
      <c r="M650" s="8">
        <f t="shared" si="57"/>
        <v>3.2</v>
      </c>
      <c r="N650" s="93">
        <v>0.55000000000000004</v>
      </c>
      <c r="O650" s="69">
        <f t="shared" si="56"/>
        <v>100</v>
      </c>
      <c r="P650" s="182">
        <f t="shared" si="58"/>
        <v>4.8062500000000004</v>
      </c>
      <c r="Q650" s="86" t="s">
        <v>719</v>
      </c>
      <c r="V650" s="82">
        <v>0.42986111111111108</v>
      </c>
      <c r="W650" s="83">
        <v>0.57638888888888895</v>
      </c>
      <c r="X650" s="86">
        <f t="shared" si="59"/>
        <v>0.14652777777777787</v>
      </c>
    </row>
    <row r="651" spans="1:24" x14ac:dyDescent="0.3">
      <c r="A651" s="44" t="s">
        <v>8198</v>
      </c>
      <c r="B651" s="68" t="s">
        <v>8199</v>
      </c>
      <c r="C651" s="2" t="s">
        <v>1</v>
      </c>
      <c r="D651" s="2">
        <v>60</v>
      </c>
      <c r="E651" s="6">
        <v>21885</v>
      </c>
      <c r="F651" s="7">
        <v>43836.585034722222</v>
      </c>
      <c r="G651" s="69" t="s">
        <v>22</v>
      </c>
      <c r="H651" s="68">
        <v>1152</v>
      </c>
      <c r="I651" s="8">
        <f t="shared" si="55"/>
        <v>11.636363636363637</v>
      </c>
      <c r="J651" s="93">
        <v>0.97399999999999998</v>
      </c>
      <c r="K651" s="69">
        <v>99</v>
      </c>
      <c r="L651" s="68">
        <v>293</v>
      </c>
      <c r="M651" s="8">
        <f t="shared" si="57"/>
        <v>2.9595959595959598</v>
      </c>
      <c r="N651" s="93">
        <v>0.49299999999999999</v>
      </c>
      <c r="O651" s="69">
        <f t="shared" si="56"/>
        <v>99</v>
      </c>
      <c r="P651" s="182">
        <f t="shared" si="58"/>
        <v>3.9317406143344709</v>
      </c>
      <c r="Q651" s="86" t="s">
        <v>719</v>
      </c>
      <c r="V651" s="82">
        <v>0.44236111111111115</v>
      </c>
      <c r="W651" s="83">
        <v>0.59027777777777779</v>
      </c>
      <c r="X651" s="86">
        <f t="shared" si="59"/>
        <v>0.14791666666666664</v>
      </c>
    </row>
    <row r="652" spans="1:24" x14ac:dyDescent="0.3">
      <c r="A652" s="44" t="s">
        <v>8200</v>
      </c>
      <c r="B652" s="68" t="s">
        <v>8201</v>
      </c>
      <c r="C652" s="2" t="s">
        <v>1</v>
      </c>
      <c r="D652" s="2">
        <v>83</v>
      </c>
      <c r="E652" s="6">
        <v>13497</v>
      </c>
      <c r="F652" s="7">
        <v>43836.609456018516</v>
      </c>
      <c r="G652" s="69" t="s">
        <v>4</v>
      </c>
      <c r="H652" s="68">
        <v>1664</v>
      </c>
      <c r="I652" s="8">
        <f t="shared" si="55"/>
        <v>16.64</v>
      </c>
      <c r="J652" s="93">
        <v>0.88200000000000001</v>
      </c>
      <c r="K652" s="69">
        <v>100</v>
      </c>
      <c r="L652" s="68">
        <v>583</v>
      </c>
      <c r="M652" s="8">
        <f t="shared" si="57"/>
        <v>5.83</v>
      </c>
      <c r="N652" s="93">
        <v>1.0249999999999999</v>
      </c>
      <c r="O652" s="69">
        <f t="shared" si="56"/>
        <v>100</v>
      </c>
      <c r="P652" s="182">
        <f t="shared" si="58"/>
        <v>2.8542024013722127</v>
      </c>
      <c r="Q652" s="86" t="s">
        <v>719</v>
      </c>
      <c r="V652" s="82">
        <v>0.47986111111111113</v>
      </c>
      <c r="W652" s="83">
        <v>0.61805555555555558</v>
      </c>
      <c r="X652" s="86">
        <f t="shared" si="59"/>
        <v>0.13819444444444445</v>
      </c>
    </row>
    <row r="653" spans="1:24" x14ac:dyDescent="0.3">
      <c r="A653" s="44" t="s">
        <v>8202</v>
      </c>
      <c r="B653" s="68" t="s">
        <v>8203</v>
      </c>
      <c r="C653" s="2" t="s">
        <v>6</v>
      </c>
      <c r="D653" s="2">
        <v>52</v>
      </c>
      <c r="E653" s="6">
        <v>24656</v>
      </c>
      <c r="F653" s="7">
        <v>43836.624120370368</v>
      </c>
      <c r="G653" s="69" t="s">
        <v>4</v>
      </c>
      <c r="H653" s="68">
        <v>475</v>
      </c>
      <c r="I653" s="8">
        <f t="shared" si="55"/>
        <v>4.75</v>
      </c>
      <c r="J653" s="93">
        <v>0.73</v>
      </c>
      <c r="K653" s="69">
        <v>100</v>
      </c>
      <c r="L653" s="68">
        <v>178</v>
      </c>
      <c r="M653" s="8">
        <f t="shared" si="57"/>
        <v>1.78</v>
      </c>
      <c r="N653" s="93">
        <v>0.52400000000000002</v>
      </c>
      <c r="O653" s="69">
        <f t="shared" si="56"/>
        <v>100</v>
      </c>
      <c r="P653" s="182">
        <f t="shared" si="58"/>
        <v>2.6685393258426964</v>
      </c>
      <c r="Q653" s="86" t="s">
        <v>719</v>
      </c>
      <c r="V653" s="82">
        <v>0.49027777777777781</v>
      </c>
      <c r="W653" s="83">
        <v>0.64236111111111105</v>
      </c>
      <c r="X653" s="86">
        <f t="shared" si="59"/>
        <v>0.15208333333333324</v>
      </c>
    </row>
    <row r="654" spans="1:24" x14ac:dyDescent="0.3">
      <c r="A654" s="44" t="s">
        <v>8204</v>
      </c>
      <c r="B654" s="68" t="s">
        <v>8205</v>
      </c>
      <c r="C654" s="2" t="s">
        <v>1</v>
      </c>
      <c r="D654" s="2">
        <v>53</v>
      </c>
      <c r="E654" s="6">
        <v>24186</v>
      </c>
      <c r="F654" s="7">
        <v>43836.656817129631</v>
      </c>
      <c r="G654" s="69" t="s">
        <v>4</v>
      </c>
      <c r="H654" s="68">
        <v>1475</v>
      </c>
      <c r="I654" s="8">
        <f t="shared" si="55"/>
        <v>14.75</v>
      </c>
      <c r="J654" s="93">
        <v>2.032</v>
      </c>
      <c r="K654" s="69">
        <v>100</v>
      </c>
      <c r="L654" s="68">
        <v>234</v>
      </c>
      <c r="M654" s="8">
        <f t="shared" si="57"/>
        <v>2.34</v>
      </c>
      <c r="N654" s="93">
        <v>0.57199999999999995</v>
      </c>
      <c r="O654" s="69">
        <f t="shared" si="56"/>
        <v>100</v>
      </c>
      <c r="P654" s="182">
        <f t="shared" si="58"/>
        <v>6.3034188034188041</v>
      </c>
      <c r="Q654" s="86" t="s">
        <v>719</v>
      </c>
      <c r="V654" s="82">
        <v>0.49652777777777773</v>
      </c>
      <c r="W654" s="83">
        <v>0.64930555555555558</v>
      </c>
      <c r="X654" s="86">
        <f t="shared" si="59"/>
        <v>0.15277777777777785</v>
      </c>
    </row>
    <row r="655" spans="1:24" x14ac:dyDescent="0.3">
      <c r="A655" s="44" t="s">
        <v>8206</v>
      </c>
      <c r="B655" s="68" t="s">
        <v>115</v>
      </c>
      <c r="C655" s="2" t="s">
        <v>1</v>
      </c>
      <c r="D655" s="2">
        <v>46</v>
      </c>
      <c r="E655" s="6">
        <v>26852</v>
      </c>
      <c r="F655" s="7">
        <v>43836.670081018521</v>
      </c>
      <c r="G655" s="69" t="s">
        <v>4</v>
      </c>
      <c r="H655" s="68">
        <v>1240</v>
      </c>
      <c r="I655" s="8">
        <f t="shared" si="55"/>
        <v>12.4</v>
      </c>
      <c r="J655" s="93">
        <v>1.2230000000000001</v>
      </c>
      <c r="K655" s="69">
        <v>100</v>
      </c>
      <c r="L655" s="68">
        <v>262</v>
      </c>
      <c r="M655" s="8">
        <f t="shared" si="57"/>
        <v>2.62</v>
      </c>
      <c r="N655" s="93">
        <v>0.54600000000000004</v>
      </c>
      <c r="O655" s="69">
        <f t="shared" si="56"/>
        <v>100</v>
      </c>
      <c r="P655" s="182">
        <f t="shared" si="58"/>
        <v>4.7328244274809164</v>
      </c>
      <c r="Q655" s="86" t="s">
        <v>719</v>
      </c>
      <c r="V655" s="82">
        <v>0.52708333333333335</v>
      </c>
      <c r="W655" s="83">
        <v>0.68055555555555547</v>
      </c>
      <c r="X655" s="86">
        <f t="shared" si="59"/>
        <v>0.15347222222222212</v>
      </c>
    </row>
    <row r="656" spans="1:24" x14ac:dyDescent="0.3">
      <c r="A656" s="44" t="s">
        <v>8207</v>
      </c>
      <c r="B656" s="68" t="s">
        <v>91</v>
      </c>
      <c r="C656" s="2" t="s">
        <v>1</v>
      </c>
      <c r="D656" s="2">
        <v>51</v>
      </c>
      <c r="E656" s="6">
        <v>24855</v>
      </c>
      <c r="F656" s="7">
        <v>43836.680752314816</v>
      </c>
      <c r="G656" s="69" t="s">
        <v>4</v>
      </c>
      <c r="H656" s="68">
        <v>1274</v>
      </c>
      <c r="I656" s="8">
        <f t="shared" si="55"/>
        <v>12.74</v>
      </c>
      <c r="J656" s="93">
        <v>1.151</v>
      </c>
      <c r="K656" s="69">
        <v>100</v>
      </c>
      <c r="L656" s="68">
        <v>354</v>
      </c>
      <c r="M656" s="8">
        <f t="shared" si="57"/>
        <v>3.54</v>
      </c>
      <c r="N656" s="93">
        <v>0.55800000000000005</v>
      </c>
      <c r="O656" s="69">
        <f t="shared" si="56"/>
        <v>100</v>
      </c>
      <c r="P656" s="182">
        <f t="shared" si="58"/>
        <v>3.5988700564971752</v>
      </c>
      <c r="Q656" s="86" t="s">
        <v>719</v>
      </c>
      <c r="V656" s="82">
        <v>0.53055555555555556</v>
      </c>
      <c r="W656" s="83">
        <v>0.69444444444444453</v>
      </c>
      <c r="X656" s="86">
        <f t="shared" si="59"/>
        <v>0.16388888888888897</v>
      </c>
    </row>
    <row r="657" spans="1:24" x14ac:dyDescent="0.3">
      <c r="A657" s="44" t="s">
        <v>8208</v>
      </c>
      <c r="B657" s="68" t="s">
        <v>991</v>
      </c>
      <c r="C657" s="2" t="s">
        <v>1</v>
      </c>
      <c r="D657" s="2">
        <v>49</v>
      </c>
      <c r="E657" s="6">
        <v>25771</v>
      </c>
      <c r="F657" s="7">
        <v>43837.526319444441</v>
      </c>
      <c r="G657" s="69" t="s">
        <v>4</v>
      </c>
      <c r="H657" s="68">
        <v>1755</v>
      </c>
      <c r="I657" s="8">
        <f t="shared" si="55"/>
        <v>17.727272727272727</v>
      </c>
      <c r="J657" s="93">
        <v>1.3</v>
      </c>
      <c r="K657" s="69">
        <v>99</v>
      </c>
      <c r="L657" s="68">
        <v>332</v>
      </c>
      <c r="M657" s="8">
        <f t="shared" si="57"/>
        <v>3.3535353535353534</v>
      </c>
      <c r="N657" s="93">
        <v>0.71899999999999997</v>
      </c>
      <c r="O657" s="69">
        <f t="shared" si="56"/>
        <v>99</v>
      </c>
      <c r="P657" s="182">
        <f t="shared" si="58"/>
        <v>5.2861445783132535</v>
      </c>
      <c r="Q657" s="86" t="s">
        <v>719</v>
      </c>
      <c r="V657" s="82">
        <v>0.39583333333333331</v>
      </c>
      <c r="W657" s="83">
        <v>0.52986111111111112</v>
      </c>
      <c r="X657" s="86">
        <f t="shared" si="59"/>
        <v>0.1340277777777778</v>
      </c>
    </row>
    <row r="658" spans="1:24" x14ac:dyDescent="0.3">
      <c r="A658" s="44" t="s">
        <v>8209</v>
      </c>
      <c r="B658" s="68" t="s">
        <v>8210</v>
      </c>
      <c r="C658" s="2" t="s">
        <v>6</v>
      </c>
      <c r="D658" s="2">
        <v>29</v>
      </c>
      <c r="E658" s="6">
        <v>33069</v>
      </c>
      <c r="F658" s="7">
        <v>43837.535358796296</v>
      </c>
      <c r="G658" s="69" t="s">
        <v>4</v>
      </c>
      <c r="H658" s="68">
        <v>639</v>
      </c>
      <c r="I658" s="8">
        <f t="shared" si="55"/>
        <v>6.4545454545454541</v>
      </c>
      <c r="J658" s="93">
        <v>1.248</v>
      </c>
      <c r="K658" s="69">
        <v>99</v>
      </c>
      <c r="L658" s="68">
        <v>294</v>
      </c>
      <c r="M658" s="8">
        <f t="shared" si="57"/>
        <v>2.9696969696969697</v>
      </c>
      <c r="N658" s="93">
        <v>0.39700000000000002</v>
      </c>
      <c r="O658" s="69">
        <f t="shared" si="56"/>
        <v>99</v>
      </c>
      <c r="P658" s="182">
        <f t="shared" si="58"/>
        <v>2.1734693877551017</v>
      </c>
      <c r="Q658" s="86" t="s">
        <v>719</v>
      </c>
      <c r="V658" s="82">
        <v>0.37986111111111115</v>
      </c>
      <c r="W658" s="83">
        <v>0.54166666666666663</v>
      </c>
      <c r="X658" s="86">
        <f t="shared" si="59"/>
        <v>0.16180555555555548</v>
      </c>
    </row>
    <row r="659" spans="1:24" x14ac:dyDescent="0.3">
      <c r="A659" s="44" t="s">
        <v>8211</v>
      </c>
      <c r="B659" s="68" t="s">
        <v>6536</v>
      </c>
      <c r="C659" s="2" t="s">
        <v>1</v>
      </c>
      <c r="D659" s="2">
        <v>59</v>
      </c>
      <c r="E659" s="6">
        <v>22064</v>
      </c>
      <c r="F659" s="7">
        <v>43837.547673611109</v>
      </c>
      <c r="G659" s="69" t="s">
        <v>4</v>
      </c>
      <c r="H659" s="68">
        <v>1746</v>
      </c>
      <c r="I659" s="8">
        <f t="shared" si="55"/>
        <v>17.636363636363637</v>
      </c>
      <c r="J659" s="93">
        <v>1.681</v>
      </c>
      <c r="K659" s="69">
        <v>99</v>
      </c>
      <c r="L659" s="68">
        <v>280</v>
      </c>
      <c r="M659" s="8">
        <f t="shared" si="57"/>
        <v>2.8282828282828283</v>
      </c>
      <c r="N659" s="93">
        <v>0.60699999999999998</v>
      </c>
      <c r="O659" s="69">
        <f t="shared" si="56"/>
        <v>99</v>
      </c>
      <c r="P659" s="182">
        <f t="shared" si="58"/>
        <v>6.2357142857142858</v>
      </c>
      <c r="Q659" s="86" t="s">
        <v>719</v>
      </c>
      <c r="V659" s="82">
        <v>0.41250000000000003</v>
      </c>
      <c r="W659" s="83">
        <v>0.55347222222222225</v>
      </c>
      <c r="X659" s="86">
        <f t="shared" si="59"/>
        <v>0.14097222222222222</v>
      </c>
    </row>
    <row r="660" spans="1:24" x14ac:dyDescent="0.3">
      <c r="A660" s="44" t="s">
        <v>8212</v>
      </c>
      <c r="B660" s="68" t="s">
        <v>8213</v>
      </c>
      <c r="C660" s="2" t="s">
        <v>1</v>
      </c>
      <c r="D660" s="2">
        <v>47</v>
      </c>
      <c r="E660" s="6">
        <v>26504</v>
      </c>
      <c r="F660" s="7">
        <v>43837.558969907404</v>
      </c>
      <c r="G660" s="69" t="s">
        <v>4</v>
      </c>
      <c r="H660" s="68">
        <v>1272</v>
      </c>
      <c r="I660" s="8">
        <f t="shared" si="55"/>
        <v>12.848484848484848</v>
      </c>
      <c r="J660" s="93">
        <v>1.431</v>
      </c>
      <c r="K660" s="69">
        <v>99</v>
      </c>
      <c r="L660" s="68">
        <v>370</v>
      </c>
      <c r="M660" s="8">
        <f t="shared" si="57"/>
        <v>3.7373737373737375</v>
      </c>
      <c r="N660" s="93">
        <v>0.82799999999999996</v>
      </c>
      <c r="O660" s="69">
        <f t="shared" si="56"/>
        <v>99</v>
      </c>
      <c r="P660" s="182">
        <f t="shared" si="58"/>
        <v>3.4378378378378374</v>
      </c>
      <c r="Q660" s="86" t="s">
        <v>719</v>
      </c>
      <c r="V660" s="82">
        <v>0.42499999999999999</v>
      </c>
      <c r="W660" s="83">
        <v>0.56666666666666665</v>
      </c>
      <c r="X660" s="86">
        <f t="shared" si="59"/>
        <v>0.14166666666666666</v>
      </c>
    </row>
    <row r="661" spans="1:24" x14ac:dyDescent="0.3">
      <c r="A661" s="44" t="s">
        <v>8214</v>
      </c>
      <c r="B661" s="68" t="s">
        <v>1229</v>
      </c>
      <c r="C661" s="2" t="s">
        <v>1</v>
      </c>
      <c r="D661" s="2">
        <v>46</v>
      </c>
      <c r="E661" s="6">
        <v>26741</v>
      </c>
      <c r="F661" s="7">
        <v>43837.572754629633</v>
      </c>
      <c r="G661" s="69" t="s">
        <v>4</v>
      </c>
      <c r="H661" s="68">
        <v>1116</v>
      </c>
      <c r="I661" s="8">
        <f t="shared" si="55"/>
        <v>11.16</v>
      </c>
      <c r="J661" s="93">
        <v>1.575</v>
      </c>
      <c r="K661" s="69">
        <v>100</v>
      </c>
      <c r="L661" s="68">
        <v>233</v>
      </c>
      <c r="M661" s="8">
        <f t="shared" si="57"/>
        <v>2.33</v>
      </c>
      <c r="N661" s="93">
        <v>0.53300000000000003</v>
      </c>
      <c r="O661" s="69">
        <f t="shared" si="56"/>
        <v>100</v>
      </c>
      <c r="P661" s="182">
        <f t="shared" si="58"/>
        <v>4.7896995708154506</v>
      </c>
      <c r="Q661" s="86" t="s">
        <v>719</v>
      </c>
      <c r="V661" s="82">
        <v>0.43611111111111112</v>
      </c>
      <c r="W661" s="83">
        <v>0.58402777777777781</v>
      </c>
      <c r="X661" s="86">
        <f t="shared" si="59"/>
        <v>0.1479166666666667</v>
      </c>
    </row>
    <row r="662" spans="1:24" x14ac:dyDescent="0.3">
      <c r="A662" s="44" t="s">
        <v>8215</v>
      </c>
      <c r="B662" s="68" t="s">
        <v>7925</v>
      </c>
      <c r="C662" s="2" t="s">
        <v>1</v>
      </c>
      <c r="D662" s="2">
        <v>65</v>
      </c>
      <c r="E662" s="6">
        <v>19912</v>
      </c>
      <c r="F662" s="7">
        <v>43837.590694444443</v>
      </c>
      <c r="G662" s="69" t="s">
        <v>4</v>
      </c>
      <c r="H662" s="68">
        <v>813</v>
      </c>
      <c r="I662" s="8">
        <f t="shared" si="55"/>
        <v>8.2121212121212128</v>
      </c>
      <c r="J662" s="93">
        <v>0.98199999999999998</v>
      </c>
      <c r="K662" s="69">
        <v>99</v>
      </c>
      <c r="L662" s="68">
        <v>264</v>
      </c>
      <c r="M662" s="8">
        <f t="shared" si="57"/>
        <v>2.6666666666666665</v>
      </c>
      <c r="N662" s="93">
        <v>0.503</v>
      </c>
      <c r="O662" s="69">
        <f t="shared" si="56"/>
        <v>99</v>
      </c>
      <c r="P662" s="182">
        <f t="shared" si="58"/>
        <v>3.079545454545455</v>
      </c>
      <c r="Q662" s="86" t="s">
        <v>719</v>
      </c>
      <c r="V662" s="82">
        <v>0.44930555555555557</v>
      </c>
      <c r="W662" s="83">
        <v>0.59583333333333333</v>
      </c>
      <c r="X662" s="86">
        <f t="shared" si="59"/>
        <v>0.14652777777777776</v>
      </c>
    </row>
    <row r="663" spans="1:24" x14ac:dyDescent="0.3">
      <c r="A663" s="44" t="s">
        <v>8216</v>
      </c>
      <c r="B663" s="68" t="s">
        <v>8217</v>
      </c>
      <c r="C663" s="2" t="s">
        <v>1</v>
      </c>
      <c r="D663" s="2">
        <v>77</v>
      </c>
      <c r="E663" s="6">
        <v>15602</v>
      </c>
      <c r="F663" s="7">
        <v>43837.601041666669</v>
      </c>
      <c r="G663" s="69" t="s">
        <v>4</v>
      </c>
      <c r="H663" s="68">
        <v>1463</v>
      </c>
      <c r="I663" s="8">
        <f t="shared" si="55"/>
        <v>14.63</v>
      </c>
      <c r="J663" s="93">
        <v>1.7729999999999999</v>
      </c>
      <c r="K663" s="69">
        <v>100</v>
      </c>
      <c r="L663" s="68">
        <v>405</v>
      </c>
      <c r="M663" s="8">
        <f t="shared" si="57"/>
        <v>4.05</v>
      </c>
      <c r="N663" s="93">
        <v>0.79600000000000004</v>
      </c>
      <c r="O663" s="69">
        <f t="shared" si="56"/>
        <v>100</v>
      </c>
      <c r="P663" s="182">
        <f t="shared" si="58"/>
        <v>3.6123456790123458</v>
      </c>
      <c r="Q663" s="86" t="s">
        <v>719</v>
      </c>
      <c r="V663" s="82">
        <v>0.46875</v>
      </c>
      <c r="W663" s="83">
        <v>0.6166666666666667</v>
      </c>
      <c r="X663" s="86">
        <f t="shared" si="59"/>
        <v>0.1479166666666667</v>
      </c>
    </row>
    <row r="664" spans="1:24" x14ac:dyDescent="0.3">
      <c r="A664" s="44" t="s">
        <v>8218</v>
      </c>
      <c r="B664" s="68" t="s">
        <v>850</v>
      </c>
      <c r="C664" s="2" t="s">
        <v>1</v>
      </c>
      <c r="D664" s="2">
        <v>57</v>
      </c>
      <c r="E664" s="6">
        <v>22674</v>
      </c>
      <c r="F664" s="7">
        <v>43837.623124999998</v>
      </c>
      <c r="G664" s="69" t="s">
        <v>22</v>
      </c>
      <c r="H664" s="68">
        <v>1536</v>
      </c>
      <c r="I664" s="8">
        <f t="shared" si="55"/>
        <v>15.36</v>
      </c>
      <c r="J664" s="93">
        <v>1.3069999999999999</v>
      </c>
      <c r="K664" s="69">
        <v>100</v>
      </c>
      <c r="L664" s="68">
        <v>298</v>
      </c>
      <c r="M664" s="8">
        <f t="shared" si="57"/>
        <v>2.98</v>
      </c>
      <c r="N664" s="93">
        <v>0.44900000000000001</v>
      </c>
      <c r="O664" s="69">
        <f t="shared" si="56"/>
        <v>100</v>
      </c>
      <c r="P664" s="182">
        <f t="shared" si="58"/>
        <v>5.1543624161073822</v>
      </c>
      <c r="Q664" s="86" t="s">
        <v>719</v>
      </c>
      <c r="V664" s="82">
        <v>0.4770833333333333</v>
      </c>
      <c r="W664" s="83">
        <v>0.62847222222222221</v>
      </c>
      <c r="X664" s="86">
        <f t="shared" si="59"/>
        <v>0.15138888888888891</v>
      </c>
    </row>
    <row r="665" spans="1:24" x14ac:dyDescent="0.3">
      <c r="A665" s="44" t="s">
        <v>8219</v>
      </c>
      <c r="B665" s="68" t="s">
        <v>5008</v>
      </c>
      <c r="C665" s="2" t="s">
        <v>1</v>
      </c>
      <c r="D665" s="2">
        <v>50</v>
      </c>
      <c r="E665" s="6">
        <v>25471</v>
      </c>
      <c r="F665" s="7">
        <v>43837.644479166665</v>
      </c>
      <c r="G665" s="69" t="s">
        <v>4</v>
      </c>
      <c r="H665" s="68">
        <v>1280</v>
      </c>
      <c r="I665" s="8">
        <f t="shared" si="55"/>
        <v>12.929292929292929</v>
      </c>
      <c r="J665" s="93">
        <v>1.7969999999999999</v>
      </c>
      <c r="K665" s="69">
        <v>99</v>
      </c>
      <c r="L665" s="68">
        <v>225</v>
      </c>
      <c r="M665" s="8">
        <f t="shared" si="57"/>
        <v>2.2727272727272729</v>
      </c>
      <c r="N665" s="93">
        <v>0.47</v>
      </c>
      <c r="O665" s="69">
        <f t="shared" si="56"/>
        <v>99</v>
      </c>
      <c r="P665" s="182">
        <f t="shared" si="58"/>
        <v>5.6888888888888882</v>
      </c>
      <c r="Q665" s="86" t="s">
        <v>719</v>
      </c>
      <c r="V665" s="82">
        <v>0.50486111111111109</v>
      </c>
      <c r="W665" s="83">
        <v>0.65069444444444446</v>
      </c>
      <c r="X665" s="86">
        <f t="shared" si="59"/>
        <v>0.14583333333333337</v>
      </c>
    </row>
    <row r="666" spans="1:24" x14ac:dyDescent="0.3">
      <c r="A666" s="44" t="s">
        <v>8220</v>
      </c>
      <c r="B666" s="68" t="s">
        <v>8221</v>
      </c>
      <c r="C666" s="2" t="s">
        <v>1</v>
      </c>
      <c r="D666" s="2">
        <v>21</v>
      </c>
      <c r="E666" s="6">
        <v>35812</v>
      </c>
      <c r="F666" s="7">
        <v>43837.656365740739</v>
      </c>
      <c r="G666" s="69" t="s">
        <v>4</v>
      </c>
      <c r="H666" s="68">
        <v>763</v>
      </c>
      <c r="I666" s="8">
        <f t="shared" si="55"/>
        <v>7.63</v>
      </c>
      <c r="J666" s="93">
        <v>1.0980000000000001</v>
      </c>
      <c r="K666" s="69">
        <v>100</v>
      </c>
      <c r="L666" s="68">
        <v>238</v>
      </c>
      <c r="M666" s="8">
        <f t="shared" si="57"/>
        <v>2.38</v>
      </c>
      <c r="N666" s="93">
        <v>0.50800000000000001</v>
      </c>
      <c r="O666" s="69">
        <f t="shared" si="56"/>
        <v>100</v>
      </c>
      <c r="P666" s="182">
        <f t="shared" si="58"/>
        <v>3.2058823529411766</v>
      </c>
      <c r="Q666" s="86" t="s">
        <v>719</v>
      </c>
      <c r="V666" s="82">
        <v>0.52083333333333337</v>
      </c>
      <c r="W666" s="83">
        <v>0.66180555555555554</v>
      </c>
      <c r="X666" s="86">
        <f t="shared" si="59"/>
        <v>0.14097222222222217</v>
      </c>
    </row>
    <row r="667" spans="1:24" x14ac:dyDescent="0.3">
      <c r="A667" s="44" t="s">
        <v>8222</v>
      </c>
      <c r="B667" s="68" t="s">
        <v>8223</v>
      </c>
      <c r="C667" s="2" t="s">
        <v>1</v>
      </c>
      <c r="D667" s="2">
        <v>49</v>
      </c>
      <c r="E667" s="6">
        <v>25839</v>
      </c>
      <c r="F667" s="7">
        <v>43837.669432870367</v>
      </c>
      <c r="G667" s="69" t="s">
        <v>4</v>
      </c>
      <c r="H667" s="68">
        <v>783</v>
      </c>
      <c r="I667" s="8">
        <f t="shared" si="55"/>
        <v>7.83</v>
      </c>
      <c r="J667" s="93">
        <v>1.129</v>
      </c>
      <c r="K667" s="69">
        <v>100</v>
      </c>
      <c r="L667" s="68">
        <v>286</v>
      </c>
      <c r="M667" s="8">
        <f t="shared" si="57"/>
        <v>2.8888888888888888</v>
      </c>
      <c r="N667" s="93">
        <v>0.49299999999999999</v>
      </c>
      <c r="O667" s="69">
        <v>99</v>
      </c>
      <c r="P667" s="182">
        <f t="shared" si="58"/>
        <v>2.7103846153846156</v>
      </c>
      <c r="Q667" s="86" t="s">
        <v>719</v>
      </c>
      <c r="V667" s="82">
        <v>0.53819444444444442</v>
      </c>
      <c r="W667" s="83">
        <v>0.6958333333333333</v>
      </c>
      <c r="X667" s="86">
        <f t="shared" si="59"/>
        <v>0.15763888888888888</v>
      </c>
    </row>
    <row r="668" spans="1:24" x14ac:dyDescent="0.3">
      <c r="A668" s="44" t="s">
        <v>8224</v>
      </c>
      <c r="B668" s="68" t="s">
        <v>8225</v>
      </c>
      <c r="C668" s="2" t="s">
        <v>6</v>
      </c>
      <c r="D668" s="2">
        <v>54</v>
      </c>
      <c r="E668" s="6">
        <v>23870</v>
      </c>
      <c r="F668" s="7">
        <v>43838.421423611115</v>
      </c>
      <c r="G668" s="69" t="s">
        <v>71</v>
      </c>
      <c r="H668" s="68">
        <v>2132</v>
      </c>
      <c r="I668" s="8">
        <f t="shared" si="55"/>
        <v>21.535353535353536</v>
      </c>
      <c r="J668" s="93">
        <v>2.3140000000000001</v>
      </c>
      <c r="K668" s="69">
        <v>99</v>
      </c>
      <c r="L668" s="68">
        <v>419</v>
      </c>
      <c r="M668" s="8">
        <f t="shared" si="57"/>
        <v>4.2323232323232327</v>
      </c>
      <c r="N668" s="93">
        <v>0.78</v>
      </c>
      <c r="O668" s="69">
        <f t="shared" ref="O668:O680" si="60">K668</f>
        <v>99</v>
      </c>
      <c r="P668" s="182">
        <f t="shared" si="58"/>
        <v>5.0883054892601427</v>
      </c>
      <c r="Q668" s="86" t="s">
        <v>719</v>
      </c>
      <c r="V668" s="82">
        <v>0.4291666666666667</v>
      </c>
      <c r="W668" s="83">
        <v>0.59027777777777779</v>
      </c>
      <c r="X668" s="86">
        <f t="shared" si="59"/>
        <v>0.16111111111111109</v>
      </c>
    </row>
    <row r="669" spans="1:24" x14ac:dyDescent="0.3">
      <c r="A669" s="44" t="s">
        <v>8226</v>
      </c>
      <c r="B669" s="68" t="s">
        <v>8227</v>
      </c>
      <c r="C669" s="2" t="s">
        <v>1</v>
      </c>
      <c r="D669" s="2">
        <v>42</v>
      </c>
      <c r="E669" s="6">
        <v>28158</v>
      </c>
      <c r="F669" s="7">
        <v>43838.512256944443</v>
      </c>
      <c r="G669" s="69" t="s">
        <v>4</v>
      </c>
      <c r="H669" s="68">
        <v>651</v>
      </c>
      <c r="I669" s="8">
        <f t="shared" si="55"/>
        <v>6.51</v>
      </c>
      <c r="J669" s="93">
        <v>0.70299999999999996</v>
      </c>
      <c r="K669" s="69">
        <v>100</v>
      </c>
      <c r="L669" s="68">
        <v>243</v>
      </c>
      <c r="M669" s="8">
        <f t="shared" si="57"/>
        <v>2.4300000000000002</v>
      </c>
      <c r="N669" s="93">
        <v>0.53700000000000003</v>
      </c>
      <c r="O669" s="69">
        <f t="shared" si="60"/>
        <v>100</v>
      </c>
      <c r="P669" s="182">
        <f t="shared" si="58"/>
        <v>2.6790123456790123</v>
      </c>
      <c r="Q669" s="86" t="s">
        <v>719</v>
      </c>
      <c r="V669" s="82">
        <v>0.3756944444444445</v>
      </c>
      <c r="W669" s="83">
        <v>0.52083333333333337</v>
      </c>
      <c r="X669" s="86">
        <f t="shared" si="59"/>
        <v>0.14513888888888887</v>
      </c>
    </row>
    <row r="670" spans="1:24" x14ac:dyDescent="0.3">
      <c r="A670" s="44" t="s">
        <v>8228</v>
      </c>
      <c r="B670" s="68" t="s">
        <v>639</v>
      </c>
      <c r="C670" s="2" t="s">
        <v>1</v>
      </c>
      <c r="D670" s="2">
        <v>54</v>
      </c>
      <c r="E670" s="6">
        <v>23892</v>
      </c>
      <c r="F670" s="7">
        <v>43838.544224537036</v>
      </c>
      <c r="G670" s="69" t="s">
        <v>4</v>
      </c>
      <c r="H670" s="68">
        <v>1391</v>
      </c>
      <c r="I670" s="8">
        <f t="shared" si="55"/>
        <v>13.91</v>
      </c>
      <c r="J670" s="93">
        <v>1.609</v>
      </c>
      <c r="K670" s="69">
        <v>100</v>
      </c>
      <c r="L670" s="68">
        <v>313</v>
      </c>
      <c r="M670" s="8">
        <f t="shared" si="57"/>
        <v>3.13</v>
      </c>
      <c r="N670" s="93">
        <v>0.57999999999999996</v>
      </c>
      <c r="O670" s="69">
        <f t="shared" si="60"/>
        <v>100</v>
      </c>
      <c r="P670" s="182">
        <f t="shared" si="58"/>
        <v>4.4440894568690101</v>
      </c>
      <c r="Q670" s="86" t="s">
        <v>719</v>
      </c>
      <c r="V670" s="82">
        <v>0.39999999999999997</v>
      </c>
      <c r="W670" s="83">
        <v>0.5625</v>
      </c>
      <c r="X670" s="86">
        <f t="shared" si="59"/>
        <v>0.16250000000000003</v>
      </c>
    </row>
    <row r="671" spans="1:24" x14ac:dyDescent="0.3">
      <c r="A671" s="44" t="s">
        <v>8229</v>
      </c>
      <c r="B671" s="68" t="s">
        <v>8230</v>
      </c>
      <c r="C671" s="2" t="s">
        <v>1</v>
      </c>
      <c r="D671" s="2">
        <v>61</v>
      </c>
      <c r="E671" s="6">
        <v>21473</v>
      </c>
      <c r="F671" s="7">
        <v>43838.559930555559</v>
      </c>
      <c r="G671" s="69" t="s">
        <v>4</v>
      </c>
      <c r="H671" s="68">
        <v>1210</v>
      </c>
      <c r="I671" s="8">
        <f t="shared" si="55"/>
        <v>12.1</v>
      </c>
      <c r="J671" s="93">
        <v>1.03</v>
      </c>
      <c r="K671" s="69">
        <v>100</v>
      </c>
      <c r="L671" s="68">
        <v>243</v>
      </c>
      <c r="M671" s="8">
        <f t="shared" si="57"/>
        <v>2.4300000000000002</v>
      </c>
      <c r="N671" s="93">
        <v>0.57299999999999995</v>
      </c>
      <c r="O671" s="69">
        <f t="shared" si="60"/>
        <v>100</v>
      </c>
      <c r="P671" s="182">
        <f t="shared" si="58"/>
        <v>4.9794238683127565</v>
      </c>
      <c r="Q671" s="86" t="s">
        <v>719</v>
      </c>
      <c r="V671" s="82">
        <v>0.41111111111111115</v>
      </c>
      <c r="W671" s="83">
        <v>0.57638888888888895</v>
      </c>
      <c r="X671" s="86">
        <f t="shared" si="59"/>
        <v>0.1652777777777778</v>
      </c>
    </row>
    <row r="672" spans="1:24" x14ac:dyDescent="0.3">
      <c r="A672" s="44" t="s">
        <v>8231</v>
      </c>
      <c r="B672" s="68" t="s">
        <v>8232</v>
      </c>
      <c r="C672" s="2" t="s">
        <v>1</v>
      </c>
      <c r="D672" s="2">
        <v>52</v>
      </c>
      <c r="E672" s="6">
        <v>24575</v>
      </c>
      <c r="F672" s="7">
        <v>43838.597951388889</v>
      </c>
      <c r="G672" s="69" t="s">
        <v>4</v>
      </c>
      <c r="H672" s="68">
        <v>1149</v>
      </c>
      <c r="I672" s="8">
        <f t="shared" si="55"/>
        <v>11.606060606060606</v>
      </c>
      <c r="J672" s="93">
        <v>1.3759999999999999</v>
      </c>
      <c r="K672" s="69">
        <v>99</v>
      </c>
      <c r="L672" s="68">
        <v>296</v>
      </c>
      <c r="M672" s="8">
        <f t="shared" si="57"/>
        <v>2.9898989898989901</v>
      </c>
      <c r="N672" s="93">
        <v>0.48399999999999999</v>
      </c>
      <c r="O672" s="69">
        <f t="shared" si="60"/>
        <v>99</v>
      </c>
      <c r="P672" s="182">
        <f t="shared" si="58"/>
        <v>3.8817567567567566</v>
      </c>
      <c r="Q672" s="86" t="s">
        <v>719</v>
      </c>
      <c r="V672" s="82">
        <v>0.46180555555555558</v>
      </c>
      <c r="W672" s="83">
        <v>0.63888888888888895</v>
      </c>
      <c r="X672" s="86">
        <f t="shared" si="59"/>
        <v>0.17708333333333337</v>
      </c>
    </row>
    <row r="673" spans="1:24" x14ac:dyDescent="0.3">
      <c r="A673" s="44" t="s">
        <v>8233</v>
      </c>
      <c r="B673" s="68" t="s">
        <v>1429</v>
      </c>
      <c r="C673" s="2" t="s">
        <v>1</v>
      </c>
      <c r="D673" s="2">
        <v>58</v>
      </c>
      <c r="E673" s="6">
        <v>22454</v>
      </c>
      <c r="F673" s="7">
        <v>43838.644641203704</v>
      </c>
      <c r="G673" s="69" t="s">
        <v>4</v>
      </c>
      <c r="H673" s="68">
        <v>1200</v>
      </c>
      <c r="I673" s="8">
        <f t="shared" si="55"/>
        <v>12.121212121212121</v>
      </c>
      <c r="J673" s="93">
        <v>0.84799999999999998</v>
      </c>
      <c r="K673" s="69">
        <v>99</v>
      </c>
      <c r="L673" s="68">
        <v>280</v>
      </c>
      <c r="M673" s="8">
        <f t="shared" si="57"/>
        <v>2.8282828282828283</v>
      </c>
      <c r="N673" s="93">
        <v>0.65500000000000003</v>
      </c>
      <c r="O673" s="69">
        <f t="shared" si="60"/>
        <v>99</v>
      </c>
      <c r="P673" s="182">
        <f t="shared" si="58"/>
        <v>4.2857142857142856</v>
      </c>
      <c r="Q673" s="86" t="s">
        <v>719</v>
      </c>
      <c r="V673" s="82">
        <v>0.4777777777777778</v>
      </c>
      <c r="W673" s="83">
        <v>0.65277777777777779</v>
      </c>
      <c r="X673" s="86">
        <f t="shared" si="59"/>
        <v>0.17499999999999999</v>
      </c>
    </row>
    <row r="674" spans="1:24" x14ac:dyDescent="0.3">
      <c r="A674" s="44" t="s">
        <v>8234</v>
      </c>
      <c r="B674" s="68" t="s">
        <v>8235</v>
      </c>
      <c r="C674" s="2" t="s">
        <v>1</v>
      </c>
      <c r="D674" s="2">
        <v>47</v>
      </c>
      <c r="E674" s="6">
        <v>26634</v>
      </c>
      <c r="F674" s="7">
        <v>43838.6562037037</v>
      </c>
      <c r="G674" s="69" t="s">
        <v>4</v>
      </c>
      <c r="H674" s="68">
        <v>906</v>
      </c>
      <c r="I674" s="8">
        <f t="shared" si="55"/>
        <v>9.06</v>
      </c>
      <c r="J674" s="93">
        <v>0.93</v>
      </c>
      <c r="K674" s="69">
        <v>100</v>
      </c>
      <c r="L674" s="68">
        <v>153</v>
      </c>
      <c r="M674" s="8">
        <f t="shared" si="57"/>
        <v>1.53</v>
      </c>
      <c r="N674" s="93">
        <v>0.57699999999999996</v>
      </c>
      <c r="O674" s="69">
        <f t="shared" si="60"/>
        <v>100</v>
      </c>
      <c r="P674" s="182">
        <f t="shared" si="58"/>
        <v>5.9215686274509807</v>
      </c>
      <c r="Q674" s="86" t="s">
        <v>719</v>
      </c>
      <c r="V674" s="82">
        <v>0.49374999999999997</v>
      </c>
      <c r="W674" s="83">
        <v>0.66180555555555554</v>
      </c>
      <c r="X674" s="86">
        <f t="shared" si="59"/>
        <v>0.16805555555555557</v>
      </c>
    </row>
    <row r="675" spans="1:24" x14ac:dyDescent="0.3">
      <c r="A675" s="44" t="s">
        <v>8236</v>
      </c>
      <c r="B675" s="68" t="s">
        <v>8237</v>
      </c>
      <c r="C675" s="2" t="s">
        <v>6</v>
      </c>
      <c r="D675" s="2">
        <v>55</v>
      </c>
      <c r="E675" s="6">
        <v>23706</v>
      </c>
      <c r="F675" s="7">
        <v>43838.670277777775</v>
      </c>
      <c r="G675" s="69" t="s">
        <v>4</v>
      </c>
      <c r="H675" s="68">
        <v>936</v>
      </c>
      <c r="I675" s="8">
        <f t="shared" ref="I675:I738" si="61">H675/K675</f>
        <v>9.454545454545455</v>
      </c>
      <c r="J675" s="93">
        <v>1.288</v>
      </c>
      <c r="K675" s="69">
        <v>99</v>
      </c>
      <c r="L675" s="68">
        <v>237</v>
      </c>
      <c r="M675" s="8">
        <f t="shared" si="57"/>
        <v>2.393939393939394</v>
      </c>
      <c r="N675" s="93">
        <v>0.56799999999999995</v>
      </c>
      <c r="O675" s="69">
        <f t="shared" si="60"/>
        <v>99</v>
      </c>
      <c r="P675" s="182">
        <f t="shared" si="58"/>
        <v>3.9493670886075951</v>
      </c>
      <c r="Q675" s="86" t="s">
        <v>719</v>
      </c>
      <c r="V675" s="82">
        <v>0.47986111111111113</v>
      </c>
      <c r="W675" s="83">
        <v>0.67361111111111116</v>
      </c>
      <c r="X675" s="86">
        <f t="shared" si="59"/>
        <v>0.19375000000000003</v>
      </c>
    </row>
    <row r="676" spans="1:24" x14ac:dyDescent="0.3">
      <c r="A676" s="44" t="s">
        <v>8238</v>
      </c>
      <c r="B676" s="68" t="s">
        <v>8239</v>
      </c>
      <c r="C676" s="2" t="s">
        <v>1</v>
      </c>
      <c r="D676" s="2">
        <v>53</v>
      </c>
      <c r="E676" s="6">
        <v>24263</v>
      </c>
      <c r="F676" s="7">
        <v>43838.6953125</v>
      </c>
      <c r="G676" s="69" t="s">
        <v>4</v>
      </c>
      <c r="H676" s="68">
        <v>1489</v>
      </c>
      <c r="I676" s="8">
        <f t="shared" si="61"/>
        <v>15.04040404040404</v>
      </c>
      <c r="J676" s="93">
        <v>1.1950000000000001</v>
      </c>
      <c r="K676" s="69">
        <v>99</v>
      </c>
      <c r="L676" s="68">
        <v>239</v>
      </c>
      <c r="M676" s="8">
        <f t="shared" si="57"/>
        <v>2.4141414141414139</v>
      </c>
      <c r="N676" s="93">
        <v>0.57199999999999995</v>
      </c>
      <c r="O676" s="69">
        <f t="shared" si="60"/>
        <v>99</v>
      </c>
      <c r="P676" s="182">
        <f t="shared" si="58"/>
        <v>6.2301255230125525</v>
      </c>
      <c r="Q676" s="86" t="s">
        <v>719</v>
      </c>
      <c r="V676" s="82">
        <v>0.53680555555555554</v>
      </c>
      <c r="W676" s="83">
        <v>0.70138888888888884</v>
      </c>
      <c r="X676" s="86">
        <f t="shared" si="59"/>
        <v>0.1645833333333333</v>
      </c>
    </row>
    <row r="677" spans="1:24" x14ac:dyDescent="0.3">
      <c r="A677" s="44" t="s">
        <v>8240</v>
      </c>
      <c r="B677" s="68" t="s">
        <v>5617</v>
      </c>
      <c r="C677" s="2" t="s">
        <v>1</v>
      </c>
      <c r="D677" s="2">
        <v>53</v>
      </c>
      <c r="E677" s="6">
        <v>24400</v>
      </c>
      <c r="F677" s="7">
        <v>43838.70894675926</v>
      </c>
      <c r="G677" s="69" t="s">
        <v>4</v>
      </c>
      <c r="H677" s="68">
        <v>1117</v>
      </c>
      <c r="I677" s="8">
        <f t="shared" si="61"/>
        <v>11.282828282828282</v>
      </c>
      <c r="J677" s="93">
        <v>1.294</v>
      </c>
      <c r="K677" s="69">
        <v>99</v>
      </c>
      <c r="L677" s="68">
        <v>251</v>
      </c>
      <c r="M677" s="8">
        <f t="shared" si="57"/>
        <v>2.5353535353535355</v>
      </c>
      <c r="N677" s="93">
        <v>0.57699999999999996</v>
      </c>
      <c r="O677" s="69">
        <f t="shared" si="60"/>
        <v>99</v>
      </c>
      <c r="P677" s="182">
        <f t="shared" si="58"/>
        <v>4.4501992031872506</v>
      </c>
      <c r="Q677" s="86" t="s">
        <v>719</v>
      </c>
      <c r="V677" s="82">
        <v>0.54166666666666663</v>
      </c>
      <c r="W677" s="83">
        <v>0.71527777777777779</v>
      </c>
      <c r="X677" s="86">
        <f t="shared" si="59"/>
        <v>0.17361111111111116</v>
      </c>
    </row>
    <row r="678" spans="1:24" ht="17.100000000000001" customHeight="1" x14ac:dyDescent="0.3">
      <c r="A678" s="44" t="s">
        <v>8241</v>
      </c>
      <c r="B678" s="68" t="s">
        <v>8242</v>
      </c>
      <c r="C678" s="2" t="s">
        <v>1</v>
      </c>
      <c r="D678" s="2">
        <v>81</v>
      </c>
      <c r="E678" s="6">
        <v>14101</v>
      </c>
      <c r="F678" s="7">
        <v>43839.529687499999</v>
      </c>
      <c r="G678" s="69" t="s">
        <v>4</v>
      </c>
      <c r="H678" s="68">
        <v>1161</v>
      </c>
      <c r="I678" s="8">
        <f t="shared" si="61"/>
        <v>11.61</v>
      </c>
      <c r="J678" s="93">
        <v>1.294</v>
      </c>
      <c r="K678" s="69">
        <v>100</v>
      </c>
      <c r="L678" s="68">
        <v>429</v>
      </c>
      <c r="M678" s="8">
        <f t="shared" si="57"/>
        <v>4.29</v>
      </c>
      <c r="N678" s="93">
        <v>0.72899999999999998</v>
      </c>
      <c r="O678" s="69">
        <f t="shared" si="60"/>
        <v>100</v>
      </c>
      <c r="P678" s="182">
        <f t="shared" si="58"/>
        <v>2.7062937062937062</v>
      </c>
      <c r="Q678" s="86" t="s">
        <v>719</v>
      </c>
      <c r="V678" s="82">
        <v>0.38819444444444445</v>
      </c>
      <c r="W678" s="83">
        <v>0.54166666666666663</v>
      </c>
      <c r="X678" s="86">
        <f t="shared" si="59"/>
        <v>0.15347222222222218</v>
      </c>
    </row>
    <row r="679" spans="1:24" ht="17.45" customHeight="1" x14ac:dyDescent="0.3">
      <c r="A679" s="44" t="s">
        <v>2229</v>
      </c>
      <c r="B679" s="68" t="s">
        <v>1361</v>
      </c>
      <c r="C679" s="2" t="s">
        <v>1</v>
      </c>
      <c r="D679" s="2">
        <v>61</v>
      </c>
      <c r="E679" s="6">
        <v>21310</v>
      </c>
      <c r="F679" s="7">
        <v>43839.538773148146</v>
      </c>
      <c r="G679" s="69" t="s">
        <v>4</v>
      </c>
      <c r="H679" s="68">
        <v>1475</v>
      </c>
      <c r="I679" s="8">
        <f t="shared" si="61"/>
        <v>14.75</v>
      </c>
      <c r="J679" s="93">
        <v>1.3129999999999999</v>
      </c>
      <c r="K679" s="69">
        <v>100</v>
      </c>
      <c r="L679" s="68">
        <v>352</v>
      </c>
      <c r="M679" s="8">
        <f t="shared" si="57"/>
        <v>3.52</v>
      </c>
      <c r="N679" s="93">
        <v>0.64300000000000002</v>
      </c>
      <c r="O679" s="69">
        <f t="shared" si="60"/>
        <v>100</v>
      </c>
      <c r="P679" s="182">
        <f t="shared" si="58"/>
        <v>4.1903409090909092</v>
      </c>
      <c r="Q679" s="86" t="s">
        <v>719</v>
      </c>
      <c r="V679" s="82">
        <v>0.41666666666666669</v>
      </c>
      <c r="W679" s="83">
        <v>0.55555555555555558</v>
      </c>
      <c r="X679" s="86">
        <f t="shared" si="59"/>
        <v>0.1388888888888889</v>
      </c>
    </row>
    <row r="680" spans="1:24" x14ac:dyDescent="0.3">
      <c r="A680" s="44" t="s">
        <v>8243</v>
      </c>
      <c r="B680" s="68" t="s">
        <v>8244</v>
      </c>
      <c r="C680" s="2" t="s">
        <v>1</v>
      </c>
      <c r="D680" s="2">
        <v>55</v>
      </c>
      <c r="E680" s="6">
        <v>23660</v>
      </c>
      <c r="F680" s="7">
        <v>43839.550057870372</v>
      </c>
      <c r="G680" s="69" t="s">
        <v>4</v>
      </c>
      <c r="H680" s="68">
        <v>1582</v>
      </c>
      <c r="I680" s="8">
        <f t="shared" si="61"/>
        <v>15.82</v>
      </c>
      <c r="J680" s="93">
        <v>1.373</v>
      </c>
      <c r="K680" s="69">
        <v>100</v>
      </c>
      <c r="L680" s="68">
        <v>307</v>
      </c>
      <c r="M680" s="8">
        <f t="shared" si="57"/>
        <v>3.07</v>
      </c>
      <c r="N680" s="93">
        <v>0.51700000000000002</v>
      </c>
      <c r="O680" s="69">
        <f t="shared" si="60"/>
        <v>100</v>
      </c>
      <c r="P680" s="182">
        <f t="shared" si="58"/>
        <v>5.1530944625407171</v>
      </c>
      <c r="Q680" s="86" t="s">
        <v>719</v>
      </c>
      <c r="V680" s="82">
        <v>0.43472222222222223</v>
      </c>
      <c r="W680" s="83">
        <v>0.56944444444444442</v>
      </c>
      <c r="X680" s="86">
        <f t="shared" si="59"/>
        <v>0.13472222222222219</v>
      </c>
    </row>
    <row r="681" spans="1:24" x14ac:dyDescent="0.3">
      <c r="A681" s="44" t="s">
        <v>2215</v>
      </c>
      <c r="B681" s="68" t="s">
        <v>1542</v>
      </c>
      <c r="C681" s="2" t="s">
        <v>1</v>
      </c>
      <c r="D681" s="2">
        <v>49</v>
      </c>
      <c r="E681" s="6">
        <v>25646</v>
      </c>
      <c r="F681" s="7">
        <v>43839.572245370371</v>
      </c>
      <c r="G681" s="69" t="s">
        <v>4</v>
      </c>
      <c r="H681" s="68">
        <v>1136</v>
      </c>
      <c r="I681" s="8">
        <f t="shared" si="61"/>
        <v>11.474747474747474</v>
      </c>
      <c r="J681" s="93">
        <v>0.86099999999999999</v>
      </c>
      <c r="K681" s="69">
        <v>99</v>
      </c>
      <c r="L681" s="68">
        <v>304</v>
      </c>
      <c r="M681" s="8">
        <f t="shared" si="57"/>
        <v>3.04</v>
      </c>
      <c r="N681" s="93">
        <v>0.58499999999999996</v>
      </c>
      <c r="O681" s="69">
        <v>100</v>
      </c>
      <c r="P681" s="182">
        <f t="shared" si="58"/>
        <v>3.7745879851143007</v>
      </c>
      <c r="Q681" s="86" t="s">
        <v>719</v>
      </c>
      <c r="V681" s="82">
        <v>0.45</v>
      </c>
      <c r="W681" s="83">
        <v>0.59027777777777779</v>
      </c>
      <c r="X681" s="86">
        <f t="shared" si="59"/>
        <v>0.14027777777777778</v>
      </c>
    </row>
    <row r="682" spans="1:24" x14ac:dyDescent="0.3">
      <c r="A682" s="44" t="s">
        <v>8245</v>
      </c>
      <c r="B682" s="68" t="s">
        <v>8246</v>
      </c>
      <c r="C682" s="2" t="s">
        <v>6</v>
      </c>
      <c r="D682" s="2">
        <v>60</v>
      </c>
      <c r="E682" s="6">
        <v>21606</v>
      </c>
      <c r="F682" s="7">
        <v>43839.596168981479</v>
      </c>
      <c r="G682" s="69" t="s">
        <v>4</v>
      </c>
      <c r="H682" s="68">
        <v>1401</v>
      </c>
      <c r="I682" s="8">
        <f t="shared" si="61"/>
        <v>14.01</v>
      </c>
      <c r="J682" s="93">
        <v>2.0910000000000002</v>
      </c>
      <c r="K682" s="69">
        <v>100</v>
      </c>
      <c r="L682" s="68">
        <v>523</v>
      </c>
      <c r="M682" s="8">
        <f t="shared" si="57"/>
        <v>5.23</v>
      </c>
      <c r="N682" s="93">
        <v>0.66400000000000003</v>
      </c>
      <c r="O682" s="69">
        <f t="shared" ref="O682:O695" si="62">K682</f>
        <v>100</v>
      </c>
      <c r="P682" s="182">
        <f t="shared" si="58"/>
        <v>2.6787762906309749</v>
      </c>
      <c r="Q682" s="86" t="s">
        <v>719</v>
      </c>
      <c r="V682" s="82">
        <v>0.46388888888888885</v>
      </c>
      <c r="W682" s="83">
        <v>0.60416666666666663</v>
      </c>
      <c r="X682" s="86">
        <f t="shared" si="59"/>
        <v>0.14027777777777778</v>
      </c>
    </row>
    <row r="683" spans="1:24" x14ac:dyDescent="0.3">
      <c r="A683" s="44" t="s">
        <v>8247</v>
      </c>
      <c r="B683" s="68" t="s">
        <v>8248</v>
      </c>
      <c r="C683" s="2" t="s">
        <v>1</v>
      </c>
      <c r="D683" s="2">
        <v>48</v>
      </c>
      <c r="E683" s="6">
        <v>26146</v>
      </c>
      <c r="F683" s="7">
        <v>43839.609710648147</v>
      </c>
      <c r="G683" s="69" t="s">
        <v>4</v>
      </c>
      <c r="H683" s="68">
        <v>1324</v>
      </c>
      <c r="I683" s="8">
        <f t="shared" si="61"/>
        <v>13.373737373737374</v>
      </c>
      <c r="J683" s="93">
        <v>1.7529999999999999</v>
      </c>
      <c r="K683" s="69">
        <v>99</v>
      </c>
      <c r="L683" s="68">
        <v>300</v>
      </c>
      <c r="M683" s="8">
        <f t="shared" si="57"/>
        <v>3.0303030303030303</v>
      </c>
      <c r="N683" s="93">
        <v>0.57899999999999996</v>
      </c>
      <c r="O683" s="69">
        <f t="shared" si="62"/>
        <v>99</v>
      </c>
      <c r="P683" s="182">
        <f t="shared" si="58"/>
        <v>4.4133333333333331</v>
      </c>
      <c r="Q683" s="86" t="s">
        <v>719</v>
      </c>
      <c r="V683" s="82">
        <v>0.47569444444444442</v>
      </c>
      <c r="W683" s="83">
        <v>0.61805555555555558</v>
      </c>
      <c r="X683" s="86">
        <f t="shared" si="59"/>
        <v>0.14236111111111116</v>
      </c>
    </row>
    <row r="684" spans="1:24" x14ac:dyDescent="0.3">
      <c r="A684" s="44" t="s">
        <v>8249</v>
      </c>
      <c r="B684" s="68" t="s">
        <v>8250</v>
      </c>
      <c r="C684" s="2" t="s">
        <v>6</v>
      </c>
      <c r="D684" s="2">
        <v>49</v>
      </c>
      <c r="E684" s="6">
        <v>25938</v>
      </c>
      <c r="F684" s="7">
        <v>43840.538831018515</v>
      </c>
      <c r="G684" s="69" t="s">
        <v>4</v>
      </c>
      <c r="H684" s="68">
        <v>1122</v>
      </c>
      <c r="I684" s="8">
        <f t="shared" si="61"/>
        <v>11.22</v>
      </c>
      <c r="J684" s="93">
        <v>0.90500000000000003</v>
      </c>
      <c r="K684" s="69">
        <v>100</v>
      </c>
      <c r="L684" s="68">
        <v>341</v>
      </c>
      <c r="M684" s="8">
        <f t="shared" si="57"/>
        <v>3.41</v>
      </c>
      <c r="N684" s="93">
        <v>0.69799999999999995</v>
      </c>
      <c r="O684" s="69">
        <f t="shared" si="62"/>
        <v>100</v>
      </c>
      <c r="P684" s="182">
        <f t="shared" si="58"/>
        <v>3.2903225806451615</v>
      </c>
      <c r="Q684" s="86" t="s">
        <v>719</v>
      </c>
      <c r="V684" s="82">
        <v>0.3888888888888889</v>
      </c>
      <c r="W684" s="83">
        <v>0.54166666666666663</v>
      </c>
      <c r="X684" s="86">
        <f t="shared" si="59"/>
        <v>0.15277777777777773</v>
      </c>
    </row>
    <row r="685" spans="1:24" x14ac:dyDescent="0.3">
      <c r="A685" s="44" t="s">
        <v>8251</v>
      </c>
      <c r="B685" s="68" t="s">
        <v>8252</v>
      </c>
      <c r="C685" s="2" t="s">
        <v>6</v>
      </c>
      <c r="D685" s="2">
        <v>58</v>
      </c>
      <c r="E685" s="6">
        <v>22341</v>
      </c>
      <c r="F685" s="7">
        <v>43840.551215277781</v>
      </c>
      <c r="G685" s="69" t="s">
        <v>4</v>
      </c>
      <c r="H685" s="68">
        <v>1166</v>
      </c>
      <c r="I685" s="8">
        <f t="shared" si="61"/>
        <v>11.777777777777779</v>
      </c>
      <c r="J685" s="93">
        <v>1.274</v>
      </c>
      <c r="K685" s="69">
        <v>99</v>
      </c>
      <c r="L685" s="68">
        <v>348</v>
      </c>
      <c r="M685" s="8">
        <f t="shared" si="57"/>
        <v>3.5151515151515151</v>
      </c>
      <c r="N685" s="93">
        <v>0.56000000000000005</v>
      </c>
      <c r="O685" s="69">
        <f t="shared" si="62"/>
        <v>99</v>
      </c>
      <c r="P685" s="182">
        <f t="shared" si="58"/>
        <v>3.3505747126436782</v>
      </c>
      <c r="Q685" s="86" t="s">
        <v>719</v>
      </c>
      <c r="V685" s="82">
        <v>0.3888888888888889</v>
      </c>
      <c r="W685" s="83">
        <v>0.54861111111111105</v>
      </c>
      <c r="X685" s="86">
        <f t="shared" si="59"/>
        <v>0.15972222222222215</v>
      </c>
    </row>
    <row r="686" spans="1:24" x14ac:dyDescent="0.3">
      <c r="A686" s="44" t="s">
        <v>8253</v>
      </c>
      <c r="B686" s="68" t="s">
        <v>8254</v>
      </c>
      <c r="C686" s="2" t="s">
        <v>1</v>
      </c>
      <c r="D686" s="2">
        <v>57</v>
      </c>
      <c r="E686" s="6">
        <v>22837</v>
      </c>
      <c r="F686" s="7">
        <v>43840.564699074072</v>
      </c>
      <c r="G686" s="69" t="s">
        <v>4</v>
      </c>
      <c r="H686" s="68">
        <v>2289</v>
      </c>
      <c r="I686" s="8">
        <f t="shared" si="61"/>
        <v>23.121212121212121</v>
      </c>
      <c r="J686" s="93">
        <v>2.0009999999999999</v>
      </c>
      <c r="K686" s="69">
        <v>99</v>
      </c>
      <c r="L686" s="68">
        <v>405</v>
      </c>
      <c r="M686" s="8">
        <f t="shared" si="57"/>
        <v>4.0909090909090908</v>
      </c>
      <c r="N686" s="93">
        <v>0.59099999999999997</v>
      </c>
      <c r="O686" s="69">
        <f t="shared" si="62"/>
        <v>99</v>
      </c>
      <c r="P686" s="182">
        <f t="shared" si="58"/>
        <v>5.6518518518518519</v>
      </c>
      <c r="Q686" s="86" t="s">
        <v>719</v>
      </c>
      <c r="V686" s="82">
        <v>0.4236111111111111</v>
      </c>
      <c r="W686" s="83">
        <v>0.56944444444444442</v>
      </c>
      <c r="X686" s="86">
        <f t="shared" si="59"/>
        <v>0.14583333333333331</v>
      </c>
    </row>
    <row r="687" spans="1:24" x14ac:dyDescent="0.3">
      <c r="A687" s="44" t="s">
        <v>8255</v>
      </c>
      <c r="B687" s="68" t="s">
        <v>8256</v>
      </c>
      <c r="C687" s="2" t="s">
        <v>1</v>
      </c>
      <c r="D687" s="2">
        <v>61</v>
      </c>
      <c r="E687" s="6">
        <v>21366</v>
      </c>
      <c r="F687" s="7">
        <v>43840.573773148149</v>
      </c>
      <c r="G687" s="69" t="s">
        <v>4</v>
      </c>
      <c r="H687" s="68">
        <v>1835</v>
      </c>
      <c r="I687" s="8">
        <f t="shared" si="61"/>
        <v>18.535353535353536</v>
      </c>
      <c r="J687" s="93">
        <v>2.101</v>
      </c>
      <c r="K687" s="69">
        <v>99</v>
      </c>
      <c r="L687" s="68">
        <v>414</v>
      </c>
      <c r="M687" s="8">
        <f t="shared" si="57"/>
        <v>4.1818181818181817</v>
      </c>
      <c r="N687" s="93">
        <v>0.747</v>
      </c>
      <c r="O687" s="69">
        <f t="shared" si="62"/>
        <v>99</v>
      </c>
      <c r="P687" s="182">
        <f t="shared" si="58"/>
        <v>4.4323671497584547</v>
      </c>
      <c r="Q687" s="86" t="s">
        <v>719</v>
      </c>
      <c r="V687" s="82">
        <v>0.43055555555555558</v>
      </c>
      <c r="W687" s="83">
        <v>0.59027777777777779</v>
      </c>
      <c r="X687" s="86">
        <f t="shared" si="59"/>
        <v>0.15972222222222221</v>
      </c>
    </row>
    <row r="688" spans="1:24" x14ac:dyDescent="0.3">
      <c r="A688" s="44" t="s">
        <v>8257</v>
      </c>
      <c r="B688" s="68" t="s">
        <v>745</v>
      </c>
      <c r="C688" s="2" t="s">
        <v>1</v>
      </c>
      <c r="D688" s="2">
        <v>47</v>
      </c>
      <c r="E688" s="6">
        <v>26507</v>
      </c>
      <c r="F688" s="7">
        <v>43840.594398148147</v>
      </c>
      <c r="G688" s="69" t="s">
        <v>4</v>
      </c>
      <c r="H688" s="68">
        <v>993</v>
      </c>
      <c r="I688" s="8">
        <f t="shared" si="61"/>
        <v>10.030303030303031</v>
      </c>
      <c r="J688" s="93">
        <v>1.165</v>
      </c>
      <c r="K688" s="69">
        <v>99</v>
      </c>
      <c r="L688" s="68">
        <v>341</v>
      </c>
      <c r="M688" s="8">
        <f t="shared" si="57"/>
        <v>3.4444444444444446</v>
      </c>
      <c r="N688" s="93">
        <v>0.81100000000000005</v>
      </c>
      <c r="O688" s="69">
        <f t="shared" si="62"/>
        <v>99</v>
      </c>
      <c r="P688" s="182">
        <f t="shared" si="58"/>
        <v>2.9120234604105573</v>
      </c>
      <c r="Q688" s="86" t="s">
        <v>719</v>
      </c>
      <c r="V688" s="82">
        <v>0.44930555555555557</v>
      </c>
      <c r="W688" s="83">
        <v>0.60416666666666663</v>
      </c>
      <c r="X688" s="86">
        <f t="shared" si="59"/>
        <v>0.15486111111111106</v>
      </c>
    </row>
    <row r="689" spans="1:24" x14ac:dyDescent="0.3">
      <c r="A689" s="44" t="s">
        <v>8258</v>
      </c>
      <c r="B689" s="68" t="s">
        <v>8259</v>
      </c>
      <c r="C689" s="2" t="s">
        <v>1</v>
      </c>
      <c r="D689" s="2">
        <v>41</v>
      </c>
      <c r="E689" s="6">
        <v>28683</v>
      </c>
      <c r="F689" s="7">
        <v>43840.603356481479</v>
      </c>
      <c r="G689" s="69" t="s">
        <v>4</v>
      </c>
      <c r="H689" s="68">
        <v>1051</v>
      </c>
      <c r="I689" s="8">
        <f t="shared" si="61"/>
        <v>10.616161616161616</v>
      </c>
      <c r="J689" s="93">
        <v>1.4119999999999999</v>
      </c>
      <c r="K689" s="69">
        <v>99</v>
      </c>
      <c r="L689" s="68">
        <v>357</v>
      </c>
      <c r="M689" s="8">
        <f t="shared" si="57"/>
        <v>3.606060606060606</v>
      </c>
      <c r="N689" s="93">
        <v>0.56799999999999995</v>
      </c>
      <c r="O689" s="69">
        <f t="shared" si="62"/>
        <v>99</v>
      </c>
      <c r="P689" s="182">
        <f t="shared" si="58"/>
        <v>2.9439775910364148</v>
      </c>
      <c r="Q689" s="86" t="s">
        <v>719</v>
      </c>
      <c r="V689" s="82">
        <v>0.47361111111111115</v>
      </c>
      <c r="W689" s="83">
        <v>0.61805555555555558</v>
      </c>
      <c r="X689" s="86">
        <f t="shared" si="59"/>
        <v>0.14444444444444443</v>
      </c>
    </row>
    <row r="690" spans="1:24" x14ac:dyDescent="0.3">
      <c r="A690" s="44" t="s">
        <v>8260</v>
      </c>
      <c r="B690" s="68" t="s">
        <v>8261</v>
      </c>
      <c r="C690" s="2" t="s">
        <v>6</v>
      </c>
      <c r="D690" s="2">
        <v>59</v>
      </c>
      <c r="E690" s="6">
        <v>22230</v>
      </c>
      <c r="F690" s="7">
        <v>43840.620636574073</v>
      </c>
      <c r="G690" s="69" t="s">
        <v>22</v>
      </c>
      <c r="H690" s="68">
        <v>1356</v>
      </c>
      <c r="I690" s="8">
        <f t="shared" si="61"/>
        <v>13.696969696969697</v>
      </c>
      <c r="J690" s="93">
        <v>1.147</v>
      </c>
      <c r="K690" s="69">
        <v>99</v>
      </c>
      <c r="L690" s="68">
        <v>384</v>
      </c>
      <c r="M690" s="8">
        <f t="shared" si="57"/>
        <v>3.8787878787878789</v>
      </c>
      <c r="N690" s="93">
        <v>0.82399999999999995</v>
      </c>
      <c r="O690" s="69">
        <f t="shared" si="62"/>
        <v>99</v>
      </c>
      <c r="P690" s="182">
        <f t="shared" si="58"/>
        <v>3.53125</v>
      </c>
      <c r="Q690" s="86" t="s">
        <v>719</v>
      </c>
      <c r="V690" s="82">
        <v>0.48958333333333331</v>
      </c>
      <c r="W690" s="83">
        <v>0.63888888888888895</v>
      </c>
      <c r="X690" s="86">
        <f t="shared" si="59"/>
        <v>0.14930555555555564</v>
      </c>
    </row>
    <row r="691" spans="1:24" x14ac:dyDescent="0.3">
      <c r="A691" s="44" t="s">
        <v>8262</v>
      </c>
      <c r="B691" s="68" t="s">
        <v>502</v>
      </c>
      <c r="C691" s="2" t="s">
        <v>1</v>
      </c>
      <c r="D691" s="2">
        <v>23</v>
      </c>
      <c r="E691" s="6">
        <v>35201</v>
      </c>
      <c r="F691" s="7">
        <v>43843.515763888892</v>
      </c>
      <c r="G691" s="69" t="s">
        <v>4</v>
      </c>
      <c r="H691" s="68">
        <v>890</v>
      </c>
      <c r="I691" s="8">
        <f t="shared" si="61"/>
        <v>8.9</v>
      </c>
      <c r="J691" s="93">
        <v>0.79800000000000004</v>
      </c>
      <c r="K691" s="69">
        <v>100</v>
      </c>
      <c r="L691" s="68">
        <v>277</v>
      </c>
      <c r="M691" s="8">
        <f t="shared" si="57"/>
        <v>2.77</v>
      </c>
      <c r="N691" s="93">
        <v>0.56599999999999995</v>
      </c>
      <c r="O691" s="69">
        <f t="shared" si="62"/>
        <v>100</v>
      </c>
      <c r="P691" s="182">
        <f t="shared" si="58"/>
        <v>3.2129963898916967</v>
      </c>
      <c r="Q691" s="86" t="s">
        <v>719</v>
      </c>
      <c r="V691" s="82">
        <v>0.36944444444444446</v>
      </c>
      <c r="W691" s="83">
        <v>0.52083333333333337</v>
      </c>
      <c r="X691" s="86">
        <f t="shared" si="59"/>
        <v>0.15138888888888891</v>
      </c>
    </row>
    <row r="692" spans="1:24" x14ac:dyDescent="0.3">
      <c r="A692" s="44" t="s">
        <v>8263</v>
      </c>
      <c r="B692" s="68" t="s">
        <v>281</v>
      </c>
      <c r="C692" s="2" t="s">
        <v>1</v>
      </c>
      <c r="D692" s="2">
        <v>48</v>
      </c>
      <c r="E692" s="6">
        <v>26236</v>
      </c>
      <c r="F692" s="7">
        <v>43843.547500000001</v>
      </c>
      <c r="G692" s="69" t="s">
        <v>4</v>
      </c>
      <c r="H692" s="68">
        <v>1054</v>
      </c>
      <c r="I692" s="8">
        <f t="shared" si="61"/>
        <v>10.54</v>
      </c>
      <c r="J692" s="93">
        <v>1.123</v>
      </c>
      <c r="K692" s="69">
        <v>100</v>
      </c>
      <c r="L692" s="68">
        <v>253</v>
      </c>
      <c r="M692" s="8">
        <f t="shared" si="57"/>
        <v>2.5299999999999998</v>
      </c>
      <c r="N692" s="93">
        <v>0.502</v>
      </c>
      <c r="O692" s="69">
        <f t="shared" si="62"/>
        <v>100</v>
      </c>
      <c r="P692" s="182">
        <f t="shared" si="58"/>
        <v>4.1660079051383399</v>
      </c>
      <c r="Q692" s="86" t="s">
        <v>719</v>
      </c>
      <c r="V692" s="82">
        <v>0.39166666666666666</v>
      </c>
      <c r="W692" s="83">
        <v>0.55555555555555558</v>
      </c>
      <c r="X692" s="86">
        <f t="shared" si="59"/>
        <v>0.16388888888888892</v>
      </c>
    </row>
    <row r="693" spans="1:24" x14ac:dyDescent="0.3">
      <c r="A693" s="44" t="s">
        <v>8264</v>
      </c>
      <c r="B693" s="68" t="s">
        <v>8265</v>
      </c>
      <c r="C693" s="2" t="s">
        <v>1</v>
      </c>
      <c r="D693" s="2">
        <v>66</v>
      </c>
      <c r="E693" s="6">
        <v>19516</v>
      </c>
      <c r="F693" s="7">
        <v>43843.563680555555</v>
      </c>
      <c r="G693" s="69" t="s">
        <v>4</v>
      </c>
      <c r="H693" s="68">
        <v>1822</v>
      </c>
      <c r="I693" s="8">
        <f t="shared" si="61"/>
        <v>18.22</v>
      </c>
      <c r="J693" s="93">
        <v>1.548</v>
      </c>
      <c r="K693" s="69">
        <v>100</v>
      </c>
      <c r="L693" s="68">
        <v>297</v>
      </c>
      <c r="M693" s="8">
        <f t="shared" si="57"/>
        <v>2.97</v>
      </c>
      <c r="N693" s="93">
        <v>0.627</v>
      </c>
      <c r="O693" s="69">
        <f t="shared" si="62"/>
        <v>100</v>
      </c>
      <c r="P693" s="182">
        <f t="shared" si="58"/>
        <v>6.1346801346801341</v>
      </c>
      <c r="Q693" s="86" t="s">
        <v>719</v>
      </c>
      <c r="V693" s="82">
        <v>0.4145833333333333</v>
      </c>
      <c r="W693" s="83">
        <v>0.56944444444444442</v>
      </c>
      <c r="X693" s="86">
        <f t="shared" si="59"/>
        <v>0.15486111111111112</v>
      </c>
    </row>
    <row r="694" spans="1:24" x14ac:dyDescent="0.3">
      <c r="A694" s="44" t="s">
        <v>8266</v>
      </c>
      <c r="B694" s="68" t="s">
        <v>8267</v>
      </c>
      <c r="C694" s="2" t="s">
        <v>1</v>
      </c>
      <c r="D694" s="2">
        <v>53</v>
      </c>
      <c r="E694" s="6">
        <v>24217</v>
      </c>
      <c r="F694" s="7">
        <v>43843.59778935185</v>
      </c>
      <c r="G694" s="69" t="s">
        <v>4</v>
      </c>
      <c r="H694" s="68">
        <v>1435</v>
      </c>
      <c r="I694" s="8">
        <f t="shared" si="61"/>
        <v>14.494949494949495</v>
      </c>
      <c r="J694" s="93">
        <v>1.3120000000000001</v>
      </c>
      <c r="K694" s="69">
        <v>99</v>
      </c>
      <c r="L694" s="68">
        <v>370</v>
      </c>
      <c r="M694" s="8">
        <f t="shared" si="57"/>
        <v>3.7373737373737375</v>
      </c>
      <c r="N694" s="93">
        <v>0.84</v>
      </c>
      <c r="O694" s="69">
        <f t="shared" si="62"/>
        <v>99</v>
      </c>
      <c r="P694" s="182">
        <f t="shared" si="58"/>
        <v>3.8783783783783781</v>
      </c>
      <c r="Q694" s="86" t="s">
        <v>719</v>
      </c>
      <c r="V694" s="82">
        <v>0.4458333333333333</v>
      </c>
      <c r="W694" s="83">
        <v>0.60416666666666663</v>
      </c>
      <c r="X694" s="86">
        <f t="shared" si="59"/>
        <v>0.15833333333333333</v>
      </c>
    </row>
    <row r="695" spans="1:24" x14ac:dyDescent="0.3">
      <c r="A695" s="44" t="s">
        <v>8268</v>
      </c>
      <c r="B695" s="68" t="s">
        <v>8269</v>
      </c>
      <c r="C695" s="2" t="s">
        <v>1</v>
      </c>
      <c r="D695" s="2">
        <v>64</v>
      </c>
      <c r="E695" s="6">
        <v>20163</v>
      </c>
      <c r="F695" s="7">
        <v>43843.607141203705</v>
      </c>
      <c r="G695" s="69" t="s">
        <v>4</v>
      </c>
      <c r="H695" s="68">
        <v>1156</v>
      </c>
      <c r="I695" s="8">
        <f t="shared" si="61"/>
        <v>11.676767676767676</v>
      </c>
      <c r="J695" s="93">
        <v>0.89</v>
      </c>
      <c r="K695" s="69">
        <v>99</v>
      </c>
      <c r="L695" s="68">
        <v>311</v>
      </c>
      <c r="M695" s="8">
        <f t="shared" si="57"/>
        <v>3.1414141414141414</v>
      </c>
      <c r="N695" s="93">
        <v>0.58899999999999997</v>
      </c>
      <c r="O695" s="69">
        <f t="shared" si="62"/>
        <v>99</v>
      </c>
      <c r="P695" s="182">
        <f t="shared" si="58"/>
        <v>3.7170418006430865</v>
      </c>
      <c r="Q695" s="86" t="s">
        <v>719</v>
      </c>
      <c r="V695" s="82">
        <v>0.45763888888888887</v>
      </c>
      <c r="W695" s="83">
        <v>0.61805555555555558</v>
      </c>
      <c r="X695" s="86">
        <f t="shared" si="59"/>
        <v>0.16041666666666671</v>
      </c>
    </row>
    <row r="696" spans="1:24" x14ac:dyDescent="0.3">
      <c r="A696" s="44" t="s">
        <v>8270</v>
      </c>
      <c r="B696" s="68" t="s">
        <v>1883</v>
      </c>
      <c r="C696" s="2" t="s">
        <v>1</v>
      </c>
      <c r="D696" s="2">
        <v>38</v>
      </c>
      <c r="E696" s="6">
        <v>29791</v>
      </c>
      <c r="F696" s="7">
        <v>43843.624097222222</v>
      </c>
      <c r="G696" s="69" t="s">
        <v>4</v>
      </c>
      <c r="H696" s="68">
        <v>1010</v>
      </c>
      <c r="I696" s="8">
        <f t="shared" si="61"/>
        <v>10.202020202020202</v>
      </c>
      <c r="J696" s="93">
        <v>1.069</v>
      </c>
      <c r="K696" s="69">
        <v>99</v>
      </c>
      <c r="L696" s="68">
        <v>442</v>
      </c>
      <c r="M696" s="8">
        <f t="shared" si="57"/>
        <v>4.5102040816326534</v>
      </c>
      <c r="N696" s="93">
        <v>0.59599999999999997</v>
      </c>
      <c r="O696" s="69">
        <v>98</v>
      </c>
      <c r="P696" s="182">
        <f t="shared" si="58"/>
        <v>2.2619863796334383</v>
      </c>
      <c r="Q696" s="86" t="s">
        <v>719</v>
      </c>
      <c r="V696" s="82">
        <v>0.48055555555555557</v>
      </c>
      <c r="W696" s="83">
        <v>0.63888888888888895</v>
      </c>
      <c r="X696" s="86">
        <f t="shared" si="59"/>
        <v>0.15833333333333338</v>
      </c>
    </row>
    <row r="697" spans="1:24" x14ac:dyDescent="0.3">
      <c r="A697" s="44" t="s">
        <v>8271</v>
      </c>
      <c r="B697" s="68" t="s">
        <v>8272</v>
      </c>
      <c r="C697" s="2" t="s">
        <v>1</v>
      </c>
      <c r="D697" s="2">
        <v>53</v>
      </c>
      <c r="E697" s="6">
        <v>24461</v>
      </c>
      <c r="F697" s="7">
        <v>43843.636504629627</v>
      </c>
      <c r="G697" s="69" t="s">
        <v>4</v>
      </c>
      <c r="H697" s="68">
        <v>2224</v>
      </c>
      <c r="I697" s="8">
        <f t="shared" si="61"/>
        <v>22.24</v>
      </c>
      <c r="J697" s="93">
        <v>1.304</v>
      </c>
      <c r="K697" s="69">
        <v>100</v>
      </c>
      <c r="L697" s="68">
        <v>380</v>
      </c>
      <c r="M697" s="8">
        <f t="shared" si="57"/>
        <v>3.8</v>
      </c>
      <c r="N697" s="93">
        <v>0.68200000000000005</v>
      </c>
      <c r="O697" s="69">
        <f t="shared" ref="O697:O760" si="63">K697</f>
        <v>100</v>
      </c>
      <c r="P697" s="182">
        <f t="shared" si="58"/>
        <v>5.852631578947368</v>
      </c>
      <c r="Q697" s="86" t="s">
        <v>719</v>
      </c>
      <c r="V697" s="82">
        <v>0.48958333333333331</v>
      </c>
      <c r="W697" s="83">
        <v>0.65277777777777779</v>
      </c>
      <c r="X697" s="86">
        <f t="shared" si="59"/>
        <v>0.16319444444444448</v>
      </c>
    </row>
    <row r="698" spans="1:24" x14ac:dyDescent="0.3">
      <c r="A698" s="44" t="s">
        <v>8273</v>
      </c>
      <c r="B698" s="68" t="s">
        <v>118</v>
      </c>
      <c r="C698" s="2" t="s">
        <v>1</v>
      </c>
      <c r="D698" s="2">
        <v>48</v>
      </c>
      <c r="E698" s="6">
        <v>26026</v>
      </c>
      <c r="F698" s="7">
        <v>43843.65179398148</v>
      </c>
      <c r="G698" s="69" t="s">
        <v>4</v>
      </c>
      <c r="H698" s="68">
        <v>946</v>
      </c>
      <c r="I698" s="8">
        <f t="shared" si="61"/>
        <v>9.5555555555555554</v>
      </c>
      <c r="J698" s="93">
        <v>1.099</v>
      </c>
      <c r="K698" s="69">
        <v>99</v>
      </c>
      <c r="L698" s="68">
        <v>255</v>
      </c>
      <c r="M698" s="8">
        <f t="shared" si="57"/>
        <v>2.5757575757575757</v>
      </c>
      <c r="N698" s="93">
        <v>0.57299999999999995</v>
      </c>
      <c r="O698" s="69">
        <f t="shared" si="63"/>
        <v>99</v>
      </c>
      <c r="P698" s="182">
        <f t="shared" si="58"/>
        <v>3.7098039215686276</v>
      </c>
      <c r="Q698" s="86" t="s">
        <v>719</v>
      </c>
      <c r="V698" s="82">
        <v>0.49861111111111112</v>
      </c>
      <c r="W698" s="83">
        <v>0.66666666666666663</v>
      </c>
      <c r="X698" s="86">
        <f t="shared" si="59"/>
        <v>0.16805555555555551</v>
      </c>
    </row>
    <row r="699" spans="1:24" x14ac:dyDescent="0.3">
      <c r="A699" s="44" t="s">
        <v>8274</v>
      </c>
      <c r="B699" s="68" t="s">
        <v>8275</v>
      </c>
      <c r="C699" s="2" t="s">
        <v>6</v>
      </c>
      <c r="D699" s="2">
        <v>83</v>
      </c>
      <c r="E699" s="6">
        <v>13456</v>
      </c>
      <c r="F699" s="7">
        <v>43843.665555555555</v>
      </c>
      <c r="G699" s="69" t="s">
        <v>22</v>
      </c>
      <c r="H699" s="68">
        <v>1411</v>
      </c>
      <c r="I699" s="8">
        <f t="shared" si="61"/>
        <v>14.252525252525253</v>
      </c>
      <c r="J699" s="93">
        <v>0.97299999999999998</v>
      </c>
      <c r="K699" s="69">
        <v>99</v>
      </c>
      <c r="L699" s="68">
        <v>458</v>
      </c>
      <c r="M699" s="8">
        <f t="shared" si="57"/>
        <v>4.6262626262626263</v>
      </c>
      <c r="N699" s="93">
        <v>0.76400000000000001</v>
      </c>
      <c r="O699" s="69">
        <f t="shared" si="63"/>
        <v>99</v>
      </c>
      <c r="P699" s="182">
        <f t="shared" si="58"/>
        <v>3.0807860262008733</v>
      </c>
      <c r="Q699" s="86" t="s">
        <v>719</v>
      </c>
      <c r="V699" s="82">
        <v>0.52152777777777781</v>
      </c>
      <c r="W699" s="83">
        <v>0.68055555555555547</v>
      </c>
      <c r="X699" s="86">
        <f t="shared" si="59"/>
        <v>0.15902777777777766</v>
      </c>
    </row>
    <row r="700" spans="1:24" x14ac:dyDescent="0.3">
      <c r="A700" s="44" t="s">
        <v>8276</v>
      </c>
      <c r="B700" s="68" t="s">
        <v>8277</v>
      </c>
      <c r="C700" s="2" t="s">
        <v>1</v>
      </c>
      <c r="D700" s="2">
        <v>50</v>
      </c>
      <c r="E700" s="6">
        <v>25491</v>
      </c>
      <c r="F700" s="7">
        <v>43843.689062500001</v>
      </c>
      <c r="G700" s="69" t="s">
        <v>4</v>
      </c>
      <c r="H700" s="68">
        <v>851</v>
      </c>
      <c r="I700" s="8">
        <f t="shared" si="61"/>
        <v>8.5959595959595951</v>
      </c>
      <c r="J700" s="93">
        <v>1.1419999999999999</v>
      </c>
      <c r="K700" s="69">
        <v>99</v>
      </c>
      <c r="L700" s="68">
        <v>322</v>
      </c>
      <c r="M700" s="8">
        <f t="shared" si="57"/>
        <v>3.2525252525252526</v>
      </c>
      <c r="N700" s="93">
        <v>0.54100000000000004</v>
      </c>
      <c r="O700" s="69">
        <f t="shared" si="63"/>
        <v>99</v>
      </c>
      <c r="P700" s="182">
        <f t="shared" si="58"/>
        <v>2.6428571428571423</v>
      </c>
      <c r="Q700" s="86" t="s">
        <v>719</v>
      </c>
      <c r="V700" s="82">
        <v>0.52986111111111112</v>
      </c>
      <c r="W700" s="83">
        <v>0.70833333333333337</v>
      </c>
      <c r="X700" s="86">
        <f t="shared" si="59"/>
        <v>0.17847222222222225</v>
      </c>
    </row>
    <row r="701" spans="1:24" x14ac:dyDescent="0.3">
      <c r="A701" s="44" t="s">
        <v>8278</v>
      </c>
      <c r="B701" s="68" t="s">
        <v>8279</v>
      </c>
      <c r="C701" s="2" t="s">
        <v>1</v>
      </c>
      <c r="D701" s="2">
        <v>33</v>
      </c>
      <c r="E701" s="6">
        <v>31702</v>
      </c>
      <c r="F701" s="7">
        <v>43844.421458333331</v>
      </c>
      <c r="G701" s="69" t="s">
        <v>71</v>
      </c>
      <c r="H701" s="68">
        <v>662</v>
      </c>
      <c r="I701" s="8">
        <f t="shared" si="61"/>
        <v>6.62</v>
      </c>
      <c r="J701" s="93">
        <v>0.81399999999999995</v>
      </c>
      <c r="K701" s="69">
        <v>100</v>
      </c>
      <c r="L701" s="68">
        <v>248</v>
      </c>
      <c r="M701" s="8">
        <f t="shared" si="57"/>
        <v>2.48</v>
      </c>
      <c r="N701" s="93">
        <v>0.502</v>
      </c>
      <c r="O701" s="69">
        <f t="shared" si="63"/>
        <v>100</v>
      </c>
      <c r="P701" s="182">
        <f t="shared" si="58"/>
        <v>2.6693548387096775</v>
      </c>
      <c r="Q701" s="86" t="s">
        <v>719</v>
      </c>
      <c r="V701" s="82">
        <v>0.43055555555555558</v>
      </c>
      <c r="W701" s="83">
        <v>0.59027777777777779</v>
      </c>
      <c r="X701" s="86">
        <f t="shared" si="59"/>
        <v>0.15972222222222221</v>
      </c>
    </row>
    <row r="702" spans="1:24" x14ac:dyDescent="0.3">
      <c r="A702" s="44" t="s">
        <v>8280</v>
      </c>
      <c r="B702" s="68" t="s">
        <v>816</v>
      </c>
      <c r="C702" s="2" t="s">
        <v>6</v>
      </c>
      <c r="D702" s="2">
        <v>80</v>
      </c>
      <c r="E702" s="6">
        <v>14332</v>
      </c>
      <c r="F702" s="7">
        <v>43844.53193287037</v>
      </c>
      <c r="G702" s="69" t="s">
        <v>4</v>
      </c>
      <c r="H702" s="68">
        <v>1605</v>
      </c>
      <c r="I702" s="8">
        <f t="shared" si="61"/>
        <v>16.05</v>
      </c>
      <c r="J702" s="93">
        <v>1.6659999999999999</v>
      </c>
      <c r="K702" s="69">
        <v>100</v>
      </c>
      <c r="L702" s="68">
        <v>421</v>
      </c>
      <c r="M702" s="8">
        <f t="shared" si="57"/>
        <v>4.21</v>
      </c>
      <c r="N702" s="93">
        <v>0.60799999999999998</v>
      </c>
      <c r="O702" s="69">
        <f t="shared" si="63"/>
        <v>100</v>
      </c>
      <c r="P702" s="182">
        <f t="shared" si="58"/>
        <v>3.8123515439429929</v>
      </c>
      <c r="Q702" s="86" t="s">
        <v>719</v>
      </c>
      <c r="V702" s="82">
        <v>0.3888888888888889</v>
      </c>
      <c r="W702" s="83">
        <v>0.53819444444444442</v>
      </c>
      <c r="X702" s="86">
        <f t="shared" si="59"/>
        <v>0.14930555555555552</v>
      </c>
    </row>
    <row r="703" spans="1:24" x14ac:dyDescent="0.3">
      <c r="A703" s="44" t="s">
        <v>2464</v>
      </c>
      <c r="B703" s="68" t="s">
        <v>512</v>
      </c>
      <c r="C703" s="2" t="s">
        <v>1</v>
      </c>
      <c r="D703" s="2">
        <v>48</v>
      </c>
      <c r="E703" s="6">
        <v>26019</v>
      </c>
      <c r="F703" s="7">
        <v>43844.547824074078</v>
      </c>
      <c r="G703" s="69" t="s">
        <v>4</v>
      </c>
      <c r="H703" s="68">
        <v>1223</v>
      </c>
      <c r="I703" s="8">
        <f t="shared" si="61"/>
        <v>12.353535353535353</v>
      </c>
      <c r="J703" s="93">
        <v>1.0529999999999999</v>
      </c>
      <c r="K703" s="69">
        <v>99</v>
      </c>
      <c r="L703" s="68">
        <v>514</v>
      </c>
      <c r="M703" s="8">
        <f t="shared" si="57"/>
        <v>5.191919191919192</v>
      </c>
      <c r="N703" s="93">
        <v>0.63400000000000001</v>
      </c>
      <c r="O703" s="69">
        <f t="shared" si="63"/>
        <v>99</v>
      </c>
      <c r="P703" s="182">
        <f t="shared" si="58"/>
        <v>2.3793774319066148</v>
      </c>
      <c r="Q703" s="86" t="s">
        <v>719</v>
      </c>
      <c r="V703" s="82">
        <v>0.40763888888888888</v>
      </c>
      <c r="W703" s="83">
        <v>0.55555555555555558</v>
      </c>
      <c r="X703" s="86">
        <f t="shared" si="59"/>
        <v>0.1479166666666667</v>
      </c>
    </row>
    <row r="704" spans="1:24" x14ac:dyDescent="0.3">
      <c r="A704" s="44" t="s">
        <v>8281</v>
      </c>
      <c r="B704" s="68" t="s">
        <v>6062</v>
      </c>
      <c r="C704" s="2" t="s">
        <v>1</v>
      </c>
      <c r="D704" s="2">
        <v>41</v>
      </c>
      <c r="E704" s="6">
        <v>28550</v>
      </c>
      <c r="F704" s="7">
        <v>43844.560925925929</v>
      </c>
      <c r="G704" s="69" t="s">
        <v>4</v>
      </c>
      <c r="H704" s="68">
        <v>1169</v>
      </c>
      <c r="I704" s="8">
        <f t="shared" si="61"/>
        <v>11.808080808080808</v>
      </c>
      <c r="J704" s="93">
        <v>1.2010000000000001</v>
      </c>
      <c r="K704" s="69">
        <v>99</v>
      </c>
      <c r="L704" s="68">
        <v>299</v>
      </c>
      <c r="M704" s="8">
        <f t="shared" si="57"/>
        <v>3.0202020202020203</v>
      </c>
      <c r="N704" s="93">
        <v>0.84499999999999997</v>
      </c>
      <c r="O704" s="69">
        <f t="shared" si="63"/>
        <v>99</v>
      </c>
      <c r="P704" s="182">
        <f t="shared" si="58"/>
        <v>3.9096989966555182</v>
      </c>
      <c r="Q704" s="86" t="s">
        <v>719</v>
      </c>
      <c r="V704" s="82">
        <v>0.39999999999999997</v>
      </c>
      <c r="W704" s="83">
        <v>0.56597222222222221</v>
      </c>
      <c r="X704" s="86">
        <f t="shared" si="59"/>
        <v>0.16597222222222224</v>
      </c>
    </row>
    <row r="705" spans="1:24" x14ac:dyDescent="0.3">
      <c r="A705" s="44" t="s">
        <v>8282</v>
      </c>
      <c r="B705" s="68" t="s">
        <v>6303</v>
      </c>
      <c r="C705" s="2" t="s">
        <v>1</v>
      </c>
      <c r="D705" s="2">
        <v>48</v>
      </c>
      <c r="E705" s="6">
        <v>26150</v>
      </c>
      <c r="F705" s="7">
        <v>43844.588275462964</v>
      </c>
      <c r="G705" s="69" t="s">
        <v>4</v>
      </c>
      <c r="H705" s="68">
        <v>1059</v>
      </c>
      <c r="I705" s="8">
        <f t="shared" si="61"/>
        <v>10.696969696969697</v>
      </c>
      <c r="J705" s="93">
        <v>1.6379999999999999</v>
      </c>
      <c r="K705" s="69">
        <v>99</v>
      </c>
      <c r="L705" s="68">
        <v>248</v>
      </c>
      <c r="M705" s="8">
        <f t="shared" si="57"/>
        <v>2.5050505050505052</v>
      </c>
      <c r="N705" s="93">
        <v>0.503</v>
      </c>
      <c r="O705" s="69">
        <f t="shared" si="63"/>
        <v>99</v>
      </c>
      <c r="P705" s="182">
        <f t="shared" si="58"/>
        <v>4.2701612903225801</v>
      </c>
      <c r="Q705" s="86" t="s">
        <v>719</v>
      </c>
      <c r="V705" s="82">
        <v>0.44305555555555554</v>
      </c>
      <c r="W705" s="83">
        <v>0.59513888888888888</v>
      </c>
      <c r="X705" s="86">
        <f t="shared" si="59"/>
        <v>0.15208333333333335</v>
      </c>
    </row>
    <row r="706" spans="1:24" x14ac:dyDescent="0.3">
      <c r="A706" s="44" t="s">
        <v>8283</v>
      </c>
      <c r="B706" s="68" t="s">
        <v>8284</v>
      </c>
      <c r="C706" s="2" t="s">
        <v>1</v>
      </c>
      <c r="D706" s="2">
        <v>46</v>
      </c>
      <c r="E706" s="6">
        <v>26938</v>
      </c>
      <c r="F706" s="7">
        <v>43844.600821759261</v>
      </c>
      <c r="G706" s="69" t="s">
        <v>4</v>
      </c>
      <c r="H706" s="68">
        <v>1123</v>
      </c>
      <c r="I706" s="8">
        <f t="shared" si="61"/>
        <v>11.343434343434344</v>
      </c>
      <c r="J706" s="93">
        <v>1.1259999999999999</v>
      </c>
      <c r="K706" s="69">
        <v>99</v>
      </c>
      <c r="L706" s="68">
        <v>313</v>
      </c>
      <c r="M706" s="8">
        <f t="shared" si="57"/>
        <v>3.1616161616161618</v>
      </c>
      <c r="N706" s="93">
        <v>0.54800000000000004</v>
      </c>
      <c r="O706" s="69">
        <f t="shared" si="63"/>
        <v>99</v>
      </c>
      <c r="P706" s="182">
        <f t="shared" si="58"/>
        <v>3.5878594249201279</v>
      </c>
      <c r="Q706" s="86" t="s">
        <v>719</v>
      </c>
      <c r="V706" s="82">
        <v>0.45833333333333331</v>
      </c>
      <c r="W706" s="83">
        <v>0.61249999999999993</v>
      </c>
      <c r="X706" s="86">
        <f t="shared" si="59"/>
        <v>0.15416666666666662</v>
      </c>
    </row>
    <row r="707" spans="1:24" x14ac:dyDescent="0.3">
      <c r="A707" s="44" t="s">
        <v>8285</v>
      </c>
      <c r="B707" s="68" t="s">
        <v>8286</v>
      </c>
      <c r="C707" s="2" t="s">
        <v>6</v>
      </c>
      <c r="D707" s="2">
        <v>59</v>
      </c>
      <c r="E707" s="6">
        <v>22093</v>
      </c>
      <c r="F707" s="7">
        <v>43844.617766203701</v>
      </c>
      <c r="G707" s="69" t="s">
        <v>4</v>
      </c>
      <c r="H707" s="68">
        <v>963</v>
      </c>
      <c r="I707" s="8">
        <f t="shared" si="61"/>
        <v>9.7272727272727266</v>
      </c>
      <c r="J707" s="93">
        <v>1.6459999999999999</v>
      </c>
      <c r="K707" s="69">
        <v>99</v>
      </c>
      <c r="L707" s="68">
        <v>336</v>
      </c>
      <c r="M707" s="8">
        <f t="shared" ref="M707:M770" si="64">L707/O707</f>
        <v>3.393939393939394</v>
      </c>
      <c r="N707" s="93">
        <v>0.56799999999999995</v>
      </c>
      <c r="O707" s="69">
        <f t="shared" si="63"/>
        <v>99</v>
      </c>
      <c r="P707" s="182">
        <f t="shared" ref="P707:P770" si="65">I707/M707</f>
        <v>2.8660714285714284</v>
      </c>
      <c r="Q707" s="86" t="s">
        <v>719</v>
      </c>
      <c r="V707" s="82">
        <v>0.46180555555555558</v>
      </c>
      <c r="W707" s="83">
        <v>0.62291666666666667</v>
      </c>
      <c r="X707" s="86">
        <f t="shared" ref="X707:X770" si="66">IF(AND(W707&lt;&gt;0,V707&lt;&gt;0),W707-V707,"No_data")</f>
        <v>0.16111111111111109</v>
      </c>
    </row>
    <row r="708" spans="1:24" x14ac:dyDescent="0.3">
      <c r="A708" s="44" t="s">
        <v>8287</v>
      </c>
      <c r="B708" s="68" t="s">
        <v>8288</v>
      </c>
      <c r="C708" s="2" t="s">
        <v>1</v>
      </c>
      <c r="D708" s="2">
        <v>56</v>
      </c>
      <c r="E708" s="6">
        <v>23215</v>
      </c>
      <c r="F708" s="7">
        <v>43844.633935185186</v>
      </c>
      <c r="G708" s="69" t="s">
        <v>4</v>
      </c>
      <c r="H708" s="68">
        <v>1551</v>
      </c>
      <c r="I708" s="8">
        <f t="shared" si="61"/>
        <v>15.666666666666666</v>
      </c>
      <c r="J708" s="93">
        <v>1.796</v>
      </c>
      <c r="K708" s="69">
        <v>99</v>
      </c>
      <c r="L708" s="68">
        <v>263</v>
      </c>
      <c r="M708" s="8">
        <f t="shared" si="64"/>
        <v>2.6565656565656566</v>
      </c>
      <c r="N708" s="93">
        <v>0.47699999999999998</v>
      </c>
      <c r="O708" s="69">
        <f t="shared" si="63"/>
        <v>99</v>
      </c>
      <c r="P708" s="182">
        <f t="shared" si="65"/>
        <v>5.8973384030418252</v>
      </c>
      <c r="Q708" s="86" t="s">
        <v>719</v>
      </c>
      <c r="V708" s="82">
        <v>0.48333333333333334</v>
      </c>
      <c r="W708" s="83">
        <v>0.65277777777777779</v>
      </c>
      <c r="X708" s="86">
        <f t="shared" si="66"/>
        <v>0.16944444444444445</v>
      </c>
    </row>
    <row r="709" spans="1:24" x14ac:dyDescent="0.3">
      <c r="A709" s="44" t="s">
        <v>8289</v>
      </c>
      <c r="B709" s="68" t="s">
        <v>8290</v>
      </c>
      <c r="C709" s="2" t="s">
        <v>6</v>
      </c>
      <c r="D709" s="2">
        <v>55</v>
      </c>
      <c r="E709" s="6">
        <v>23554</v>
      </c>
      <c r="F709" s="7">
        <v>43844.658472222225</v>
      </c>
      <c r="G709" s="69" t="s">
        <v>4</v>
      </c>
      <c r="H709" s="68">
        <v>1140</v>
      </c>
      <c r="I709" s="8">
        <f t="shared" si="61"/>
        <v>11.515151515151516</v>
      </c>
      <c r="J709" s="93">
        <v>0.86099999999999999</v>
      </c>
      <c r="K709" s="69">
        <v>99</v>
      </c>
      <c r="L709" s="68">
        <v>280</v>
      </c>
      <c r="M709" s="8">
        <f t="shared" si="64"/>
        <v>2.8282828282828283</v>
      </c>
      <c r="N709" s="93">
        <v>0.55400000000000005</v>
      </c>
      <c r="O709" s="69">
        <f t="shared" si="63"/>
        <v>99</v>
      </c>
      <c r="P709" s="182">
        <f t="shared" si="65"/>
        <v>4.0714285714285712</v>
      </c>
      <c r="Q709" s="86" t="s">
        <v>719</v>
      </c>
      <c r="V709" s="82">
        <v>0.4826388888888889</v>
      </c>
      <c r="W709" s="83">
        <v>0.66597222222222219</v>
      </c>
      <c r="X709" s="86">
        <f t="shared" si="66"/>
        <v>0.18333333333333329</v>
      </c>
    </row>
    <row r="710" spans="1:24" x14ac:dyDescent="0.3">
      <c r="A710" s="44" t="s">
        <v>8291</v>
      </c>
      <c r="B710" s="68" t="s">
        <v>8292</v>
      </c>
      <c r="C710" s="2" t="s">
        <v>6</v>
      </c>
      <c r="D710" s="2">
        <v>77</v>
      </c>
      <c r="E710" s="6">
        <v>15547</v>
      </c>
      <c r="F710" s="7">
        <v>43844.670289351852</v>
      </c>
      <c r="G710" s="69" t="s">
        <v>4</v>
      </c>
      <c r="H710" s="68">
        <v>2861</v>
      </c>
      <c r="I710" s="8">
        <f t="shared" si="61"/>
        <v>28.8989898989899</v>
      </c>
      <c r="J710" s="93">
        <v>1.6379999999999999</v>
      </c>
      <c r="K710" s="69">
        <v>99</v>
      </c>
      <c r="L710" s="68">
        <v>659</v>
      </c>
      <c r="M710" s="8">
        <f t="shared" si="64"/>
        <v>6.6565656565656566</v>
      </c>
      <c r="N710" s="93">
        <v>1.032</v>
      </c>
      <c r="O710" s="69">
        <f t="shared" si="63"/>
        <v>99</v>
      </c>
      <c r="P710" s="182">
        <f t="shared" si="65"/>
        <v>4.3414264036418819</v>
      </c>
      <c r="Q710" s="86" t="s">
        <v>719</v>
      </c>
      <c r="V710" s="82">
        <v>0.5444444444444444</v>
      </c>
      <c r="W710" s="83">
        <v>0.67638888888888893</v>
      </c>
      <c r="X710" s="86">
        <f t="shared" si="66"/>
        <v>0.13194444444444453</v>
      </c>
    </row>
    <row r="711" spans="1:24" x14ac:dyDescent="0.3">
      <c r="A711" s="44" t="s">
        <v>8293</v>
      </c>
      <c r="B711" s="68" t="s">
        <v>8294</v>
      </c>
      <c r="C711" s="2" t="s">
        <v>1</v>
      </c>
      <c r="D711" s="2">
        <v>55</v>
      </c>
      <c r="E711" s="6">
        <v>23699</v>
      </c>
      <c r="F711" s="7">
        <v>43845.530104166668</v>
      </c>
      <c r="G711" s="69" t="s">
        <v>4</v>
      </c>
      <c r="H711" s="68">
        <v>1147</v>
      </c>
      <c r="I711" s="8">
        <f t="shared" si="61"/>
        <v>11.585858585858587</v>
      </c>
      <c r="J711" s="93">
        <v>1.286</v>
      </c>
      <c r="K711" s="69">
        <v>99</v>
      </c>
      <c r="L711" s="68">
        <v>252</v>
      </c>
      <c r="M711" s="8">
        <f t="shared" si="64"/>
        <v>2.5454545454545454</v>
      </c>
      <c r="N711" s="93">
        <v>0.57599999999999996</v>
      </c>
      <c r="O711" s="69">
        <f t="shared" si="63"/>
        <v>99</v>
      </c>
      <c r="P711" s="182">
        <f t="shared" si="65"/>
        <v>4.5515873015873023</v>
      </c>
      <c r="Q711" s="86" t="s">
        <v>719</v>
      </c>
      <c r="V711" s="82">
        <v>0.39513888888888887</v>
      </c>
      <c r="W711" s="83">
        <v>0.54027777777777775</v>
      </c>
      <c r="X711" s="86">
        <f t="shared" si="66"/>
        <v>0.14513888888888887</v>
      </c>
    </row>
    <row r="712" spans="1:24" x14ac:dyDescent="0.3">
      <c r="A712" s="44" t="s">
        <v>8295</v>
      </c>
      <c r="B712" s="68" t="s">
        <v>1383</v>
      </c>
      <c r="C712" s="2" t="s">
        <v>1</v>
      </c>
      <c r="D712" s="2">
        <v>38</v>
      </c>
      <c r="E712" s="6">
        <v>29897</v>
      </c>
      <c r="F712" s="7">
        <v>43845.558182870373</v>
      </c>
      <c r="G712" s="69" t="s">
        <v>4</v>
      </c>
      <c r="H712" s="68">
        <v>710</v>
      </c>
      <c r="I712" s="8">
        <f t="shared" si="61"/>
        <v>7.1717171717171722</v>
      </c>
      <c r="J712" s="93">
        <v>0.82099999999999995</v>
      </c>
      <c r="K712" s="69">
        <v>99</v>
      </c>
      <c r="L712" s="68">
        <v>185</v>
      </c>
      <c r="M712" s="8">
        <f t="shared" si="64"/>
        <v>1.8686868686868687</v>
      </c>
      <c r="N712" s="93">
        <v>0.52800000000000002</v>
      </c>
      <c r="O712" s="69">
        <f t="shared" si="63"/>
        <v>99</v>
      </c>
      <c r="P712" s="182">
        <f t="shared" si="65"/>
        <v>3.8378378378378382</v>
      </c>
      <c r="Q712" s="86" t="s">
        <v>719</v>
      </c>
      <c r="V712" s="82">
        <v>0.41805555555555557</v>
      </c>
      <c r="W712" s="83">
        <v>0.56458333333333333</v>
      </c>
      <c r="X712" s="86">
        <f t="shared" si="66"/>
        <v>0.14652777777777776</v>
      </c>
    </row>
    <row r="713" spans="1:24" x14ac:dyDescent="0.3">
      <c r="A713" s="44" t="s">
        <v>8296</v>
      </c>
      <c r="B713" s="68" t="s">
        <v>8297</v>
      </c>
      <c r="C713" s="2" t="s">
        <v>6</v>
      </c>
      <c r="D713" s="2">
        <v>22</v>
      </c>
      <c r="E713" s="6">
        <v>35566</v>
      </c>
      <c r="F713" s="7">
        <v>43845.571388888886</v>
      </c>
      <c r="G713" s="69" t="s">
        <v>22</v>
      </c>
      <c r="H713" s="68">
        <v>419</v>
      </c>
      <c r="I713" s="8">
        <f t="shared" si="61"/>
        <v>4.2323232323232327</v>
      </c>
      <c r="J713" s="93">
        <v>0.72599999999999998</v>
      </c>
      <c r="K713" s="69">
        <v>99</v>
      </c>
      <c r="L713" s="68">
        <v>188</v>
      </c>
      <c r="M713" s="8">
        <f t="shared" si="64"/>
        <v>1.898989898989899</v>
      </c>
      <c r="N713" s="93">
        <v>0.39100000000000001</v>
      </c>
      <c r="O713" s="69">
        <f t="shared" si="63"/>
        <v>99</v>
      </c>
      <c r="P713" s="182">
        <f t="shared" si="65"/>
        <v>2.2287234042553195</v>
      </c>
      <c r="Q713" s="86" t="s">
        <v>719</v>
      </c>
      <c r="V713" s="82">
        <v>0.4368055555555555</v>
      </c>
      <c r="W713" s="83">
        <v>0.57777777777777783</v>
      </c>
      <c r="X713" s="86">
        <f t="shared" si="66"/>
        <v>0.14097222222222233</v>
      </c>
    </row>
    <row r="714" spans="1:24" x14ac:dyDescent="0.3">
      <c r="A714" s="44" t="s">
        <v>8298</v>
      </c>
      <c r="B714" s="68" t="s">
        <v>8299</v>
      </c>
      <c r="C714" s="2" t="s">
        <v>6</v>
      </c>
      <c r="D714" s="2">
        <v>78</v>
      </c>
      <c r="E714" s="6">
        <v>15072</v>
      </c>
      <c r="F714" s="7">
        <v>43845.59275462963</v>
      </c>
      <c r="G714" s="69" t="s">
        <v>4</v>
      </c>
      <c r="H714" s="68">
        <v>2252</v>
      </c>
      <c r="I714" s="8">
        <f t="shared" si="61"/>
        <v>22.747474747474747</v>
      </c>
      <c r="J714" s="93">
        <v>1.3879999999999999</v>
      </c>
      <c r="K714" s="69">
        <v>99</v>
      </c>
      <c r="L714" s="68">
        <v>837</v>
      </c>
      <c r="M714" s="8">
        <f t="shared" si="64"/>
        <v>8.454545454545455</v>
      </c>
      <c r="N714" s="93">
        <v>0.99299999999999999</v>
      </c>
      <c r="O714" s="69">
        <f t="shared" si="63"/>
        <v>99</v>
      </c>
      <c r="P714" s="182">
        <f t="shared" si="65"/>
        <v>2.6905615292712066</v>
      </c>
      <c r="Q714" s="86" t="s">
        <v>719</v>
      </c>
      <c r="V714" s="82">
        <v>0.47361111111111115</v>
      </c>
      <c r="W714" s="83">
        <v>0.60069444444444442</v>
      </c>
      <c r="X714" s="86">
        <f t="shared" si="66"/>
        <v>0.12708333333333327</v>
      </c>
    </row>
    <row r="715" spans="1:24" x14ac:dyDescent="0.3">
      <c r="A715" s="44" t="s">
        <v>8300</v>
      </c>
      <c r="B715" s="68" t="s">
        <v>8301</v>
      </c>
      <c r="C715" s="2" t="s">
        <v>6</v>
      </c>
      <c r="D715" s="2">
        <v>59</v>
      </c>
      <c r="E715" s="6">
        <v>22257</v>
      </c>
      <c r="F715" s="7">
        <v>43845.608136574076</v>
      </c>
      <c r="G715" s="69" t="s">
        <v>4</v>
      </c>
      <c r="H715" s="68">
        <v>673</v>
      </c>
      <c r="I715" s="8">
        <f t="shared" si="61"/>
        <v>6.7979797979797976</v>
      </c>
      <c r="J715" s="93">
        <v>0.622</v>
      </c>
      <c r="K715" s="69">
        <v>99</v>
      </c>
      <c r="L715" s="68">
        <v>270</v>
      </c>
      <c r="M715" s="8">
        <f t="shared" si="64"/>
        <v>2.7272727272727271</v>
      </c>
      <c r="N715" s="93">
        <v>0.56799999999999995</v>
      </c>
      <c r="O715" s="69">
        <f t="shared" si="63"/>
        <v>99</v>
      </c>
      <c r="P715" s="182">
        <f t="shared" si="65"/>
        <v>2.4925925925925925</v>
      </c>
      <c r="Q715" s="86" t="s">
        <v>719</v>
      </c>
      <c r="V715" s="82">
        <v>0.45555555555555555</v>
      </c>
      <c r="W715" s="83">
        <v>0.61527777777777781</v>
      </c>
      <c r="X715" s="86">
        <f t="shared" si="66"/>
        <v>0.15972222222222227</v>
      </c>
    </row>
    <row r="716" spans="1:24" x14ac:dyDescent="0.3">
      <c r="A716" s="44" t="s">
        <v>8302</v>
      </c>
      <c r="B716" s="68" t="s">
        <v>8303</v>
      </c>
      <c r="C716" s="2" t="s">
        <v>1</v>
      </c>
      <c r="D716" s="2">
        <v>54</v>
      </c>
      <c r="E716" s="6">
        <v>23926</v>
      </c>
      <c r="F716" s="7">
        <v>43845.623796296299</v>
      </c>
      <c r="G716" s="69" t="s">
        <v>4</v>
      </c>
      <c r="H716" s="68">
        <v>1319</v>
      </c>
      <c r="I716" s="8">
        <f t="shared" si="61"/>
        <v>13.323232323232324</v>
      </c>
      <c r="J716" s="93">
        <v>1.1319999999999999</v>
      </c>
      <c r="K716" s="69">
        <v>99</v>
      </c>
      <c r="L716" s="68">
        <v>296</v>
      </c>
      <c r="M716" s="8">
        <f t="shared" si="64"/>
        <v>2.9898989898989901</v>
      </c>
      <c r="N716" s="93">
        <v>0.505</v>
      </c>
      <c r="O716" s="69">
        <f t="shared" si="63"/>
        <v>99</v>
      </c>
      <c r="P716" s="182">
        <f t="shared" si="65"/>
        <v>4.4560810810810807</v>
      </c>
      <c r="Q716" s="86" t="s">
        <v>719</v>
      </c>
      <c r="V716" s="82">
        <v>0.48888888888888887</v>
      </c>
      <c r="W716" s="83">
        <v>0.64652777777777781</v>
      </c>
      <c r="X716" s="86">
        <f t="shared" si="66"/>
        <v>0.15763888888888894</v>
      </c>
    </row>
    <row r="717" spans="1:24" x14ac:dyDescent="0.3">
      <c r="A717" s="44" t="s">
        <v>8304</v>
      </c>
      <c r="B717" s="68" t="s">
        <v>1582</v>
      </c>
      <c r="C717" s="2" t="s">
        <v>1</v>
      </c>
      <c r="D717" s="2">
        <v>44</v>
      </c>
      <c r="E717" s="6">
        <v>27458</v>
      </c>
      <c r="F717" s="7">
        <v>43845.653391203705</v>
      </c>
      <c r="G717" s="69" t="s">
        <v>4</v>
      </c>
      <c r="H717" s="68">
        <v>1068</v>
      </c>
      <c r="I717" s="8">
        <f t="shared" si="61"/>
        <v>10.787878787878787</v>
      </c>
      <c r="J717" s="93">
        <v>1.1000000000000001</v>
      </c>
      <c r="K717" s="69">
        <v>99</v>
      </c>
      <c r="L717" s="68">
        <v>387</v>
      </c>
      <c r="M717" s="8">
        <f t="shared" si="64"/>
        <v>3.9090909090909092</v>
      </c>
      <c r="N717" s="93">
        <v>0.77100000000000002</v>
      </c>
      <c r="O717" s="69">
        <f t="shared" si="63"/>
        <v>99</v>
      </c>
      <c r="P717" s="182">
        <f t="shared" si="65"/>
        <v>2.7596899224806197</v>
      </c>
      <c r="Q717" s="86" t="s">
        <v>719</v>
      </c>
      <c r="V717" s="82">
        <v>0.49861111111111112</v>
      </c>
      <c r="W717" s="83">
        <v>0.66111111111111109</v>
      </c>
      <c r="X717" s="86">
        <f t="shared" si="66"/>
        <v>0.16249999999999998</v>
      </c>
    </row>
    <row r="718" spans="1:24" x14ac:dyDescent="0.3">
      <c r="A718" s="44" t="s">
        <v>8305</v>
      </c>
      <c r="B718" s="68" t="s">
        <v>8306</v>
      </c>
      <c r="C718" s="2" t="s">
        <v>6</v>
      </c>
      <c r="D718" s="2">
        <v>66</v>
      </c>
      <c r="E718" s="6">
        <v>19555</v>
      </c>
      <c r="F718" s="7">
        <v>43845.66605324074</v>
      </c>
      <c r="G718" s="69" t="s">
        <v>4</v>
      </c>
      <c r="H718" s="68">
        <v>1798</v>
      </c>
      <c r="I718" s="8">
        <f t="shared" si="61"/>
        <v>17.98</v>
      </c>
      <c r="J718" s="93">
        <v>1.2549999999999999</v>
      </c>
      <c r="K718" s="69">
        <v>100</v>
      </c>
      <c r="L718" s="68">
        <v>829</v>
      </c>
      <c r="M718" s="8">
        <f t="shared" si="64"/>
        <v>8.2899999999999991</v>
      </c>
      <c r="N718" s="93">
        <v>0.85599999999999998</v>
      </c>
      <c r="O718" s="69">
        <f t="shared" si="63"/>
        <v>100</v>
      </c>
      <c r="P718" s="182">
        <f t="shared" si="65"/>
        <v>2.1688781664656216</v>
      </c>
      <c r="Q718" s="86" t="s">
        <v>719</v>
      </c>
      <c r="V718" s="82">
        <v>0.52569444444444446</v>
      </c>
      <c r="W718" s="83">
        <v>0.67361111111111116</v>
      </c>
      <c r="X718" s="86">
        <f t="shared" si="66"/>
        <v>0.1479166666666667</v>
      </c>
    </row>
    <row r="719" spans="1:24" x14ac:dyDescent="0.3">
      <c r="A719" s="44" t="s">
        <v>8307</v>
      </c>
      <c r="B719" s="68" t="s">
        <v>8308</v>
      </c>
      <c r="C719" s="2" t="s">
        <v>1</v>
      </c>
      <c r="D719" s="2">
        <v>27</v>
      </c>
      <c r="E719" s="6">
        <v>33946</v>
      </c>
      <c r="F719" s="7">
        <v>43846.514664351853</v>
      </c>
      <c r="G719" s="69" t="s">
        <v>553</v>
      </c>
      <c r="H719" s="68">
        <v>572</v>
      </c>
      <c r="I719" s="8">
        <f t="shared" si="61"/>
        <v>5.72</v>
      </c>
      <c r="J719" s="93">
        <v>0.753</v>
      </c>
      <c r="K719" s="69">
        <v>100</v>
      </c>
      <c r="L719" s="68">
        <v>263</v>
      </c>
      <c r="M719" s="8">
        <f t="shared" si="64"/>
        <v>2.63</v>
      </c>
      <c r="N719" s="93">
        <v>0.61399999999999999</v>
      </c>
      <c r="O719" s="69">
        <f t="shared" si="63"/>
        <v>100</v>
      </c>
      <c r="P719" s="182">
        <f t="shared" si="65"/>
        <v>2.1749049429657794</v>
      </c>
      <c r="Q719" s="86" t="s">
        <v>719</v>
      </c>
      <c r="V719" s="82">
        <v>0.3888888888888889</v>
      </c>
      <c r="W719" s="83">
        <v>0.52083333333333337</v>
      </c>
      <c r="X719" s="86">
        <f t="shared" si="66"/>
        <v>0.13194444444444448</v>
      </c>
    </row>
    <row r="720" spans="1:24" x14ac:dyDescent="0.3">
      <c r="A720" s="44" t="s">
        <v>8309</v>
      </c>
      <c r="B720" s="68" t="s">
        <v>8310</v>
      </c>
      <c r="C720" s="2" t="s">
        <v>6</v>
      </c>
      <c r="D720" s="2">
        <v>77</v>
      </c>
      <c r="E720" s="6">
        <v>15716</v>
      </c>
      <c r="F720" s="7">
        <v>43846.550925925927</v>
      </c>
      <c r="G720" s="69" t="s">
        <v>4</v>
      </c>
      <c r="H720" s="68">
        <v>1789</v>
      </c>
      <c r="I720" s="8">
        <f t="shared" si="61"/>
        <v>18.070707070707069</v>
      </c>
      <c r="J720" s="93">
        <v>1.5469999999999999</v>
      </c>
      <c r="K720" s="69">
        <v>99</v>
      </c>
      <c r="L720" s="68">
        <v>432</v>
      </c>
      <c r="M720" s="8">
        <f t="shared" si="64"/>
        <v>4.3636363636363633</v>
      </c>
      <c r="N720" s="93">
        <v>0.78800000000000003</v>
      </c>
      <c r="O720" s="69">
        <f t="shared" si="63"/>
        <v>99</v>
      </c>
      <c r="P720" s="182">
        <f t="shared" si="65"/>
        <v>4.1412037037037033</v>
      </c>
      <c r="Q720" s="86" t="s">
        <v>719</v>
      </c>
      <c r="V720" s="82">
        <v>0.40625</v>
      </c>
      <c r="W720" s="83">
        <v>0.56319444444444444</v>
      </c>
      <c r="X720" s="86">
        <f t="shared" si="66"/>
        <v>0.15694444444444444</v>
      </c>
    </row>
    <row r="721" spans="1:24" x14ac:dyDescent="0.3">
      <c r="A721" s="44" t="s">
        <v>8311</v>
      </c>
      <c r="B721" s="68" t="s">
        <v>8312</v>
      </c>
      <c r="C721" s="2" t="s">
        <v>1</v>
      </c>
      <c r="D721" s="2">
        <v>74</v>
      </c>
      <c r="E721" s="6">
        <v>16566</v>
      </c>
      <c r="F721" s="7">
        <v>43846.568020833336</v>
      </c>
      <c r="G721" s="69" t="s">
        <v>4</v>
      </c>
      <c r="H721" s="68">
        <v>1270</v>
      </c>
      <c r="I721" s="8">
        <f t="shared" si="61"/>
        <v>12.828282828282829</v>
      </c>
      <c r="J721" s="93">
        <v>1.278</v>
      </c>
      <c r="K721" s="69">
        <v>99</v>
      </c>
      <c r="L721" s="68">
        <v>368</v>
      </c>
      <c r="M721" s="8">
        <f t="shared" si="64"/>
        <v>3.7171717171717171</v>
      </c>
      <c r="N721" s="93">
        <v>0.64</v>
      </c>
      <c r="O721" s="69">
        <f t="shared" si="63"/>
        <v>99</v>
      </c>
      <c r="P721" s="182">
        <f t="shared" si="65"/>
        <v>3.4510869565217392</v>
      </c>
      <c r="Q721" s="86" t="s">
        <v>719</v>
      </c>
      <c r="V721" s="82">
        <v>0.41666666666666669</v>
      </c>
      <c r="W721" s="83">
        <v>0.57361111111111118</v>
      </c>
      <c r="X721" s="86">
        <f t="shared" si="66"/>
        <v>0.1569444444444445</v>
      </c>
    </row>
    <row r="722" spans="1:24" x14ac:dyDescent="0.3">
      <c r="A722" s="44" t="s">
        <v>8313</v>
      </c>
      <c r="B722" s="68" t="s">
        <v>8314</v>
      </c>
      <c r="C722" s="2" t="s">
        <v>1</v>
      </c>
      <c r="D722" s="2">
        <v>59</v>
      </c>
      <c r="E722" s="6">
        <v>22265</v>
      </c>
      <c r="F722" s="7">
        <v>43846.578009259261</v>
      </c>
      <c r="G722" s="69" t="s">
        <v>4</v>
      </c>
      <c r="H722" s="68">
        <v>1093</v>
      </c>
      <c r="I722" s="8">
        <f t="shared" si="61"/>
        <v>11.04040404040404</v>
      </c>
      <c r="J722" s="93">
        <v>0.88</v>
      </c>
      <c r="K722" s="69">
        <v>99</v>
      </c>
      <c r="L722" s="68">
        <v>290</v>
      </c>
      <c r="M722" s="8">
        <f t="shared" si="64"/>
        <v>2.9292929292929295</v>
      </c>
      <c r="N722" s="93">
        <v>0.627</v>
      </c>
      <c r="O722" s="69">
        <f t="shared" si="63"/>
        <v>99</v>
      </c>
      <c r="P722" s="182">
        <f t="shared" si="65"/>
        <v>3.7689655172413787</v>
      </c>
      <c r="Q722" s="86" t="s">
        <v>719</v>
      </c>
      <c r="V722" s="82">
        <v>0.42708333333333331</v>
      </c>
      <c r="W722" s="83">
        <v>0.58333333333333337</v>
      </c>
      <c r="X722" s="86">
        <f t="shared" si="66"/>
        <v>0.15625000000000006</v>
      </c>
    </row>
    <row r="723" spans="1:24" x14ac:dyDescent="0.3">
      <c r="A723" s="44" t="s">
        <v>8315</v>
      </c>
      <c r="B723" s="68" t="s">
        <v>8316</v>
      </c>
      <c r="C723" s="2" t="s">
        <v>6</v>
      </c>
      <c r="D723" s="2">
        <v>59</v>
      </c>
      <c r="E723" s="6">
        <v>22086</v>
      </c>
      <c r="F723" s="7">
        <v>43846.588958333334</v>
      </c>
      <c r="G723" s="69" t="s">
        <v>4</v>
      </c>
      <c r="H723" s="68">
        <v>1092</v>
      </c>
      <c r="I723" s="8">
        <f t="shared" si="61"/>
        <v>11.030303030303031</v>
      </c>
      <c r="J723" s="93">
        <v>1.147</v>
      </c>
      <c r="K723" s="69">
        <v>99</v>
      </c>
      <c r="L723" s="68">
        <v>554</v>
      </c>
      <c r="M723" s="8">
        <f t="shared" si="64"/>
        <v>5.595959595959596</v>
      </c>
      <c r="N723" s="93">
        <v>0.60499999999999998</v>
      </c>
      <c r="O723" s="69">
        <f t="shared" si="63"/>
        <v>99</v>
      </c>
      <c r="P723" s="182">
        <f t="shared" si="65"/>
        <v>1.9711191335740073</v>
      </c>
      <c r="Q723" s="86" t="s">
        <v>719</v>
      </c>
      <c r="V723" s="82">
        <v>0.43958333333333338</v>
      </c>
      <c r="W723" s="83">
        <v>0.59652777777777777</v>
      </c>
      <c r="X723" s="86">
        <f t="shared" si="66"/>
        <v>0.15694444444444439</v>
      </c>
    </row>
    <row r="724" spans="1:24" x14ac:dyDescent="0.3">
      <c r="A724" s="44" t="s">
        <v>2061</v>
      </c>
      <c r="B724" s="68" t="s">
        <v>1405</v>
      </c>
      <c r="C724" s="2" t="s">
        <v>1</v>
      </c>
      <c r="D724" s="2">
        <v>47</v>
      </c>
      <c r="E724" s="6">
        <v>26658</v>
      </c>
      <c r="F724" s="7">
        <v>43846.606157407405</v>
      </c>
      <c r="G724" s="69" t="s">
        <v>4</v>
      </c>
      <c r="H724" s="68">
        <v>1094</v>
      </c>
      <c r="I724" s="8">
        <f t="shared" si="61"/>
        <v>11.05050505050505</v>
      </c>
      <c r="J724" s="93">
        <v>0.98299999999999998</v>
      </c>
      <c r="K724" s="69">
        <v>99</v>
      </c>
      <c r="L724" s="68">
        <v>383</v>
      </c>
      <c r="M724" s="8">
        <f t="shared" si="64"/>
        <v>3.8686868686868685</v>
      </c>
      <c r="N724" s="93">
        <v>0.70899999999999996</v>
      </c>
      <c r="O724" s="69">
        <f t="shared" si="63"/>
        <v>99</v>
      </c>
      <c r="P724" s="182">
        <f t="shared" si="65"/>
        <v>2.8563968668407309</v>
      </c>
      <c r="Q724" s="86" t="s">
        <v>719</v>
      </c>
      <c r="V724" s="82">
        <v>0.47500000000000003</v>
      </c>
      <c r="W724" s="83">
        <v>0.62152777777777779</v>
      </c>
      <c r="X724" s="86">
        <f t="shared" si="66"/>
        <v>0.14652777777777776</v>
      </c>
    </row>
    <row r="725" spans="1:24" x14ac:dyDescent="0.3">
      <c r="A725" s="44" t="s">
        <v>8317</v>
      </c>
      <c r="B725" s="68" t="s">
        <v>8318</v>
      </c>
      <c r="C725" s="2" t="s">
        <v>6</v>
      </c>
      <c r="D725" s="2">
        <v>62</v>
      </c>
      <c r="E725" s="6">
        <v>21044</v>
      </c>
      <c r="F725" s="7">
        <v>43846.627013888887</v>
      </c>
      <c r="G725" s="69" t="s">
        <v>22</v>
      </c>
      <c r="H725" s="68">
        <v>1068</v>
      </c>
      <c r="I725" s="8">
        <f t="shared" si="61"/>
        <v>10.787878787878787</v>
      </c>
      <c r="J725" s="93">
        <v>1.5469999999999999</v>
      </c>
      <c r="K725" s="69">
        <v>99</v>
      </c>
      <c r="L725" s="68">
        <v>291</v>
      </c>
      <c r="M725" s="8">
        <f t="shared" si="64"/>
        <v>2.9393939393939394</v>
      </c>
      <c r="N725" s="93">
        <v>0.53100000000000003</v>
      </c>
      <c r="O725" s="69">
        <f t="shared" si="63"/>
        <v>99</v>
      </c>
      <c r="P725" s="182">
        <f t="shared" si="65"/>
        <v>3.670103092783505</v>
      </c>
      <c r="Q725" s="86" t="s">
        <v>719</v>
      </c>
      <c r="V725" s="82">
        <v>0.4770833333333333</v>
      </c>
      <c r="W725" s="83">
        <v>0.63750000000000007</v>
      </c>
      <c r="X725" s="86">
        <f t="shared" si="66"/>
        <v>0.16041666666666676</v>
      </c>
    </row>
    <row r="726" spans="1:24" x14ac:dyDescent="0.3">
      <c r="A726" s="44" t="s">
        <v>8319</v>
      </c>
      <c r="B726" s="68" t="s">
        <v>8320</v>
      </c>
      <c r="C726" s="2" t="s">
        <v>1</v>
      </c>
      <c r="D726" s="2">
        <v>44</v>
      </c>
      <c r="E726" s="6">
        <v>27621</v>
      </c>
      <c r="F726" s="7">
        <v>43846.653958333336</v>
      </c>
      <c r="G726" s="69" t="s">
        <v>4</v>
      </c>
      <c r="H726" s="68">
        <v>896</v>
      </c>
      <c r="I726" s="8">
        <f t="shared" si="61"/>
        <v>8.9600000000000009</v>
      </c>
      <c r="J726" s="93">
        <v>1.1359999999999999</v>
      </c>
      <c r="K726" s="69">
        <v>100</v>
      </c>
      <c r="L726" s="68">
        <v>312</v>
      </c>
      <c r="M726" s="8">
        <f t="shared" si="64"/>
        <v>3.12</v>
      </c>
      <c r="N726" s="93">
        <v>0.38300000000000001</v>
      </c>
      <c r="O726" s="69">
        <f t="shared" si="63"/>
        <v>100</v>
      </c>
      <c r="P726" s="182">
        <f t="shared" si="65"/>
        <v>2.8717948717948718</v>
      </c>
      <c r="Q726" s="86" t="s">
        <v>719</v>
      </c>
      <c r="V726" s="82">
        <v>0.54027777777777775</v>
      </c>
      <c r="W726" s="83">
        <v>0.67083333333333339</v>
      </c>
      <c r="X726" s="86">
        <f t="shared" si="66"/>
        <v>0.13055555555555565</v>
      </c>
    </row>
    <row r="727" spans="1:24" x14ac:dyDescent="0.3">
      <c r="A727" s="44" t="s">
        <v>8321</v>
      </c>
      <c r="B727" s="68" t="s">
        <v>949</v>
      </c>
      <c r="C727" s="2" t="s">
        <v>1</v>
      </c>
      <c r="D727" s="2">
        <v>79</v>
      </c>
      <c r="E727" s="6">
        <v>14941</v>
      </c>
      <c r="F727" s="7">
        <v>43847.371469907404</v>
      </c>
      <c r="G727" s="69" t="s">
        <v>71</v>
      </c>
      <c r="H727" s="68">
        <v>2265</v>
      </c>
      <c r="I727" s="8">
        <f t="shared" si="61"/>
        <v>22.878787878787879</v>
      </c>
      <c r="J727" s="93">
        <v>1.365</v>
      </c>
      <c r="K727" s="69">
        <v>99</v>
      </c>
      <c r="L727" s="68">
        <v>701</v>
      </c>
      <c r="M727" s="8">
        <f t="shared" si="64"/>
        <v>7.0808080808080804</v>
      </c>
      <c r="N727" s="93">
        <v>0.752</v>
      </c>
      <c r="O727" s="69">
        <f t="shared" si="63"/>
        <v>99</v>
      </c>
      <c r="P727" s="182">
        <f t="shared" si="65"/>
        <v>3.2310984308131241</v>
      </c>
      <c r="Q727" s="86" t="s">
        <v>719</v>
      </c>
      <c r="V727" s="82">
        <v>0.38194444444444442</v>
      </c>
      <c r="W727" s="83">
        <v>0.52083333333333337</v>
      </c>
      <c r="X727" s="86">
        <f t="shared" si="66"/>
        <v>0.13888888888888895</v>
      </c>
    </row>
    <row r="728" spans="1:24" x14ac:dyDescent="0.3">
      <c r="A728" s="44" t="s">
        <v>8322</v>
      </c>
      <c r="B728" s="68" t="s">
        <v>8323</v>
      </c>
      <c r="C728" s="2" t="s">
        <v>6</v>
      </c>
      <c r="D728" s="2">
        <v>63</v>
      </c>
      <c r="E728" s="6">
        <v>20668</v>
      </c>
      <c r="F728" s="7">
        <v>43850.417395833334</v>
      </c>
      <c r="G728" s="69" t="s">
        <v>71</v>
      </c>
      <c r="H728" s="68">
        <v>1473</v>
      </c>
      <c r="I728" s="8">
        <f t="shared" si="61"/>
        <v>14.878787878787879</v>
      </c>
      <c r="J728" s="93">
        <v>1.792</v>
      </c>
      <c r="K728" s="69">
        <v>99</v>
      </c>
      <c r="L728" s="68">
        <v>372</v>
      </c>
      <c r="M728" s="8">
        <f t="shared" si="64"/>
        <v>3.7575757575757578</v>
      </c>
      <c r="N728" s="93">
        <v>0.624</v>
      </c>
      <c r="O728" s="69">
        <f t="shared" si="63"/>
        <v>99</v>
      </c>
      <c r="P728" s="182">
        <f t="shared" si="65"/>
        <v>3.9596774193548385</v>
      </c>
      <c r="Q728" s="86" t="s">
        <v>719</v>
      </c>
      <c r="V728" s="82">
        <v>0.42569444444444443</v>
      </c>
      <c r="W728" s="83">
        <v>0.58333333333333337</v>
      </c>
      <c r="X728" s="86">
        <f t="shared" si="66"/>
        <v>0.15763888888888894</v>
      </c>
    </row>
    <row r="729" spans="1:24" x14ac:dyDescent="0.3">
      <c r="A729" s="44" t="s">
        <v>8324</v>
      </c>
      <c r="B729" s="68" t="s">
        <v>8325</v>
      </c>
      <c r="C729" s="2" t="s">
        <v>1</v>
      </c>
      <c r="D729" s="2">
        <v>57</v>
      </c>
      <c r="E729" s="6">
        <v>22893</v>
      </c>
      <c r="F729" s="7">
        <v>43850.516111111108</v>
      </c>
      <c r="G729" s="69" t="s">
        <v>4</v>
      </c>
      <c r="H729" s="68">
        <v>1510</v>
      </c>
      <c r="I729" s="8">
        <f t="shared" si="61"/>
        <v>15.252525252525253</v>
      </c>
      <c r="J729" s="93">
        <v>1.32</v>
      </c>
      <c r="K729" s="69">
        <v>99</v>
      </c>
      <c r="L729" s="68">
        <v>351</v>
      </c>
      <c r="M729" s="8">
        <f t="shared" si="64"/>
        <v>3.5454545454545454</v>
      </c>
      <c r="N729" s="93">
        <v>0.627</v>
      </c>
      <c r="O729" s="69">
        <f t="shared" si="63"/>
        <v>99</v>
      </c>
      <c r="P729" s="182">
        <f t="shared" si="65"/>
        <v>4.3019943019943021</v>
      </c>
      <c r="Q729" s="86" t="s">
        <v>719</v>
      </c>
      <c r="V729" s="82">
        <v>0.3659722222222222</v>
      </c>
      <c r="W729" s="83">
        <v>0.52083333333333337</v>
      </c>
      <c r="X729" s="86">
        <f t="shared" si="66"/>
        <v>0.15486111111111117</v>
      </c>
    </row>
    <row r="730" spans="1:24" x14ac:dyDescent="0.3">
      <c r="A730" s="44" t="s">
        <v>8326</v>
      </c>
      <c r="B730" s="68" t="s">
        <v>1764</v>
      </c>
      <c r="C730" s="2" t="s">
        <v>1</v>
      </c>
      <c r="D730" s="2">
        <v>54</v>
      </c>
      <c r="E730" s="6">
        <v>23853</v>
      </c>
      <c r="F730" s="7">
        <v>43850.531736111108</v>
      </c>
      <c r="G730" s="69" t="s">
        <v>4</v>
      </c>
      <c r="H730" s="68">
        <v>1120</v>
      </c>
      <c r="I730" s="8">
        <f t="shared" si="61"/>
        <v>11.2</v>
      </c>
      <c r="J730" s="93">
        <v>1.2789999999999999</v>
      </c>
      <c r="K730" s="69">
        <v>100</v>
      </c>
      <c r="L730" s="68">
        <v>224</v>
      </c>
      <c r="M730" s="8">
        <f t="shared" si="64"/>
        <v>2.2400000000000002</v>
      </c>
      <c r="N730" s="93">
        <v>0.495</v>
      </c>
      <c r="O730" s="69">
        <f t="shared" si="63"/>
        <v>100</v>
      </c>
      <c r="P730" s="182">
        <f t="shared" si="65"/>
        <v>4.9999999999999991</v>
      </c>
      <c r="Q730" s="86" t="s">
        <v>719</v>
      </c>
      <c r="V730" s="82">
        <v>0.39930555555555558</v>
      </c>
      <c r="W730" s="83">
        <v>0.53472222222222221</v>
      </c>
      <c r="X730" s="86">
        <f t="shared" si="66"/>
        <v>0.13541666666666663</v>
      </c>
    </row>
    <row r="731" spans="1:24" x14ac:dyDescent="0.3">
      <c r="A731" s="44" t="s">
        <v>8327</v>
      </c>
      <c r="B731" s="68" t="s">
        <v>8328</v>
      </c>
      <c r="C731" s="2" t="s">
        <v>1</v>
      </c>
      <c r="D731" s="2">
        <v>50</v>
      </c>
      <c r="E731" s="6">
        <v>25416</v>
      </c>
      <c r="F731" s="7">
        <v>43850.543749999997</v>
      </c>
      <c r="G731" s="69" t="s">
        <v>4</v>
      </c>
      <c r="H731" s="68">
        <v>1520</v>
      </c>
      <c r="I731" s="8">
        <f t="shared" si="61"/>
        <v>15.353535353535353</v>
      </c>
      <c r="J731" s="93">
        <v>1.119</v>
      </c>
      <c r="K731" s="69">
        <v>99</v>
      </c>
      <c r="L731" s="68">
        <v>286</v>
      </c>
      <c r="M731" s="8">
        <f t="shared" si="64"/>
        <v>2.8888888888888888</v>
      </c>
      <c r="N731" s="93">
        <v>0.69799999999999995</v>
      </c>
      <c r="O731" s="69">
        <f t="shared" si="63"/>
        <v>99</v>
      </c>
      <c r="P731" s="182">
        <f t="shared" si="65"/>
        <v>5.3146853146853141</v>
      </c>
      <c r="Q731" s="86" t="s">
        <v>719</v>
      </c>
      <c r="V731" s="82">
        <v>0.40069444444444446</v>
      </c>
      <c r="W731" s="83">
        <v>0.54861111111111105</v>
      </c>
      <c r="X731" s="86">
        <f t="shared" si="66"/>
        <v>0.14791666666666659</v>
      </c>
    </row>
    <row r="732" spans="1:24" x14ac:dyDescent="0.3">
      <c r="A732" s="44" t="s">
        <v>8329</v>
      </c>
      <c r="B732" s="68" t="s">
        <v>627</v>
      </c>
      <c r="C732" s="2" t="s">
        <v>1</v>
      </c>
      <c r="D732" s="2">
        <v>47</v>
      </c>
      <c r="E732" s="6">
        <v>26417</v>
      </c>
      <c r="F732" s="7">
        <v>43850.555243055554</v>
      </c>
      <c r="G732" s="69" t="s">
        <v>4</v>
      </c>
      <c r="H732" s="68">
        <v>1189</v>
      </c>
      <c r="I732" s="8">
        <f t="shared" si="61"/>
        <v>11.89</v>
      </c>
      <c r="J732" s="93">
        <v>1.3919999999999999</v>
      </c>
      <c r="K732" s="69">
        <v>100</v>
      </c>
      <c r="L732" s="68">
        <v>204</v>
      </c>
      <c r="M732" s="8">
        <f t="shared" si="64"/>
        <v>2.04</v>
      </c>
      <c r="N732" s="93">
        <v>0.374</v>
      </c>
      <c r="O732" s="69">
        <f t="shared" si="63"/>
        <v>100</v>
      </c>
      <c r="P732" s="182">
        <f t="shared" si="65"/>
        <v>5.8284313725490202</v>
      </c>
      <c r="Q732" s="86" t="s">
        <v>719</v>
      </c>
      <c r="V732" s="82">
        <v>0.4145833333333333</v>
      </c>
      <c r="W732" s="83">
        <v>0.56944444444444442</v>
      </c>
      <c r="X732" s="86">
        <f t="shared" si="66"/>
        <v>0.15486111111111112</v>
      </c>
    </row>
    <row r="733" spans="1:24" x14ac:dyDescent="0.3">
      <c r="A733" s="44" t="s">
        <v>8330</v>
      </c>
      <c r="B733" s="68" t="s">
        <v>1895</v>
      </c>
      <c r="C733" s="2" t="s">
        <v>1</v>
      </c>
      <c r="D733" s="2">
        <v>49</v>
      </c>
      <c r="E733" s="6">
        <v>25802</v>
      </c>
      <c r="F733" s="7">
        <v>43850.588356481479</v>
      </c>
      <c r="G733" s="69" t="s">
        <v>4</v>
      </c>
      <c r="H733" s="68">
        <v>1508</v>
      </c>
      <c r="I733" s="8">
        <f t="shared" si="61"/>
        <v>15.232323232323232</v>
      </c>
      <c r="J733" s="93">
        <v>2.411</v>
      </c>
      <c r="K733" s="69">
        <v>99</v>
      </c>
      <c r="L733" s="68">
        <v>320</v>
      </c>
      <c r="M733" s="8">
        <f t="shared" si="64"/>
        <v>3.2323232323232323</v>
      </c>
      <c r="N733" s="93">
        <v>0.63600000000000001</v>
      </c>
      <c r="O733" s="69">
        <f t="shared" si="63"/>
        <v>99</v>
      </c>
      <c r="P733" s="182">
        <f t="shared" si="65"/>
        <v>4.7125000000000004</v>
      </c>
      <c r="Q733" s="86" t="s">
        <v>719</v>
      </c>
      <c r="V733" s="82">
        <v>0.44097222222222227</v>
      </c>
      <c r="W733" s="83">
        <v>0.59722222222222221</v>
      </c>
      <c r="X733" s="86">
        <f t="shared" si="66"/>
        <v>0.15624999999999994</v>
      </c>
    </row>
    <row r="734" spans="1:24" x14ac:dyDescent="0.3">
      <c r="A734" s="44" t="s">
        <v>8331</v>
      </c>
      <c r="B734" s="68" t="s">
        <v>8332</v>
      </c>
      <c r="C734" s="2" t="s">
        <v>1</v>
      </c>
      <c r="D734" s="2">
        <v>49</v>
      </c>
      <c r="E734" s="6">
        <v>25948</v>
      </c>
      <c r="F734" s="7">
        <v>43850.604837962965</v>
      </c>
      <c r="G734" s="69" t="s">
        <v>4</v>
      </c>
      <c r="H734" s="68">
        <v>902</v>
      </c>
      <c r="I734" s="8">
        <f t="shared" si="61"/>
        <v>9.02</v>
      </c>
      <c r="J734" s="93">
        <v>0.98499999999999999</v>
      </c>
      <c r="K734" s="69">
        <v>100</v>
      </c>
      <c r="L734" s="68">
        <v>296</v>
      </c>
      <c r="M734" s="8">
        <f t="shared" si="64"/>
        <v>2.96</v>
      </c>
      <c r="N734" s="93">
        <v>0.58499999999999996</v>
      </c>
      <c r="O734" s="69">
        <f t="shared" si="63"/>
        <v>100</v>
      </c>
      <c r="P734" s="182">
        <f t="shared" si="65"/>
        <v>3.0472972972972974</v>
      </c>
      <c r="Q734" s="86" t="s">
        <v>719</v>
      </c>
      <c r="V734" s="82">
        <v>0.44861111111111113</v>
      </c>
      <c r="W734" s="83">
        <v>0.61111111111111105</v>
      </c>
      <c r="X734" s="86">
        <f t="shared" si="66"/>
        <v>0.16249999999999992</v>
      </c>
    </row>
    <row r="735" spans="1:24" x14ac:dyDescent="0.3">
      <c r="A735" s="44" t="s">
        <v>8333</v>
      </c>
      <c r="B735" s="68" t="s">
        <v>6080</v>
      </c>
      <c r="C735" s="2" t="s">
        <v>1</v>
      </c>
      <c r="D735" s="2">
        <v>53</v>
      </c>
      <c r="E735" s="6">
        <v>24204</v>
      </c>
      <c r="F735" s="7">
        <v>43850.615567129629</v>
      </c>
      <c r="G735" s="69" t="s">
        <v>553</v>
      </c>
      <c r="H735" s="68">
        <v>1459</v>
      </c>
      <c r="I735" s="8">
        <f t="shared" si="61"/>
        <v>14.59</v>
      </c>
      <c r="J735" s="93">
        <v>1.512</v>
      </c>
      <c r="K735" s="69">
        <v>100</v>
      </c>
      <c r="L735" s="68">
        <v>385</v>
      </c>
      <c r="M735" s="8">
        <f t="shared" si="64"/>
        <v>3.85</v>
      </c>
      <c r="N735" s="93">
        <v>0.78300000000000003</v>
      </c>
      <c r="O735" s="69">
        <f t="shared" si="63"/>
        <v>100</v>
      </c>
      <c r="P735" s="182">
        <f t="shared" si="65"/>
        <v>3.7896103896103894</v>
      </c>
      <c r="Q735" s="86" t="s">
        <v>719</v>
      </c>
      <c r="V735" s="82">
        <v>0.45763888888888887</v>
      </c>
      <c r="W735" s="83">
        <v>0.63194444444444442</v>
      </c>
      <c r="X735" s="86">
        <f t="shared" si="66"/>
        <v>0.17430555555555555</v>
      </c>
    </row>
    <row r="736" spans="1:24" x14ac:dyDescent="0.3">
      <c r="A736" s="44" t="s">
        <v>8334</v>
      </c>
      <c r="B736" s="68" t="s">
        <v>8335</v>
      </c>
      <c r="C736" s="2" t="s">
        <v>6</v>
      </c>
      <c r="D736" s="2">
        <v>18</v>
      </c>
      <c r="E736" s="6">
        <v>36924</v>
      </c>
      <c r="F736" s="7">
        <v>43850.64329861111</v>
      </c>
      <c r="G736" s="69" t="s">
        <v>4</v>
      </c>
      <c r="H736" s="68">
        <v>388</v>
      </c>
      <c r="I736" s="8">
        <f t="shared" si="61"/>
        <v>3.88</v>
      </c>
      <c r="J736" s="93">
        <v>0.59099999999999997</v>
      </c>
      <c r="K736" s="69">
        <v>100</v>
      </c>
      <c r="L736" s="68">
        <v>181</v>
      </c>
      <c r="M736" s="8">
        <f t="shared" si="64"/>
        <v>1.81</v>
      </c>
      <c r="N736" s="93">
        <v>0.41899999999999998</v>
      </c>
      <c r="O736" s="69">
        <f t="shared" si="63"/>
        <v>100</v>
      </c>
      <c r="P736" s="182">
        <f t="shared" si="65"/>
        <v>2.1436464088397789</v>
      </c>
      <c r="Q736" s="86" t="s">
        <v>719</v>
      </c>
      <c r="V736" s="82">
        <v>0.45763888888888887</v>
      </c>
      <c r="W736" s="83">
        <v>0.64583333333333337</v>
      </c>
      <c r="X736" s="86">
        <f t="shared" si="66"/>
        <v>0.1881944444444445</v>
      </c>
    </row>
    <row r="737" spans="1:24" x14ac:dyDescent="0.3">
      <c r="A737" s="44" t="s">
        <v>8336</v>
      </c>
      <c r="B737" s="68" t="s">
        <v>1862</v>
      </c>
      <c r="C737" s="2" t="s">
        <v>1</v>
      </c>
      <c r="D737" s="2">
        <v>55</v>
      </c>
      <c r="E737" s="6">
        <v>23518</v>
      </c>
      <c r="F737" s="7">
        <v>43850.663344907407</v>
      </c>
      <c r="G737" s="69" t="s">
        <v>4</v>
      </c>
      <c r="H737" s="68">
        <v>1505</v>
      </c>
      <c r="I737" s="8">
        <f t="shared" si="61"/>
        <v>15.202020202020202</v>
      </c>
      <c r="J737" s="93">
        <v>1.4139999999999999</v>
      </c>
      <c r="K737" s="69">
        <v>99</v>
      </c>
      <c r="L737" s="68">
        <v>240</v>
      </c>
      <c r="M737" s="8">
        <f t="shared" si="64"/>
        <v>2.4242424242424243</v>
      </c>
      <c r="N737" s="93">
        <v>0.497</v>
      </c>
      <c r="O737" s="69">
        <f t="shared" si="63"/>
        <v>99</v>
      </c>
      <c r="P737" s="182">
        <f t="shared" si="65"/>
        <v>6.270833333333333</v>
      </c>
      <c r="Q737" s="86" t="s">
        <v>719</v>
      </c>
      <c r="V737" s="82">
        <v>0.49722222222222223</v>
      </c>
      <c r="W737" s="83">
        <v>0.66666666666666663</v>
      </c>
      <c r="X737" s="86">
        <f t="shared" si="66"/>
        <v>0.1694444444444444</v>
      </c>
    </row>
    <row r="738" spans="1:24" x14ac:dyDescent="0.3">
      <c r="A738" s="44" t="s">
        <v>8339</v>
      </c>
      <c r="B738" s="68" t="s">
        <v>803</v>
      </c>
      <c r="C738" s="2" t="s">
        <v>1</v>
      </c>
      <c r="D738" s="2">
        <v>59</v>
      </c>
      <c r="E738" s="6">
        <v>21973</v>
      </c>
      <c r="F738" s="7">
        <v>43851.514351851853</v>
      </c>
      <c r="G738" s="69" t="s">
        <v>4</v>
      </c>
      <c r="H738" s="68">
        <v>1320</v>
      </c>
      <c r="I738" s="8">
        <f t="shared" si="61"/>
        <v>13.333333333333334</v>
      </c>
      <c r="J738" s="93">
        <v>1.27</v>
      </c>
      <c r="K738" s="69">
        <v>99</v>
      </c>
      <c r="L738" s="68">
        <v>312</v>
      </c>
      <c r="M738" s="8">
        <f t="shared" si="64"/>
        <v>3.1515151515151514</v>
      </c>
      <c r="N738" s="93">
        <v>0.66</v>
      </c>
      <c r="O738" s="69">
        <f t="shared" si="63"/>
        <v>99</v>
      </c>
      <c r="P738" s="182">
        <f t="shared" si="65"/>
        <v>4.2307692307692308</v>
      </c>
      <c r="Q738" s="86" t="s">
        <v>719</v>
      </c>
      <c r="V738" s="82">
        <v>0.375</v>
      </c>
      <c r="W738" s="83">
        <v>0.51944444444444449</v>
      </c>
      <c r="X738" s="86">
        <f t="shared" si="66"/>
        <v>0.14444444444444449</v>
      </c>
    </row>
    <row r="739" spans="1:24" x14ac:dyDescent="0.3">
      <c r="A739" s="44" t="s">
        <v>8340</v>
      </c>
      <c r="B739" s="68" t="s">
        <v>8341</v>
      </c>
      <c r="C739" s="2" t="s">
        <v>6</v>
      </c>
      <c r="D739" s="2">
        <v>65</v>
      </c>
      <c r="E739" s="6">
        <v>19982</v>
      </c>
      <c r="F739" s="7">
        <v>43851.526076388887</v>
      </c>
      <c r="G739" s="69" t="s">
        <v>4</v>
      </c>
      <c r="H739" s="68">
        <v>1200</v>
      </c>
      <c r="I739" s="8">
        <f t="shared" ref="I739:I802" si="67">H739/K739</f>
        <v>12.121212121212121</v>
      </c>
      <c r="J739" s="93">
        <v>1.2310000000000001</v>
      </c>
      <c r="K739" s="69">
        <v>99</v>
      </c>
      <c r="L739" s="68">
        <v>300</v>
      </c>
      <c r="M739" s="8">
        <f t="shared" si="64"/>
        <v>3.0303030303030303</v>
      </c>
      <c r="N739" s="93">
        <v>0.63</v>
      </c>
      <c r="O739" s="69">
        <f t="shared" si="63"/>
        <v>99</v>
      </c>
      <c r="P739" s="182">
        <f t="shared" si="65"/>
        <v>4</v>
      </c>
      <c r="Q739" s="86" t="s">
        <v>719</v>
      </c>
      <c r="V739" s="82">
        <v>0.38680555555555557</v>
      </c>
      <c r="W739" s="83">
        <v>0.53194444444444444</v>
      </c>
      <c r="X739" s="86">
        <f t="shared" si="66"/>
        <v>0.14513888888888887</v>
      </c>
    </row>
    <row r="740" spans="1:24" x14ac:dyDescent="0.3">
      <c r="A740" s="44" t="s">
        <v>8342</v>
      </c>
      <c r="B740" s="68" t="s">
        <v>140</v>
      </c>
      <c r="C740" s="2" t="s">
        <v>1</v>
      </c>
      <c r="D740" s="2">
        <v>56</v>
      </c>
      <c r="E740" s="6">
        <v>23255</v>
      </c>
      <c r="F740" s="7">
        <v>43851.537499999999</v>
      </c>
      <c r="G740" s="69" t="s">
        <v>4</v>
      </c>
      <c r="H740" s="68">
        <v>1290</v>
      </c>
      <c r="I740" s="8">
        <f t="shared" si="67"/>
        <v>12.9</v>
      </c>
      <c r="J740" s="93">
        <v>1.2589999999999999</v>
      </c>
      <c r="K740" s="69">
        <v>100</v>
      </c>
      <c r="L740" s="68">
        <v>347</v>
      </c>
      <c r="M740" s="8">
        <f t="shared" si="64"/>
        <v>3.47</v>
      </c>
      <c r="N740" s="93">
        <v>0.59399999999999997</v>
      </c>
      <c r="O740" s="69">
        <f t="shared" si="63"/>
        <v>100</v>
      </c>
      <c r="P740" s="182">
        <f t="shared" si="65"/>
        <v>3.717579250720461</v>
      </c>
      <c r="Q740" s="86" t="s">
        <v>719</v>
      </c>
      <c r="V740" s="82">
        <v>0.40277777777777773</v>
      </c>
      <c r="W740" s="83">
        <v>0.54305555555555551</v>
      </c>
      <c r="X740" s="86">
        <f t="shared" si="66"/>
        <v>0.14027777777777778</v>
      </c>
    </row>
    <row r="741" spans="1:24" x14ac:dyDescent="0.3">
      <c r="A741" s="44" t="s">
        <v>8343</v>
      </c>
      <c r="B741" s="68" t="s">
        <v>8344</v>
      </c>
      <c r="C741" s="2" t="s">
        <v>1</v>
      </c>
      <c r="D741" s="2">
        <v>57</v>
      </c>
      <c r="E741" s="6">
        <v>22678</v>
      </c>
      <c r="F741" s="7">
        <v>43851.548391203702</v>
      </c>
      <c r="G741" s="69" t="s">
        <v>4</v>
      </c>
      <c r="H741" s="68">
        <v>1312</v>
      </c>
      <c r="I741" s="8">
        <f t="shared" si="67"/>
        <v>13.252525252525253</v>
      </c>
      <c r="J741" s="93">
        <v>1.32</v>
      </c>
      <c r="K741" s="69">
        <v>99</v>
      </c>
      <c r="L741" s="68">
        <v>241</v>
      </c>
      <c r="M741" s="8">
        <f t="shared" si="64"/>
        <v>2.4343434343434343</v>
      </c>
      <c r="N741" s="93">
        <v>0.57399999999999995</v>
      </c>
      <c r="O741" s="69">
        <f t="shared" si="63"/>
        <v>99</v>
      </c>
      <c r="P741" s="182">
        <f t="shared" si="65"/>
        <v>5.4439834024896268</v>
      </c>
      <c r="Q741" s="86" t="s">
        <v>719</v>
      </c>
      <c r="V741" s="82">
        <v>0.40972222222222227</v>
      </c>
      <c r="W741" s="83">
        <v>0.5625</v>
      </c>
      <c r="X741" s="86">
        <f t="shared" si="66"/>
        <v>0.15277777777777773</v>
      </c>
    </row>
    <row r="742" spans="1:24" x14ac:dyDescent="0.3">
      <c r="A742" s="44" t="s">
        <v>8345</v>
      </c>
      <c r="B742" s="68" t="s">
        <v>1607</v>
      </c>
      <c r="C742" s="2" t="s">
        <v>1</v>
      </c>
      <c r="D742" s="2">
        <v>39</v>
      </c>
      <c r="E742" s="6">
        <v>29594</v>
      </c>
      <c r="F742" s="7">
        <v>43851.568668981483</v>
      </c>
      <c r="G742" s="69" t="s">
        <v>4</v>
      </c>
      <c r="H742" s="68">
        <v>1029</v>
      </c>
      <c r="I742" s="8">
        <f t="shared" si="67"/>
        <v>10.393939393939394</v>
      </c>
      <c r="J742" s="93">
        <v>1.3759999999999999</v>
      </c>
      <c r="K742" s="69">
        <v>99</v>
      </c>
      <c r="L742" s="68">
        <v>256</v>
      </c>
      <c r="M742" s="8">
        <f t="shared" si="64"/>
        <v>2.5858585858585861</v>
      </c>
      <c r="N742" s="93">
        <v>0.57199999999999995</v>
      </c>
      <c r="O742" s="69">
        <f t="shared" si="63"/>
        <v>99</v>
      </c>
      <c r="P742" s="182">
        <f t="shared" si="65"/>
        <v>4.01953125</v>
      </c>
      <c r="Q742" s="86" t="s">
        <v>719</v>
      </c>
      <c r="V742" s="82">
        <v>0.42986111111111108</v>
      </c>
      <c r="W742" s="83">
        <v>0.57361111111111118</v>
      </c>
      <c r="X742" s="86">
        <f t="shared" si="66"/>
        <v>0.1437500000000001</v>
      </c>
    </row>
    <row r="743" spans="1:24" x14ac:dyDescent="0.3">
      <c r="A743" s="44" t="s">
        <v>8346</v>
      </c>
      <c r="B743" s="68" t="s">
        <v>8347</v>
      </c>
      <c r="C743" s="2" t="s">
        <v>1</v>
      </c>
      <c r="D743" s="2">
        <v>55</v>
      </c>
      <c r="E743" s="6">
        <v>23762</v>
      </c>
      <c r="F743" s="7">
        <v>43851.579016203701</v>
      </c>
      <c r="G743" s="69" t="s">
        <v>4</v>
      </c>
      <c r="H743" s="68">
        <v>1517</v>
      </c>
      <c r="I743" s="8">
        <f t="shared" si="67"/>
        <v>15.323232323232324</v>
      </c>
      <c r="J743" s="93">
        <v>1.49</v>
      </c>
      <c r="K743" s="69">
        <v>99</v>
      </c>
      <c r="L743" s="68">
        <v>252</v>
      </c>
      <c r="M743" s="8">
        <f t="shared" si="64"/>
        <v>2.5454545454545454</v>
      </c>
      <c r="N743" s="93">
        <v>0.5</v>
      </c>
      <c r="O743" s="69">
        <f t="shared" si="63"/>
        <v>99</v>
      </c>
      <c r="P743" s="182">
        <f t="shared" si="65"/>
        <v>6.0198412698412698</v>
      </c>
      <c r="Q743" s="86" t="s">
        <v>719</v>
      </c>
      <c r="V743" s="82">
        <v>0.44791666666666669</v>
      </c>
      <c r="W743" s="83">
        <v>0.59444444444444444</v>
      </c>
      <c r="X743" s="86">
        <f t="shared" si="66"/>
        <v>0.14652777777777776</v>
      </c>
    </row>
    <row r="744" spans="1:24" x14ac:dyDescent="0.3">
      <c r="A744" s="44" t="s">
        <v>8348</v>
      </c>
      <c r="B744" s="68" t="s">
        <v>8349</v>
      </c>
      <c r="C744" s="2" t="s">
        <v>1</v>
      </c>
      <c r="D744" s="2">
        <v>47</v>
      </c>
      <c r="E744" s="6">
        <v>26494</v>
      </c>
      <c r="F744" s="7">
        <v>43851.598622685182</v>
      </c>
      <c r="G744" s="69" t="s">
        <v>4</v>
      </c>
      <c r="H744" s="68">
        <v>1053</v>
      </c>
      <c r="I744" s="8">
        <f t="shared" si="67"/>
        <v>10.636363636363637</v>
      </c>
      <c r="J744" s="93">
        <v>1.417</v>
      </c>
      <c r="K744" s="69">
        <v>99</v>
      </c>
      <c r="L744" s="68">
        <v>307</v>
      </c>
      <c r="M744" s="8">
        <f t="shared" si="64"/>
        <v>3.1010101010101012</v>
      </c>
      <c r="N744" s="93">
        <v>0.44</v>
      </c>
      <c r="O744" s="69">
        <f t="shared" si="63"/>
        <v>99</v>
      </c>
      <c r="P744" s="182">
        <f t="shared" si="65"/>
        <v>3.4299674267100975</v>
      </c>
      <c r="Q744" s="86" t="s">
        <v>719</v>
      </c>
      <c r="V744" s="82">
        <v>0.45347222222222222</v>
      </c>
      <c r="W744" s="83">
        <v>0.60347222222222219</v>
      </c>
      <c r="X744" s="86">
        <f t="shared" si="66"/>
        <v>0.14999999999999997</v>
      </c>
    </row>
    <row r="745" spans="1:24" x14ac:dyDescent="0.3">
      <c r="A745" s="44" t="s">
        <v>8350</v>
      </c>
      <c r="B745" s="68" t="s">
        <v>1651</v>
      </c>
      <c r="C745" s="2" t="s">
        <v>1</v>
      </c>
      <c r="D745" s="2">
        <v>55</v>
      </c>
      <c r="E745" s="6">
        <v>23656</v>
      </c>
      <c r="F745" s="7">
        <v>43851.609884259262</v>
      </c>
      <c r="G745" s="69" t="s">
        <v>4</v>
      </c>
      <c r="H745" s="68">
        <v>1070</v>
      </c>
      <c r="I745" s="8">
        <f t="shared" si="67"/>
        <v>10.7</v>
      </c>
      <c r="J745" s="93">
        <v>0.745</v>
      </c>
      <c r="K745" s="69">
        <v>100</v>
      </c>
      <c r="L745" s="68">
        <v>213</v>
      </c>
      <c r="M745" s="8">
        <f t="shared" si="64"/>
        <v>2.13</v>
      </c>
      <c r="N745" s="93">
        <v>0.52500000000000002</v>
      </c>
      <c r="O745" s="69">
        <f t="shared" si="63"/>
        <v>100</v>
      </c>
      <c r="P745" s="182">
        <f t="shared" si="65"/>
        <v>5.023474178403756</v>
      </c>
      <c r="Q745" s="86" t="s">
        <v>719</v>
      </c>
      <c r="V745" s="82">
        <v>0.46875</v>
      </c>
      <c r="W745" s="83">
        <v>0.6333333333333333</v>
      </c>
      <c r="X745" s="86">
        <f t="shared" si="66"/>
        <v>0.1645833333333333</v>
      </c>
    </row>
    <row r="746" spans="1:24" x14ac:dyDescent="0.3">
      <c r="A746" s="44" t="s">
        <v>8351</v>
      </c>
      <c r="B746" s="68" t="s">
        <v>8352</v>
      </c>
      <c r="C746" s="2" t="s">
        <v>6</v>
      </c>
      <c r="D746" s="2">
        <v>75</v>
      </c>
      <c r="E746" s="6">
        <v>16339</v>
      </c>
      <c r="F746" s="7">
        <v>43851.637384259258</v>
      </c>
      <c r="G746" s="69" t="s">
        <v>4</v>
      </c>
      <c r="H746" s="68">
        <v>931</v>
      </c>
      <c r="I746" s="8">
        <f t="shared" si="67"/>
        <v>9.4040404040404049</v>
      </c>
      <c r="J746" s="93">
        <v>0.92500000000000004</v>
      </c>
      <c r="K746" s="69">
        <v>99</v>
      </c>
      <c r="L746" s="68">
        <v>447</v>
      </c>
      <c r="M746" s="8">
        <f t="shared" si="64"/>
        <v>4.5151515151515156</v>
      </c>
      <c r="N746" s="93">
        <v>0.629</v>
      </c>
      <c r="O746" s="69">
        <f t="shared" si="63"/>
        <v>99</v>
      </c>
      <c r="P746" s="182">
        <f t="shared" si="65"/>
        <v>2.0827740492170022</v>
      </c>
      <c r="Q746" s="86" t="s">
        <v>719</v>
      </c>
      <c r="V746" s="82">
        <v>0.45624999999999999</v>
      </c>
      <c r="W746" s="83">
        <v>0.64583333333333337</v>
      </c>
      <c r="X746" s="86">
        <f t="shared" si="66"/>
        <v>0.18958333333333338</v>
      </c>
    </row>
    <row r="747" spans="1:24" x14ac:dyDescent="0.3">
      <c r="A747" s="44" t="s">
        <v>8353</v>
      </c>
      <c r="B747" s="68" t="s">
        <v>86</v>
      </c>
      <c r="C747" s="2" t="s">
        <v>1</v>
      </c>
      <c r="D747" s="2">
        <v>59</v>
      </c>
      <c r="E747" s="6">
        <v>22005</v>
      </c>
      <c r="F747" s="7">
        <v>43851.649618055555</v>
      </c>
      <c r="G747" s="69" t="s">
        <v>22</v>
      </c>
      <c r="H747" s="68">
        <v>851</v>
      </c>
      <c r="I747" s="8">
        <f t="shared" si="67"/>
        <v>8.5959595959595951</v>
      </c>
      <c r="J747" s="93">
        <v>0.95699999999999996</v>
      </c>
      <c r="K747" s="69">
        <v>99</v>
      </c>
      <c r="L747" s="68">
        <v>239</v>
      </c>
      <c r="M747" s="8">
        <f t="shared" si="64"/>
        <v>2.4141414141414139</v>
      </c>
      <c r="N747" s="93">
        <v>0.495</v>
      </c>
      <c r="O747" s="69">
        <f t="shared" si="63"/>
        <v>99</v>
      </c>
      <c r="P747" s="182">
        <f t="shared" si="65"/>
        <v>3.5606694560669454</v>
      </c>
      <c r="Q747" s="86" t="s">
        <v>719</v>
      </c>
      <c r="V747" s="82">
        <v>0.49513888888888885</v>
      </c>
      <c r="W747" s="83">
        <v>0.65763888888888888</v>
      </c>
      <c r="X747" s="86">
        <f t="shared" si="66"/>
        <v>0.16250000000000003</v>
      </c>
    </row>
    <row r="748" spans="1:24" x14ac:dyDescent="0.3">
      <c r="A748" s="44" t="s">
        <v>8354</v>
      </c>
      <c r="B748" s="68" t="s">
        <v>8355</v>
      </c>
      <c r="C748" s="2" t="s">
        <v>1</v>
      </c>
      <c r="D748" s="2">
        <v>71</v>
      </c>
      <c r="E748" s="6">
        <v>17893</v>
      </c>
      <c r="F748" s="7">
        <v>43851.674178240741</v>
      </c>
      <c r="G748" s="69" t="s">
        <v>4</v>
      </c>
      <c r="H748" s="68">
        <v>1784</v>
      </c>
      <c r="I748" s="8">
        <f t="shared" si="67"/>
        <v>17.84</v>
      </c>
      <c r="J748" s="93">
        <v>2.2280000000000002</v>
      </c>
      <c r="K748" s="69">
        <v>100</v>
      </c>
      <c r="L748" s="68">
        <v>370</v>
      </c>
      <c r="M748" s="8">
        <f t="shared" si="64"/>
        <v>3.7</v>
      </c>
      <c r="N748" s="93">
        <v>0.503</v>
      </c>
      <c r="O748" s="69">
        <f t="shared" si="63"/>
        <v>100</v>
      </c>
      <c r="P748" s="182">
        <f t="shared" si="65"/>
        <v>4.8216216216216212</v>
      </c>
      <c r="Q748" s="86" t="s">
        <v>719</v>
      </c>
      <c r="V748" s="82">
        <v>0.53472222222222221</v>
      </c>
      <c r="W748" s="83">
        <v>0.70000000000000007</v>
      </c>
      <c r="X748" s="86">
        <f t="shared" si="66"/>
        <v>0.16527777777777786</v>
      </c>
    </row>
    <row r="749" spans="1:24" x14ac:dyDescent="0.3">
      <c r="A749" s="44" t="s">
        <v>8356</v>
      </c>
      <c r="B749" s="68" t="s">
        <v>8357</v>
      </c>
      <c r="C749" s="2" t="s">
        <v>1</v>
      </c>
      <c r="D749" s="2">
        <v>49</v>
      </c>
      <c r="E749" s="6">
        <v>25617</v>
      </c>
      <c r="F749" s="7">
        <v>43852.530949074076</v>
      </c>
      <c r="G749" s="69" t="s">
        <v>4</v>
      </c>
      <c r="H749" s="68">
        <v>1197</v>
      </c>
      <c r="I749" s="8">
        <f t="shared" si="67"/>
        <v>12.090909090909092</v>
      </c>
      <c r="J749" s="93">
        <v>1.179</v>
      </c>
      <c r="K749" s="69">
        <v>99</v>
      </c>
      <c r="L749" s="68">
        <v>280</v>
      </c>
      <c r="M749" s="8">
        <f t="shared" si="64"/>
        <v>2.8282828282828283</v>
      </c>
      <c r="N749" s="93">
        <v>0.60699999999999998</v>
      </c>
      <c r="O749" s="69">
        <f t="shared" si="63"/>
        <v>99</v>
      </c>
      <c r="P749" s="182">
        <f t="shared" si="65"/>
        <v>4.2750000000000004</v>
      </c>
      <c r="Q749" s="86" t="s">
        <v>719</v>
      </c>
      <c r="V749" s="82">
        <v>0.39097222222222222</v>
      </c>
      <c r="W749" s="83">
        <v>0.53749999999999998</v>
      </c>
      <c r="X749" s="86">
        <f t="shared" si="66"/>
        <v>0.14652777777777776</v>
      </c>
    </row>
    <row r="750" spans="1:24" x14ac:dyDescent="0.3">
      <c r="A750" s="44" t="s">
        <v>8358</v>
      </c>
      <c r="B750" s="68" t="s">
        <v>1751</v>
      </c>
      <c r="C750" s="2" t="s">
        <v>1</v>
      </c>
      <c r="D750" s="2">
        <v>59</v>
      </c>
      <c r="E750" s="6">
        <v>22295</v>
      </c>
      <c r="F750" s="7">
        <v>43852.543020833335</v>
      </c>
      <c r="G750" s="69" t="s">
        <v>4</v>
      </c>
      <c r="H750" s="68">
        <v>1139</v>
      </c>
      <c r="I750" s="8">
        <f t="shared" si="67"/>
        <v>11.505050505050505</v>
      </c>
      <c r="J750" s="93">
        <v>0.93</v>
      </c>
      <c r="K750" s="69">
        <v>99</v>
      </c>
      <c r="L750" s="68">
        <v>325</v>
      </c>
      <c r="M750" s="8">
        <f t="shared" si="64"/>
        <v>3.2828282828282829</v>
      </c>
      <c r="N750" s="93">
        <v>0.55400000000000005</v>
      </c>
      <c r="O750" s="69">
        <f t="shared" si="63"/>
        <v>99</v>
      </c>
      <c r="P750" s="182">
        <f t="shared" si="65"/>
        <v>3.5046153846153847</v>
      </c>
      <c r="Q750" s="86" t="s">
        <v>719</v>
      </c>
      <c r="V750" s="82">
        <v>0.40486111111111112</v>
      </c>
      <c r="W750" s="83">
        <v>0.54861111111111105</v>
      </c>
      <c r="X750" s="86">
        <f t="shared" si="66"/>
        <v>0.14374999999999993</v>
      </c>
    </row>
    <row r="751" spans="1:24" x14ac:dyDescent="0.3">
      <c r="A751" s="44" t="s">
        <v>2048</v>
      </c>
      <c r="B751" s="68" t="s">
        <v>1393</v>
      </c>
      <c r="C751" s="2" t="s">
        <v>1</v>
      </c>
      <c r="D751" s="2">
        <v>59</v>
      </c>
      <c r="E751" s="6">
        <v>22111</v>
      </c>
      <c r="F751" s="7">
        <v>43852.553356481483</v>
      </c>
      <c r="G751" s="69" t="s">
        <v>4</v>
      </c>
      <c r="H751" s="68">
        <v>1277</v>
      </c>
      <c r="I751" s="8">
        <f t="shared" si="67"/>
        <v>12.77</v>
      </c>
      <c r="J751" s="93">
        <v>1.1359999999999999</v>
      </c>
      <c r="K751" s="69">
        <v>100</v>
      </c>
      <c r="L751" s="68">
        <v>350</v>
      </c>
      <c r="M751" s="8">
        <f t="shared" si="64"/>
        <v>3.5</v>
      </c>
      <c r="N751" s="93">
        <v>0.57699999999999996</v>
      </c>
      <c r="O751" s="69">
        <f t="shared" si="63"/>
        <v>100</v>
      </c>
      <c r="P751" s="182">
        <f t="shared" si="65"/>
        <v>3.6485714285714286</v>
      </c>
      <c r="Q751" s="86" t="s">
        <v>719</v>
      </c>
      <c r="V751" s="82">
        <v>0.41041666666666665</v>
      </c>
      <c r="W751" s="83">
        <v>0.5625</v>
      </c>
      <c r="X751" s="86">
        <f t="shared" si="66"/>
        <v>0.15208333333333335</v>
      </c>
    </row>
    <row r="752" spans="1:24" x14ac:dyDescent="0.3">
      <c r="A752" s="44" t="s">
        <v>8359</v>
      </c>
      <c r="B752" s="68" t="s">
        <v>334</v>
      </c>
      <c r="C752" s="2" t="s">
        <v>1</v>
      </c>
      <c r="D752" s="2">
        <v>55</v>
      </c>
      <c r="E752" s="6">
        <v>23604</v>
      </c>
      <c r="F752" s="7">
        <v>43852.590636574074</v>
      </c>
      <c r="G752" s="69" t="s">
        <v>4</v>
      </c>
      <c r="H752" s="68">
        <v>1320</v>
      </c>
      <c r="I752" s="8">
        <f t="shared" si="67"/>
        <v>13.333333333333334</v>
      </c>
      <c r="J752" s="93">
        <v>2.08</v>
      </c>
      <c r="K752" s="69">
        <v>99</v>
      </c>
      <c r="L752" s="68">
        <v>241</v>
      </c>
      <c r="M752" s="8">
        <f t="shared" si="64"/>
        <v>2.4343434343434343</v>
      </c>
      <c r="N752" s="93">
        <v>0.498</v>
      </c>
      <c r="O752" s="69">
        <f t="shared" si="63"/>
        <v>99</v>
      </c>
      <c r="P752" s="182">
        <f t="shared" si="65"/>
        <v>5.4771784232365146</v>
      </c>
      <c r="Q752" s="86" t="s">
        <v>719</v>
      </c>
      <c r="V752" s="82">
        <v>0.44513888888888892</v>
      </c>
      <c r="W752" s="83">
        <v>0.59513888888888888</v>
      </c>
      <c r="X752" s="86">
        <f t="shared" si="66"/>
        <v>0.14999999999999997</v>
      </c>
    </row>
    <row r="753" spans="1:24" x14ac:dyDescent="0.3">
      <c r="A753" s="44" t="s">
        <v>8360</v>
      </c>
      <c r="B753" s="68" t="s">
        <v>8361</v>
      </c>
      <c r="C753" s="2" t="s">
        <v>6</v>
      </c>
      <c r="D753" s="2">
        <v>85</v>
      </c>
      <c r="E753" s="6">
        <v>12443</v>
      </c>
      <c r="F753" s="7">
        <v>43852.612222222226</v>
      </c>
      <c r="G753" s="69" t="s">
        <v>4</v>
      </c>
      <c r="H753" s="68">
        <v>754</v>
      </c>
      <c r="I753" s="8">
        <f t="shared" si="67"/>
        <v>7.6161616161616159</v>
      </c>
      <c r="J753" s="93">
        <v>0.81699999999999995</v>
      </c>
      <c r="K753" s="69">
        <v>99</v>
      </c>
      <c r="L753" s="68">
        <v>344</v>
      </c>
      <c r="M753" s="8">
        <f t="shared" si="64"/>
        <v>3.4747474747474749</v>
      </c>
      <c r="N753" s="93">
        <v>0.64400000000000002</v>
      </c>
      <c r="O753" s="69">
        <f t="shared" si="63"/>
        <v>99</v>
      </c>
      <c r="P753" s="182">
        <f t="shared" si="65"/>
        <v>2.191860465116279</v>
      </c>
      <c r="Q753" s="86" t="s">
        <v>719</v>
      </c>
      <c r="V753" s="82">
        <v>0.43888888888888888</v>
      </c>
      <c r="W753" s="83">
        <v>0.62152777777777779</v>
      </c>
      <c r="X753" s="86">
        <f t="shared" si="66"/>
        <v>0.18263888888888891</v>
      </c>
    </row>
    <row r="754" spans="1:24" x14ac:dyDescent="0.3">
      <c r="A754" s="44" t="s">
        <v>8362</v>
      </c>
      <c r="B754" s="68" t="s">
        <v>8363</v>
      </c>
      <c r="C754" s="2" t="s">
        <v>1</v>
      </c>
      <c r="D754" s="2">
        <v>58</v>
      </c>
      <c r="E754" s="6">
        <v>22327</v>
      </c>
      <c r="F754" s="7">
        <v>43852.629236111112</v>
      </c>
      <c r="G754" s="69" t="s">
        <v>4</v>
      </c>
      <c r="H754" s="68">
        <v>2563</v>
      </c>
      <c r="I754" s="8">
        <f t="shared" si="67"/>
        <v>25.888888888888889</v>
      </c>
      <c r="J754" s="93">
        <v>3.165</v>
      </c>
      <c r="K754" s="69">
        <v>99</v>
      </c>
      <c r="L754" s="68">
        <v>316</v>
      </c>
      <c r="M754" s="8">
        <f t="shared" si="64"/>
        <v>3.191919191919192</v>
      </c>
      <c r="N754" s="93">
        <v>0.56599999999999995</v>
      </c>
      <c r="O754" s="69">
        <f t="shared" si="63"/>
        <v>99</v>
      </c>
      <c r="P754" s="182">
        <f t="shared" si="65"/>
        <v>8.1107594936708853</v>
      </c>
      <c r="Q754" s="86" t="s">
        <v>719</v>
      </c>
      <c r="V754" s="82">
        <v>0.4680555555555555</v>
      </c>
      <c r="W754" s="83">
        <v>0.63541666666666663</v>
      </c>
      <c r="X754" s="86">
        <f t="shared" si="66"/>
        <v>0.16736111111111113</v>
      </c>
    </row>
    <row r="755" spans="1:24" x14ac:dyDescent="0.3">
      <c r="A755" s="44" t="s">
        <v>8364</v>
      </c>
      <c r="B755" s="68" t="s">
        <v>8365</v>
      </c>
      <c r="C755" s="2" t="s">
        <v>6</v>
      </c>
      <c r="D755" s="2">
        <v>50</v>
      </c>
      <c r="E755" s="6">
        <v>25439</v>
      </c>
      <c r="F755" s="7">
        <v>43852.641064814816</v>
      </c>
      <c r="G755" s="69" t="s">
        <v>4</v>
      </c>
      <c r="H755" s="68">
        <v>974</v>
      </c>
      <c r="I755" s="8">
        <f t="shared" si="67"/>
        <v>9.8383838383838391</v>
      </c>
      <c r="J755" s="93">
        <v>1.0169999999999999</v>
      </c>
      <c r="K755" s="69">
        <v>99</v>
      </c>
      <c r="L755" s="68">
        <v>242</v>
      </c>
      <c r="M755" s="8">
        <f t="shared" si="64"/>
        <v>2.4444444444444446</v>
      </c>
      <c r="N755" s="93">
        <v>0.53900000000000003</v>
      </c>
      <c r="O755" s="69">
        <f t="shared" si="63"/>
        <v>99</v>
      </c>
      <c r="P755" s="182">
        <f t="shared" si="65"/>
        <v>4.0247933884297522</v>
      </c>
      <c r="Q755" s="86" t="s">
        <v>719</v>
      </c>
      <c r="V755" s="82">
        <v>0.4916666666666667</v>
      </c>
      <c r="W755" s="83">
        <v>0.64652777777777781</v>
      </c>
      <c r="X755" s="86">
        <f t="shared" si="66"/>
        <v>0.15486111111111112</v>
      </c>
    </row>
    <row r="756" spans="1:24" x14ac:dyDescent="0.3">
      <c r="A756" s="44" t="s">
        <v>8366</v>
      </c>
      <c r="B756" s="68" t="s">
        <v>8367</v>
      </c>
      <c r="C756" s="2" t="s">
        <v>1</v>
      </c>
      <c r="D756" s="2">
        <v>48</v>
      </c>
      <c r="E756" s="6">
        <v>26029</v>
      </c>
      <c r="F756" s="7">
        <v>43852.654305555552</v>
      </c>
      <c r="G756" s="69" t="s">
        <v>4</v>
      </c>
      <c r="H756" s="68">
        <v>3721</v>
      </c>
      <c r="I756" s="8">
        <f t="shared" si="67"/>
        <v>37.585858585858588</v>
      </c>
      <c r="J756" s="93">
        <v>1.857</v>
      </c>
      <c r="K756" s="69">
        <v>99</v>
      </c>
      <c r="L756" s="68">
        <v>875</v>
      </c>
      <c r="M756" s="8">
        <f t="shared" si="64"/>
        <v>8.8383838383838391</v>
      </c>
      <c r="N756" s="93">
        <v>1.0760000000000001</v>
      </c>
      <c r="O756" s="69">
        <f t="shared" si="63"/>
        <v>99</v>
      </c>
      <c r="P756" s="182">
        <f t="shared" si="65"/>
        <v>4.2525714285714287</v>
      </c>
      <c r="Q756" s="86" t="s">
        <v>719</v>
      </c>
      <c r="V756" s="82">
        <v>0.51180555555555551</v>
      </c>
      <c r="W756" s="83">
        <v>0.66180555555555554</v>
      </c>
      <c r="X756" s="86">
        <f t="shared" si="66"/>
        <v>0.15000000000000002</v>
      </c>
    </row>
    <row r="757" spans="1:24" x14ac:dyDescent="0.3">
      <c r="A757" s="44" t="s">
        <v>8368</v>
      </c>
      <c r="B757" s="68" t="s">
        <v>8369</v>
      </c>
      <c r="C757" s="2" t="s">
        <v>1</v>
      </c>
      <c r="D757" s="2">
        <v>43</v>
      </c>
      <c r="E757" s="6">
        <v>27812</v>
      </c>
      <c r="F757" s="7">
        <v>43852.673692129632</v>
      </c>
      <c r="G757" s="69" t="s">
        <v>4</v>
      </c>
      <c r="H757" s="68">
        <v>806</v>
      </c>
      <c r="I757" s="8">
        <f t="shared" si="67"/>
        <v>8.1414141414141419</v>
      </c>
      <c r="J757" s="93">
        <v>0.86899999999999999</v>
      </c>
      <c r="K757" s="69">
        <v>99</v>
      </c>
      <c r="L757" s="68">
        <v>227</v>
      </c>
      <c r="M757" s="8">
        <f t="shared" si="64"/>
        <v>2.2929292929292928</v>
      </c>
      <c r="N757" s="93">
        <v>0.47899999999999998</v>
      </c>
      <c r="O757" s="69">
        <f t="shared" si="63"/>
        <v>99</v>
      </c>
      <c r="P757" s="182">
        <f t="shared" si="65"/>
        <v>3.5506607929515424</v>
      </c>
      <c r="Q757" s="86" t="s">
        <v>719</v>
      </c>
      <c r="V757" s="82">
        <v>0.51944444444444449</v>
      </c>
      <c r="W757" s="83">
        <v>0.67986111111111114</v>
      </c>
      <c r="X757" s="86">
        <f t="shared" si="66"/>
        <v>0.16041666666666665</v>
      </c>
    </row>
    <row r="758" spans="1:24" x14ac:dyDescent="0.3">
      <c r="A758" s="44" t="s">
        <v>8370</v>
      </c>
      <c r="B758" s="68" t="s">
        <v>1714</v>
      </c>
      <c r="C758" s="2" t="s">
        <v>1</v>
      </c>
      <c r="D758" s="2">
        <v>38</v>
      </c>
      <c r="E758" s="6">
        <v>29800</v>
      </c>
      <c r="F758" s="7">
        <v>43853.514143518521</v>
      </c>
      <c r="G758" s="69" t="s">
        <v>4</v>
      </c>
      <c r="H758" s="68">
        <v>915</v>
      </c>
      <c r="I758" s="8">
        <f t="shared" si="67"/>
        <v>9.2424242424242422</v>
      </c>
      <c r="J758" s="93">
        <v>0.98</v>
      </c>
      <c r="K758" s="69">
        <v>99</v>
      </c>
      <c r="L758" s="68">
        <v>379</v>
      </c>
      <c r="M758" s="8">
        <f t="shared" si="64"/>
        <v>3.8282828282828283</v>
      </c>
      <c r="N758" s="93">
        <v>0.65500000000000003</v>
      </c>
      <c r="O758" s="69">
        <f t="shared" si="63"/>
        <v>99</v>
      </c>
      <c r="P758" s="182">
        <f t="shared" si="65"/>
        <v>2.4142480211081794</v>
      </c>
      <c r="Q758" s="86" t="s">
        <v>719</v>
      </c>
      <c r="V758" s="82">
        <v>0.38472222222222219</v>
      </c>
      <c r="W758" s="83">
        <v>0.51944444444444449</v>
      </c>
      <c r="X758" s="86">
        <f t="shared" si="66"/>
        <v>0.1347222222222223</v>
      </c>
    </row>
    <row r="759" spans="1:24" x14ac:dyDescent="0.3">
      <c r="A759" s="44" t="s">
        <v>2094</v>
      </c>
      <c r="B759" s="68" t="s">
        <v>1435</v>
      </c>
      <c r="C759" s="2" t="s">
        <v>1</v>
      </c>
      <c r="D759" s="2">
        <v>51</v>
      </c>
      <c r="E759" s="6">
        <v>25096</v>
      </c>
      <c r="F759" s="7">
        <v>43853.523599537039</v>
      </c>
      <c r="G759" s="69" t="s">
        <v>4</v>
      </c>
      <c r="H759" s="68">
        <v>1206</v>
      </c>
      <c r="I759" s="8">
        <f t="shared" si="67"/>
        <v>12.06</v>
      </c>
      <c r="J759" s="93">
        <v>1.3169999999999999</v>
      </c>
      <c r="K759" s="69">
        <v>100</v>
      </c>
      <c r="L759" s="68">
        <v>337</v>
      </c>
      <c r="M759" s="8">
        <f t="shared" si="64"/>
        <v>3.37</v>
      </c>
      <c r="N759" s="93">
        <v>0.66100000000000003</v>
      </c>
      <c r="O759" s="69">
        <f t="shared" si="63"/>
        <v>100</v>
      </c>
      <c r="P759" s="182">
        <f t="shared" si="65"/>
        <v>3.5786350148367951</v>
      </c>
      <c r="Q759" s="86" t="s">
        <v>719</v>
      </c>
      <c r="V759" s="82">
        <v>0.38750000000000001</v>
      </c>
      <c r="W759" s="83">
        <v>0.52847222222222223</v>
      </c>
      <c r="X759" s="86">
        <f t="shared" si="66"/>
        <v>0.14097222222222222</v>
      </c>
    </row>
    <row r="760" spans="1:24" x14ac:dyDescent="0.3">
      <c r="A760" s="44" t="s">
        <v>8371</v>
      </c>
      <c r="B760" s="68" t="s">
        <v>6965</v>
      </c>
      <c r="C760" s="2" t="s">
        <v>1</v>
      </c>
      <c r="D760" s="2">
        <v>50</v>
      </c>
      <c r="E760" s="6">
        <v>25420</v>
      </c>
      <c r="F760" s="7">
        <v>43853.535196759258</v>
      </c>
      <c r="G760" s="69" t="s">
        <v>553</v>
      </c>
      <c r="H760" s="68">
        <v>1189</v>
      </c>
      <c r="I760" s="8">
        <f t="shared" si="67"/>
        <v>11.89</v>
      </c>
      <c r="J760" s="93">
        <v>0.90900000000000003</v>
      </c>
      <c r="K760" s="69">
        <v>100</v>
      </c>
      <c r="L760" s="68">
        <v>386</v>
      </c>
      <c r="M760" s="8">
        <f t="shared" si="64"/>
        <v>3.86</v>
      </c>
      <c r="N760" s="93">
        <v>0.45</v>
      </c>
      <c r="O760" s="69">
        <f t="shared" si="63"/>
        <v>100</v>
      </c>
      <c r="P760" s="182">
        <f t="shared" si="65"/>
        <v>3.0803108808290158</v>
      </c>
      <c r="Q760" s="86" t="s">
        <v>719</v>
      </c>
      <c r="V760" s="82">
        <v>0.40972222222222227</v>
      </c>
      <c r="W760" s="83">
        <v>0.55069444444444449</v>
      </c>
      <c r="X760" s="86">
        <f t="shared" si="66"/>
        <v>0.14097222222222222</v>
      </c>
    </row>
    <row r="761" spans="1:24" x14ac:dyDescent="0.3">
      <c r="A761" s="44" t="s">
        <v>8372</v>
      </c>
      <c r="B761" s="68" t="s">
        <v>8373</v>
      </c>
      <c r="C761" s="2" t="s">
        <v>6</v>
      </c>
      <c r="D761" s="2">
        <v>37</v>
      </c>
      <c r="E761" s="6">
        <v>30004</v>
      </c>
      <c r="F761" s="7">
        <v>43853.556041666663</v>
      </c>
      <c r="G761" s="69" t="s">
        <v>4</v>
      </c>
      <c r="H761" s="68">
        <v>506</v>
      </c>
      <c r="I761" s="8">
        <f t="shared" si="67"/>
        <v>5.1111111111111107</v>
      </c>
      <c r="J761" s="93">
        <v>0.56899999999999995</v>
      </c>
      <c r="K761" s="69">
        <v>99</v>
      </c>
      <c r="L761" s="68">
        <v>209</v>
      </c>
      <c r="M761" s="8">
        <f t="shared" si="64"/>
        <v>2.1111111111111112</v>
      </c>
      <c r="N761" s="93">
        <v>0.34699999999999998</v>
      </c>
      <c r="O761" s="69">
        <f t="shared" ref="O761:O824" si="68">K761</f>
        <v>99</v>
      </c>
      <c r="P761" s="182">
        <f t="shared" si="65"/>
        <v>2.4210526315789473</v>
      </c>
      <c r="Q761" s="86" t="s">
        <v>719</v>
      </c>
      <c r="V761" s="82">
        <v>0.39999999999999997</v>
      </c>
      <c r="W761" s="83">
        <v>0.56388888888888888</v>
      </c>
      <c r="X761" s="86">
        <f t="shared" si="66"/>
        <v>0.16388888888888892</v>
      </c>
    </row>
    <row r="762" spans="1:24" x14ac:dyDescent="0.3">
      <c r="A762" s="44" t="s">
        <v>8374</v>
      </c>
      <c r="B762" s="68" t="s">
        <v>1896</v>
      </c>
      <c r="C762" s="2" t="s">
        <v>1</v>
      </c>
      <c r="D762" s="2">
        <v>57</v>
      </c>
      <c r="E762" s="6">
        <v>22756</v>
      </c>
      <c r="F762" s="7">
        <v>43853.570451388892</v>
      </c>
      <c r="G762" s="69" t="s">
        <v>4</v>
      </c>
      <c r="H762" s="68">
        <v>1844</v>
      </c>
      <c r="I762" s="8">
        <f t="shared" si="67"/>
        <v>18.626262626262626</v>
      </c>
      <c r="J762" s="93">
        <v>1.375</v>
      </c>
      <c r="K762" s="69">
        <v>99</v>
      </c>
      <c r="L762" s="68">
        <v>392</v>
      </c>
      <c r="M762" s="8">
        <f t="shared" si="64"/>
        <v>3.9595959595959598</v>
      </c>
      <c r="N762" s="93">
        <v>0.72699999999999998</v>
      </c>
      <c r="O762" s="69">
        <f t="shared" si="68"/>
        <v>99</v>
      </c>
      <c r="P762" s="182">
        <f t="shared" si="65"/>
        <v>4.704081632653061</v>
      </c>
      <c r="Q762" s="86" t="s">
        <v>719</v>
      </c>
      <c r="V762" s="82">
        <v>0.4291666666666667</v>
      </c>
      <c r="W762" s="83">
        <v>0.57500000000000007</v>
      </c>
      <c r="X762" s="86">
        <f t="shared" si="66"/>
        <v>0.14583333333333337</v>
      </c>
    </row>
    <row r="763" spans="1:24" x14ac:dyDescent="0.3">
      <c r="A763" s="44" t="s">
        <v>8375</v>
      </c>
      <c r="B763" s="68" t="s">
        <v>8376</v>
      </c>
      <c r="C763" s="2" t="s">
        <v>1</v>
      </c>
      <c r="D763" s="2">
        <v>53</v>
      </c>
      <c r="E763" s="6">
        <v>24300</v>
      </c>
      <c r="F763" s="7">
        <v>43853.580266203702</v>
      </c>
      <c r="G763" s="69" t="s">
        <v>4</v>
      </c>
      <c r="H763" s="68">
        <v>1302</v>
      </c>
      <c r="I763" s="8">
        <f t="shared" si="67"/>
        <v>13.02</v>
      </c>
      <c r="J763" s="93">
        <v>1.0349999999999999</v>
      </c>
      <c r="K763" s="69">
        <v>100</v>
      </c>
      <c r="L763" s="68">
        <v>316</v>
      </c>
      <c r="M763" s="8">
        <f t="shared" si="64"/>
        <v>3.16</v>
      </c>
      <c r="N763" s="93">
        <v>0.73499999999999999</v>
      </c>
      <c r="O763" s="69">
        <f t="shared" si="68"/>
        <v>100</v>
      </c>
      <c r="P763" s="182">
        <f t="shared" si="65"/>
        <v>4.1202531645569618</v>
      </c>
      <c r="Q763" s="86" t="s">
        <v>719</v>
      </c>
      <c r="V763" s="82">
        <v>0.43402777777777773</v>
      </c>
      <c r="W763" s="83">
        <v>0.58611111111111114</v>
      </c>
      <c r="X763" s="86">
        <f t="shared" si="66"/>
        <v>0.1520833333333334</v>
      </c>
    </row>
    <row r="764" spans="1:24" x14ac:dyDescent="0.3">
      <c r="A764" s="44" t="s">
        <v>8377</v>
      </c>
      <c r="B764" s="68" t="s">
        <v>8378</v>
      </c>
      <c r="C764" s="2" t="s">
        <v>1</v>
      </c>
      <c r="D764" s="2">
        <v>44</v>
      </c>
      <c r="E764" s="6">
        <v>27677</v>
      </c>
      <c r="F764" s="7">
        <v>43853.605706018519</v>
      </c>
      <c r="G764" s="69" t="s">
        <v>4</v>
      </c>
      <c r="H764" s="68">
        <v>1006</v>
      </c>
      <c r="I764" s="8">
        <f t="shared" si="67"/>
        <v>10.161616161616161</v>
      </c>
      <c r="J764" s="93">
        <v>1.1579999999999999</v>
      </c>
      <c r="K764" s="69">
        <v>99</v>
      </c>
      <c r="L764" s="68">
        <v>268</v>
      </c>
      <c r="M764" s="8">
        <f t="shared" si="64"/>
        <v>2.7070707070707072</v>
      </c>
      <c r="N764" s="93">
        <v>0.52</v>
      </c>
      <c r="O764" s="69">
        <f t="shared" si="68"/>
        <v>99</v>
      </c>
      <c r="P764" s="182">
        <f t="shared" si="65"/>
        <v>3.7537313432835817</v>
      </c>
      <c r="Q764" s="86" t="s">
        <v>719</v>
      </c>
      <c r="V764" s="82">
        <v>0.45</v>
      </c>
      <c r="W764" s="83">
        <v>0.61319444444444449</v>
      </c>
      <c r="X764" s="86">
        <f t="shared" si="66"/>
        <v>0.16319444444444448</v>
      </c>
    </row>
    <row r="765" spans="1:24" x14ac:dyDescent="0.3">
      <c r="A765" s="44" t="s">
        <v>2602</v>
      </c>
      <c r="B765" s="68" t="s">
        <v>366</v>
      </c>
      <c r="C765" s="2" t="s">
        <v>1</v>
      </c>
      <c r="D765" s="2">
        <v>47</v>
      </c>
      <c r="E765" s="6">
        <v>26396</v>
      </c>
      <c r="F765" s="7">
        <v>43853.618449074071</v>
      </c>
      <c r="G765" s="69" t="s">
        <v>4</v>
      </c>
      <c r="H765" s="68">
        <v>1277</v>
      </c>
      <c r="I765" s="8">
        <f t="shared" si="67"/>
        <v>12.77</v>
      </c>
      <c r="J765" s="93">
        <v>1.0900000000000001</v>
      </c>
      <c r="K765" s="69">
        <v>100</v>
      </c>
      <c r="L765" s="68">
        <v>361</v>
      </c>
      <c r="M765" s="8">
        <f t="shared" si="64"/>
        <v>3.61</v>
      </c>
      <c r="N765" s="93">
        <v>0.54900000000000004</v>
      </c>
      <c r="O765" s="69">
        <f t="shared" si="68"/>
        <v>100</v>
      </c>
      <c r="P765" s="182">
        <f t="shared" si="65"/>
        <v>3.5373961218836567</v>
      </c>
      <c r="Q765" s="86" t="s">
        <v>719</v>
      </c>
      <c r="V765" s="82">
        <v>0.4694444444444445</v>
      </c>
      <c r="W765" s="83">
        <v>0.62708333333333333</v>
      </c>
      <c r="X765" s="86">
        <f t="shared" si="66"/>
        <v>0.15763888888888883</v>
      </c>
    </row>
    <row r="766" spans="1:24" x14ac:dyDescent="0.3">
      <c r="A766" s="44" t="s">
        <v>8379</v>
      </c>
      <c r="B766" s="68" t="s">
        <v>1395</v>
      </c>
      <c r="C766" s="2" t="s">
        <v>1</v>
      </c>
      <c r="D766" s="2">
        <v>50</v>
      </c>
      <c r="E766" s="6">
        <v>25258</v>
      </c>
      <c r="F766" s="7">
        <v>43853.634456018517</v>
      </c>
      <c r="G766" s="69" t="s">
        <v>4</v>
      </c>
      <c r="H766" s="68">
        <v>1229</v>
      </c>
      <c r="I766" s="8">
        <f t="shared" si="67"/>
        <v>12.29</v>
      </c>
      <c r="J766" s="93">
        <v>1.2090000000000001</v>
      </c>
      <c r="K766" s="69">
        <v>100</v>
      </c>
      <c r="L766" s="68">
        <v>444</v>
      </c>
      <c r="M766" s="8">
        <f t="shared" si="64"/>
        <v>4.4400000000000004</v>
      </c>
      <c r="N766" s="93">
        <v>0.72899999999999998</v>
      </c>
      <c r="O766" s="69">
        <f t="shared" si="68"/>
        <v>100</v>
      </c>
      <c r="P766" s="182">
        <f t="shared" si="65"/>
        <v>2.7680180180180174</v>
      </c>
      <c r="Q766" s="86" t="s">
        <v>719</v>
      </c>
      <c r="V766" s="82">
        <v>0.50763888888888886</v>
      </c>
      <c r="W766" s="83">
        <v>0.64374999999999993</v>
      </c>
      <c r="X766" s="86">
        <f t="shared" si="66"/>
        <v>0.13611111111111107</v>
      </c>
    </row>
    <row r="767" spans="1:24" x14ac:dyDescent="0.3">
      <c r="A767" s="44" t="s">
        <v>8380</v>
      </c>
      <c r="B767" s="68" t="s">
        <v>8381</v>
      </c>
      <c r="C767" s="2" t="s">
        <v>1</v>
      </c>
      <c r="D767" s="2">
        <v>63</v>
      </c>
      <c r="E767" s="6">
        <v>20810</v>
      </c>
      <c r="F767" s="7">
        <v>43853.647175925929</v>
      </c>
      <c r="G767" s="69" t="s">
        <v>4</v>
      </c>
      <c r="H767" s="68">
        <v>1826</v>
      </c>
      <c r="I767" s="8">
        <f t="shared" si="67"/>
        <v>18.260000000000002</v>
      </c>
      <c r="J767" s="93">
        <v>1.5609999999999999</v>
      </c>
      <c r="K767" s="69">
        <v>100</v>
      </c>
      <c r="L767" s="68">
        <v>409</v>
      </c>
      <c r="M767" s="8">
        <f t="shared" si="64"/>
        <v>4.09</v>
      </c>
      <c r="N767" s="93">
        <v>0.69799999999999995</v>
      </c>
      <c r="O767" s="69">
        <f t="shared" si="68"/>
        <v>100</v>
      </c>
      <c r="P767" s="182">
        <f t="shared" si="65"/>
        <v>4.4645476772616144</v>
      </c>
      <c r="Q767" s="86" t="s">
        <v>719</v>
      </c>
      <c r="V767" s="82">
        <v>0.49027777777777781</v>
      </c>
      <c r="W767" s="83">
        <v>0.65277777777777779</v>
      </c>
      <c r="X767" s="86">
        <f t="shared" si="66"/>
        <v>0.16249999999999998</v>
      </c>
    </row>
    <row r="768" spans="1:24" x14ac:dyDescent="0.3">
      <c r="A768" s="44" t="s">
        <v>8382</v>
      </c>
      <c r="B768" s="68" t="s">
        <v>874</v>
      </c>
      <c r="C768" s="2" t="s">
        <v>1</v>
      </c>
      <c r="D768" s="2">
        <v>47</v>
      </c>
      <c r="E768" s="6">
        <v>26588</v>
      </c>
      <c r="F768" s="7">
        <v>43853.656678240739</v>
      </c>
      <c r="G768" s="69" t="s">
        <v>4</v>
      </c>
      <c r="H768" s="68">
        <v>1144</v>
      </c>
      <c r="I768" s="8">
        <f t="shared" si="67"/>
        <v>11.555555555555555</v>
      </c>
      <c r="J768" s="93">
        <v>1.3740000000000001</v>
      </c>
      <c r="K768" s="69">
        <v>99</v>
      </c>
      <c r="L768" s="68">
        <v>378</v>
      </c>
      <c r="M768" s="8">
        <f t="shared" si="64"/>
        <v>3.8181818181818183</v>
      </c>
      <c r="N768" s="93">
        <v>0.437</v>
      </c>
      <c r="O768" s="69">
        <f t="shared" si="68"/>
        <v>99</v>
      </c>
      <c r="P768" s="182">
        <f t="shared" si="65"/>
        <v>3.0264550264550261</v>
      </c>
      <c r="Q768" s="86" t="s">
        <v>719</v>
      </c>
      <c r="V768" s="82">
        <v>0.5180555555555556</v>
      </c>
      <c r="W768" s="83">
        <v>0.66319444444444442</v>
      </c>
      <c r="X768" s="86">
        <f t="shared" si="66"/>
        <v>0.14513888888888882</v>
      </c>
    </row>
    <row r="769" spans="1:24" x14ac:dyDescent="0.3">
      <c r="A769" s="44" t="s">
        <v>8383</v>
      </c>
      <c r="B769" s="68" t="s">
        <v>8384</v>
      </c>
      <c r="C769" s="2" t="s">
        <v>6</v>
      </c>
      <c r="D769" s="2">
        <v>60</v>
      </c>
      <c r="E769" s="6">
        <v>21928</v>
      </c>
      <c r="F769" s="7">
        <v>43858.513599537036</v>
      </c>
      <c r="G769" s="69" t="s">
        <v>4</v>
      </c>
      <c r="H769" s="68">
        <v>1607</v>
      </c>
      <c r="I769" s="8">
        <f t="shared" si="67"/>
        <v>16.232323232323232</v>
      </c>
      <c r="J769" s="93">
        <v>1.6339999999999999</v>
      </c>
      <c r="K769" s="69">
        <v>99</v>
      </c>
      <c r="L769" s="68">
        <v>474</v>
      </c>
      <c r="M769" s="8">
        <f t="shared" si="64"/>
        <v>4.7878787878787881</v>
      </c>
      <c r="N769" s="93">
        <v>0.76</v>
      </c>
      <c r="O769" s="69">
        <f t="shared" si="68"/>
        <v>99</v>
      </c>
      <c r="P769" s="182">
        <f t="shared" si="65"/>
        <v>3.3902953586497886</v>
      </c>
      <c r="Q769" s="86" t="s">
        <v>719</v>
      </c>
      <c r="V769" s="82">
        <v>0.38055555555555554</v>
      </c>
      <c r="W769" s="83">
        <v>0.52083333333333337</v>
      </c>
      <c r="X769" s="86">
        <f t="shared" si="66"/>
        <v>0.14027777777777783</v>
      </c>
    </row>
    <row r="770" spans="1:24" x14ac:dyDescent="0.3">
      <c r="A770" s="44" t="s">
        <v>2187</v>
      </c>
      <c r="B770" s="68" t="s">
        <v>1518</v>
      </c>
      <c r="C770" s="2" t="s">
        <v>1</v>
      </c>
      <c r="D770" s="2">
        <v>59</v>
      </c>
      <c r="E770" s="6">
        <v>22141</v>
      </c>
      <c r="F770" s="7">
        <v>43858.528414351851</v>
      </c>
      <c r="G770" s="69" t="s">
        <v>4</v>
      </c>
      <c r="H770" s="68">
        <v>1962</v>
      </c>
      <c r="I770" s="8">
        <f t="shared" si="67"/>
        <v>19.818181818181817</v>
      </c>
      <c r="J770" s="93">
        <v>2.4430000000000001</v>
      </c>
      <c r="K770" s="69">
        <v>99</v>
      </c>
      <c r="L770" s="68">
        <v>344</v>
      </c>
      <c r="M770" s="8">
        <f t="shared" si="64"/>
        <v>3.4747474747474749</v>
      </c>
      <c r="N770" s="93">
        <v>0.77400000000000002</v>
      </c>
      <c r="O770" s="69">
        <f t="shared" si="68"/>
        <v>99</v>
      </c>
      <c r="P770" s="182">
        <f t="shared" si="65"/>
        <v>5.7034883720930223</v>
      </c>
      <c r="Q770" s="86" t="s">
        <v>719</v>
      </c>
      <c r="V770" s="82">
        <v>0.40208333333333335</v>
      </c>
      <c r="W770" s="83">
        <v>0.53472222222222221</v>
      </c>
      <c r="X770" s="86">
        <f t="shared" si="66"/>
        <v>0.13263888888888886</v>
      </c>
    </row>
    <row r="771" spans="1:24" x14ac:dyDescent="0.3">
      <c r="A771" s="44" t="s">
        <v>8385</v>
      </c>
      <c r="B771" s="68" t="s">
        <v>388</v>
      </c>
      <c r="C771" s="2" t="s">
        <v>1</v>
      </c>
      <c r="D771" s="2">
        <v>45</v>
      </c>
      <c r="E771" s="6">
        <v>27260</v>
      </c>
      <c r="F771" s="7">
        <v>43858.541446759256</v>
      </c>
      <c r="G771" s="69" t="s">
        <v>4</v>
      </c>
      <c r="H771" s="68">
        <v>996</v>
      </c>
      <c r="I771" s="8">
        <f t="shared" si="67"/>
        <v>9.9600000000000009</v>
      </c>
      <c r="J771" s="93">
        <v>1.0629999999999999</v>
      </c>
      <c r="K771" s="69">
        <v>100</v>
      </c>
      <c r="L771" s="68">
        <v>295</v>
      </c>
      <c r="M771" s="8">
        <f t="shared" ref="M771:M834" si="69">L771/O771</f>
        <v>2.95</v>
      </c>
      <c r="N771" s="93">
        <v>0.79600000000000004</v>
      </c>
      <c r="O771" s="69">
        <f t="shared" si="68"/>
        <v>100</v>
      </c>
      <c r="P771" s="182">
        <f t="shared" ref="P771:P834" si="70">I771/M771</f>
        <v>3.376271186440678</v>
      </c>
      <c r="Q771" s="86" t="s">
        <v>719</v>
      </c>
      <c r="V771" s="82">
        <v>0.40625</v>
      </c>
      <c r="W771" s="83">
        <v>0.54861111111111105</v>
      </c>
      <c r="X771" s="86">
        <f t="shared" ref="X771:X834" si="71">IF(AND(W771&lt;&gt;0,V771&lt;&gt;0),W771-V771,"No_data")</f>
        <v>0.14236111111111105</v>
      </c>
    </row>
    <row r="772" spans="1:24" x14ac:dyDescent="0.3">
      <c r="A772" s="44" t="s">
        <v>8386</v>
      </c>
      <c r="B772" s="68" t="s">
        <v>1640</v>
      </c>
      <c r="C772" s="2" t="s">
        <v>1</v>
      </c>
      <c r="D772" s="2">
        <v>51</v>
      </c>
      <c r="E772" s="6">
        <v>25126</v>
      </c>
      <c r="F772" s="7">
        <v>43858.552210648151</v>
      </c>
      <c r="G772" s="69" t="s">
        <v>4</v>
      </c>
      <c r="H772" s="68">
        <v>1287</v>
      </c>
      <c r="I772" s="8">
        <f t="shared" si="67"/>
        <v>13</v>
      </c>
      <c r="J772" s="93">
        <v>1.796</v>
      </c>
      <c r="K772" s="69">
        <v>99</v>
      </c>
      <c r="L772" s="68">
        <v>354</v>
      </c>
      <c r="M772" s="8">
        <f t="shared" si="69"/>
        <v>3.5757575757575757</v>
      </c>
      <c r="N772" s="93">
        <v>0.55500000000000005</v>
      </c>
      <c r="O772" s="69">
        <f t="shared" si="68"/>
        <v>99</v>
      </c>
      <c r="P772" s="182">
        <f t="shared" si="70"/>
        <v>3.6355932203389831</v>
      </c>
      <c r="Q772" s="86" t="s">
        <v>719</v>
      </c>
      <c r="V772" s="82">
        <v>0.41319444444444442</v>
      </c>
      <c r="W772" s="83">
        <v>0.54861111111111105</v>
      </c>
      <c r="X772" s="86">
        <f t="shared" si="71"/>
        <v>0.13541666666666663</v>
      </c>
    </row>
    <row r="773" spans="1:24" x14ac:dyDescent="0.3">
      <c r="A773" s="44" t="s">
        <v>8387</v>
      </c>
      <c r="B773" s="68" t="s">
        <v>1756</v>
      </c>
      <c r="C773" s="2" t="s">
        <v>1</v>
      </c>
      <c r="D773" s="2">
        <v>51</v>
      </c>
      <c r="E773" s="6">
        <v>25195</v>
      </c>
      <c r="F773" s="7">
        <v>43858.56931712963</v>
      </c>
      <c r="G773" s="69" t="s">
        <v>4</v>
      </c>
      <c r="H773" s="68">
        <v>1646</v>
      </c>
      <c r="I773" s="8">
        <f t="shared" si="67"/>
        <v>16.46</v>
      </c>
      <c r="J773" s="93">
        <v>1.726</v>
      </c>
      <c r="K773" s="69">
        <v>100</v>
      </c>
      <c r="L773" s="68">
        <v>201</v>
      </c>
      <c r="M773" s="8">
        <f t="shared" si="69"/>
        <v>2.0099999999999998</v>
      </c>
      <c r="N773" s="93">
        <v>0.628</v>
      </c>
      <c r="O773" s="69">
        <f t="shared" si="68"/>
        <v>100</v>
      </c>
      <c r="P773" s="182">
        <f t="shared" si="70"/>
        <v>8.1890547263681608</v>
      </c>
      <c r="Q773" s="86" t="s">
        <v>719</v>
      </c>
      <c r="V773" s="82">
        <v>0.43472222222222223</v>
      </c>
      <c r="W773" s="83">
        <v>0.58333333333333337</v>
      </c>
      <c r="X773" s="86">
        <f t="shared" si="71"/>
        <v>0.14861111111111114</v>
      </c>
    </row>
    <row r="774" spans="1:24" x14ac:dyDescent="0.3">
      <c r="A774" s="44" t="s">
        <v>8388</v>
      </c>
      <c r="B774" s="68" t="s">
        <v>1897</v>
      </c>
      <c r="C774" s="2" t="s">
        <v>1</v>
      </c>
      <c r="D774" s="2">
        <v>46</v>
      </c>
      <c r="E774" s="6">
        <v>26886</v>
      </c>
      <c r="F774" s="7">
        <v>43858.592800925922</v>
      </c>
      <c r="G774" s="69" t="s">
        <v>4</v>
      </c>
      <c r="H774" s="68">
        <v>1528</v>
      </c>
      <c r="I774" s="8">
        <f t="shared" si="67"/>
        <v>15.434343434343434</v>
      </c>
      <c r="J774" s="93">
        <v>1.7030000000000001</v>
      </c>
      <c r="K774" s="69">
        <v>99</v>
      </c>
      <c r="L774" s="68">
        <v>326</v>
      </c>
      <c r="M774" s="8">
        <f t="shared" si="69"/>
        <v>3.2929292929292928</v>
      </c>
      <c r="N774" s="93">
        <v>0.73199999999999998</v>
      </c>
      <c r="O774" s="69">
        <f t="shared" si="68"/>
        <v>99</v>
      </c>
      <c r="P774" s="182">
        <f t="shared" si="70"/>
        <v>4.6871165644171784</v>
      </c>
      <c r="Q774" s="86" t="s">
        <v>719</v>
      </c>
      <c r="V774" s="82">
        <v>0.44791666666666669</v>
      </c>
      <c r="W774" s="83">
        <v>0.59722222222222221</v>
      </c>
      <c r="X774" s="86">
        <f t="shared" si="71"/>
        <v>0.14930555555555552</v>
      </c>
    </row>
    <row r="775" spans="1:24" x14ac:dyDescent="0.3">
      <c r="A775" s="44" t="s">
        <v>8389</v>
      </c>
      <c r="B775" s="68" t="s">
        <v>1803</v>
      </c>
      <c r="C775" s="2" t="s">
        <v>1</v>
      </c>
      <c r="D775" s="2">
        <v>65</v>
      </c>
      <c r="E775" s="6">
        <v>20003</v>
      </c>
      <c r="F775" s="7">
        <v>43858.603576388887</v>
      </c>
      <c r="G775" s="69" t="s">
        <v>4</v>
      </c>
      <c r="H775" s="68">
        <v>1480</v>
      </c>
      <c r="I775" s="8">
        <f t="shared" si="67"/>
        <v>14.94949494949495</v>
      </c>
      <c r="J775" s="93">
        <v>1.1639999999999999</v>
      </c>
      <c r="K775" s="69">
        <v>99</v>
      </c>
      <c r="L775" s="68">
        <v>375</v>
      </c>
      <c r="M775" s="8">
        <f t="shared" si="69"/>
        <v>3.7878787878787881</v>
      </c>
      <c r="N775" s="93">
        <v>0.70399999999999996</v>
      </c>
      <c r="O775" s="69">
        <f t="shared" si="68"/>
        <v>99</v>
      </c>
      <c r="P775" s="182">
        <f t="shared" si="70"/>
        <v>3.9466666666666668</v>
      </c>
      <c r="Q775" s="86" t="s">
        <v>719</v>
      </c>
      <c r="V775" s="82">
        <v>0.46180555555555558</v>
      </c>
      <c r="W775" s="83">
        <v>0.61111111111111105</v>
      </c>
      <c r="X775" s="86">
        <f t="shared" si="71"/>
        <v>0.14930555555555547</v>
      </c>
    </row>
    <row r="776" spans="1:24" x14ac:dyDescent="0.3">
      <c r="A776" s="44" t="s">
        <v>8390</v>
      </c>
      <c r="B776" s="68" t="s">
        <v>8391</v>
      </c>
      <c r="C776" s="2" t="s">
        <v>1</v>
      </c>
      <c r="D776" s="2">
        <v>58</v>
      </c>
      <c r="E776" s="6">
        <v>22446</v>
      </c>
      <c r="F776" s="7">
        <v>43858.614687499998</v>
      </c>
      <c r="G776" s="69" t="s">
        <v>4</v>
      </c>
      <c r="H776" s="68">
        <v>1333</v>
      </c>
      <c r="I776" s="8">
        <f t="shared" si="67"/>
        <v>13.464646464646465</v>
      </c>
      <c r="J776" s="93">
        <v>0.89600000000000002</v>
      </c>
      <c r="K776" s="69">
        <v>99</v>
      </c>
      <c r="L776" s="68">
        <v>402</v>
      </c>
      <c r="M776" s="8">
        <f t="shared" si="69"/>
        <v>4.0606060606060606</v>
      </c>
      <c r="N776" s="93">
        <v>0.58599999999999997</v>
      </c>
      <c r="O776" s="69">
        <f t="shared" si="68"/>
        <v>99</v>
      </c>
      <c r="P776" s="182">
        <f t="shared" si="70"/>
        <v>3.3159203980099505</v>
      </c>
      <c r="Q776" s="86" t="s">
        <v>719</v>
      </c>
      <c r="V776" s="82">
        <v>0.49027777777777781</v>
      </c>
      <c r="W776" s="83">
        <v>0.63194444444444442</v>
      </c>
      <c r="X776" s="86">
        <f t="shared" si="71"/>
        <v>0.14166666666666661</v>
      </c>
    </row>
    <row r="777" spans="1:24" x14ac:dyDescent="0.3">
      <c r="A777" s="44" t="s">
        <v>8392</v>
      </c>
      <c r="B777" s="68" t="s">
        <v>8393</v>
      </c>
      <c r="C777" s="2" t="s">
        <v>6</v>
      </c>
      <c r="D777" s="2">
        <v>62</v>
      </c>
      <c r="E777" s="6">
        <v>20896</v>
      </c>
      <c r="F777" s="7">
        <v>43858.627500000002</v>
      </c>
      <c r="G777" s="69" t="s">
        <v>4</v>
      </c>
      <c r="H777" s="68">
        <v>759</v>
      </c>
      <c r="I777" s="8">
        <f t="shared" si="67"/>
        <v>7.59</v>
      </c>
      <c r="J777" s="93">
        <v>0.91100000000000003</v>
      </c>
      <c r="K777" s="69">
        <v>100</v>
      </c>
      <c r="L777" s="68">
        <v>193</v>
      </c>
      <c r="M777" s="8">
        <f t="shared" si="69"/>
        <v>1.93</v>
      </c>
      <c r="N777" s="93">
        <v>0.29299999999999998</v>
      </c>
      <c r="O777" s="69">
        <f t="shared" si="68"/>
        <v>100</v>
      </c>
      <c r="P777" s="182">
        <f t="shared" si="70"/>
        <v>3.9326424870466323</v>
      </c>
      <c r="Q777" s="86" t="s">
        <v>719</v>
      </c>
      <c r="V777" s="82">
        <v>0.49444444444444446</v>
      </c>
      <c r="W777" s="83">
        <v>0.64583333333333337</v>
      </c>
      <c r="X777" s="86">
        <f t="shared" si="71"/>
        <v>0.15138888888888891</v>
      </c>
    </row>
    <row r="778" spans="1:24" x14ac:dyDescent="0.3">
      <c r="A778" s="44" t="s">
        <v>8394</v>
      </c>
      <c r="B778" s="68" t="s">
        <v>8395</v>
      </c>
      <c r="C778" s="2" t="s">
        <v>6</v>
      </c>
      <c r="D778" s="2">
        <v>87</v>
      </c>
      <c r="E778" s="6">
        <v>11824</v>
      </c>
      <c r="F778" s="7">
        <v>43858.653564814813</v>
      </c>
      <c r="G778" s="69" t="s">
        <v>22</v>
      </c>
      <c r="H778" s="68">
        <v>1683</v>
      </c>
      <c r="I778" s="8">
        <f t="shared" si="67"/>
        <v>17</v>
      </c>
      <c r="J778" s="93">
        <v>1.6160000000000001</v>
      </c>
      <c r="K778" s="69">
        <v>99</v>
      </c>
      <c r="L778" s="68">
        <v>870</v>
      </c>
      <c r="M778" s="8">
        <f t="shared" si="69"/>
        <v>8.7878787878787872</v>
      </c>
      <c r="N778" s="93">
        <v>0.99299999999999999</v>
      </c>
      <c r="O778" s="69">
        <f t="shared" si="68"/>
        <v>99</v>
      </c>
      <c r="P778" s="182">
        <f t="shared" si="70"/>
        <v>1.9344827586206899</v>
      </c>
      <c r="Q778" s="86" t="s">
        <v>719</v>
      </c>
      <c r="V778" s="82">
        <v>0.50486111111111109</v>
      </c>
      <c r="W778" s="83">
        <v>0.66666666666666663</v>
      </c>
      <c r="X778" s="86">
        <f t="shared" si="71"/>
        <v>0.16180555555555554</v>
      </c>
    </row>
    <row r="779" spans="1:24" x14ac:dyDescent="0.3">
      <c r="A779" s="44" t="s">
        <v>8396</v>
      </c>
      <c r="B779" s="68" t="s">
        <v>8397</v>
      </c>
      <c r="C779" s="2" t="s">
        <v>1</v>
      </c>
      <c r="D779" s="2">
        <v>55</v>
      </c>
      <c r="E779" s="6">
        <v>23656</v>
      </c>
      <c r="F779" s="7">
        <v>43859.525381944448</v>
      </c>
      <c r="G779" s="69" t="s">
        <v>4</v>
      </c>
      <c r="H779" s="68">
        <v>2097</v>
      </c>
      <c r="I779" s="8">
        <f t="shared" si="67"/>
        <v>21.181818181818183</v>
      </c>
      <c r="J779" s="93">
        <v>1.534</v>
      </c>
      <c r="K779" s="69">
        <v>99</v>
      </c>
      <c r="L779" s="68">
        <v>557</v>
      </c>
      <c r="M779" s="8">
        <f t="shared" si="69"/>
        <v>5.6262626262626263</v>
      </c>
      <c r="N779" s="93">
        <v>0.70799999999999996</v>
      </c>
      <c r="O779" s="69">
        <f t="shared" si="68"/>
        <v>99</v>
      </c>
      <c r="P779" s="182">
        <f t="shared" si="70"/>
        <v>3.7648114901256737</v>
      </c>
      <c r="Q779" s="86" t="s">
        <v>719</v>
      </c>
      <c r="V779" s="82">
        <v>0.39652777777777781</v>
      </c>
      <c r="W779" s="83">
        <v>0.53194444444444444</v>
      </c>
      <c r="X779" s="86">
        <f t="shared" si="71"/>
        <v>0.13541666666666663</v>
      </c>
    </row>
    <row r="780" spans="1:24" x14ac:dyDescent="0.3">
      <c r="A780" s="44" t="s">
        <v>8398</v>
      </c>
      <c r="B780" s="68" t="s">
        <v>1839</v>
      </c>
      <c r="C780" s="2" t="s">
        <v>1</v>
      </c>
      <c r="D780" s="2">
        <v>65</v>
      </c>
      <c r="E780" s="6">
        <v>19824</v>
      </c>
      <c r="F780" s="7">
        <v>43859.537743055553</v>
      </c>
      <c r="G780" s="69" t="s">
        <v>4</v>
      </c>
      <c r="H780" s="68">
        <v>1671</v>
      </c>
      <c r="I780" s="8">
        <f t="shared" si="67"/>
        <v>16.878787878787879</v>
      </c>
      <c r="J780" s="93">
        <v>1.1890000000000001</v>
      </c>
      <c r="K780" s="69">
        <v>99</v>
      </c>
      <c r="L780" s="68">
        <v>295</v>
      </c>
      <c r="M780" s="8">
        <f t="shared" si="69"/>
        <v>2.9797979797979797</v>
      </c>
      <c r="N780" s="93">
        <v>0.49399999999999999</v>
      </c>
      <c r="O780" s="69">
        <f t="shared" si="68"/>
        <v>99</v>
      </c>
      <c r="P780" s="182">
        <f t="shared" si="70"/>
        <v>5.6644067796610171</v>
      </c>
      <c r="Q780" s="86" t="s">
        <v>719</v>
      </c>
      <c r="V780" s="82">
        <v>0.41319444444444442</v>
      </c>
      <c r="W780" s="83">
        <v>0.56180555555555556</v>
      </c>
      <c r="X780" s="86">
        <f t="shared" si="71"/>
        <v>0.14861111111111114</v>
      </c>
    </row>
    <row r="781" spans="1:24" x14ac:dyDescent="0.3">
      <c r="A781" s="44" t="s">
        <v>8399</v>
      </c>
      <c r="B781" s="68" t="s">
        <v>8400</v>
      </c>
      <c r="C781" s="2" t="s">
        <v>1</v>
      </c>
      <c r="D781" s="2">
        <v>7.166666666666667</v>
      </c>
      <c r="E781" s="6">
        <v>41230</v>
      </c>
      <c r="F781" s="7">
        <v>43859.564976851849</v>
      </c>
      <c r="G781" s="69" t="s">
        <v>4</v>
      </c>
      <c r="H781" s="68">
        <v>1100</v>
      </c>
      <c r="I781" s="8">
        <f t="shared" si="67"/>
        <v>11</v>
      </c>
      <c r="J781" s="93">
        <v>1.2869999999999999</v>
      </c>
      <c r="K781" s="69">
        <v>100</v>
      </c>
      <c r="L781" s="68">
        <v>179</v>
      </c>
      <c r="M781" s="8">
        <f t="shared" si="69"/>
        <v>1.79</v>
      </c>
      <c r="N781" s="93">
        <v>0.40899999999999997</v>
      </c>
      <c r="O781" s="69">
        <f t="shared" si="68"/>
        <v>100</v>
      </c>
      <c r="P781" s="182">
        <f t="shared" si="70"/>
        <v>6.1452513966480442</v>
      </c>
      <c r="Q781" s="86" t="s">
        <v>719</v>
      </c>
      <c r="V781" s="82">
        <v>0.43194444444444446</v>
      </c>
      <c r="W781" s="83">
        <v>0.57847222222222217</v>
      </c>
      <c r="X781" s="86">
        <f t="shared" si="71"/>
        <v>0.1465277777777777</v>
      </c>
    </row>
    <row r="782" spans="1:24" x14ac:dyDescent="0.3">
      <c r="A782" s="44" t="s">
        <v>8401</v>
      </c>
      <c r="B782" s="68" t="s">
        <v>442</v>
      </c>
      <c r="C782" s="2" t="s">
        <v>1</v>
      </c>
      <c r="D782" s="2">
        <v>51</v>
      </c>
      <c r="E782" s="6">
        <v>25031</v>
      </c>
      <c r="F782" s="7">
        <v>43859.585752314815</v>
      </c>
      <c r="G782" s="69" t="s">
        <v>4</v>
      </c>
      <c r="H782" s="68">
        <v>1058</v>
      </c>
      <c r="I782" s="8">
        <f t="shared" si="67"/>
        <v>10.686868686868687</v>
      </c>
      <c r="J782" s="93">
        <v>1.2010000000000001</v>
      </c>
      <c r="K782" s="69">
        <v>99</v>
      </c>
      <c r="L782" s="68">
        <v>267</v>
      </c>
      <c r="M782" s="8">
        <f t="shared" si="69"/>
        <v>2.6969696969696968</v>
      </c>
      <c r="N782" s="93">
        <v>0.57899999999999996</v>
      </c>
      <c r="O782" s="69">
        <f t="shared" si="68"/>
        <v>99</v>
      </c>
      <c r="P782" s="182">
        <f t="shared" si="70"/>
        <v>3.9625468164794011</v>
      </c>
      <c r="Q782" s="86" t="s">
        <v>719</v>
      </c>
      <c r="V782" s="82">
        <v>0.43472222222222223</v>
      </c>
      <c r="W782" s="83">
        <v>0.59166666666666667</v>
      </c>
      <c r="X782" s="86">
        <f t="shared" si="71"/>
        <v>0.15694444444444444</v>
      </c>
    </row>
    <row r="783" spans="1:24" x14ac:dyDescent="0.3">
      <c r="A783" s="44" t="s">
        <v>8402</v>
      </c>
      <c r="B783" s="68" t="s">
        <v>8403</v>
      </c>
      <c r="C783" s="2" t="s">
        <v>1</v>
      </c>
      <c r="D783" s="2">
        <v>68</v>
      </c>
      <c r="E783" s="6">
        <v>18768</v>
      </c>
      <c r="F783" s="7">
        <v>43859.599097222221</v>
      </c>
      <c r="G783" s="69" t="s">
        <v>22</v>
      </c>
      <c r="H783" s="68">
        <v>1661</v>
      </c>
      <c r="I783" s="8">
        <f t="shared" si="67"/>
        <v>16.777777777777779</v>
      </c>
      <c r="J783" s="93">
        <v>1.411</v>
      </c>
      <c r="K783" s="69">
        <v>99</v>
      </c>
      <c r="L783" s="68">
        <v>321</v>
      </c>
      <c r="M783" s="8">
        <f t="shared" si="69"/>
        <v>3.2424242424242422</v>
      </c>
      <c r="N783" s="93">
        <v>0.83399999999999996</v>
      </c>
      <c r="O783" s="69">
        <f t="shared" si="68"/>
        <v>99</v>
      </c>
      <c r="P783" s="182">
        <f t="shared" si="70"/>
        <v>5.174454828660437</v>
      </c>
      <c r="Q783" s="86" t="s">
        <v>719</v>
      </c>
      <c r="V783" s="82">
        <v>0.4694444444444445</v>
      </c>
      <c r="W783" s="83">
        <v>0.60486111111111118</v>
      </c>
      <c r="X783" s="86">
        <f t="shared" si="71"/>
        <v>0.13541666666666669</v>
      </c>
    </row>
    <row r="784" spans="1:24" x14ac:dyDescent="0.3">
      <c r="A784" s="44" t="s">
        <v>8404</v>
      </c>
      <c r="B784" s="68" t="s">
        <v>8405</v>
      </c>
      <c r="C784" s="2" t="s">
        <v>1</v>
      </c>
      <c r="D784" s="2">
        <v>77</v>
      </c>
      <c r="E784" s="6">
        <v>15458</v>
      </c>
      <c r="F784" s="7">
        <v>43859.620046296295</v>
      </c>
      <c r="G784" s="69" t="s">
        <v>4</v>
      </c>
      <c r="H784" s="68">
        <v>1993</v>
      </c>
      <c r="I784" s="8">
        <f t="shared" si="67"/>
        <v>19.93</v>
      </c>
      <c r="J784" s="93">
        <v>2.036</v>
      </c>
      <c r="K784" s="69">
        <v>100</v>
      </c>
      <c r="L784" s="68">
        <v>283</v>
      </c>
      <c r="M784" s="8">
        <f t="shared" si="69"/>
        <v>2.83</v>
      </c>
      <c r="N784" s="93">
        <v>0.63700000000000001</v>
      </c>
      <c r="O784" s="69">
        <f t="shared" si="68"/>
        <v>100</v>
      </c>
      <c r="P784" s="182">
        <f t="shared" si="70"/>
        <v>7.0424028268551231</v>
      </c>
      <c r="Q784" s="86" t="s">
        <v>719</v>
      </c>
      <c r="V784" s="82">
        <v>0.48680555555555555</v>
      </c>
      <c r="W784" s="83">
        <v>0.63888888888888895</v>
      </c>
      <c r="X784" s="86">
        <f t="shared" si="71"/>
        <v>0.1520833333333334</v>
      </c>
    </row>
    <row r="785" spans="1:24" x14ac:dyDescent="0.3">
      <c r="A785" s="44" t="s">
        <v>2245</v>
      </c>
      <c r="B785" s="68" t="s">
        <v>1568</v>
      </c>
      <c r="C785" s="2" t="s">
        <v>6</v>
      </c>
      <c r="D785" s="2">
        <v>67</v>
      </c>
      <c r="E785" s="6">
        <v>19063</v>
      </c>
      <c r="F785" s="7">
        <v>43859.644745370373</v>
      </c>
      <c r="G785" s="69" t="s">
        <v>4</v>
      </c>
      <c r="H785" s="68">
        <v>1439</v>
      </c>
      <c r="I785" s="8">
        <f t="shared" si="67"/>
        <v>14.39</v>
      </c>
      <c r="J785" s="93">
        <v>2.7669999999999999</v>
      </c>
      <c r="K785" s="69">
        <v>100</v>
      </c>
      <c r="L785" s="68">
        <v>250</v>
      </c>
      <c r="M785" s="8">
        <f t="shared" si="69"/>
        <v>2.5</v>
      </c>
      <c r="N785" s="93">
        <v>0.64400000000000002</v>
      </c>
      <c r="O785" s="69">
        <f t="shared" si="68"/>
        <v>100</v>
      </c>
      <c r="P785" s="182">
        <f t="shared" si="70"/>
        <v>5.7560000000000002</v>
      </c>
      <c r="Q785" s="86" t="s">
        <v>719</v>
      </c>
      <c r="V785" s="82">
        <v>0.49652777777777773</v>
      </c>
      <c r="W785" s="83">
        <v>0.65972222222222221</v>
      </c>
      <c r="X785" s="86">
        <f t="shared" si="71"/>
        <v>0.16319444444444448</v>
      </c>
    </row>
    <row r="786" spans="1:24" x14ac:dyDescent="0.3">
      <c r="A786" s="44" t="s">
        <v>8406</v>
      </c>
      <c r="B786" s="68" t="s">
        <v>8407</v>
      </c>
      <c r="C786" s="2" t="s">
        <v>1</v>
      </c>
      <c r="D786" s="2">
        <v>58</v>
      </c>
      <c r="E786" s="6">
        <v>22454</v>
      </c>
      <c r="F786" s="7">
        <v>43859.666076388887</v>
      </c>
      <c r="G786" s="69" t="s">
        <v>4</v>
      </c>
      <c r="H786" s="68">
        <v>1481</v>
      </c>
      <c r="I786" s="8">
        <f t="shared" si="67"/>
        <v>14.95959595959596</v>
      </c>
      <c r="J786" s="93">
        <v>1.6279999999999999</v>
      </c>
      <c r="K786" s="69">
        <v>99</v>
      </c>
      <c r="L786" s="68">
        <v>305</v>
      </c>
      <c r="M786" s="8">
        <f t="shared" si="69"/>
        <v>3.0808080808080809</v>
      </c>
      <c r="N786" s="93">
        <v>0.65</v>
      </c>
      <c r="O786" s="69">
        <f t="shared" si="68"/>
        <v>99</v>
      </c>
      <c r="P786" s="182">
        <f t="shared" si="70"/>
        <v>4.8557377049180328</v>
      </c>
      <c r="Q786" s="86" t="s">
        <v>719</v>
      </c>
      <c r="V786" s="82">
        <v>0.51041666666666663</v>
      </c>
      <c r="W786" s="83">
        <v>0.67152777777777783</v>
      </c>
      <c r="X786" s="86">
        <f t="shared" si="71"/>
        <v>0.1611111111111112</v>
      </c>
    </row>
    <row r="787" spans="1:24" x14ac:dyDescent="0.3">
      <c r="A787" s="44" t="s">
        <v>8408</v>
      </c>
      <c r="B787" s="68" t="s">
        <v>4700</v>
      </c>
      <c r="C787" s="2" t="s">
        <v>6</v>
      </c>
      <c r="D787" s="2">
        <v>61</v>
      </c>
      <c r="E787" s="6">
        <v>21509</v>
      </c>
      <c r="F787" s="7">
        <v>43860.429861111108</v>
      </c>
      <c r="G787" s="69" t="s">
        <v>71</v>
      </c>
      <c r="H787" s="68">
        <v>2315</v>
      </c>
      <c r="I787" s="8">
        <f t="shared" si="67"/>
        <v>23.15</v>
      </c>
      <c r="J787" s="93">
        <v>2.1669999999999998</v>
      </c>
      <c r="K787" s="69">
        <v>100</v>
      </c>
      <c r="L787" s="68">
        <v>475</v>
      </c>
      <c r="M787" s="8">
        <f t="shared" si="69"/>
        <v>4.75</v>
      </c>
      <c r="N787" s="93">
        <v>0.60899999999999999</v>
      </c>
      <c r="O787" s="69">
        <f t="shared" si="68"/>
        <v>100</v>
      </c>
      <c r="P787" s="182">
        <f t="shared" si="70"/>
        <v>4.8736842105263154</v>
      </c>
      <c r="Q787" s="86" t="s">
        <v>719</v>
      </c>
      <c r="V787" s="82">
        <v>0.43611111111111112</v>
      </c>
      <c r="W787" s="83">
        <v>0.61736111111111114</v>
      </c>
      <c r="X787" s="86">
        <f t="shared" si="71"/>
        <v>0.18125000000000002</v>
      </c>
    </row>
    <row r="788" spans="1:24" x14ac:dyDescent="0.3">
      <c r="A788" s="44" t="s">
        <v>8409</v>
      </c>
      <c r="B788" s="68" t="s">
        <v>8410</v>
      </c>
      <c r="C788" s="2" t="s">
        <v>1</v>
      </c>
      <c r="D788" s="2">
        <v>77</v>
      </c>
      <c r="E788" s="6">
        <v>15405</v>
      </c>
      <c r="F788" s="7">
        <v>43860.536087962966</v>
      </c>
      <c r="G788" s="69" t="s">
        <v>4</v>
      </c>
      <c r="H788" s="68">
        <v>1931</v>
      </c>
      <c r="I788" s="8">
        <f t="shared" si="67"/>
        <v>19.505050505050505</v>
      </c>
      <c r="J788" s="93">
        <v>1.7749999999999999</v>
      </c>
      <c r="K788" s="69">
        <v>99</v>
      </c>
      <c r="L788" s="68">
        <v>348</v>
      </c>
      <c r="M788" s="8">
        <f t="shared" si="69"/>
        <v>3.5151515151515151</v>
      </c>
      <c r="N788" s="93">
        <v>0.873</v>
      </c>
      <c r="O788" s="69">
        <f t="shared" si="68"/>
        <v>99</v>
      </c>
      <c r="P788" s="182">
        <f t="shared" si="70"/>
        <v>5.5488505747126435</v>
      </c>
      <c r="Q788" s="86" t="s">
        <v>719</v>
      </c>
      <c r="V788" s="82">
        <v>0.37777777777777777</v>
      </c>
      <c r="W788" s="83">
        <v>0.54027777777777775</v>
      </c>
      <c r="X788" s="86">
        <f t="shared" si="71"/>
        <v>0.16249999999999998</v>
      </c>
    </row>
    <row r="789" spans="1:24" x14ac:dyDescent="0.3">
      <c r="A789" s="44" t="s">
        <v>8411</v>
      </c>
      <c r="B789" s="68" t="s">
        <v>8412</v>
      </c>
      <c r="C789" s="2" t="s">
        <v>1</v>
      </c>
      <c r="D789" s="2">
        <v>60</v>
      </c>
      <c r="E789" s="6">
        <v>21598</v>
      </c>
      <c r="F789" s="7">
        <v>43860.549837962964</v>
      </c>
      <c r="G789" s="69" t="s">
        <v>4</v>
      </c>
      <c r="H789" s="68">
        <v>1639</v>
      </c>
      <c r="I789" s="8">
        <f t="shared" si="67"/>
        <v>16.39</v>
      </c>
      <c r="J789" s="93">
        <v>1.4419999999999999</v>
      </c>
      <c r="K789" s="69">
        <v>100</v>
      </c>
      <c r="L789" s="68">
        <v>345</v>
      </c>
      <c r="M789" s="8">
        <f t="shared" si="69"/>
        <v>3.45</v>
      </c>
      <c r="N789" s="93">
        <v>0.70199999999999996</v>
      </c>
      <c r="O789" s="69">
        <f t="shared" si="68"/>
        <v>100</v>
      </c>
      <c r="P789" s="182">
        <f t="shared" si="70"/>
        <v>4.7507246376811594</v>
      </c>
      <c r="Q789" s="86" t="s">
        <v>719</v>
      </c>
      <c r="V789" s="82">
        <v>0.40625</v>
      </c>
      <c r="W789" s="83">
        <v>0.55555555555555558</v>
      </c>
      <c r="X789" s="86">
        <f t="shared" si="71"/>
        <v>0.14930555555555558</v>
      </c>
    </row>
    <row r="790" spans="1:24" x14ac:dyDescent="0.3">
      <c r="A790" s="44" t="s">
        <v>8413</v>
      </c>
      <c r="B790" s="68" t="s">
        <v>366</v>
      </c>
      <c r="C790" s="2" t="s">
        <v>1</v>
      </c>
      <c r="D790" s="2">
        <v>46</v>
      </c>
      <c r="E790" s="6">
        <v>26721</v>
      </c>
      <c r="F790" s="7">
        <v>43860.561990740738</v>
      </c>
      <c r="G790" s="69" t="s">
        <v>4</v>
      </c>
      <c r="H790" s="68">
        <v>842</v>
      </c>
      <c r="I790" s="8">
        <f t="shared" si="67"/>
        <v>8.5050505050505052</v>
      </c>
      <c r="J790" s="93">
        <v>0.82499999999999996</v>
      </c>
      <c r="K790" s="69">
        <v>99</v>
      </c>
      <c r="L790" s="68">
        <v>267</v>
      </c>
      <c r="M790" s="8">
        <f t="shared" si="69"/>
        <v>2.6969696969696968</v>
      </c>
      <c r="N790" s="93">
        <v>0.56200000000000006</v>
      </c>
      <c r="O790" s="69">
        <f t="shared" si="68"/>
        <v>99</v>
      </c>
      <c r="P790" s="182">
        <f t="shared" si="70"/>
        <v>3.1535580524344571</v>
      </c>
      <c r="Q790" s="86" t="s">
        <v>719</v>
      </c>
      <c r="V790" s="82">
        <v>0.41666666666666669</v>
      </c>
      <c r="W790" s="83">
        <v>0.57500000000000007</v>
      </c>
      <c r="X790" s="86">
        <f t="shared" si="71"/>
        <v>0.15833333333333338</v>
      </c>
    </row>
    <row r="791" spans="1:24" x14ac:dyDescent="0.3">
      <c r="A791" s="44" t="s">
        <v>8414</v>
      </c>
      <c r="B791" s="68" t="s">
        <v>1797</v>
      </c>
      <c r="C791" s="2" t="s">
        <v>1</v>
      </c>
      <c r="D791" s="2">
        <v>61</v>
      </c>
      <c r="E791" s="6">
        <v>21527</v>
      </c>
      <c r="F791" s="7">
        <v>43860.580092592594</v>
      </c>
      <c r="G791" s="69" t="s">
        <v>4</v>
      </c>
      <c r="H791" s="68">
        <v>1627</v>
      </c>
      <c r="I791" s="8">
        <f t="shared" si="67"/>
        <v>16.434343434343436</v>
      </c>
      <c r="J791" s="93">
        <v>1.5980000000000001</v>
      </c>
      <c r="K791" s="69">
        <v>99</v>
      </c>
      <c r="L791" s="68">
        <v>269</v>
      </c>
      <c r="M791" s="8">
        <f t="shared" si="69"/>
        <v>2.7171717171717171</v>
      </c>
      <c r="N791" s="93">
        <v>0.51600000000000001</v>
      </c>
      <c r="O791" s="69">
        <f t="shared" si="68"/>
        <v>99</v>
      </c>
      <c r="P791" s="182">
        <f t="shared" si="70"/>
        <v>6.0483271375464689</v>
      </c>
      <c r="Q791" s="86" t="s">
        <v>719</v>
      </c>
      <c r="V791" s="82">
        <v>0.42708333333333331</v>
      </c>
      <c r="W791" s="83">
        <v>0.5854166666666667</v>
      </c>
      <c r="X791" s="86">
        <f t="shared" si="71"/>
        <v>0.15833333333333338</v>
      </c>
    </row>
    <row r="792" spans="1:24" x14ac:dyDescent="0.3">
      <c r="A792" s="44" t="s">
        <v>2360</v>
      </c>
      <c r="B792" s="68" t="s">
        <v>240</v>
      </c>
      <c r="C792" s="2" t="s">
        <v>1</v>
      </c>
      <c r="D792" s="2">
        <v>49</v>
      </c>
      <c r="E792" s="6">
        <v>25717</v>
      </c>
      <c r="F792" s="7">
        <v>43860.596238425926</v>
      </c>
      <c r="G792" s="69" t="s">
        <v>4</v>
      </c>
      <c r="H792" s="68">
        <v>1083</v>
      </c>
      <c r="I792" s="8">
        <f t="shared" si="67"/>
        <v>10.83</v>
      </c>
      <c r="J792" s="93">
        <v>0.77900000000000003</v>
      </c>
      <c r="K792" s="69">
        <v>100</v>
      </c>
      <c r="L792" s="68">
        <v>361</v>
      </c>
      <c r="M792" s="8">
        <f t="shared" si="69"/>
        <v>3.61</v>
      </c>
      <c r="N792" s="93">
        <v>0.56699999999999995</v>
      </c>
      <c r="O792" s="69">
        <f t="shared" si="68"/>
        <v>100</v>
      </c>
      <c r="P792" s="182">
        <f t="shared" si="70"/>
        <v>3</v>
      </c>
      <c r="Q792" s="86" t="s">
        <v>719</v>
      </c>
      <c r="V792" s="82">
        <v>0.44236111111111115</v>
      </c>
      <c r="W792" s="83">
        <v>0.6069444444444444</v>
      </c>
      <c r="X792" s="86">
        <f t="shared" si="71"/>
        <v>0.16458333333333325</v>
      </c>
    </row>
    <row r="793" spans="1:24" x14ac:dyDescent="0.3">
      <c r="A793" s="44" t="s">
        <v>8416</v>
      </c>
      <c r="B793" s="68" t="s">
        <v>8417</v>
      </c>
      <c r="C793" s="2" t="s">
        <v>1</v>
      </c>
      <c r="D793" s="2">
        <v>50</v>
      </c>
      <c r="E793" s="6">
        <v>25522</v>
      </c>
      <c r="F793" s="7">
        <v>43860.639803240738</v>
      </c>
      <c r="G793" s="69" t="s">
        <v>22</v>
      </c>
      <c r="H793" s="68">
        <v>1030</v>
      </c>
      <c r="I793" s="8">
        <f t="shared" si="67"/>
        <v>10.404040404040405</v>
      </c>
      <c r="J793" s="93">
        <v>1.097</v>
      </c>
      <c r="K793" s="69">
        <v>99</v>
      </c>
      <c r="L793" s="68">
        <v>240</v>
      </c>
      <c r="M793" s="8">
        <f t="shared" si="69"/>
        <v>2.4242424242424243</v>
      </c>
      <c r="N793" s="93">
        <v>0.59099999999999997</v>
      </c>
      <c r="O793" s="69">
        <f t="shared" si="68"/>
        <v>99</v>
      </c>
      <c r="P793" s="182">
        <f t="shared" si="70"/>
        <v>4.291666666666667</v>
      </c>
      <c r="Q793" s="86" t="s">
        <v>719</v>
      </c>
      <c r="V793" s="82">
        <v>0.48125000000000001</v>
      </c>
      <c r="W793" s="83">
        <v>0.64513888888888882</v>
      </c>
      <c r="X793" s="86">
        <f t="shared" si="71"/>
        <v>0.16388888888888881</v>
      </c>
    </row>
    <row r="794" spans="1:24" x14ac:dyDescent="0.3">
      <c r="A794" s="44" t="s">
        <v>8418</v>
      </c>
      <c r="B794" s="68" t="s">
        <v>8419</v>
      </c>
      <c r="C794" s="2" t="s">
        <v>6</v>
      </c>
      <c r="D794" s="2">
        <v>44</v>
      </c>
      <c r="E794" s="6">
        <v>27633</v>
      </c>
      <c r="F794" s="7">
        <v>43860.661979166667</v>
      </c>
      <c r="G794" s="69" t="s">
        <v>4</v>
      </c>
      <c r="H794" s="68">
        <v>797</v>
      </c>
      <c r="I794" s="8">
        <f t="shared" si="67"/>
        <v>8.0505050505050502</v>
      </c>
      <c r="J794" s="93">
        <v>0.88500000000000001</v>
      </c>
      <c r="K794" s="69">
        <v>99</v>
      </c>
      <c r="L794" s="68">
        <v>240</v>
      </c>
      <c r="M794" s="8">
        <f t="shared" si="69"/>
        <v>2.4242424242424243</v>
      </c>
      <c r="N794" s="93">
        <v>0.53600000000000003</v>
      </c>
      <c r="O794" s="69">
        <f t="shared" si="68"/>
        <v>99</v>
      </c>
      <c r="P794" s="182">
        <f t="shared" si="70"/>
        <v>3.3208333333333333</v>
      </c>
      <c r="Q794" s="86" t="s">
        <v>719</v>
      </c>
      <c r="V794" s="82">
        <v>0.49861111111111112</v>
      </c>
      <c r="W794" s="83">
        <v>0.66805555555555562</v>
      </c>
      <c r="X794" s="86">
        <f t="shared" si="71"/>
        <v>0.16944444444444451</v>
      </c>
    </row>
    <row r="795" spans="1:24" x14ac:dyDescent="0.3">
      <c r="A795" s="44" t="s">
        <v>8420</v>
      </c>
      <c r="B795" s="68" t="s">
        <v>8421</v>
      </c>
      <c r="C795" s="2" t="s">
        <v>6</v>
      </c>
      <c r="D795" s="2">
        <v>70</v>
      </c>
      <c r="E795" s="6">
        <v>18133</v>
      </c>
      <c r="F795" s="7">
        <v>43860.677268518521</v>
      </c>
      <c r="G795" s="69" t="s">
        <v>4</v>
      </c>
      <c r="H795" s="68">
        <v>657</v>
      </c>
      <c r="I795" s="8">
        <f t="shared" si="67"/>
        <v>6.57</v>
      </c>
      <c r="J795" s="93">
        <v>0.93500000000000005</v>
      </c>
      <c r="K795" s="69">
        <v>100</v>
      </c>
      <c r="L795" s="68">
        <v>142</v>
      </c>
      <c r="M795" s="8">
        <f t="shared" si="69"/>
        <v>1.42</v>
      </c>
      <c r="N795" s="93">
        <v>0.55400000000000005</v>
      </c>
      <c r="O795" s="69">
        <f t="shared" si="68"/>
        <v>100</v>
      </c>
      <c r="P795" s="182">
        <f t="shared" si="70"/>
        <v>4.626760563380282</v>
      </c>
      <c r="Q795" s="86" t="s">
        <v>719</v>
      </c>
      <c r="V795" s="82">
        <v>0.52708333333333335</v>
      </c>
      <c r="W795" s="83">
        <v>0.70000000000000007</v>
      </c>
      <c r="X795" s="86">
        <f t="shared" si="71"/>
        <v>0.17291666666666672</v>
      </c>
    </row>
    <row r="796" spans="1:24" x14ac:dyDescent="0.3">
      <c r="A796" s="44" t="s">
        <v>8422</v>
      </c>
      <c r="B796" s="68" t="s">
        <v>8423</v>
      </c>
      <c r="C796" s="2" t="s">
        <v>1</v>
      </c>
      <c r="D796" s="2">
        <v>73</v>
      </c>
      <c r="E796" s="6">
        <v>17108</v>
      </c>
      <c r="F796" s="7">
        <v>43861.516689814816</v>
      </c>
      <c r="G796" s="69" t="s">
        <v>4</v>
      </c>
      <c r="H796" s="68">
        <v>1355</v>
      </c>
      <c r="I796" s="8">
        <f t="shared" si="67"/>
        <v>13.686868686868687</v>
      </c>
      <c r="J796" s="93">
        <v>1.345</v>
      </c>
      <c r="K796" s="69">
        <v>99</v>
      </c>
      <c r="L796" s="68">
        <v>410</v>
      </c>
      <c r="M796" s="8">
        <f t="shared" si="69"/>
        <v>4.141414141414141</v>
      </c>
      <c r="N796" s="93">
        <v>0.7</v>
      </c>
      <c r="O796" s="69">
        <f t="shared" si="68"/>
        <v>99</v>
      </c>
      <c r="P796" s="182">
        <f t="shared" si="70"/>
        <v>3.3048780487804881</v>
      </c>
      <c r="Q796" s="86" t="s">
        <v>719</v>
      </c>
      <c r="V796" s="82">
        <v>0.38055555555555554</v>
      </c>
      <c r="W796" s="83">
        <v>0.52152777777777781</v>
      </c>
      <c r="X796" s="86">
        <f t="shared" si="71"/>
        <v>0.14097222222222228</v>
      </c>
    </row>
    <row r="797" spans="1:24" x14ac:dyDescent="0.3">
      <c r="A797" s="44" t="s">
        <v>3469</v>
      </c>
      <c r="B797" s="68" t="s">
        <v>1952</v>
      </c>
      <c r="C797" s="2" t="s">
        <v>1</v>
      </c>
      <c r="D797" s="2">
        <v>44</v>
      </c>
      <c r="E797" s="6">
        <v>27599</v>
      </c>
      <c r="F797" s="7">
        <v>43861.530057870368</v>
      </c>
      <c r="G797" s="69" t="s">
        <v>4</v>
      </c>
      <c r="H797" s="68">
        <v>893</v>
      </c>
      <c r="I797" s="8">
        <f t="shared" si="67"/>
        <v>9.0202020202020208</v>
      </c>
      <c r="J797" s="93">
        <v>0.86899999999999999</v>
      </c>
      <c r="K797" s="69">
        <v>99</v>
      </c>
      <c r="L797" s="68">
        <v>279</v>
      </c>
      <c r="M797" s="8">
        <f t="shared" si="69"/>
        <v>2.8181818181818183</v>
      </c>
      <c r="N797" s="93">
        <v>0.502</v>
      </c>
      <c r="O797" s="69">
        <f t="shared" si="68"/>
        <v>99</v>
      </c>
      <c r="P797" s="182">
        <f t="shared" si="70"/>
        <v>3.2007168458781363</v>
      </c>
      <c r="Q797" s="86" t="s">
        <v>719</v>
      </c>
      <c r="V797" s="82">
        <v>0.39305555555555555</v>
      </c>
      <c r="W797" s="83">
        <v>0.53472222222222221</v>
      </c>
      <c r="X797" s="86">
        <f t="shared" si="71"/>
        <v>0.14166666666666666</v>
      </c>
    </row>
    <row r="798" spans="1:24" x14ac:dyDescent="0.3">
      <c r="A798" s="44" t="s">
        <v>8424</v>
      </c>
      <c r="B798" s="68" t="s">
        <v>7897</v>
      </c>
      <c r="C798" s="2" t="s">
        <v>1</v>
      </c>
      <c r="D798" s="2">
        <v>57</v>
      </c>
      <c r="E798" s="6">
        <v>22756</v>
      </c>
      <c r="F798" s="7">
        <v>43861.539965277778</v>
      </c>
      <c r="G798" s="69" t="s">
        <v>4</v>
      </c>
      <c r="H798" s="68">
        <v>1082</v>
      </c>
      <c r="I798" s="8">
        <f t="shared" si="67"/>
        <v>10.929292929292929</v>
      </c>
      <c r="J798" s="93">
        <v>1.206</v>
      </c>
      <c r="K798" s="69">
        <v>99</v>
      </c>
      <c r="L798" s="68">
        <v>305</v>
      </c>
      <c r="M798" s="8">
        <f t="shared" si="69"/>
        <v>3.0808080808080809</v>
      </c>
      <c r="N798" s="93">
        <v>0.46700000000000003</v>
      </c>
      <c r="O798" s="69">
        <f t="shared" si="68"/>
        <v>99</v>
      </c>
      <c r="P798" s="182">
        <f t="shared" si="70"/>
        <v>3.5475409836065572</v>
      </c>
      <c r="Q798" s="86" t="s">
        <v>719</v>
      </c>
      <c r="V798" s="82">
        <v>0.39513888888888887</v>
      </c>
      <c r="W798" s="83">
        <v>0.54652777777777783</v>
      </c>
      <c r="X798" s="86">
        <f t="shared" si="71"/>
        <v>0.15138888888888896</v>
      </c>
    </row>
    <row r="799" spans="1:24" x14ac:dyDescent="0.3">
      <c r="A799" s="44" t="s">
        <v>8425</v>
      </c>
      <c r="B799" s="68" t="s">
        <v>8426</v>
      </c>
      <c r="C799" s="2" t="s">
        <v>1</v>
      </c>
      <c r="D799" s="2">
        <v>47</v>
      </c>
      <c r="E799" s="6">
        <v>26580</v>
      </c>
      <c r="F799" s="7">
        <v>43861.551851851851</v>
      </c>
      <c r="G799" s="69" t="s">
        <v>4</v>
      </c>
      <c r="H799" s="68">
        <v>1372</v>
      </c>
      <c r="I799" s="8">
        <f t="shared" si="67"/>
        <v>13.72</v>
      </c>
      <c r="J799" s="93">
        <v>1.026</v>
      </c>
      <c r="K799" s="69">
        <v>100</v>
      </c>
      <c r="L799" s="68">
        <v>308</v>
      </c>
      <c r="M799" s="8">
        <f t="shared" si="69"/>
        <v>3.08</v>
      </c>
      <c r="N799" s="93">
        <v>0.48599999999999999</v>
      </c>
      <c r="O799" s="69">
        <f t="shared" si="68"/>
        <v>100</v>
      </c>
      <c r="P799" s="182">
        <f t="shared" si="70"/>
        <v>4.454545454545455</v>
      </c>
      <c r="Q799" s="86" t="s">
        <v>719</v>
      </c>
      <c r="V799" s="82">
        <v>0.40763888888888888</v>
      </c>
      <c r="W799" s="83">
        <v>0.56666666666666665</v>
      </c>
      <c r="X799" s="86">
        <f t="shared" si="71"/>
        <v>0.15902777777777777</v>
      </c>
    </row>
    <row r="800" spans="1:24" x14ac:dyDescent="0.3">
      <c r="A800" s="44" t="s">
        <v>8427</v>
      </c>
      <c r="B800" s="68" t="s">
        <v>64</v>
      </c>
      <c r="C800" s="2" t="s">
        <v>1</v>
      </c>
      <c r="D800" s="2">
        <v>44</v>
      </c>
      <c r="E800" s="6">
        <v>27461</v>
      </c>
      <c r="F800" s="7">
        <v>43861.571342592593</v>
      </c>
      <c r="G800" s="69" t="s">
        <v>553</v>
      </c>
      <c r="H800" s="68">
        <v>793</v>
      </c>
      <c r="I800" s="8">
        <f t="shared" si="67"/>
        <v>8.0101010101010104</v>
      </c>
      <c r="J800" s="93">
        <v>1.1739999999999999</v>
      </c>
      <c r="K800" s="69">
        <v>99</v>
      </c>
      <c r="L800" s="68">
        <v>251</v>
      </c>
      <c r="M800" s="8">
        <f t="shared" si="69"/>
        <v>2.5353535353535355</v>
      </c>
      <c r="N800" s="93">
        <v>0.55900000000000005</v>
      </c>
      <c r="O800" s="69">
        <f t="shared" si="68"/>
        <v>99</v>
      </c>
      <c r="P800" s="182">
        <f t="shared" si="70"/>
        <v>3.1593625498007967</v>
      </c>
      <c r="Q800" s="86" t="s">
        <v>719</v>
      </c>
      <c r="V800" s="82">
        <v>0.43263888888888885</v>
      </c>
      <c r="W800" s="83">
        <v>0.58263888888888882</v>
      </c>
      <c r="X800" s="86">
        <f t="shared" si="71"/>
        <v>0.14999999999999997</v>
      </c>
    </row>
    <row r="801" spans="1:24" x14ac:dyDescent="0.3">
      <c r="A801" s="44" t="s">
        <v>8428</v>
      </c>
      <c r="B801" s="68" t="s">
        <v>8429</v>
      </c>
      <c r="C801" s="2" t="s">
        <v>1</v>
      </c>
      <c r="D801" s="2">
        <v>71</v>
      </c>
      <c r="E801" s="6">
        <v>17689</v>
      </c>
      <c r="F801" s="7">
        <v>43861.588506944441</v>
      </c>
      <c r="G801" s="69" t="s">
        <v>4</v>
      </c>
      <c r="H801" s="68">
        <v>1525</v>
      </c>
      <c r="I801" s="8">
        <f t="shared" si="67"/>
        <v>15.404040404040405</v>
      </c>
      <c r="J801" s="93">
        <v>1.4279999999999999</v>
      </c>
      <c r="K801" s="69">
        <v>99</v>
      </c>
      <c r="L801" s="68">
        <v>379</v>
      </c>
      <c r="M801" s="8">
        <f t="shared" si="69"/>
        <v>3.8282828282828283</v>
      </c>
      <c r="N801" s="93">
        <v>0.623</v>
      </c>
      <c r="O801" s="69">
        <f t="shared" si="68"/>
        <v>99</v>
      </c>
      <c r="P801" s="182">
        <f t="shared" si="70"/>
        <v>4.0237467018469655</v>
      </c>
      <c r="Q801" s="86" t="s">
        <v>719</v>
      </c>
      <c r="V801" s="82">
        <v>0.4458333333333333</v>
      </c>
      <c r="W801" s="83">
        <v>0.59722222222222221</v>
      </c>
      <c r="X801" s="86">
        <f t="shared" si="71"/>
        <v>0.15138888888888891</v>
      </c>
    </row>
    <row r="802" spans="1:24" x14ac:dyDescent="0.3">
      <c r="A802" s="44" t="s">
        <v>8430</v>
      </c>
      <c r="B802" s="68" t="s">
        <v>1442</v>
      </c>
      <c r="C802" s="2" t="s">
        <v>1</v>
      </c>
      <c r="D802" s="2">
        <v>47</v>
      </c>
      <c r="E802" s="6">
        <v>26531</v>
      </c>
      <c r="F802" s="7">
        <v>43861.602453703701</v>
      </c>
      <c r="G802" s="69" t="s">
        <v>4</v>
      </c>
      <c r="H802" s="68">
        <v>998</v>
      </c>
      <c r="I802" s="8">
        <f t="shared" si="67"/>
        <v>10.080808080808081</v>
      </c>
      <c r="J802" s="93">
        <v>1.167</v>
      </c>
      <c r="K802" s="69">
        <v>99</v>
      </c>
      <c r="L802" s="68">
        <v>314</v>
      </c>
      <c r="M802" s="8">
        <f t="shared" si="69"/>
        <v>3.1717171717171717</v>
      </c>
      <c r="N802" s="93">
        <v>0.59</v>
      </c>
      <c r="O802" s="69">
        <f t="shared" si="68"/>
        <v>99</v>
      </c>
      <c r="P802" s="182">
        <f t="shared" si="70"/>
        <v>3.1783439490445859</v>
      </c>
      <c r="Q802" s="86" t="s">
        <v>719</v>
      </c>
      <c r="V802" s="82">
        <v>0.4597222222222222</v>
      </c>
      <c r="W802" s="83">
        <v>0.60763888888888895</v>
      </c>
      <c r="X802" s="86">
        <f t="shared" si="71"/>
        <v>0.14791666666666675</v>
      </c>
    </row>
    <row r="803" spans="1:24" x14ac:dyDescent="0.3">
      <c r="A803" s="44" t="s">
        <v>8431</v>
      </c>
      <c r="B803" s="68" t="s">
        <v>8432</v>
      </c>
      <c r="C803" s="2" t="s">
        <v>6</v>
      </c>
      <c r="D803" s="2">
        <v>58</v>
      </c>
      <c r="E803" s="6">
        <v>22327</v>
      </c>
      <c r="F803" s="7">
        <v>43861.615706018521</v>
      </c>
      <c r="G803" s="69" t="s">
        <v>22</v>
      </c>
      <c r="H803" s="68">
        <v>1032</v>
      </c>
      <c r="I803" s="8">
        <f t="shared" ref="I803:I866" si="72">H803/K803</f>
        <v>10.424242424242424</v>
      </c>
      <c r="J803" s="93">
        <v>0.87</v>
      </c>
      <c r="K803" s="69">
        <v>99</v>
      </c>
      <c r="L803" s="68">
        <v>468</v>
      </c>
      <c r="M803" s="8">
        <f t="shared" si="69"/>
        <v>4.7272727272727275</v>
      </c>
      <c r="N803" s="93">
        <v>0.72599999999999998</v>
      </c>
      <c r="O803" s="69">
        <f t="shared" si="68"/>
        <v>99</v>
      </c>
      <c r="P803" s="182">
        <f t="shared" si="70"/>
        <v>2.2051282051282048</v>
      </c>
      <c r="Q803" s="86" t="s">
        <v>719</v>
      </c>
      <c r="V803" s="82">
        <v>0.47500000000000003</v>
      </c>
      <c r="W803" s="83">
        <v>0.62986111111111109</v>
      </c>
      <c r="X803" s="86">
        <f t="shared" si="71"/>
        <v>0.15486111111111106</v>
      </c>
    </row>
    <row r="804" spans="1:24" x14ac:dyDescent="0.3">
      <c r="A804" s="44" t="s">
        <v>8433</v>
      </c>
      <c r="B804" s="68" t="s">
        <v>8434</v>
      </c>
      <c r="C804" s="2" t="s">
        <v>6</v>
      </c>
      <c r="D804" s="2">
        <v>63</v>
      </c>
      <c r="E804" s="6">
        <v>20689</v>
      </c>
      <c r="F804" s="7">
        <v>43861.645474537036</v>
      </c>
      <c r="G804" s="69" t="s">
        <v>22</v>
      </c>
      <c r="H804" s="68">
        <v>952</v>
      </c>
      <c r="I804" s="8">
        <f t="shared" si="72"/>
        <v>9.52</v>
      </c>
      <c r="J804" s="93">
        <v>1.01</v>
      </c>
      <c r="K804" s="69">
        <v>100</v>
      </c>
      <c r="L804" s="68">
        <v>314</v>
      </c>
      <c r="M804" s="8">
        <f t="shared" si="69"/>
        <v>3.14</v>
      </c>
      <c r="N804" s="93">
        <v>0.56899999999999995</v>
      </c>
      <c r="O804" s="69">
        <f t="shared" si="68"/>
        <v>100</v>
      </c>
      <c r="P804" s="182">
        <f t="shared" si="70"/>
        <v>3.0318471337579616</v>
      </c>
      <c r="Q804" s="86" t="s">
        <v>719</v>
      </c>
      <c r="V804" s="82">
        <v>0.49027777777777781</v>
      </c>
      <c r="W804" s="83">
        <v>0.65138888888888891</v>
      </c>
      <c r="X804" s="86">
        <f t="shared" si="71"/>
        <v>0.16111111111111109</v>
      </c>
    </row>
    <row r="805" spans="1:24" x14ac:dyDescent="0.3">
      <c r="A805" s="44" t="s">
        <v>9181</v>
      </c>
      <c r="B805" s="68" t="s">
        <v>9182</v>
      </c>
      <c r="C805" s="2" t="s">
        <v>1</v>
      </c>
      <c r="D805" s="2">
        <v>60</v>
      </c>
      <c r="E805" s="6">
        <v>21746</v>
      </c>
      <c r="F805" s="7">
        <v>43864.554803240739</v>
      </c>
      <c r="G805" s="69" t="s">
        <v>4</v>
      </c>
      <c r="H805" s="68">
        <v>2311</v>
      </c>
      <c r="I805" s="8">
        <f t="shared" si="72"/>
        <v>23.343434343434343</v>
      </c>
      <c r="J805" s="2">
        <v>1.907</v>
      </c>
      <c r="K805" s="69">
        <v>99</v>
      </c>
      <c r="L805" s="68">
        <v>368</v>
      </c>
      <c r="M805" s="8">
        <f t="shared" si="69"/>
        <v>3.7171717171717171</v>
      </c>
      <c r="N805" s="8">
        <v>0.53500000000000003</v>
      </c>
      <c r="O805" s="69">
        <f t="shared" si="68"/>
        <v>99</v>
      </c>
      <c r="P805" s="182">
        <f t="shared" si="70"/>
        <v>6.2798913043478262</v>
      </c>
      <c r="Q805" s="86" t="s">
        <v>719</v>
      </c>
      <c r="V805" s="82">
        <v>0.41319444444444442</v>
      </c>
      <c r="W805" s="83">
        <v>0.56597222222222221</v>
      </c>
      <c r="X805" s="86">
        <f t="shared" si="71"/>
        <v>0.15277777777777779</v>
      </c>
    </row>
    <row r="806" spans="1:24" x14ac:dyDescent="0.3">
      <c r="A806" s="44" t="s">
        <v>9183</v>
      </c>
      <c r="B806" s="68" t="s">
        <v>9184</v>
      </c>
      <c r="C806" s="2" t="s">
        <v>1</v>
      </c>
      <c r="D806" s="2">
        <v>57</v>
      </c>
      <c r="E806" s="6">
        <v>22939</v>
      </c>
      <c r="F806" s="7">
        <v>43864.572141203702</v>
      </c>
      <c r="G806" s="69" t="s">
        <v>4</v>
      </c>
      <c r="H806" s="68">
        <v>1759</v>
      </c>
      <c r="I806" s="8">
        <f t="shared" si="72"/>
        <v>17.767676767676768</v>
      </c>
      <c r="J806" s="2">
        <v>1.6950000000000001</v>
      </c>
      <c r="K806" s="69">
        <v>99</v>
      </c>
      <c r="L806" s="68">
        <v>284</v>
      </c>
      <c r="M806" s="8">
        <f t="shared" si="69"/>
        <v>2.8686868686868685</v>
      </c>
      <c r="N806" s="8">
        <v>0.6</v>
      </c>
      <c r="O806" s="69">
        <f t="shared" si="68"/>
        <v>99</v>
      </c>
      <c r="P806" s="182">
        <f t="shared" si="70"/>
        <v>6.1936619718309869</v>
      </c>
      <c r="Q806" s="86" t="s">
        <v>719</v>
      </c>
      <c r="V806" s="82">
        <v>0.43333333333333335</v>
      </c>
      <c r="W806" s="83">
        <v>0.57708333333333328</v>
      </c>
      <c r="X806" s="86">
        <f t="shared" si="71"/>
        <v>0.14374999999999993</v>
      </c>
    </row>
    <row r="807" spans="1:24" x14ac:dyDescent="0.3">
      <c r="A807" s="44" t="s">
        <v>9185</v>
      </c>
      <c r="B807" s="68" t="s">
        <v>991</v>
      </c>
      <c r="C807" s="2" t="s">
        <v>1</v>
      </c>
      <c r="D807" s="2">
        <v>51</v>
      </c>
      <c r="E807" s="6">
        <v>25125</v>
      </c>
      <c r="F807" s="7">
        <v>43864.582361111112</v>
      </c>
      <c r="G807" s="69" t="s">
        <v>4</v>
      </c>
      <c r="H807" s="68">
        <v>1393</v>
      </c>
      <c r="I807" s="8">
        <f t="shared" si="72"/>
        <v>13.93</v>
      </c>
      <c r="J807" s="2">
        <v>1.9239999999999999</v>
      </c>
      <c r="K807" s="69">
        <v>100</v>
      </c>
      <c r="L807" s="68">
        <v>326</v>
      </c>
      <c r="M807" s="8">
        <f t="shared" si="69"/>
        <v>3.26</v>
      </c>
      <c r="N807" s="8">
        <v>0.71899999999999997</v>
      </c>
      <c r="O807" s="69">
        <f t="shared" si="68"/>
        <v>100</v>
      </c>
      <c r="P807" s="182">
        <f t="shared" si="70"/>
        <v>4.2730061349693251</v>
      </c>
      <c r="Q807" s="86" t="s">
        <v>719</v>
      </c>
      <c r="V807" s="82">
        <v>0.42222222222222222</v>
      </c>
      <c r="W807" s="83">
        <v>0.58819444444444446</v>
      </c>
      <c r="X807" s="86">
        <f t="shared" si="71"/>
        <v>0.16597222222222224</v>
      </c>
    </row>
    <row r="808" spans="1:24" x14ac:dyDescent="0.3">
      <c r="A808" s="44" t="s">
        <v>9186</v>
      </c>
      <c r="B808" s="68" t="s">
        <v>9187</v>
      </c>
      <c r="C808" s="2" t="s">
        <v>1</v>
      </c>
      <c r="D808" s="2">
        <v>44</v>
      </c>
      <c r="E808" s="6">
        <v>27463</v>
      </c>
      <c r="F808" s="7">
        <v>43864.593009259261</v>
      </c>
      <c r="G808" s="69" t="s">
        <v>4</v>
      </c>
      <c r="H808" s="68">
        <v>935</v>
      </c>
      <c r="I808" s="8">
        <f t="shared" si="72"/>
        <v>9.4444444444444446</v>
      </c>
      <c r="J808" s="2">
        <v>0.89500000000000002</v>
      </c>
      <c r="K808" s="69">
        <v>99</v>
      </c>
      <c r="L808" s="68">
        <v>408</v>
      </c>
      <c r="M808" s="8">
        <f t="shared" si="69"/>
        <v>4.1212121212121211</v>
      </c>
      <c r="N808" s="8">
        <v>0.61099999999999999</v>
      </c>
      <c r="O808" s="69">
        <f t="shared" si="68"/>
        <v>99</v>
      </c>
      <c r="P808" s="182">
        <f t="shared" si="70"/>
        <v>2.291666666666667</v>
      </c>
      <c r="Q808" s="86" t="s">
        <v>719</v>
      </c>
      <c r="V808" s="82">
        <v>0.4513888888888889</v>
      </c>
      <c r="W808" s="83">
        <v>0.60138888888888886</v>
      </c>
      <c r="X808" s="86">
        <f t="shared" si="71"/>
        <v>0.14999999999999997</v>
      </c>
    </row>
    <row r="809" spans="1:24" x14ac:dyDescent="0.3">
      <c r="A809" s="44" t="s">
        <v>9188</v>
      </c>
      <c r="B809" s="68" t="s">
        <v>9189</v>
      </c>
      <c r="C809" s="2" t="s">
        <v>6</v>
      </c>
      <c r="D809" s="2">
        <v>57</v>
      </c>
      <c r="E809" s="6">
        <v>22697</v>
      </c>
      <c r="F809" s="7">
        <v>43864.605717592596</v>
      </c>
      <c r="G809" s="69" t="s">
        <v>22</v>
      </c>
      <c r="H809" s="68">
        <v>1215</v>
      </c>
      <c r="I809" s="8">
        <f t="shared" si="72"/>
        <v>12.15</v>
      </c>
      <c r="J809" s="8">
        <v>1.2010000000000001</v>
      </c>
      <c r="K809" s="69">
        <v>100</v>
      </c>
      <c r="L809" s="68">
        <v>313</v>
      </c>
      <c r="M809" s="8">
        <f t="shared" si="69"/>
        <v>3.13</v>
      </c>
      <c r="N809" s="8">
        <v>0.63</v>
      </c>
      <c r="O809" s="69">
        <f t="shared" si="68"/>
        <v>100</v>
      </c>
      <c r="P809" s="182">
        <f t="shared" si="70"/>
        <v>3.881789137380192</v>
      </c>
      <c r="Q809" s="86" t="s">
        <v>719</v>
      </c>
      <c r="V809" s="82">
        <v>0.46527777777777773</v>
      </c>
      <c r="W809" s="83">
        <v>0.62152777777777779</v>
      </c>
      <c r="X809" s="86">
        <f t="shared" si="71"/>
        <v>0.15625000000000006</v>
      </c>
    </row>
    <row r="810" spans="1:24" x14ac:dyDescent="0.3">
      <c r="A810" s="44" t="s">
        <v>9192</v>
      </c>
      <c r="B810" s="68" t="s">
        <v>9193</v>
      </c>
      <c r="C810" s="2" t="s">
        <v>6</v>
      </c>
      <c r="D810" s="2">
        <v>58</v>
      </c>
      <c r="E810" s="6">
        <v>22541</v>
      </c>
      <c r="F810" s="7">
        <v>43864.657465277778</v>
      </c>
      <c r="G810" s="69" t="s">
        <v>22</v>
      </c>
      <c r="H810" s="68">
        <v>1065</v>
      </c>
      <c r="I810" s="8">
        <f t="shared" si="72"/>
        <v>10.757575757575758</v>
      </c>
      <c r="J810" s="8">
        <v>0.99099999999999999</v>
      </c>
      <c r="K810" s="69">
        <v>99</v>
      </c>
      <c r="L810" s="68">
        <v>254</v>
      </c>
      <c r="M810" s="8">
        <f t="shared" si="69"/>
        <v>2.5656565656565657</v>
      </c>
      <c r="N810" s="8">
        <v>0.498</v>
      </c>
      <c r="O810" s="69">
        <f t="shared" si="68"/>
        <v>99</v>
      </c>
      <c r="P810" s="182">
        <f t="shared" si="70"/>
        <v>4.1929133858267713</v>
      </c>
      <c r="Q810" s="86" t="s">
        <v>719</v>
      </c>
      <c r="V810" s="82">
        <v>0.50138888888888888</v>
      </c>
      <c r="W810" s="83">
        <v>0.6645833333333333</v>
      </c>
      <c r="X810" s="86">
        <f t="shared" si="71"/>
        <v>0.16319444444444442</v>
      </c>
    </row>
    <row r="811" spans="1:24" x14ac:dyDescent="0.3">
      <c r="A811" s="44" t="s">
        <v>9194</v>
      </c>
      <c r="B811" s="68" t="s">
        <v>9195</v>
      </c>
      <c r="C811" s="2" t="s">
        <v>1</v>
      </c>
      <c r="D811" s="2">
        <v>35</v>
      </c>
      <c r="E811" s="6">
        <v>30969</v>
      </c>
      <c r="F811" s="7">
        <v>43865.533067129632</v>
      </c>
      <c r="G811" s="69" t="s">
        <v>4</v>
      </c>
      <c r="H811" s="68">
        <v>1081</v>
      </c>
      <c r="I811" s="8">
        <f t="shared" si="72"/>
        <v>10.919191919191919</v>
      </c>
      <c r="J811" s="8">
        <v>1.8220000000000001</v>
      </c>
      <c r="K811" s="69">
        <v>99</v>
      </c>
      <c r="L811" s="68">
        <v>237</v>
      </c>
      <c r="M811" s="8">
        <f t="shared" si="69"/>
        <v>2.393939393939394</v>
      </c>
      <c r="N811" s="8">
        <v>0.55000000000000004</v>
      </c>
      <c r="O811" s="69">
        <f t="shared" si="68"/>
        <v>99</v>
      </c>
      <c r="P811" s="182">
        <f t="shared" si="70"/>
        <v>4.5611814345991561</v>
      </c>
      <c r="Q811" s="86" t="s">
        <v>719</v>
      </c>
      <c r="V811" s="82">
        <v>0.3972222222222222</v>
      </c>
      <c r="W811" s="83">
        <v>0.53888888888888886</v>
      </c>
      <c r="X811" s="86">
        <f t="shared" si="71"/>
        <v>0.14166666666666666</v>
      </c>
    </row>
    <row r="812" spans="1:24" x14ac:dyDescent="0.3">
      <c r="A812" s="44" t="s">
        <v>9196</v>
      </c>
      <c r="B812" s="68" t="s">
        <v>1696</v>
      </c>
      <c r="C812" s="2" t="s">
        <v>1</v>
      </c>
      <c r="D812" s="2">
        <v>46</v>
      </c>
      <c r="E812" s="6">
        <v>26733</v>
      </c>
      <c r="F812" s="7">
        <v>43865.543854166666</v>
      </c>
      <c r="G812" s="69" t="s">
        <v>4</v>
      </c>
      <c r="H812" s="68">
        <v>1085</v>
      </c>
      <c r="I812" s="8">
        <f t="shared" si="72"/>
        <v>10.95959595959596</v>
      </c>
      <c r="J812" s="8">
        <v>0.93600000000000005</v>
      </c>
      <c r="K812" s="69">
        <v>99</v>
      </c>
      <c r="L812" s="68">
        <v>257</v>
      </c>
      <c r="M812" s="8">
        <f t="shared" si="69"/>
        <v>2.595959595959596</v>
      </c>
      <c r="N812" s="8">
        <v>0.60499999999999998</v>
      </c>
      <c r="O812" s="69">
        <f t="shared" si="68"/>
        <v>99</v>
      </c>
      <c r="P812" s="182">
        <f t="shared" si="70"/>
        <v>4.2217898832684826</v>
      </c>
      <c r="Q812" s="86" t="s">
        <v>719</v>
      </c>
      <c r="V812" s="82">
        <v>0.40277777777777773</v>
      </c>
      <c r="W812" s="83">
        <v>0.55069444444444449</v>
      </c>
      <c r="X812" s="86">
        <f t="shared" si="71"/>
        <v>0.14791666666666675</v>
      </c>
    </row>
    <row r="813" spans="1:24" x14ac:dyDescent="0.3">
      <c r="A813" s="44" t="s">
        <v>9197</v>
      </c>
      <c r="B813" s="68" t="s">
        <v>9198</v>
      </c>
      <c r="C813" s="2" t="s">
        <v>1</v>
      </c>
      <c r="D813" s="2">
        <v>62</v>
      </c>
      <c r="E813" s="6">
        <v>21043</v>
      </c>
      <c r="F813" s="7">
        <v>43865.560277777775</v>
      </c>
      <c r="G813" s="69" t="s">
        <v>4</v>
      </c>
      <c r="H813" s="68">
        <v>2736</v>
      </c>
      <c r="I813" s="8">
        <f t="shared" si="72"/>
        <v>27.36</v>
      </c>
      <c r="J813" s="8">
        <v>2.802</v>
      </c>
      <c r="K813" s="69">
        <v>100</v>
      </c>
      <c r="L813" s="68">
        <v>383</v>
      </c>
      <c r="M813" s="8">
        <f t="shared" si="69"/>
        <v>3.83</v>
      </c>
      <c r="N813" s="8">
        <v>0.84199999999999997</v>
      </c>
      <c r="O813" s="69">
        <f t="shared" si="68"/>
        <v>100</v>
      </c>
      <c r="P813" s="182">
        <f t="shared" si="70"/>
        <v>7.1436031331592691</v>
      </c>
      <c r="Q813" s="86" t="s">
        <v>719</v>
      </c>
      <c r="V813" s="82">
        <v>0.42152777777777778</v>
      </c>
      <c r="W813" s="83">
        <v>0.56458333333333333</v>
      </c>
      <c r="X813" s="86">
        <f t="shared" si="71"/>
        <v>0.14305555555555555</v>
      </c>
    </row>
    <row r="814" spans="1:24" x14ac:dyDescent="0.3">
      <c r="A814" s="44" t="s">
        <v>9199</v>
      </c>
      <c r="B814" s="68" t="s">
        <v>1474</v>
      </c>
      <c r="C814" s="2" t="s">
        <v>1</v>
      </c>
      <c r="D814" s="2">
        <v>57</v>
      </c>
      <c r="E814" s="6">
        <v>22920</v>
      </c>
      <c r="F814" s="7">
        <v>43865.571296296293</v>
      </c>
      <c r="G814" s="69" t="s">
        <v>4</v>
      </c>
      <c r="H814" s="68">
        <v>1397</v>
      </c>
      <c r="I814" s="8">
        <f t="shared" si="72"/>
        <v>13.97</v>
      </c>
      <c r="J814" s="8">
        <v>1.2829999999999999</v>
      </c>
      <c r="K814" s="69">
        <v>100</v>
      </c>
      <c r="L814" s="68">
        <v>343</v>
      </c>
      <c r="M814" s="8">
        <f t="shared" si="69"/>
        <v>3.43</v>
      </c>
      <c r="N814" s="8">
        <v>0.51700000000000002</v>
      </c>
      <c r="O814" s="69">
        <f t="shared" si="68"/>
        <v>100</v>
      </c>
      <c r="P814" s="182">
        <f t="shared" si="70"/>
        <v>4.0728862973760931</v>
      </c>
      <c r="Q814" s="86" t="s">
        <v>719</v>
      </c>
      <c r="V814" s="82">
        <v>0.41111111111111115</v>
      </c>
      <c r="W814" s="83">
        <v>0.57708333333333328</v>
      </c>
      <c r="X814" s="86">
        <f t="shared" si="71"/>
        <v>0.16597222222222213</v>
      </c>
    </row>
    <row r="815" spans="1:24" x14ac:dyDescent="0.3">
      <c r="A815" s="44" t="s">
        <v>9200</v>
      </c>
      <c r="B815" s="68" t="s">
        <v>1835</v>
      </c>
      <c r="C815" s="2" t="s">
        <v>1</v>
      </c>
      <c r="D815" s="2">
        <v>60</v>
      </c>
      <c r="E815" s="6">
        <v>21766</v>
      </c>
      <c r="F815" s="7">
        <v>43865.582349537035</v>
      </c>
      <c r="G815" s="69" t="s">
        <v>4</v>
      </c>
      <c r="H815" s="68">
        <v>1654</v>
      </c>
      <c r="I815" s="8">
        <f t="shared" si="72"/>
        <v>16.54</v>
      </c>
      <c r="J815" s="8">
        <v>2.3239999999999998</v>
      </c>
      <c r="K815" s="69">
        <v>100</v>
      </c>
      <c r="L815" s="68">
        <v>372</v>
      </c>
      <c r="M815" s="8">
        <f t="shared" si="69"/>
        <v>3.72</v>
      </c>
      <c r="N815" s="8">
        <v>0.56999999999999995</v>
      </c>
      <c r="O815" s="69">
        <f t="shared" si="68"/>
        <v>100</v>
      </c>
      <c r="P815" s="182">
        <f t="shared" si="70"/>
        <v>4.4462365591397841</v>
      </c>
      <c r="Q815" s="86" t="s">
        <v>719</v>
      </c>
      <c r="V815" s="82">
        <v>0.43541666666666662</v>
      </c>
      <c r="W815" s="83">
        <v>0.58750000000000002</v>
      </c>
      <c r="X815" s="86">
        <f t="shared" si="71"/>
        <v>0.1520833333333334</v>
      </c>
    </row>
    <row r="816" spans="1:24" x14ac:dyDescent="0.3">
      <c r="A816" s="44" t="s">
        <v>9201</v>
      </c>
      <c r="B816" s="68" t="s">
        <v>9202</v>
      </c>
      <c r="C816" s="2" t="s">
        <v>6</v>
      </c>
      <c r="D816" s="2">
        <v>61</v>
      </c>
      <c r="E816" s="6">
        <v>21291</v>
      </c>
      <c r="F816" s="7">
        <v>43865.592662037037</v>
      </c>
      <c r="G816" s="69" t="s">
        <v>4</v>
      </c>
      <c r="H816" s="68">
        <v>1528</v>
      </c>
      <c r="I816" s="8">
        <f t="shared" si="72"/>
        <v>15.434343434343434</v>
      </c>
      <c r="J816" s="8">
        <v>1.3180000000000001</v>
      </c>
      <c r="K816" s="69">
        <v>99</v>
      </c>
      <c r="L816" s="68">
        <v>286</v>
      </c>
      <c r="M816" s="8">
        <f t="shared" si="69"/>
        <v>2.8888888888888888</v>
      </c>
      <c r="N816" s="8">
        <v>0.68300000000000005</v>
      </c>
      <c r="O816" s="69">
        <f t="shared" si="68"/>
        <v>99</v>
      </c>
      <c r="P816" s="182">
        <f t="shared" si="70"/>
        <v>5.3426573426573425</v>
      </c>
      <c r="Q816" s="86" t="s">
        <v>719</v>
      </c>
      <c r="V816" s="82">
        <v>0.4513888888888889</v>
      </c>
      <c r="W816" s="83">
        <v>0.60347222222222219</v>
      </c>
      <c r="X816" s="86">
        <f t="shared" si="71"/>
        <v>0.15208333333333329</v>
      </c>
    </row>
    <row r="817" spans="1:24" x14ac:dyDescent="0.3">
      <c r="A817" s="44" t="s">
        <v>9203</v>
      </c>
      <c r="B817" s="68" t="s">
        <v>9204</v>
      </c>
      <c r="C817" s="2" t="s">
        <v>6</v>
      </c>
      <c r="D817" s="2">
        <v>41</v>
      </c>
      <c r="E817" s="6">
        <v>28829</v>
      </c>
      <c r="F817" s="7">
        <v>43865.609375</v>
      </c>
      <c r="G817" s="69" t="s">
        <v>4</v>
      </c>
      <c r="H817" s="68">
        <v>704</v>
      </c>
      <c r="I817" s="8">
        <f t="shared" si="72"/>
        <v>7.1111111111111107</v>
      </c>
      <c r="J817" s="8">
        <v>0.72699999999999998</v>
      </c>
      <c r="K817" s="69">
        <v>99</v>
      </c>
      <c r="L817" s="68">
        <v>300</v>
      </c>
      <c r="M817" s="8">
        <f t="shared" si="69"/>
        <v>3.0303030303030303</v>
      </c>
      <c r="N817" s="8">
        <v>0.54300000000000004</v>
      </c>
      <c r="O817" s="69">
        <f t="shared" si="68"/>
        <v>99</v>
      </c>
      <c r="P817" s="182">
        <f t="shared" si="70"/>
        <v>2.3466666666666667</v>
      </c>
      <c r="Q817" s="86" t="s">
        <v>719</v>
      </c>
      <c r="V817" s="82">
        <v>0.44930555555555557</v>
      </c>
      <c r="W817" s="83">
        <v>0.61458333333333337</v>
      </c>
      <c r="X817" s="86">
        <f t="shared" si="71"/>
        <v>0.1652777777777778</v>
      </c>
    </row>
    <row r="818" spans="1:24" x14ac:dyDescent="0.3">
      <c r="A818" s="44" t="s">
        <v>9205</v>
      </c>
      <c r="B818" s="68" t="s">
        <v>9206</v>
      </c>
      <c r="C818" s="2" t="s">
        <v>6</v>
      </c>
      <c r="D818" s="2">
        <v>29</v>
      </c>
      <c r="E818" s="6">
        <v>33012</v>
      </c>
      <c r="F818" s="7">
        <v>43865.624097222222</v>
      </c>
      <c r="G818" s="69" t="s">
        <v>22</v>
      </c>
      <c r="H818" s="68">
        <v>1015</v>
      </c>
      <c r="I818" s="8">
        <f t="shared" si="72"/>
        <v>10.252525252525253</v>
      </c>
      <c r="J818" s="8">
        <v>0.95099999999999996</v>
      </c>
      <c r="K818" s="69">
        <v>99</v>
      </c>
      <c r="L818" s="68">
        <v>223</v>
      </c>
      <c r="M818" s="8">
        <f t="shared" si="69"/>
        <v>2.2525252525252526</v>
      </c>
      <c r="N818" s="8">
        <v>0.47899999999999998</v>
      </c>
      <c r="O818" s="69">
        <f t="shared" si="68"/>
        <v>99</v>
      </c>
      <c r="P818" s="182">
        <f t="shared" si="70"/>
        <v>4.551569506726457</v>
      </c>
      <c r="Q818" s="86" t="s">
        <v>719</v>
      </c>
      <c r="V818" s="82">
        <v>0.47500000000000003</v>
      </c>
      <c r="W818" s="83">
        <v>0.63194444444444442</v>
      </c>
      <c r="X818" s="86">
        <f t="shared" si="71"/>
        <v>0.15694444444444439</v>
      </c>
    </row>
    <row r="819" spans="1:24" x14ac:dyDescent="0.3">
      <c r="A819" s="44" t="s">
        <v>9207</v>
      </c>
      <c r="B819" s="68" t="s">
        <v>9208</v>
      </c>
      <c r="C819" s="2" t="s">
        <v>6</v>
      </c>
      <c r="D819" s="2">
        <v>65</v>
      </c>
      <c r="E819" s="6">
        <v>19952</v>
      </c>
      <c r="F819" s="7">
        <v>43865.648333333331</v>
      </c>
      <c r="G819" s="69" t="s">
        <v>22</v>
      </c>
      <c r="H819" s="68">
        <v>1001</v>
      </c>
      <c r="I819" s="8">
        <f t="shared" si="72"/>
        <v>10.111111111111111</v>
      </c>
      <c r="J819" s="8">
        <v>0.90400000000000003</v>
      </c>
      <c r="K819" s="69">
        <v>99</v>
      </c>
      <c r="L819" s="68">
        <v>334</v>
      </c>
      <c r="M819" s="8">
        <f t="shared" si="69"/>
        <v>3.3737373737373737</v>
      </c>
      <c r="N819" s="8">
        <v>0.68500000000000005</v>
      </c>
      <c r="O819" s="69">
        <f t="shared" si="68"/>
        <v>99</v>
      </c>
      <c r="P819" s="182">
        <f t="shared" si="70"/>
        <v>2.9970059880239521</v>
      </c>
      <c r="Q819" s="86" t="s">
        <v>719</v>
      </c>
      <c r="V819" s="82">
        <v>0.49027777777777781</v>
      </c>
      <c r="W819" s="83">
        <v>0.65625</v>
      </c>
      <c r="X819" s="86">
        <f t="shared" si="71"/>
        <v>0.16597222222222219</v>
      </c>
    </row>
    <row r="820" spans="1:24" x14ac:dyDescent="0.3">
      <c r="A820" s="44" t="s">
        <v>9209</v>
      </c>
      <c r="B820" s="68" t="s">
        <v>9210</v>
      </c>
      <c r="C820" s="2" t="s">
        <v>1</v>
      </c>
      <c r="D820" s="2">
        <v>50</v>
      </c>
      <c r="E820" s="6">
        <v>25340</v>
      </c>
      <c r="F820" s="7">
        <v>43866.513888888891</v>
      </c>
      <c r="G820" s="69" t="s">
        <v>4</v>
      </c>
      <c r="H820" s="68">
        <v>1610</v>
      </c>
      <c r="I820" s="8">
        <f t="shared" si="72"/>
        <v>16.100000000000001</v>
      </c>
      <c r="J820" s="8">
        <v>1.508</v>
      </c>
      <c r="K820" s="69">
        <v>100</v>
      </c>
      <c r="L820" s="68">
        <v>382</v>
      </c>
      <c r="M820" s="8">
        <f t="shared" si="69"/>
        <v>3.82</v>
      </c>
      <c r="N820" s="8">
        <v>0.71599999999999997</v>
      </c>
      <c r="O820" s="69">
        <f t="shared" si="68"/>
        <v>100</v>
      </c>
      <c r="P820" s="182">
        <f t="shared" si="70"/>
        <v>4.2146596858638752</v>
      </c>
      <c r="Q820" s="86" t="s">
        <v>719</v>
      </c>
      <c r="V820" s="82">
        <v>0.37916666666666665</v>
      </c>
      <c r="W820" s="83">
        <v>0.52361111111111114</v>
      </c>
      <c r="X820" s="86">
        <f t="shared" si="71"/>
        <v>0.14444444444444449</v>
      </c>
    </row>
    <row r="821" spans="1:24" x14ac:dyDescent="0.3">
      <c r="A821" s="44" t="s">
        <v>5927</v>
      </c>
      <c r="B821" s="68" t="s">
        <v>5928</v>
      </c>
      <c r="C821" s="2" t="s">
        <v>1</v>
      </c>
      <c r="D821" s="2">
        <v>43</v>
      </c>
      <c r="E821" s="6">
        <v>27805</v>
      </c>
      <c r="F821" s="7">
        <v>43866.548101851855</v>
      </c>
      <c r="G821" s="69" t="s">
        <v>4</v>
      </c>
      <c r="H821" s="68">
        <v>977</v>
      </c>
      <c r="I821" s="8">
        <f t="shared" si="72"/>
        <v>9.8686868686868685</v>
      </c>
      <c r="J821" s="8">
        <v>1.0660000000000001</v>
      </c>
      <c r="K821" s="69">
        <v>99</v>
      </c>
      <c r="L821" s="68">
        <v>292</v>
      </c>
      <c r="M821" s="8">
        <f t="shared" si="69"/>
        <v>2.9494949494949494</v>
      </c>
      <c r="N821" s="8">
        <v>0.48199999999999998</v>
      </c>
      <c r="O821" s="69">
        <f t="shared" si="68"/>
        <v>99</v>
      </c>
      <c r="P821" s="182">
        <f t="shared" si="70"/>
        <v>3.345890410958904</v>
      </c>
      <c r="Q821" s="86" t="s">
        <v>719</v>
      </c>
      <c r="V821" s="82">
        <v>0.39999999999999997</v>
      </c>
      <c r="W821" s="83">
        <v>0.55486111111111114</v>
      </c>
      <c r="X821" s="86">
        <f t="shared" si="71"/>
        <v>0.15486111111111117</v>
      </c>
    </row>
    <row r="822" spans="1:24" x14ac:dyDescent="0.3">
      <c r="A822" s="44" t="s">
        <v>9211</v>
      </c>
      <c r="B822" s="68" t="s">
        <v>9212</v>
      </c>
      <c r="C822" s="2" t="s">
        <v>1</v>
      </c>
      <c r="D822" s="2">
        <v>58</v>
      </c>
      <c r="E822" s="6">
        <v>22662</v>
      </c>
      <c r="F822" s="7">
        <v>43866.560266203705</v>
      </c>
      <c r="G822" s="69" t="s">
        <v>4</v>
      </c>
      <c r="H822" s="68">
        <v>1158</v>
      </c>
      <c r="I822" s="8">
        <f t="shared" si="72"/>
        <v>11.696969696969697</v>
      </c>
      <c r="J822" s="8">
        <v>1.3049999999999999</v>
      </c>
      <c r="K822" s="69">
        <v>99</v>
      </c>
      <c r="L822" s="68">
        <v>264</v>
      </c>
      <c r="M822" s="8">
        <f t="shared" si="69"/>
        <v>2.6666666666666665</v>
      </c>
      <c r="N822" s="8">
        <v>0.495</v>
      </c>
      <c r="O822" s="69">
        <f t="shared" si="68"/>
        <v>99</v>
      </c>
      <c r="P822" s="182">
        <f t="shared" si="70"/>
        <v>4.3863636363636367</v>
      </c>
      <c r="Q822" s="86" t="s">
        <v>719</v>
      </c>
      <c r="V822" s="82">
        <v>0.41597222222222219</v>
      </c>
      <c r="W822" s="83">
        <v>0.56597222222222221</v>
      </c>
      <c r="X822" s="86">
        <f t="shared" si="71"/>
        <v>0.15000000000000002</v>
      </c>
    </row>
    <row r="823" spans="1:24" x14ac:dyDescent="0.3">
      <c r="A823" s="44" t="s">
        <v>9213</v>
      </c>
      <c r="B823" s="68" t="s">
        <v>9214</v>
      </c>
      <c r="C823" s="2" t="s">
        <v>6</v>
      </c>
      <c r="D823" s="2">
        <v>59</v>
      </c>
      <c r="E823" s="6">
        <v>21956</v>
      </c>
      <c r="F823" s="7">
        <v>43866.582928240743</v>
      </c>
      <c r="G823" s="69" t="s">
        <v>4</v>
      </c>
      <c r="H823" s="68">
        <v>636</v>
      </c>
      <c r="I823" s="8">
        <f t="shared" si="72"/>
        <v>6.4242424242424239</v>
      </c>
      <c r="J823" s="8">
        <v>0.82199999999999995</v>
      </c>
      <c r="K823" s="69">
        <v>99</v>
      </c>
      <c r="L823" s="68">
        <v>393</v>
      </c>
      <c r="M823" s="8">
        <f t="shared" si="69"/>
        <v>3.9696969696969697</v>
      </c>
      <c r="N823" s="8">
        <v>0.57899999999999996</v>
      </c>
      <c r="O823" s="69">
        <f t="shared" si="68"/>
        <v>99</v>
      </c>
      <c r="P823" s="182">
        <f t="shared" si="70"/>
        <v>1.6183206106870227</v>
      </c>
      <c r="Q823" s="86" t="s">
        <v>719</v>
      </c>
      <c r="V823" s="82">
        <v>0.45694444444444443</v>
      </c>
      <c r="W823" s="83">
        <v>0.58680555555555558</v>
      </c>
      <c r="X823" s="86">
        <f t="shared" si="71"/>
        <v>0.12986111111111115</v>
      </c>
    </row>
    <row r="824" spans="1:24" x14ac:dyDescent="0.3">
      <c r="A824" s="44" t="s">
        <v>9215</v>
      </c>
      <c r="B824" s="68" t="s">
        <v>6288</v>
      </c>
      <c r="C824" s="2" t="s">
        <v>1</v>
      </c>
      <c r="D824" s="2">
        <v>76</v>
      </c>
      <c r="E824" s="6">
        <v>16089</v>
      </c>
      <c r="F824" s="7">
        <v>43866.601365740738</v>
      </c>
      <c r="G824" s="69" t="s">
        <v>4</v>
      </c>
      <c r="H824" s="68">
        <v>2155</v>
      </c>
      <c r="I824" s="8">
        <f t="shared" si="72"/>
        <v>21.767676767676768</v>
      </c>
      <c r="J824" s="8">
        <v>1.008</v>
      </c>
      <c r="K824" s="69">
        <v>99</v>
      </c>
      <c r="L824" s="68">
        <v>661</v>
      </c>
      <c r="M824" s="8">
        <f t="shared" si="69"/>
        <v>6.6767676767676765</v>
      </c>
      <c r="N824" s="8">
        <v>0.83099999999999996</v>
      </c>
      <c r="O824" s="69">
        <f t="shared" si="68"/>
        <v>99</v>
      </c>
      <c r="P824" s="182">
        <f t="shared" si="70"/>
        <v>3.2602118003025722</v>
      </c>
      <c r="Q824" s="86" t="s">
        <v>719</v>
      </c>
      <c r="V824" s="82">
        <v>0.47361111111111115</v>
      </c>
      <c r="W824" s="83">
        <v>0.62430555555555556</v>
      </c>
      <c r="X824" s="86">
        <f t="shared" si="71"/>
        <v>0.15069444444444441</v>
      </c>
    </row>
    <row r="825" spans="1:24" x14ac:dyDescent="0.3">
      <c r="A825" s="44" t="s">
        <v>9216</v>
      </c>
      <c r="B825" s="68" t="s">
        <v>9217</v>
      </c>
      <c r="C825" s="2" t="s">
        <v>1</v>
      </c>
      <c r="D825" s="2">
        <v>49</v>
      </c>
      <c r="E825" s="6">
        <v>25953</v>
      </c>
      <c r="F825" s="7">
        <v>43866.629560185182</v>
      </c>
      <c r="G825" s="69" t="s">
        <v>4</v>
      </c>
      <c r="H825" s="68">
        <v>1125</v>
      </c>
      <c r="I825" s="8">
        <f t="shared" si="72"/>
        <v>11.25</v>
      </c>
      <c r="J825" s="8">
        <v>1.41</v>
      </c>
      <c r="K825" s="69">
        <v>100</v>
      </c>
      <c r="L825" s="68">
        <v>334</v>
      </c>
      <c r="M825" s="8">
        <f t="shared" si="69"/>
        <v>3.34</v>
      </c>
      <c r="N825" s="8">
        <v>0.497</v>
      </c>
      <c r="O825" s="69">
        <f t="shared" ref="O825:O888" si="73">K825</f>
        <v>100</v>
      </c>
      <c r="P825" s="182">
        <f t="shared" si="70"/>
        <v>3.3682634730538923</v>
      </c>
      <c r="Q825" s="86" t="s">
        <v>719</v>
      </c>
      <c r="V825" s="82">
        <v>0.48888888888888887</v>
      </c>
      <c r="W825" s="83">
        <v>0.63541666666666663</v>
      </c>
      <c r="X825" s="86">
        <f t="shared" si="71"/>
        <v>0.14652777777777776</v>
      </c>
    </row>
    <row r="826" spans="1:24" x14ac:dyDescent="0.3">
      <c r="A826" s="44" t="s">
        <v>9218</v>
      </c>
      <c r="B826" s="68" t="s">
        <v>1820</v>
      </c>
      <c r="C826" s="2" t="s">
        <v>1</v>
      </c>
      <c r="D826" s="2">
        <v>53</v>
      </c>
      <c r="E826" s="6">
        <v>24466</v>
      </c>
      <c r="F826" s="7">
        <v>43866.642129629632</v>
      </c>
      <c r="G826" s="69" t="s">
        <v>4</v>
      </c>
      <c r="H826" s="68">
        <v>3446</v>
      </c>
      <c r="I826" s="8">
        <f t="shared" si="72"/>
        <v>34.80808080808081</v>
      </c>
      <c r="J826" s="8">
        <v>3.0630000000000002</v>
      </c>
      <c r="K826" s="69">
        <v>99</v>
      </c>
      <c r="L826" s="68">
        <v>453</v>
      </c>
      <c r="M826" s="8">
        <f t="shared" si="69"/>
        <v>4.5757575757575761</v>
      </c>
      <c r="N826" s="8">
        <v>0.73</v>
      </c>
      <c r="O826" s="69">
        <f t="shared" si="73"/>
        <v>99</v>
      </c>
      <c r="P826" s="182">
        <f t="shared" si="70"/>
        <v>7.6070640176600435</v>
      </c>
      <c r="Q826" s="86" t="s">
        <v>719</v>
      </c>
      <c r="V826" s="82">
        <v>0.49513888888888885</v>
      </c>
      <c r="W826" s="83">
        <v>0.64722222222222225</v>
      </c>
      <c r="X826" s="86">
        <f t="shared" si="71"/>
        <v>0.1520833333333334</v>
      </c>
    </row>
    <row r="827" spans="1:24" x14ac:dyDescent="0.3">
      <c r="A827" s="44" t="s">
        <v>9219</v>
      </c>
      <c r="B827" s="68" t="s">
        <v>647</v>
      </c>
      <c r="C827" s="2" t="s">
        <v>1</v>
      </c>
      <c r="D827" s="2">
        <v>48</v>
      </c>
      <c r="E827" s="6">
        <v>26282</v>
      </c>
      <c r="F827" s="7">
        <v>43866.656354166669</v>
      </c>
      <c r="G827" s="69" t="s">
        <v>22</v>
      </c>
      <c r="H827" s="68">
        <v>1222</v>
      </c>
      <c r="I827" s="8">
        <f t="shared" si="72"/>
        <v>12.22</v>
      </c>
      <c r="J827" s="8">
        <v>0.77300000000000002</v>
      </c>
      <c r="K827" s="69">
        <v>100</v>
      </c>
      <c r="L827" s="68">
        <v>299</v>
      </c>
      <c r="M827" s="8">
        <f t="shared" si="69"/>
        <v>2.99</v>
      </c>
      <c r="N827" s="8">
        <v>0.52200000000000002</v>
      </c>
      <c r="O827" s="69">
        <f t="shared" si="73"/>
        <v>100</v>
      </c>
      <c r="P827" s="182">
        <f t="shared" si="70"/>
        <v>4.0869565217391299</v>
      </c>
      <c r="Q827" s="86" t="s">
        <v>719</v>
      </c>
      <c r="V827" s="82">
        <v>0.50208333333333333</v>
      </c>
      <c r="W827" s="83">
        <v>0.66180555555555554</v>
      </c>
      <c r="X827" s="86">
        <f t="shared" si="71"/>
        <v>0.15972222222222221</v>
      </c>
    </row>
    <row r="828" spans="1:24" x14ac:dyDescent="0.3">
      <c r="A828" s="44" t="s">
        <v>7989</v>
      </c>
      <c r="B828" s="68" t="s">
        <v>1076</v>
      </c>
      <c r="C828" s="2" t="s">
        <v>1</v>
      </c>
      <c r="D828" s="2">
        <v>44</v>
      </c>
      <c r="E828" s="6">
        <v>27446</v>
      </c>
      <c r="F828" s="7">
        <v>43867.446921296294</v>
      </c>
      <c r="G828" s="69" t="s">
        <v>71</v>
      </c>
      <c r="H828" s="68">
        <v>1062</v>
      </c>
      <c r="I828" s="8">
        <f t="shared" si="72"/>
        <v>10.727272727272727</v>
      </c>
      <c r="J828" s="8">
        <v>1.3</v>
      </c>
      <c r="K828" s="69">
        <v>99</v>
      </c>
      <c r="L828" s="68">
        <v>348</v>
      </c>
      <c r="M828" s="8">
        <f t="shared" si="69"/>
        <v>3.5151515151515151</v>
      </c>
      <c r="N828" s="8">
        <v>0.67600000000000005</v>
      </c>
      <c r="O828" s="69">
        <f t="shared" si="73"/>
        <v>99</v>
      </c>
      <c r="P828" s="182">
        <f t="shared" si="70"/>
        <v>3.0517241379310343</v>
      </c>
      <c r="Q828" s="86" t="s">
        <v>719</v>
      </c>
      <c r="V828" s="82">
        <v>0.45555555555555555</v>
      </c>
      <c r="W828" s="83">
        <v>0.60902777777777783</v>
      </c>
      <c r="X828" s="86">
        <f t="shared" si="71"/>
        <v>0.15347222222222229</v>
      </c>
    </row>
    <row r="829" spans="1:24" x14ac:dyDescent="0.3">
      <c r="A829" s="44" t="s">
        <v>9220</v>
      </c>
      <c r="B829" s="68" t="s">
        <v>69</v>
      </c>
      <c r="C829" s="2" t="s">
        <v>1</v>
      </c>
      <c r="D829" s="2">
        <v>45</v>
      </c>
      <c r="E829" s="6">
        <v>27317</v>
      </c>
      <c r="F829" s="7">
        <v>43867.515150462961</v>
      </c>
      <c r="G829" s="69" t="s">
        <v>4</v>
      </c>
      <c r="H829" s="68">
        <v>769</v>
      </c>
      <c r="I829" s="8">
        <f t="shared" si="72"/>
        <v>7.7676767676767673</v>
      </c>
      <c r="J829" s="8">
        <v>0.92400000000000004</v>
      </c>
      <c r="K829" s="69">
        <v>99</v>
      </c>
      <c r="L829" s="68">
        <v>275</v>
      </c>
      <c r="M829" s="8">
        <f t="shared" si="69"/>
        <v>2.7777777777777777</v>
      </c>
      <c r="N829" s="8">
        <v>0.63200000000000001</v>
      </c>
      <c r="O829" s="69">
        <f t="shared" si="73"/>
        <v>99</v>
      </c>
      <c r="P829" s="182">
        <f t="shared" si="70"/>
        <v>2.7963636363636364</v>
      </c>
      <c r="Q829" s="86" t="s">
        <v>719</v>
      </c>
      <c r="V829" s="82">
        <v>0.37291666666666662</v>
      </c>
      <c r="W829" s="83">
        <v>0.52083333333333337</v>
      </c>
      <c r="X829" s="86">
        <f t="shared" si="71"/>
        <v>0.14791666666666675</v>
      </c>
    </row>
    <row r="830" spans="1:24" x14ac:dyDescent="0.3">
      <c r="A830" s="44" t="s">
        <v>2295</v>
      </c>
      <c r="B830" s="68" t="s">
        <v>41</v>
      </c>
      <c r="C830" s="2" t="s">
        <v>1</v>
      </c>
      <c r="D830" s="2">
        <v>63</v>
      </c>
      <c r="E830" s="6">
        <v>20518</v>
      </c>
      <c r="F830" s="7">
        <v>43867.527442129627</v>
      </c>
      <c r="G830" s="69" t="s">
        <v>4</v>
      </c>
      <c r="H830" s="68">
        <v>1195</v>
      </c>
      <c r="I830" s="8">
        <f t="shared" si="72"/>
        <v>11.95</v>
      </c>
      <c r="J830" s="8">
        <v>1.258</v>
      </c>
      <c r="K830" s="69">
        <v>100</v>
      </c>
      <c r="L830" s="68">
        <v>501</v>
      </c>
      <c r="M830" s="8">
        <f t="shared" si="69"/>
        <v>5.01</v>
      </c>
      <c r="N830" s="8">
        <v>0.83499999999999996</v>
      </c>
      <c r="O830" s="69">
        <f t="shared" si="73"/>
        <v>100</v>
      </c>
      <c r="P830" s="182">
        <f t="shared" si="70"/>
        <v>2.3852295409181634</v>
      </c>
      <c r="Q830" s="86" t="s">
        <v>719</v>
      </c>
      <c r="V830" s="82">
        <v>0.3833333333333333</v>
      </c>
      <c r="W830" s="83">
        <v>0.53402777777777777</v>
      </c>
      <c r="X830" s="86">
        <f t="shared" si="71"/>
        <v>0.15069444444444446</v>
      </c>
    </row>
    <row r="831" spans="1:24" x14ac:dyDescent="0.3">
      <c r="A831" s="44" t="s">
        <v>9221</v>
      </c>
      <c r="B831" s="68" t="s">
        <v>118</v>
      </c>
      <c r="C831" s="2" t="s">
        <v>1</v>
      </c>
      <c r="D831" s="2">
        <v>62</v>
      </c>
      <c r="E831" s="6">
        <v>21184</v>
      </c>
      <c r="F831" s="7">
        <v>43867.538124999999</v>
      </c>
      <c r="G831" s="69" t="s">
        <v>4</v>
      </c>
      <c r="H831" s="68">
        <v>1380</v>
      </c>
      <c r="I831" s="8">
        <f t="shared" si="72"/>
        <v>13.939393939393939</v>
      </c>
      <c r="J831" s="8">
        <v>0.92400000000000004</v>
      </c>
      <c r="K831" s="69">
        <v>99</v>
      </c>
      <c r="L831" s="68">
        <v>431</v>
      </c>
      <c r="M831" s="8">
        <f t="shared" si="69"/>
        <v>4.3535353535353538</v>
      </c>
      <c r="N831" s="8">
        <v>0.73299999999999998</v>
      </c>
      <c r="O831" s="69">
        <f t="shared" si="73"/>
        <v>99</v>
      </c>
      <c r="P831" s="182">
        <f t="shared" si="70"/>
        <v>3.2018561484918791</v>
      </c>
      <c r="Q831" s="86" t="s">
        <v>719</v>
      </c>
      <c r="V831" s="82">
        <v>0.41041666666666665</v>
      </c>
      <c r="W831" s="83">
        <v>0.54305555555555551</v>
      </c>
      <c r="X831" s="86">
        <f t="shared" si="71"/>
        <v>0.13263888888888886</v>
      </c>
    </row>
    <row r="832" spans="1:24" x14ac:dyDescent="0.3">
      <c r="A832" s="44" t="s">
        <v>2177</v>
      </c>
      <c r="B832" s="68" t="s">
        <v>1510</v>
      </c>
      <c r="C832" s="2" t="s">
        <v>1</v>
      </c>
      <c r="D832" s="2">
        <v>36</v>
      </c>
      <c r="E832" s="6">
        <v>30371</v>
      </c>
      <c r="F832" s="7">
        <v>43867.547997685186</v>
      </c>
      <c r="G832" s="69" t="s">
        <v>4</v>
      </c>
      <c r="H832" s="68">
        <v>707</v>
      </c>
      <c r="I832" s="8">
        <f t="shared" si="72"/>
        <v>7.141414141414141</v>
      </c>
      <c r="J832" s="8">
        <v>0.96899999999999997</v>
      </c>
      <c r="K832" s="69">
        <v>99</v>
      </c>
      <c r="L832" s="68">
        <v>294</v>
      </c>
      <c r="M832" s="8">
        <f t="shared" si="69"/>
        <v>2.9696969696969697</v>
      </c>
      <c r="N832" s="8">
        <v>0.54300000000000004</v>
      </c>
      <c r="O832" s="69">
        <f t="shared" si="73"/>
        <v>99</v>
      </c>
      <c r="P832" s="182">
        <f t="shared" si="70"/>
        <v>2.4047619047619047</v>
      </c>
      <c r="Q832" s="86" t="s">
        <v>719</v>
      </c>
      <c r="V832" s="82">
        <v>0.41319444444444442</v>
      </c>
      <c r="W832" s="83">
        <v>0.5625</v>
      </c>
      <c r="X832" s="86">
        <f t="shared" si="71"/>
        <v>0.14930555555555558</v>
      </c>
    </row>
    <row r="833" spans="1:24" x14ac:dyDescent="0.3">
      <c r="A833" s="44" t="s">
        <v>9222</v>
      </c>
      <c r="B833" s="68" t="s">
        <v>92</v>
      </c>
      <c r="C833" s="2" t="s">
        <v>1</v>
      </c>
      <c r="D833" s="2">
        <v>50</v>
      </c>
      <c r="E833" s="6">
        <v>25308</v>
      </c>
      <c r="F833" s="7">
        <v>43867.567731481482</v>
      </c>
      <c r="G833" s="69" t="s">
        <v>4</v>
      </c>
      <c r="H833" s="68">
        <v>1558</v>
      </c>
      <c r="I833" s="8">
        <f t="shared" si="72"/>
        <v>15.58</v>
      </c>
      <c r="J833" s="8">
        <v>1.59</v>
      </c>
      <c r="K833" s="69">
        <v>100</v>
      </c>
      <c r="L833" s="68">
        <v>306</v>
      </c>
      <c r="M833" s="8">
        <f t="shared" si="69"/>
        <v>3.06</v>
      </c>
      <c r="N833" s="8">
        <v>0.52800000000000002</v>
      </c>
      <c r="O833" s="69">
        <f t="shared" si="73"/>
        <v>100</v>
      </c>
      <c r="P833" s="182">
        <f t="shared" si="70"/>
        <v>5.0915032679738559</v>
      </c>
      <c r="Q833" s="86" t="s">
        <v>719</v>
      </c>
      <c r="V833" s="82">
        <v>0.4284722222222222</v>
      </c>
      <c r="W833" s="83">
        <v>0.5854166666666667</v>
      </c>
      <c r="X833" s="86">
        <f t="shared" si="71"/>
        <v>0.1569444444444445</v>
      </c>
    </row>
    <row r="834" spans="1:24" x14ac:dyDescent="0.3">
      <c r="A834" s="44" t="s">
        <v>9225</v>
      </c>
      <c r="B834" s="68" t="s">
        <v>9226</v>
      </c>
      <c r="C834" s="2" t="s">
        <v>1</v>
      </c>
      <c r="D834" s="2">
        <v>46</v>
      </c>
      <c r="E834" s="6">
        <v>26767</v>
      </c>
      <c r="F834" s="7">
        <v>43867.61791666667</v>
      </c>
      <c r="G834" s="69" t="s">
        <v>4</v>
      </c>
      <c r="H834" s="68">
        <v>1084</v>
      </c>
      <c r="I834" s="8">
        <f t="shared" si="72"/>
        <v>10.94949494949495</v>
      </c>
      <c r="J834" s="8">
        <v>0.89600000000000002</v>
      </c>
      <c r="K834" s="69">
        <v>99</v>
      </c>
      <c r="L834" s="68">
        <v>432</v>
      </c>
      <c r="M834" s="8">
        <f t="shared" si="69"/>
        <v>4.3636363636363633</v>
      </c>
      <c r="N834" s="8">
        <v>0.66200000000000003</v>
      </c>
      <c r="O834" s="69">
        <f t="shared" si="73"/>
        <v>99</v>
      </c>
      <c r="P834" s="182">
        <f t="shared" si="70"/>
        <v>2.5092592592592595</v>
      </c>
      <c r="Q834" s="86" t="s">
        <v>719</v>
      </c>
      <c r="V834" s="82">
        <v>0.47916666666666669</v>
      </c>
      <c r="W834" s="83">
        <v>0.62361111111111112</v>
      </c>
      <c r="X834" s="86">
        <f t="shared" si="71"/>
        <v>0.14444444444444443</v>
      </c>
    </row>
    <row r="835" spans="1:24" x14ac:dyDescent="0.3">
      <c r="A835" s="44" t="s">
        <v>9227</v>
      </c>
      <c r="B835" s="68" t="s">
        <v>9228</v>
      </c>
      <c r="C835" s="2" t="s">
        <v>1</v>
      </c>
      <c r="D835" s="2">
        <v>31</v>
      </c>
      <c r="E835" s="6">
        <v>32490</v>
      </c>
      <c r="F835" s="7">
        <v>43867.628020833334</v>
      </c>
      <c r="G835" s="69" t="s">
        <v>4</v>
      </c>
      <c r="H835" s="68">
        <v>507</v>
      </c>
      <c r="I835" s="8">
        <f t="shared" si="72"/>
        <v>5.07</v>
      </c>
      <c r="J835" s="8">
        <v>0.624</v>
      </c>
      <c r="K835" s="69">
        <v>100</v>
      </c>
      <c r="L835" s="68">
        <v>212</v>
      </c>
      <c r="M835" s="8">
        <f t="shared" ref="M835:M898" si="74">L835/O835</f>
        <v>2.12</v>
      </c>
      <c r="N835" s="8">
        <v>0.53700000000000003</v>
      </c>
      <c r="O835" s="69">
        <f t="shared" si="73"/>
        <v>100</v>
      </c>
      <c r="P835" s="182">
        <f t="shared" ref="P835:P898" si="75">I835/M835</f>
        <v>2.391509433962264</v>
      </c>
      <c r="Q835" s="86" t="s">
        <v>719</v>
      </c>
      <c r="V835" s="82">
        <v>0.47916666666666669</v>
      </c>
      <c r="W835" s="83">
        <v>0.63888888888888895</v>
      </c>
      <c r="X835" s="86">
        <f t="shared" ref="X835:X898" si="76">IF(AND(W835&lt;&gt;0,V835&lt;&gt;0),W835-V835,"No_data")</f>
        <v>0.15972222222222227</v>
      </c>
    </row>
    <row r="836" spans="1:24" x14ac:dyDescent="0.3">
      <c r="A836" s="44" t="s">
        <v>9229</v>
      </c>
      <c r="B836" s="68" t="s">
        <v>4633</v>
      </c>
      <c r="C836" s="2" t="s">
        <v>1</v>
      </c>
      <c r="D836" s="2">
        <v>49</v>
      </c>
      <c r="E836" s="6">
        <v>25622</v>
      </c>
      <c r="F836" s="7">
        <v>43867.645648148151</v>
      </c>
      <c r="G836" s="69" t="s">
        <v>22</v>
      </c>
      <c r="H836" s="68">
        <v>940</v>
      </c>
      <c r="I836" s="8">
        <f t="shared" si="72"/>
        <v>9.4</v>
      </c>
      <c r="J836" s="8">
        <v>0.80400000000000005</v>
      </c>
      <c r="K836" s="69">
        <v>100</v>
      </c>
      <c r="L836" s="68">
        <v>254</v>
      </c>
      <c r="M836" s="8">
        <f t="shared" si="74"/>
        <v>2.54</v>
      </c>
      <c r="N836" s="8">
        <v>0.52100000000000002</v>
      </c>
      <c r="O836" s="69">
        <f t="shared" si="73"/>
        <v>100</v>
      </c>
      <c r="P836" s="182">
        <f t="shared" si="75"/>
        <v>3.7007874015748032</v>
      </c>
      <c r="Q836" s="86" t="s">
        <v>719</v>
      </c>
      <c r="V836" s="82">
        <v>0.49722222222222223</v>
      </c>
      <c r="W836" s="83">
        <v>0.65416666666666667</v>
      </c>
      <c r="X836" s="86">
        <f t="shared" si="76"/>
        <v>0.15694444444444444</v>
      </c>
    </row>
    <row r="837" spans="1:24" x14ac:dyDescent="0.3">
      <c r="A837" s="44" t="s">
        <v>9230</v>
      </c>
      <c r="B837" s="68" t="s">
        <v>9231</v>
      </c>
      <c r="C837" s="2" t="s">
        <v>1</v>
      </c>
      <c r="D837" s="2">
        <v>21</v>
      </c>
      <c r="E837" s="6">
        <v>36095</v>
      </c>
      <c r="F837" s="7">
        <v>43868.516423611109</v>
      </c>
      <c r="G837" s="69" t="s">
        <v>4</v>
      </c>
      <c r="H837" s="68">
        <v>505</v>
      </c>
      <c r="I837" s="8">
        <f t="shared" si="72"/>
        <v>5.1010101010101012</v>
      </c>
      <c r="J837" s="8">
        <v>0.69199999999999995</v>
      </c>
      <c r="K837" s="69">
        <v>99</v>
      </c>
      <c r="L837" s="68">
        <v>250</v>
      </c>
      <c r="M837" s="8">
        <f t="shared" si="74"/>
        <v>2.5252525252525251</v>
      </c>
      <c r="N837" s="8">
        <v>0.502</v>
      </c>
      <c r="O837" s="69">
        <f t="shared" si="73"/>
        <v>99</v>
      </c>
      <c r="P837" s="182">
        <f t="shared" si="75"/>
        <v>2.02</v>
      </c>
      <c r="Q837" s="86" t="s">
        <v>719</v>
      </c>
      <c r="V837" s="82">
        <v>0.375</v>
      </c>
      <c r="W837" s="83">
        <v>0.54166666666666663</v>
      </c>
      <c r="X837" s="86">
        <f t="shared" si="76"/>
        <v>0.16666666666666663</v>
      </c>
    </row>
    <row r="838" spans="1:24" x14ac:dyDescent="0.3">
      <c r="A838" s="44" t="s">
        <v>9232</v>
      </c>
      <c r="B838" s="68" t="s">
        <v>9233</v>
      </c>
      <c r="C838" s="2" t="s">
        <v>6</v>
      </c>
      <c r="D838" s="2">
        <v>55</v>
      </c>
      <c r="E838" s="6">
        <v>23682</v>
      </c>
      <c r="F838" s="7">
        <v>43868.543043981481</v>
      </c>
      <c r="G838" s="69" t="s">
        <v>4</v>
      </c>
      <c r="H838" s="68">
        <v>1270</v>
      </c>
      <c r="I838" s="8">
        <f t="shared" si="72"/>
        <v>12.7</v>
      </c>
      <c r="J838" s="8">
        <v>0.79800000000000004</v>
      </c>
      <c r="K838" s="69">
        <v>100</v>
      </c>
      <c r="L838" s="68">
        <v>283</v>
      </c>
      <c r="M838" s="8">
        <f t="shared" si="74"/>
        <v>2.83</v>
      </c>
      <c r="N838" s="8">
        <v>0.60399999999999998</v>
      </c>
      <c r="O838" s="69">
        <f t="shared" si="73"/>
        <v>100</v>
      </c>
      <c r="P838" s="182">
        <f t="shared" si="75"/>
        <v>4.4876325088339222</v>
      </c>
      <c r="Q838" s="86" t="s">
        <v>719</v>
      </c>
      <c r="V838" s="82">
        <v>0.41875000000000001</v>
      </c>
      <c r="W838" s="83">
        <v>0.5625</v>
      </c>
      <c r="X838" s="86">
        <f t="shared" si="76"/>
        <v>0.14374999999999999</v>
      </c>
    </row>
    <row r="839" spans="1:24" x14ac:dyDescent="0.3">
      <c r="A839" s="44" t="s">
        <v>9234</v>
      </c>
      <c r="B839" s="68" t="s">
        <v>9235</v>
      </c>
      <c r="C839" s="2" t="s">
        <v>1</v>
      </c>
      <c r="D839" s="2">
        <v>64</v>
      </c>
      <c r="E839" s="6">
        <v>20290</v>
      </c>
      <c r="F839" s="7">
        <v>43868.557303240741</v>
      </c>
      <c r="G839" s="69" t="s">
        <v>4</v>
      </c>
      <c r="H839" s="68">
        <v>1504</v>
      </c>
      <c r="I839" s="8">
        <f t="shared" si="72"/>
        <v>15.191919191919192</v>
      </c>
      <c r="J839" s="8">
        <v>1.2509999999999999</v>
      </c>
      <c r="K839" s="69">
        <v>99</v>
      </c>
      <c r="L839" s="68">
        <v>396</v>
      </c>
      <c r="M839" s="8">
        <f t="shared" si="74"/>
        <v>4</v>
      </c>
      <c r="N839" s="8">
        <v>0.72799999999999998</v>
      </c>
      <c r="O839" s="69">
        <f t="shared" si="73"/>
        <v>99</v>
      </c>
      <c r="P839" s="182">
        <f t="shared" si="75"/>
        <v>3.797979797979798</v>
      </c>
      <c r="Q839" s="86" t="s">
        <v>719</v>
      </c>
      <c r="V839" s="82">
        <v>0.42638888888888887</v>
      </c>
      <c r="W839" s="83">
        <v>0.57638888888888895</v>
      </c>
      <c r="X839" s="86">
        <f t="shared" si="76"/>
        <v>0.15000000000000008</v>
      </c>
    </row>
    <row r="840" spans="1:24" x14ac:dyDescent="0.3">
      <c r="A840" s="44" t="s">
        <v>9236</v>
      </c>
      <c r="B840" s="68" t="s">
        <v>640</v>
      </c>
      <c r="C840" s="2" t="s">
        <v>1</v>
      </c>
      <c r="D840" s="2">
        <v>40</v>
      </c>
      <c r="E840" s="6">
        <v>29185</v>
      </c>
      <c r="F840" s="7">
        <v>43868.567604166667</v>
      </c>
      <c r="G840" s="69" t="s">
        <v>4</v>
      </c>
      <c r="H840" s="68">
        <v>1398</v>
      </c>
      <c r="I840" s="8">
        <f t="shared" si="72"/>
        <v>14.121212121212121</v>
      </c>
      <c r="J840" s="8">
        <v>1.319</v>
      </c>
      <c r="K840" s="69">
        <v>99</v>
      </c>
      <c r="L840" s="68">
        <v>306</v>
      </c>
      <c r="M840" s="8">
        <f t="shared" si="74"/>
        <v>3.0909090909090908</v>
      </c>
      <c r="N840" s="8">
        <v>0.78400000000000003</v>
      </c>
      <c r="O840" s="69">
        <f t="shared" si="73"/>
        <v>99</v>
      </c>
      <c r="P840" s="182">
        <f t="shared" si="75"/>
        <v>4.5686274509803919</v>
      </c>
      <c r="Q840" s="86" t="s">
        <v>719</v>
      </c>
      <c r="V840" s="82">
        <v>0.4381944444444445</v>
      </c>
      <c r="W840" s="83">
        <v>0.59027777777777779</v>
      </c>
      <c r="X840" s="86">
        <f t="shared" si="76"/>
        <v>0.15208333333333329</v>
      </c>
    </row>
    <row r="841" spans="1:24" x14ac:dyDescent="0.3">
      <c r="A841" s="44" t="s">
        <v>9237</v>
      </c>
      <c r="B841" s="68" t="s">
        <v>9238</v>
      </c>
      <c r="C841" s="2" t="s">
        <v>1</v>
      </c>
      <c r="D841" s="2">
        <v>55</v>
      </c>
      <c r="E841" s="6">
        <v>23433</v>
      </c>
      <c r="F841" s="7">
        <v>43868.594918981478</v>
      </c>
      <c r="G841" s="69" t="s">
        <v>4</v>
      </c>
      <c r="H841" s="68">
        <v>1303</v>
      </c>
      <c r="I841" s="8">
        <f t="shared" si="72"/>
        <v>13.161616161616161</v>
      </c>
      <c r="J841" s="8">
        <v>1.21</v>
      </c>
      <c r="K841" s="69">
        <v>99</v>
      </c>
      <c r="L841" s="68">
        <v>345</v>
      </c>
      <c r="M841" s="8">
        <f t="shared" si="74"/>
        <v>3.4848484848484849</v>
      </c>
      <c r="N841" s="8">
        <v>0.64500000000000002</v>
      </c>
      <c r="O841" s="69">
        <f t="shared" si="73"/>
        <v>99</v>
      </c>
      <c r="P841" s="182">
        <f t="shared" si="75"/>
        <v>3.7768115942028984</v>
      </c>
      <c r="Q841" s="86" t="s">
        <v>719</v>
      </c>
      <c r="V841" s="82">
        <v>0.44444444444444442</v>
      </c>
      <c r="W841" s="83">
        <v>0.61111111111111105</v>
      </c>
      <c r="X841" s="86">
        <f t="shared" si="76"/>
        <v>0.16666666666666663</v>
      </c>
    </row>
    <row r="842" spans="1:24" x14ac:dyDescent="0.3">
      <c r="A842" s="44" t="s">
        <v>9239</v>
      </c>
      <c r="B842" s="68" t="s">
        <v>4591</v>
      </c>
      <c r="C842" s="2" t="s">
        <v>1</v>
      </c>
      <c r="D842" s="2">
        <v>53</v>
      </c>
      <c r="E842" s="6">
        <v>24509</v>
      </c>
      <c r="F842" s="7">
        <v>43868.612546296295</v>
      </c>
      <c r="G842" s="69" t="s">
        <v>4</v>
      </c>
      <c r="H842" s="68">
        <v>1805</v>
      </c>
      <c r="I842" s="8">
        <f t="shared" si="72"/>
        <v>18.05</v>
      </c>
      <c r="J842" s="8">
        <v>1.61</v>
      </c>
      <c r="K842" s="69">
        <v>100</v>
      </c>
      <c r="L842" s="68">
        <v>380</v>
      </c>
      <c r="M842" s="8">
        <f t="shared" si="74"/>
        <v>3.8</v>
      </c>
      <c r="N842" s="8">
        <v>0.69599999999999995</v>
      </c>
      <c r="O842" s="69">
        <f t="shared" si="73"/>
        <v>100</v>
      </c>
      <c r="P842" s="182">
        <f t="shared" si="75"/>
        <v>4.75</v>
      </c>
      <c r="Q842" s="86" t="s">
        <v>719</v>
      </c>
      <c r="V842" s="82">
        <v>0.46180555555555558</v>
      </c>
      <c r="W842" s="83">
        <v>0.625</v>
      </c>
      <c r="X842" s="86">
        <f t="shared" si="76"/>
        <v>0.16319444444444442</v>
      </c>
    </row>
    <row r="843" spans="1:24" x14ac:dyDescent="0.3">
      <c r="A843" s="44" t="s">
        <v>9240</v>
      </c>
      <c r="B843" s="68" t="s">
        <v>4651</v>
      </c>
      <c r="C843" s="2" t="s">
        <v>1</v>
      </c>
      <c r="D843" s="2">
        <v>64</v>
      </c>
      <c r="E843" s="6">
        <v>20385</v>
      </c>
      <c r="F843" s="7">
        <v>43868.622870370367</v>
      </c>
      <c r="G843" s="69" t="s">
        <v>4</v>
      </c>
      <c r="H843" s="68">
        <v>1947</v>
      </c>
      <c r="I843" s="8">
        <f t="shared" si="72"/>
        <v>19.47</v>
      </c>
      <c r="J843" s="8">
        <v>1.6479999999999999</v>
      </c>
      <c r="K843" s="69">
        <v>100</v>
      </c>
      <c r="L843" s="68">
        <v>406</v>
      </c>
      <c r="M843" s="8">
        <f t="shared" si="74"/>
        <v>4.0599999999999996</v>
      </c>
      <c r="N843" s="8">
        <v>0.77600000000000002</v>
      </c>
      <c r="O843" s="69">
        <f t="shared" si="73"/>
        <v>100</v>
      </c>
      <c r="P843" s="182">
        <f t="shared" si="75"/>
        <v>4.7955665024630543</v>
      </c>
      <c r="Q843" s="86" t="s">
        <v>719</v>
      </c>
      <c r="V843" s="82">
        <v>0.48125000000000001</v>
      </c>
      <c r="W843" s="83">
        <v>0.63888888888888895</v>
      </c>
      <c r="X843" s="86">
        <f t="shared" si="76"/>
        <v>0.15763888888888894</v>
      </c>
    </row>
    <row r="844" spans="1:24" x14ac:dyDescent="0.3">
      <c r="A844" s="44" t="s">
        <v>9241</v>
      </c>
      <c r="B844" s="68" t="s">
        <v>9242</v>
      </c>
      <c r="C844" s="2" t="s">
        <v>1</v>
      </c>
      <c r="D844" s="2">
        <v>55</v>
      </c>
      <c r="E844" s="6">
        <v>23713</v>
      </c>
      <c r="F844" s="7">
        <v>43868.646469907406</v>
      </c>
      <c r="G844" s="69" t="s">
        <v>4</v>
      </c>
      <c r="H844" s="68">
        <v>1491</v>
      </c>
      <c r="I844" s="8">
        <f t="shared" si="72"/>
        <v>15.060606060606061</v>
      </c>
      <c r="J844" s="8">
        <v>1.141</v>
      </c>
      <c r="K844" s="69">
        <v>99</v>
      </c>
      <c r="L844" s="68">
        <v>284</v>
      </c>
      <c r="M844" s="8">
        <f t="shared" si="74"/>
        <v>2.8686868686868685</v>
      </c>
      <c r="N844" s="8">
        <v>0.61699999999999999</v>
      </c>
      <c r="O844" s="69">
        <f t="shared" si="73"/>
        <v>99</v>
      </c>
      <c r="P844" s="182">
        <f t="shared" si="75"/>
        <v>5.25</v>
      </c>
      <c r="Q844" s="86" t="s">
        <v>719</v>
      </c>
      <c r="V844" s="82">
        <v>0.48472222222222222</v>
      </c>
      <c r="W844" s="83">
        <v>0.65277777777777779</v>
      </c>
      <c r="X844" s="86">
        <f t="shared" si="76"/>
        <v>0.16805555555555557</v>
      </c>
    </row>
    <row r="845" spans="1:24" x14ac:dyDescent="0.3">
      <c r="A845" s="44" t="s">
        <v>9243</v>
      </c>
      <c r="B845" s="68" t="s">
        <v>9244</v>
      </c>
      <c r="C845" s="2" t="s">
        <v>1</v>
      </c>
      <c r="D845" s="2">
        <v>62</v>
      </c>
      <c r="E845" s="6">
        <v>20869</v>
      </c>
      <c r="F845" s="7">
        <v>43868.659594907411</v>
      </c>
      <c r="G845" s="69" t="s">
        <v>4</v>
      </c>
      <c r="H845" s="68">
        <v>2259</v>
      </c>
      <c r="I845" s="8">
        <f t="shared" si="72"/>
        <v>22.59</v>
      </c>
      <c r="J845" s="8">
        <v>1.9850000000000001</v>
      </c>
      <c r="K845" s="69">
        <v>100</v>
      </c>
      <c r="L845" s="68">
        <v>382</v>
      </c>
      <c r="M845" s="8">
        <f t="shared" si="74"/>
        <v>3.82</v>
      </c>
      <c r="N845" s="8">
        <v>0.74399999999999999</v>
      </c>
      <c r="O845" s="69">
        <f t="shared" si="73"/>
        <v>100</v>
      </c>
      <c r="P845" s="182">
        <f t="shared" si="75"/>
        <v>5.9136125654450264</v>
      </c>
      <c r="Q845" s="86" t="s">
        <v>719</v>
      </c>
      <c r="V845" s="82">
        <v>0.50277777777777777</v>
      </c>
      <c r="W845" s="83">
        <v>0.66666666666666663</v>
      </c>
      <c r="X845" s="86">
        <f t="shared" si="76"/>
        <v>0.16388888888888886</v>
      </c>
    </row>
    <row r="846" spans="1:24" x14ac:dyDescent="0.3">
      <c r="A846" s="44" t="s">
        <v>9245</v>
      </c>
      <c r="B846" s="68" t="s">
        <v>8831</v>
      </c>
      <c r="C846" s="2" t="s">
        <v>1</v>
      </c>
      <c r="D846" s="2">
        <v>75</v>
      </c>
      <c r="E846" s="6">
        <v>16163</v>
      </c>
      <c r="F846" s="7">
        <v>43868.677106481482</v>
      </c>
      <c r="G846" s="69" t="s">
        <v>4</v>
      </c>
      <c r="H846" s="68">
        <v>1579</v>
      </c>
      <c r="I846" s="8">
        <f t="shared" si="72"/>
        <v>15.79</v>
      </c>
      <c r="J846" s="8">
        <v>1.1040000000000001</v>
      </c>
      <c r="K846" s="69">
        <v>100</v>
      </c>
      <c r="L846" s="68">
        <v>587</v>
      </c>
      <c r="M846" s="8">
        <f t="shared" si="74"/>
        <v>5.87</v>
      </c>
      <c r="N846" s="8">
        <v>0.70599999999999996</v>
      </c>
      <c r="O846" s="69">
        <f t="shared" si="73"/>
        <v>100</v>
      </c>
      <c r="P846" s="182">
        <f t="shared" si="75"/>
        <v>2.6899488926746167</v>
      </c>
      <c r="Q846" s="86" t="s">
        <v>719</v>
      </c>
      <c r="V846" s="82">
        <v>0.50972222222222219</v>
      </c>
      <c r="W846" s="83">
        <v>0.68055555555555547</v>
      </c>
      <c r="X846" s="86">
        <f t="shared" si="76"/>
        <v>0.17083333333333328</v>
      </c>
    </row>
    <row r="847" spans="1:24" x14ac:dyDescent="0.3">
      <c r="A847" s="44" t="s">
        <v>9246</v>
      </c>
      <c r="B847" s="68" t="s">
        <v>34</v>
      </c>
      <c r="C847" s="2" t="s">
        <v>1</v>
      </c>
      <c r="D847" s="2">
        <v>43</v>
      </c>
      <c r="E847" s="6">
        <v>28081</v>
      </c>
      <c r="F847" s="7">
        <v>43871.515208333331</v>
      </c>
      <c r="G847" s="69" t="s">
        <v>4</v>
      </c>
      <c r="H847" s="68">
        <v>1101</v>
      </c>
      <c r="I847" s="8">
        <f t="shared" si="72"/>
        <v>11.01</v>
      </c>
      <c r="J847" s="8">
        <v>1.474</v>
      </c>
      <c r="K847" s="69">
        <v>100</v>
      </c>
      <c r="L847" s="68">
        <v>439</v>
      </c>
      <c r="M847" s="8">
        <f t="shared" si="74"/>
        <v>4.3899999999999997</v>
      </c>
      <c r="N847" s="8">
        <v>0.61799999999999999</v>
      </c>
      <c r="O847" s="69">
        <f t="shared" si="73"/>
        <v>100</v>
      </c>
      <c r="P847" s="182">
        <f t="shared" si="75"/>
        <v>2.5079726651480638</v>
      </c>
      <c r="Q847" s="86" t="s">
        <v>719</v>
      </c>
      <c r="V847" s="82">
        <v>0.39027777777777778</v>
      </c>
      <c r="W847" s="83">
        <v>0.52013888888888882</v>
      </c>
      <c r="X847" s="86">
        <f t="shared" si="76"/>
        <v>0.12986111111111104</v>
      </c>
    </row>
    <row r="848" spans="1:24" x14ac:dyDescent="0.3">
      <c r="A848" s="44" t="s">
        <v>9247</v>
      </c>
      <c r="B848" s="68" t="s">
        <v>9248</v>
      </c>
      <c r="C848" s="2" t="s">
        <v>1</v>
      </c>
      <c r="D848" s="2">
        <v>51</v>
      </c>
      <c r="E848" s="6">
        <v>24954</v>
      </c>
      <c r="F848" s="7">
        <v>43871.525324074071</v>
      </c>
      <c r="G848" s="69" t="s">
        <v>4</v>
      </c>
      <c r="H848" s="68">
        <v>1580</v>
      </c>
      <c r="I848" s="8">
        <f t="shared" si="72"/>
        <v>15.95959595959596</v>
      </c>
      <c r="J848" s="8">
        <v>1.911</v>
      </c>
      <c r="K848" s="69">
        <v>99</v>
      </c>
      <c r="L848" s="68">
        <v>307</v>
      </c>
      <c r="M848" s="8">
        <f t="shared" si="74"/>
        <v>3.1010101010101012</v>
      </c>
      <c r="N848" s="8">
        <v>0.64700000000000002</v>
      </c>
      <c r="O848" s="69">
        <f t="shared" si="73"/>
        <v>99</v>
      </c>
      <c r="P848" s="182">
        <f t="shared" si="75"/>
        <v>5.1465798045602602</v>
      </c>
      <c r="Q848" s="86" t="s">
        <v>719</v>
      </c>
      <c r="V848" s="82">
        <v>0.40347222222222223</v>
      </c>
      <c r="W848" s="83">
        <v>0.53611111111111109</v>
      </c>
      <c r="X848" s="86">
        <f t="shared" si="76"/>
        <v>0.13263888888888886</v>
      </c>
    </row>
    <row r="849" spans="1:24" x14ac:dyDescent="0.3">
      <c r="A849" s="44" t="s">
        <v>9249</v>
      </c>
      <c r="B849" s="68" t="s">
        <v>9250</v>
      </c>
      <c r="C849" s="2" t="s">
        <v>6</v>
      </c>
      <c r="D849" s="2">
        <v>87</v>
      </c>
      <c r="E849" s="6">
        <v>12068</v>
      </c>
      <c r="F849" s="7">
        <v>43871.540497685186</v>
      </c>
      <c r="G849" s="69" t="s">
        <v>4</v>
      </c>
      <c r="H849" s="68">
        <v>2505</v>
      </c>
      <c r="I849" s="8">
        <f t="shared" si="72"/>
        <v>25.05</v>
      </c>
      <c r="J849" s="8">
        <v>3.54</v>
      </c>
      <c r="K849" s="69">
        <v>100</v>
      </c>
      <c r="L849" s="68">
        <v>1071</v>
      </c>
      <c r="M849" s="8">
        <f t="shared" si="74"/>
        <v>10.71</v>
      </c>
      <c r="N849" s="8">
        <v>1.0569999999999999</v>
      </c>
      <c r="O849" s="69">
        <f t="shared" si="73"/>
        <v>100</v>
      </c>
      <c r="P849" s="182">
        <f t="shared" si="75"/>
        <v>2.3389355742296916</v>
      </c>
      <c r="Q849" s="86" t="s">
        <v>719</v>
      </c>
      <c r="V849" s="82">
        <v>0.38611111111111113</v>
      </c>
      <c r="W849" s="83">
        <v>0.54861111111111105</v>
      </c>
      <c r="X849" s="86">
        <f t="shared" si="76"/>
        <v>0.16249999999999992</v>
      </c>
    </row>
    <row r="850" spans="1:24" x14ac:dyDescent="0.3">
      <c r="A850" s="44" t="s">
        <v>9251</v>
      </c>
      <c r="B850" s="68" t="s">
        <v>1528</v>
      </c>
      <c r="C850" s="2" t="s">
        <v>6</v>
      </c>
      <c r="D850" s="2">
        <v>17</v>
      </c>
      <c r="E850" s="6">
        <v>37355</v>
      </c>
      <c r="F850" s="7">
        <v>43871.553865740738</v>
      </c>
      <c r="G850" s="69" t="s">
        <v>4</v>
      </c>
      <c r="H850" s="68">
        <v>675</v>
      </c>
      <c r="I850" s="8">
        <f t="shared" si="72"/>
        <v>6.8181818181818183</v>
      </c>
      <c r="J850" s="8">
        <v>0.69099999999999995</v>
      </c>
      <c r="K850" s="69">
        <v>99</v>
      </c>
      <c r="L850" s="68">
        <v>235</v>
      </c>
      <c r="M850" s="8">
        <f t="shared" si="74"/>
        <v>2.3737373737373737</v>
      </c>
      <c r="N850" s="8">
        <v>0.56399999999999995</v>
      </c>
      <c r="O850" s="69">
        <f t="shared" si="73"/>
        <v>99</v>
      </c>
      <c r="P850" s="182">
        <f t="shared" si="75"/>
        <v>2.8723404255319149</v>
      </c>
      <c r="Q850" s="86" t="s">
        <v>719</v>
      </c>
      <c r="V850" s="82">
        <v>0.42152777777777778</v>
      </c>
      <c r="W850" s="83">
        <v>0.56527777777777777</v>
      </c>
      <c r="X850" s="86">
        <f t="shared" si="76"/>
        <v>0.14374999999999999</v>
      </c>
    </row>
    <row r="851" spans="1:24" x14ac:dyDescent="0.3">
      <c r="A851" s="44" t="s">
        <v>9252</v>
      </c>
      <c r="B851" s="68" t="s">
        <v>9253</v>
      </c>
      <c r="C851" s="2" t="s">
        <v>1</v>
      </c>
      <c r="D851" s="2">
        <v>73</v>
      </c>
      <c r="E851" s="6">
        <v>16850</v>
      </c>
      <c r="F851" s="7">
        <v>43871.569988425923</v>
      </c>
      <c r="G851" s="69" t="s">
        <v>4</v>
      </c>
      <c r="H851" s="68">
        <v>1227</v>
      </c>
      <c r="I851" s="8">
        <f t="shared" si="72"/>
        <v>12.393939393939394</v>
      </c>
      <c r="J851" s="8">
        <v>1.331</v>
      </c>
      <c r="K851" s="69">
        <v>99</v>
      </c>
      <c r="L851" s="68">
        <v>427</v>
      </c>
      <c r="M851" s="8">
        <f t="shared" si="74"/>
        <v>4.3131313131313131</v>
      </c>
      <c r="N851" s="8">
        <v>0.54700000000000004</v>
      </c>
      <c r="O851" s="69">
        <f t="shared" si="73"/>
        <v>99</v>
      </c>
      <c r="P851" s="182">
        <f t="shared" si="75"/>
        <v>2.8735362997658083</v>
      </c>
      <c r="Q851" s="86" t="s">
        <v>719</v>
      </c>
      <c r="V851" s="82">
        <v>0.42777777777777781</v>
      </c>
      <c r="W851" s="83">
        <v>0.57777777777777783</v>
      </c>
      <c r="X851" s="86">
        <f t="shared" si="76"/>
        <v>0.15000000000000002</v>
      </c>
    </row>
    <row r="852" spans="1:24" x14ac:dyDescent="0.3">
      <c r="A852" s="44" t="s">
        <v>9254</v>
      </c>
      <c r="B852" s="68" t="s">
        <v>9255</v>
      </c>
      <c r="C852" s="2" t="s">
        <v>1</v>
      </c>
      <c r="D852" s="2">
        <v>50</v>
      </c>
      <c r="E852" s="6">
        <v>25441</v>
      </c>
      <c r="F852" s="7">
        <v>43871.582326388889</v>
      </c>
      <c r="G852" s="69" t="s">
        <v>4</v>
      </c>
      <c r="H852" s="68">
        <v>1062</v>
      </c>
      <c r="I852" s="8">
        <f t="shared" si="72"/>
        <v>10.727272727272727</v>
      </c>
      <c r="J852" s="8">
        <v>1.244</v>
      </c>
      <c r="K852" s="69">
        <v>99</v>
      </c>
      <c r="L852" s="68">
        <v>275</v>
      </c>
      <c r="M852" s="8">
        <f t="shared" si="74"/>
        <v>2.7777777777777777</v>
      </c>
      <c r="N852" s="8">
        <v>0.52600000000000002</v>
      </c>
      <c r="O852" s="69">
        <f t="shared" si="73"/>
        <v>99</v>
      </c>
      <c r="P852" s="182">
        <f t="shared" si="75"/>
        <v>3.8618181818181818</v>
      </c>
      <c r="Q852" s="86" t="s">
        <v>719</v>
      </c>
      <c r="V852" s="82">
        <v>0.4604166666666667</v>
      </c>
      <c r="W852" s="83">
        <v>0.61111111111111105</v>
      </c>
      <c r="X852" s="86">
        <f t="shared" si="76"/>
        <v>0.15069444444444435</v>
      </c>
    </row>
    <row r="853" spans="1:24" x14ac:dyDescent="0.3">
      <c r="A853" s="44" t="s">
        <v>9256</v>
      </c>
      <c r="B853" s="68" t="s">
        <v>9257</v>
      </c>
      <c r="C853" s="2" t="s">
        <v>1</v>
      </c>
      <c r="D853" s="2">
        <v>67</v>
      </c>
      <c r="E853" s="6">
        <v>19243</v>
      </c>
      <c r="F853" s="7">
        <v>43871.613865740743</v>
      </c>
      <c r="G853" s="69" t="s">
        <v>4</v>
      </c>
      <c r="H853" s="68">
        <v>1986</v>
      </c>
      <c r="I853" s="8">
        <f t="shared" si="72"/>
        <v>20.060606060606062</v>
      </c>
      <c r="J853" s="8">
        <v>1.49</v>
      </c>
      <c r="K853" s="69">
        <v>99</v>
      </c>
      <c r="L853" s="68">
        <v>425</v>
      </c>
      <c r="M853" s="8">
        <f t="shared" si="74"/>
        <v>4.2929292929292933</v>
      </c>
      <c r="N853" s="8">
        <v>0.79900000000000004</v>
      </c>
      <c r="O853" s="69">
        <f t="shared" si="73"/>
        <v>99</v>
      </c>
      <c r="P853" s="182">
        <f t="shared" si="75"/>
        <v>4.6729411764705882</v>
      </c>
      <c r="Q853" s="86" t="s">
        <v>719</v>
      </c>
      <c r="V853" s="82">
        <v>0.46875</v>
      </c>
      <c r="W853" s="83">
        <v>0.62222222222222223</v>
      </c>
      <c r="X853" s="86">
        <f t="shared" si="76"/>
        <v>0.15347222222222223</v>
      </c>
    </row>
    <row r="854" spans="1:24" x14ac:dyDescent="0.3">
      <c r="A854" s="44" t="s">
        <v>9258</v>
      </c>
      <c r="B854" s="68" t="s">
        <v>577</v>
      </c>
      <c r="C854" s="2" t="s">
        <v>1</v>
      </c>
      <c r="D854" s="2">
        <v>62</v>
      </c>
      <c r="E854" s="6">
        <v>21078</v>
      </c>
      <c r="F854" s="7">
        <v>43871.629155092596</v>
      </c>
      <c r="G854" s="69" t="s">
        <v>4</v>
      </c>
      <c r="H854" s="68">
        <v>1898</v>
      </c>
      <c r="I854" s="8">
        <f t="shared" si="72"/>
        <v>18.98</v>
      </c>
      <c r="J854" s="8">
        <v>1.651</v>
      </c>
      <c r="K854" s="69">
        <v>100</v>
      </c>
      <c r="L854" s="68">
        <v>441</v>
      </c>
      <c r="M854" s="8">
        <f t="shared" si="74"/>
        <v>4.41</v>
      </c>
      <c r="N854" s="8">
        <v>0.66800000000000004</v>
      </c>
      <c r="O854" s="69">
        <f t="shared" si="73"/>
        <v>100</v>
      </c>
      <c r="P854" s="182">
        <f t="shared" si="75"/>
        <v>4.3038548752834469</v>
      </c>
      <c r="Q854" s="86" t="s">
        <v>719</v>
      </c>
      <c r="V854" s="82">
        <v>0.4777777777777778</v>
      </c>
      <c r="W854" s="83">
        <v>0.63472222222222219</v>
      </c>
      <c r="X854" s="86">
        <f t="shared" si="76"/>
        <v>0.15694444444444439</v>
      </c>
    </row>
    <row r="855" spans="1:24" x14ac:dyDescent="0.3">
      <c r="A855" s="44" t="s">
        <v>9259</v>
      </c>
      <c r="B855" s="68" t="s">
        <v>9260</v>
      </c>
      <c r="C855" s="2" t="s">
        <v>6</v>
      </c>
      <c r="D855" s="2">
        <v>64</v>
      </c>
      <c r="E855" s="6">
        <v>20335</v>
      </c>
      <c r="F855" s="7">
        <v>43871.640416666669</v>
      </c>
      <c r="G855" s="69" t="s">
        <v>22</v>
      </c>
      <c r="H855" s="68">
        <v>959</v>
      </c>
      <c r="I855" s="8">
        <f t="shared" si="72"/>
        <v>9.6868686868686869</v>
      </c>
      <c r="J855" s="8">
        <v>1.046</v>
      </c>
      <c r="K855" s="69">
        <v>99</v>
      </c>
      <c r="L855" s="68">
        <v>293</v>
      </c>
      <c r="M855" s="8">
        <f t="shared" si="74"/>
        <v>2.9595959595959598</v>
      </c>
      <c r="N855" s="8">
        <v>0.55200000000000005</v>
      </c>
      <c r="O855" s="69">
        <f t="shared" si="73"/>
        <v>99</v>
      </c>
      <c r="P855" s="182">
        <f t="shared" si="75"/>
        <v>3.2730375426621157</v>
      </c>
      <c r="Q855" s="86" t="s">
        <v>719</v>
      </c>
      <c r="V855" s="82">
        <v>0.48125000000000001</v>
      </c>
      <c r="W855" s="83">
        <v>0.64583333333333337</v>
      </c>
      <c r="X855" s="86">
        <f t="shared" si="76"/>
        <v>0.16458333333333336</v>
      </c>
    </row>
    <row r="856" spans="1:24" x14ac:dyDescent="0.3">
      <c r="A856" s="44" t="s">
        <v>9261</v>
      </c>
      <c r="B856" s="68" t="s">
        <v>9262</v>
      </c>
      <c r="C856" s="2" t="s">
        <v>1</v>
      </c>
      <c r="D856" s="2">
        <v>52</v>
      </c>
      <c r="E856" s="6">
        <v>24844</v>
      </c>
      <c r="F856" s="7">
        <v>43871.661053240743</v>
      </c>
      <c r="G856" s="69" t="s">
        <v>4</v>
      </c>
      <c r="H856" s="68">
        <v>1065</v>
      </c>
      <c r="I856" s="8">
        <f t="shared" si="72"/>
        <v>10.757575757575758</v>
      </c>
      <c r="J856" s="8">
        <v>1.0980000000000001</v>
      </c>
      <c r="K856" s="69">
        <v>99</v>
      </c>
      <c r="L856" s="68">
        <v>384</v>
      </c>
      <c r="M856" s="8">
        <f t="shared" si="74"/>
        <v>3.8787878787878789</v>
      </c>
      <c r="N856" s="8">
        <v>0.64300000000000002</v>
      </c>
      <c r="O856" s="69">
        <f t="shared" si="73"/>
        <v>99</v>
      </c>
      <c r="P856" s="182">
        <f t="shared" si="75"/>
        <v>2.7734375</v>
      </c>
      <c r="Q856" s="86" t="s">
        <v>719</v>
      </c>
      <c r="V856" s="82">
        <v>0.54791666666666672</v>
      </c>
      <c r="W856" s="83">
        <v>0.67013888888888884</v>
      </c>
      <c r="X856" s="86">
        <f t="shared" si="76"/>
        <v>0.12222222222222212</v>
      </c>
    </row>
    <row r="857" spans="1:24" x14ac:dyDescent="0.3">
      <c r="A857" s="44" t="s">
        <v>9263</v>
      </c>
      <c r="B857" s="68" t="s">
        <v>9264</v>
      </c>
      <c r="C857" s="2" t="s">
        <v>6</v>
      </c>
      <c r="D857" s="2">
        <v>73</v>
      </c>
      <c r="E857" s="6">
        <v>17098</v>
      </c>
      <c r="F857" s="7">
        <v>43872.530763888892</v>
      </c>
      <c r="G857" s="69" t="s">
        <v>4</v>
      </c>
      <c r="H857" s="68">
        <v>1182</v>
      </c>
      <c r="I857" s="8">
        <f t="shared" si="72"/>
        <v>11.82</v>
      </c>
      <c r="J857" s="8">
        <v>1.2010000000000001</v>
      </c>
      <c r="K857" s="69">
        <v>100</v>
      </c>
      <c r="L857" s="68">
        <v>436</v>
      </c>
      <c r="M857" s="8">
        <f t="shared" si="74"/>
        <v>4.3600000000000003</v>
      </c>
      <c r="N857" s="8">
        <v>0.75900000000000001</v>
      </c>
      <c r="O857" s="69">
        <f t="shared" si="73"/>
        <v>100</v>
      </c>
      <c r="P857" s="182">
        <f t="shared" si="75"/>
        <v>2.7110091743119265</v>
      </c>
      <c r="Q857" s="86" t="s">
        <v>719</v>
      </c>
      <c r="V857" s="82">
        <v>0.38194444444444442</v>
      </c>
      <c r="W857" s="83">
        <v>0.54166666666666663</v>
      </c>
      <c r="X857" s="86">
        <f t="shared" si="76"/>
        <v>0.15972222222222221</v>
      </c>
    </row>
    <row r="858" spans="1:24" x14ac:dyDescent="0.3">
      <c r="A858" s="44" t="s">
        <v>9265</v>
      </c>
      <c r="B858" s="68" t="s">
        <v>1411</v>
      </c>
      <c r="C858" s="2" t="s">
        <v>1</v>
      </c>
      <c r="D858" s="2">
        <v>62</v>
      </c>
      <c r="E858" s="6">
        <v>21013</v>
      </c>
      <c r="F858" s="7">
        <v>43872.542858796296</v>
      </c>
      <c r="G858" s="69" t="s">
        <v>4</v>
      </c>
      <c r="H858" s="68">
        <v>1735</v>
      </c>
      <c r="I858" s="8">
        <f t="shared" si="72"/>
        <v>17.525252525252526</v>
      </c>
      <c r="J858" s="8">
        <v>1.528</v>
      </c>
      <c r="K858" s="69">
        <v>99</v>
      </c>
      <c r="L858" s="68">
        <v>359</v>
      </c>
      <c r="M858" s="8">
        <f t="shared" si="74"/>
        <v>3.6262626262626263</v>
      </c>
      <c r="N858" s="8">
        <v>0.52700000000000002</v>
      </c>
      <c r="O858" s="69">
        <f t="shared" si="73"/>
        <v>99</v>
      </c>
      <c r="P858" s="182">
        <f t="shared" si="75"/>
        <v>4.8328690807799441</v>
      </c>
      <c r="Q858" s="86" t="s">
        <v>719</v>
      </c>
      <c r="V858" s="82">
        <v>0.39583333333333331</v>
      </c>
      <c r="W858" s="83">
        <v>0.5493055555555556</v>
      </c>
      <c r="X858" s="86">
        <f t="shared" si="76"/>
        <v>0.15347222222222229</v>
      </c>
    </row>
    <row r="859" spans="1:24" x14ac:dyDescent="0.3">
      <c r="A859" s="44" t="s">
        <v>2231</v>
      </c>
      <c r="B859" s="68" t="s">
        <v>1557</v>
      </c>
      <c r="C859" s="2" t="s">
        <v>1</v>
      </c>
      <c r="D859" s="2">
        <v>67</v>
      </c>
      <c r="E859" s="6">
        <v>19153</v>
      </c>
      <c r="F859" s="7">
        <v>43872.556145833332</v>
      </c>
      <c r="G859" s="69" t="s">
        <v>4</v>
      </c>
      <c r="H859" s="68">
        <v>1501</v>
      </c>
      <c r="I859" s="8">
        <f t="shared" si="72"/>
        <v>15.161616161616161</v>
      </c>
      <c r="J859" s="8">
        <v>1.33</v>
      </c>
      <c r="K859" s="69">
        <v>99</v>
      </c>
      <c r="L859" s="68">
        <v>474</v>
      </c>
      <c r="M859" s="8">
        <f t="shared" si="74"/>
        <v>4.7878787878787881</v>
      </c>
      <c r="N859" s="8">
        <v>0.746</v>
      </c>
      <c r="O859" s="69">
        <f t="shared" si="73"/>
        <v>99</v>
      </c>
      <c r="P859" s="182">
        <f t="shared" si="75"/>
        <v>3.1666666666666665</v>
      </c>
      <c r="Q859" s="86" t="s">
        <v>719</v>
      </c>
      <c r="V859" s="82">
        <v>0.40972222222222227</v>
      </c>
      <c r="W859" s="83">
        <v>0.57430555555555551</v>
      </c>
      <c r="X859" s="86">
        <f t="shared" si="76"/>
        <v>0.16458333333333325</v>
      </c>
    </row>
    <row r="860" spans="1:24" x14ac:dyDescent="0.3">
      <c r="A860" s="44" t="s">
        <v>9266</v>
      </c>
      <c r="B860" s="68" t="s">
        <v>9267</v>
      </c>
      <c r="C860" s="2" t="s">
        <v>1</v>
      </c>
      <c r="D860" s="2">
        <v>69</v>
      </c>
      <c r="E860" s="6">
        <v>18408</v>
      </c>
      <c r="F860" s="7">
        <v>43872.58153935185</v>
      </c>
      <c r="G860" s="69" t="s">
        <v>4</v>
      </c>
      <c r="H860" s="68">
        <v>1139</v>
      </c>
      <c r="I860" s="8">
        <f t="shared" si="72"/>
        <v>11.505050505050505</v>
      </c>
      <c r="J860" s="8">
        <v>0.86199999999999999</v>
      </c>
      <c r="K860" s="69">
        <v>99</v>
      </c>
      <c r="L860" s="68">
        <v>309</v>
      </c>
      <c r="M860" s="8">
        <f t="shared" si="74"/>
        <v>3.1212121212121211</v>
      </c>
      <c r="N860" s="8">
        <v>0.52</v>
      </c>
      <c r="O860" s="69">
        <f t="shared" si="73"/>
        <v>99</v>
      </c>
      <c r="P860" s="182">
        <f t="shared" si="75"/>
        <v>3.6860841423948223</v>
      </c>
      <c r="Q860" s="86" t="s">
        <v>719</v>
      </c>
      <c r="V860" s="82">
        <v>0.4201388888888889</v>
      </c>
      <c r="W860" s="83">
        <v>0.58819444444444446</v>
      </c>
      <c r="X860" s="86">
        <f t="shared" si="76"/>
        <v>0.16805555555555557</v>
      </c>
    </row>
    <row r="861" spans="1:24" x14ac:dyDescent="0.3">
      <c r="A861" s="44" t="s">
        <v>9268</v>
      </c>
      <c r="B861" s="68" t="s">
        <v>9269</v>
      </c>
      <c r="C861" s="2" t="s">
        <v>6</v>
      </c>
      <c r="D861" s="2">
        <v>62</v>
      </c>
      <c r="E861" s="6">
        <v>20960</v>
      </c>
      <c r="F861" s="7">
        <v>43872.595150462963</v>
      </c>
      <c r="G861" s="69" t="s">
        <v>4</v>
      </c>
      <c r="H861" s="68">
        <v>1198</v>
      </c>
      <c r="I861" s="8">
        <f t="shared" si="72"/>
        <v>11.98</v>
      </c>
      <c r="J861" s="8">
        <v>1.0629999999999999</v>
      </c>
      <c r="K861" s="69">
        <v>100</v>
      </c>
      <c r="L861" s="68">
        <v>327</v>
      </c>
      <c r="M861" s="8">
        <f t="shared" si="74"/>
        <v>3.27</v>
      </c>
      <c r="N861" s="8">
        <v>0.52900000000000003</v>
      </c>
      <c r="O861" s="69">
        <f t="shared" si="73"/>
        <v>100</v>
      </c>
      <c r="P861" s="182">
        <f t="shared" si="75"/>
        <v>3.6636085626911314</v>
      </c>
      <c r="Q861" s="86" t="s">
        <v>719</v>
      </c>
      <c r="V861" s="82">
        <v>0.44375000000000003</v>
      </c>
      <c r="W861" s="83">
        <v>0.6020833333333333</v>
      </c>
      <c r="X861" s="86">
        <f t="shared" si="76"/>
        <v>0.15833333333333327</v>
      </c>
    </row>
    <row r="862" spans="1:24" x14ac:dyDescent="0.3">
      <c r="A862" s="44" t="s">
        <v>9270</v>
      </c>
      <c r="B862" s="68" t="s">
        <v>1333</v>
      </c>
      <c r="C862" s="2" t="s">
        <v>1</v>
      </c>
      <c r="D862" s="2">
        <v>46</v>
      </c>
      <c r="E862" s="6">
        <v>26859</v>
      </c>
      <c r="F862" s="7">
        <v>43872.609039351853</v>
      </c>
      <c r="G862" s="69" t="s">
        <v>4</v>
      </c>
      <c r="H862" s="68">
        <v>981</v>
      </c>
      <c r="I862" s="8">
        <f t="shared" si="72"/>
        <v>9.81</v>
      </c>
      <c r="J862" s="8">
        <v>1.65</v>
      </c>
      <c r="K862" s="69">
        <v>100</v>
      </c>
      <c r="L862" s="68">
        <v>182</v>
      </c>
      <c r="M862" s="8">
        <f t="shared" si="74"/>
        <v>1.82</v>
      </c>
      <c r="N862" s="8">
        <v>0.45800000000000002</v>
      </c>
      <c r="O862" s="69">
        <f t="shared" si="73"/>
        <v>100</v>
      </c>
      <c r="P862" s="182">
        <f t="shared" si="75"/>
        <v>5.3901098901098905</v>
      </c>
      <c r="Q862" s="86" t="s">
        <v>719</v>
      </c>
      <c r="V862" s="82">
        <v>0.45069444444444445</v>
      </c>
      <c r="W862" s="83">
        <v>0.61597222222222225</v>
      </c>
      <c r="X862" s="86">
        <f t="shared" si="76"/>
        <v>0.1652777777777778</v>
      </c>
    </row>
    <row r="863" spans="1:24" x14ac:dyDescent="0.3">
      <c r="A863" s="44" t="s">
        <v>9271</v>
      </c>
      <c r="B863" s="68" t="s">
        <v>9272</v>
      </c>
      <c r="C863" s="2" t="s">
        <v>1</v>
      </c>
      <c r="D863" s="2">
        <v>68</v>
      </c>
      <c r="E863" s="6">
        <v>18769</v>
      </c>
      <c r="F863" s="7">
        <v>43872.621886574074</v>
      </c>
      <c r="G863" s="69" t="s">
        <v>4</v>
      </c>
      <c r="H863" s="68">
        <v>1634</v>
      </c>
      <c r="I863" s="8">
        <f t="shared" si="72"/>
        <v>16.505050505050505</v>
      </c>
      <c r="J863" s="8">
        <v>1.32</v>
      </c>
      <c r="K863" s="69">
        <v>99</v>
      </c>
      <c r="L863" s="68">
        <v>632</v>
      </c>
      <c r="M863" s="8">
        <f t="shared" si="74"/>
        <v>6.3838383838383841</v>
      </c>
      <c r="N863" s="8">
        <v>0.84199999999999997</v>
      </c>
      <c r="O863" s="69">
        <f t="shared" si="73"/>
        <v>99</v>
      </c>
      <c r="P863" s="182">
        <f t="shared" si="75"/>
        <v>2.5854430379746836</v>
      </c>
      <c r="Q863" s="86" t="s">
        <v>719</v>
      </c>
      <c r="V863" s="82">
        <v>0.47152777777777777</v>
      </c>
      <c r="W863" s="83">
        <v>0.63888888888888895</v>
      </c>
      <c r="X863" s="86">
        <f t="shared" si="76"/>
        <v>0.16736111111111118</v>
      </c>
    </row>
    <row r="864" spans="1:24" x14ac:dyDescent="0.3">
      <c r="A864" s="44" t="s">
        <v>9273</v>
      </c>
      <c r="B864" s="68" t="s">
        <v>1742</v>
      </c>
      <c r="C864" s="2" t="s">
        <v>1</v>
      </c>
      <c r="D864" s="2">
        <v>44</v>
      </c>
      <c r="E864" s="6">
        <v>27607</v>
      </c>
      <c r="F864" s="7">
        <v>43872.643854166665</v>
      </c>
      <c r="G864" s="69" t="s">
        <v>4</v>
      </c>
      <c r="H864" s="68">
        <v>1286</v>
      </c>
      <c r="I864" s="8">
        <f t="shared" si="72"/>
        <v>12.98989898989899</v>
      </c>
      <c r="J864" s="8">
        <v>1.093</v>
      </c>
      <c r="K864" s="69">
        <v>99</v>
      </c>
      <c r="L864" s="68">
        <v>234</v>
      </c>
      <c r="M864" s="8">
        <f t="shared" si="74"/>
        <v>2.3636363636363638</v>
      </c>
      <c r="N864" s="8">
        <v>0.56200000000000006</v>
      </c>
      <c r="O864" s="69">
        <f t="shared" si="73"/>
        <v>99</v>
      </c>
      <c r="P864" s="182">
        <f t="shared" si="75"/>
        <v>5.4957264957264957</v>
      </c>
      <c r="Q864" s="86" t="s">
        <v>719</v>
      </c>
      <c r="V864" s="82">
        <v>0.48888888888888887</v>
      </c>
      <c r="W864" s="83">
        <v>0.65</v>
      </c>
      <c r="X864" s="86">
        <f t="shared" si="76"/>
        <v>0.16111111111111115</v>
      </c>
    </row>
    <row r="865" spans="1:24" x14ac:dyDescent="0.3">
      <c r="A865" s="44" t="s">
        <v>9274</v>
      </c>
      <c r="B865" s="68" t="s">
        <v>9275</v>
      </c>
      <c r="C865" s="2" t="s">
        <v>6</v>
      </c>
      <c r="D865" s="2">
        <v>22</v>
      </c>
      <c r="E865" s="6">
        <v>35731</v>
      </c>
      <c r="F865" s="7">
        <v>43872.656041666669</v>
      </c>
      <c r="G865" s="69" t="s">
        <v>4</v>
      </c>
      <c r="H865" s="68">
        <v>781</v>
      </c>
      <c r="I865" s="8">
        <f t="shared" si="72"/>
        <v>7.8888888888888893</v>
      </c>
      <c r="J865" s="8">
        <v>0.96799999999999997</v>
      </c>
      <c r="K865" s="69">
        <v>99</v>
      </c>
      <c r="L865" s="68">
        <v>176</v>
      </c>
      <c r="M865" s="8">
        <f t="shared" si="74"/>
        <v>1.7777777777777777</v>
      </c>
      <c r="N865" s="8">
        <v>0.50600000000000001</v>
      </c>
      <c r="O865" s="69">
        <f t="shared" si="73"/>
        <v>99</v>
      </c>
      <c r="P865" s="182">
        <f t="shared" si="75"/>
        <v>4.4375000000000009</v>
      </c>
      <c r="Q865" s="86" t="s">
        <v>719</v>
      </c>
      <c r="V865" s="82">
        <v>0.49652777777777773</v>
      </c>
      <c r="W865" s="83">
        <v>0.66249999999999998</v>
      </c>
      <c r="X865" s="86">
        <f t="shared" si="76"/>
        <v>0.16597222222222224</v>
      </c>
    </row>
    <row r="866" spans="1:24" x14ac:dyDescent="0.3">
      <c r="A866" s="44" t="s">
        <v>9276</v>
      </c>
      <c r="B866" s="68" t="s">
        <v>9277</v>
      </c>
      <c r="C866" s="2" t="s">
        <v>1</v>
      </c>
      <c r="D866" s="2">
        <v>65</v>
      </c>
      <c r="E866" s="6">
        <v>19849</v>
      </c>
      <c r="F866" s="7">
        <v>43872.669386574074</v>
      </c>
      <c r="G866" s="69" t="s">
        <v>22</v>
      </c>
      <c r="H866" s="68">
        <v>1920</v>
      </c>
      <c r="I866" s="8">
        <f t="shared" si="72"/>
        <v>19.393939393939394</v>
      </c>
      <c r="J866" s="8">
        <v>1.671</v>
      </c>
      <c r="K866" s="69">
        <v>99</v>
      </c>
      <c r="L866" s="68">
        <v>237</v>
      </c>
      <c r="M866" s="8">
        <f t="shared" si="74"/>
        <v>2.393939393939394</v>
      </c>
      <c r="N866" s="8">
        <v>0.63600000000000001</v>
      </c>
      <c r="O866" s="69">
        <f t="shared" si="73"/>
        <v>99</v>
      </c>
      <c r="P866" s="182">
        <f t="shared" si="75"/>
        <v>8.1012658227848107</v>
      </c>
      <c r="Q866" s="86" t="s">
        <v>719</v>
      </c>
      <c r="V866" s="82">
        <v>0.5</v>
      </c>
      <c r="W866" s="83">
        <v>0.67499999999999993</v>
      </c>
      <c r="X866" s="86">
        <f t="shared" si="76"/>
        <v>0.17499999999999993</v>
      </c>
    </row>
    <row r="867" spans="1:24" x14ac:dyDescent="0.3">
      <c r="A867" s="44" t="s">
        <v>9278</v>
      </c>
      <c r="B867" s="68" t="s">
        <v>9279</v>
      </c>
      <c r="C867" s="2" t="s">
        <v>1</v>
      </c>
      <c r="D867" s="2">
        <v>54</v>
      </c>
      <c r="E867" s="6">
        <v>24058</v>
      </c>
      <c r="F867" s="7">
        <v>43872.693819444445</v>
      </c>
      <c r="G867" s="69" t="s">
        <v>4</v>
      </c>
      <c r="H867" s="68">
        <v>1230</v>
      </c>
      <c r="I867" s="8">
        <f t="shared" ref="I867:I930" si="77">H867/K867</f>
        <v>12.424242424242424</v>
      </c>
      <c r="J867" s="8">
        <v>1.526</v>
      </c>
      <c r="K867" s="69">
        <v>99</v>
      </c>
      <c r="L867" s="68">
        <v>247</v>
      </c>
      <c r="M867" s="8">
        <f t="shared" si="74"/>
        <v>2.4949494949494948</v>
      </c>
      <c r="N867" s="8">
        <v>0.57799999999999996</v>
      </c>
      <c r="O867" s="69">
        <f t="shared" si="73"/>
        <v>99</v>
      </c>
      <c r="P867" s="182">
        <f t="shared" si="75"/>
        <v>4.9797570850202426</v>
      </c>
      <c r="Q867" s="86" t="s">
        <v>719</v>
      </c>
      <c r="V867" s="82">
        <v>0.53819444444444442</v>
      </c>
      <c r="W867" s="83">
        <v>0.70000000000000007</v>
      </c>
      <c r="X867" s="86">
        <f t="shared" si="76"/>
        <v>0.16180555555555565</v>
      </c>
    </row>
    <row r="868" spans="1:24" x14ac:dyDescent="0.3">
      <c r="A868" s="44" t="s">
        <v>9280</v>
      </c>
      <c r="B868" s="68" t="s">
        <v>12</v>
      </c>
      <c r="C868" s="2" t="s">
        <v>1</v>
      </c>
      <c r="D868" s="2">
        <v>51</v>
      </c>
      <c r="E868" s="6">
        <v>24884</v>
      </c>
      <c r="F868" s="7">
        <v>43873.533935185187</v>
      </c>
      <c r="G868" s="69" t="s">
        <v>4</v>
      </c>
      <c r="H868" s="68">
        <v>1398</v>
      </c>
      <c r="I868" s="8">
        <f t="shared" si="77"/>
        <v>14.121212121212121</v>
      </c>
      <c r="J868" s="8">
        <v>1.4019999999999999</v>
      </c>
      <c r="K868" s="69">
        <v>99</v>
      </c>
      <c r="L868" s="68">
        <v>520</v>
      </c>
      <c r="M868" s="8">
        <f t="shared" si="74"/>
        <v>5.2525252525252526</v>
      </c>
      <c r="N868" s="8">
        <v>0.69</v>
      </c>
      <c r="O868" s="69">
        <f t="shared" si="73"/>
        <v>99</v>
      </c>
      <c r="P868" s="182">
        <f t="shared" si="75"/>
        <v>2.6884615384615382</v>
      </c>
      <c r="Q868" s="86" t="s">
        <v>719</v>
      </c>
      <c r="V868" s="82">
        <v>0.40486111111111112</v>
      </c>
      <c r="W868" s="83">
        <v>0.53819444444444442</v>
      </c>
      <c r="X868" s="86">
        <f t="shared" si="76"/>
        <v>0.1333333333333333</v>
      </c>
    </row>
    <row r="869" spans="1:24" x14ac:dyDescent="0.3">
      <c r="A869" s="44" t="s">
        <v>9281</v>
      </c>
      <c r="B869" s="68" t="s">
        <v>9282</v>
      </c>
      <c r="C869" s="2" t="s">
        <v>1</v>
      </c>
      <c r="D869" s="2">
        <v>51</v>
      </c>
      <c r="E869" s="6">
        <v>25053</v>
      </c>
      <c r="F869" s="7">
        <v>43873.543229166666</v>
      </c>
      <c r="G869" s="69" t="s">
        <v>4</v>
      </c>
      <c r="H869" s="68">
        <v>2425</v>
      </c>
      <c r="I869" s="8">
        <f t="shared" si="77"/>
        <v>24.494949494949495</v>
      </c>
      <c r="J869" s="8">
        <v>2.2869999999999999</v>
      </c>
      <c r="K869" s="69">
        <v>99</v>
      </c>
      <c r="L869" s="68">
        <v>461</v>
      </c>
      <c r="M869" s="8">
        <f t="shared" si="74"/>
        <v>4.6565656565656566</v>
      </c>
      <c r="N869" s="8">
        <v>0.64100000000000001</v>
      </c>
      <c r="O869" s="69">
        <f t="shared" si="73"/>
        <v>99</v>
      </c>
      <c r="P869" s="182">
        <f t="shared" si="75"/>
        <v>5.2603036876355747</v>
      </c>
      <c r="Q869" s="86" t="s">
        <v>719</v>
      </c>
      <c r="V869" s="82">
        <v>0.39930555555555558</v>
      </c>
      <c r="W869" s="83">
        <v>0.54861111111111105</v>
      </c>
      <c r="X869" s="86">
        <f t="shared" si="76"/>
        <v>0.14930555555555547</v>
      </c>
    </row>
    <row r="870" spans="1:24" x14ac:dyDescent="0.3">
      <c r="A870" s="44" t="s">
        <v>9283</v>
      </c>
      <c r="B870" s="68" t="s">
        <v>1781</v>
      </c>
      <c r="C870" s="2" t="s">
        <v>1</v>
      </c>
      <c r="D870" s="2">
        <v>68</v>
      </c>
      <c r="E870" s="6">
        <v>18972</v>
      </c>
      <c r="F870" s="7">
        <v>43873.554178240738</v>
      </c>
      <c r="G870" s="69" t="s">
        <v>4</v>
      </c>
      <c r="H870" s="68">
        <v>1474</v>
      </c>
      <c r="I870" s="8">
        <f t="shared" si="77"/>
        <v>14.74</v>
      </c>
      <c r="J870" s="8">
        <v>1.4039999999999999</v>
      </c>
      <c r="K870" s="69">
        <v>100</v>
      </c>
      <c r="L870" s="68">
        <v>392</v>
      </c>
      <c r="M870" s="8">
        <f t="shared" si="74"/>
        <v>3.92</v>
      </c>
      <c r="N870" s="8">
        <v>0.59799999999999998</v>
      </c>
      <c r="O870" s="69">
        <f t="shared" si="73"/>
        <v>100</v>
      </c>
      <c r="P870" s="182">
        <f t="shared" si="75"/>
        <v>3.7602040816326534</v>
      </c>
      <c r="Q870" s="86" t="s">
        <v>719</v>
      </c>
      <c r="V870" s="82">
        <v>0.38263888888888892</v>
      </c>
      <c r="W870" s="83">
        <v>0.55972222222222223</v>
      </c>
      <c r="X870" s="86">
        <f t="shared" si="76"/>
        <v>0.17708333333333331</v>
      </c>
    </row>
    <row r="871" spans="1:24" x14ac:dyDescent="0.3">
      <c r="A871" s="44" t="s">
        <v>9284</v>
      </c>
      <c r="B871" s="68" t="s">
        <v>5719</v>
      </c>
      <c r="C871" s="2" t="s">
        <v>1</v>
      </c>
      <c r="D871" s="2">
        <v>62</v>
      </c>
      <c r="E871" s="6">
        <v>20868</v>
      </c>
      <c r="F871" s="7">
        <v>43873.582060185188</v>
      </c>
      <c r="G871" s="69" t="s">
        <v>4</v>
      </c>
      <c r="H871" s="68">
        <v>1245</v>
      </c>
      <c r="I871" s="8">
        <f t="shared" si="77"/>
        <v>12.45</v>
      </c>
      <c r="J871" s="8">
        <v>0.999</v>
      </c>
      <c r="K871" s="69">
        <v>100</v>
      </c>
      <c r="L871" s="68">
        <v>481</v>
      </c>
      <c r="M871" s="8">
        <f t="shared" si="74"/>
        <v>4.8099999999999996</v>
      </c>
      <c r="N871" s="8">
        <v>1.002</v>
      </c>
      <c r="O871" s="69">
        <f t="shared" si="73"/>
        <v>100</v>
      </c>
      <c r="P871" s="182">
        <f t="shared" si="75"/>
        <v>2.5883575883575882</v>
      </c>
      <c r="Q871" s="86" t="s">
        <v>719</v>
      </c>
      <c r="V871" s="82">
        <v>0.44791666666666669</v>
      </c>
      <c r="W871" s="83">
        <v>0.59027777777777779</v>
      </c>
      <c r="X871" s="86">
        <f t="shared" si="76"/>
        <v>0.1423611111111111</v>
      </c>
    </row>
    <row r="872" spans="1:24" x14ac:dyDescent="0.3">
      <c r="A872" s="44" t="s">
        <v>9285</v>
      </c>
      <c r="B872" s="68" t="s">
        <v>9286</v>
      </c>
      <c r="C872" s="2" t="s">
        <v>1</v>
      </c>
      <c r="D872" s="2">
        <v>33</v>
      </c>
      <c r="E872" s="6">
        <v>31472</v>
      </c>
      <c r="F872" s="7">
        <v>43873.594953703701</v>
      </c>
      <c r="G872" s="69" t="s">
        <v>4</v>
      </c>
      <c r="H872" s="68">
        <v>1064</v>
      </c>
      <c r="I872" s="8">
        <f t="shared" si="77"/>
        <v>10.747474747474747</v>
      </c>
      <c r="J872" s="8">
        <v>1.034</v>
      </c>
      <c r="K872" s="69">
        <v>99</v>
      </c>
      <c r="L872" s="68">
        <v>261</v>
      </c>
      <c r="M872" s="8">
        <f t="shared" si="74"/>
        <v>2.6363636363636362</v>
      </c>
      <c r="N872" s="8">
        <v>0.56200000000000006</v>
      </c>
      <c r="O872" s="69">
        <f t="shared" si="73"/>
        <v>99</v>
      </c>
      <c r="P872" s="182">
        <f t="shared" si="75"/>
        <v>4.0766283524904212</v>
      </c>
      <c r="Q872" s="86" t="s">
        <v>719</v>
      </c>
      <c r="V872" s="82">
        <v>0.45694444444444443</v>
      </c>
      <c r="W872" s="83">
        <v>0.60902777777777783</v>
      </c>
      <c r="X872" s="86">
        <f t="shared" si="76"/>
        <v>0.1520833333333334</v>
      </c>
    </row>
    <row r="873" spans="1:24" x14ac:dyDescent="0.3">
      <c r="A873" s="44" t="s">
        <v>9287</v>
      </c>
      <c r="B873" s="68" t="s">
        <v>9288</v>
      </c>
      <c r="C873" s="2" t="s">
        <v>1</v>
      </c>
      <c r="D873" s="2">
        <v>54</v>
      </c>
      <c r="E873" s="6">
        <v>23944</v>
      </c>
      <c r="F873" s="7">
        <v>43873.615567129629</v>
      </c>
      <c r="G873" s="69" t="s">
        <v>4</v>
      </c>
      <c r="H873" s="68">
        <v>1416</v>
      </c>
      <c r="I873" s="8">
        <f t="shared" si="77"/>
        <v>14.303030303030303</v>
      </c>
      <c r="J873" s="8">
        <v>1.044</v>
      </c>
      <c r="K873" s="69">
        <v>99</v>
      </c>
      <c r="L873" s="68">
        <v>447</v>
      </c>
      <c r="M873" s="8">
        <f t="shared" si="74"/>
        <v>4.5151515151515156</v>
      </c>
      <c r="N873" s="8">
        <v>0.502</v>
      </c>
      <c r="O873" s="69">
        <f t="shared" si="73"/>
        <v>99</v>
      </c>
      <c r="P873" s="182">
        <f t="shared" si="75"/>
        <v>3.1677852348993283</v>
      </c>
      <c r="Q873" s="86" t="s">
        <v>719</v>
      </c>
      <c r="V873" s="82">
        <v>0.4694444444444445</v>
      </c>
      <c r="W873" s="83">
        <v>0.62361111111111112</v>
      </c>
      <c r="X873" s="86">
        <f t="shared" si="76"/>
        <v>0.15416666666666662</v>
      </c>
    </row>
    <row r="874" spans="1:24" x14ac:dyDescent="0.3">
      <c r="A874" s="44" t="s">
        <v>9289</v>
      </c>
      <c r="B874" s="68" t="s">
        <v>9290</v>
      </c>
      <c r="C874" s="2" t="s">
        <v>1</v>
      </c>
      <c r="D874" s="2">
        <v>48</v>
      </c>
      <c r="E874" s="6">
        <v>25991</v>
      </c>
      <c r="F874" s="7">
        <v>43873.62771990741</v>
      </c>
      <c r="G874" s="69" t="s">
        <v>4</v>
      </c>
      <c r="H874" s="68">
        <v>1185</v>
      </c>
      <c r="I874" s="8">
        <f t="shared" si="77"/>
        <v>11.969696969696969</v>
      </c>
      <c r="J874" s="8">
        <v>1.0920000000000001</v>
      </c>
      <c r="K874" s="69">
        <v>99</v>
      </c>
      <c r="L874" s="68">
        <v>317</v>
      </c>
      <c r="M874" s="8">
        <f t="shared" si="74"/>
        <v>3.202020202020202</v>
      </c>
      <c r="N874" s="8">
        <v>0.53400000000000003</v>
      </c>
      <c r="O874" s="69">
        <f t="shared" si="73"/>
        <v>99</v>
      </c>
      <c r="P874" s="182">
        <f t="shared" si="75"/>
        <v>3.7381703470031544</v>
      </c>
      <c r="Q874" s="86" t="s">
        <v>719</v>
      </c>
      <c r="V874" s="82">
        <v>0.48888888888888887</v>
      </c>
      <c r="W874" s="83">
        <v>0.6333333333333333</v>
      </c>
      <c r="X874" s="86">
        <f t="shared" si="76"/>
        <v>0.14444444444444443</v>
      </c>
    </row>
    <row r="875" spans="1:24" x14ac:dyDescent="0.3">
      <c r="A875" s="44" t="s">
        <v>9291</v>
      </c>
      <c r="B875" s="68" t="s">
        <v>301</v>
      </c>
      <c r="C875" s="2" t="s">
        <v>1</v>
      </c>
      <c r="D875" s="2">
        <v>51</v>
      </c>
      <c r="E875" s="6">
        <v>25196</v>
      </c>
      <c r="F875" s="7">
        <v>43873.637627314813</v>
      </c>
      <c r="G875" s="69" t="s">
        <v>4</v>
      </c>
      <c r="H875" s="68">
        <v>1737</v>
      </c>
      <c r="I875" s="8">
        <f t="shared" si="77"/>
        <v>17.37</v>
      </c>
      <c r="J875" s="8">
        <v>1.542</v>
      </c>
      <c r="K875" s="69">
        <v>100</v>
      </c>
      <c r="L875" s="68">
        <v>375</v>
      </c>
      <c r="M875" s="8">
        <f t="shared" si="74"/>
        <v>3.75</v>
      </c>
      <c r="N875" s="8">
        <v>0.67200000000000004</v>
      </c>
      <c r="O875" s="69">
        <f t="shared" si="73"/>
        <v>100</v>
      </c>
      <c r="P875" s="182">
        <f t="shared" si="75"/>
        <v>4.6320000000000006</v>
      </c>
      <c r="Q875" s="86" t="s">
        <v>719</v>
      </c>
      <c r="V875" s="82">
        <v>0.50416666666666665</v>
      </c>
      <c r="W875" s="83">
        <v>0.66041666666666665</v>
      </c>
      <c r="X875" s="86">
        <f t="shared" si="76"/>
        <v>0.15625</v>
      </c>
    </row>
    <row r="876" spans="1:24" x14ac:dyDescent="0.3">
      <c r="A876" s="44" t="s">
        <v>9292</v>
      </c>
      <c r="B876" s="68" t="s">
        <v>9293</v>
      </c>
      <c r="C876" s="2" t="s">
        <v>6</v>
      </c>
      <c r="D876" s="2">
        <v>7</v>
      </c>
      <c r="E876" s="6">
        <v>41304</v>
      </c>
      <c r="F876" s="7">
        <v>43873.665601851855</v>
      </c>
      <c r="G876" s="69" t="s">
        <v>4</v>
      </c>
      <c r="H876" s="68">
        <v>1657</v>
      </c>
      <c r="I876" s="8">
        <f t="shared" si="77"/>
        <v>16.57</v>
      </c>
      <c r="J876" s="8">
        <v>1.86</v>
      </c>
      <c r="K876" s="69">
        <v>100</v>
      </c>
      <c r="L876" s="68">
        <v>196</v>
      </c>
      <c r="M876" s="8">
        <f t="shared" si="74"/>
        <v>1.96</v>
      </c>
      <c r="N876" s="8">
        <v>0.42499999999999999</v>
      </c>
      <c r="O876" s="69">
        <f t="shared" si="73"/>
        <v>100</v>
      </c>
      <c r="P876" s="182">
        <f t="shared" si="75"/>
        <v>8.454081632653061</v>
      </c>
      <c r="Q876" s="86" t="s">
        <v>719</v>
      </c>
      <c r="V876" s="82">
        <v>0.52430555555555558</v>
      </c>
      <c r="W876" s="83">
        <v>0.68055555555555547</v>
      </c>
      <c r="X876" s="86">
        <f t="shared" si="76"/>
        <v>0.15624999999999989</v>
      </c>
    </row>
    <row r="877" spans="1:24" x14ac:dyDescent="0.3">
      <c r="A877" s="44" t="s">
        <v>9294</v>
      </c>
      <c r="B877" s="68" t="s">
        <v>1801</v>
      </c>
      <c r="C877" s="2" t="s">
        <v>1</v>
      </c>
      <c r="D877" s="2">
        <v>44</v>
      </c>
      <c r="E877" s="6">
        <v>27577</v>
      </c>
      <c r="F877" s="7">
        <v>43874.566863425927</v>
      </c>
      <c r="G877" s="69" t="s">
        <v>4</v>
      </c>
      <c r="H877" s="68">
        <v>1291</v>
      </c>
      <c r="I877" s="8">
        <f t="shared" si="77"/>
        <v>12.91</v>
      </c>
      <c r="J877" s="8">
        <v>1.6020000000000001</v>
      </c>
      <c r="K877" s="69">
        <v>100</v>
      </c>
      <c r="L877" s="68">
        <v>200</v>
      </c>
      <c r="M877" s="8">
        <f t="shared" si="74"/>
        <v>2</v>
      </c>
      <c r="N877" s="8">
        <v>0.47099999999999997</v>
      </c>
      <c r="O877" s="69">
        <f t="shared" si="73"/>
        <v>100</v>
      </c>
      <c r="P877" s="182">
        <f t="shared" si="75"/>
        <v>6.4550000000000001</v>
      </c>
      <c r="Q877" s="86" t="s">
        <v>719</v>
      </c>
      <c r="V877" s="82">
        <v>0.39930555555555558</v>
      </c>
      <c r="W877" s="83">
        <v>0.57777777777777783</v>
      </c>
      <c r="X877" s="86">
        <f t="shared" si="76"/>
        <v>0.17847222222222225</v>
      </c>
    </row>
    <row r="878" spans="1:24" x14ac:dyDescent="0.3">
      <c r="A878" s="44" t="s">
        <v>9296</v>
      </c>
      <c r="B878" s="68" t="s">
        <v>9297</v>
      </c>
      <c r="C878" s="2" t="s">
        <v>6</v>
      </c>
      <c r="D878" s="2">
        <v>64</v>
      </c>
      <c r="E878" s="6">
        <v>20317</v>
      </c>
      <c r="F878" s="7">
        <v>43874.592662037037</v>
      </c>
      <c r="G878" s="69" t="s">
        <v>4</v>
      </c>
      <c r="H878" s="68">
        <v>756</v>
      </c>
      <c r="I878" s="8">
        <f t="shared" si="77"/>
        <v>7.6363636363636367</v>
      </c>
      <c r="J878" s="8">
        <v>0.88600000000000001</v>
      </c>
      <c r="K878" s="69">
        <v>99</v>
      </c>
      <c r="L878" s="68">
        <v>347</v>
      </c>
      <c r="M878" s="8">
        <f t="shared" si="74"/>
        <v>3.5050505050505052</v>
      </c>
      <c r="N878" s="8">
        <v>0.61199999999999999</v>
      </c>
      <c r="O878" s="69">
        <f t="shared" si="73"/>
        <v>99</v>
      </c>
      <c r="P878" s="182">
        <f t="shared" si="75"/>
        <v>2.1786743515850144</v>
      </c>
      <c r="Q878" s="86" t="s">
        <v>719</v>
      </c>
      <c r="V878" s="82">
        <v>0.43472222222222223</v>
      </c>
      <c r="W878" s="83">
        <v>0.59930555555555554</v>
      </c>
      <c r="X878" s="86">
        <f t="shared" si="76"/>
        <v>0.1645833333333333</v>
      </c>
    </row>
    <row r="879" spans="1:24" x14ac:dyDescent="0.3">
      <c r="A879" s="44" t="s">
        <v>9298</v>
      </c>
      <c r="B879" s="68" t="s">
        <v>9299</v>
      </c>
      <c r="C879" s="2" t="s">
        <v>1</v>
      </c>
      <c r="D879" s="2">
        <v>72</v>
      </c>
      <c r="E879" s="6">
        <v>17511</v>
      </c>
      <c r="F879" s="7">
        <v>43874.604074074072</v>
      </c>
      <c r="G879" s="69" t="s">
        <v>4</v>
      </c>
      <c r="H879" s="68">
        <v>1342</v>
      </c>
      <c r="I879" s="8">
        <f t="shared" si="77"/>
        <v>13.555555555555555</v>
      </c>
      <c r="J879" s="8">
        <v>1.052</v>
      </c>
      <c r="K879" s="69">
        <v>99</v>
      </c>
      <c r="L879" s="68">
        <v>435</v>
      </c>
      <c r="M879" s="8">
        <f t="shared" si="74"/>
        <v>4.3939393939393936</v>
      </c>
      <c r="N879" s="8">
        <v>0.879</v>
      </c>
      <c r="O879" s="69">
        <f t="shared" si="73"/>
        <v>99</v>
      </c>
      <c r="P879" s="182">
        <f t="shared" si="75"/>
        <v>3.0850574712643679</v>
      </c>
      <c r="Q879" s="86" t="s">
        <v>719</v>
      </c>
      <c r="V879" s="82">
        <v>0.44791666666666669</v>
      </c>
      <c r="W879" s="83">
        <v>0.61111111111111105</v>
      </c>
      <c r="X879" s="86">
        <f t="shared" si="76"/>
        <v>0.16319444444444436</v>
      </c>
    </row>
    <row r="880" spans="1:24" x14ac:dyDescent="0.3">
      <c r="A880" s="44" t="s">
        <v>9300</v>
      </c>
      <c r="B880" s="68" t="s">
        <v>1938</v>
      </c>
      <c r="C880" s="2" t="s">
        <v>1</v>
      </c>
      <c r="D880" s="2">
        <v>72</v>
      </c>
      <c r="E880" s="6">
        <v>17344</v>
      </c>
      <c r="F880" s="7">
        <v>43874.616354166668</v>
      </c>
      <c r="G880" s="69" t="s">
        <v>4</v>
      </c>
      <c r="H880" s="68">
        <v>1393</v>
      </c>
      <c r="I880" s="8">
        <f t="shared" si="77"/>
        <v>13.93</v>
      </c>
      <c r="J880" s="8">
        <v>1.3111999999999999</v>
      </c>
      <c r="K880" s="69">
        <v>100</v>
      </c>
      <c r="L880" s="68">
        <v>333</v>
      </c>
      <c r="M880" s="8">
        <f t="shared" si="74"/>
        <v>3.33</v>
      </c>
      <c r="N880" s="8">
        <v>0.753</v>
      </c>
      <c r="O880" s="69">
        <f t="shared" si="73"/>
        <v>100</v>
      </c>
      <c r="P880" s="182">
        <f t="shared" si="75"/>
        <v>4.1831831831831829</v>
      </c>
      <c r="Q880" s="86" t="s">
        <v>719</v>
      </c>
      <c r="V880" s="82">
        <v>0.4694444444444445</v>
      </c>
      <c r="W880" s="83">
        <v>0.64652777777777781</v>
      </c>
      <c r="X880" s="86">
        <f t="shared" si="76"/>
        <v>0.17708333333333331</v>
      </c>
    </row>
    <row r="881" spans="1:24" x14ac:dyDescent="0.3">
      <c r="A881" s="44" t="s">
        <v>9301</v>
      </c>
      <c r="B881" s="68" t="s">
        <v>7930</v>
      </c>
      <c r="C881" s="2" t="s">
        <v>1</v>
      </c>
      <c r="D881" s="2">
        <v>60</v>
      </c>
      <c r="E881" s="6">
        <v>21655</v>
      </c>
      <c r="F881" s="7">
        <v>43874.650231481479</v>
      </c>
      <c r="G881" s="69" t="s">
        <v>4</v>
      </c>
      <c r="H881" s="68">
        <v>1583</v>
      </c>
      <c r="I881" s="8">
        <f t="shared" si="77"/>
        <v>15.83</v>
      </c>
      <c r="J881" s="8">
        <v>1.24</v>
      </c>
      <c r="K881" s="69">
        <v>100</v>
      </c>
      <c r="L881" s="68">
        <v>326</v>
      </c>
      <c r="M881" s="8">
        <f t="shared" si="74"/>
        <v>3.26</v>
      </c>
      <c r="N881" s="8">
        <v>0.56200000000000006</v>
      </c>
      <c r="O881" s="69">
        <f t="shared" si="73"/>
        <v>100</v>
      </c>
      <c r="P881" s="182">
        <f t="shared" si="75"/>
        <v>4.8558282208588963</v>
      </c>
      <c r="Q881" s="86" t="s">
        <v>719</v>
      </c>
      <c r="V881" s="82">
        <v>0.49027777777777781</v>
      </c>
      <c r="W881" s="83">
        <v>0.65694444444444444</v>
      </c>
      <c r="X881" s="86">
        <f t="shared" si="76"/>
        <v>0.16666666666666663</v>
      </c>
    </row>
    <row r="882" spans="1:24" x14ac:dyDescent="0.3">
      <c r="A882" s="44" t="s">
        <v>9302</v>
      </c>
      <c r="B882" s="68" t="s">
        <v>9303</v>
      </c>
      <c r="C882" s="2" t="s">
        <v>1</v>
      </c>
      <c r="D882" s="2">
        <v>47</v>
      </c>
      <c r="E882" s="6">
        <v>26693</v>
      </c>
      <c r="F882" s="7">
        <v>43874.662361111114</v>
      </c>
      <c r="G882" s="69" t="s">
        <v>22</v>
      </c>
      <c r="H882" s="68">
        <v>976</v>
      </c>
      <c r="I882" s="8">
        <f t="shared" si="77"/>
        <v>9.8585858585858581</v>
      </c>
      <c r="J882" s="8">
        <v>0.90400000000000003</v>
      </c>
      <c r="K882" s="69">
        <v>99</v>
      </c>
      <c r="L882" s="68">
        <v>241</v>
      </c>
      <c r="M882" s="8">
        <f t="shared" si="74"/>
        <v>2.4343434343434343</v>
      </c>
      <c r="N882" s="8">
        <v>0.51800000000000002</v>
      </c>
      <c r="O882" s="69">
        <f t="shared" si="73"/>
        <v>99</v>
      </c>
      <c r="P882" s="182">
        <f t="shared" si="75"/>
        <v>4.0497925311203318</v>
      </c>
      <c r="Q882" s="86" t="s">
        <v>719</v>
      </c>
      <c r="V882" s="82">
        <v>0.49305555555555558</v>
      </c>
      <c r="W882" s="83">
        <v>0.6694444444444444</v>
      </c>
      <c r="X882" s="86">
        <f t="shared" si="76"/>
        <v>0.17638888888888882</v>
      </c>
    </row>
    <row r="883" spans="1:24" x14ac:dyDescent="0.3">
      <c r="A883" s="44" t="s">
        <v>9304</v>
      </c>
      <c r="B883" s="68" t="s">
        <v>9305</v>
      </c>
      <c r="C883" s="2" t="s">
        <v>6</v>
      </c>
      <c r="D883" s="2">
        <v>67</v>
      </c>
      <c r="E883" s="6">
        <v>19100</v>
      </c>
      <c r="F883" s="7">
        <v>43874.68341435185</v>
      </c>
      <c r="G883" s="69" t="s">
        <v>4</v>
      </c>
      <c r="H883" s="68">
        <v>942</v>
      </c>
      <c r="I883" s="8">
        <f t="shared" si="77"/>
        <v>9.5151515151515156</v>
      </c>
      <c r="J883" s="8">
        <v>0.85</v>
      </c>
      <c r="K883" s="69">
        <v>99</v>
      </c>
      <c r="L883" s="68">
        <v>229</v>
      </c>
      <c r="M883" s="8">
        <f t="shared" si="74"/>
        <v>2.3131313131313131</v>
      </c>
      <c r="N883" s="8">
        <v>0.52800000000000002</v>
      </c>
      <c r="O883" s="69">
        <f t="shared" si="73"/>
        <v>99</v>
      </c>
      <c r="P883" s="182">
        <f t="shared" si="75"/>
        <v>4.1135371179039302</v>
      </c>
      <c r="Q883" s="86" t="s">
        <v>719</v>
      </c>
      <c r="V883" s="82">
        <v>0.52777777777777779</v>
      </c>
      <c r="W883" s="83">
        <v>0.69097222222222221</v>
      </c>
      <c r="X883" s="86">
        <f t="shared" si="76"/>
        <v>0.16319444444444442</v>
      </c>
    </row>
    <row r="884" spans="1:24" x14ac:dyDescent="0.3">
      <c r="A884" s="44" t="s">
        <v>9306</v>
      </c>
      <c r="B884" s="68" t="s">
        <v>1563</v>
      </c>
      <c r="C884" s="2" t="s">
        <v>1</v>
      </c>
      <c r="D884" s="2">
        <v>51</v>
      </c>
      <c r="E884" s="6">
        <v>25118</v>
      </c>
      <c r="F884" s="7">
        <v>43875.529687499999</v>
      </c>
      <c r="G884" s="69" t="s">
        <v>4</v>
      </c>
      <c r="H884" s="68">
        <v>1612</v>
      </c>
      <c r="I884" s="8">
        <f t="shared" si="77"/>
        <v>16.282828282828284</v>
      </c>
      <c r="J884" s="8">
        <v>1.6779999999999999</v>
      </c>
      <c r="K884" s="69">
        <v>99</v>
      </c>
      <c r="L884" s="68">
        <v>392</v>
      </c>
      <c r="M884" s="8">
        <f t="shared" si="74"/>
        <v>3.9595959595959598</v>
      </c>
      <c r="N884" s="8">
        <v>0.621</v>
      </c>
      <c r="O884" s="69">
        <f t="shared" si="73"/>
        <v>99</v>
      </c>
      <c r="P884" s="182">
        <f t="shared" si="75"/>
        <v>4.1122448979591839</v>
      </c>
      <c r="Q884" s="86" t="s">
        <v>719</v>
      </c>
      <c r="V884" s="82">
        <v>0.40138888888888885</v>
      </c>
      <c r="W884" s="83">
        <v>0.54166666666666663</v>
      </c>
      <c r="X884" s="86">
        <f t="shared" si="76"/>
        <v>0.14027777777777778</v>
      </c>
    </row>
    <row r="885" spans="1:24" x14ac:dyDescent="0.3">
      <c r="A885" s="44" t="s">
        <v>2213</v>
      </c>
      <c r="B885" s="68" t="s">
        <v>1540</v>
      </c>
      <c r="C885" s="2" t="s">
        <v>1</v>
      </c>
      <c r="D885" s="2">
        <v>43</v>
      </c>
      <c r="E885" s="6">
        <v>28138</v>
      </c>
      <c r="F885" s="7">
        <v>43875.546585648146</v>
      </c>
      <c r="G885" s="69" t="s">
        <v>4</v>
      </c>
      <c r="H885" s="68">
        <v>1105</v>
      </c>
      <c r="I885" s="8">
        <f t="shared" si="77"/>
        <v>11.161616161616161</v>
      </c>
      <c r="J885" s="8">
        <v>1.2669999999999999</v>
      </c>
      <c r="K885" s="69">
        <v>99</v>
      </c>
      <c r="L885" s="68">
        <v>276</v>
      </c>
      <c r="M885" s="8">
        <f t="shared" si="74"/>
        <v>2.7878787878787881</v>
      </c>
      <c r="N885" s="8">
        <v>0.68899999999999995</v>
      </c>
      <c r="O885" s="69">
        <f t="shared" si="73"/>
        <v>99</v>
      </c>
      <c r="P885" s="182">
        <f t="shared" si="75"/>
        <v>4.0036231884057969</v>
      </c>
      <c r="Q885" s="86" t="s">
        <v>719</v>
      </c>
      <c r="V885" s="82">
        <v>0.40416666666666662</v>
      </c>
      <c r="W885" s="83">
        <v>0.55277777777777781</v>
      </c>
      <c r="X885" s="86">
        <f t="shared" si="76"/>
        <v>0.14861111111111119</v>
      </c>
    </row>
    <row r="886" spans="1:24" x14ac:dyDescent="0.3">
      <c r="A886" s="44" t="s">
        <v>9307</v>
      </c>
      <c r="B886" s="68" t="s">
        <v>9308</v>
      </c>
      <c r="C886" s="2" t="s">
        <v>6</v>
      </c>
      <c r="D886" s="2">
        <v>50</v>
      </c>
      <c r="E886" s="6">
        <v>25423</v>
      </c>
      <c r="F886" s="7">
        <v>43875.558148148149</v>
      </c>
      <c r="G886" s="69" t="s">
        <v>4</v>
      </c>
      <c r="H886" s="68">
        <v>937</v>
      </c>
      <c r="I886" s="8">
        <f t="shared" si="77"/>
        <v>9.4646464646464654</v>
      </c>
      <c r="J886" s="8">
        <v>0.86099999999999999</v>
      </c>
      <c r="K886" s="69">
        <v>99</v>
      </c>
      <c r="L886" s="68">
        <v>424</v>
      </c>
      <c r="M886" s="8">
        <f t="shared" si="74"/>
        <v>4.2828282828282829</v>
      </c>
      <c r="N886" s="8">
        <v>0.60699999999999998</v>
      </c>
      <c r="O886" s="69">
        <f t="shared" si="73"/>
        <v>99</v>
      </c>
      <c r="P886" s="182">
        <f t="shared" si="75"/>
        <v>2.2099056603773586</v>
      </c>
      <c r="Q886" s="86" t="s">
        <v>719</v>
      </c>
      <c r="V886" s="82">
        <v>0.41388888888888892</v>
      </c>
      <c r="W886" s="83">
        <v>0.57291666666666663</v>
      </c>
      <c r="X886" s="86">
        <f t="shared" si="76"/>
        <v>0.15902777777777771</v>
      </c>
    </row>
    <row r="887" spans="1:24" x14ac:dyDescent="0.3">
      <c r="A887" s="44" t="s">
        <v>9309</v>
      </c>
      <c r="B887" s="68" t="s">
        <v>9310</v>
      </c>
      <c r="C887" s="2" t="s">
        <v>1</v>
      </c>
      <c r="D887" s="2">
        <v>50</v>
      </c>
      <c r="E887" s="6">
        <v>25324</v>
      </c>
      <c r="F887" s="7">
        <v>43875.579618055555</v>
      </c>
      <c r="G887" s="69" t="s">
        <v>4</v>
      </c>
      <c r="H887" s="68">
        <v>1819</v>
      </c>
      <c r="I887" s="8">
        <f t="shared" si="77"/>
        <v>18.190000000000001</v>
      </c>
      <c r="J887" s="8">
        <v>1.7390000000000001</v>
      </c>
      <c r="K887" s="69">
        <v>100</v>
      </c>
      <c r="L887" s="68">
        <v>370</v>
      </c>
      <c r="M887" s="8">
        <f t="shared" si="74"/>
        <v>3.7</v>
      </c>
      <c r="N887" s="8">
        <v>0.52200000000000002</v>
      </c>
      <c r="O887" s="69">
        <f t="shared" si="73"/>
        <v>100</v>
      </c>
      <c r="P887" s="182">
        <f t="shared" si="75"/>
        <v>4.916216216216216</v>
      </c>
      <c r="Q887" s="86" t="s">
        <v>719</v>
      </c>
      <c r="V887" s="82">
        <v>0.43541666666666662</v>
      </c>
      <c r="W887" s="83">
        <v>0.59930555555555554</v>
      </c>
      <c r="X887" s="86">
        <f t="shared" si="76"/>
        <v>0.16388888888888892</v>
      </c>
    </row>
    <row r="888" spans="1:24" x14ac:dyDescent="0.3">
      <c r="A888" s="44" t="s">
        <v>9311</v>
      </c>
      <c r="B888" s="68" t="s">
        <v>78</v>
      </c>
      <c r="C888" s="2" t="s">
        <v>6</v>
      </c>
      <c r="D888" s="2">
        <v>71</v>
      </c>
      <c r="E888" s="6">
        <v>17771</v>
      </c>
      <c r="F888" s="7">
        <v>43875.602962962963</v>
      </c>
      <c r="G888" s="69" t="s">
        <v>4</v>
      </c>
      <c r="H888" s="68">
        <v>1279</v>
      </c>
      <c r="I888" s="8">
        <f t="shared" si="77"/>
        <v>12.919191919191919</v>
      </c>
      <c r="J888" s="8">
        <v>1.1919999999999999</v>
      </c>
      <c r="K888" s="69">
        <v>99</v>
      </c>
      <c r="L888" s="68">
        <v>535</v>
      </c>
      <c r="M888" s="8">
        <f t="shared" si="74"/>
        <v>5.404040404040404</v>
      </c>
      <c r="N888" s="8">
        <v>0.71299999999999997</v>
      </c>
      <c r="O888" s="69">
        <f t="shared" si="73"/>
        <v>99</v>
      </c>
      <c r="P888" s="182">
        <f t="shared" si="75"/>
        <v>2.3906542056074764</v>
      </c>
      <c r="Q888" s="86" t="s">
        <v>719</v>
      </c>
      <c r="V888" s="82">
        <v>0.45624999999999999</v>
      </c>
      <c r="W888" s="83">
        <v>0.60833333333333328</v>
      </c>
      <c r="X888" s="86">
        <f t="shared" si="76"/>
        <v>0.15208333333333329</v>
      </c>
    </row>
    <row r="889" spans="1:24" x14ac:dyDescent="0.3">
      <c r="A889" s="44" t="s">
        <v>2228</v>
      </c>
      <c r="B889" s="68" t="s">
        <v>1555</v>
      </c>
      <c r="C889" s="2" t="s">
        <v>1</v>
      </c>
      <c r="D889" s="2">
        <v>55</v>
      </c>
      <c r="E889" s="6">
        <v>23732</v>
      </c>
      <c r="F889" s="7">
        <v>43875.612291666665</v>
      </c>
      <c r="G889" s="69" t="s">
        <v>4</v>
      </c>
      <c r="H889" s="68">
        <v>1378</v>
      </c>
      <c r="I889" s="8">
        <f t="shared" si="77"/>
        <v>13.919191919191919</v>
      </c>
      <c r="J889" s="8">
        <v>1.4690000000000001</v>
      </c>
      <c r="K889" s="69">
        <v>99</v>
      </c>
      <c r="L889" s="68">
        <v>389</v>
      </c>
      <c r="M889" s="8">
        <f t="shared" si="74"/>
        <v>3.9292929292929295</v>
      </c>
      <c r="N889" s="8">
        <v>0.57599999999999996</v>
      </c>
      <c r="O889" s="69">
        <f t="shared" ref="O889:O950" si="78">K889</f>
        <v>99</v>
      </c>
      <c r="P889" s="182">
        <f t="shared" si="75"/>
        <v>3.5424164524421591</v>
      </c>
      <c r="Q889" s="86" t="s">
        <v>719</v>
      </c>
      <c r="V889" s="82">
        <v>0.46111111111111108</v>
      </c>
      <c r="W889" s="83">
        <v>0.61875000000000002</v>
      </c>
      <c r="X889" s="86">
        <f t="shared" si="76"/>
        <v>0.15763888888888894</v>
      </c>
    </row>
    <row r="890" spans="1:24" x14ac:dyDescent="0.3">
      <c r="A890" s="44" t="s">
        <v>9312</v>
      </c>
      <c r="B890" s="68" t="s">
        <v>809</v>
      </c>
      <c r="C890" s="2" t="s">
        <v>6</v>
      </c>
      <c r="D890" s="2">
        <v>36</v>
      </c>
      <c r="E890" s="6">
        <v>30614</v>
      </c>
      <c r="F890" s="7">
        <v>43875.622361111113</v>
      </c>
      <c r="G890" s="69" t="s">
        <v>4</v>
      </c>
      <c r="H890" s="68">
        <v>768</v>
      </c>
      <c r="I890" s="8">
        <f t="shared" si="77"/>
        <v>7.68</v>
      </c>
      <c r="J890" s="8">
        <v>0.83899999999999997</v>
      </c>
      <c r="K890" s="69">
        <v>100</v>
      </c>
      <c r="L890" s="68">
        <v>226</v>
      </c>
      <c r="M890" s="8">
        <f t="shared" si="74"/>
        <v>2.2599999999999998</v>
      </c>
      <c r="N890" s="8">
        <v>0.52500000000000002</v>
      </c>
      <c r="O890" s="69">
        <f t="shared" si="78"/>
        <v>100</v>
      </c>
      <c r="P890" s="182">
        <f t="shared" si="75"/>
        <v>3.3982300884955756</v>
      </c>
      <c r="Q890" s="86" t="s">
        <v>719</v>
      </c>
      <c r="V890" s="82">
        <v>0.48125000000000001</v>
      </c>
      <c r="W890" s="83">
        <v>0.64583333333333337</v>
      </c>
      <c r="X890" s="86">
        <f t="shared" si="76"/>
        <v>0.16458333333333336</v>
      </c>
    </row>
    <row r="891" spans="1:24" x14ac:dyDescent="0.3">
      <c r="A891" s="44" t="s">
        <v>9313</v>
      </c>
      <c r="B891" s="68" t="s">
        <v>9314</v>
      </c>
      <c r="C891" s="2" t="s">
        <v>1</v>
      </c>
      <c r="D891" s="2">
        <v>61</v>
      </c>
      <c r="E891" s="6">
        <v>21254</v>
      </c>
      <c r="F891" s="7">
        <v>43875.652858796297</v>
      </c>
      <c r="G891" s="69" t="s">
        <v>4</v>
      </c>
      <c r="H891" s="68">
        <v>1784</v>
      </c>
      <c r="I891" s="8">
        <f t="shared" si="77"/>
        <v>17.84</v>
      </c>
      <c r="J891" s="8">
        <v>1.212</v>
      </c>
      <c r="K891" s="69">
        <v>100</v>
      </c>
      <c r="L891" s="68">
        <v>392</v>
      </c>
      <c r="M891" s="8">
        <f t="shared" si="74"/>
        <v>3.92</v>
      </c>
      <c r="N891" s="8">
        <v>0.76100000000000001</v>
      </c>
      <c r="O891" s="69">
        <f t="shared" si="78"/>
        <v>100</v>
      </c>
      <c r="P891" s="182">
        <f t="shared" si="75"/>
        <v>4.5510204081632653</v>
      </c>
      <c r="Q891" s="86" t="s">
        <v>719</v>
      </c>
      <c r="V891" s="82">
        <v>0.49791666666666662</v>
      </c>
      <c r="W891" s="83">
        <v>0.65833333333333333</v>
      </c>
      <c r="X891" s="86">
        <f t="shared" si="76"/>
        <v>0.16041666666666671</v>
      </c>
    </row>
    <row r="892" spans="1:24" x14ac:dyDescent="0.3">
      <c r="A892" s="44" t="s">
        <v>9315</v>
      </c>
      <c r="B892" s="68" t="s">
        <v>9316</v>
      </c>
      <c r="C892" s="2" t="s">
        <v>1</v>
      </c>
      <c r="D892" s="2">
        <v>69</v>
      </c>
      <c r="E892" s="6">
        <v>18553</v>
      </c>
      <c r="F892" s="7">
        <v>43875.66269675926</v>
      </c>
      <c r="G892" s="69" t="s">
        <v>22</v>
      </c>
      <c r="H892" s="68">
        <v>2023</v>
      </c>
      <c r="I892" s="8">
        <f t="shared" si="77"/>
        <v>20.23</v>
      </c>
      <c r="J892" s="8">
        <v>1.347</v>
      </c>
      <c r="K892" s="69">
        <v>100</v>
      </c>
      <c r="L892" s="68">
        <v>718</v>
      </c>
      <c r="M892" s="8">
        <f t="shared" si="74"/>
        <v>7.18</v>
      </c>
      <c r="N892" s="8">
        <v>0.80900000000000005</v>
      </c>
      <c r="O892" s="69">
        <f t="shared" si="78"/>
        <v>100</v>
      </c>
      <c r="P892" s="182">
        <f t="shared" si="75"/>
        <v>2.8175487465181059</v>
      </c>
      <c r="Q892" s="86" t="s">
        <v>719</v>
      </c>
      <c r="V892" s="82">
        <v>0.49513888888888885</v>
      </c>
      <c r="W892" s="83">
        <v>0.67013888888888884</v>
      </c>
      <c r="X892" s="86">
        <f t="shared" si="76"/>
        <v>0.17499999999999999</v>
      </c>
    </row>
    <row r="893" spans="1:24" x14ac:dyDescent="0.3">
      <c r="A893" s="44" t="s">
        <v>9317</v>
      </c>
      <c r="B893" s="68" t="s">
        <v>1657</v>
      </c>
      <c r="C893" s="2" t="s">
        <v>1</v>
      </c>
      <c r="D893" s="2">
        <v>70</v>
      </c>
      <c r="E893" s="6">
        <v>18120</v>
      </c>
      <c r="F893" s="7">
        <v>43878.538946759261</v>
      </c>
      <c r="G893" s="69" t="s">
        <v>4</v>
      </c>
      <c r="H893" s="68">
        <v>1930</v>
      </c>
      <c r="I893" s="8">
        <f t="shared" si="77"/>
        <v>19.3</v>
      </c>
      <c r="J893" s="8">
        <v>3.1480000000000001</v>
      </c>
      <c r="K893" s="69">
        <v>100</v>
      </c>
      <c r="L893" s="68">
        <v>386</v>
      </c>
      <c r="M893" s="8">
        <f t="shared" si="74"/>
        <v>3.86</v>
      </c>
      <c r="N893" s="8">
        <v>0.68200000000000005</v>
      </c>
      <c r="O893" s="69">
        <f t="shared" si="78"/>
        <v>100</v>
      </c>
      <c r="P893" s="182">
        <f t="shared" si="75"/>
        <v>5</v>
      </c>
      <c r="Q893" s="86" t="s">
        <v>719</v>
      </c>
      <c r="V893" s="82">
        <v>0.40069444444444446</v>
      </c>
      <c r="W893" s="83">
        <v>0.5444444444444444</v>
      </c>
      <c r="X893" s="86">
        <f t="shared" si="76"/>
        <v>0.14374999999999993</v>
      </c>
    </row>
    <row r="894" spans="1:24" x14ac:dyDescent="0.3">
      <c r="A894" s="44" t="s">
        <v>2017</v>
      </c>
      <c r="B894" s="68" t="s">
        <v>1366</v>
      </c>
      <c r="C894" s="2" t="s">
        <v>1</v>
      </c>
      <c r="D894" s="2">
        <v>44</v>
      </c>
      <c r="E894" s="6">
        <v>27798</v>
      </c>
      <c r="F894" s="7">
        <v>43878.55023148148</v>
      </c>
      <c r="G894" s="69" t="s">
        <v>4</v>
      </c>
      <c r="H894" s="68">
        <v>1472</v>
      </c>
      <c r="I894" s="8">
        <f t="shared" si="77"/>
        <v>14.868686868686869</v>
      </c>
      <c r="J894" s="8">
        <v>1.2909999999999999</v>
      </c>
      <c r="K894" s="69">
        <v>99</v>
      </c>
      <c r="L894" s="68">
        <v>352</v>
      </c>
      <c r="M894" s="8">
        <f t="shared" si="74"/>
        <v>3.5555555555555554</v>
      </c>
      <c r="N894" s="8">
        <v>0.70299999999999996</v>
      </c>
      <c r="O894" s="69">
        <f t="shared" si="78"/>
        <v>99</v>
      </c>
      <c r="P894" s="182">
        <f t="shared" si="75"/>
        <v>4.1818181818181817</v>
      </c>
      <c r="Q894" s="86" t="s">
        <v>719</v>
      </c>
      <c r="V894" s="82">
        <v>0.39097222222222222</v>
      </c>
      <c r="W894" s="83">
        <v>0.55555555555555558</v>
      </c>
      <c r="X894" s="86">
        <f t="shared" si="76"/>
        <v>0.16458333333333336</v>
      </c>
    </row>
    <row r="895" spans="1:24" x14ac:dyDescent="0.3">
      <c r="A895" s="44" t="s">
        <v>9318</v>
      </c>
      <c r="B895" s="68" t="s">
        <v>9319</v>
      </c>
      <c r="C895" s="2" t="s">
        <v>1</v>
      </c>
      <c r="D895" s="2">
        <v>64</v>
      </c>
      <c r="E895" s="6">
        <v>20150</v>
      </c>
      <c r="F895" s="7">
        <v>43878.561666666668</v>
      </c>
      <c r="G895" s="69" t="s">
        <v>4</v>
      </c>
      <c r="H895" s="68">
        <v>2046</v>
      </c>
      <c r="I895" s="8">
        <f t="shared" si="77"/>
        <v>20.666666666666668</v>
      </c>
      <c r="J895" s="8">
        <v>2.0449999999999999</v>
      </c>
      <c r="K895" s="69">
        <v>99</v>
      </c>
      <c r="L895" s="68">
        <v>488</v>
      </c>
      <c r="M895" s="8">
        <f t="shared" si="74"/>
        <v>4.9292929292929291</v>
      </c>
      <c r="N895" s="8">
        <v>0.65900000000000003</v>
      </c>
      <c r="O895" s="69">
        <f t="shared" si="78"/>
        <v>99</v>
      </c>
      <c r="P895" s="182">
        <f t="shared" si="75"/>
        <v>4.1926229508196728</v>
      </c>
      <c r="Q895" s="86" t="s">
        <v>719</v>
      </c>
      <c r="V895" s="82">
        <v>0.41805555555555557</v>
      </c>
      <c r="W895" s="83">
        <v>0.56736111111111109</v>
      </c>
      <c r="X895" s="86">
        <f t="shared" si="76"/>
        <v>0.14930555555555552</v>
      </c>
    </row>
    <row r="896" spans="1:24" x14ac:dyDescent="0.3">
      <c r="A896" s="44" t="s">
        <v>9320</v>
      </c>
      <c r="B896" s="68" t="s">
        <v>9321</v>
      </c>
      <c r="C896" s="2" t="s">
        <v>6</v>
      </c>
      <c r="D896" s="2">
        <v>63</v>
      </c>
      <c r="E896" s="6">
        <v>20840</v>
      </c>
      <c r="F896" s="7">
        <v>43878.573101851849</v>
      </c>
      <c r="G896" s="69" t="s">
        <v>4</v>
      </c>
      <c r="H896" s="68">
        <v>1515</v>
      </c>
      <c r="I896" s="8">
        <f t="shared" si="77"/>
        <v>15.303030303030303</v>
      </c>
      <c r="J896" s="8">
        <v>1.41</v>
      </c>
      <c r="K896" s="69">
        <v>99</v>
      </c>
      <c r="L896" s="68">
        <v>413</v>
      </c>
      <c r="M896" s="8">
        <f t="shared" si="74"/>
        <v>4.1717171717171722</v>
      </c>
      <c r="N896" s="8">
        <v>0.67100000000000004</v>
      </c>
      <c r="O896" s="69">
        <f t="shared" si="78"/>
        <v>99</v>
      </c>
      <c r="P896" s="182">
        <f t="shared" si="75"/>
        <v>3.6682808716707016</v>
      </c>
      <c r="Q896" s="86" t="s">
        <v>719</v>
      </c>
      <c r="V896" s="82">
        <v>0.41319444444444442</v>
      </c>
      <c r="W896" s="83">
        <v>0.5854166666666667</v>
      </c>
      <c r="X896" s="86">
        <f t="shared" si="76"/>
        <v>0.17222222222222228</v>
      </c>
    </row>
    <row r="897" spans="1:24" x14ac:dyDescent="0.3">
      <c r="A897" s="44" t="s">
        <v>9322</v>
      </c>
      <c r="B897" s="68" t="s">
        <v>1301</v>
      </c>
      <c r="C897" s="2" t="s">
        <v>1</v>
      </c>
      <c r="D897" s="2">
        <v>46</v>
      </c>
      <c r="E897" s="6">
        <v>26812</v>
      </c>
      <c r="F897" s="7">
        <v>43878.584062499998</v>
      </c>
      <c r="G897" s="69" t="s">
        <v>4</v>
      </c>
      <c r="H897" s="68">
        <v>1196</v>
      </c>
      <c r="I897" s="8">
        <f t="shared" si="77"/>
        <v>12.080808080808081</v>
      </c>
      <c r="J897" s="8">
        <v>1.1579999999999999</v>
      </c>
      <c r="K897" s="69">
        <v>99</v>
      </c>
      <c r="L897" s="68">
        <v>221</v>
      </c>
      <c r="M897" s="8">
        <f t="shared" si="74"/>
        <v>2.2323232323232323</v>
      </c>
      <c r="N897" s="8">
        <v>0.65200000000000002</v>
      </c>
      <c r="O897" s="69">
        <f t="shared" si="78"/>
        <v>99</v>
      </c>
      <c r="P897" s="182">
        <f t="shared" si="75"/>
        <v>5.4117647058823533</v>
      </c>
      <c r="Q897" s="86" t="s">
        <v>719</v>
      </c>
      <c r="V897" s="82">
        <v>0.44097222222222227</v>
      </c>
      <c r="W897" s="83">
        <v>0.6</v>
      </c>
      <c r="X897" s="86">
        <f t="shared" si="76"/>
        <v>0.15902777777777771</v>
      </c>
    </row>
    <row r="898" spans="1:24" x14ac:dyDescent="0.3">
      <c r="A898" s="44" t="s">
        <v>9323</v>
      </c>
      <c r="B898" s="68" t="s">
        <v>566</v>
      </c>
      <c r="C898" s="2" t="s">
        <v>1</v>
      </c>
      <c r="D898" s="2">
        <v>61</v>
      </c>
      <c r="E898" s="6">
        <v>21254</v>
      </c>
      <c r="F898" s="7">
        <v>43878.605729166666</v>
      </c>
      <c r="G898" s="69" t="s">
        <v>4</v>
      </c>
      <c r="H898" s="68">
        <v>1053</v>
      </c>
      <c r="I898" s="8">
        <f t="shared" si="77"/>
        <v>10.636363636363637</v>
      </c>
      <c r="J898" s="8">
        <v>1.3959999999999999</v>
      </c>
      <c r="K898" s="69">
        <v>99</v>
      </c>
      <c r="L898" s="68">
        <v>265</v>
      </c>
      <c r="M898" s="8">
        <f t="shared" si="74"/>
        <v>2.6767676767676769</v>
      </c>
      <c r="N898" s="8">
        <v>0.66700000000000004</v>
      </c>
      <c r="O898" s="69">
        <f t="shared" si="78"/>
        <v>99</v>
      </c>
      <c r="P898" s="182">
        <f t="shared" si="75"/>
        <v>3.9735849056603771</v>
      </c>
      <c r="Q898" s="86" t="s">
        <v>719</v>
      </c>
      <c r="V898" s="82">
        <v>0.45347222222222222</v>
      </c>
      <c r="W898" s="83">
        <v>0.61111111111111105</v>
      </c>
      <c r="X898" s="86">
        <f t="shared" si="76"/>
        <v>0.15763888888888883</v>
      </c>
    </row>
    <row r="899" spans="1:24" x14ac:dyDescent="0.3">
      <c r="A899" s="44" t="s">
        <v>9324</v>
      </c>
      <c r="B899" s="68" t="s">
        <v>7789</v>
      </c>
      <c r="C899" s="2" t="s">
        <v>1</v>
      </c>
      <c r="D899" s="2">
        <v>47</v>
      </c>
      <c r="E899" s="6">
        <v>26700</v>
      </c>
      <c r="F899" s="7">
        <v>43878.616712962961</v>
      </c>
      <c r="G899" s="69" t="s">
        <v>22</v>
      </c>
      <c r="H899" s="68">
        <v>1002</v>
      </c>
      <c r="I899" s="8">
        <f t="shared" si="77"/>
        <v>10.121212121212121</v>
      </c>
      <c r="J899" s="8">
        <v>0.82399999999999995</v>
      </c>
      <c r="K899" s="69">
        <v>99</v>
      </c>
      <c r="L899" s="68">
        <v>314</v>
      </c>
      <c r="M899" s="8">
        <f t="shared" ref="M899:M962" si="79">L899/O899</f>
        <v>3.1717171717171717</v>
      </c>
      <c r="N899" s="8">
        <v>0.57199999999999995</v>
      </c>
      <c r="O899" s="69">
        <f t="shared" si="78"/>
        <v>99</v>
      </c>
      <c r="P899" s="182">
        <f t="shared" ref="P899:P962" si="80">I899/M899</f>
        <v>3.1910828025477707</v>
      </c>
      <c r="Q899" s="86" t="s">
        <v>719</v>
      </c>
      <c r="V899" s="82">
        <v>0.4777777777777778</v>
      </c>
      <c r="W899" s="83">
        <v>0.62708333333333333</v>
      </c>
      <c r="X899" s="86">
        <f t="shared" ref="X899:X962" si="81">IF(AND(W899&lt;&gt;0,V899&lt;&gt;0),W899-V899,"No_data")</f>
        <v>0.14930555555555552</v>
      </c>
    </row>
    <row r="900" spans="1:24" x14ac:dyDescent="0.3">
      <c r="A900" s="44" t="s">
        <v>9325</v>
      </c>
      <c r="B900" s="68" t="s">
        <v>9326</v>
      </c>
      <c r="C900" s="2" t="s">
        <v>6</v>
      </c>
      <c r="D900" s="2">
        <v>67</v>
      </c>
      <c r="E900" s="6">
        <v>19069</v>
      </c>
      <c r="F900" s="7">
        <v>43878.643263888887</v>
      </c>
      <c r="G900" s="69" t="s">
        <v>22</v>
      </c>
      <c r="H900" s="68">
        <v>897</v>
      </c>
      <c r="I900" s="8">
        <f t="shared" si="77"/>
        <v>8.9700000000000006</v>
      </c>
      <c r="J900" s="8">
        <v>0.95799999999999996</v>
      </c>
      <c r="K900" s="69">
        <v>100</v>
      </c>
      <c r="L900" s="68">
        <v>317</v>
      </c>
      <c r="M900" s="8">
        <f t="shared" si="79"/>
        <v>3.17</v>
      </c>
      <c r="N900" s="8">
        <v>0.60399999999999998</v>
      </c>
      <c r="O900" s="69">
        <f t="shared" si="78"/>
        <v>100</v>
      </c>
      <c r="P900" s="182">
        <f t="shared" si="80"/>
        <v>2.829652996845426</v>
      </c>
      <c r="Q900" s="86" t="s">
        <v>719</v>
      </c>
      <c r="V900" s="82">
        <v>0.49722222222222223</v>
      </c>
      <c r="W900" s="83">
        <v>0.64930555555555558</v>
      </c>
      <c r="X900" s="86">
        <f t="shared" si="81"/>
        <v>0.15208333333333335</v>
      </c>
    </row>
    <row r="901" spans="1:24" x14ac:dyDescent="0.3">
      <c r="A901" s="44" t="s">
        <v>9327</v>
      </c>
      <c r="B901" s="68" t="s">
        <v>9328</v>
      </c>
      <c r="C901" s="2" t="s">
        <v>6</v>
      </c>
      <c r="D901" s="2">
        <v>73</v>
      </c>
      <c r="E901" s="6">
        <v>16907</v>
      </c>
      <c r="F901" s="7">
        <v>43878.67591435185</v>
      </c>
      <c r="G901" s="69" t="s">
        <v>4</v>
      </c>
      <c r="H901" s="68">
        <v>1243</v>
      </c>
      <c r="I901" s="8">
        <f t="shared" si="77"/>
        <v>12.555555555555555</v>
      </c>
      <c r="J901" s="8">
        <v>0.89500000000000002</v>
      </c>
      <c r="K901" s="69">
        <v>99</v>
      </c>
      <c r="L901" s="68">
        <v>542</v>
      </c>
      <c r="M901" s="8">
        <f t="shared" si="79"/>
        <v>5.4747474747474749</v>
      </c>
      <c r="N901" s="8">
        <v>0.73299999999999998</v>
      </c>
      <c r="O901" s="69">
        <f t="shared" si="78"/>
        <v>99</v>
      </c>
      <c r="P901" s="182">
        <f t="shared" si="80"/>
        <v>2.2933579335793355</v>
      </c>
      <c r="Q901" s="86" t="s">
        <v>719</v>
      </c>
      <c r="V901" s="82">
        <v>0.52916666666666667</v>
      </c>
      <c r="W901" s="83">
        <v>0.68055555555555547</v>
      </c>
      <c r="X901" s="86">
        <f t="shared" si="81"/>
        <v>0.1513888888888888</v>
      </c>
    </row>
    <row r="902" spans="1:24" x14ac:dyDescent="0.3">
      <c r="A902" s="44" t="s">
        <v>6140</v>
      </c>
      <c r="B902" s="68" t="s">
        <v>6141</v>
      </c>
      <c r="C902" s="2" t="s">
        <v>1</v>
      </c>
      <c r="D902" s="2">
        <v>49</v>
      </c>
      <c r="E902" s="6">
        <v>25894</v>
      </c>
      <c r="F902" s="7">
        <v>43879.513854166667</v>
      </c>
      <c r="G902" s="69" t="s">
        <v>4</v>
      </c>
      <c r="H902" s="68">
        <v>1131</v>
      </c>
      <c r="I902" s="8">
        <f t="shared" si="77"/>
        <v>11.424242424242424</v>
      </c>
      <c r="J902" s="8">
        <v>1.286</v>
      </c>
      <c r="K902" s="69">
        <v>99</v>
      </c>
      <c r="L902" s="68">
        <v>250</v>
      </c>
      <c r="M902" s="8">
        <f t="shared" si="79"/>
        <v>2.5252525252525251</v>
      </c>
      <c r="N902" s="8">
        <v>0.502</v>
      </c>
      <c r="O902" s="69">
        <f t="shared" si="78"/>
        <v>99</v>
      </c>
      <c r="P902" s="182">
        <f t="shared" si="80"/>
        <v>4.524</v>
      </c>
      <c r="Q902" s="86" t="s">
        <v>719</v>
      </c>
      <c r="V902" s="82">
        <v>0.37152777777777773</v>
      </c>
      <c r="W902" s="83">
        <v>0.51944444444444449</v>
      </c>
      <c r="X902" s="86">
        <f t="shared" si="81"/>
        <v>0.14791666666666675</v>
      </c>
    </row>
    <row r="903" spans="1:24" x14ac:dyDescent="0.3">
      <c r="A903" s="44" t="s">
        <v>2269</v>
      </c>
      <c r="B903" s="68" t="s">
        <v>1590</v>
      </c>
      <c r="C903" s="2" t="s">
        <v>1</v>
      </c>
      <c r="D903" s="2">
        <v>48</v>
      </c>
      <c r="E903" s="6">
        <v>25990</v>
      </c>
      <c r="F903" s="7">
        <v>43879.525081018517</v>
      </c>
      <c r="G903" s="69" t="s">
        <v>4</v>
      </c>
      <c r="H903" s="68">
        <v>1307</v>
      </c>
      <c r="I903" s="8">
        <f t="shared" si="77"/>
        <v>13.202020202020202</v>
      </c>
      <c r="J903" s="8">
        <v>1.3089999999999999</v>
      </c>
      <c r="K903" s="69">
        <v>99</v>
      </c>
      <c r="L903" s="68">
        <v>284</v>
      </c>
      <c r="M903" s="8">
        <f t="shared" si="79"/>
        <v>2.8686868686868685</v>
      </c>
      <c r="N903" s="8">
        <v>0.82899999999999996</v>
      </c>
      <c r="O903" s="69">
        <f t="shared" si="78"/>
        <v>99</v>
      </c>
      <c r="P903" s="182">
        <f t="shared" si="80"/>
        <v>4.6021126760563389</v>
      </c>
      <c r="Q903" s="86" t="s">
        <v>719</v>
      </c>
      <c r="V903" s="82">
        <v>0.37222222222222223</v>
      </c>
      <c r="W903" s="83">
        <v>0.53125</v>
      </c>
      <c r="X903" s="86">
        <f t="shared" si="81"/>
        <v>0.15902777777777777</v>
      </c>
    </row>
    <row r="904" spans="1:24" x14ac:dyDescent="0.3">
      <c r="A904" s="44" t="s">
        <v>9329</v>
      </c>
      <c r="B904" s="68" t="s">
        <v>1968</v>
      </c>
      <c r="C904" s="2" t="s">
        <v>1</v>
      </c>
      <c r="D904" s="2">
        <v>34</v>
      </c>
      <c r="E904" s="6">
        <v>31203</v>
      </c>
      <c r="F904" s="7">
        <v>43879.536770833336</v>
      </c>
      <c r="G904" s="69" t="s">
        <v>4</v>
      </c>
      <c r="H904" s="68">
        <v>1045</v>
      </c>
      <c r="I904" s="8">
        <f t="shared" si="77"/>
        <v>10.45</v>
      </c>
      <c r="J904" s="8">
        <v>1.226</v>
      </c>
      <c r="K904" s="69">
        <v>100</v>
      </c>
      <c r="L904" s="68">
        <v>165</v>
      </c>
      <c r="M904" s="8">
        <f t="shared" si="79"/>
        <v>1.65</v>
      </c>
      <c r="N904" s="8">
        <v>0.47899999999999998</v>
      </c>
      <c r="O904" s="69">
        <f t="shared" si="78"/>
        <v>100</v>
      </c>
      <c r="P904" s="182">
        <f t="shared" si="80"/>
        <v>6.333333333333333</v>
      </c>
      <c r="Q904" s="86" t="s">
        <v>719</v>
      </c>
      <c r="V904" s="82">
        <v>0.39097222222222222</v>
      </c>
      <c r="W904" s="83">
        <v>0.54305555555555551</v>
      </c>
      <c r="X904" s="86">
        <f t="shared" si="81"/>
        <v>0.15208333333333329</v>
      </c>
    </row>
    <row r="905" spans="1:24" x14ac:dyDescent="0.3">
      <c r="A905" s="44" t="s">
        <v>9330</v>
      </c>
      <c r="B905" s="68" t="s">
        <v>820</v>
      </c>
      <c r="C905" s="2" t="s">
        <v>1</v>
      </c>
      <c r="D905" s="2">
        <v>77</v>
      </c>
      <c r="E905" s="6">
        <v>15736</v>
      </c>
      <c r="F905" s="7">
        <v>43879.546666666669</v>
      </c>
      <c r="G905" s="69" t="s">
        <v>4</v>
      </c>
      <c r="H905" s="68">
        <v>853</v>
      </c>
      <c r="I905" s="8">
        <f t="shared" si="77"/>
        <v>8.6161616161616159</v>
      </c>
      <c r="J905" s="8">
        <v>0.77900000000000003</v>
      </c>
      <c r="K905" s="69">
        <v>99</v>
      </c>
      <c r="L905" s="68">
        <v>223</v>
      </c>
      <c r="M905" s="8">
        <f t="shared" si="79"/>
        <v>2.2525252525252526</v>
      </c>
      <c r="N905" s="8">
        <v>0.54100000000000004</v>
      </c>
      <c r="O905" s="69">
        <f t="shared" si="78"/>
        <v>99</v>
      </c>
      <c r="P905" s="182">
        <f t="shared" si="80"/>
        <v>3.8251121076233181</v>
      </c>
      <c r="Q905" s="86" t="s">
        <v>719</v>
      </c>
      <c r="V905" s="82">
        <v>0.4055555555555555</v>
      </c>
      <c r="W905" s="83">
        <v>0.55277777777777781</v>
      </c>
      <c r="X905" s="86">
        <f t="shared" si="81"/>
        <v>0.14722222222222231</v>
      </c>
    </row>
    <row r="906" spans="1:24" x14ac:dyDescent="0.3">
      <c r="A906" s="44" t="s">
        <v>2381</v>
      </c>
      <c r="B906" s="68" t="s">
        <v>11</v>
      </c>
      <c r="C906" s="2" t="s">
        <v>1</v>
      </c>
      <c r="D906" s="2">
        <v>73</v>
      </c>
      <c r="E906" s="6">
        <v>16994</v>
      </c>
      <c r="F906" s="7">
        <v>43879.556956018518</v>
      </c>
      <c r="G906" s="69" t="s">
        <v>4</v>
      </c>
      <c r="H906" s="68">
        <v>1514</v>
      </c>
      <c r="I906" s="8">
        <f t="shared" si="77"/>
        <v>15.14</v>
      </c>
      <c r="J906" s="8">
        <v>1.2949999999999999</v>
      </c>
      <c r="K906" s="69">
        <v>100</v>
      </c>
      <c r="L906" s="68">
        <v>407</v>
      </c>
      <c r="M906" s="8">
        <f t="shared" si="79"/>
        <v>4.07</v>
      </c>
      <c r="N906" s="8">
        <v>0.72799999999999998</v>
      </c>
      <c r="O906" s="69">
        <f t="shared" si="78"/>
        <v>100</v>
      </c>
      <c r="P906" s="182">
        <f t="shared" si="80"/>
        <v>3.7199017199017197</v>
      </c>
      <c r="Q906" s="86" t="s">
        <v>719</v>
      </c>
      <c r="V906" s="82">
        <v>0.42430555555555555</v>
      </c>
      <c r="W906" s="83">
        <v>0.57430555555555551</v>
      </c>
      <c r="X906" s="86">
        <f t="shared" si="81"/>
        <v>0.14999999999999997</v>
      </c>
    </row>
    <row r="907" spans="1:24" x14ac:dyDescent="0.3">
      <c r="A907" s="44" t="s">
        <v>9331</v>
      </c>
      <c r="B907" s="68" t="s">
        <v>9332</v>
      </c>
      <c r="C907" s="2" t="s">
        <v>1</v>
      </c>
      <c r="D907" s="2">
        <v>33</v>
      </c>
      <c r="E907" s="6">
        <v>31598</v>
      </c>
      <c r="F907" s="7">
        <v>43879.578784722224</v>
      </c>
      <c r="G907" s="69" t="s">
        <v>4</v>
      </c>
      <c r="H907" s="68">
        <v>1318</v>
      </c>
      <c r="I907" s="8">
        <f t="shared" si="77"/>
        <v>13.313131313131313</v>
      </c>
      <c r="J907" s="8">
        <v>1.3220000000000001</v>
      </c>
      <c r="K907" s="69">
        <v>99</v>
      </c>
      <c r="L907" s="68">
        <v>339</v>
      </c>
      <c r="M907" s="8">
        <f t="shared" si="79"/>
        <v>3.4242424242424243</v>
      </c>
      <c r="N907" s="8">
        <v>0.60799999999999998</v>
      </c>
      <c r="O907" s="69">
        <f t="shared" si="78"/>
        <v>99</v>
      </c>
      <c r="P907" s="182">
        <f t="shared" si="80"/>
        <v>3.887905604719764</v>
      </c>
      <c r="Q907" s="86" t="s">
        <v>719</v>
      </c>
      <c r="V907" s="82">
        <v>0.44444444444444442</v>
      </c>
      <c r="W907" s="83">
        <v>0.5854166666666667</v>
      </c>
      <c r="X907" s="86">
        <f t="shared" si="81"/>
        <v>0.14097222222222228</v>
      </c>
    </row>
    <row r="908" spans="1:24" x14ac:dyDescent="0.3">
      <c r="A908" s="44" t="s">
        <v>2241</v>
      </c>
      <c r="B908" s="68" t="s">
        <v>1361</v>
      </c>
      <c r="C908" s="2" t="s">
        <v>1</v>
      </c>
      <c r="D908" s="2">
        <v>60</v>
      </c>
      <c r="E908" s="6">
        <v>21708</v>
      </c>
      <c r="F908" s="7">
        <v>43879.595393518517</v>
      </c>
      <c r="G908" s="69" t="s">
        <v>4</v>
      </c>
      <c r="H908" s="68">
        <v>1665</v>
      </c>
      <c r="I908" s="8">
        <f t="shared" si="77"/>
        <v>16.818181818181817</v>
      </c>
      <c r="J908" s="8">
        <v>1.431</v>
      </c>
      <c r="K908" s="69">
        <v>99</v>
      </c>
      <c r="L908" s="68">
        <v>320</v>
      </c>
      <c r="M908" s="8">
        <f t="shared" si="79"/>
        <v>3.2323232323232323</v>
      </c>
      <c r="N908" s="8">
        <v>0.60299999999999998</v>
      </c>
      <c r="O908" s="69">
        <f t="shared" si="78"/>
        <v>99</v>
      </c>
      <c r="P908" s="182">
        <f t="shared" si="80"/>
        <v>5.203125</v>
      </c>
      <c r="Q908" s="86" t="s">
        <v>719</v>
      </c>
      <c r="V908" s="82">
        <v>0.45277777777777778</v>
      </c>
      <c r="W908" s="83">
        <v>0.60277777777777775</v>
      </c>
      <c r="X908" s="86">
        <f t="shared" si="81"/>
        <v>0.14999999999999997</v>
      </c>
    </row>
    <row r="909" spans="1:24" x14ac:dyDescent="0.3">
      <c r="A909" s="44" t="s">
        <v>9333</v>
      </c>
      <c r="B909" s="68" t="s">
        <v>9334</v>
      </c>
      <c r="C909" s="2" t="s">
        <v>6</v>
      </c>
      <c r="D909" s="2">
        <v>74</v>
      </c>
      <c r="E909" s="6">
        <v>16579</v>
      </c>
      <c r="F909" s="7">
        <v>43879.610555555555</v>
      </c>
      <c r="G909" s="69" t="s">
        <v>22</v>
      </c>
      <c r="H909" s="68">
        <v>1300</v>
      </c>
      <c r="I909" s="8">
        <f t="shared" si="77"/>
        <v>13.131313131313131</v>
      </c>
      <c r="J909" s="8">
        <v>1.056</v>
      </c>
      <c r="K909" s="69">
        <v>99</v>
      </c>
      <c r="L909" s="68">
        <v>455</v>
      </c>
      <c r="M909" s="8">
        <f t="shared" si="79"/>
        <v>4.595959595959596</v>
      </c>
      <c r="N909" s="8">
        <v>1.0389999999999999</v>
      </c>
      <c r="O909" s="69">
        <f t="shared" si="78"/>
        <v>99</v>
      </c>
      <c r="P909" s="182">
        <f t="shared" si="80"/>
        <v>2.8571428571428572</v>
      </c>
      <c r="Q909" s="86" t="s">
        <v>719</v>
      </c>
      <c r="V909" s="82">
        <v>0.46597222222222223</v>
      </c>
      <c r="W909" s="83">
        <v>0.625</v>
      </c>
      <c r="X909" s="86">
        <f t="shared" si="81"/>
        <v>0.15902777777777777</v>
      </c>
    </row>
    <row r="910" spans="1:24" x14ac:dyDescent="0.3">
      <c r="A910" s="44" t="s">
        <v>9335</v>
      </c>
      <c r="B910" s="68" t="s">
        <v>281</v>
      </c>
      <c r="C910" s="2" t="s">
        <v>1</v>
      </c>
      <c r="D910" s="2">
        <v>58</v>
      </c>
      <c r="E910" s="6">
        <v>22645</v>
      </c>
      <c r="F910" s="7">
        <v>43879.644791666666</v>
      </c>
      <c r="G910" s="69" t="s">
        <v>22</v>
      </c>
      <c r="H910" s="68">
        <v>1245</v>
      </c>
      <c r="I910" s="8">
        <f t="shared" si="77"/>
        <v>12.575757575757576</v>
      </c>
      <c r="J910" s="8">
        <v>1.1439999999999999</v>
      </c>
      <c r="K910" s="69">
        <v>99</v>
      </c>
      <c r="L910" s="68">
        <v>240</v>
      </c>
      <c r="M910" s="8">
        <f t="shared" si="79"/>
        <v>2.4242424242424243</v>
      </c>
      <c r="N910" s="8">
        <v>0.497</v>
      </c>
      <c r="O910" s="69">
        <f t="shared" si="78"/>
        <v>99</v>
      </c>
      <c r="P910" s="182">
        <f t="shared" si="80"/>
        <v>5.1875</v>
      </c>
      <c r="Q910" s="86" t="s">
        <v>719</v>
      </c>
      <c r="V910" s="82">
        <v>0.49027777777777781</v>
      </c>
      <c r="W910" s="83">
        <v>0.65277777777777779</v>
      </c>
      <c r="X910" s="86">
        <f t="shared" si="81"/>
        <v>0.16249999999999998</v>
      </c>
    </row>
    <row r="911" spans="1:24" x14ac:dyDescent="0.3">
      <c r="A911" s="44" t="s">
        <v>9336</v>
      </c>
      <c r="B911" s="68" t="s">
        <v>9337</v>
      </c>
      <c r="C911" s="2" t="s">
        <v>6</v>
      </c>
      <c r="D911" s="2">
        <v>69</v>
      </c>
      <c r="E911" s="6">
        <v>18340</v>
      </c>
      <c r="F911" s="7">
        <v>43879.667372685188</v>
      </c>
      <c r="G911" s="69" t="s">
        <v>4</v>
      </c>
      <c r="H911" s="68">
        <v>1366</v>
      </c>
      <c r="I911" s="8">
        <f t="shared" si="77"/>
        <v>13.797979797979798</v>
      </c>
      <c r="J911" s="8">
        <v>1.385</v>
      </c>
      <c r="K911" s="69">
        <v>99</v>
      </c>
      <c r="L911" s="68">
        <v>264</v>
      </c>
      <c r="M911" s="8">
        <f t="shared" si="79"/>
        <v>2.6666666666666665</v>
      </c>
      <c r="N911" s="8">
        <v>0.63900000000000001</v>
      </c>
      <c r="O911" s="69">
        <f t="shared" si="78"/>
        <v>99</v>
      </c>
      <c r="P911" s="182">
        <f t="shared" si="80"/>
        <v>5.1742424242424248</v>
      </c>
      <c r="Q911" s="86" t="s">
        <v>719</v>
      </c>
      <c r="V911" s="82">
        <v>0.50902777777777775</v>
      </c>
      <c r="W911" s="83">
        <v>0.67986111111111114</v>
      </c>
      <c r="X911" s="86">
        <f t="shared" si="81"/>
        <v>0.17083333333333339</v>
      </c>
    </row>
    <row r="912" spans="1:24" x14ac:dyDescent="0.3">
      <c r="A912" s="44" t="s">
        <v>9338</v>
      </c>
      <c r="B912" s="68" t="s">
        <v>9339</v>
      </c>
      <c r="C912" s="2" t="s">
        <v>1</v>
      </c>
      <c r="D912" s="2">
        <v>61</v>
      </c>
      <c r="E912" s="6">
        <v>21544</v>
      </c>
      <c r="F912" s="7">
        <v>43880.512372685182</v>
      </c>
      <c r="G912" s="69" t="s">
        <v>4</v>
      </c>
      <c r="H912" s="68">
        <v>2029</v>
      </c>
      <c r="I912" s="8">
        <f t="shared" si="77"/>
        <v>20.494949494949495</v>
      </c>
      <c r="J912" s="8">
        <v>2.2959999999999998</v>
      </c>
      <c r="K912" s="69">
        <v>99</v>
      </c>
      <c r="L912" s="68">
        <v>348</v>
      </c>
      <c r="M912" s="8">
        <f t="shared" si="79"/>
        <v>3.5151515151515151</v>
      </c>
      <c r="N912" s="8">
        <v>0.81299999999999994</v>
      </c>
      <c r="O912" s="69">
        <f t="shared" si="78"/>
        <v>99</v>
      </c>
      <c r="P912" s="182">
        <f t="shared" si="80"/>
        <v>5.8304597701149428</v>
      </c>
      <c r="Q912" s="86" t="s">
        <v>719</v>
      </c>
      <c r="V912" s="82">
        <v>0.38055555555555554</v>
      </c>
      <c r="W912" s="83">
        <v>0.51944444444444449</v>
      </c>
      <c r="X912" s="86">
        <f t="shared" si="81"/>
        <v>0.13888888888888895</v>
      </c>
    </row>
    <row r="913" spans="1:24" x14ac:dyDescent="0.3">
      <c r="A913" s="44" t="s">
        <v>9340</v>
      </c>
      <c r="B913" s="68" t="s">
        <v>339</v>
      </c>
      <c r="C913" s="2" t="s">
        <v>1</v>
      </c>
      <c r="D913" s="2">
        <v>61</v>
      </c>
      <c r="E913" s="6">
        <v>21458</v>
      </c>
      <c r="F913" s="7">
        <v>43880.523726851854</v>
      </c>
      <c r="G913" s="69" t="s">
        <v>4</v>
      </c>
      <c r="H913" s="68">
        <v>1458</v>
      </c>
      <c r="I913" s="8">
        <f t="shared" si="77"/>
        <v>14.727272727272727</v>
      </c>
      <c r="J913" s="8">
        <v>1.2270000000000001</v>
      </c>
      <c r="K913" s="69">
        <v>99</v>
      </c>
      <c r="L913" s="68">
        <v>378</v>
      </c>
      <c r="M913" s="8">
        <f t="shared" si="79"/>
        <v>3.8181818181818183</v>
      </c>
      <c r="N913" s="8">
        <v>0.57799999999999996</v>
      </c>
      <c r="O913" s="69">
        <f t="shared" si="78"/>
        <v>99</v>
      </c>
      <c r="P913" s="182">
        <f t="shared" si="80"/>
        <v>3.8571428571428568</v>
      </c>
      <c r="Q913" s="86" t="s">
        <v>719</v>
      </c>
      <c r="V913" s="82">
        <v>0.39583333333333331</v>
      </c>
      <c r="W913" s="83">
        <v>0.53125</v>
      </c>
      <c r="X913" s="86">
        <f t="shared" si="81"/>
        <v>0.13541666666666669</v>
      </c>
    </row>
    <row r="914" spans="1:24" x14ac:dyDescent="0.3">
      <c r="A914" s="44" t="s">
        <v>9341</v>
      </c>
      <c r="B914" s="68" t="s">
        <v>9342</v>
      </c>
      <c r="C914" s="2" t="s">
        <v>1</v>
      </c>
      <c r="D914" s="2">
        <v>39</v>
      </c>
      <c r="E914" s="6">
        <v>29326</v>
      </c>
      <c r="F914" s="7">
        <v>43880.536446759259</v>
      </c>
      <c r="G914" s="69" t="s">
        <v>4</v>
      </c>
      <c r="H914" s="68">
        <v>1281</v>
      </c>
      <c r="I914" s="8">
        <f t="shared" si="77"/>
        <v>12.939393939393939</v>
      </c>
      <c r="J914" s="8">
        <v>1.754</v>
      </c>
      <c r="K914" s="69">
        <v>99</v>
      </c>
      <c r="L914" s="68">
        <v>465</v>
      </c>
      <c r="M914" s="8">
        <f t="shared" si="79"/>
        <v>4.6969696969696972</v>
      </c>
      <c r="N914" s="8">
        <v>0.67700000000000005</v>
      </c>
      <c r="O914" s="69">
        <f t="shared" si="78"/>
        <v>99</v>
      </c>
      <c r="P914" s="182">
        <f t="shared" si="80"/>
        <v>2.7548387096774194</v>
      </c>
      <c r="Q914" s="86" t="s">
        <v>719</v>
      </c>
      <c r="V914" s="82">
        <v>0.41388888888888892</v>
      </c>
      <c r="W914" s="83">
        <v>0.54305555555555551</v>
      </c>
      <c r="X914" s="86">
        <f t="shared" si="81"/>
        <v>0.1291666666666666</v>
      </c>
    </row>
    <row r="915" spans="1:24" x14ac:dyDescent="0.3">
      <c r="A915" s="44" t="s">
        <v>9343</v>
      </c>
      <c r="B915" s="68" t="s">
        <v>1682</v>
      </c>
      <c r="C915" s="2" t="s">
        <v>1</v>
      </c>
      <c r="D915" s="2">
        <v>51</v>
      </c>
      <c r="E915" s="6">
        <v>24929</v>
      </c>
      <c r="F915" s="7">
        <v>43880.548194444447</v>
      </c>
      <c r="G915" s="69" t="s">
        <v>4</v>
      </c>
      <c r="H915" s="68">
        <v>1646</v>
      </c>
      <c r="I915" s="8">
        <f t="shared" si="77"/>
        <v>16.626262626262626</v>
      </c>
      <c r="J915" s="8">
        <v>1.7</v>
      </c>
      <c r="K915" s="69">
        <v>99</v>
      </c>
      <c r="L915" s="68">
        <v>433</v>
      </c>
      <c r="M915" s="8">
        <f t="shared" si="79"/>
        <v>4.3737373737373737</v>
      </c>
      <c r="N915" s="8">
        <v>0.84</v>
      </c>
      <c r="O915" s="69">
        <f t="shared" si="78"/>
        <v>99</v>
      </c>
      <c r="P915" s="182">
        <f t="shared" si="80"/>
        <v>3.8013856812933025</v>
      </c>
      <c r="Q915" s="86" t="s">
        <v>719</v>
      </c>
      <c r="V915" s="82">
        <v>0.43124999999999997</v>
      </c>
      <c r="W915" s="83">
        <v>0.56597222222222221</v>
      </c>
      <c r="X915" s="86">
        <f t="shared" si="81"/>
        <v>0.13472222222222224</v>
      </c>
    </row>
    <row r="916" spans="1:24" x14ac:dyDescent="0.3">
      <c r="A916" s="44" t="s">
        <v>9344</v>
      </c>
      <c r="B916" s="68" t="s">
        <v>1420</v>
      </c>
      <c r="C916" s="2" t="s">
        <v>1</v>
      </c>
      <c r="D916" s="2">
        <v>58</v>
      </c>
      <c r="E916" s="6">
        <v>22348</v>
      </c>
      <c r="F916" s="7">
        <v>43880.570243055554</v>
      </c>
      <c r="G916" s="69" t="s">
        <v>4</v>
      </c>
      <c r="H916" s="68">
        <v>1533</v>
      </c>
      <c r="I916" s="8">
        <f t="shared" si="77"/>
        <v>15.484848484848484</v>
      </c>
      <c r="J916" s="8">
        <v>1.2070000000000001</v>
      </c>
      <c r="K916" s="69">
        <v>99</v>
      </c>
      <c r="L916" s="68">
        <v>331</v>
      </c>
      <c r="M916" s="8">
        <f t="shared" si="79"/>
        <v>3.3434343434343434</v>
      </c>
      <c r="N916" s="8">
        <v>0.65700000000000003</v>
      </c>
      <c r="O916" s="69">
        <f t="shared" si="78"/>
        <v>99</v>
      </c>
      <c r="P916" s="182">
        <f t="shared" si="80"/>
        <v>4.6314199395770395</v>
      </c>
      <c r="Q916" s="86" t="s">
        <v>719</v>
      </c>
      <c r="V916" s="82">
        <v>0.42638888888888887</v>
      </c>
      <c r="W916" s="83">
        <v>0.57638888888888895</v>
      </c>
      <c r="X916" s="86">
        <f t="shared" si="81"/>
        <v>0.15000000000000008</v>
      </c>
    </row>
    <row r="917" spans="1:24" x14ac:dyDescent="0.3">
      <c r="A917" s="44" t="s">
        <v>9345</v>
      </c>
      <c r="B917" s="68" t="s">
        <v>9346</v>
      </c>
      <c r="C917" s="2" t="s">
        <v>6</v>
      </c>
      <c r="D917" s="2">
        <v>67</v>
      </c>
      <c r="E917" s="6">
        <v>19132</v>
      </c>
      <c r="F917" s="7">
        <v>43880.580497685187</v>
      </c>
      <c r="G917" s="69" t="s">
        <v>4</v>
      </c>
      <c r="H917" s="68">
        <v>1007</v>
      </c>
      <c r="I917" s="8">
        <f t="shared" si="77"/>
        <v>10.171717171717171</v>
      </c>
      <c r="J917" s="8">
        <v>1</v>
      </c>
      <c r="K917" s="69">
        <v>99</v>
      </c>
      <c r="L917" s="68">
        <v>379</v>
      </c>
      <c r="M917" s="8">
        <f t="shared" si="79"/>
        <v>3.8282828282828283</v>
      </c>
      <c r="N917" s="8">
        <v>0.80900000000000005</v>
      </c>
      <c r="O917" s="69">
        <f t="shared" si="78"/>
        <v>99</v>
      </c>
      <c r="P917" s="182">
        <f t="shared" si="80"/>
        <v>2.6569920844327175</v>
      </c>
      <c r="Q917" s="86" t="s">
        <v>719</v>
      </c>
      <c r="V917" s="82">
        <v>0.42986111111111108</v>
      </c>
      <c r="W917" s="83">
        <v>0.59027777777777779</v>
      </c>
      <c r="X917" s="86">
        <f t="shared" si="81"/>
        <v>0.16041666666666671</v>
      </c>
    </row>
    <row r="918" spans="1:24" x14ac:dyDescent="0.3">
      <c r="A918" s="44" t="s">
        <v>9347</v>
      </c>
      <c r="B918" s="68" t="s">
        <v>6171</v>
      </c>
      <c r="C918" s="2" t="s">
        <v>1</v>
      </c>
      <c r="D918" s="2">
        <v>28</v>
      </c>
      <c r="E918" s="6">
        <v>33444</v>
      </c>
      <c r="F918" s="7">
        <v>43880.607106481482</v>
      </c>
      <c r="G918" s="69" t="s">
        <v>22</v>
      </c>
      <c r="H918" s="68">
        <v>958</v>
      </c>
      <c r="I918" s="8">
        <f t="shared" si="77"/>
        <v>9.58</v>
      </c>
      <c r="J918" s="8">
        <v>1.075</v>
      </c>
      <c r="K918" s="69">
        <v>100</v>
      </c>
      <c r="L918" s="68">
        <v>203</v>
      </c>
      <c r="M918" s="8">
        <f t="shared" si="79"/>
        <v>2.0299999999999998</v>
      </c>
      <c r="N918" s="8">
        <v>0.36099999999999999</v>
      </c>
      <c r="O918" s="69">
        <f t="shared" si="78"/>
        <v>100</v>
      </c>
      <c r="P918" s="182">
        <f t="shared" si="80"/>
        <v>4.7192118226600988</v>
      </c>
      <c r="Q918" s="86" t="s">
        <v>719</v>
      </c>
      <c r="V918" s="82">
        <v>0.4465277777777778</v>
      </c>
      <c r="W918" s="83">
        <v>0.61458333333333337</v>
      </c>
      <c r="X918" s="86">
        <f t="shared" si="81"/>
        <v>0.16805555555555557</v>
      </c>
    </row>
    <row r="919" spans="1:24" x14ac:dyDescent="0.3">
      <c r="A919" s="44" t="s">
        <v>9348</v>
      </c>
      <c r="B919" s="68" t="s">
        <v>9349</v>
      </c>
      <c r="C919" s="2" t="s">
        <v>6</v>
      </c>
      <c r="D919" s="2">
        <v>29</v>
      </c>
      <c r="E919" s="6">
        <v>33145</v>
      </c>
      <c r="F919" s="7">
        <v>43880.629282407404</v>
      </c>
      <c r="G919" s="69" t="s">
        <v>4</v>
      </c>
      <c r="H919" s="68">
        <v>728</v>
      </c>
      <c r="I919" s="8">
        <f t="shared" si="77"/>
        <v>7.3535353535353538</v>
      </c>
      <c r="J919" s="8">
        <v>0.90700000000000003</v>
      </c>
      <c r="K919" s="69">
        <v>99</v>
      </c>
      <c r="L919" s="68">
        <v>183</v>
      </c>
      <c r="M919" s="8">
        <f t="shared" si="79"/>
        <v>1.8484848484848484</v>
      </c>
      <c r="N919" s="8">
        <v>0.48199999999999998</v>
      </c>
      <c r="O919" s="69">
        <f t="shared" si="78"/>
        <v>99</v>
      </c>
      <c r="P919" s="182">
        <f t="shared" si="80"/>
        <v>3.9781420765027327</v>
      </c>
      <c r="Q919" s="86" t="s">
        <v>719</v>
      </c>
      <c r="V919" s="82">
        <v>0.46388888888888885</v>
      </c>
      <c r="W919" s="83">
        <v>0.63541666666666663</v>
      </c>
      <c r="X919" s="86">
        <f t="shared" si="81"/>
        <v>0.17152777777777778</v>
      </c>
    </row>
    <row r="920" spans="1:24" x14ac:dyDescent="0.3">
      <c r="A920" s="44" t="s">
        <v>9350</v>
      </c>
      <c r="B920" s="68" t="s">
        <v>9351</v>
      </c>
      <c r="C920" s="2" t="s">
        <v>6</v>
      </c>
      <c r="D920" s="2">
        <v>82</v>
      </c>
      <c r="E920" s="6">
        <v>13829</v>
      </c>
      <c r="F920" s="7">
        <v>43880.646678240744</v>
      </c>
      <c r="G920" s="69" t="s">
        <v>4</v>
      </c>
      <c r="H920" s="68">
        <v>1772</v>
      </c>
      <c r="I920" s="8">
        <f t="shared" si="77"/>
        <v>17.8989898989899</v>
      </c>
      <c r="J920" s="8">
        <v>1.359</v>
      </c>
      <c r="K920" s="69">
        <v>99</v>
      </c>
      <c r="L920" s="68">
        <v>963</v>
      </c>
      <c r="M920" s="8">
        <f t="shared" si="79"/>
        <v>9.7272727272727266</v>
      </c>
      <c r="N920" s="8">
        <v>1.59</v>
      </c>
      <c r="O920" s="69">
        <f t="shared" si="78"/>
        <v>99</v>
      </c>
      <c r="P920" s="182">
        <f t="shared" si="80"/>
        <v>1.8400830737279337</v>
      </c>
      <c r="Q920" s="86" t="s">
        <v>719</v>
      </c>
      <c r="V920" s="82">
        <v>0.49305555555555558</v>
      </c>
      <c r="W920" s="83">
        <v>0.65625</v>
      </c>
      <c r="X920" s="86">
        <f t="shared" si="81"/>
        <v>0.16319444444444442</v>
      </c>
    </row>
    <row r="921" spans="1:24" x14ac:dyDescent="0.3">
      <c r="A921" s="44" t="s">
        <v>9352</v>
      </c>
      <c r="B921" s="68" t="s">
        <v>9353</v>
      </c>
      <c r="C921" s="2" t="s">
        <v>6</v>
      </c>
      <c r="D921" s="2">
        <v>62</v>
      </c>
      <c r="E921" s="6">
        <v>20875</v>
      </c>
      <c r="F921" s="7">
        <v>43880.663425925923</v>
      </c>
      <c r="G921" s="69" t="s">
        <v>4</v>
      </c>
      <c r="H921" s="68">
        <v>1013</v>
      </c>
      <c r="I921" s="8">
        <f t="shared" si="77"/>
        <v>10.130000000000001</v>
      </c>
      <c r="J921" s="8">
        <v>0.872</v>
      </c>
      <c r="K921" s="69">
        <v>100</v>
      </c>
      <c r="L921" s="68">
        <v>313</v>
      </c>
      <c r="M921" s="8">
        <f t="shared" si="79"/>
        <v>3.13</v>
      </c>
      <c r="N921" s="8">
        <v>0.63</v>
      </c>
      <c r="O921" s="69">
        <f t="shared" si="78"/>
        <v>100</v>
      </c>
      <c r="P921" s="182">
        <f t="shared" si="80"/>
        <v>3.2364217252396168</v>
      </c>
      <c r="Q921" s="86" t="s">
        <v>719</v>
      </c>
      <c r="V921" s="82">
        <v>0.5131944444444444</v>
      </c>
      <c r="W921" s="83">
        <v>0.67013888888888884</v>
      </c>
      <c r="X921" s="86">
        <f t="shared" si="81"/>
        <v>0.15694444444444444</v>
      </c>
    </row>
    <row r="922" spans="1:24" x14ac:dyDescent="0.3">
      <c r="A922" s="44" t="s">
        <v>9354</v>
      </c>
      <c r="B922" s="68" t="s">
        <v>51</v>
      </c>
      <c r="C922" s="2" t="s">
        <v>1</v>
      </c>
      <c r="D922" s="2">
        <v>47</v>
      </c>
      <c r="E922" s="6">
        <v>26655</v>
      </c>
      <c r="F922" s="7">
        <v>43881.547060185185</v>
      </c>
      <c r="G922" s="69" t="s">
        <v>4</v>
      </c>
      <c r="H922" s="68">
        <v>1075</v>
      </c>
      <c r="I922" s="8">
        <f t="shared" si="77"/>
        <v>10.75</v>
      </c>
      <c r="J922" s="8">
        <v>1.266</v>
      </c>
      <c r="K922" s="69">
        <v>100</v>
      </c>
      <c r="L922" s="68">
        <v>251</v>
      </c>
      <c r="M922" s="8">
        <f t="shared" si="79"/>
        <v>2.5099999999999998</v>
      </c>
      <c r="N922" s="8">
        <v>0.502</v>
      </c>
      <c r="O922" s="69">
        <f t="shared" si="78"/>
        <v>100</v>
      </c>
      <c r="P922" s="182">
        <f t="shared" si="80"/>
        <v>4.282868525896415</v>
      </c>
      <c r="Q922" s="86" t="s">
        <v>719</v>
      </c>
      <c r="V922" s="82">
        <v>0.41111111111111115</v>
      </c>
      <c r="W922" s="83">
        <v>0.56111111111111112</v>
      </c>
      <c r="X922" s="86">
        <f t="shared" si="81"/>
        <v>0.14999999999999997</v>
      </c>
    </row>
    <row r="923" spans="1:24" x14ac:dyDescent="0.3">
      <c r="A923" s="44" t="s">
        <v>9355</v>
      </c>
      <c r="B923" s="68" t="s">
        <v>4369</v>
      </c>
      <c r="C923" s="2" t="s">
        <v>1</v>
      </c>
      <c r="D923" s="2">
        <v>52</v>
      </c>
      <c r="E923" s="6">
        <v>24807</v>
      </c>
      <c r="F923" s="7">
        <v>43881.566562499997</v>
      </c>
      <c r="G923" s="69" t="s">
        <v>4</v>
      </c>
      <c r="H923" s="68">
        <v>1887</v>
      </c>
      <c r="I923" s="8">
        <f t="shared" si="77"/>
        <v>19.060606060606062</v>
      </c>
      <c r="J923" s="8">
        <v>1.4490000000000001</v>
      </c>
      <c r="K923" s="69">
        <v>99</v>
      </c>
      <c r="L923" s="68">
        <v>344</v>
      </c>
      <c r="M923" s="8">
        <f t="shared" si="79"/>
        <v>3.4747474747474749</v>
      </c>
      <c r="N923" s="8">
        <v>0.54100000000000004</v>
      </c>
      <c r="O923" s="69">
        <f t="shared" si="78"/>
        <v>99</v>
      </c>
      <c r="P923" s="182">
        <f t="shared" si="80"/>
        <v>5.4854651162790704</v>
      </c>
      <c r="Q923" s="86" t="s">
        <v>719</v>
      </c>
      <c r="V923" s="82">
        <v>0.42152777777777778</v>
      </c>
      <c r="W923" s="83">
        <v>0.57152777777777775</v>
      </c>
      <c r="X923" s="86">
        <f t="shared" si="81"/>
        <v>0.14999999999999997</v>
      </c>
    </row>
    <row r="924" spans="1:24" x14ac:dyDescent="0.3">
      <c r="A924" s="44" t="s">
        <v>9356</v>
      </c>
      <c r="B924" s="68" t="s">
        <v>9357</v>
      </c>
      <c r="C924" s="2" t="s">
        <v>1</v>
      </c>
      <c r="D924" s="2">
        <v>54</v>
      </c>
      <c r="E924" s="6">
        <v>23879</v>
      </c>
      <c r="F924" s="7">
        <v>43881.576967592591</v>
      </c>
      <c r="G924" s="69" t="s">
        <v>4</v>
      </c>
      <c r="H924" s="68">
        <v>1925</v>
      </c>
      <c r="I924" s="8">
        <f t="shared" si="77"/>
        <v>19.25</v>
      </c>
      <c r="J924" s="8">
        <v>2.157</v>
      </c>
      <c r="K924" s="69">
        <v>100</v>
      </c>
      <c r="L924" s="68">
        <v>305</v>
      </c>
      <c r="M924" s="8">
        <f t="shared" si="79"/>
        <v>3.05</v>
      </c>
      <c r="N924" s="8">
        <v>0.74399999999999999</v>
      </c>
      <c r="O924" s="69">
        <f t="shared" si="78"/>
        <v>100</v>
      </c>
      <c r="P924" s="182">
        <f t="shared" si="80"/>
        <v>6.3114754098360661</v>
      </c>
      <c r="Q924" s="86" t="s">
        <v>719</v>
      </c>
      <c r="V924" s="82">
        <v>0.43611111111111112</v>
      </c>
      <c r="W924" s="83">
        <v>0.58402777777777781</v>
      </c>
      <c r="X924" s="86">
        <f t="shared" si="81"/>
        <v>0.1479166666666667</v>
      </c>
    </row>
    <row r="925" spans="1:24" x14ac:dyDescent="0.3">
      <c r="A925" s="44" t="s">
        <v>2214</v>
      </c>
      <c r="B925" s="68" t="s">
        <v>1541</v>
      </c>
      <c r="C925" s="2" t="s">
        <v>1</v>
      </c>
      <c r="D925" s="2">
        <v>44</v>
      </c>
      <c r="E925" s="6">
        <v>27493</v>
      </c>
      <c r="F925" s="7">
        <v>43881.587430555555</v>
      </c>
      <c r="G925" s="69" t="s">
        <v>4</v>
      </c>
      <c r="H925" s="68">
        <v>1253</v>
      </c>
      <c r="I925" s="8">
        <f t="shared" si="77"/>
        <v>12.656565656565656</v>
      </c>
      <c r="J925" s="8">
        <v>1.2470000000000001</v>
      </c>
      <c r="K925" s="69">
        <v>99</v>
      </c>
      <c r="L925" s="68">
        <v>261</v>
      </c>
      <c r="M925" s="8">
        <f t="shared" si="79"/>
        <v>2.6363636363636362</v>
      </c>
      <c r="N925" s="8">
        <v>0.48299999999999998</v>
      </c>
      <c r="O925" s="69">
        <f t="shared" si="78"/>
        <v>99</v>
      </c>
      <c r="P925" s="182">
        <f t="shared" si="80"/>
        <v>4.8007662835249043</v>
      </c>
      <c r="Q925" s="86" t="s">
        <v>719</v>
      </c>
      <c r="V925" s="82">
        <v>0.45</v>
      </c>
      <c r="W925" s="83">
        <v>0.59236111111111112</v>
      </c>
      <c r="X925" s="86">
        <f t="shared" si="81"/>
        <v>0.1423611111111111</v>
      </c>
    </row>
    <row r="926" spans="1:24" x14ac:dyDescent="0.3">
      <c r="A926" s="44" t="s">
        <v>9360</v>
      </c>
      <c r="B926" s="68" t="s">
        <v>475</v>
      </c>
      <c r="C926" s="2" t="s">
        <v>1</v>
      </c>
      <c r="D926" s="2">
        <v>60</v>
      </c>
      <c r="E926" s="6">
        <v>21694</v>
      </c>
      <c r="F926" s="7">
        <v>43881.628032407411</v>
      </c>
      <c r="G926" s="69" t="s">
        <v>4</v>
      </c>
      <c r="H926" s="68">
        <v>1612</v>
      </c>
      <c r="I926" s="8">
        <f t="shared" si="77"/>
        <v>16.282828282828284</v>
      </c>
      <c r="J926" s="8">
        <v>1.204</v>
      </c>
      <c r="K926" s="69">
        <v>99</v>
      </c>
      <c r="L926" s="68">
        <v>408</v>
      </c>
      <c r="M926" s="8">
        <f t="shared" si="79"/>
        <v>4.1212121212121211</v>
      </c>
      <c r="N926" s="8">
        <v>0.746</v>
      </c>
      <c r="O926" s="69">
        <f t="shared" si="78"/>
        <v>99</v>
      </c>
      <c r="P926" s="182">
        <f t="shared" si="80"/>
        <v>3.9509803921568629</v>
      </c>
      <c r="Q926" s="86" t="s">
        <v>719</v>
      </c>
      <c r="V926" s="82">
        <v>0.47986111111111113</v>
      </c>
      <c r="W926" s="83">
        <v>0.63472222222222219</v>
      </c>
      <c r="X926" s="86">
        <f t="shared" si="81"/>
        <v>0.15486111111111106</v>
      </c>
    </row>
    <row r="927" spans="1:24" x14ac:dyDescent="0.3">
      <c r="A927" s="44" t="s">
        <v>9361</v>
      </c>
      <c r="B927" s="68" t="s">
        <v>9362</v>
      </c>
      <c r="C927" s="2" t="s">
        <v>6</v>
      </c>
      <c r="D927" s="2">
        <v>29</v>
      </c>
      <c r="E927" s="6">
        <v>32992</v>
      </c>
      <c r="F927" s="7">
        <v>43881.638460648152</v>
      </c>
      <c r="G927" s="69" t="s">
        <v>4</v>
      </c>
      <c r="H927" s="68">
        <v>451</v>
      </c>
      <c r="I927" s="8">
        <f t="shared" si="77"/>
        <v>4.51</v>
      </c>
      <c r="J927" s="8">
        <v>0.67400000000000004</v>
      </c>
      <c r="K927" s="69">
        <v>100</v>
      </c>
      <c r="L927" s="68">
        <v>140</v>
      </c>
      <c r="M927" s="8">
        <f t="shared" si="79"/>
        <v>1.4</v>
      </c>
      <c r="N927" s="8">
        <v>0.49199999999999999</v>
      </c>
      <c r="O927" s="69">
        <f t="shared" si="78"/>
        <v>100</v>
      </c>
      <c r="P927" s="182">
        <f t="shared" si="80"/>
        <v>3.2214285714285715</v>
      </c>
      <c r="Q927" s="86" t="s">
        <v>719</v>
      </c>
      <c r="V927" s="82">
        <v>0.49513888888888885</v>
      </c>
      <c r="W927" s="83">
        <v>0.64652777777777781</v>
      </c>
      <c r="X927" s="86">
        <f t="shared" si="81"/>
        <v>0.15138888888888896</v>
      </c>
    </row>
    <row r="928" spans="1:24" x14ac:dyDescent="0.3">
      <c r="A928" s="44" t="s">
        <v>9363</v>
      </c>
      <c r="B928" s="68" t="s">
        <v>9364</v>
      </c>
      <c r="C928" s="2" t="s">
        <v>1</v>
      </c>
      <c r="D928" s="2">
        <v>38</v>
      </c>
      <c r="E928" s="6">
        <v>29962</v>
      </c>
      <c r="F928" s="7">
        <v>43881.654050925928</v>
      </c>
      <c r="G928" s="69" t="s">
        <v>4</v>
      </c>
      <c r="H928" s="68">
        <v>716</v>
      </c>
      <c r="I928" s="8">
        <f t="shared" si="77"/>
        <v>7.2323232323232327</v>
      </c>
      <c r="J928" s="8">
        <v>0.90200000000000002</v>
      </c>
      <c r="K928" s="69">
        <v>99</v>
      </c>
      <c r="L928" s="68">
        <v>209</v>
      </c>
      <c r="M928" s="8">
        <f t="shared" si="79"/>
        <v>2.1111111111111112</v>
      </c>
      <c r="N928" s="8">
        <v>0.34699999999999998</v>
      </c>
      <c r="O928" s="69">
        <f t="shared" si="78"/>
        <v>99</v>
      </c>
      <c r="P928" s="182">
        <f t="shared" si="80"/>
        <v>3.4258373205741628</v>
      </c>
      <c r="Q928" s="86" t="s">
        <v>719</v>
      </c>
      <c r="V928" s="82">
        <v>0.51597222222222217</v>
      </c>
      <c r="W928" s="83">
        <v>0.66111111111111109</v>
      </c>
      <c r="X928" s="86">
        <f t="shared" si="81"/>
        <v>0.14513888888888893</v>
      </c>
    </row>
    <row r="929" spans="1:24" x14ac:dyDescent="0.3">
      <c r="A929" s="44" t="s">
        <v>9365</v>
      </c>
      <c r="B929" s="68" t="s">
        <v>606</v>
      </c>
      <c r="C929" s="2" t="s">
        <v>1</v>
      </c>
      <c r="D929" s="2">
        <v>57</v>
      </c>
      <c r="E929" s="6">
        <v>22939</v>
      </c>
      <c r="F929" s="7">
        <v>43882.512777777774</v>
      </c>
      <c r="G929" s="69" t="s">
        <v>4</v>
      </c>
      <c r="H929" s="68">
        <v>1251</v>
      </c>
      <c r="I929" s="8">
        <f t="shared" si="77"/>
        <v>12.636363636363637</v>
      </c>
      <c r="J929" s="8">
        <v>1.208</v>
      </c>
      <c r="K929" s="69">
        <v>99</v>
      </c>
      <c r="L929" s="68">
        <v>360</v>
      </c>
      <c r="M929" s="8">
        <f t="shared" si="79"/>
        <v>3.6363636363636362</v>
      </c>
      <c r="N929" s="8">
        <v>0.56200000000000006</v>
      </c>
      <c r="O929" s="69">
        <f t="shared" si="78"/>
        <v>99</v>
      </c>
      <c r="P929" s="182">
        <f t="shared" si="80"/>
        <v>3.4750000000000001</v>
      </c>
      <c r="Q929" s="86" t="s">
        <v>719</v>
      </c>
      <c r="V929" s="82">
        <v>0.40972222222222227</v>
      </c>
      <c r="W929" s="83">
        <v>0.5180555555555556</v>
      </c>
      <c r="X929" s="86">
        <f t="shared" si="81"/>
        <v>0.10833333333333334</v>
      </c>
    </row>
    <row r="930" spans="1:24" x14ac:dyDescent="0.3">
      <c r="A930" s="44" t="s">
        <v>9366</v>
      </c>
      <c r="B930" s="68" t="s">
        <v>5398</v>
      </c>
      <c r="C930" s="2" t="s">
        <v>1</v>
      </c>
      <c r="D930" s="2">
        <v>57</v>
      </c>
      <c r="E930" s="6">
        <v>23059</v>
      </c>
      <c r="F930" s="7">
        <v>43882.522928240738</v>
      </c>
      <c r="G930" s="69" t="s">
        <v>4</v>
      </c>
      <c r="H930" s="68">
        <v>1632</v>
      </c>
      <c r="I930" s="8">
        <f t="shared" si="77"/>
        <v>16.32</v>
      </c>
      <c r="J930" s="8">
        <v>1.5429999999999999</v>
      </c>
      <c r="K930" s="69">
        <v>100</v>
      </c>
      <c r="L930" s="68">
        <v>361</v>
      </c>
      <c r="M930" s="8">
        <f t="shared" si="79"/>
        <v>3.61</v>
      </c>
      <c r="N930" s="8">
        <v>0.76400000000000001</v>
      </c>
      <c r="O930" s="69">
        <f t="shared" si="78"/>
        <v>100</v>
      </c>
      <c r="P930" s="182">
        <f t="shared" si="80"/>
        <v>4.5207756232686984</v>
      </c>
      <c r="Q930" s="86" t="s">
        <v>719</v>
      </c>
      <c r="V930" s="82">
        <v>0.39583333333333331</v>
      </c>
      <c r="W930" s="83">
        <v>0.52916666666666667</v>
      </c>
      <c r="X930" s="86">
        <f t="shared" si="81"/>
        <v>0.13333333333333336</v>
      </c>
    </row>
    <row r="931" spans="1:24" x14ac:dyDescent="0.3">
      <c r="A931" s="44" t="s">
        <v>9367</v>
      </c>
      <c r="B931" s="68" t="s">
        <v>9368</v>
      </c>
      <c r="C931" s="2" t="s">
        <v>6</v>
      </c>
      <c r="D931" s="2">
        <v>53</v>
      </c>
      <c r="E931" s="6">
        <v>24227</v>
      </c>
      <c r="F931" s="7">
        <v>43882.533784722225</v>
      </c>
      <c r="G931" s="69" t="s">
        <v>553</v>
      </c>
      <c r="H931" s="68">
        <v>1037</v>
      </c>
      <c r="I931" s="8">
        <f t="shared" ref="I931:I994" si="82">H931/K931</f>
        <v>10.474747474747474</v>
      </c>
      <c r="J931" s="8">
        <v>0.95099999999999996</v>
      </c>
      <c r="K931" s="69">
        <v>99</v>
      </c>
      <c r="L931" s="68">
        <v>447</v>
      </c>
      <c r="M931" s="8">
        <f t="shared" si="79"/>
        <v>4.5151515151515156</v>
      </c>
      <c r="N931" s="8">
        <v>0.67600000000000005</v>
      </c>
      <c r="O931" s="69">
        <f t="shared" si="78"/>
        <v>99</v>
      </c>
      <c r="P931" s="182">
        <f t="shared" si="80"/>
        <v>2.3199105145413865</v>
      </c>
      <c r="Q931" s="86" t="s">
        <v>719</v>
      </c>
      <c r="V931" s="82">
        <v>0.40347222222222223</v>
      </c>
      <c r="W931" s="83">
        <v>0.54166666666666663</v>
      </c>
      <c r="X931" s="86">
        <f t="shared" si="81"/>
        <v>0.1381944444444444</v>
      </c>
    </row>
    <row r="932" spans="1:24" x14ac:dyDescent="0.3">
      <c r="A932" s="44" t="s">
        <v>9369</v>
      </c>
      <c r="B932" s="68" t="s">
        <v>1385</v>
      </c>
      <c r="C932" s="2" t="s">
        <v>1</v>
      </c>
      <c r="D932" s="2">
        <v>64</v>
      </c>
      <c r="E932" s="6">
        <v>20302</v>
      </c>
      <c r="F932" s="7">
        <v>43882.547708333332</v>
      </c>
      <c r="G932" s="69" t="s">
        <v>4</v>
      </c>
      <c r="H932" s="68">
        <v>1338</v>
      </c>
      <c r="I932" s="8">
        <f t="shared" si="82"/>
        <v>13.38</v>
      </c>
      <c r="J932" s="8">
        <v>0.89600000000000002</v>
      </c>
      <c r="K932" s="69">
        <v>100</v>
      </c>
      <c r="L932" s="68">
        <v>400</v>
      </c>
      <c r="M932" s="8">
        <f t="shared" si="79"/>
        <v>4</v>
      </c>
      <c r="N932" s="8">
        <v>0.51200000000000001</v>
      </c>
      <c r="O932" s="69">
        <f t="shared" si="78"/>
        <v>100</v>
      </c>
      <c r="P932" s="182">
        <f t="shared" si="80"/>
        <v>3.3450000000000002</v>
      </c>
      <c r="Q932" s="86" t="s">
        <v>719</v>
      </c>
      <c r="V932" s="82">
        <v>0.41180555555555554</v>
      </c>
      <c r="W932" s="83">
        <v>0.56388888888888888</v>
      </c>
      <c r="X932" s="86">
        <f t="shared" si="81"/>
        <v>0.15208333333333335</v>
      </c>
    </row>
    <row r="933" spans="1:24" x14ac:dyDescent="0.3">
      <c r="A933" s="44" t="s">
        <v>9370</v>
      </c>
      <c r="B933" s="68" t="s">
        <v>75</v>
      </c>
      <c r="C933" s="2" t="s">
        <v>1</v>
      </c>
      <c r="D933" s="2">
        <v>52</v>
      </c>
      <c r="E933" s="6">
        <v>24612</v>
      </c>
      <c r="F933" s="7">
        <v>43882.57303240741</v>
      </c>
      <c r="G933" s="69" t="s">
        <v>4</v>
      </c>
      <c r="H933" s="68">
        <v>927</v>
      </c>
      <c r="I933" s="8">
        <f t="shared" si="82"/>
        <v>9.3636363636363633</v>
      </c>
      <c r="J933" s="8">
        <v>0.81399999999999995</v>
      </c>
      <c r="K933" s="69">
        <v>99</v>
      </c>
      <c r="L933" s="68">
        <v>350</v>
      </c>
      <c r="M933" s="8">
        <f t="shared" si="79"/>
        <v>3.5353535353535355</v>
      </c>
      <c r="N933" s="8">
        <v>0.64400000000000002</v>
      </c>
      <c r="O933" s="69">
        <f t="shared" si="78"/>
        <v>99</v>
      </c>
      <c r="P933" s="182">
        <f t="shared" si="80"/>
        <v>2.6485714285714286</v>
      </c>
      <c r="Q933" s="86" t="s">
        <v>719</v>
      </c>
      <c r="V933" s="82">
        <v>0.4291666666666667</v>
      </c>
      <c r="W933" s="83">
        <v>0.57986111111111105</v>
      </c>
      <c r="X933" s="86">
        <f t="shared" si="81"/>
        <v>0.15069444444444435</v>
      </c>
    </row>
    <row r="934" spans="1:24" x14ac:dyDescent="0.3">
      <c r="A934" s="44" t="s">
        <v>2276</v>
      </c>
      <c r="B934" s="68" t="s">
        <v>1597</v>
      </c>
      <c r="C934" s="2" t="s">
        <v>1</v>
      </c>
      <c r="D934" s="2">
        <v>54</v>
      </c>
      <c r="E934" s="6">
        <v>23842</v>
      </c>
      <c r="F934" s="7">
        <v>43882.584664351853</v>
      </c>
      <c r="G934" s="69" t="s">
        <v>4</v>
      </c>
      <c r="H934" s="68">
        <v>1479</v>
      </c>
      <c r="I934" s="8">
        <f t="shared" si="82"/>
        <v>14.939393939393939</v>
      </c>
      <c r="J934" s="8">
        <v>1.9259999999999999</v>
      </c>
      <c r="K934" s="69">
        <v>99</v>
      </c>
      <c r="L934" s="68">
        <v>225</v>
      </c>
      <c r="M934" s="8">
        <f t="shared" si="79"/>
        <v>2.2727272727272729</v>
      </c>
      <c r="N934" s="8">
        <v>0.44800000000000001</v>
      </c>
      <c r="O934" s="69">
        <f t="shared" si="78"/>
        <v>99</v>
      </c>
      <c r="P934" s="182">
        <f t="shared" si="80"/>
        <v>6.5733333333333324</v>
      </c>
      <c r="Q934" s="86" t="s">
        <v>719</v>
      </c>
      <c r="V934" s="82">
        <v>0.44236111111111115</v>
      </c>
      <c r="W934" s="83">
        <v>0.59027777777777779</v>
      </c>
      <c r="X934" s="86">
        <f t="shared" si="81"/>
        <v>0.14791666666666664</v>
      </c>
    </row>
    <row r="935" spans="1:24" x14ac:dyDescent="0.3">
      <c r="A935" s="44" t="s">
        <v>9371</v>
      </c>
      <c r="B935" s="68" t="s">
        <v>9372</v>
      </c>
      <c r="C935" s="2" t="s">
        <v>1</v>
      </c>
      <c r="D935" s="2">
        <v>45</v>
      </c>
      <c r="E935" s="6">
        <v>27148</v>
      </c>
      <c r="F935" s="7">
        <v>43882.60050925926</v>
      </c>
      <c r="G935" s="69" t="s">
        <v>4</v>
      </c>
      <c r="H935" s="68">
        <v>1070</v>
      </c>
      <c r="I935" s="8">
        <f t="shared" si="82"/>
        <v>10.808080808080808</v>
      </c>
      <c r="J935" s="8">
        <v>0.93300000000000005</v>
      </c>
      <c r="K935" s="69">
        <v>99</v>
      </c>
      <c r="L935" s="68">
        <v>333</v>
      </c>
      <c r="M935" s="8">
        <f t="shared" si="79"/>
        <v>3.3636363636363638</v>
      </c>
      <c r="N935" s="8">
        <v>0.56200000000000006</v>
      </c>
      <c r="O935" s="69">
        <f t="shared" si="78"/>
        <v>99</v>
      </c>
      <c r="P935" s="182">
        <f t="shared" si="80"/>
        <v>3.213213213213213</v>
      </c>
      <c r="Q935" s="86" t="s">
        <v>719</v>
      </c>
      <c r="V935" s="82">
        <v>0.45694444444444443</v>
      </c>
      <c r="W935" s="83">
        <v>0.60763888888888895</v>
      </c>
      <c r="X935" s="86">
        <f t="shared" si="81"/>
        <v>0.15069444444444452</v>
      </c>
    </row>
    <row r="936" spans="1:24" x14ac:dyDescent="0.3">
      <c r="A936" s="44" t="s">
        <v>9373</v>
      </c>
      <c r="B936" s="68" t="s">
        <v>801</v>
      </c>
      <c r="C936" s="2" t="s">
        <v>1</v>
      </c>
      <c r="D936" s="2">
        <v>52</v>
      </c>
      <c r="E936" s="6">
        <v>24705</v>
      </c>
      <c r="F936" s="7">
        <v>43882.615682870368</v>
      </c>
      <c r="G936" s="69" t="s">
        <v>4</v>
      </c>
      <c r="H936" s="68">
        <v>1500</v>
      </c>
      <c r="I936" s="8">
        <f t="shared" si="82"/>
        <v>15.151515151515152</v>
      </c>
      <c r="J936" s="8">
        <v>1.722</v>
      </c>
      <c r="K936" s="69">
        <v>99</v>
      </c>
      <c r="L936" s="68">
        <v>189</v>
      </c>
      <c r="M936" s="8">
        <f t="shared" si="79"/>
        <v>1.9090909090909092</v>
      </c>
      <c r="N936" s="8">
        <v>0.28899999999999998</v>
      </c>
      <c r="O936" s="69">
        <f t="shared" si="78"/>
        <v>99</v>
      </c>
      <c r="P936" s="182">
        <f t="shared" si="80"/>
        <v>7.9365079365079367</v>
      </c>
      <c r="Q936" s="86" t="s">
        <v>719</v>
      </c>
      <c r="V936" s="82">
        <v>0.48958333333333331</v>
      </c>
      <c r="W936" s="83">
        <v>0.6479166666666667</v>
      </c>
      <c r="X936" s="86">
        <f t="shared" si="81"/>
        <v>0.15833333333333338</v>
      </c>
    </row>
    <row r="937" spans="1:24" x14ac:dyDescent="0.3">
      <c r="A937" s="44" t="s">
        <v>9374</v>
      </c>
      <c r="B937" s="68" t="s">
        <v>190</v>
      </c>
      <c r="C937" s="2" t="s">
        <v>1</v>
      </c>
      <c r="D937" s="2">
        <v>77</v>
      </c>
      <c r="E937" s="6">
        <v>15481</v>
      </c>
      <c r="F937" s="7">
        <v>43882.655902777777</v>
      </c>
      <c r="G937" s="69" t="s">
        <v>4</v>
      </c>
      <c r="H937" s="68">
        <v>2096</v>
      </c>
      <c r="I937" s="8">
        <f t="shared" si="82"/>
        <v>20.96</v>
      </c>
      <c r="J937" s="8">
        <v>1.645</v>
      </c>
      <c r="K937" s="69">
        <v>100</v>
      </c>
      <c r="L937" s="68">
        <v>429</v>
      </c>
      <c r="M937" s="8">
        <f t="shared" si="79"/>
        <v>4.29</v>
      </c>
      <c r="N937" s="8">
        <v>0.75600000000000001</v>
      </c>
      <c r="O937" s="69">
        <f t="shared" si="78"/>
        <v>100</v>
      </c>
      <c r="P937" s="182">
        <f t="shared" si="80"/>
        <v>4.8857808857808855</v>
      </c>
      <c r="Q937" s="86" t="s">
        <v>719</v>
      </c>
      <c r="V937" s="82">
        <v>0.50972222222222219</v>
      </c>
      <c r="W937" s="83">
        <v>0.66180555555555554</v>
      </c>
      <c r="X937" s="86">
        <f t="shared" si="81"/>
        <v>0.15208333333333335</v>
      </c>
    </row>
    <row r="938" spans="1:24" x14ac:dyDescent="0.3">
      <c r="A938" s="44" t="s">
        <v>2170</v>
      </c>
      <c r="B938" s="68" t="s">
        <v>1504</v>
      </c>
      <c r="C938" s="2" t="s">
        <v>1</v>
      </c>
      <c r="D938" s="2">
        <v>50</v>
      </c>
      <c r="E938" s="6">
        <v>25537</v>
      </c>
      <c r="F938" s="7">
        <v>43885.555856481478</v>
      </c>
      <c r="G938" s="69" t="s">
        <v>4</v>
      </c>
      <c r="H938" s="68">
        <v>1601</v>
      </c>
      <c r="I938" s="8">
        <f t="shared" si="82"/>
        <v>16.010000000000002</v>
      </c>
      <c r="J938" s="8">
        <v>2.0019999999999998</v>
      </c>
      <c r="K938" s="69">
        <v>100</v>
      </c>
      <c r="L938" s="68">
        <v>297</v>
      </c>
      <c r="M938" s="8">
        <f t="shared" si="79"/>
        <v>2.97</v>
      </c>
      <c r="N938" s="8">
        <v>0.59399999999999997</v>
      </c>
      <c r="O938" s="69">
        <f t="shared" si="78"/>
        <v>100</v>
      </c>
      <c r="P938" s="182">
        <f t="shared" si="80"/>
        <v>5.390572390572391</v>
      </c>
      <c r="Q938" s="86" t="s">
        <v>719</v>
      </c>
      <c r="V938" s="82">
        <v>0.39930555555555558</v>
      </c>
      <c r="W938" s="83">
        <v>0.56111111111111112</v>
      </c>
      <c r="X938" s="86">
        <f t="shared" si="81"/>
        <v>0.16180555555555554</v>
      </c>
    </row>
    <row r="939" spans="1:24" x14ac:dyDescent="0.3">
      <c r="A939" s="44" t="s">
        <v>2361</v>
      </c>
      <c r="B939" s="68" t="s">
        <v>242</v>
      </c>
      <c r="C939" s="2" t="s">
        <v>1</v>
      </c>
      <c r="D939" s="2">
        <v>61</v>
      </c>
      <c r="E939" s="6">
        <v>21417</v>
      </c>
      <c r="F939" s="7">
        <v>43885.567384259259</v>
      </c>
      <c r="G939" s="69" t="s">
        <v>4</v>
      </c>
      <c r="H939" s="68">
        <v>1133</v>
      </c>
      <c r="I939" s="8">
        <f t="shared" si="82"/>
        <v>11.444444444444445</v>
      </c>
      <c r="J939" s="8">
        <v>1.3420000000000001</v>
      </c>
      <c r="K939" s="69">
        <v>99</v>
      </c>
      <c r="L939" s="68">
        <v>346</v>
      </c>
      <c r="M939" s="8">
        <f t="shared" si="79"/>
        <v>3.4949494949494948</v>
      </c>
      <c r="N939" s="8">
        <v>0.69099999999999995</v>
      </c>
      <c r="O939" s="69">
        <f t="shared" si="78"/>
        <v>99</v>
      </c>
      <c r="P939" s="182">
        <f t="shared" si="80"/>
        <v>3.2745664739884397</v>
      </c>
      <c r="Q939" s="86" t="s">
        <v>719</v>
      </c>
      <c r="V939" s="82">
        <v>0.40902777777777777</v>
      </c>
      <c r="W939" s="83">
        <v>0.57430555555555551</v>
      </c>
      <c r="X939" s="86">
        <f t="shared" si="81"/>
        <v>0.16527777777777775</v>
      </c>
    </row>
    <row r="940" spans="1:24" x14ac:dyDescent="0.3">
      <c r="A940" s="44" t="s">
        <v>9375</v>
      </c>
      <c r="B940" s="68" t="s">
        <v>9376</v>
      </c>
      <c r="C940" s="2" t="s">
        <v>1</v>
      </c>
      <c r="D940" s="2">
        <v>43</v>
      </c>
      <c r="E940" s="6">
        <v>28129</v>
      </c>
      <c r="F940" s="7">
        <v>43885.579062500001</v>
      </c>
      <c r="G940" s="69" t="s">
        <v>4</v>
      </c>
      <c r="H940" s="68">
        <v>1330</v>
      </c>
      <c r="I940" s="8">
        <f t="shared" si="82"/>
        <v>13.434343434343434</v>
      </c>
      <c r="J940" s="8">
        <v>2.4249999999999998</v>
      </c>
      <c r="K940" s="69">
        <v>99</v>
      </c>
      <c r="L940" s="68">
        <v>304</v>
      </c>
      <c r="M940" s="8">
        <f t="shared" si="79"/>
        <v>3.0707070707070705</v>
      </c>
      <c r="N940" s="8">
        <v>0.53900000000000003</v>
      </c>
      <c r="O940" s="69">
        <f t="shared" si="78"/>
        <v>99</v>
      </c>
      <c r="P940" s="182">
        <f t="shared" si="80"/>
        <v>4.375</v>
      </c>
      <c r="Q940" s="86" t="s">
        <v>719</v>
      </c>
      <c r="V940" s="82">
        <v>0.42291666666666666</v>
      </c>
      <c r="W940" s="83">
        <v>0.58472222222222225</v>
      </c>
      <c r="X940" s="86">
        <f t="shared" si="81"/>
        <v>0.16180555555555559</v>
      </c>
    </row>
    <row r="941" spans="1:24" x14ac:dyDescent="0.3">
      <c r="A941" s="44" t="s">
        <v>9377</v>
      </c>
      <c r="B941" s="68" t="s">
        <v>1992</v>
      </c>
      <c r="C941" s="2" t="s">
        <v>1</v>
      </c>
      <c r="D941" s="2">
        <v>59</v>
      </c>
      <c r="E941" s="6">
        <v>22083</v>
      </c>
      <c r="F941" s="7">
        <v>43885.600983796299</v>
      </c>
      <c r="G941" s="69" t="s">
        <v>4</v>
      </c>
      <c r="H941" s="68">
        <v>2877</v>
      </c>
      <c r="I941" s="8">
        <f t="shared" si="82"/>
        <v>28.77</v>
      </c>
      <c r="J941" s="8">
        <v>1.9059999999999999</v>
      </c>
      <c r="K941" s="69">
        <v>100</v>
      </c>
      <c r="L941" s="68">
        <v>332</v>
      </c>
      <c r="M941" s="8">
        <f t="shared" si="79"/>
        <v>3.32</v>
      </c>
      <c r="N941" s="8">
        <v>0.58399999999999996</v>
      </c>
      <c r="O941" s="69">
        <f t="shared" si="78"/>
        <v>100</v>
      </c>
      <c r="P941" s="182">
        <f t="shared" si="80"/>
        <v>8.6656626506024104</v>
      </c>
      <c r="Q941" s="86" t="s">
        <v>719</v>
      </c>
      <c r="V941" s="82">
        <v>0.4458333333333333</v>
      </c>
      <c r="W941" s="83">
        <v>0.60833333333333328</v>
      </c>
      <c r="X941" s="86">
        <f t="shared" si="81"/>
        <v>0.16249999999999998</v>
      </c>
    </row>
    <row r="942" spans="1:24" x14ac:dyDescent="0.3">
      <c r="A942" s="44" t="s">
        <v>9378</v>
      </c>
      <c r="B942" s="68" t="s">
        <v>112</v>
      </c>
      <c r="C942" s="2" t="s">
        <v>1</v>
      </c>
      <c r="D942" s="2">
        <v>52</v>
      </c>
      <c r="E942" s="6">
        <v>24811</v>
      </c>
      <c r="F942" s="7">
        <v>43885.61278935185</v>
      </c>
      <c r="G942" s="69" t="s">
        <v>4</v>
      </c>
      <c r="H942" s="68">
        <v>873</v>
      </c>
      <c r="I942" s="8">
        <f t="shared" si="82"/>
        <v>8.8181818181818183</v>
      </c>
      <c r="J942" s="8">
        <v>1.1100000000000001</v>
      </c>
      <c r="K942" s="69">
        <v>99</v>
      </c>
      <c r="L942" s="68">
        <v>325</v>
      </c>
      <c r="M942" s="8">
        <f t="shared" si="79"/>
        <v>3.2828282828282829</v>
      </c>
      <c r="N942" s="8">
        <v>0.496</v>
      </c>
      <c r="O942" s="69">
        <f t="shared" si="78"/>
        <v>99</v>
      </c>
      <c r="P942" s="182">
        <f t="shared" si="80"/>
        <v>2.6861538461538461</v>
      </c>
      <c r="Q942" s="86" t="s">
        <v>719</v>
      </c>
      <c r="V942" s="82">
        <v>0.45902777777777781</v>
      </c>
      <c r="W942" s="83">
        <v>0.61875000000000002</v>
      </c>
      <c r="X942" s="86">
        <f t="shared" si="81"/>
        <v>0.15972222222222221</v>
      </c>
    </row>
    <row r="943" spans="1:24" x14ac:dyDescent="0.3">
      <c r="A943" s="44" t="s">
        <v>2248</v>
      </c>
      <c r="B943" s="68" t="s">
        <v>1571</v>
      </c>
      <c r="C943" s="2" t="s">
        <v>1</v>
      </c>
      <c r="D943" s="2">
        <v>50</v>
      </c>
      <c r="E943" s="6">
        <v>25600</v>
      </c>
      <c r="F943" s="7">
        <v>43885.623425925929</v>
      </c>
      <c r="G943" s="69" t="s">
        <v>4</v>
      </c>
      <c r="H943" s="68">
        <v>1421</v>
      </c>
      <c r="I943" s="8">
        <f t="shared" si="82"/>
        <v>14.21</v>
      </c>
      <c r="J943" s="8">
        <v>1.1399999999999999</v>
      </c>
      <c r="K943" s="69">
        <v>100</v>
      </c>
      <c r="L943" s="68">
        <v>337</v>
      </c>
      <c r="M943" s="8">
        <f t="shared" si="79"/>
        <v>3.37</v>
      </c>
      <c r="N943" s="8">
        <v>0.56200000000000006</v>
      </c>
      <c r="O943" s="69">
        <f t="shared" si="78"/>
        <v>100</v>
      </c>
      <c r="P943" s="182">
        <f t="shared" si="80"/>
        <v>4.2166172106824931</v>
      </c>
      <c r="Q943" s="86" t="s">
        <v>719</v>
      </c>
      <c r="V943" s="82">
        <v>0.47569444444444442</v>
      </c>
      <c r="W943" s="83">
        <v>0.62986111111111109</v>
      </c>
      <c r="X943" s="86">
        <f t="shared" si="81"/>
        <v>0.15416666666666667</v>
      </c>
    </row>
    <row r="944" spans="1:24" x14ac:dyDescent="0.3">
      <c r="A944" s="44" t="s">
        <v>9379</v>
      </c>
      <c r="B944" s="68" t="s">
        <v>9380</v>
      </c>
      <c r="C944" s="2" t="s">
        <v>1</v>
      </c>
      <c r="D944" s="2">
        <v>51</v>
      </c>
      <c r="E944" s="6">
        <v>25256</v>
      </c>
      <c r="F944" s="7">
        <v>43885.635312500002</v>
      </c>
      <c r="G944" s="69" t="s">
        <v>22</v>
      </c>
      <c r="H944" s="68">
        <v>1310</v>
      </c>
      <c r="I944" s="8">
        <f t="shared" si="82"/>
        <v>13.232323232323232</v>
      </c>
      <c r="J944" s="8">
        <v>1.177</v>
      </c>
      <c r="K944" s="69">
        <v>99</v>
      </c>
      <c r="L944" s="68">
        <v>328</v>
      </c>
      <c r="M944" s="8">
        <f t="shared" si="79"/>
        <v>3.3131313131313131</v>
      </c>
      <c r="N944" s="8">
        <v>0.64900000000000002</v>
      </c>
      <c r="O944" s="69">
        <f t="shared" si="78"/>
        <v>99</v>
      </c>
      <c r="P944" s="182">
        <f t="shared" si="80"/>
        <v>3.99390243902439</v>
      </c>
      <c r="Q944" s="86" t="s">
        <v>719</v>
      </c>
      <c r="V944" s="82">
        <v>0.4909722222222222</v>
      </c>
      <c r="W944" s="83">
        <v>0.64374999999999993</v>
      </c>
      <c r="X944" s="86">
        <f t="shared" si="81"/>
        <v>0.15277777777777773</v>
      </c>
    </row>
    <row r="945" spans="1:24" x14ac:dyDescent="0.3">
      <c r="A945" s="44" t="s">
        <v>9381</v>
      </c>
      <c r="B945" s="68" t="s">
        <v>283</v>
      </c>
      <c r="C945" s="2" t="s">
        <v>1</v>
      </c>
      <c r="D945" s="2">
        <v>44</v>
      </c>
      <c r="E945" s="6">
        <v>27450</v>
      </c>
      <c r="F945" s="7">
        <v>43885.663576388892</v>
      </c>
      <c r="G945" s="69" t="s">
        <v>4</v>
      </c>
      <c r="H945" s="68">
        <v>1574</v>
      </c>
      <c r="I945" s="8">
        <f t="shared" si="82"/>
        <v>15.8989898989899</v>
      </c>
      <c r="J945" s="8">
        <v>1.575</v>
      </c>
      <c r="K945" s="69">
        <v>99</v>
      </c>
      <c r="L945" s="68">
        <v>383</v>
      </c>
      <c r="M945" s="8">
        <f t="shared" si="79"/>
        <v>3.8686868686868685</v>
      </c>
      <c r="N945" s="8">
        <v>0.50800000000000001</v>
      </c>
      <c r="O945" s="69">
        <f t="shared" si="78"/>
        <v>99</v>
      </c>
      <c r="P945" s="182">
        <f t="shared" si="80"/>
        <v>4.1096605744125334</v>
      </c>
      <c r="Q945" s="86" t="s">
        <v>719</v>
      </c>
      <c r="V945" s="82">
        <v>0.53888888888888886</v>
      </c>
      <c r="W945" s="83">
        <v>0.67708333333333337</v>
      </c>
      <c r="X945" s="86">
        <f t="shared" si="81"/>
        <v>0.13819444444444451</v>
      </c>
    </row>
    <row r="946" spans="1:24" x14ac:dyDescent="0.3">
      <c r="A946" s="44" t="s">
        <v>9382</v>
      </c>
      <c r="B946" s="68" t="s">
        <v>9383</v>
      </c>
      <c r="C946" s="2" t="s">
        <v>1</v>
      </c>
      <c r="D946" s="2">
        <v>59</v>
      </c>
      <c r="E946" s="6">
        <v>22204</v>
      </c>
      <c r="F946" s="7">
        <v>43886.53460648148</v>
      </c>
      <c r="G946" s="69" t="s">
        <v>4</v>
      </c>
      <c r="H946" s="68">
        <v>1108</v>
      </c>
      <c r="I946" s="8">
        <f t="shared" si="82"/>
        <v>11.08</v>
      </c>
      <c r="J946" s="8">
        <v>1.593</v>
      </c>
      <c r="K946" s="69">
        <v>100</v>
      </c>
      <c r="L946" s="68">
        <v>266</v>
      </c>
      <c r="M946" s="8">
        <f t="shared" si="79"/>
        <v>2.66</v>
      </c>
      <c r="N946" s="8">
        <v>0.51700000000000002</v>
      </c>
      <c r="O946" s="69">
        <f t="shared" si="78"/>
        <v>100</v>
      </c>
      <c r="P946" s="182">
        <f t="shared" si="80"/>
        <v>4.1654135338345863</v>
      </c>
      <c r="Q946" s="86" t="s">
        <v>719</v>
      </c>
      <c r="V946" s="82">
        <v>0.3979166666666667</v>
      </c>
      <c r="W946" s="83">
        <v>0.54097222222222219</v>
      </c>
      <c r="X946" s="86">
        <f t="shared" si="81"/>
        <v>0.14305555555555549</v>
      </c>
    </row>
    <row r="947" spans="1:24" x14ac:dyDescent="0.3">
      <c r="A947" s="44" t="s">
        <v>2514</v>
      </c>
      <c r="B947" s="68" t="s">
        <v>638</v>
      </c>
      <c r="C947" s="2" t="s">
        <v>1</v>
      </c>
      <c r="D947" s="2">
        <v>48</v>
      </c>
      <c r="E947" s="6">
        <v>26319</v>
      </c>
      <c r="F947" s="7">
        <v>43886.545659722222</v>
      </c>
      <c r="G947" s="69" t="s">
        <v>4</v>
      </c>
      <c r="H947" s="68">
        <v>669</v>
      </c>
      <c r="I947" s="8">
        <f t="shared" si="82"/>
        <v>6.7575757575757578</v>
      </c>
      <c r="J947" s="8">
        <v>1.07</v>
      </c>
      <c r="K947" s="69">
        <v>99</v>
      </c>
      <c r="L947" s="68">
        <v>203</v>
      </c>
      <c r="M947" s="8">
        <f t="shared" si="79"/>
        <v>2.0505050505050506</v>
      </c>
      <c r="N947" s="8">
        <v>0.48199999999999998</v>
      </c>
      <c r="O947" s="69">
        <f t="shared" si="78"/>
        <v>99</v>
      </c>
      <c r="P947" s="182">
        <f t="shared" si="80"/>
        <v>3.2955665024630543</v>
      </c>
      <c r="Q947" s="86" t="s">
        <v>719</v>
      </c>
      <c r="V947" s="82">
        <v>0.40208333333333335</v>
      </c>
      <c r="W947" s="83">
        <v>0.55833333333333335</v>
      </c>
      <c r="X947" s="86">
        <f t="shared" si="81"/>
        <v>0.15625</v>
      </c>
    </row>
    <row r="948" spans="1:24" x14ac:dyDescent="0.3">
      <c r="A948" s="44" t="s">
        <v>9384</v>
      </c>
      <c r="B948" s="68" t="s">
        <v>9385</v>
      </c>
      <c r="C948" s="2" t="s">
        <v>6</v>
      </c>
      <c r="D948" s="2">
        <v>42</v>
      </c>
      <c r="E948" s="6">
        <v>28518</v>
      </c>
      <c r="F948" s="7">
        <v>43886.562372685185</v>
      </c>
      <c r="G948" s="69" t="s">
        <v>4</v>
      </c>
      <c r="H948" s="68">
        <v>964</v>
      </c>
      <c r="I948" s="8">
        <f t="shared" si="82"/>
        <v>9.64</v>
      </c>
      <c r="J948" s="8">
        <v>0.85899999999999999</v>
      </c>
      <c r="K948" s="69">
        <v>100</v>
      </c>
      <c r="L948" s="68">
        <v>221</v>
      </c>
      <c r="M948" s="8">
        <f t="shared" si="79"/>
        <v>2.21</v>
      </c>
      <c r="N948" s="8">
        <v>0.53700000000000003</v>
      </c>
      <c r="O948" s="69">
        <f t="shared" si="78"/>
        <v>100</v>
      </c>
      <c r="P948" s="182">
        <f t="shared" si="80"/>
        <v>4.3619909502262448</v>
      </c>
      <c r="Q948" s="86" t="s">
        <v>719</v>
      </c>
      <c r="V948" s="82">
        <v>0.4145833333333333</v>
      </c>
      <c r="W948" s="83">
        <v>0.5708333333333333</v>
      </c>
      <c r="X948" s="86">
        <f t="shared" si="81"/>
        <v>0.15625</v>
      </c>
    </row>
    <row r="949" spans="1:24" x14ac:dyDescent="0.3">
      <c r="A949" s="44" t="s">
        <v>9386</v>
      </c>
      <c r="B949" s="68" t="s">
        <v>6132</v>
      </c>
      <c r="C949" s="2" t="s">
        <v>1</v>
      </c>
      <c r="D949" s="2">
        <v>49</v>
      </c>
      <c r="E949" s="6">
        <v>25744</v>
      </c>
      <c r="F949" s="7">
        <v>43886.578865740739</v>
      </c>
      <c r="G949" s="69" t="s">
        <v>4</v>
      </c>
      <c r="H949" s="68">
        <v>1038</v>
      </c>
      <c r="I949" s="8">
        <f t="shared" si="82"/>
        <v>10.38</v>
      </c>
      <c r="J949" s="8">
        <v>1.0229999999999999</v>
      </c>
      <c r="K949" s="69">
        <v>100</v>
      </c>
      <c r="L949" s="68">
        <v>357</v>
      </c>
      <c r="M949" s="8">
        <f t="shared" si="79"/>
        <v>3.57</v>
      </c>
      <c r="N949" s="8">
        <v>0.51700000000000002</v>
      </c>
      <c r="O949" s="69">
        <f t="shared" si="78"/>
        <v>100</v>
      </c>
      <c r="P949" s="182">
        <f t="shared" si="80"/>
        <v>2.9075630252100844</v>
      </c>
      <c r="Q949" s="86" t="s">
        <v>719</v>
      </c>
      <c r="V949" s="82">
        <v>0.46458333333333335</v>
      </c>
      <c r="W949" s="83">
        <v>0.58402777777777781</v>
      </c>
      <c r="X949" s="86">
        <f t="shared" si="81"/>
        <v>0.11944444444444446</v>
      </c>
    </row>
    <row r="950" spans="1:24" x14ac:dyDescent="0.3">
      <c r="A950" s="44" t="s">
        <v>9387</v>
      </c>
      <c r="B950" s="68" t="s">
        <v>9388</v>
      </c>
      <c r="C950" s="2" t="s">
        <v>1</v>
      </c>
      <c r="D950" s="2">
        <v>66</v>
      </c>
      <c r="E950" s="6">
        <v>19668</v>
      </c>
      <c r="F950" s="7">
        <v>43886.604687500003</v>
      </c>
      <c r="G950" s="69" t="s">
        <v>22</v>
      </c>
      <c r="H950" s="68">
        <v>719</v>
      </c>
      <c r="I950" s="8">
        <f t="shared" si="82"/>
        <v>7.19</v>
      </c>
      <c r="J950" s="8">
        <v>0.61499999999999999</v>
      </c>
      <c r="K950" s="69">
        <v>100</v>
      </c>
      <c r="L950" s="68">
        <v>230</v>
      </c>
      <c r="M950" s="8">
        <f t="shared" si="79"/>
        <v>2.2999999999999998</v>
      </c>
      <c r="N950" s="8">
        <v>0.59499999999999997</v>
      </c>
      <c r="O950" s="69">
        <f t="shared" si="78"/>
        <v>100</v>
      </c>
      <c r="P950" s="182">
        <f t="shared" si="80"/>
        <v>3.1260869565217395</v>
      </c>
      <c r="Q950" s="86" t="s">
        <v>719</v>
      </c>
      <c r="V950" s="82">
        <v>0.47222222222222227</v>
      </c>
      <c r="W950" s="83">
        <v>0.6118055555555556</v>
      </c>
      <c r="X950" s="86">
        <f t="shared" si="81"/>
        <v>0.13958333333333334</v>
      </c>
    </row>
    <row r="951" spans="1:24" x14ac:dyDescent="0.3">
      <c r="A951" s="44" t="s">
        <v>9389</v>
      </c>
      <c r="B951" s="68" t="s">
        <v>9390</v>
      </c>
      <c r="C951" s="2" t="s">
        <v>6</v>
      </c>
      <c r="D951" s="2">
        <v>80</v>
      </c>
      <c r="E951" s="6">
        <v>14574</v>
      </c>
      <c r="F951" s="7">
        <v>43886.631354166668</v>
      </c>
      <c r="G951" s="69" t="s">
        <v>22</v>
      </c>
      <c r="H951" s="68">
        <v>905</v>
      </c>
      <c r="I951" s="8">
        <f t="shared" si="82"/>
        <v>9.1414141414141419</v>
      </c>
      <c r="J951" s="8">
        <v>0.78300000000000003</v>
      </c>
      <c r="K951" s="69">
        <v>99</v>
      </c>
      <c r="L951" s="68">
        <v>433</v>
      </c>
      <c r="M951" s="8">
        <f t="shared" si="79"/>
        <v>4.33</v>
      </c>
      <c r="N951" s="8">
        <v>0.65200000000000002</v>
      </c>
      <c r="O951" s="69">
        <v>100</v>
      </c>
      <c r="P951" s="182">
        <f t="shared" si="80"/>
        <v>2.1111810950148135</v>
      </c>
      <c r="Q951" s="86" t="s">
        <v>719</v>
      </c>
      <c r="V951" s="82">
        <v>0.46388888888888885</v>
      </c>
      <c r="W951" s="83">
        <v>0.64097222222222217</v>
      </c>
      <c r="X951" s="86">
        <f t="shared" si="81"/>
        <v>0.17708333333333331</v>
      </c>
    </row>
    <row r="952" spans="1:24" x14ac:dyDescent="0.3">
      <c r="A952" s="44" t="s">
        <v>9391</v>
      </c>
      <c r="B952" s="68" t="s">
        <v>9392</v>
      </c>
      <c r="C952" s="2" t="s">
        <v>1</v>
      </c>
      <c r="D952" s="2">
        <v>45</v>
      </c>
      <c r="E952" s="6">
        <v>27414</v>
      </c>
      <c r="F952" s="7">
        <v>43886.653622685182</v>
      </c>
      <c r="G952" s="69" t="s">
        <v>4</v>
      </c>
      <c r="H952" s="68">
        <v>936</v>
      </c>
      <c r="I952" s="8">
        <f t="shared" si="82"/>
        <v>9.454545454545455</v>
      </c>
      <c r="J952" s="8">
        <v>0.97199999999999998</v>
      </c>
      <c r="K952" s="69">
        <v>99</v>
      </c>
      <c r="L952" s="68">
        <v>230</v>
      </c>
      <c r="M952" s="8">
        <f t="shared" si="79"/>
        <v>2.3232323232323231</v>
      </c>
      <c r="N952" s="8">
        <v>0.49099999999999999</v>
      </c>
      <c r="O952" s="69">
        <f t="shared" ref="O952:O973" si="83">K952</f>
        <v>99</v>
      </c>
      <c r="P952" s="182">
        <f t="shared" si="80"/>
        <v>4.0695652173913048</v>
      </c>
      <c r="Q952" s="86" t="s">
        <v>719</v>
      </c>
      <c r="V952" s="82">
        <v>0.53472222222222221</v>
      </c>
      <c r="W952" s="83">
        <v>0.6777777777777777</v>
      </c>
      <c r="X952" s="86">
        <f t="shared" si="81"/>
        <v>0.14305555555555549</v>
      </c>
    </row>
    <row r="953" spans="1:24" x14ac:dyDescent="0.3">
      <c r="A953" s="44" t="s">
        <v>9393</v>
      </c>
      <c r="B953" s="68" t="s">
        <v>237</v>
      </c>
      <c r="C953" s="2" t="s">
        <v>1</v>
      </c>
      <c r="D953" s="2">
        <v>63</v>
      </c>
      <c r="E953" s="6">
        <v>20632</v>
      </c>
      <c r="F953" s="7">
        <v>43887.529594907406</v>
      </c>
      <c r="G953" s="69" t="s">
        <v>4</v>
      </c>
      <c r="H953" s="68">
        <v>1271</v>
      </c>
      <c r="I953" s="8">
        <f t="shared" si="82"/>
        <v>12.71</v>
      </c>
      <c r="J953" s="8">
        <v>1.1399999999999999</v>
      </c>
      <c r="K953" s="69">
        <v>100</v>
      </c>
      <c r="L953" s="68">
        <v>323</v>
      </c>
      <c r="M953" s="8">
        <f t="shared" si="79"/>
        <v>3.23</v>
      </c>
      <c r="N953" s="8">
        <v>0.60099999999999998</v>
      </c>
      <c r="O953" s="69">
        <f t="shared" si="83"/>
        <v>100</v>
      </c>
      <c r="P953" s="182">
        <f t="shared" si="80"/>
        <v>3.9349845201238391</v>
      </c>
      <c r="Q953" s="86" t="s">
        <v>719</v>
      </c>
      <c r="V953" s="82">
        <v>0.3979166666666667</v>
      </c>
      <c r="W953" s="83">
        <v>0.54652777777777783</v>
      </c>
      <c r="X953" s="86">
        <f t="shared" si="81"/>
        <v>0.14861111111111114</v>
      </c>
    </row>
    <row r="954" spans="1:24" x14ac:dyDescent="0.3">
      <c r="A954" s="44" t="s">
        <v>2382</v>
      </c>
      <c r="B954" s="68" t="s">
        <v>300</v>
      </c>
      <c r="C954" s="2" t="s">
        <v>6</v>
      </c>
      <c r="D954" s="2">
        <v>76</v>
      </c>
      <c r="E954" s="6">
        <v>15854</v>
      </c>
      <c r="F954" s="7">
        <v>43887.560902777775</v>
      </c>
      <c r="G954" s="69" t="s">
        <v>4</v>
      </c>
      <c r="H954" s="68">
        <v>1311</v>
      </c>
      <c r="I954" s="8">
        <f t="shared" si="82"/>
        <v>13.242424242424242</v>
      </c>
      <c r="J954" s="8">
        <v>0.90500000000000003</v>
      </c>
      <c r="K954" s="69">
        <v>99</v>
      </c>
      <c r="L954" s="68">
        <v>687</v>
      </c>
      <c r="M954" s="8">
        <f t="shared" si="79"/>
        <v>6.9393939393939394</v>
      </c>
      <c r="N954" s="8">
        <v>0.753</v>
      </c>
      <c r="O954" s="69">
        <f t="shared" si="83"/>
        <v>99</v>
      </c>
      <c r="P954" s="182">
        <f t="shared" si="80"/>
        <v>1.9082969432314409</v>
      </c>
      <c r="Q954" s="86" t="s">
        <v>719</v>
      </c>
      <c r="V954" s="82">
        <v>0.42708333333333331</v>
      </c>
      <c r="W954" s="83">
        <v>0.56805555555555554</v>
      </c>
      <c r="X954" s="86">
        <f t="shared" si="81"/>
        <v>0.14097222222222222</v>
      </c>
    </row>
    <row r="955" spans="1:24" x14ac:dyDescent="0.3">
      <c r="A955" s="44" t="s">
        <v>9394</v>
      </c>
      <c r="B955" s="68" t="s">
        <v>89</v>
      </c>
      <c r="C955" s="2" t="s">
        <v>1</v>
      </c>
      <c r="D955" s="2">
        <v>61</v>
      </c>
      <c r="E955" s="6">
        <v>21539</v>
      </c>
      <c r="F955" s="7">
        <v>43887.573020833333</v>
      </c>
      <c r="G955" s="69" t="s">
        <v>4</v>
      </c>
      <c r="H955" s="68">
        <v>2902</v>
      </c>
      <c r="I955" s="8">
        <f t="shared" si="82"/>
        <v>29.313131313131311</v>
      </c>
      <c r="J955" s="8">
        <v>1.7649999999999999</v>
      </c>
      <c r="K955" s="69">
        <v>99</v>
      </c>
      <c r="L955" s="68">
        <v>605</v>
      </c>
      <c r="M955" s="8">
        <f t="shared" si="79"/>
        <v>6.1111111111111107</v>
      </c>
      <c r="N955" s="8">
        <v>0.754</v>
      </c>
      <c r="O955" s="69">
        <f t="shared" si="83"/>
        <v>99</v>
      </c>
      <c r="P955" s="182">
        <f t="shared" si="80"/>
        <v>4.796694214876033</v>
      </c>
      <c r="Q955" s="86" t="s">
        <v>719</v>
      </c>
      <c r="V955" s="82">
        <v>0.44375000000000003</v>
      </c>
      <c r="W955" s="83">
        <v>0.58472222222222225</v>
      </c>
      <c r="X955" s="86">
        <f t="shared" si="81"/>
        <v>0.14097222222222222</v>
      </c>
    </row>
    <row r="956" spans="1:24" x14ac:dyDescent="0.3">
      <c r="A956" s="44" t="s">
        <v>9395</v>
      </c>
      <c r="B956" s="68" t="s">
        <v>114</v>
      </c>
      <c r="C956" s="2" t="s">
        <v>1</v>
      </c>
      <c r="D956" s="2">
        <v>58</v>
      </c>
      <c r="E956" s="6">
        <v>22653</v>
      </c>
      <c r="F956" s="7">
        <v>43887.587592592594</v>
      </c>
      <c r="G956" s="69" t="s">
        <v>4</v>
      </c>
      <c r="H956" s="68">
        <v>1813</v>
      </c>
      <c r="I956" s="8">
        <f t="shared" si="82"/>
        <v>18.13</v>
      </c>
      <c r="J956" s="8">
        <v>1.4119999999999999</v>
      </c>
      <c r="K956" s="69">
        <v>100</v>
      </c>
      <c r="L956" s="68">
        <v>395</v>
      </c>
      <c r="M956" s="8">
        <f t="shared" si="79"/>
        <v>3.95</v>
      </c>
      <c r="N956" s="8">
        <v>0.92500000000000004</v>
      </c>
      <c r="O956" s="69">
        <f t="shared" si="83"/>
        <v>100</v>
      </c>
      <c r="P956" s="182">
        <f t="shared" si="80"/>
        <v>4.5898734177215186</v>
      </c>
      <c r="Q956" s="86" t="s">
        <v>719</v>
      </c>
      <c r="V956" s="82">
        <v>0.45694444444444443</v>
      </c>
      <c r="W956" s="83">
        <v>0.59305555555555556</v>
      </c>
      <c r="X956" s="86">
        <f t="shared" si="81"/>
        <v>0.13611111111111113</v>
      </c>
    </row>
    <row r="957" spans="1:24" x14ac:dyDescent="0.3">
      <c r="A957" s="44" t="s">
        <v>9396</v>
      </c>
      <c r="B957" s="68" t="s">
        <v>8</v>
      </c>
      <c r="C957" s="2" t="s">
        <v>1</v>
      </c>
      <c r="D957" s="2">
        <v>56</v>
      </c>
      <c r="E957" s="6">
        <v>23320</v>
      </c>
      <c r="F957" s="7">
        <v>43887.597731481481</v>
      </c>
      <c r="G957" s="69" t="s">
        <v>4</v>
      </c>
      <c r="H957" s="68">
        <v>1657</v>
      </c>
      <c r="I957" s="8">
        <f t="shared" si="82"/>
        <v>16.57</v>
      </c>
      <c r="J957" s="8">
        <v>1.5329999999999999</v>
      </c>
      <c r="K957" s="69">
        <v>100</v>
      </c>
      <c r="L957" s="68">
        <v>370</v>
      </c>
      <c r="M957" s="8">
        <f t="shared" si="79"/>
        <v>3.7</v>
      </c>
      <c r="N957" s="8">
        <v>0.61099999999999999</v>
      </c>
      <c r="O957" s="69">
        <f t="shared" si="83"/>
        <v>100</v>
      </c>
      <c r="P957" s="182">
        <f t="shared" si="80"/>
        <v>4.4783783783783786</v>
      </c>
      <c r="Q957" s="86" t="s">
        <v>719</v>
      </c>
      <c r="V957" s="82">
        <v>0.4597222222222222</v>
      </c>
      <c r="W957" s="83">
        <v>0.60347222222222219</v>
      </c>
      <c r="X957" s="86">
        <f t="shared" si="81"/>
        <v>0.14374999999999999</v>
      </c>
    </row>
    <row r="958" spans="1:24" x14ac:dyDescent="0.3">
      <c r="A958" s="44" t="s">
        <v>9397</v>
      </c>
      <c r="B958" s="68" t="s">
        <v>9398</v>
      </c>
      <c r="C958" s="2" t="s">
        <v>1</v>
      </c>
      <c r="D958" s="2">
        <v>37</v>
      </c>
      <c r="E958" s="6">
        <v>30349</v>
      </c>
      <c r="F958" s="7">
        <v>43887.608460648145</v>
      </c>
      <c r="G958" s="69" t="s">
        <v>4</v>
      </c>
      <c r="H958" s="68">
        <v>1250</v>
      </c>
      <c r="I958" s="8">
        <f t="shared" si="82"/>
        <v>12.626262626262626</v>
      </c>
      <c r="J958" s="8">
        <v>1.782</v>
      </c>
      <c r="K958" s="69">
        <v>99</v>
      </c>
      <c r="L958" s="68">
        <v>469</v>
      </c>
      <c r="M958" s="8">
        <f t="shared" si="79"/>
        <v>4.737373737373737</v>
      </c>
      <c r="N958" s="8">
        <v>0.64800000000000002</v>
      </c>
      <c r="O958" s="69">
        <f t="shared" si="83"/>
        <v>99</v>
      </c>
      <c r="P958" s="182">
        <f t="shared" si="80"/>
        <v>2.6652452025586357</v>
      </c>
      <c r="Q958" s="86" t="s">
        <v>719</v>
      </c>
      <c r="V958" s="82">
        <v>0.48194444444444445</v>
      </c>
      <c r="W958" s="83">
        <v>0.63194444444444442</v>
      </c>
      <c r="X958" s="86">
        <f t="shared" si="81"/>
        <v>0.14999999999999997</v>
      </c>
    </row>
    <row r="959" spans="1:24" x14ac:dyDescent="0.3">
      <c r="A959" s="44" t="s">
        <v>2250</v>
      </c>
      <c r="B959" s="68" t="s">
        <v>1572</v>
      </c>
      <c r="C959" s="2" t="s">
        <v>1</v>
      </c>
      <c r="D959" s="2">
        <v>77</v>
      </c>
      <c r="E959" s="6">
        <v>15400</v>
      </c>
      <c r="F959" s="7">
        <v>43887.635787037034</v>
      </c>
      <c r="G959" s="69" t="s">
        <v>4</v>
      </c>
      <c r="H959" s="68">
        <v>1547</v>
      </c>
      <c r="I959" s="8">
        <f t="shared" si="82"/>
        <v>15.47</v>
      </c>
      <c r="J959" s="8">
        <v>1</v>
      </c>
      <c r="K959" s="69">
        <v>100</v>
      </c>
      <c r="L959" s="68">
        <v>615</v>
      </c>
      <c r="M959" s="8">
        <f t="shared" si="79"/>
        <v>6.15</v>
      </c>
      <c r="N959" s="8">
        <v>0.82099999999999995</v>
      </c>
      <c r="O959" s="69">
        <f t="shared" si="83"/>
        <v>100</v>
      </c>
      <c r="P959" s="182">
        <f t="shared" si="80"/>
        <v>2.5154471544715449</v>
      </c>
      <c r="Q959" s="86" t="s">
        <v>719</v>
      </c>
      <c r="V959" s="82">
        <v>0.49305555555555558</v>
      </c>
      <c r="W959" s="83">
        <v>0.64236111111111105</v>
      </c>
      <c r="X959" s="86">
        <f t="shared" si="81"/>
        <v>0.14930555555555547</v>
      </c>
    </row>
    <row r="960" spans="1:24" x14ac:dyDescent="0.3">
      <c r="A960" s="44" t="s">
        <v>9399</v>
      </c>
      <c r="B960" s="68" t="s">
        <v>38</v>
      </c>
      <c r="C960" s="2" t="s">
        <v>1</v>
      </c>
      <c r="D960" s="2">
        <v>53</v>
      </c>
      <c r="E960" s="6">
        <v>24376</v>
      </c>
      <c r="F960" s="7">
        <v>43888.55190972222</v>
      </c>
      <c r="G960" s="69" t="s">
        <v>4</v>
      </c>
      <c r="H960" s="68">
        <v>1461</v>
      </c>
      <c r="I960" s="8">
        <f t="shared" si="82"/>
        <v>14.757575757575758</v>
      </c>
      <c r="J960" s="8">
        <v>1.869</v>
      </c>
      <c r="K960" s="69">
        <v>99</v>
      </c>
      <c r="L960" s="68">
        <v>307</v>
      </c>
      <c r="M960" s="8">
        <f t="shared" si="79"/>
        <v>3.1010101010101012</v>
      </c>
      <c r="N960" s="8">
        <v>0.56200000000000006</v>
      </c>
      <c r="O960" s="69">
        <f t="shared" si="83"/>
        <v>99</v>
      </c>
      <c r="P960" s="182">
        <f t="shared" si="80"/>
        <v>4.7589576547231269</v>
      </c>
      <c r="Q960" s="86" t="s">
        <v>719</v>
      </c>
      <c r="V960" s="82">
        <v>0.39305555555555555</v>
      </c>
      <c r="W960" s="83">
        <v>0.55763888888888891</v>
      </c>
      <c r="X960" s="86">
        <f t="shared" si="81"/>
        <v>0.16458333333333336</v>
      </c>
    </row>
    <row r="961" spans="1:24" x14ac:dyDescent="0.3">
      <c r="A961" s="44" t="s">
        <v>9400</v>
      </c>
      <c r="B961" s="68" t="s">
        <v>7902</v>
      </c>
      <c r="C961" s="2" t="s">
        <v>1</v>
      </c>
      <c r="D961" s="2">
        <v>30</v>
      </c>
      <c r="E961" s="6">
        <v>32675</v>
      </c>
      <c r="F961" s="7">
        <v>43888.562083333331</v>
      </c>
      <c r="G961" s="69" t="s">
        <v>4</v>
      </c>
      <c r="H961" s="68">
        <v>647</v>
      </c>
      <c r="I961" s="8">
        <f t="shared" si="82"/>
        <v>6.5353535353535355</v>
      </c>
      <c r="J961" s="8">
        <v>0.78700000000000003</v>
      </c>
      <c r="K961" s="69">
        <v>99</v>
      </c>
      <c r="L961" s="68">
        <v>201</v>
      </c>
      <c r="M961" s="8">
        <f t="shared" si="79"/>
        <v>2.0303030303030303</v>
      </c>
      <c r="N961" s="8">
        <v>0.33400000000000002</v>
      </c>
      <c r="O961" s="69">
        <f t="shared" si="83"/>
        <v>99</v>
      </c>
      <c r="P961" s="182">
        <f t="shared" si="80"/>
        <v>3.2189054726368158</v>
      </c>
      <c r="Q961" s="86" t="s">
        <v>719</v>
      </c>
      <c r="V961" s="82">
        <v>0.41111111111111115</v>
      </c>
      <c r="W961" s="83">
        <v>0.56805555555555554</v>
      </c>
      <c r="X961" s="86">
        <f t="shared" si="81"/>
        <v>0.15694444444444439</v>
      </c>
    </row>
    <row r="962" spans="1:24" x14ac:dyDescent="0.3">
      <c r="A962" s="44" t="s">
        <v>9401</v>
      </c>
      <c r="B962" s="68" t="s">
        <v>298</v>
      </c>
      <c r="C962" s="2" t="s">
        <v>1</v>
      </c>
      <c r="D962" s="2">
        <v>45</v>
      </c>
      <c r="E962" s="6">
        <v>27440</v>
      </c>
      <c r="F962" s="7">
        <v>43888.574525462966</v>
      </c>
      <c r="G962" s="69" t="s">
        <v>4</v>
      </c>
      <c r="H962" s="68">
        <v>1210</v>
      </c>
      <c r="I962" s="8">
        <f t="shared" si="82"/>
        <v>12.1</v>
      </c>
      <c r="J962" s="8">
        <v>1.337</v>
      </c>
      <c r="K962" s="69">
        <v>100</v>
      </c>
      <c r="L962" s="68">
        <v>327</v>
      </c>
      <c r="M962" s="8">
        <f t="shared" si="79"/>
        <v>3.27</v>
      </c>
      <c r="N962" s="8">
        <v>0.60099999999999998</v>
      </c>
      <c r="O962" s="69">
        <f t="shared" si="83"/>
        <v>100</v>
      </c>
      <c r="P962" s="182">
        <f t="shared" si="80"/>
        <v>3.7003058103975532</v>
      </c>
      <c r="Q962" s="86" t="s">
        <v>719</v>
      </c>
      <c r="V962" s="82">
        <v>0.43055555555555558</v>
      </c>
      <c r="W962" s="83">
        <v>0.58124999999999993</v>
      </c>
      <c r="X962" s="86">
        <f t="shared" si="81"/>
        <v>0.15069444444444435</v>
      </c>
    </row>
    <row r="963" spans="1:24" x14ac:dyDescent="0.3">
      <c r="A963" s="44" t="s">
        <v>9402</v>
      </c>
      <c r="B963" s="68" t="s">
        <v>77</v>
      </c>
      <c r="C963" s="2" t="s">
        <v>1</v>
      </c>
      <c r="D963" s="2">
        <v>58</v>
      </c>
      <c r="E963" s="6">
        <v>22474</v>
      </c>
      <c r="F963" s="7">
        <v>43888.585486111115</v>
      </c>
      <c r="G963" s="69" t="s">
        <v>4</v>
      </c>
      <c r="H963" s="68">
        <v>1355</v>
      </c>
      <c r="I963" s="8">
        <f t="shared" si="82"/>
        <v>13.686868686868687</v>
      </c>
      <c r="J963" s="8">
        <v>1.788</v>
      </c>
      <c r="K963" s="69">
        <v>99</v>
      </c>
      <c r="L963" s="68">
        <v>414</v>
      </c>
      <c r="M963" s="8">
        <f t="shared" ref="M963:M1026" si="84">L963/O963</f>
        <v>4.1818181818181817</v>
      </c>
      <c r="N963" s="8">
        <v>0.59499999999999997</v>
      </c>
      <c r="O963" s="69">
        <f t="shared" si="83"/>
        <v>99</v>
      </c>
      <c r="P963" s="182">
        <f t="shared" ref="P963:P1026" si="85">I963/M963</f>
        <v>3.272946859903382</v>
      </c>
      <c r="Q963" s="86" t="s">
        <v>719</v>
      </c>
      <c r="V963" s="82">
        <v>0.44791666666666669</v>
      </c>
      <c r="W963" s="83">
        <v>0.59375</v>
      </c>
      <c r="X963" s="86">
        <f t="shared" ref="X963:X1026" si="86">IF(AND(W963&lt;&gt;0,V963&lt;&gt;0),W963-V963,"No_data")</f>
        <v>0.14583333333333331</v>
      </c>
    </row>
    <row r="964" spans="1:24" x14ac:dyDescent="0.3">
      <c r="A964" s="44" t="s">
        <v>9403</v>
      </c>
      <c r="B964" s="68" t="s">
        <v>154</v>
      </c>
      <c r="C964" s="2" t="s">
        <v>1</v>
      </c>
      <c r="D964" s="2">
        <v>44</v>
      </c>
      <c r="E964" s="6">
        <v>27484</v>
      </c>
      <c r="F964" s="7">
        <v>43888.597974537035</v>
      </c>
      <c r="G964" s="69" t="s">
        <v>4</v>
      </c>
      <c r="H964" s="68">
        <v>975</v>
      </c>
      <c r="I964" s="8">
        <f t="shared" si="82"/>
        <v>9.75</v>
      </c>
      <c r="J964" s="8">
        <v>1.6659999999999999</v>
      </c>
      <c r="K964" s="69">
        <v>100</v>
      </c>
      <c r="L964" s="68">
        <v>227</v>
      </c>
      <c r="M964" s="8">
        <f t="shared" si="84"/>
        <v>2.27</v>
      </c>
      <c r="N964" s="8">
        <v>0.45800000000000002</v>
      </c>
      <c r="O964" s="69">
        <f t="shared" si="83"/>
        <v>100</v>
      </c>
      <c r="P964" s="182">
        <f t="shared" si="85"/>
        <v>4.2951541850220263</v>
      </c>
      <c r="Q964" s="86" t="s">
        <v>719</v>
      </c>
      <c r="V964" s="82">
        <v>0.47291666666666665</v>
      </c>
      <c r="W964" s="83">
        <v>0.62152777777777779</v>
      </c>
      <c r="X964" s="86">
        <f t="shared" si="86"/>
        <v>0.14861111111111114</v>
      </c>
    </row>
    <row r="965" spans="1:24" x14ac:dyDescent="0.3">
      <c r="A965" s="44" t="s">
        <v>9404</v>
      </c>
      <c r="B965" s="68" t="s">
        <v>9405</v>
      </c>
      <c r="C965" s="2" t="s">
        <v>6</v>
      </c>
      <c r="D965" s="2">
        <v>59</v>
      </c>
      <c r="E965" s="6">
        <v>22188</v>
      </c>
      <c r="F965" s="7">
        <v>43888.628437500003</v>
      </c>
      <c r="G965" s="69" t="s">
        <v>4</v>
      </c>
      <c r="H965" s="68">
        <v>975</v>
      </c>
      <c r="I965" s="8">
        <f t="shared" si="82"/>
        <v>9.75</v>
      </c>
      <c r="J965" s="8">
        <v>1.2010000000000001</v>
      </c>
      <c r="K965" s="69">
        <v>100</v>
      </c>
      <c r="L965" s="68">
        <v>351</v>
      </c>
      <c r="M965" s="8">
        <f t="shared" si="84"/>
        <v>3.51</v>
      </c>
      <c r="N965" s="8">
        <v>0.67400000000000004</v>
      </c>
      <c r="O965" s="69">
        <f t="shared" si="83"/>
        <v>100</v>
      </c>
      <c r="P965" s="182">
        <f t="shared" si="85"/>
        <v>2.7777777777777781</v>
      </c>
      <c r="Q965" s="86" t="s">
        <v>719</v>
      </c>
      <c r="V965" s="82">
        <v>0.48125000000000001</v>
      </c>
      <c r="W965" s="83">
        <v>0.63611111111111118</v>
      </c>
      <c r="X965" s="86">
        <f t="shared" si="86"/>
        <v>0.15486111111111117</v>
      </c>
    </row>
    <row r="966" spans="1:24" x14ac:dyDescent="0.3">
      <c r="A966" s="44" t="s">
        <v>9406</v>
      </c>
      <c r="B966" s="68" t="s">
        <v>9407</v>
      </c>
      <c r="C966" s="2" t="s">
        <v>1</v>
      </c>
      <c r="D966" s="2">
        <v>45</v>
      </c>
      <c r="E966" s="6">
        <v>27159</v>
      </c>
      <c r="F966" s="7">
        <v>43888.643414351849</v>
      </c>
      <c r="G966" s="69" t="s">
        <v>22</v>
      </c>
      <c r="H966" s="68">
        <v>1599</v>
      </c>
      <c r="I966" s="8">
        <f t="shared" si="82"/>
        <v>15.99</v>
      </c>
      <c r="J966" s="8">
        <v>2.0569999999999999</v>
      </c>
      <c r="K966" s="69">
        <v>100</v>
      </c>
      <c r="L966" s="68">
        <v>334</v>
      </c>
      <c r="M966" s="8">
        <f t="shared" si="84"/>
        <v>3.34</v>
      </c>
      <c r="N966" s="8">
        <v>0.57199999999999995</v>
      </c>
      <c r="O966" s="69">
        <f t="shared" si="83"/>
        <v>100</v>
      </c>
      <c r="P966" s="182">
        <f t="shared" si="85"/>
        <v>4.7874251497005993</v>
      </c>
      <c r="Q966" s="86" t="s">
        <v>719</v>
      </c>
      <c r="V966" s="82">
        <v>0.4916666666666667</v>
      </c>
      <c r="W966" s="83">
        <v>0.65277777777777779</v>
      </c>
      <c r="X966" s="86">
        <f t="shared" si="86"/>
        <v>0.16111111111111109</v>
      </c>
    </row>
    <row r="967" spans="1:24" x14ac:dyDescent="0.3">
      <c r="A967" s="44" t="s">
        <v>9408</v>
      </c>
      <c r="B967" s="68" t="s">
        <v>635</v>
      </c>
      <c r="C967" s="2" t="s">
        <v>1</v>
      </c>
      <c r="D967" s="2">
        <v>63</v>
      </c>
      <c r="E967" s="6">
        <v>20603</v>
      </c>
      <c r="F967" s="7">
        <v>43889.515347222223</v>
      </c>
      <c r="G967" s="69" t="s">
        <v>22</v>
      </c>
      <c r="H967" s="68">
        <v>1863</v>
      </c>
      <c r="I967" s="8">
        <f t="shared" si="82"/>
        <v>18.63</v>
      </c>
      <c r="J967" s="8">
        <v>2.8159999999999998</v>
      </c>
      <c r="K967" s="69">
        <v>100</v>
      </c>
      <c r="L967" s="68">
        <v>382</v>
      </c>
      <c r="M967" s="8">
        <f t="shared" si="84"/>
        <v>3.82</v>
      </c>
      <c r="N967" s="8">
        <v>0.53900000000000003</v>
      </c>
      <c r="O967" s="69">
        <f t="shared" si="83"/>
        <v>100</v>
      </c>
      <c r="P967" s="182">
        <f t="shared" si="85"/>
        <v>4.8769633507853403</v>
      </c>
      <c r="Q967" s="86" t="s">
        <v>719</v>
      </c>
      <c r="V967" s="82">
        <v>0.39097222222222222</v>
      </c>
      <c r="W967" s="83">
        <v>0.52083333333333337</v>
      </c>
      <c r="X967" s="86">
        <f t="shared" si="86"/>
        <v>0.12986111111111115</v>
      </c>
    </row>
    <row r="968" spans="1:24" x14ac:dyDescent="0.3">
      <c r="A968" s="44" t="s">
        <v>2923</v>
      </c>
      <c r="B968" s="68" t="s">
        <v>46</v>
      </c>
      <c r="C968" s="2" t="s">
        <v>1</v>
      </c>
      <c r="D968" s="2">
        <v>57</v>
      </c>
      <c r="E968" s="6">
        <v>22929</v>
      </c>
      <c r="F968" s="7">
        <v>43889.536157407405</v>
      </c>
      <c r="G968" s="69" t="s">
        <v>4</v>
      </c>
      <c r="H968" s="68">
        <v>2414</v>
      </c>
      <c r="I968" s="8">
        <f t="shared" si="82"/>
        <v>24.14</v>
      </c>
      <c r="J968" s="8">
        <v>1.7350000000000001</v>
      </c>
      <c r="K968" s="69">
        <v>100</v>
      </c>
      <c r="L968" s="68">
        <v>545</v>
      </c>
      <c r="M968" s="8">
        <f t="shared" si="84"/>
        <v>5.45</v>
      </c>
      <c r="N968" s="8">
        <v>0.96799999999999997</v>
      </c>
      <c r="O968" s="69">
        <f t="shared" si="83"/>
        <v>100</v>
      </c>
      <c r="P968" s="182">
        <f t="shared" si="85"/>
        <v>4.429357798165138</v>
      </c>
      <c r="Q968" s="86" t="s">
        <v>719</v>
      </c>
      <c r="V968" s="82">
        <v>0.4375</v>
      </c>
      <c r="W968" s="83">
        <v>0.55486111111111114</v>
      </c>
      <c r="X968" s="86">
        <f t="shared" si="86"/>
        <v>0.11736111111111114</v>
      </c>
    </row>
    <row r="969" spans="1:24" x14ac:dyDescent="0.3">
      <c r="A969" s="44" t="s">
        <v>3591</v>
      </c>
      <c r="B969" s="68" t="s">
        <v>209</v>
      </c>
      <c r="C969" s="2" t="s">
        <v>1</v>
      </c>
      <c r="D969" s="2">
        <v>48</v>
      </c>
      <c r="E969" s="6">
        <v>26065</v>
      </c>
      <c r="F969" s="7">
        <v>43889.558692129627</v>
      </c>
      <c r="G969" s="69" t="s">
        <v>4</v>
      </c>
      <c r="H969" s="68">
        <v>1389</v>
      </c>
      <c r="I969" s="8">
        <f t="shared" si="82"/>
        <v>14.030303030303031</v>
      </c>
      <c r="J969" s="8">
        <v>1.41</v>
      </c>
      <c r="K969" s="69">
        <v>99</v>
      </c>
      <c r="L969" s="68">
        <v>310</v>
      </c>
      <c r="M969" s="8">
        <f t="shared" si="84"/>
        <v>3.1313131313131315</v>
      </c>
      <c r="N969" s="8">
        <v>0.46600000000000003</v>
      </c>
      <c r="O969" s="69">
        <f t="shared" si="83"/>
        <v>99</v>
      </c>
      <c r="P969" s="182">
        <f t="shared" si="85"/>
        <v>4.4806451612903224</v>
      </c>
      <c r="Q969" s="86" t="s">
        <v>719</v>
      </c>
      <c r="V969" s="82">
        <v>0.44027777777777777</v>
      </c>
      <c r="W969" s="83">
        <v>0.57777777777777783</v>
      </c>
      <c r="X969" s="86">
        <f t="shared" si="86"/>
        <v>0.13750000000000007</v>
      </c>
    </row>
    <row r="970" spans="1:24" x14ac:dyDescent="0.3">
      <c r="A970" s="44" t="s">
        <v>9409</v>
      </c>
      <c r="B970" s="68" t="s">
        <v>9410</v>
      </c>
      <c r="C970" s="2" t="s">
        <v>6</v>
      </c>
      <c r="D970" s="2">
        <v>15</v>
      </c>
      <c r="E970" s="6">
        <v>38324</v>
      </c>
      <c r="F970" s="7">
        <v>43889.582372685189</v>
      </c>
      <c r="G970" s="69" t="s">
        <v>4</v>
      </c>
      <c r="H970" s="68">
        <v>844</v>
      </c>
      <c r="I970" s="8">
        <f t="shared" si="82"/>
        <v>8.525252525252526</v>
      </c>
      <c r="J970" s="8">
        <v>0.78700000000000003</v>
      </c>
      <c r="K970" s="69">
        <v>99</v>
      </c>
      <c r="L970" s="68">
        <v>324</v>
      </c>
      <c r="M970" s="8">
        <f t="shared" si="84"/>
        <v>3.2727272727272729</v>
      </c>
      <c r="N970" s="8">
        <v>0.60299999999999998</v>
      </c>
      <c r="O970" s="69">
        <f t="shared" si="83"/>
        <v>99</v>
      </c>
      <c r="P970" s="182">
        <f t="shared" si="85"/>
        <v>2.6049382716049383</v>
      </c>
      <c r="Q970" s="86" t="s">
        <v>719</v>
      </c>
      <c r="V970" s="82">
        <v>0.45763888888888887</v>
      </c>
      <c r="W970" s="83">
        <v>0.58819444444444446</v>
      </c>
      <c r="X970" s="86">
        <f t="shared" si="86"/>
        <v>0.13055555555555559</v>
      </c>
    </row>
    <row r="971" spans="1:24" x14ac:dyDescent="0.3">
      <c r="A971" s="44" t="s">
        <v>3028</v>
      </c>
      <c r="B971" s="68" t="s">
        <v>403</v>
      </c>
      <c r="C971" s="2" t="s">
        <v>1</v>
      </c>
      <c r="D971" s="2">
        <v>41</v>
      </c>
      <c r="E971" s="6">
        <v>28813</v>
      </c>
      <c r="F971" s="7">
        <v>43889.593113425923</v>
      </c>
      <c r="G971" s="69" t="s">
        <v>4</v>
      </c>
      <c r="H971" s="68">
        <v>1434</v>
      </c>
      <c r="I971" s="8">
        <f t="shared" si="82"/>
        <v>14.484848484848484</v>
      </c>
      <c r="J971" s="8">
        <v>1.631</v>
      </c>
      <c r="K971" s="69">
        <v>99</v>
      </c>
      <c r="L971" s="68">
        <v>334</v>
      </c>
      <c r="M971" s="8">
        <f t="shared" si="84"/>
        <v>3.3737373737373737</v>
      </c>
      <c r="N971" s="8">
        <v>0.52700000000000002</v>
      </c>
      <c r="O971" s="69">
        <f t="shared" si="83"/>
        <v>99</v>
      </c>
      <c r="P971" s="182">
        <f t="shared" si="85"/>
        <v>4.2934131736526941</v>
      </c>
      <c r="Q971" s="86" t="s">
        <v>719</v>
      </c>
      <c r="V971" s="82">
        <v>0.47361111111111115</v>
      </c>
      <c r="W971" s="83">
        <v>0.59930555555555554</v>
      </c>
      <c r="X971" s="86">
        <f t="shared" si="86"/>
        <v>0.12569444444444439</v>
      </c>
    </row>
    <row r="972" spans="1:24" x14ac:dyDescent="0.3">
      <c r="A972" s="44" t="s">
        <v>9411</v>
      </c>
      <c r="B972" s="68" t="s">
        <v>9412</v>
      </c>
      <c r="C972" s="2" t="s">
        <v>6</v>
      </c>
      <c r="D972" s="2">
        <v>62</v>
      </c>
      <c r="E972" s="6">
        <v>21190</v>
      </c>
      <c r="F972" s="7">
        <v>43889.605081018519</v>
      </c>
      <c r="G972" s="69" t="s">
        <v>4</v>
      </c>
      <c r="H972" s="68">
        <v>1621</v>
      </c>
      <c r="I972" s="8">
        <f t="shared" si="82"/>
        <v>16.21</v>
      </c>
      <c r="J972" s="8">
        <v>1.266</v>
      </c>
      <c r="K972" s="69">
        <v>100</v>
      </c>
      <c r="L972" s="68">
        <v>467</v>
      </c>
      <c r="M972" s="8">
        <f t="shared" si="84"/>
        <v>4.67</v>
      </c>
      <c r="N972" s="8">
        <v>0.65200000000000002</v>
      </c>
      <c r="O972" s="69">
        <f t="shared" si="83"/>
        <v>100</v>
      </c>
      <c r="P972" s="182">
        <f t="shared" si="85"/>
        <v>3.4710920770877949</v>
      </c>
      <c r="Q972" s="86" t="s">
        <v>719</v>
      </c>
      <c r="V972" s="82">
        <v>0.4909722222222222</v>
      </c>
      <c r="W972" s="83">
        <v>0.62708333333333333</v>
      </c>
      <c r="X972" s="86">
        <f t="shared" si="86"/>
        <v>0.13611111111111113</v>
      </c>
    </row>
    <row r="973" spans="1:24" x14ac:dyDescent="0.3">
      <c r="A973" s="44" t="s">
        <v>9413</v>
      </c>
      <c r="B973" s="68" t="s">
        <v>9414</v>
      </c>
      <c r="C973" s="2" t="s">
        <v>1</v>
      </c>
      <c r="D973" s="2">
        <v>39</v>
      </c>
      <c r="E973" s="6">
        <v>29616</v>
      </c>
      <c r="F973" s="7">
        <v>43889.647777777776</v>
      </c>
      <c r="G973" s="69" t="s">
        <v>4</v>
      </c>
      <c r="H973" s="68">
        <v>1122</v>
      </c>
      <c r="I973" s="8">
        <f t="shared" si="82"/>
        <v>11.22</v>
      </c>
      <c r="J973" s="8">
        <v>1.244</v>
      </c>
      <c r="K973" s="69">
        <v>100</v>
      </c>
      <c r="L973" s="68">
        <v>250</v>
      </c>
      <c r="M973" s="8">
        <f t="shared" si="84"/>
        <v>2.5</v>
      </c>
      <c r="N973" s="8">
        <v>0.70399999999999996</v>
      </c>
      <c r="O973" s="69">
        <f t="shared" si="83"/>
        <v>100</v>
      </c>
      <c r="P973" s="182">
        <f t="shared" si="85"/>
        <v>4.4880000000000004</v>
      </c>
      <c r="Q973" s="86" t="s">
        <v>719</v>
      </c>
      <c r="V973" s="82">
        <v>0.50555555555555554</v>
      </c>
      <c r="W973" s="83">
        <v>0.65277777777777779</v>
      </c>
      <c r="X973" s="86">
        <f t="shared" si="86"/>
        <v>0.14722222222222225</v>
      </c>
    </row>
    <row r="974" spans="1:24" x14ac:dyDescent="0.3">
      <c r="A974" s="44" t="s">
        <v>8249</v>
      </c>
      <c r="B974" s="68" t="s">
        <v>8250</v>
      </c>
      <c r="C974" s="2" t="s">
        <v>6</v>
      </c>
      <c r="D974" s="2">
        <v>49</v>
      </c>
      <c r="E974" s="6">
        <v>25938</v>
      </c>
      <c r="F974" s="7">
        <v>43892.493287037039</v>
      </c>
      <c r="G974" s="69" t="s">
        <v>4</v>
      </c>
      <c r="H974" s="68">
        <v>1812</v>
      </c>
      <c r="I974" s="8">
        <f t="shared" si="82"/>
        <v>18.303030303030305</v>
      </c>
      <c r="J974" s="93">
        <v>1.446</v>
      </c>
      <c r="K974" s="69">
        <v>99</v>
      </c>
      <c r="L974" s="68">
        <v>525</v>
      </c>
      <c r="M974" s="8">
        <f t="shared" si="84"/>
        <v>5.3030303030303028</v>
      </c>
      <c r="N974" s="93">
        <v>0.69199999999999995</v>
      </c>
      <c r="O974" s="69">
        <v>99</v>
      </c>
      <c r="P974" s="182">
        <f t="shared" si="85"/>
        <v>3.451428571428572</v>
      </c>
      <c r="Q974" s="86" t="s">
        <v>719</v>
      </c>
      <c r="V974" s="82">
        <v>0.3756944444444445</v>
      </c>
      <c r="W974" s="83">
        <v>0.51388888888888895</v>
      </c>
      <c r="X974" s="86">
        <f t="shared" si="86"/>
        <v>0.13819444444444445</v>
      </c>
    </row>
    <row r="975" spans="1:24" x14ac:dyDescent="0.3">
      <c r="A975" s="44" t="s">
        <v>10027</v>
      </c>
      <c r="B975" s="68" t="s">
        <v>435</v>
      </c>
      <c r="C975" s="2" t="s">
        <v>6</v>
      </c>
      <c r="D975" s="2">
        <v>70</v>
      </c>
      <c r="E975" s="6">
        <v>17976</v>
      </c>
      <c r="F975" s="7">
        <v>43892.55872685185</v>
      </c>
      <c r="G975" s="69" t="s">
        <v>4</v>
      </c>
      <c r="H975" s="68">
        <v>1217</v>
      </c>
      <c r="I975" s="8">
        <f t="shared" si="82"/>
        <v>12.17</v>
      </c>
      <c r="J975" s="93">
        <v>1.0740000000000001</v>
      </c>
      <c r="K975" s="69">
        <v>100</v>
      </c>
      <c r="L975" s="68">
        <v>352</v>
      </c>
      <c r="M975" s="8">
        <f t="shared" si="84"/>
        <v>3.52</v>
      </c>
      <c r="N975" s="93">
        <v>0.64300000000000002</v>
      </c>
      <c r="O975" s="69">
        <v>100</v>
      </c>
      <c r="P975" s="182">
        <f t="shared" si="85"/>
        <v>3.4573863636363638</v>
      </c>
      <c r="Q975" s="86" t="s">
        <v>719</v>
      </c>
      <c r="V975" s="82">
        <v>0.41111111111111115</v>
      </c>
      <c r="W975" s="83">
        <v>0.5625</v>
      </c>
      <c r="X975" s="86">
        <f t="shared" si="86"/>
        <v>0.15138888888888885</v>
      </c>
    </row>
    <row r="976" spans="1:24" x14ac:dyDescent="0.3">
      <c r="A976" s="44" t="s">
        <v>10028</v>
      </c>
      <c r="B976" s="68" t="s">
        <v>1675</v>
      </c>
      <c r="C976" s="2" t="s">
        <v>1</v>
      </c>
      <c r="D976" s="2">
        <v>70</v>
      </c>
      <c r="E976" s="6">
        <v>18312</v>
      </c>
      <c r="F976" s="7">
        <v>43892.568495370368</v>
      </c>
      <c r="G976" s="69" t="s">
        <v>4</v>
      </c>
      <c r="H976" s="68">
        <v>1044</v>
      </c>
      <c r="I976" s="8">
        <f t="shared" si="82"/>
        <v>10.545454545454545</v>
      </c>
      <c r="J976" s="93">
        <v>1.18</v>
      </c>
      <c r="K976" s="69">
        <v>99</v>
      </c>
      <c r="L976" s="68">
        <v>313</v>
      </c>
      <c r="M976" s="8">
        <f t="shared" si="84"/>
        <v>3.1616161616161618</v>
      </c>
      <c r="N976" s="93">
        <v>0.69599999999999995</v>
      </c>
      <c r="O976" s="69">
        <v>99</v>
      </c>
      <c r="P976" s="182">
        <f t="shared" si="85"/>
        <v>3.3354632587859423</v>
      </c>
      <c r="Q976" s="86" t="s">
        <v>719</v>
      </c>
      <c r="V976" s="82">
        <v>0.39930555555555558</v>
      </c>
      <c r="W976" s="83">
        <v>0.57291666666666663</v>
      </c>
      <c r="X976" s="86">
        <f t="shared" si="86"/>
        <v>0.17361111111111105</v>
      </c>
    </row>
    <row r="977" spans="1:24" x14ac:dyDescent="0.3">
      <c r="A977" s="44" t="s">
        <v>10029</v>
      </c>
      <c r="B977" s="68" t="s">
        <v>10030</v>
      </c>
      <c r="C977" s="2" t="s">
        <v>1</v>
      </c>
      <c r="D977" s="2">
        <v>69</v>
      </c>
      <c r="E977" s="6">
        <v>18457</v>
      </c>
      <c r="F977" s="7">
        <v>43892.580057870371</v>
      </c>
      <c r="G977" s="69" t="s">
        <v>4</v>
      </c>
      <c r="H977" s="68">
        <v>1146</v>
      </c>
      <c r="I977" s="8">
        <f t="shared" si="82"/>
        <v>11.46</v>
      </c>
      <c r="J977" s="93">
        <v>1.381</v>
      </c>
      <c r="K977" s="69">
        <v>100</v>
      </c>
      <c r="L977" s="68">
        <v>290</v>
      </c>
      <c r="M977" s="8">
        <f t="shared" si="84"/>
        <v>2.9</v>
      </c>
      <c r="N977" s="93">
        <v>0.65900000000000003</v>
      </c>
      <c r="O977" s="69">
        <v>100</v>
      </c>
      <c r="P977" s="182">
        <f t="shared" si="85"/>
        <v>3.9517241379310351</v>
      </c>
      <c r="Q977" s="86" t="s">
        <v>719</v>
      </c>
      <c r="V977" s="82">
        <v>0.41319444444444442</v>
      </c>
      <c r="W977" s="83">
        <v>0.59027777777777779</v>
      </c>
      <c r="X977" s="86">
        <f t="shared" si="86"/>
        <v>0.17708333333333337</v>
      </c>
    </row>
    <row r="978" spans="1:24" x14ac:dyDescent="0.3">
      <c r="A978" s="44" t="s">
        <v>10031</v>
      </c>
      <c r="B978" s="68" t="s">
        <v>10032</v>
      </c>
      <c r="C978" s="2" t="s">
        <v>6</v>
      </c>
      <c r="D978" s="2">
        <v>71</v>
      </c>
      <c r="E978" s="6">
        <v>17749</v>
      </c>
      <c r="F978" s="7">
        <v>43892.600624999999</v>
      </c>
      <c r="G978" s="69" t="s">
        <v>4</v>
      </c>
      <c r="H978" s="68">
        <v>1245</v>
      </c>
      <c r="I978" s="8">
        <f t="shared" si="82"/>
        <v>12.575757575757576</v>
      </c>
      <c r="J978" s="93">
        <v>1.0109999999999999</v>
      </c>
      <c r="K978" s="69">
        <v>99</v>
      </c>
      <c r="L978" s="68">
        <v>424</v>
      </c>
      <c r="M978" s="8">
        <f t="shared" si="84"/>
        <v>4.2828282828282829</v>
      </c>
      <c r="N978" s="93">
        <v>0.623</v>
      </c>
      <c r="O978" s="69">
        <v>99</v>
      </c>
      <c r="P978" s="182">
        <f t="shared" si="85"/>
        <v>2.9363207547169812</v>
      </c>
      <c r="Q978" s="86" t="s">
        <v>719</v>
      </c>
      <c r="V978" s="82">
        <v>0.44236111111111115</v>
      </c>
      <c r="W978" s="83">
        <v>0.60416666666666663</v>
      </c>
      <c r="X978" s="86">
        <f t="shared" si="86"/>
        <v>0.16180555555555548</v>
      </c>
    </row>
    <row r="979" spans="1:24" x14ac:dyDescent="0.3">
      <c r="A979" s="44" t="s">
        <v>10033</v>
      </c>
      <c r="B979" s="68" t="s">
        <v>256</v>
      </c>
      <c r="C979" s="2" t="s">
        <v>1</v>
      </c>
      <c r="D979" s="2">
        <v>59</v>
      </c>
      <c r="E979" s="6">
        <v>22142</v>
      </c>
      <c r="F979" s="7">
        <v>43892.615763888891</v>
      </c>
      <c r="G979" s="69" t="s">
        <v>4</v>
      </c>
      <c r="H979" s="68">
        <v>1423</v>
      </c>
      <c r="I979" s="8">
        <f t="shared" si="82"/>
        <v>14.23</v>
      </c>
      <c r="J979" s="93">
        <v>1.569</v>
      </c>
      <c r="K979" s="69">
        <v>100</v>
      </c>
      <c r="L979" s="68">
        <v>378</v>
      </c>
      <c r="M979" s="8">
        <f t="shared" si="84"/>
        <v>3.78</v>
      </c>
      <c r="N979" s="93">
        <v>0.86</v>
      </c>
      <c r="O979" s="69">
        <v>100</v>
      </c>
      <c r="P979" s="182">
        <f t="shared" si="85"/>
        <v>3.7645502645502646</v>
      </c>
      <c r="Q979" s="86" t="s">
        <v>719</v>
      </c>
      <c r="V979" s="82">
        <v>0.46527777777777773</v>
      </c>
      <c r="W979" s="83">
        <v>0.62152777777777779</v>
      </c>
      <c r="X979" s="86">
        <f t="shared" si="86"/>
        <v>0.15625000000000006</v>
      </c>
    </row>
    <row r="980" spans="1:24" x14ac:dyDescent="0.3">
      <c r="A980" s="44" t="s">
        <v>10034</v>
      </c>
      <c r="B980" s="68" t="s">
        <v>10035</v>
      </c>
      <c r="C980" s="2" t="s">
        <v>6</v>
      </c>
      <c r="D980" s="2">
        <v>36</v>
      </c>
      <c r="E980" s="6">
        <v>30510</v>
      </c>
      <c r="F980" s="7">
        <v>43892.638831018521</v>
      </c>
      <c r="G980" s="69" t="s">
        <v>4</v>
      </c>
      <c r="H980" s="68">
        <v>648</v>
      </c>
      <c r="I980" s="8">
        <f t="shared" si="82"/>
        <v>6.5454545454545459</v>
      </c>
      <c r="J980" s="93">
        <v>0.78600000000000003</v>
      </c>
      <c r="K980" s="69">
        <v>99</v>
      </c>
      <c r="L980" s="68">
        <v>345</v>
      </c>
      <c r="M980" s="8">
        <f t="shared" si="84"/>
        <v>3.4848484848484849</v>
      </c>
      <c r="N980" s="93">
        <v>0.61199999999999999</v>
      </c>
      <c r="O980" s="69">
        <v>99</v>
      </c>
      <c r="P980" s="182">
        <f t="shared" si="85"/>
        <v>1.8782608695652174</v>
      </c>
      <c r="Q980" s="86" t="s">
        <v>719</v>
      </c>
      <c r="V980" s="82">
        <v>0.50902777777777775</v>
      </c>
      <c r="W980" s="83">
        <v>0.64236111111111105</v>
      </c>
      <c r="X980" s="86">
        <f t="shared" si="86"/>
        <v>0.1333333333333333</v>
      </c>
    </row>
    <row r="981" spans="1:24" x14ac:dyDescent="0.3">
      <c r="A981" s="44" t="s">
        <v>10036</v>
      </c>
      <c r="B981" s="68" t="s">
        <v>10037</v>
      </c>
      <c r="C981" s="2" t="s">
        <v>6</v>
      </c>
      <c r="D981" s="2">
        <v>78</v>
      </c>
      <c r="E981" s="6">
        <v>15352</v>
      </c>
      <c r="F981" s="7">
        <v>43893.501956018517</v>
      </c>
      <c r="G981" s="69" t="s">
        <v>4</v>
      </c>
      <c r="H981" s="68">
        <v>1153</v>
      </c>
      <c r="I981" s="8">
        <f t="shared" si="82"/>
        <v>11.53</v>
      </c>
      <c r="J981" s="93">
        <v>0.98899999999999999</v>
      </c>
      <c r="K981" s="69">
        <v>100</v>
      </c>
      <c r="L981" s="68">
        <v>703</v>
      </c>
      <c r="M981" s="8">
        <f t="shared" si="84"/>
        <v>7.03</v>
      </c>
      <c r="N981" s="93">
        <v>0.71699999999999997</v>
      </c>
      <c r="O981" s="69">
        <v>100</v>
      </c>
      <c r="P981" s="182">
        <f t="shared" si="85"/>
        <v>1.6401137980085347</v>
      </c>
      <c r="Q981" s="86" t="s">
        <v>719</v>
      </c>
      <c r="V981" s="82">
        <v>0.3923611111111111</v>
      </c>
      <c r="W981" s="83">
        <v>0.52083333333333337</v>
      </c>
      <c r="X981" s="86">
        <f t="shared" si="86"/>
        <v>0.12847222222222227</v>
      </c>
    </row>
    <row r="982" spans="1:24" x14ac:dyDescent="0.3">
      <c r="A982" s="44" t="s">
        <v>10038</v>
      </c>
      <c r="B982" s="68" t="s">
        <v>1887</v>
      </c>
      <c r="C982" s="2" t="s">
        <v>1</v>
      </c>
      <c r="D982" s="2">
        <v>51</v>
      </c>
      <c r="E982" s="6">
        <v>24987</v>
      </c>
      <c r="F982" s="7">
        <v>43893.532962962963</v>
      </c>
      <c r="G982" s="69" t="s">
        <v>4</v>
      </c>
      <c r="H982" s="68">
        <v>1349</v>
      </c>
      <c r="I982" s="8">
        <f t="shared" si="82"/>
        <v>13.49</v>
      </c>
      <c r="J982" s="93">
        <v>1.3819999999999999</v>
      </c>
      <c r="K982" s="69">
        <v>100</v>
      </c>
      <c r="L982" s="68">
        <v>363</v>
      </c>
      <c r="M982" s="8">
        <f t="shared" si="84"/>
        <v>3.63</v>
      </c>
      <c r="N982" s="93">
        <v>0.56200000000000006</v>
      </c>
      <c r="O982" s="69">
        <v>100</v>
      </c>
      <c r="P982" s="182">
        <f t="shared" si="85"/>
        <v>3.7162534435261709</v>
      </c>
      <c r="Q982" s="86" t="s">
        <v>719</v>
      </c>
      <c r="V982" s="82">
        <v>0.40972222222222227</v>
      </c>
      <c r="W982" s="83">
        <v>0.53819444444444442</v>
      </c>
      <c r="X982" s="86">
        <f t="shared" si="86"/>
        <v>0.12847222222222215</v>
      </c>
    </row>
    <row r="983" spans="1:24" x14ac:dyDescent="0.3">
      <c r="A983" s="44" t="s">
        <v>10039</v>
      </c>
      <c r="B983" s="68" t="s">
        <v>239</v>
      </c>
      <c r="C983" s="2" t="s">
        <v>1</v>
      </c>
      <c r="D983" s="2">
        <v>56</v>
      </c>
      <c r="E983" s="6">
        <v>23320</v>
      </c>
      <c r="F983" s="7">
        <v>43893.545914351853</v>
      </c>
      <c r="G983" s="69" t="s">
        <v>4</v>
      </c>
      <c r="H983" s="68">
        <v>1491</v>
      </c>
      <c r="I983" s="8">
        <f t="shared" si="82"/>
        <v>14.91</v>
      </c>
      <c r="J983" s="93">
        <v>1.006</v>
      </c>
      <c r="K983" s="69">
        <v>100</v>
      </c>
      <c r="L983" s="68">
        <v>443</v>
      </c>
      <c r="M983" s="8">
        <f t="shared" si="84"/>
        <v>4.43</v>
      </c>
      <c r="N983" s="93">
        <v>0.78200000000000003</v>
      </c>
      <c r="O983" s="69">
        <v>100</v>
      </c>
      <c r="P983" s="182">
        <f t="shared" si="85"/>
        <v>3.3656884875846504</v>
      </c>
      <c r="Q983" s="86" t="s">
        <v>719</v>
      </c>
      <c r="V983" s="82">
        <v>0.41875000000000001</v>
      </c>
      <c r="W983" s="83">
        <v>0.54861111111111105</v>
      </c>
      <c r="X983" s="86">
        <f t="shared" si="86"/>
        <v>0.12986111111111104</v>
      </c>
    </row>
    <row r="984" spans="1:24" x14ac:dyDescent="0.3">
      <c r="A984" s="44" t="s">
        <v>10040</v>
      </c>
      <c r="B984" s="68" t="s">
        <v>230</v>
      </c>
      <c r="C984" s="2" t="s">
        <v>1</v>
      </c>
      <c r="D984" s="2">
        <v>36</v>
      </c>
      <c r="E984" s="6">
        <v>30539</v>
      </c>
      <c r="F984" s="7">
        <v>43893.556284722225</v>
      </c>
      <c r="G984" s="69" t="s">
        <v>4</v>
      </c>
      <c r="H984" s="68">
        <v>695</v>
      </c>
      <c r="I984" s="8">
        <f t="shared" si="82"/>
        <v>7.0202020202020199</v>
      </c>
      <c r="J984" s="93">
        <v>0.68500000000000005</v>
      </c>
      <c r="K984" s="69">
        <v>99</v>
      </c>
      <c r="L984" s="68">
        <v>298</v>
      </c>
      <c r="M984" s="8">
        <f t="shared" si="84"/>
        <v>3.0101010101010099</v>
      </c>
      <c r="N984" s="93">
        <v>0.61399999999999999</v>
      </c>
      <c r="O984" s="69">
        <v>99</v>
      </c>
      <c r="P984" s="182">
        <f t="shared" si="85"/>
        <v>2.3322147651006713</v>
      </c>
      <c r="Q984" s="86" t="s">
        <v>719</v>
      </c>
      <c r="V984" s="82">
        <v>0.43055555555555558</v>
      </c>
      <c r="W984" s="83">
        <v>0.57291666666666663</v>
      </c>
      <c r="X984" s="86">
        <f t="shared" si="86"/>
        <v>0.14236111111111105</v>
      </c>
    </row>
    <row r="985" spans="1:24" x14ac:dyDescent="0.3">
      <c r="A985" s="44" t="s">
        <v>10041</v>
      </c>
      <c r="B985" s="68" t="s">
        <v>1921</v>
      </c>
      <c r="C985" s="2" t="s">
        <v>1</v>
      </c>
      <c r="D985" s="2">
        <v>49</v>
      </c>
      <c r="E985" s="6">
        <v>25995</v>
      </c>
      <c r="F985" s="7">
        <v>43893.578819444447</v>
      </c>
      <c r="G985" s="69" t="s">
        <v>4</v>
      </c>
      <c r="H985" s="68">
        <v>945</v>
      </c>
      <c r="I985" s="8">
        <f t="shared" si="82"/>
        <v>9.545454545454545</v>
      </c>
      <c r="J985" s="93">
        <v>0.98199999999999998</v>
      </c>
      <c r="K985" s="69">
        <v>99</v>
      </c>
      <c r="L985" s="68">
        <v>286</v>
      </c>
      <c r="M985" s="8">
        <f t="shared" si="84"/>
        <v>2.8888888888888888</v>
      </c>
      <c r="N985" s="93">
        <v>0.42599999999999999</v>
      </c>
      <c r="O985" s="69">
        <v>99</v>
      </c>
      <c r="P985" s="182">
        <f t="shared" si="85"/>
        <v>3.3041958041958042</v>
      </c>
      <c r="Q985" s="86" t="s">
        <v>719</v>
      </c>
      <c r="V985" s="82">
        <v>0.4375</v>
      </c>
      <c r="W985" s="83">
        <v>0.58333333333333337</v>
      </c>
      <c r="X985" s="86">
        <f t="shared" si="86"/>
        <v>0.14583333333333337</v>
      </c>
    </row>
    <row r="986" spans="1:24" x14ac:dyDescent="0.3">
      <c r="A986" s="44" t="s">
        <v>10042</v>
      </c>
      <c r="B986" s="68" t="s">
        <v>309</v>
      </c>
      <c r="C986" s="2" t="s">
        <v>1</v>
      </c>
      <c r="D986" s="2">
        <v>46</v>
      </c>
      <c r="E986" s="6">
        <v>26977</v>
      </c>
      <c r="F986" s="7">
        <v>43893.597696759258</v>
      </c>
      <c r="G986" s="69" t="s">
        <v>4</v>
      </c>
      <c r="H986" s="68">
        <v>1022</v>
      </c>
      <c r="I986" s="8">
        <f t="shared" si="82"/>
        <v>10.220000000000001</v>
      </c>
      <c r="J986" s="93">
        <v>1.236</v>
      </c>
      <c r="K986" s="69">
        <v>100</v>
      </c>
      <c r="L986" s="68">
        <v>273</v>
      </c>
      <c r="M986" s="8">
        <f t="shared" si="84"/>
        <v>2.73</v>
      </c>
      <c r="N986" s="93">
        <v>0.58399999999999996</v>
      </c>
      <c r="O986" s="69">
        <v>100</v>
      </c>
      <c r="P986" s="182">
        <f t="shared" si="85"/>
        <v>3.7435897435897441</v>
      </c>
      <c r="Q986" s="86" t="s">
        <v>719</v>
      </c>
      <c r="V986" s="82">
        <v>0.4680555555555555</v>
      </c>
      <c r="W986" s="83">
        <v>0.60416666666666663</v>
      </c>
      <c r="X986" s="86">
        <f t="shared" si="86"/>
        <v>0.13611111111111113</v>
      </c>
    </row>
    <row r="987" spans="1:24" x14ac:dyDescent="0.3">
      <c r="A987" s="44" t="s">
        <v>10043</v>
      </c>
      <c r="B987" s="68" t="s">
        <v>4460</v>
      </c>
      <c r="C987" s="2" t="s">
        <v>1</v>
      </c>
      <c r="D987" s="2">
        <v>57</v>
      </c>
      <c r="E987" s="6">
        <v>23056</v>
      </c>
      <c r="F987" s="7">
        <v>43893.610578703701</v>
      </c>
      <c r="G987" s="69" t="s">
        <v>4</v>
      </c>
      <c r="H987" s="68">
        <v>1705</v>
      </c>
      <c r="I987" s="8">
        <f t="shared" si="82"/>
        <v>17.222222222222221</v>
      </c>
      <c r="J987" s="93">
        <v>1.601</v>
      </c>
      <c r="K987" s="69">
        <v>99</v>
      </c>
      <c r="L987" s="68">
        <v>448</v>
      </c>
      <c r="M987" s="8">
        <f t="shared" si="84"/>
        <v>4.5252525252525251</v>
      </c>
      <c r="N987" s="93">
        <v>0.57799999999999996</v>
      </c>
      <c r="O987" s="69">
        <v>99</v>
      </c>
      <c r="P987" s="182">
        <f t="shared" si="85"/>
        <v>3.8058035714285716</v>
      </c>
      <c r="Q987" s="86" t="s">
        <v>719</v>
      </c>
      <c r="V987" s="82">
        <v>0.47638888888888892</v>
      </c>
      <c r="W987" s="83">
        <v>0.62152777777777779</v>
      </c>
      <c r="X987" s="86">
        <f t="shared" si="86"/>
        <v>0.14513888888888887</v>
      </c>
    </row>
    <row r="988" spans="1:24" x14ac:dyDescent="0.3">
      <c r="A988" s="44" t="s">
        <v>10044</v>
      </c>
      <c r="B988" s="68" t="s">
        <v>1480</v>
      </c>
      <c r="C988" s="2" t="s">
        <v>1</v>
      </c>
      <c r="D988" s="2">
        <v>60</v>
      </c>
      <c r="E988" s="6">
        <v>21929</v>
      </c>
      <c r="F988" s="7">
        <v>43893.625717592593</v>
      </c>
      <c r="G988" s="69" t="s">
        <v>22</v>
      </c>
      <c r="H988" s="68">
        <v>3940</v>
      </c>
      <c r="I988" s="8">
        <f t="shared" si="82"/>
        <v>39.4</v>
      </c>
      <c r="J988" s="93">
        <v>3.266</v>
      </c>
      <c r="K988" s="69">
        <v>100</v>
      </c>
      <c r="L988" s="68">
        <v>643</v>
      </c>
      <c r="M988" s="8">
        <f t="shared" si="84"/>
        <v>6.43</v>
      </c>
      <c r="N988" s="93">
        <v>0.72799999999999998</v>
      </c>
      <c r="O988" s="69">
        <v>100</v>
      </c>
      <c r="P988" s="182">
        <f t="shared" si="85"/>
        <v>6.1275272161741832</v>
      </c>
      <c r="Q988" s="86" t="s">
        <v>719</v>
      </c>
      <c r="V988" s="82">
        <v>0.48958333333333331</v>
      </c>
      <c r="W988" s="83">
        <v>0.63194444444444442</v>
      </c>
      <c r="X988" s="86">
        <f t="shared" si="86"/>
        <v>0.1423611111111111</v>
      </c>
    </row>
    <row r="989" spans="1:24" x14ac:dyDescent="0.3">
      <c r="A989" s="44" t="s">
        <v>10045</v>
      </c>
      <c r="B989" s="68" t="s">
        <v>10046</v>
      </c>
      <c r="C989" s="2" t="s">
        <v>6</v>
      </c>
      <c r="D989" s="2">
        <v>56</v>
      </c>
      <c r="E989" s="6">
        <v>23348</v>
      </c>
      <c r="F989" s="7">
        <v>43894.564525462964</v>
      </c>
      <c r="G989" s="69" t="s">
        <v>4</v>
      </c>
      <c r="H989" s="68">
        <v>1107</v>
      </c>
      <c r="I989" s="8">
        <f t="shared" si="82"/>
        <v>11.181818181818182</v>
      </c>
      <c r="J989" s="93">
        <v>1.119</v>
      </c>
      <c r="K989" s="69">
        <v>99</v>
      </c>
      <c r="L989" s="68">
        <v>345</v>
      </c>
      <c r="M989" s="8">
        <f t="shared" si="84"/>
        <v>3.4848484848484849</v>
      </c>
      <c r="N989" s="93">
        <v>0.52200000000000002</v>
      </c>
      <c r="O989" s="69">
        <v>99</v>
      </c>
      <c r="P989" s="182">
        <f t="shared" si="85"/>
        <v>3.2086956521739132</v>
      </c>
      <c r="Q989" s="86" t="s">
        <v>719</v>
      </c>
      <c r="V989" s="82">
        <v>0.40625</v>
      </c>
      <c r="W989" s="83">
        <v>0.56944444444444442</v>
      </c>
      <c r="X989" s="86">
        <f t="shared" si="86"/>
        <v>0.16319444444444442</v>
      </c>
    </row>
    <row r="990" spans="1:24" x14ac:dyDescent="0.3">
      <c r="A990" s="44" t="s">
        <v>10049</v>
      </c>
      <c r="B990" s="68" t="s">
        <v>10050</v>
      </c>
      <c r="C990" s="2" t="s">
        <v>1</v>
      </c>
      <c r="D990" s="2">
        <v>76</v>
      </c>
      <c r="E990" s="6">
        <v>16106</v>
      </c>
      <c r="F990" s="7">
        <v>43894.604733796295</v>
      </c>
      <c r="G990" s="69" t="s">
        <v>4</v>
      </c>
      <c r="H990" s="68">
        <v>1161</v>
      </c>
      <c r="I990" s="8">
        <f t="shared" si="82"/>
        <v>11.727272727272727</v>
      </c>
      <c r="J990" s="93">
        <v>1.038</v>
      </c>
      <c r="K990" s="69">
        <v>99</v>
      </c>
      <c r="L990" s="68">
        <v>410</v>
      </c>
      <c r="M990" s="8">
        <f t="shared" si="84"/>
        <v>4.141414141414141</v>
      </c>
      <c r="N990" s="93">
        <v>0.72899999999999998</v>
      </c>
      <c r="O990" s="69">
        <v>99</v>
      </c>
      <c r="P990" s="182">
        <f t="shared" si="85"/>
        <v>2.831707317073171</v>
      </c>
      <c r="Q990" s="86" t="s">
        <v>719</v>
      </c>
      <c r="V990" s="82">
        <v>0.45</v>
      </c>
      <c r="W990" s="83">
        <v>0.61111111111111105</v>
      </c>
      <c r="X990" s="86">
        <f t="shared" si="86"/>
        <v>0.16111111111111104</v>
      </c>
    </row>
    <row r="991" spans="1:24" x14ac:dyDescent="0.3">
      <c r="A991" s="44" t="s">
        <v>2416</v>
      </c>
      <c r="B991" s="68" t="s">
        <v>388</v>
      </c>
      <c r="C991" s="2" t="s">
        <v>1</v>
      </c>
      <c r="D991" s="2">
        <v>51</v>
      </c>
      <c r="E991" s="6">
        <v>25131</v>
      </c>
      <c r="F991" s="7">
        <v>43894.619409722225</v>
      </c>
      <c r="G991" s="69" t="s">
        <v>4</v>
      </c>
      <c r="H991" s="68">
        <v>1086</v>
      </c>
      <c r="I991" s="8">
        <f t="shared" si="82"/>
        <v>10.86</v>
      </c>
      <c r="J991" s="93">
        <v>1.2230000000000001</v>
      </c>
      <c r="K991" s="69">
        <v>100</v>
      </c>
      <c r="L991" s="68">
        <v>349</v>
      </c>
      <c r="M991" s="8">
        <f t="shared" si="84"/>
        <v>3.49</v>
      </c>
      <c r="N991" s="93">
        <v>0.55900000000000005</v>
      </c>
      <c r="O991" s="69">
        <v>100</v>
      </c>
      <c r="P991" s="182">
        <f t="shared" si="85"/>
        <v>3.1117478510028649</v>
      </c>
      <c r="Q991" s="86" t="s">
        <v>719</v>
      </c>
      <c r="V991" s="82">
        <v>0.47222222222222227</v>
      </c>
      <c r="W991" s="83">
        <v>0.62847222222222221</v>
      </c>
      <c r="X991" s="86">
        <f t="shared" si="86"/>
        <v>0.15624999999999994</v>
      </c>
    </row>
    <row r="992" spans="1:24" x14ac:dyDescent="0.3">
      <c r="A992" s="44" t="s">
        <v>10051</v>
      </c>
      <c r="B992" s="68" t="s">
        <v>127</v>
      </c>
      <c r="C992" s="2" t="s">
        <v>1</v>
      </c>
      <c r="D992" s="2">
        <v>51</v>
      </c>
      <c r="E992" s="6">
        <v>25247</v>
      </c>
      <c r="F992" s="7">
        <v>43894.635347222225</v>
      </c>
      <c r="G992" s="69" t="s">
        <v>4</v>
      </c>
      <c r="H992" s="68">
        <v>1409</v>
      </c>
      <c r="I992" s="8">
        <f t="shared" si="82"/>
        <v>14.09</v>
      </c>
      <c r="J992" s="93">
        <v>1.2150000000000001</v>
      </c>
      <c r="K992" s="69">
        <v>100</v>
      </c>
      <c r="L992" s="68">
        <v>301</v>
      </c>
      <c r="M992" s="8">
        <f t="shared" si="84"/>
        <v>3.01</v>
      </c>
      <c r="N992" s="93">
        <v>0.55900000000000005</v>
      </c>
      <c r="O992" s="69">
        <v>100</v>
      </c>
      <c r="P992" s="182">
        <f t="shared" si="85"/>
        <v>4.6810631229235886</v>
      </c>
      <c r="Q992" s="86" t="s">
        <v>719</v>
      </c>
      <c r="V992" s="82">
        <v>0.49861111111111112</v>
      </c>
      <c r="W992" s="83">
        <v>0.65277777777777779</v>
      </c>
      <c r="X992" s="86">
        <f t="shared" si="86"/>
        <v>0.15416666666666667</v>
      </c>
    </row>
    <row r="993" spans="1:24" x14ac:dyDescent="0.3">
      <c r="A993" s="44" t="s">
        <v>10052</v>
      </c>
      <c r="B993" s="68" t="s">
        <v>10053</v>
      </c>
      <c r="C993" s="2" t="s">
        <v>6</v>
      </c>
      <c r="D993" s="2">
        <v>23</v>
      </c>
      <c r="E993" s="6">
        <v>35270</v>
      </c>
      <c r="F993" s="7">
        <v>43895.518148148149</v>
      </c>
      <c r="G993" s="69" t="s">
        <v>4</v>
      </c>
      <c r="H993" s="68">
        <v>613</v>
      </c>
      <c r="I993" s="8">
        <f t="shared" si="82"/>
        <v>6.0098039215686274</v>
      </c>
      <c r="J993" s="93">
        <v>0.85</v>
      </c>
      <c r="K993" s="69">
        <v>102</v>
      </c>
      <c r="L993" s="68">
        <v>318</v>
      </c>
      <c r="M993" s="8">
        <f t="shared" si="84"/>
        <v>3.1176470588235294</v>
      </c>
      <c r="N993" s="93">
        <v>0.72199999999999998</v>
      </c>
      <c r="O993" s="69">
        <v>102</v>
      </c>
      <c r="P993" s="182">
        <f t="shared" si="85"/>
        <v>1.9276729559748427</v>
      </c>
      <c r="Q993" s="86" t="s">
        <v>719</v>
      </c>
      <c r="V993" s="82">
        <v>0.38263888888888892</v>
      </c>
      <c r="W993" s="83">
        <v>0.54166666666666663</v>
      </c>
      <c r="X993" s="86">
        <f t="shared" si="86"/>
        <v>0.15902777777777771</v>
      </c>
    </row>
    <row r="994" spans="1:24" x14ac:dyDescent="0.3">
      <c r="A994" s="44" t="s">
        <v>10054</v>
      </c>
      <c r="B994" s="68" t="s">
        <v>10055</v>
      </c>
      <c r="C994" s="2" t="s">
        <v>1</v>
      </c>
      <c r="D994" s="2">
        <v>68</v>
      </c>
      <c r="E994" s="6">
        <v>18997</v>
      </c>
      <c r="F994" s="7">
        <v>43895.550185185188</v>
      </c>
      <c r="G994" s="69" t="s">
        <v>4</v>
      </c>
      <c r="H994" s="68">
        <v>986</v>
      </c>
      <c r="I994" s="8">
        <f t="shared" si="82"/>
        <v>9.86</v>
      </c>
      <c r="J994" s="93">
        <v>0.752</v>
      </c>
      <c r="K994" s="69">
        <v>100</v>
      </c>
      <c r="L994" s="68">
        <v>502</v>
      </c>
      <c r="M994" s="8">
        <f t="shared" si="84"/>
        <v>5.0199999999999996</v>
      </c>
      <c r="N994" s="93">
        <v>0.94299999999999995</v>
      </c>
      <c r="O994" s="69">
        <v>100</v>
      </c>
      <c r="P994" s="182">
        <f t="shared" si="85"/>
        <v>1.9641434262948207</v>
      </c>
      <c r="Q994" s="86" t="s">
        <v>719</v>
      </c>
      <c r="V994" s="82">
        <v>0.40138888888888885</v>
      </c>
      <c r="W994" s="83">
        <v>0.55555555555555558</v>
      </c>
      <c r="X994" s="86">
        <f t="shared" si="86"/>
        <v>0.15416666666666673</v>
      </c>
    </row>
    <row r="995" spans="1:24" x14ac:dyDescent="0.3">
      <c r="A995" s="44" t="s">
        <v>10056</v>
      </c>
      <c r="B995" s="68" t="s">
        <v>10057</v>
      </c>
      <c r="C995" s="2" t="s">
        <v>6</v>
      </c>
      <c r="D995" s="2">
        <v>77</v>
      </c>
      <c r="E995" s="6">
        <v>15690</v>
      </c>
      <c r="F995" s="7">
        <v>43895.567662037036</v>
      </c>
      <c r="G995" s="69" t="s">
        <v>4</v>
      </c>
      <c r="H995" s="68">
        <v>1491</v>
      </c>
      <c r="I995" s="8">
        <f t="shared" ref="I995:I1058" si="87">H995/K995</f>
        <v>15.060606060606061</v>
      </c>
      <c r="J995" s="93">
        <v>1.3839999999999999</v>
      </c>
      <c r="K995" s="69">
        <v>99</v>
      </c>
      <c r="L995" s="68">
        <v>606</v>
      </c>
      <c r="M995" s="8">
        <f t="shared" si="84"/>
        <v>5.5596330275229358</v>
      </c>
      <c r="N995" s="93">
        <v>0.84399999999999997</v>
      </c>
      <c r="O995" s="69">
        <v>109</v>
      </c>
      <c r="P995" s="182">
        <f t="shared" si="85"/>
        <v>2.7089208920892087</v>
      </c>
      <c r="Q995" s="86" t="s">
        <v>719</v>
      </c>
      <c r="V995" s="82">
        <v>0.40625</v>
      </c>
      <c r="W995" s="83">
        <v>0.57291666666666663</v>
      </c>
      <c r="X995" s="86">
        <f t="shared" si="86"/>
        <v>0.16666666666666663</v>
      </c>
    </row>
    <row r="996" spans="1:24" x14ac:dyDescent="0.3">
      <c r="A996" s="44" t="s">
        <v>2195</v>
      </c>
      <c r="B996" s="68" t="s">
        <v>1525</v>
      </c>
      <c r="C996" s="2" t="s">
        <v>1</v>
      </c>
      <c r="D996" s="2">
        <v>49</v>
      </c>
      <c r="E996" s="6">
        <v>25983</v>
      </c>
      <c r="F996" s="7">
        <v>43895.587800925925</v>
      </c>
      <c r="G996" s="69" t="s">
        <v>4</v>
      </c>
      <c r="H996" s="68">
        <v>1380</v>
      </c>
      <c r="I996" s="8">
        <f t="shared" si="87"/>
        <v>13.939393939393939</v>
      </c>
      <c r="J996" s="93">
        <v>1.159</v>
      </c>
      <c r="K996" s="69">
        <v>99</v>
      </c>
      <c r="L996" s="68">
        <v>440</v>
      </c>
      <c r="M996" s="8">
        <f t="shared" si="84"/>
        <v>4.4444444444444446</v>
      </c>
      <c r="N996" s="93">
        <v>0.73199999999999998</v>
      </c>
      <c r="O996" s="69">
        <v>99</v>
      </c>
      <c r="P996" s="182">
        <f t="shared" si="85"/>
        <v>3.1363636363636362</v>
      </c>
      <c r="Q996" s="86" t="s">
        <v>719</v>
      </c>
      <c r="V996" s="82">
        <v>0.44930555555555557</v>
      </c>
      <c r="W996" s="83">
        <v>0.59166666666666667</v>
      </c>
      <c r="X996" s="86">
        <f t="shared" si="86"/>
        <v>0.1423611111111111</v>
      </c>
    </row>
    <row r="997" spans="1:24" x14ac:dyDescent="0.3">
      <c r="A997" s="44" t="s">
        <v>10058</v>
      </c>
      <c r="B997" s="68" t="s">
        <v>219</v>
      </c>
      <c r="C997" s="2" t="s">
        <v>1</v>
      </c>
      <c r="D997" s="2">
        <v>55</v>
      </c>
      <c r="E997" s="6">
        <v>23543</v>
      </c>
      <c r="F997" s="7">
        <v>43895.598773148151</v>
      </c>
      <c r="G997" s="69" t="s">
        <v>4</v>
      </c>
      <c r="H997" s="68">
        <v>1735</v>
      </c>
      <c r="I997" s="8">
        <f t="shared" si="87"/>
        <v>17.525252525252526</v>
      </c>
      <c r="J997" s="93">
        <v>2.2869999999999999</v>
      </c>
      <c r="K997" s="69">
        <v>99</v>
      </c>
      <c r="L997" s="68">
        <v>239</v>
      </c>
      <c r="M997" s="8">
        <f t="shared" si="84"/>
        <v>2.4141414141414139</v>
      </c>
      <c r="N997" s="93">
        <v>0.60599999999999998</v>
      </c>
      <c r="O997" s="69">
        <v>99</v>
      </c>
      <c r="P997" s="182">
        <f t="shared" si="85"/>
        <v>7.2594142259414234</v>
      </c>
      <c r="Q997" s="86" t="s">
        <v>719</v>
      </c>
      <c r="V997" s="82">
        <v>0.43055555555555558</v>
      </c>
      <c r="W997" s="83">
        <v>0.60416666666666663</v>
      </c>
      <c r="X997" s="86">
        <f t="shared" si="86"/>
        <v>0.17361111111111105</v>
      </c>
    </row>
    <row r="998" spans="1:24" x14ac:dyDescent="0.3">
      <c r="A998" s="44" t="s">
        <v>10059</v>
      </c>
      <c r="B998" s="68" t="s">
        <v>302</v>
      </c>
      <c r="C998" s="2" t="s">
        <v>1</v>
      </c>
      <c r="D998" s="2">
        <v>50</v>
      </c>
      <c r="E998" s="6">
        <v>25434</v>
      </c>
      <c r="F998" s="7">
        <v>43895.615648148145</v>
      </c>
      <c r="G998" s="69" t="s">
        <v>4</v>
      </c>
      <c r="H998" s="68">
        <v>1242</v>
      </c>
      <c r="I998" s="8">
        <f t="shared" si="87"/>
        <v>12.42</v>
      </c>
      <c r="J998" s="93">
        <v>1.2569999999999999</v>
      </c>
      <c r="K998" s="69">
        <v>100</v>
      </c>
      <c r="L998" s="68">
        <v>228</v>
      </c>
      <c r="M998" s="8">
        <f t="shared" si="84"/>
        <v>2.2799999999999998</v>
      </c>
      <c r="N998" s="93">
        <v>0.47299999999999998</v>
      </c>
      <c r="O998" s="69">
        <v>100</v>
      </c>
      <c r="P998" s="182">
        <f t="shared" si="85"/>
        <v>5.4473684210526319</v>
      </c>
      <c r="Q998" s="86" t="s">
        <v>719</v>
      </c>
      <c r="V998" s="82">
        <v>0.45694444444444443</v>
      </c>
      <c r="W998" s="83">
        <v>0.62152777777777779</v>
      </c>
      <c r="X998" s="86">
        <f t="shared" si="86"/>
        <v>0.16458333333333336</v>
      </c>
    </row>
    <row r="999" spans="1:24" x14ac:dyDescent="0.3">
      <c r="A999" s="44" t="s">
        <v>10060</v>
      </c>
      <c r="B999" s="68" t="s">
        <v>1084</v>
      </c>
      <c r="C999" s="2" t="s">
        <v>1</v>
      </c>
      <c r="D999" s="2">
        <v>42</v>
      </c>
      <c r="E999" s="6">
        <v>28496</v>
      </c>
      <c r="F999" s="7">
        <v>43895.628078703703</v>
      </c>
      <c r="G999" s="69" t="s">
        <v>4</v>
      </c>
      <c r="H999" s="68">
        <v>1237</v>
      </c>
      <c r="I999" s="8">
        <f t="shared" si="87"/>
        <v>12.494949494949495</v>
      </c>
      <c r="J999" s="93">
        <v>1.68</v>
      </c>
      <c r="K999" s="69">
        <v>99</v>
      </c>
      <c r="L999" s="68">
        <v>477</v>
      </c>
      <c r="M999" s="8">
        <f t="shared" si="84"/>
        <v>4.8181818181818183</v>
      </c>
      <c r="N999" s="93">
        <v>0.59499999999999997</v>
      </c>
      <c r="O999" s="69">
        <v>99</v>
      </c>
      <c r="P999" s="182">
        <f t="shared" si="85"/>
        <v>2.5932914046121591</v>
      </c>
      <c r="Q999" s="86" t="s">
        <v>719</v>
      </c>
      <c r="V999" s="82">
        <v>0.4826388888888889</v>
      </c>
      <c r="W999" s="83">
        <v>0.63263888888888886</v>
      </c>
      <c r="X999" s="86">
        <f t="shared" si="86"/>
        <v>0.14999999999999997</v>
      </c>
    </row>
    <row r="1000" spans="1:24" x14ac:dyDescent="0.3">
      <c r="A1000" s="44" t="s">
        <v>10061</v>
      </c>
      <c r="B1000" s="68" t="s">
        <v>613</v>
      </c>
      <c r="C1000" s="2" t="s">
        <v>1</v>
      </c>
      <c r="D1000" s="2">
        <v>53</v>
      </c>
      <c r="E1000" s="6">
        <v>24427</v>
      </c>
      <c r="F1000" s="7">
        <v>43895.645532407405</v>
      </c>
      <c r="G1000" s="69" t="s">
        <v>10062</v>
      </c>
      <c r="H1000" s="68">
        <v>1311</v>
      </c>
      <c r="I1000" s="8">
        <f t="shared" si="87"/>
        <v>13.242424242424242</v>
      </c>
      <c r="J1000" s="93">
        <v>0.99099999999999999</v>
      </c>
      <c r="K1000" s="69">
        <v>99</v>
      </c>
      <c r="L1000" s="68">
        <v>262</v>
      </c>
      <c r="M1000" s="8">
        <f t="shared" si="84"/>
        <v>2.6464646464646466</v>
      </c>
      <c r="N1000" s="93">
        <v>0.55900000000000005</v>
      </c>
      <c r="O1000" s="69">
        <v>99</v>
      </c>
      <c r="P1000" s="182">
        <f t="shared" si="85"/>
        <v>5.0038167938931295</v>
      </c>
      <c r="Q1000" s="86" t="s">
        <v>719</v>
      </c>
      <c r="V1000" s="82">
        <v>0.49583333333333335</v>
      </c>
      <c r="W1000" s="83">
        <v>0.65277777777777779</v>
      </c>
      <c r="X1000" s="86">
        <f t="shared" si="86"/>
        <v>0.15694444444444444</v>
      </c>
    </row>
    <row r="1001" spans="1:24" x14ac:dyDescent="0.3">
      <c r="A1001" s="44" t="s">
        <v>10063</v>
      </c>
      <c r="B1001" s="68" t="s">
        <v>1917</v>
      </c>
      <c r="C1001" s="2" t="s">
        <v>1</v>
      </c>
      <c r="D1001" s="2">
        <v>48</v>
      </c>
      <c r="E1001" s="6">
        <v>26310</v>
      </c>
      <c r="F1001" s="7">
        <v>43896.499895833331</v>
      </c>
      <c r="G1001" s="69" t="s">
        <v>4</v>
      </c>
      <c r="H1001" s="68">
        <v>1484</v>
      </c>
      <c r="I1001" s="8">
        <f t="shared" si="87"/>
        <v>14.84</v>
      </c>
      <c r="J1001" s="93">
        <v>1.516</v>
      </c>
      <c r="K1001" s="69">
        <v>100</v>
      </c>
      <c r="L1001" s="68">
        <v>324</v>
      </c>
      <c r="M1001" s="8">
        <f t="shared" si="84"/>
        <v>3.24</v>
      </c>
      <c r="N1001" s="93">
        <v>0.51500000000000001</v>
      </c>
      <c r="O1001" s="69">
        <v>100</v>
      </c>
      <c r="P1001" s="182">
        <f t="shared" si="85"/>
        <v>4.5802469135802468</v>
      </c>
      <c r="Q1001" s="86" t="s">
        <v>719</v>
      </c>
      <c r="V1001" s="82">
        <v>0.375</v>
      </c>
      <c r="W1001" s="83">
        <v>0.51736111111111105</v>
      </c>
      <c r="X1001" s="86">
        <f t="shared" si="86"/>
        <v>0.14236111111111105</v>
      </c>
    </row>
    <row r="1002" spans="1:24" x14ac:dyDescent="0.3">
      <c r="A1002" s="44" t="s">
        <v>10064</v>
      </c>
      <c r="B1002" s="68" t="s">
        <v>10065</v>
      </c>
      <c r="C1002" s="2" t="s">
        <v>6</v>
      </c>
      <c r="D1002" s="2">
        <v>67</v>
      </c>
      <c r="E1002" s="6">
        <v>19211</v>
      </c>
      <c r="F1002" s="7">
        <v>43896.52484953704</v>
      </c>
      <c r="G1002" s="69" t="s">
        <v>4</v>
      </c>
      <c r="H1002" s="68">
        <v>1870</v>
      </c>
      <c r="I1002" s="8">
        <f t="shared" si="87"/>
        <v>18.888888888888889</v>
      </c>
      <c r="J1002" s="93">
        <v>1.857</v>
      </c>
      <c r="K1002" s="69">
        <v>99</v>
      </c>
      <c r="L1002" s="68">
        <v>816</v>
      </c>
      <c r="M1002" s="8">
        <f t="shared" si="84"/>
        <v>8.2424242424242422</v>
      </c>
      <c r="N1002" s="93">
        <v>0.80900000000000005</v>
      </c>
      <c r="O1002" s="69">
        <v>99</v>
      </c>
      <c r="P1002" s="182">
        <f t="shared" si="85"/>
        <v>2.291666666666667</v>
      </c>
      <c r="Q1002" s="86" t="s">
        <v>719</v>
      </c>
      <c r="V1002" s="82">
        <v>0.38680555555555557</v>
      </c>
      <c r="W1002" s="83">
        <v>0.53125</v>
      </c>
      <c r="X1002" s="86">
        <f t="shared" si="86"/>
        <v>0.14444444444444443</v>
      </c>
    </row>
    <row r="1003" spans="1:24" x14ac:dyDescent="0.3">
      <c r="A1003" s="44" t="s">
        <v>10066</v>
      </c>
      <c r="B1003" s="68" t="s">
        <v>250</v>
      </c>
      <c r="C1003" s="2" t="s">
        <v>1</v>
      </c>
      <c r="D1003" s="2">
        <v>47</v>
      </c>
      <c r="E1003" s="6">
        <v>26451</v>
      </c>
      <c r="F1003" s="7">
        <v>43896.539560185185</v>
      </c>
      <c r="G1003" s="69" t="s">
        <v>4</v>
      </c>
      <c r="H1003" s="68">
        <v>1433</v>
      </c>
      <c r="I1003" s="8">
        <f t="shared" si="87"/>
        <v>14.474747474747474</v>
      </c>
      <c r="J1003" s="93">
        <v>2.2650000000000001</v>
      </c>
      <c r="K1003" s="69">
        <v>99</v>
      </c>
      <c r="L1003" s="68">
        <v>365</v>
      </c>
      <c r="M1003" s="8">
        <f t="shared" si="84"/>
        <v>3.6868686868686869</v>
      </c>
      <c r="N1003" s="93">
        <v>0.76500000000000001</v>
      </c>
      <c r="O1003" s="69">
        <v>99</v>
      </c>
      <c r="P1003" s="182">
        <f t="shared" si="85"/>
        <v>3.9260273972602739</v>
      </c>
      <c r="Q1003" s="86" t="s">
        <v>719</v>
      </c>
      <c r="V1003" s="82">
        <v>0.41597222222222219</v>
      </c>
      <c r="W1003" s="83">
        <v>0.53194444444444444</v>
      </c>
      <c r="X1003" s="86">
        <f t="shared" si="86"/>
        <v>0.11597222222222225</v>
      </c>
    </row>
    <row r="1004" spans="1:24" x14ac:dyDescent="0.3">
      <c r="A1004" s="44" t="s">
        <v>2446</v>
      </c>
      <c r="B1004" s="68" t="s">
        <v>468</v>
      </c>
      <c r="C1004" s="2" t="s">
        <v>1</v>
      </c>
      <c r="D1004" s="2">
        <v>49</v>
      </c>
      <c r="E1004" s="6">
        <v>25870</v>
      </c>
      <c r="F1004" s="7">
        <v>43896.565983796296</v>
      </c>
      <c r="G1004" s="69" t="s">
        <v>4</v>
      </c>
      <c r="H1004" s="68">
        <v>1539</v>
      </c>
      <c r="I1004" s="8">
        <f t="shared" si="87"/>
        <v>15.545454545454545</v>
      </c>
      <c r="J1004" s="93">
        <v>2.0219999999999998</v>
      </c>
      <c r="K1004" s="69">
        <v>99</v>
      </c>
      <c r="L1004" s="68">
        <v>297</v>
      </c>
      <c r="M1004" s="8">
        <f t="shared" si="84"/>
        <v>3</v>
      </c>
      <c r="N1004" s="93">
        <v>0.58899999999999997</v>
      </c>
      <c r="O1004" s="69">
        <v>99</v>
      </c>
      <c r="P1004" s="182">
        <f t="shared" si="85"/>
        <v>5.1818181818181817</v>
      </c>
      <c r="Q1004" s="86" t="s">
        <v>719</v>
      </c>
      <c r="V1004" s="82">
        <v>0.4291666666666667</v>
      </c>
      <c r="W1004" s="83">
        <v>0.56944444444444442</v>
      </c>
      <c r="X1004" s="86">
        <f t="shared" si="86"/>
        <v>0.14027777777777772</v>
      </c>
    </row>
    <row r="1005" spans="1:24" x14ac:dyDescent="0.3">
      <c r="A1005" s="44" t="s">
        <v>10067</v>
      </c>
      <c r="B1005" s="68" t="s">
        <v>10068</v>
      </c>
      <c r="C1005" s="2" t="s">
        <v>6</v>
      </c>
      <c r="D1005" s="2">
        <v>64</v>
      </c>
      <c r="E1005" s="6">
        <v>20482</v>
      </c>
      <c r="F1005" s="7">
        <v>43896.578611111108</v>
      </c>
      <c r="G1005" s="69" t="s">
        <v>4</v>
      </c>
      <c r="H1005" s="68">
        <v>1368</v>
      </c>
      <c r="I1005" s="8">
        <f t="shared" si="87"/>
        <v>13.818181818181818</v>
      </c>
      <c r="J1005" s="93">
        <v>1.014</v>
      </c>
      <c r="K1005" s="69">
        <v>99</v>
      </c>
      <c r="L1005" s="68">
        <v>511</v>
      </c>
      <c r="M1005" s="8">
        <f t="shared" si="84"/>
        <v>5.1616161616161618</v>
      </c>
      <c r="N1005" s="93">
        <v>0.44500000000000001</v>
      </c>
      <c r="O1005" s="69">
        <v>99</v>
      </c>
      <c r="P1005" s="182">
        <f t="shared" si="85"/>
        <v>2.6771037181996085</v>
      </c>
      <c r="Q1005" s="86" t="s">
        <v>719</v>
      </c>
      <c r="V1005" s="82">
        <v>0.44166666666666665</v>
      </c>
      <c r="W1005" s="83">
        <v>0.58680555555555558</v>
      </c>
      <c r="X1005" s="86">
        <f t="shared" si="86"/>
        <v>0.14513888888888893</v>
      </c>
    </row>
    <row r="1006" spans="1:24" x14ac:dyDescent="0.3">
      <c r="A1006" s="44" t="s">
        <v>10069</v>
      </c>
      <c r="B1006" s="68" t="s">
        <v>1855</v>
      </c>
      <c r="C1006" s="2" t="s">
        <v>1</v>
      </c>
      <c r="D1006" s="2">
        <v>48</v>
      </c>
      <c r="E1006" s="6">
        <v>26232</v>
      </c>
      <c r="F1006" s="7">
        <v>43896.591585648152</v>
      </c>
      <c r="G1006" s="69" t="s">
        <v>4</v>
      </c>
      <c r="H1006" s="68">
        <v>1183</v>
      </c>
      <c r="I1006" s="8">
        <f t="shared" si="87"/>
        <v>11.94949494949495</v>
      </c>
      <c r="J1006" s="93">
        <v>1.32</v>
      </c>
      <c r="K1006" s="69">
        <v>99</v>
      </c>
      <c r="L1006" s="68">
        <v>384</v>
      </c>
      <c r="M1006" s="8">
        <f t="shared" si="84"/>
        <v>3.8787878787878789</v>
      </c>
      <c r="N1006" s="93">
        <v>0.746</v>
      </c>
      <c r="O1006" s="69">
        <v>99</v>
      </c>
      <c r="P1006" s="182">
        <f t="shared" si="85"/>
        <v>3.0807291666666665</v>
      </c>
      <c r="Q1006" s="86" t="s">
        <v>719</v>
      </c>
      <c r="V1006" s="82">
        <v>0.4548611111111111</v>
      </c>
      <c r="W1006" s="83">
        <v>0.59722222222222221</v>
      </c>
      <c r="X1006" s="86">
        <f t="shared" si="86"/>
        <v>0.1423611111111111</v>
      </c>
    </row>
    <row r="1007" spans="1:24" x14ac:dyDescent="0.3">
      <c r="A1007" s="44" t="s">
        <v>10070</v>
      </c>
      <c r="B1007" s="68" t="s">
        <v>10071</v>
      </c>
      <c r="C1007" s="2" t="s">
        <v>1</v>
      </c>
      <c r="D1007" s="2">
        <v>54</v>
      </c>
      <c r="E1007" s="6">
        <v>24144</v>
      </c>
      <c r="F1007" s="7">
        <v>43896.604583333334</v>
      </c>
      <c r="G1007" s="69" t="s">
        <v>22</v>
      </c>
      <c r="H1007" s="68">
        <v>2098</v>
      </c>
      <c r="I1007" s="8">
        <f t="shared" si="87"/>
        <v>21.19191919191919</v>
      </c>
      <c r="J1007" s="93">
        <v>1.4750000000000001</v>
      </c>
      <c r="K1007" s="69">
        <v>99</v>
      </c>
      <c r="L1007" s="68">
        <v>240</v>
      </c>
      <c r="M1007" s="8">
        <f t="shared" si="84"/>
        <v>2.4242424242424243</v>
      </c>
      <c r="N1007" s="93">
        <v>0.55500000000000005</v>
      </c>
      <c r="O1007" s="69">
        <v>99</v>
      </c>
      <c r="P1007" s="182">
        <f t="shared" si="85"/>
        <v>8.7416666666666654</v>
      </c>
      <c r="Q1007" s="86" t="s">
        <v>719</v>
      </c>
      <c r="V1007" s="82">
        <v>0.46319444444444446</v>
      </c>
      <c r="W1007" s="83">
        <v>0.61111111111111105</v>
      </c>
      <c r="X1007" s="86">
        <f t="shared" si="86"/>
        <v>0.14791666666666659</v>
      </c>
    </row>
    <row r="1008" spans="1:24" x14ac:dyDescent="0.3">
      <c r="A1008" s="44" t="s">
        <v>10072</v>
      </c>
      <c r="B1008" s="68" t="s">
        <v>1837</v>
      </c>
      <c r="C1008" s="2" t="s">
        <v>6</v>
      </c>
      <c r="D1008" s="2">
        <v>38</v>
      </c>
      <c r="E1008" s="6">
        <v>29750</v>
      </c>
      <c r="F1008" s="7">
        <v>43899.510520833333</v>
      </c>
      <c r="G1008" s="69" t="s">
        <v>4</v>
      </c>
      <c r="H1008" s="68">
        <v>611</v>
      </c>
      <c r="I1008" s="8">
        <f t="shared" si="87"/>
        <v>6.1717171717171722</v>
      </c>
      <c r="J1008" s="93">
        <v>0.7</v>
      </c>
      <c r="K1008" s="69">
        <v>99</v>
      </c>
      <c r="L1008" s="68">
        <v>250</v>
      </c>
      <c r="M1008" s="8">
        <f t="shared" si="84"/>
        <v>2.5252525252525251</v>
      </c>
      <c r="N1008" s="93">
        <v>0.52200000000000002</v>
      </c>
      <c r="O1008" s="69">
        <v>99</v>
      </c>
      <c r="P1008" s="182">
        <f t="shared" si="85"/>
        <v>2.4440000000000004</v>
      </c>
      <c r="Q1008" s="86" t="s">
        <v>719</v>
      </c>
      <c r="V1008" s="82">
        <v>0.37916666666666665</v>
      </c>
      <c r="W1008" s="83">
        <v>0.52083333333333337</v>
      </c>
      <c r="X1008" s="86">
        <f t="shared" si="86"/>
        <v>0.14166666666666672</v>
      </c>
    </row>
    <row r="1009" spans="1:24" x14ac:dyDescent="0.3">
      <c r="A1009" s="44" t="s">
        <v>10073</v>
      </c>
      <c r="B1009" s="68" t="s">
        <v>10074</v>
      </c>
      <c r="C1009" s="2" t="s">
        <v>1</v>
      </c>
      <c r="D1009" s="2">
        <v>62</v>
      </c>
      <c r="E1009" s="6">
        <v>21052</v>
      </c>
      <c r="F1009" s="7">
        <v>43899.526736111111</v>
      </c>
      <c r="G1009" s="69" t="s">
        <v>4</v>
      </c>
      <c r="H1009" s="68">
        <v>1167</v>
      </c>
      <c r="I1009" s="8">
        <f t="shared" si="87"/>
        <v>11.787878787878787</v>
      </c>
      <c r="J1009" s="93">
        <v>1.0129999999999999</v>
      </c>
      <c r="K1009" s="69">
        <v>99</v>
      </c>
      <c r="L1009" s="68">
        <v>437</v>
      </c>
      <c r="M1009" s="8">
        <f t="shared" si="84"/>
        <v>4.4141414141414144</v>
      </c>
      <c r="N1009" s="93">
        <v>0.53500000000000003</v>
      </c>
      <c r="O1009" s="69">
        <v>99</v>
      </c>
      <c r="P1009" s="182">
        <f t="shared" si="85"/>
        <v>2.6704805491990844</v>
      </c>
      <c r="Q1009" s="86" t="s">
        <v>719</v>
      </c>
      <c r="V1009" s="82">
        <v>0.3979166666666667</v>
      </c>
      <c r="W1009" s="83">
        <v>0.53472222222222221</v>
      </c>
      <c r="X1009" s="86">
        <f t="shared" si="86"/>
        <v>0.13680555555555551</v>
      </c>
    </row>
    <row r="1010" spans="1:24" x14ac:dyDescent="0.3">
      <c r="A1010" s="44" t="s">
        <v>10075</v>
      </c>
      <c r="B1010" s="68" t="s">
        <v>10076</v>
      </c>
      <c r="C1010" s="2" t="s">
        <v>1</v>
      </c>
      <c r="D1010" s="2">
        <v>54</v>
      </c>
      <c r="E1010" s="6">
        <v>23847</v>
      </c>
      <c r="F1010" s="7">
        <v>43899.544178240743</v>
      </c>
      <c r="G1010" s="69" t="s">
        <v>4</v>
      </c>
      <c r="H1010" s="68">
        <v>1567</v>
      </c>
      <c r="I1010" s="8">
        <f t="shared" si="87"/>
        <v>15.828282828282829</v>
      </c>
      <c r="J1010" s="93">
        <v>1.05</v>
      </c>
      <c r="K1010" s="69">
        <v>99</v>
      </c>
      <c r="L1010" s="68">
        <v>561</v>
      </c>
      <c r="M1010" s="8">
        <f t="shared" si="84"/>
        <v>5.666666666666667</v>
      </c>
      <c r="N1010" s="93">
        <v>0.95799999999999996</v>
      </c>
      <c r="O1010" s="69">
        <v>99</v>
      </c>
      <c r="P1010" s="182">
        <f t="shared" si="85"/>
        <v>2.7932263814616753</v>
      </c>
      <c r="Q1010" s="86" t="s">
        <v>719</v>
      </c>
      <c r="V1010" s="82">
        <v>0.42083333333333334</v>
      </c>
      <c r="W1010" s="83">
        <v>0.54861111111111105</v>
      </c>
      <c r="X1010" s="86">
        <f t="shared" si="86"/>
        <v>0.12777777777777771</v>
      </c>
    </row>
    <row r="1011" spans="1:24" x14ac:dyDescent="0.3">
      <c r="A1011" s="44" t="s">
        <v>2519</v>
      </c>
      <c r="B1011" s="68" t="s">
        <v>7</v>
      </c>
      <c r="C1011" s="2" t="s">
        <v>1</v>
      </c>
      <c r="D1011" s="2">
        <v>54</v>
      </c>
      <c r="E1011" s="6">
        <v>24043</v>
      </c>
      <c r="F1011" s="7">
        <v>43899.555300925924</v>
      </c>
      <c r="G1011" s="69" t="s">
        <v>4</v>
      </c>
      <c r="H1011" s="68">
        <v>1863</v>
      </c>
      <c r="I1011" s="8">
        <f t="shared" si="87"/>
        <v>18.818181818181817</v>
      </c>
      <c r="J1011" s="93">
        <v>2.823</v>
      </c>
      <c r="K1011" s="69">
        <v>99</v>
      </c>
      <c r="L1011" s="68">
        <v>385</v>
      </c>
      <c r="M1011" s="8">
        <f t="shared" si="84"/>
        <v>3.8888888888888888</v>
      </c>
      <c r="N1011" s="93">
        <v>0.63700000000000001</v>
      </c>
      <c r="O1011" s="69">
        <v>99</v>
      </c>
      <c r="P1011" s="182">
        <f t="shared" si="85"/>
        <v>4.8389610389610382</v>
      </c>
      <c r="Q1011" s="86" t="s">
        <v>719</v>
      </c>
      <c r="V1011" s="82">
        <v>0.4236111111111111</v>
      </c>
      <c r="W1011" s="83">
        <v>0.5625</v>
      </c>
      <c r="X1011" s="86">
        <f t="shared" si="86"/>
        <v>0.1388888888888889</v>
      </c>
    </row>
    <row r="1012" spans="1:24" x14ac:dyDescent="0.3">
      <c r="A1012" s="44" t="s">
        <v>10077</v>
      </c>
      <c r="B1012" s="68" t="s">
        <v>10078</v>
      </c>
      <c r="C1012" s="2" t="s">
        <v>1</v>
      </c>
      <c r="D1012" s="2">
        <v>60</v>
      </c>
      <c r="E1012" s="6">
        <v>21901</v>
      </c>
      <c r="F1012" s="7">
        <v>43899.603298611109</v>
      </c>
      <c r="G1012" s="69" t="s">
        <v>4</v>
      </c>
      <c r="H1012" s="68">
        <v>1171</v>
      </c>
      <c r="I1012" s="8">
        <f t="shared" si="87"/>
        <v>11.71</v>
      </c>
      <c r="J1012" s="93">
        <v>1.4019999999999999</v>
      </c>
      <c r="K1012" s="69">
        <v>100</v>
      </c>
      <c r="L1012" s="68">
        <v>219</v>
      </c>
      <c r="M1012" s="8">
        <f t="shared" si="84"/>
        <v>2.19</v>
      </c>
      <c r="N1012" s="93">
        <v>0.54500000000000004</v>
      </c>
      <c r="O1012" s="69">
        <v>100</v>
      </c>
      <c r="P1012" s="182">
        <f t="shared" si="85"/>
        <v>5.3470319634703198</v>
      </c>
      <c r="Q1012" s="86" t="s">
        <v>719</v>
      </c>
      <c r="V1012" s="82">
        <v>0.43888888888888888</v>
      </c>
      <c r="W1012" s="83">
        <v>0.61111111111111105</v>
      </c>
      <c r="X1012" s="86">
        <f t="shared" si="86"/>
        <v>0.17222222222222217</v>
      </c>
    </row>
    <row r="1013" spans="1:24" x14ac:dyDescent="0.3">
      <c r="A1013" s="44" t="s">
        <v>10079</v>
      </c>
      <c r="B1013" s="68" t="s">
        <v>292</v>
      </c>
      <c r="C1013" s="2" t="s">
        <v>1</v>
      </c>
      <c r="D1013" s="2">
        <v>63</v>
      </c>
      <c r="E1013" s="6">
        <v>20578</v>
      </c>
      <c r="F1013" s="7">
        <v>43899.618680555555</v>
      </c>
      <c r="G1013" s="69" t="s">
        <v>4</v>
      </c>
      <c r="H1013" s="68">
        <v>1232</v>
      </c>
      <c r="I1013" s="8">
        <f t="shared" si="87"/>
        <v>12.32</v>
      </c>
      <c r="J1013" s="93">
        <v>0.82699999999999996</v>
      </c>
      <c r="K1013" s="69">
        <v>100</v>
      </c>
      <c r="L1013" s="68">
        <v>319</v>
      </c>
      <c r="M1013" s="8">
        <f t="shared" si="84"/>
        <v>3.19</v>
      </c>
      <c r="N1013" s="93">
        <v>0.70599999999999996</v>
      </c>
      <c r="O1013" s="69">
        <v>100</v>
      </c>
      <c r="P1013" s="182">
        <f t="shared" si="85"/>
        <v>3.8620689655172415</v>
      </c>
      <c r="Q1013" s="86" t="s">
        <v>719</v>
      </c>
      <c r="V1013" s="82">
        <v>0.45</v>
      </c>
      <c r="W1013" s="83">
        <v>0.62152777777777779</v>
      </c>
      <c r="X1013" s="86">
        <f t="shared" si="86"/>
        <v>0.17152777777777778</v>
      </c>
    </row>
    <row r="1014" spans="1:24" x14ac:dyDescent="0.3">
      <c r="A1014" s="44" t="s">
        <v>10080</v>
      </c>
      <c r="B1014" s="68" t="s">
        <v>510</v>
      </c>
      <c r="C1014" s="2" t="s">
        <v>1</v>
      </c>
      <c r="D1014" s="2">
        <v>44</v>
      </c>
      <c r="E1014" s="6">
        <v>27782</v>
      </c>
      <c r="F1014" s="7">
        <v>43899.62773148148</v>
      </c>
      <c r="G1014" s="69" t="s">
        <v>4</v>
      </c>
      <c r="H1014" s="68">
        <v>1649</v>
      </c>
      <c r="I1014" s="8">
        <f t="shared" si="87"/>
        <v>16.489999999999998</v>
      </c>
      <c r="J1014" s="93">
        <v>4.0209999999999999</v>
      </c>
      <c r="K1014" s="69">
        <v>100</v>
      </c>
      <c r="L1014" s="68">
        <v>428</v>
      </c>
      <c r="M1014" s="8">
        <f t="shared" si="84"/>
        <v>4.28</v>
      </c>
      <c r="N1014" s="93">
        <v>2.17</v>
      </c>
      <c r="O1014" s="69">
        <v>100</v>
      </c>
      <c r="P1014" s="182">
        <f t="shared" si="85"/>
        <v>3.8528037383177565</v>
      </c>
      <c r="Q1014" s="86" t="s">
        <v>719</v>
      </c>
      <c r="V1014" s="82">
        <v>0.46736111111111112</v>
      </c>
      <c r="W1014" s="83">
        <v>0.63888888888888895</v>
      </c>
      <c r="X1014" s="86">
        <f t="shared" si="86"/>
        <v>0.17152777777777783</v>
      </c>
    </row>
    <row r="1015" spans="1:24" x14ac:dyDescent="0.3">
      <c r="A1015" s="44" t="s">
        <v>10081</v>
      </c>
      <c r="B1015" s="68" t="s">
        <v>10082</v>
      </c>
      <c r="C1015" s="2" t="s">
        <v>6</v>
      </c>
      <c r="D1015" s="2">
        <v>37</v>
      </c>
      <c r="E1015" s="6">
        <v>30148</v>
      </c>
      <c r="F1015" s="7">
        <v>43899.645567129628</v>
      </c>
      <c r="G1015" s="69" t="s">
        <v>4</v>
      </c>
      <c r="H1015" s="68">
        <v>342</v>
      </c>
      <c r="I1015" s="8">
        <f t="shared" si="87"/>
        <v>3.4545454545454546</v>
      </c>
      <c r="J1015" s="93">
        <v>0.52</v>
      </c>
      <c r="K1015" s="69">
        <v>99</v>
      </c>
      <c r="L1015" s="68">
        <v>167</v>
      </c>
      <c r="M1015" s="8">
        <f t="shared" si="84"/>
        <v>1.6868686868686869</v>
      </c>
      <c r="N1015" s="93">
        <v>0.56499999999999995</v>
      </c>
      <c r="O1015" s="69">
        <v>99</v>
      </c>
      <c r="P1015" s="182">
        <f t="shared" si="85"/>
        <v>2.0479041916167664</v>
      </c>
      <c r="Q1015" s="86" t="s">
        <v>719</v>
      </c>
      <c r="V1015" s="82">
        <v>0.51736111111111105</v>
      </c>
      <c r="W1015" s="83">
        <v>0.66666666666666663</v>
      </c>
      <c r="X1015" s="86">
        <f t="shared" si="86"/>
        <v>0.14930555555555558</v>
      </c>
    </row>
    <row r="1016" spans="1:24" x14ac:dyDescent="0.3">
      <c r="A1016" s="44" t="s">
        <v>2191</v>
      </c>
      <c r="B1016" s="68" t="s">
        <v>1521</v>
      </c>
      <c r="C1016" s="2" t="s">
        <v>1</v>
      </c>
      <c r="D1016" s="2">
        <v>50</v>
      </c>
      <c r="E1016" s="6">
        <v>25349</v>
      </c>
      <c r="F1016" s="7">
        <v>43900.570347222223</v>
      </c>
      <c r="G1016" s="69" t="s">
        <v>4</v>
      </c>
      <c r="H1016" s="68">
        <v>1045</v>
      </c>
      <c r="I1016" s="8">
        <f t="shared" si="87"/>
        <v>10.555555555555555</v>
      </c>
      <c r="J1016" s="93">
        <v>1.2310000000000001</v>
      </c>
      <c r="K1016" s="69">
        <v>99</v>
      </c>
      <c r="L1016" s="68">
        <v>247</v>
      </c>
      <c r="M1016" s="8">
        <f t="shared" si="84"/>
        <v>2.4949494949494948</v>
      </c>
      <c r="N1016" s="93">
        <v>0.503</v>
      </c>
      <c r="O1016" s="69">
        <v>99</v>
      </c>
      <c r="P1016" s="182">
        <f t="shared" si="85"/>
        <v>4.2307692307692308</v>
      </c>
      <c r="Q1016" s="86" t="s">
        <v>719</v>
      </c>
      <c r="V1016" s="82">
        <v>0.4284722222222222</v>
      </c>
      <c r="W1016" s="83">
        <v>0.57638888888888895</v>
      </c>
      <c r="X1016" s="86">
        <f t="shared" si="86"/>
        <v>0.14791666666666675</v>
      </c>
    </row>
    <row r="1017" spans="1:24" x14ac:dyDescent="0.3">
      <c r="A1017" s="44" t="s">
        <v>5748</v>
      </c>
      <c r="B1017" s="68" t="s">
        <v>5749</v>
      </c>
      <c r="C1017" s="2" t="s">
        <v>1</v>
      </c>
      <c r="D1017" s="2">
        <v>55</v>
      </c>
      <c r="E1017" s="6">
        <v>23763</v>
      </c>
      <c r="F1017" s="7">
        <v>43900.580567129633</v>
      </c>
      <c r="G1017" s="69" t="s">
        <v>4</v>
      </c>
      <c r="H1017" s="68">
        <v>945</v>
      </c>
      <c r="I1017" s="8">
        <f t="shared" si="87"/>
        <v>9.545454545454545</v>
      </c>
      <c r="J1017" s="93">
        <v>1.256</v>
      </c>
      <c r="K1017" s="69">
        <v>99</v>
      </c>
      <c r="L1017" s="68">
        <v>373</v>
      </c>
      <c r="M1017" s="8">
        <f t="shared" si="84"/>
        <v>3.7676767676767677</v>
      </c>
      <c r="N1017" s="93">
        <v>0.60299999999999998</v>
      </c>
      <c r="O1017" s="69">
        <v>99</v>
      </c>
      <c r="P1017" s="182">
        <f t="shared" si="85"/>
        <v>2.5335120643431632</v>
      </c>
      <c r="Q1017" s="86" t="s">
        <v>719</v>
      </c>
      <c r="V1017" s="82">
        <v>0.46180555555555558</v>
      </c>
      <c r="W1017" s="83">
        <v>0.58680555555555558</v>
      </c>
      <c r="X1017" s="86">
        <f t="shared" si="86"/>
        <v>0.125</v>
      </c>
    </row>
    <row r="1018" spans="1:24" x14ac:dyDescent="0.3">
      <c r="A1018" s="44" t="s">
        <v>10083</v>
      </c>
      <c r="B1018" s="68" t="s">
        <v>96</v>
      </c>
      <c r="C1018" s="2" t="s">
        <v>1</v>
      </c>
      <c r="D1018" s="2">
        <v>53</v>
      </c>
      <c r="E1018" s="6">
        <v>24279</v>
      </c>
      <c r="F1018" s="7">
        <v>43900.596377314818</v>
      </c>
      <c r="G1018" s="69" t="s">
        <v>4</v>
      </c>
      <c r="H1018" s="68">
        <v>902</v>
      </c>
      <c r="I1018" s="8">
        <f t="shared" si="87"/>
        <v>9.02</v>
      </c>
      <c r="J1018" s="93">
        <v>0.81599999999999995</v>
      </c>
      <c r="K1018" s="69">
        <v>100</v>
      </c>
      <c r="L1018" s="68">
        <v>234</v>
      </c>
      <c r="M1018" s="8">
        <f t="shared" si="84"/>
        <v>2.34</v>
      </c>
      <c r="N1018" s="93">
        <v>0.59</v>
      </c>
      <c r="O1018" s="69">
        <v>100</v>
      </c>
      <c r="P1018" s="182">
        <f t="shared" si="85"/>
        <v>3.8547008547008548</v>
      </c>
      <c r="Q1018" s="86" t="s">
        <v>719</v>
      </c>
      <c r="V1018" s="82">
        <v>0.46736111111111112</v>
      </c>
      <c r="W1018" s="83">
        <v>0.60416666666666663</v>
      </c>
      <c r="X1018" s="86">
        <f t="shared" si="86"/>
        <v>0.13680555555555551</v>
      </c>
    </row>
    <row r="1019" spans="1:24" x14ac:dyDescent="0.3">
      <c r="A1019" s="44" t="s">
        <v>10084</v>
      </c>
      <c r="B1019" s="68" t="s">
        <v>10085</v>
      </c>
      <c r="C1019" s="2" t="s">
        <v>6</v>
      </c>
      <c r="D1019" s="2">
        <v>70</v>
      </c>
      <c r="E1019" s="6">
        <v>18081</v>
      </c>
      <c r="F1019" s="7">
        <v>43900.623067129629</v>
      </c>
      <c r="G1019" s="69" t="s">
        <v>4</v>
      </c>
      <c r="H1019" s="68">
        <v>532</v>
      </c>
      <c r="I1019" s="8">
        <f t="shared" si="87"/>
        <v>5.32</v>
      </c>
      <c r="J1019" s="93">
        <v>0.76400000000000001</v>
      </c>
      <c r="K1019" s="69">
        <v>100</v>
      </c>
      <c r="L1019" s="68">
        <v>397</v>
      </c>
      <c r="M1019" s="8">
        <f t="shared" si="84"/>
        <v>3.97</v>
      </c>
      <c r="N1019" s="93">
        <v>0.627</v>
      </c>
      <c r="O1019" s="69">
        <v>100</v>
      </c>
      <c r="P1019" s="182">
        <f t="shared" si="85"/>
        <v>1.3400503778337531</v>
      </c>
      <c r="Q1019" s="86" t="s">
        <v>719</v>
      </c>
      <c r="V1019" s="82">
        <v>0.5</v>
      </c>
      <c r="W1019" s="83">
        <v>0.63541666666666663</v>
      </c>
      <c r="X1019" s="86">
        <f t="shared" si="86"/>
        <v>0.13541666666666663</v>
      </c>
    </row>
    <row r="1020" spans="1:24" x14ac:dyDescent="0.3">
      <c r="A1020" s="44" t="s">
        <v>10088</v>
      </c>
      <c r="B1020" s="68" t="s">
        <v>10089</v>
      </c>
      <c r="C1020" s="2" t="s">
        <v>1</v>
      </c>
      <c r="D1020" s="2">
        <v>54</v>
      </c>
      <c r="E1020" s="6">
        <v>24068</v>
      </c>
      <c r="F1020" s="7">
        <v>43901.607048611113</v>
      </c>
      <c r="G1020" s="69" t="s">
        <v>4</v>
      </c>
      <c r="H1020" s="68">
        <v>919</v>
      </c>
      <c r="I1020" s="8">
        <f t="shared" si="87"/>
        <v>9.19</v>
      </c>
      <c r="J1020" s="93">
        <v>1.161</v>
      </c>
      <c r="K1020" s="69">
        <v>100</v>
      </c>
      <c r="L1020" s="68">
        <v>201</v>
      </c>
      <c r="M1020" s="8">
        <f t="shared" si="84"/>
        <v>2.0099999999999998</v>
      </c>
      <c r="N1020" s="93">
        <v>0.38900000000000001</v>
      </c>
      <c r="O1020" s="69">
        <v>100</v>
      </c>
      <c r="P1020" s="182">
        <f t="shared" si="85"/>
        <v>4.5721393034825875</v>
      </c>
      <c r="Q1020" s="86" t="s">
        <v>719</v>
      </c>
      <c r="V1020" s="82">
        <v>0.44791666666666669</v>
      </c>
      <c r="W1020" s="83">
        <v>0.61111111111111105</v>
      </c>
      <c r="X1020" s="86">
        <f t="shared" si="86"/>
        <v>0.16319444444444436</v>
      </c>
    </row>
    <row r="1021" spans="1:24" x14ac:dyDescent="0.3">
      <c r="A1021" s="44" t="s">
        <v>10090</v>
      </c>
      <c r="B1021" s="68" t="s">
        <v>370</v>
      </c>
      <c r="C1021" s="2" t="s">
        <v>1</v>
      </c>
      <c r="D1021" s="2">
        <v>51</v>
      </c>
      <c r="E1021" s="6">
        <v>25066</v>
      </c>
      <c r="F1021" s="7">
        <v>43901.619814814818</v>
      </c>
      <c r="G1021" s="69" t="s">
        <v>4</v>
      </c>
      <c r="H1021" s="68">
        <v>1363</v>
      </c>
      <c r="I1021" s="8">
        <f t="shared" si="87"/>
        <v>13.63</v>
      </c>
      <c r="J1021" s="93">
        <v>1.7090000000000001</v>
      </c>
      <c r="K1021" s="69">
        <v>100</v>
      </c>
      <c r="L1021" s="68">
        <v>218</v>
      </c>
      <c r="M1021" s="8">
        <f t="shared" si="84"/>
        <v>2.1800000000000002</v>
      </c>
      <c r="N1021" s="93">
        <v>0.435</v>
      </c>
      <c r="O1021" s="69">
        <v>100</v>
      </c>
      <c r="P1021" s="182">
        <f t="shared" si="85"/>
        <v>6.2522935779816509</v>
      </c>
      <c r="Q1021" s="86" t="s">
        <v>719</v>
      </c>
      <c r="V1021" s="82">
        <v>0.45694444444444443</v>
      </c>
      <c r="W1021" s="83">
        <v>0.625</v>
      </c>
      <c r="X1021" s="86">
        <f t="shared" si="86"/>
        <v>0.16805555555555557</v>
      </c>
    </row>
    <row r="1022" spans="1:24" x14ac:dyDescent="0.3">
      <c r="A1022" s="44" t="s">
        <v>10091</v>
      </c>
      <c r="B1022" s="68" t="s">
        <v>10092</v>
      </c>
      <c r="C1022" s="2" t="s">
        <v>1</v>
      </c>
      <c r="D1022" s="2">
        <v>76</v>
      </c>
      <c r="E1022" s="6">
        <v>16109</v>
      </c>
      <c r="F1022" s="7">
        <v>43901.63890046296</v>
      </c>
      <c r="G1022" s="69" t="s">
        <v>4</v>
      </c>
      <c r="H1022" s="68">
        <v>2396</v>
      </c>
      <c r="I1022" s="8">
        <f t="shared" si="87"/>
        <v>24.202020202020201</v>
      </c>
      <c r="J1022" s="93">
        <v>1.9059999999999999</v>
      </c>
      <c r="K1022" s="69">
        <v>99</v>
      </c>
      <c r="L1022" s="68">
        <v>521</v>
      </c>
      <c r="M1022" s="8">
        <f t="shared" si="84"/>
        <v>5.262626262626263</v>
      </c>
      <c r="N1022" s="93">
        <v>0.996</v>
      </c>
      <c r="O1022" s="69">
        <v>99</v>
      </c>
      <c r="P1022" s="182">
        <f t="shared" si="85"/>
        <v>4.5988483685220727</v>
      </c>
      <c r="Q1022" s="86" t="s">
        <v>719</v>
      </c>
      <c r="V1022" s="82">
        <v>0.49236111111111108</v>
      </c>
      <c r="W1022" s="83">
        <v>0.64583333333333337</v>
      </c>
      <c r="X1022" s="86">
        <f t="shared" si="86"/>
        <v>0.15347222222222229</v>
      </c>
    </row>
    <row r="1023" spans="1:24" x14ac:dyDescent="0.3">
      <c r="A1023" s="44" t="s">
        <v>10093</v>
      </c>
      <c r="B1023" s="68" t="s">
        <v>988</v>
      </c>
      <c r="C1023" s="2" t="s">
        <v>1</v>
      </c>
      <c r="D1023" s="2">
        <v>58</v>
      </c>
      <c r="E1023" s="6">
        <v>22630</v>
      </c>
      <c r="F1023" s="7">
        <v>43901.655104166668</v>
      </c>
      <c r="G1023" s="69" t="s">
        <v>4</v>
      </c>
      <c r="H1023" s="68">
        <v>1668</v>
      </c>
      <c r="I1023" s="8">
        <f t="shared" si="87"/>
        <v>16.848484848484848</v>
      </c>
      <c r="J1023" s="93">
        <v>1.837</v>
      </c>
      <c r="K1023" s="69">
        <v>99</v>
      </c>
      <c r="L1023" s="68">
        <v>356</v>
      </c>
      <c r="M1023" s="8">
        <f t="shared" si="84"/>
        <v>3.595959595959596</v>
      </c>
      <c r="N1023" s="93">
        <v>0.60499999999999998</v>
      </c>
      <c r="O1023" s="69">
        <v>99</v>
      </c>
      <c r="P1023" s="182">
        <f t="shared" si="85"/>
        <v>4.6853932584269664</v>
      </c>
      <c r="Q1023" s="86" t="s">
        <v>719</v>
      </c>
      <c r="V1023" s="82">
        <v>0.50069444444444444</v>
      </c>
      <c r="W1023" s="83">
        <v>0.65972222222222221</v>
      </c>
      <c r="X1023" s="86">
        <f t="shared" si="86"/>
        <v>0.15902777777777777</v>
      </c>
    </row>
    <row r="1024" spans="1:24" x14ac:dyDescent="0.3">
      <c r="A1024" s="44" t="s">
        <v>2225</v>
      </c>
      <c r="B1024" s="68" t="s">
        <v>1552</v>
      </c>
      <c r="C1024" s="2" t="s">
        <v>1</v>
      </c>
      <c r="D1024" s="2">
        <v>71</v>
      </c>
      <c r="E1024" s="6">
        <v>17751</v>
      </c>
      <c r="F1024" s="7">
        <v>43902.535682870373</v>
      </c>
      <c r="G1024" s="69" t="s">
        <v>4</v>
      </c>
      <c r="H1024" s="68">
        <v>1591</v>
      </c>
      <c r="I1024" s="8">
        <f t="shared" si="87"/>
        <v>15.91</v>
      </c>
      <c r="J1024" s="93">
        <v>1.4910000000000001</v>
      </c>
      <c r="K1024" s="69">
        <v>100</v>
      </c>
      <c r="L1024" s="68">
        <v>665</v>
      </c>
      <c r="M1024" s="8">
        <f t="shared" si="84"/>
        <v>6.65</v>
      </c>
      <c r="N1024" s="93">
        <v>1.1919999999999999</v>
      </c>
      <c r="O1024" s="69">
        <v>100</v>
      </c>
      <c r="P1024" s="182">
        <f t="shared" si="85"/>
        <v>2.3924812030075189</v>
      </c>
      <c r="Q1024" s="86" t="s">
        <v>719</v>
      </c>
      <c r="V1024" s="82">
        <v>0.40486111111111112</v>
      </c>
      <c r="W1024" s="83">
        <v>0.54166666666666663</v>
      </c>
      <c r="X1024" s="86">
        <f t="shared" si="86"/>
        <v>0.13680555555555551</v>
      </c>
    </row>
    <row r="1025" spans="1:24" x14ac:dyDescent="0.3">
      <c r="A1025" s="44" t="s">
        <v>10094</v>
      </c>
      <c r="B1025" s="68" t="s">
        <v>8</v>
      </c>
      <c r="C1025" s="2" t="s">
        <v>1</v>
      </c>
      <c r="D1025" s="2">
        <v>62</v>
      </c>
      <c r="E1025" s="6">
        <v>21232</v>
      </c>
      <c r="F1025" s="7">
        <v>43902.548726851855</v>
      </c>
      <c r="G1025" s="69" t="s">
        <v>4</v>
      </c>
      <c r="H1025" s="68">
        <v>1252</v>
      </c>
      <c r="I1025" s="8">
        <f t="shared" si="87"/>
        <v>12.52</v>
      </c>
      <c r="J1025" s="93">
        <v>1.0589999999999999</v>
      </c>
      <c r="K1025" s="69">
        <v>100</v>
      </c>
      <c r="L1025" s="68">
        <v>305</v>
      </c>
      <c r="M1025" s="8">
        <f t="shared" si="84"/>
        <v>3.05</v>
      </c>
      <c r="N1025" s="93">
        <v>0.53900000000000003</v>
      </c>
      <c r="O1025" s="69">
        <v>100</v>
      </c>
      <c r="P1025" s="182">
        <f t="shared" si="85"/>
        <v>4.1049180327868857</v>
      </c>
      <c r="Q1025" s="86" t="s">
        <v>719</v>
      </c>
      <c r="V1025" s="82">
        <v>0.41111111111111115</v>
      </c>
      <c r="W1025" s="83">
        <v>0.55555555555555558</v>
      </c>
      <c r="X1025" s="86">
        <f t="shared" si="86"/>
        <v>0.14444444444444443</v>
      </c>
    </row>
    <row r="1026" spans="1:24" x14ac:dyDescent="0.3">
      <c r="A1026" s="44" t="s">
        <v>2484</v>
      </c>
      <c r="B1026" s="68" t="s">
        <v>564</v>
      </c>
      <c r="C1026" s="2" t="s">
        <v>1</v>
      </c>
      <c r="D1026" s="2">
        <v>56</v>
      </c>
      <c r="E1026" s="6">
        <v>23217</v>
      </c>
      <c r="F1026" s="7">
        <v>43902.558935185189</v>
      </c>
      <c r="G1026" s="69" t="s">
        <v>4</v>
      </c>
      <c r="H1026" s="68">
        <v>1820</v>
      </c>
      <c r="I1026" s="8">
        <f t="shared" si="87"/>
        <v>18.383838383838384</v>
      </c>
      <c r="J1026" s="93">
        <v>1.4550000000000001</v>
      </c>
      <c r="K1026" s="69">
        <v>99</v>
      </c>
      <c r="L1026" s="68">
        <v>224</v>
      </c>
      <c r="M1026" s="8">
        <f t="shared" si="84"/>
        <v>2.2626262626262625</v>
      </c>
      <c r="N1026" s="93">
        <v>0.54600000000000004</v>
      </c>
      <c r="O1026" s="69">
        <v>99</v>
      </c>
      <c r="P1026" s="182">
        <f t="shared" si="85"/>
        <v>8.125</v>
      </c>
      <c r="Q1026" s="86" t="s">
        <v>719</v>
      </c>
      <c r="V1026" s="82">
        <v>0.41388888888888892</v>
      </c>
      <c r="W1026" s="83">
        <v>0.56944444444444442</v>
      </c>
      <c r="X1026" s="86">
        <f t="shared" si="86"/>
        <v>0.1555555555555555</v>
      </c>
    </row>
    <row r="1027" spans="1:24" x14ac:dyDescent="0.3">
      <c r="A1027" s="44" t="s">
        <v>2516</v>
      </c>
      <c r="B1027" s="68" t="s">
        <v>642</v>
      </c>
      <c r="C1027" s="2" t="s">
        <v>6</v>
      </c>
      <c r="D1027" s="2">
        <v>80</v>
      </c>
      <c r="E1027" s="6">
        <v>14550</v>
      </c>
      <c r="F1027" s="7">
        <v>43902.572430555556</v>
      </c>
      <c r="G1027" s="69" t="s">
        <v>4</v>
      </c>
      <c r="H1027" s="68">
        <v>1489</v>
      </c>
      <c r="I1027" s="8">
        <f t="shared" si="87"/>
        <v>15.04040404040404</v>
      </c>
      <c r="J1027" s="93">
        <v>0.94699999999999995</v>
      </c>
      <c r="K1027" s="69">
        <v>99</v>
      </c>
      <c r="L1027" s="68">
        <v>695</v>
      </c>
      <c r="M1027" s="8">
        <f t="shared" ref="M1027:M1090" si="88">L1027/O1027</f>
        <v>7.0202020202020199</v>
      </c>
      <c r="N1027" s="93">
        <v>0.74199999999999999</v>
      </c>
      <c r="O1027" s="69">
        <v>99</v>
      </c>
      <c r="P1027" s="182">
        <f t="shared" ref="P1027:P1090" si="89">I1027/M1027</f>
        <v>2.1424460431654677</v>
      </c>
      <c r="Q1027" s="86" t="s">
        <v>719</v>
      </c>
      <c r="V1027" s="82">
        <v>0.44791666666666669</v>
      </c>
      <c r="W1027" s="83">
        <v>0.59027777777777779</v>
      </c>
      <c r="X1027" s="86">
        <f t="shared" ref="X1027:X1090" si="90">IF(AND(W1027&lt;&gt;0,V1027&lt;&gt;0),W1027-V1027,"No_data")</f>
        <v>0.1423611111111111</v>
      </c>
    </row>
    <row r="1028" spans="1:24" x14ac:dyDescent="0.3">
      <c r="A1028" s="44" t="s">
        <v>10095</v>
      </c>
      <c r="B1028" s="68" t="s">
        <v>10096</v>
      </c>
      <c r="C1028" s="2" t="s">
        <v>6</v>
      </c>
      <c r="D1028" s="2">
        <v>60</v>
      </c>
      <c r="E1028" s="6">
        <v>21783</v>
      </c>
      <c r="F1028" s="7">
        <v>43903.506840277776</v>
      </c>
      <c r="G1028" s="69" t="s">
        <v>4</v>
      </c>
      <c r="H1028" s="68">
        <v>688</v>
      </c>
      <c r="I1028" s="8">
        <f t="shared" si="87"/>
        <v>6.88</v>
      </c>
      <c r="J1028" s="93">
        <v>0.7</v>
      </c>
      <c r="K1028" s="69">
        <v>100</v>
      </c>
      <c r="L1028" s="68">
        <v>304</v>
      </c>
      <c r="M1028" s="8">
        <f t="shared" si="88"/>
        <v>3.04</v>
      </c>
      <c r="N1028" s="93">
        <v>0.66500000000000004</v>
      </c>
      <c r="O1028" s="69">
        <v>100</v>
      </c>
      <c r="P1028" s="182">
        <f t="shared" si="89"/>
        <v>2.263157894736842</v>
      </c>
      <c r="Q1028" s="86" t="s">
        <v>719</v>
      </c>
      <c r="V1028" s="82">
        <v>0.3743055555555555</v>
      </c>
      <c r="W1028" s="83">
        <v>0.52083333333333337</v>
      </c>
      <c r="X1028" s="86">
        <f t="shared" si="90"/>
        <v>0.14652777777777787</v>
      </c>
    </row>
    <row r="1029" spans="1:24" x14ac:dyDescent="0.3">
      <c r="A1029" s="44" t="s">
        <v>2513</v>
      </c>
      <c r="B1029" s="68" t="s">
        <v>635</v>
      </c>
      <c r="C1029" s="2" t="s">
        <v>1</v>
      </c>
      <c r="D1029" s="2">
        <v>59</v>
      </c>
      <c r="E1029" s="6">
        <v>21989</v>
      </c>
      <c r="F1029" s="7">
        <v>43903.531643518516</v>
      </c>
      <c r="G1029" s="69" t="s">
        <v>4</v>
      </c>
      <c r="H1029" s="68">
        <v>1834</v>
      </c>
      <c r="I1029" s="8">
        <f t="shared" si="87"/>
        <v>18.525252525252526</v>
      </c>
      <c r="J1029" s="93">
        <v>1.4450000000000001</v>
      </c>
      <c r="K1029" s="69">
        <v>99</v>
      </c>
      <c r="L1029" s="68">
        <v>479</v>
      </c>
      <c r="M1029" s="8">
        <f t="shared" si="88"/>
        <v>4.8383838383838382</v>
      </c>
      <c r="N1029" s="93">
        <v>0.73799999999999999</v>
      </c>
      <c r="O1029" s="69">
        <v>99</v>
      </c>
      <c r="P1029" s="182">
        <f t="shared" si="89"/>
        <v>3.8288100208768272</v>
      </c>
      <c r="Q1029" s="86" t="s">
        <v>719</v>
      </c>
      <c r="V1029" s="82">
        <v>0.3972222222222222</v>
      </c>
      <c r="W1029" s="83">
        <v>0.53472222222222221</v>
      </c>
      <c r="X1029" s="86">
        <f t="shared" si="90"/>
        <v>0.13750000000000001</v>
      </c>
    </row>
    <row r="1030" spans="1:24" x14ac:dyDescent="0.3">
      <c r="A1030" s="44" t="s">
        <v>2216</v>
      </c>
      <c r="B1030" s="68" t="s">
        <v>1543</v>
      </c>
      <c r="C1030" s="2" t="s">
        <v>1</v>
      </c>
      <c r="D1030" s="2">
        <v>65</v>
      </c>
      <c r="E1030" s="6">
        <v>19819</v>
      </c>
      <c r="F1030" s="7">
        <v>43903.54115740741</v>
      </c>
      <c r="G1030" s="69" t="s">
        <v>4</v>
      </c>
      <c r="H1030" s="68">
        <v>1470</v>
      </c>
      <c r="I1030" s="8">
        <f t="shared" si="87"/>
        <v>14.7</v>
      </c>
      <c r="J1030" s="93">
        <v>1</v>
      </c>
      <c r="K1030" s="69">
        <v>100</v>
      </c>
      <c r="L1030" s="68">
        <v>337</v>
      </c>
      <c r="M1030" s="8">
        <f t="shared" si="88"/>
        <v>3.37</v>
      </c>
      <c r="N1030" s="93">
        <v>0.59699999999999998</v>
      </c>
      <c r="O1030" s="69">
        <v>100</v>
      </c>
      <c r="P1030" s="182">
        <f t="shared" si="89"/>
        <v>4.3620178041543021</v>
      </c>
      <c r="Q1030" s="86" t="s">
        <v>719</v>
      </c>
      <c r="V1030" s="82">
        <v>0.41041666666666665</v>
      </c>
      <c r="W1030" s="83">
        <v>0.54861111111111105</v>
      </c>
      <c r="X1030" s="86">
        <f t="shared" si="90"/>
        <v>0.1381944444444444</v>
      </c>
    </row>
    <row r="1031" spans="1:24" x14ac:dyDescent="0.3">
      <c r="A1031" s="44" t="s">
        <v>10097</v>
      </c>
      <c r="B1031" s="68" t="s">
        <v>751</v>
      </c>
      <c r="C1031" s="2" t="s">
        <v>1</v>
      </c>
      <c r="D1031" s="2">
        <v>48</v>
      </c>
      <c r="E1031" s="6">
        <v>26318</v>
      </c>
      <c r="F1031" s="7">
        <v>43903.559293981481</v>
      </c>
      <c r="G1031" s="69" t="s">
        <v>4</v>
      </c>
      <c r="H1031" s="68">
        <v>1330</v>
      </c>
      <c r="I1031" s="8">
        <f t="shared" si="87"/>
        <v>13.434343434343434</v>
      </c>
      <c r="J1031" s="93">
        <v>1.3640000000000001</v>
      </c>
      <c r="K1031" s="69">
        <v>99</v>
      </c>
      <c r="L1031" s="68">
        <v>257</v>
      </c>
      <c r="M1031" s="8">
        <f t="shared" si="88"/>
        <v>2.595959595959596</v>
      </c>
      <c r="N1031" s="93">
        <v>0.60499999999999998</v>
      </c>
      <c r="O1031" s="69">
        <v>99</v>
      </c>
      <c r="P1031" s="182">
        <f t="shared" si="89"/>
        <v>5.1750972762645917</v>
      </c>
      <c r="Q1031" s="86" t="s">
        <v>719</v>
      </c>
      <c r="V1031" s="82">
        <v>0.42638888888888887</v>
      </c>
      <c r="W1031" s="83">
        <v>0.56597222222222221</v>
      </c>
      <c r="X1031" s="86">
        <f t="shared" si="90"/>
        <v>0.13958333333333334</v>
      </c>
    </row>
    <row r="1032" spans="1:24" x14ac:dyDescent="0.3">
      <c r="A1032" s="44" t="s">
        <v>2688</v>
      </c>
      <c r="B1032" s="68" t="s">
        <v>639</v>
      </c>
      <c r="C1032" s="2" t="s">
        <v>1</v>
      </c>
      <c r="D1032" s="2">
        <v>53</v>
      </c>
      <c r="E1032" s="6">
        <v>24183</v>
      </c>
      <c r="F1032" s="7">
        <v>43903.577650462961</v>
      </c>
      <c r="G1032" s="69" t="s">
        <v>4</v>
      </c>
      <c r="H1032" s="68">
        <v>1202</v>
      </c>
      <c r="I1032" s="8">
        <f t="shared" si="87"/>
        <v>12.141414141414142</v>
      </c>
      <c r="J1032" s="93">
        <v>1.1160000000000001</v>
      </c>
      <c r="K1032" s="69">
        <v>99</v>
      </c>
      <c r="L1032" s="68">
        <v>349</v>
      </c>
      <c r="M1032" s="8">
        <f t="shared" si="88"/>
        <v>3.5252525252525251</v>
      </c>
      <c r="N1032" s="93">
        <v>0.61199999999999999</v>
      </c>
      <c r="O1032" s="69">
        <v>99</v>
      </c>
      <c r="P1032" s="182">
        <f t="shared" si="89"/>
        <v>3.4441260744985676</v>
      </c>
      <c r="Q1032" s="86" t="s">
        <v>719</v>
      </c>
      <c r="V1032" s="82">
        <v>0.4375</v>
      </c>
      <c r="W1032" s="83">
        <v>0.58333333333333337</v>
      </c>
      <c r="X1032" s="86">
        <f t="shared" si="90"/>
        <v>0.14583333333333337</v>
      </c>
    </row>
    <row r="1033" spans="1:24" x14ac:dyDescent="0.3">
      <c r="A1033" s="44" t="s">
        <v>10098</v>
      </c>
      <c r="B1033" s="68" t="s">
        <v>568</v>
      </c>
      <c r="C1033" s="2" t="s">
        <v>1</v>
      </c>
      <c r="D1033" s="2">
        <v>55</v>
      </c>
      <c r="E1033" s="6">
        <v>23804</v>
      </c>
      <c r="F1033" s="7">
        <v>43903.589409722219</v>
      </c>
      <c r="G1033" s="69" t="s">
        <v>4</v>
      </c>
      <c r="H1033" s="68">
        <v>1547</v>
      </c>
      <c r="I1033" s="8">
        <f t="shared" si="87"/>
        <v>15.626262626262626</v>
      </c>
      <c r="J1033" s="93">
        <v>1.306</v>
      </c>
      <c r="K1033" s="69">
        <v>99</v>
      </c>
      <c r="L1033" s="68">
        <v>423</v>
      </c>
      <c r="M1033" s="8">
        <f t="shared" si="88"/>
        <v>4.2727272727272725</v>
      </c>
      <c r="N1033" s="93">
        <v>0.49099999999999999</v>
      </c>
      <c r="O1033" s="69">
        <v>99</v>
      </c>
      <c r="P1033" s="182">
        <f t="shared" si="89"/>
        <v>3.6572104018912532</v>
      </c>
      <c r="Q1033" s="86" t="s">
        <v>719</v>
      </c>
      <c r="V1033" s="82">
        <v>0.4513888888888889</v>
      </c>
      <c r="W1033" s="83">
        <v>0.59722222222222221</v>
      </c>
      <c r="X1033" s="86">
        <f t="shared" si="90"/>
        <v>0.14583333333333331</v>
      </c>
    </row>
    <row r="1034" spans="1:24" x14ac:dyDescent="0.3">
      <c r="A1034" s="44" t="s">
        <v>10099</v>
      </c>
      <c r="B1034" s="68" t="s">
        <v>10100</v>
      </c>
      <c r="C1034" s="2" t="s">
        <v>6</v>
      </c>
      <c r="D1034" s="2">
        <v>74</v>
      </c>
      <c r="E1034" s="6">
        <v>16528</v>
      </c>
      <c r="F1034" s="7">
        <v>43903.598356481481</v>
      </c>
      <c r="G1034" s="69" t="s">
        <v>4</v>
      </c>
      <c r="H1034" s="68">
        <v>1206</v>
      </c>
      <c r="I1034" s="8">
        <f t="shared" si="87"/>
        <v>12.181818181818182</v>
      </c>
      <c r="J1034" s="93">
        <v>1.073</v>
      </c>
      <c r="K1034" s="69">
        <v>99</v>
      </c>
      <c r="L1034" s="68">
        <v>605</v>
      </c>
      <c r="M1034" s="8">
        <f t="shared" si="88"/>
        <v>6.1111111111111107</v>
      </c>
      <c r="N1034" s="93">
        <v>1.077</v>
      </c>
      <c r="O1034" s="69">
        <v>99</v>
      </c>
      <c r="P1034" s="182">
        <f t="shared" si="89"/>
        <v>1.9933884297520663</v>
      </c>
      <c r="Q1034" s="86" t="s">
        <v>719</v>
      </c>
      <c r="V1034" s="82">
        <v>0.46666666666666662</v>
      </c>
      <c r="W1034" s="83">
        <v>0.60416666666666663</v>
      </c>
      <c r="X1034" s="86">
        <f t="shared" si="90"/>
        <v>0.13750000000000001</v>
      </c>
    </row>
    <row r="1035" spans="1:24" x14ac:dyDescent="0.3">
      <c r="A1035" s="44" t="s">
        <v>10101</v>
      </c>
      <c r="B1035" s="68" t="s">
        <v>58</v>
      </c>
      <c r="C1035" s="2" t="s">
        <v>6</v>
      </c>
      <c r="D1035" s="2">
        <v>64</v>
      </c>
      <c r="E1035" s="6">
        <v>20275</v>
      </c>
      <c r="F1035" s="7">
        <v>43903.613657407404</v>
      </c>
      <c r="G1035" s="69" t="s">
        <v>4</v>
      </c>
      <c r="H1035" s="68">
        <v>645</v>
      </c>
      <c r="I1035" s="8">
        <f t="shared" si="87"/>
        <v>6.5151515151515156</v>
      </c>
      <c r="J1035" s="93">
        <v>0.77400000000000002</v>
      </c>
      <c r="K1035" s="69">
        <v>99</v>
      </c>
      <c r="L1035" s="68">
        <v>260</v>
      </c>
      <c r="M1035" s="8">
        <f t="shared" si="88"/>
        <v>2.6262626262626263</v>
      </c>
      <c r="N1035" s="93">
        <v>0.50700000000000001</v>
      </c>
      <c r="O1035" s="69">
        <v>99</v>
      </c>
      <c r="P1035" s="182">
        <f t="shared" si="89"/>
        <v>2.4807692307692308</v>
      </c>
      <c r="Q1035" s="86" t="s">
        <v>719</v>
      </c>
      <c r="V1035" s="82">
        <v>0.44166666666666665</v>
      </c>
      <c r="W1035" s="83">
        <v>0.61805555555555558</v>
      </c>
      <c r="X1035" s="86">
        <f t="shared" si="90"/>
        <v>0.17638888888888893</v>
      </c>
    </row>
    <row r="1036" spans="1:24" x14ac:dyDescent="0.3">
      <c r="A1036" s="44" t="s">
        <v>10102</v>
      </c>
      <c r="B1036" s="68" t="s">
        <v>10103</v>
      </c>
      <c r="C1036" s="2" t="s">
        <v>1</v>
      </c>
      <c r="D1036" s="2">
        <v>60</v>
      </c>
      <c r="E1036" s="6">
        <v>21786</v>
      </c>
      <c r="F1036" s="7">
        <v>43903.626944444448</v>
      </c>
      <c r="G1036" s="69" t="s">
        <v>4</v>
      </c>
      <c r="H1036" s="68">
        <v>1883</v>
      </c>
      <c r="I1036" s="8">
        <f t="shared" si="87"/>
        <v>19.020202020202021</v>
      </c>
      <c r="J1036" s="93">
        <v>1.3480000000000001</v>
      </c>
      <c r="K1036" s="69">
        <v>99</v>
      </c>
      <c r="L1036" s="68">
        <v>386</v>
      </c>
      <c r="M1036" s="8">
        <f t="shared" si="88"/>
        <v>3.8989898989898988</v>
      </c>
      <c r="N1036" s="93">
        <v>0.63100000000000001</v>
      </c>
      <c r="O1036" s="69">
        <v>99</v>
      </c>
      <c r="P1036" s="182">
        <f t="shared" si="89"/>
        <v>4.8782383419689124</v>
      </c>
      <c r="Q1036" s="86" t="s">
        <v>719</v>
      </c>
      <c r="V1036" s="82">
        <v>0.50555555555555554</v>
      </c>
      <c r="W1036" s="83">
        <v>0.625</v>
      </c>
      <c r="X1036" s="86">
        <f t="shared" si="90"/>
        <v>0.11944444444444446</v>
      </c>
    </row>
    <row r="1037" spans="1:24" x14ac:dyDescent="0.3">
      <c r="A1037" s="44" t="s">
        <v>10104</v>
      </c>
      <c r="B1037" s="68" t="s">
        <v>279</v>
      </c>
      <c r="C1037" s="2" t="s">
        <v>1</v>
      </c>
      <c r="D1037" s="2">
        <v>50</v>
      </c>
      <c r="E1037" s="6">
        <v>25392</v>
      </c>
      <c r="F1037" s="7">
        <v>43906.542118055557</v>
      </c>
      <c r="G1037" s="69" t="s">
        <v>4</v>
      </c>
      <c r="H1037" s="68">
        <v>997</v>
      </c>
      <c r="I1037" s="8">
        <f t="shared" si="87"/>
        <v>10.070707070707071</v>
      </c>
      <c r="J1037" s="93">
        <v>1.5069999999999999</v>
      </c>
      <c r="K1037" s="69">
        <v>99</v>
      </c>
      <c r="L1037" s="68">
        <v>180</v>
      </c>
      <c r="M1037" s="8">
        <f t="shared" si="88"/>
        <v>1.8181818181818181</v>
      </c>
      <c r="N1037" s="93">
        <v>0.502</v>
      </c>
      <c r="O1037" s="69">
        <v>99</v>
      </c>
      <c r="P1037" s="182">
        <f t="shared" si="89"/>
        <v>5.5388888888888896</v>
      </c>
      <c r="Q1037" s="86" t="s">
        <v>719</v>
      </c>
      <c r="V1037" s="82">
        <v>0.39583333333333331</v>
      </c>
      <c r="W1037" s="83">
        <v>0.55555555555555558</v>
      </c>
      <c r="X1037" s="86">
        <f t="shared" si="90"/>
        <v>0.15972222222222227</v>
      </c>
    </row>
    <row r="1038" spans="1:24" x14ac:dyDescent="0.3">
      <c r="A1038" s="44" t="s">
        <v>2705</v>
      </c>
      <c r="B1038" s="68" t="s">
        <v>1266</v>
      </c>
      <c r="C1038" s="2" t="s">
        <v>1</v>
      </c>
      <c r="D1038" s="2">
        <v>54</v>
      </c>
      <c r="E1038" s="6">
        <v>23984</v>
      </c>
      <c r="F1038" s="7">
        <v>43906.564340277779</v>
      </c>
      <c r="G1038" s="69" t="s">
        <v>4</v>
      </c>
      <c r="H1038" s="68">
        <v>997</v>
      </c>
      <c r="I1038" s="8">
        <f t="shared" si="87"/>
        <v>10.070707070707071</v>
      </c>
      <c r="J1038" s="93">
        <v>1.127</v>
      </c>
      <c r="K1038" s="69">
        <v>99</v>
      </c>
      <c r="L1038" s="68">
        <v>262</v>
      </c>
      <c r="M1038" s="8">
        <f t="shared" si="88"/>
        <v>2.6464646464646466</v>
      </c>
      <c r="N1038" s="93">
        <v>0.61099999999999999</v>
      </c>
      <c r="O1038" s="69">
        <v>99</v>
      </c>
      <c r="P1038" s="182">
        <f t="shared" si="89"/>
        <v>3.8053435114503817</v>
      </c>
      <c r="Q1038" s="86" t="s">
        <v>719</v>
      </c>
      <c r="V1038" s="82">
        <v>0.41597222222222219</v>
      </c>
      <c r="W1038" s="83">
        <v>0.56944444444444442</v>
      </c>
      <c r="X1038" s="86">
        <f t="shared" si="90"/>
        <v>0.15347222222222223</v>
      </c>
    </row>
    <row r="1039" spans="1:24" x14ac:dyDescent="0.3">
      <c r="A1039" s="44" t="s">
        <v>10105</v>
      </c>
      <c r="B1039" s="68" t="s">
        <v>10106</v>
      </c>
      <c r="C1039" s="2" t="s">
        <v>6</v>
      </c>
      <c r="D1039" s="2">
        <v>71</v>
      </c>
      <c r="E1039" s="6">
        <v>17842</v>
      </c>
      <c r="F1039" s="7">
        <v>43906.577650462961</v>
      </c>
      <c r="G1039" s="69" t="s">
        <v>4</v>
      </c>
      <c r="H1039" s="68">
        <v>1125</v>
      </c>
      <c r="I1039" s="8">
        <f t="shared" si="87"/>
        <v>11.25</v>
      </c>
      <c r="J1039" s="93">
        <v>0.79600000000000004</v>
      </c>
      <c r="K1039" s="69">
        <v>100</v>
      </c>
      <c r="L1039" s="68">
        <v>473</v>
      </c>
      <c r="M1039" s="8">
        <f t="shared" si="88"/>
        <v>4.7300000000000004</v>
      </c>
      <c r="N1039" s="93">
        <v>0.63300000000000001</v>
      </c>
      <c r="O1039" s="69">
        <v>100</v>
      </c>
      <c r="P1039" s="182">
        <f t="shared" si="89"/>
        <v>2.3784355179704013</v>
      </c>
      <c r="Q1039" s="86" t="s">
        <v>719</v>
      </c>
      <c r="V1039" s="82">
        <v>0.42777777777777781</v>
      </c>
      <c r="W1039" s="83">
        <v>0.58680555555555558</v>
      </c>
      <c r="X1039" s="86">
        <f t="shared" si="90"/>
        <v>0.15902777777777777</v>
      </c>
    </row>
    <row r="1040" spans="1:24" x14ac:dyDescent="0.3">
      <c r="A1040" s="44" t="s">
        <v>10107</v>
      </c>
      <c r="B1040" s="68" t="s">
        <v>649</v>
      </c>
      <c r="C1040" s="2" t="s">
        <v>1</v>
      </c>
      <c r="D1040" s="2">
        <v>45</v>
      </c>
      <c r="E1040" s="6">
        <v>27426</v>
      </c>
      <c r="F1040" s="7">
        <v>43906.595138888886</v>
      </c>
      <c r="G1040" s="69" t="s">
        <v>4</v>
      </c>
      <c r="H1040" s="68">
        <v>1869</v>
      </c>
      <c r="I1040" s="8">
        <f t="shared" si="87"/>
        <v>18.878787878787879</v>
      </c>
      <c r="J1040" s="93">
        <v>1.88</v>
      </c>
      <c r="K1040" s="69">
        <v>99</v>
      </c>
      <c r="L1040" s="68">
        <v>311</v>
      </c>
      <c r="M1040" s="8">
        <f t="shared" si="88"/>
        <v>3.1414141414141414</v>
      </c>
      <c r="N1040" s="93">
        <v>0.67</v>
      </c>
      <c r="O1040" s="69">
        <v>99</v>
      </c>
      <c r="P1040" s="182">
        <f t="shared" si="89"/>
        <v>6.009646302250804</v>
      </c>
      <c r="Q1040" s="86" t="s">
        <v>719</v>
      </c>
      <c r="V1040" s="82">
        <v>0.45069444444444445</v>
      </c>
      <c r="W1040" s="83">
        <v>0.60069444444444442</v>
      </c>
      <c r="X1040" s="86">
        <f t="shared" si="90"/>
        <v>0.14999999999999997</v>
      </c>
    </row>
    <row r="1041" spans="1:24" x14ac:dyDescent="0.3">
      <c r="A1041" s="44" t="s">
        <v>10108</v>
      </c>
      <c r="B1041" s="68" t="s">
        <v>10109</v>
      </c>
      <c r="C1041" s="2" t="s">
        <v>6</v>
      </c>
      <c r="D1041" s="2">
        <v>62</v>
      </c>
      <c r="E1041" s="6">
        <v>20911</v>
      </c>
      <c r="F1041" s="7">
        <v>43906.608703703707</v>
      </c>
      <c r="G1041" s="69" t="s">
        <v>4</v>
      </c>
      <c r="H1041" s="68">
        <v>886</v>
      </c>
      <c r="I1041" s="8">
        <f t="shared" si="87"/>
        <v>8.86</v>
      </c>
      <c r="J1041" s="93">
        <v>0.98499999999999999</v>
      </c>
      <c r="K1041" s="69">
        <v>100</v>
      </c>
      <c r="L1041" s="68">
        <v>218</v>
      </c>
      <c r="M1041" s="8">
        <f t="shared" si="88"/>
        <v>2.1800000000000002</v>
      </c>
      <c r="N1041" s="93">
        <v>0.47899999999999998</v>
      </c>
      <c r="O1041" s="69">
        <v>100</v>
      </c>
      <c r="P1041" s="182">
        <f t="shared" si="89"/>
        <v>4.0642201834862384</v>
      </c>
      <c r="Q1041" s="86" t="s">
        <v>719</v>
      </c>
      <c r="V1041" s="82">
        <v>0.44444444444444442</v>
      </c>
      <c r="W1041" s="83">
        <v>0.61458333333333337</v>
      </c>
      <c r="X1041" s="86">
        <f t="shared" si="90"/>
        <v>0.17013888888888895</v>
      </c>
    </row>
    <row r="1042" spans="1:24" x14ac:dyDescent="0.3">
      <c r="A1042" s="44" t="s">
        <v>2389</v>
      </c>
      <c r="B1042" s="68" t="s">
        <v>321</v>
      </c>
      <c r="C1042" s="2" t="s">
        <v>1</v>
      </c>
      <c r="D1042" s="2">
        <v>52</v>
      </c>
      <c r="E1042" s="6">
        <v>24565</v>
      </c>
      <c r="F1042" s="7">
        <v>43906.624699074076</v>
      </c>
      <c r="G1042" s="69" t="s">
        <v>4</v>
      </c>
      <c r="H1042" s="68">
        <v>1014</v>
      </c>
      <c r="I1042" s="8">
        <f t="shared" si="87"/>
        <v>10.14</v>
      </c>
      <c r="J1042" s="93">
        <v>1.498</v>
      </c>
      <c r="K1042" s="69">
        <v>100</v>
      </c>
      <c r="L1042" s="68">
        <v>248</v>
      </c>
      <c r="M1042" s="8">
        <f t="shared" si="88"/>
        <v>2.48</v>
      </c>
      <c r="N1042" s="93">
        <v>0.54100000000000004</v>
      </c>
      <c r="O1042" s="69">
        <v>100</v>
      </c>
      <c r="P1042" s="182">
        <f t="shared" si="89"/>
        <v>4.088709677419355</v>
      </c>
      <c r="Q1042" s="86" t="s">
        <v>719</v>
      </c>
      <c r="V1042" s="82">
        <v>0.47847222222222219</v>
      </c>
      <c r="W1042" s="83">
        <v>0.625</v>
      </c>
      <c r="X1042" s="86">
        <f t="shared" si="90"/>
        <v>0.14652777777777781</v>
      </c>
    </row>
    <row r="1043" spans="1:24" x14ac:dyDescent="0.3">
      <c r="A1043" s="44" t="s">
        <v>2554</v>
      </c>
      <c r="B1043" s="68" t="s">
        <v>977</v>
      </c>
      <c r="C1043" s="2" t="s">
        <v>1</v>
      </c>
      <c r="D1043" s="2">
        <v>58</v>
      </c>
      <c r="E1043" s="6">
        <v>22688</v>
      </c>
      <c r="F1043" s="7">
        <v>43906.638356481482</v>
      </c>
      <c r="G1043" s="69" t="s">
        <v>4</v>
      </c>
      <c r="H1043" s="68">
        <v>2299</v>
      </c>
      <c r="I1043" s="8">
        <f t="shared" si="87"/>
        <v>22.99</v>
      </c>
      <c r="J1043" s="93">
        <v>1.8720000000000001</v>
      </c>
      <c r="K1043" s="69">
        <v>100</v>
      </c>
      <c r="L1043" s="68">
        <v>285</v>
      </c>
      <c r="M1043" s="8">
        <f t="shared" si="88"/>
        <v>2.85</v>
      </c>
      <c r="N1043" s="93">
        <v>0.435</v>
      </c>
      <c r="O1043" s="69">
        <v>100</v>
      </c>
      <c r="P1043" s="182">
        <f t="shared" si="89"/>
        <v>8.0666666666666664</v>
      </c>
      <c r="Q1043" s="86" t="s">
        <v>719</v>
      </c>
      <c r="V1043" s="82">
        <v>0.49374999999999997</v>
      </c>
      <c r="W1043" s="83">
        <v>0.65277777777777779</v>
      </c>
      <c r="X1043" s="86">
        <f t="shared" si="90"/>
        <v>0.15902777777777782</v>
      </c>
    </row>
    <row r="1044" spans="1:24" x14ac:dyDescent="0.3">
      <c r="A1044" s="44" t="s">
        <v>10110</v>
      </c>
      <c r="B1044" s="68" t="s">
        <v>10111</v>
      </c>
      <c r="C1044" s="2" t="s">
        <v>6</v>
      </c>
      <c r="D1044" s="2">
        <v>37</v>
      </c>
      <c r="E1044" s="6">
        <v>30275</v>
      </c>
      <c r="F1044" s="7">
        <v>43906.658726851849</v>
      </c>
      <c r="G1044" s="69" t="s">
        <v>4</v>
      </c>
      <c r="H1044" s="68">
        <v>575</v>
      </c>
      <c r="I1044" s="8">
        <f t="shared" si="87"/>
        <v>5.808080808080808</v>
      </c>
      <c r="J1044" s="93">
        <v>0.71</v>
      </c>
      <c r="K1044" s="69">
        <v>99</v>
      </c>
      <c r="L1044" s="68">
        <v>182</v>
      </c>
      <c r="M1044" s="8">
        <f t="shared" si="88"/>
        <v>1.8383838383838385</v>
      </c>
      <c r="N1044" s="93">
        <v>0.46700000000000003</v>
      </c>
      <c r="O1044" s="69">
        <v>99</v>
      </c>
      <c r="P1044" s="182">
        <f t="shared" si="89"/>
        <v>3.1593406593406592</v>
      </c>
      <c r="Q1044" s="86" t="s">
        <v>719</v>
      </c>
      <c r="V1044" s="82">
        <v>0.50416666666666665</v>
      </c>
      <c r="W1044" s="83">
        <v>0.66666666666666663</v>
      </c>
      <c r="X1044" s="86">
        <f t="shared" si="90"/>
        <v>0.16249999999999998</v>
      </c>
    </row>
    <row r="1045" spans="1:24" x14ac:dyDescent="0.3">
      <c r="A1045" s="44" t="s">
        <v>10112</v>
      </c>
      <c r="B1045" s="68" t="s">
        <v>10113</v>
      </c>
      <c r="C1045" s="2" t="s">
        <v>6</v>
      </c>
      <c r="D1045" s="2">
        <v>57</v>
      </c>
      <c r="E1045" s="6">
        <v>23062</v>
      </c>
      <c r="F1045" s="7">
        <v>43907.528298611112</v>
      </c>
      <c r="G1045" s="69" t="s">
        <v>4</v>
      </c>
      <c r="H1045" s="68">
        <v>1197</v>
      </c>
      <c r="I1045" s="8">
        <f t="shared" si="87"/>
        <v>11.97</v>
      </c>
      <c r="J1045" s="93">
        <v>2.3460000000000001</v>
      </c>
      <c r="K1045" s="69">
        <v>100</v>
      </c>
      <c r="L1045" s="68">
        <v>318</v>
      </c>
      <c r="M1045" s="8">
        <f t="shared" si="88"/>
        <v>3.18</v>
      </c>
      <c r="N1045" s="93">
        <v>0.52</v>
      </c>
      <c r="O1045" s="69">
        <v>100</v>
      </c>
      <c r="P1045" s="182">
        <f t="shared" si="89"/>
        <v>3.7641509433962264</v>
      </c>
      <c r="Q1045" s="86" t="s">
        <v>719</v>
      </c>
      <c r="V1045" s="82">
        <v>0.37916666666666665</v>
      </c>
      <c r="W1045" s="83">
        <v>0.53472222222222221</v>
      </c>
      <c r="X1045" s="86">
        <f t="shared" si="90"/>
        <v>0.15555555555555556</v>
      </c>
    </row>
    <row r="1046" spans="1:24" x14ac:dyDescent="0.3">
      <c r="A1046" s="44" t="s">
        <v>10114</v>
      </c>
      <c r="B1046" s="68" t="s">
        <v>721</v>
      </c>
      <c r="C1046" s="2" t="s">
        <v>1</v>
      </c>
      <c r="D1046" s="2">
        <v>53</v>
      </c>
      <c r="E1046" s="6">
        <v>24504</v>
      </c>
      <c r="F1046" s="7">
        <v>43907.545486111114</v>
      </c>
      <c r="G1046" s="69" t="s">
        <v>4</v>
      </c>
      <c r="H1046" s="68">
        <v>1407</v>
      </c>
      <c r="I1046" s="8">
        <f t="shared" si="87"/>
        <v>14.212121212121213</v>
      </c>
      <c r="J1046" s="93">
        <v>1.722</v>
      </c>
      <c r="K1046" s="69">
        <v>99</v>
      </c>
      <c r="L1046" s="68">
        <v>306</v>
      </c>
      <c r="M1046" s="8">
        <f t="shared" si="88"/>
        <v>3.0909090909090908</v>
      </c>
      <c r="N1046" s="93">
        <v>0.70099999999999996</v>
      </c>
      <c r="O1046" s="69">
        <v>99</v>
      </c>
      <c r="P1046" s="182">
        <f t="shared" si="89"/>
        <v>4.598039215686275</v>
      </c>
      <c r="Q1046" s="86" t="s">
        <v>719</v>
      </c>
      <c r="V1046" s="82">
        <v>0.40138888888888885</v>
      </c>
      <c r="W1046" s="83">
        <v>0.55902777777777779</v>
      </c>
      <c r="X1046" s="86">
        <f t="shared" si="90"/>
        <v>0.15763888888888894</v>
      </c>
    </row>
    <row r="1047" spans="1:24" x14ac:dyDescent="0.3">
      <c r="A1047" s="44" t="s">
        <v>10115</v>
      </c>
      <c r="B1047" s="68" t="s">
        <v>654</v>
      </c>
      <c r="C1047" s="2" t="s">
        <v>1</v>
      </c>
      <c r="D1047" s="2">
        <v>48</v>
      </c>
      <c r="E1047" s="6">
        <v>26327</v>
      </c>
      <c r="F1047" s="7">
        <v>43907.565474537034</v>
      </c>
      <c r="G1047" s="69" t="s">
        <v>4</v>
      </c>
      <c r="H1047" s="68">
        <v>1079</v>
      </c>
      <c r="I1047" s="8">
        <f t="shared" si="87"/>
        <v>10.8989898989899</v>
      </c>
      <c r="J1047" s="93">
        <v>1.5880000000000001</v>
      </c>
      <c r="K1047" s="69">
        <v>99</v>
      </c>
      <c r="L1047" s="68">
        <v>229</v>
      </c>
      <c r="M1047" s="8">
        <f t="shared" si="88"/>
        <v>2.3131313131313131</v>
      </c>
      <c r="N1047" s="93">
        <v>0.50800000000000001</v>
      </c>
      <c r="O1047" s="69">
        <v>99</v>
      </c>
      <c r="P1047" s="182">
        <f t="shared" si="89"/>
        <v>4.7117903930131009</v>
      </c>
      <c r="Q1047" s="86" t="s">
        <v>719</v>
      </c>
      <c r="V1047" s="82">
        <v>0.4284722222222222</v>
      </c>
      <c r="W1047" s="83">
        <v>0.56944444444444442</v>
      </c>
      <c r="X1047" s="86">
        <f t="shared" si="90"/>
        <v>0.14097222222222222</v>
      </c>
    </row>
    <row r="1048" spans="1:24" x14ac:dyDescent="0.3">
      <c r="A1048" s="44" t="s">
        <v>10116</v>
      </c>
      <c r="B1048" s="68" t="s">
        <v>755</v>
      </c>
      <c r="C1048" s="2" t="s">
        <v>1</v>
      </c>
      <c r="D1048" s="2">
        <v>53</v>
      </c>
      <c r="E1048" s="6">
        <v>24205</v>
      </c>
      <c r="F1048" s="7">
        <v>43907.577986111108</v>
      </c>
      <c r="G1048" s="69" t="s">
        <v>4</v>
      </c>
      <c r="H1048" s="68">
        <v>1203</v>
      </c>
      <c r="I1048" s="8">
        <f t="shared" si="87"/>
        <v>12.151515151515152</v>
      </c>
      <c r="J1048" s="93">
        <v>0.95199999999999996</v>
      </c>
      <c r="K1048" s="69">
        <v>99</v>
      </c>
      <c r="L1048" s="68">
        <v>314</v>
      </c>
      <c r="M1048" s="8">
        <f t="shared" si="88"/>
        <v>3.1717171717171717</v>
      </c>
      <c r="N1048" s="93">
        <v>0.59</v>
      </c>
      <c r="O1048" s="69">
        <v>99</v>
      </c>
      <c r="P1048" s="182">
        <f t="shared" si="89"/>
        <v>3.8312101910828029</v>
      </c>
      <c r="Q1048" s="86" t="s">
        <v>719</v>
      </c>
      <c r="V1048" s="82">
        <v>0.43055555555555558</v>
      </c>
      <c r="W1048" s="83">
        <v>0.58333333333333337</v>
      </c>
      <c r="X1048" s="86">
        <f t="shared" si="90"/>
        <v>0.15277777777777779</v>
      </c>
    </row>
    <row r="1049" spans="1:24" x14ac:dyDescent="0.3">
      <c r="A1049" s="44" t="s">
        <v>2400</v>
      </c>
      <c r="B1049" s="68" t="s">
        <v>349</v>
      </c>
      <c r="C1049" s="2" t="s">
        <v>1</v>
      </c>
      <c r="D1049" s="2">
        <v>51</v>
      </c>
      <c r="E1049" s="6">
        <v>25194</v>
      </c>
      <c r="F1049" s="7">
        <v>43907.596562500003</v>
      </c>
      <c r="G1049" s="69" t="s">
        <v>4</v>
      </c>
      <c r="H1049" s="68">
        <v>1090</v>
      </c>
      <c r="I1049" s="8">
        <f t="shared" si="87"/>
        <v>10.9</v>
      </c>
      <c r="J1049" s="93">
        <v>1.345</v>
      </c>
      <c r="K1049" s="69">
        <v>100</v>
      </c>
      <c r="L1049" s="68">
        <v>282</v>
      </c>
      <c r="M1049" s="8">
        <f t="shared" si="88"/>
        <v>2.82</v>
      </c>
      <c r="N1049" s="93">
        <v>0.59299999999999997</v>
      </c>
      <c r="O1049" s="69">
        <v>100</v>
      </c>
      <c r="P1049" s="182">
        <f t="shared" si="89"/>
        <v>3.8652482269503547</v>
      </c>
      <c r="Q1049" s="86" t="s">
        <v>719</v>
      </c>
      <c r="V1049" s="82">
        <v>0.44791666666666669</v>
      </c>
      <c r="W1049" s="83">
        <v>0.60416666666666663</v>
      </c>
      <c r="X1049" s="86">
        <f t="shared" si="90"/>
        <v>0.15624999999999994</v>
      </c>
    </row>
    <row r="1050" spans="1:24" x14ac:dyDescent="0.3">
      <c r="A1050" s="44" t="s">
        <v>10117</v>
      </c>
      <c r="B1050" s="68" t="s">
        <v>10118</v>
      </c>
      <c r="C1050" s="2" t="s">
        <v>6</v>
      </c>
      <c r="D1050" s="2">
        <v>73</v>
      </c>
      <c r="E1050" s="6">
        <v>16954</v>
      </c>
      <c r="F1050" s="7">
        <v>43907.610671296294</v>
      </c>
      <c r="G1050" s="69" t="s">
        <v>4</v>
      </c>
      <c r="H1050" s="68">
        <v>1391</v>
      </c>
      <c r="I1050" s="8">
        <f t="shared" si="87"/>
        <v>14.05050505050505</v>
      </c>
      <c r="J1050" s="93">
        <v>1.343</v>
      </c>
      <c r="K1050" s="69">
        <v>99</v>
      </c>
      <c r="L1050" s="68">
        <v>270</v>
      </c>
      <c r="M1050" s="8">
        <f t="shared" si="88"/>
        <v>2.7272727272727271</v>
      </c>
      <c r="N1050" s="93">
        <v>0.79300000000000004</v>
      </c>
      <c r="O1050" s="69">
        <v>99</v>
      </c>
      <c r="P1050" s="182">
        <f t="shared" si="89"/>
        <v>5.1518518518518519</v>
      </c>
      <c r="Q1050" s="86" t="s">
        <v>719</v>
      </c>
      <c r="V1050" s="82">
        <v>0.46736111111111112</v>
      </c>
      <c r="W1050" s="83">
        <v>0.625</v>
      </c>
      <c r="X1050" s="86">
        <f t="shared" si="90"/>
        <v>0.15763888888888888</v>
      </c>
    </row>
    <row r="1051" spans="1:24" x14ac:dyDescent="0.3">
      <c r="A1051" s="44" t="s">
        <v>10119</v>
      </c>
      <c r="B1051" s="68" t="s">
        <v>10120</v>
      </c>
      <c r="C1051" s="2" t="s">
        <v>6</v>
      </c>
      <c r="D1051" s="2">
        <v>64</v>
      </c>
      <c r="E1051" s="6">
        <v>20401</v>
      </c>
      <c r="F1051" s="7">
        <v>43907.632627314815</v>
      </c>
      <c r="G1051" s="69" t="s">
        <v>4</v>
      </c>
      <c r="H1051" s="68">
        <v>957</v>
      </c>
      <c r="I1051" s="8">
        <f t="shared" si="87"/>
        <v>9.57</v>
      </c>
      <c r="J1051" s="93">
        <v>0.75600000000000001</v>
      </c>
      <c r="K1051" s="69">
        <v>100</v>
      </c>
      <c r="L1051" s="68">
        <v>281</v>
      </c>
      <c r="M1051" s="8">
        <f t="shared" si="88"/>
        <v>2.81</v>
      </c>
      <c r="N1051" s="93">
        <v>0.77500000000000002</v>
      </c>
      <c r="O1051" s="69">
        <v>100</v>
      </c>
      <c r="P1051" s="182">
        <f t="shared" si="89"/>
        <v>3.4056939501779362</v>
      </c>
      <c r="Q1051" s="86" t="s">
        <v>719</v>
      </c>
      <c r="V1051" s="82">
        <v>0.4916666666666667</v>
      </c>
      <c r="W1051" s="83">
        <v>0.64583333333333337</v>
      </c>
      <c r="X1051" s="86">
        <f t="shared" si="90"/>
        <v>0.15416666666666667</v>
      </c>
    </row>
    <row r="1052" spans="1:24" x14ac:dyDescent="0.3">
      <c r="A1052" s="44" t="s">
        <v>10121</v>
      </c>
      <c r="B1052" s="68" t="s">
        <v>442</v>
      </c>
      <c r="C1052" s="2" t="s">
        <v>1</v>
      </c>
      <c r="D1052" s="2">
        <v>54</v>
      </c>
      <c r="E1052" s="6">
        <v>23927</v>
      </c>
      <c r="F1052" s="7">
        <v>43908.499143518522</v>
      </c>
      <c r="G1052" s="69" t="s">
        <v>4</v>
      </c>
      <c r="H1052" s="68">
        <v>1441</v>
      </c>
      <c r="I1052" s="8">
        <f t="shared" si="87"/>
        <v>14.41</v>
      </c>
      <c r="J1052" s="93">
        <v>1.5580000000000001</v>
      </c>
      <c r="K1052" s="69">
        <v>100</v>
      </c>
      <c r="L1052" s="68">
        <v>448</v>
      </c>
      <c r="M1052" s="8">
        <f t="shared" si="88"/>
        <v>4.4800000000000004</v>
      </c>
      <c r="N1052" s="93">
        <v>0.79700000000000004</v>
      </c>
      <c r="O1052" s="69">
        <v>100</v>
      </c>
      <c r="P1052" s="182">
        <f t="shared" si="89"/>
        <v>3.2165178571428568</v>
      </c>
      <c r="Q1052" s="86" t="s">
        <v>719</v>
      </c>
      <c r="V1052" s="82">
        <v>0.37847222222222227</v>
      </c>
      <c r="W1052" s="83">
        <v>0.52083333333333337</v>
      </c>
      <c r="X1052" s="86">
        <f t="shared" si="90"/>
        <v>0.1423611111111111</v>
      </c>
    </row>
    <row r="1053" spans="1:24" x14ac:dyDescent="0.3">
      <c r="A1053" s="44" t="s">
        <v>10122</v>
      </c>
      <c r="B1053" s="68" t="s">
        <v>1434</v>
      </c>
      <c r="C1053" s="2" t="s">
        <v>1</v>
      </c>
      <c r="D1053" s="2">
        <v>58</v>
      </c>
      <c r="E1053" s="6">
        <v>22382</v>
      </c>
      <c r="F1053" s="7">
        <v>43908.547002314815</v>
      </c>
      <c r="G1053" s="69" t="s">
        <v>4</v>
      </c>
      <c r="H1053" s="68">
        <v>2228</v>
      </c>
      <c r="I1053" s="8">
        <f t="shared" si="87"/>
        <v>22.505050505050505</v>
      </c>
      <c r="J1053" s="93">
        <v>1.637</v>
      </c>
      <c r="K1053" s="69">
        <v>99</v>
      </c>
      <c r="L1053" s="68">
        <v>299</v>
      </c>
      <c r="M1053" s="8">
        <f t="shared" si="88"/>
        <v>3.0202020202020203</v>
      </c>
      <c r="N1053" s="93">
        <v>0.63900000000000001</v>
      </c>
      <c r="O1053" s="69">
        <v>99</v>
      </c>
      <c r="P1053" s="182">
        <f t="shared" si="89"/>
        <v>7.4515050167224075</v>
      </c>
      <c r="Q1053" s="86" t="s">
        <v>719</v>
      </c>
      <c r="V1053" s="82">
        <v>0.40486111111111112</v>
      </c>
      <c r="W1053" s="83">
        <v>0.55555555555555558</v>
      </c>
      <c r="X1053" s="86">
        <f t="shared" si="90"/>
        <v>0.15069444444444446</v>
      </c>
    </row>
    <row r="1054" spans="1:24" x14ac:dyDescent="0.3">
      <c r="A1054" s="44" t="s">
        <v>10123</v>
      </c>
      <c r="B1054" s="68" t="s">
        <v>10124</v>
      </c>
      <c r="C1054" s="2" t="s">
        <v>6</v>
      </c>
      <c r="D1054" s="2">
        <v>67</v>
      </c>
      <c r="E1054" s="6">
        <v>19102</v>
      </c>
      <c r="F1054" s="7">
        <v>43908.584189814814</v>
      </c>
      <c r="G1054" s="69" t="s">
        <v>4</v>
      </c>
      <c r="H1054" s="68">
        <v>1136</v>
      </c>
      <c r="I1054" s="8">
        <f t="shared" si="87"/>
        <v>11.36</v>
      </c>
      <c r="J1054" s="93">
        <v>1.177</v>
      </c>
      <c r="K1054" s="69">
        <v>100</v>
      </c>
      <c r="L1054" s="68">
        <v>485</v>
      </c>
      <c r="M1054" s="8">
        <f t="shared" si="88"/>
        <v>4.8499999999999996</v>
      </c>
      <c r="N1054" s="93">
        <v>0.626</v>
      </c>
      <c r="O1054" s="69">
        <v>100</v>
      </c>
      <c r="P1054" s="182">
        <f t="shared" si="89"/>
        <v>2.3422680412371135</v>
      </c>
      <c r="Q1054" s="86" t="s">
        <v>719</v>
      </c>
      <c r="V1054" s="82">
        <v>0.43472222222222223</v>
      </c>
      <c r="W1054" s="83">
        <v>0.59027777777777779</v>
      </c>
      <c r="X1054" s="86">
        <f t="shared" si="90"/>
        <v>0.15555555555555556</v>
      </c>
    </row>
    <row r="1055" spans="1:24" x14ac:dyDescent="0.3">
      <c r="A1055" s="44" t="s">
        <v>10125</v>
      </c>
      <c r="B1055" s="68" t="s">
        <v>647</v>
      </c>
      <c r="C1055" s="2" t="s">
        <v>1</v>
      </c>
      <c r="D1055" s="2">
        <v>60</v>
      </c>
      <c r="E1055" s="6">
        <v>21789</v>
      </c>
      <c r="F1055" s="7">
        <v>43908.59679398148</v>
      </c>
      <c r="G1055" s="69" t="s">
        <v>4</v>
      </c>
      <c r="H1055" s="68">
        <v>843</v>
      </c>
      <c r="I1055" s="8">
        <f t="shared" si="87"/>
        <v>8.5151515151515156</v>
      </c>
      <c r="J1055" s="93">
        <v>0.90800000000000003</v>
      </c>
      <c r="K1055" s="69">
        <v>99</v>
      </c>
      <c r="L1055" s="68">
        <v>215</v>
      </c>
      <c r="M1055" s="8">
        <f t="shared" si="88"/>
        <v>2.1717171717171717</v>
      </c>
      <c r="N1055" s="93">
        <v>0.45300000000000001</v>
      </c>
      <c r="O1055" s="69">
        <v>99</v>
      </c>
      <c r="P1055" s="182">
        <f t="shared" si="89"/>
        <v>3.9209302325581397</v>
      </c>
      <c r="Q1055" s="86" t="s">
        <v>719</v>
      </c>
      <c r="V1055" s="82">
        <v>0.46527777777777773</v>
      </c>
      <c r="W1055" s="83">
        <v>0.60416666666666663</v>
      </c>
      <c r="X1055" s="86">
        <f t="shared" si="90"/>
        <v>0.1388888888888889</v>
      </c>
    </row>
    <row r="1056" spans="1:24" x14ac:dyDescent="0.3">
      <c r="A1056" s="44" t="s">
        <v>10126</v>
      </c>
      <c r="B1056" s="68" t="s">
        <v>10127</v>
      </c>
      <c r="C1056" s="2" t="s">
        <v>1</v>
      </c>
      <c r="D1056" s="2">
        <v>59</v>
      </c>
      <c r="E1056" s="6">
        <v>22349</v>
      </c>
      <c r="F1056" s="7">
        <v>43908.612129629626</v>
      </c>
      <c r="G1056" s="69" t="s">
        <v>22</v>
      </c>
      <c r="H1056" s="68">
        <v>1282</v>
      </c>
      <c r="I1056" s="8">
        <f t="shared" si="87"/>
        <v>12.82</v>
      </c>
      <c r="J1056" s="93">
        <v>1.095</v>
      </c>
      <c r="K1056" s="69">
        <v>100</v>
      </c>
      <c r="L1056" s="68">
        <v>305</v>
      </c>
      <c r="M1056" s="8">
        <f t="shared" si="88"/>
        <v>3.05</v>
      </c>
      <c r="N1056" s="93">
        <v>0.53900000000000003</v>
      </c>
      <c r="O1056" s="69">
        <v>100</v>
      </c>
      <c r="P1056" s="182">
        <f t="shared" si="89"/>
        <v>4.2032786885245903</v>
      </c>
      <c r="Q1056" s="86" t="s">
        <v>719</v>
      </c>
      <c r="V1056" s="82">
        <v>0.47361111111111115</v>
      </c>
      <c r="W1056" s="83">
        <v>0.625</v>
      </c>
      <c r="X1056" s="86">
        <f t="shared" si="90"/>
        <v>0.15138888888888885</v>
      </c>
    </row>
    <row r="1057" spans="1:24" x14ac:dyDescent="0.3">
      <c r="A1057" s="44" t="s">
        <v>10128</v>
      </c>
      <c r="B1057" s="68" t="s">
        <v>10129</v>
      </c>
      <c r="C1057" s="2" t="s">
        <v>1</v>
      </c>
      <c r="D1057" s="2">
        <v>47</v>
      </c>
      <c r="E1057" s="6">
        <v>26434</v>
      </c>
      <c r="F1057" s="7">
        <v>43908.642488425925</v>
      </c>
      <c r="G1057" s="69" t="s">
        <v>22</v>
      </c>
      <c r="H1057" s="68">
        <v>1160</v>
      </c>
      <c r="I1057" s="8">
        <f t="shared" si="87"/>
        <v>11.6</v>
      </c>
      <c r="J1057" s="93">
        <v>1.2949999999999999</v>
      </c>
      <c r="K1057" s="69">
        <v>100</v>
      </c>
      <c r="L1057" s="68">
        <v>275</v>
      </c>
      <c r="M1057" s="8">
        <f t="shared" si="88"/>
        <v>2.75</v>
      </c>
      <c r="N1057" s="93">
        <v>0.45800000000000002</v>
      </c>
      <c r="O1057" s="69">
        <v>100</v>
      </c>
      <c r="P1057" s="182">
        <f t="shared" si="89"/>
        <v>4.2181818181818178</v>
      </c>
      <c r="Q1057" s="86" t="s">
        <v>719</v>
      </c>
      <c r="V1057" s="82">
        <v>0.48749999999999999</v>
      </c>
      <c r="W1057" s="83">
        <v>0.64583333333333337</v>
      </c>
      <c r="X1057" s="86">
        <f t="shared" si="90"/>
        <v>0.15833333333333338</v>
      </c>
    </row>
    <row r="1058" spans="1:24" x14ac:dyDescent="0.3">
      <c r="A1058" s="44" t="s">
        <v>10130</v>
      </c>
      <c r="B1058" s="68" t="s">
        <v>10131</v>
      </c>
      <c r="C1058" s="2" t="s">
        <v>1</v>
      </c>
      <c r="D1058" s="2">
        <v>50</v>
      </c>
      <c r="E1058" s="6">
        <v>25346</v>
      </c>
      <c r="F1058" s="7">
        <v>43909.512384259258</v>
      </c>
      <c r="G1058" s="69" t="s">
        <v>4</v>
      </c>
      <c r="H1058" s="68">
        <v>1077</v>
      </c>
      <c r="I1058" s="8">
        <f t="shared" si="87"/>
        <v>10.878787878787879</v>
      </c>
      <c r="J1058" s="93">
        <v>1.1359999999999999</v>
      </c>
      <c r="K1058" s="69">
        <v>99</v>
      </c>
      <c r="L1058" s="68">
        <v>283</v>
      </c>
      <c r="M1058" s="8">
        <f t="shared" si="88"/>
        <v>2.8585858585858586</v>
      </c>
      <c r="N1058" s="93">
        <v>0.68500000000000005</v>
      </c>
      <c r="O1058" s="69">
        <v>99</v>
      </c>
      <c r="P1058" s="182">
        <f t="shared" si="89"/>
        <v>3.8056537102473498</v>
      </c>
      <c r="Q1058" s="86" t="s">
        <v>719</v>
      </c>
      <c r="V1058" s="82">
        <v>0.39027777777777778</v>
      </c>
      <c r="W1058" s="83">
        <v>0.52083333333333337</v>
      </c>
      <c r="X1058" s="86">
        <f t="shared" si="90"/>
        <v>0.13055555555555559</v>
      </c>
    </row>
    <row r="1059" spans="1:24" x14ac:dyDescent="0.3">
      <c r="A1059" s="44" t="s">
        <v>10132</v>
      </c>
      <c r="B1059" s="68" t="s">
        <v>846</v>
      </c>
      <c r="C1059" s="2" t="s">
        <v>1</v>
      </c>
      <c r="D1059" s="2">
        <v>61</v>
      </c>
      <c r="E1059" s="6">
        <v>21332</v>
      </c>
      <c r="F1059" s="7">
        <v>43909.551168981481</v>
      </c>
      <c r="G1059" s="69" t="s">
        <v>4</v>
      </c>
      <c r="H1059" s="68">
        <v>1366</v>
      </c>
      <c r="I1059" s="8">
        <f t="shared" ref="I1059:I1122" si="91">H1059/K1059</f>
        <v>13.797979797979798</v>
      </c>
      <c r="J1059" s="93">
        <v>1</v>
      </c>
      <c r="K1059" s="69">
        <v>99</v>
      </c>
      <c r="L1059" s="68">
        <v>361</v>
      </c>
      <c r="M1059" s="8">
        <f t="shared" si="88"/>
        <v>3.6464646464646466</v>
      </c>
      <c r="N1059" s="93">
        <v>0.79900000000000004</v>
      </c>
      <c r="O1059" s="69">
        <v>99</v>
      </c>
      <c r="P1059" s="182">
        <f t="shared" si="89"/>
        <v>3.78393351800554</v>
      </c>
      <c r="Q1059" s="86" t="s">
        <v>719</v>
      </c>
      <c r="V1059" s="82">
        <v>0.41597222222222219</v>
      </c>
      <c r="W1059" s="83">
        <v>0.5625</v>
      </c>
      <c r="X1059" s="86">
        <f t="shared" si="90"/>
        <v>0.14652777777777781</v>
      </c>
    </row>
    <row r="1060" spans="1:24" x14ac:dyDescent="0.3">
      <c r="A1060" s="44" t="s">
        <v>10133</v>
      </c>
      <c r="B1060" s="68" t="s">
        <v>950</v>
      </c>
      <c r="C1060" s="2" t="s">
        <v>1</v>
      </c>
      <c r="D1060" s="2">
        <v>49</v>
      </c>
      <c r="E1060" s="6">
        <v>25858</v>
      </c>
      <c r="F1060" s="7">
        <v>43909.563298611109</v>
      </c>
      <c r="G1060" s="69" t="s">
        <v>4</v>
      </c>
      <c r="H1060" s="68">
        <v>1482</v>
      </c>
      <c r="I1060" s="8">
        <f t="shared" si="91"/>
        <v>14.82</v>
      </c>
      <c r="J1060" s="93">
        <v>1.6839999999999999</v>
      </c>
      <c r="K1060" s="69">
        <v>100</v>
      </c>
      <c r="L1060" s="68">
        <v>359</v>
      </c>
      <c r="M1060" s="8">
        <f t="shared" si="88"/>
        <v>3.59</v>
      </c>
      <c r="N1060" s="93">
        <v>0.66800000000000004</v>
      </c>
      <c r="O1060" s="69">
        <v>100</v>
      </c>
      <c r="P1060" s="182">
        <f t="shared" si="89"/>
        <v>4.1281337047353759</v>
      </c>
      <c r="Q1060" s="86" t="s">
        <v>719</v>
      </c>
      <c r="V1060" s="82">
        <v>0.42708333333333331</v>
      </c>
      <c r="W1060" s="83">
        <v>0.57638888888888895</v>
      </c>
      <c r="X1060" s="86">
        <f t="shared" si="90"/>
        <v>0.14930555555555564</v>
      </c>
    </row>
    <row r="1061" spans="1:24" x14ac:dyDescent="0.3">
      <c r="A1061" s="44" t="s">
        <v>2521</v>
      </c>
      <c r="B1061" s="68" t="s">
        <v>657</v>
      </c>
      <c r="C1061" s="2" t="s">
        <v>1</v>
      </c>
      <c r="D1061" s="2">
        <v>48</v>
      </c>
      <c r="E1061" s="6">
        <v>26129</v>
      </c>
      <c r="F1061" s="7">
        <v>43909.57644675926</v>
      </c>
      <c r="G1061" s="69" t="s">
        <v>4</v>
      </c>
      <c r="H1061" s="68">
        <v>1219</v>
      </c>
      <c r="I1061" s="8">
        <f t="shared" si="91"/>
        <v>12.19</v>
      </c>
      <c r="J1061" s="93">
        <v>1.516</v>
      </c>
      <c r="K1061" s="69">
        <v>100</v>
      </c>
      <c r="L1061" s="68">
        <v>232</v>
      </c>
      <c r="M1061" s="8">
        <f t="shared" si="88"/>
        <v>2.3199999999999998</v>
      </c>
      <c r="N1061" s="93">
        <v>0.54800000000000004</v>
      </c>
      <c r="O1061" s="69">
        <v>100</v>
      </c>
      <c r="P1061" s="182">
        <f t="shared" si="89"/>
        <v>5.2543103448275863</v>
      </c>
      <c r="Q1061" s="86" t="s">
        <v>719</v>
      </c>
      <c r="V1061" s="82">
        <v>0.44444444444444442</v>
      </c>
      <c r="W1061" s="83">
        <v>0.59027777777777779</v>
      </c>
      <c r="X1061" s="86">
        <f t="shared" si="90"/>
        <v>0.14583333333333337</v>
      </c>
    </row>
    <row r="1062" spans="1:24" x14ac:dyDescent="0.3">
      <c r="A1062" s="44" t="s">
        <v>10134</v>
      </c>
      <c r="B1062" s="68" t="s">
        <v>4414</v>
      </c>
      <c r="C1062" s="2" t="s">
        <v>1</v>
      </c>
      <c r="D1062" s="2">
        <v>65</v>
      </c>
      <c r="E1062" s="6">
        <v>20159</v>
      </c>
      <c r="F1062" s="7">
        <v>43909.593541666669</v>
      </c>
      <c r="G1062" s="69" t="s">
        <v>4</v>
      </c>
      <c r="H1062" s="68">
        <v>1589</v>
      </c>
      <c r="I1062" s="8">
        <f t="shared" si="91"/>
        <v>15.89</v>
      </c>
      <c r="J1062" s="93">
        <v>1.081</v>
      </c>
      <c r="K1062" s="69">
        <v>100</v>
      </c>
      <c r="L1062" s="68">
        <v>450</v>
      </c>
      <c r="M1062" s="8">
        <f t="shared" si="88"/>
        <v>4.5</v>
      </c>
      <c r="N1062" s="93">
        <v>0.77200000000000002</v>
      </c>
      <c r="O1062" s="69">
        <v>100</v>
      </c>
      <c r="P1062" s="182">
        <f t="shared" si="89"/>
        <v>3.5311111111111111</v>
      </c>
      <c r="Q1062" s="86" t="s">
        <v>719</v>
      </c>
      <c r="V1062" s="82">
        <v>0.4604166666666667</v>
      </c>
      <c r="W1062" s="83">
        <v>0.61111111111111105</v>
      </c>
      <c r="X1062" s="86">
        <f t="shared" si="90"/>
        <v>0.15069444444444435</v>
      </c>
    </row>
    <row r="1063" spans="1:24" x14ac:dyDescent="0.3">
      <c r="A1063" s="44" t="s">
        <v>10135</v>
      </c>
      <c r="B1063" s="68" t="s">
        <v>1974</v>
      </c>
      <c r="C1063" s="2" t="s">
        <v>1</v>
      </c>
      <c r="D1063" s="2">
        <v>36</v>
      </c>
      <c r="E1063" s="6">
        <v>30476</v>
      </c>
      <c r="F1063" s="7">
        <v>43909.610543981478</v>
      </c>
      <c r="G1063" s="69" t="s">
        <v>4</v>
      </c>
      <c r="H1063" s="68">
        <v>1314</v>
      </c>
      <c r="I1063" s="8">
        <f t="shared" si="91"/>
        <v>13.272727272727273</v>
      </c>
      <c r="J1063" s="93">
        <v>1.3759999999999999</v>
      </c>
      <c r="K1063" s="69">
        <v>99</v>
      </c>
      <c r="L1063" s="68">
        <v>297</v>
      </c>
      <c r="M1063" s="8">
        <f t="shared" si="88"/>
        <v>3</v>
      </c>
      <c r="N1063" s="93">
        <v>0.495</v>
      </c>
      <c r="O1063" s="69">
        <v>99</v>
      </c>
      <c r="P1063" s="182">
        <f t="shared" si="89"/>
        <v>4.4242424242424248</v>
      </c>
      <c r="Q1063" s="86" t="s">
        <v>719</v>
      </c>
      <c r="V1063" s="82">
        <v>0.4680555555555555</v>
      </c>
      <c r="W1063" s="83">
        <v>0.625</v>
      </c>
      <c r="X1063" s="86">
        <f t="shared" si="90"/>
        <v>0.1569444444444445</v>
      </c>
    </row>
    <row r="1064" spans="1:24" x14ac:dyDescent="0.3">
      <c r="A1064" s="44" t="s">
        <v>10136</v>
      </c>
      <c r="B1064" s="68" t="s">
        <v>1637</v>
      </c>
      <c r="C1064" s="2" t="s">
        <v>1</v>
      </c>
      <c r="D1064" s="2">
        <v>57</v>
      </c>
      <c r="E1064" s="6">
        <v>22988</v>
      </c>
      <c r="F1064" s="7">
        <v>43910.513090277775</v>
      </c>
      <c r="G1064" s="69" t="s">
        <v>4</v>
      </c>
      <c r="H1064" s="68">
        <v>1370</v>
      </c>
      <c r="I1064" s="8">
        <f t="shared" si="91"/>
        <v>13.838383838383839</v>
      </c>
      <c r="J1064" s="93">
        <v>1.405</v>
      </c>
      <c r="K1064" s="69">
        <v>99</v>
      </c>
      <c r="L1064" s="68">
        <v>457</v>
      </c>
      <c r="M1064" s="8">
        <f t="shared" si="88"/>
        <v>4.6161616161616159</v>
      </c>
      <c r="N1064" s="93">
        <v>0.85399999999999998</v>
      </c>
      <c r="O1064" s="69">
        <v>99</v>
      </c>
      <c r="P1064" s="182">
        <f t="shared" si="89"/>
        <v>2.9978118161925607</v>
      </c>
      <c r="Q1064" s="86" t="s">
        <v>719</v>
      </c>
      <c r="V1064" s="82">
        <v>0.37847222222222227</v>
      </c>
      <c r="W1064" s="83">
        <v>0.52083333333333337</v>
      </c>
      <c r="X1064" s="86">
        <f t="shared" si="90"/>
        <v>0.1423611111111111</v>
      </c>
    </row>
    <row r="1065" spans="1:24" x14ac:dyDescent="0.3">
      <c r="A1065" s="44" t="s">
        <v>10137</v>
      </c>
      <c r="B1065" s="68" t="s">
        <v>10138</v>
      </c>
      <c r="C1065" s="2" t="s">
        <v>6</v>
      </c>
      <c r="D1065" s="2">
        <v>68</v>
      </c>
      <c r="E1065" s="6">
        <v>18751</v>
      </c>
      <c r="F1065" s="7">
        <v>43910.52789351852</v>
      </c>
      <c r="G1065" s="69" t="s">
        <v>4</v>
      </c>
      <c r="H1065" s="68">
        <v>1224</v>
      </c>
      <c r="I1065" s="8">
        <f t="shared" si="91"/>
        <v>12.363636363636363</v>
      </c>
      <c r="J1065" s="93">
        <v>0.80100000000000005</v>
      </c>
      <c r="K1065" s="69">
        <v>99</v>
      </c>
      <c r="L1065" s="68">
        <v>318</v>
      </c>
      <c r="M1065" s="8">
        <f t="shared" si="88"/>
        <v>3.2121212121212119</v>
      </c>
      <c r="N1065" s="93">
        <v>0.65900000000000003</v>
      </c>
      <c r="O1065" s="69">
        <v>99</v>
      </c>
      <c r="P1065" s="182">
        <f t="shared" si="89"/>
        <v>3.8490566037735849</v>
      </c>
      <c r="Q1065" s="86" t="s">
        <v>719</v>
      </c>
      <c r="V1065" s="82">
        <v>0.37777777777777777</v>
      </c>
      <c r="W1065" s="83">
        <v>0.53472222222222221</v>
      </c>
      <c r="X1065" s="86">
        <f t="shared" si="90"/>
        <v>0.15694444444444444</v>
      </c>
    </row>
    <row r="1066" spans="1:24" x14ac:dyDescent="0.3">
      <c r="A1066" s="44" t="s">
        <v>10139</v>
      </c>
      <c r="B1066" s="68" t="s">
        <v>953</v>
      </c>
      <c r="C1066" s="2" t="s">
        <v>1</v>
      </c>
      <c r="D1066" s="2">
        <v>50</v>
      </c>
      <c r="E1066" s="6">
        <v>25473</v>
      </c>
      <c r="F1066" s="7">
        <v>43910.544131944444</v>
      </c>
      <c r="G1066" s="69" t="s">
        <v>4</v>
      </c>
      <c r="H1066" s="68">
        <v>965</v>
      </c>
      <c r="I1066" s="8">
        <f t="shared" si="91"/>
        <v>9.7474747474747474</v>
      </c>
      <c r="J1066" s="93">
        <v>0.94099999999999995</v>
      </c>
      <c r="K1066" s="69">
        <v>99</v>
      </c>
      <c r="L1066" s="68">
        <v>320</v>
      </c>
      <c r="M1066" s="8">
        <f t="shared" si="88"/>
        <v>3.2323232323232323</v>
      </c>
      <c r="N1066" s="93">
        <v>0.49099999999999999</v>
      </c>
      <c r="O1066" s="69">
        <v>99</v>
      </c>
      <c r="P1066" s="182">
        <f t="shared" si="89"/>
        <v>3.015625</v>
      </c>
      <c r="Q1066" s="86" t="s">
        <v>719</v>
      </c>
      <c r="V1066" s="82">
        <v>0.40486111111111112</v>
      </c>
      <c r="W1066" s="83">
        <v>0.55555555555555558</v>
      </c>
      <c r="X1066" s="86">
        <f t="shared" si="90"/>
        <v>0.15069444444444446</v>
      </c>
    </row>
    <row r="1067" spans="1:24" x14ac:dyDescent="0.3">
      <c r="A1067" s="44" t="s">
        <v>2603</v>
      </c>
      <c r="B1067" s="68" t="s">
        <v>1154</v>
      </c>
      <c r="C1067" s="2" t="s">
        <v>1</v>
      </c>
      <c r="D1067" s="2">
        <v>46</v>
      </c>
      <c r="E1067" s="6">
        <v>27022</v>
      </c>
      <c r="F1067" s="7">
        <v>43910.565266203703</v>
      </c>
      <c r="G1067" s="69" t="s">
        <v>4</v>
      </c>
      <c r="H1067" s="68">
        <v>1053</v>
      </c>
      <c r="I1067" s="8">
        <f t="shared" si="91"/>
        <v>10.636363636363637</v>
      </c>
      <c r="J1067" s="93">
        <v>1.0920000000000001</v>
      </c>
      <c r="K1067" s="69">
        <v>99</v>
      </c>
      <c r="L1067" s="68">
        <v>289</v>
      </c>
      <c r="M1067" s="8">
        <f t="shared" si="88"/>
        <v>2.9191919191919191</v>
      </c>
      <c r="N1067" s="93">
        <v>0.48799999999999999</v>
      </c>
      <c r="O1067" s="69">
        <v>99</v>
      </c>
      <c r="P1067" s="182">
        <f t="shared" si="89"/>
        <v>3.6435986159169551</v>
      </c>
      <c r="Q1067" s="86" t="s">
        <v>719</v>
      </c>
      <c r="V1067" s="82">
        <v>0.41875000000000001</v>
      </c>
      <c r="W1067" s="83">
        <v>0.5708333333333333</v>
      </c>
      <c r="X1067" s="86">
        <f t="shared" si="90"/>
        <v>0.15208333333333329</v>
      </c>
    </row>
    <row r="1068" spans="1:24" x14ac:dyDescent="0.3">
      <c r="A1068" s="44" t="s">
        <v>10140</v>
      </c>
      <c r="B1068" s="68" t="s">
        <v>746</v>
      </c>
      <c r="C1068" s="2" t="s">
        <v>1</v>
      </c>
      <c r="D1068" s="2">
        <v>52</v>
      </c>
      <c r="E1068" s="6">
        <v>24840</v>
      </c>
      <c r="F1068" s="7">
        <v>43910.577731481484</v>
      </c>
      <c r="G1068" s="69" t="s">
        <v>4</v>
      </c>
      <c r="H1068" s="68">
        <v>2035</v>
      </c>
      <c r="I1068" s="8">
        <f t="shared" si="91"/>
        <v>20.350000000000001</v>
      </c>
      <c r="J1068" s="93">
        <v>1.3360000000000001</v>
      </c>
      <c r="K1068" s="69">
        <v>100</v>
      </c>
      <c r="L1068" s="68">
        <v>470</v>
      </c>
      <c r="M1068" s="8">
        <f t="shared" si="88"/>
        <v>4.7</v>
      </c>
      <c r="N1068" s="93">
        <v>0.83499999999999996</v>
      </c>
      <c r="O1068" s="69">
        <v>100</v>
      </c>
      <c r="P1068" s="182">
        <f t="shared" si="89"/>
        <v>4.3297872340425529</v>
      </c>
      <c r="Q1068" s="86" t="s">
        <v>719</v>
      </c>
      <c r="V1068" s="82">
        <v>0.44305555555555554</v>
      </c>
      <c r="W1068" s="83">
        <v>0.58333333333333337</v>
      </c>
      <c r="X1068" s="86">
        <f t="shared" si="90"/>
        <v>0.14027777777777783</v>
      </c>
    </row>
    <row r="1069" spans="1:24" x14ac:dyDescent="0.3">
      <c r="A1069" s="44" t="s">
        <v>10141</v>
      </c>
      <c r="B1069" s="68" t="s">
        <v>57</v>
      </c>
      <c r="C1069" s="2" t="s">
        <v>1</v>
      </c>
      <c r="D1069" s="2">
        <v>59</v>
      </c>
      <c r="E1069" s="6">
        <v>22352</v>
      </c>
      <c r="F1069" s="7">
        <v>43910.601041666669</v>
      </c>
      <c r="G1069" s="69" t="s">
        <v>4</v>
      </c>
      <c r="H1069" s="68">
        <v>1957</v>
      </c>
      <c r="I1069" s="8">
        <f t="shared" si="91"/>
        <v>19.767676767676768</v>
      </c>
      <c r="J1069" s="93">
        <v>1.177</v>
      </c>
      <c r="K1069" s="69">
        <v>99</v>
      </c>
      <c r="L1069" s="68">
        <v>452</v>
      </c>
      <c r="M1069" s="8">
        <f t="shared" si="88"/>
        <v>4.5656565656565657</v>
      </c>
      <c r="N1069" s="93">
        <v>0.82299999999999995</v>
      </c>
      <c r="O1069" s="69">
        <v>99</v>
      </c>
      <c r="P1069" s="182">
        <f t="shared" si="89"/>
        <v>4.3296460176991154</v>
      </c>
      <c r="Q1069" s="86" t="s">
        <v>719</v>
      </c>
      <c r="V1069" s="82">
        <v>0.4694444444444445</v>
      </c>
      <c r="W1069" s="83">
        <v>0.60763888888888895</v>
      </c>
      <c r="X1069" s="86">
        <f t="shared" si="90"/>
        <v>0.13819444444444445</v>
      </c>
    </row>
    <row r="1070" spans="1:24" x14ac:dyDescent="0.3">
      <c r="A1070" s="44" t="s">
        <v>10142</v>
      </c>
      <c r="B1070" s="68" t="s">
        <v>10143</v>
      </c>
      <c r="C1070" s="2" t="s">
        <v>6</v>
      </c>
      <c r="D1070" s="2">
        <v>70</v>
      </c>
      <c r="E1070" s="6">
        <v>18149</v>
      </c>
      <c r="F1070" s="7">
        <v>43910.61409722222</v>
      </c>
      <c r="G1070" s="69" t="s">
        <v>4</v>
      </c>
      <c r="H1070" s="68">
        <v>1556</v>
      </c>
      <c r="I1070" s="8">
        <f t="shared" si="91"/>
        <v>15.717171717171718</v>
      </c>
      <c r="J1070" s="93">
        <v>1.34</v>
      </c>
      <c r="K1070" s="69">
        <v>99</v>
      </c>
      <c r="L1070" s="68">
        <v>520</v>
      </c>
      <c r="M1070" s="8">
        <f t="shared" si="88"/>
        <v>5.2525252525252526</v>
      </c>
      <c r="N1070" s="93">
        <v>0.64400000000000002</v>
      </c>
      <c r="O1070" s="69">
        <v>99</v>
      </c>
      <c r="P1070" s="182">
        <f t="shared" si="89"/>
        <v>2.9923076923076923</v>
      </c>
      <c r="Q1070" s="86" t="s">
        <v>719</v>
      </c>
      <c r="V1070" s="82">
        <v>0.47916666666666669</v>
      </c>
      <c r="W1070" s="83">
        <v>0.63541666666666663</v>
      </c>
      <c r="X1070" s="86">
        <f t="shared" si="90"/>
        <v>0.15624999999999994</v>
      </c>
    </row>
    <row r="1071" spans="1:24" x14ac:dyDescent="0.3">
      <c r="A1071" s="44" t="s">
        <v>10144</v>
      </c>
      <c r="B1071" s="68" t="s">
        <v>4667</v>
      </c>
      <c r="C1071" s="2" t="s">
        <v>1</v>
      </c>
      <c r="D1071" s="2">
        <v>18</v>
      </c>
      <c r="E1071" s="6">
        <v>37038</v>
      </c>
      <c r="F1071" s="7">
        <v>43910.655763888892</v>
      </c>
      <c r="G1071" s="69" t="s">
        <v>553</v>
      </c>
      <c r="H1071" s="68">
        <v>1025</v>
      </c>
      <c r="I1071" s="8">
        <f t="shared" si="91"/>
        <v>10.353535353535353</v>
      </c>
      <c r="J1071" s="93">
        <v>0.88400000000000001</v>
      </c>
      <c r="K1071" s="69">
        <v>99</v>
      </c>
      <c r="L1071" s="68">
        <v>267</v>
      </c>
      <c r="M1071" s="8">
        <f t="shared" si="88"/>
        <v>2.6969696969696968</v>
      </c>
      <c r="N1071" s="93">
        <v>0.57899999999999996</v>
      </c>
      <c r="O1071" s="69">
        <v>99</v>
      </c>
      <c r="P1071" s="182">
        <f t="shared" si="89"/>
        <v>3.838951310861423</v>
      </c>
      <c r="Q1071" s="86" t="s">
        <v>719</v>
      </c>
      <c r="V1071" s="82">
        <v>0.50347222222222221</v>
      </c>
      <c r="W1071" s="83">
        <v>0.65972222222222221</v>
      </c>
      <c r="X1071" s="86">
        <f t="shared" si="90"/>
        <v>0.15625</v>
      </c>
    </row>
    <row r="1072" spans="1:24" x14ac:dyDescent="0.3">
      <c r="A1072" s="44" t="s">
        <v>10145</v>
      </c>
      <c r="B1072" s="68" t="s">
        <v>6920</v>
      </c>
      <c r="C1072" s="2" t="s">
        <v>1</v>
      </c>
      <c r="D1072" s="2">
        <v>66</v>
      </c>
      <c r="E1072" s="6">
        <v>19596</v>
      </c>
      <c r="F1072" s="7">
        <v>43910.665497685186</v>
      </c>
      <c r="G1072" s="69" t="s">
        <v>4</v>
      </c>
      <c r="H1072" s="68">
        <v>2079</v>
      </c>
      <c r="I1072" s="8">
        <f t="shared" si="91"/>
        <v>20.79</v>
      </c>
      <c r="J1072" s="93">
        <v>1.665</v>
      </c>
      <c r="K1072" s="69">
        <v>100</v>
      </c>
      <c r="L1072" s="68">
        <v>392</v>
      </c>
      <c r="M1072" s="8">
        <f t="shared" si="88"/>
        <v>3.92</v>
      </c>
      <c r="N1072" s="93">
        <v>0.66200000000000003</v>
      </c>
      <c r="O1072" s="69">
        <v>100</v>
      </c>
      <c r="P1072" s="182">
        <f t="shared" si="89"/>
        <v>5.3035714285714288</v>
      </c>
      <c r="Q1072" s="86" t="s">
        <v>719</v>
      </c>
      <c r="V1072" s="82">
        <v>0.49583333333333335</v>
      </c>
      <c r="W1072" s="83">
        <v>0.67361111111111116</v>
      </c>
      <c r="X1072" s="86">
        <f t="shared" si="90"/>
        <v>0.17777777777777781</v>
      </c>
    </row>
    <row r="1073" spans="1:24" x14ac:dyDescent="0.3">
      <c r="A1073" s="44" t="s">
        <v>10146</v>
      </c>
      <c r="B1073" s="68" t="s">
        <v>10147</v>
      </c>
      <c r="C1073" s="2" t="s">
        <v>6</v>
      </c>
      <c r="D1073" s="2">
        <v>20</v>
      </c>
      <c r="E1073" s="6">
        <v>36438</v>
      </c>
      <c r="F1073" s="7">
        <v>43913.514236111114</v>
      </c>
      <c r="G1073" s="69" t="s">
        <v>4</v>
      </c>
      <c r="H1073" s="68">
        <v>653</v>
      </c>
      <c r="I1073" s="8">
        <f t="shared" si="91"/>
        <v>6.595959595959596</v>
      </c>
      <c r="J1073" s="93">
        <v>0.999</v>
      </c>
      <c r="K1073" s="69">
        <v>99</v>
      </c>
      <c r="L1073" s="68">
        <v>264</v>
      </c>
      <c r="M1073" s="8">
        <f t="shared" si="88"/>
        <v>2.6666666666666665</v>
      </c>
      <c r="N1073" s="93">
        <v>0.495</v>
      </c>
      <c r="O1073" s="69">
        <v>99</v>
      </c>
      <c r="P1073" s="182">
        <f t="shared" si="89"/>
        <v>2.4734848484848486</v>
      </c>
      <c r="Q1073" s="86" t="s">
        <v>719</v>
      </c>
      <c r="V1073" s="82">
        <v>0.39861111111111108</v>
      </c>
      <c r="W1073" s="83">
        <v>0.52083333333333337</v>
      </c>
      <c r="X1073" s="86">
        <f t="shared" si="90"/>
        <v>0.12222222222222229</v>
      </c>
    </row>
    <row r="1074" spans="1:24" x14ac:dyDescent="0.3">
      <c r="A1074" s="44" t="s">
        <v>10148</v>
      </c>
      <c r="B1074" s="68" t="s">
        <v>10149</v>
      </c>
      <c r="C1074" s="2" t="s">
        <v>6</v>
      </c>
      <c r="D1074" s="2">
        <v>43</v>
      </c>
      <c r="E1074" s="6">
        <v>27958</v>
      </c>
      <c r="F1074" s="7">
        <v>43913.527453703704</v>
      </c>
      <c r="G1074" s="69" t="s">
        <v>4</v>
      </c>
      <c r="H1074" s="68">
        <v>750</v>
      </c>
      <c r="I1074" s="8">
        <f t="shared" si="91"/>
        <v>7.5757575757575761</v>
      </c>
      <c r="J1074" s="93">
        <v>1.107</v>
      </c>
      <c r="K1074" s="69">
        <v>99</v>
      </c>
      <c r="L1074" s="68">
        <v>326</v>
      </c>
      <c r="M1074" s="8">
        <f t="shared" si="88"/>
        <v>3.2929292929292928</v>
      </c>
      <c r="N1074" s="93">
        <v>0.55800000000000005</v>
      </c>
      <c r="O1074" s="69">
        <v>99</v>
      </c>
      <c r="P1074" s="182">
        <f t="shared" si="89"/>
        <v>2.3006134969325154</v>
      </c>
      <c r="Q1074" s="86" t="s">
        <v>719</v>
      </c>
      <c r="V1074" s="82">
        <v>0.40208333333333335</v>
      </c>
      <c r="W1074" s="83">
        <v>0.53472222222222221</v>
      </c>
      <c r="X1074" s="86">
        <f t="shared" si="90"/>
        <v>0.13263888888888886</v>
      </c>
    </row>
    <row r="1075" spans="1:24" x14ac:dyDescent="0.3">
      <c r="A1075" s="44" t="s">
        <v>10150</v>
      </c>
      <c r="B1075" s="68" t="s">
        <v>60</v>
      </c>
      <c r="C1075" s="2" t="s">
        <v>1</v>
      </c>
      <c r="D1075" s="2">
        <v>51</v>
      </c>
      <c r="E1075" s="6">
        <v>25146</v>
      </c>
      <c r="F1075" s="7">
        <v>43913.544490740744</v>
      </c>
      <c r="G1075" s="69" t="s">
        <v>4</v>
      </c>
      <c r="H1075" s="68">
        <v>1790</v>
      </c>
      <c r="I1075" s="8">
        <f t="shared" si="91"/>
        <v>18.08080808080808</v>
      </c>
      <c r="J1075" s="93">
        <v>1.569</v>
      </c>
      <c r="K1075" s="69">
        <v>99</v>
      </c>
      <c r="L1075" s="68">
        <v>341</v>
      </c>
      <c r="M1075" s="8">
        <f t="shared" si="88"/>
        <v>3.4444444444444446</v>
      </c>
      <c r="N1075" s="93">
        <v>0.59299999999999997</v>
      </c>
      <c r="O1075" s="69">
        <v>99</v>
      </c>
      <c r="P1075" s="182">
        <f t="shared" si="89"/>
        <v>5.2492668621700869</v>
      </c>
      <c r="Q1075" s="86" t="s">
        <v>719</v>
      </c>
      <c r="V1075" s="82">
        <v>0.41180555555555554</v>
      </c>
      <c r="W1075" s="83">
        <v>0.54861111111111105</v>
      </c>
      <c r="X1075" s="86">
        <f t="shared" si="90"/>
        <v>0.13680555555555551</v>
      </c>
    </row>
    <row r="1076" spans="1:24" x14ac:dyDescent="0.3">
      <c r="A1076" s="44" t="s">
        <v>10151</v>
      </c>
      <c r="B1076" s="68" t="s">
        <v>10152</v>
      </c>
      <c r="C1076" s="2" t="s">
        <v>6</v>
      </c>
      <c r="D1076" s="2">
        <v>63</v>
      </c>
      <c r="E1076" s="6">
        <v>20729</v>
      </c>
      <c r="F1076" s="7">
        <v>43913.554016203707</v>
      </c>
      <c r="G1076" s="69" t="s">
        <v>4</v>
      </c>
      <c r="H1076" s="68">
        <v>2138</v>
      </c>
      <c r="I1076" s="8">
        <f t="shared" si="91"/>
        <v>21.595959595959595</v>
      </c>
      <c r="J1076" s="93">
        <v>2.1190000000000002</v>
      </c>
      <c r="K1076" s="69">
        <v>99</v>
      </c>
      <c r="L1076" s="68">
        <v>545</v>
      </c>
      <c r="M1076" s="8">
        <f t="shared" si="88"/>
        <v>5.5050505050505052</v>
      </c>
      <c r="N1076" s="93">
        <v>0.82499999999999996</v>
      </c>
      <c r="O1076" s="69">
        <v>99</v>
      </c>
      <c r="P1076" s="182">
        <f t="shared" si="89"/>
        <v>3.9229357798165134</v>
      </c>
      <c r="Q1076" s="86" t="s">
        <v>719</v>
      </c>
      <c r="V1076" s="82">
        <v>0.41805555555555557</v>
      </c>
      <c r="W1076" s="83">
        <v>0.5625</v>
      </c>
      <c r="X1076" s="86">
        <f t="shared" si="90"/>
        <v>0.14444444444444443</v>
      </c>
    </row>
    <row r="1077" spans="1:24" x14ac:dyDescent="0.3">
      <c r="A1077" s="44" t="s">
        <v>10153</v>
      </c>
      <c r="B1077" s="68" t="s">
        <v>7440</v>
      </c>
      <c r="C1077" s="2" t="s">
        <v>1</v>
      </c>
      <c r="D1077" s="2">
        <v>74</v>
      </c>
      <c r="E1077" s="6">
        <v>16562</v>
      </c>
      <c r="F1077" s="7">
        <v>43913.568437499998</v>
      </c>
      <c r="G1077" s="69" t="s">
        <v>22</v>
      </c>
      <c r="H1077" s="68">
        <v>1505</v>
      </c>
      <c r="I1077" s="8">
        <f t="shared" si="91"/>
        <v>15.202020202020202</v>
      </c>
      <c r="J1077" s="93">
        <v>1.2929999999999999</v>
      </c>
      <c r="K1077" s="69">
        <v>99</v>
      </c>
      <c r="L1077" s="68">
        <v>459</v>
      </c>
      <c r="M1077" s="8">
        <f t="shared" si="88"/>
        <v>4.6363636363636367</v>
      </c>
      <c r="N1077" s="93">
        <v>0.81399999999999995</v>
      </c>
      <c r="O1077" s="69">
        <v>99</v>
      </c>
      <c r="P1077" s="182">
        <f t="shared" si="89"/>
        <v>3.2788671023965139</v>
      </c>
      <c r="Q1077" s="86" t="s">
        <v>719</v>
      </c>
      <c r="V1077" s="82">
        <v>0.42152777777777778</v>
      </c>
      <c r="W1077" s="83">
        <v>0.57638888888888895</v>
      </c>
      <c r="X1077" s="86">
        <f t="shared" si="90"/>
        <v>0.15486111111111117</v>
      </c>
    </row>
    <row r="1078" spans="1:24" x14ac:dyDescent="0.3">
      <c r="A1078" s="44" t="s">
        <v>10154</v>
      </c>
      <c r="B1078" s="68" t="s">
        <v>986</v>
      </c>
      <c r="C1078" s="2" t="s">
        <v>1</v>
      </c>
      <c r="D1078" s="2">
        <v>40</v>
      </c>
      <c r="E1078" s="6">
        <v>29289</v>
      </c>
      <c r="F1078" s="7">
        <v>43913.622060185182</v>
      </c>
      <c r="G1078" s="69" t="s">
        <v>4</v>
      </c>
      <c r="H1078" s="68">
        <v>1174</v>
      </c>
      <c r="I1078" s="8">
        <f t="shared" si="91"/>
        <v>11.858585858585858</v>
      </c>
      <c r="J1078" s="93">
        <v>1.212</v>
      </c>
      <c r="K1078" s="69">
        <v>99</v>
      </c>
      <c r="L1078" s="68">
        <v>305</v>
      </c>
      <c r="M1078" s="8">
        <f t="shared" si="88"/>
        <v>3.0808080808080809</v>
      </c>
      <c r="N1078" s="93">
        <v>0.65</v>
      </c>
      <c r="O1078" s="69">
        <v>99</v>
      </c>
      <c r="P1078" s="182">
        <f t="shared" si="89"/>
        <v>3.8491803278688521</v>
      </c>
      <c r="Q1078" s="86" t="s">
        <v>719</v>
      </c>
      <c r="V1078" s="82">
        <v>0.47569444444444442</v>
      </c>
      <c r="W1078" s="83">
        <v>0.63888888888888895</v>
      </c>
      <c r="X1078" s="86">
        <f t="shared" si="90"/>
        <v>0.16319444444444453</v>
      </c>
    </row>
    <row r="1079" spans="1:24" x14ac:dyDescent="0.3">
      <c r="A1079" s="44" t="s">
        <v>10155</v>
      </c>
      <c r="B1079" s="68" t="s">
        <v>10156</v>
      </c>
      <c r="C1079" s="2" t="s">
        <v>6</v>
      </c>
      <c r="D1079" s="2">
        <v>24</v>
      </c>
      <c r="E1079" s="6">
        <v>35135</v>
      </c>
      <c r="F1079" s="7">
        <v>43913.630879629629</v>
      </c>
      <c r="G1079" s="69" t="s">
        <v>4</v>
      </c>
      <c r="H1079" s="68">
        <v>739</v>
      </c>
      <c r="I1079" s="8">
        <f t="shared" si="91"/>
        <v>7.39</v>
      </c>
      <c r="J1079" s="93">
        <v>0.84</v>
      </c>
      <c r="K1079" s="69">
        <v>100</v>
      </c>
      <c r="L1079" s="68">
        <v>219</v>
      </c>
      <c r="M1079" s="8">
        <f t="shared" si="88"/>
        <v>2.19</v>
      </c>
      <c r="N1079" s="93">
        <v>0.56299999999999994</v>
      </c>
      <c r="O1079" s="69">
        <v>100</v>
      </c>
      <c r="P1079" s="182">
        <f t="shared" si="89"/>
        <v>3.3744292237442921</v>
      </c>
      <c r="Q1079" s="86" t="s">
        <v>719</v>
      </c>
      <c r="V1079" s="82">
        <v>0.43611111111111112</v>
      </c>
      <c r="W1079" s="83">
        <v>0.625</v>
      </c>
      <c r="X1079" s="86">
        <f t="shared" si="90"/>
        <v>0.18888888888888888</v>
      </c>
    </row>
    <row r="1080" spans="1:24" x14ac:dyDescent="0.3">
      <c r="A1080" s="44" t="s">
        <v>2414</v>
      </c>
      <c r="B1080" s="68" t="s">
        <v>384</v>
      </c>
      <c r="C1080" s="2" t="s">
        <v>1</v>
      </c>
      <c r="D1080" s="2">
        <v>51</v>
      </c>
      <c r="E1080" s="6">
        <v>25278</v>
      </c>
      <c r="F1080" s="7">
        <v>43913.644120370373</v>
      </c>
      <c r="G1080" s="69" t="s">
        <v>4</v>
      </c>
      <c r="H1080" s="68">
        <v>2213</v>
      </c>
      <c r="I1080" s="8">
        <f t="shared" si="91"/>
        <v>22.13</v>
      </c>
      <c r="J1080" s="93">
        <v>1.405</v>
      </c>
      <c r="K1080" s="69">
        <v>100</v>
      </c>
      <c r="L1080" s="68">
        <v>497</v>
      </c>
      <c r="M1080" s="8">
        <f t="shared" si="88"/>
        <v>4.97</v>
      </c>
      <c r="N1080" s="93">
        <v>0.65800000000000003</v>
      </c>
      <c r="O1080" s="69">
        <v>100</v>
      </c>
      <c r="P1080" s="182">
        <f t="shared" si="89"/>
        <v>4.4527162977867203</v>
      </c>
      <c r="Q1080" s="86" t="s">
        <v>719</v>
      </c>
      <c r="V1080" s="82">
        <v>0.49791666666666662</v>
      </c>
      <c r="W1080" s="83">
        <v>0.65972222222222221</v>
      </c>
      <c r="X1080" s="86">
        <f t="shared" si="90"/>
        <v>0.16180555555555559</v>
      </c>
    </row>
    <row r="1081" spans="1:24" x14ac:dyDescent="0.3">
      <c r="A1081" s="44" t="s">
        <v>10157</v>
      </c>
      <c r="B1081" s="68" t="s">
        <v>4875</v>
      </c>
      <c r="C1081" s="2" t="s">
        <v>1</v>
      </c>
      <c r="D1081" s="2">
        <v>35</v>
      </c>
      <c r="E1081" s="6">
        <v>30770</v>
      </c>
      <c r="F1081" s="7">
        <v>43913.656192129631</v>
      </c>
      <c r="G1081" s="69" t="s">
        <v>4</v>
      </c>
      <c r="H1081" s="68">
        <v>1097</v>
      </c>
      <c r="I1081" s="8">
        <f t="shared" si="91"/>
        <v>10.97</v>
      </c>
      <c r="J1081" s="93">
        <v>0.94799999999999995</v>
      </c>
      <c r="K1081" s="69">
        <v>100</v>
      </c>
      <c r="L1081" s="68">
        <v>276</v>
      </c>
      <c r="M1081" s="8">
        <f t="shared" si="88"/>
        <v>2.76</v>
      </c>
      <c r="N1081" s="93">
        <v>0.63800000000000001</v>
      </c>
      <c r="O1081" s="69">
        <v>100</v>
      </c>
      <c r="P1081" s="182">
        <f t="shared" si="89"/>
        <v>3.9746376811594208</v>
      </c>
      <c r="Q1081" s="86" t="s">
        <v>719</v>
      </c>
      <c r="V1081" s="82">
        <v>0.50486111111111109</v>
      </c>
      <c r="W1081" s="83">
        <v>0.67361111111111116</v>
      </c>
      <c r="X1081" s="86">
        <f t="shared" si="90"/>
        <v>0.16875000000000007</v>
      </c>
    </row>
    <row r="1082" spans="1:24" x14ac:dyDescent="0.3">
      <c r="A1082" s="44" t="s">
        <v>10158</v>
      </c>
      <c r="B1082" s="68" t="s">
        <v>10159</v>
      </c>
      <c r="C1082" s="2" t="s">
        <v>6</v>
      </c>
      <c r="D1082" s="2">
        <v>60</v>
      </c>
      <c r="E1082" s="6">
        <v>21922</v>
      </c>
      <c r="F1082" s="7">
        <v>43913.670486111114</v>
      </c>
      <c r="G1082" s="69" t="s">
        <v>4</v>
      </c>
      <c r="H1082" s="68">
        <v>1022</v>
      </c>
      <c r="I1082" s="8">
        <f t="shared" si="91"/>
        <v>10.323232323232324</v>
      </c>
      <c r="J1082" s="93">
        <v>1.018</v>
      </c>
      <c r="K1082" s="69">
        <v>99</v>
      </c>
      <c r="L1082" s="68">
        <v>514</v>
      </c>
      <c r="M1082" s="8">
        <f t="shared" si="88"/>
        <v>5.191919191919192</v>
      </c>
      <c r="N1082" s="93">
        <v>0.61699999999999999</v>
      </c>
      <c r="O1082" s="69">
        <v>99</v>
      </c>
      <c r="P1082" s="182">
        <f t="shared" si="89"/>
        <v>1.9883268482490273</v>
      </c>
      <c r="Q1082" s="86" t="s">
        <v>719</v>
      </c>
      <c r="V1082" s="82">
        <v>0.55486111111111114</v>
      </c>
      <c r="W1082" s="83">
        <v>0.6875</v>
      </c>
      <c r="X1082" s="86">
        <f t="shared" si="90"/>
        <v>0.13263888888888886</v>
      </c>
    </row>
    <row r="1083" spans="1:24" x14ac:dyDescent="0.3">
      <c r="A1083" s="44" t="s">
        <v>10160</v>
      </c>
      <c r="B1083" s="68" t="s">
        <v>10161</v>
      </c>
      <c r="C1083" s="2" t="s">
        <v>6</v>
      </c>
      <c r="D1083" s="2">
        <v>58</v>
      </c>
      <c r="E1083" s="6">
        <v>22375</v>
      </c>
      <c r="F1083" s="7">
        <v>43914.384976851848</v>
      </c>
      <c r="G1083" s="69" t="s">
        <v>2</v>
      </c>
      <c r="H1083" s="68">
        <v>2511</v>
      </c>
      <c r="I1083" s="8">
        <f t="shared" si="91"/>
        <v>25.11</v>
      </c>
      <c r="J1083" s="93">
        <v>1.5369999999999999</v>
      </c>
      <c r="K1083" s="69">
        <v>100</v>
      </c>
      <c r="L1083" s="68">
        <v>1004</v>
      </c>
      <c r="M1083" s="8">
        <f t="shared" si="88"/>
        <v>10.039999999999999</v>
      </c>
      <c r="N1083" s="93">
        <v>0.76400000000000001</v>
      </c>
      <c r="O1083" s="69">
        <v>100</v>
      </c>
      <c r="P1083" s="182">
        <f t="shared" si="89"/>
        <v>2.5009960159362552</v>
      </c>
      <c r="Q1083" s="86" t="s">
        <v>719</v>
      </c>
      <c r="V1083" s="82">
        <v>0.3923611111111111</v>
      </c>
      <c r="W1083" s="83">
        <v>0.54861111111111105</v>
      </c>
      <c r="X1083" s="86">
        <f t="shared" si="90"/>
        <v>0.15624999999999994</v>
      </c>
    </row>
    <row r="1084" spans="1:24" x14ac:dyDescent="0.3">
      <c r="A1084" s="44" t="s">
        <v>10162</v>
      </c>
      <c r="B1084" s="68" t="s">
        <v>10163</v>
      </c>
      <c r="C1084" s="2" t="s">
        <v>1</v>
      </c>
      <c r="D1084" s="2">
        <v>38</v>
      </c>
      <c r="E1084" s="6">
        <v>29696</v>
      </c>
      <c r="F1084" s="7">
        <v>43914.510312500002</v>
      </c>
      <c r="G1084" s="69" t="s">
        <v>4</v>
      </c>
      <c r="H1084" s="68">
        <v>791</v>
      </c>
      <c r="I1084" s="8">
        <f t="shared" si="91"/>
        <v>7.91</v>
      </c>
      <c r="J1084" s="93">
        <v>0.74</v>
      </c>
      <c r="K1084" s="69">
        <v>100</v>
      </c>
      <c r="L1084" s="68">
        <v>314</v>
      </c>
      <c r="M1084" s="8">
        <f t="shared" si="88"/>
        <v>3.14</v>
      </c>
      <c r="N1084" s="93">
        <v>0.68200000000000005</v>
      </c>
      <c r="O1084" s="69">
        <v>100</v>
      </c>
      <c r="P1084" s="182">
        <f t="shared" si="89"/>
        <v>2.5191082802547768</v>
      </c>
      <c r="Q1084" s="86" t="s">
        <v>719</v>
      </c>
      <c r="V1084" s="82">
        <v>0.3840277777777778</v>
      </c>
      <c r="W1084" s="83">
        <v>0.51736111111111105</v>
      </c>
      <c r="X1084" s="86">
        <f t="shared" si="90"/>
        <v>0.13333333333333325</v>
      </c>
    </row>
    <row r="1085" spans="1:24" x14ac:dyDescent="0.3">
      <c r="A1085" s="44" t="s">
        <v>2479</v>
      </c>
      <c r="B1085" s="68" t="s">
        <v>551</v>
      </c>
      <c r="C1085" s="2" t="s">
        <v>1</v>
      </c>
      <c r="D1085" s="2">
        <v>61</v>
      </c>
      <c r="E1085" s="6">
        <v>21626</v>
      </c>
      <c r="F1085" s="7">
        <v>43914.531678240739</v>
      </c>
      <c r="G1085" s="69" t="s">
        <v>4</v>
      </c>
      <c r="H1085" s="68">
        <v>771</v>
      </c>
      <c r="I1085" s="8">
        <f t="shared" si="91"/>
        <v>7.7878787878787881</v>
      </c>
      <c r="J1085" s="93">
        <v>0.746</v>
      </c>
      <c r="K1085" s="69">
        <v>99</v>
      </c>
      <c r="L1085" s="68">
        <v>269</v>
      </c>
      <c r="M1085" s="8">
        <f t="shared" si="88"/>
        <v>2.7171717171717171</v>
      </c>
      <c r="N1085" s="93">
        <v>0.45300000000000001</v>
      </c>
      <c r="O1085" s="69">
        <v>99</v>
      </c>
      <c r="P1085" s="182">
        <f t="shared" si="89"/>
        <v>2.8661710037174721</v>
      </c>
      <c r="Q1085" s="86" t="s">
        <v>719</v>
      </c>
      <c r="V1085" s="82">
        <v>0.3923611111111111</v>
      </c>
      <c r="W1085" s="83">
        <v>0.53472222222222221</v>
      </c>
      <c r="X1085" s="86">
        <f t="shared" si="90"/>
        <v>0.1423611111111111</v>
      </c>
    </row>
    <row r="1086" spans="1:24" x14ac:dyDescent="0.3">
      <c r="A1086" s="44" t="s">
        <v>2606</v>
      </c>
      <c r="B1086" s="68" t="s">
        <v>530</v>
      </c>
      <c r="C1086" s="2" t="s">
        <v>1</v>
      </c>
      <c r="D1086" s="2">
        <v>39</v>
      </c>
      <c r="E1086" s="6">
        <v>29617</v>
      </c>
      <c r="F1086" s="7">
        <v>43914.554236111115</v>
      </c>
      <c r="G1086" s="69" t="s">
        <v>4</v>
      </c>
      <c r="H1086" s="68">
        <v>1097</v>
      </c>
      <c r="I1086" s="8">
        <f t="shared" si="91"/>
        <v>11.080808080808081</v>
      </c>
      <c r="J1086" s="93">
        <v>0.80400000000000005</v>
      </c>
      <c r="K1086" s="69">
        <v>99</v>
      </c>
      <c r="L1086" s="68">
        <v>250</v>
      </c>
      <c r="M1086" s="8">
        <f t="shared" si="88"/>
        <v>2.5252525252525251</v>
      </c>
      <c r="N1086" s="93">
        <v>0.54100000000000004</v>
      </c>
      <c r="O1086" s="69">
        <v>99</v>
      </c>
      <c r="P1086" s="182">
        <f t="shared" si="89"/>
        <v>4.3880000000000008</v>
      </c>
      <c r="Q1086" s="86" t="s">
        <v>719</v>
      </c>
      <c r="V1086" s="82">
        <v>0.42222222222222222</v>
      </c>
      <c r="W1086" s="83">
        <v>0.55902777777777779</v>
      </c>
      <c r="X1086" s="86">
        <f t="shared" si="90"/>
        <v>0.13680555555555557</v>
      </c>
    </row>
    <row r="1087" spans="1:24" x14ac:dyDescent="0.3">
      <c r="A1087" s="44" t="s">
        <v>10164</v>
      </c>
      <c r="B1087" s="68" t="s">
        <v>222</v>
      </c>
      <c r="C1087" s="2" t="s">
        <v>1</v>
      </c>
      <c r="D1087" s="2">
        <v>74</v>
      </c>
      <c r="E1087" s="6">
        <v>16881</v>
      </c>
      <c r="F1087" s="7">
        <v>43914.567025462966</v>
      </c>
      <c r="G1087" s="69" t="s">
        <v>4</v>
      </c>
      <c r="H1087" s="68">
        <v>1320</v>
      </c>
      <c r="I1087" s="8">
        <f t="shared" si="91"/>
        <v>13.2</v>
      </c>
      <c r="J1087" s="93">
        <v>1.044</v>
      </c>
      <c r="K1087" s="69">
        <v>100</v>
      </c>
      <c r="L1087" s="68">
        <v>294</v>
      </c>
      <c r="M1087" s="8">
        <f t="shared" si="88"/>
        <v>2.94</v>
      </c>
      <c r="N1087" s="93">
        <v>0.64900000000000002</v>
      </c>
      <c r="O1087" s="69">
        <v>100</v>
      </c>
      <c r="P1087" s="182">
        <f t="shared" si="89"/>
        <v>4.4897959183673466</v>
      </c>
      <c r="Q1087" s="86" t="s">
        <v>719</v>
      </c>
      <c r="V1087" s="82">
        <v>0.42777777777777781</v>
      </c>
      <c r="W1087" s="83">
        <v>0.57986111111111105</v>
      </c>
      <c r="X1087" s="86">
        <f t="shared" si="90"/>
        <v>0.15208333333333324</v>
      </c>
    </row>
    <row r="1088" spans="1:24" x14ac:dyDescent="0.3">
      <c r="A1088" s="44" t="s">
        <v>10165</v>
      </c>
      <c r="B1088" s="68" t="s">
        <v>993</v>
      </c>
      <c r="C1088" s="2" t="s">
        <v>1</v>
      </c>
      <c r="D1088" s="2">
        <v>48</v>
      </c>
      <c r="E1088" s="6">
        <v>26347</v>
      </c>
      <c r="F1088" s="7">
        <v>43914.585648148146</v>
      </c>
      <c r="G1088" s="69" t="s">
        <v>4</v>
      </c>
      <c r="H1088" s="68">
        <v>806</v>
      </c>
      <c r="I1088" s="8">
        <f t="shared" si="91"/>
        <v>8.1414141414141419</v>
      </c>
      <c r="J1088" s="93">
        <v>0.83299999999999996</v>
      </c>
      <c r="K1088" s="69">
        <v>99</v>
      </c>
      <c r="L1088" s="68">
        <v>263</v>
      </c>
      <c r="M1088" s="8">
        <f t="shared" si="88"/>
        <v>2.6565656565656566</v>
      </c>
      <c r="N1088" s="93">
        <v>0.47699999999999998</v>
      </c>
      <c r="O1088" s="69">
        <v>99</v>
      </c>
      <c r="P1088" s="182">
        <f t="shared" si="89"/>
        <v>3.0646387832699622</v>
      </c>
      <c r="Q1088" s="86" t="s">
        <v>719</v>
      </c>
      <c r="V1088" s="82">
        <v>0.44166666666666665</v>
      </c>
      <c r="W1088" s="83">
        <v>0.59027777777777779</v>
      </c>
      <c r="X1088" s="86">
        <f t="shared" si="90"/>
        <v>0.14861111111111114</v>
      </c>
    </row>
    <row r="1089" spans="1:24" x14ac:dyDescent="0.3">
      <c r="A1089" s="44" t="s">
        <v>10166</v>
      </c>
      <c r="B1089" s="68" t="s">
        <v>10167</v>
      </c>
      <c r="C1089" s="2" t="s">
        <v>6</v>
      </c>
      <c r="D1089" s="2">
        <v>51</v>
      </c>
      <c r="E1089" s="6">
        <v>24959</v>
      </c>
      <c r="F1089" s="7">
        <v>43914.601712962962</v>
      </c>
      <c r="G1089" s="69" t="s">
        <v>4</v>
      </c>
      <c r="H1089" s="68">
        <v>787</v>
      </c>
      <c r="I1089" s="8">
        <f t="shared" si="91"/>
        <v>7.9494949494949498</v>
      </c>
      <c r="J1089" s="93">
        <v>0.88500000000000001</v>
      </c>
      <c r="K1089" s="69">
        <v>99</v>
      </c>
      <c r="L1089" s="68">
        <v>214</v>
      </c>
      <c r="M1089" s="8">
        <f t="shared" si="88"/>
        <v>2.1616161616161618</v>
      </c>
      <c r="N1089" s="93">
        <v>0.60099999999999998</v>
      </c>
      <c r="O1089" s="69">
        <v>99</v>
      </c>
      <c r="P1089" s="182">
        <f t="shared" si="89"/>
        <v>3.6775700934579438</v>
      </c>
      <c r="Q1089" s="86" t="s">
        <v>719</v>
      </c>
      <c r="V1089" s="82">
        <v>0.45208333333333334</v>
      </c>
      <c r="W1089" s="83">
        <v>0.60763888888888895</v>
      </c>
      <c r="X1089" s="86">
        <f t="shared" si="90"/>
        <v>0.15555555555555561</v>
      </c>
    </row>
    <row r="1090" spans="1:24" x14ac:dyDescent="0.3">
      <c r="A1090" s="44" t="s">
        <v>10168</v>
      </c>
      <c r="B1090" s="68" t="s">
        <v>785</v>
      </c>
      <c r="C1090" s="2" t="s">
        <v>1</v>
      </c>
      <c r="D1090" s="2">
        <v>32</v>
      </c>
      <c r="E1090" s="6">
        <v>31992</v>
      </c>
      <c r="F1090" s="7">
        <v>43914.616423611114</v>
      </c>
      <c r="G1090" s="69" t="s">
        <v>4</v>
      </c>
      <c r="H1090" s="68">
        <v>788</v>
      </c>
      <c r="I1090" s="8">
        <f t="shared" si="91"/>
        <v>7.88</v>
      </c>
      <c r="J1090" s="93">
        <v>0.92400000000000004</v>
      </c>
      <c r="K1090" s="69">
        <v>100</v>
      </c>
      <c r="L1090" s="68">
        <v>264</v>
      </c>
      <c r="M1090" s="8">
        <f t="shared" si="88"/>
        <v>2.64</v>
      </c>
      <c r="N1090" s="93">
        <v>0.59499999999999997</v>
      </c>
      <c r="O1090" s="69">
        <v>100</v>
      </c>
      <c r="P1090" s="182">
        <f t="shared" si="89"/>
        <v>2.9848484848484849</v>
      </c>
      <c r="Q1090" s="86" t="s">
        <v>719</v>
      </c>
      <c r="V1090" s="82">
        <v>0.4861111111111111</v>
      </c>
      <c r="W1090" s="83">
        <v>0.63194444444444442</v>
      </c>
      <c r="X1090" s="86">
        <f t="shared" si="90"/>
        <v>0.14583333333333331</v>
      </c>
    </row>
    <row r="1091" spans="1:24" x14ac:dyDescent="0.3">
      <c r="A1091" s="44" t="s">
        <v>10169</v>
      </c>
      <c r="B1091" s="68" t="s">
        <v>10170</v>
      </c>
      <c r="C1091" s="2" t="s">
        <v>1</v>
      </c>
      <c r="D1091" s="2">
        <v>62</v>
      </c>
      <c r="E1091" s="6">
        <v>21254</v>
      </c>
      <c r="F1091" s="7">
        <v>43914.638124999998</v>
      </c>
      <c r="G1091" s="69" t="s">
        <v>4</v>
      </c>
      <c r="H1091" s="68">
        <v>1813</v>
      </c>
      <c r="I1091" s="8">
        <f t="shared" si="91"/>
        <v>18.313131313131311</v>
      </c>
      <c r="J1091" s="93">
        <v>1.794</v>
      </c>
      <c r="K1091" s="69">
        <v>99</v>
      </c>
      <c r="L1091" s="68">
        <v>305</v>
      </c>
      <c r="M1091" s="8">
        <f t="shared" ref="M1091:M1154" si="92">L1091/O1091</f>
        <v>3.0808080808080809</v>
      </c>
      <c r="N1091" s="93">
        <v>0.66500000000000004</v>
      </c>
      <c r="O1091" s="69">
        <v>99</v>
      </c>
      <c r="P1091" s="182">
        <f t="shared" ref="P1091:P1154" si="93">I1091/M1091</f>
        <v>5.9442622950819661</v>
      </c>
      <c r="Q1091" s="86" t="s">
        <v>719</v>
      </c>
      <c r="V1091" s="82">
        <v>0.48819444444444443</v>
      </c>
      <c r="W1091" s="83">
        <v>0.64583333333333337</v>
      </c>
      <c r="X1091" s="86">
        <f t="shared" ref="X1091:X1154" si="94">IF(AND(W1091&lt;&gt;0,V1091&lt;&gt;0),W1091-V1091,"No_data")</f>
        <v>0.15763888888888894</v>
      </c>
    </row>
    <row r="1092" spans="1:24" x14ac:dyDescent="0.3">
      <c r="A1092" s="44" t="s">
        <v>10171</v>
      </c>
      <c r="B1092" s="68" t="s">
        <v>10172</v>
      </c>
      <c r="C1092" s="2" t="s">
        <v>6</v>
      </c>
      <c r="D1092" s="2">
        <v>48</v>
      </c>
      <c r="E1092" s="6">
        <v>26189</v>
      </c>
      <c r="F1092" s="7">
        <v>43915.502199074072</v>
      </c>
      <c r="G1092" s="69" t="s">
        <v>553</v>
      </c>
      <c r="H1092" s="68">
        <v>974</v>
      </c>
      <c r="I1092" s="8">
        <f t="shared" si="91"/>
        <v>9.8383838383838391</v>
      </c>
      <c r="J1092" s="93">
        <v>0.82899999999999996</v>
      </c>
      <c r="K1092" s="69">
        <v>99</v>
      </c>
      <c r="L1092" s="68">
        <v>416</v>
      </c>
      <c r="M1092" s="8">
        <f t="shared" si="92"/>
        <v>4.2020202020202024</v>
      </c>
      <c r="N1092" s="93">
        <v>0.47299999999999998</v>
      </c>
      <c r="O1092" s="69">
        <v>99</v>
      </c>
      <c r="P1092" s="182">
        <f t="shared" si="93"/>
        <v>2.3413461538461537</v>
      </c>
      <c r="Q1092" s="86" t="s">
        <v>719</v>
      </c>
      <c r="V1092" s="82">
        <v>0.3743055555555555</v>
      </c>
      <c r="W1092" s="83">
        <v>0.51736111111111105</v>
      </c>
      <c r="X1092" s="86">
        <f t="shared" si="94"/>
        <v>0.14305555555555555</v>
      </c>
    </row>
    <row r="1093" spans="1:24" x14ac:dyDescent="0.3">
      <c r="A1093" s="44" t="s">
        <v>2652</v>
      </c>
      <c r="B1093" s="68" t="s">
        <v>1209</v>
      </c>
      <c r="C1093" s="2" t="s">
        <v>6</v>
      </c>
      <c r="D1093" s="2">
        <v>42</v>
      </c>
      <c r="E1093" s="6">
        <v>28216</v>
      </c>
      <c r="F1093" s="7">
        <v>43915.531307870369</v>
      </c>
      <c r="G1093" s="69" t="s">
        <v>4</v>
      </c>
      <c r="H1093" s="68">
        <v>1303</v>
      </c>
      <c r="I1093" s="8">
        <f t="shared" si="91"/>
        <v>13.161616161616161</v>
      </c>
      <c r="J1093" s="93">
        <v>1.2430000000000001</v>
      </c>
      <c r="K1093" s="69">
        <v>99</v>
      </c>
      <c r="L1093" s="68">
        <v>357</v>
      </c>
      <c r="M1093" s="8">
        <f t="shared" si="92"/>
        <v>3.606060606060606</v>
      </c>
      <c r="N1093" s="93">
        <v>0.68200000000000005</v>
      </c>
      <c r="O1093" s="69">
        <v>99</v>
      </c>
      <c r="P1093" s="182">
        <f t="shared" si="93"/>
        <v>3.6498599439775909</v>
      </c>
      <c r="Q1093" s="86" t="s">
        <v>719</v>
      </c>
      <c r="V1093" s="82">
        <v>0.41180555555555554</v>
      </c>
      <c r="W1093" s="83">
        <v>0.54861111111111105</v>
      </c>
      <c r="X1093" s="86">
        <f t="shared" si="94"/>
        <v>0.13680555555555551</v>
      </c>
    </row>
    <row r="1094" spans="1:24" x14ac:dyDescent="0.3">
      <c r="A1094" s="44" t="s">
        <v>10173</v>
      </c>
      <c r="B1094" s="68" t="s">
        <v>10174</v>
      </c>
      <c r="C1094" s="2" t="s">
        <v>6</v>
      </c>
      <c r="D1094" s="2">
        <v>68</v>
      </c>
      <c r="E1094" s="6">
        <v>19059</v>
      </c>
      <c r="F1094" s="7">
        <v>43915.544999999998</v>
      </c>
      <c r="G1094" s="69" t="s">
        <v>4</v>
      </c>
      <c r="H1094" s="68">
        <v>762</v>
      </c>
      <c r="I1094" s="8">
        <f t="shared" si="91"/>
        <v>7.6969696969696972</v>
      </c>
      <c r="J1094" s="93">
        <v>0.73499999999999999</v>
      </c>
      <c r="K1094" s="69">
        <v>99</v>
      </c>
      <c r="L1094" s="68">
        <v>367</v>
      </c>
      <c r="M1094" s="8">
        <f t="shared" si="92"/>
        <v>3.7070707070707072</v>
      </c>
      <c r="N1094" s="93">
        <v>0.59299999999999997</v>
      </c>
      <c r="O1094" s="69">
        <v>99</v>
      </c>
      <c r="P1094" s="182">
        <f t="shared" si="93"/>
        <v>2.0762942779291551</v>
      </c>
      <c r="Q1094" s="86" t="s">
        <v>719</v>
      </c>
      <c r="V1094" s="82">
        <v>0.40625</v>
      </c>
      <c r="W1094" s="83">
        <v>0.54861111111111105</v>
      </c>
      <c r="X1094" s="86">
        <f t="shared" si="94"/>
        <v>0.14236111111111105</v>
      </c>
    </row>
    <row r="1095" spans="1:24" x14ac:dyDescent="0.3">
      <c r="A1095" s="44" t="s">
        <v>7585</v>
      </c>
      <c r="B1095" s="68" t="s">
        <v>7586</v>
      </c>
      <c r="C1095" s="2" t="s">
        <v>1</v>
      </c>
      <c r="D1095" s="2">
        <v>38</v>
      </c>
      <c r="E1095" s="6">
        <v>29983</v>
      </c>
      <c r="F1095" s="7">
        <v>43915.558298611111</v>
      </c>
      <c r="G1095" s="69" t="s">
        <v>4</v>
      </c>
      <c r="H1095" s="68">
        <v>916</v>
      </c>
      <c r="I1095" s="8">
        <f t="shared" si="91"/>
        <v>9.2525252525252526</v>
      </c>
      <c r="J1095" s="93">
        <v>1.0629999999999999</v>
      </c>
      <c r="K1095" s="69">
        <v>99</v>
      </c>
      <c r="L1095" s="68">
        <v>245</v>
      </c>
      <c r="M1095" s="8">
        <f t="shared" si="92"/>
        <v>2.4747474747474749</v>
      </c>
      <c r="N1095" s="93">
        <v>0.52200000000000002</v>
      </c>
      <c r="O1095" s="69">
        <v>99</v>
      </c>
      <c r="P1095" s="182">
        <f t="shared" si="93"/>
        <v>3.7387755102040816</v>
      </c>
      <c r="Q1095" s="86" t="s">
        <v>719</v>
      </c>
      <c r="V1095" s="82">
        <v>0.42569444444444443</v>
      </c>
      <c r="W1095" s="83">
        <v>0.56597222222222221</v>
      </c>
      <c r="X1095" s="86">
        <f t="shared" si="94"/>
        <v>0.14027777777777778</v>
      </c>
    </row>
    <row r="1096" spans="1:24" x14ac:dyDescent="0.3">
      <c r="A1096" s="44" t="s">
        <v>10175</v>
      </c>
      <c r="B1096" s="68" t="s">
        <v>787</v>
      </c>
      <c r="C1096" s="2" t="s">
        <v>1</v>
      </c>
      <c r="D1096" s="2">
        <v>52</v>
      </c>
      <c r="E1096" s="6">
        <v>24909</v>
      </c>
      <c r="F1096" s="7">
        <v>43915.572175925925</v>
      </c>
      <c r="G1096" s="69" t="s">
        <v>4</v>
      </c>
      <c r="H1096" s="68">
        <v>1163</v>
      </c>
      <c r="I1096" s="8">
        <f t="shared" si="91"/>
        <v>11.747474747474747</v>
      </c>
      <c r="J1096" s="93">
        <v>1.155</v>
      </c>
      <c r="K1096" s="69">
        <v>99</v>
      </c>
      <c r="L1096" s="68">
        <v>332</v>
      </c>
      <c r="M1096" s="8">
        <f t="shared" si="92"/>
        <v>3.3535353535353534</v>
      </c>
      <c r="N1096" s="93">
        <v>0.59399999999999997</v>
      </c>
      <c r="O1096" s="69">
        <v>99</v>
      </c>
      <c r="P1096" s="182">
        <f t="shared" si="93"/>
        <v>3.5030120481927711</v>
      </c>
      <c r="Q1096" s="86" t="s">
        <v>719</v>
      </c>
      <c r="V1096" s="82">
        <v>0.43888888888888888</v>
      </c>
      <c r="W1096" s="83">
        <v>0.57986111111111105</v>
      </c>
      <c r="X1096" s="86">
        <f t="shared" si="94"/>
        <v>0.14097222222222217</v>
      </c>
    </row>
    <row r="1097" spans="1:24" x14ac:dyDescent="0.3">
      <c r="A1097" s="44" t="s">
        <v>2588</v>
      </c>
      <c r="B1097" s="68" t="s">
        <v>1141</v>
      </c>
      <c r="C1097" s="2" t="s">
        <v>1</v>
      </c>
      <c r="D1097" s="2">
        <v>52</v>
      </c>
      <c r="E1097" s="6">
        <v>24857</v>
      </c>
      <c r="F1097" s="7">
        <v>43915.586562500001</v>
      </c>
      <c r="G1097" s="69" t="s">
        <v>4</v>
      </c>
      <c r="H1097" s="68">
        <v>1426</v>
      </c>
      <c r="I1097" s="8">
        <f t="shared" si="91"/>
        <v>14.26</v>
      </c>
      <c r="J1097" s="93">
        <v>1.655</v>
      </c>
      <c r="K1097" s="69">
        <v>100</v>
      </c>
      <c r="L1097" s="68">
        <v>254</v>
      </c>
      <c r="M1097" s="8">
        <f t="shared" si="92"/>
        <v>2.54</v>
      </c>
      <c r="N1097" s="93">
        <v>0.55800000000000005</v>
      </c>
      <c r="O1097" s="69">
        <v>100</v>
      </c>
      <c r="P1097" s="182">
        <f t="shared" si="93"/>
        <v>5.6141732283464565</v>
      </c>
      <c r="Q1097" s="86" t="s">
        <v>719</v>
      </c>
      <c r="V1097" s="82">
        <v>0.45208333333333334</v>
      </c>
      <c r="W1097" s="83">
        <v>0.59722222222222221</v>
      </c>
      <c r="X1097" s="86">
        <f t="shared" si="94"/>
        <v>0.14513888888888887</v>
      </c>
    </row>
    <row r="1098" spans="1:24" x14ac:dyDescent="0.3">
      <c r="A1098" s="44" t="s">
        <v>2453</v>
      </c>
      <c r="B1098" s="68" t="s">
        <v>485</v>
      </c>
      <c r="C1098" s="2" t="s">
        <v>1</v>
      </c>
      <c r="D1098" s="2">
        <v>50</v>
      </c>
      <c r="E1098" s="6">
        <v>25411</v>
      </c>
      <c r="F1098" s="7">
        <v>43915.599791666667</v>
      </c>
      <c r="G1098" s="69" t="s">
        <v>4</v>
      </c>
      <c r="H1098" s="68">
        <v>1466</v>
      </c>
      <c r="I1098" s="8">
        <f t="shared" si="91"/>
        <v>14.66</v>
      </c>
      <c r="J1098" s="93">
        <v>1.224</v>
      </c>
      <c r="K1098" s="69">
        <v>100</v>
      </c>
      <c r="L1098" s="68">
        <v>409</v>
      </c>
      <c r="M1098" s="8">
        <f t="shared" si="92"/>
        <v>4.09</v>
      </c>
      <c r="N1098" s="93">
        <v>0.53400000000000003</v>
      </c>
      <c r="O1098" s="69">
        <v>100</v>
      </c>
      <c r="P1098" s="182">
        <f t="shared" si="93"/>
        <v>3.584352078239609</v>
      </c>
      <c r="Q1098" s="86" t="s">
        <v>719</v>
      </c>
      <c r="V1098" s="82">
        <v>0.46319444444444446</v>
      </c>
      <c r="W1098" s="83">
        <v>0.60555555555555551</v>
      </c>
      <c r="X1098" s="86">
        <f t="shared" si="94"/>
        <v>0.14236111111111105</v>
      </c>
    </row>
    <row r="1099" spans="1:24" x14ac:dyDescent="0.3">
      <c r="A1099" s="44" t="s">
        <v>10176</v>
      </c>
      <c r="B1099" s="68" t="s">
        <v>10177</v>
      </c>
      <c r="C1099" s="2" t="s">
        <v>6</v>
      </c>
      <c r="D1099" s="2">
        <v>65</v>
      </c>
      <c r="E1099" s="6">
        <v>20104</v>
      </c>
      <c r="F1099" s="7">
        <v>43915.613981481481</v>
      </c>
      <c r="G1099" s="69" t="s">
        <v>4</v>
      </c>
      <c r="H1099" s="68">
        <v>1319</v>
      </c>
      <c r="I1099" s="8">
        <f t="shared" si="91"/>
        <v>13.19</v>
      </c>
      <c r="J1099" s="93">
        <v>1.454</v>
      </c>
      <c r="K1099" s="69">
        <v>100</v>
      </c>
      <c r="L1099" s="68">
        <v>290</v>
      </c>
      <c r="M1099" s="8">
        <f t="shared" si="92"/>
        <v>2.9</v>
      </c>
      <c r="N1099" s="93">
        <v>0.70399999999999996</v>
      </c>
      <c r="O1099" s="69">
        <v>100</v>
      </c>
      <c r="P1099" s="182">
        <f t="shared" si="93"/>
        <v>4.5482758620689658</v>
      </c>
      <c r="Q1099" s="86" t="s">
        <v>719</v>
      </c>
      <c r="V1099" s="82">
        <v>0.48680555555555555</v>
      </c>
      <c r="W1099" s="83">
        <v>0.625</v>
      </c>
      <c r="X1099" s="86">
        <f t="shared" si="94"/>
        <v>0.13819444444444445</v>
      </c>
    </row>
    <row r="1100" spans="1:24" x14ac:dyDescent="0.3">
      <c r="A1100" s="44" t="s">
        <v>10178</v>
      </c>
      <c r="B1100" s="68" t="s">
        <v>10179</v>
      </c>
      <c r="C1100" s="2" t="s">
        <v>6</v>
      </c>
      <c r="D1100" s="2">
        <v>56</v>
      </c>
      <c r="E1100" s="6">
        <v>23395</v>
      </c>
      <c r="F1100" s="7">
        <v>43915.63013888889</v>
      </c>
      <c r="G1100" s="69" t="s">
        <v>4</v>
      </c>
      <c r="H1100" s="68">
        <v>1466</v>
      </c>
      <c r="I1100" s="8">
        <f t="shared" si="91"/>
        <v>14.808080808080808</v>
      </c>
      <c r="J1100" s="93">
        <v>1.2090000000000001</v>
      </c>
      <c r="K1100" s="69">
        <v>99</v>
      </c>
      <c r="L1100" s="68">
        <v>459</v>
      </c>
      <c r="M1100" s="8">
        <f t="shared" si="92"/>
        <v>4.6363636363636367</v>
      </c>
      <c r="N1100" s="93">
        <v>0.64600000000000002</v>
      </c>
      <c r="O1100" s="69">
        <v>99</v>
      </c>
      <c r="P1100" s="182">
        <f t="shared" si="93"/>
        <v>3.1938997821350759</v>
      </c>
      <c r="Q1100" s="86" t="s">
        <v>719</v>
      </c>
      <c r="V1100" s="82">
        <v>0.5131944444444444</v>
      </c>
      <c r="W1100" s="83">
        <v>0.66666666666666663</v>
      </c>
      <c r="X1100" s="86">
        <f t="shared" si="94"/>
        <v>0.15347222222222223</v>
      </c>
    </row>
    <row r="1101" spans="1:24" x14ac:dyDescent="0.3">
      <c r="A1101" s="44" t="s">
        <v>10180</v>
      </c>
      <c r="B1101" s="68" t="s">
        <v>10181</v>
      </c>
      <c r="C1101" s="2" t="s">
        <v>6</v>
      </c>
      <c r="D1101" s="2">
        <v>61</v>
      </c>
      <c r="E1101" s="6">
        <v>21354</v>
      </c>
      <c r="F1101" s="7">
        <v>43916.501192129632</v>
      </c>
      <c r="G1101" s="69" t="s">
        <v>4</v>
      </c>
      <c r="H1101" s="68">
        <v>782</v>
      </c>
      <c r="I1101" s="8">
        <f t="shared" si="91"/>
        <v>7.82</v>
      </c>
      <c r="J1101" s="93">
        <v>0.88100000000000001</v>
      </c>
      <c r="K1101" s="69">
        <v>100</v>
      </c>
      <c r="L1101" s="68">
        <v>243</v>
      </c>
      <c r="M1101" s="8">
        <f t="shared" si="92"/>
        <v>2.4300000000000002</v>
      </c>
      <c r="N1101" s="93">
        <v>0.57299999999999995</v>
      </c>
      <c r="O1101" s="69">
        <v>100</v>
      </c>
      <c r="P1101" s="182">
        <f t="shared" si="93"/>
        <v>3.2181069958847734</v>
      </c>
      <c r="Q1101" s="86" t="s">
        <v>719</v>
      </c>
      <c r="V1101" s="82">
        <v>0.37222222222222223</v>
      </c>
      <c r="W1101" s="83">
        <v>0.51388888888888895</v>
      </c>
      <c r="X1101" s="86">
        <f t="shared" si="94"/>
        <v>0.14166666666666672</v>
      </c>
    </row>
    <row r="1102" spans="1:24" x14ac:dyDescent="0.3">
      <c r="A1102" s="44" t="s">
        <v>10182</v>
      </c>
      <c r="B1102" s="68" t="s">
        <v>10183</v>
      </c>
      <c r="C1102" s="2" t="s">
        <v>6</v>
      </c>
      <c r="D1102" s="2">
        <v>72</v>
      </c>
      <c r="E1102" s="6">
        <v>17587</v>
      </c>
      <c r="F1102" s="7">
        <v>43916.54587962963</v>
      </c>
      <c r="G1102" s="69" t="s">
        <v>4</v>
      </c>
      <c r="H1102" s="68">
        <v>982</v>
      </c>
      <c r="I1102" s="8">
        <f t="shared" si="91"/>
        <v>9.9191919191919187</v>
      </c>
      <c r="J1102" s="93">
        <v>1.167</v>
      </c>
      <c r="K1102" s="69">
        <v>99</v>
      </c>
      <c r="L1102" s="68">
        <v>353</v>
      </c>
      <c r="M1102" s="8">
        <f t="shared" si="92"/>
        <v>3.5656565656565657</v>
      </c>
      <c r="N1102" s="93">
        <v>0.77100000000000002</v>
      </c>
      <c r="O1102" s="69">
        <v>99</v>
      </c>
      <c r="P1102" s="182">
        <f t="shared" si="93"/>
        <v>2.7818696883852687</v>
      </c>
      <c r="Q1102" s="86" t="s">
        <v>719</v>
      </c>
      <c r="V1102" s="82">
        <v>0.3972222222222222</v>
      </c>
      <c r="W1102" s="83">
        <v>0.55208333333333337</v>
      </c>
      <c r="X1102" s="86">
        <f t="shared" si="94"/>
        <v>0.15486111111111117</v>
      </c>
    </row>
    <row r="1103" spans="1:24" x14ac:dyDescent="0.3">
      <c r="A1103" s="44" t="s">
        <v>2369</v>
      </c>
      <c r="B1103" s="68" t="s">
        <v>265</v>
      </c>
      <c r="C1103" s="2" t="s">
        <v>1</v>
      </c>
      <c r="D1103" s="2">
        <v>74</v>
      </c>
      <c r="E1103" s="6">
        <v>16542</v>
      </c>
      <c r="F1103" s="7">
        <v>43916.559444444443</v>
      </c>
      <c r="G1103" s="69" t="s">
        <v>4</v>
      </c>
      <c r="H1103" s="68">
        <v>1314</v>
      </c>
      <c r="I1103" s="8">
        <f t="shared" si="91"/>
        <v>13.14</v>
      </c>
      <c r="J1103" s="93">
        <v>1.524</v>
      </c>
      <c r="K1103" s="69">
        <v>100</v>
      </c>
      <c r="L1103" s="68">
        <v>355</v>
      </c>
      <c r="M1103" s="8">
        <f t="shared" si="92"/>
        <v>3.55</v>
      </c>
      <c r="N1103" s="93">
        <v>0.59199999999999997</v>
      </c>
      <c r="O1103" s="69">
        <v>100</v>
      </c>
      <c r="P1103" s="182">
        <f t="shared" si="93"/>
        <v>3.7014084507042257</v>
      </c>
      <c r="Q1103" s="86" t="s">
        <v>719</v>
      </c>
      <c r="V1103" s="82">
        <v>0.40625</v>
      </c>
      <c r="W1103" s="83">
        <v>0.56597222222222221</v>
      </c>
      <c r="X1103" s="86">
        <f t="shared" si="94"/>
        <v>0.15972222222222221</v>
      </c>
    </row>
    <row r="1104" spans="1:24" x14ac:dyDescent="0.3">
      <c r="A1104" s="44" t="s">
        <v>2522</v>
      </c>
      <c r="B1104" s="68" t="s">
        <v>658</v>
      </c>
      <c r="C1104" s="2" t="s">
        <v>1</v>
      </c>
      <c r="D1104" s="2">
        <v>46</v>
      </c>
      <c r="E1104" s="6">
        <v>27035</v>
      </c>
      <c r="F1104" s="7">
        <v>43916.573553240742</v>
      </c>
      <c r="G1104" s="69" t="s">
        <v>4</v>
      </c>
      <c r="H1104" s="68">
        <v>694</v>
      </c>
      <c r="I1104" s="8">
        <f t="shared" si="91"/>
        <v>7.0101010101010104</v>
      </c>
      <c r="J1104" s="93">
        <v>0.83899999999999997</v>
      </c>
      <c r="K1104" s="69">
        <v>99</v>
      </c>
      <c r="L1104" s="68">
        <v>169</v>
      </c>
      <c r="M1104" s="8">
        <f t="shared" si="92"/>
        <v>1.707070707070707</v>
      </c>
      <c r="N1104" s="93">
        <v>0.45700000000000002</v>
      </c>
      <c r="O1104" s="69">
        <v>99</v>
      </c>
      <c r="P1104" s="182">
        <f t="shared" si="93"/>
        <v>4.1065088757396451</v>
      </c>
      <c r="Q1104" s="86" t="s">
        <v>719</v>
      </c>
      <c r="V1104" s="82">
        <v>0.43472222222222223</v>
      </c>
      <c r="W1104" s="83">
        <v>0.57986111111111105</v>
      </c>
      <c r="X1104" s="86">
        <f t="shared" si="94"/>
        <v>0.14513888888888882</v>
      </c>
    </row>
    <row r="1105" spans="1:24" x14ac:dyDescent="0.3">
      <c r="A1105" s="44" t="s">
        <v>10184</v>
      </c>
      <c r="B1105" s="68" t="s">
        <v>54</v>
      </c>
      <c r="C1105" s="2" t="s">
        <v>1</v>
      </c>
      <c r="D1105" s="2">
        <v>39</v>
      </c>
      <c r="E1105" s="6">
        <v>29634</v>
      </c>
      <c r="F1105" s="7">
        <v>43916.585034722222</v>
      </c>
      <c r="G1105" s="69" t="s">
        <v>4</v>
      </c>
      <c r="H1105" s="68">
        <v>880</v>
      </c>
      <c r="I1105" s="8">
        <f t="shared" si="91"/>
        <v>8.8000000000000007</v>
      </c>
      <c r="J1105" s="93">
        <v>1.2949999999999999</v>
      </c>
      <c r="K1105" s="69">
        <v>100</v>
      </c>
      <c r="L1105" s="68">
        <v>219</v>
      </c>
      <c r="M1105" s="8">
        <f t="shared" si="92"/>
        <v>2.19</v>
      </c>
      <c r="N1105" s="93">
        <v>0.50600000000000001</v>
      </c>
      <c r="O1105" s="69">
        <v>100</v>
      </c>
      <c r="P1105" s="182">
        <f t="shared" si="93"/>
        <v>4.0182648401826491</v>
      </c>
      <c r="Q1105" s="86" t="s">
        <v>719</v>
      </c>
      <c r="V1105" s="82">
        <v>0.44375000000000003</v>
      </c>
      <c r="W1105" s="83">
        <v>0.59027777777777779</v>
      </c>
      <c r="X1105" s="86">
        <f t="shared" si="94"/>
        <v>0.14652777777777776</v>
      </c>
    </row>
    <row r="1106" spans="1:24" x14ac:dyDescent="0.3">
      <c r="A1106" s="44" t="s">
        <v>10185</v>
      </c>
      <c r="B1106" s="68" t="s">
        <v>757</v>
      </c>
      <c r="C1106" s="2" t="s">
        <v>1</v>
      </c>
      <c r="D1106" s="2">
        <v>47</v>
      </c>
      <c r="E1106" s="6">
        <v>26533</v>
      </c>
      <c r="F1106" s="7">
        <v>43916.603125000001</v>
      </c>
      <c r="G1106" s="69" t="s">
        <v>4</v>
      </c>
      <c r="H1106" s="68">
        <v>1133</v>
      </c>
      <c r="I1106" s="8">
        <f t="shared" si="91"/>
        <v>11.444444444444445</v>
      </c>
      <c r="J1106" s="93">
        <v>0.71699999999999997</v>
      </c>
      <c r="K1106" s="69">
        <v>99</v>
      </c>
      <c r="L1106" s="68">
        <v>304</v>
      </c>
      <c r="M1106" s="8">
        <f t="shared" si="92"/>
        <v>3.0707070707070705</v>
      </c>
      <c r="N1106" s="93">
        <v>0.47899999999999998</v>
      </c>
      <c r="O1106" s="69">
        <v>99</v>
      </c>
      <c r="P1106" s="182">
        <f t="shared" si="93"/>
        <v>3.7269736842105265</v>
      </c>
      <c r="Q1106" s="86" t="s">
        <v>719</v>
      </c>
      <c r="V1106" s="82">
        <v>0.48333333333333334</v>
      </c>
      <c r="W1106" s="83">
        <v>0.60763888888888895</v>
      </c>
      <c r="X1106" s="86">
        <f t="shared" si="94"/>
        <v>0.12430555555555561</v>
      </c>
    </row>
    <row r="1107" spans="1:24" x14ac:dyDescent="0.3">
      <c r="A1107" s="44" t="s">
        <v>10186</v>
      </c>
      <c r="B1107" s="68" t="s">
        <v>345</v>
      </c>
      <c r="C1107" s="2" t="s">
        <v>1</v>
      </c>
      <c r="D1107" s="2">
        <v>59</v>
      </c>
      <c r="E1107" s="6">
        <v>22193</v>
      </c>
      <c r="F1107" s="7">
        <v>43916.616030092591</v>
      </c>
      <c r="G1107" s="69" t="s">
        <v>4</v>
      </c>
      <c r="H1107" s="68">
        <v>1072</v>
      </c>
      <c r="I1107" s="8">
        <f t="shared" si="91"/>
        <v>10.828282828282829</v>
      </c>
      <c r="J1107" s="93">
        <v>1.1519999999999999</v>
      </c>
      <c r="K1107" s="69">
        <v>99</v>
      </c>
      <c r="L1107" s="68">
        <v>258</v>
      </c>
      <c r="M1107" s="8">
        <f t="shared" si="92"/>
        <v>2.606060606060606</v>
      </c>
      <c r="N1107" s="93">
        <v>0.53100000000000003</v>
      </c>
      <c r="O1107" s="69">
        <v>99</v>
      </c>
      <c r="P1107" s="182">
        <f t="shared" si="93"/>
        <v>4.1550387596899228</v>
      </c>
      <c r="Q1107" s="86" t="s">
        <v>719</v>
      </c>
      <c r="V1107" s="82">
        <v>0.45</v>
      </c>
      <c r="W1107" s="83">
        <v>0.625</v>
      </c>
      <c r="X1107" s="86">
        <f t="shared" si="94"/>
        <v>0.17499999999999999</v>
      </c>
    </row>
    <row r="1108" spans="1:24" x14ac:dyDescent="0.3">
      <c r="A1108" s="44" t="s">
        <v>10187</v>
      </c>
      <c r="B1108" s="68" t="s">
        <v>10188</v>
      </c>
      <c r="C1108" s="2" t="s">
        <v>1</v>
      </c>
      <c r="D1108" s="2">
        <v>57</v>
      </c>
      <c r="E1108" s="6">
        <v>23000</v>
      </c>
      <c r="F1108" s="7">
        <v>43916.638310185182</v>
      </c>
      <c r="G1108" s="69" t="s">
        <v>4</v>
      </c>
      <c r="H1108" s="68">
        <v>1572</v>
      </c>
      <c r="I1108" s="8">
        <f t="shared" si="91"/>
        <v>15.878787878787879</v>
      </c>
      <c r="J1108" s="93">
        <v>1.4450000000000001</v>
      </c>
      <c r="K1108" s="69">
        <v>99</v>
      </c>
      <c r="L1108" s="68">
        <v>392</v>
      </c>
      <c r="M1108" s="8">
        <f t="shared" si="92"/>
        <v>3.9595959595959598</v>
      </c>
      <c r="N1108" s="93">
        <v>0.63800000000000001</v>
      </c>
      <c r="O1108" s="69">
        <v>99</v>
      </c>
      <c r="P1108" s="182">
        <f t="shared" si="93"/>
        <v>4.0102040816326525</v>
      </c>
      <c r="Q1108" s="86" t="s">
        <v>719</v>
      </c>
      <c r="V1108" s="82">
        <v>0.4777777777777778</v>
      </c>
      <c r="W1108" s="83">
        <v>0.64236111111111105</v>
      </c>
      <c r="X1108" s="86">
        <f t="shared" si="94"/>
        <v>0.16458333333333325</v>
      </c>
    </row>
    <row r="1109" spans="1:24" x14ac:dyDescent="0.3">
      <c r="A1109" s="44" t="s">
        <v>2614</v>
      </c>
      <c r="B1109" s="68" t="s">
        <v>1163</v>
      </c>
      <c r="C1109" s="2" t="s">
        <v>1</v>
      </c>
      <c r="D1109" s="2">
        <v>49</v>
      </c>
      <c r="E1109" s="6">
        <v>25820</v>
      </c>
      <c r="F1109" s="7">
        <v>43916.653877314813</v>
      </c>
      <c r="G1109" s="69" t="s">
        <v>4</v>
      </c>
      <c r="H1109" s="68">
        <v>1177</v>
      </c>
      <c r="I1109" s="8">
        <f t="shared" si="91"/>
        <v>11.888888888888889</v>
      </c>
      <c r="J1109" s="93">
        <v>1.0089999999999999</v>
      </c>
      <c r="K1109" s="69">
        <v>99</v>
      </c>
      <c r="L1109" s="68">
        <v>227</v>
      </c>
      <c r="M1109" s="8">
        <f t="shared" si="92"/>
        <v>2.2929292929292928</v>
      </c>
      <c r="N1109" s="93">
        <v>0.5</v>
      </c>
      <c r="O1109" s="69">
        <v>99</v>
      </c>
      <c r="P1109" s="182">
        <f t="shared" si="93"/>
        <v>5.1850220264317182</v>
      </c>
      <c r="Q1109" s="86" t="s">
        <v>719</v>
      </c>
      <c r="V1109" s="82">
        <v>0.49444444444444446</v>
      </c>
      <c r="W1109" s="83">
        <v>0.65972222222222221</v>
      </c>
      <c r="X1109" s="86">
        <f t="shared" si="94"/>
        <v>0.16527777777777775</v>
      </c>
    </row>
    <row r="1110" spans="1:24" x14ac:dyDescent="0.3">
      <c r="A1110" s="44" t="s">
        <v>10189</v>
      </c>
      <c r="B1110" s="68" t="s">
        <v>5394</v>
      </c>
      <c r="C1110" s="2" t="s">
        <v>1</v>
      </c>
      <c r="D1110" s="2">
        <v>58</v>
      </c>
      <c r="E1110" s="6">
        <v>22553</v>
      </c>
      <c r="F1110" s="7">
        <v>43916.664074074077</v>
      </c>
      <c r="G1110" s="69" t="s">
        <v>4</v>
      </c>
      <c r="H1110" s="68">
        <v>823</v>
      </c>
      <c r="I1110" s="8">
        <f t="shared" si="91"/>
        <v>8.23</v>
      </c>
      <c r="J1110" s="93">
        <v>1.179</v>
      </c>
      <c r="K1110" s="69">
        <v>100</v>
      </c>
      <c r="L1110" s="68">
        <v>249</v>
      </c>
      <c r="M1110" s="8">
        <f t="shared" si="92"/>
        <v>2.4900000000000002</v>
      </c>
      <c r="N1110" s="93">
        <v>0.54100000000000004</v>
      </c>
      <c r="O1110" s="69">
        <v>100</v>
      </c>
      <c r="P1110" s="182">
        <f t="shared" si="93"/>
        <v>3.3052208835341363</v>
      </c>
      <c r="Q1110" s="86" t="s">
        <v>719</v>
      </c>
      <c r="V1110" s="82">
        <v>0.51874999999999993</v>
      </c>
      <c r="W1110" s="83">
        <v>0.67361111111111116</v>
      </c>
      <c r="X1110" s="86">
        <f t="shared" si="94"/>
        <v>0.15486111111111123</v>
      </c>
    </row>
    <row r="1111" spans="1:24" x14ac:dyDescent="0.3">
      <c r="A1111" s="44" t="s">
        <v>10190</v>
      </c>
      <c r="B1111" s="68" t="s">
        <v>1465</v>
      </c>
      <c r="C1111" s="2" t="s">
        <v>1</v>
      </c>
      <c r="D1111" s="2">
        <v>49</v>
      </c>
      <c r="E1111" s="6">
        <v>26005</v>
      </c>
      <c r="F1111" s="7">
        <v>43917.502118055556</v>
      </c>
      <c r="G1111" s="69" t="s">
        <v>4</v>
      </c>
      <c r="H1111" s="68">
        <v>1160</v>
      </c>
      <c r="I1111" s="8">
        <f t="shared" si="91"/>
        <v>11.717171717171718</v>
      </c>
      <c r="J1111" s="93">
        <v>1.4</v>
      </c>
      <c r="K1111" s="69">
        <v>99</v>
      </c>
      <c r="L1111" s="68">
        <v>252</v>
      </c>
      <c r="M1111" s="8">
        <f t="shared" si="92"/>
        <v>2.5454545454545454</v>
      </c>
      <c r="N1111" s="93">
        <v>0.54</v>
      </c>
      <c r="O1111" s="69">
        <v>99</v>
      </c>
      <c r="P1111" s="182">
        <f t="shared" si="93"/>
        <v>4.6031746031746037</v>
      </c>
      <c r="Q1111" s="86" t="s">
        <v>719</v>
      </c>
      <c r="V1111" s="82">
        <v>0.37152777777777773</v>
      </c>
      <c r="W1111" s="83">
        <v>0.52083333333333337</v>
      </c>
      <c r="X1111" s="86">
        <f t="shared" si="94"/>
        <v>0.14930555555555564</v>
      </c>
    </row>
    <row r="1112" spans="1:24" x14ac:dyDescent="0.3">
      <c r="A1112" s="44" t="s">
        <v>10191</v>
      </c>
      <c r="B1112" s="68" t="s">
        <v>1033</v>
      </c>
      <c r="C1112" s="2" t="s">
        <v>1</v>
      </c>
      <c r="D1112" s="2">
        <v>48</v>
      </c>
      <c r="E1112" s="6">
        <v>26288</v>
      </c>
      <c r="F1112" s="7">
        <v>43917.575995370367</v>
      </c>
      <c r="G1112" s="69" t="s">
        <v>4</v>
      </c>
      <c r="H1112" s="68">
        <v>1193</v>
      </c>
      <c r="I1112" s="8">
        <f t="shared" si="91"/>
        <v>12.05050505050505</v>
      </c>
      <c r="J1112" s="93">
        <v>0.94099999999999995</v>
      </c>
      <c r="K1112" s="69">
        <v>99</v>
      </c>
      <c r="L1112" s="68">
        <v>313</v>
      </c>
      <c r="M1112" s="8">
        <f t="shared" si="92"/>
        <v>3.1616161616161618</v>
      </c>
      <c r="N1112" s="93">
        <v>0.46700000000000003</v>
      </c>
      <c r="O1112" s="69">
        <v>99</v>
      </c>
      <c r="P1112" s="182">
        <f t="shared" si="93"/>
        <v>3.8115015974440891</v>
      </c>
      <c r="Q1112" s="86" t="s">
        <v>719</v>
      </c>
      <c r="V1112" s="82">
        <v>0.4236111111111111</v>
      </c>
      <c r="W1112" s="83">
        <v>0.58333333333333337</v>
      </c>
      <c r="X1112" s="86">
        <f t="shared" si="94"/>
        <v>0.15972222222222227</v>
      </c>
    </row>
    <row r="1113" spans="1:24" x14ac:dyDescent="0.3">
      <c r="A1113" s="44" t="s">
        <v>10192</v>
      </c>
      <c r="B1113" s="68" t="s">
        <v>10193</v>
      </c>
      <c r="C1113" s="2" t="s">
        <v>6</v>
      </c>
      <c r="D1113" s="2">
        <v>63</v>
      </c>
      <c r="E1113" s="6">
        <v>20685</v>
      </c>
      <c r="F1113" s="7">
        <v>43917.586886574078</v>
      </c>
      <c r="G1113" s="69" t="s">
        <v>4</v>
      </c>
      <c r="H1113" s="68">
        <v>1451</v>
      </c>
      <c r="I1113" s="8">
        <f t="shared" si="91"/>
        <v>14.656565656565656</v>
      </c>
      <c r="J1113" s="93">
        <v>1.7270000000000001</v>
      </c>
      <c r="K1113" s="69">
        <v>99</v>
      </c>
      <c r="L1113" s="68">
        <v>418</v>
      </c>
      <c r="M1113" s="8">
        <f t="shared" si="92"/>
        <v>4.2222222222222223</v>
      </c>
      <c r="N1113" s="93">
        <v>0.61499999999999999</v>
      </c>
      <c r="O1113" s="69">
        <v>99</v>
      </c>
      <c r="P1113" s="182">
        <f t="shared" si="93"/>
        <v>3.4712918660287078</v>
      </c>
      <c r="Q1113" s="86" t="s">
        <v>719</v>
      </c>
      <c r="V1113" s="82">
        <v>0.43472222222222223</v>
      </c>
      <c r="W1113" s="83">
        <v>0.59375</v>
      </c>
      <c r="X1113" s="86">
        <f t="shared" si="94"/>
        <v>0.15902777777777777</v>
      </c>
    </row>
    <row r="1114" spans="1:24" x14ac:dyDescent="0.3">
      <c r="A1114" s="44" t="s">
        <v>10194</v>
      </c>
      <c r="B1114" s="68" t="s">
        <v>10195</v>
      </c>
      <c r="C1114" s="2" t="s">
        <v>6</v>
      </c>
      <c r="D1114" s="2">
        <v>52</v>
      </c>
      <c r="E1114" s="6">
        <v>24893</v>
      </c>
      <c r="F1114" s="7">
        <v>43917.598657407405</v>
      </c>
      <c r="G1114" s="69" t="s">
        <v>4</v>
      </c>
      <c r="H1114" s="68">
        <v>884</v>
      </c>
      <c r="I1114" s="8">
        <f t="shared" si="91"/>
        <v>8.9292929292929291</v>
      </c>
      <c r="J1114" s="93">
        <v>1.0620000000000001</v>
      </c>
      <c r="K1114" s="69">
        <v>99</v>
      </c>
      <c r="L1114" s="68">
        <v>251</v>
      </c>
      <c r="M1114" s="8">
        <f t="shared" si="92"/>
        <v>2.5353535353535355</v>
      </c>
      <c r="N1114" s="93">
        <v>0.501</v>
      </c>
      <c r="O1114" s="69">
        <v>99</v>
      </c>
      <c r="P1114" s="182">
        <f t="shared" si="93"/>
        <v>3.5219123505976091</v>
      </c>
      <c r="Q1114" s="86" t="s">
        <v>719</v>
      </c>
      <c r="V1114" s="82">
        <v>0.43888888888888888</v>
      </c>
      <c r="W1114" s="83">
        <v>0.60763888888888895</v>
      </c>
      <c r="X1114" s="86">
        <f t="shared" si="94"/>
        <v>0.16875000000000007</v>
      </c>
    </row>
    <row r="1115" spans="1:24" x14ac:dyDescent="0.3">
      <c r="A1115" s="44" t="s">
        <v>2612</v>
      </c>
      <c r="B1115" s="68" t="s">
        <v>1161</v>
      </c>
      <c r="C1115" s="2" t="s">
        <v>1</v>
      </c>
      <c r="D1115" s="2">
        <v>36</v>
      </c>
      <c r="E1115" s="6">
        <v>30690</v>
      </c>
      <c r="F1115" s="7">
        <v>43917.61990740741</v>
      </c>
      <c r="G1115" s="69" t="s">
        <v>4</v>
      </c>
      <c r="H1115" s="68">
        <v>893</v>
      </c>
      <c r="I1115" s="8">
        <f t="shared" si="91"/>
        <v>9.0202020202020208</v>
      </c>
      <c r="J1115" s="93">
        <v>0.97899999999999998</v>
      </c>
      <c r="K1115" s="69">
        <v>99</v>
      </c>
      <c r="L1115" s="68">
        <v>187</v>
      </c>
      <c r="M1115" s="8">
        <f t="shared" si="92"/>
        <v>1.8888888888888888</v>
      </c>
      <c r="N1115" s="93">
        <v>0.34699999999999998</v>
      </c>
      <c r="O1115" s="69">
        <v>99</v>
      </c>
      <c r="P1115" s="182">
        <f t="shared" si="93"/>
        <v>4.7754010695187166</v>
      </c>
      <c r="Q1115" s="86" t="s">
        <v>719</v>
      </c>
      <c r="V1115" s="82">
        <v>0.45277777777777778</v>
      </c>
      <c r="W1115" s="83">
        <v>0.63194444444444442</v>
      </c>
      <c r="X1115" s="86">
        <f t="shared" si="94"/>
        <v>0.17916666666666664</v>
      </c>
    </row>
    <row r="1116" spans="1:24" x14ac:dyDescent="0.3">
      <c r="A1116" s="44" t="s">
        <v>10196</v>
      </c>
      <c r="B1116" s="68" t="s">
        <v>797</v>
      </c>
      <c r="C1116" s="2" t="s">
        <v>1</v>
      </c>
      <c r="D1116" s="2">
        <v>35</v>
      </c>
      <c r="E1116" s="6">
        <v>30950</v>
      </c>
      <c r="F1116" s="7">
        <v>43917.631828703707</v>
      </c>
      <c r="G1116" s="69" t="s">
        <v>4</v>
      </c>
      <c r="H1116" s="68">
        <v>860</v>
      </c>
      <c r="I1116" s="8">
        <f t="shared" si="91"/>
        <v>8.6</v>
      </c>
      <c r="J1116" s="93">
        <v>1.0349999999999999</v>
      </c>
      <c r="K1116" s="69">
        <v>100</v>
      </c>
      <c r="L1116" s="68">
        <v>364</v>
      </c>
      <c r="M1116" s="8">
        <f t="shared" si="92"/>
        <v>3.64</v>
      </c>
      <c r="N1116" s="93">
        <v>0.628</v>
      </c>
      <c r="O1116" s="69">
        <v>100</v>
      </c>
      <c r="P1116" s="182">
        <f t="shared" si="93"/>
        <v>2.3626373626373622</v>
      </c>
      <c r="Q1116" s="86" t="s">
        <v>719</v>
      </c>
      <c r="V1116" s="82">
        <v>0.47916666666666669</v>
      </c>
      <c r="W1116" s="83">
        <v>0.64236111111111105</v>
      </c>
      <c r="X1116" s="86">
        <f t="shared" si="94"/>
        <v>0.16319444444444436</v>
      </c>
    </row>
    <row r="1117" spans="1:24" x14ac:dyDescent="0.3">
      <c r="A1117" s="44" t="s">
        <v>10197</v>
      </c>
      <c r="B1117" s="68" t="s">
        <v>10198</v>
      </c>
      <c r="C1117" s="2" t="s">
        <v>1</v>
      </c>
      <c r="D1117" s="2">
        <v>66</v>
      </c>
      <c r="E1117" s="6">
        <v>19800</v>
      </c>
      <c r="F1117" s="7">
        <v>43917.649733796294</v>
      </c>
      <c r="G1117" s="69" t="s">
        <v>22</v>
      </c>
      <c r="H1117" s="68">
        <v>1677</v>
      </c>
      <c r="I1117" s="8">
        <f t="shared" si="91"/>
        <v>16.939393939393938</v>
      </c>
      <c r="J1117" s="93">
        <v>1.57</v>
      </c>
      <c r="K1117" s="69">
        <v>99</v>
      </c>
      <c r="L1117" s="68">
        <v>305</v>
      </c>
      <c r="M1117" s="8">
        <f t="shared" si="92"/>
        <v>3.0808080808080809</v>
      </c>
      <c r="N1117" s="93">
        <v>0.52800000000000002</v>
      </c>
      <c r="O1117" s="69">
        <v>99</v>
      </c>
      <c r="P1117" s="182">
        <f t="shared" si="93"/>
        <v>5.4983606557377041</v>
      </c>
      <c r="Q1117" s="86" t="s">
        <v>719</v>
      </c>
      <c r="V1117" s="82">
        <v>0.49305555555555558</v>
      </c>
      <c r="W1117" s="83">
        <v>0.65625</v>
      </c>
      <c r="X1117" s="86">
        <f t="shared" si="94"/>
        <v>0.16319444444444442</v>
      </c>
    </row>
    <row r="1118" spans="1:24" x14ac:dyDescent="0.3">
      <c r="A1118" s="44" t="s">
        <v>10199</v>
      </c>
      <c r="B1118" s="68" t="s">
        <v>10200</v>
      </c>
      <c r="C1118" s="2" t="s">
        <v>6</v>
      </c>
      <c r="D1118" s="2">
        <v>58</v>
      </c>
      <c r="E1118" s="6">
        <v>22715</v>
      </c>
      <c r="F1118" s="7">
        <v>43920.504560185182</v>
      </c>
      <c r="G1118" s="69" t="s">
        <v>4</v>
      </c>
      <c r="H1118" s="68">
        <v>793</v>
      </c>
      <c r="I1118" s="8">
        <f t="shared" si="91"/>
        <v>7.93</v>
      </c>
      <c r="J1118" s="93">
        <v>0.85599999999999998</v>
      </c>
      <c r="K1118" s="69">
        <v>100</v>
      </c>
      <c r="L1118" s="68">
        <v>291</v>
      </c>
      <c r="M1118" s="8">
        <f t="shared" si="92"/>
        <v>2.91</v>
      </c>
      <c r="N1118" s="93">
        <v>0.55200000000000005</v>
      </c>
      <c r="O1118" s="69">
        <v>100</v>
      </c>
      <c r="P1118" s="182">
        <f t="shared" si="93"/>
        <v>2.7250859106529206</v>
      </c>
      <c r="Q1118" s="86" t="s">
        <v>719</v>
      </c>
      <c r="V1118" s="82">
        <v>0.37847222222222227</v>
      </c>
      <c r="W1118" s="83">
        <v>0.52083333333333337</v>
      </c>
      <c r="X1118" s="86">
        <f t="shared" si="94"/>
        <v>0.1423611111111111</v>
      </c>
    </row>
    <row r="1119" spans="1:24" x14ac:dyDescent="0.3">
      <c r="A1119" s="44" t="s">
        <v>10201</v>
      </c>
      <c r="B1119" s="68" t="s">
        <v>10202</v>
      </c>
      <c r="C1119" s="2" t="s">
        <v>1</v>
      </c>
      <c r="D1119" s="2">
        <v>78</v>
      </c>
      <c r="E1119" s="6">
        <v>15227</v>
      </c>
      <c r="F1119" s="7">
        <v>43920.529374999998</v>
      </c>
      <c r="G1119" s="69" t="s">
        <v>4</v>
      </c>
      <c r="H1119" s="68">
        <v>1635</v>
      </c>
      <c r="I1119" s="8">
        <f t="shared" si="91"/>
        <v>16.515151515151516</v>
      </c>
      <c r="J1119" s="93">
        <v>1.343</v>
      </c>
      <c r="K1119" s="69">
        <v>99</v>
      </c>
      <c r="L1119" s="68">
        <v>619</v>
      </c>
      <c r="M1119" s="8">
        <f t="shared" si="92"/>
        <v>6.2525252525252526</v>
      </c>
      <c r="N1119" s="93">
        <v>1.0529999999999999</v>
      </c>
      <c r="O1119" s="69">
        <v>99</v>
      </c>
      <c r="P1119" s="182">
        <f t="shared" si="93"/>
        <v>2.6413570274636511</v>
      </c>
      <c r="Q1119" s="86" t="s">
        <v>719</v>
      </c>
      <c r="V1119" s="82">
        <v>0.41944444444444445</v>
      </c>
      <c r="W1119" s="83">
        <v>0.53472222222222221</v>
      </c>
      <c r="X1119" s="86">
        <f t="shared" si="94"/>
        <v>0.11527777777777776</v>
      </c>
    </row>
    <row r="1120" spans="1:24" x14ac:dyDescent="0.3">
      <c r="A1120" s="44" t="s">
        <v>10203</v>
      </c>
      <c r="B1120" s="68" t="s">
        <v>1002</v>
      </c>
      <c r="C1120" s="2" t="s">
        <v>1</v>
      </c>
      <c r="D1120" s="2">
        <v>55</v>
      </c>
      <c r="E1120" s="6">
        <v>23550</v>
      </c>
      <c r="F1120" s="7">
        <v>43920.541400462964</v>
      </c>
      <c r="G1120" s="69" t="s">
        <v>4</v>
      </c>
      <c r="H1120" s="68">
        <v>1797</v>
      </c>
      <c r="I1120" s="8">
        <f t="shared" si="91"/>
        <v>18.151515151515152</v>
      </c>
      <c r="J1120" s="93">
        <v>1.6619999999999999</v>
      </c>
      <c r="K1120" s="69">
        <v>99</v>
      </c>
      <c r="L1120" s="68">
        <v>471</v>
      </c>
      <c r="M1120" s="8">
        <f t="shared" si="92"/>
        <v>4.7575757575757578</v>
      </c>
      <c r="N1120" s="93">
        <v>0.75700000000000001</v>
      </c>
      <c r="O1120" s="69">
        <v>99</v>
      </c>
      <c r="P1120" s="182">
        <f t="shared" si="93"/>
        <v>3.8152866242038215</v>
      </c>
      <c r="Q1120" s="86" t="s">
        <v>719</v>
      </c>
      <c r="V1120" s="82">
        <v>0.42638888888888887</v>
      </c>
      <c r="W1120" s="83">
        <v>0.54861111111111105</v>
      </c>
      <c r="X1120" s="86">
        <f t="shared" si="94"/>
        <v>0.12222222222222218</v>
      </c>
    </row>
    <row r="1121" spans="1:24" x14ac:dyDescent="0.3">
      <c r="A1121" s="44" t="s">
        <v>10204</v>
      </c>
      <c r="B1121" s="68" t="s">
        <v>977</v>
      </c>
      <c r="C1121" s="2" t="s">
        <v>1</v>
      </c>
      <c r="D1121" s="2">
        <v>64</v>
      </c>
      <c r="E1121" s="6">
        <v>20477</v>
      </c>
      <c r="F1121" s="7">
        <v>43920.553298611114</v>
      </c>
      <c r="G1121" s="69" t="s">
        <v>4</v>
      </c>
      <c r="H1121" s="68">
        <v>2568</v>
      </c>
      <c r="I1121" s="8">
        <f t="shared" si="91"/>
        <v>25.939393939393938</v>
      </c>
      <c r="J1121" s="93">
        <v>1.883</v>
      </c>
      <c r="K1121" s="69">
        <v>99</v>
      </c>
      <c r="L1121" s="68">
        <v>509</v>
      </c>
      <c r="M1121" s="8">
        <f t="shared" si="92"/>
        <v>5.141414141414141</v>
      </c>
      <c r="N1121" s="93">
        <v>0.86899999999999999</v>
      </c>
      <c r="O1121" s="69">
        <v>99</v>
      </c>
      <c r="P1121" s="182">
        <f t="shared" si="93"/>
        <v>5.0451866404715124</v>
      </c>
      <c r="Q1121" s="86" t="s">
        <v>719</v>
      </c>
      <c r="V1121" s="82">
        <v>0.43541666666666662</v>
      </c>
      <c r="W1121" s="83">
        <v>0.55902777777777779</v>
      </c>
      <c r="X1121" s="86">
        <f t="shared" si="94"/>
        <v>0.12361111111111117</v>
      </c>
    </row>
    <row r="1122" spans="1:24" x14ac:dyDescent="0.3">
      <c r="A1122" s="44" t="s">
        <v>10205</v>
      </c>
      <c r="B1122" s="68" t="s">
        <v>10206</v>
      </c>
      <c r="C1122" s="2" t="s">
        <v>6</v>
      </c>
      <c r="D1122" s="2">
        <v>61</v>
      </c>
      <c r="E1122" s="6">
        <v>21516</v>
      </c>
      <c r="F1122" s="7">
        <v>43920.56858796296</v>
      </c>
      <c r="G1122" s="69" t="s">
        <v>4</v>
      </c>
      <c r="H1122" s="68">
        <v>1173</v>
      </c>
      <c r="I1122" s="8">
        <f t="shared" si="91"/>
        <v>11.848484848484848</v>
      </c>
      <c r="J1122" s="93">
        <v>0.77400000000000002</v>
      </c>
      <c r="K1122" s="69">
        <v>99</v>
      </c>
      <c r="L1122" s="68">
        <v>306</v>
      </c>
      <c r="M1122" s="8">
        <f t="shared" si="92"/>
        <v>3.0909090909090908</v>
      </c>
      <c r="N1122" s="93">
        <v>0.47599999999999998</v>
      </c>
      <c r="O1122" s="69">
        <v>99</v>
      </c>
      <c r="P1122" s="182">
        <f t="shared" si="93"/>
        <v>3.833333333333333</v>
      </c>
      <c r="Q1122" s="86" t="s">
        <v>719</v>
      </c>
      <c r="V1122" s="82">
        <v>0.45694444444444443</v>
      </c>
      <c r="W1122" s="83">
        <v>0.57986111111111105</v>
      </c>
      <c r="X1122" s="86">
        <f t="shared" si="94"/>
        <v>0.12291666666666662</v>
      </c>
    </row>
    <row r="1123" spans="1:24" x14ac:dyDescent="0.3">
      <c r="A1123" s="44" t="s">
        <v>10207</v>
      </c>
      <c r="B1123" s="68" t="s">
        <v>10208</v>
      </c>
      <c r="C1123" s="2" t="s">
        <v>1</v>
      </c>
      <c r="D1123" s="2">
        <v>51</v>
      </c>
      <c r="E1123" s="6">
        <v>25277</v>
      </c>
      <c r="F1123" s="7">
        <v>43920.585497685184</v>
      </c>
      <c r="G1123" s="69" t="s">
        <v>10062</v>
      </c>
      <c r="H1123" s="68">
        <v>1802</v>
      </c>
      <c r="I1123" s="8">
        <f t="shared" ref="I1123:I1186" si="95">H1123/K1123</f>
        <v>18.02</v>
      </c>
      <c r="J1123" s="93">
        <v>1.3560000000000001</v>
      </c>
      <c r="K1123" s="69">
        <v>100</v>
      </c>
      <c r="L1123" s="68">
        <v>504</v>
      </c>
      <c r="M1123" s="8">
        <f t="shared" si="92"/>
        <v>5.04</v>
      </c>
      <c r="N1123" s="93">
        <v>0.86399999999999999</v>
      </c>
      <c r="O1123" s="69">
        <v>100</v>
      </c>
      <c r="P1123" s="182">
        <f t="shared" si="93"/>
        <v>3.5753968253968251</v>
      </c>
      <c r="Q1123" s="86" t="s">
        <v>719</v>
      </c>
      <c r="V1123" s="82">
        <v>0.45833333333333331</v>
      </c>
      <c r="W1123" s="83">
        <v>0.59375</v>
      </c>
      <c r="X1123" s="86">
        <f t="shared" si="94"/>
        <v>0.13541666666666669</v>
      </c>
    </row>
    <row r="1124" spans="1:24" x14ac:dyDescent="0.3">
      <c r="A1124" s="44" t="s">
        <v>10209</v>
      </c>
      <c r="B1124" s="68" t="s">
        <v>214</v>
      </c>
      <c r="C1124" s="2" t="s">
        <v>1</v>
      </c>
      <c r="D1124" s="2">
        <v>60</v>
      </c>
      <c r="E1124" s="6">
        <v>21856</v>
      </c>
      <c r="F1124" s="7">
        <v>43920.609270833331</v>
      </c>
      <c r="G1124" s="69" t="s">
        <v>4</v>
      </c>
      <c r="H1124" s="68">
        <v>1580</v>
      </c>
      <c r="I1124" s="8">
        <f t="shared" si="95"/>
        <v>15.95959595959596</v>
      </c>
      <c r="J1124" s="93">
        <v>1.456</v>
      </c>
      <c r="K1124" s="69">
        <v>99</v>
      </c>
      <c r="L1124" s="68">
        <v>298</v>
      </c>
      <c r="M1124" s="8">
        <f t="shared" si="92"/>
        <v>3.0101010101010099</v>
      </c>
      <c r="N1124" s="93">
        <v>0.70699999999999996</v>
      </c>
      <c r="O1124" s="69">
        <v>99</v>
      </c>
      <c r="P1124" s="182">
        <f t="shared" si="93"/>
        <v>5.3020134228187921</v>
      </c>
      <c r="Q1124" s="86" t="s">
        <v>719</v>
      </c>
      <c r="V1124" s="82">
        <v>0.47986111111111113</v>
      </c>
      <c r="W1124" s="83">
        <v>0.61458333333333337</v>
      </c>
      <c r="X1124" s="86">
        <f t="shared" si="94"/>
        <v>0.13472222222222224</v>
      </c>
    </row>
    <row r="1125" spans="1:24" x14ac:dyDescent="0.3">
      <c r="A1125" s="44" t="s">
        <v>10210</v>
      </c>
      <c r="B1125" s="68" t="s">
        <v>10211</v>
      </c>
      <c r="C1125" s="2" t="s">
        <v>1</v>
      </c>
      <c r="D1125" s="2">
        <v>68</v>
      </c>
      <c r="E1125" s="6">
        <v>19081</v>
      </c>
      <c r="F1125" s="7">
        <v>43920.621712962966</v>
      </c>
      <c r="G1125" s="69" t="s">
        <v>10062</v>
      </c>
      <c r="H1125" s="68">
        <v>1822</v>
      </c>
      <c r="I1125" s="8">
        <f t="shared" si="95"/>
        <v>18.22</v>
      </c>
      <c r="J1125" s="93">
        <v>2.5009999999999999</v>
      </c>
      <c r="K1125" s="69">
        <v>100</v>
      </c>
      <c r="L1125" s="68">
        <v>496</v>
      </c>
      <c r="M1125" s="8">
        <f t="shared" si="92"/>
        <v>4.96</v>
      </c>
      <c r="N1125" s="93">
        <v>0.85199999999999998</v>
      </c>
      <c r="O1125" s="69">
        <v>100</v>
      </c>
      <c r="P1125" s="182">
        <f t="shared" si="93"/>
        <v>3.6733870967741935</v>
      </c>
      <c r="Q1125" s="86" t="s">
        <v>719</v>
      </c>
      <c r="V1125" s="82">
        <v>0.49791666666666662</v>
      </c>
      <c r="W1125" s="83">
        <v>0.62847222222222221</v>
      </c>
      <c r="X1125" s="86">
        <f t="shared" si="94"/>
        <v>0.13055555555555559</v>
      </c>
    </row>
    <row r="1126" spans="1:24" x14ac:dyDescent="0.3">
      <c r="A1126" s="44" t="s">
        <v>10212</v>
      </c>
      <c r="B1126" s="68" t="s">
        <v>10213</v>
      </c>
      <c r="C1126" s="2" t="s">
        <v>6</v>
      </c>
      <c r="D1126" s="2">
        <v>23</v>
      </c>
      <c r="E1126" s="6">
        <v>35250</v>
      </c>
      <c r="F1126" s="7">
        <v>43921.544722222221</v>
      </c>
      <c r="G1126" s="69" t="s">
        <v>4</v>
      </c>
      <c r="H1126" s="68">
        <v>623</v>
      </c>
      <c r="I1126" s="8">
        <f t="shared" si="95"/>
        <v>6.2929292929292933</v>
      </c>
      <c r="J1126" s="93">
        <v>0.78600000000000003</v>
      </c>
      <c r="K1126" s="69">
        <v>99</v>
      </c>
      <c r="L1126" s="68">
        <v>228</v>
      </c>
      <c r="M1126" s="8">
        <f t="shared" si="92"/>
        <v>2.3030303030303032</v>
      </c>
      <c r="N1126" s="93">
        <v>0.54300000000000004</v>
      </c>
      <c r="O1126" s="69">
        <v>99</v>
      </c>
      <c r="P1126" s="182">
        <f t="shared" si="93"/>
        <v>2.7324561403508771</v>
      </c>
      <c r="Q1126" s="86" t="s">
        <v>719</v>
      </c>
      <c r="V1126" s="82">
        <v>0.37916666666666665</v>
      </c>
      <c r="W1126" s="83">
        <v>0.54861111111111105</v>
      </c>
      <c r="X1126" s="86">
        <f t="shared" si="94"/>
        <v>0.1694444444444444</v>
      </c>
    </row>
    <row r="1127" spans="1:24" x14ac:dyDescent="0.3">
      <c r="A1127" s="44" t="s">
        <v>3874</v>
      </c>
      <c r="B1127" s="68" t="s">
        <v>840</v>
      </c>
      <c r="C1127" s="2" t="s">
        <v>1</v>
      </c>
      <c r="D1127" s="2">
        <v>40</v>
      </c>
      <c r="E1127" s="6">
        <v>28965</v>
      </c>
      <c r="F1127" s="7">
        <v>43921.559004629627</v>
      </c>
      <c r="G1127" s="69" t="s">
        <v>4</v>
      </c>
      <c r="H1127" s="68">
        <v>988</v>
      </c>
      <c r="I1127" s="8">
        <f t="shared" si="95"/>
        <v>9.9797979797979792</v>
      </c>
      <c r="J1127" s="93">
        <v>0.84499999999999997</v>
      </c>
      <c r="K1127" s="69">
        <v>99</v>
      </c>
      <c r="L1127" s="68">
        <v>226</v>
      </c>
      <c r="M1127" s="8">
        <f t="shared" si="92"/>
        <v>2.2828282828282829</v>
      </c>
      <c r="N1127" s="93">
        <v>0.45300000000000001</v>
      </c>
      <c r="O1127" s="69">
        <v>99</v>
      </c>
      <c r="P1127" s="182">
        <f t="shared" si="93"/>
        <v>4.3716814159292028</v>
      </c>
      <c r="Q1127" s="86" t="s">
        <v>719</v>
      </c>
      <c r="V1127" s="82">
        <v>0.40486111111111112</v>
      </c>
      <c r="W1127" s="83">
        <v>0.5625</v>
      </c>
      <c r="X1127" s="86">
        <f t="shared" si="94"/>
        <v>0.15763888888888888</v>
      </c>
    </row>
    <row r="1128" spans="1:24" x14ac:dyDescent="0.3">
      <c r="A1128" s="44" t="s">
        <v>10214</v>
      </c>
      <c r="B1128" s="68" t="s">
        <v>10215</v>
      </c>
      <c r="C1128" s="2" t="s">
        <v>6</v>
      </c>
      <c r="D1128" s="2">
        <v>68</v>
      </c>
      <c r="E1128" s="6">
        <v>19030</v>
      </c>
      <c r="F1128" s="7">
        <v>43921.569189814814</v>
      </c>
      <c r="G1128" s="69" t="s">
        <v>4</v>
      </c>
      <c r="H1128" s="68">
        <v>1052</v>
      </c>
      <c r="I1128" s="8">
        <f t="shared" si="95"/>
        <v>10.52</v>
      </c>
      <c r="J1128" s="93">
        <v>0.84699999999999998</v>
      </c>
      <c r="K1128" s="69">
        <v>100</v>
      </c>
      <c r="L1128" s="68">
        <v>429</v>
      </c>
      <c r="M1128" s="8">
        <f t="shared" si="92"/>
        <v>4.29</v>
      </c>
      <c r="N1128" s="93">
        <v>0.71499999999999997</v>
      </c>
      <c r="O1128" s="69">
        <v>100</v>
      </c>
      <c r="P1128" s="182">
        <f t="shared" si="93"/>
        <v>2.4522144522144522</v>
      </c>
      <c r="Q1128" s="86" t="s">
        <v>719</v>
      </c>
      <c r="V1128" s="82">
        <v>0.41319444444444442</v>
      </c>
      <c r="W1128" s="83">
        <v>0.57638888888888895</v>
      </c>
      <c r="X1128" s="86">
        <f t="shared" si="94"/>
        <v>0.16319444444444453</v>
      </c>
    </row>
    <row r="1129" spans="1:24" x14ac:dyDescent="0.3">
      <c r="A1129" s="44" t="s">
        <v>10216</v>
      </c>
      <c r="B1129" s="68" t="s">
        <v>1122</v>
      </c>
      <c r="C1129" s="2" t="s">
        <v>1</v>
      </c>
      <c r="D1129" s="2">
        <v>70</v>
      </c>
      <c r="E1129" s="6">
        <v>18245</v>
      </c>
      <c r="F1129" s="7">
        <v>43921.581504629627</v>
      </c>
      <c r="G1129" s="69" t="s">
        <v>4</v>
      </c>
      <c r="H1129" s="68">
        <v>1922</v>
      </c>
      <c r="I1129" s="8">
        <f t="shared" si="95"/>
        <v>19.414141414141415</v>
      </c>
      <c r="J1129" s="93">
        <v>1.75</v>
      </c>
      <c r="K1129" s="69">
        <v>99</v>
      </c>
      <c r="L1129" s="68">
        <v>438</v>
      </c>
      <c r="M1129" s="8">
        <f t="shared" si="92"/>
        <v>4.4242424242424239</v>
      </c>
      <c r="N1129" s="93">
        <v>0.64</v>
      </c>
      <c r="O1129" s="69">
        <v>99</v>
      </c>
      <c r="P1129" s="182">
        <f t="shared" si="93"/>
        <v>4.3881278538812793</v>
      </c>
      <c r="Q1129" s="86" t="s">
        <v>719</v>
      </c>
      <c r="V1129" s="82">
        <v>0.4375</v>
      </c>
      <c r="W1129" s="83">
        <v>0.58680555555555558</v>
      </c>
      <c r="X1129" s="86">
        <f t="shared" si="94"/>
        <v>0.14930555555555558</v>
      </c>
    </row>
    <row r="1130" spans="1:24" x14ac:dyDescent="0.3">
      <c r="A1130" s="44" t="s">
        <v>3180</v>
      </c>
      <c r="B1130" s="68" t="s">
        <v>115</v>
      </c>
      <c r="C1130" s="2" t="s">
        <v>1</v>
      </c>
      <c r="D1130" s="2">
        <v>57</v>
      </c>
      <c r="E1130" s="6">
        <v>23034</v>
      </c>
      <c r="F1130" s="7">
        <v>43921.597604166665</v>
      </c>
      <c r="G1130" s="69" t="s">
        <v>4</v>
      </c>
      <c r="H1130" s="68">
        <v>1937</v>
      </c>
      <c r="I1130" s="8">
        <f t="shared" si="95"/>
        <v>19.37</v>
      </c>
      <c r="J1130" s="93">
        <v>3.9790000000000001</v>
      </c>
      <c r="K1130" s="69">
        <v>100</v>
      </c>
      <c r="L1130" s="68">
        <v>334</v>
      </c>
      <c r="M1130" s="8">
        <f t="shared" si="92"/>
        <v>3.34</v>
      </c>
      <c r="N1130" s="93">
        <v>0.53600000000000003</v>
      </c>
      <c r="O1130" s="69">
        <v>100</v>
      </c>
      <c r="P1130" s="182">
        <f t="shared" si="93"/>
        <v>5.7994011976047908</v>
      </c>
      <c r="Q1130" s="86" t="s">
        <v>719</v>
      </c>
      <c r="V1130" s="82">
        <v>0.4465277777777778</v>
      </c>
      <c r="W1130" s="83">
        <v>0.60416666666666663</v>
      </c>
      <c r="X1130" s="86">
        <f t="shared" si="94"/>
        <v>0.15763888888888883</v>
      </c>
    </row>
    <row r="1131" spans="1:24" x14ac:dyDescent="0.3">
      <c r="A1131" s="44" t="s">
        <v>10217</v>
      </c>
      <c r="B1131" s="68" t="s">
        <v>1964</v>
      </c>
      <c r="C1131" s="2" t="s">
        <v>6</v>
      </c>
      <c r="D1131" s="2">
        <v>67</v>
      </c>
      <c r="E1131" s="6">
        <v>19380</v>
      </c>
      <c r="F1131" s="7">
        <v>43921.610196759262</v>
      </c>
      <c r="G1131" s="69" t="s">
        <v>4</v>
      </c>
      <c r="H1131" s="68">
        <v>1966</v>
      </c>
      <c r="I1131" s="8">
        <f t="shared" si="95"/>
        <v>19.66</v>
      </c>
      <c r="J1131" s="93">
        <v>1.3120000000000001</v>
      </c>
      <c r="K1131" s="69">
        <v>100</v>
      </c>
      <c r="L1131" s="68">
        <v>361</v>
      </c>
      <c r="M1131" s="8">
        <f t="shared" si="92"/>
        <v>3.61</v>
      </c>
      <c r="N1131" s="93">
        <v>0.69499999999999995</v>
      </c>
      <c r="O1131" s="69">
        <v>100</v>
      </c>
      <c r="P1131" s="182">
        <f t="shared" si="93"/>
        <v>5.445983379501385</v>
      </c>
      <c r="Q1131" s="86" t="s">
        <v>719</v>
      </c>
      <c r="V1131" s="82">
        <v>0.45694444444444443</v>
      </c>
      <c r="W1131" s="83">
        <v>0.61805555555555558</v>
      </c>
      <c r="X1131" s="86">
        <f t="shared" si="94"/>
        <v>0.16111111111111115</v>
      </c>
    </row>
    <row r="1132" spans="1:24" x14ac:dyDescent="0.3">
      <c r="A1132" s="44" t="s">
        <v>10218</v>
      </c>
      <c r="B1132" s="68" t="s">
        <v>10219</v>
      </c>
      <c r="C1132" s="2" t="s">
        <v>6</v>
      </c>
      <c r="D1132" s="2">
        <v>74</v>
      </c>
      <c r="E1132" s="6">
        <v>16591</v>
      </c>
      <c r="F1132" s="7">
        <v>43921.635694444441</v>
      </c>
      <c r="G1132" s="69" t="s">
        <v>4</v>
      </c>
      <c r="H1132" s="68">
        <v>1317</v>
      </c>
      <c r="I1132" s="8">
        <f t="shared" si="95"/>
        <v>13.303030303030303</v>
      </c>
      <c r="J1132" s="93">
        <v>1.2889999999999999</v>
      </c>
      <c r="K1132" s="69">
        <v>99</v>
      </c>
      <c r="L1132" s="68">
        <v>559</v>
      </c>
      <c r="M1132" s="8">
        <f t="shared" si="92"/>
        <v>5.6464646464646462</v>
      </c>
      <c r="N1132" s="93">
        <v>0.70399999999999996</v>
      </c>
      <c r="O1132" s="69">
        <v>99</v>
      </c>
      <c r="P1132" s="182">
        <f t="shared" si="93"/>
        <v>2.3559928443649376</v>
      </c>
      <c r="Q1132" s="86" t="s">
        <v>719</v>
      </c>
      <c r="V1132" s="82">
        <v>0.4777777777777778</v>
      </c>
      <c r="W1132" s="83">
        <v>0.64444444444444449</v>
      </c>
      <c r="X1132" s="86">
        <f t="shared" si="94"/>
        <v>0.16666666666666669</v>
      </c>
    </row>
    <row r="1133" spans="1:24" x14ac:dyDescent="0.3">
      <c r="A1133" s="44" t="s">
        <v>10808</v>
      </c>
      <c r="B1133" s="68" t="s">
        <v>1050</v>
      </c>
      <c r="C1133" s="2" t="s">
        <v>1</v>
      </c>
      <c r="D1133" s="2">
        <v>51</v>
      </c>
      <c r="E1133" s="6">
        <v>25014</v>
      </c>
      <c r="F1133" s="7">
        <v>43922.567152777781</v>
      </c>
      <c r="G1133" s="69" t="s">
        <v>4</v>
      </c>
      <c r="H1133" s="68">
        <v>1045</v>
      </c>
      <c r="I1133" s="8">
        <f t="shared" si="95"/>
        <v>10.555555555555555</v>
      </c>
      <c r="J1133" s="2">
        <v>0.98199999999999998</v>
      </c>
      <c r="K1133" s="69">
        <v>99</v>
      </c>
      <c r="L1133" s="68">
        <v>266</v>
      </c>
      <c r="M1133" s="8">
        <f t="shared" si="92"/>
        <v>2.6868686868686869</v>
      </c>
      <c r="N1133" s="2">
        <v>0.50800000000000001</v>
      </c>
      <c r="O1133" s="69">
        <v>99</v>
      </c>
      <c r="P1133" s="182">
        <f t="shared" si="93"/>
        <v>3.9285714285714284</v>
      </c>
      <c r="Q1133" s="86" t="s">
        <v>719</v>
      </c>
      <c r="V1133" s="82">
        <v>0.41666666666666669</v>
      </c>
      <c r="W1133" s="83">
        <v>0.57638888888888895</v>
      </c>
      <c r="X1133" s="86">
        <f t="shared" si="94"/>
        <v>0.15972222222222227</v>
      </c>
    </row>
    <row r="1134" spans="1:24" x14ac:dyDescent="0.3">
      <c r="A1134" s="44" t="s">
        <v>10809</v>
      </c>
      <c r="B1134" s="68" t="s">
        <v>515</v>
      </c>
      <c r="C1134" s="2" t="s">
        <v>1</v>
      </c>
      <c r="D1134" s="2">
        <v>54</v>
      </c>
      <c r="E1134" s="6">
        <v>24031</v>
      </c>
      <c r="F1134" s="7">
        <v>43922.608738425923</v>
      </c>
      <c r="G1134" s="69" t="s">
        <v>4</v>
      </c>
      <c r="H1134" s="68">
        <v>1389</v>
      </c>
      <c r="I1134" s="8">
        <f t="shared" si="95"/>
        <v>14.030303030303031</v>
      </c>
      <c r="J1134" s="2">
        <v>1.508</v>
      </c>
      <c r="K1134" s="69">
        <v>99</v>
      </c>
      <c r="L1134" s="68">
        <v>369</v>
      </c>
      <c r="M1134" s="8">
        <f t="shared" si="92"/>
        <v>3.7272727272727271</v>
      </c>
      <c r="N1134" s="2">
        <v>0.63600000000000001</v>
      </c>
      <c r="O1134" s="69">
        <v>99</v>
      </c>
      <c r="P1134" s="182">
        <f t="shared" si="93"/>
        <v>3.7642276422764231</v>
      </c>
      <c r="Q1134" s="86" t="s">
        <v>719</v>
      </c>
      <c r="V1134" s="82">
        <v>0.4770833333333333</v>
      </c>
      <c r="W1134" s="83">
        <v>0.61597222222222225</v>
      </c>
      <c r="X1134" s="86">
        <f t="shared" si="94"/>
        <v>0.13888888888888895</v>
      </c>
    </row>
    <row r="1135" spans="1:24" x14ac:dyDescent="0.3">
      <c r="A1135" s="44" t="s">
        <v>10810</v>
      </c>
      <c r="B1135" s="68" t="s">
        <v>10811</v>
      </c>
      <c r="C1135" s="2" t="s">
        <v>1</v>
      </c>
      <c r="D1135" s="2">
        <v>61</v>
      </c>
      <c r="E1135" s="6">
        <v>21539</v>
      </c>
      <c r="F1135" s="7">
        <v>43922.625081018516</v>
      </c>
      <c r="G1135" s="69" t="s">
        <v>10062</v>
      </c>
      <c r="H1135" s="68">
        <v>1874</v>
      </c>
      <c r="I1135" s="8">
        <f t="shared" si="95"/>
        <v>18.929292929292931</v>
      </c>
      <c r="J1135" s="2">
        <v>1.4370000000000001</v>
      </c>
      <c r="K1135" s="69">
        <v>99</v>
      </c>
      <c r="L1135" s="68">
        <v>318</v>
      </c>
      <c r="M1135" s="8">
        <f t="shared" si="92"/>
        <v>3.2121212121212119</v>
      </c>
      <c r="N1135" s="2">
        <v>0.5</v>
      </c>
      <c r="O1135" s="69">
        <v>99</v>
      </c>
      <c r="P1135" s="182">
        <f t="shared" si="93"/>
        <v>5.8930817610062904</v>
      </c>
      <c r="Q1135" s="86" t="s">
        <v>719</v>
      </c>
      <c r="V1135" s="82">
        <v>0.49027777777777781</v>
      </c>
      <c r="W1135" s="83">
        <v>0.6430555555555556</v>
      </c>
      <c r="X1135" s="86">
        <f t="shared" si="94"/>
        <v>0.15277777777777779</v>
      </c>
    </row>
    <row r="1136" spans="1:24" x14ac:dyDescent="0.3">
      <c r="A1136" s="44" t="s">
        <v>10812</v>
      </c>
      <c r="B1136" s="68" t="s">
        <v>10813</v>
      </c>
      <c r="C1136" s="2" t="s">
        <v>1</v>
      </c>
      <c r="D1136" s="2">
        <v>87</v>
      </c>
      <c r="E1136" s="6">
        <v>11921</v>
      </c>
      <c r="F1136" s="7">
        <v>43923.53162037037</v>
      </c>
      <c r="G1136" s="69" t="s">
        <v>4</v>
      </c>
      <c r="H1136" s="68">
        <v>2114</v>
      </c>
      <c r="I1136" s="8">
        <f t="shared" si="95"/>
        <v>21.353535353535353</v>
      </c>
      <c r="J1136" s="2">
        <v>1.6559999999999999</v>
      </c>
      <c r="K1136" s="69">
        <v>99</v>
      </c>
      <c r="L1136" s="68">
        <v>1140</v>
      </c>
      <c r="M1136" s="8">
        <f t="shared" si="92"/>
        <v>11.515151515151516</v>
      </c>
      <c r="N1136" s="2">
        <v>1.4730000000000001</v>
      </c>
      <c r="O1136" s="69">
        <v>99</v>
      </c>
      <c r="P1136" s="182">
        <f t="shared" si="93"/>
        <v>1.8543859649122805</v>
      </c>
      <c r="Q1136" s="86" t="s">
        <v>719</v>
      </c>
      <c r="V1136" s="82">
        <v>0.39097222222222222</v>
      </c>
      <c r="W1136" s="83">
        <v>0.53819444444444442</v>
      </c>
      <c r="X1136" s="86">
        <f t="shared" si="94"/>
        <v>0.1472222222222222</v>
      </c>
    </row>
    <row r="1137" spans="1:24" x14ac:dyDescent="0.3">
      <c r="A1137" s="44" t="s">
        <v>10814</v>
      </c>
      <c r="B1137" s="68" t="s">
        <v>216</v>
      </c>
      <c r="C1137" s="2" t="s">
        <v>1</v>
      </c>
      <c r="D1137" s="2">
        <v>47</v>
      </c>
      <c r="E1137" s="6">
        <v>26675</v>
      </c>
      <c r="F1137" s="7">
        <v>43923.570370370369</v>
      </c>
      <c r="G1137" s="69" t="s">
        <v>4</v>
      </c>
      <c r="H1137" s="68">
        <v>919</v>
      </c>
      <c r="I1137" s="8">
        <f t="shared" si="95"/>
        <v>9.19</v>
      </c>
      <c r="J1137" s="2">
        <v>0.64700000000000002</v>
      </c>
      <c r="K1137" s="69">
        <v>100</v>
      </c>
      <c r="L1137" s="68">
        <v>315</v>
      </c>
      <c r="M1137" s="8">
        <f t="shared" si="92"/>
        <v>3.15</v>
      </c>
      <c r="N1137" s="2">
        <v>0.67200000000000004</v>
      </c>
      <c r="O1137" s="69">
        <v>100</v>
      </c>
      <c r="P1137" s="182">
        <f t="shared" si="93"/>
        <v>2.9174603174603173</v>
      </c>
      <c r="Q1137" s="86" t="s">
        <v>719</v>
      </c>
      <c r="V1137" s="82">
        <v>0.4145833333333333</v>
      </c>
      <c r="W1137" s="83">
        <v>0.57638888888888895</v>
      </c>
      <c r="X1137" s="86">
        <f t="shared" si="94"/>
        <v>0.16180555555555565</v>
      </c>
    </row>
    <row r="1138" spans="1:24" x14ac:dyDescent="0.3">
      <c r="A1138" s="44" t="s">
        <v>10817</v>
      </c>
      <c r="B1138" s="68" t="s">
        <v>10818</v>
      </c>
      <c r="C1138" s="2" t="s">
        <v>1</v>
      </c>
      <c r="D1138" s="2">
        <v>44</v>
      </c>
      <c r="E1138" s="6">
        <v>27576</v>
      </c>
      <c r="F1138" s="7">
        <v>43923.599131944444</v>
      </c>
      <c r="G1138" s="69" t="s">
        <v>4</v>
      </c>
      <c r="H1138" s="68">
        <v>1293</v>
      </c>
      <c r="I1138" s="8">
        <f t="shared" si="95"/>
        <v>13.060606060606061</v>
      </c>
      <c r="J1138" s="2">
        <v>1.194</v>
      </c>
      <c r="K1138" s="69">
        <v>99</v>
      </c>
      <c r="L1138" s="68">
        <v>233</v>
      </c>
      <c r="M1138" s="8">
        <f t="shared" si="92"/>
        <v>2.3535353535353534</v>
      </c>
      <c r="N1138" s="2">
        <v>0.48099999999999998</v>
      </c>
      <c r="O1138" s="69">
        <v>99</v>
      </c>
      <c r="P1138" s="182">
        <f t="shared" si="93"/>
        <v>5.5493562231759661</v>
      </c>
      <c r="Q1138" s="86" t="s">
        <v>719</v>
      </c>
      <c r="V1138" s="82">
        <v>0.45555555555555555</v>
      </c>
      <c r="W1138" s="83">
        <v>0.60416666666666663</v>
      </c>
      <c r="X1138" s="86">
        <f t="shared" si="94"/>
        <v>0.14861111111111108</v>
      </c>
    </row>
    <row r="1139" spans="1:24" x14ac:dyDescent="0.3">
      <c r="A1139" s="44" t="s">
        <v>10819</v>
      </c>
      <c r="B1139" s="68" t="s">
        <v>990</v>
      </c>
      <c r="C1139" s="2" t="s">
        <v>1</v>
      </c>
      <c r="D1139" s="2">
        <v>60</v>
      </c>
      <c r="E1139" s="6">
        <v>21848</v>
      </c>
      <c r="F1139" s="7">
        <v>43923.614178240743</v>
      </c>
      <c r="G1139" s="69" t="s">
        <v>4</v>
      </c>
      <c r="H1139" s="68">
        <v>1603</v>
      </c>
      <c r="I1139" s="8">
        <f t="shared" si="95"/>
        <v>16.19191919191919</v>
      </c>
      <c r="J1139" s="2">
        <v>1.516</v>
      </c>
      <c r="K1139" s="69">
        <v>99</v>
      </c>
      <c r="L1139" s="68">
        <v>464</v>
      </c>
      <c r="M1139" s="8">
        <f t="shared" si="92"/>
        <v>4.6868686868686869</v>
      </c>
      <c r="N1139" s="2">
        <v>0.76500000000000001</v>
      </c>
      <c r="O1139" s="69">
        <v>99</v>
      </c>
      <c r="P1139" s="182">
        <f t="shared" si="93"/>
        <v>3.4547413793103443</v>
      </c>
      <c r="Q1139" s="86" t="s">
        <v>719</v>
      </c>
      <c r="V1139" s="82">
        <v>0.47152777777777777</v>
      </c>
      <c r="W1139" s="83">
        <v>0.62152777777777779</v>
      </c>
      <c r="X1139" s="86">
        <f t="shared" si="94"/>
        <v>0.15000000000000002</v>
      </c>
    </row>
    <row r="1140" spans="1:24" x14ac:dyDescent="0.3">
      <c r="A1140" s="44" t="s">
        <v>10820</v>
      </c>
      <c r="B1140" s="68" t="s">
        <v>10821</v>
      </c>
      <c r="C1140" s="2" t="s">
        <v>6</v>
      </c>
      <c r="D1140" s="2">
        <v>54</v>
      </c>
      <c r="E1140" s="6">
        <v>23913</v>
      </c>
      <c r="F1140" s="7">
        <v>43923.628888888888</v>
      </c>
      <c r="G1140" s="69" t="s">
        <v>4</v>
      </c>
      <c r="H1140" s="68">
        <v>935</v>
      </c>
      <c r="I1140" s="8">
        <f t="shared" si="95"/>
        <v>9.35</v>
      </c>
      <c r="J1140" s="2">
        <v>1.1140000000000001</v>
      </c>
      <c r="K1140" s="69">
        <v>100</v>
      </c>
      <c r="L1140" s="68">
        <v>315</v>
      </c>
      <c r="M1140" s="8">
        <f t="shared" si="92"/>
        <v>3.15</v>
      </c>
      <c r="N1140" s="2">
        <v>0.52</v>
      </c>
      <c r="O1140" s="69">
        <v>100</v>
      </c>
      <c r="P1140" s="182">
        <f t="shared" si="93"/>
        <v>2.9682539682539684</v>
      </c>
      <c r="Q1140" s="86" t="s">
        <v>719</v>
      </c>
      <c r="V1140" s="82">
        <v>0.49305555555555558</v>
      </c>
      <c r="W1140" s="83">
        <v>0.64930555555555558</v>
      </c>
      <c r="X1140" s="86">
        <f t="shared" si="94"/>
        <v>0.15625</v>
      </c>
    </row>
    <row r="1141" spans="1:24" x14ac:dyDescent="0.3">
      <c r="A1141" s="44" t="s">
        <v>10824</v>
      </c>
      <c r="B1141" s="68" t="s">
        <v>318</v>
      </c>
      <c r="C1141" s="2" t="s">
        <v>1</v>
      </c>
      <c r="D1141" s="2">
        <v>59</v>
      </c>
      <c r="E1141" s="6">
        <v>22337</v>
      </c>
      <c r="F1141" s="7">
        <v>43924.505960648145</v>
      </c>
      <c r="G1141" s="69" t="s">
        <v>4</v>
      </c>
      <c r="H1141" s="68">
        <v>1539</v>
      </c>
      <c r="I1141" s="8">
        <f t="shared" si="95"/>
        <v>15.545454545454545</v>
      </c>
      <c r="J1141" s="2">
        <v>1.534</v>
      </c>
      <c r="K1141" s="69">
        <v>99</v>
      </c>
      <c r="L1141" s="68">
        <v>331</v>
      </c>
      <c r="M1141" s="8">
        <f t="shared" si="92"/>
        <v>3.3434343434343434</v>
      </c>
      <c r="N1141" s="2">
        <v>0.59199999999999997</v>
      </c>
      <c r="O1141" s="69">
        <v>99</v>
      </c>
      <c r="P1141" s="182">
        <f t="shared" si="93"/>
        <v>4.6495468277945617</v>
      </c>
      <c r="Q1141" s="86" t="s">
        <v>719</v>
      </c>
      <c r="V1141" s="82">
        <v>0.37222222222222223</v>
      </c>
      <c r="W1141" s="83">
        <v>0.51388888888888895</v>
      </c>
      <c r="X1141" s="86">
        <f t="shared" si="94"/>
        <v>0.14166666666666672</v>
      </c>
    </row>
    <row r="1142" spans="1:24" x14ac:dyDescent="0.3">
      <c r="A1142" s="44" t="s">
        <v>10825</v>
      </c>
      <c r="B1142" s="68" t="s">
        <v>880</v>
      </c>
      <c r="C1142" s="2" t="s">
        <v>1</v>
      </c>
      <c r="D1142" s="2">
        <v>57</v>
      </c>
      <c r="E1142" s="6">
        <v>22863</v>
      </c>
      <c r="F1142" s="7">
        <v>43924.521435185183</v>
      </c>
      <c r="G1142" s="69" t="s">
        <v>4</v>
      </c>
      <c r="H1142" s="68">
        <v>1661</v>
      </c>
      <c r="I1142" s="8">
        <f t="shared" si="95"/>
        <v>16.777777777777779</v>
      </c>
      <c r="J1142" s="2">
        <v>1.718</v>
      </c>
      <c r="K1142" s="69">
        <v>99</v>
      </c>
      <c r="L1142" s="68">
        <v>743</v>
      </c>
      <c r="M1142" s="8">
        <f t="shared" si="92"/>
        <v>7.5050505050505052</v>
      </c>
      <c r="N1142" s="2">
        <v>0.96199999999999997</v>
      </c>
      <c r="O1142" s="69">
        <v>99</v>
      </c>
      <c r="P1142" s="182">
        <f t="shared" si="93"/>
        <v>2.2355316285329745</v>
      </c>
      <c r="Q1142" s="86" t="s">
        <v>719</v>
      </c>
      <c r="V1142" s="82">
        <v>0.34583333333333338</v>
      </c>
      <c r="W1142" s="83">
        <v>0.52777777777777779</v>
      </c>
      <c r="X1142" s="86">
        <f t="shared" si="94"/>
        <v>0.18194444444444441</v>
      </c>
    </row>
    <row r="1143" spans="1:24" x14ac:dyDescent="0.3">
      <c r="A1143" s="44" t="s">
        <v>2697</v>
      </c>
      <c r="B1143" s="68" t="s">
        <v>1258</v>
      </c>
      <c r="C1143" s="2" t="s">
        <v>1</v>
      </c>
      <c r="D1143" s="2">
        <v>53</v>
      </c>
      <c r="E1143" s="6">
        <v>24279</v>
      </c>
      <c r="F1143" s="7">
        <v>43924.534247685187</v>
      </c>
      <c r="G1143" s="69" t="s">
        <v>4</v>
      </c>
      <c r="H1143" s="68">
        <v>1277</v>
      </c>
      <c r="I1143" s="8">
        <f t="shared" si="95"/>
        <v>12.8989898989899</v>
      </c>
      <c r="J1143" s="2">
        <v>1.4319999999999999</v>
      </c>
      <c r="K1143" s="69">
        <v>99</v>
      </c>
      <c r="L1143" s="68">
        <v>312</v>
      </c>
      <c r="M1143" s="8">
        <f t="shared" si="92"/>
        <v>3.1515151515151514</v>
      </c>
      <c r="N1143" s="2">
        <v>0.67600000000000005</v>
      </c>
      <c r="O1143" s="69">
        <v>99</v>
      </c>
      <c r="P1143" s="182">
        <f t="shared" si="93"/>
        <v>4.0929487179487181</v>
      </c>
      <c r="Q1143" s="86" t="s">
        <v>719</v>
      </c>
      <c r="V1143" s="82">
        <v>0.39930555555555558</v>
      </c>
      <c r="W1143" s="83">
        <v>0.54166666666666663</v>
      </c>
      <c r="X1143" s="86">
        <f t="shared" si="94"/>
        <v>0.14236111111111105</v>
      </c>
    </row>
    <row r="1144" spans="1:24" x14ac:dyDescent="0.3">
      <c r="A1144" s="44" t="s">
        <v>10826</v>
      </c>
      <c r="B1144" s="68" t="s">
        <v>10827</v>
      </c>
      <c r="C1144" s="2" t="s">
        <v>6</v>
      </c>
      <c r="D1144" s="2">
        <v>16</v>
      </c>
      <c r="E1144" s="6">
        <v>37883</v>
      </c>
      <c r="F1144" s="7">
        <v>43924.548229166663</v>
      </c>
      <c r="G1144" s="69" t="s">
        <v>4</v>
      </c>
      <c r="H1144" s="68">
        <v>975</v>
      </c>
      <c r="I1144" s="8">
        <f t="shared" si="95"/>
        <v>9.8484848484848477</v>
      </c>
      <c r="J1144" s="2">
        <v>0.77400000000000002</v>
      </c>
      <c r="K1144" s="69">
        <v>99</v>
      </c>
      <c r="L1144" s="68">
        <v>304</v>
      </c>
      <c r="M1144" s="8">
        <f t="shared" si="92"/>
        <v>3.0707070707070705</v>
      </c>
      <c r="N1144" s="2">
        <v>0.68899999999999995</v>
      </c>
      <c r="O1144" s="69">
        <v>99</v>
      </c>
      <c r="P1144" s="182">
        <f t="shared" si="93"/>
        <v>3.2072368421052633</v>
      </c>
      <c r="Q1144" s="86" t="s">
        <v>719</v>
      </c>
      <c r="V1144" s="82">
        <v>0.42291666666666666</v>
      </c>
      <c r="W1144" s="83">
        <v>0.55555555555555558</v>
      </c>
      <c r="X1144" s="86">
        <f t="shared" si="94"/>
        <v>0.13263888888888892</v>
      </c>
    </row>
    <row r="1145" spans="1:24" x14ac:dyDescent="0.3">
      <c r="A1145" s="44" t="s">
        <v>10828</v>
      </c>
      <c r="B1145" s="68" t="s">
        <v>3990</v>
      </c>
      <c r="C1145" s="2" t="s">
        <v>1</v>
      </c>
      <c r="D1145" s="2">
        <v>53</v>
      </c>
      <c r="E1145" s="6">
        <v>24546</v>
      </c>
      <c r="F1145" s="7">
        <v>43924.563402777778</v>
      </c>
      <c r="G1145" s="69" t="s">
        <v>4</v>
      </c>
      <c r="H1145" s="68">
        <v>1522</v>
      </c>
      <c r="I1145" s="8">
        <f t="shared" si="95"/>
        <v>15.373737373737374</v>
      </c>
      <c r="J1145" s="2">
        <v>1.4750000000000001</v>
      </c>
      <c r="K1145" s="69">
        <v>99</v>
      </c>
      <c r="L1145" s="68">
        <v>350</v>
      </c>
      <c r="M1145" s="8">
        <f t="shared" si="92"/>
        <v>3.5353535353535355</v>
      </c>
      <c r="N1145" s="2">
        <v>0.69</v>
      </c>
      <c r="O1145" s="69">
        <v>99</v>
      </c>
      <c r="P1145" s="182">
        <f t="shared" si="93"/>
        <v>4.3485714285714288</v>
      </c>
      <c r="Q1145" s="86" t="s">
        <v>719</v>
      </c>
      <c r="V1145" s="82">
        <v>0.4381944444444445</v>
      </c>
      <c r="W1145" s="83">
        <v>0.56944444444444442</v>
      </c>
      <c r="X1145" s="86">
        <f t="shared" si="94"/>
        <v>0.13124999999999992</v>
      </c>
    </row>
    <row r="1146" spans="1:24" x14ac:dyDescent="0.3">
      <c r="A1146" s="44" t="s">
        <v>10829</v>
      </c>
      <c r="B1146" s="68" t="s">
        <v>381</v>
      </c>
      <c r="C1146" s="2" t="s">
        <v>1</v>
      </c>
      <c r="D1146" s="2">
        <v>61</v>
      </c>
      <c r="E1146" s="6">
        <v>21636</v>
      </c>
      <c r="F1146" s="7">
        <v>43924.576979166668</v>
      </c>
      <c r="G1146" s="69" t="s">
        <v>4</v>
      </c>
      <c r="H1146" s="68">
        <v>1558</v>
      </c>
      <c r="I1146" s="8">
        <f t="shared" si="95"/>
        <v>15.58</v>
      </c>
      <c r="J1146" s="2">
        <v>1.64</v>
      </c>
      <c r="K1146" s="69">
        <v>100</v>
      </c>
      <c r="L1146" s="68">
        <v>454</v>
      </c>
      <c r="M1146" s="8">
        <f t="shared" si="92"/>
        <v>4.54</v>
      </c>
      <c r="N1146" s="2">
        <v>0.71699999999999997</v>
      </c>
      <c r="O1146" s="69">
        <v>100</v>
      </c>
      <c r="P1146" s="182">
        <f t="shared" si="93"/>
        <v>3.4317180616740086</v>
      </c>
      <c r="Q1146" s="86" t="s">
        <v>719</v>
      </c>
      <c r="V1146" s="82">
        <v>0.44861111111111113</v>
      </c>
      <c r="W1146" s="83">
        <v>0.58333333333333337</v>
      </c>
      <c r="X1146" s="86">
        <f t="shared" si="94"/>
        <v>0.13472222222222224</v>
      </c>
    </row>
    <row r="1147" spans="1:24" x14ac:dyDescent="0.3">
      <c r="A1147" s="44" t="s">
        <v>10830</v>
      </c>
      <c r="B1147" s="68" t="s">
        <v>10831</v>
      </c>
      <c r="C1147" s="2" t="s">
        <v>6</v>
      </c>
      <c r="D1147" s="2">
        <v>75</v>
      </c>
      <c r="E1147" s="6">
        <v>16307</v>
      </c>
      <c r="F1147" s="7">
        <v>43924.627083333333</v>
      </c>
      <c r="G1147" s="69" t="s">
        <v>4</v>
      </c>
      <c r="H1147" s="68">
        <v>2030</v>
      </c>
      <c r="I1147" s="8">
        <f t="shared" si="95"/>
        <v>20.505050505050505</v>
      </c>
      <c r="J1147" s="2">
        <v>1.4019999999999999</v>
      </c>
      <c r="K1147" s="69">
        <v>99</v>
      </c>
      <c r="L1147" s="68">
        <v>540</v>
      </c>
      <c r="M1147" s="8">
        <f t="shared" si="92"/>
        <v>5.4545454545454541</v>
      </c>
      <c r="N1147" s="2">
        <v>0.59399999999999997</v>
      </c>
      <c r="O1147" s="69">
        <v>99</v>
      </c>
      <c r="P1147" s="182">
        <f t="shared" si="93"/>
        <v>3.7592592592592595</v>
      </c>
      <c r="Q1147" s="86" t="s">
        <v>719</v>
      </c>
      <c r="V1147" s="82">
        <v>0.50138888888888888</v>
      </c>
      <c r="W1147" s="83">
        <v>0.63888888888888895</v>
      </c>
      <c r="X1147" s="86">
        <f t="shared" si="94"/>
        <v>0.13750000000000007</v>
      </c>
    </row>
    <row r="1148" spans="1:24" x14ac:dyDescent="0.3">
      <c r="A1148" s="44" t="s">
        <v>10832</v>
      </c>
      <c r="B1148" s="68" t="s">
        <v>10833</v>
      </c>
      <c r="C1148" s="2" t="s">
        <v>6</v>
      </c>
      <c r="D1148" s="2">
        <v>72</v>
      </c>
      <c r="E1148" s="6">
        <v>17307</v>
      </c>
      <c r="F1148" s="7">
        <v>43924.643240740741</v>
      </c>
      <c r="G1148" s="69" t="s">
        <v>4</v>
      </c>
      <c r="H1148" s="68">
        <v>1374</v>
      </c>
      <c r="I1148" s="8">
        <f t="shared" si="95"/>
        <v>13.74</v>
      </c>
      <c r="J1148" s="2">
        <v>1.177</v>
      </c>
      <c r="K1148" s="69">
        <v>100</v>
      </c>
      <c r="L1148" s="68">
        <v>460</v>
      </c>
      <c r="M1148" s="8">
        <f t="shared" si="92"/>
        <v>4.5999999999999996</v>
      </c>
      <c r="N1148" s="2">
        <v>0.92100000000000004</v>
      </c>
      <c r="O1148" s="69">
        <v>100</v>
      </c>
      <c r="P1148" s="182">
        <f t="shared" si="93"/>
        <v>2.9869565217391307</v>
      </c>
      <c r="Q1148" s="86" t="s">
        <v>719</v>
      </c>
      <c r="V1148" s="82">
        <v>0.51388888888888895</v>
      </c>
      <c r="W1148" s="83">
        <v>0.65277777777777779</v>
      </c>
      <c r="X1148" s="86">
        <f t="shared" si="94"/>
        <v>0.13888888888888884</v>
      </c>
    </row>
    <row r="1149" spans="1:24" x14ac:dyDescent="0.3">
      <c r="A1149" s="44" t="s">
        <v>2594</v>
      </c>
      <c r="B1149" s="68" t="s">
        <v>1147</v>
      </c>
      <c r="C1149" s="2" t="s">
        <v>1</v>
      </c>
      <c r="D1149" s="2">
        <v>63</v>
      </c>
      <c r="E1149" s="6">
        <v>20879</v>
      </c>
      <c r="F1149" s="7">
        <v>43927.512569444443</v>
      </c>
      <c r="G1149" s="69" t="s">
        <v>4</v>
      </c>
      <c r="H1149" s="68">
        <v>1514</v>
      </c>
      <c r="I1149" s="8">
        <f t="shared" si="95"/>
        <v>15.14</v>
      </c>
      <c r="J1149" s="2">
        <v>1.155</v>
      </c>
      <c r="K1149" s="69">
        <v>100</v>
      </c>
      <c r="L1149" s="68">
        <v>471</v>
      </c>
      <c r="M1149" s="8">
        <f t="shared" si="92"/>
        <v>4.71</v>
      </c>
      <c r="N1149" s="2">
        <v>0.76900000000000002</v>
      </c>
      <c r="O1149" s="69">
        <v>100</v>
      </c>
      <c r="P1149" s="182">
        <f t="shared" si="93"/>
        <v>3.2144373673036095</v>
      </c>
      <c r="Q1149" s="86" t="s">
        <v>719</v>
      </c>
      <c r="V1149" s="82">
        <v>0.3888888888888889</v>
      </c>
      <c r="W1149" s="83">
        <v>0.53472222222222221</v>
      </c>
      <c r="X1149" s="86">
        <f t="shared" si="94"/>
        <v>0.14583333333333331</v>
      </c>
    </row>
    <row r="1150" spans="1:24" x14ac:dyDescent="0.3">
      <c r="A1150" s="44" t="s">
        <v>10834</v>
      </c>
      <c r="B1150" s="68" t="s">
        <v>10835</v>
      </c>
      <c r="C1150" s="2" t="s">
        <v>1</v>
      </c>
      <c r="D1150" s="2">
        <v>62</v>
      </c>
      <c r="E1150" s="6">
        <v>20930</v>
      </c>
      <c r="F1150" s="7">
        <v>43927.549004629633</v>
      </c>
      <c r="G1150" s="69" t="s">
        <v>4</v>
      </c>
      <c r="H1150" s="68">
        <v>1283</v>
      </c>
      <c r="I1150" s="8">
        <f t="shared" si="95"/>
        <v>12.95959595959596</v>
      </c>
      <c r="J1150" s="2">
        <v>1.456</v>
      </c>
      <c r="K1150" s="69">
        <v>99</v>
      </c>
      <c r="L1150" s="68">
        <v>372</v>
      </c>
      <c r="M1150" s="8">
        <f t="shared" si="92"/>
        <v>3.7575757575757578</v>
      </c>
      <c r="N1150" s="2">
        <v>0.71599999999999997</v>
      </c>
      <c r="O1150" s="69">
        <v>99</v>
      </c>
      <c r="P1150" s="182">
        <f t="shared" si="93"/>
        <v>3.4489247311827955</v>
      </c>
      <c r="Q1150" s="86" t="s">
        <v>719</v>
      </c>
      <c r="V1150" s="82">
        <v>0.42708333333333331</v>
      </c>
      <c r="W1150" s="83">
        <v>0.56944444444444442</v>
      </c>
      <c r="X1150" s="86">
        <f t="shared" si="94"/>
        <v>0.1423611111111111</v>
      </c>
    </row>
    <row r="1151" spans="1:24" x14ac:dyDescent="0.3">
      <c r="A1151" s="44" t="s">
        <v>10836</v>
      </c>
      <c r="B1151" s="68" t="s">
        <v>1083</v>
      </c>
      <c r="C1151" s="2" t="s">
        <v>1</v>
      </c>
      <c r="D1151" s="2">
        <v>55</v>
      </c>
      <c r="E1151" s="6">
        <v>23811</v>
      </c>
      <c r="F1151" s="7">
        <v>43927.561307870368</v>
      </c>
      <c r="G1151" s="69" t="s">
        <v>4</v>
      </c>
      <c r="H1151" s="68">
        <v>1627</v>
      </c>
      <c r="I1151" s="8">
        <f t="shared" si="95"/>
        <v>16.434343434343436</v>
      </c>
      <c r="J1151" s="2">
        <v>1.7090000000000001</v>
      </c>
      <c r="K1151" s="69">
        <v>99</v>
      </c>
      <c r="L1151" s="68">
        <v>366</v>
      </c>
      <c r="M1151" s="8">
        <f t="shared" si="92"/>
        <v>3.6969696969696968</v>
      </c>
      <c r="N1151" s="2">
        <v>0.73499999999999999</v>
      </c>
      <c r="O1151" s="69">
        <v>99</v>
      </c>
      <c r="P1151" s="182">
        <f t="shared" si="93"/>
        <v>4.445355191256831</v>
      </c>
      <c r="Q1151" s="86" t="s">
        <v>719</v>
      </c>
      <c r="V1151" s="82">
        <v>0.41875000000000001</v>
      </c>
      <c r="W1151" s="83">
        <v>0.56944444444444442</v>
      </c>
      <c r="X1151" s="86">
        <f t="shared" si="94"/>
        <v>0.15069444444444441</v>
      </c>
    </row>
    <row r="1152" spans="1:24" x14ac:dyDescent="0.3">
      <c r="A1152" s="44" t="s">
        <v>10837</v>
      </c>
      <c r="B1152" s="68" t="s">
        <v>3998</v>
      </c>
      <c r="C1152" s="2" t="s">
        <v>1</v>
      </c>
      <c r="D1152" s="2">
        <v>45</v>
      </c>
      <c r="E1152" s="6">
        <v>27485</v>
      </c>
      <c r="F1152" s="7">
        <v>43927.57172453704</v>
      </c>
      <c r="G1152" s="69" t="s">
        <v>4</v>
      </c>
      <c r="H1152" s="68">
        <v>1122</v>
      </c>
      <c r="I1152" s="8">
        <f t="shared" si="95"/>
        <v>11.333333333333334</v>
      </c>
      <c r="J1152" s="2">
        <v>1.01</v>
      </c>
      <c r="K1152" s="69">
        <v>99</v>
      </c>
      <c r="L1152" s="68">
        <v>378</v>
      </c>
      <c r="M1152" s="8">
        <f t="shared" si="92"/>
        <v>3.8181818181818183</v>
      </c>
      <c r="N1152" s="2">
        <v>0.82499999999999996</v>
      </c>
      <c r="O1152" s="69">
        <v>99</v>
      </c>
      <c r="P1152" s="182">
        <f t="shared" si="93"/>
        <v>2.9682539682539684</v>
      </c>
      <c r="Q1152" s="86" t="s">
        <v>719</v>
      </c>
      <c r="V1152" s="82">
        <v>0.4375</v>
      </c>
      <c r="W1152" s="83">
        <v>0.58333333333333337</v>
      </c>
      <c r="X1152" s="86">
        <f t="shared" si="94"/>
        <v>0.14583333333333337</v>
      </c>
    </row>
    <row r="1153" spans="1:24" x14ac:dyDescent="0.3">
      <c r="A1153" s="44" t="s">
        <v>10838</v>
      </c>
      <c r="B1153" s="68" t="s">
        <v>4000</v>
      </c>
      <c r="C1153" s="2" t="s">
        <v>1</v>
      </c>
      <c r="D1153" s="2">
        <v>57</v>
      </c>
      <c r="E1153" s="6">
        <v>22875</v>
      </c>
      <c r="F1153" s="7">
        <v>43927.591539351852</v>
      </c>
      <c r="G1153" s="69" t="s">
        <v>4</v>
      </c>
      <c r="H1153" s="68">
        <v>1347</v>
      </c>
      <c r="I1153" s="8">
        <f t="shared" si="95"/>
        <v>13.606060606060606</v>
      </c>
      <c r="J1153" s="2">
        <v>1.038</v>
      </c>
      <c r="K1153" s="69">
        <v>99</v>
      </c>
      <c r="L1153" s="68">
        <v>324</v>
      </c>
      <c r="M1153" s="8">
        <f t="shared" si="92"/>
        <v>3.2727272727272729</v>
      </c>
      <c r="N1153" s="2">
        <v>0.72599999999999998</v>
      </c>
      <c r="O1153" s="69">
        <v>99</v>
      </c>
      <c r="P1153" s="182">
        <f t="shared" si="93"/>
        <v>4.1574074074074066</v>
      </c>
      <c r="Q1153" s="86" t="s">
        <v>719</v>
      </c>
      <c r="V1153" s="82">
        <v>0.44027777777777777</v>
      </c>
      <c r="W1153" s="83">
        <v>0.59722222222222221</v>
      </c>
      <c r="X1153" s="86">
        <f t="shared" si="94"/>
        <v>0.15694444444444444</v>
      </c>
    </row>
    <row r="1154" spans="1:24" x14ac:dyDescent="0.3">
      <c r="A1154" s="44" t="s">
        <v>10839</v>
      </c>
      <c r="B1154" s="68" t="s">
        <v>10840</v>
      </c>
      <c r="C1154" s="2" t="s">
        <v>6</v>
      </c>
      <c r="D1154" s="2">
        <v>75</v>
      </c>
      <c r="E1154" s="6">
        <v>16490</v>
      </c>
      <c r="F1154" s="7">
        <v>43927.603564814817</v>
      </c>
      <c r="G1154" s="69" t="s">
        <v>4</v>
      </c>
      <c r="H1154" s="68">
        <v>1656</v>
      </c>
      <c r="I1154" s="8">
        <f t="shared" si="95"/>
        <v>16.727272727272727</v>
      </c>
      <c r="J1154" s="2">
        <v>1.105</v>
      </c>
      <c r="K1154" s="69">
        <v>99</v>
      </c>
      <c r="L1154" s="68">
        <v>621</v>
      </c>
      <c r="M1154" s="8">
        <f t="shared" si="92"/>
        <v>6.2727272727272725</v>
      </c>
      <c r="N1154" s="2">
        <v>1.244</v>
      </c>
      <c r="O1154" s="69">
        <v>99</v>
      </c>
      <c r="P1154" s="182">
        <f t="shared" si="93"/>
        <v>2.6666666666666665</v>
      </c>
      <c r="Q1154" s="86" t="s">
        <v>719</v>
      </c>
      <c r="V1154" s="82">
        <v>0.44444444444444442</v>
      </c>
      <c r="W1154" s="83">
        <v>0.61805555555555558</v>
      </c>
      <c r="X1154" s="86">
        <f t="shared" si="94"/>
        <v>0.17361111111111116</v>
      </c>
    </row>
    <row r="1155" spans="1:24" x14ac:dyDescent="0.3">
      <c r="A1155" s="44" t="s">
        <v>10841</v>
      </c>
      <c r="B1155" s="68" t="s">
        <v>787</v>
      </c>
      <c r="C1155" s="2" t="s">
        <v>1</v>
      </c>
      <c r="D1155" s="2">
        <v>81</v>
      </c>
      <c r="E1155" s="6">
        <v>14122</v>
      </c>
      <c r="F1155" s="7">
        <v>43927.622939814813</v>
      </c>
      <c r="G1155" s="69" t="s">
        <v>4</v>
      </c>
      <c r="H1155" s="68">
        <v>1213</v>
      </c>
      <c r="I1155" s="8">
        <f t="shared" si="95"/>
        <v>12.252525252525253</v>
      </c>
      <c r="J1155" s="2">
        <v>1.091</v>
      </c>
      <c r="K1155" s="69">
        <v>99</v>
      </c>
      <c r="L1155" s="68">
        <v>474</v>
      </c>
      <c r="M1155" s="8">
        <f t="shared" ref="M1155:M1218" si="96">L1155/O1155</f>
        <v>4.7878787878787881</v>
      </c>
      <c r="N1155" s="2">
        <v>0.73199999999999998</v>
      </c>
      <c r="O1155" s="69">
        <v>99</v>
      </c>
      <c r="P1155" s="182">
        <f t="shared" ref="P1155:P1218" si="97">I1155/M1155</f>
        <v>2.5590717299578056</v>
      </c>
      <c r="Q1155" s="86" t="s">
        <v>719</v>
      </c>
      <c r="V1155" s="82">
        <v>0.4694444444444445</v>
      </c>
      <c r="W1155" s="83">
        <v>0.63194444444444442</v>
      </c>
      <c r="X1155" s="86">
        <f t="shared" ref="X1155:X1218" si="98">IF(AND(W1155&lt;&gt;0,V1155&lt;&gt;0),W1155-V1155,"No_data")</f>
        <v>0.16249999999999992</v>
      </c>
    </row>
    <row r="1156" spans="1:24" x14ac:dyDescent="0.3">
      <c r="A1156" s="44" t="s">
        <v>10842</v>
      </c>
      <c r="B1156" s="68" t="s">
        <v>10843</v>
      </c>
      <c r="C1156" s="2" t="s">
        <v>6</v>
      </c>
      <c r="D1156" s="2">
        <v>77</v>
      </c>
      <c r="E1156" s="6">
        <v>15607</v>
      </c>
      <c r="F1156" s="7">
        <v>43927.637256944443</v>
      </c>
      <c r="G1156" s="69" t="s">
        <v>4</v>
      </c>
      <c r="H1156" s="68">
        <v>1110</v>
      </c>
      <c r="I1156" s="8">
        <f t="shared" si="95"/>
        <v>11.1</v>
      </c>
      <c r="J1156" s="2">
        <v>1.115</v>
      </c>
      <c r="K1156" s="69">
        <v>100</v>
      </c>
      <c r="L1156" s="68">
        <v>549</v>
      </c>
      <c r="M1156" s="8">
        <f t="shared" si="96"/>
        <v>5.49</v>
      </c>
      <c r="N1156" s="2">
        <v>0.83499999999999996</v>
      </c>
      <c r="O1156" s="69">
        <v>100</v>
      </c>
      <c r="P1156" s="182">
        <f t="shared" si="97"/>
        <v>2.0218579234972678</v>
      </c>
      <c r="Q1156" s="86" t="s">
        <v>719</v>
      </c>
      <c r="V1156" s="82">
        <v>0.48958333333333331</v>
      </c>
      <c r="W1156" s="83">
        <v>0.64583333333333337</v>
      </c>
      <c r="X1156" s="86">
        <f t="shared" si="98"/>
        <v>0.15625000000000006</v>
      </c>
    </row>
    <row r="1157" spans="1:24" x14ac:dyDescent="0.3">
      <c r="A1157" s="44" t="s">
        <v>10844</v>
      </c>
      <c r="B1157" s="68" t="s">
        <v>1333</v>
      </c>
      <c r="C1157" s="2" t="s">
        <v>1</v>
      </c>
      <c r="D1157" s="2">
        <v>52</v>
      </c>
      <c r="E1157" s="6">
        <v>24852</v>
      </c>
      <c r="F1157" s="7">
        <v>43928.520277777781</v>
      </c>
      <c r="G1157" s="69" t="s">
        <v>4</v>
      </c>
      <c r="H1157" s="68">
        <v>1107</v>
      </c>
      <c r="I1157" s="8">
        <f t="shared" si="95"/>
        <v>11.181818181818182</v>
      </c>
      <c r="J1157" s="2">
        <v>1.0529999999999999</v>
      </c>
      <c r="K1157" s="69">
        <v>99</v>
      </c>
      <c r="L1157" s="68">
        <v>295</v>
      </c>
      <c r="M1157" s="8">
        <f t="shared" si="96"/>
        <v>2.9797979797979797</v>
      </c>
      <c r="N1157" s="2">
        <v>0.58899999999999997</v>
      </c>
      <c r="O1157" s="69">
        <v>99</v>
      </c>
      <c r="P1157" s="182">
        <f t="shared" si="97"/>
        <v>3.7525423728813561</v>
      </c>
      <c r="Q1157" s="86" t="s">
        <v>719</v>
      </c>
      <c r="V1157" s="82">
        <v>0.39097222222222222</v>
      </c>
      <c r="W1157" s="83">
        <v>0.52430555555555558</v>
      </c>
      <c r="X1157" s="86">
        <f t="shared" si="98"/>
        <v>0.13333333333333336</v>
      </c>
    </row>
    <row r="1158" spans="1:24" x14ac:dyDescent="0.3">
      <c r="A1158" s="44" t="s">
        <v>10845</v>
      </c>
      <c r="B1158" s="68" t="s">
        <v>1045</v>
      </c>
      <c r="C1158" s="2" t="s">
        <v>1</v>
      </c>
      <c r="D1158" s="2">
        <v>65</v>
      </c>
      <c r="E1158" s="6">
        <v>20095</v>
      </c>
      <c r="F1158" s="7">
        <v>43928.533553240741</v>
      </c>
      <c r="G1158" s="69" t="s">
        <v>4</v>
      </c>
      <c r="H1158" s="68">
        <v>1655</v>
      </c>
      <c r="I1158" s="8">
        <f t="shared" si="95"/>
        <v>16.717171717171716</v>
      </c>
      <c r="J1158" s="2">
        <v>1.161</v>
      </c>
      <c r="K1158" s="69">
        <v>99</v>
      </c>
      <c r="L1158" s="68">
        <v>500</v>
      </c>
      <c r="M1158" s="8">
        <f t="shared" si="96"/>
        <v>5.0505050505050502</v>
      </c>
      <c r="N1158" s="2">
        <v>0.85</v>
      </c>
      <c r="O1158" s="69">
        <v>99</v>
      </c>
      <c r="P1158" s="182">
        <f t="shared" si="97"/>
        <v>3.31</v>
      </c>
      <c r="Q1158" s="86" t="s">
        <v>719</v>
      </c>
      <c r="V1158" s="82">
        <v>0.42638888888888887</v>
      </c>
      <c r="W1158" s="83">
        <v>0.53819444444444442</v>
      </c>
      <c r="X1158" s="86">
        <f t="shared" si="98"/>
        <v>0.11180555555555555</v>
      </c>
    </row>
    <row r="1159" spans="1:24" x14ac:dyDescent="0.3">
      <c r="A1159" s="44" t="s">
        <v>10846</v>
      </c>
      <c r="B1159" s="68" t="s">
        <v>977</v>
      </c>
      <c r="C1159" s="2" t="s">
        <v>1</v>
      </c>
      <c r="D1159" s="2">
        <v>56</v>
      </c>
      <c r="E1159" s="6">
        <v>23233</v>
      </c>
      <c r="F1159" s="7">
        <v>43928.546446759261</v>
      </c>
      <c r="G1159" s="69" t="s">
        <v>4</v>
      </c>
      <c r="H1159" s="68">
        <v>1664</v>
      </c>
      <c r="I1159" s="8">
        <f t="shared" si="95"/>
        <v>16.80808080808081</v>
      </c>
      <c r="J1159" s="2">
        <v>1.2749999999999999</v>
      </c>
      <c r="K1159" s="69">
        <v>99</v>
      </c>
      <c r="L1159" s="68">
        <v>413</v>
      </c>
      <c r="M1159" s="8">
        <f t="shared" si="96"/>
        <v>4.1717171717171722</v>
      </c>
      <c r="N1159" s="2">
        <v>0.496</v>
      </c>
      <c r="O1159" s="69">
        <v>99</v>
      </c>
      <c r="P1159" s="182">
        <f t="shared" si="97"/>
        <v>4.0290556900726395</v>
      </c>
      <c r="Q1159" s="86" t="s">
        <v>719</v>
      </c>
      <c r="V1159" s="82">
        <v>0.44097222222222227</v>
      </c>
      <c r="W1159" s="83">
        <v>0.5625</v>
      </c>
      <c r="X1159" s="86">
        <f t="shared" si="98"/>
        <v>0.12152777777777773</v>
      </c>
    </row>
    <row r="1160" spans="1:24" x14ac:dyDescent="0.3">
      <c r="A1160" s="44" t="s">
        <v>10847</v>
      </c>
      <c r="B1160" s="68" t="s">
        <v>10848</v>
      </c>
      <c r="C1160" s="2" t="s">
        <v>6</v>
      </c>
      <c r="D1160" s="2">
        <v>65</v>
      </c>
      <c r="E1160" s="6">
        <v>20184</v>
      </c>
      <c r="F1160" s="7">
        <v>43928.62462962963</v>
      </c>
      <c r="G1160" s="69" t="s">
        <v>4</v>
      </c>
      <c r="H1160" s="68">
        <v>802</v>
      </c>
      <c r="I1160" s="8">
        <f t="shared" si="95"/>
        <v>8.02</v>
      </c>
      <c r="J1160" s="2">
        <v>0.76500000000000001</v>
      </c>
      <c r="K1160" s="69">
        <v>100</v>
      </c>
      <c r="L1160" s="68">
        <v>329</v>
      </c>
      <c r="M1160" s="8">
        <f t="shared" si="96"/>
        <v>3.29</v>
      </c>
      <c r="N1160" s="2">
        <v>0.67100000000000004</v>
      </c>
      <c r="O1160" s="69">
        <v>100</v>
      </c>
      <c r="P1160" s="182">
        <f t="shared" si="97"/>
        <v>2.4376899696048633</v>
      </c>
      <c r="Q1160" s="86" t="s">
        <v>719</v>
      </c>
      <c r="V1160" s="82">
        <v>0.47916666666666669</v>
      </c>
      <c r="W1160" s="83">
        <v>0.63541666666666663</v>
      </c>
      <c r="X1160" s="86">
        <f t="shared" si="98"/>
        <v>0.15624999999999994</v>
      </c>
    </row>
    <row r="1161" spans="1:24" x14ac:dyDescent="0.3">
      <c r="A1161" s="44" t="s">
        <v>10849</v>
      </c>
      <c r="B1161" s="68" t="s">
        <v>5079</v>
      </c>
      <c r="C1161" s="2" t="s">
        <v>1</v>
      </c>
      <c r="D1161" s="2">
        <v>33</v>
      </c>
      <c r="E1161" s="6">
        <v>31653</v>
      </c>
      <c r="F1161" s="7">
        <v>43929.504791666666</v>
      </c>
      <c r="G1161" s="69" t="s">
        <v>4</v>
      </c>
      <c r="H1161" s="68">
        <v>1227</v>
      </c>
      <c r="I1161" s="8">
        <f t="shared" si="95"/>
        <v>12.393939393939394</v>
      </c>
      <c r="J1161" s="2">
        <v>1.339</v>
      </c>
      <c r="K1161" s="69">
        <v>99</v>
      </c>
      <c r="L1161" s="68">
        <v>239</v>
      </c>
      <c r="M1161" s="8">
        <f t="shared" si="96"/>
        <v>2.4141414141414139</v>
      </c>
      <c r="N1161" s="2">
        <v>0.51500000000000001</v>
      </c>
      <c r="O1161" s="69">
        <v>99</v>
      </c>
      <c r="P1161" s="182">
        <f t="shared" si="97"/>
        <v>5.1338912133891217</v>
      </c>
      <c r="Q1161" s="86" t="s">
        <v>719</v>
      </c>
      <c r="V1161" s="82">
        <v>0.38750000000000001</v>
      </c>
      <c r="W1161" s="83">
        <v>0.52083333333333337</v>
      </c>
      <c r="X1161" s="86">
        <f t="shared" si="98"/>
        <v>0.13333333333333336</v>
      </c>
    </row>
    <row r="1162" spans="1:24" x14ac:dyDescent="0.3">
      <c r="A1162" s="44" t="s">
        <v>10850</v>
      </c>
      <c r="B1162" s="68" t="s">
        <v>1061</v>
      </c>
      <c r="C1162" s="2" t="s">
        <v>1</v>
      </c>
      <c r="D1162" s="2">
        <v>44</v>
      </c>
      <c r="E1162" s="6">
        <v>27828</v>
      </c>
      <c r="F1162" s="7">
        <v>43929.53197916667</v>
      </c>
      <c r="G1162" s="69" t="s">
        <v>4</v>
      </c>
      <c r="H1162" s="68">
        <v>1094</v>
      </c>
      <c r="I1162" s="8">
        <f t="shared" si="95"/>
        <v>11.05050505050505</v>
      </c>
      <c r="J1162" s="2">
        <v>1.881</v>
      </c>
      <c r="K1162" s="69">
        <v>99</v>
      </c>
      <c r="L1162" s="68">
        <v>285</v>
      </c>
      <c r="M1162" s="8">
        <f t="shared" si="96"/>
        <v>2.8787878787878789</v>
      </c>
      <c r="N1162" s="2">
        <v>0.55800000000000005</v>
      </c>
      <c r="O1162" s="69">
        <v>99</v>
      </c>
      <c r="P1162" s="182">
        <f t="shared" si="97"/>
        <v>3.8385964912280701</v>
      </c>
      <c r="Q1162" s="86" t="s">
        <v>719</v>
      </c>
      <c r="V1162" s="82">
        <v>0.41111111111111115</v>
      </c>
      <c r="W1162" s="83">
        <v>0.53472222222222221</v>
      </c>
      <c r="X1162" s="86">
        <f t="shared" si="98"/>
        <v>0.12361111111111106</v>
      </c>
    </row>
    <row r="1163" spans="1:24" x14ac:dyDescent="0.3">
      <c r="A1163" s="44" t="s">
        <v>2694</v>
      </c>
      <c r="B1163" s="68" t="s">
        <v>1255</v>
      </c>
      <c r="C1163" s="2" t="s">
        <v>1</v>
      </c>
      <c r="D1163" s="2">
        <v>60</v>
      </c>
      <c r="E1163" s="6">
        <v>22011</v>
      </c>
      <c r="F1163" s="7">
        <v>43929.543634259258</v>
      </c>
      <c r="G1163" s="69" t="s">
        <v>4</v>
      </c>
      <c r="H1163" s="68">
        <v>1517</v>
      </c>
      <c r="I1163" s="8">
        <f t="shared" si="95"/>
        <v>15.17</v>
      </c>
      <c r="J1163" s="2">
        <v>1.776</v>
      </c>
      <c r="K1163" s="69">
        <v>100</v>
      </c>
      <c r="L1163" s="68">
        <v>362</v>
      </c>
      <c r="M1163" s="8">
        <f t="shared" si="96"/>
        <v>3.62</v>
      </c>
      <c r="N1163" s="2">
        <v>0.59899999999999998</v>
      </c>
      <c r="O1163" s="69">
        <v>100</v>
      </c>
      <c r="P1163" s="182">
        <f t="shared" si="97"/>
        <v>4.1906077348066297</v>
      </c>
      <c r="Q1163" s="86" t="s">
        <v>719</v>
      </c>
      <c r="V1163" s="82">
        <v>0.4069444444444445</v>
      </c>
      <c r="W1163" s="83">
        <v>0.54861111111111105</v>
      </c>
      <c r="X1163" s="86">
        <f t="shared" si="98"/>
        <v>0.14166666666666655</v>
      </c>
    </row>
    <row r="1164" spans="1:24" x14ac:dyDescent="0.3">
      <c r="A1164" s="44" t="s">
        <v>2693</v>
      </c>
      <c r="B1164" s="68" t="s">
        <v>1254</v>
      </c>
      <c r="C1164" s="2" t="s">
        <v>1</v>
      </c>
      <c r="D1164" s="2">
        <v>42</v>
      </c>
      <c r="E1164" s="6">
        <v>28337</v>
      </c>
      <c r="F1164" s="7">
        <v>43929.585069444445</v>
      </c>
      <c r="G1164" s="69" t="s">
        <v>4</v>
      </c>
      <c r="H1164" s="68">
        <v>1066</v>
      </c>
      <c r="I1164" s="8">
        <f t="shared" si="95"/>
        <v>10.767676767676768</v>
      </c>
      <c r="J1164" s="2">
        <v>1.4059999999999999</v>
      </c>
      <c r="K1164" s="69">
        <v>99</v>
      </c>
      <c r="L1164" s="68">
        <v>316</v>
      </c>
      <c r="M1164" s="8">
        <f t="shared" si="96"/>
        <v>3.191919191919192</v>
      </c>
      <c r="N1164" s="2">
        <v>0.71</v>
      </c>
      <c r="O1164" s="69">
        <v>99</v>
      </c>
      <c r="P1164" s="182">
        <f t="shared" si="97"/>
        <v>3.3734177215189876</v>
      </c>
      <c r="Q1164" s="86" t="s">
        <v>719</v>
      </c>
      <c r="V1164" s="82">
        <v>0.45</v>
      </c>
      <c r="W1164" s="83">
        <v>0.59027777777777779</v>
      </c>
      <c r="X1164" s="86">
        <f t="shared" si="98"/>
        <v>0.14027777777777778</v>
      </c>
    </row>
    <row r="1165" spans="1:24" x14ac:dyDescent="0.3">
      <c r="A1165" s="44" t="s">
        <v>10851</v>
      </c>
      <c r="B1165" s="68" t="s">
        <v>10852</v>
      </c>
      <c r="C1165" s="2" t="s">
        <v>1</v>
      </c>
      <c r="D1165" s="2">
        <v>41</v>
      </c>
      <c r="E1165" s="6">
        <v>28899</v>
      </c>
      <c r="F1165" s="7">
        <v>43929.598078703704</v>
      </c>
      <c r="G1165" s="69" t="s">
        <v>4</v>
      </c>
      <c r="H1165" s="68">
        <v>1147</v>
      </c>
      <c r="I1165" s="8">
        <f t="shared" si="95"/>
        <v>11.585858585858587</v>
      </c>
      <c r="J1165" s="2">
        <v>1.254</v>
      </c>
      <c r="K1165" s="69">
        <v>99</v>
      </c>
      <c r="L1165" s="68">
        <v>206</v>
      </c>
      <c r="M1165" s="8">
        <f t="shared" si="96"/>
        <v>2.0808080808080809</v>
      </c>
      <c r="N1165" s="2">
        <v>0.44400000000000001</v>
      </c>
      <c r="O1165" s="69">
        <v>99</v>
      </c>
      <c r="P1165" s="182">
        <f t="shared" si="97"/>
        <v>5.5679611650485441</v>
      </c>
      <c r="Q1165" s="86" t="s">
        <v>719</v>
      </c>
      <c r="V1165" s="82">
        <v>0.46249999999999997</v>
      </c>
      <c r="W1165" s="83">
        <v>0.61111111111111105</v>
      </c>
      <c r="X1165" s="86">
        <f t="shared" si="98"/>
        <v>0.14861111111111108</v>
      </c>
    </row>
    <row r="1166" spans="1:24" x14ac:dyDescent="0.3">
      <c r="A1166" s="44" t="s">
        <v>10853</v>
      </c>
      <c r="B1166" s="68" t="s">
        <v>10854</v>
      </c>
      <c r="C1166" s="2" t="s">
        <v>6</v>
      </c>
      <c r="D1166" s="2">
        <v>85</v>
      </c>
      <c r="E1166" s="6">
        <v>12635</v>
      </c>
      <c r="F1166" s="7">
        <v>43929.616643518515</v>
      </c>
      <c r="G1166" s="69" t="s">
        <v>4</v>
      </c>
      <c r="H1166" s="68">
        <v>1391</v>
      </c>
      <c r="I1166" s="8">
        <f t="shared" si="95"/>
        <v>14.05050505050505</v>
      </c>
      <c r="J1166" s="2">
        <v>1.373</v>
      </c>
      <c r="K1166" s="69">
        <v>99</v>
      </c>
      <c r="L1166" s="68">
        <v>698</v>
      </c>
      <c r="M1166" s="8">
        <f t="shared" si="96"/>
        <v>7.0505050505050502</v>
      </c>
      <c r="N1166" s="2">
        <v>0.873</v>
      </c>
      <c r="O1166" s="69">
        <v>99</v>
      </c>
      <c r="P1166" s="182">
        <f t="shared" si="97"/>
        <v>1.9928366762177652</v>
      </c>
      <c r="Q1166" s="86" t="s">
        <v>719</v>
      </c>
      <c r="V1166" s="82">
        <v>0.48888888888888887</v>
      </c>
      <c r="W1166" s="83">
        <v>0.63194444444444442</v>
      </c>
      <c r="X1166" s="86">
        <f t="shared" si="98"/>
        <v>0.14305555555555555</v>
      </c>
    </row>
    <row r="1167" spans="1:24" x14ac:dyDescent="0.3">
      <c r="A1167" s="44" t="s">
        <v>10855</v>
      </c>
      <c r="B1167" s="68" t="s">
        <v>10856</v>
      </c>
      <c r="C1167" s="2" t="s">
        <v>1</v>
      </c>
      <c r="D1167" s="2">
        <v>72</v>
      </c>
      <c r="E1167" s="6">
        <v>17413</v>
      </c>
      <c r="F1167" s="7">
        <v>43929.639374999999</v>
      </c>
      <c r="G1167" s="69" t="s">
        <v>4</v>
      </c>
      <c r="H1167" s="68">
        <v>2628</v>
      </c>
      <c r="I1167" s="8">
        <f t="shared" si="95"/>
        <v>26.545454545454547</v>
      </c>
      <c r="J1167" s="2">
        <v>1.48</v>
      </c>
      <c r="K1167" s="69">
        <v>99</v>
      </c>
      <c r="L1167" s="68">
        <v>669</v>
      </c>
      <c r="M1167" s="8">
        <f t="shared" si="96"/>
        <v>6.7575757575757578</v>
      </c>
      <c r="N1167" s="2">
        <v>0.97</v>
      </c>
      <c r="O1167" s="69">
        <v>99</v>
      </c>
      <c r="P1167" s="182">
        <f t="shared" si="97"/>
        <v>3.9282511210762334</v>
      </c>
      <c r="Q1167" s="86" t="s">
        <v>719</v>
      </c>
      <c r="V1167" s="82">
        <v>0.5131944444444444</v>
      </c>
      <c r="W1167" s="83">
        <v>0.64583333333333337</v>
      </c>
      <c r="X1167" s="86">
        <f t="shared" si="98"/>
        <v>0.13263888888888897</v>
      </c>
    </row>
    <row r="1168" spans="1:24" x14ac:dyDescent="0.3">
      <c r="A1168" s="44" t="s">
        <v>10857</v>
      </c>
      <c r="B1168" s="68" t="s">
        <v>10858</v>
      </c>
      <c r="C1168" s="2" t="s">
        <v>6</v>
      </c>
      <c r="D1168" s="2">
        <v>47</v>
      </c>
      <c r="E1168" s="6">
        <v>26568</v>
      </c>
      <c r="F1168" s="7">
        <v>43930.391284722224</v>
      </c>
      <c r="G1168" s="69" t="s">
        <v>71</v>
      </c>
      <c r="H1168" s="68">
        <v>954</v>
      </c>
      <c r="I1168" s="8">
        <f t="shared" si="95"/>
        <v>9.6363636363636367</v>
      </c>
      <c r="J1168" s="2">
        <v>0.874</v>
      </c>
      <c r="K1168" s="69">
        <v>99</v>
      </c>
      <c r="L1168" s="68">
        <v>356</v>
      </c>
      <c r="M1168" s="8">
        <f t="shared" si="96"/>
        <v>3.595959595959596</v>
      </c>
      <c r="N1168" s="2">
        <v>0.621</v>
      </c>
      <c r="O1168" s="69">
        <v>99</v>
      </c>
      <c r="P1168" s="182">
        <f t="shared" si="97"/>
        <v>2.6797752808988764</v>
      </c>
      <c r="Q1168" s="86" t="s">
        <v>719</v>
      </c>
      <c r="V1168" s="82">
        <v>0.40277777777777773</v>
      </c>
      <c r="W1168" s="83">
        <v>0.53472222222222221</v>
      </c>
      <c r="X1168" s="86">
        <f t="shared" si="98"/>
        <v>0.13194444444444448</v>
      </c>
    </row>
    <row r="1169" spans="1:24" x14ac:dyDescent="0.3">
      <c r="A1169" s="44" t="s">
        <v>10859</v>
      </c>
      <c r="B1169" s="68" t="s">
        <v>4913</v>
      </c>
      <c r="C1169" s="2" t="s">
        <v>1</v>
      </c>
      <c r="D1169" s="2">
        <v>43</v>
      </c>
      <c r="E1169" s="6">
        <v>28135</v>
      </c>
      <c r="F1169" s="7">
        <v>43930.512349537035</v>
      </c>
      <c r="G1169" s="69" t="s">
        <v>4</v>
      </c>
      <c r="H1169" s="68">
        <v>1136</v>
      </c>
      <c r="I1169" s="8">
        <f t="shared" si="95"/>
        <v>11.36</v>
      </c>
      <c r="J1169" s="2">
        <v>1.03</v>
      </c>
      <c r="K1169" s="69">
        <v>100</v>
      </c>
      <c r="L1169" s="68">
        <v>276</v>
      </c>
      <c r="M1169" s="8">
        <f t="shared" si="96"/>
        <v>2.76</v>
      </c>
      <c r="N1169" s="2">
        <v>0.60499999999999998</v>
      </c>
      <c r="O1169" s="69">
        <v>100</v>
      </c>
      <c r="P1169" s="182">
        <f t="shared" si="97"/>
        <v>4.1159420289855078</v>
      </c>
      <c r="Q1169" s="86" t="s">
        <v>719</v>
      </c>
      <c r="V1169" s="82">
        <v>0.39027777777777778</v>
      </c>
      <c r="W1169" s="83">
        <v>0.52083333333333337</v>
      </c>
      <c r="X1169" s="86">
        <f t="shared" si="98"/>
        <v>0.13055555555555559</v>
      </c>
    </row>
    <row r="1170" spans="1:24" x14ac:dyDescent="0.3">
      <c r="A1170" s="44" t="s">
        <v>10860</v>
      </c>
      <c r="B1170" s="68" t="s">
        <v>1127</v>
      </c>
      <c r="C1170" s="2" t="s">
        <v>1</v>
      </c>
      <c r="D1170" s="2">
        <v>40</v>
      </c>
      <c r="E1170" s="6">
        <v>28966</v>
      </c>
      <c r="F1170" s="7">
        <v>43930.551840277774</v>
      </c>
      <c r="G1170" s="69" t="s">
        <v>4</v>
      </c>
      <c r="H1170" s="68">
        <v>1093</v>
      </c>
      <c r="I1170" s="8">
        <f t="shared" si="95"/>
        <v>11.04040404040404</v>
      </c>
      <c r="J1170" s="2">
        <v>1.347</v>
      </c>
      <c r="K1170" s="69">
        <v>99</v>
      </c>
      <c r="L1170" s="68">
        <v>291</v>
      </c>
      <c r="M1170" s="8">
        <f t="shared" si="96"/>
        <v>2.9393939393939394</v>
      </c>
      <c r="N1170" s="2">
        <v>0.58599999999999997</v>
      </c>
      <c r="O1170" s="69">
        <v>99</v>
      </c>
      <c r="P1170" s="182">
        <f t="shared" si="97"/>
        <v>3.7560137457044669</v>
      </c>
      <c r="Q1170" s="86" t="s">
        <v>719</v>
      </c>
      <c r="V1170" s="82">
        <v>0.41111111111111115</v>
      </c>
      <c r="W1170" s="83">
        <v>0.55555555555555558</v>
      </c>
      <c r="X1170" s="86">
        <f t="shared" si="98"/>
        <v>0.14444444444444443</v>
      </c>
    </row>
    <row r="1171" spans="1:24" x14ac:dyDescent="0.3">
      <c r="A1171" s="44" t="s">
        <v>10861</v>
      </c>
      <c r="B1171" s="68" t="s">
        <v>4968</v>
      </c>
      <c r="C1171" s="2" t="s">
        <v>1</v>
      </c>
      <c r="D1171" s="2">
        <v>46</v>
      </c>
      <c r="E1171" s="6">
        <v>27015</v>
      </c>
      <c r="F1171" s="7">
        <v>43930.563391203701</v>
      </c>
      <c r="G1171" s="69" t="s">
        <v>4</v>
      </c>
      <c r="H1171" s="68">
        <v>1481</v>
      </c>
      <c r="I1171" s="8">
        <f t="shared" si="95"/>
        <v>14.81</v>
      </c>
      <c r="J1171" s="2">
        <v>1.9730000000000001</v>
      </c>
      <c r="K1171" s="69">
        <v>100</v>
      </c>
      <c r="L1171" s="68">
        <v>316</v>
      </c>
      <c r="M1171" s="8">
        <f t="shared" si="96"/>
        <v>3.16</v>
      </c>
      <c r="N1171" s="2">
        <v>0.52600000000000002</v>
      </c>
      <c r="O1171" s="69">
        <v>100</v>
      </c>
      <c r="P1171" s="182">
        <f t="shared" si="97"/>
        <v>4.6867088607594933</v>
      </c>
      <c r="Q1171" s="86" t="s">
        <v>719</v>
      </c>
      <c r="V1171" s="82">
        <v>0.42708333333333331</v>
      </c>
      <c r="W1171" s="83">
        <v>0.56944444444444442</v>
      </c>
      <c r="X1171" s="86">
        <f t="shared" si="98"/>
        <v>0.1423611111111111</v>
      </c>
    </row>
    <row r="1172" spans="1:24" x14ac:dyDescent="0.3">
      <c r="A1172" s="44" t="s">
        <v>10862</v>
      </c>
      <c r="B1172" s="68" t="s">
        <v>4124</v>
      </c>
      <c r="C1172" s="2" t="s">
        <v>1</v>
      </c>
      <c r="D1172" s="2">
        <v>50</v>
      </c>
      <c r="E1172" s="6">
        <v>25633</v>
      </c>
      <c r="F1172" s="7">
        <v>43930.578541666669</v>
      </c>
      <c r="G1172" s="69" t="s">
        <v>4</v>
      </c>
      <c r="H1172" s="68">
        <v>1060</v>
      </c>
      <c r="I1172" s="8">
        <f t="shared" si="95"/>
        <v>10.707070707070708</v>
      </c>
      <c r="J1172" s="2">
        <v>0.95</v>
      </c>
      <c r="K1172" s="69">
        <v>99</v>
      </c>
      <c r="L1172" s="68">
        <v>285</v>
      </c>
      <c r="M1172" s="8">
        <f t="shared" si="96"/>
        <v>2.8787878787878789</v>
      </c>
      <c r="N1172" s="2">
        <v>0.5</v>
      </c>
      <c r="O1172" s="69">
        <v>99</v>
      </c>
      <c r="P1172" s="182">
        <f t="shared" si="97"/>
        <v>3.7192982456140351</v>
      </c>
      <c r="Q1172" s="86" t="s">
        <v>719</v>
      </c>
      <c r="V1172" s="82">
        <v>0.43402777777777773</v>
      </c>
      <c r="W1172" s="83">
        <v>0.59027777777777779</v>
      </c>
      <c r="X1172" s="86">
        <f t="shared" si="98"/>
        <v>0.15625000000000006</v>
      </c>
    </row>
    <row r="1173" spans="1:24" x14ac:dyDescent="0.3">
      <c r="A1173" s="44" t="s">
        <v>10863</v>
      </c>
      <c r="B1173" s="68" t="s">
        <v>10864</v>
      </c>
      <c r="C1173" s="2" t="s">
        <v>1</v>
      </c>
      <c r="D1173" s="2">
        <v>54</v>
      </c>
      <c r="E1173" s="6">
        <v>23967</v>
      </c>
      <c r="F1173" s="7">
        <v>43930.594652777778</v>
      </c>
      <c r="G1173" s="69" t="s">
        <v>4</v>
      </c>
      <c r="H1173" s="68">
        <v>1385</v>
      </c>
      <c r="I1173" s="8">
        <f t="shared" si="95"/>
        <v>13.85</v>
      </c>
      <c r="J1173" s="2">
        <v>1.0189999999999999</v>
      </c>
      <c r="K1173" s="69">
        <v>100</v>
      </c>
      <c r="L1173" s="68">
        <v>323</v>
      </c>
      <c r="M1173" s="8">
        <f t="shared" si="96"/>
        <v>3.23</v>
      </c>
      <c r="N1173" s="2">
        <v>0.48899999999999999</v>
      </c>
      <c r="O1173" s="69">
        <v>100</v>
      </c>
      <c r="P1173" s="182">
        <f t="shared" si="97"/>
        <v>4.287925696594427</v>
      </c>
      <c r="Q1173" s="86" t="s">
        <v>719</v>
      </c>
      <c r="V1173" s="82">
        <v>0.44791666666666669</v>
      </c>
      <c r="W1173" s="83">
        <v>0.59722222222222221</v>
      </c>
      <c r="X1173" s="86">
        <f t="shared" si="98"/>
        <v>0.14930555555555552</v>
      </c>
    </row>
    <row r="1174" spans="1:24" x14ac:dyDescent="0.3">
      <c r="A1174" s="44" t="s">
        <v>10865</v>
      </c>
      <c r="B1174" s="68" t="s">
        <v>10866</v>
      </c>
      <c r="C1174" s="2" t="s">
        <v>1</v>
      </c>
      <c r="D1174" s="2">
        <v>68</v>
      </c>
      <c r="E1174" s="6">
        <v>19049</v>
      </c>
      <c r="F1174" s="7">
        <v>43930.605914351851</v>
      </c>
      <c r="G1174" s="69" t="s">
        <v>4</v>
      </c>
      <c r="H1174" s="68">
        <v>1366</v>
      </c>
      <c r="I1174" s="8">
        <f t="shared" si="95"/>
        <v>13.797979797979798</v>
      </c>
      <c r="J1174" s="2">
        <v>1.0880000000000001</v>
      </c>
      <c r="K1174" s="69">
        <v>99</v>
      </c>
      <c r="L1174" s="68">
        <v>394</v>
      </c>
      <c r="M1174" s="8">
        <f t="shared" si="96"/>
        <v>3.9797979797979797</v>
      </c>
      <c r="N1174" s="2">
        <v>0.71399999999999997</v>
      </c>
      <c r="O1174" s="69">
        <v>99</v>
      </c>
      <c r="P1174" s="182">
        <f t="shared" si="97"/>
        <v>3.467005076142132</v>
      </c>
      <c r="Q1174" s="86" t="s">
        <v>719</v>
      </c>
      <c r="V1174" s="82">
        <v>0.45833333333333331</v>
      </c>
      <c r="W1174" s="83">
        <v>0.61458333333333337</v>
      </c>
      <c r="X1174" s="86">
        <f t="shared" si="98"/>
        <v>0.15625000000000006</v>
      </c>
    </row>
    <row r="1175" spans="1:24" x14ac:dyDescent="0.3">
      <c r="A1175" s="44" t="s">
        <v>10867</v>
      </c>
      <c r="B1175" s="68" t="s">
        <v>1405</v>
      </c>
      <c r="C1175" s="2" t="s">
        <v>1</v>
      </c>
      <c r="D1175" s="2">
        <v>47</v>
      </c>
      <c r="E1175" s="6">
        <v>26658</v>
      </c>
      <c r="F1175" s="7">
        <v>43930.618414351855</v>
      </c>
      <c r="G1175" s="69" t="s">
        <v>4</v>
      </c>
      <c r="H1175" s="68">
        <v>1693</v>
      </c>
      <c r="I1175" s="8">
        <f t="shared" si="95"/>
        <v>16.93</v>
      </c>
      <c r="J1175" s="2">
        <v>1.492</v>
      </c>
      <c r="K1175" s="69">
        <v>100</v>
      </c>
      <c r="L1175" s="68">
        <v>529</v>
      </c>
      <c r="M1175" s="8">
        <f t="shared" si="96"/>
        <v>5.29</v>
      </c>
      <c r="N1175" s="2">
        <v>0.88</v>
      </c>
      <c r="O1175" s="69">
        <v>100</v>
      </c>
      <c r="P1175" s="182">
        <f t="shared" si="97"/>
        <v>3.2003780718336485</v>
      </c>
      <c r="Q1175" s="86" t="s">
        <v>719</v>
      </c>
      <c r="V1175" s="82">
        <v>0.47916666666666669</v>
      </c>
      <c r="W1175" s="83">
        <v>0.625</v>
      </c>
      <c r="X1175" s="86">
        <f t="shared" si="98"/>
        <v>0.14583333333333331</v>
      </c>
    </row>
    <row r="1176" spans="1:24" x14ac:dyDescent="0.3">
      <c r="A1176" s="44" t="s">
        <v>10868</v>
      </c>
      <c r="B1176" s="68" t="s">
        <v>10869</v>
      </c>
      <c r="C1176" s="2" t="s">
        <v>6</v>
      </c>
      <c r="D1176" s="2">
        <v>84</v>
      </c>
      <c r="E1176" s="6">
        <v>12975</v>
      </c>
      <c r="F1176" s="7">
        <v>43930.639699074076</v>
      </c>
      <c r="G1176" s="69" t="s">
        <v>4</v>
      </c>
      <c r="H1176" s="68">
        <v>1480</v>
      </c>
      <c r="I1176" s="8">
        <f t="shared" si="95"/>
        <v>14.8</v>
      </c>
      <c r="J1176" s="2">
        <v>1.456</v>
      </c>
      <c r="K1176" s="69">
        <v>100</v>
      </c>
      <c r="L1176" s="68">
        <v>845</v>
      </c>
      <c r="M1176" s="8">
        <f t="shared" si="96"/>
        <v>8.4499999999999993</v>
      </c>
      <c r="N1176" s="2">
        <v>0.80900000000000005</v>
      </c>
      <c r="O1176" s="69">
        <v>100</v>
      </c>
      <c r="P1176" s="182">
        <f t="shared" si="97"/>
        <v>1.7514792899408287</v>
      </c>
      <c r="Q1176" s="86" t="s">
        <v>719</v>
      </c>
      <c r="V1176" s="82">
        <v>0.48888888888888887</v>
      </c>
      <c r="W1176" s="83">
        <v>0.64930555555555558</v>
      </c>
      <c r="X1176" s="86">
        <f t="shared" si="98"/>
        <v>0.16041666666666671</v>
      </c>
    </row>
    <row r="1177" spans="1:24" x14ac:dyDescent="0.3">
      <c r="A1177" s="44" t="s">
        <v>10870</v>
      </c>
      <c r="B1177" s="68" t="s">
        <v>10871</v>
      </c>
      <c r="C1177" s="2" t="s">
        <v>1</v>
      </c>
      <c r="D1177" s="2">
        <v>59</v>
      </c>
      <c r="E1177" s="6">
        <v>22201</v>
      </c>
      <c r="F1177" s="7">
        <v>43930.656458333331</v>
      </c>
      <c r="G1177" s="69" t="s">
        <v>4</v>
      </c>
      <c r="H1177" s="68">
        <v>1572</v>
      </c>
      <c r="I1177" s="8">
        <f t="shared" si="95"/>
        <v>15.878787878787879</v>
      </c>
      <c r="J1177" s="2">
        <v>1.466</v>
      </c>
      <c r="K1177" s="69">
        <v>99</v>
      </c>
      <c r="L1177" s="68">
        <v>460</v>
      </c>
      <c r="M1177" s="8">
        <f t="shared" si="96"/>
        <v>4.6464646464646462</v>
      </c>
      <c r="N1177" s="2">
        <v>0.86099999999999999</v>
      </c>
      <c r="O1177" s="69">
        <v>99</v>
      </c>
      <c r="P1177" s="182">
        <f t="shared" si="97"/>
        <v>3.4173913043478263</v>
      </c>
      <c r="Q1177" s="86" t="s">
        <v>719</v>
      </c>
      <c r="V1177" s="82">
        <v>0.51388888888888895</v>
      </c>
      <c r="W1177" s="83">
        <v>0.65972222222222221</v>
      </c>
      <c r="X1177" s="86">
        <f t="shared" si="98"/>
        <v>0.14583333333333326</v>
      </c>
    </row>
    <row r="1178" spans="1:24" x14ac:dyDescent="0.3">
      <c r="A1178" s="44" t="s">
        <v>5820</v>
      </c>
      <c r="B1178" s="68" t="s">
        <v>5821</v>
      </c>
      <c r="C1178" s="2" t="s">
        <v>1</v>
      </c>
      <c r="D1178" s="2">
        <v>56</v>
      </c>
      <c r="E1178" s="6">
        <v>23465</v>
      </c>
      <c r="F1178" s="7">
        <v>43931.505462962959</v>
      </c>
      <c r="G1178" s="69" t="s">
        <v>4</v>
      </c>
      <c r="H1178" s="68">
        <v>1575</v>
      </c>
      <c r="I1178" s="8">
        <f t="shared" si="95"/>
        <v>15.909090909090908</v>
      </c>
      <c r="J1178" s="2">
        <v>1.5720000000000001</v>
      </c>
      <c r="K1178" s="69">
        <v>99</v>
      </c>
      <c r="L1178" s="68">
        <v>514</v>
      </c>
      <c r="M1178" s="8">
        <f t="shared" si="96"/>
        <v>5.191919191919192</v>
      </c>
      <c r="N1178" s="2">
        <v>0.72399999999999998</v>
      </c>
      <c r="O1178" s="69">
        <v>99</v>
      </c>
      <c r="P1178" s="182">
        <f t="shared" si="97"/>
        <v>3.06420233463035</v>
      </c>
      <c r="Q1178" s="86" t="s">
        <v>719</v>
      </c>
      <c r="V1178" s="82">
        <v>0.3756944444444445</v>
      </c>
      <c r="W1178" s="83">
        <v>0.52083333333333337</v>
      </c>
      <c r="X1178" s="86">
        <f t="shared" si="98"/>
        <v>0.14513888888888887</v>
      </c>
    </row>
    <row r="1179" spans="1:24" x14ac:dyDescent="0.3">
      <c r="A1179" s="44" t="s">
        <v>10872</v>
      </c>
      <c r="B1179" s="68" t="s">
        <v>805</v>
      </c>
      <c r="C1179" s="2" t="s">
        <v>1</v>
      </c>
      <c r="D1179" s="2">
        <v>46</v>
      </c>
      <c r="E1179" s="6">
        <v>27052</v>
      </c>
      <c r="F1179" s="7">
        <v>43931.572974537034</v>
      </c>
      <c r="G1179" s="69" t="s">
        <v>4</v>
      </c>
      <c r="H1179" s="68">
        <v>1159</v>
      </c>
      <c r="I1179" s="8">
        <f t="shared" si="95"/>
        <v>11.707070707070708</v>
      </c>
      <c r="J1179" s="2">
        <v>1.56</v>
      </c>
      <c r="K1179" s="69">
        <v>99</v>
      </c>
      <c r="L1179" s="68">
        <v>298</v>
      </c>
      <c r="M1179" s="8">
        <f t="shared" si="96"/>
        <v>3.0101010101010099</v>
      </c>
      <c r="N1179" s="2">
        <v>0.505</v>
      </c>
      <c r="O1179" s="69">
        <v>99</v>
      </c>
      <c r="P1179" s="182">
        <f t="shared" si="97"/>
        <v>3.8892617449664435</v>
      </c>
      <c r="Q1179" s="86" t="s">
        <v>719</v>
      </c>
      <c r="V1179" s="82">
        <v>0.45347222222222222</v>
      </c>
      <c r="W1179" s="83">
        <v>0.58333333333333337</v>
      </c>
      <c r="X1179" s="86">
        <f t="shared" si="98"/>
        <v>0.12986111111111115</v>
      </c>
    </row>
    <row r="1180" spans="1:24" x14ac:dyDescent="0.3">
      <c r="A1180" s="44" t="s">
        <v>10873</v>
      </c>
      <c r="B1180" s="68" t="s">
        <v>1297</v>
      </c>
      <c r="C1180" s="2" t="s">
        <v>1</v>
      </c>
      <c r="D1180" s="2">
        <v>33</v>
      </c>
      <c r="E1180" s="6">
        <v>31836</v>
      </c>
      <c r="F1180" s="7">
        <v>43931.592719907407</v>
      </c>
      <c r="G1180" s="69" t="s">
        <v>4</v>
      </c>
      <c r="H1180" s="68">
        <v>575</v>
      </c>
      <c r="I1180" s="8">
        <f t="shared" si="95"/>
        <v>5.75</v>
      </c>
      <c r="J1180" s="2">
        <v>0.65700000000000003</v>
      </c>
      <c r="K1180" s="69">
        <v>100</v>
      </c>
      <c r="L1180" s="68">
        <v>189</v>
      </c>
      <c r="M1180" s="8">
        <f t="shared" si="96"/>
        <v>1.89</v>
      </c>
      <c r="N1180" s="2">
        <v>0.46899999999999997</v>
      </c>
      <c r="O1180" s="69">
        <v>100</v>
      </c>
      <c r="P1180" s="182">
        <f t="shared" si="97"/>
        <v>3.0423280423280423</v>
      </c>
      <c r="Q1180" s="86" t="s">
        <v>719</v>
      </c>
      <c r="V1180" s="82">
        <v>0.4548611111111111</v>
      </c>
      <c r="W1180" s="83">
        <v>0.60069444444444442</v>
      </c>
      <c r="X1180" s="86">
        <f t="shared" si="98"/>
        <v>0.14583333333333331</v>
      </c>
    </row>
    <row r="1181" spans="1:24" x14ac:dyDescent="0.3">
      <c r="A1181" s="44" t="s">
        <v>10874</v>
      </c>
      <c r="B1181" s="68" t="s">
        <v>240</v>
      </c>
      <c r="C1181" s="2" t="s">
        <v>1</v>
      </c>
      <c r="D1181" s="2">
        <v>53</v>
      </c>
      <c r="E1181" s="6">
        <v>24446</v>
      </c>
      <c r="F1181" s="7">
        <v>43931.60732638889</v>
      </c>
      <c r="G1181" s="69" t="s">
        <v>4</v>
      </c>
      <c r="H1181" s="68">
        <v>1418</v>
      </c>
      <c r="I1181" s="8">
        <f t="shared" si="95"/>
        <v>14.323232323232324</v>
      </c>
      <c r="J1181" s="2">
        <v>1.1679999999999999</v>
      </c>
      <c r="K1181" s="69">
        <v>99</v>
      </c>
      <c r="L1181" s="68">
        <v>320</v>
      </c>
      <c r="M1181" s="8">
        <f t="shared" si="96"/>
        <v>3.2323232323232323</v>
      </c>
      <c r="N1181" s="2">
        <v>0.71199999999999997</v>
      </c>
      <c r="O1181" s="69">
        <v>99</v>
      </c>
      <c r="P1181" s="182">
        <f t="shared" si="97"/>
        <v>4.4312500000000004</v>
      </c>
      <c r="Q1181" s="86" t="s">
        <v>719</v>
      </c>
      <c r="V1181" s="82">
        <v>0.46249999999999997</v>
      </c>
      <c r="W1181" s="83">
        <v>0.61111111111111105</v>
      </c>
      <c r="X1181" s="86">
        <f t="shared" si="98"/>
        <v>0.14861111111111108</v>
      </c>
    </row>
    <row r="1182" spans="1:24" x14ac:dyDescent="0.3">
      <c r="A1182" s="44" t="s">
        <v>10875</v>
      </c>
      <c r="B1182" s="68" t="s">
        <v>10876</v>
      </c>
      <c r="C1182" s="2" t="s">
        <v>6</v>
      </c>
      <c r="D1182" s="2">
        <v>41</v>
      </c>
      <c r="E1182" s="6">
        <v>28919</v>
      </c>
      <c r="F1182" s="7">
        <v>43931.618460648147</v>
      </c>
      <c r="G1182" s="69" t="s">
        <v>4</v>
      </c>
      <c r="H1182" s="68">
        <v>620</v>
      </c>
      <c r="I1182" s="8">
        <f t="shared" si="95"/>
        <v>6.262626262626263</v>
      </c>
      <c r="J1182" s="2">
        <v>0.82799999999999996</v>
      </c>
      <c r="K1182" s="69">
        <v>99</v>
      </c>
      <c r="L1182" s="68">
        <v>200</v>
      </c>
      <c r="M1182" s="8">
        <f t="shared" si="96"/>
        <v>2.0202020202020203</v>
      </c>
      <c r="N1182" s="2">
        <v>0.42799999999999999</v>
      </c>
      <c r="O1182" s="69">
        <v>99</v>
      </c>
      <c r="P1182" s="182">
        <f t="shared" si="97"/>
        <v>3.1</v>
      </c>
      <c r="Q1182" s="86" t="s">
        <v>719</v>
      </c>
      <c r="V1182" s="82">
        <v>0.46180555555555558</v>
      </c>
      <c r="W1182" s="83">
        <v>0.63541666666666663</v>
      </c>
      <c r="X1182" s="86">
        <f t="shared" si="98"/>
        <v>0.17361111111111105</v>
      </c>
    </row>
    <row r="1183" spans="1:24" x14ac:dyDescent="0.3">
      <c r="A1183" s="44" t="s">
        <v>2503</v>
      </c>
      <c r="B1183" s="68" t="s">
        <v>609</v>
      </c>
      <c r="C1183" s="2" t="s">
        <v>1</v>
      </c>
      <c r="D1183" s="2">
        <v>69</v>
      </c>
      <c r="E1183" s="6">
        <v>18671</v>
      </c>
      <c r="F1183" s="7">
        <v>43931.640474537038</v>
      </c>
      <c r="G1183" s="69" t="s">
        <v>4</v>
      </c>
      <c r="H1183" s="68">
        <v>1354</v>
      </c>
      <c r="I1183" s="8">
        <f t="shared" si="95"/>
        <v>13.676767676767676</v>
      </c>
      <c r="J1183" s="2">
        <v>1.1319999999999999</v>
      </c>
      <c r="K1183" s="69">
        <v>99</v>
      </c>
      <c r="L1183" s="68">
        <v>292</v>
      </c>
      <c r="M1183" s="8">
        <f t="shared" si="96"/>
        <v>2.9494949494949494</v>
      </c>
      <c r="N1183" s="2">
        <v>0.54200000000000004</v>
      </c>
      <c r="O1183" s="69">
        <v>99</v>
      </c>
      <c r="P1183" s="182">
        <f t="shared" si="97"/>
        <v>4.6369863013698627</v>
      </c>
      <c r="Q1183" s="86" t="s">
        <v>719</v>
      </c>
      <c r="V1183" s="82">
        <v>0.4909722222222222</v>
      </c>
      <c r="W1183" s="83">
        <v>0.65972222222222221</v>
      </c>
      <c r="X1183" s="86">
        <f t="shared" si="98"/>
        <v>0.16875000000000001</v>
      </c>
    </row>
    <row r="1184" spans="1:24" x14ac:dyDescent="0.3">
      <c r="A1184" s="44" t="s">
        <v>10879</v>
      </c>
      <c r="B1184" s="68" t="s">
        <v>866</v>
      </c>
      <c r="C1184" s="2" t="s">
        <v>1</v>
      </c>
      <c r="D1184" s="2">
        <v>52</v>
      </c>
      <c r="E1184" s="6">
        <v>24897</v>
      </c>
      <c r="F1184" s="7">
        <v>43934.530046296299</v>
      </c>
      <c r="G1184" s="69" t="s">
        <v>4</v>
      </c>
      <c r="H1184" s="68">
        <v>1301</v>
      </c>
      <c r="I1184" s="8">
        <f t="shared" si="95"/>
        <v>13.141414141414142</v>
      </c>
      <c r="J1184" s="2">
        <v>1.302</v>
      </c>
      <c r="K1184" s="69">
        <v>99</v>
      </c>
      <c r="L1184" s="68">
        <v>416</v>
      </c>
      <c r="M1184" s="8">
        <f t="shared" si="96"/>
        <v>4.2020202020202024</v>
      </c>
      <c r="N1184" s="2">
        <v>0.82</v>
      </c>
      <c r="O1184" s="69">
        <v>99</v>
      </c>
      <c r="P1184" s="182">
        <f t="shared" si="97"/>
        <v>3.1274038461538458</v>
      </c>
      <c r="Q1184" s="86" t="s">
        <v>719</v>
      </c>
      <c r="V1184" s="82">
        <v>0.3972222222222222</v>
      </c>
      <c r="W1184" s="83">
        <v>0.54166666666666663</v>
      </c>
      <c r="X1184" s="86">
        <f t="shared" si="98"/>
        <v>0.14444444444444443</v>
      </c>
    </row>
    <row r="1185" spans="1:24" x14ac:dyDescent="0.3">
      <c r="A1185" s="44" t="s">
        <v>10880</v>
      </c>
      <c r="B1185" s="68" t="s">
        <v>10881</v>
      </c>
      <c r="C1185" s="2" t="s">
        <v>6</v>
      </c>
      <c r="D1185" s="2">
        <v>57</v>
      </c>
      <c r="E1185" s="6">
        <v>22835</v>
      </c>
      <c r="F1185" s="7">
        <v>43934.542372685188</v>
      </c>
      <c r="G1185" s="69" t="s">
        <v>4</v>
      </c>
      <c r="H1185" s="68">
        <v>1727</v>
      </c>
      <c r="I1185" s="8">
        <f t="shared" si="95"/>
        <v>17.27</v>
      </c>
      <c r="J1185" s="2">
        <v>1.3839999999999999</v>
      </c>
      <c r="K1185" s="69">
        <v>100</v>
      </c>
      <c r="L1185" s="68">
        <v>691</v>
      </c>
      <c r="M1185" s="8">
        <f t="shared" si="96"/>
        <v>6.91</v>
      </c>
      <c r="N1185" s="2">
        <v>1.0549999999999999</v>
      </c>
      <c r="O1185" s="69">
        <v>100</v>
      </c>
      <c r="P1185" s="182">
        <f t="shared" si="97"/>
        <v>2.4992764109985526</v>
      </c>
      <c r="Q1185" s="86" t="s">
        <v>719</v>
      </c>
      <c r="V1185" s="82">
        <v>0.4069444444444445</v>
      </c>
      <c r="W1185" s="83">
        <v>0.55555555555555558</v>
      </c>
      <c r="X1185" s="86">
        <f t="shared" si="98"/>
        <v>0.14861111111111108</v>
      </c>
    </row>
    <row r="1186" spans="1:24" x14ac:dyDescent="0.3">
      <c r="A1186" s="44" t="s">
        <v>10882</v>
      </c>
      <c r="B1186" s="68" t="s">
        <v>1385</v>
      </c>
      <c r="C1186" s="2" t="s">
        <v>1</v>
      </c>
      <c r="D1186" s="2">
        <v>58</v>
      </c>
      <c r="E1186" s="6">
        <v>22708</v>
      </c>
      <c r="F1186" s="7">
        <v>43934.561886574076</v>
      </c>
      <c r="G1186" s="69" t="s">
        <v>4</v>
      </c>
      <c r="H1186" s="68">
        <v>1617</v>
      </c>
      <c r="I1186" s="8">
        <f t="shared" si="95"/>
        <v>16.170000000000002</v>
      </c>
      <c r="J1186" s="2">
        <v>1.5309999999999999</v>
      </c>
      <c r="K1186" s="69">
        <v>100</v>
      </c>
      <c r="L1186" s="68">
        <v>420</v>
      </c>
      <c r="M1186" s="8">
        <f t="shared" si="96"/>
        <v>4.2</v>
      </c>
      <c r="N1186" s="2">
        <v>0.69599999999999995</v>
      </c>
      <c r="O1186" s="69">
        <v>100</v>
      </c>
      <c r="P1186" s="182">
        <f t="shared" si="97"/>
        <v>3.85</v>
      </c>
      <c r="Q1186" s="86" t="s">
        <v>719</v>
      </c>
      <c r="V1186" s="82">
        <v>0.43541666666666662</v>
      </c>
      <c r="W1186" s="83">
        <v>0.56944444444444442</v>
      </c>
      <c r="X1186" s="86">
        <f t="shared" si="98"/>
        <v>0.1340277777777778</v>
      </c>
    </row>
    <row r="1187" spans="1:24" x14ac:dyDescent="0.3">
      <c r="A1187" s="44" t="s">
        <v>10883</v>
      </c>
      <c r="B1187" s="68" t="s">
        <v>1064</v>
      </c>
      <c r="C1187" s="2" t="s">
        <v>1</v>
      </c>
      <c r="D1187" s="2">
        <v>56</v>
      </c>
      <c r="E1187" s="6">
        <v>23240</v>
      </c>
      <c r="F1187" s="7">
        <v>43934.576412037037</v>
      </c>
      <c r="G1187" s="69" t="s">
        <v>4</v>
      </c>
      <c r="H1187" s="68">
        <v>1704</v>
      </c>
      <c r="I1187" s="8">
        <f t="shared" ref="I1187:I1250" si="99">H1187/K1187</f>
        <v>17.04</v>
      </c>
      <c r="J1187" s="2">
        <v>1.51</v>
      </c>
      <c r="K1187" s="69">
        <v>100</v>
      </c>
      <c r="L1187" s="68">
        <v>382</v>
      </c>
      <c r="M1187" s="8">
        <f t="shared" si="96"/>
        <v>3.82</v>
      </c>
      <c r="N1187" s="2">
        <v>0.84499999999999997</v>
      </c>
      <c r="O1187" s="69">
        <v>100</v>
      </c>
      <c r="P1187" s="182">
        <f t="shared" si="97"/>
        <v>4.4607329842931938</v>
      </c>
      <c r="Q1187" s="86" t="s">
        <v>719</v>
      </c>
      <c r="V1187" s="82">
        <v>0.44097222222222227</v>
      </c>
      <c r="W1187" s="83">
        <v>0.58333333333333337</v>
      </c>
      <c r="X1187" s="86">
        <f t="shared" si="98"/>
        <v>0.1423611111111111</v>
      </c>
    </row>
    <row r="1188" spans="1:24" x14ac:dyDescent="0.3">
      <c r="A1188" s="44" t="s">
        <v>10884</v>
      </c>
      <c r="B1188" s="68" t="s">
        <v>10885</v>
      </c>
      <c r="C1188" s="2" t="s">
        <v>6</v>
      </c>
      <c r="D1188" s="2">
        <v>16</v>
      </c>
      <c r="E1188" s="6">
        <v>37880</v>
      </c>
      <c r="F1188" s="7">
        <v>43934.592187499999</v>
      </c>
      <c r="G1188" s="69" t="s">
        <v>4</v>
      </c>
      <c r="H1188" s="68">
        <v>505</v>
      </c>
      <c r="I1188" s="8">
        <f t="shared" si="99"/>
        <v>5.1010101010101012</v>
      </c>
      <c r="J1188" s="2">
        <v>0.97399999999999998</v>
      </c>
      <c r="K1188" s="69">
        <v>99</v>
      </c>
      <c r="L1188" s="68">
        <v>198</v>
      </c>
      <c r="M1188" s="8">
        <f t="shared" si="96"/>
        <v>2</v>
      </c>
      <c r="N1188" s="2">
        <v>0.53500000000000003</v>
      </c>
      <c r="O1188" s="69">
        <v>99</v>
      </c>
      <c r="P1188" s="182">
        <f t="shared" si="97"/>
        <v>2.5505050505050506</v>
      </c>
      <c r="Q1188" s="86" t="s">
        <v>719</v>
      </c>
      <c r="V1188" s="82">
        <v>0.46458333333333335</v>
      </c>
      <c r="W1188" s="83">
        <v>0.60069444444444442</v>
      </c>
      <c r="X1188" s="86">
        <f t="shared" si="98"/>
        <v>0.13611111111111107</v>
      </c>
    </row>
    <row r="1189" spans="1:24" x14ac:dyDescent="0.3">
      <c r="A1189" s="44" t="s">
        <v>10886</v>
      </c>
      <c r="B1189" s="68" t="s">
        <v>4432</v>
      </c>
      <c r="C1189" s="2" t="s">
        <v>1</v>
      </c>
      <c r="D1189" s="2">
        <v>29</v>
      </c>
      <c r="E1189" s="6">
        <v>33157</v>
      </c>
      <c r="F1189" s="7">
        <v>43934.607719907406</v>
      </c>
      <c r="G1189" s="69" t="s">
        <v>4</v>
      </c>
      <c r="H1189" s="68">
        <v>1048</v>
      </c>
      <c r="I1189" s="8">
        <f t="shared" si="99"/>
        <v>10.585858585858587</v>
      </c>
      <c r="J1189" s="2">
        <v>0.96899999999999997</v>
      </c>
      <c r="K1189" s="69">
        <v>99</v>
      </c>
      <c r="L1189" s="68">
        <v>332</v>
      </c>
      <c r="M1189" s="8">
        <f t="shared" si="96"/>
        <v>3.3535353535353534</v>
      </c>
      <c r="N1189" s="2">
        <v>0.57699999999999996</v>
      </c>
      <c r="O1189" s="69">
        <v>99</v>
      </c>
      <c r="P1189" s="182">
        <f t="shared" si="97"/>
        <v>3.1566265060240966</v>
      </c>
      <c r="Q1189" s="86" t="s">
        <v>719</v>
      </c>
      <c r="V1189" s="82">
        <v>0.48958333333333331</v>
      </c>
      <c r="W1189" s="83">
        <v>0.625</v>
      </c>
      <c r="X1189" s="86">
        <f t="shared" si="98"/>
        <v>0.13541666666666669</v>
      </c>
    </row>
    <row r="1190" spans="1:24" x14ac:dyDescent="0.3">
      <c r="A1190" s="44" t="s">
        <v>10887</v>
      </c>
      <c r="B1190" s="68" t="s">
        <v>612</v>
      </c>
      <c r="C1190" s="2" t="s">
        <v>1</v>
      </c>
      <c r="D1190" s="2">
        <v>45</v>
      </c>
      <c r="E1190" s="6">
        <v>27377</v>
      </c>
      <c r="F1190" s="7">
        <v>43934.63208333333</v>
      </c>
      <c r="G1190" s="69" t="s">
        <v>553</v>
      </c>
      <c r="H1190" s="68">
        <v>1404</v>
      </c>
      <c r="I1190" s="8">
        <f t="shared" si="99"/>
        <v>14.181818181818182</v>
      </c>
      <c r="J1190" s="2">
        <v>1.19</v>
      </c>
      <c r="K1190" s="69">
        <v>99</v>
      </c>
      <c r="L1190" s="68">
        <v>389</v>
      </c>
      <c r="M1190" s="8">
        <f t="shared" si="96"/>
        <v>3.9292929292929295</v>
      </c>
      <c r="N1190" s="2">
        <v>0.47899999999999998</v>
      </c>
      <c r="O1190" s="69">
        <v>99</v>
      </c>
      <c r="P1190" s="182">
        <f t="shared" si="97"/>
        <v>3.6092544987146526</v>
      </c>
      <c r="Q1190" s="86" t="s">
        <v>719</v>
      </c>
      <c r="V1190" s="82">
        <v>0.51111111111111118</v>
      </c>
      <c r="W1190" s="83">
        <v>0.64583333333333337</v>
      </c>
      <c r="X1190" s="86">
        <f t="shared" si="98"/>
        <v>0.13472222222222219</v>
      </c>
    </row>
    <row r="1191" spans="1:24" x14ac:dyDescent="0.3">
      <c r="A1191" s="44" t="s">
        <v>10888</v>
      </c>
      <c r="B1191" s="68" t="s">
        <v>10889</v>
      </c>
      <c r="C1191" s="2" t="s">
        <v>6</v>
      </c>
      <c r="D1191" s="2">
        <v>47</v>
      </c>
      <c r="E1191" s="6">
        <v>26702</v>
      </c>
      <c r="F1191" s="7">
        <v>43934.651585648149</v>
      </c>
      <c r="G1191" s="69" t="s">
        <v>4</v>
      </c>
      <c r="H1191" s="68">
        <v>708</v>
      </c>
      <c r="I1191" s="8">
        <f t="shared" si="99"/>
        <v>7.08</v>
      </c>
      <c r="J1191" s="2">
        <v>0.76100000000000001</v>
      </c>
      <c r="K1191" s="69">
        <v>100</v>
      </c>
      <c r="L1191" s="68">
        <v>255</v>
      </c>
      <c r="M1191" s="8">
        <f t="shared" si="96"/>
        <v>2.5499999999999998</v>
      </c>
      <c r="N1191" s="2">
        <v>0.53900000000000003</v>
      </c>
      <c r="O1191" s="69">
        <v>100</v>
      </c>
      <c r="P1191" s="182">
        <f t="shared" si="97"/>
        <v>2.7764705882352945</v>
      </c>
      <c r="Q1191" s="86" t="s">
        <v>719</v>
      </c>
      <c r="V1191" s="82">
        <v>0.52777777777777779</v>
      </c>
      <c r="W1191" s="83">
        <v>0.67361111111111116</v>
      </c>
      <c r="X1191" s="86">
        <f t="shared" si="98"/>
        <v>0.14583333333333337</v>
      </c>
    </row>
    <row r="1192" spans="1:24" x14ac:dyDescent="0.3">
      <c r="A1192" s="44" t="s">
        <v>10890</v>
      </c>
      <c r="B1192" s="68" t="s">
        <v>1428</v>
      </c>
      <c r="C1192" s="2" t="s">
        <v>1</v>
      </c>
      <c r="D1192" s="2">
        <v>62</v>
      </c>
      <c r="E1192" s="6">
        <v>20930</v>
      </c>
      <c r="F1192" s="7">
        <v>43935.515428240738</v>
      </c>
      <c r="G1192" s="69" t="s">
        <v>4</v>
      </c>
      <c r="H1192" s="68">
        <v>1740</v>
      </c>
      <c r="I1192" s="8">
        <f t="shared" si="99"/>
        <v>17.575757575757574</v>
      </c>
      <c r="J1192" s="2">
        <v>1.863</v>
      </c>
      <c r="K1192" s="69">
        <v>99</v>
      </c>
      <c r="L1192" s="68">
        <v>474</v>
      </c>
      <c r="M1192" s="8">
        <f t="shared" si="96"/>
        <v>4.7878787878787881</v>
      </c>
      <c r="N1192" s="2">
        <v>1.052</v>
      </c>
      <c r="O1192" s="69">
        <v>99</v>
      </c>
      <c r="P1192" s="182">
        <f t="shared" si="97"/>
        <v>3.6708860759493667</v>
      </c>
      <c r="Q1192" s="86" t="s">
        <v>719</v>
      </c>
      <c r="V1192" s="82">
        <v>0.39930555555555558</v>
      </c>
      <c r="W1192" s="83">
        <v>0.53472222222222221</v>
      </c>
      <c r="X1192" s="86">
        <f t="shared" si="98"/>
        <v>0.13541666666666663</v>
      </c>
    </row>
    <row r="1193" spans="1:24" x14ac:dyDescent="0.3">
      <c r="A1193" s="44" t="s">
        <v>10891</v>
      </c>
      <c r="B1193" s="68" t="s">
        <v>7258</v>
      </c>
      <c r="C1193" s="2" t="s">
        <v>1</v>
      </c>
      <c r="D1193" s="2">
        <v>75</v>
      </c>
      <c r="E1193" s="6">
        <v>16463</v>
      </c>
      <c r="F1193" s="7">
        <v>43935.526041666664</v>
      </c>
      <c r="G1193" s="69" t="s">
        <v>4</v>
      </c>
      <c r="H1193" s="68">
        <v>1635</v>
      </c>
      <c r="I1193" s="8">
        <f t="shared" si="99"/>
        <v>16.515151515151516</v>
      </c>
      <c r="J1193" s="2">
        <v>1.2809999999999999</v>
      </c>
      <c r="K1193" s="69">
        <v>99</v>
      </c>
      <c r="L1193" s="68">
        <v>610</v>
      </c>
      <c r="M1193" s="8">
        <f t="shared" si="96"/>
        <v>6.1616161616161618</v>
      </c>
      <c r="N1193" s="2">
        <v>0.82899999999999996</v>
      </c>
      <c r="O1193" s="69">
        <v>99</v>
      </c>
      <c r="P1193" s="182">
        <f t="shared" si="97"/>
        <v>2.680327868852459</v>
      </c>
      <c r="Q1193" s="86" t="s">
        <v>719</v>
      </c>
      <c r="V1193" s="82">
        <v>0.38819444444444445</v>
      </c>
      <c r="W1193" s="83">
        <v>0.53125</v>
      </c>
      <c r="X1193" s="86">
        <f t="shared" si="98"/>
        <v>0.14305555555555555</v>
      </c>
    </row>
    <row r="1194" spans="1:24" x14ac:dyDescent="0.3">
      <c r="A1194" s="44" t="s">
        <v>10892</v>
      </c>
      <c r="B1194" s="68" t="s">
        <v>10893</v>
      </c>
      <c r="C1194" s="2" t="s">
        <v>1</v>
      </c>
      <c r="D1194" s="2">
        <v>56</v>
      </c>
      <c r="E1194" s="6">
        <v>23263</v>
      </c>
      <c r="F1194" s="7">
        <v>43935.539444444446</v>
      </c>
      <c r="G1194" s="69" t="s">
        <v>4</v>
      </c>
      <c r="H1194" s="68">
        <v>1134</v>
      </c>
      <c r="I1194" s="8">
        <f t="shared" si="99"/>
        <v>11.34</v>
      </c>
      <c r="J1194" s="2">
        <v>1.1120000000000001</v>
      </c>
      <c r="K1194" s="69">
        <v>100</v>
      </c>
      <c r="L1194" s="68">
        <v>353</v>
      </c>
      <c r="M1194" s="8">
        <f t="shared" si="96"/>
        <v>3.53</v>
      </c>
      <c r="N1194" s="2">
        <v>0.70299999999999996</v>
      </c>
      <c r="O1194" s="69">
        <v>100</v>
      </c>
      <c r="P1194" s="182">
        <f t="shared" si="97"/>
        <v>3.2124645892351276</v>
      </c>
      <c r="Q1194" s="86" t="s">
        <v>719</v>
      </c>
      <c r="V1194" s="82">
        <v>0.40972222222222227</v>
      </c>
      <c r="W1194" s="83">
        <v>0.54861111111111105</v>
      </c>
      <c r="X1194" s="86">
        <f t="shared" si="98"/>
        <v>0.13888888888888878</v>
      </c>
    </row>
    <row r="1195" spans="1:24" x14ac:dyDescent="0.3">
      <c r="A1195" s="44" t="s">
        <v>10894</v>
      </c>
      <c r="B1195" s="68" t="s">
        <v>10895</v>
      </c>
      <c r="C1195" s="2" t="s">
        <v>6</v>
      </c>
      <c r="D1195" s="2">
        <v>61</v>
      </c>
      <c r="E1195" s="6">
        <v>21437</v>
      </c>
      <c r="F1195" s="7">
        <v>43935.551076388889</v>
      </c>
      <c r="G1195" s="69" t="s">
        <v>4</v>
      </c>
      <c r="H1195" s="68">
        <v>1106</v>
      </c>
      <c r="I1195" s="8">
        <f t="shared" si="99"/>
        <v>11.06</v>
      </c>
      <c r="J1195" s="2">
        <v>0.89700000000000002</v>
      </c>
      <c r="K1195" s="69">
        <v>100</v>
      </c>
      <c r="L1195" s="68">
        <v>640</v>
      </c>
      <c r="M1195" s="8">
        <f t="shared" si="96"/>
        <v>6.4</v>
      </c>
      <c r="N1195" s="2">
        <v>0.73899999999999999</v>
      </c>
      <c r="O1195" s="69">
        <v>100</v>
      </c>
      <c r="P1195" s="182">
        <f t="shared" si="97"/>
        <v>1.7281249999999999</v>
      </c>
      <c r="Q1195" s="86" t="s">
        <v>719</v>
      </c>
      <c r="V1195" s="82">
        <v>0.42222222222222222</v>
      </c>
      <c r="W1195" s="83">
        <v>0.57291666666666663</v>
      </c>
      <c r="X1195" s="86">
        <f t="shared" si="98"/>
        <v>0.15069444444444441</v>
      </c>
    </row>
    <row r="1196" spans="1:24" x14ac:dyDescent="0.3">
      <c r="A1196" s="44" t="s">
        <v>10896</v>
      </c>
      <c r="B1196" s="68" t="s">
        <v>4401</v>
      </c>
      <c r="C1196" s="2" t="s">
        <v>1</v>
      </c>
      <c r="D1196" s="2">
        <v>37</v>
      </c>
      <c r="E1196" s="6">
        <v>30388</v>
      </c>
      <c r="F1196" s="7">
        <v>43935.577893518515</v>
      </c>
      <c r="G1196" s="69" t="s">
        <v>4</v>
      </c>
      <c r="H1196" s="68">
        <v>1621</v>
      </c>
      <c r="I1196" s="8">
        <f t="shared" si="99"/>
        <v>16.21</v>
      </c>
      <c r="J1196" s="2">
        <v>1.085</v>
      </c>
      <c r="K1196" s="69">
        <v>100</v>
      </c>
      <c r="L1196" s="68">
        <v>439</v>
      </c>
      <c r="M1196" s="8">
        <f t="shared" si="96"/>
        <v>4.3899999999999997</v>
      </c>
      <c r="N1196" s="2">
        <v>0.58399999999999996</v>
      </c>
      <c r="O1196" s="69">
        <v>100</v>
      </c>
      <c r="P1196" s="182">
        <f t="shared" si="97"/>
        <v>3.6924829157175405</v>
      </c>
      <c r="Q1196" s="86" t="s">
        <v>719</v>
      </c>
      <c r="V1196" s="82">
        <v>0.44791666666666669</v>
      </c>
      <c r="W1196" s="83">
        <v>0.58333333333333337</v>
      </c>
      <c r="X1196" s="86">
        <f t="shared" si="98"/>
        <v>0.13541666666666669</v>
      </c>
    </row>
    <row r="1197" spans="1:24" x14ac:dyDescent="0.3">
      <c r="A1197" s="44" t="s">
        <v>5766</v>
      </c>
      <c r="B1197" s="68" t="s">
        <v>5767</v>
      </c>
      <c r="C1197" s="2" t="s">
        <v>1</v>
      </c>
      <c r="D1197" s="2">
        <v>44</v>
      </c>
      <c r="E1197" s="6">
        <v>27718</v>
      </c>
      <c r="F1197" s="7">
        <v>43935.591354166667</v>
      </c>
      <c r="G1197" s="69" t="s">
        <v>4</v>
      </c>
      <c r="H1197" s="68">
        <v>1118</v>
      </c>
      <c r="I1197" s="8">
        <f t="shared" si="99"/>
        <v>11.292929292929292</v>
      </c>
      <c r="J1197" s="2">
        <v>0.91800000000000004</v>
      </c>
      <c r="K1197" s="69">
        <v>99</v>
      </c>
      <c r="L1197" s="68">
        <v>470</v>
      </c>
      <c r="M1197" s="8">
        <f t="shared" si="96"/>
        <v>4.7474747474747474</v>
      </c>
      <c r="N1197" s="2">
        <v>0.84899999999999998</v>
      </c>
      <c r="O1197" s="69">
        <v>99</v>
      </c>
      <c r="P1197" s="182">
        <f t="shared" si="97"/>
        <v>2.3787234042553189</v>
      </c>
      <c r="Q1197" s="86" t="s">
        <v>719</v>
      </c>
      <c r="V1197" s="82">
        <v>0.4694444444444445</v>
      </c>
      <c r="W1197" s="83">
        <v>0.61805555555555558</v>
      </c>
      <c r="X1197" s="86">
        <f t="shared" si="98"/>
        <v>0.14861111111111108</v>
      </c>
    </row>
    <row r="1198" spans="1:24" x14ac:dyDescent="0.3">
      <c r="A1198" s="44" t="s">
        <v>10897</v>
      </c>
      <c r="B1198" s="68" t="s">
        <v>10898</v>
      </c>
      <c r="C1198" s="2" t="s">
        <v>6</v>
      </c>
      <c r="D1198" s="2">
        <v>74</v>
      </c>
      <c r="E1198" s="6">
        <v>16750</v>
      </c>
      <c r="F1198" s="7">
        <v>43935.627418981479</v>
      </c>
      <c r="G1198" s="69" t="s">
        <v>10062</v>
      </c>
      <c r="H1198" s="68">
        <v>1834</v>
      </c>
      <c r="I1198" s="8">
        <f t="shared" si="99"/>
        <v>18.525252525252526</v>
      </c>
      <c r="J1198" s="2">
        <v>1.875</v>
      </c>
      <c r="K1198" s="69">
        <v>99</v>
      </c>
      <c r="L1198" s="68">
        <v>705</v>
      </c>
      <c r="M1198" s="8">
        <f t="shared" si="96"/>
        <v>7.1212121212121211</v>
      </c>
      <c r="N1198" s="2">
        <v>1.145</v>
      </c>
      <c r="O1198" s="69">
        <v>99</v>
      </c>
      <c r="P1198" s="182">
        <f t="shared" si="97"/>
        <v>2.601418439716312</v>
      </c>
      <c r="Q1198" s="86" t="s">
        <v>719</v>
      </c>
      <c r="V1198" s="82">
        <v>0.49722222222222223</v>
      </c>
      <c r="W1198" s="83">
        <v>0.64583333333333337</v>
      </c>
      <c r="X1198" s="86">
        <f t="shared" si="98"/>
        <v>0.14861111111111114</v>
      </c>
    </row>
    <row r="1199" spans="1:24" x14ac:dyDescent="0.3">
      <c r="A1199" s="44" t="s">
        <v>10899</v>
      </c>
      <c r="B1199" s="68" t="s">
        <v>10900</v>
      </c>
      <c r="C1199" s="2" t="s">
        <v>1</v>
      </c>
      <c r="D1199" s="2">
        <v>56</v>
      </c>
      <c r="E1199" s="6">
        <v>23329</v>
      </c>
      <c r="F1199" s="7">
        <v>43937.546817129631</v>
      </c>
      <c r="G1199" s="69" t="s">
        <v>4</v>
      </c>
      <c r="H1199" s="68">
        <v>1348</v>
      </c>
      <c r="I1199" s="8">
        <f t="shared" si="99"/>
        <v>13.616161616161616</v>
      </c>
      <c r="J1199" s="2">
        <v>1.2430000000000001</v>
      </c>
      <c r="K1199" s="69">
        <v>99</v>
      </c>
      <c r="L1199" s="68">
        <v>474</v>
      </c>
      <c r="M1199" s="8">
        <f t="shared" si="96"/>
        <v>4.7878787878787881</v>
      </c>
      <c r="N1199" s="2">
        <v>0.71799999999999997</v>
      </c>
      <c r="O1199" s="69">
        <v>99</v>
      </c>
      <c r="P1199" s="182">
        <f t="shared" si="97"/>
        <v>2.8438818565400843</v>
      </c>
      <c r="Q1199" s="86" t="s">
        <v>719</v>
      </c>
      <c r="V1199" s="82">
        <v>0.41111111111111115</v>
      </c>
      <c r="W1199" s="83">
        <v>0.55555555555555558</v>
      </c>
      <c r="X1199" s="86">
        <f t="shared" si="98"/>
        <v>0.14444444444444443</v>
      </c>
    </row>
    <row r="1200" spans="1:24" x14ac:dyDescent="0.3">
      <c r="A1200" s="44" t="s">
        <v>8536</v>
      </c>
      <c r="B1200" s="68" t="s">
        <v>4844</v>
      </c>
      <c r="C1200" s="2" t="s">
        <v>6</v>
      </c>
      <c r="D1200" s="2">
        <v>53</v>
      </c>
      <c r="E1200" s="6">
        <v>24400</v>
      </c>
      <c r="F1200" s="7">
        <v>43937.559837962966</v>
      </c>
      <c r="G1200" s="69" t="s">
        <v>4</v>
      </c>
      <c r="H1200" s="68">
        <v>933</v>
      </c>
      <c r="I1200" s="8">
        <f t="shared" si="99"/>
        <v>9.4242424242424239</v>
      </c>
      <c r="J1200" s="2">
        <v>0.92700000000000005</v>
      </c>
      <c r="K1200" s="69">
        <v>99</v>
      </c>
      <c r="L1200" s="68">
        <v>377</v>
      </c>
      <c r="M1200" s="8">
        <f t="shared" si="96"/>
        <v>3.808080808080808</v>
      </c>
      <c r="N1200" s="2">
        <v>0.81699999999999995</v>
      </c>
      <c r="O1200" s="69">
        <v>99</v>
      </c>
      <c r="P1200" s="182">
        <f t="shared" si="97"/>
        <v>2.4748010610079576</v>
      </c>
      <c r="Q1200" s="86" t="s">
        <v>719</v>
      </c>
      <c r="V1200" s="82">
        <v>0.42569444444444443</v>
      </c>
      <c r="W1200" s="83">
        <v>0.56944444444444442</v>
      </c>
      <c r="X1200" s="86">
        <f t="shared" si="98"/>
        <v>0.14374999999999999</v>
      </c>
    </row>
    <row r="1201" spans="1:24" x14ac:dyDescent="0.3">
      <c r="A1201" s="44" t="s">
        <v>7858</v>
      </c>
      <c r="B1201" s="68" t="s">
        <v>550</v>
      </c>
      <c r="C1201" s="2" t="s">
        <v>6</v>
      </c>
      <c r="D1201" s="2">
        <v>73</v>
      </c>
      <c r="E1201" s="6">
        <v>17032</v>
      </c>
      <c r="F1201" s="7">
        <v>43937.575069444443</v>
      </c>
      <c r="G1201" s="69" t="s">
        <v>4</v>
      </c>
      <c r="H1201" s="68">
        <v>1956</v>
      </c>
      <c r="I1201" s="8">
        <f t="shared" si="99"/>
        <v>19.559999999999999</v>
      </c>
      <c r="J1201" s="2">
        <v>1.5</v>
      </c>
      <c r="K1201" s="69">
        <v>100</v>
      </c>
      <c r="L1201" s="68">
        <v>426</v>
      </c>
      <c r="M1201" s="8">
        <f t="shared" si="96"/>
        <v>4.26</v>
      </c>
      <c r="N1201" s="2">
        <v>0.79900000000000004</v>
      </c>
      <c r="O1201" s="69">
        <v>100</v>
      </c>
      <c r="P1201" s="182">
        <f t="shared" si="97"/>
        <v>4.591549295774648</v>
      </c>
      <c r="Q1201" s="86" t="s">
        <v>719</v>
      </c>
      <c r="V1201" s="82">
        <v>0.43194444444444446</v>
      </c>
      <c r="W1201" s="83">
        <v>0.58333333333333337</v>
      </c>
      <c r="X1201" s="86">
        <f t="shared" si="98"/>
        <v>0.15138888888888891</v>
      </c>
    </row>
    <row r="1202" spans="1:24" x14ac:dyDescent="0.3">
      <c r="A1202" s="44" t="s">
        <v>10901</v>
      </c>
      <c r="B1202" s="68" t="s">
        <v>4430</v>
      </c>
      <c r="C1202" s="2" t="s">
        <v>1</v>
      </c>
      <c r="D1202" s="2">
        <v>49</v>
      </c>
      <c r="E1202" s="6">
        <v>25846</v>
      </c>
      <c r="F1202" s="7">
        <v>43937.591377314813</v>
      </c>
      <c r="G1202" s="69" t="s">
        <v>4</v>
      </c>
      <c r="H1202" s="68">
        <v>1392</v>
      </c>
      <c r="I1202" s="8">
        <f t="shared" si="99"/>
        <v>13.92</v>
      </c>
      <c r="J1202" s="2">
        <v>1.5740000000000001</v>
      </c>
      <c r="K1202" s="69">
        <v>100</v>
      </c>
      <c r="L1202" s="68">
        <v>291</v>
      </c>
      <c r="M1202" s="8">
        <f t="shared" si="96"/>
        <v>2.91</v>
      </c>
      <c r="N1202" s="2">
        <v>0.45200000000000001</v>
      </c>
      <c r="O1202" s="69">
        <v>100</v>
      </c>
      <c r="P1202" s="182">
        <f t="shared" si="97"/>
        <v>4.7835051546391751</v>
      </c>
      <c r="Q1202" s="86" t="s">
        <v>719</v>
      </c>
      <c r="V1202" s="82">
        <v>0.45069444444444445</v>
      </c>
      <c r="W1202" s="83">
        <v>0.61805555555555558</v>
      </c>
      <c r="X1202" s="86">
        <f t="shared" si="98"/>
        <v>0.16736111111111113</v>
      </c>
    </row>
    <row r="1203" spans="1:24" x14ac:dyDescent="0.3">
      <c r="A1203" s="44" t="s">
        <v>10902</v>
      </c>
      <c r="B1203" s="68" t="s">
        <v>10903</v>
      </c>
      <c r="C1203" s="2" t="s">
        <v>1</v>
      </c>
      <c r="D1203" s="2">
        <v>21</v>
      </c>
      <c r="E1203" s="6">
        <v>36139</v>
      </c>
      <c r="F1203" s="7">
        <v>43937.618726851855</v>
      </c>
      <c r="G1203" s="69" t="s">
        <v>4</v>
      </c>
      <c r="H1203" s="68">
        <v>602</v>
      </c>
      <c r="I1203" s="8">
        <f t="shared" si="99"/>
        <v>6.0808080808080804</v>
      </c>
      <c r="J1203" s="2">
        <v>0.80400000000000005</v>
      </c>
      <c r="K1203" s="69">
        <v>99</v>
      </c>
      <c r="L1203" s="68">
        <v>208</v>
      </c>
      <c r="M1203" s="8">
        <f t="shared" si="96"/>
        <v>2.1010101010101012</v>
      </c>
      <c r="N1203" s="2">
        <v>0.48399999999999999</v>
      </c>
      <c r="O1203" s="69">
        <v>99</v>
      </c>
      <c r="P1203" s="182">
        <f t="shared" si="97"/>
        <v>2.8942307692307687</v>
      </c>
      <c r="Q1203" s="86" t="s">
        <v>719</v>
      </c>
      <c r="V1203" s="82">
        <v>0.4597222222222222</v>
      </c>
      <c r="W1203" s="83">
        <v>0.625</v>
      </c>
      <c r="X1203" s="86">
        <f t="shared" si="98"/>
        <v>0.1652777777777778</v>
      </c>
    </row>
    <row r="1204" spans="1:24" x14ac:dyDescent="0.3">
      <c r="A1204" s="44" t="s">
        <v>10904</v>
      </c>
      <c r="B1204" s="68" t="s">
        <v>10905</v>
      </c>
      <c r="C1204" s="2" t="s">
        <v>1</v>
      </c>
      <c r="D1204" s="2">
        <v>76</v>
      </c>
      <c r="E1204" s="6">
        <v>16139</v>
      </c>
      <c r="F1204" s="7">
        <v>43937.63726851852</v>
      </c>
      <c r="G1204" s="69" t="s">
        <v>4</v>
      </c>
      <c r="H1204" s="68">
        <v>2320</v>
      </c>
      <c r="I1204" s="8">
        <f t="shared" si="99"/>
        <v>23.434343434343436</v>
      </c>
      <c r="J1204" s="2">
        <v>2.6960000000000002</v>
      </c>
      <c r="K1204" s="69">
        <v>99</v>
      </c>
      <c r="L1204" s="68">
        <v>722</v>
      </c>
      <c r="M1204" s="8">
        <f t="shared" si="96"/>
        <v>7.2929292929292933</v>
      </c>
      <c r="N1204" s="2">
        <v>0.746</v>
      </c>
      <c r="O1204" s="69">
        <v>99</v>
      </c>
      <c r="P1204" s="182">
        <f t="shared" si="97"/>
        <v>3.2132963988919667</v>
      </c>
      <c r="Q1204" s="86" t="s">
        <v>719</v>
      </c>
      <c r="V1204" s="82">
        <v>0.49652777777777773</v>
      </c>
      <c r="W1204" s="83">
        <v>0.64583333333333337</v>
      </c>
      <c r="X1204" s="86">
        <f t="shared" si="98"/>
        <v>0.14930555555555564</v>
      </c>
    </row>
    <row r="1205" spans="1:24" x14ac:dyDescent="0.3">
      <c r="A1205" s="44" t="s">
        <v>10906</v>
      </c>
      <c r="B1205" s="68" t="s">
        <v>10907</v>
      </c>
      <c r="C1205" s="2" t="s">
        <v>6</v>
      </c>
      <c r="D1205" s="2">
        <v>68</v>
      </c>
      <c r="E1205" s="6">
        <v>19008</v>
      </c>
      <c r="F1205" s="7">
        <v>43937.653067129628</v>
      </c>
      <c r="G1205" s="69" t="s">
        <v>4</v>
      </c>
      <c r="H1205" s="68">
        <v>1474</v>
      </c>
      <c r="I1205" s="8">
        <f t="shared" si="99"/>
        <v>14.888888888888889</v>
      </c>
      <c r="J1205" s="2">
        <v>1.0580000000000001</v>
      </c>
      <c r="K1205" s="69">
        <v>99</v>
      </c>
      <c r="L1205" s="68">
        <v>600</v>
      </c>
      <c r="M1205" s="8">
        <f t="shared" si="96"/>
        <v>6.0606060606060606</v>
      </c>
      <c r="N1205" s="2">
        <v>0.91300000000000003</v>
      </c>
      <c r="O1205" s="69">
        <v>99</v>
      </c>
      <c r="P1205" s="182">
        <f t="shared" si="97"/>
        <v>2.4566666666666666</v>
      </c>
      <c r="Q1205" s="86" t="s">
        <v>719</v>
      </c>
      <c r="V1205" s="82">
        <v>0.50972222222222219</v>
      </c>
      <c r="W1205" s="83">
        <v>0.65972222222222221</v>
      </c>
      <c r="X1205" s="86">
        <f t="shared" si="98"/>
        <v>0.15000000000000002</v>
      </c>
    </row>
    <row r="1206" spans="1:24" x14ac:dyDescent="0.3">
      <c r="A1206" s="44" t="s">
        <v>10908</v>
      </c>
      <c r="B1206" s="68" t="s">
        <v>10909</v>
      </c>
      <c r="C1206" s="2" t="s">
        <v>1</v>
      </c>
      <c r="D1206" s="2">
        <v>57</v>
      </c>
      <c r="E1206" s="6">
        <v>22825</v>
      </c>
      <c r="F1206" s="7">
        <v>43938.58730324074</v>
      </c>
      <c r="G1206" s="69" t="s">
        <v>4</v>
      </c>
      <c r="H1206" s="68">
        <v>1213</v>
      </c>
      <c r="I1206" s="8">
        <f t="shared" si="99"/>
        <v>12.252525252525253</v>
      </c>
      <c r="J1206" s="2">
        <v>1.3580000000000001</v>
      </c>
      <c r="K1206" s="69">
        <v>99</v>
      </c>
      <c r="L1206" s="68">
        <v>320</v>
      </c>
      <c r="M1206" s="8">
        <f t="shared" si="96"/>
        <v>3.2323232323232323</v>
      </c>
      <c r="N1206" s="2">
        <v>0.62</v>
      </c>
      <c r="O1206" s="69">
        <v>99</v>
      </c>
      <c r="P1206" s="182">
        <f t="shared" si="97"/>
        <v>3.7906249999999999</v>
      </c>
      <c r="Q1206" s="86" t="s">
        <v>719</v>
      </c>
      <c r="V1206" s="82">
        <v>0.45</v>
      </c>
      <c r="W1206" s="83">
        <v>0.59722222222222221</v>
      </c>
      <c r="X1206" s="86">
        <f t="shared" si="98"/>
        <v>0.1472222222222222</v>
      </c>
    </row>
    <row r="1207" spans="1:24" x14ac:dyDescent="0.3">
      <c r="A1207" s="44" t="s">
        <v>2712</v>
      </c>
      <c r="B1207" s="68" t="s">
        <v>1275</v>
      </c>
      <c r="C1207" s="2" t="s">
        <v>1</v>
      </c>
      <c r="D1207" s="2">
        <v>58</v>
      </c>
      <c r="E1207" s="6">
        <v>22413</v>
      </c>
      <c r="F1207" s="7">
        <v>43938.598483796297</v>
      </c>
      <c r="G1207" s="69" t="s">
        <v>4</v>
      </c>
      <c r="H1207" s="68">
        <v>2167</v>
      </c>
      <c r="I1207" s="8">
        <f t="shared" si="99"/>
        <v>21.888888888888889</v>
      </c>
      <c r="J1207" s="2">
        <v>1.2769999999999999</v>
      </c>
      <c r="K1207" s="69">
        <v>99</v>
      </c>
      <c r="L1207" s="68">
        <v>482</v>
      </c>
      <c r="M1207" s="8">
        <f t="shared" si="96"/>
        <v>4.8686868686868685</v>
      </c>
      <c r="N1207" s="2">
        <v>0.76500000000000001</v>
      </c>
      <c r="O1207" s="69">
        <v>99</v>
      </c>
      <c r="P1207" s="182">
        <f t="shared" si="97"/>
        <v>4.495850622406639</v>
      </c>
      <c r="Q1207" s="86" t="s">
        <v>719</v>
      </c>
      <c r="V1207" s="82">
        <v>0.48402777777777778</v>
      </c>
      <c r="W1207" s="83">
        <v>0.61458333333333337</v>
      </c>
      <c r="X1207" s="86">
        <f t="shared" si="98"/>
        <v>0.13055555555555559</v>
      </c>
    </row>
    <row r="1208" spans="1:24" x14ac:dyDescent="0.3">
      <c r="A1208" s="44" t="s">
        <v>10910</v>
      </c>
      <c r="B1208" s="68" t="s">
        <v>10911</v>
      </c>
      <c r="C1208" s="2" t="s">
        <v>6</v>
      </c>
      <c r="D1208" s="2">
        <v>31</v>
      </c>
      <c r="E1208" s="6">
        <v>32604</v>
      </c>
      <c r="F1208" s="7">
        <v>43938.620613425926</v>
      </c>
      <c r="G1208" s="69" t="s">
        <v>4</v>
      </c>
      <c r="H1208" s="68">
        <v>555</v>
      </c>
      <c r="I1208" s="8">
        <f t="shared" si="99"/>
        <v>5.6060606060606064</v>
      </c>
      <c r="J1208" s="2">
        <v>0.90100000000000002</v>
      </c>
      <c r="K1208" s="69">
        <v>99</v>
      </c>
      <c r="L1208" s="68">
        <v>158</v>
      </c>
      <c r="M1208" s="8">
        <f t="shared" si="96"/>
        <v>1.595959595959596</v>
      </c>
      <c r="N1208" s="2">
        <v>0.51300000000000001</v>
      </c>
      <c r="O1208" s="69">
        <v>99</v>
      </c>
      <c r="P1208" s="182">
        <f t="shared" si="97"/>
        <v>3.5126582278481013</v>
      </c>
      <c r="Q1208" s="86" t="s">
        <v>719</v>
      </c>
      <c r="V1208" s="82">
        <v>0.53749999999999998</v>
      </c>
      <c r="W1208" s="83">
        <v>0.67361111111111116</v>
      </c>
      <c r="X1208" s="86">
        <f t="shared" si="98"/>
        <v>0.13611111111111118</v>
      </c>
    </row>
    <row r="1209" spans="1:24" x14ac:dyDescent="0.3">
      <c r="A1209" s="44" t="s">
        <v>10912</v>
      </c>
      <c r="B1209" s="68" t="s">
        <v>10913</v>
      </c>
      <c r="C1209" s="2" t="s">
        <v>6</v>
      </c>
      <c r="D1209" s="2">
        <v>75</v>
      </c>
      <c r="E1209" s="6">
        <v>16327</v>
      </c>
      <c r="F1209" s="7">
        <v>43941.510370370372</v>
      </c>
      <c r="G1209" s="69" t="s">
        <v>4</v>
      </c>
      <c r="H1209" s="68">
        <v>1782</v>
      </c>
      <c r="I1209" s="8">
        <f t="shared" si="99"/>
        <v>17.82</v>
      </c>
      <c r="J1209" s="2">
        <v>1.617</v>
      </c>
      <c r="K1209" s="69">
        <v>100</v>
      </c>
      <c r="L1209" s="68">
        <v>408</v>
      </c>
      <c r="M1209" s="8">
        <f t="shared" si="96"/>
        <v>4.08</v>
      </c>
      <c r="N1209" s="2">
        <v>0.748</v>
      </c>
      <c r="O1209" s="69">
        <v>100</v>
      </c>
      <c r="P1209" s="182">
        <f t="shared" si="97"/>
        <v>4.367647058823529</v>
      </c>
      <c r="Q1209" s="86" t="s">
        <v>719</v>
      </c>
      <c r="V1209" s="82">
        <v>0.38125000000000003</v>
      </c>
      <c r="W1209" s="83">
        <v>0.51736111111111105</v>
      </c>
      <c r="X1209" s="86">
        <f t="shared" si="98"/>
        <v>0.13611111111111102</v>
      </c>
    </row>
    <row r="1210" spans="1:24" x14ac:dyDescent="0.3">
      <c r="A1210" s="44" t="s">
        <v>10914</v>
      </c>
      <c r="B1210" s="68" t="s">
        <v>10915</v>
      </c>
      <c r="C1210" s="2" t="s">
        <v>6</v>
      </c>
      <c r="D1210" s="2">
        <v>72</v>
      </c>
      <c r="E1210" s="6">
        <v>17320</v>
      </c>
      <c r="F1210" s="7">
        <v>43941.521874999999</v>
      </c>
      <c r="G1210" s="69" t="s">
        <v>4</v>
      </c>
      <c r="H1210" s="68">
        <v>1444</v>
      </c>
      <c r="I1210" s="8">
        <f t="shared" si="99"/>
        <v>14.585858585858587</v>
      </c>
      <c r="J1210" s="2">
        <v>1.06</v>
      </c>
      <c r="K1210" s="69">
        <v>99</v>
      </c>
      <c r="L1210" s="68">
        <v>697</v>
      </c>
      <c r="M1210" s="8">
        <f t="shared" si="96"/>
        <v>7.0404040404040407</v>
      </c>
      <c r="N1210" s="2">
        <v>0.80700000000000005</v>
      </c>
      <c r="O1210" s="69">
        <v>99</v>
      </c>
      <c r="P1210" s="182">
        <f t="shared" si="97"/>
        <v>2.0717360114777619</v>
      </c>
      <c r="Q1210" s="86" t="s">
        <v>719</v>
      </c>
      <c r="V1210" s="82">
        <v>0.38472222222222219</v>
      </c>
      <c r="W1210" s="83">
        <v>0.53472222222222221</v>
      </c>
      <c r="X1210" s="86">
        <f t="shared" si="98"/>
        <v>0.15000000000000002</v>
      </c>
    </row>
    <row r="1211" spans="1:24" x14ac:dyDescent="0.3">
      <c r="A1211" s="44" t="s">
        <v>10916</v>
      </c>
      <c r="B1211" s="68" t="s">
        <v>289</v>
      </c>
      <c r="C1211" s="2" t="s">
        <v>1</v>
      </c>
      <c r="D1211" s="2">
        <v>68</v>
      </c>
      <c r="E1211" s="6">
        <v>19084</v>
      </c>
      <c r="F1211" s="7">
        <v>43941.540625000001</v>
      </c>
      <c r="G1211" s="69" t="s">
        <v>4</v>
      </c>
      <c r="H1211" s="68">
        <v>1729</v>
      </c>
      <c r="I1211" s="8">
        <f t="shared" si="99"/>
        <v>17.464646464646464</v>
      </c>
      <c r="J1211" s="2">
        <v>1.6679999999999999</v>
      </c>
      <c r="K1211" s="69">
        <v>99</v>
      </c>
      <c r="L1211" s="68">
        <v>427</v>
      </c>
      <c r="M1211" s="8">
        <f t="shared" si="96"/>
        <v>4.3131313131313131</v>
      </c>
      <c r="N1211" s="2">
        <v>0.58299999999999996</v>
      </c>
      <c r="O1211" s="69">
        <v>99</v>
      </c>
      <c r="P1211" s="182">
        <f t="shared" si="97"/>
        <v>4.0491803278688518</v>
      </c>
      <c r="Q1211" s="86" t="s">
        <v>719</v>
      </c>
      <c r="V1211" s="82">
        <v>0.40069444444444446</v>
      </c>
      <c r="W1211" s="83">
        <v>0.54861111111111105</v>
      </c>
      <c r="X1211" s="86">
        <f t="shared" si="98"/>
        <v>0.14791666666666659</v>
      </c>
    </row>
    <row r="1212" spans="1:24" x14ac:dyDescent="0.3">
      <c r="A1212" s="44" t="s">
        <v>10917</v>
      </c>
      <c r="B1212" s="68" t="s">
        <v>824</v>
      </c>
      <c r="C1212" s="2" t="s">
        <v>6</v>
      </c>
      <c r="D1212" s="2">
        <v>72</v>
      </c>
      <c r="E1212" s="6">
        <v>17506</v>
      </c>
      <c r="F1212" s="7">
        <v>43941.55269675926</v>
      </c>
      <c r="G1212" s="69" t="s">
        <v>4</v>
      </c>
      <c r="H1212" s="68">
        <v>1179</v>
      </c>
      <c r="I1212" s="8">
        <f t="shared" si="99"/>
        <v>11.909090909090908</v>
      </c>
      <c r="J1212" s="2">
        <v>1.371</v>
      </c>
      <c r="K1212" s="69">
        <v>99</v>
      </c>
      <c r="L1212" s="68">
        <v>370</v>
      </c>
      <c r="M1212" s="8">
        <f t="shared" si="96"/>
        <v>3.7373737373737375</v>
      </c>
      <c r="N1212" s="2">
        <v>0.66400000000000003</v>
      </c>
      <c r="O1212" s="69">
        <v>99</v>
      </c>
      <c r="P1212" s="182">
        <f t="shared" si="97"/>
        <v>3.1864864864864861</v>
      </c>
      <c r="Q1212" s="86" t="s">
        <v>719</v>
      </c>
      <c r="V1212" s="82">
        <v>0.40972222222222227</v>
      </c>
      <c r="W1212" s="83">
        <v>0.55902777777777779</v>
      </c>
      <c r="X1212" s="86">
        <f t="shared" si="98"/>
        <v>0.14930555555555552</v>
      </c>
    </row>
    <row r="1213" spans="1:24" x14ac:dyDescent="0.3">
      <c r="A1213" s="44" t="s">
        <v>10918</v>
      </c>
      <c r="B1213" s="68" t="s">
        <v>7121</v>
      </c>
      <c r="C1213" s="2" t="s">
        <v>1</v>
      </c>
      <c r="D1213" s="2">
        <v>60</v>
      </c>
      <c r="E1213" s="6">
        <v>22014</v>
      </c>
      <c r="F1213" s="7">
        <v>43941.563750000001</v>
      </c>
      <c r="G1213" s="69" t="s">
        <v>4</v>
      </c>
      <c r="H1213" s="68">
        <v>1376</v>
      </c>
      <c r="I1213" s="8">
        <f t="shared" si="99"/>
        <v>13.8989898989899</v>
      </c>
      <c r="J1213" s="2">
        <v>1.2330000000000001</v>
      </c>
      <c r="K1213" s="69">
        <v>99</v>
      </c>
      <c r="L1213" s="68">
        <v>337</v>
      </c>
      <c r="M1213" s="8">
        <f t="shared" si="96"/>
        <v>3.404040404040404</v>
      </c>
      <c r="N1213" s="2">
        <v>0.621</v>
      </c>
      <c r="O1213" s="69">
        <v>99</v>
      </c>
      <c r="P1213" s="182">
        <f t="shared" si="97"/>
        <v>4.0830860534124636</v>
      </c>
      <c r="Q1213" s="86" t="s">
        <v>719</v>
      </c>
      <c r="V1213" s="82">
        <v>0.41944444444444445</v>
      </c>
      <c r="W1213" s="83">
        <v>0.57291666666666663</v>
      </c>
      <c r="X1213" s="86">
        <f t="shared" si="98"/>
        <v>0.15347222222222218</v>
      </c>
    </row>
    <row r="1214" spans="1:24" x14ac:dyDescent="0.3">
      <c r="A1214" s="44" t="s">
        <v>10919</v>
      </c>
      <c r="B1214" s="68" t="s">
        <v>10920</v>
      </c>
      <c r="C1214" s="2" t="s">
        <v>1</v>
      </c>
      <c r="D1214" s="2">
        <v>62</v>
      </c>
      <c r="E1214" s="6">
        <v>21104</v>
      </c>
      <c r="F1214" s="7">
        <v>43941.578564814816</v>
      </c>
      <c r="G1214" s="69" t="s">
        <v>4</v>
      </c>
      <c r="H1214" s="68">
        <v>1747</v>
      </c>
      <c r="I1214" s="8">
        <f t="shared" si="99"/>
        <v>17.47</v>
      </c>
      <c r="J1214" s="2">
        <v>1.982</v>
      </c>
      <c r="K1214" s="69">
        <v>100</v>
      </c>
      <c r="L1214" s="68">
        <v>348</v>
      </c>
      <c r="M1214" s="8">
        <f t="shared" si="96"/>
        <v>3.48</v>
      </c>
      <c r="N1214" s="2">
        <v>0.67400000000000004</v>
      </c>
      <c r="O1214" s="69">
        <v>100</v>
      </c>
      <c r="P1214" s="182">
        <f t="shared" si="97"/>
        <v>5.0201149425287355</v>
      </c>
      <c r="Q1214" s="86" t="s">
        <v>719</v>
      </c>
      <c r="V1214" s="82">
        <v>0.42638888888888887</v>
      </c>
      <c r="W1214" s="83">
        <v>0.59722222222222221</v>
      </c>
      <c r="X1214" s="86">
        <f t="shared" si="98"/>
        <v>0.17083333333333334</v>
      </c>
    </row>
    <row r="1215" spans="1:24" x14ac:dyDescent="0.3">
      <c r="A1215" s="44" t="s">
        <v>10921</v>
      </c>
      <c r="B1215" s="68" t="s">
        <v>391</v>
      </c>
      <c r="C1215" s="2" t="s">
        <v>1</v>
      </c>
      <c r="D1215" s="2">
        <v>59</v>
      </c>
      <c r="E1215" s="6">
        <v>22141</v>
      </c>
      <c r="F1215" s="7">
        <v>43941.602407407408</v>
      </c>
      <c r="G1215" s="69" t="s">
        <v>4</v>
      </c>
      <c r="H1215" s="68">
        <v>1270</v>
      </c>
      <c r="I1215" s="8">
        <f t="shared" si="99"/>
        <v>12.828282828282829</v>
      </c>
      <c r="J1215" s="2">
        <v>1.6850000000000001</v>
      </c>
      <c r="K1215" s="69">
        <v>99</v>
      </c>
      <c r="L1215" s="68">
        <v>267</v>
      </c>
      <c r="M1215" s="8">
        <f t="shared" si="96"/>
        <v>2.6969696969696968</v>
      </c>
      <c r="N1215" s="2">
        <v>0.56200000000000006</v>
      </c>
      <c r="O1215" s="69">
        <v>99</v>
      </c>
      <c r="P1215" s="182">
        <f t="shared" si="97"/>
        <v>4.7565543071161054</v>
      </c>
      <c r="Q1215" s="86" t="s">
        <v>719</v>
      </c>
      <c r="V1215" s="82">
        <v>0.4458333333333333</v>
      </c>
      <c r="W1215" s="83">
        <v>0.60763888888888895</v>
      </c>
      <c r="X1215" s="86">
        <f t="shared" si="98"/>
        <v>0.16180555555555565</v>
      </c>
    </row>
    <row r="1216" spans="1:24" x14ac:dyDescent="0.3">
      <c r="A1216" s="44" t="s">
        <v>6902</v>
      </c>
      <c r="B1216" s="68" t="s">
        <v>6903</v>
      </c>
      <c r="C1216" s="2" t="s">
        <v>1</v>
      </c>
      <c r="D1216" s="2">
        <v>46</v>
      </c>
      <c r="E1216" s="6">
        <v>26956</v>
      </c>
      <c r="F1216" s="7">
        <v>43941.613113425927</v>
      </c>
      <c r="G1216" s="69" t="s">
        <v>4</v>
      </c>
      <c r="H1216" s="68">
        <v>1202</v>
      </c>
      <c r="I1216" s="8">
        <f t="shared" si="99"/>
        <v>12.02</v>
      </c>
      <c r="J1216" s="2">
        <v>1.1890000000000001</v>
      </c>
      <c r="K1216" s="69">
        <v>100</v>
      </c>
      <c r="L1216" s="68">
        <v>343</v>
      </c>
      <c r="M1216" s="8">
        <f t="shared" si="96"/>
        <v>3.43</v>
      </c>
      <c r="N1216" s="2">
        <v>0.55500000000000005</v>
      </c>
      <c r="O1216" s="69">
        <v>100</v>
      </c>
      <c r="P1216" s="182">
        <f t="shared" si="97"/>
        <v>3.5043731778425653</v>
      </c>
      <c r="Q1216" s="86" t="s">
        <v>719</v>
      </c>
      <c r="V1216" s="82">
        <v>0.47569444444444442</v>
      </c>
      <c r="W1216" s="83">
        <v>0.625</v>
      </c>
      <c r="X1216" s="86">
        <f t="shared" si="98"/>
        <v>0.14930555555555558</v>
      </c>
    </row>
    <row r="1217" spans="1:24" x14ac:dyDescent="0.3">
      <c r="A1217" s="44" t="s">
        <v>10922</v>
      </c>
      <c r="B1217" s="68" t="s">
        <v>10923</v>
      </c>
      <c r="C1217" s="2" t="s">
        <v>6</v>
      </c>
      <c r="D1217" s="2">
        <v>83</v>
      </c>
      <c r="E1217" s="6">
        <v>13573</v>
      </c>
      <c r="F1217" s="7">
        <v>43941.628136574072</v>
      </c>
      <c r="G1217" s="69" t="s">
        <v>4</v>
      </c>
      <c r="H1217" s="68">
        <v>1645</v>
      </c>
      <c r="I1217" s="8">
        <f t="shared" si="99"/>
        <v>16.616161616161616</v>
      </c>
      <c r="J1217" s="2">
        <v>1.1399999999999999</v>
      </c>
      <c r="K1217" s="69">
        <v>99</v>
      </c>
      <c r="L1217" s="68">
        <v>845</v>
      </c>
      <c r="M1217" s="8">
        <f t="shared" si="96"/>
        <v>8.5353535353535346</v>
      </c>
      <c r="N1217" s="2">
        <v>1.0620000000000001</v>
      </c>
      <c r="O1217" s="69">
        <v>99</v>
      </c>
      <c r="P1217" s="182">
        <f t="shared" si="97"/>
        <v>1.9467455621301777</v>
      </c>
      <c r="Q1217" s="86" t="s">
        <v>719</v>
      </c>
      <c r="V1217" s="82">
        <v>0.50555555555555554</v>
      </c>
      <c r="W1217" s="83">
        <v>0.64583333333333337</v>
      </c>
      <c r="X1217" s="86">
        <f t="shared" si="98"/>
        <v>0.14027777777777783</v>
      </c>
    </row>
    <row r="1218" spans="1:24" x14ac:dyDescent="0.3">
      <c r="A1218" s="44" t="s">
        <v>10924</v>
      </c>
      <c r="B1218" s="68" t="s">
        <v>10925</v>
      </c>
      <c r="C1218" s="2" t="s">
        <v>1</v>
      </c>
      <c r="D1218" s="2">
        <v>62</v>
      </c>
      <c r="E1218" s="6">
        <v>21218</v>
      </c>
      <c r="F1218" s="7">
        <v>43941.650925925926</v>
      </c>
      <c r="G1218" s="69" t="s">
        <v>4</v>
      </c>
      <c r="H1218" s="68">
        <v>1583</v>
      </c>
      <c r="I1218" s="8">
        <f t="shared" si="99"/>
        <v>15.83</v>
      </c>
      <c r="J1218" s="2">
        <v>1.341</v>
      </c>
      <c r="K1218" s="69">
        <v>100</v>
      </c>
      <c r="L1218" s="68">
        <v>305</v>
      </c>
      <c r="M1218" s="8">
        <f t="shared" si="96"/>
        <v>3.05</v>
      </c>
      <c r="N1218" s="2">
        <v>0.55700000000000005</v>
      </c>
      <c r="O1218" s="69">
        <v>100</v>
      </c>
      <c r="P1218" s="182">
        <f t="shared" si="97"/>
        <v>5.1901639344262298</v>
      </c>
      <c r="Q1218" s="86" t="s">
        <v>719</v>
      </c>
      <c r="V1218" s="82">
        <v>0.5083333333333333</v>
      </c>
      <c r="W1218" s="83">
        <v>0.65625</v>
      </c>
      <c r="X1218" s="86">
        <f t="shared" si="98"/>
        <v>0.1479166666666667</v>
      </c>
    </row>
    <row r="1219" spans="1:24" x14ac:dyDescent="0.3">
      <c r="A1219" s="44" t="s">
        <v>10926</v>
      </c>
      <c r="B1219" s="68" t="s">
        <v>10927</v>
      </c>
      <c r="C1219" s="2" t="s">
        <v>1</v>
      </c>
      <c r="D1219" s="2">
        <v>76</v>
      </c>
      <c r="E1219" s="6">
        <v>16078</v>
      </c>
      <c r="F1219" s="7">
        <v>43941.662731481483</v>
      </c>
      <c r="G1219" s="69" t="s">
        <v>10062</v>
      </c>
      <c r="H1219" s="68">
        <v>1506</v>
      </c>
      <c r="I1219" s="8">
        <f t="shared" si="99"/>
        <v>15.06</v>
      </c>
      <c r="J1219" s="2">
        <v>1.7969999999999999</v>
      </c>
      <c r="K1219" s="69">
        <v>100</v>
      </c>
      <c r="L1219" s="68">
        <v>561</v>
      </c>
      <c r="M1219" s="8">
        <f t="shared" ref="M1219:M1282" si="100">L1219/O1219</f>
        <v>5.61</v>
      </c>
      <c r="N1219" s="2">
        <v>1.1539999999999999</v>
      </c>
      <c r="O1219" s="69">
        <v>100</v>
      </c>
      <c r="P1219" s="182">
        <f t="shared" ref="P1219:P1282" si="101">I1219/M1219</f>
        <v>2.6844919786096257</v>
      </c>
      <c r="Q1219" s="86" t="s">
        <v>719</v>
      </c>
      <c r="V1219" s="82">
        <v>0.50208333333333333</v>
      </c>
      <c r="W1219" s="83">
        <v>0.66666666666666663</v>
      </c>
      <c r="X1219" s="86">
        <f t="shared" ref="X1219:X1282" si="102">IF(AND(W1219&lt;&gt;0,V1219&lt;&gt;0),W1219-V1219,"No_data")</f>
        <v>0.1645833333333333</v>
      </c>
    </row>
    <row r="1220" spans="1:24" x14ac:dyDescent="0.3">
      <c r="A1220" s="44" t="s">
        <v>10928</v>
      </c>
      <c r="B1220" s="68" t="s">
        <v>10929</v>
      </c>
      <c r="C1220" s="2" t="s">
        <v>6</v>
      </c>
      <c r="D1220" s="2">
        <v>74</v>
      </c>
      <c r="E1220" s="6">
        <v>16779</v>
      </c>
      <c r="F1220" s="7">
        <v>43942.528738425928</v>
      </c>
      <c r="G1220" s="69" t="s">
        <v>4</v>
      </c>
      <c r="H1220" s="68">
        <v>1631</v>
      </c>
      <c r="I1220" s="8">
        <f t="shared" si="99"/>
        <v>16.474747474747474</v>
      </c>
      <c r="J1220" s="2">
        <v>1.3580000000000001</v>
      </c>
      <c r="K1220" s="69">
        <v>99</v>
      </c>
      <c r="L1220" s="68">
        <v>426</v>
      </c>
      <c r="M1220" s="8">
        <f t="shared" si="100"/>
        <v>4.3030303030303028</v>
      </c>
      <c r="N1220" s="2">
        <v>0.78800000000000003</v>
      </c>
      <c r="O1220" s="69">
        <v>99</v>
      </c>
      <c r="P1220" s="182">
        <f t="shared" si="101"/>
        <v>3.828638497652582</v>
      </c>
      <c r="Q1220" s="86" t="s">
        <v>719</v>
      </c>
      <c r="V1220" s="82">
        <v>0.39861111111111108</v>
      </c>
      <c r="W1220" s="83">
        <v>0.53472222222222221</v>
      </c>
      <c r="X1220" s="86">
        <f t="shared" si="102"/>
        <v>0.13611111111111113</v>
      </c>
    </row>
    <row r="1221" spans="1:24" x14ac:dyDescent="0.3">
      <c r="A1221" s="44" t="s">
        <v>2692</v>
      </c>
      <c r="B1221" s="68" t="s">
        <v>1253</v>
      </c>
      <c r="C1221" s="2" t="s">
        <v>1</v>
      </c>
      <c r="D1221" s="2">
        <v>67</v>
      </c>
      <c r="E1221" s="6">
        <v>19404</v>
      </c>
      <c r="F1221" s="7">
        <v>43942.543136574073</v>
      </c>
      <c r="G1221" s="69" t="s">
        <v>4</v>
      </c>
      <c r="H1221" s="68">
        <v>2000</v>
      </c>
      <c r="I1221" s="8">
        <f t="shared" si="99"/>
        <v>20.202020202020201</v>
      </c>
      <c r="J1221" s="2">
        <v>2.976</v>
      </c>
      <c r="K1221" s="69">
        <v>99</v>
      </c>
      <c r="L1221" s="68">
        <v>537</v>
      </c>
      <c r="M1221" s="8">
        <f t="shared" si="100"/>
        <v>5.4242424242424239</v>
      </c>
      <c r="N1221" s="2">
        <v>0.71599999999999997</v>
      </c>
      <c r="O1221" s="69">
        <v>99</v>
      </c>
      <c r="P1221" s="182">
        <f t="shared" si="101"/>
        <v>3.7243947858472999</v>
      </c>
      <c r="Q1221" s="86" t="s">
        <v>719</v>
      </c>
      <c r="V1221" s="82">
        <v>0.41319444444444442</v>
      </c>
      <c r="W1221" s="83">
        <v>0.54861111111111105</v>
      </c>
      <c r="X1221" s="86">
        <f t="shared" si="102"/>
        <v>0.13541666666666663</v>
      </c>
    </row>
    <row r="1222" spans="1:24" x14ac:dyDescent="0.3">
      <c r="A1222" s="44" t="s">
        <v>10930</v>
      </c>
      <c r="B1222" s="68" t="s">
        <v>10931</v>
      </c>
      <c r="C1222" s="2" t="s">
        <v>1</v>
      </c>
      <c r="D1222" s="2">
        <v>45</v>
      </c>
      <c r="E1222" s="6">
        <v>27444</v>
      </c>
      <c r="F1222" s="7">
        <v>43942.554872685185</v>
      </c>
      <c r="G1222" s="69" t="s">
        <v>4</v>
      </c>
      <c r="H1222" s="68">
        <v>858</v>
      </c>
      <c r="I1222" s="8">
        <f t="shared" si="99"/>
        <v>8.6666666666666661</v>
      </c>
      <c r="J1222" s="2">
        <v>0.89200000000000002</v>
      </c>
      <c r="K1222" s="69">
        <v>99</v>
      </c>
      <c r="L1222" s="68">
        <v>325</v>
      </c>
      <c r="M1222" s="8">
        <f t="shared" si="100"/>
        <v>3.2828282828282829</v>
      </c>
      <c r="N1222" s="2">
        <v>0.65500000000000003</v>
      </c>
      <c r="O1222" s="69">
        <v>99</v>
      </c>
      <c r="P1222" s="182">
        <f t="shared" si="101"/>
        <v>2.6399999999999997</v>
      </c>
      <c r="Q1222" s="86" t="s">
        <v>719</v>
      </c>
      <c r="V1222" s="82">
        <v>0.41944444444444445</v>
      </c>
      <c r="W1222" s="83">
        <v>0.56944444444444442</v>
      </c>
      <c r="X1222" s="86">
        <f t="shared" si="102"/>
        <v>0.14999999999999997</v>
      </c>
    </row>
    <row r="1223" spans="1:24" x14ac:dyDescent="0.3">
      <c r="A1223" s="44" t="s">
        <v>6131</v>
      </c>
      <c r="B1223" s="68" t="s">
        <v>6132</v>
      </c>
      <c r="C1223" s="2" t="s">
        <v>1</v>
      </c>
      <c r="D1223" s="2">
        <v>62</v>
      </c>
      <c r="E1223" s="6">
        <v>21285</v>
      </c>
      <c r="F1223" s="7">
        <v>43942.572708333333</v>
      </c>
      <c r="G1223" s="69" t="s">
        <v>4</v>
      </c>
      <c r="H1223" s="68">
        <v>1560</v>
      </c>
      <c r="I1223" s="8">
        <f t="shared" si="99"/>
        <v>15.6</v>
      </c>
      <c r="J1223" s="2">
        <v>1.214</v>
      </c>
      <c r="K1223" s="69">
        <v>100</v>
      </c>
      <c r="L1223" s="68">
        <v>418</v>
      </c>
      <c r="M1223" s="8">
        <f t="shared" si="100"/>
        <v>4.18</v>
      </c>
      <c r="N1223" s="2">
        <v>0.73</v>
      </c>
      <c r="O1223" s="69">
        <v>100</v>
      </c>
      <c r="P1223" s="182">
        <f t="shared" si="101"/>
        <v>3.732057416267943</v>
      </c>
      <c r="Q1223" s="86" t="s">
        <v>719</v>
      </c>
      <c r="V1223" s="82">
        <v>0.44513888888888892</v>
      </c>
      <c r="W1223" s="83">
        <v>0.58333333333333337</v>
      </c>
      <c r="X1223" s="86">
        <f t="shared" si="102"/>
        <v>0.13819444444444445</v>
      </c>
    </row>
    <row r="1224" spans="1:24" x14ac:dyDescent="0.3">
      <c r="A1224" s="44" t="s">
        <v>10932</v>
      </c>
      <c r="B1224" s="68" t="s">
        <v>10933</v>
      </c>
      <c r="C1224" s="2" t="s">
        <v>1</v>
      </c>
      <c r="D1224" s="2">
        <v>39</v>
      </c>
      <c r="E1224" s="6">
        <v>29452</v>
      </c>
      <c r="F1224" s="7">
        <v>43942.589756944442</v>
      </c>
      <c r="G1224" s="69" t="s">
        <v>4</v>
      </c>
      <c r="H1224" s="68">
        <v>934</v>
      </c>
      <c r="I1224" s="8">
        <f t="shared" si="99"/>
        <v>9.4343434343434343</v>
      </c>
      <c r="J1224" s="2">
        <v>1.1619999999999999</v>
      </c>
      <c r="K1224" s="69">
        <v>99</v>
      </c>
      <c r="L1224" s="68">
        <v>254</v>
      </c>
      <c r="M1224" s="8">
        <f t="shared" si="100"/>
        <v>2.5656565656565657</v>
      </c>
      <c r="N1224" s="2">
        <v>0.51800000000000002</v>
      </c>
      <c r="O1224" s="69">
        <v>99</v>
      </c>
      <c r="P1224" s="182">
        <f t="shared" si="101"/>
        <v>3.6771653543307083</v>
      </c>
      <c r="Q1224" s="86" t="s">
        <v>719</v>
      </c>
      <c r="V1224" s="82">
        <v>0.4548611111111111</v>
      </c>
      <c r="W1224" s="83">
        <v>0.59722222222222221</v>
      </c>
      <c r="X1224" s="86">
        <f t="shared" si="102"/>
        <v>0.1423611111111111</v>
      </c>
    </row>
    <row r="1225" spans="1:24" x14ac:dyDescent="0.3">
      <c r="A1225" s="44" t="s">
        <v>10934</v>
      </c>
      <c r="B1225" s="68" t="s">
        <v>5262</v>
      </c>
      <c r="C1225" s="2" t="s">
        <v>1</v>
      </c>
      <c r="D1225" s="2">
        <v>45</v>
      </c>
      <c r="E1225" s="6">
        <v>27185</v>
      </c>
      <c r="F1225" s="7">
        <v>43942.602141203701</v>
      </c>
      <c r="G1225" s="69" t="s">
        <v>4</v>
      </c>
      <c r="H1225" s="68">
        <v>1347</v>
      </c>
      <c r="I1225" s="8">
        <f t="shared" si="99"/>
        <v>13.47</v>
      </c>
      <c r="J1225" s="2">
        <v>1.3740000000000001</v>
      </c>
      <c r="K1225" s="69">
        <v>100</v>
      </c>
      <c r="L1225" s="68">
        <v>393</v>
      </c>
      <c r="M1225" s="8">
        <f t="shared" si="100"/>
        <v>3.93</v>
      </c>
      <c r="N1225" s="2">
        <v>0.7</v>
      </c>
      <c r="O1225" s="69">
        <v>100</v>
      </c>
      <c r="P1225" s="182">
        <f t="shared" si="101"/>
        <v>3.4274809160305342</v>
      </c>
      <c r="Q1225" s="86" t="s">
        <v>719</v>
      </c>
      <c r="V1225" s="82">
        <v>0.47569444444444442</v>
      </c>
      <c r="W1225" s="83">
        <v>0.61458333333333337</v>
      </c>
      <c r="X1225" s="86">
        <f t="shared" si="102"/>
        <v>0.13888888888888895</v>
      </c>
    </row>
    <row r="1226" spans="1:24" x14ac:dyDescent="0.3">
      <c r="A1226" s="44" t="s">
        <v>10935</v>
      </c>
      <c r="B1226" s="68" t="s">
        <v>10936</v>
      </c>
      <c r="C1226" s="2" t="s">
        <v>1</v>
      </c>
      <c r="D1226" s="2">
        <v>55</v>
      </c>
      <c r="E1226" s="6">
        <v>23543</v>
      </c>
      <c r="F1226" s="7">
        <v>43942.614525462966</v>
      </c>
      <c r="G1226" s="69" t="s">
        <v>4</v>
      </c>
      <c r="H1226" s="68">
        <v>663</v>
      </c>
      <c r="I1226" s="8">
        <f t="shared" si="99"/>
        <v>6.63</v>
      </c>
      <c r="J1226" s="2">
        <v>0.70599999999999996</v>
      </c>
      <c r="K1226" s="69">
        <v>100</v>
      </c>
      <c r="L1226" s="68">
        <v>221</v>
      </c>
      <c r="M1226" s="8">
        <f t="shared" si="100"/>
        <v>2.21</v>
      </c>
      <c r="N1226" s="2">
        <v>0.57399999999999995</v>
      </c>
      <c r="O1226" s="69">
        <v>100</v>
      </c>
      <c r="P1226" s="182">
        <f t="shared" si="101"/>
        <v>3</v>
      </c>
      <c r="Q1226" s="86" t="s">
        <v>719</v>
      </c>
      <c r="V1226" s="82">
        <v>0.47986111111111113</v>
      </c>
      <c r="W1226" s="83">
        <v>0.625</v>
      </c>
      <c r="X1226" s="86">
        <f t="shared" si="102"/>
        <v>0.14513888888888887</v>
      </c>
    </row>
    <row r="1227" spans="1:24" x14ac:dyDescent="0.3">
      <c r="A1227" s="44" t="s">
        <v>10937</v>
      </c>
      <c r="B1227" s="68" t="s">
        <v>758</v>
      </c>
      <c r="C1227" s="2" t="s">
        <v>1</v>
      </c>
      <c r="D1227" s="2">
        <v>76</v>
      </c>
      <c r="E1227" s="6">
        <v>16027</v>
      </c>
      <c r="F1227" s="7">
        <v>43942.637060185189</v>
      </c>
      <c r="G1227" s="69" t="s">
        <v>4</v>
      </c>
      <c r="H1227" s="68">
        <v>1787</v>
      </c>
      <c r="I1227" s="8">
        <f t="shared" si="99"/>
        <v>18.050505050505052</v>
      </c>
      <c r="J1227" s="2">
        <v>1.2969999999999999</v>
      </c>
      <c r="K1227" s="69">
        <v>99</v>
      </c>
      <c r="L1227" s="68">
        <v>706</v>
      </c>
      <c r="M1227" s="8">
        <f t="shared" si="100"/>
        <v>7.1313131313131315</v>
      </c>
      <c r="N1227" s="2">
        <v>0.91100000000000003</v>
      </c>
      <c r="O1227" s="69">
        <v>99</v>
      </c>
      <c r="P1227" s="182">
        <f t="shared" si="101"/>
        <v>2.5311614730878187</v>
      </c>
      <c r="Q1227" s="86" t="s">
        <v>719</v>
      </c>
      <c r="V1227" s="82">
        <v>0.50486111111111109</v>
      </c>
      <c r="W1227" s="83">
        <v>0.64583333333333337</v>
      </c>
      <c r="X1227" s="86">
        <f t="shared" si="102"/>
        <v>0.14097222222222228</v>
      </c>
    </row>
    <row r="1228" spans="1:24" x14ac:dyDescent="0.3">
      <c r="A1228" s="44" t="s">
        <v>10938</v>
      </c>
      <c r="B1228" s="68" t="s">
        <v>10939</v>
      </c>
      <c r="C1228" s="2" t="s">
        <v>1</v>
      </c>
      <c r="D1228" s="2">
        <v>40</v>
      </c>
      <c r="E1228" s="6">
        <v>29220</v>
      </c>
      <c r="F1228" s="7">
        <v>43942.651608796295</v>
      </c>
      <c r="G1228" s="69" t="s">
        <v>22</v>
      </c>
      <c r="H1228" s="68">
        <v>1117</v>
      </c>
      <c r="I1228" s="8">
        <f t="shared" si="99"/>
        <v>11.17</v>
      </c>
      <c r="J1228" s="2">
        <v>1.371</v>
      </c>
      <c r="K1228" s="69">
        <v>100</v>
      </c>
      <c r="L1228" s="68">
        <v>276</v>
      </c>
      <c r="M1228" s="8">
        <f t="shared" si="100"/>
        <v>2.76</v>
      </c>
      <c r="N1228" s="2">
        <v>0.66800000000000004</v>
      </c>
      <c r="O1228" s="69">
        <v>100</v>
      </c>
      <c r="P1228" s="182">
        <f t="shared" si="101"/>
        <v>4.0471014492753623</v>
      </c>
      <c r="Q1228" s="86" t="s">
        <v>719</v>
      </c>
      <c r="V1228" s="82">
        <v>0.51041666666666663</v>
      </c>
      <c r="W1228" s="83">
        <v>0.68055555555555547</v>
      </c>
      <c r="X1228" s="86">
        <f t="shared" si="102"/>
        <v>0.17013888888888884</v>
      </c>
    </row>
    <row r="1229" spans="1:24" x14ac:dyDescent="0.3">
      <c r="A1229" s="44" t="s">
        <v>10940</v>
      </c>
      <c r="B1229" s="68" t="s">
        <v>1268</v>
      </c>
      <c r="C1229" s="2" t="s">
        <v>1</v>
      </c>
      <c r="D1229" s="2">
        <v>44</v>
      </c>
      <c r="E1229" s="6">
        <v>27782</v>
      </c>
      <c r="F1229" s="7">
        <v>43943.568530092591</v>
      </c>
      <c r="G1229" s="69" t="s">
        <v>4</v>
      </c>
      <c r="H1229" s="68">
        <v>1499</v>
      </c>
      <c r="I1229" s="8">
        <f t="shared" si="99"/>
        <v>14.99</v>
      </c>
      <c r="J1229" s="2">
        <v>1.5009999999999999</v>
      </c>
      <c r="K1229" s="69">
        <v>100</v>
      </c>
      <c r="L1229" s="68">
        <v>340</v>
      </c>
      <c r="M1229" s="8">
        <f t="shared" si="100"/>
        <v>3.4</v>
      </c>
      <c r="N1229" s="2">
        <v>0.65100000000000002</v>
      </c>
      <c r="O1229" s="69">
        <v>100</v>
      </c>
      <c r="P1229" s="182">
        <f t="shared" si="101"/>
        <v>4.408823529411765</v>
      </c>
      <c r="Q1229" s="86" t="s">
        <v>719</v>
      </c>
      <c r="V1229" s="82">
        <v>0.4513888888888889</v>
      </c>
      <c r="W1229" s="83">
        <v>0.65972222222222221</v>
      </c>
      <c r="X1229" s="86">
        <f t="shared" si="102"/>
        <v>0.20833333333333331</v>
      </c>
    </row>
    <row r="1230" spans="1:24" x14ac:dyDescent="0.3">
      <c r="A1230" s="44" t="s">
        <v>4999</v>
      </c>
      <c r="B1230" s="68" t="s">
        <v>5000</v>
      </c>
      <c r="C1230" s="2" t="s">
        <v>1</v>
      </c>
      <c r="D1230" s="2">
        <v>58</v>
      </c>
      <c r="E1230" s="6">
        <v>22702</v>
      </c>
      <c r="F1230" s="7">
        <v>43943.583796296298</v>
      </c>
      <c r="G1230" s="69" t="s">
        <v>4</v>
      </c>
      <c r="H1230" s="68">
        <v>1738</v>
      </c>
      <c r="I1230" s="8">
        <f t="shared" si="99"/>
        <v>17.555555555555557</v>
      </c>
      <c r="J1230" s="2">
        <v>2.1389999999999998</v>
      </c>
      <c r="K1230" s="69">
        <v>99</v>
      </c>
      <c r="L1230" s="68">
        <v>257</v>
      </c>
      <c r="M1230" s="8">
        <f t="shared" si="100"/>
        <v>2.595959595959596</v>
      </c>
      <c r="N1230" s="2">
        <v>0.56999999999999995</v>
      </c>
      <c r="O1230" s="69">
        <v>99</v>
      </c>
      <c r="P1230" s="182">
        <f t="shared" si="101"/>
        <v>6.762645914396888</v>
      </c>
      <c r="Q1230" s="86" t="s">
        <v>719</v>
      </c>
      <c r="V1230" s="82">
        <v>0.4548611111111111</v>
      </c>
      <c r="W1230" s="83">
        <v>0.59722222222222221</v>
      </c>
      <c r="X1230" s="86">
        <f t="shared" si="102"/>
        <v>0.1423611111111111</v>
      </c>
    </row>
    <row r="1231" spans="1:24" x14ac:dyDescent="0.3">
      <c r="A1231" s="44" t="s">
        <v>10941</v>
      </c>
      <c r="B1231" s="68" t="s">
        <v>6199</v>
      </c>
      <c r="C1231" s="2" t="s">
        <v>1</v>
      </c>
      <c r="D1231" s="2">
        <v>57</v>
      </c>
      <c r="E1231" s="6">
        <v>22980</v>
      </c>
      <c r="F1231" s="7">
        <v>43943.604050925926</v>
      </c>
      <c r="G1231" s="69" t="s">
        <v>4</v>
      </c>
      <c r="H1231" s="68">
        <v>1878</v>
      </c>
      <c r="I1231" s="8">
        <f t="shared" si="99"/>
        <v>18.78</v>
      </c>
      <c r="J1231" s="2">
        <v>1.115</v>
      </c>
      <c r="K1231" s="69">
        <v>100</v>
      </c>
      <c r="L1231" s="68">
        <v>423</v>
      </c>
      <c r="M1231" s="8">
        <f t="shared" si="100"/>
        <v>4.2300000000000004</v>
      </c>
      <c r="N1231" s="2">
        <v>0.60099999999999998</v>
      </c>
      <c r="O1231" s="69">
        <v>100</v>
      </c>
      <c r="P1231" s="182">
        <f t="shared" si="101"/>
        <v>4.4397163120567376</v>
      </c>
      <c r="Q1231" s="86" t="s">
        <v>719</v>
      </c>
      <c r="V1231" s="82">
        <v>0.46875</v>
      </c>
      <c r="W1231" s="83">
        <v>0.61111111111111105</v>
      </c>
      <c r="X1231" s="86">
        <f t="shared" si="102"/>
        <v>0.14236111111111105</v>
      </c>
    </row>
    <row r="1232" spans="1:24" x14ac:dyDescent="0.3">
      <c r="A1232" s="44" t="s">
        <v>10942</v>
      </c>
      <c r="B1232" s="68" t="s">
        <v>10943</v>
      </c>
      <c r="C1232" s="2" t="s">
        <v>6</v>
      </c>
      <c r="D1232" s="2">
        <v>58</v>
      </c>
      <c r="E1232" s="6">
        <v>22578</v>
      </c>
      <c r="F1232" s="7">
        <v>43943.616863425923</v>
      </c>
      <c r="G1232" s="69" t="s">
        <v>4</v>
      </c>
      <c r="H1232" s="68">
        <v>1537</v>
      </c>
      <c r="I1232" s="8">
        <f t="shared" si="99"/>
        <v>15.37</v>
      </c>
      <c r="J1232" s="2">
        <v>1.5089999999999999</v>
      </c>
      <c r="K1232" s="69">
        <v>100</v>
      </c>
      <c r="L1232" s="68">
        <v>390</v>
      </c>
      <c r="M1232" s="8">
        <f t="shared" si="100"/>
        <v>3.9</v>
      </c>
      <c r="N1232" s="2">
        <v>0.61099999999999999</v>
      </c>
      <c r="O1232" s="69">
        <v>100</v>
      </c>
      <c r="P1232" s="182">
        <f t="shared" si="101"/>
        <v>3.9410256410256408</v>
      </c>
      <c r="Q1232" s="86" t="s">
        <v>719</v>
      </c>
      <c r="V1232" s="82">
        <v>0.48125000000000001</v>
      </c>
      <c r="W1232" s="83">
        <v>0.625</v>
      </c>
      <c r="X1232" s="86">
        <f t="shared" si="102"/>
        <v>0.14374999999999999</v>
      </c>
    </row>
    <row r="1233" spans="1:24" x14ac:dyDescent="0.3">
      <c r="A1233" s="44" t="s">
        <v>3995</v>
      </c>
      <c r="B1233" s="68" t="s">
        <v>3996</v>
      </c>
      <c r="C1233" s="2" t="s">
        <v>1</v>
      </c>
      <c r="D1233" s="2">
        <v>50</v>
      </c>
      <c r="E1233" s="6">
        <v>25413</v>
      </c>
      <c r="F1233" s="7">
        <v>43944.529768518521</v>
      </c>
      <c r="G1233" s="69" t="s">
        <v>4</v>
      </c>
      <c r="H1233" s="68">
        <v>1156</v>
      </c>
      <c r="I1233" s="8">
        <f t="shared" si="99"/>
        <v>11.676767676767676</v>
      </c>
      <c r="J1233" s="2">
        <v>0.89</v>
      </c>
      <c r="K1233" s="69">
        <v>99</v>
      </c>
      <c r="L1233" s="68">
        <v>333</v>
      </c>
      <c r="M1233" s="8">
        <f t="shared" si="100"/>
        <v>3.3636363636363638</v>
      </c>
      <c r="N1233" s="2">
        <v>0.54300000000000004</v>
      </c>
      <c r="O1233" s="69">
        <v>99</v>
      </c>
      <c r="P1233" s="182">
        <f t="shared" si="101"/>
        <v>3.4714714714714714</v>
      </c>
      <c r="Q1233" s="86" t="s">
        <v>719</v>
      </c>
      <c r="V1233" s="82">
        <v>0.40069444444444446</v>
      </c>
      <c r="W1233" s="83">
        <v>0.53472222222222221</v>
      </c>
      <c r="X1233" s="86">
        <f t="shared" si="102"/>
        <v>0.13402777777777775</v>
      </c>
    </row>
    <row r="1234" spans="1:24" x14ac:dyDescent="0.3">
      <c r="A1234" s="44" t="s">
        <v>10944</v>
      </c>
      <c r="B1234" s="68" t="s">
        <v>1082</v>
      </c>
      <c r="C1234" s="2" t="s">
        <v>1</v>
      </c>
      <c r="D1234" s="2">
        <v>54</v>
      </c>
      <c r="E1234" s="6">
        <v>24219</v>
      </c>
      <c r="F1234" s="7">
        <v>43944.542002314818</v>
      </c>
      <c r="G1234" s="69" t="s">
        <v>4</v>
      </c>
      <c r="H1234" s="68">
        <v>2248</v>
      </c>
      <c r="I1234" s="8">
        <f t="shared" si="99"/>
        <v>22.707070707070706</v>
      </c>
      <c r="J1234" s="2">
        <v>1.387</v>
      </c>
      <c r="K1234" s="69">
        <v>99</v>
      </c>
      <c r="L1234" s="68">
        <v>445</v>
      </c>
      <c r="M1234" s="8">
        <f t="shared" si="100"/>
        <v>4.4949494949494948</v>
      </c>
      <c r="N1234" s="2">
        <v>0.69099999999999995</v>
      </c>
      <c r="O1234" s="69">
        <v>99</v>
      </c>
      <c r="P1234" s="182">
        <f t="shared" si="101"/>
        <v>5.0516853932584267</v>
      </c>
      <c r="Q1234" s="86" t="s">
        <v>719</v>
      </c>
      <c r="V1234" s="82">
        <v>0.41666666666666669</v>
      </c>
      <c r="W1234" s="83">
        <v>0.54513888888888895</v>
      </c>
      <c r="X1234" s="86">
        <f t="shared" si="102"/>
        <v>0.12847222222222227</v>
      </c>
    </row>
    <row r="1235" spans="1:24" x14ac:dyDescent="0.3">
      <c r="A1235" s="44" t="s">
        <v>10945</v>
      </c>
      <c r="B1235" s="68" t="s">
        <v>10946</v>
      </c>
      <c r="C1235" s="2" t="s">
        <v>6</v>
      </c>
      <c r="D1235" s="2">
        <v>58</v>
      </c>
      <c r="E1235" s="6">
        <v>22418</v>
      </c>
      <c r="F1235" s="7">
        <v>43944.555173611108</v>
      </c>
      <c r="G1235" s="69" t="s">
        <v>4</v>
      </c>
      <c r="H1235" s="95">
        <v>838</v>
      </c>
      <c r="I1235" s="96">
        <f t="shared" si="99"/>
        <v>8.4646464646464654</v>
      </c>
      <c r="J1235" s="21">
        <v>0.73299999999999998</v>
      </c>
      <c r="K1235" s="97">
        <v>99</v>
      </c>
      <c r="L1235" s="95">
        <v>424</v>
      </c>
      <c r="M1235" s="96">
        <f t="shared" si="100"/>
        <v>4.2828282828282829</v>
      </c>
      <c r="N1235" s="21">
        <v>0.72899999999999998</v>
      </c>
      <c r="O1235" s="97">
        <v>99</v>
      </c>
      <c r="P1235" s="182">
        <f t="shared" si="101"/>
        <v>1.9764150943396228</v>
      </c>
      <c r="Q1235" s="86" t="s">
        <v>719</v>
      </c>
      <c r="V1235" s="82">
        <v>0.41180555555555554</v>
      </c>
      <c r="W1235" s="83">
        <v>0.5625</v>
      </c>
      <c r="X1235" s="86">
        <f t="shared" si="102"/>
        <v>0.15069444444444446</v>
      </c>
    </row>
    <row r="1236" spans="1:24" x14ac:dyDescent="0.3">
      <c r="A1236" s="44" t="s">
        <v>4880</v>
      </c>
      <c r="B1236" s="68" t="s">
        <v>4881</v>
      </c>
      <c r="C1236" s="2" t="s">
        <v>1</v>
      </c>
      <c r="D1236" s="2">
        <v>55</v>
      </c>
      <c r="E1236" s="6">
        <v>23783</v>
      </c>
      <c r="F1236" s="7">
        <v>43944.567754629628</v>
      </c>
      <c r="G1236" s="69" t="s">
        <v>4</v>
      </c>
      <c r="H1236" s="68">
        <v>1408</v>
      </c>
      <c r="I1236" s="8">
        <f t="shared" si="99"/>
        <v>14.08</v>
      </c>
      <c r="J1236" s="2">
        <v>1.2849999999999999</v>
      </c>
      <c r="K1236" s="69">
        <v>100</v>
      </c>
      <c r="L1236" s="68">
        <v>508</v>
      </c>
      <c r="M1236" s="8">
        <f t="shared" si="100"/>
        <v>5.08</v>
      </c>
      <c r="N1236" s="2">
        <v>0.86099999999999999</v>
      </c>
      <c r="O1236" s="69">
        <v>100</v>
      </c>
      <c r="P1236" s="182">
        <f t="shared" si="101"/>
        <v>2.7716535433070866</v>
      </c>
      <c r="Q1236" s="86" t="s">
        <v>719</v>
      </c>
      <c r="V1236" s="82">
        <v>0.4458333333333333</v>
      </c>
      <c r="W1236" s="83">
        <v>0.57638888888888895</v>
      </c>
      <c r="X1236" s="86">
        <f t="shared" si="102"/>
        <v>0.13055555555555565</v>
      </c>
    </row>
    <row r="1237" spans="1:24" x14ac:dyDescent="0.3">
      <c r="A1237" s="44" t="s">
        <v>4624</v>
      </c>
      <c r="B1237" s="68" t="s">
        <v>4625</v>
      </c>
      <c r="C1237" s="2" t="s">
        <v>1</v>
      </c>
      <c r="D1237" s="2">
        <v>61</v>
      </c>
      <c r="E1237" s="6">
        <v>21567</v>
      </c>
      <c r="F1237" s="7">
        <v>43944.58253472222</v>
      </c>
      <c r="G1237" s="69" t="s">
        <v>4</v>
      </c>
      <c r="H1237" s="68">
        <v>1607</v>
      </c>
      <c r="I1237" s="8">
        <f t="shared" si="99"/>
        <v>16.07</v>
      </c>
      <c r="J1237" s="2">
        <v>1.2889999999999999</v>
      </c>
      <c r="K1237" s="69">
        <v>100</v>
      </c>
      <c r="L1237" s="68">
        <v>428</v>
      </c>
      <c r="M1237" s="8">
        <f t="shared" si="100"/>
        <v>4.28</v>
      </c>
      <c r="N1237" s="2">
        <v>0.79200000000000004</v>
      </c>
      <c r="O1237" s="69">
        <v>100</v>
      </c>
      <c r="P1237" s="182">
        <f t="shared" si="101"/>
        <v>3.7546728971962615</v>
      </c>
      <c r="Q1237" s="86" t="s">
        <v>719</v>
      </c>
      <c r="V1237" s="82">
        <v>0.46180555555555558</v>
      </c>
      <c r="W1237" s="83">
        <v>0.60416666666666663</v>
      </c>
      <c r="X1237" s="86">
        <f t="shared" si="102"/>
        <v>0.14236111111111105</v>
      </c>
    </row>
    <row r="1238" spans="1:24" x14ac:dyDescent="0.3">
      <c r="A1238" s="44" t="s">
        <v>4942</v>
      </c>
      <c r="B1238" s="68" t="s">
        <v>11</v>
      </c>
      <c r="C1238" s="2" t="s">
        <v>1</v>
      </c>
      <c r="D1238" s="2">
        <v>52</v>
      </c>
      <c r="E1238" s="6">
        <v>24892</v>
      </c>
      <c r="F1238" s="7">
        <v>43944.609571759262</v>
      </c>
      <c r="G1238" s="69" t="s">
        <v>4</v>
      </c>
      <c r="H1238" s="68">
        <v>986</v>
      </c>
      <c r="I1238" s="8">
        <f t="shared" si="99"/>
        <v>9.86</v>
      </c>
      <c r="J1238" s="2">
        <v>0.84099999999999997</v>
      </c>
      <c r="K1238" s="69">
        <v>100</v>
      </c>
      <c r="L1238" s="68">
        <v>265</v>
      </c>
      <c r="M1238" s="8">
        <f t="shared" si="100"/>
        <v>2.65</v>
      </c>
      <c r="N1238" s="2">
        <v>0.626</v>
      </c>
      <c r="O1238" s="69">
        <v>100</v>
      </c>
      <c r="P1238" s="182">
        <f t="shared" si="101"/>
        <v>3.7207547169811321</v>
      </c>
      <c r="Q1238" s="86" t="s">
        <v>719</v>
      </c>
      <c r="V1238" s="82">
        <v>0.47916666666666669</v>
      </c>
      <c r="W1238" s="83">
        <v>0.61458333333333337</v>
      </c>
      <c r="X1238" s="86">
        <f t="shared" si="102"/>
        <v>0.13541666666666669</v>
      </c>
    </row>
    <row r="1239" spans="1:24" x14ac:dyDescent="0.3">
      <c r="A1239" s="44" t="s">
        <v>10947</v>
      </c>
      <c r="B1239" s="68" t="s">
        <v>10948</v>
      </c>
      <c r="C1239" s="2" t="s">
        <v>1</v>
      </c>
      <c r="D1239" s="2">
        <v>45</v>
      </c>
      <c r="E1239" s="6">
        <v>27397</v>
      </c>
      <c r="F1239" s="7">
        <v>43944.619988425926</v>
      </c>
      <c r="G1239" s="69" t="s">
        <v>4</v>
      </c>
      <c r="H1239" s="68">
        <v>1371</v>
      </c>
      <c r="I1239" s="8">
        <f t="shared" si="99"/>
        <v>13.71</v>
      </c>
      <c r="J1239" s="2">
        <v>1.085</v>
      </c>
      <c r="K1239" s="69">
        <v>100</v>
      </c>
      <c r="L1239" s="68">
        <v>248</v>
      </c>
      <c r="M1239" s="8">
        <f t="shared" si="100"/>
        <v>2.48</v>
      </c>
      <c r="N1239" s="2">
        <v>0.54100000000000004</v>
      </c>
      <c r="O1239" s="69">
        <v>100</v>
      </c>
      <c r="P1239" s="182">
        <f t="shared" si="101"/>
        <v>5.528225806451613</v>
      </c>
      <c r="Q1239" s="86" t="s">
        <v>719</v>
      </c>
      <c r="V1239" s="82">
        <v>0.4861111111111111</v>
      </c>
      <c r="W1239" s="83">
        <v>0.63888888888888895</v>
      </c>
      <c r="X1239" s="86">
        <f t="shared" si="102"/>
        <v>0.15277777777777785</v>
      </c>
    </row>
    <row r="1240" spans="1:24" x14ac:dyDescent="0.3">
      <c r="A1240" s="44" t="s">
        <v>10949</v>
      </c>
      <c r="B1240" s="68" t="s">
        <v>373</v>
      </c>
      <c r="C1240" s="2" t="s">
        <v>6</v>
      </c>
      <c r="D1240" s="2">
        <v>63</v>
      </c>
      <c r="E1240" s="6">
        <v>20637</v>
      </c>
      <c r="F1240" s="7">
        <v>43944.648020833331</v>
      </c>
      <c r="G1240" s="69" t="s">
        <v>10062</v>
      </c>
      <c r="H1240" s="68">
        <v>2122</v>
      </c>
      <c r="I1240" s="8">
        <f t="shared" si="99"/>
        <v>21.22</v>
      </c>
      <c r="J1240" s="2">
        <v>2.1859999999999999</v>
      </c>
      <c r="K1240" s="69">
        <v>100</v>
      </c>
      <c r="L1240" s="68">
        <v>946</v>
      </c>
      <c r="M1240" s="8">
        <f t="shared" si="100"/>
        <v>9.4600000000000009</v>
      </c>
      <c r="N1240" s="2">
        <v>0.96799999999999997</v>
      </c>
      <c r="O1240" s="69">
        <v>100</v>
      </c>
      <c r="P1240" s="182">
        <f t="shared" si="101"/>
        <v>2.2431289640591965</v>
      </c>
      <c r="Q1240" s="86" t="s">
        <v>719</v>
      </c>
      <c r="V1240" s="82">
        <v>0.51041666666666663</v>
      </c>
      <c r="W1240" s="83">
        <v>0.65625</v>
      </c>
      <c r="X1240" s="86">
        <f t="shared" si="102"/>
        <v>0.14583333333333337</v>
      </c>
    </row>
    <row r="1241" spans="1:24" x14ac:dyDescent="0.3">
      <c r="A1241" s="44" t="s">
        <v>10950</v>
      </c>
      <c r="B1241" s="68" t="s">
        <v>5328</v>
      </c>
      <c r="C1241" s="2" t="s">
        <v>1</v>
      </c>
      <c r="D1241" s="2">
        <v>37</v>
      </c>
      <c r="E1241" s="6">
        <v>30169</v>
      </c>
      <c r="F1241" s="7">
        <v>43945.512696759259</v>
      </c>
      <c r="G1241" s="69" t="s">
        <v>4</v>
      </c>
      <c r="H1241" s="68">
        <v>967</v>
      </c>
      <c r="I1241" s="8">
        <f t="shared" si="99"/>
        <v>9.7676767676767682</v>
      </c>
      <c r="J1241" s="2">
        <v>0.92400000000000004</v>
      </c>
      <c r="K1241" s="69">
        <v>99</v>
      </c>
      <c r="L1241" s="68">
        <v>319</v>
      </c>
      <c r="M1241" s="8">
        <f t="shared" si="100"/>
        <v>3.2222222222222223</v>
      </c>
      <c r="N1241" s="2">
        <v>0.50600000000000001</v>
      </c>
      <c r="O1241" s="69">
        <v>99</v>
      </c>
      <c r="P1241" s="182">
        <f t="shared" si="101"/>
        <v>3.0313479623824451</v>
      </c>
      <c r="Q1241" s="86" t="s">
        <v>719</v>
      </c>
      <c r="V1241" s="82">
        <v>0.37916666666666665</v>
      </c>
      <c r="W1241" s="83">
        <v>0.51736111111111105</v>
      </c>
      <c r="X1241" s="86">
        <f t="shared" si="102"/>
        <v>0.1381944444444444</v>
      </c>
    </row>
    <row r="1242" spans="1:24" x14ac:dyDescent="0.3">
      <c r="A1242" s="44" t="s">
        <v>5100</v>
      </c>
      <c r="B1242" s="68" t="s">
        <v>5101</v>
      </c>
      <c r="C1242" s="2" t="s">
        <v>1</v>
      </c>
      <c r="D1242" s="2">
        <v>47</v>
      </c>
      <c r="E1242" s="6">
        <v>26587</v>
      </c>
      <c r="F1242" s="7">
        <v>43945.545960648145</v>
      </c>
      <c r="G1242" s="69" t="s">
        <v>4</v>
      </c>
      <c r="H1242" s="68">
        <v>1067</v>
      </c>
      <c r="I1242" s="8">
        <f t="shared" si="99"/>
        <v>10.777777777777779</v>
      </c>
      <c r="J1242" s="2">
        <v>1.3819999999999999</v>
      </c>
      <c r="K1242" s="69">
        <v>99</v>
      </c>
      <c r="L1242" s="68">
        <v>224</v>
      </c>
      <c r="M1242" s="8">
        <f t="shared" si="100"/>
        <v>2.2626262626262625</v>
      </c>
      <c r="N1242" s="2">
        <v>0.50700000000000001</v>
      </c>
      <c r="O1242" s="69">
        <v>99</v>
      </c>
      <c r="P1242" s="182">
        <f t="shared" si="101"/>
        <v>4.7633928571428577</v>
      </c>
      <c r="Q1242" s="86" t="s">
        <v>719</v>
      </c>
      <c r="V1242" s="82">
        <v>0.39374999999999999</v>
      </c>
      <c r="W1242" s="83">
        <v>0.55208333333333337</v>
      </c>
      <c r="X1242" s="86">
        <f t="shared" si="102"/>
        <v>0.15833333333333338</v>
      </c>
    </row>
    <row r="1243" spans="1:24" x14ac:dyDescent="0.3">
      <c r="A1243" s="44" t="s">
        <v>4081</v>
      </c>
      <c r="B1243" s="68" t="s">
        <v>4082</v>
      </c>
      <c r="C1243" s="2" t="s">
        <v>1</v>
      </c>
      <c r="D1243" s="2">
        <v>62</v>
      </c>
      <c r="E1243" s="6">
        <v>20942</v>
      </c>
      <c r="F1243" s="7">
        <v>43945.555925925924</v>
      </c>
      <c r="G1243" s="69" t="s">
        <v>4</v>
      </c>
      <c r="H1243" s="68">
        <v>1982</v>
      </c>
      <c r="I1243" s="8">
        <f t="shared" si="99"/>
        <v>20.020202020202021</v>
      </c>
      <c r="J1243" s="2">
        <v>2.1619999999999999</v>
      </c>
      <c r="K1243" s="69">
        <v>99</v>
      </c>
      <c r="L1243" s="68">
        <v>375</v>
      </c>
      <c r="M1243" s="8">
        <f t="shared" si="100"/>
        <v>3.7878787878787881</v>
      </c>
      <c r="N1243" s="2">
        <v>0.71799999999999997</v>
      </c>
      <c r="O1243" s="69">
        <v>99</v>
      </c>
      <c r="P1243" s="182">
        <f t="shared" si="101"/>
        <v>5.285333333333333</v>
      </c>
      <c r="Q1243" s="86" t="s">
        <v>719</v>
      </c>
      <c r="V1243" s="82">
        <v>0.39930555555555558</v>
      </c>
      <c r="W1243" s="83">
        <v>0.56944444444444442</v>
      </c>
      <c r="X1243" s="86">
        <f t="shared" si="102"/>
        <v>0.17013888888888884</v>
      </c>
    </row>
    <row r="1244" spans="1:24" x14ac:dyDescent="0.3">
      <c r="A1244" s="44" t="s">
        <v>10951</v>
      </c>
      <c r="B1244" s="68" t="s">
        <v>1338</v>
      </c>
      <c r="C1244" s="2" t="s">
        <v>1</v>
      </c>
      <c r="D1244" s="2">
        <v>66</v>
      </c>
      <c r="E1244" s="6">
        <v>19594</v>
      </c>
      <c r="F1244" s="7">
        <v>43945.569479166668</v>
      </c>
      <c r="G1244" s="69" t="s">
        <v>4</v>
      </c>
      <c r="H1244" s="68">
        <v>1453</v>
      </c>
      <c r="I1244" s="8">
        <f t="shared" si="99"/>
        <v>14.676767676767676</v>
      </c>
      <c r="J1244" s="2">
        <v>1.391</v>
      </c>
      <c r="K1244" s="69">
        <v>99</v>
      </c>
      <c r="L1244" s="68">
        <v>322</v>
      </c>
      <c r="M1244" s="8">
        <f t="shared" si="100"/>
        <v>3.2525252525252526</v>
      </c>
      <c r="N1244" s="2">
        <v>0.502</v>
      </c>
      <c r="O1244" s="69">
        <v>99</v>
      </c>
      <c r="P1244" s="182">
        <f t="shared" si="101"/>
        <v>4.512422360248447</v>
      </c>
      <c r="Q1244" s="86" t="s">
        <v>719</v>
      </c>
      <c r="V1244" s="82">
        <v>0.42638888888888887</v>
      </c>
      <c r="W1244" s="83">
        <v>0.57638888888888895</v>
      </c>
      <c r="X1244" s="86">
        <f t="shared" si="102"/>
        <v>0.15000000000000008</v>
      </c>
    </row>
    <row r="1245" spans="1:24" x14ac:dyDescent="0.3">
      <c r="A1245" s="44" t="s">
        <v>4103</v>
      </c>
      <c r="B1245" s="68" t="s">
        <v>4104</v>
      </c>
      <c r="C1245" s="2" t="s">
        <v>1</v>
      </c>
      <c r="D1245" s="2">
        <v>64</v>
      </c>
      <c r="E1245" s="6">
        <v>20476</v>
      </c>
      <c r="F1245" s="7">
        <v>43945.583587962959</v>
      </c>
      <c r="G1245" s="69" t="s">
        <v>4</v>
      </c>
      <c r="H1245" s="68">
        <v>1252</v>
      </c>
      <c r="I1245" s="8">
        <f t="shared" si="99"/>
        <v>12.52</v>
      </c>
      <c r="J1245" s="2">
        <v>1.0589999999999999</v>
      </c>
      <c r="K1245" s="69">
        <v>100</v>
      </c>
      <c r="L1245" s="68">
        <v>330</v>
      </c>
      <c r="M1245" s="8">
        <f t="shared" si="100"/>
        <v>3.3</v>
      </c>
      <c r="N1245" s="2">
        <v>0.59499999999999997</v>
      </c>
      <c r="O1245" s="69">
        <v>100</v>
      </c>
      <c r="P1245" s="182">
        <f t="shared" si="101"/>
        <v>3.7939393939393939</v>
      </c>
      <c r="Q1245" s="86" t="s">
        <v>719</v>
      </c>
      <c r="V1245" s="82">
        <v>0.43402777777777773</v>
      </c>
      <c r="W1245" s="83">
        <v>0.58680555555555558</v>
      </c>
      <c r="X1245" s="86">
        <f t="shared" si="102"/>
        <v>0.15277777777777785</v>
      </c>
    </row>
    <row r="1246" spans="1:24" x14ac:dyDescent="0.3">
      <c r="A1246" s="44" t="s">
        <v>4579</v>
      </c>
      <c r="B1246" s="68" t="s">
        <v>4580</v>
      </c>
      <c r="C1246" s="2" t="s">
        <v>1</v>
      </c>
      <c r="D1246" s="2">
        <v>42</v>
      </c>
      <c r="E1246" s="6">
        <v>28246</v>
      </c>
      <c r="F1246" s="7">
        <v>43945.595983796295</v>
      </c>
      <c r="G1246" s="69" t="s">
        <v>4</v>
      </c>
      <c r="H1246" s="68">
        <v>1271</v>
      </c>
      <c r="I1246" s="8">
        <f t="shared" si="99"/>
        <v>12.838383838383839</v>
      </c>
      <c r="J1246" s="2">
        <v>1.73</v>
      </c>
      <c r="K1246" s="69">
        <v>99</v>
      </c>
      <c r="L1246" s="68">
        <v>337</v>
      </c>
      <c r="M1246" s="8">
        <f t="shared" si="100"/>
        <v>3.404040404040404</v>
      </c>
      <c r="N1246" s="2">
        <v>0.56999999999999995</v>
      </c>
      <c r="O1246" s="69">
        <v>99</v>
      </c>
      <c r="P1246" s="182">
        <f t="shared" si="101"/>
        <v>3.7715133531157274</v>
      </c>
      <c r="Q1246" s="86" t="s">
        <v>719</v>
      </c>
      <c r="V1246" s="82">
        <v>0.46527777777777773</v>
      </c>
      <c r="W1246" s="83">
        <v>0.60416666666666663</v>
      </c>
      <c r="X1246" s="86">
        <f t="shared" si="102"/>
        <v>0.1388888888888889</v>
      </c>
    </row>
    <row r="1247" spans="1:24" x14ac:dyDescent="0.3">
      <c r="A1247" s="44" t="s">
        <v>4560</v>
      </c>
      <c r="B1247" s="68" t="s">
        <v>4561</v>
      </c>
      <c r="C1247" s="2" t="s">
        <v>1</v>
      </c>
      <c r="D1247" s="2">
        <v>49</v>
      </c>
      <c r="E1247" s="6">
        <v>25739</v>
      </c>
      <c r="F1247" s="7">
        <v>43945.631041666667</v>
      </c>
      <c r="G1247" s="69" t="s">
        <v>4</v>
      </c>
      <c r="H1247" s="68">
        <v>1174</v>
      </c>
      <c r="I1247" s="8">
        <f t="shared" si="99"/>
        <v>11.74</v>
      </c>
      <c r="J1247" s="2">
        <v>1.236</v>
      </c>
      <c r="K1247" s="69">
        <v>100</v>
      </c>
      <c r="L1247" s="68">
        <v>244</v>
      </c>
      <c r="M1247" s="8">
        <f t="shared" si="100"/>
        <v>2.44</v>
      </c>
      <c r="N1247" s="2">
        <v>0.51900000000000002</v>
      </c>
      <c r="O1247" s="69">
        <v>100</v>
      </c>
      <c r="P1247" s="182">
        <f t="shared" si="101"/>
        <v>4.8114754098360661</v>
      </c>
      <c r="Q1247" s="86" t="s">
        <v>719</v>
      </c>
      <c r="V1247" s="82">
        <v>0.48749999999999999</v>
      </c>
      <c r="W1247" s="83">
        <v>0.63541666666666663</v>
      </c>
      <c r="X1247" s="86">
        <f t="shared" si="102"/>
        <v>0.14791666666666664</v>
      </c>
    </row>
    <row r="1248" spans="1:24" x14ac:dyDescent="0.3">
      <c r="A1248" s="44" t="s">
        <v>4914</v>
      </c>
      <c r="B1248" s="68" t="s">
        <v>4915</v>
      </c>
      <c r="C1248" s="2" t="s">
        <v>1</v>
      </c>
      <c r="D1248" s="2">
        <v>49</v>
      </c>
      <c r="E1248" s="6">
        <v>26000</v>
      </c>
      <c r="F1248" s="7">
        <v>43945.646215277775</v>
      </c>
      <c r="G1248" s="69" t="s">
        <v>4</v>
      </c>
      <c r="H1248" s="68">
        <v>1928</v>
      </c>
      <c r="I1248" s="8">
        <f t="shared" si="99"/>
        <v>19.28</v>
      </c>
      <c r="J1248" s="2">
        <v>0.996</v>
      </c>
      <c r="K1248" s="69">
        <v>100</v>
      </c>
      <c r="L1248" s="68">
        <v>333</v>
      </c>
      <c r="M1248" s="8">
        <f t="shared" si="100"/>
        <v>3.33</v>
      </c>
      <c r="N1248" s="2">
        <v>0.71099999999999997</v>
      </c>
      <c r="O1248" s="69">
        <v>100</v>
      </c>
      <c r="P1248" s="182">
        <f t="shared" si="101"/>
        <v>5.7897897897897899</v>
      </c>
      <c r="Q1248" s="86" t="s">
        <v>719</v>
      </c>
      <c r="V1248" s="82">
        <v>0.49305555555555558</v>
      </c>
      <c r="W1248" s="83">
        <v>0.65277777777777779</v>
      </c>
      <c r="X1248" s="86">
        <f t="shared" si="102"/>
        <v>0.15972222222222221</v>
      </c>
    </row>
    <row r="1249" spans="1:24" x14ac:dyDescent="0.3">
      <c r="A1249" s="44" t="s">
        <v>10952</v>
      </c>
      <c r="B1249" s="68" t="s">
        <v>5681</v>
      </c>
      <c r="C1249" s="2" t="s">
        <v>1</v>
      </c>
      <c r="D1249" s="2">
        <v>57</v>
      </c>
      <c r="E1249" s="6">
        <v>22803</v>
      </c>
      <c r="F1249" s="7">
        <v>43945.668645833335</v>
      </c>
      <c r="G1249" s="69" t="s">
        <v>22</v>
      </c>
      <c r="H1249" s="68">
        <v>1117</v>
      </c>
      <c r="I1249" s="8">
        <f t="shared" si="99"/>
        <v>11.282828282828282</v>
      </c>
      <c r="J1249" s="2">
        <v>1.4219999999999999</v>
      </c>
      <c r="K1249" s="69">
        <v>99</v>
      </c>
      <c r="L1249" s="68">
        <v>297</v>
      </c>
      <c r="M1249" s="8">
        <f t="shared" si="100"/>
        <v>3</v>
      </c>
      <c r="N1249" s="2">
        <v>0.7</v>
      </c>
      <c r="O1249" s="69">
        <v>99</v>
      </c>
      <c r="P1249" s="182">
        <f t="shared" si="101"/>
        <v>3.7609427609427608</v>
      </c>
      <c r="Q1249" s="86" t="s">
        <v>719</v>
      </c>
      <c r="V1249" s="82">
        <v>0.49652777777777773</v>
      </c>
      <c r="W1249" s="83">
        <v>0.67361111111111116</v>
      </c>
      <c r="X1249" s="86">
        <f t="shared" si="102"/>
        <v>0.17708333333333343</v>
      </c>
    </row>
    <row r="1250" spans="1:24" x14ac:dyDescent="0.3">
      <c r="A1250" s="44" t="s">
        <v>10953</v>
      </c>
      <c r="B1250" s="68" t="s">
        <v>10954</v>
      </c>
      <c r="C1250" s="2" t="s">
        <v>6</v>
      </c>
      <c r="D1250" s="2">
        <v>68</v>
      </c>
      <c r="E1250" s="6">
        <v>19077</v>
      </c>
      <c r="F1250" s="7">
        <v>43948.572511574072</v>
      </c>
      <c r="G1250" s="69" t="s">
        <v>4</v>
      </c>
      <c r="H1250" s="68">
        <v>1797</v>
      </c>
      <c r="I1250" s="8">
        <f t="shared" si="99"/>
        <v>17.97</v>
      </c>
      <c r="J1250" s="2">
        <v>1.417</v>
      </c>
      <c r="K1250" s="69">
        <v>100</v>
      </c>
      <c r="L1250" s="68">
        <v>532</v>
      </c>
      <c r="M1250" s="8">
        <f t="shared" si="100"/>
        <v>5.32</v>
      </c>
      <c r="N1250" s="2">
        <v>0.66500000000000004</v>
      </c>
      <c r="O1250" s="69">
        <v>100</v>
      </c>
      <c r="P1250" s="182">
        <f t="shared" si="101"/>
        <v>3.3778195488721803</v>
      </c>
      <c r="Q1250" s="86" t="s">
        <v>719</v>
      </c>
      <c r="V1250" s="82">
        <v>0.42708333333333331</v>
      </c>
      <c r="W1250" s="83">
        <v>0.58333333333333337</v>
      </c>
      <c r="X1250" s="86">
        <f t="shared" si="102"/>
        <v>0.15625000000000006</v>
      </c>
    </row>
    <row r="1251" spans="1:24" x14ac:dyDescent="0.3">
      <c r="A1251" s="44" t="s">
        <v>10955</v>
      </c>
      <c r="B1251" s="68" t="s">
        <v>10956</v>
      </c>
      <c r="C1251" s="2" t="s">
        <v>1</v>
      </c>
      <c r="D1251" s="2">
        <v>49</v>
      </c>
      <c r="E1251" s="6">
        <v>25973</v>
      </c>
      <c r="F1251" s="7">
        <v>43948.583877314813</v>
      </c>
      <c r="G1251" s="69" t="s">
        <v>4</v>
      </c>
      <c r="H1251" s="68">
        <v>1981</v>
      </c>
      <c r="I1251" s="8">
        <f t="shared" ref="I1251:I1314" si="103">H1251/K1251</f>
        <v>19.809999999999999</v>
      </c>
      <c r="J1251" s="2">
        <v>1.4119999999999999</v>
      </c>
      <c r="K1251" s="69">
        <v>100</v>
      </c>
      <c r="L1251" s="68">
        <v>811</v>
      </c>
      <c r="M1251" s="8">
        <f t="shared" si="100"/>
        <v>8.11</v>
      </c>
      <c r="N1251" s="2">
        <v>1.246</v>
      </c>
      <c r="O1251" s="69">
        <v>100</v>
      </c>
      <c r="P1251" s="182">
        <f t="shared" si="101"/>
        <v>2.442663378545006</v>
      </c>
      <c r="Q1251" s="86" t="s">
        <v>719</v>
      </c>
      <c r="V1251" s="82">
        <v>0.4368055555555555</v>
      </c>
      <c r="W1251" s="83">
        <v>0.59722222222222221</v>
      </c>
      <c r="X1251" s="86">
        <f t="shared" si="102"/>
        <v>0.16041666666666671</v>
      </c>
    </row>
    <row r="1252" spans="1:24" x14ac:dyDescent="0.3">
      <c r="A1252" s="44" t="s">
        <v>5031</v>
      </c>
      <c r="B1252" s="68" t="s">
        <v>5032</v>
      </c>
      <c r="C1252" s="2" t="s">
        <v>1</v>
      </c>
      <c r="D1252" s="2">
        <v>50</v>
      </c>
      <c r="E1252" s="6">
        <v>25582</v>
      </c>
      <c r="F1252" s="7">
        <v>43948.600081018521</v>
      </c>
      <c r="G1252" s="69" t="s">
        <v>4</v>
      </c>
      <c r="H1252" s="68">
        <v>1114</v>
      </c>
      <c r="I1252" s="8">
        <f t="shared" si="103"/>
        <v>11.14</v>
      </c>
      <c r="J1252" s="2">
        <v>1.3109999999999999</v>
      </c>
      <c r="K1252" s="69">
        <v>100</v>
      </c>
      <c r="L1252" s="68">
        <v>373</v>
      </c>
      <c r="M1252" s="8">
        <f t="shared" si="100"/>
        <v>3.73</v>
      </c>
      <c r="N1252" s="2">
        <v>0.63300000000000001</v>
      </c>
      <c r="O1252" s="69">
        <v>100</v>
      </c>
      <c r="P1252" s="182">
        <f t="shared" si="101"/>
        <v>2.9865951742627348</v>
      </c>
      <c r="Q1252" s="86" t="s">
        <v>719</v>
      </c>
      <c r="V1252" s="82">
        <v>0.4465277777777778</v>
      </c>
      <c r="W1252" s="83">
        <v>0.61111111111111105</v>
      </c>
      <c r="X1252" s="86">
        <f t="shared" si="102"/>
        <v>0.16458333333333325</v>
      </c>
    </row>
    <row r="1253" spans="1:24" x14ac:dyDescent="0.3">
      <c r="A1253" s="44" t="s">
        <v>4606</v>
      </c>
      <c r="B1253" s="68" t="s">
        <v>4607</v>
      </c>
      <c r="C1253" s="2" t="s">
        <v>1</v>
      </c>
      <c r="D1253" s="2">
        <v>43</v>
      </c>
      <c r="E1253" s="6">
        <v>27891</v>
      </c>
      <c r="F1253" s="7">
        <v>43948.611342592594</v>
      </c>
      <c r="G1253" s="69" t="s">
        <v>4</v>
      </c>
      <c r="H1253" s="68">
        <v>1197</v>
      </c>
      <c r="I1253" s="8">
        <f t="shared" si="103"/>
        <v>11.97</v>
      </c>
      <c r="J1253" s="2">
        <v>1.0580000000000001</v>
      </c>
      <c r="K1253" s="69">
        <v>100</v>
      </c>
      <c r="L1253" s="68">
        <v>463</v>
      </c>
      <c r="M1253" s="8">
        <f t="shared" si="100"/>
        <v>4.63</v>
      </c>
      <c r="N1253" s="2">
        <v>0.77400000000000002</v>
      </c>
      <c r="O1253" s="69">
        <v>100</v>
      </c>
      <c r="P1253" s="182">
        <f t="shared" si="101"/>
        <v>2.5853131749460045</v>
      </c>
      <c r="Q1253" s="86" t="s">
        <v>719</v>
      </c>
      <c r="V1253" s="82">
        <v>0.47569444444444442</v>
      </c>
      <c r="W1253" s="83">
        <v>0.625</v>
      </c>
      <c r="X1253" s="86">
        <f t="shared" si="102"/>
        <v>0.14930555555555558</v>
      </c>
    </row>
    <row r="1254" spans="1:24" x14ac:dyDescent="0.3">
      <c r="A1254" s="44" t="s">
        <v>3413</v>
      </c>
      <c r="B1254" s="68" t="s">
        <v>1904</v>
      </c>
      <c r="C1254" s="2" t="s">
        <v>1</v>
      </c>
      <c r="D1254" s="2">
        <v>68</v>
      </c>
      <c r="E1254" s="6">
        <v>19064</v>
      </c>
      <c r="F1254" s="7">
        <v>43948.625462962962</v>
      </c>
      <c r="G1254" s="69" t="s">
        <v>4</v>
      </c>
      <c r="H1254" s="68">
        <v>2182</v>
      </c>
      <c r="I1254" s="8">
        <f t="shared" si="103"/>
        <v>22.040404040404042</v>
      </c>
      <c r="J1254" s="2">
        <v>2.645</v>
      </c>
      <c r="K1254" s="69">
        <v>99</v>
      </c>
      <c r="L1254" s="68">
        <v>451</v>
      </c>
      <c r="M1254" s="8">
        <f t="shared" si="100"/>
        <v>4.5555555555555554</v>
      </c>
      <c r="N1254" s="2">
        <v>0.73199999999999998</v>
      </c>
      <c r="O1254" s="69">
        <v>99</v>
      </c>
      <c r="P1254" s="182">
        <f t="shared" si="101"/>
        <v>4.8381374722838144</v>
      </c>
      <c r="Q1254" s="86" t="s">
        <v>719</v>
      </c>
      <c r="V1254" s="82">
        <v>0.47916666666666669</v>
      </c>
      <c r="W1254" s="83">
        <v>0.64583333333333337</v>
      </c>
      <c r="X1254" s="86">
        <f t="shared" si="102"/>
        <v>0.16666666666666669</v>
      </c>
    </row>
    <row r="1255" spans="1:24" x14ac:dyDescent="0.3">
      <c r="A1255" s="44" t="s">
        <v>3565</v>
      </c>
      <c r="B1255" s="68" t="s">
        <v>132</v>
      </c>
      <c r="C1255" s="2" t="s">
        <v>1</v>
      </c>
      <c r="D1255" s="2">
        <v>54</v>
      </c>
      <c r="E1255" s="6">
        <v>23876</v>
      </c>
      <c r="F1255" s="7">
        <v>43948.655844907407</v>
      </c>
      <c r="G1255" s="69" t="s">
        <v>4</v>
      </c>
      <c r="H1255" s="68">
        <v>1282</v>
      </c>
      <c r="I1255" s="8">
        <f t="shared" si="103"/>
        <v>12.94949494949495</v>
      </c>
      <c r="J1255" s="2">
        <v>0.94099999999999995</v>
      </c>
      <c r="K1255" s="69">
        <v>99</v>
      </c>
      <c r="L1255" s="68">
        <v>395</v>
      </c>
      <c r="M1255" s="8">
        <f t="shared" si="100"/>
        <v>3.9898989898989901</v>
      </c>
      <c r="N1255" s="2">
        <v>0.61399999999999999</v>
      </c>
      <c r="O1255" s="69">
        <v>99</v>
      </c>
      <c r="P1255" s="182">
        <f t="shared" si="101"/>
        <v>3.2455696202531645</v>
      </c>
      <c r="Q1255" s="86" t="s">
        <v>719</v>
      </c>
      <c r="V1255" s="82">
        <v>0.48888888888888887</v>
      </c>
      <c r="W1255" s="83">
        <v>0.65972222222222221</v>
      </c>
      <c r="X1255" s="86">
        <f t="shared" si="102"/>
        <v>0.17083333333333334</v>
      </c>
    </row>
    <row r="1256" spans="1:24" x14ac:dyDescent="0.3">
      <c r="A1256" s="44" t="s">
        <v>10957</v>
      </c>
      <c r="B1256" s="68" t="s">
        <v>10958</v>
      </c>
      <c r="C1256" s="2" t="s">
        <v>6</v>
      </c>
      <c r="D1256" s="2">
        <v>54</v>
      </c>
      <c r="E1256" s="6">
        <v>24178</v>
      </c>
      <c r="F1256" s="7">
        <v>43948.667453703703</v>
      </c>
      <c r="G1256" s="69" t="s">
        <v>4</v>
      </c>
      <c r="H1256" s="68">
        <v>1143</v>
      </c>
      <c r="I1256" s="8">
        <f t="shared" si="103"/>
        <v>11.43</v>
      </c>
      <c r="J1256" s="2">
        <v>1.139</v>
      </c>
      <c r="K1256" s="69">
        <v>100</v>
      </c>
      <c r="L1256" s="68">
        <v>428</v>
      </c>
      <c r="M1256" s="8">
        <f t="shared" si="100"/>
        <v>4.28</v>
      </c>
      <c r="N1256" s="2">
        <v>0.63700000000000001</v>
      </c>
      <c r="O1256" s="69">
        <v>100</v>
      </c>
      <c r="P1256" s="182">
        <f t="shared" si="101"/>
        <v>2.6705607476635511</v>
      </c>
      <c r="Q1256" s="86" t="s">
        <v>719</v>
      </c>
      <c r="V1256" s="82">
        <v>0.53472222222222221</v>
      </c>
      <c r="W1256" s="83">
        <v>0.67361111111111116</v>
      </c>
      <c r="X1256" s="86">
        <f t="shared" si="102"/>
        <v>0.13888888888888895</v>
      </c>
    </row>
    <row r="1257" spans="1:24" x14ac:dyDescent="0.3">
      <c r="A1257" s="44" t="s">
        <v>10959</v>
      </c>
      <c r="B1257" s="68" t="s">
        <v>10960</v>
      </c>
      <c r="C1257" s="2" t="s">
        <v>6</v>
      </c>
      <c r="D1257" s="2">
        <v>70</v>
      </c>
      <c r="E1257" s="6">
        <v>18324</v>
      </c>
      <c r="F1257" s="7">
        <v>43948.680462962962</v>
      </c>
      <c r="G1257" s="69" t="s">
        <v>4</v>
      </c>
      <c r="H1257" s="68">
        <v>1457</v>
      </c>
      <c r="I1257" s="8">
        <f t="shared" si="103"/>
        <v>14.717171717171718</v>
      </c>
      <c r="J1257" s="2">
        <v>1.107</v>
      </c>
      <c r="K1257" s="69">
        <v>99</v>
      </c>
      <c r="L1257" s="68">
        <v>521</v>
      </c>
      <c r="M1257" s="8">
        <f t="shared" si="100"/>
        <v>5.262626262626263</v>
      </c>
      <c r="N1257" s="2">
        <v>0.59899999999999998</v>
      </c>
      <c r="O1257" s="69">
        <v>99</v>
      </c>
      <c r="P1257" s="182">
        <f t="shared" si="101"/>
        <v>2.7965451055662189</v>
      </c>
      <c r="Q1257" s="86" t="s">
        <v>719</v>
      </c>
      <c r="V1257" s="82">
        <v>0.52986111111111112</v>
      </c>
      <c r="W1257" s="83">
        <v>0.6875</v>
      </c>
      <c r="X1257" s="86">
        <f t="shared" si="102"/>
        <v>0.15763888888888888</v>
      </c>
    </row>
    <row r="1258" spans="1:24" x14ac:dyDescent="0.3">
      <c r="A1258" s="44" t="s">
        <v>10961</v>
      </c>
      <c r="B1258" s="68" t="s">
        <v>10962</v>
      </c>
      <c r="C1258" s="2" t="s">
        <v>1</v>
      </c>
      <c r="D1258" s="2">
        <v>67</v>
      </c>
      <c r="E1258" s="6">
        <v>19262</v>
      </c>
      <c r="F1258" s="7">
        <v>43949.532534722224</v>
      </c>
      <c r="G1258" s="69" t="s">
        <v>4</v>
      </c>
      <c r="H1258" s="68">
        <v>1331</v>
      </c>
      <c r="I1258" s="8">
        <f t="shared" si="103"/>
        <v>13.31</v>
      </c>
      <c r="J1258" s="2">
        <v>1.5549999999999999</v>
      </c>
      <c r="K1258" s="69">
        <v>100</v>
      </c>
      <c r="L1258" s="68">
        <v>498</v>
      </c>
      <c r="M1258" s="8">
        <f t="shared" si="100"/>
        <v>4.9800000000000004</v>
      </c>
      <c r="N1258" s="2">
        <v>0.53100000000000003</v>
      </c>
      <c r="O1258" s="69">
        <v>100</v>
      </c>
      <c r="P1258" s="182">
        <f t="shared" si="101"/>
        <v>2.6726907630522088</v>
      </c>
      <c r="Q1258" s="86" t="s">
        <v>719</v>
      </c>
      <c r="V1258" s="82">
        <v>0.39513888888888887</v>
      </c>
      <c r="W1258" s="83">
        <v>0.54166666666666663</v>
      </c>
      <c r="X1258" s="86">
        <f t="shared" si="102"/>
        <v>0.14652777777777776</v>
      </c>
    </row>
    <row r="1259" spans="1:24" x14ac:dyDescent="0.3">
      <c r="A1259" s="44" t="s">
        <v>4466</v>
      </c>
      <c r="B1259" s="68" t="s">
        <v>1143</v>
      </c>
      <c r="C1259" s="2" t="s">
        <v>1</v>
      </c>
      <c r="D1259" s="2">
        <v>50</v>
      </c>
      <c r="E1259" s="6">
        <v>25463</v>
      </c>
      <c r="F1259" s="7">
        <v>43949.544282407405</v>
      </c>
      <c r="G1259" s="69" t="s">
        <v>4</v>
      </c>
      <c r="H1259" s="68">
        <v>2435</v>
      </c>
      <c r="I1259" s="8">
        <f t="shared" si="103"/>
        <v>24.595959595959595</v>
      </c>
      <c r="J1259" s="2">
        <v>2.2490000000000001</v>
      </c>
      <c r="K1259" s="69">
        <v>99</v>
      </c>
      <c r="L1259" s="68">
        <v>536</v>
      </c>
      <c r="M1259" s="8">
        <f t="shared" si="100"/>
        <v>5.4141414141414144</v>
      </c>
      <c r="N1259" s="2">
        <v>0.86899999999999999</v>
      </c>
      <c r="O1259" s="69">
        <v>99</v>
      </c>
      <c r="P1259" s="182">
        <f t="shared" si="101"/>
        <v>4.5429104477611935</v>
      </c>
      <c r="Q1259" s="86" t="s">
        <v>719</v>
      </c>
      <c r="V1259" s="82">
        <v>0.40625</v>
      </c>
      <c r="W1259" s="83">
        <v>0.55555555555555558</v>
      </c>
      <c r="X1259" s="86">
        <f t="shared" si="102"/>
        <v>0.14930555555555558</v>
      </c>
    </row>
    <row r="1260" spans="1:24" x14ac:dyDescent="0.3">
      <c r="A1260" s="44" t="s">
        <v>3223</v>
      </c>
      <c r="B1260" s="68" t="s">
        <v>1069</v>
      </c>
      <c r="C1260" s="2" t="s">
        <v>1</v>
      </c>
      <c r="D1260" s="2">
        <v>62</v>
      </c>
      <c r="E1260" s="6">
        <v>21101</v>
      </c>
      <c r="F1260" s="7">
        <v>43949.559687499997</v>
      </c>
      <c r="G1260" s="69" t="s">
        <v>4</v>
      </c>
      <c r="H1260" s="68">
        <v>1702</v>
      </c>
      <c r="I1260" s="8">
        <f t="shared" si="103"/>
        <v>17.19191919191919</v>
      </c>
      <c r="J1260" s="2">
        <v>1.36</v>
      </c>
      <c r="K1260" s="69">
        <v>99</v>
      </c>
      <c r="L1260" s="68">
        <v>298</v>
      </c>
      <c r="M1260" s="8">
        <f t="shared" si="100"/>
        <v>3.0101010101010099</v>
      </c>
      <c r="N1260" s="2">
        <v>0.70699999999999996</v>
      </c>
      <c r="O1260" s="69">
        <v>99</v>
      </c>
      <c r="P1260" s="182">
        <f t="shared" si="101"/>
        <v>5.7114093959731544</v>
      </c>
      <c r="Q1260" s="86" t="s">
        <v>719</v>
      </c>
      <c r="V1260" s="82">
        <v>0.40763888888888888</v>
      </c>
      <c r="W1260" s="83">
        <v>0.56944444444444442</v>
      </c>
      <c r="X1260" s="86">
        <f t="shared" si="102"/>
        <v>0.16180555555555554</v>
      </c>
    </row>
    <row r="1261" spans="1:24" x14ac:dyDescent="0.3">
      <c r="A1261" s="44" t="s">
        <v>4924</v>
      </c>
      <c r="B1261" s="68" t="s">
        <v>4925</v>
      </c>
      <c r="C1261" s="2" t="s">
        <v>1</v>
      </c>
      <c r="D1261" s="2">
        <v>60</v>
      </c>
      <c r="E1261" s="6">
        <v>21726</v>
      </c>
      <c r="F1261" s="7">
        <v>43949.576064814813</v>
      </c>
      <c r="G1261" s="69" t="s">
        <v>4</v>
      </c>
      <c r="H1261" s="68">
        <v>1669</v>
      </c>
      <c r="I1261" s="8">
        <f t="shared" si="103"/>
        <v>16.690000000000001</v>
      </c>
      <c r="J1261" s="2">
        <v>1.637</v>
      </c>
      <c r="K1261" s="69">
        <v>100</v>
      </c>
      <c r="L1261" s="68">
        <v>403</v>
      </c>
      <c r="M1261" s="8">
        <f t="shared" si="100"/>
        <v>4.03</v>
      </c>
      <c r="N1261" s="2">
        <v>0.81</v>
      </c>
      <c r="O1261" s="69">
        <v>100</v>
      </c>
      <c r="P1261" s="182">
        <f t="shared" si="101"/>
        <v>4.1414392059553347</v>
      </c>
      <c r="Q1261" s="86" t="s">
        <v>719</v>
      </c>
      <c r="V1261" s="82">
        <v>0.42569444444444443</v>
      </c>
      <c r="W1261" s="83">
        <v>0.59027777777777779</v>
      </c>
      <c r="X1261" s="86">
        <f t="shared" si="102"/>
        <v>0.16458333333333336</v>
      </c>
    </row>
    <row r="1262" spans="1:24" x14ac:dyDescent="0.3">
      <c r="A1262" s="44" t="s">
        <v>10963</v>
      </c>
      <c r="B1262" s="68" t="s">
        <v>746</v>
      </c>
      <c r="C1262" s="2" t="s">
        <v>1</v>
      </c>
      <c r="D1262" s="2">
        <v>55</v>
      </c>
      <c r="E1262" s="6">
        <v>23545</v>
      </c>
      <c r="F1262" s="7">
        <v>43949.592731481483</v>
      </c>
      <c r="G1262" s="69" t="s">
        <v>4</v>
      </c>
      <c r="H1262" s="68">
        <v>1675</v>
      </c>
      <c r="I1262" s="8">
        <f t="shared" si="103"/>
        <v>16.91919191919192</v>
      </c>
      <c r="J1262" s="2">
        <v>2.044</v>
      </c>
      <c r="K1262" s="69">
        <v>99</v>
      </c>
      <c r="L1262" s="68">
        <v>471</v>
      </c>
      <c r="M1262" s="8">
        <f t="shared" si="100"/>
        <v>4.7575757575757578</v>
      </c>
      <c r="N1262" s="2">
        <v>0.67100000000000004</v>
      </c>
      <c r="O1262" s="69">
        <v>99</v>
      </c>
      <c r="P1262" s="182">
        <f t="shared" si="101"/>
        <v>3.5562632696390661</v>
      </c>
      <c r="Q1262" s="86" t="s">
        <v>719</v>
      </c>
      <c r="V1262" s="82">
        <v>0.4375</v>
      </c>
      <c r="W1262" s="83">
        <v>0.60416666666666663</v>
      </c>
      <c r="X1262" s="86">
        <f t="shared" si="102"/>
        <v>0.16666666666666663</v>
      </c>
    </row>
    <row r="1263" spans="1:24" x14ac:dyDescent="0.3">
      <c r="A1263" s="44" t="s">
        <v>10964</v>
      </c>
      <c r="B1263" s="68" t="s">
        <v>8538</v>
      </c>
      <c r="C1263" s="2" t="s">
        <v>6</v>
      </c>
      <c r="D1263" s="2">
        <v>57</v>
      </c>
      <c r="E1263" s="6">
        <v>23071</v>
      </c>
      <c r="F1263" s="7">
        <v>43949.608101851853</v>
      </c>
      <c r="G1263" s="69" t="s">
        <v>4</v>
      </c>
      <c r="H1263" s="68">
        <v>722</v>
      </c>
      <c r="I1263" s="8">
        <f t="shared" si="103"/>
        <v>7.22</v>
      </c>
      <c r="J1263" s="2">
        <v>0.77300000000000002</v>
      </c>
      <c r="K1263" s="69">
        <v>100</v>
      </c>
      <c r="L1263" s="68">
        <v>280</v>
      </c>
      <c r="M1263" s="8">
        <f t="shared" si="100"/>
        <v>2.8</v>
      </c>
      <c r="N1263" s="2">
        <v>0.51200000000000001</v>
      </c>
      <c r="O1263" s="69">
        <v>100</v>
      </c>
      <c r="P1263" s="182">
        <f t="shared" si="101"/>
        <v>2.5785714285714287</v>
      </c>
      <c r="Q1263" s="86" t="s">
        <v>719</v>
      </c>
      <c r="V1263" s="82">
        <v>0.4465277777777778</v>
      </c>
      <c r="W1263" s="83">
        <v>0.61805555555555558</v>
      </c>
      <c r="X1263" s="86">
        <f t="shared" si="102"/>
        <v>0.17152777777777778</v>
      </c>
    </row>
    <row r="1264" spans="1:24" x14ac:dyDescent="0.3">
      <c r="A1264" s="44" t="s">
        <v>10965</v>
      </c>
      <c r="B1264" s="68" t="s">
        <v>9523</v>
      </c>
      <c r="C1264" s="2" t="s">
        <v>6</v>
      </c>
      <c r="D1264" s="2">
        <v>68</v>
      </c>
      <c r="E1264" s="6">
        <v>18949</v>
      </c>
      <c r="F1264" s="7">
        <v>43949.618437500001</v>
      </c>
      <c r="G1264" s="69" t="s">
        <v>4</v>
      </c>
      <c r="H1264" s="68">
        <v>2032</v>
      </c>
      <c r="I1264" s="8">
        <f t="shared" si="103"/>
        <v>20.525252525252526</v>
      </c>
      <c r="J1264" s="2">
        <v>1.7629999999999999</v>
      </c>
      <c r="K1264" s="69">
        <v>99</v>
      </c>
      <c r="L1264" s="68">
        <v>801</v>
      </c>
      <c r="M1264" s="8">
        <f t="shared" si="100"/>
        <v>8.0909090909090917</v>
      </c>
      <c r="N1264" s="2">
        <v>1.0209999999999999</v>
      </c>
      <c r="O1264" s="69">
        <v>99</v>
      </c>
      <c r="P1264" s="182">
        <f t="shared" si="101"/>
        <v>2.5368289637952559</v>
      </c>
      <c r="Q1264" s="86" t="s">
        <v>719</v>
      </c>
      <c r="V1264" s="82">
        <v>0.46875</v>
      </c>
      <c r="W1264" s="83">
        <v>0.63888888888888895</v>
      </c>
      <c r="X1264" s="86">
        <f t="shared" si="102"/>
        <v>0.17013888888888895</v>
      </c>
    </row>
    <row r="1265" spans="1:24" x14ac:dyDescent="0.3">
      <c r="A1265" s="44" t="s">
        <v>10966</v>
      </c>
      <c r="B1265" s="68" t="s">
        <v>10967</v>
      </c>
      <c r="C1265" s="2" t="s">
        <v>1</v>
      </c>
      <c r="D1265" s="2">
        <v>54</v>
      </c>
      <c r="E1265" s="6">
        <v>24127</v>
      </c>
      <c r="F1265" s="7">
        <v>43949.63013888889</v>
      </c>
      <c r="G1265" s="69" t="s">
        <v>10062</v>
      </c>
      <c r="H1265" s="68">
        <v>1746</v>
      </c>
      <c r="I1265" s="8">
        <f t="shared" si="103"/>
        <v>17.46</v>
      </c>
      <c r="J1265" s="2">
        <v>2.2890000000000001</v>
      </c>
      <c r="K1265" s="69">
        <v>100</v>
      </c>
      <c r="L1265" s="68">
        <v>235</v>
      </c>
      <c r="M1265" s="8">
        <f t="shared" si="100"/>
        <v>2.35</v>
      </c>
      <c r="N1265" s="2">
        <v>0.57499999999999996</v>
      </c>
      <c r="O1265" s="69">
        <v>100</v>
      </c>
      <c r="P1265" s="182">
        <f t="shared" si="101"/>
        <v>7.4297872340425535</v>
      </c>
      <c r="Q1265" s="86" t="s">
        <v>719</v>
      </c>
      <c r="V1265" s="82">
        <v>0.48194444444444445</v>
      </c>
      <c r="W1265" s="83">
        <v>0.65277777777777779</v>
      </c>
      <c r="X1265" s="86">
        <f t="shared" si="102"/>
        <v>0.17083333333333334</v>
      </c>
    </row>
    <row r="1266" spans="1:24" x14ac:dyDescent="0.3">
      <c r="A1266" s="44" t="s">
        <v>10968</v>
      </c>
      <c r="B1266" s="68" t="s">
        <v>10969</v>
      </c>
      <c r="C1266" s="2" t="s">
        <v>1</v>
      </c>
      <c r="D1266" s="2">
        <v>69</v>
      </c>
      <c r="E1266" s="6">
        <v>18458</v>
      </c>
      <c r="F1266" s="7">
        <v>43949.657719907409</v>
      </c>
      <c r="G1266" s="69" t="s">
        <v>22</v>
      </c>
      <c r="H1266" s="68">
        <v>1780</v>
      </c>
      <c r="I1266" s="8">
        <f t="shared" si="103"/>
        <v>17.979797979797979</v>
      </c>
      <c r="J1266" s="2">
        <v>1.895</v>
      </c>
      <c r="K1266" s="69">
        <v>99</v>
      </c>
      <c r="L1266" s="68">
        <v>287</v>
      </c>
      <c r="M1266" s="8">
        <f t="shared" si="100"/>
        <v>2.8989898989898988</v>
      </c>
      <c r="N1266" s="2">
        <v>0.46300000000000002</v>
      </c>
      <c r="O1266" s="69">
        <v>99</v>
      </c>
      <c r="P1266" s="182">
        <f t="shared" si="101"/>
        <v>6.2020905923344953</v>
      </c>
      <c r="Q1266" s="86" t="s">
        <v>719</v>
      </c>
      <c r="V1266" s="82">
        <v>0.50138888888888888</v>
      </c>
      <c r="W1266" s="83">
        <v>0.67361111111111116</v>
      </c>
      <c r="X1266" s="86">
        <f t="shared" si="102"/>
        <v>0.17222222222222228</v>
      </c>
    </row>
    <row r="1267" spans="1:24" x14ac:dyDescent="0.3">
      <c r="A1267" s="44" t="s">
        <v>10970</v>
      </c>
      <c r="B1267" s="68" t="s">
        <v>10971</v>
      </c>
      <c r="C1267" s="2" t="s">
        <v>1</v>
      </c>
      <c r="D1267" s="2">
        <v>57</v>
      </c>
      <c r="E1267" s="6">
        <v>23078</v>
      </c>
      <c r="F1267" s="7">
        <v>43950.609699074077</v>
      </c>
      <c r="G1267" s="69" t="s">
        <v>22</v>
      </c>
      <c r="H1267" s="68">
        <v>2062</v>
      </c>
      <c r="I1267" s="8">
        <f t="shared" si="103"/>
        <v>20.62</v>
      </c>
      <c r="J1267" s="2">
        <v>1.895</v>
      </c>
      <c r="K1267" s="69">
        <v>100</v>
      </c>
      <c r="L1267" s="68">
        <v>295</v>
      </c>
      <c r="M1267" s="8">
        <f t="shared" si="100"/>
        <v>2.95</v>
      </c>
      <c r="N1267" s="2">
        <v>0.52</v>
      </c>
      <c r="O1267" s="69">
        <v>100</v>
      </c>
      <c r="P1267" s="182">
        <f t="shared" si="101"/>
        <v>6.9898305084745758</v>
      </c>
      <c r="Q1267" s="86" t="s">
        <v>719</v>
      </c>
      <c r="V1267" s="82">
        <v>0.46180555555555558</v>
      </c>
      <c r="W1267" s="83">
        <v>0.625</v>
      </c>
      <c r="X1267" s="86">
        <f t="shared" si="102"/>
        <v>0.16319444444444442</v>
      </c>
    </row>
    <row r="1268" spans="1:24" x14ac:dyDescent="0.3">
      <c r="A1268" s="44" t="s">
        <v>11530</v>
      </c>
      <c r="B1268" s="68" t="s">
        <v>5955</v>
      </c>
      <c r="C1268" s="2" t="s">
        <v>1</v>
      </c>
      <c r="D1268" s="2">
        <v>45</v>
      </c>
      <c r="E1268" s="6">
        <v>27459</v>
      </c>
      <c r="F1268" s="7">
        <v>43955.528703703705</v>
      </c>
      <c r="G1268" s="69" t="s">
        <v>4</v>
      </c>
      <c r="H1268" s="68">
        <v>1295</v>
      </c>
      <c r="I1268" s="8">
        <f t="shared" si="103"/>
        <v>13.080808080808081</v>
      </c>
      <c r="J1268" s="2">
        <v>1.226</v>
      </c>
      <c r="K1268" s="69">
        <v>99</v>
      </c>
      <c r="L1268" s="68">
        <v>329</v>
      </c>
      <c r="M1268" s="8">
        <f t="shared" si="100"/>
        <v>3.3232323232323231</v>
      </c>
      <c r="N1268" s="2">
        <v>0.63600000000000001</v>
      </c>
      <c r="O1268" s="69">
        <v>99</v>
      </c>
      <c r="P1268" s="182">
        <f t="shared" si="101"/>
        <v>3.9361702127659579</v>
      </c>
      <c r="Q1268" s="86" t="s">
        <v>11531</v>
      </c>
      <c r="V1268" s="82">
        <v>0.39444444444444443</v>
      </c>
      <c r="W1268" s="83">
        <v>0.54166666666666663</v>
      </c>
      <c r="X1268" s="86">
        <f t="shared" si="102"/>
        <v>0.1472222222222222</v>
      </c>
    </row>
    <row r="1269" spans="1:24" x14ac:dyDescent="0.3">
      <c r="A1269" s="44" t="s">
        <v>11532</v>
      </c>
      <c r="B1269" s="68" t="s">
        <v>5808</v>
      </c>
      <c r="C1269" s="2" t="s">
        <v>6</v>
      </c>
      <c r="D1269" s="2">
        <v>82</v>
      </c>
      <c r="E1269" s="6">
        <v>13858</v>
      </c>
      <c r="F1269" s="7">
        <v>43955.548425925925</v>
      </c>
      <c r="G1269" s="69" t="s">
        <v>4</v>
      </c>
      <c r="H1269" s="68">
        <v>1505</v>
      </c>
      <c r="I1269" s="8">
        <f t="shared" si="103"/>
        <v>15.202020202020202</v>
      </c>
      <c r="J1269" s="2">
        <v>0.94699999999999995</v>
      </c>
      <c r="K1269" s="69">
        <v>99</v>
      </c>
      <c r="L1269" s="68">
        <v>663</v>
      </c>
      <c r="M1269" s="8">
        <f t="shared" si="100"/>
        <v>6.6969696969696972</v>
      </c>
      <c r="N1269" s="2">
        <v>0.61399999999999999</v>
      </c>
      <c r="O1269" s="69">
        <v>99</v>
      </c>
      <c r="P1269" s="182">
        <f t="shared" si="101"/>
        <v>2.2699849170437405</v>
      </c>
      <c r="Q1269" s="86" t="s">
        <v>11531</v>
      </c>
      <c r="V1269" s="82">
        <v>0.40277777777777773</v>
      </c>
      <c r="W1269" s="83">
        <v>0.55555555555555558</v>
      </c>
      <c r="X1269" s="86">
        <f t="shared" si="102"/>
        <v>0.15277777777777785</v>
      </c>
    </row>
    <row r="1270" spans="1:24" x14ac:dyDescent="0.3">
      <c r="A1270" s="44" t="s">
        <v>3897</v>
      </c>
      <c r="B1270" s="68" t="s">
        <v>607</v>
      </c>
      <c r="C1270" s="2" t="s">
        <v>1</v>
      </c>
      <c r="D1270" s="2">
        <v>67</v>
      </c>
      <c r="E1270" s="6">
        <v>19423</v>
      </c>
      <c r="F1270" s="7">
        <v>43955.575833333336</v>
      </c>
      <c r="G1270" s="69" t="s">
        <v>4</v>
      </c>
      <c r="H1270" s="68">
        <v>1523</v>
      </c>
      <c r="I1270" s="8">
        <f t="shared" si="103"/>
        <v>15.383838383838384</v>
      </c>
      <c r="J1270" s="2">
        <v>1.0469999999999999</v>
      </c>
      <c r="K1270" s="69">
        <v>99</v>
      </c>
      <c r="L1270" s="68">
        <v>436</v>
      </c>
      <c r="M1270" s="8">
        <f t="shared" si="100"/>
        <v>4.404040404040404</v>
      </c>
      <c r="N1270" s="2">
        <v>0.96799999999999997</v>
      </c>
      <c r="O1270" s="69">
        <v>99</v>
      </c>
      <c r="P1270" s="182">
        <f t="shared" si="101"/>
        <v>3.4931192660550461</v>
      </c>
      <c r="Q1270" s="86" t="s">
        <v>11531</v>
      </c>
      <c r="V1270" s="82">
        <v>0.44375000000000003</v>
      </c>
      <c r="W1270" s="83">
        <v>0.59027777777777779</v>
      </c>
      <c r="X1270" s="86">
        <f t="shared" si="102"/>
        <v>0.14652777777777776</v>
      </c>
    </row>
    <row r="1271" spans="1:24" x14ac:dyDescent="0.3">
      <c r="A1271" s="44" t="s">
        <v>11533</v>
      </c>
      <c r="B1271" s="68" t="s">
        <v>11534</v>
      </c>
      <c r="C1271" s="2" t="s">
        <v>1</v>
      </c>
      <c r="D1271" s="2">
        <v>61</v>
      </c>
      <c r="E1271" s="6">
        <v>21505</v>
      </c>
      <c r="F1271" s="7">
        <v>43955.594594907408</v>
      </c>
      <c r="G1271" s="69" t="s">
        <v>4</v>
      </c>
      <c r="H1271" s="68">
        <v>2150</v>
      </c>
      <c r="I1271" s="8">
        <f t="shared" si="103"/>
        <v>21.5</v>
      </c>
      <c r="J1271" s="2">
        <v>2.488</v>
      </c>
      <c r="K1271" s="69">
        <v>100</v>
      </c>
      <c r="L1271" s="68">
        <v>456</v>
      </c>
      <c r="M1271" s="8">
        <f t="shared" si="100"/>
        <v>4.5599999999999996</v>
      </c>
      <c r="N1271" s="2">
        <v>1.018</v>
      </c>
      <c r="O1271" s="69">
        <v>100</v>
      </c>
      <c r="P1271" s="182">
        <f t="shared" si="101"/>
        <v>4.7149122807017552</v>
      </c>
      <c r="Q1271" s="86" t="s">
        <v>11531</v>
      </c>
      <c r="V1271" s="82">
        <v>0.45624999999999999</v>
      </c>
      <c r="W1271" s="83">
        <v>0.60069444444444442</v>
      </c>
      <c r="X1271" s="86">
        <f t="shared" si="102"/>
        <v>0.14444444444444443</v>
      </c>
    </row>
    <row r="1272" spans="1:24" x14ac:dyDescent="0.3">
      <c r="A1272" s="44" t="s">
        <v>11535</v>
      </c>
      <c r="B1272" s="68" t="s">
        <v>11536</v>
      </c>
      <c r="C1272" s="2" t="s">
        <v>1</v>
      </c>
      <c r="D1272" s="2">
        <v>48</v>
      </c>
      <c r="E1272" s="6">
        <v>26300</v>
      </c>
      <c r="F1272" s="7">
        <v>43955.607627314814</v>
      </c>
      <c r="G1272" s="69" t="s">
        <v>4</v>
      </c>
      <c r="H1272" s="68">
        <v>892</v>
      </c>
      <c r="I1272" s="8">
        <f t="shared" si="103"/>
        <v>8.92</v>
      </c>
      <c r="J1272" s="2">
        <v>1.1160000000000001</v>
      </c>
      <c r="K1272" s="69">
        <v>100</v>
      </c>
      <c r="L1272" s="68">
        <v>361</v>
      </c>
      <c r="M1272" s="8">
        <f t="shared" si="100"/>
        <v>3.61</v>
      </c>
      <c r="N1272" s="2">
        <v>0.60099999999999998</v>
      </c>
      <c r="O1272" s="69">
        <v>100</v>
      </c>
      <c r="P1272" s="182">
        <f t="shared" si="101"/>
        <v>2.4709141274238227</v>
      </c>
      <c r="Q1272" s="86" t="s">
        <v>11531</v>
      </c>
      <c r="V1272" s="82">
        <v>0.46458333333333335</v>
      </c>
      <c r="W1272" s="83">
        <v>0.61458333333333337</v>
      </c>
      <c r="X1272" s="86">
        <f t="shared" si="102"/>
        <v>0.15000000000000002</v>
      </c>
    </row>
    <row r="1273" spans="1:24" x14ac:dyDescent="0.3">
      <c r="A1273" s="44" t="s">
        <v>11537</v>
      </c>
      <c r="B1273" s="68" t="s">
        <v>11538</v>
      </c>
      <c r="C1273" s="2" t="s">
        <v>6</v>
      </c>
      <c r="D1273" s="2">
        <v>60</v>
      </c>
      <c r="E1273" s="6">
        <v>21945</v>
      </c>
      <c r="F1273" s="7">
        <v>43955.622731481482</v>
      </c>
      <c r="G1273" s="69" t="s">
        <v>10062</v>
      </c>
      <c r="H1273" s="68">
        <v>1133</v>
      </c>
      <c r="I1273" s="8">
        <f t="shared" si="103"/>
        <v>11.444444444444445</v>
      </c>
      <c r="J1273" s="2">
        <v>1.052</v>
      </c>
      <c r="K1273" s="69">
        <v>99</v>
      </c>
      <c r="L1273" s="68">
        <v>382</v>
      </c>
      <c r="M1273" s="8">
        <f t="shared" si="100"/>
        <v>3.8585858585858586</v>
      </c>
      <c r="N1273" s="2">
        <v>0.72899999999999998</v>
      </c>
      <c r="O1273" s="69">
        <v>99</v>
      </c>
      <c r="P1273" s="182">
        <f t="shared" si="101"/>
        <v>2.9659685863874348</v>
      </c>
      <c r="Q1273" s="86" t="s">
        <v>11531</v>
      </c>
      <c r="V1273" s="82">
        <v>0.48541666666666666</v>
      </c>
      <c r="W1273" s="83">
        <v>0.62847222222222221</v>
      </c>
      <c r="X1273" s="86">
        <f t="shared" si="102"/>
        <v>0.14305555555555555</v>
      </c>
    </row>
    <row r="1274" spans="1:24" x14ac:dyDescent="0.3">
      <c r="A1274" s="44" t="s">
        <v>11539</v>
      </c>
      <c r="B1274" s="68" t="s">
        <v>106</v>
      </c>
      <c r="C1274" s="2" t="s">
        <v>1</v>
      </c>
      <c r="D1274" s="2">
        <v>59</v>
      </c>
      <c r="E1274" s="6">
        <v>22241</v>
      </c>
      <c r="F1274" s="7">
        <v>43955.645636574074</v>
      </c>
      <c r="G1274" s="69" t="s">
        <v>10062</v>
      </c>
      <c r="H1274" s="68">
        <v>1225</v>
      </c>
      <c r="I1274" s="8">
        <f t="shared" si="103"/>
        <v>12.373737373737374</v>
      </c>
      <c r="J1274" s="2">
        <v>0.88700000000000001</v>
      </c>
      <c r="K1274" s="69">
        <v>99</v>
      </c>
      <c r="L1274" s="68">
        <v>322</v>
      </c>
      <c r="M1274" s="8">
        <f t="shared" si="100"/>
        <v>3.2525252525252526</v>
      </c>
      <c r="N1274" s="2">
        <v>0.59499999999999997</v>
      </c>
      <c r="O1274" s="69">
        <v>99</v>
      </c>
      <c r="P1274" s="182">
        <f t="shared" si="101"/>
        <v>3.8043478260869565</v>
      </c>
      <c r="Q1274" s="86" t="s">
        <v>11531</v>
      </c>
      <c r="V1274" s="82">
        <v>0.49374999999999997</v>
      </c>
      <c r="W1274" s="83">
        <v>0.65972222222222221</v>
      </c>
      <c r="X1274" s="86">
        <f t="shared" si="102"/>
        <v>0.16597222222222224</v>
      </c>
    </row>
    <row r="1275" spans="1:24" x14ac:dyDescent="0.3">
      <c r="A1275" s="44" t="s">
        <v>11540</v>
      </c>
      <c r="B1275" s="68" t="s">
        <v>115</v>
      </c>
      <c r="C1275" s="2" t="s">
        <v>1</v>
      </c>
      <c r="D1275" s="2">
        <v>62</v>
      </c>
      <c r="E1275" s="6">
        <v>21072</v>
      </c>
      <c r="F1275" s="7">
        <v>43957.529398148145</v>
      </c>
      <c r="G1275" s="69" t="s">
        <v>4</v>
      </c>
      <c r="H1275" s="68">
        <v>2287</v>
      </c>
      <c r="I1275" s="8">
        <f t="shared" si="103"/>
        <v>22.87</v>
      </c>
      <c r="J1275" s="2">
        <v>1.75</v>
      </c>
      <c r="K1275" s="69">
        <v>100</v>
      </c>
      <c r="L1275" s="68">
        <v>488</v>
      </c>
      <c r="M1275" s="8">
        <f t="shared" si="100"/>
        <v>4.88</v>
      </c>
      <c r="N1275" s="2">
        <v>0.76900000000000002</v>
      </c>
      <c r="O1275" s="69">
        <v>100</v>
      </c>
      <c r="P1275" s="182">
        <f t="shared" si="101"/>
        <v>4.6864754098360661</v>
      </c>
      <c r="Q1275" s="86" t="s">
        <v>11531</v>
      </c>
      <c r="V1275" s="82">
        <v>0.4069444444444445</v>
      </c>
      <c r="W1275" s="83">
        <v>0.53819444444444442</v>
      </c>
      <c r="X1275" s="86">
        <f t="shared" si="102"/>
        <v>0.13124999999999992</v>
      </c>
    </row>
    <row r="1276" spans="1:24" x14ac:dyDescent="0.3">
      <c r="A1276" s="44" t="s">
        <v>11541</v>
      </c>
      <c r="B1276" s="68" t="s">
        <v>11542</v>
      </c>
      <c r="C1276" s="2" t="s">
        <v>1</v>
      </c>
      <c r="D1276" s="2">
        <v>49</v>
      </c>
      <c r="E1276" s="6">
        <v>26027</v>
      </c>
      <c r="F1276" s="7">
        <v>43957.541087962964</v>
      </c>
      <c r="G1276" s="69" t="s">
        <v>4</v>
      </c>
      <c r="H1276" s="68">
        <v>1457</v>
      </c>
      <c r="I1276" s="8">
        <f t="shared" si="103"/>
        <v>14.57</v>
      </c>
      <c r="J1276" s="2">
        <v>1.1739999999999999</v>
      </c>
      <c r="K1276" s="69">
        <v>100</v>
      </c>
      <c r="L1276" s="68">
        <v>461</v>
      </c>
      <c r="M1276" s="8">
        <f t="shared" si="100"/>
        <v>4.6100000000000003</v>
      </c>
      <c r="N1276" s="2">
        <v>0.60099999999999998</v>
      </c>
      <c r="O1276" s="69">
        <v>100</v>
      </c>
      <c r="P1276" s="182">
        <f t="shared" si="101"/>
        <v>3.160520607375271</v>
      </c>
      <c r="Q1276" s="86" t="s">
        <v>11531</v>
      </c>
      <c r="V1276" s="82">
        <v>0.42152777777777778</v>
      </c>
      <c r="W1276" s="83">
        <v>0.54861111111111105</v>
      </c>
      <c r="X1276" s="86">
        <f t="shared" si="102"/>
        <v>0.12708333333333327</v>
      </c>
    </row>
    <row r="1277" spans="1:24" x14ac:dyDescent="0.3">
      <c r="A1277" s="44" t="s">
        <v>11543</v>
      </c>
      <c r="B1277" s="68" t="s">
        <v>7071</v>
      </c>
      <c r="C1277" s="2" t="s">
        <v>1</v>
      </c>
      <c r="D1277" s="2">
        <v>58</v>
      </c>
      <c r="E1277" s="6">
        <v>22505</v>
      </c>
      <c r="F1277" s="7">
        <v>43957.553935185184</v>
      </c>
      <c r="G1277" s="69" t="s">
        <v>4</v>
      </c>
      <c r="H1277" s="68">
        <v>1813</v>
      </c>
      <c r="I1277" s="8">
        <f t="shared" si="103"/>
        <v>18.13</v>
      </c>
      <c r="J1277" s="2">
        <v>1.0980000000000001</v>
      </c>
      <c r="K1277" s="69">
        <v>100</v>
      </c>
      <c r="L1277" s="68">
        <v>947</v>
      </c>
      <c r="M1277" s="8">
        <f t="shared" si="100"/>
        <v>9.4700000000000006</v>
      </c>
      <c r="N1277" s="2">
        <v>1.226</v>
      </c>
      <c r="O1277" s="69">
        <v>100</v>
      </c>
      <c r="P1277" s="182">
        <f t="shared" si="101"/>
        <v>1.9144667370644137</v>
      </c>
      <c r="Q1277" s="86" t="s">
        <v>11531</v>
      </c>
      <c r="V1277" s="82">
        <v>0.44236111111111115</v>
      </c>
      <c r="W1277" s="83">
        <v>0.56666666666666665</v>
      </c>
      <c r="X1277" s="86">
        <f t="shared" si="102"/>
        <v>0.1243055555555555</v>
      </c>
    </row>
    <row r="1278" spans="1:24" x14ac:dyDescent="0.3">
      <c r="A1278" s="44" t="s">
        <v>11544</v>
      </c>
      <c r="B1278" s="68" t="s">
        <v>289</v>
      </c>
      <c r="C1278" s="2" t="s">
        <v>1</v>
      </c>
      <c r="D1278" s="2">
        <v>57</v>
      </c>
      <c r="E1278" s="6">
        <v>22907</v>
      </c>
      <c r="F1278" s="7">
        <v>43957.565763888888</v>
      </c>
      <c r="G1278" s="69" t="s">
        <v>4</v>
      </c>
      <c r="H1278" s="68">
        <v>1367</v>
      </c>
      <c r="I1278" s="8">
        <f t="shared" si="103"/>
        <v>13.808080808080808</v>
      </c>
      <c r="J1278" s="2">
        <v>1.1399999999999999</v>
      </c>
      <c r="K1278" s="69">
        <v>99</v>
      </c>
      <c r="L1278" s="68">
        <v>450</v>
      </c>
      <c r="M1278" s="8">
        <f t="shared" si="100"/>
        <v>4.5454545454545459</v>
      </c>
      <c r="N1278" s="2">
        <v>0.91800000000000004</v>
      </c>
      <c r="O1278" s="69">
        <v>99</v>
      </c>
      <c r="P1278" s="182">
        <f t="shared" si="101"/>
        <v>3.0377777777777775</v>
      </c>
      <c r="Q1278" s="86" t="s">
        <v>11531</v>
      </c>
      <c r="V1278" s="82">
        <v>0.46180555555555558</v>
      </c>
      <c r="W1278" s="83">
        <v>0.57638888888888895</v>
      </c>
      <c r="X1278" s="86">
        <f t="shared" si="102"/>
        <v>0.11458333333333337</v>
      </c>
    </row>
    <row r="1279" spans="1:24" x14ac:dyDescent="0.3">
      <c r="A1279" s="44" t="s">
        <v>11545</v>
      </c>
      <c r="B1279" s="68" t="s">
        <v>11546</v>
      </c>
      <c r="C1279" s="2" t="s">
        <v>6</v>
      </c>
      <c r="D1279" s="2">
        <v>73</v>
      </c>
      <c r="E1279" s="6">
        <v>17126</v>
      </c>
      <c r="F1279" s="7">
        <v>43957.582986111112</v>
      </c>
      <c r="G1279" s="69" t="s">
        <v>4</v>
      </c>
      <c r="H1279" s="68">
        <v>1072</v>
      </c>
      <c r="I1279" s="8">
        <f t="shared" si="103"/>
        <v>10.828282828282829</v>
      </c>
      <c r="J1279" s="2">
        <v>1.2210000000000001</v>
      </c>
      <c r="K1279" s="69">
        <v>99</v>
      </c>
      <c r="L1279" s="68">
        <v>405</v>
      </c>
      <c r="M1279" s="8">
        <f t="shared" si="100"/>
        <v>4.0909090909090908</v>
      </c>
      <c r="N1279" s="2">
        <v>0.82199999999999995</v>
      </c>
      <c r="O1279" s="69">
        <v>99</v>
      </c>
      <c r="P1279" s="182">
        <f t="shared" si="101"/>
        <v>2.6469135802469137</v>
      </c>
      <c r="Q1279" s="86" t="s">
        <v>11531</v>
      </c>
      <c r="V1279" s="82">
        <v>0.45833333333333331</v>
      </c>
      <c r="W1279" s="83">
        <v>0.60763888888888895</v>
      </c>
      <c r="X1279" s="86">
        <f t="shared" si="102"/>
        <v>0.14930555555555564</v>
      </c>
    </row>
    <row r="1280" spans="1:24" x14ac:dyDescent="0.3">
      <c r="A1280" s="44" t="s">
        <v>11547</v>
      </c>
      <c r="B1280" s="68" t="s">
        <v>11548</v>
      </c>
      <c r="C1280" s="2" t="s">
        <v>1</v>
      </c>
      <c r="D1280" s="2">
        <v>59</v>
      </c>
      <c r="E1280" s="6">
        <v>22187</v>
      </c>
      <c r="F1280" s="7">
        <v>43957.613738425927</v>
      </c>
      <c r="G1280" s="69" t="s">
        <v>22</v>
      </c>
      <c r="H1280" s="68">
        <v>1542</v>
      </c>
      <c r="I1280" s="8">
        <f t="shared" si="103"/>
        <v>15.575757575757576</v>
      </c>
      <c r="J1280" s="2">
        <v>1.161</v>
      </c>
      <c r="K1280" s="69">
        <v>99</v>
      </c>
      <c r="L1280" s="68">
        <v>388</v>
      </c>
      <c r="M1280" s="8">
        <f t="shared" si="100"/>
        <v>3.9191919191919191</v>
      </c>
      <c r="N1280" s="2">
        <v>0.56599999999999995</v>
      </c>
      <c r="O1280" s="69">
        <v>99</v>
      </c>
      <c r="P1280" s="182">
        <f t="shared" si="101"/>
        <v>3.9742268041237114</v>
      </c>
      <c r="Q1280" s="86" t="s">
        <v>11531</v>
      </c>
      <c r="V1280" s="82">
        <v>0.47986111111111113</v>
      </c>
      <c r="W1280" s="83">
        <v>0.62152777777777779</v>
      </c>
      <c r="X1280" s="86">
        <f t="shared" si="102"/>
        <v>0.14166666666666666</v>
      </c>
    </row>
    <row r="1281" spans="1:24" x14ac:dyDescent="0.3">
      <c r="A1281" s="44" t="s">
        <v>11549</v>
      </c>
      <c r="B1281" s="68" t="s">
        <v>245</v>
      </c>
      <c r="C1281" s="2" t="s">
        <v>6</v>
      </c>
      <c r="D1281" s="2">
        <v>38</v>
      </c>
      <c r="E1281" s="6">
        <v>29883</v>
      </c>
      <c r="F1281" s="7">
        <v>43958.400416666664</v>
      </c>
      <c r="G1281" s="69" t="s">
        <v>71</v>
      </c>
      <c r="H1281" s="68">
        <v>799</v>
      </c>
      <c r="I1281" s="8">
        <f t="shared" si="103"/>
        <v>8.0707070707070709</v>
      </c>
      <c r="J1281" s="2">
        <v>0.84799999999999998</v>
      </c>
      <c r="K1281" s="69">
        <v>99</v>
      </c>
      <c r="L1281" s="68">
        <v>260</v>
      </c>
      <c r="M1281" s="8">
        <f t="shared" si="100"/>
        <v>2.6262626262626263</v>
      </c>
      <c r="N1281" s="2">
        <v>0.50700000000000001</v>
      </c>
      <c r="O1281" s="69">
        <v>99</v>
      </c>
      <c r="P1281" s="182">
        <f t="shared" si="101"/>
        <v>3.0730769230769233</v>
      </c>
      <c r="Q1281" s="86" t="s">
        <v>11531</v>
      </c>
      <c r="V1281" s="82">
        <v>0.40972222222222227</v>
      </c>
      <c r="W1281" s="83">
        <v>0.56944444444444442</v>
      </c>
      <c r="X1281" s="86">
        <f t="shared" si="102"/>
        <v>0.15972222222222215</v>
      </c>
    </row>
    <row r="1282" spans="1:24" x14ac:dyDescent="0.3">
      <c r="A1282" s="44" t="s">
        <v>11550</v>
      </c>
      <c r="B1282" s="68" t="s">
        <v>5703</v>
      </c>
      <c r="C1282" s="2" t="s">
        <v>1</v>
      </c>
      <c r="D1282" s="2">
        <v>54</v>
      </c>
      <c r="E1282" s="6">
        <v>23913</v>
      </c>
      <c r="F1282" s="7">
        <v>43958.526990740742</v>
      </c>
      <c r="G1282" s="69" t="s">
        <v>4</v>
      </c>
      <c r="H1282" s="68">
        <v>1224</v>
      </c>
      <c r="I1282" s="8">
        <f t="shared" si="103"/>
        <v>12.363636363636363</v>
      </c>
      <c r="J1282" s="2">
        <v>1.111</v>
      </c>
      <c r="K1282" s="69">
        <v>99</v>
      </c>
      <c r="L1282" s="68">
        <v>442</v>
      </c>
      <c r="M1282" s="8">
        <f t="shared" si="100"/>
        <v>4.4646464646464645</v>
      </c>
      <c r="N1282" s="2">
        <v>0.77300000000000002</v>
      </c>
      <c r="O1282" s="69">
        <v>99</v>
      </c>
      <c r="P1282" s="182">
        <f t="shared" si="101"/>
        <v>2.7692307692307692</v>
      </c>
      <c r="Q1282" s="86" t="s">
        <v>11531</v>
      </c>
      <c r="V1282" s="82">
        <v>0.38541666666666669</v>
      </c>
      <c r="W1282" s="83">
        <v>0.54166666666666663</v>
      </c>
      <c r="X1282" s="86">
        <f t="shared" si="102"/>
        <v>0.15624999999999994</v>
      </c>
    </row>
    <row r="1283" spans="1:24" x14ac:dyDescent="0.3">
      <c r="A1283" s="44" t="s">
        <v>3062</v>
      </c>
      <c r="B1283" s="68" t="s">
        <v>517</v>
      </c>
      <c r="C1283" s="2" t="s">
        <v>1</v>
      </c>
      <c r="D1283" s="2">
        <v>36</v>
      </c>
      <c r="E1283" s="6">
        <v>30490</v>
      </c>
      <c r="F1283" s="7">
        <v>43958.538877314815</v>
      </c>
      <c r="G1283" s="69" t="s">
        <v>4</v>
      </c>
      <c r="H1283" s="68">
        <v>1209</v>
      </c>
      <c r="I1283" s="8">
        <f t="shared" si="103"/>
        <v>12.212121212121213</v>
      </c>
      <c r="J1283" s="2">
        <v>1.319</v>
      </c>
      <c r="K1283" s="69">
        <v>99</v>
      </c>
      <c r="L1283" s="68">
        <v>237</v>
      </c>
      <c r="M1283" s="8">
        <f t="shared" ref="M1283:M1346" si="104">L1283/O1283</f>
        <v>2.393939393939394</v>
      </c>
      <c r="N1283" s="2">
        <v>0.55000000000000004</v>
      </c>
      <c r="O1283" s="69">
        <v>99</v>
      </c>
      <c r="P1283" s="182">
        <f t="shared" ref="P1283:P1346" si="105">I1283/M1283</f>
        <v>5.1012658227848098</v>
      </c>
      <c r="Q1283" s="86" t="s">
        <v>11531</v>
      </c>
      <c r="V1283" s="82">
        <v>0.38541666666666669</v>
      </c>
      <c r="W1283" s="83">
        <v>0.54861111111111105</v>
      </c>
      <c r="X1283" s="86">
        <f t="shared" ref="X1283:X1346" si="106">IF(AND(W1283&lt;&gt;0,V1283&lt;&gt;0),W1283-V1283,"No_data")</f>
        <v>0.16319444444444436</v>
      </c>
    </row>
    <row r="1284" spans="1:24" x14ac:dyDescent="0.3">
      <c r="A1284" s="44" t="s">
        <v>4687</v>
      </c>
      <c r="B1284" s="68" t="s">
        <v>4688</v>
      </c>
      <c r="C1284" s="2" t="s">
        <v>1</v>
      </c>
      <c r="D1284" s="2">
        <v>61</v>
      </c>
      <c r="E1284" s="6">
        <v>21425</v>
      </c>
      <c r="F1284" s="7">
        <v>43958.574479166666</v>
      </c>
      <c r="G1284" s="69" t="s">
        <v>4</v>
      </c>
      <c r="H1284" s="68">
        <v>1964</v>
      </c>
      <c r="I1284" s="8">
        <f t="shared" si="103"/>
        <v>19.838383838383837</v>
      </c>
      <c r="J1284" s="2">
        <v>2.5739999999999998</v>
      </c>
      <c r="K1284" s="69">
        <v>99</v>
      </c>
      <c r="L1284" s="68">
        <v>302</v>
      </c>
      <c r="M1284" s="8">
        <f t="shared" si="104"/>
        <v>3.0505050505050506</v>
      </c>
      <c r="N1284" s="2">
        <v>0.81299999999999994</v>
      </c>
      <c r="O1284" s="69">
        <v>99</v>
      </c>
      <c r="P1284" s="182">
        <f t="shared" si="105"/>
        <v>6.5033112582781447</v>
      </c>
      <c r="Q1284" s="86" t="s">
        <v>11531</v>
      </c>
      <c r="V1284" s="82">
        <v>0.43055555555555558</v>
      </c>
      <c r="W1284" s="83">
        <v>0.58333333333333337</v>
      </c>
      <c r="X1284" s="86">
        <f t="shared" si="106"/>
        <v>0.15277777777777779</v>
      </c>
    </row>
    <row r="1285" spans="1:24" x14ac:dyDescent="0.3">
      <c r="A1285" s="44" t="s">
        <v>11551</v>
      </c>
      <c r="B1285" s="68" t="s">
        <v>11552</v>
      </c>
      <c r="C1285" s="2" t="s">
        <v>6</v>
      </c>
      <c r="D1285" s="2">
        <v>36</v>
      </c>
      <c r="E1285" s="6">
        <v>30630</v>
      </c>
      <c r="F1285" s="7">
        <v>43958.603020833332</v>
      </c>
      <c r="G1285" s="69" t="s">
        <v>4</v>
      </c>
      <c r="H1285" s="68">
        <v>613</v>
      </c>
      <c r="I1285" s="8">
        <f t="shared" si="103"/>
        <v>6.191919191919192</v>
      </c>
      <c r="J1285" s="2">
        <v>0.65</v>
      </c>
      <c r="K1285" s="69">
        <v>99</v>
      </c>
      <c r="L1285" s="68">
        <v>195</v>
      </c>
      <c r="M1285" s="8">
        <f t="shared" si="104"/>
        <v>1.9696969696969697</v>
      </c>
      <c r="N1285" s="2">
        <v>0.439</v>
      </c>
      <c r="O1285" s="69">
        <v>99</v>
      </c>
      <c r="P1285" s="182">
        <f t="shared" si="105"/>
        <v>3.1435897435897435</v>
      </c>
      <c r="Q1285" s="86" t="s">
        <v>11531</v>
      </c>
      <c r="V1285" s="82">
        <v>0.44375000000000003</v>
      </c>
      <c r="W1285" s="83">
        <v>0.61111111111111105</v>
      </c>
      <c r="X1285" s="86">
        <f t="shared" si="106"/>
        <v>0.16736111111111102</v>
      </c>
    </row>
    <row r="1286" spans="1:24" x14ac:dyDescent="0.3">
      <c r="A1286" s="44" t="s">
        <v>11553</v>
      </c>
      <c r="B1286" s="68" t="s">
        <v>115</v>
      </c>
      <c r="C1286" s="2" t="s">
        <v>1</v>
      </c>
      <c r="D1286" s="2">
        <v>54</v>
      </c>
      <c r="E1286" s="6">
        <v>23915</v>
      </c>
      <c r="F1286" s="7">
        <v>43958.619004629632</v>
      </c>
      <c r="G1286" s="69" t="s">
        <v>4</v>
      </c>
      <c r="H1286" s="68">
        <v>1687</v>
      </c>
      <c r="I1286" s="8">
        <f t="shared" si="103"/>
        <v>17.040404040404042</v>
      </c>
      <c r="J1286" s="2">
        <v>2.9340000000000002</v>
      </c>
      <c r="K1286" s="69">
        <v>99</v>
      </c>
      <c r="L1286" s="68">
        <v>230</v>
      </c>
      <c r="M1286" s="8">
        <f t="shared" si="104"/>
        <v>2.3232323232323231</v>
      </c>
      <c r="N1286" s="2">
        <v>0.53100000000000003</v>
      </c>
      <c r="O1286" s="69">
        <v>99</v>
      </c>
      <c r="P1286" s="182">
        <f t="shared" si="105"/>
        <v>7.3347826086956527</v>
      </c>
      <c r="Q1286" s="86" t="s">
        <v>11531</v>
      </c>
      <c r="V1286" s="82">
        <v>0.46527777777777773</v>
      </c>
      <c r="W1286" s="83">
        <v>0.63194444444444442</v>
      </c>
      <c r="X1286" s="86">
        <f t="shared" si="106"/>
        <v>0.16666666666666669</v>
      </c>
    </row>
    <row r="1287" spans="1:24" x14ac:dyDescent="0.3">
      <c r="A1287" s="44" t="s">
        <v>11554</v>
      </c>
      <c r="B1287" s="68" t="s">
        <v>5388</v>
      </c>
      <c r="C1287" s="2" t="s">
        <v>1</v>
      </c>
      <c r="D1287" s="2">
        <v>66</v>
      </c>
      <c r="E1287" s="6">
        <v>19801</v>
      </c>
      <c r="F1287" s="7">
        <v>43958.635254629633</v>
      </c>
      <c r="G1287" s="69" t="s">
        <v>4</v>
      </c>
      <c r="H1287" s="68">
        <v>1352</v>
      </c>
      <c r="I1287" s="8">
        <f t="shared" si="103"/>
        <v>13.656565656565656</v>
      </c>
      <c r="J1287" s="2">
        <v>0.97099999999999997</v>
      </c>
      <c r="K1287" s="69">
        <v>99</v>
      </c>
      <c r="L1287" s="68">
        <v>455</v>
      </c>
      <c r="M1287" s="8">
        <f t="shared" si="104"/>
        <v>4.595959595959596</v>
      </c>
      <c r="N1287" s="2">
        <v>0.72699999999999998</v>
      </c>
      <c r="O1287" s="69">
        <v>99</v>
      </c>
      <c r="P1287" s="182">
        <f t="shared" si="105"/>
        <v>2.9714285714285711</v>
      </c>
      <c r="Q1287" s="86" t="s">
        <v>11531</v>
      </c>
      <c r="V1287" s="82">
        <v>0.4826388888888889</v>
      </c>
      <c r="W1287" s="83">
        <v>0.64583333333333337</v>
      </c>
      <c r="X1287" s="86">
        <f t="shared" si="106"/>
        <v>0.16319444444444448</v>
      </c>
    </row>
    <row r="1288" spans="1:24" x14ac:dyDescent="0.3">
      <c r="A1288" s="44" t="s">
        <v>11555</v>
      </c>
      <c r="B1288" s="68" t="s">
        <v>1101</v>
      </c>
      <c r="C1288" s="2" t="s">
        <v>1</v>
      </c>
      <c r="D1288" s="2">
        <v>55</v>
      </c>
      <c r="E1288" s="6">
        <v>23596</v>
      </c>
      <c r="F1288" s="7">
        <v>43958.650960648149</v>
      </c>
      <c r="G1288" s="69" t="s">
        <v>4</v>
      </c>
      <c r="H1288" s="68">
        <v>1366</v>
      </c>
      <c r="I1288" s="8">
        <f t="shared" si="103"/>
        <v>13.66</v>
      </c>
      <c r="J1288" s="2">
        <v>0.91300000000000003</v>
      </c>
      <c r="K1288" s="69">
        <v>100</v>
      </c>
      <c r="L1288" s="68">
        <v>220</v>
      </c>
      <c r="M1288" s="8">
        <f t="shared" si="104"/>
        <v>2.2000000000000002</v>
      </c>
      <c r="N1288" s="2">
        <v>0.55000000000000004</v>
      </c>
      <c r="O1288" s="69">
        <v>100</v>
      </c>
      <c r="P1288" s="182">
        <f t="shared" si="105"/>
        <v>6.209090909090909</v>
      </c>
      <c r="Q1288" s="86" t="s">
        <v>11531</v>
      </c>
      <c r="V1288" s="82">
        <v>0.50486111111111109</v>
      </c>
      <c r="W1288" s="83">
        <v>0.66666666666666663</v>
      </c>
      <c r="X1288" s="86">
        <f t="shared" si="106"/>
        <v>0.16180555555555554</v>
      </c>
    </row>
    <row r="1289" spans="1:24" x14ac:dyDescent="0.3">
      <c r="A1289" s="44" t="s">
        <v>11556</v>
      </c>
      <c r="B1289" s="68" t="s">
        <v>106</v>
      </c>
      <c r="C1289" s="2" t="s">
        <v>1</v>
      </c>
      <c r="D1289" s="2">
        <v>47</v>
      </c>
      <c r="E1289" s="6">
        <v>26575</v>
      </c>
      <c r="F1289" s="7">
        <v>43958.665081018517</v>
      </c>
      <c r="G1289" s="69" t="s">
        <v>4</v>
      </c>
      <c r="H1289" s="68">
        <v>1169</v>
      </c>
      <c r="I1289" s="8">
        <f t="shared" si="103"/>
        <v>11.808080808080808</v>
      </c>
      <c r="J1289" s="2">
        <v>1.149</v>
      </c>
      <c r="K1289" s="69">
        <v>99</v>
      </c>
      <c r="L1289" s="68">
        <v>270</v>
      </c>
      <c r="M1289" s="8">
        <f t="shared" si="104"/>
        <v>2.7272727272727271</v>
      </c>
      <c r="N1289" s="2">
        <v>0.55000000000000004</v>
      </c>
      <c r="O1289" s="69">
        <v>99</v>
      </c>
      <c r="P1289" s="182">
        <f t="shared" si="105"/>
        <v>4.3296296296296299</v>
      </c>
      <c r="Q1289" s="86" t="s">
        <v>11531</v>
      </c>
      <c r="V1289" s="82">
        <v>0.5229166666666667</v>
      </c>
      <c r="W1289" s="83">
        <v>0.67361111111111116</v>
      </c>
      <c r="X1289" s="86">
        <f t="shared" si="106"/>
        <v>0.15069444444444446</v>
      </c>
    </row>
    <row r="1290" spans="1:24" x14ac:dyDescent="0.3">
      <c r="A1290" s="44" t="s">
        <v>11557</v>
      </c>
      <c r="B1290" s="68" t="s">
        <v>6262</v>
      </c>
      <c r="C1290" s="2" t="s">
        <v>1</v>
      </c>
      <c r="D1290" s="2">
        <v>42</v>
      </c>
      <c r="E1290" s="6">
        <v>28332</v>
      </c>
      <c r="F1290" s="7">
        <v>43959.532569444447</v>
      </c>
      <c r="G1290" s="69" t="s">
        <v>4</v>
      </c>
      <c r="H1290" s="68">
        <v>1012</v>
      </c>
      <c r="I1290" s="8">
        <f t="shared" si="103"/>
        <v>10.119999999999999</v>
      </c>
      <c r="J1290" s="2">
        <v>1.274</v>
      </c>
      <c r="K1290" s="69">
        <v>100</v>
      </c>
      <c r="L1290" s="68">
        <v>235</v>
      </c>
      <c r="M1290" s="8">
        <f t="shared" si="104"/>
        <v>2.35</v>
      </c>
      <c r="N1290" s="2">
        <v>0.53900000000000003</v>
      </c>
      <c r="O1290" s="69">
        <v>100</v>
      </c>
      <c r="P1290" s="182">
        <f t="shared" si="105"/>
        <v>4.3063829787234038</v>
      </c>
      <c r="Q1290" s="86" t="s">
        <v>11531</v>
      </c>
      <c r="V1290" s="82">
        <v>0.375</v>
      </c>
      <c r="W1290" s="83">
        <v>0.53819444444444442</v>
      </c>
      <c r="X1290" s="86">
        <f t="shared" si="106"/>
        <v>0.16319444444444442</v>
      </c>
    </row>
    <row r="1291" spans="1:24" x14ac:dyDescent="0.3">
      <c r="A1291" s="44" t="s">
        <v>11558</v>
      </c>
      <c r="B1291" s="68" t="s">
        <v>5314</v>
      </c>
      <c r="C1291" s="2" t="s">
        <v>1</v>
      </c>
      <c r="D1291" s="2">
        <v>56</v>
      </c>
      <c r="E1291" s="6">
        <v>23211</v>
      </c>
      <c r="F1291" s="7">
        <v>43959.542407407411</v>
      </c>
      <c r="G1291" s="69" t="s">
        <v>4</v>
      </c>
      <c r="H1291" s="68">
        <v>1826</v>
      </c>
      <c r="I1291" s="8">
        <f t="shared" si="103"/>
        <v>18.444444444444443</v>
      </c>
      <c r="J1291" s="2">
        <v>2.1960000000000002</v>
      </c>
      <c r="K1291" s="69">
        <v>99</v>
      </c>
      <c r="L1291" s="68">
        <v>373</v>
      </c>
      <c r="M1291" s="8">
        <f t="shared" si="104"/>
        <v>3.7676767676767677</v>
      </c>
      <c r="N1291" s="2">
        <v>0.53100000000000003</v>
      </c>
      <c r="O1291" s="69">
        <v>99</v>
      </c>
      <c r="P1291" s="182">
        <f t="shared" si="105"/>
        <v>4.895442359249329</v>
      </c>
      <c r="Q1291" s="86" t="s">
        <v>11531</v>
      </c>
      <c r="V1291" s="82">
        <v>0.39652777777777781</v>
      </c>
      <c r="W1291" s="83">
        <v>0.55208333333333337</v>
      </c>
      <c r="X1291" s="86">
        <f t="shared" si="106"/>
        <v>0.15555555555555556</v>
      </c>
    </row>
    <row r="1292" spans="1:24" x14ac:dyDescent="0.3">
      <c r="A1292" s="44" t="s">
        <v>4567</v>
      </c>
      <c r="B1292" s="68" t="s">
        <v>1254</v>
      </c>
      <c r="C1292" s="2" t="s">
        <v>1</v>
      </c>
      <c r="D1292" s="2">
        <v>47</v>
      </c>
      <c r="E1292" s="6">
        <v>26598</v>
      </c>
      <c r="F1292" s="7">
        <v>43959.556875000002</v>
      </c>
      <c r="G1292" s="69" t="s">
        <v>4</v>
      </c>
      <c r="H1292" s="68">
        <v>1260</v>
      </c>
      <c r="I1292" s="8">
        <f t="shared" si="103"/>
        <v>12.6</v>
      </c>
      <c r="J1292" s="2">
        <v>1.31</v>
      </c>
      <c r="K1292" s="69">
        <v>100</v>
      </c>
      <c r="L1292" s="68">
        <v>312</v>
      </c>
      <c r="M1292" s="8">
        <f t="shared" si="104"/>
        <v>3.12</v>
      </c>
      <c r="N1292" s="2">
        <v>0.498</v>
      </c>
      <c r="O1292" s="69">
        <v>100</v>
      </c>
      <c r="P1292" s="182">
        <f t="shared" si="105"/>
        <v>4.0384615384615383</v>
      </c>
      <c r="Q1292" s="86" t="s">
        <v>11531</v>
      </c>
      <c r="V1292" s="82">
        <v>0.41250000000000003</v>
      </c>
      <c r="W1292" s="83">
        <v>0.5625</v>
      </c>
      <c r="X1292" s="86">
        <f t="shared" si="106"/>
        <v>0.14999999999999997</v>
      </c>
    </row>
    <row r="1293" spans="1:24" x14ac:dyDescent="0.3">
      <c r="A1293" s="44" t="s">
        <v>5127</v>
      </c>
      <c r="B1293" s="68" t="s">
        <v>820</v>
      </c>
      <c r="C1293" s="2" t="s">
        <v>1</v>
      </c>
      <c r="D1293" s="2">
        <v>55</v>
      </c>
      <c r="E1293" s="6">
        <v>23867</v>
      </c>
      <c r="F1293" s="7">
        <v>43959.569745370369</v>
      </c>
      <c r="G1293" s="69" t="s">
        <v>4</v>
      </c>
      <c r="H1293" s="68">
        <v>1303</v>
      </c>
      <c r="I1293" s="8">
        <f t="shared" si="103"/>
        <v>13.161616161616161</v>
      </c>
      <c r="J1293" s="2">
        <v>0.997</v>
      </c>
      <c r="K1293" s="69">
        <v>99</v>
      </c>
      <c r="L1293" s="68">
        <v>420</v>
      </c>
      <c r="M1293" s="8">
        <f t="shared" si="104"/>
        <v>4.2424242424242422</v>
      </c>
      <c r="N1293" s="2">
        <v>0.59099999999999997</v>
      </c>
      <c r="O1293" s="69">
        <v>99</v>
      </c>
      <c r="P1293" s="182">
        <f t="shared" si="105"/>
        <v>3.1023809523809525</v>
      </c>
      <c r="Q1293" s="86" t="s">
        <v>11531</v>
      </c>
      <c r="V1293" s="82">
        <v>0.42569444444444443</v>
      </c>
      <c r="W1293" s="83">
        <v>0.57638888888888895</v>
      </c>
      <c r="X1293" s="86">
        <f t="shared" si="106"/>
        <v>0.15069444444444452</v>
      </c>
    </row>
    <row r="1294" spans="1:24" x14ac:dyDescent="0.3">
      <c r="A1294" s="44" t="s">
        <v>4682</v>
      </c>
      <c r="B1294" s="68" t="s">
        <v>430</v>
      </c>
      <c r="C1294" s="2" t="s">
        <v>1</v>
      </c>
      <c r="D1294" s="2">
        <v>45</v>
      </c>
      <c r="E1294" s="6">
        <v>27453</v>
      </c>
      <c r="F1294" s="7">
        <v>43959.610312500001</v>
      </c>
      <c r="G1294" s="69" t="s">
        <v>4</v>
      </c>
      <c r="H1294" s="68">
        <v>1223</v>
      </c>
      <c r="I1294" s="8">
        <f t="shared" si="103"/>
        <v>12.353535353535353</v>
      </c>
      <c r="J1294" s="2">
        <v>1.6679999999999999</v>
      </c>
      <c r="K1294" s="69">
        <v>99</v>
      </c>
      <c r="L1294" s="68">
        <v>277</v>
      </c>
      <c r="M1294" s="8">
        <f t="shared" si="104"/>
        <v>2.797979797979798</v>
      </c>
      <c r="N1294" s="2">
        <v>0.47299999999999998</v>
      </c>
      <c r="O1294" s="69">
        <v>99</v>
      </c>
      <c r="P1294" s="182">
        <f t="shared" si="105"/>
        <v>4.4151624548736459</v>
      </c>
      <c r="Q1294" s="86" t="s">
        <v>11531</v>
      </c>
      <c r="V1294" s="82">
        <v>0.45208333333333334</v>
      </c>
      <c r="W1294" s="83">
        <v>0.61805555555555558</v>
      </c>
      <c r="X1294" s="86">
        <f t="shared" si="106"/>
        <v>0.16597222222222224</v>
      </c>
    </row>
    <row r="1295" spans="1:24" x14ac:dyDescent="0.3">
      <c r="A1295" s="44" t="s">
        <v>11561</v>
      </c>
      <c r="B1295" s="68" t="s">
        <v>11562</v>
      </c>
      <c r="C1295" s="2" t="s">
        <v>6</v>
      </c>
      <c r="D1295" s="2">
        <v>62</v>
      </c>
      <c r="E1295" s="6">
        <v>21114</v>
      </c>
      <c r="F1295" s="7">
        <v>43959.634351851855</v>
      </c>
      <c r="G1295" s="69" t="s">
        <v>4</v>
      </c>
      <c r="H1295" s="68">
        <v>882</v>
      </c>
      <c r="I1295" s="8">
        <f t="shared" si="103"/>
        <v>8.9090909090909083</v>
      </c>
      <c r="J1295" s="2">
        <v>0.98</v>
      </c>
      <c r="K1295" s="69">
        <v>99</v>
      </c>
      <c r="L1295" s="68">
        <v>276</v>
      </c>
      <c r="M1295" s="8">
        <f t="shared" si="104"/>
        <v>2.7878787878787881</v>
      </c>
      <c r="N1295" s="2">
        <v>0.61099999999999999</v>
      </c>
      <c r="O1295" s="69">
        <v>99</v>
      </c>
      <c r="P1295" s="182">
        <f t="shared" si="105"/>
        <v>3.195652173913043</v>
      </c>
      <c r="Q1295" s="86" t="s">
        <v>11531</v>
      </c>
      <c r="V1295" s="82">
        <v>0.4826388888888889</v>
      </c>
      <c r="W1295" s="83">
        <v>0.64583333333333337</v>
      </c>
      <c r="X1295" s="86">
        <f t="shared" si="106"/>
        <v>0.16319444444444448</v>
      </c>
    </row>
    <row r="1296" spans="1:24" x14ac:dyDescent="0.3">
      <c r="A1296" s="44" t="s">
        <v>4721</v>
      </c>
      <c r="B1296" s="68" t="s">
        <v>4722</v>
      </c>
      <c r="C1296" s="2" t="s">
        <v>1</v>
      </c>
      <c r="D1296" s="2">
        <v>44</v>
      </c>
      <c r="E1296" s="6">
        <v>27634</v>
      </c>
      <c r="F1296" s="7">
        <v>43959.652824074074</v>
      </c>
      <c r="G1296" s="69" t="s">
        <v>4</v>
      </c>
      <c r="H1296" s="68">
        <v>1072</v>
      </c>
      <c r="I1296" s="8">
        <f t="shared" si="103"/>
        <v>10.828282828282829</v>
      </c>
      <c r="J1296" s="2">
        <v>1.429</v>
      </c>
      <c r="K1296" s="69">
        <v>99</v>
      </c>
      <c r="L1296" s="68">
        <v>208</v>
      </c>
      <c r="M1296" s="8">
        <f t="shared" si="104"/>
        <v>2.1010101010101012</v>
      </c>
      <c r="N1296" s="2">
        <v>0.41599999999999998</v>
      </c>
      <c r="O1296" s="69">
        <v>99</v>
      </c>
      <c r="P1296" s="182">
        <f t="shared" si="105"/>
        <v>5.1538461538461533</v>
      </c>
      <c r="Q1296" s="86" t="s">
        <v>11531</v>
      </c>
      <c r="V1296" s="82">
        <v>0.48958333333333331</v>
      </c>
      <c r="W1296" s="83">
        <v>0.65972222222222221</v>
      </c>
      <c r="X1296" s="86">
        <f t="shared" si="106"/>
        <v>0.1701388888888889</v>
      </c>
    </row>
    <row r="1297" spans="1:24" x14ac:dyDescent="0.3">
      <c r="A1297" s="44" t="s">
        <v>11563</v>
      </c>
      <c r="B1297" s="68" t="s">
        <v>11564</v>
      </c>
      <c r="C1297" s="2" t="s">
        <v>1</v>
      </c>
      <c r="D1297" s="2">
        <v>40</v>
      </c>
      <c r="E1297" s="6">
        <v>29342</v>
      </c>
      <c r="F1297" s="7">
        <v>43959.666516203702</v>
      </c>
      <c r="G1297" s="69" t="s">
        <v>4</v>
      </c>
      <c r="H1297" s="68">
        <v>1038</v>
      </c>
      <c r="I1297" s="8">
        <f t="shared" si="103"/>
        <v>10.484848484848484</v>
      </c>
      <c r="J1297" s="2">
        <v>1.224</v>
      </c>
      <c r="K1297" s="69">
        <v>99</v>
      </c>
      <c r="L1297" s="68">
        <v>287</v>
      </c>
      <c r="M1297" s="8">
        <f t="shared" si="104"/>
        <v>2.8989898989898988</v>
      </c>
      <c r="N1297" s="2">
        <v>0.66200000000000003</v>
      </c>
      <c r="O1297" s="69">
        <v>99</v>
      </c>
      <c r="P1297" s="182">
        <f t="shared" si="105"/>
        <v>3.6167247386759582</v>
      </c>
      <c r="Q1297" s="86" t="s">
        <v>11531</v>
      </c>
      <c r="V1297" s="82">
        <v>0.5083333333333333</v>
      </c>
      <c r="W1297" s="83">
        <v>0.67361111111111116</v>
      </c>
      <c r="X1297" s="86">
        <f t="shared" si="106"/>
        <v>0.16527777777777786</v>
      </c>
    </row>
    <row r="1298" spans="1:24" x14ac:dyDescent="0.3">
      <c r="A1298" s="44" t="s">
        <v>4717</v>
      </c>
      <c r="B1298" s="68" t="s">
        <v>4718</v>
      </c>
      <c r="C1298" s="2" t="s">
        <v>1</v>
      </c>
      <c r="D1298" s="2">
        <v>47</v>
      </c>
      <c r="E1298" s="6">
        <v>26494</v>
      </c>
      <c r="F1298" s="7">
        <v>43963.545601851853</v>
      </c>
      <c r="G1298" s="69" t="s">
        <v>4</v>
      </c>
      <c r="H1298" s="68">
        <v>1326</v>
      </c>
      <c r="I1298" s="8">
        <f t="shared" si="103"/>
        <v>13.26</v>
      </c>
      <c r="J1298" s="2">
        <v>1.151</v>
      </c>
      <c r="K1298" s="69">
        <v>100</v>
      </c>
      <c r="L1298" s="68">
        <v>294</v>
      </c>
      <c r="M1298" s="8">
        <f t="shared" si="104"/>
        <v>2.94</v>
      </c>
      <c r="N1298" s="2">
        <v>0.52800000000000002</v>
      </c>
      <c r="O1298" s="69">
        <v>100</v>
      </c>
      <c r="P1298" s="182">
        <f t="shared" si="105"/>
        <v>4.5102040816326534</v>
      </c>
      <c r="Q1298" s="86" t="s">
        <v>11531</v>
      </c>
      <c r="V1298" s="82">
        <v>0.38750000000000001</v>
      </c>
      <c r="W1298" s="83">
        <v>0.55208333333333337</v>
      </c>
      <c r="X1298" s="86">
        <f t="shared" si="106"/>
        <v>0.16458333333333336</v>
      </c>
    </row>
    <row r="1299" spans="1:24" x14ac:dyDescent="0.3">
      <c r="A1299" s="44" t="s">
        <v>11565</v>
      </c>
      <c r="B1299" s="68" t="s">
        <v>11566</v>
      </c>
      <c r="C1299" s="2" t="s">
        <v>1</v>
      </c>
      <c r="D1299" s="2">
        <v>63</v>
      </c>
      <c r="E1299" s="6">
        <v>20597</v>
      </c>
      <c r="F1299" s="7">
        <v>43963.560868055552</v>
      </c>
      <c r="G1299" s="69" t="s">
        <v>4</v>
      </c>
      <c r="H1299" s="68">
        <v>1370</v>
      </c>
      <c r="I1299" s="8">
        <f t="shared" si="103"/>
        <v>13.838383838383839</v>
      </c>
      <c r="J1299" s="2">
        <v>1.5429999999999999</v>
      </c>
      <c r="K1299" s="69">
        <v>99</v>
      </c>
      <c r="L1299" s="68">
        <v>325</v>
      </c>
      <c r="M1299" s="8">
        <f t="shared" si="104"/>
        <v>3.2828282828282829</v>
      </c>
      <c r="N1299" s="2">
        <v>0.64</v>
      </c>
      <c r="O1299" s="69">
        <v>99</v>
      </c>
      <c r="P1299" s="182">
        <f t="shared" si="105"/>
        <v>4.2153846153846155</v>
      </c>
      <c r="Q1299" s="86" t="s">
        <v>11531</v>
      </c>
      <c r="V1299" s="82">
        <v>0.40416666666666662</v>
      </c>
      <c r="W1299" s="83">
        <v>0.57291666666666663</v>
      </c>
      <c r="X1299" s="86">
        <f t="shared" si="106"/>
        <v>0.16875000000000001</v>
      </c>
    </row>
    <row r="1300" spans="1:24" x14ac:dyDescent="0.3">
      <c r="A1300" s="44" t="s">
        <v>11567</v>
      </c>
      <c r="B1300" s="68" t="s">
        <v>109</v>
      </c>
      <c r="C1300" s="2" t="s">
        <v>1</v>
      </c>
      <c r="D1300" s="2">
        <v>38</v>
      </c>
      <c r="E1300" s="6">
        <v>29834</v>
      </c>
      <c r="F1300" s="7">
        <v>43963.573912037034</v>
      </c>
      <c r="G1300" s="69" t="s">
        <v>4</v>
      </c>
      <c r="H1300" s="68">
        <v>1428</v>
      </c>
      <c r="I1300" s="8">
        <f t="shared" si="103"/>
        <v>14.28</v>
      </c>
      <c r="J1300" s="2">
        <v>1.3029999999999999</v>
      </c>
      <c r="K1300" s="69">
        <v>100</v>
      </c>
      <c r="L1300" s="68">
        <v>311</v>
      </c>
      <c r="M1300" s="8">
        <f t="shared" si="104"/>
        <v>3.11</v>
      </c>
      <c r="N1300" s="2">
        <v>0.56699999999999995</v>
      </c>
      <c r="O1300" s="69">
        <v>100</v>
      </c>
      <c r="P1300" s="182">
        <f t="shared" si="105"/>
        <v>4.591639871382637</v>
      </c>
      <c r="Q1300" s="86" t="s">
        <v>11531</v>
      </c>
      <c r="V1300" s="82">
        <v>0.42708333333333331</v>
      </c>
      <c r="W1300" s="83">
        <v>0.57986111111111105</v>
      </c>
      <c r="X1300" s="86">
        <f t="shared" si="106"/>
        <v>0.15277777777777773</v>
      </c>
    </row>
    <row r="1301" spans="1:24" x14ac:dyDescent="0.3">
      <c r="A1301" s="44" t="s">
        <v>11568</v>
      </c>
      <c r="B1301" s="68" t="s">
        <v>11569</v>
      </c>
      <c r="C1301" s="2" t="s">
        <v>1</v>
      </c>
      <c r="D1301" s="2">
        <v>44</v>
      </c>
      <c r="E1301" s="6">
        <v>27592</v>
      </c>
      <c r="F1301" s="7">
        <v>43963.589259259257</v>
      </c>
      <c r="G1301" s="69" t="s">
        <v>4</v>
      </c>
      <c r="H1301" s="68">
        <v>1597</v>
      </c>
      <c r="I1301" s="8">
        <f t="shared" si="103"/>
        <v>16.131313131313131</v>
      </c>
      <c r="J1301" s="2">
        <v>1.131</v>
      </c>
      <c r="K1301" s="69">
        <v>99</v>
      </c>
      <c r="L1301" s="68">
        <v>303</v>
      </c>
      <c r="M1301" s="8">
        <f t="shared" si="104"/>
        <v>3.0606060606060606</v>
      </c>
      <c r="N1301" s="2">
        <v>0.81799999999999995</v>
      </c>
      <c r="O1301" s="69">
        <v>99</v>
      </c>
      <c r="P1301" s="182">
        <f t="shared" si="105"/>
        <v>5.2706270627062706</v>
      </c>
      <c r="Q1301" s="86" t="s">
        <v>11531</v>
      </c>
      <c r="V1301" s="82">
        <v>0.43402777777777773</v>
      </c>
      <c r="W1301" s="83">
        <v>0.59375</v>
      </c>
      <c r="X1301" s="86">
        <f t="shared" si="106"/>
        <v>0.15972222222222227</v>
      </c>
    </row>
    <row r="1302" spans="1:24" x14ac:dyDescent="0.3">
      <c r="A1302" s="44" t="s">
        <v>11570</v>
      </c>
      <c r="B1302" s="68" t="s">
        <v>6378</v>
      </c>
      <c r="C1302" s="2" t="s">
        <v>1</v>
      </c>
      <c r="D1302" s="2">
        <v>45</v>
      </c>
      <c r="E1302" s="6">
        <v>27449</v>
      </c>
      <c r="F1302" s="7">
        <v>43963.603182870371</v>
      </c>
      <c r="G1302" s="69" t="s">
        <v>4</v>
      </c>
      <c r="H1302" s="68">
        <v>1011</v>
      </c>
      <c r="I1302" s="8">
        <f t="shared" si="103"/>
        <v>10.11</v>
      </c>
      <c r="J1302" s="2">
        <v>1.0429999999999999</v>
      </c>
      <c r="K1302" s="69">
        <v>100</v>
      </c>
      <c r="L1302" s="68">
        <v>200</v>
      </c>
      <c r="M1302" s="8">
        <f t="shared" si="104"/>
        <v>2</v>
      </c>
      <c r="N1302" s="2">
        <v>0.34799999999999998</v>
      </c>
      <c r="O1302" s="69">
        <v>100</v>
      </c>
      <c r="P1302" s="182">
        <f t="shared" si="105"/>
        <v>5.0549999999999997</v>
      </c>
      <c r="Q1302" s="86" t="s">
        <v>11531</v>
      </c>
      <c r="V1302" s="82">
        <v>0.44791666666666669</v>
      </c>
      <c r="W1302" s="83">
        <v>0.61111111111111105</v>
      </c>
      <c r="X1302" s="86">
        <f t="shared" si="106"/>
        <v>0.16319444444444436</v>
      </c>
    </row>
    <row r="1303" spans="1:24" x14ac:dyDescent="0.3">
      <c r="A1303" s="44" t="s">
        <v>11571</v>
      </c>
      <c r="B1303" s="68" t="s">
        <v>4448</v>
      </c>
      <c r="C1303" s="2" t="s">
        <v>6</v>
      </c>
      <c r="D1303" s="2">
        <v>66</v>
      </c>
      <c r="E1303" s="6">
        <v>19732</v>
      </c>
      <c r="F1303" s="7">
        <v>43963.613981481481</v>
      </c>
      <c r="G1303" s="69" t="s">
        <v>4</v>
      </c>
      <c r="H1303" s="68">
        <v>1342</v>
      </c>
      <c r="I1303" s="8">
        <f t="shared" si="103"/>
        <v>13.555555555555555</v>
      </c>
      <c r="J1303" s="2">
        <v>1.2390000000000001</v>
      </c>
      <c r="K1303" s="69">
        <v>99</v>
      </c>
      <c r="L1303" s="68">
        <v>511</v>
      </c>
      <c r="M1303" s="8">
        <f t="shared" si="104"/>
        <v>5.1616161616161618</v>
      </c>
      <c r="N1303" s="2">
        <v>0.80400000000000005</v>
      </c>
      <c r="O1303" s="69">
        <v>99</v>
      </c>
      <c r="P1303" s="182">
        <f t="shared" si="105"/>
        <v>2.6262230919765166</v>
      </c>
      <c r="Q1303" s="86" t="s">
        <v>11531</v>
      </c>
      <c r="V1303" s="82">
        <v>0.48402777777777778</v>
      </c>
      <c r="W1303" s="83">
        <v>0.63888888888888895</v>
      </c>
      <c r="X1303" s="86">
        <f t="shared" si="106"/>
        <v>0.15486111111111117</v>
      </c>
    </row>
    <row r="1304" spans="1:24" x14ac:dyDescent="0.3">
      <c r="A1304" s="44" t="s">
        <v>3377</v>
      </c>
      <c r="B1304" s="68" t="s">
        <v>1873</v>
      </c>
      <c r="C1304" s="2" t="s">
        <v>1</v>
      </c>
      <c r="D1304" s="2">
        <v>69</v>
      </c>
      <c r="E1304" s="6">
        <v>18419</v>
      </c>
      <c r="F1304" s="7">
        <v>43963.629201388889</v>
      </c>
      <c r="G1304" s="69" t="s">
        <v>4</v>
      </c>
      <c r="H1304" s="68">
        <v>1227</v>
      </c>
      <c r="I1304" s="8">
        <f t="shared" si="103"/>
        <v>12.393939393939394</v>
      </c>
      <c r="J1304" s="2">
        <v>1.202</v>
      </c>
      <c r="K1304" s="69">
        <v>99</v>
      </c>
      <c r="L1304" s="68">
        <v>514</v>
      </c>
      <c r="M1304" s="8">
        <f t="shared" si="104"/>
        <v>5.191919191919192</v>
      </c>
      <c r="N1304" s="2">
        <v>0.752</v>
      </c>
      <c r="O1304" s="69">
        <v>99</v>
      </c>
      <c r="P1304" s="182">
        <f t="shared" si="105"/>
        <v>2.3871595330739299</v>
      </c>
      <c r="Q1304" s="86" t="s">
        <v>11531</v>
      </c>
      <c r="V1304" s="82">
        <v>0.47916666666666669</v>
      </c>
      <c r="W1304" s="83">
        <v>0.63194444444444442</v>
      </c>
      <c r="X1304" s="86">
        <f t="shared" si="106"/>
        <v>0.15277777777777773</v>
      </c>
    </row>
    <row r="1305" spans="1:24" x14ac:dyDescent="0.3">
      <c r="A1305" s="44" t="s">
        <v>4307</v>
      </c>
      <c r="B1305" s="68" t="s">
        <v>4308</v>
      </c>
      <c r="C1305" s="2" t="s">
        <v>1</v>
      </c>
      <c r="D1305" s="2">
        <v>72</v>
      </c>
      <c r="E1305" s="6">
        <v>17375</v>
      </c>
      <c r="F1305" s="7">
        <v>43963.640451388892</v>
      </c>
      <c r="G1305" s="69" t="s">
        <v>4</v>
      </c>
      <c r="H1305" s="68">
        <v>1756</v>
      </c>
      <c r="I1305" s="8">
        <f t="shared" si="103"/>
        <v>17.737373737373737</v>
      </c>
      <c r="J1305" s="2">
        <v>2.0579999999999998</v>
      </c>
      <c r="K1305" s="69">
        <v>99</v>
      </c>
      <c r="L1305" s="68">
        <v>670</v>
      </c>
      <c r="M1305" s="8">
        <f t="shared" si="104"/>
        <v>6.7676767676767673</v>
      </c>
      <c r="N1305" s="2">
        <v>0.74</v>
      </c>
      <c r="O1305" s="69">
        <v>99</v>
      </c>
      <c r="P1305" s="182">
        <f t="shared" si="105"/>
        <v>2.6208955223880599</v>
      </c>
      <c r="Q1305" s="86" t="s">
        <v>11531</v>
      </c>
      <c r="V1305" s="82">
        <v>0.50208333333333333</v>
      </c>
      <c r="W1305" s="83">
        <v>0.64583333333333337</v>
      </c>
      <c r="X1305" s="86">
        <f t="shared" si="106"/>
        <v>0.14375000000000004</v>
      </c>
    </row>
    <row r="1306" spans="1:24" x14ac:dyDescent="0.3">
      <c r="A1306" s="44" t="s">
        <v>11572</v>
      </c>
      <c r="B1306" s="68" t="s">
        <v>11573</v>
      </c>
      <c r="C1306" s="2" t="s">
        <v>1</v>
      </c>
      <c r="D1306" s="2">
        <v>57</v>
      </c>
      <c r="E1306" s="6">
        <v>22963</v>
      </c>
      <c r="F1306" s="7">
        <v>43963.656342592592</v>
      </c>
      <c r="G1306" s="69" t="s">
        <v>4</v>
      </c>
      <c r="H1306" s="68">
        <v>1906</v>
      </c>
      <c r="I1306" s="8">
        <f t="shared" si="103"/>
        <v>19.252525252525253</v>
      </c>
      <c r="J1306" s="2">
        <v>2.3359999999999999</v>
      </c>
      <c r="K1306" s="69">
        <v>99</v>
      </c>
      <c r="L1306" s="68">
        <v>375</v>
      </c>
      <c r="M1306" s="8">
        <f t="shared" si="104"/>
        <v>3.7878787878787881</v>
      </c>
      <c r="N1306" s="2">
        <v>0.61099999999999999</v>
      </c>
      <c r="O1306" s="69">
        <v>99</v>
      </c>
      <c r="P1306" s="182">
        <f t="shared" si="105"/>
        <v>5.0826666666666664</v>
      </c>
      <c r="Q1306" s="86" t="s">
        <v>11531</v>
      </c>
      <c r="V1306" s="82">
        <v>0.51180555555555551</v>
      </c>
      <c r="W1306" s="83">
        <v>0.66666666666666663</v>
      </c>
      <c r="X1306" s="86">
        <f t="shared" si="106"/>
        <v>0.15486111111111112</v>
      </c>
    </row>
    <row r="1307" spans="1:24" x14ac:dyDescent="0.3">
      <c r="A1307" s="44" t="s">
        <v>3165</v>
      </c>
      <c r="B1307" s="68" t="s">
        <v>1004</v>
      </c>
      <c r="C1307" s="2" t="s">
        <v>1</v>
      </c>
      <c r="D1307" s="2">
        <v>57</v>
      </c>
      <c r="E1307" s="6">
        <v>22926</v>
      </c>
      <c r="F1307" s="7">
        <v>43963.67150462963</v>
      </c>
      <c r="G1307" s="69" t="s">
        <v>22</v>
      </c>
      <c r="H1307" s="68">
        <v>1868</v>
      </c>
      <c r="I1307" s="8">
        <f t="shared" si="103"/>
        <v>18.868686868686869</v>
      </c>
      <c r="J1307" s="2">
        <v>1.3069999999999999</v>
      </c>
      <c r="K1307" s="69">
        <v>99</v>
      </c>
      <c r="L1307" s="68">
        <v>401</v>
      </c>
      <c r="M1307" s="8">
        <f t="shared" si="104"/>
        <v>4.0505050505050502</v>
      </c>
      <c r="N1307" s="2">
        <v>0.64500000000000002</v>
      </c>
      <c r="O1307" s="69">
        <v>99</v>
      </c>
      <c r="P1307" s="182">
        <f t="shared" si="105"/>
        <v>4.6583541147132177</v>
      </c>
      <c r="Q1307" s="86" t="s">
        <v>11531</v>
      </c>
      <c r="V1307" s="82">
        <v>0.52430555555555558</v>
      </c>
      <c r="W1307" s="83">
        <v>0.67708333333333337</v>
      </c>
      <c r="X1307" s="86">
        <f t="shared" si="106"/>
        <v>0.15277777777777779</v>
      </c>
    </row>
    <row r="1308" spans="1:24" x14ac:dyDescent="0.3">
      <c r="A1308" s="44" t="s">
        <v>11574</v>
      </c>
      <c r="B1308" s="68" t="s">
        <v>11575</v>
      </c>
      <c r="C1308" s="2" t="s">
        <v>6</v>
      </c>
      <c r="D1308" s="2">
        <v>56</v>
      </c>
      <c r="E1308" s="6">
        <v>23375</v>
      </c>
      <c r="F1308" s="7">
        <v>43964.364641203705</v>
      </c>
      <c r="G1308" s="69" t="s">
        <v>71</v>
      </c>
      <c r="H1308" s="68">
        <v>744</v>
      </c>
      <c r="I1308" s="8">
        <f t="shared" si="103"/>
        <v>7.5151515151515156</v>
      </c>
      <c r="J1308" s="2">
        <v>0.69099999999999995</v>
      </c>
      <c r="K1308" s="69">
        <v>99</v>
      </c>
      <c r="L1308" s="68">
        <v>372</v>
      </c>
      <c r="M1308" s="8">
        <f t="shared" si="104"/>
        <v>3.7575757575757578</v>
      </c>
      <c r="N1308" s="2">
        <v>0.59099999999999997</v>
      </c>
      <c r="O1308" s="69">
        <v>99</v>
      </c>
      <c r="P1308" s="182">
        <f t="shared" si="105"/>
        <v>2</v>
      </c>
      <c r="Q1308" s="86" t="s">
        <v>11531</v>
      </c>
      <c r="V1308" s="82">
        <v>0.375</v>
      </c>
      <c r="W1308" s="83">
        <v>0.52083333333333337</v>
      </c>
      <c r="X1308" s="86">
        <f t="shared" si="106"/>
        <v>0.14583333333333337</v>
      </c>
    </row>
    <row r="1309" spans="1:24" x14ac:dyDescent="0.3">
      <c r="A1309" s="44" t="s">
        <v>4703</v>
      </c>
      <c r="B1309" s="68" t="s">
        <v>176</v>
      </c>
      <c r="C1309" s="2" t="s">
        <v>1</v>
      </c>
      <c r="D1309" s="2">
        <v>48</v>
      </c>
      <c r="E1309" s="6">
        <v>26408</v>
      </c>
      <c r="F1309" s="7">
        <v>43964.595821759256</v>
      </c>
      <c r="G1309" s="69" t="s">
        <v>4</v>
      </c>
      <c r="H1309" s="68">
        <v>927</v>
      </c>
      <c r="I1309" s="8">
        <f t="shared" si="103"/>
        <v>9.27</v>
      </c>
      <c r="J1309" s="2">
        <v>1.024</v>
      </c>
      <c r="K1309" s="69">
        <v>100</v>
      </c>
      <c r="L1309" s="68">
        <v>215</v>
      </c>
      <c r="M1309" s="8">
        <f t="shared" si="104"/>
        <v>2.15</v>
      </c>
      <c r="N1309" s="2">
        <v>0.45800000000000002</v>
      </c>
      <c r="O1309" s="69">
        <v>100</v>
      </c>
      <c r="P1309" s="182">
        <f t="shared" si="105"/>
        <v>4.311627906976744</v>
      </c>
      <c r="Q1309" s="86" t="s">
        <v>11531</v>
      </c>
      <c r="V1309" s="82">
        <v>0.45833333333333331</v>
      </c>
      <c r="W1309" s="83">
        <v>0.61111111111111105</v>
      </c>
      <c r="X1309" s="86">
        <f t="shared" si="106"/>
        <v>0.15277777777777773</v>
      </c>
    </row>
    <row r="1310" spans="1:24" x14ac:dyDescent="0.3">
      <c r="A1310" s="44" t="s">
        <v>11576</v>
      </c>
      <c r="B1310" s="68" t="s">
        <v>5957</v>
      </c>
      <c r="C1310" s="2" t="s">
        <v>1</v>
      </c>
      <c r="D1310" s="2">
        <v>50</v>
      </c>
      <c r="E1310" s="6">
        <v>25576</v>
      </c>
      <c r="F1310" s="7">
        <v>43964.615567129629</v>
      </c>
      <c r="G1310" s="69" t="s">
        <v>4</v>
      </c>
      <c r="H1310" s="68">
        <v>1070</v>
      </c>
      <c r="I1310" s="8">
        <f t="shared" si="103"/>
        <v>10.808080808080808</v>
      </c>
      <c r="J1310" s="2">
        <v>1.2829999999999999</v>
      </c>
      <c r="K1310" s="69">
        <v>99</v>
      </c>
      <c r="L1310" s="68">
        <v>204</v>
      </c>
      <c r="M1310" s="8">
        <f t="shared" si="104"/>
        <v>2.0606060606060606</v>
      </c>
      <c r="N1310" s="2">
        <v>0.62</v>
      </c>
      <c r="O1310" s="69">
        <v>99</v>
      </c>
      <c r="P1310" s="182">
        <f t="shared" si="105"/>
        <v>5.2450980392156863</v>
      </c>
      <c r="Q1310" s="86" t="s">
        <v>11531</v>
      </c>
      <c r="V1310" s="82">
        <v>0.4680555555555555</v>
      </c>
      <c r="W1310" s="83">
        <v>0.62847222222222221</v>
      </c>
      <c r="X1310" s="86">
        <f t="shared" si="106"/>
        <v>0.16041666666666671</v>
      </c>
    </row>
    <row r="1311" spans="1:24" x14ac:dyDescent="0.3">
      <c r="A1311" s="44" t="s">
        <v>11577</v>
      </c>
      <c r="B1311" s="68" t="s">
        <v>11578</v>
      </c>
      <c r="C1311" s="2" t="s">
        <v>1</v>
      </c>
      <c r="D1311" s="2">
        <v>41</v>
      </c>
      <c r="E1311" s="6">
        <v>28955</v>
      </c>
      <c r="F1311" s="7">
        <v>43964.632152777776</v>
      </c>
      <c r="G1311" s="69" t="s">
        <v>4</v>
      </c>
      <c r="H1311" s="68">
        <v>1006</v>
      </c>
      <c r="I1311" s="8">
        <f t="shared" si="103"/>
        <v>10.161616161616161</v>
      </c>
      <c r="J1311" s="2">
        <v>1.2350000000000001</v>
      </c>
      <c r="K1311" s="69">
        <v>99</v>
      </c>
      <c r="L1311" s="68">
        <v>204</v>
      </c>
      <c r="M1311" s="8">
        <f t="shared" si="104"/>
        <v>2.0606060606060606</v>
      </c>
      <c r="N1311" s="2">
        <v>0.44800000000000001</v>
      </c>
      <c r="O1311" s="69">
        <v>99</v>
      </c>
      <c r="P1311" s="182">
        <f t="shared" si="105"/>
        <v>4.9313725490196072</v>
      </c>
      <c r="Q1311" s="86" t="s">
        <v>11531</v>
      </c>
      <c r="V1311" s="82">
        <v>0.4770833333333333</v>
      </c>
      <c r="W1311" s="83">
        <v>0.63541666666666663</v>
      </c>
      <c r="X1311" s="86">
        <f t="shared" si="106"/>
        <v>0.15833333333333333</v>
      </c>
    </row>
    <row r="1312" spans="1:24" x14ac:dyDescent="0.3">
      <c r="A1312" s="44" t="s">
        <v>11579</v>
      </c>
      <c r="B1312" s="68" t="s">
        <v>11580</v>
      </c>
      <c r="C1312" s="2" t="s">
        <v>6</v>
      </c>
      <c r="D1312" s="2">
        <v>75</v>
      </c>
      <c r="E1312" s="6">
        <v>16320</v>
      </c>
      <c r="F1312" s="7">
        <v>43964.644976851851</v>
      </c>
      <c r="G1312" s="69" t="s">
        <v>4</v>
      </c>
      <c r="H1312" s="68">
        <v>1538</v>
      </c>
      <c r="I1312" s="8">
        <f t="shared" si="103"/>
        <v>15.535353535353535</v>
      </c>
      <c r="J1312" s="2">
        <v>1.8089999999999999</v>
      </c>
      <c r="K1312" s="69">
        <v>99</v>
      </c>
      <c r="L1312" s="68">
        <v>561</v>
      </c>
      <c r="M1312" s="8">
        <f t="shared" si="104"/>
        <v>5.666666666666667</v>
      </c>
      <c r="N1312" s="2">
        <v>0.55300000000000005</v>
      </c>
      <c r="O1312" s="69">
        <v>99</v>
      </c>
      <c r="P1312" s="182">
        <f t="shared" si="105"/>
        <v>2.7415329768270942</v>
      </c>
      <c r="Q1312" s="86" t="s">
        <v>11531</v>
      </c>
      <c r="V1312" s="82">
        <v>0.51527777777777783</v>
      </c>
      <c r="W1312" s="83">
        <v>0.65972222222222221</v>
      </c>
      <c r="X1312" s="86">
        <f t="shared" si="106"/>
        <v>0.14444444444444438</v>
      </c>
    </row>
    <row r="1313" spans="1:24" x14ac:dyDescent="0.3">
      <c r="A1313" s="44" t="s">
        <v>11581</v>
      </c>
      <c r="B1313" s="68" t="s">
        <v>11582</v>
      </c>
      <c r="C1313" s="2" t="s">
        <v>6</v>
      </c>
      <c r="D1313" s="2">
        <v>76</v>
      </c>
      <c r="E1313" s="6">
        <v>15967</v>
      </c>
      <c r="F1313" s="7">
        <v>43964.669791666667</v>
      </c>
      <c r="G1313" s="69" t="s">
        <v>4</v>
      </c>
      <c r="H1313" s="68">
        <v>825</v>
      </c>
      <c r="I1313" s="8">
        <f t="shared" si="103"/>
        <v>8.3333333333333339</v>
      </c>
      <c r="J1313" s="2">
        <v>0.85699999999999998</v>
      </c>
      <c r="K1313" s="69">
        <v>99</v>
      </c>
      <c r="L1313" s="68">
        <v>436</v>
      </c>
      <c r="M1313" s="8">
        <f t="shared" si="104"/>
        <v>4.404040404040404</v>
      </c>
      <c r="N1313" s="2">
        <v>0.69899999999999995</v>
      </c>
      <c r="O1313" s="69">
        <v>99</v>
      </c>
      <c r="P1313" s="182">
        <f t="shared" si="105"/>
        <v>1.8922018348623855</v>
      </c>
      <c r="Q1313" s="86" t="s">
        <v>11531</v>
      </c>
      <c r="V1313" s="82">
        <v>0.52083333333333337</v>
      </c>
      <c r="W1313" s="83">
        <v>0.67708333333333337</v>
      </c>
      <c r="X1313" s="86">
        <f t="shared" si="106"/>
        <v>0.15625</v>
      </c>
    </row>
    <row r="1314" spans="1:24" x14ac:dyDescent="0.3">
      <c r="A1314" s="44" t="s">
        <v>11584</v>
      </c>
      <c r="B1314" s="68" t="s">
        <v>11585</v>
      </c>
      <c r="C1314" s="2" t="s">
        <v>1</v>
      </c>
      <c r="D1314" s="2">
        <v>56</v>
      </c>
      <c r="E1314" s="6">
        <v>23345</v>
      </c>
      <c r="F1314" s="7">
        <v>43965.549988425926</v>
      </c>
      <c r="G1314" s="69" t="s">
        <v>4</v>
      </c>
      <c r="H1314" s="68">
        <v>1611</v>
      </c>
      <c r="I1314" s="8">
        <f t="shared" si="103"/>
        <v>16.11</v>
      </c>
      <c r="J1314" s="2">
        <v>1.9379999999999999</v>
      </c>
      <c r="K1314" s="69">
        <v>100</v>
      </c>
      <c r="L1314" s="68">
        <v>207</v>
      </c>
      <c r="M1314" s="8">
        <f t="shared" si="104"/>
        <v>2.0699999999999998</v>
      </c>
      <c r="N1314" s="2">
        <v>0.498</v>
      </c>
      <c r="O1314" s="69">
        <v>100</v>
      </c>
      <c r="P1314" s="182">
        <f t="shared" si="105"/>
        <v>7.7826086956521738</v>
      </c>
      <c r="Q1314" s="86" t="s">
        <v>11531</v>
      </c>
      <c r="V1314" s="82">
        <v>0.40277777777777773</v>
      </c>
      <c r="W1314" s="83">
        <v>0.55902777777777779</v>
      </c>
      <c r="X1314" s="86">
        <f t="shared" si="106"/>
        <v>0.15625000000000006</v>
      </c>
    </row>
    <row r="1315" spans="1:24" x14ac:dyDescent="0.3">
      <c r="A1315" s="44" t="s">
        <v>4592</v>
      </c>
      <c r="B1315" s="68" t="s">
        <v>4593</v>
      </c>
      <c r="C1315" s="2" t="s">
        <v>1</v>
      </c>
      <c r="D1315" s="2">
        <v>59</v>
      </c>
      <c r="E1315" s="6">
        <v>22393</v>
      </c>
      <c r="F1315" s="7">
        <v>43965.561712962961</v>
      </c>
      <c r="G1315" s="69" t="s">
        <v>4</v>
      </c>
      <c r="H1315" s="68">
        <v>1666</v>
      </c>
      <c r="I1315" s="8">
        <f t="shared" ref="I1315:I1378" si="107">H1315/K1315</f>
        <v>16.66</v>
      </c>
      <c r="J1315" s="2">
        <v>1.0469999999999999</v>
      </c>
      <c r="K1315" s="69">
        <v>100</v>
      </c>
      <c r="L1315" s="68">
        <v>387</v>
      </c>
      <c r="M1315" s="8">
        <f t="shared" si="104"/>
        <v>3.87</v>
      </c>
      <c r="N1315" s="2">
        <v>0.63</v>
      </c>
      <c r="O1315" s="69">
        <v>100</v>
      </c>
      <c r="P1315" s="182">
        <f t="shared" si="105"/>
        <v>4.3049095607235142</v>
      </c>
      <c r="Q1315" s="86" t="s">
        <v>11531</v>
      </c>
      <c r="V1315" s="82">
        <v>0.4291666666666667</v>
      </c>
      <c r="W1315" s="83">
        <v>0.56944444444444442</v>
      </c>
      <c r="X1315" s="86">
        <f t="shared" si="106"/>
        <v>0.14027777777777772</v>
      </c>
    </row>
    <row r="1316" spans="1:24" x14ac:dyDescent="0.3">
      <c r="A1316" s="44" t="s">
        <v>11586</v>
      </c>
      <c r="B1316" s="68" t="s">
        <v>435</v>
      </c>
      <c r="C1316" s="2" t="s">
        <v>6</v>
      </c>
      <c r="D1316" s="2">
        <v>35</v>
      </c>
      <c r="E1316" s="6">
        <v>30973</v>
      </c>
      <c r="F1316" s="7">
        <v>43965.575462962966</v>
      </c>
      <c r="G1316" s="69" t="s">
        <v>4</v>
      </c>
      <c r="H1316" s="68">
        <v>671</v>
      </c>
      <c r="I1316" s="8">
        <f t="shared" si="107"/>
        <v>6.71</v>
      </c>
      <c r="J1316" s="2">
        <v>0.74299999999999999</v>
      </c>
      <c r="K1316" s="69">
        <v>100</v>
      </c>
      <c r="L1316" s="68">
        <v>217</v>
      </c>
      <c r="M1316" s="8">
        <f t="shared" si="104"/>
        <v>2.17</v>
      </c>
      <c r="N1316" s="2">
        <v>0.56999999999999995</v>
      </c>
      <c r="O1316" s="69">
        <v>100</v>
      </c>
      <c r="P1316" s="182">
        <f t="shared" si="105"/>
        <v>3.0921658986175116</v>
      </c>
      <c r="Q1316" s="86" t="s">
        <v>11531</v>
      </c>
      <c r="V1316" s="82">
        <v>0.4201388888888889</v>
      </c>
      <c r="W1316" s="83">
        <v>0.58333333333333337</v>
      </c>
      <c r="X1316" s="86">
        <f t="shared" si="106"/>
        <v>0.16319444444444448</v>
      </c>
    </row>
    <row r="1317" spans="1:24" x14ac:dyDescent="0.3">
      <c r="A1317" s="44" t="s">
        <v>4526</v>
      </c>
      <c r="B1317" s="68" t="s">
        <v>622</v>
      </c>
      <c r="C1317" s="2" t="s">
        <v>1</v>
      </c>
      <c r="D1317" s="2">
        <v>50</v>
      </c>
      <c r="E1317" s="6">
        <v>25578</v>
      </c>
      <c r="F1317" s="7">
        <v>43965.593495370369</v>
      </c>
      <c r="G1317" s="69" t="s">
        <v>4</v>
      </c>
      <c r="H1317" s="68">
        <v>892</v>
      </c>
      <c r="I1317" s="8">
        <f t="shared" si="107"/>
        <v>9.0101010101010104</v>
      </c>
      <c r="J1317" s="2">
        <v>0.81399999999999995</v>
      </c>
      <c r="K1317" s="69">
        <v>99</v>
      </c>
      <c r="L1317" s="68">
        <v>216</v>
      </c>
      <c r="M1317" s="8">
        <f t="shared" si="104"/>
        <v>2.1818181818181817</v>
      </c>
      <c r="N1317" s="2">
        <v>0.57799999999999996</v>
      </c>
      <c r="O1317" s="69">
        <v>99</v>
      </c>
      <c r="P1317" s="182">
        <f t="shared" si="105"/>
        <v>4.1296296296296298</v>
      </c>
      <c r="Q1317" s="86" t="s">
        <v>11531</v>
      </c>
      <c r="V1317" s="82">
        <v>0.4458333333333333</v>
      </c>
      <c r="W1317" s="83">
        <v>0.61111111111111105</v>
      </c>
      <c r="X1317" s="86">
        <f t="shared" si="106"/>
        <v>0.16527777777777775</v>
      </c>
    </row>
    <row r="1318" spans="1:24" x14ac:dyDescent="0.3">
      <c r="A1318" s="44" t="s">
        <v>11587</v>
      </c>
      <c r="B1318" s="68" t="s">
        <v>5417</v>
      </c>
      <c r="C1318" s="2" t="s">
        <v>1</v>
      </c>
      <c r="D1318" s="2">
        <v>51</v>
      </c>
      <c r="E1318" s="6">
        <v>25327</v>
      </c>
      <c r="F1318" s="7">
        <v>43965.613738425927</v>
      </c>
      <c r="G1318" s="69" t="s">
        <v>4</v>
      </c>
      <c r="H1318" s="68">
        <v>884</v>
      </c>
      <c r="I1318" s="8">
        <f t="shared" si="107"/>
        <v>8.84</v>
      </c>
      <c r="J1318" s="2">
        <v>0.84899999999999998</v>
      </c>
      <c r="K1318" s="69">
        <v>100</v>
      </c>
      <c r="L1318" s="68">
        <v>309</v>
      </c>
      <c r="M1318" s="8">
        <f t="shared" si="104"/>
        <v>3.09</v>
      </c>
      <c r="N1318" s="2">
        <v>0.42899999999999999</v>
      </c>
      <c r="O1318" s="69">
        <v>100</v>
      </c>
      <c r="P1318" s="182">
        <f t="shared" si="105"/>
        <v>2.8608414239482203</v>
      </c>
      <c r="Q1318" s="86" t="s">
        <v>11531</v>
      </c>
      <c r="V1318" s="82">
        <v>0.4548611111111111</v>
      </c>
      <c r="W1318" s="83">
        <v>0.62152777777777779</v>
      </c>
      <c r="X1318" s="86">
        <f t="shared" si="106"/>
        <v>0.16666666666666669</v>
      </c>
    </row>
    <row r="1319" spans="1:24" x14ac:dyDescent="0.3">
      <c r="A1319" s="44" t="s">
        <v>11588</v>
      </c>
      <c r="B1319" s="68" t="s">
        <v>10596</v>
      </c>
      <c r="C1319" s="2" t="s">
        <v>1</v>
      </c>
      <c r="D1319" s="2">
        <v>62</v>
      </c>
      <c r="E1319" s="6">
        <v>20960</v>
      </c>
      <c r="F1319" s="7">
        <v>43965.626689814817</v>
      </c>
      <c r="G1319" s="69" t="s">
        <v>4</v>
      </c>
      <c r="H1319" s="68">
        <v>1779</v>
      </c>
      <c r="I1319" s="8">
        <f t="shared" si="107"/>
        <v>17.79</v>
      </c>
      <c r="J1319" s="2">
        <v>1.2250000000000001</v>
      </c>
      <c r="K1319" s="69">
        <v>100</v>
      </c>
      <c r="L1319" s="68">
        <v>341</v>
      </c>
      <c r="M1319" s="8">
        <f t="shared" si="104"/>
        <v>3.41</v>
      </c>
      <c r="N1319" s="2">
        <v>0.55200000000000005</v>
      </c>
      <c r="O1319" s="69">
        <v>100</v>
      </c>
      <c r="P1319" s="182">
        <f t="shared" si="105"/>
        <v>5.2170087976539588</v>
      </c>
      <c r="Q1319" s="86" t="s">
        <v>11531</v>
      </c>
      <c r="V1319" s="82">
        <v>0.46875</v>
      </c>
      <c r="W1319" s="83">
        <v>0.63194444444444442</v>
      </c>
      <c r="X1319" s="86">
        <f t="shared" si="106"/>
        <v>0.16319444444444442</v>
      </c>
    </row>
    <row r="1320" spans="1:24" x14ac:dyDescent="0.3">
      <c r="A1320" s="44" t="s">
        <v>3018</v>
      </c>
      <c r="B1320" s="68" t="s">
        <v>374</v>
      </c>
      <c r="C1320" s="2" t="s">
        <v>1</v>
      </c>
      <c r="D1320" s="2">
        <v>47</v>
      </c>
      <c r="E1320" s="6">
        <v>26683</v>
      </c>
      <c r="F1320" s="7">
        <v>43965.638055555559</v>
      </c>
      <c r="G1320" s="69" t="s">
        <v>4</v>
      </c>
      <c r="H1320" s="68">
        <v>1966</v>
      </c>
      <c r="I1320" s="8">
        <f t="shared" si="107"/>
        <v>19.858585858585858</v>
      </c>
      <c r="J1320" s="2">
        <v>3.0670000000000002</v>
      </c>
      <c r="K1320" s="69">
        <v>99</v>
      </c>
      <c r="L1320" s="68">
        <v>336</v>
      </c>
      <c r="M1320" s="8">
        <f t="shared" si="104"/>
        <v>3.393939393939394</v>
      </c>
      <c r="N1320" s="2">
        <v>0.56799999999999995</v>
      </c>
      <c r="O1320" s="69">
        <v>99</v>
      </c>
      <c r="P1320" s="182">
        <f t="shared" si="105"/>
        <v>5.8511904761904763</v>
      </c>
      <c r="Q1320" s="86" t="s">
        <v>11531</v>
      </c>
      <c r="V1320" s="82">
        <v>0.4861111111111111</v>
      </c>
      <c r="W1320" s="83">
        <v>0.64236111111111105</v>
      </c>
      <c r="X1320" s="86">
        <f t="shared" si="106"/>
        <v>0.15624999999999994</v>
      </c>
    </row>
    <row r="1321" spans="1:24" x14ac:dyDescent="0.3">
      <c r="A1321" s="44" t="s">
        <v>11589</v>
      </c>
      <c r="B1321" s="68" t="s">
        <v>11590</v>
      </c>
      <c r="C1321" s="2" t="s">
        <v>6</v>
      </c>
      <c r="D1321" s="2">
        <v>44</v>
      </c>
      <c r="E1321" s="6">
        <v>27797</v>
      </c>
      <c r="F1321" s="7">
        <v>43965.65347222222</v>
      </c>
      <c r="G1321" s="69" t="s">
        <v>553</v>
      </c>
      <c r="H1321" s="68">
        <v>1028</v>
      </c>
      <c r="I1321" s="8">
        <f t="shared" si="107"/>
        <v>10.383838383838384</v>
      </c>
      <c r="J1321" s="2">
        <v>1.361</v>
      </c>
      <c r="K1321" s="69">
        <v>99</v>
      </c>
      <c r="L1321" s="68">
        <v>292</v>
      </c>
      <c r="M1321" s="8">
        <f t="shared" si="104"/>
        <v>2.9494949494949494</v>
      </c>
      <c r="N1321" s="2">
        <v>0.61199999999999999</v>
      </c>
      <c r="O1321" s="69">
        <v>99</v>
      </c>
      <c r="P1321" s="182">
        <f t="shared" si="105"/>
        <v>3.5205479452054798</v>
      </c>
      <c r="Q1321" s="86" t="s">
        <v>11531</v>
      </c>
      <c r="V1321" s="82">
        <v>0.50902777777777775</v>
      </c>
      <c r="W1321" s="83">
        <v>0.66666666666666663</v>
      </c>
      <c r="X1321" s="86">
        <f t="shared" si="106"/>
        <v>0.15763888888888888</v>
      </c>
    </row>
    <row r="1322" spans="1:24" x14ac:dyDescent="0.3">
      <c r="A1322" s="44" t="s">
        <v>11591</v>
      </c>
      <c r="B1322" s="68" t="s">
        <v>11592</v>
      </c>
      <c r="C1322" s="2" t="s">
        <v>6</v>
      </c>
      <c r="D1322" s="2">
        <v>60</v>
      </c>
      <c r="E1322" s="6">
        <v>22037</v>
      </c>
      <c r="F1322" s="7">
        <v>43965.673657407409</v>
      </c>
      <c r="G1322" s="69" t="s">
        <v>4</v>
      </c>
      <c r="H1322" s="68">
        <v>1577</v>
      </c>
      <c r="I1322" s="8">
        <f t="shared" si="107"/>
        <v>15.929292929292929</v>
      </c>
      <c r="J1322" s="2">
        <v>1.409</v>
      </c>
      <c r="K1322" s="69">
        <v>99</v>
      </c>
      <c r="L1322" s="68">
        <v>381</v>
      </c>
      <c r="M1322" s="8">
        <f t="shared" si="104"/>
        <v>3.8484848484848486</v>
      </c>
      <c r="N1322" s="2">
        <v>0.8</v>
      </c>
      <c r="O1322" s="69">
        <v>99</v>
      </c>
      <c r="P1322" s="182">
        <f t="shared" si="105"/>
        <v>4.1391076115485559</v>
      </c>
      <c r="Q1322" s="86" t="s">
        <v>11531</v>
      </c>
      <c r="V1322" s="82">
        <v>0.52777777777777779</v>
      </c>
      <c r="W1322" s="83">
        <v>0.59722222222222221</v>
      </c>
      <c r="X1322" s="86">
        <f t="shared" si="106"/>
        <v>6.944444444444442E-2</v>
      </c>
    </row>
    <row r="1323" spans="1:24" x14ac:dyDescent="0.3">
      <c r="A1323" s="44" t="s">
        <v>11593</v>
      </c>
      <c r="B1323" s="68" t="s">
        <v>10297</v>
      </c>
      <c r="C1323" s="2" t="s">
        <v>6</v>
      </c>
      <c r="D1323" s="2">
        <v>50</v>
      </c>
      <c r="E1323" s="6">
        <v>25555</v>
      </c>
      <c r="F1323" s="7">
        <v>43966.415763888886</v>
      </c>
      <c r="G1323" s="69" t="s">
        <v>71</v>
      </c>
      <c r="H1323" s="68">
        <v>922</v>
      </c>
      <c r="I1323" s="8">
        <f t="shared" si="107"/>
        <v>9.3131313131313131</v>
      </c>
      <c r="J1323" s="2">
        <v>1.131</v>
      </c>
      <c r="K1323" s="69">
        <v>99</v>
      </c>
      <c r="L1323" s="68">
        <v>363</v>
      </c>
      <c r="M1323" s="8">
        <f t="shared" si="104"/>
        <v>3.6666666666666665</v>
      </c>
      <c r="N1323" s="2">
        <v>0.60599999999999998</v>
      </c>
      <c r="O1323" s="69">
        <v>99</v>
      </c>
      <c r="P1323" s="182">
        <f t="shared" si="105"/>
        <v>2.5399449035812673</v>
      </c>
      <c r="Q1323" s="86" t="s">
        <v>11531</v>
      </c>
      <c r="V1323" s="82">
        <v>0.42708333333333331</v>
      </c>
      <c r="W1323" s="83">
        <v>0.60416666666666663</v>
      </c>
      <c r="X1323" s="86">
        <f t="shared" si="106"/>
        <v>0.17708333333333331</v>
      </c>
    </row>
    <row r="1324" spans="1:24" x14ac:dyDescent="0.3">
      <c r="A1324" s="44" t="s">
        <v>11594</v>
      </c>
      <c r="B1324" s="68" t="s">
        <v>9919</v>
      </c>
      <c r="C1324" s="2" t="s">
        <v>6</v>
      </c>
      <c r="D1324" s="2">
        <v>81</v>
      </c>
      <c r="E1324" s="6">
        <v>14062</v>
      </c>
      <c r="F1324" s="7">
        <v>43966.505393518521</v>
      </c>
      <c r="G1324" s="69" t="s">
        <v>4</v>
      </c>
      <c r="H1324" s="68">
        <v>1998</v>
      </c>
      <c r="I1324" s="8">
        <f t="shared" si="107"/>
        <v>20.181818181818183</v>
      </c>
      <c r="J1324" s="2">
        <v>1.6739999999999999</v>
      </c>
      <c r="K1324" s="69">
        <v>99</v>
      </c>
      <c r="L1324" s="68">
        <v>587</v>
      </c>
      <c r="M1324" s="8">
        <f t="shared" si="104"/>
        <v>5.9292929292929291</v>
      </c>
      <c r="N1324" s="2">
        <v>0.57599999999999996</v>
      </c>
      <c r="O1324" s="69">
        <v>99</v>
      </c>
      <c r="P1324" s="182">
        <f t="shared" si="105"/>
        <v>3.4037478705281092</v>
      </c>
      <c r="Q1324" s="86" t="s">
        <v>11531</v>
      </c>
      <c r="V1324" s="82">
        <v>0.37638888888888888</v>
      </c>
      <c r="W1324" s="83">
        <v>0.52083333333333337</v>
      </c>
      <c r="X1324" s="86">
        <f t="shared" si="106"/>
        <v>0.14444444444444449</v>
      </c>
    </row>
    <row r="1325" spans="1:24" x14ac:dyDescent="0.3">
      <c r="A1325" s="44" t="s">
        <v>11595</v>
      </c>
      <c r="B1325" s="68" t="s">
        <v>8174</v>
      </c>
      <c r="C1325" s="2" t="s">
        <v>1</v>
      </c>
      <c r="D1325" s="2">
        <v>52</v>
      </c>
      <c r="E1325" s="6">
        <v>24764</v>
      </c>
      <c r="F1325" s="7">
        <v>43966.529085648152</v>
      </c>
      <c r="G1325" s="69" t="s">
        <v>4</v>
      </c>
      <c r="H1325" s="68">
        <v>1993</v>
      </c>
      <c r="I1325" s="8">
        <f t="shared" si="107"/>
        <v>20.131313131313131</v>
      </c>
      <c r="J1325" s="2">
        <v>1.2589999999999999</v>
      </c>
      <c r="K1325" s="69">
        <v>99</v>
      </c>
      <c r="L1325" s="68">
        <v>896</v>
      </c>
      <c r="M1325" s="8">
        <f t="shared" si="104"/>
        <v>9.0505050505050502</v>
      </c>
      <c r="N1325" s="2">
        <v>0.81299999999999994</v>
      </c>
      <c r="O1325" s="69">
        <v>99</v>
      </c>
      <c r="P1325" s="182">
        <f t="shared" si="105"/>
        <v>2.2243303571428572</v>
      </c>
      <c r="Q1325" s="86" t="s">
        <v>11531</v>
      </c>
      <c r="V1325" s="82">
        <v>0.40069444444444446</v>
      </c>
      <c r="W1325" s="83">
        <v>0.55555555555555558</v>
      </c>
      <c r="X1325" s="86">
        <f t="shared" si="106"/>
        <v>0.15486111111111112</v>
      </c>
    </row>
    <row r="1326" spans="1:24" x14ac:dyDescent="0.3">
      <c r="A1326" s="44" t="s">
        <v>11596</v>
      </c>
      <c r="B1326" s="68" t="s">
        <v>5983</v>
      </c>
      <c r="C1326" s="2" t="s">
        <v>1</v>
      </c>
      <c r="D1326" s="2">
        <v>36</v>
      </c>
      <c r="E1326" s="6">
        <v>30497</v>
      </c>
      <c r="F1326" s="7">
        <v>43966.550659722219</v>
      </c>
      <c r="G1326" s="69" t="s">
        <v>4</v>
      </c>
      <c r="H1326" s="68">
        <v>1313</v>
      </c>
      <c r="I1326" s="8">
        <f t="shared" si="107"/>
        <v>13.262626262626263</v>
      </c>
      <c r="J1326" s="2">
        <v>1.345</v>
      </c>
      <c r="K1326" s="69">
        <v>99</v>
      </c>
      <c r="L1326" s="68">
        <v>285</v>
      </c>
      <c r="M1326" s="8">
        <f t="shared" si="104"/>
        <v>2.8787878787878789</v>
      </c>
      <c r="N1326" s="2">
        <v>0.71799999999999997</v>
      </c>
      <c r="O1326" s="69">
        <v>99</v>
      </c>
      <c r="P1326" s="182">
        <f t="shared" si="105"/>
        <v>4.6070175438596488</v>
      </c>
      <c r="Q1326" s="86" t="s">
        <v>11531</v>
      </c>
      <c r="V1326" s="82">
        <v>0.41041666666666665</v>
      </c>
      <c r="W1326" s="83">
        <v>0.5625</v>
      </c>
      <c r="X1326" s="86">
        <f t="shared" si="106"/>
        <v>0.15208333333333335</v>
      </c>
    </row>
    <row r="1327" spans="1:24" x14ac:dyDescent="0.3">
      <c r="A1327" s="44" t="s">
        <v>11597</v>
      </c>
      <c r="B1327" s="68" t="s">
        <v>6141</v>
      </c>
      <c r="C1327" s="2" t="s">
        <v>1</v>
      </c>
      <c r="D1327" s="2">
        <v>49</v>
      </c>
      <c r="E1327" s="6">
        <v>25894</v>
      </c>
      <c r="F1327" s="7">
        <v>43966.566064814811</v>
      </c>
      <c r="G1327" s="69" t="s">
        <v>4</v>
      </c>
      <c r="H1327" s="68">
        <v>1658</v>
      </c>
      <c r="I1327" s="8">
        <f t="shared" si="107"/>
        <v>16.579999999999998</v>
      </c>
      <c r="J1327" s="2">
        <v>1.415</v>
      </c>
      <c r="K1327" s="69">
        <v>100</v>
      </c>
      <c r="L1327" s="68">
        <v>313</v>
      </c>
      <c r="M1327" s="8">
        <f t="shared" si="104"/>
        <v>3.13</v>
      </c>
      <c r="N1327" s="2">
        <v>0.57999999999999996</v>
      </c>
      <c r="O1327" s="69">
        <v>100</v>
      </c>
      <c r="P1327" s="182">
        <f t="shared" si="105"/>
        <v>5.2971246006389769</v>
      </c>
      <c r="Q1327" s="86" t="s">
        <v>11531</v>
      </c>
      <c r="V1327" s="82">
        <v>0.42708333333333331</v>
      </c>
      <c r="W1327" s="83">
        <v>0.58680555555555558</v>
      </c>
      <c r="X1327" s="86">
        <f t="shared" si="106"/>
        <v>0.15972222222222227</v>
      </c>
    </row>
    <row r="1328" spans="1:24" x14ac:dyDescent="0.3">
      <c r="A1328" s="44" t="s">
        <v>11598</v>
      </c>
      <c r="B1328" s="68" t="s">
        <v>6085</v>
      </c>
      <c r="C1328" s="2" t="s">
        <v>1</v>
      </c>
      <c r="D1328" s="2">
        <v>38</v>
      </c>
      <c r="E1328" s="6">
        <v>29774</v>
      </c>
      <c r="F1328" s="7">
        <v>43966.611168981479</v>
      </c>
      <c r="G1328" s="69" t="s">
        <v>4</v>
      </c>
      <c r="H1328" s="68">
        <v>1081</v>
      </c>
      <c r="I1328" s="8">
        <f t="shared" si="107"/>
        <v>10.919191919191919</v>
      </c>
      <c r="J1328" s="2">
        <v>0.94399999999999995</v>
      </c>
      <c r="K1328" s="69">
        <v>99</v>
      </c>
      <c r="L1328" s="68">
        <v>261</v>
      </c>
      <c r="M1328" s="8">
        <f t="shared" si="104"/>
        <v>2.6363636363636362</v>
      </c>
      <c r="N1328" s="2">
        <v>0.59699999999999998</v>
      </c>
      <c r="O1328" s="69">
        <v>99</v>
      </c>
      <c r="P1328" s="182">
        <f t="shared" si="105"/>
        <v>4.1417624521072796</v>
      </c>
      <c r="Q1328" s="86" t="s">
        <v>11531</v>
      </c>
      <c r="V1328" s="82">
        <v>0.45833333333333331</v>
      </c>
      <c r="W1328" s="83">
        <v>0.625</v>
      </c>
      <c r="X1328" s="86">
        <f t="shared" si="106"/>
        <v>0.16666666666666669</v>
      </c>
    </row>
    <row r="1329" spans="1:24" x14ac:dyDescent="0.3">
      <c r="A1329" s="44" t="s">
        <v>11599</v>
      </c>
      <c r="B1329" s="68" t="s">
        <v>11600</v>
      </c>
      <c r="C1329" s="2" t="s">
        <v>1</v>
      </c>
      <c r="D1329" s="2">
        <v>63</v>
      </c>
      <c r="E1329" s="6">
        <v>20794</v>
      </c>
      <c r="F1329" s="7">
        <v>43966.630358796298</v>
      </c>
      <c r="G1329" s="69" t="s">
        <v>10062</v>
      </c>
      <c r="H1329" s="68">
        <v>1677</v>
      </c>
      <c r="I1329" s="8">
        <f t="shared" si="107"/>
        <v>16.939393939393938</v>
      </c>
      <c r="J1329" s="2">
        <v>1.6830000000000001</v>
      </c>
      <c r="K1329" s="69">
        <v>99</v>
      </c>
      <c r="L1329" s="68">
        <v>321</v>
      </c>
      <c r="M1329" s="8">
        <f t="shared" si="104"/>
        <v>3.2424242424242422</v>
      </c>
      <c r="N1329" s="2">
        <v>0.64</v>
      </c>
      <c r="O1329" s="69">
        <v>99</v>
      </c>
      <c r="P1329" s="182">
        <f t="shared" si="105"/>
        <v>5.2242990654205608</v>
      </c>
      <c r="Q1329" s="86" t="s">
        <v>11531</v>
      </c>
      <c r="V1329" s="82">
        <v>0.46319444444444446</v>
      </c>
      <c r="W1329" s="83">
        <v>0.63888888888888895</v>
      </c>
      <c r="X1329" s="86">
        <f t="shared" si="106"/>
        <v>0.17569444444444449</v>
      </c>
    </row>
    <row r="1330" spans="1:24" x14ac:dyDescent="0.3">
      <c r="A1330" s="44" t="s">
        <v>11601</v>
      </c>
      <c r="B1330" s="68" t="s">
        <v>1105</v>
      </c>
      <c r="C1330" s="2" t="s">
        <v>1</v>
      </c>
      <c r="D1330" s="2">
        <v>56</v>
      </c>
      <c r="E1330" s="6">
        <v>23287</v>
      </c>
      <c r="F1330" s="7">
        <v>43966.653634259259</v>
      </c>
      <c r="G1330" s="69" t="s">
        <v>4</v>
      </c>
      <c r="H1330" s="68">
        <v>1303</v>
      </c>
      <c r="I1330" s="8">
        <f t="shared" si="107"/>
        <v>13.161616161616161</v>
      </c>
      <c r="J1330" s="2">
        <v>1.2509999999999999</v>
      </c>
      <c r="K1330" s="69">
        <v>99</v>
      </c>
      <c r="L1330" s="68">
        <v>455</v>
      </c>
      <c r="M1330" s="8">
        <f t="shared" si="104"/>
        <v>4.595959595959596</v>
      </c>
      <c r="N1330" s="2">
        <v>0.82</v>
      </c>
      <c r="O1330" s="69">
        <v>99</v>
      </c>
      <c r="P1330" s="182">
        <f t="shared" si="105"/>
        <v>2.8637362637362633</v>
      </c>
      <c r="Q1330" s="86" t="s">
        <v>11531</v>
      </c>
      <c r="V1330" s="82">
        <v>0.49583333333333335</v>
      </c>
      <c r="W1330" s="83">
        <v>0.65972222222222221</v>
      </c>
      <c r="X1330" s="86">
        <f t="shared" si="106"/>
        <v>0.16388888888888886</v>
      </c>
    </row>
    <row r="1331" spans="1:24" x14ac:dyDescent="0.3">
      <c r="A1331" s="44" t="s">
        <v>11602</v>
      </c>
      <c r="B1331" s="68" t="s">
        <v>11603</v>
      </c>
      <c r="C1331" s="2" t="s">
        <v>6</v>
      </c>
      <c r="D1331" s="2">
        <v>52</v>
      </c>
      <c r="E1331" s="6">
        <v>24850</v>
      </c>
      <c r="F1331" s="7">
        <v>43966.665625000001</v>
      </c>
      <c r="G1331" s="69" t="s">
        <v>4</v>
      </c>
      <c r="H1331" s="68">
        <v>673</v>
      </c>
      <c r="I1331" s="8">
        <f t="shared" si="107"/>
        <v>6.73</v>
      </c>
      <c r="J1331" s="2">
        <v>0.79</v>
      </c>
      <c r="K1331" s="69">
        <v>100</v>
      </c>
      <c r="L1331" s="68">
        <v>253</v>
      </c>
      <c r="M1331" s="8">
        <f t="shared" si="104"/>
        <v>2.5299999999999998</v>
      </c>
      <c r="N1331" s="2">
        <v>0.54</v>
      </c>
      <c r="O1331" s="69">
        <v>100</v>
      </c>
      <c r="P1331" s="182">
        <f t="shared" si="105"/>
        <v>2.6600790513833994</v>
      </c>
      <c r="Q1331" s="86" t="s">
        <v>11531</v>
      </c>
      <c r="V1331" s="82">
        <v>0.3888888888888889</v>
      </c>
      <c r="W1331" s="83">
        <v>0.53472222222222221</v>
      </c>
      <c r="X1331" s="86">
        <f t="shared" si="106"/>
        <v>0.14583333333333331</v>
      </c>
    </row>
    <row r="1332" spans="1:24" x14ac:dyDescent="0.3">
      <c r="A1332" s="44" t="s">
        <v>4747</v>
      </c>
      <c r="B1332" s="68" t="s">
        <v>192</v>
      </c>
      <c r="C1332" s="2" t="s">
        <v>1</v>
      </c>
      <c r="D1332" s="2">
        <v>65</v>
      </c>
      <c r="E1332" s="6">
        <v>20149</v>
      </c>
      <c r="F1332" s="7">
        <v>43969.560914351852</v>
      </c>
      <c r="G1332" s="69" t="s">
        <v>4</v>
      </c>
      <c r="H1332" s="68">
        <v>1370</v>
      </c>
      <c r="I1332" s="8">
        <f t="shared" si="107"/>
        <v>13.838383838383839</v>
      </c>
      <c r="J1332" s="2">
        <v>1.6080000000000001</v>
      </c>
      <c r="K1332" s="69">
        <v>99</v>
      </c>
      <c r="L1332" s="68">
        <v>283</v>
      </c>
      <c r="M1332" s="8">
        <f t="shared" si="104"/>
        <v>2.8585858585858586</v>
      </c>
      <c r="N1332" s="2">
        <v>0.60599999999999998</v>
      </c>
      <c r="O1332" s="69">
        <v>99</v>
      </c>
      <c r="P1332" s="182">
        <f t="shared" si="105"/>
        <v>4.8409893992932869</v>
      </c>
      <c r="Q1332" s="86" t="s">
        <v>11531</v>
      </c>
      <c r="V1332" s="82">
        <v>0.40625</v>
      </c>
      <c r="W1332" s="83">
        <v>0.57291666666666663</v>
      </c>
      <c r="X1332" s="86">
        <f t="shared" si="106"/>
        <v>0.16666666666666663</v>
      </c>
    </row>
    <row r="1333" spans="1:24" x14ac:dyDescent="0.3">
      <c r="A1333" s="44" t="s">
        <v>11604</v>
      </c>
      <c r="B1333" s="68" t="s">
        <v>5780</v>
      </c>
      <c r="C1333" s="2" t="s">
        <v>1</v>
      </c>
      <c r="D1333" s="2">
        <v>41</v>
      </c>
      <c r="E1333" s="6">
        <v>28981</v>
      </c>
      <c r="F1333" s="7">
        <v>43969.576041666667</v>
      </c>
      <c r="G1333" s="69" t="s">
        <v>4</v>
      </c>
      <c r="H1333" s="68">
        <v>818</v>
      </c>
      <c r="I1333" s="8">
        <f t="shared" si="107"/>
        <v>8.18</v>
      </c>
      <c r="J1333" s="2">
        <v>0.82099999999999995</v>
      </c>
      <c r="K1333" s="69">
        <v>100</v>
      </c>
      <c r="L1333" s="68">
        <v>225</v>
      </c>
      <c r="M1333" s="8">
        <f t="shared" si="104"/>
        <v>2.25</v>
      </c>
      <c r="N1333" s="2">
        <v>0.52</v>
      </c>
      <c r="O1333" s="69">
        <v>100</v>
      </c>
      <c r="P1333" s="182">
        <f t="shared" si="105"/>
        <v>3.6355555555555554</v>
      </c>
      <c r="Q1333" s="86" t="s">
        <v>11531</v>
      </c>
      <c r="V1333" s="82">
        <v>0.42291666666666666</v>
      </c>
      <c r="W1333" s="83">
        <v>0.59027777777777779</v>
      </c>
      <c r="X1333" s="86">
        <f t="shared" si="106"/>
        <v>0.16736111111111113</v>
      </c>
    </row>
    <row r="1334" spans="1:24" x14ac:dyDescent="0.3">
      <c r="A1334" s="44" t="s">
        <v>11605</v>
      </c>
      <c r="B1334" s="68" t="s">
        <v>11606</v>
      </c>
      <c r="C1334" s="2" t="s">
        <v>1</v>
      </c>
      <c r="D1334" s="2">
        <v>31</v>
      </c>
      <c r="E1334" s="6">
        <v>32462</v>
      </c>
      <c r="F1334" s="7">
        <v>43969.594085648147</v>
      </c>
      <c r="G1334" s="69" t="s">
        <v>4</v>
      </c>
      <c r="H1334" s="68">
        <v>1208</v>
      </c>
      <c r="I1334" s="8">
        <f t="shared" si="107"/>
        <v>12.202020202020202</v>
      </c>
      <c r="J1334" s="2">
        <v>1.01</v>
      </c>
      <c r="K1334" s="69">
        <v>99</v>
      </c>
      <c r="L1334" s="68">
        <v>220</v>
      </c>
      <c r="M1334" s="8">
        <f t="shared" si="104"/>
        <v>2.2222222222222223</v>
      </c>
      <c r="N1334" s="2">
        <v>0.50600000000000001</v>
      </c>
      <c r="O1334" s="69">
        <v>99</v>
      </c>
      <c r="P1334" s="182">
        <f t="shared" si="105"/>
        <v>5.4909090909090912</v>
      </c>
      <c r="Q1334" s="86" t="s">
        <v>11531</v>
      </c>
      <c r="V1334" s="82">
        <v>0.43055555555555558</v>
      </c>
      <c r="W1334" s="83">
        <v>0.60138888888888886</v>
      </c>
      <c r="X1334" s="86">
        <f t="shared" si="106"/>
        <v>0.17083333333333328</v>
      </c>
    </row>
    <row r="1335" spans="1:24" x14ac:dyDescent="0.3">
      <c r="A1335" s="44" t="s">
        <v>11607</v>
      </c>
      <c r="B1335" s="68" t="s">
        <v>6272</v>
      </c>
      <c r="C1335" s="2" t="s">
        <v>1</v>
      </c>
      <c r="D1335" s="2">
        <v>57</v>
      </c>
      <c r="E1335" s="6">
        <v>22882</v>
      </c>
      <c r="F1335" s="7">
        <v>43969.606886574074</v>
      </c>
      <c r="G1335" s="69" t="s">
        <v>4</v>
      </c>
      <c r="H1335" s="68">
        <v>1544</v>
      </c>
      <c r="I1335" s="8">
        <f t="shared" si="107"/>
        <v>15.595959595959595</v>
      </c>
      <c r="J1335" s="2">
        <v>1.3160000000000001</v>
      </c>
      <c r="K1335" s="69">
        <v>99</v>
      </c>
      <c r="L1335" s="68">
        <v>354</v>
      </c>
      <c r="M1335" s="8">
        <f t="shared" si="104"/>
        <v>3.5757575757575757</v>
      </c>
      <c r="N1335" s="2">
        <v>0.68600000000000005</v>
      </c>
      <c r="O1335" s="69">
        <v>99</v>
      </c>
      <c r="P1335" s="182">
        <f t="shared" si="105"/>
        <v>4.361581920903955</v>
      </c>
      <c r="Q1335" s="86" t="s">
        <v>11531</v>
      </c>
      <c r="V1335" s="82">
        <v>0.4694444444444445</v>
      </c>
      <c r="W1335" s="83">
        <v>0.61319444444444449</v>
      </c>
      <c r="X1335" s="86">
        <f t="shared" si="106"/>
        <v>0.14374999999999999</v>
      </c>
    </row>
    <row r="1336" spans="1:24" x14ac:dyDescent="0.3">
      <c r="A1336" s="44" t="s">
        <v>3748</v>
      </c>
      <c r="B1336" s="68" t="s">
        <v>662</v>
      </c>
      <c r="C1336" s="2" t="s">
        <v>1</v>
      </c>
      <c r="D1336" s="2">
        <v>38</v>
      </c>
      <c r="E1336" s="6">
        <v>29815</v>
      </c>
      <c r="F1336" s="7">
        <v>43969.617118055554</v>
      </c>
      <c r="G1336" s="69" t="s">
        <v>4</v>
      </c>
      <c r="H1336" s="68">
        <v>1112</v>
      </c>
      <c r="I1336" s="8">
        <f t="shared" si="107"/>
        <v>11.232323232323232</v>
      </c>
      <c r="J1336" s="2">
        <v>1.1679999999999999</v>
      </c>
      <c r="K1336" s="69">
        <v>99</v>
      </c>
      <c r="L1336" s="68">
        <v>240</v>
      </c>
      <c r="M1336" s="8">
        <f t="shared" si="104"/>
        <v>2.4242424242424243</v>
      </c>
      <c r="N1336" s="2">
        <v>0.497</v>
      </c>
      <c r="O1336" s="69">
        <v>99</v>
      </c>
      <c r="P1336" s="182">
        <f t="shared" si="105"/>
        <v>4.6333333333333329</v>
      </c>
      <c r="Q1336" s="86" t="s">
        <v>11531</v>
      </c>
      <c r="V1336" s="82">
        <v>0.4513888888888889</v>
      </c>
      <c r="W1336" s="83">
        <v>0.62430555555555556</v>
      </c>
      <c r="X1336" s="86">
        <f t="shared" si="106"/>
        <v>0.17291666666666666</v>
      </c>
    </row>
    <row r="1337" spans="1:24" x14ac:dyDescent="0.3">
      <c r="A1337" s="44" t="s">
        <v>5201</v>
      </c>
      <c r="B1337" s="68" t="s">
        <v>5202</v>
      </c>
      <c r="C1337" s="2" t="s">
        <v>1</v>
      </c>
      <c r="D1337" s="2">
        <v>45</v>
      </c>
      <c r="E1337" s="6">
        <v>27242</v>
      </c>
      <c r="F1337" s="7">
        <v>43969.628877314812</v>
      </c>
      <c r="G1337" s="69" t="s">
        <v>4</v>
      </c>
      <c r="H1337" s="68">
        <v>1460</v>
      </c>
      <c r="I1337" s="8">
        <f t="shared" si="107"/>
        <v>14.747474747474747</v>
      </c>
      <c r="J1337" s="2">
        <v>1.1000000000000001</v>
      </c>
      <c r="K1337" s="69">
        <v>99</v>
      </c>
      <c r="L1337" s="68">
        <v>339</v>
      </c>
      <c r="M1337" s="8">
        <f t="shared" si="104"/>
        <v>3.4242424242424243</v>
      </c>
      <c r="N1337" s="2">
        <v>0.60799999999999998</v>
      </c>
      <c r="O1337" s="69">
        <v>99</v>
      </c>
      <c r="P1337" s="182">
        <f t="shared" si="105"/>
        <v>4.3067846607669615</v>
      </c>
      <c r="Q1337" s="86" t="s">
        <v>11531</v>
      </c>
      <c r="V1337" s="82">
        <v>0.48541666666666666</v>
      </c>
      <c r="W1337" s="83">
        <v>0.63888888888888895</v>
      </c>
      <c r="X1337" s="86">
        <f t="shared" si="106"/>
        <v>0.15347222222222229</v>
      </c>
    </row>
    <row r="1338" spans="1:24" x14ac:dyDescent="0.3">
      <c r="A1338" s="44" t="s">
        <v>5167</v>
      </c>
      <c r="B1338" s="68" t="s">
        <v>1620</v>
      </c>
      <c r="C1338" s="2" t="s">
        <v>1</v>
      </c>
      <c r="D1338" s="2">
        <v>66</v>
      </c>
      <c r="E1338" s="6">
        <v>19523</v>
      </c>
      <c r="F1338" s="7">
        <v>43969.642766203702</v>
      </c>
      <c r="G1338" s="69" t="s">
        <v>4</v>
      </c>
      <c r="H1338" s="68">
        <v>1997</v>
      </c>
      <c r="I1338" s="8">
        <f t="shared" si="107"/>
        <v>19.97</v>
      </c>
      <c r="J1338" s="2">
        <v>1.8280000000000001</v>
      </c>
      <c r="K1338" s="69">
        <v>100</v>
      </c>
      <c r="L1338" s="68">
        <v>414</v>
      </c>
      <c r="M1338" s="8">
        <f t="shared" si="104"/>
        <v>4.1399999999999997</v>
      </c>
      <c r="N1338" s="2">
        <v>0.58599999999999997</v>
      </c>
      <c r="O1338" s="69">
        <v>100</v>
      </c>
      <c r="P1338" s="182">
        <f t="shared" si="105"/>
        <v>4.8236714975845407</v>
      </c>
      <c r="Q1338" s="86" t="s">
        <v>11531</v>
      </c>
      <c r="V1338" s="82">
        <v>0.49652777777777773</v>
      </c>
      <c r="W1338" s="83">
        <v>0.65208333333333335</v>
      </c>
      <c r="X1338" s="86">
        <f t="shared" si="106"/>
        <v>0.15555555555555561</v>
      </c>
    </row>
    <row r="1339" spans="1:24" x14ac:dyDescent="0.3">
      <c r="A1339" s="44" t="s">
        <v>11608</v>
      </c>
      <c r="B1339" s="68" t="s">
        <v>11609</v>
      </c>
      <c r="C1339" s="2" t="s">
        <v>1</v>
      </c>
      <c r="D1339" s="2">
        <v>45</v>
      </c>
      <c r="E1339" s="6">
        <v>27404</v>
      </c>
      <c r="F1339" s="7">
        <v>43969.659502314818</v>
      </c>
      <c r="G1339" s="69" t="s">
        <v>10062</v>
      </c>
      <c r="H1339" s="68">
        <v>1025</v>
      </c>
      <c r="I1339" s="8">
        <f t="shared" si="107"/>
        <v>10.353535353535353</v>
      </c>
      <c r="J1339" s="2">
        <v>0.88400000000000001</v>
      </c>
      <c r="K1339" s="69">
        <v>99</v>
      </c>
      <c r="L1339" s="68">
        <v>259</v>
      </c>
      <c r="M1339" s="8">
        <f t="shared" si="104"/>
        <v>2.6161616161616164</v>
      </c>
      <c r="N1339" s="2">
        <v>0.60099999999999998</v>
      </c>
      <c r="O1339" s="69">
        <v>99</v>
      </c>
      <c r="P1339" s="182">
        <f t="shared" si="105"/>
        <v>3.9575289575289569</v>
      </c>
      <c r="Q1339" s="86" t="s">
        <v>11531</v>
      </c>
      <c r="V1339" s="82">
        <v>0.51527777777777783</v>
      </c>
      <c r="W1339" s="83">
        <v>0.66666666666666663</v>
      </c>
      <c r="X1339" s="86">
        <f t="shared" si="106"/>
        <v>0.1513888888888888</v>
      </c>
    </row>
    <row r="1340" spans="1:24" x14ac:dyDescent="0.3">
      <c r="A1340" s="44" t="s">
        <v>11610</v>
      </c>
      <c r="B1340" s="68" t="s">
        <v>11611</v>
      </c>
      <c r="C1340" s="2" t="s">
        <v>6</v>
      </c>
      <c r="D1340" s="2">
        <v>78</v>
      </c>
      <c r="E1340" s="6">
        <v>15450</v>
      </c>
      <c r="F1340" s="7">
        <v>43970.508113425924</v>
      </c>
      <c r="G1340" s="69" t="s">
        <v>4</v>
      </c>
      <c r="H1340" s="68">
        <v>1924</v>
      </c>
      <c r="I1340" s="8">
        <f t="shared" si="107"/>
        <v>19.434343434343436</v>
      </c>
      <c r="J1340" s="2">
        <v>1.379</v>
      </c>
      <c r="K1340" s="69">
        <v>99</v>
      </c>
      <c r="L1340" s="68">
        <v>715</v>
      </c>
      <c r="M1340" s="8">
        <f t="shared" si="104"/>
        <v>7.2222222222222223</v>
      </c>
      <c r="N1340" s="2">
        <v>0.96399999999999997</v>
      </c>
      <c r="O1340" s="69">
        <v>99</v>
      </c>
      <c r="P1340" s="182">
        <f t="shared" si="105"/>
        <v>2.6909090909090909</v>
      </c>
      <c r="Q1340" s="86" t="s">
        <v>11531</v>
      </c>
      <c r="V1340" s="82">
        <v>0.37847222222222227</v>
      </c>
      <c r="W1340" s="83">
        <v>0.52083333333333337</v>
      </c>
      <c r="X1340" s="86">
        <f t="shared" si="106"/>
        <v>0.1423611111111111</v>
      </c>
    </row>
    <row r="1341" spans="1:24" x14ac:dyDescent="0.3">
      <c r="A1341" s="44" t="s">
        <v>11612</v>
      </c>
      <c r="B1341" s="68" t="s">
        <v>11613</v>
      </c>
      <c r="C1341" s="2" t="s">
        <v>1</v>
      </c>
      <c r="D1341" s="2">
        <v>65</v>
      </c>
      <c r="E1341" s="6">
        <v>20163</v>
      </c>
      <c r="F1341" s="7">
        <v>43970.524062500001</v>
      </c>
      <c r="G1341" s="69" t="s">
        <v>4</v>
      </c>
      <c r="H1341" s="68">
        <v>1492</v>
      </c>
      <c r="I1341" s="8">
        <f t="shared" si="107"/>
        <v>15.070707070707071</v>
      </c>
      <c r="J1341" s="2">
        <v>1.163</v>
      </c>
      <c r="K1341" s="69">
        <v>99</v>
      </c>
      <c r="L1341" s="68">
        <v>434</v>
      </c>
      <c r="M1341" s="8">
        <f t="shared" si="104"/>
        <v>4.3838383838383841</v>
      </c>
      <c r="N1341" s="2">
        <v>0.68100000000000005</v>
      </c>
      <c r="O1341" s="69">
        <v>99</v>
      </c>
      <c r="P1341" s="182">
        <f t="shared" si="105"/>
        <v>3.4377880184331797</v>
      </c>
      <c r="Q1341" s="86" t="s">
        <v>11531</v>
      </c>
      <c r="V1341" s="82">
        <v>0.3888888888888889</v>
      </c>
      <c r="W1341" s="83">
        <v>0.53472222222222221</v>
      </c>
      <c r="X1341" s="86">
        <f t="shared" si="106"/>
        <v>0.14583333333333331</v>
      </c>
    </row>
    <row r="1342" spans="1:24" x14ac:dyDescent="0.3">
      <c r="A1342" s="44" t="s">
        <v>11614</v>
      </c>
      <c r="B1342" s="68" t="s">
        <v>11615</v>
      </c>
      <c r="C1342" s="2" t="s">
        <v>6</v>
      </c>
      <c r="D1342" s="2">
        <v>65</v>
      </c>
      <c r="E1342" s="6">
        <v>20013</v>
      </c>
      <c r="F1342" s="7">
        <v>43970.535833333335</v>
      </c>
      <c r="G1342" s="69" t="s">
        <v>4</v>
      </c>
      <c r="H1342" s="68">
        <v>1848</v>
      </c>
      <c r="I1342" s="8">
        <f t="shared" si="107"/>
        <v>18.666666666666668</v>
      </c>
      <c r="J1342" s="2">
        <v>2.0950000000000002</v>
      </c>
      <c r="K1342" s="69">
        <v>99</v>
      </c>
      <c r="L1342" s="68">
        <v>1299</v>
      </c>
      <c r="M1342" s="8">
        <f t="shared" si="104"/>
        <v>13.121212121212121</v>
      </c>
      <c r="N1342" s="2">
        <v>1.2310000000000001</v>
      </c>
      <c r="O1342" s="69">
        <v>99</v>
      </c>
      <c r="P1342" s="182">
        <f t="shared" si="105"/>
        <v>1.422632794457275</v>
      </c>
      <c r="Q1342" s="86" t="s">
        <v>11531</v>
      </c>
      <c r="V1342" s="82">
        <v>0.39930555555555558</v>
      </c>
      <c r="W1342" s="83">
        <v>0.54166666666666663</v>
      </c>
      <c r="X1342" s="86">
        <f t="shared" si="106"/>
        <v>0.14236111111111105</v>
      </c>
    </row>
    <row r="1343" spans="1:24" x14ac:dyDescent="0.3">
      <c r="A1343" s="44" t="s">
        <v>11616</v>
      </c>
      <c r="B1343" s="68" t="s">
        <v>11617</v>
      </c>
      <c r="C1343" s="2" t="s">
        <v>6</v>
      </c>
      <c r="D1343" s="2">
        <v>59</v>
      </c>
      <c r="E1343" s="6">
        <v>22310</v>
      </c>
      <c r="F1343" s="7">
        <v>43970.551192129627</v>
      </c>
      <c r="G1343" s="69" t="s">
        <v>4</v>
      </c>
      <c r="H1343" s="68">
        <v>632</v>
      </c>
      <c r="I1343" s="8">
        <f t="shared" si="107"/>
        <v>6.32</v>
      </c>
      <c r="J1343" s="2">
        <v>0.66500000000000004</v>
      </c>
      <c r="K1343" s="69">
        <v>100</v>
      </c>
      <c r="L1343" s="68">
        <v>249</v>
      </c>
      <c r="M1343" s="8">
        <f t="shared" si="104"/>
        <v>2.4900000000000002</v>
      </c>
      <c r="N1343" s="2">
        <v>0.502</v>
      </c>
      <c r="O1343" s="69">
        <v>100</v>
      </c>
      <c r="P1343" s="182">
        <f t="shared" si="105"/>
        <v>2.5381526104417671</v>
      </c>
      <c r="Q1343" s="86" t="s">
        <v>11531</v>
      </c>
      <c r="V1343" s="82">
        <v>0.40138888888888885</v>
      </c>
      <c r="W1343" s="83">
        <v>0.56597222222222221</v>
      </c>
      <c r="X1343" s="86">
        <f t="shared" si="106"/>
        <v>0.16458333333333336</v>
      </c>
    </row>
    <row r="1344" spans="1:24" x14ac:dyDescent="0.3">
      <c r="A1344" s="44" t="s">
        <v>11618</v>
      </c>
      <c r="B1344" s="68" t="s">
        <v>11619</v>
      </c>
      <c r="C1344" s="2" t="s">
        <v>1</v>
      </c>
      <c r="D1344" s="2">
        <v>53</v>
      </c>
      <c r="E1344" s="6">
        <v>24449</v>
      </c>
      <c r="F1344" s="7">
        <v>43970.561585648145</v>
      </c>
      <c r="G1344" s="69" t="s">
        <v>4</v>
      </c>
      <c r="H1344" s="68">
        <v>1363</v>
      </c>
      <c r="I1344" s="8">
        <f t="shared" si="107"/>
        <v>13.63</v>
      </c>
      <c r="J1344" s="2">
        <v>1.2030000000000001</v>
      </c>
      <c r="K1344" s="69">
        <v>100</v>
      </c>
      <c r="L1344" s="68">
        <v>310</v>
      </c>
      <c r="M1344" s="8">
        <f t="shared" si="104"/>
        <v>3.1</v>
      </c>
      <c r="N1344" s="2">
        <v>0.54100000000000004</v>
      </c>
      <c r="O1344" s="69">
        <v>100</v>
      </c>
      <c r="P1344" s="182">
        <f t="shared" si="105"/>
        <v>4.3967741935483868</v>
      </c>
      <c r="Q1344" s="86" t="s">
        <v>11531</v>
      </c>
      <c r="V1344" s="82">
        <v>0.4152777777777778</v>
      </c>
      <c r="W1344" s="83">
        <v>0.56944444444444442</v>
      </c>
      <c r="X1344" s="86">
        <f t="shared" si="106"/>
        <v>0.15416666666666662</v>
      </c>
    </row>
    <row r="1345" spans="1:24" x14ac:dyDescent="0.3">
      <c r="A1345" s="44" t="s">
        <v>11620</v>
      </c>
      <c r="B1345" s="68" t="s">
        <v>11621</v>
      </c>
      <c r="C1345" s="2" t="s">
        <v>1</v>
      </c>
      <c r="D1345" s="2">
        <v>66</v>
      </c>
      <c r="E1345" s="6">
        <v>19637</v>
      </c>
      <c r="F1345" s="7">
        <v>43970.572858796295</v>
      </c>
      <c r="G1345" s="69" t="s">
        <v>4</v>
      </c>
      <c r="H1345" s="68">
        <v>1719</v>
      </c>
      <c r="I1345" s="8">
        <f t="shared" si="107"/>
        <v>17.363636363636363</v>
      </c>
      <c r="J1345" s="2">
        <v>1.581</v>
      </c>
      <c r="K1345" s="69">
        <v>99</v>
      </c>
      <c r="L1345" s="68">
        <v>583</v>
      </c>
      <c r="M1345" s="8">
        <f t="shared" si="104"/>
        <v>5.8888888888888893</v>
      </c>
      <c r="N1345" s="2">
        <v>0.84399999999999997</v>
      </c>
      <c r="O1345" s="69">
        <v>99</v>
      </c>
      <c r="P1345" s="182">
        <f t="shared" si="105"/>
        <v>2.9485420240137219</v>
      </c>
      <c r="Q1345" s="86" t="s">
        <v>11531</v>
      </c>
      <c r="V1345" s="82">
        <v>0.43055555555555558</v>
      </c>
      <c r="W1345" s="83">
        <v>0.57638888888888895</v>
      </c>
      <c r="X1345" s="86">
        <f t="shared" si="106"/>
        <v>0.14583333333333337</v>
      </c>
    </row>
    <row r="1346" spans="1:24" x14ac:dyDescent="0.3">
      <c r="A1346" s="44" t="s">
        <v>11622</v>
      </c>
      <c r="B1346" s="68" t="s">
        <v>11623</v>
      </c>
      <c r="C1346" s="2" t="s">
        <v>1</v>
      </c>
      <c r="D1346" s="2">
        <v>64</v>
      </c>
      <c r="E1346" s="6">
        <v>20417</v>
      </c>
      <c r="F1346" s="7">
        <v>43970.582499999997</v>
      </c>
      <c r="G1346" s="69" t="s">
        <v>4</v>
      </c>
      <c r="H1346" s="68">
        <v>1472</v>
      </c>
      <c r="I1346" s="8">
        <f t="shared" si="107"/>
        <v>14.868686868686869</v>
      </c>
      <c r="J1346" s="2">
        <v>1.39</v>
      </c>
      <c r="K1346" s="69">
        <v>99</v>
      </c>
      <c r="L1346" s="68">
        <v>342</v>
      </c>
      <c r="M1346" s="8">
        <f t="shared" si="104"/>
        <v>3.4545454545454546</v>
      </c>
      <c r="N1346" s="2">
        <v>0.64300000000000002</v>
      </c>
      <c r="O1346" s="69">
        <v>99</v>
      </c>
      <c r="P1346" s="182">
        <f t="shared" si="105"/>
        <v>4.3040935672514617</v>
      </c>
      <c r="Q1346" s="86" t="s">
        <v>11531</v>
      </c>
      <c r="V1346" s="82">
        <v>0.43263888888888885</v>
      </c>
      <c r="W1346" s="83">
        <v>0.59027777777777779</v>
      </c>
      <c r="X1346" s="86">
        <f t="shared" si="106"/>
        <v>0.15763888888888894</v>
      </c>
    </row>
    <row r="1347" spans="1:24" x14ac:dyDescent="0.3">
      <c r="A1347" s="44" t="s">
        <v>11624</v>
      </c>
      <c r="B1347" s="68" t="s">
        <v>7997</v>
      </c>
      <c r="C1347" s="2" t="s">
        <v>6</v>
      </c>
      <c r="D1347" s="2">
        <v>12.5</v>
      </c>
      <c r="E1347" s="6">
        <v>39407</v>
      </c>
      <c r="F1347" s="7">
        <v>43970.594421296293</v>
      </c>
      <c r="G1347" s="69" t="s">
        <v>4</v>
      </c>
      <c r="H1347" s="68">
        <v>1473</v>
      </c>
      <c r="I1347" s="8">
        <f t="shared" si="107"/>
        <v>14.878787878787879</v>
      </c>
      <c r="J1347" s="2">
        <v>4.1710000000000003</v>
      </c>
      <c r="K1347" s="69">
        <v>99</v>
      </c>
      <c r="L1347" s="68">
        <v>195</v>
      </c>
      <c r="M1347" s="8">
        <f t="shared" ref="M1347:M1410" si="108">L1347/O1347</f>
        <v>1.9696969696969697</v>
      </c>
      <c r="N1347" s="2">
        <v>1.3360000000000001</v>
      </c>
      <c r="O1347" s="69">
        <v>99</v>
      </c>
      <c r="P1347" s="182">
        <f t="shared" ref="P1347:P1410" si="109">I1347/M1347</f>
        <v>7.5538461538461537</v>
      </c>
      <c r="Q1347" s="86" t="s">
        <v>11531</v>
      </c>
      <c r="V1347" s="82">
        <v>0.4513888888888889</v>
      </c>
      <c r="W1347" s="83">
        <v>0.60416666666666663</v>
      </c>
      <c r="X1347" s="86">
        <f t="shared" ref="X1347:X1410" si="110">IF(AND(W1347&lt;&gt;0,V1347&lt;&gt;0),W1347-V1347,"No_data")</f>
        <v>0.15277777777777773</v>
      </c>
    </row>
    <row r="1348" spans="1:24" x14ac:dyDescent="0.3">
      <c r="A1348" s="44" t="s">
        <v>5076</v>
      </c>
      <c r="B1348" s="68" t="s">
        <v>4204</v>
      </c>
      <c r="C1348" s="2" t="s">
        <v>1</v>
      </c>
      <c r="D1348" s="2">
        <v>66</v>
      </c>
      <c r="E1348" s="6">
        <v>19647</v>
      </c>
      <c r="F1348" s="7">
        <v>43970.607615740744</v>
      </c>
      <c r="G1348" s="69" t="s">
        <v>4</v>
      </c>
      <c r="H1348" s="68">
        <v>1677</v>
      </c>
      <c r="I1348" s="8">
        <f t="shared" si="107"/>
        <v>16.77</v>
      </c>
      <c r="J1348" s="2">
        <v>1.3919999999999999</v>
      </c>
      <c r="K1348" s="69">
        <v>100</v>
      </c>
      <c r="L1348" s="68">
        <v>339</v>
      </c>
      <c r="M1348" s="8">
        <f t="shared" si="108"/>
        <v>3.39</v>
      </c>
      <c r="N1348" s="2">
        <v>0.54900000000000004</v>
      </c>
      <c r="O1348" s="69">
        <v>100</v>
      </c>
      <c r="P1348" s="182">
        <f t="shared" si="109"/>
        <v>4.9469026548672561</v>
      </c>
      <c r="Q1348" s="86" t="s">
        <v>11531</v>
      </c>
      <c r="V1348" s="82">
        <v>0.4680555555555555</v>
      </c>
      <c r="W1348" s="83">
        <v>0.61458333333333337</v>
      </c>
      <c r="X1348" s="86">
        <f t="shared" si="110"/>
        <v>0.14652777777777787</v>
      </c>
    </row>
    <row r="1349" spans="1:24" x14ac:dyDescent="0.3">
      <c r="A1349" s="44" t="s">
        <v>11625</v>
      </c>
      <c r="B1349" s="68" t="s">
        <v>4941</v>
      </c>
      <c r="C1349" s="2" t="s">
        <v>1</v>
      </c>
      <c r="D1349" s="2">
        <v>48</v>
      </c>
      <c r="E1349" s="6">
        <v>26315</v>
      </c>
      <c r="F1349" s="7">
        <v>43970.624340277776</v>
      </c>
      <c r="G1349" s="69" t="s">
        <v>4</v>
      </c>
      <c r="H1349" s="68">
        <v>1377</v>
      </c>
      <c r="I1349" s="8">
        <f t="shared" si="107"/>
        <v>13.77</v>
      </c>
      <c r="J1349" s="2">
        <v>1.476</v>
      </c>
      <c r="K1349" s="69">
        <v>100</v>
      </c>
      <c r="L1349" s="68">
        <v>517</v>
      </c>
      <c r="M1349" s="8">
        <f t="shared" si="108"/>
        <v>5.17</v>
      </c>
      <c r="N1349" s="2">
        <v>0.65200000000000002</v>
      </c>
      <c r="O1349" s="69">
        <v>100</v>
      </c>
      <c r="P1349" s="182">
        <f t="shared" si="109"/>
        <v>2.6634429400386845</v>
      </c>
      <c r="Q1349" s="86" t="s">
        <v>11531</v>
      </c>
      <c r="V1349" s="82">
        <v>0.47569444444444442</v>
      </c>
      <c r="W1349" s="83">
        <v>0.63194444444444442</v>
      </c>
      <c r="X1349" s="86">
        <f t="shared" si="110"/>
        <v>0.15625</v>
      </c>
    </row>
    <row r="1350" spans="1:24" x14ac:dyDescent="0.3">
      <c r="A1350" s="44" t="s">
        <v>11626</v>
      </c>
      <c r="B1350" s="68" t="s">
        <v>11627</v>
      </c>
      <c r="C1350" s="2" t="s">
        <v>1</v>
      </c>
      <c r="D1350" s="2">
        <v>59</v>
      </c>
      <c r="E1350" s="6">
        <v>22355</v>
      </c>
      <c r="F1350" s="7">
        <v>43970.641770833332</v>
      </c>
      <c r="G1350" s="69" t="s">
        <v>4</v>
      </c>
      <c r="H1350" s="68">
        <v>1526</v>
      </c>
      <c r="I1350" s="8">
        <f t="shared" si="107"/>
        <v>15.414141414141413</v>
      </c>
      <c r="J1350" s="2">
        <v>1.2290000000000001</v>
      </c>
      <c r="K1350" s="69">
        <v>99</v>
      </c>
      <c r="L1350" s="68">
        <v>314</v>
      </c>
      <c r="M1350" s="8">
        <f t="shared" si="108"/>
        <v>3.1717171717171717</v>
      </c>
      <c r="N1350" s="2">
        <v>0.78300000000000003</v>
      </c>
      <c r="O1350" s="69">
        <v>99</v>
      </c>
      <c r="P1350" s="182">
        <f t="shared" si="109"/>
        <v>4.8598726114649677</v>
      </c>
      <c r="Q1350" s="86" t="s">
        <v>11531</v>
      </c>
      <c r="V1350" s="82">
        <v>0.48819444444444443</v>
      </c>
      <c r="W1350" s="83">
        <v>0.65277777777777779</v>
      </c>
      <c r="X1350" s="86">
        <f t="shared" si="110"/>
        <v>0.16458333333333336</v>
      </c>
    </row>
    <row r="1351" spans="1:24" x14ac:dyDescent="0.3">
      <c r="A1351" s="44" t="s">
        <v>11628</v>
      </c>
      <c r="B1351" s="68" t="s">
        <v>11629</v>
      </c>
      <c r="C1351" s="2" t="s">
        <v>6</v>
      </c>
      <c r="D1351" s="2">
        <v>59</v>
      </c>
      <c r="E1351" s="6">
        <v>22073</v>
      </c>
      <c r="F1351" s="7">
        <v>43970.652916666666</v>
      </c>
      <c r="G1351" s="69" t="s">
        <v>4</v>
      </c>
      <c r="H1351" s="68">
        <v>1122</v>
      </c>
      <c r="I1351" s="8">
        <f t="shared" si="107"/>
        <v>11.333333333333334</v>
      </c>
      <c r="J1351" s="2">
        <v>1.125</v>
      </c>
      <c r="K1351" s="69">
        <v>99</v>
      </c>
      <c r="L1351" s="68">
        <v>385</v>
      </c>
      <c r="M1351" s="8">
        <f t="shared" si="108"/>
        <v>3.8888888888888888</v>
      </c>
      <c r="N1351" s="2">
        <v>0.74099999999999999</v>
      </c>
      <c r="O1351" s="69">
        <v>99</v>
      </c>
      <c r="P1351" s="182">
        <f t="shared" si="109"/>
        <v>2.9142857142857146</v>
      </c>
      <c r="Q1351" s="86" t="s">
        <v>11531</v>
      </c>
      <c r="V1351" s="82">
        <v>0.51041666666666663</v>
      </c>
      <c r="W1351" s="83">
        <v>0.67361111111111116</v>
      </c>
      <c r="X1351" s="86">
        <f t="shared" si="110"/>
        <v>0.16319444444444453</v>
      </c>
    </row>
    <row r="1352" spans="1:24" x14ac:dyDescent="0.3">
      <c r="A1352" s="44" t="s">
        <v>11630</v>
      </c>
      <c r="B1352" s="68" t="s">
        <v>1736</v>
      </c>
      <c r="C1352" s="2" t="s">
        <v>1</v>
      </c>
      <c r="D1352" s="2">
        <v>50</v>
      </c>
      <c r="E1352" s="6">
        <v>25645</v>
      </c>
      <c r="F1352" s="7">
        <v>43971.587754629632</v>
      </c>
      <c r="G1352" s="69" t="s">
        <v>4</v>
      </c>
      <c r="H1352" s="68">
        <v>948</v>
      </c>
      <c r="I1352" s="8">
        <f t="shared" si="107"/>
        <v>9.5757575757575761</v>
      </c>
      <c r="J1352" s="2">
        <v>0.88200000000000001</v>
      </c>
      <c r="K1352" s="69">
        <v>99</v>
      </c>
      <c r="L1352" s="68">
        <v>221</v>
      </c>
      <c r="M1352" s="8">
        <f t="shared" si="108"/>
        <v>2.2323232323232323</v>
      </c>
      <c r="N1352" s="2">
        <v>0.42399999999999999</v>
      </c>
      <c r="O1352" s="69">
        <v>99</v>
      </c>
      <c r="P1352" s="182">
        <f t="shared" si="109"/>
        <v>4.2895927601809953</v>
      </c>
      <c r="Q1352" s="86" t="s">
        <v>11531</v>
      </c>
      <c r="V1352" s="82">
        <v>0.4548611111111111</v>
      </c>
      <c r="W1352" s="83">
        <v>0.60902777777777783</v>
      </c>
      <c r="X1352" s="86">
        <f t="shared" si="110"/>
        <v>0.15416666666666673</v>
      </c>
    </row>
    <row r="1353" spans="1:24" x14ac:dyDescent="0.3">
      <c r="A1353" s="44" t="s">
        <v>4690</v>
      </c>
      <c r="B1353" s="68" t="s">
        <v>4038</v>
      </c>
      <c r="C1353" s="2" t="s">
        <v>1</v>
      </c>
      <c r="D1353" s="2">
        <v>62</v>
      </c>
      <c r="E1353" s="6">
        <v>21273</v>
      </c>
      <c r="F1353" s="7">
        <v>43971.619710648149</v>
      </c>
      <c r="G1353" s="69" t="s">
        <v>4</v>
      </c>
      <c r="H1353" s="68">
        <v>1909</v>
      </c>
      <c r="I1353" s="8">
        <f t="shared" si="107"/>
        <v>19.282828282828284</v>
      </c>
      <c r="J1353" s="2">
        <v>1.262</v>
      </c>
      <c r="K1353" s="69">
        <v>99</v>
      </c>
      <c r="L1353" s="68">
        <v>343</v>
      </c>
      <c r="M1353" s="8">
        <f t="shared" si="108"/>
        <v>3.4646464646464645</v>
      </c>
      <c r="N1353" s="2">
        <v>0.54</v>
      </c>
      <c r="O1353" s="69">
        <v>99</v>
      </c>
      <c r="P1353" s="182">
        <f t="shared" si="109"/>
        <v>5.5655976676384844</v>
      </c>
      <c r="Q1353" s="86" t="s">
        <v>11531</v>
      </c>
      <c r="V1353" s="82">
        <v>0.46111111111111108</v>
      </c>
      <c r="W1353" s="83">
        <v>0.625</v>
      </c>
      <c r="X1353" s="86">
        <f t="shared" si="110"/>
        <v>0.16388888888888892</v>
      </c>
    </row>
    <row r="1354" spans="1:24" x14ac:dyDescent="0.3">
      <c r="A1354" s="44" t="s">
        <v>11631</v>
      </c>
      <c r="B1354" s="68" t="s">
        <v>11632</v>
      </c>
      <c r="C1354" s="2" t="s">
        <v>1</v>
      </c>
      <c r="D1354" s="2">
        <v>50</v>
      </c>
      <c r="E1354" s="6">
        <v>25466</v>
      </c>
      <c r="F1354" s="7">
        <v>43971.631608796299</v>
      </c>
      <c r="G1354" s="69" t="s">
        <v>4</v>
      </c>
      <c r="H1354" s="68">
        <v>1506</v>
      </c>
      <c r="I1354" s="8">
        <f t="shared" si="107"/>
        <v>15.212121212121213</v>
      </c>
      <c r="J1354" s="2">
        <v>1.1180000000000001</v>
      </c>
      <c r="K1354" s="69">
        <v>99</v>
      </c>
      <c r="L1354" s="68">
        <v>360</v>
      </c>
      <c r="M1354" s="8">
        <f t="shared" si="108"/>
        <v>3.6363636363636362</v>
      </c>
      <c r="N1354" s="2">
        <v>0.70599999999999996</v>
      </c>
      <c r="O1354" s="69">
        <v>99</v>
      </c>
      <c r="P1354" s="182">
        <f t="shared" si="109"/>
        <v>4.1833333333333336</v>
      </c>
      <c r="Q1354" s="86" t="s">
        <v>11531</v>
      </c>
      <c r="V1354" s="82">
        <v>0.48888888888888887</v>
      </c>
      <c r="W1354" s="83">
        <v>0.64236111111111105</v>
      </c>
      <c r="X1354" s="86">
        <f t="shared" si="110"/>
        <v>0.15347222222222218</v>
      </c>
    </row>
    <row r="1355" spans="1:24" x14ac:dyDescent="0.3">
      <c r="A1355" s="44" t="s">
        <v>11633</v>
      </c>
      <c r="B1355" s="68" t="s">
        <v>11634</v>
      </c>
      <c r="C1355" s="2" t="s">
        <v>6</v>
      </c>
      <c r="D1355" s="2">
        <v>72</v>
      </c>
      <c r="E1355" s="6">
        <v>17371</v>
      </c>
      <c r="F1355" s="7">
        <v>43971.650231481479</v>
      </c>
      <c r="G1355" s="69" t="s">
        <v>4</v>
      </c>
      <c r="H1355" s="68">
        <v>1067</v>
      </c>
      <c r="I1355" s="8">
        <f t="shared" si="107"/>
        <v>10.777777777777779</v>
      </c>
      <c r="J1355" s="2">
        <v>1.1020000000000001</v>
      </c>
      <c r="K1355" s="69">
        <v>99</v>
      </c>
      <c r="L1355" s="68">
        <v>414</v>
      </c>
      <c r="M1355" s="8">
        <f t="shared" si="108"/>
        <v>4.1818181818181817</v>
      </c>
      <c r="N1355" s="2">
        <v>0.64500000000000002</v>
      </c>
      <c r="O1355" s="69">
        <v>99</v>
      </c>
      <c r="P1355" s="182">
        <f t="shared" si="109"/>
        <v>2.5772946859903385</v>
      </c>
      <c r="Q1355" s="86" t="s">
        <v>11531</v>
      </c>
      <c r="V1355" s="82">
        <v>0.49722222222222223</v>
      </c>
      <c r="W1355" s="83">
        <v>0.66319444444444442</v>
      </c>
      <c r="X1355" s="86">
        <f t="shared" si="110"/>
        <v>0.16597222222222219</v>
      </c>
    </row>
    <row r="1356" spans="1:24" x14ac:dyDescent="0.3">
      <c r="A1356" s="44" t="s">
        <v>11635</v>
      </c>
      <c r="B1356" s="68" t="s">
        <v>11636</v>
      </c>
      <c r="C1356" s="2" t="s">
        <v>1</v>
      </c>
      <c r="D1356" s="2">
        <v>49</v>
      </c>
      <c r="E1356" s="6">
        <v>26040</v>
      </c>
      <c r="F1356" s="7">
        <v>43971.660763888889</v>
      </c>
      <c r="G1356" s="69" t="s">
        <v>4</v>
      </c>
      <c r="H1356" s="68">
        <v>1184</v>
      </c>
      <c r="I1356" s="8">
        <f t="shared" si="107"/>
        <v>11.95959595959596</v>
      </c>
      <c r="J1356" s="2">
        <v>1.1240000000000001</v>
      </c>
      <c r="K1356" s="69">
        <v>99</v>
      </c>
      <c r="L1356" s="68">
        <v>231</v>
      </c>
      <c r="M1356" s="8">
        <f t="shared" si="108"/>
        <v>2.3333333333333335</v>
      </c>
      <c r="N1356" s="2">
        <v>0.60599999999999998</v>
      </c>
      <c r="O1356" s="69">
        <v>99</v>
      </c>
      <c r="P1356" s="182">
        <f t="shared" si="109"/>
        <v>5.1255411255411252</v>
      </c>
      <c r="Q1356" s="86" t="s">
        <v>11531</v>
      </c>
      <c r="V1356" s="82">
        <v>0.51666666666666672</v>
      </c>
      <c r="W1356" s="83">
        <v>0.67013888888888884</v>
      </c>
      <c r="X1356" s="86">
        <f t="shared" si="110"/>
        <v>0.15347222222222212</v>
      </c>
    </row>
    <row r="1357" spans="1:24" x14ac:dyDescent="0.3">
      <c r="A1357" s="44" t="s">
        <v>11637</v>
      </c>
      <c r="B1357" s="68" t="s">
        <v>11638</v>
      </c>
      <c r="C1357" s="2" t="s">
        <v>1</v>
      </c>
      <c r="D1357" s="2">
        <v>46</v>
      </c>
      <c r="E1357" s="6">
        <v>27008</v>
      </c>
      <c r="F1357" s="7">
        <v>43971.690983796296</v>
      </c>
      <c r="G1357" s="69" t="s">
        <v>4</v>
      </c>
      <c r="H1357" s="68">
        <v>970</v>
      </c>
      <c r="I1357" s="8">
        <f t="shared" si="107"/>
        <v>9.7979797979797976</v>
      </c>
      <c r="J1357" s="2">
        <v>0.91500000000000004</v>
      </c>
      <c r="K1357" s="69">
        <v>99</v>
      </c>
      <c r="L1357" s="68">
        <v>336</v>
      </c>
      <c r="M1357" s="8">
        <f t="shared" si="108"/>
        <v>3.393939393939394</v>
      </c>
      <c r="N1357" s="2">
        <v>0.62</v>
      </c>
      <c r="O1357" s="69">
        <v>99</v>
      </c>
      <c r="P1357" s="182">
        <f t="shared" si="109"/>
        <v>2.8869047619047619</v>
      </c>
      <c r="Q1357" s="86" t="s">
        <v>11531</v>
      </c>
      <c r="V1357" s="82">
        <v>0.52847222222222223</v>
      </c>
      <c r="W1357" s="83">
        <v>0.69444444444444453</v>
      </c>
      <c r="X1357" s="86">
        <f t="shared" si="110"/>
        <v>0.1659722222222223</v>
      </c>
    </row>
    <row r="1358" spans="1:24" x14ac:dyDescent="0.3">
      <c r="A1358" s="44" t="s">
        <v>11639</v>
      </c>
      <c r="B1358" s="68" t="s">
        <v>10530</v>
      </c>
      <c r="C1358" s="2" t="s">
        <v>1</v>
      </c>
      <c r="D1358" s="2">
        <v>65</v>
      </c>
      <c r="E1358" s="6">
        <v>20182</v>
      </c>
      <c r="F1358" s="7">
        <v>43972.538113425922</v>
      </c>
      <c r="G1358" s="69" t="s">
        <v>4</v>
      </c>
      <c r="H1358" s="68">
        <v>1564</v>
      </c>
      <c r="I1358" s="8">
        <f t="shared" si="107"/>
        <v>15.64</v>
      </c>
      <c r="J1358" s="2">
        <v>2.4020000000000001</v>
      </c>
      <c r="K1358" s="69">
        <v>100</v>
      </c>
      <c r="L1358" s="68">
        <v>392</v>
      </c>
      <c r="M1358" s="8">
        <f t="shared" si="108"/>
        <v>3.92</v>
      </c>
      <c r="N1358" s="2">
        <v>0.76100000000000001</v>
      </c>
      <c r="O1358" s="69">
        <v>100</v>
      </c>
      <c r="P1358" s="182">
        <f t="shared" si="109"/>
        <v>3.989795918367347</v>
      </c>
      <c r="Q1358" s="86" t="s">
        <v>11531</v>
      </c>
      <c r="V1358" s="82">
        <v>0.41111111111111115</v>
      </c>
      <c r="W1358" s="83">
        <v>0.54166666666666663</v>
      </c>
      <c r="X1358" s="86">
        <f t="shared" si="110"/>
        <v>0.13055555555555548</v>
      </c>
    </row>
    <row r="1359" spans="1:24" x14ac:dyDescent="0.3">
      <c r="A1359" s="44" t="s">
        <v>11640</v>
      </c>
      <c r="B1359" s="68" t="s">
        <v>5423</v>
      </c>
      <c r="C1359" s="2" t="s">
        <v>1</v>
      </c>
      <c r="D1359" s="2">
        <v>62</v>
      </c>
      <c r="E1359" s="6">
        <v>21081</v>
      </c>
      <c r="F1359" s="7">
        <v>43972.551296296297</v>
      </c>
      <c r="G1359" s="69" t="s">
        <v>4</v>
      </c>
      <c r="H1359" s="68">
        <v>1290</v>
      </c>
      <c r="I1359" s="8">
        <f t="shared" si="107"/>
        <v>12.9</v>
      </c>
      <c r="J1359" s="2">
        <v>1.599</v>
      </c>
      <c r="K1359" s="69">
        <v>100</v>
      </c>
      <c r="L1359" s="68">
        <v>321</v>
      </c>
      <c r="M1359" s="8">
        <f t="shared" si="108"/>
        <v>3.21</v>
      </c>
      <c r="N1359" s="2">
        <v>0.53700000000000003</v>
      </c>
      <c r="O1359" s="69">
        <v>100</v>
      </c>
      <c r="P1359" s="182">
        <f t="shared" si="109"/>
        <v>4.018691588785047</v>
      </c>
      <c r="Q1359" s="86" t="s">
        <v>11531</v>
      </c>
      <c r="V1359" s="82">
        <v>0.39930555555555558</v>
      </c>
      <c r="W1359" s="83">
        <v>0.55555555555555558</v>
      </c>
      <c r="X1359" s="86">
        <f t="shared" si="110"/>
        <v>0.15625</v>
      </c>
    </row>
    <row r="1360" spans="1:24" x14ac:dyDescent="0.3">
      <c r="A1360" s="44" t="s">
        <v>5287</v>
      </c>
      <c r="B1360" s="68" t="s">
        <v>5288</v>
      </c>
      <c r="C1360" s="2" t="s">
        <v>1</v>
      </c>
      <c r="D1360" s="2">
        <v>57</v>
      </c>
      <c r="E1360" s="6">
        <v>23071</v>
      </c>
      <c r="F1360" s="7">
        <v>43972.562523148146</v>
      </c>
      <c r="G1360" s="69" t="s">
        <v>4</v>
      </c>
      <c r="H1360" s="68">
        <v>2005</v>
      </c>
      <c r="I1360" s="8">
        <f t="shared" si="107"/>
        <v>20.252525252525253</v>
      </c>
      <c r="J1360" s="2">
        <v>1.4730000000000001</v>
      </c>
      <c r="K1360" s="69">
        <v>99</v>
      </c>
      <c r="L1360" s="68">
        <v>431</v>
      </c>
      <c r="M1360" s="8">
        <f t="shared" si="108"/>
        <v>4.3535353535353538</v>
      </c>
      <c r="N1360" s="2">
        <v>0.92900000000000005</v>
      </c>
      <c r="O1360" s="69">
        <v>99</v>
      </c>
      <c r="P1360" s="182">
        <f t="shared" si="109"/>
        <v>4.6519721577726214</v>
      </c>
      <c r="Q1360" s="86" t="s">
        <v>11531</v>
      </c>
      <c r="V1360" s="82">
        <v>0.4291666666666667</v>
      </c>
      <c r="W1360" s="83">
        <v>0.56944444444444442</v>
      </c>
      <c r="X1360" s="86">
        <f t="shared" si="110"/>
        <v>0.14027777777777772</v>
      </c>
    </row>
    <row r="1361" spans="1:24" x14ac:dyDescent="0.3">
      <c r="A1361" s="44" t="s">
        <v>11641</v>
      </c>
      <c r="B1361" s="68" t="s">
        <v>6066</v>
      </c>
      <c r="C1361" s="2" t="s">
        <v>1</v>
      </c>
      <c r="D1361" s="2">
        <v>47</v>
      </c>
      <c r="E1361" s="6">
        <v>26777</v>
      </c>
      <c r="F1361" s="7">
        <v>43972.573206018518</v>
      </c>
      <c r="G1361" s="69" t="s">
        <v>4</v>
      </c>
      <c r="H1361" s="68">
        <v>1192</v>
      </c>
      <c r="I1361" s="8">
        <f t="shared" si="107"/>
        <v>12.04040404040404</v>
      </c>
      <c r="J1361" s="2">
        <v>1.696</v>
      </c>
      <c r="K1361" s="69">
        <v>99</v>
      </c>
      <c r="L1361" s="68">
        <v>215</v>
      </c>
      <c r="M1361" s="8">
        <f t="shared" si="108"/>
        <v>2.1717171717171717</v>
      </c>
      <c r="N1361" s="2">
        <v>0.59</v>
      </c>
      <c r="O1361" s="69">
        <v>99</v>
      </c>
      <c r="P1361" s="182">
        <f t="shared" si="109"/>
        <v>5.5441860465116273</v>
      </c>
      <c r="Q1361" s="86" t="s">
        <v>11531</v>
      </c>
      <c r="V1361" s="82">
        <v>0.43958333333333338</v>
      </c>
      <c r="W1361" s="83">
        <v>0.59027777777777779</v>
      </c>
      <c r="X1361" s="86">
        <f t="shared" si="110"/>
        <v>0.15069444444444441</v>
      </c>
    </row>
    <row r="1362" spans="1:24" x14ac:dyDescent="0.3">
      <c r="A1362" s="44" t="s">
        <v>11642</v>
      </c>
      <c r="B1362" s="68" t="s">
        <v>11643</v>
      </c>
      <c r="C1362" s="2" t="s">
        <v>1</v>
      </c>
      <c r="D1362" s="2">
        <v>69</v>
      </c>
      <c r="E1362" s="6">
        <v>18552</v>
      </c>
      <c r="F1362" s="7">
        <v>43972.596284722225</v>
      </c>
      <c r="G1362" s="69" t="s">
        <v>4</v>
      </c>
      <c r="H1362" s="68">
        <v>1539</v>
      </c>
      <c r="I1362" s="8">
        <f t="shared" si="107"/>
        <v>15.545454545454545</v>
      </c>
      <c r="J1362" s="2">
        <v>2.4380000000000002</v>
      </c>
      <c r="K1362" s="69">
        <v>99</v>
      </c>
      <c r="L1362" s="68">
        <v>734</v>
      </c>
      <c r="M1362" s="8">
        <f t="shared" si="108"/>
        <v>7.4141414141414144</v>
      </c>
      <c r="N1362" s="2">
        <v>0.78300000000000003</v>
      </c>
      <c r="O1362" s="69">
        <v>99</v>
      </c>
      <c r="P1362" s="182">
        <f t="shared" si="109"/>
        <v>2.0967302452316074</v>
      </c>
      <c r="Q1362" s="86" t="s">
        <v>11531</v>
      </c>
      <c r="V1362" s="82">
        <v>0.44861111111111113</v>
      </c>
      <c r="W1362" s="83">
        <v>0.60416666666666663</v>
      </c>
      <c r="X1362" s="86">
        <f t="shared" si="110"/>
        <v>0.1555555555555555</v>
      </c>
    </row>
    <row r="1363" spans="1:24" x14ac:dyDescent="0.3">
      <c r="A1363" s="44" t="s">
        <v>11644</v>
      </c>
      <c r="B1363" s="68" t="s">
        <v>11645</v>
      </c>
      <c r="C1363" s="2" t="s">
        <v>1</v>
      </c>
      <c r="D1363" s="2">
        <v>45</v>
      </c>
      <c r="E1363" s="6">
        <v>27471</v>
      </c>
      <c r="F1363" s="7">
        <v>43972.609537037039</v>
      </c>
      <c r="G1363" s="69" t="s">
        <v>4</v>
      </c>
      <c r="H1363" s="68">
        <v>1759</v>
      </c>
      <c r="I1363" s="8">
        <f t="shared" si="107"/>
        <v>17.59</v>
      </c>
      <c r="J1363" s="2">
        <v>1.3859999999999999</v>
      </c>
      <c r="K1363" s="69">
        <v>100</v>
      </c>
      <c r="L1363" s="68">
        <v>482</v>
      </c>
      <c r="M1363" s="8">
        <f t="shared" si="108"/>
        <v>4.82</v>
      </c>
      <c r="N1363" s="2">
        <v>0.75700000000000001</v>
      </c>
      <c r="O1363" s="69">
        <v>100</v>
      </c>
      <c r="P1363" s="182">
        <f t="shared" si="109"/>
        <v>3.6493775933609958</v>
      </c>
      <c r="Q1363" s="86" t="s">
        <v>11531</v>
      </c>
      <c r="V1363" s="82">
        <v>0.46527777777777773</v>
      </c>
      <c r="W1363" s="83">
        <v>0.61805555555555558</v>
      </c>
      <c r="X1363" s="86">
        <f t="shared" si="110"/>
        <v>0.15277777777777785</v>
      </c>
    </row>
    <row r="1364" spans="1:24" x14ac:dyDescent="0.3">
      <c r="A1364" s="44" t="s">
        <v>2771</v>
      </c>
      <c r="B1364" s="68" t="s">
        <v>1630</v>
      </c>
      <c r="C1364" s="2" t="s">
        <v>1</v>
      </c>
      <c r="D1364" s="2">
        <v>46</v>
      </c>
      <c r="E1364" s="6">
        <v>26886</v>
      </c>
      <c r="F1364" s="7">
        <v>43972.624328703707</v>
      </c>
      <c r="G1364" s="69" t="s">
        <v>4</v>
      </c>
      <c r="H1364" s="68">
        <v>2038</v>
      </c>
      <c r="I1364" s="8">
        <f t="shared" si="107"/>
        <v>20.38</v>
      </c>
      <c r="J1364" s="2">
        <v>4.1630000000000003</v>
      </c>
      <c r="K1364" s="69">
        <v>100</v>
      </c>
      <c r="L1364" s="68">
        <v>435</v>
      </c>
      <c r="M1364" s="8">
        <f t="shared" si="108"/>
        <v>4.3499999999999996</v>
      </c>
      <c r="N1364" s="2">
        <v>0.65700000000000003</v>
      </c>
      <c r="O1364" s="69">
        <v>100</v>
      </c>
      <c r="P1364" s="182">
        <f t="shared" si="109"/>
        <v>4.6850574712643676</v>
      </c>
      <c r="Q1364" s="86" t="s">
        <v>11531</v>
      </c>
      <c r="V1364" s="82">
        <v>0.49444444444444446</v>
      </c>
      <c r="W1364" s="83">
        <v>0.63194444444444442</v>
      </c>
      <c r="X1364" s="86">
        <f t="shared" si="110"/>
        <v>0.13749999999999996</v>
      </c>
    </row>
    <row r="1365" spans="1:24" x14ac:dyDescent="0.3">
      <c r="A1365" s="44" t="s">
        <v>11646</v>
      </c>
      <c r="B1365" s="68" t="s">
        <v>11647</v>
      </c>
      <c r="C1365" s="2" t="s">
        <v>1</v>
      </c>
      <c r="D1365" s="2">
        <v>36</v>
      </c>
      <c r="E1365" s="6">
        <v>30682</v>
      </c>
      <c r="F1365" s="7">
        <v>43972.641446759262</v>
      </c>
      <c r="G1365" s="69" t="s">
        <v>4</v>
      </c>
      <c r="H1365" s="68">
        <v>848</v>
      </c>
      <c r="I1365" s="8">
        <f t="shared" si="107"/>
        <v>8.48</v>
      </c>
      <c r="J1365" s="2">
        <v>1.0960000000000001</v>
      </c>
      <c r="K1365" s="69">
        <v>100</v>
      </c>
      <c r="L1365" s="68">
        <v>192</v>
      </c>
      <c r="M1365" s="8">
        <f t="shared" si="108"/>
        <v>1.92</v>
      </c>
      <c r="N1365" s="2">
        <v>0.442</v>
      </c>
      <c r="O1365" s="69">
        <v>100</v>
      </c>
      <c r="P1365" s="182">
        <f t="shared" si="109"/>
        <v>4.416666666666667</v>
      </c>
      <c r="Q1365" s="86" t="s">
        <v>11531</v>
      </c>
      <c r="V1365" s="82">
        <v>0.5</v>
      </c>
      <c r="W1365" s="83">
        <v>0.65277777777777779</v>
      </c>
      <c r="X1365" s="86">
        <f t="shared" si="110"/>
        <v>0.15277777777777779</v>
      </c>
    </row>
    <row r="1366" spans="1:24" x14ac:dyDescent="0.3">
      <c r="A1366" s="44" t="s">
        <v>11648</v>
      </c>
      <c r="B1366" s="68" t="s">
        <v>11649</v>
      </c>
      <c r="C1366" s="2" t="s">
        <v>6</v>
      </c>
      <c r="D1366" s="2">
        <v>18</v>
      </c>
      <c r="E1366" s="6">
        <v>37046</v>
      </c>
      <c r="F1366" s="7">
        <v>43972.65415509259</v>
      </c>
      <c r="G1366" s="69" t="s">
        <v>4</v>
      </c>
      <c r="H1366" s="68">
        <v>667</v>
      </c>
      <c r="I1366" s="8">
        <f t="shared" si="107"/>
        <v>6.67</v>
      </c>
      <c r="J1366" s="2">
        <v>0.76600000000000001</v>
      </c>
      <c r="K1366" s="69">
        <v>100</v>
      </c>
      <c r="L1366" s="68">
        <v>197</v>
      </c>
      <c r="M1366" s="8">
        <f t="shared" si="108"/>
        <v>1.97</v>
      </c>
      <c r="N1366" s="2">
        <v>0.52100000000000002</v>
      </c>
      <c r="O1366" s="69">
        <v>100</v>
      </c>
      <c r="P1366" s="182">
        <f t="shared" si="109"/>
        <v>3.3857868020304567</v>
      </c>
      <c r="Q1366" s="86" t="s">
        <v>11531</v>
      </c>
      <c r="V1366" s="82">
        <v>0.51527777777777783</v>
      </c>
      <c r="W1366" s="83">
        <v>0.65972222222222221</v>
      </c>
      <c r="X1366" s="86">
        <f t="shared" si="110"/>
        <v>0.14444444444444438</v>
      </c>
    </row>
    <row r="1367" spans="1:24" x14ac:dyDescent="0.3">
      <c r="A1367" s="44" t="s">
        <v>11652</v>
      </c>
      <c r="B1367" s="68" t="s">
        <v>11653</v>
      </c>
      <c r="C1367" s="2" t="s">
        <v>6</v>
      </c>
      <c r="D1367" s="2">
        <v>35</v>
      </c>
      <c r="E1367" s="6">
        <v>31098</v>
      </c>
      <c r="F1367" s="7">
        <v>43973.569571759261</v>
      </c>
      <c r="G1367" s="69" t="s">
        <v>4</v>
      </c>
      <c r="H1367" s="68">
        <v>581</v>
      </c>
      <c r="I1367" s="8">
        <f t="shared" si="107"/>
        <v>5.8686868686868685</v>
      </c>
      <c r="J1367" s="2">
        <v>0.88800000000000001</v>
      </c>
      <c r="K1367" s="69">
        <v>99</v>
      </c>
      <c r="L1367" s="68">
        <v>235</v>
      </c>
      <c r="M1367" s="8">
        <f t="shared" si="108"/>
        <v>2.3737373737373737</v>
      </c>
      <c r="N1367" s="2">
        <v>0.52700000000000002</v>
      </c>
      <c r="O1367" s="69">
        <v>99</v>
      </c>
      <c r="P1367" s="182">
        <f t="shared" si="109"/>
        <v>2.472340425531915</v>
      </c>
      <c r="Q1367" s="86" t="s">
        <v>11531</v>
      </c>
      <c r="V1367" s="82">
        <v>0.42291666666666666</v>
      </c>
      <c r="W1367" s="83">
        <v>0.57638888888888895</v>
      </c>
      <c r="X1367" s="86">
        <f t="shared" si="110"/>
        <v>0.15347222222222229</v>
      </c>
    </row>
    <row r="1368" spans="1:24" x14ac:dyDescent="0.3">
      <c r="A1368" s="44" t="s">
        <v>11654</v>
      </c>
      <c r="B1368" s="68" t="s">
        <v>11655</v>
      </c>
      <c r="C1368" s="2" t="s">
        <v>1</v>
      </c>
      <c r="D1368" s="2">
        <v>45</v>
      </c>
      <c r="E1368" s="6">
        <v>27205</v>
      </c>
      <c r="F1368" s="7">
        <v>43973.582071759258</v>
      </c>
      <c r="G1368" s="69" t="s">
        <v>4</v>
      </c>
      <c r="H1368" s="68">
        <v>1290</v>
      </c>
      <c r="I1368" s="8">
        <f t="shared" si="107"/>
        <v>13.030303030303031</v>
      </c>
      <c r="J1368" s="2">
        <v>1.1200000000000001</v>
      </c>
      <c r="K1368" s="69">
        <v>99</v>
      </c>
      <c r="L1368" s="68">
        <v>231</v>
      </c>
      <c r="M1368" s="8">
        <f t="shared" si="108"/>
        <v>2.3333333333333335</v>
      </c>
      <c r="N1368" s="2">
        <v>0.58899999999999997</v>
      </c>
      <c r="O1368" s="69">
        <v>99</v>
      </c>
      <c r="P1368" s="182">
        <f t="shared" si="109"/>
        <v>5.5844155844155843</v>
      </c>
      <c r="Q1368" s="86" t="s">
        <v>11531</v>
      </c>
      <c r="V1368" s="82">
        <v>0.4284722222222222</v>
      </c>
      <c r="W1368" s="83">
        <v>0.59027777777777779</v>
      </c>
      <c r="X1368" s="86">
        <f t="shared" si="110"/>
        <v>0.16180555555555559</v>
      </c>
    </row>
    <row r="1369" spans="1:24" x14ac:dyDescent="0.3">
      <c r="A1369" s="44" t="s">
        <v>4527</v>
      </c>
      <c r="B1369" s="68" t="s">
        <v>1370</v>
      </c>
      <c r="C1369" s="2" t="s">
        <v>1</v>
      </c>
      <c r="D1369" s="2">
        <v>42</v>
      </c>
      <c r="E1369" s="6">
        <v>28605</v>
      </c>
      <c r="F1369" s="7">
        <v>43973.597824074073</v>
      </c>
      <c r="G1369" s="69" t="s">
        <v>4</v>
      </c>
      <c r="H1369" s="68">
        <v>927</v>
      </c>
      <c r="I1369" s="8">
        <f t="shared" si="107"/>
        <v>9.27</v>
      </c>
      <c r="J1369" s="2">
        <v>1.1000000000000001</v>
      </c>
      <c r="K1369" s="69">
        <v>100</v>
      </c>
      <c r="L1369" s="68">
        <v>198</v>
      </c>
      <c r="M1369" s="8">
        <f t="shared" si="108"/>
        <v>1.98</v>
      </c>
      <c r="N1369" s="2">
        <v>0.49199999999999999</v>
      </c>
      <c r="O1369" s="69">
        <v>100</v>
      </c>
      <c r="P1369" s="182">
        <f t="shared" si="109"/>
        <v>4.6818181818181817</v>
      </c>
      <c r="Q1369" s="86" t="s">
        <v>11531</v>
      </c>
      <c r="V1369" s="82">
        <v>0.44236111111111115</v>
      </c>
      <c r="W1369" s="83">
        <v>0.60416666666666663</v>
      </c>
      <c r="X1369" s="86">
        <f t="shared" si="110"/>
        <v>0.16180555555555548</v>
      </c>
    </row>
    <row r="1370" spans="1:24" x14ac:dyDescent="0.3">
      <c r="A1370" s="44" t="s">
        <v>11656</v>
      </c>
      <c r="B1370" s="68" t="s">
        <v>9666</v>
      </c>
      <c r="C1370" s="2" t="s">
        <v>1</v>
      </c>
      <c r="D1370" s="2">
        <v>34</v>
      </c>
      <c r="E1370" s="6">
        <v>31284</v>
      </c>
      <c r="F1370" s="7">
        <v>43973.611620370371</v>
      </c>
      <c r="G1370" s="69" t="s">
        <v>4</v>
      </c>
      <c r="H1370" s="68">
        <v>2331</v>
      </c>
      <c r="I1370" s="8">
        <f t="shared" si="107"/>
        <v>23.31</v>
      </c>
      <c r="J1370" s="2">
        <v>3.1520000000000001</v>
      </c>
      <c r="K1370" s="69">
        <v>100</v>
      </c>
      <c r="L1370" s="68">
        <v>858</v>
      </c>
      <c r="M1370" s="8">
        <f t="shared" si="108"/>
        <v>8.58</v>
      </c>
      <c r="N1370" s="2">
        <v>0.997</v>
      </c>
      <c r="O1370" s="69">
        <v>100</v>
      </c>
      <c r="P1370" s="182">
        <f t="shared" si="109"/>
        <v>2.7167832167832167</v>
      </c>
      <c r="Q1370" s="86" t="s">
        <v>11531</v>
      </c>
      <c r="V1370" s="82">
        <v>0.4465277777777778</v>
      </c>
      <c r="W1370" s="83">
        <v>0.625</v>
      </c>
      <c r="X1370" s="86">
        <f t="shared" si="110"/>
        <v>0.1784722222222222</v>
      </c>
    </row>
    <row r="1371" spans="1:24" x14ac:dyDescent="0.3">
      <c r="A1371" s="44" t="s">
        <v>5249</v>
      </c>
      <c r="B1371" s="68" t="s">
        <v>5250</v>
      </c>
      <c r="C1371" s="2" t="s">
        <v>1</v>
      </c>
      <c r="D1371" s="2">
        <v>69</v>
      </c>
      <c r="E1371" s="6">
        <v>18672</v>
      </c>
      <c r="F1371" s="7">
        <v>43973.628449074073</v>
      </c>
      <c r="G1371" s="69" t="s">
        <v>4</v>
      </c>
      <c r="H1371" s="68">
        <v>1231</v>
      </c>
      <c r="I1371" s="8">
        <f t="shared" si="107"/>
        <v>12.31</v>
      </c>
      <c r="J1371" s="2">
        <v>1.2370000000000001</v>
      </c>
      <c r="K1371" s="69">
        <v>100</v>
      </c>
      <c r="L1371" s="68">
        <v>412</v>
      </c>
      <c r="M1371" s="8">
        <f t="shared" si="108"/>
        <v>4.12</v>
      </c>
      <c r="N1371" s="2">
        <v>0.78200000000000003</v>
      </c>
      <c r="O1371" s="69">
        <v>100</v>
      </c>
      <c r="P1371" s="182">
        <f t="shared" si="109"/>
        <v>2.987864077669903</v>
      </c>
      <c r="Q1371" s="86" t="s">
        <v>11531</v>
      </c>
      <c r="V1371" s="82">
        <v>0.47361111111111115</v>
      </c>
      <c r="W1371" s="83">
        <v>0.64583333333333337</v>
      </c>
      <c r="X1371" s="86">
        <f t="shared" si="110"/>
        <v>0.17222222222222222</v>
      </c>
    </row>
    <row r="1372" spans="1:24" x14ac:dyDescent="0.3">
      <c r="A1372" s="44" t="s">
        <v>4374</v>
      </c>
      <c r="B1372" s="68" t="s">
        <v>4375</v>
      </c>
      <c r="C1372" s="2" t="s">
        <v>1</v>
      </c>
      <c r="D1372" s="2">
        <v>62</v>
      </c>
      <c r="E1372" s="6">
        <v>21225</v>
      </c>
      <c r="F1372" s="7">
        <v>43973.641539351855</v>
      </c>
      <c r="G1372" s="69" t="s">
        <v>4</v>
      </c>
      <c r="H1372" s="68">
        <v>1758</v>
      </c>
      <c r="I1372" s="8">
        <f t="shared" si="107"/>
        <v>17.579999999999998</v>
      </c>
      <c r="J1372" s="2">
        <v>1.6830000000000001</v>
      </c>
      <c r="K1372" s="69">
        <v>100</v>
      </c>
      <c r="L1372" s="68">
        <v>369</v>
      </c>
      <c r="M1372" s="8">
        <f t="shared" si="108"/>
        <v>3.69</v>
      </c>
      <c r="N1372" s="2">
        <v>0.82499999999999996</v>
      </c>
      <c r="O1372" s="69">
        <v>100</v>
      </c>
      <c r="P1372" s="182">
        <f t="shared" si="109"/>
        <v>4.7642276422764223</v>
      </c>
      <c r="Q1372" s="86" t="s">
        <v>11531</v>
      </c>
      <c r="V1372" s="82">
        <v>0.5</v>
      </c>
      <c r="W1372" s="83">
        <v>0.65277777777777779</v>
      </c>
      <c r="X1372" s="86">
        <f t="shared" si="110"/>
        <v>0.15277777777777779</v>
      </c>
    </row>
    <row r="1373" spans="1:24" x14ac:dyDescent="0.3">
      <c r="A1373" s="44" t="s">
        <v>11657</v>
      </c>
      <c r="B1373" s="68" t="s">
        <v>1977</v>
      </c>
      <c r="C1373" s="2" t="s">
        <v>1</v>
      </c>
      <c r="D1373" s="2">
        <v>44</v>
      </c>
      <c r="E1373" s="6">
        <v>27596</v>
      </c>
      <c r="F1373" s="7">
        <v>43973.653425925928</v>
      </c>
      <c r="G1373" s="69" t="s">
        <v>4</v>
      </c>
      <c r="H1373" s="68">
        <v>1055</v>
      </c>
      <c r="I1373" s="8">
        <f t="shared" si="107"/>
        <v>10.656565656565656</v>
      </c>
      <c r="J1373" s="2">
        <v>1.649</v>
      </c>
      <c r="K1373" s="69">
        <v>99</v>
      </c>
      <c r="L1373" s="68">
        <v>209</v>
      </c>
      <c r="M1373" s="8">
        <f t="shared" si="108"/>
        <v>2.1111111111111112</v>
      </c>
      <c r="N1373" s="2">
        <v>0.66800000000000004</v>
      </c>
      <c r="O1373" s="69">
        <v>99</v>
      </c>
      <c r="P1373" s="182">
        <f t="shared" si="109"/>
        <v>5.0478468899521527</v>
      </c>
      <c r="Q1373" s="86" t="s">
        <v>11531</v>
      </c>
      <c r="V1373" s="82">
        <v>0.50694444444444442</v>
      </c>
      <c r="W1373" s="83">
        <v>0.66666666666666663</v>
      </c>
      <c r="X1373" s="86">
        <f t="shared" si="110"/>
        <v>0.15972222222222221</v>
      </c>
    </row>
    <row r="1374" spans="1:24" x14ac:dyDescent="0.3">
      <c r="A1374" s="44" t="s">
        <v>11658</v>
      </c>
      <c r="B1374" s="68" t="s">
        <v>11659</v>
      </c>
      <c r="C1374" s="2" t="s">
        <v>1</v>
      </c>
      <c r="D1374" s="2">
        <v>54</v>
      </c>
      <c r="E1374" s="6">
        <v>24142</v>
      </c>
      <c r="F1374" s="7">
        <v>43973.673460648148</v>
      </c>
      <c r="G1374" s="69" t="s">
        <v>4</v>
      </c>
      <c r="H1374" s="68">
        <v>1119</v>
      </c>
      <c r="I1374" s="8">
        <f t="shared" si="107"/>
        <v>11.19</v>
      </c>
      <c r="J1374" s="2">
        <v>1.169</v>
      </c>
      <c r="K1374" s="69">
        <v>100</v>
      </c>
      <c r="L1374" s="68">
        <v>184</v>
      </c>
      <c r="M1374" s="8">
        <f t="shared" si="108"/>
        <v>1.84</v>
      </c>
      <c r="N1374" s="2">
        <v>0.443</v>
      </c>
      <c r="O1374" s="69">
        <v>100</v>
      </c>
      <c r="P1374" s="182">
        <f t="shared" si="109"/>
        <v>6.0815217391304346</v>
      </c>
      <c r="Q1374" s="86" t="s">
        <v>11531</v>
      </c>
      <c r="V1374" s="82">
        <v>0.50972222222222219</v>
      </c>
      <c r="W1374" s="83">
        <v>0.68055555555555547</v>
      </c>
      <c r="X1374" s="86">
        <f t="shared" si="110"/>
        <v>0.17083333333333328</v>
      </c>
    </row>
    <row r="1375" spans="1:24" x14ac:dyDescent="0.3">
      <c r="A1375" s="44" t="s">
        <v>11660</v>
      </c>
      <c r="B1375" s="68" t="s">
        <v>11661</v>
      </c>
      <c r="C1375" s="2" t="s">
        <v>6</v>
      </c>
      <c r="D1375" s="2">
        <v>18</v>
      </c>
      <c r="E1375" s="6">
        <v>37042</v>
      </c>
      <c r="F1375" s="7">
        <v>43976.548344907409</v>
      </c>
      <c r="G1375" s="69" t="s">
        <v>4</v>
      </c>
      <c r="H1375" s="68">
        <v>510</v>
      </c>
      <c r="I1375" s="8">
        <f t="shared" si="107"/>
        <v>5.1515151515151514</v>
      </c>
      <c r="J1375" s="2">
        <v>0.57799999999999996</v>
      </c>
      <c r="K1375" s="69">
        <v>99</v>
      </c>
      <c r="L1375" s="68">
        <v>266</v>
      </c>
      <c r="M1375" s="8">
        <f t="shared" si="108"/>
        <v>2.6868686868686869</v>
      </c>
      <c r="N1375" s="2">
        <v>0.6</v>
      </c>
      <c r="O1375" s="69">
        <v>99</v>
      </c>
      <c r="P1375" s="182">
        <f t="shared" si="109"/>
        <v>1.9172932330827068</v>
      </c>
      <c r="Q1375" s="86" t="s">
        <v>11531</v>
      </c>
      <c r="V1375" s="82">
        <v>0.42083333333333334</v>
      </c>
      <c r="W1375" s="83">
        <v>0.5625</v>
      </c>
      <c r="X1375" s="86">
        <f t="shared" si="110"/>
        <v>0.14166666666666666</v>
      </c>
    </row>
    <row r="1376" spans="1:24" x14ac:dyDescent="0.3">
      <c r="A1376" s="44" t="s">
        <v>11662</v>
      </c>
      <c r="B1376" s="68" t="s">
        <v>234</v>
      </c>
      <c r="C1376" s="2" t="s">
        <v>1</v>
      </c>
      <c r="D1376" s="2">
        <v>63</v>
      </c>
      <c r="E1376" s="6">
        <v>20884</v>
      </c>
      <c r="F1376" s="7">
        <v>43976.563877314817</v>
      </c>
      <c r="G1376" s="69" t="s">
        <v>4</v>
      </c>
      <c r="H1376" s="68">
        <v>1888</v>
      </c>
      <c r="I1376" s="8">
        <f t="shared" si="107"/>
        <v>18.88</v>
      </c>
      <c r="J1376" s="2">
        <v>1.4990000000000001</v>
      </c>
      <c r="K1376" s="69">
        <v>100</v>
      </c>
      <c r="L1376" s="68">
        <v>535</v>
      </c>
      <c r="M1376" s="8">
        <f t="shared" si="108"/>
        <v>5.35</v>
      </c>
      <c r="N1376" s="2">
        <v>0.70199999999999996</v>
      </c>
      <c r="O1376" s="69">
        <v>100</v>
      </c>
      <c r="P1376" s="182">
        <f t="shared" si="109"/>
        <v>3.5289719626168226</v>
      </c>
      <c r="Q1376" s="86" t="s">
        <v>11531</v>
      </c>
      <c r="V1376" s="82">
        <v>0.4236111111111111</v>
      </c>
      <c r="W1376" s="83">
        <v>0.57638888888888895</v>
      </c>
      <c r="X1376" s="86">
        <f t="shared" si="110"/>
        <v>0.15277777777777785</v>
      </c>
    </row>
    <row r="1377" spans="1:24" x14ac:dyDescent="0.3">
      <c r="A1377" s="44" t="s">
        <v>11663</v>
      </c>
      <c r="B1377" s="68" t="s">
        <v>11664</v>
      </c>
      <c r="C1377" s="2" t="s">
        <v>1</v>
      </c>
      <c r="D1377" s="2">
        <v>48</v>
      </c>
      <c r="E1377" s="6">
        <v>26206</v>
      </c>
      <c r="F1377" s="7">
        <v>43976.57608796296</v>
      </c>
      <c r="G1377" s="69" t="s">
        <v>4</v>
      </c>
      <c r="H1377" s="68">
        <v>1735</v>
      </c>
      <c r="I1377" s="8">
        <f t="shared" si="107"/>
        <v>17.525252525252526</v>
      </c>
      <c r="J1377" s="2">
        <v>1.304</v>
      </c>
      <c r="K1377" s="69">
        <v>99</v>
      </c>
      <c r="L1377" s="68">
        <v>344</v>
      </c>
      <c r="M1377" s="8">
        <f t="shared" si="108"/>
        <v>3.4747474747474749</v>
      </c>
      <c r="N1377" s="2">
        <v>0.73299999999999998</v>
      </c>
      <c r="O1377" s="69">
        <v>99</v>
      </c>
      <c r="P1377" s="182">
        <f t="shared" si="109"/>
        <v>5.0436046511627906</v>
      </c>
      <c r="Q1377" s="86" t="s">
        <v>11531</v>
      </c>
      <c r="V1377" s="82">
        <v>0.42777777777777781</v>
      </c>
      <c r="W1377" s="83">
        <v>0.59027777777777779</v>
      </c>
      <c r="X1377" s="86">
        <f t="shared" si="110"/>
        <v>0.16249999999999998</v>
      </c>
    </row>
    <row r="1378" spans="1:24" x14ac:dyDescent="0.3">
      <c r="A1378" s="44" t="s">
        <v>11665</v>
      </c>
      <c r="B1378" s="68" t="s">
        <v>8064</v>
      </c>
      <c r="C1378" s="2" t="s">
        <v>1</v>
      </c>
      <c r="D1378" s="2">
        <v>63</v>
      </c>
      <c r="E1378" s="6">
        <v>20734</v>
      </c>
      <c r="F1378" s="7">
        <v>43976.61074074074</v>
      </c>
      <c r="G1378" s="69" t="s">
        <v>4</v>
      </c>
      <c r="H1378" s="68">
        <v>1091</v>
      </c>
      <c r="I1378" s="8">
        <f t="shared" si="107"/>
        <v>11.020202020202021</v>
      </c>
      <c r="J1378" s="2">
        <v>1.6839999999999999</v>
      </c>
      <c r="K1378" s="69">
        <v>99</v>
      </c>
      <c r="L1378" s="68">
        <v>339</v>
      </c>
      <c r="M1378" s="8">
        <f t="shared" si="108"/>
        <v>3.4242424242424243</v>
      </c>
      <c r="N1378" s="2">
        <v>1.0309999999999999</v>
      </c>
      <c r="O1378" s="69">
        <v>99</v>
      </c>
      <c r="P1378" s="182">
        <f t="shared" si="109"/>
        <v>3.2182890855457229</v>
      </c>
      <c r="Q1378" s="86" t="s">
        <v>11531</v>
      </c>
      <c r="V1378" s="82">
        <v>0.46527777777777773</v>
      </c>
      <c r="W1378" s="83">
        <v>0.625</v>
      </c>
      <c r="X1378" s="86">
        <f t="shared" si="110"/>
        <v>0.15972222222222227</v>
      </c>
    </row>
    <row r="1379" spans="1:24" x14ac:dyDescent="0.3">
      <c r="A1379" s="44" t="s">
        <v>11666</v>
      </c>
      <c r="B1379" s="68" t="s">
        <v>5600</v>
      </c>
      <c r="C1379" s="2" t="s">
        <v>1</v>
      </c>
      <c r="D1379" s="2">
        <v>37</v>
      </c>
      <c r="E1379" s="6">
        <v>30313</v>
      </c>
      <c r="F1379" s="7">
        <v>43976.630219907405</v>
      </c>
      <c r="G1379" s="69" t="s">
        <v>4</v>
      </c>
      <c r="H1379" s="68">
        <v>746</v>
      </c>
      <c r="I1379" s="8">
        <f t="shared" ref="I1379:I1442" si="111">H1379/K1379</f>
        <v>7.5353535353535355</v>
      </c>
      <c r="J1379" s="2">
        <v>0.84899999999999998</v>
      </c>
      <c r="K1379" s="69">
        <v>99</v>
      </c>
      <c r="L1379" s="68">
        <v>321</v>
      </c>
      <c r="M1379" s="8">
        <f t="shared" si="108"/>
        <v>3.2424242424242422</v>
      </c>
      <c r="N1379" s="2">
        <v>0.65600000000000003</v>
      </c>
      <c r="O1379" s="69">
        <v>99</v>
      </c>
      <c r="P1379" s="182">
        <f t="shared" si="109"/>
        <v>2.32398753894081</v>
      </c>
      <c r="Q1379" s="86" t="s">
        <v>11531</v>
      </c>
      <c r="V1379" s="82">
        <v>0.4909722222222222</v>
      </c>
      <c r="W1379" s="83">
        <v>0.63888888888888895</v>
      </c>
      <c r="X1379" s="86">
        <f t="shared" si="110"/>
        <v>0.14791666666666675</v>
      </c>
    </row>
    <row r="1380" spans="1:24" x14ac:dyDescent="0.3">
      <c r="A1380" s="44" t="s">
        <v>11667</v>
      </c>
      <c r="B1380" s="68" t="s">
        <v>11668</v>
      </c>
      <c r="C1380" s="2" t="s">
        <v>1</v>
      </c>
      <c r="D1380" s="2">
        <v>71</v>
      </c>
      <c r="E1380" s="6">
        <v>17721</v>
      </c>
      <c r="F1380" s="7">
        <v>43976.645127314812</v>
      </c>
      <c r="G1380" s="69" t="s">
        <v>4</v>
      </c>
      <c r="H1380" s="68">
        <v>783</v>
      </c>
      <c r="I1380" s="8">
        <f t="shared" si="111"/>
        <v>7.9090909090909092</v>
      </c>
      <c r="J1380" s="2">
        <v>0.59099999999999997</v>
      </c>
      <c r="K1380" s="69">
        <v>99</v>
      </c>
      <c r="L1380" s="68">
        <v>266</v>
      </c>
      <c r="M1380" s="8">
        <f t="shared" si="108"/>
        <v>2.6868686868686869</v>
      </c>
      <c r="N1380" s="2">
        <v>0.52800000000000002</v>
      </c>
      <c r="O1380" s="69">
        <v>99</v>
      </c>
      <c r="P1380" s="182">
        <f t="shared" si="109"/>
        <v>2.9436090225563909</v>
      </c>
      <c r="Q1380" s="86" t="s">
        <v>11531</v>
      </c>
      <c r="V1380" s="82">
        <v>0.48888888888888887</v>
      </c>
      <c r="W1380" s="83">
        <v>0.66319444444444442</v>
      </c>
      <c r="X1380" s="86">
        <f t="shared" si="110"/>
        <v>0.17430555555555555</v>
      </c>
    </row>
    <row r="1381" spans="1:24" x14ac:dyDescent="0.3">
      <c r="A1381" s="44" t="s">
        <v>11669</v>
      </c>
      <c r="B1381" s="68" t="s">
        <v>6143</v>
      </c>
      <c r="C1381" s="2" t="s">
        <v>1</v>
      </c>
      <c r="D1381" s="2">
        <v>53</v>
      </c>
      <c r="E1381" s="6">
        <v>24365</v>
      </c>
      <c r="F1381" s="7">
        <v>43976.66951388889</v>
      </c>
      <c r="G1381" s="69" t="s">
        <v>4</v>
      </c>
      <c r="H1381" s="68">
        <v>973</v>
      </c>
      <c r="I1381" s="8">
        <f t="shared" si="111"/>
        <v>9.8282828282828287</v>
      </c>
      <c r="J1381" s="2">
        <v>1.143</v>
      </c>
      <c r="K1381" s="69">
        <v>99</v>
      </c>
      <c r="L1381" s="68">
        <v>335</v>
      </c>
      <c r="M1381" s="8">
        <f t="shared" si="108"/>
        <v>3.3838383838383836</v>
      </c>
      <c r="N1381" s="2">
        <v>0.63400000000000001</v>
      </c>
      <c r="O1381" s="69">
        <v>99</v>
      </c>
      <c r="P1381" s="182">
        <f t="shared" si="109"/>
        <v>2.9044776119402989</v>
      </c>
      <c r="Q1381" s="86" t="s">
        <v>11531</v>
      </c>
      <c r="V1381" s="82">
        <v>0.51666666666666672</v>
      </c>
      <c r="W1381" s="83">
        <v>0.67708333333333337</v>
      </c>
      <c r="X1381" s="86">
        <f t="shared" si="110"/>
        <v>0.16041666666666665</v>
      </c>
    </row>
    <row r="1382" spans="1:24" x14ac:dyDescent="0.3">
      <c r="A1382" s="44" t="s">
        <v>11670</v>
      </c>
      <c r="B1382" s="68" t="s">
        <v>5641</v>
      </c>
      <c r="C1382" s="2" t="s">
        <v>1</v>
      </c>
      <c r="D1382" s="2">
        <v>59</v>
      </c>
      <c r="E1382" s="6">
        <v>22355</v>
      </c>
      <c r="F1382" s="7">
        <v>43977.567407407405</v>
      </c>
      <c r="G1382" s="69" t="s">
        <v>4</v>
      </c>
      <c r="H1382" s="68">
        <v>1923</v>
      </c>
      <c r="I1382" s="8">
        <f t="shared" si="111"/>
        <v>19.424242424242426</v>
      </c>
      <c r="J1382" s="2">
        <v>2.1240000000000001</v>
      </c>
      <c r="K1382" s="69">
        <v>99</v>
      </c>
      <c r="L1382" s="68">
        <v>363</v>
      </c>
      <c r="M1382" s="8">
        <f t="shared" si="108"/>
        <v>3.6666666666666665</v>
      </c>
      <c r="N1382" s="2">
        <v>0.53500000000000003</v>
      </c>
      <c r="O1382" s="69">
        <v>99</v>
      </c>
      <c r="P1382" s="182">
        <f t="shared" si="109"/>
        <v>5.2975206611570256</v>
      </c>
      <c r="Q1382" s="86" t="s">
        <v>11531</v>
      </c>
      <c r="V1382" s="82">
        <v>0.4145833333333333</v>
      </c>
      <c r="W1382" s="83">
        <v>0.57430555555555551</v>
      </c>
      <c r="X1382" s="86">
        <f t="shared" si="110"/>
        <v>0.15972222222222221</v>
      </c>
    </row>
    <row r="1383" spans="1:24" x14ac:dyDescent="0.3">
      <c r="A1383" s="44" t="s">
        <v>5165</v>
      </c>
      <c r="B1383" s="68" t="s">
        <v>5166</v>
      </c>
      <c r="C1383" s="2" t="s">
        <v>1</v>
      </c>
      <c r="D1383" s="2">
        <v>65</v>
      </c>
      <c r="E1383" s="6">
        <v>20063</v>
      </c>
      <c r="F1383" s="7">
        <v>43977.582233796296</v>
      </c>
      <c r="G1383" s="69" t="s">
        <v>4</v>
      </c>
      <c r="H1383" s="68">
        <v>1521</v>
      </c>
      <c r="I1383" s="8">
        <f t="shared" si="111"/>
        <v>15.21</v>
      </c>
      <c r="J1383" s="2">
        <v>1.3049999999999999</v>
      </c>
      <c r="K1383" s="69">
        <v>100</v>
      </c>
      <c r="L1383" s="68">
        <v>403</v>
      </c>
      <c r="M1383" s="8">
        <f t="shared" si="108"/>
        <v>4.03</v>
      </c>
      <c r="N1383" s="2">
        <v>0.65800000000000003</v>
      </c>
      <c r="O1383" s="69">
        <v>100</v>
      </c>
      <c r="P1383" s="182">
        <f t="shared" si="109"/>
        <v>3.774193548387097</v>
      </c>
      <c r="Q1383" s="86" t="s">
        <v>11531</v>
      </c>
      <c r="V1383" s="82">
        <v>0.43888888888888888</v>
      </c>
      <c r="W1383" s="83">
        <v>0.59027777777777779</v>
      </c>
      <c r="X1383" s="86">
        <f t="shared" si="110"/>
        <v>0.15138888888888891</v>
      </c>
    </row>
    <row r="1384" spans="1:24" x14ac:dyDescent="0.3">
      <c r="A1384" s="44" t="s">
        <v>11671</v>
      </c>
      <c r="B1384" s="68" t="s">
        <v>1485</v>
      </c>
      <c r="C1384" s="2" t="s">
        <v>1</v>
      </c>
      <c r="D1384" s="2">
        <v>48</v>
      </c>
      <c r="E1384" s="6">
        <v>26262</v>
      </c>
      <c r="F1384" s="7">
        <v>43977.594293981485</v>
      </c>
      <c r="G1384" s="69" t="s">
        <v>4</v>
      </c>
      <c r="H1384" s="68">
        <v>1427</v>
      </c>
      <c r="I1384" s="8">
        <f t="shared" si="111"/>
        <v>14.414141414141413</v>
      </c>
      <c r="J1384" s="2">
        <v>1.01</v>
      </c>
      <c r="K1384" s="69">
        <v>99</v>
      </c>
      <c r="L1384" s="68">
        <v>286</v>
      </c>
      <c r="M1384" s="8">
        <f t="shared" si="108"/>
        <v>2.8888888888888888</v>
      </c>
      <c r="N1384" s="2">
        <v>0.74099999999999999</v>
      </c>
      <c r="O1384" s="69">
        <v>99</v>
      </c>
      <c r="P1384" s="182">
        <f t="shared" si="109"/>
        <v>4.9895104895104891</v>
      </c>
      <c r="Q1384" s="86" t="s">
        <v>11531</v>
      </c>
      <c r="V1384" s="82">
        <v>0.45347222222222222</v>
      </c>
      <c r="W1384" s="83">
        <v>0.60069444444444442</v>
      </c>
      <c r="X1384" s="86">
        <f t="shared" si="110"/>
        <v>0.1472222222222222</v>
      </c>
    </row>
    <row r="1385" spans="1:24" x14ac:dyDescent="0.3">
      <c r="A1385" s="44" t="s">
        <v>11672</v>
      </c>
      <c r="B1385" s="68" t="s">
        <v>11673</v>
      </c>
      <c r="C1385" s="2" t="s">
        <v>1</v>
      </c>
      <c r="D1385" s="2">
        <v>48</v>
      </c>
      <c r="E1385" s="6">
        <v>26369</v>
      </c>
      <c r="F1385" s="7">
        <v>43977.6091087963</v>
      </c>
      <c r="G1385" s="69" t="s">
        <v>4</v>
      </c>
      <c r="H1385" s="68">
        <v>1005</v>
      </c>
      <c r="I1385" s="8">
        <f t="shared" si="111"/>
        <v>10.151515151515152</v>
      </c>
      <c r="J1385" s="2">
        <v>0.93</v>
      </c>
      <c r="K1385" s="69">
        <v>99</v>
      </c>
      <c r="L1385" s="68">
        <v>312</v>
      </c>
      <c r="M1385" s="8">
        <f t="shared" si="108"/>
        <v>3.1515151515151514</v>
      </c>
      <c r="N1385" s="2">
        <v>0.56000000000000005</v>
      </c>
      <c r="O1385" s="69">
        <v>99</v>
      </c>
      <c r="P1385" s="182">
        <f t="shared" si="109"/>
        <v>3.2211538461538467</v>
      </c>
      <c r="Q1385" s="86" t="s">
        <v>11531</v>
      </c>
      <c r="V1385" s="82">
        <v>0.4680555555555555</v>
      </c>
      <c r="W1385" s="83">
        <v>0.625</v>
      </c>
      <c r="X1385" s="86">
        <f t="shared" si="110"/>
        <v>0.1569444444444445</v>
      </c>
    </row>
    <row r="1386" spans="1:24" x14ac:dyDescent="0.3">
      <c r="A1386" s="44" t="s">
        <v>5293</v>
      </c>
      <c r="B1386" s="68" t="s">
        <v>5294</v>
      </c>
      <c r="C1386" s="2" t="s">
        <v>1</v>
      </c>
      <c r="D1386" s="2">
        <v>47</v>
      </c>
      <c r="E1386" s="6">
        <v>26479</v>
      </c>
      <c r="F1386" s="7">
        <v>43977.626516203702</v>
      </c>
      <c r="G1386" s="69" t="s">
        <v>4</v>
      </c>
      <c r="H1386" s="68">
        <v>1068</v>
      </c>
      <c r="I1386" s="8">
        <f t="shared" si="111"/>
        <v>10.787878787878787</v>
      </c>
      <c r="J1386" s="2">
        <v>1.28</v>
      </c>
      <c r="K1386" s="69">
        <v>99</v>
      </c>
      <c r="L1386" s="68">
        <v>352</v>
      </c>
      <c r="M1386" s="8">
        <f t="shared" si="108"/>
        <v>3.5555555555555554</v>
      </c>
      <c r="N1386" s="2">
        <v>0.53900000000000003</v>
      </c>
      <c r="O1386" s="69">
        <v>99</v>
      </c>
      <c r="P1386" s="182">
        <f t="shared" si="109"/>
        <v>3.0340909090909092</v>
      </c>
      <c r="Q1386" s="86" t="s">
        <v>11531</v>
      </c>
      <c r="V1386" s="82">
        <v>0.48958333333333331</v>
      </c>
      <c r="W1386" s="83">
        <v>0.63194444444444442</v>
      </c>
      <c r="X1386" s="86">
        <f t="shared" si="110"/>
        <v>0.1423611111111111</v>
      </c>
    </row>
    <row r="1387" spans="1:24" x14ac:dyDescent="0.3">
      <c r="A1387" s="44" t="s">
        <v>11676</v>
      </c>
      <c r="B1387" s="68" t="s">
        <v>4716</v>
      </c>
      <c r="C1387" s="2" t="s">
        <v>1</v>
      </c>
      <c r="D1387" s="2">
        <v>50</v>
      </c>
      <c r="E1387" s="6">
        <v>25474</v>
      </c>
      <c r="F1387" s="7">
        <v>43978.518472222226</v>
      </c>
      <c r="G1387" s="69" t="s">
        <v>4</v>
      </c>
      <c r="H1387" s="68">
        <v>1231</v>
      </c>
      <c r="I1387" s="8">
        <f t="shared" si="111"/>
        <v>12.31</v>
      </c>
      <c r="J1387" s="2">
        <v>1.042</v>
      </c>
      <c r="K1387" s="69">
        <v>100</v>
      </c>
      <c r="L1387" s="68">
        <v>394</v>
      </c>
      <c r="M1387" s="8">
        <f t="shared" si="108"/>
        <v>3.94</v>
      </c>
      <c r="N1387" s="2">
        <v>0.72199999999999998</v>
      </c>
      <c r="O1387" s="69">
        <v>100</v>
      </c>
      <c r="P1387" s="182">
        <f t="shared" si="109"/>
        <v>3.1243654822335025</v>
      </c>
      <c r="Q1387" s="86" t="s">
        <v>11531</v>
      </c>
      <c r="V1387" s="82">
        <v>0.39305555555555555</v>
      </c>
      <c r="W1387" s="83">
        <v>0.53472222222222221</v>
      </c>
      <c r="X1387" s="86">
        <f t="shared" si="110"/>
        <v>0.14166666666666666</v>
      </c>
    </row>
    <row r="1388" spans="1:24" x14ac:dyDescent="0.3">
      <c r="A1388" s="44" t="s">
        <v>11677</v>
      </c>
      <c r="B1388" s="68" t="s">
        <v>5888</v>
      </c>
      <c r="C1388" s="2" t="s">
        <v>1</v>
      </c>
      <c r="D1388" s="2">
        <v>59</v>
      </c>
      <c r="E1388" s="6">
        <v>22301</v>
      </c>
      <c r="F1388" s="7">
        <v>43978.535914351851</v>
      </c>
      <c r="G1388" s="69" t="s">
        <v>4</v>
      </c>
      <c r="H1388" s="68">
        <v>1882</v>
      </c>
      <c r="I1388" s="8">
        <f t="shared" si="111"/>
        <v>19.01010101010101</v>
      </c>
      <c r="J1388" s="2">
        <v>1.6319999999999999</v>
      </c>
      <c r="K1388" s="69">
        <v>99</v>
      </c>
      <c r="L1388" s="68">
        <v>443</v>
      </c>
      <c r="M1388" s="8">
        <f t="shared" si="108"/>
        <v>4.4747474747474749</v>
      </c>
      <c r="N1388" s="2">
        <v>0.73299999999999998</v>
      </c>
      <c r="O1388" s="69">
        <v>99</v>
      </c>
      <c r="P1388" s="182">
        <f t="shared" si="109"/>
        <v>4.248306997742664</v>
      </c>
      <c r="Q1388" s="86" t="s">
        <v>11531</v>
      </c>
      <c r="V1388" s="82">
        <v>0.41805555555555557</v>
      </c>
      <c r="W1388" s="83">
        <v>0.54861111111111105</v>
      </c>
      <c r="X1388" s="86">
        <f t="shared" si="110"/>
        <v>0.13055555555555548</v>
      </c>
    </row>
    <row r="1389" spans="1:24" x14ac:dyDescent="0.3">
      <c r="A1389" s="44" t="s">
        <v>3634</v>
      </c>
      <c r="B1389" s="68" t="s">
        <v>334</v>
      </c>
      <c r="C1389" s="2" t="s">
        <v>1</v>
      </c>
      <c r="D1389" s="2">
        <v>55</v>
      </c>
      <c r="E1389" s="6">
        <v>23604</v>
      </c>
      <c r="F1389" s="7">
        <v>43978.555405092593</v>
      </c>
      <c r="G1389" s="69" t="s">
        <v>4</v>
      </c>
      <c r="H1389" s="68">
        <v>2145</v>
      </c>
      <c r="I1389" s="8">
        <f t="shared" si="111"/>
        <v>21.45</v>
      </c>
      <c r="J1389" s="2">
        <v>1.7250000000000001</v>
      </c>
      <c r="K1389" s="69">
        <v>100</v>
      </c>
      <c r="L1389" s="68">
        <v>587</v>
      </c>
      <c r="M1389" s="8">
        <f t="shared" si="108"/>
        <v>5.87</v>
      </c>
      <c r="N1389" s="2">
        <v>0.61399999999999999</v>
      </c>
      <c r="O1389" s="69">
        <v>100</v>
      </c>
      <c r="P1389" s="182">
        <f t="shared" si="109"/>
        <v>3.6541737649063029</v>
      </c>
      <c r="Q1389" s="86" t="s">
        <v>11531</v>
      </c>
      <c r="V1389" s="82">
        <v>0.43958333333333338</v>
      </c>
      <c r="W1389" s="83">
        <v>0.56944444444444442</v>
      </c>
      <c r="X1389" s="86">
        <f t="shared" si="110"/>
        <v>0.12986111111111104</v>
      </c>
    </row>
    <row r="1390" spans="1:24" x14ac:dyDescent="0.3">
      <c r="A1390" s="44" t="s">
        <v>11678</v>
      </c>
      <c r="B1390" s="68" t="s">
        <v>8</v>
      </c>
      <c r="C1390" s="2" t="s">
        <v>1</v>
      </c>
      <c r="D1390" s="2">
        <v>46</v>
      </c>
      <c r="E1390" s="6">
        <v>27085</v>
      </c>
      <c r="F1390" s="7">
        <v>43978.56758101852</v>
      </c>
      <c r="G1390" s="69" t="s">
        <v>4</v>
      </c>
      <c r="H1390" s="68">
        <v>1345</v>
      </c>
      <c r="I1390" s="8">
        <f t="shared" si="111"/>
        <v>13.45</v>
      </c>
      <c r="J1390" s="2">
        <v>1.149</v>
      </c>
      <c r="K1390" s="69">
        <v>100</v>
      </c>
      <c r="L1390" s="68">
        <v>391</v>
      </c>
      <c r="M1390" s="8">
        <f t="shared" si="108"/>
        <v>3.91</v>
      </c>
      <c r="N1390" s="2">
        <v>0.60499999999999998</v>
      </c>
      <c r="O1390" s="69">
        <v>100</v>
      </c>
      <c r="P1390" s="182">
        <f t="shared" si="109"/>
        <v>3.4398976982097182</v>
      </c>
      <c r="Q1390" s="86" t="s">
        <v>11531</v>
      </c>
      <c r="V1390" s="82">
        <v>0.45069444444444445</v>
      </c>
      <c r="W1390" s="83">
        <v>0.58333333333333337</v>
      </c>
      <c r="X1390" s="86">
        <f t="shared" si="110"/>
        <v>0.13263888888888892</v>
      </c>
    </row>
    <row r="1391" spans="1:24" x14ac:dyDescent="0.3">
      <c r="A1391" s="44" t="s">
        <v>11679</v>
      </c>
      <c r="B1391" s="68" t="s">
        <v>11680</v>
      </c>
      <c r="C1391" s="2" t="s">
        <v>6</v>
      </c>
      <c r="D1391" s="2">
        <v>64</v>
      </c>
      <c r="E1391" s="6">
        <v>20574</v>
      </c>
      <c r="F1391" s="7">
        <v>43978.580925925926</v>
      </c>
      <c r="G1391" s="69" t="s">
        <v>4</v>
      </c>
      <c r="H1391" s="68">
        <v>1007</v>
      </c>
      <c r="I1391" s="8">
        <f t="shared" si="111"/>
        <v>10.171717171717171</v>
      </c>
      <c r="J1391" s="2">
        <v>0.84599999999999997</v>
      </c>
      <c r="K1391" s="69">
        <v>99</v>
      </c>
      <c r="L1391" s="68">
        <v>514</v>
      </c>
      <c r="M1391" s="8">
        <f t="shared" si="108"/>
        <v>5.191919191919192</v>
      </c>
      <c r="N1391" s="2">
        <v>0.76500000000000001</v>
      </c>
      <c r="O1391" s="69">
        <v>99</v>
      </c>
      <c r="P1391" s="182">
        <f t="shared" si="109"/>
        <v>1.9591439688715953</v>
      </c>
      <c r="Q1391" s="86" t="s">
        <v>11531</v>
      </c>
      <c r="V1391" s="82">
        <v>0.4604166666666667</v>
      </c>
      <c r="W1391" s="83">
        <v>0.59722222222222221</v>
      </c>
      <c r="X1391" s="86">
        <f t="shared" si="110"/>
        <v>0.13680555555555551</v>
      </c>
    </row>
    <row r="1392" spans="1:24" x14ac:dyDescent="0.3">
      <c r="A1392" s="44" t="s">
        <v>4378</v>
      </c>
      <c r="B1392" s="68" t="s">
        <v>4379</v>
      </c>
      <c r="C1392" s="2" t="s">
        <v>1</v>
      </c>
      <c r="D1392" s="2">
        <v>58</v>
      </c>
      <c r="E1392" s="6">
        <v>22654</v>
      </c>
      <c r="F1392" s="7">
        <v>43978.603900462964</v>
      </c>
      <c r="G1392" s="69" t="s">
        <v>4</v>
      </c>
      <c r="H1392" s="68">
        <v>1571</v>
      </c>
      <c r="I1392" s="8">
        <f t="shared" si="111"/>
        <v>15.868686868686869</v>
      </c>
      <c r="J1392" s="2">
        <v>0.9</v>
      </c>
      <c r="K1392" s="69">
        <v>99</v>
      </c>
      <c r="L1392" s="68">
        <v>416</v>
      </c>
      <c r="M1392" s="8">
        <f t="shared" si="108"/>
        <v>4.2020202020202024</v>
      </c>
      <c r="N1392" s="2">
        <v>0.92600000000000005</v>
      </c>
      <c r="O1392" s="69">
        <v>99</v>
      </c>
      <c r="P1392" s="182">
        <f t="shared" si="109"/>
        <v>3.7764423076923075</v>
      </c>
      <c r="Q1392" s="86" t="s">
        <v>11531</v>
      </c>
      <c r="V1392" s="82">
        <v>0.47569444444444442</v>
      </c>
      <c r="W1392" s="83">
        <v>0.61805555555555558</v>
      </c>
      <c r="X1392" s="86">
        <f t="shared" si="110"/>
        <v>0.14236111111111116</v>
      </c>
    </row>
    <row r="1393" spans="1:24" x14ac:dyDescent="0.3">
      <c r="A1393" s="44" t="s">
        <v>11681</v>
      </c>
      <c r="B1393" s="68" t="s">
        <v>6167</v>
      </c>
      <c r="C1393" s="2" t="s">
        <v>1</v>
      </c>
      <c r="D1393" s="2">
        <v>54</v>
      </c>
      <c r="E1393" s="6">
        <v>24100</v>
      </c>
      <c r="F1393" s="7">
        <v>43978.619722222225</v>
      </c>
      <c r="G1393" s="69" t="s">
        <v>4</v>
      </c>
      <c r="H1393" s="68">
        <v>1520</v>
      </c>
      <c r="I1393" s="8">
        <f t="shared" si="111"/>
        <v>15.2</v>
      </c>
      <c r="J1393" s="2">
        <v>1.47</v>
      </c>
      <c r="K1393" s="69">
        <v>100</v>
      </c>
      <c r="L1393" s="68">
        <v>570</v>
      </c>
      <c r="M1393" s="8">
        <f t="shared" si="108"/>
        <v>5.7</v>
      </c>
      <c r="N1393" s="2">
        <v>0.57699999999999996</v>
      </c>
      <c r="O1393" s="69">
        <v>100</v>
      </c>
      <c r="P1393" s="182">
        <f t="shared" si="109"/>
        <v>2.6666666666666665</v>
      </c>
      <c r="Q1393" s="86" t="s">
        <v>11531</v>
      </c>
      <c r="V1393" s="82">
        <v>0.49791666666666662</v>
      </c>
      <c r="W1393" s="83">
        <v>0.63194444444444442</v>
      </c>
      <c r="X1393" s="86">
        <f t="shared" si="110"/>
        <v>0.1340277777777778</v>
      </c>
    </row>
    <row r="1394" spans="1:24" x14ac:dyDescent="0.3">
      <c r="A1394" s="44" t="s">
        <v>11682</v>
      </c>
      <c r="B1394" s="68" t="s">
        <v>11683</v>
      </c>
      <c r="C1394" s="2" t="s">
        <v>6</v>
      </c>
      <c r="D1394" s="2">
        <v>75</v>
      </c>
      <c r="E1394" s="6">
        <v>16335</v>
      </c>
      <c r="F1394" s="7">
        <v>43978.633310185185</v>
      </c>
      <c r="G1394" s="69" t="s">
        <v>4</v>
      </c>
      <c r="H1394" s="68">
        <v>1654</v>
      </c>
      <c r="I1394" s="8">
        <f t="shared" si="111"/>
        <v>16.54</v>
      </c>
      <c r="J1394" s="2">
        <v>1.4590000000000001</v>
      </c>
      <c r="K1394" s="69">
        <v>100</v>
      </c>
      <c r="L1394" s="68">
        <v>713</v>
      </c>
      <c r="M1394" s="8">
        <f t="shared" si="108"/>
        <v>7.13</v>
      </c>
      <c r="N1394" s="2">
        <v>0.83699999999999997</v>
      </c>
      <c r="O1394" s="69">
        <v>100</v>
      </c>
      <c r="P1394" s="182">
        <f t="shared" si="109"/>
        <v>2.3197755960729314</v>
      </c>
      <c r="Q1394" s="86" t="s">
        <v>11531</v>
      </c>
      <c r="V1394" s="82">
        <v>0.50138888888888888</v>
      </c>
      <c r="W1394" s="83">
        <v>0.64583333333333337</v>
      </c>
      <c r="X1394" s="86">
        <f t="shared" si="110"/>
        <v>0.14444444444444449</v>
      </c>
    </row>
    <row r="1395" spans="1:24" x14ac:dyDescent="0.3">
      <c r="A1395" s="44" t="s">
        <v>11684</v>
      </c>
      <c r="B1395" s="68" t="s">
        <v>11685</v>
      </c>
      <c r="C1395" s="2" t="s">
        <v>6</v>
      </c>
      <c r="D1395" s="2">
        <v>62</v>
      </c>
      <c r="E1395" s="6">
        <v>21258</v>
      </c>
      <c r="F1395" s="7">
        <v>43978.648738425924</v>
      </c>
      <c r="G1395" s="69" t="s">
        <v>4</v>
      </c>
      <c r="H1395" s="68">
        <v>1054</v>
      </c>
      <c r="I1395" s="8">
        <f t="shared" si="111"/>
        <v>10.54</v>
      </c>
      <c r="J1395" s="2">
        <v>0.79700000000000004</v>
      </c>
      <c r="K1395" s="69">
        <v>100</v>
      </c>
      <c r="L1395" s="68">
        <v>355</v>
      </c>
      <c r="M1395" s="8">
        <f t="shared" si="108"/>
        <v>3.55</v>
      </c>
      <c r="N1395" s="2">
        <v>0.65700000000000003</v>
      </c>
      <c r="O1395" s="69">
        <v>100</v>
      </c>
      <c r="P1395" s="182">
        <f t="shared" si="109"/>
        <v>2.9690140845070423</v>
      </c>
      <c r="Q1395" s="86" t="s">
        <v>11531</v>
      </c>
      <c r="V1395" s="82">
        <v>0.51597222222222217</v>
      </c>
      <c r="W1395" s="83">
        <v>0.66666666666666663</v>
      </c>
      <c r="X1395" s="86">
        <f t="shared" si="110"/>
        <v>0.15069444444444446</v>
      </c>
    </row>
    <row r="1396" spans="1:24" x14ac:dyDescent="0.3">
      <c r="A1396" s="44" t="s">
        <v>11686</v>
      </c>
      <c r="B1396" s="68" t="s">
        <v>504</v>
      </c>
      <c r="C1396" s="2" t="s">
        <v>1</v>
      </c>
      <c r="D1396" s="2">
        <v>51</v>
      </c>
      <c r="E1396" s="6">
        <v>25208</v>
      </c>
      <c r="F1396" s="7">
        <v>43979.502395833333</v>
      </c>
      <c r="G1396" s="69" t="s">
        <v>4</v>
      </c>
      <c r="H1396" s="68">
        <v>2116</v>
      </c>
      <c r="I1396" s="8">
        <f t="shared" si="111"/>
        <v>21.16</v>
      </c>
      <c r="J1396" s="2">
        <v>2.14</v>
      </c>
      <c r="K1396" s="69">
        <v>100</v>
      </c>
      <c r="L1396" s="68">
        <v>321</v>
      </c>
      <c r="M1396" s="8">
        <f t="shared" si="108"/>
        <v>3.21</v>
      </c>
      <c r="N1396" s="2">
        <v>0.70099999999999996</v>
      </c>
      <c r="O1396" s="69">
        <v>100</v>
      </c>
      <c r="P1396" s="182">
        <f t="shared" si="109"/>
        <v>6.59190031152648</v>
      </c>
      <c r="Q1396" s="86" t="s">
        <v>11531</v>
      </c>
      <c r="V1396" s="82">
        <v>0.36527777777777781</v>
      </c>
      <c r="W1396" s="83">
        <v>0.51388888888888895</v>
      </c>
      <c r="X1396" s="86">
        <f t="shared" si="110"/>
        <v>0.14861111111111114</v>
      </c>
    </row>
    <row r="1397" spans="1:24" x14ac:dyDescent="0.3">
      <c r="A1397" s="44" t="s">
        <v>4763</v>
      </c>
      <c r="B1397" s="68" t="s">
        <v>4764</v>
      </c>
      <c r="C1397" s="2" t="s">
        <v>1</v>
      </c>
      <c r="D1397" s="2">
        <v>45</v>
      </c>
      <c r="E1397" s="6">
        <v>27419</v>
      </c>
      <c r="F1397" s="7">
        <v>43979.568784722222</v>
      </c>
      <c r="G1397" s="69" t="s">
        <v>4</v>
      </c>
      <c r="H1397" s="68">
        <v>1120</v>
      </c>
      <c r="I1397" s="8">
        <f t="shared" si="111"/>
        <v>11.313131313131313</v>
      </c>
      <c r="J1397" s="2">
        <v>1.0269999999999999</v>
      </c>
      <c r="K1397" s="69">
        <v>99</v>
      </c>
      <c r="L1397" s="68">
        <v>332</v>
      </c>
      <c r="M1397" s="8">
        <f t="shared" si="108"/>
        <v>3.3535353535353534</v>
      </c>
      <c r="N1397" s="2">
        <v>0.78700000000000003</v>
      </c>
      <c r="O1397" s="69">
        <v>99</v>
      </c>
      <c r="P1397" s="182">
        <f t="shared" si="109"/>
        <v>3.3734939759036147</v>
      </c>
      <c r="Q1397" s="86" t="s">
        <v>11531</v>
      </c>
      <c r="V1397" s="82">
        <v>0.40625</v>
      </c>
      <c r="W1397" s="83">
        <v>0.57638888888888895</v>
      </c>
      <c r="X1397" s="86">
        <f t="shared" si="110"/>
        <v>0.17013888888888895</v>
      </c>
    </row>
    <row r="1398" spans="1:24" x14ac:dyDescent="0.3">
      <c r="A1398" s="44" t="s">
        <v>11687</v>
      </c>
      <c r="B1398" s="68" t="s">
        <v>5524</v>
      </c>
      <c r="C1398" s="2" t="s">
        <v>1</v>
      </c>
      <c r="D1398" s="2">
        <v>52</v>
      </c>
      <c r="E1398" s="6">
        <v>24857</v>
      </c>
      <c r="F1398" s="7">
        <v>43979.583078703705</v>
      </c>
      <c r="G1398" s="69" t="s">
        <v>4</v>
      </c>
      <c r="H1398" s="68">
        <v>1344</v>
      </c>
      <c r="I1398" s="8">
        <f t="shared" si="111"/>
        <v>13.44</v>
      </c>
      <c r="J1398" s="2">
        <v>1.038</v>
      </c>
      <c r="K1398" s="69">
        <v>100</v>
      </c>
      <c r="L1398" s="68">
        <v>278</v>
      </c>
      <c r="M1398" s="8">
        <f t="shared" si="108"/>
        <v>2.78</v>
      </c>
      <c r="N1398" s="2">
        <v>0.41599999999999998</v>
      </c>
      <c r="O1398" s="69">
        <v>100</v>
      </c>
      <c r="P1398" s="182">
        <f t="shared" si="109"/>
        <v>4.8345323741007196</v>
      </c>
      <c r="Q1398" s="86" t="s">
        <v>11531</v>
      </c>
      <c r="V1398" s="82">
        <v>0.4201388888888889</v>
      </c>
      <c r="W1398" s="83">
        <v>0.59027777777777779</v>
      </c>
      <c r="X1398" s="86">
        <f t="shared" si="110"/>
        <v>0.1701388888888889</v>
      </c>
    </row>
    <row r="1399" spans="1:24" x14ac:dyDescent="0.3">
      <c r="A1399" s="44" t="s">
        <v>11688</v>
      </c>
      <c r="B1399" s="68" t="s">
        <v>6060</v>
      </c>
      <c r="C1399" s="2" t="s">
        <v>1</v>
      </c>
      <c r="D1399" s="2">
        <v>47</v>
      </c>
      <c r="E1399" s="6">
        <v>26789</v>
      </c>
      <c r="F1399" s="7">
        <v>43979.597233796296</v>
      </c>
      <c r="G1399" s="69" t="s">
        <v>4</v>
      </c>
      <c r="H1399" s="68">
        <v>1127</v>
      </c>
      <c r="I1399" s="8">
        <f t="shared" si="111"/>
        <v>11.383838383838384</v>
      </c>
      <c r="J1399" s="2">
        <v>2.23</v>
      </c>
      <c r="K1399" s="69">
        <v>99</v>
      </c>
      <c r="L1399" s="68">
        <v>213</v>
      </c>
      <c r="M1399" s="8">
        <f t="shared" si="108"/>
        <v>2.1515151515151514</v>
      </c>
      <c r="N1399" s="2">
        <v>0.502</v>
      </c>
      <c r="O1399" s="69">
        <v>99</v>
      </c>
      <c r="P1399" s="182">
        <f t="shared" si="109"/>
        <v>5.291079812206573</v>
      </c>
      <c r="Q1399" s="86" t="s">
        <v>11531</v>
      </c>
      <c r="V1399" s="82">
        <v>0.44097222222222227</v>
      </c>
      <c r="W1399" s="83">
        <v>0.60416666666666663</v>
      </c>
      <c r="X1399" s="86">
        <f t="shared" si="110"/>
        <v>0.16319444444444436</v>
      </c>
    </row>
    <row r="1400" spans="1:24" x14ac:dyDescent="0.3">
      <c r="A1400" s="44" t="s">
        <v>11689</v>
      </c>
      <c r="B1400" s="68" t="s">
        <v>1383</v>
      </c>
      <c r="C1400" s="2" t="s">
        <v>1</v>
      </c>
      <c r="D1400" s="2">
        <v>54</v>
      </c>
      <c r="E1400" s="6">
        <v>23966</v>
      </c>
      <c r="F1400" s="7">
        <v>43979.610868055555</v>
      </c>
      <c r="G1400" s="69" t="s">
        <v>4</v>
      </c>
      <c r="H1400" s="68">
        <v>1761</v>
      </c>
      <c r="I1400" s="8">
        <f t="shared" si="111"/>
        <v>17.61</v>
      </c>
      <c r="J1400" s="2">
        <v>1.476</v>
      </c>
      <c r="K1400" s="69">
        <v>100</v>
      </c>
      <c r="L1400" s="68">
        <v>310</v>
      </c>
      <c r="M1400" s="8">
        <f t="shared" si="108"/>
        <v>3.1</v>
      </c>
      <c r="N1400" s="2">
        <v>0.65900000000000003</v>
      </c>
      <c r="O1400" s="69">
        <v>100</v>
      </c>
      <c r="P1400" s="182">
        <f t="shared" si="109"/>
        <v>5.6806451612903226</v>
      </c>
      <c r="Q1400" s="86" t="s">
        <v>11531</v>
      </c>
      <c r="V1400" s="82">
        <v>0.45347222222222222</v>
      </c>
      <c r="W1400" s="83">
        <v>0.61805555555555558</v>
      </c>
      <c r="X1400" s="86">
        <f t="shared" si="110"/>
        <v>0.16458333333333336</v>
      </c>
    </row>
    <row r="1401" spans="1:24" x14ac:dyDescent="0.3">
      <c r="A1401" s="44" t="s">
        <v>11690</v>
      </c>
      <c r="B1401" s="68" t="s">
        <v>7650</v>
      </c>
      <c r="C1401" s="2" t="s">
        <v>1</v>
      </c>
      <c r="D1401" s="2">
        <v>59</v>
      </c>
      <c r="E1401" s="6">
        <v>22327</v>
      </c>
      <c r="F1401" s="7">
        <v>43979.622824074075</v>
      </c>
      <c r="G1401" s="69" t="s">
        <v>4</v>
      </c>
      <c r="H1401" s="68">
        <v>1261</v>
      </c>
      <c r="I1401" s="8">
        <f t="shared" si="111"/>
        <v>12.737373737373737</v>
      </c>
      <c r="J1401" s="2">
        <v>0.876</v>
      </c>
      <c r="K1401" s="69">
        <v>99</v>
      </c>
      <c r="L1401" s="68">
        <v>496</v>
      </c>
      <c r="M1401" s="8">
        <f t="shared" si="108"/>
        <v>5.0101010101010104</v>
      </c>
      <c r="N1401" s="2">
        <v>0.59799999999999998</v>
      </c>
      <c r="O1401" s="69">
        <v>99</v>
      </c>
      <c r="P1401" s="182">
        <f t="shared" si="109"/>
        <v>2.542338709677419</v>
      </c>
      <c r="Q1401" s="86" t="s">
        <v>11531</v>
      </c>
      <c r="V1401" s="82">
        <v>0.4770833333333333</v>
      </c>
      <c r="W1401" s="83">
        <v>0.64236111111111105</v>
      </c>
      <c r="X1401" s="86">
        <f t="shared" si="110"/>
        <v>0.16527777777777775</v>
      </c>
    </row>
    <row r="1402" spans="1:24" x14ac:dyDescent="0.3">
      <c r="A1402" s="44" t="s">
        <v>11691</v>
      </c>
      <c r="B1402" s="68" t="s">
        <v>7611</v>
      </c>
      <c r="C1402" s="2" t="s">
        <v>6</v>
      </c>
      <c r="D1402" s="2">
        <v>64</v>
      </c>
      <c r="E1402" s="6">
        <v>20534</v>
      </c>
      <c r="F1402" s="7">
        <v>43979.647858796299</v>
      </c>
      <c r="G1402" s="69" t="s">
        <v>10062</v>
      </c>
      <c r="H1402" s="68">
        <v>1248</v>
      </c>
      <c r="I1402" s="8">
        <f t="shared" si="111"/>
        <v>12.606060606060606</v>
      </c>
      <c r="J1402" s="2">
        <v>1.323</v>
      </c>
      <c r="K1402" s="69">
        <v>99</v>
      </c>
      <c r="L1402" s="68">
        <v>244</v>
      </c>
      <c r="M1402" s="8">
        <f t="shared" si="108"/>
        <v>2.4646464646464645</v>
      </c>
      <c r="N1402" s="2">
        <v>0.57699999999999996</v>
      </c>
      <c r="O1402" s="69">
        <v>99</v>
      </c>
      <c r="P1402" s="182">
        <f t="shared" si="109"/>
        <v>5.1147540983606561</v>
      </c>
      <c r="Q1402" s="86" t="s">
        <v>11531</v>
      </c>
      <c r="V1402" s="82">
        <v>0.4909722222222222</v>
      </c>
      <c r="W1402" s="83">
        <v>0.65277777777777779</v>
      </c>
      <c r="X1402" s="86">
        <f t="shared" si="110"/>
        <v>0.16180555555555559</v>
      </c>
    </row>
    <row r="1403" spans="1:24" x14ac:dyDescent="0.3">
      <c r="A1403" s="44" t="s">
        <v>11692</v>
      </c>
      <c r="B1403" s="68" t="s">
        <v>11693</v>
      </c>
      <c r="C1403" s="2" t="s">
        <v>6</v>
      </c>
      <c r="D1403" s="2">
        <v>41</v>
      </c>
      <c r="E1403" s="6">
        <v>28730</v>
      </c>
      <c r="F1403" s="7">
        <v>43979.669178240743</v>
      </c>
      <c r="G1403" s="69" t="s">
        <v>4</v>
      </c>
      <c r="H1403" s="68">
        <v>818</v>
      </c>
      <c r="I1403" s="8">
        <f t="shared" si="111"/>
        <v>8.262626262626263</v>
      </c>
      <c r="J1403" s="2">
        <v>0.97499999999999998</v>
      </c>
      <c r="K1403" s="69">
        <v>99</v>
      </c>
      <c r="L1403" s="68">
        <v>277</v>
      </c>
      <c r="M1403" s="8">
        <f t="shared" si="108"/>
        <v>2.797979797979798</v>
      </c>
      <c r="N1403" s="2">
        <v>0.63900000000000001</v>
      </c>
      <c r="O1403" s="69">
        <v>99</v>
      </c>
      <c r="P1403" s="182">
        <f t="shared" si="109"/>
        <v>2.953068592057762</v>
      </c>
      <c r="Q1403" s="86" t="s">
        <v>11531</v>
      </c>
      <c r="V1403" s="82">
        <v>0.46875</v>
      </c>
      <c r="W1403" s="83">
        <v>0.67708333333333337</v>
      </c>
      <c r="X1403" s="86">
        <f t="shared" si="110"/>
        <v>0.20833333333333337</v>
      </c>
    </row>
    <row r="1404" spans="1:24" x14ac:dyDescent="0.3">
      <c r="A1404" s="44" t="s">
        <v>11694</v>
      </c>
      <c r="B1404" s="68" t="s">
        <v>5340</v>
      </c>
      <c r="C1404" s="2" t="s">
        <v>1</v>
      </c>
      <c r="D1404" s="2">
        <v>52</v>
      </c>
      <c r="E1404" s="6">
        <v>24901</v>
      </c>
      <c r="F1404" s="7">
        <v>43980.553356481483</v>
      </c>
      <c r="G1404" s="69" t="s">
        <v>4</v>
      </c>
      <c r="H1404" s="68">
        <v>1060</v>
      </c>
      <c r="I1404" s="8">
        <f t="shared" si="111"/>
        <v>10.6</v>
      </c>
      <c r="J1404" s="2">
        <v>1.0920000000000001</v>
      </c>
      <c r="K1404" s="69">
        <v>100</v>
      </c>
      <c r="L1404" s="68">
        <v>281</v>
      </c>
      <c r="M1404" s="8">
        <f t="shared" si="108"/>
        <v>2.81</v>
      </c>
      <c r="N1404" s="2">
        <v>0.63100000000000001</v>
      </c>
      <c r="O1404" s="69">
        <v>100</v>
      </c>
      <c r="P1404" s="182">
        <f t="shared" si="109"/>
        <v>3.7722419928825621</v>
      </c>
      <c r="Q1404" s="86" t="s">
        <v>11531</v>
      </c>
      <c r="V1404" s="82">
        <v>0.40347222222222223</v>
      </c>
      <c r="W1404" s="83">
        <v>0.5625</v>
      </c>
      <c r="X1404" s="86">
        <f t="shared" si="110"/>
        <v>0.15902777777777777</v>
      </c>
    </row>
    <row r="1405" spans="1:24" x14ac:dyDescent="0.3">
      <c r="A1405" s="44" t="s">
        <v>11695</v>
      </c>
      <c r="B1405" s="68" t="s">
        <v>5823</v>
      </c>
      <c r="C1405" s="2" t="s">
        <v>1</v>
      </c>
      <c r="D1405" s="2">
        <v>47</v>
      </c>
      <c r="E1405" s="6">
        <v>26679</v>
      </c>
      <c r="F1405" s="7">
        <v>43980.567962962959</v>
      </c>
      <c r="G1405" s="69" t="s">
        <v>4</v>
      </c>
      <c r="H1405" s="68">
        <v>1551</v>
      </c>
      <c r="I1405" s="8">
        <f t="shared" si="111"/>
        <v>15.666666666666666</v>
      </c>
      <c r="J1405" s="2">
        <v>2.08</v>
      </c>
      <c r="K1405" s="69">
        <v>99</v>
      </c>
      <c r="L1405" s="68">
        <v>224</v>
      </c>
      <c r="M1405" s="8">
        <f t="shared" si="108"/>
        <v>2.2626262626262625</v>
      </c>
      <c r="N1405" s="2">
        <v>0.50700000000000001</v>
      </c>
      <c r="O1405" s="69">
        <v>99</v>
      </c>
      <c r="P1405" s="182">
        <f t="shared" si="109"/>
        <v>6.9241071428571432</v>
      </c>
      <c r="Q1405" s="86" t="s">
        <v>11531</v>
      </c>
      <c r="V1405" s="82">
        <v>0.41388888888888892</v>
      </c>
      <c r="W1405" s="83">
        <v>0.57638888888888895</v>
      </c>
      <c r="X1405" s="86">
        <f t="shared" si="110"/>
        <v>0.16250000000000003</v>
      </c>
    </row>
    <row r="1406" spans="1:24" x14ac:dyDescent="0.3">
      <c r="A1406" s="44" t="s">
        <v>5274</v>
      </c>
      <c r="B1406" s="68" t="s">
        <v>5275</v>
      </c>
      <c r="C1406" s="2" t="s">
        <v>1</v>
      </c>
      <c r="D1406" s="2">
        <v>61</v>
      </c>
      <c r="E1406" s="6">
        <v>21380</v>
      </c>
      <c r="F1406" s="7">
        <v>43980.577893518515</v>
      </c>
      <c r="G1406" s="69" t="s">
        <v>4</v>
      </c>
      <c r="H1406" s="68">
        <v>1030</v>
      </c>
      <c r="I1406" s="8">
        <f t="shared" si="111"/>
        <v>10.404040404040405</v>
      </c>
      <c r="J1406" s="2">
        <v>1.151</v>
      </c>
      <c r="K1406" s="69">
        <v>99</v>
      </c>
      <c r="L1406" s="68">
        <v>291</v>
      </c>
      <c r="M1406" s="8">
        <f t="shared" si="108"/>
        <v>2.9393939393939394</v>
      </c>
      <c r="N1406" s="2">
        <v>0.56799999999999995</v>
      </c>
      <c r="O1406" s="69">
        <v>99</v>
      </c>
      <c r="P1406" s="182">
        <f t="shared" si="109"/>
        <v>3.5395189003436429</v>
      </c>
      <c r="Q1406" s="86" t="s">
        <v>11531</v>
      </c>
      <c r="V1406" s="82">
        <v>0.42499999999999999</v>
      </c>
      <c r="W1406" s="83">
        <v>0.58333333333333337</v>
      </c>
      <c r="X1406" s="86">
        <f t="shared" si="110"/>
        <v>0.15833333333333338</v>
      </c>
    </row>
    <row r="1407" spans="1:24" x14ac:dyDescent="0.3">
      <c r="A1407" s="44" t="s">
        <v>11696</v>
      </c>
      <c r="B1407" s="68" t="s">
        <v>6821</v>
      </c>
      <c r="C1407" s="2" t="s">
        <v>1</v>
      </c>
      <c r="D1407" s="2">
        <v>50</v>
      </c>
      <c r="E1407" s="6">
        <v>25712</v>
      </c>
      <c r="F1407" s="7">
        <v>43980.594398148147</v>
      </c>
      <c r="G1407" s="69" t="s">
        <v>4</v>
      </c>
      <c r="H1407" s="68">
        <v>1751</v>
      </c>
      <c r="I1407" s="8">
        <f t="shared" si="111"/>
        <v>17.510000000000002</v>
      </c>
      <c r="J1407" s="2">
        <v>1.617</v>
      </c>
      <c r="K1407" s="69">
        <v>100</v>
      </c>
      <c r="L1407" s="68">
        <v>295</v>
      </c>
      <c r="M1407" s="8">
        <f t="shared" si="108"/>
        <v>2.95</v>
      </c>
      <c r="N1407" s="2">
        <v>0.55700000000000005</v>
      </c>
      <c r="O1407" s="69">
        <v>100</v>
      </c>
      <c r="P1407" s="182">
        <f t="shared" si="109"/>
        <v>5.9355932203389834</v>
      </c>
      <c r="Q1407" s="86" t="s">
        <v>11531</v>
      </c>
      <c r="V1407" s="82">
        <v>0.43958333333333338</v>
      </c>
      <c r="W1407" s="83">
        <v>0.60069444444444442</v>
      </c>
      <c r="X1407" s="86">
        <f t="shared" si="110"/>
        <v>0.16111111111111104</v>
      </c>
    </row>
    <row r="1408" spans="1:24" x14ac:dyDescent="0.3">
      <c r="A1408" s="44" t="s">
        <v>11697</v>
      </c>
      <c r="B1408" s="68" t="s">
        <v>11698</v>
      </c>
      <c r="C1408" s="2" t="s">
        <v>1</v>
      </c>
      <c r="D1408" s="2">
        <v>62</v>
      </c>
      <c r="E1408" s="6">
        <v>21249</v>
      </c>
      <c r="F1408" s="7">
        <v>43980.605983796297</v>
      </c>
      <c r="G1408" s="69" t="s">
        <v>4</v>
      </c>
      <c r="H1408" s="68">
        <v>1398</v>
      </c>
      <c r="I1408" s="8">
        <f t="shared" si="111"/>
        <v>14.121212121212121</v>
      </c>
      <c r="J1408" s="2">
        <v>1.423</v>
      </c>
      <c r="K1408" s="69">
        <v>99</v>
      </c>
      <c r="L1408" s="68">
        <v>294</v>
      </c>
      <c r="M1408" s="8">
        <f t="shared" si="108"/>
        <v>2.9696969696969697</v>
      </c>
      <c r="N1408" s="2">
        <v>0.57899999999999996</v>
      </c>
      <c r="O1408" s="69">
        <v>99</v>
      </c>
      <c r="P1408" s="182">
        <f t="shared" si="109"/>
        <v>4.7551020408163263</v>
      </c>
      <c r="Q1408" s="86" t="s">
        <v>11531</v>
      </c>
      <c r="V1408" s="82">
        <v>0.46736111111111112</v>
      </c>
      <c r="W1408" s="83">
        <v>0.61805555555555558</v>
      </c>
      <c r="X1408" s="86">
        <f t="shared" si="110"/>
        <v>0.15069444444444446</v>
      </c>
    </row>
    <row r="1409" spans="1:24" x14ac:dyDescent="0.3">
      <c r="A1409" s="44" t="s">
        <v>11699</v>
      </c>
      <c r="B1409" s="68" t="s">
        <v>7609</v>
      </c>
      <c r="C1409" s="2" t="s">
        <v>1</v>
      </c>
      <c r="D1409" s="2">
        <v>39</v>
      </c>
      <c r="E1409" s="6">
        <v>29460</v>
      </c>
      <c r="F1409" s="7">
        <v>43980.638842592591</v>
      </c>
      <c r="G1409" s="69" t="s">
        <v>4</v>
      </c>
      <c r="H1409" s="68">
        <v>1154</v>
      </c>
      <c r="I1409" s="8">
        <f t="shared" si="111"/>
        <v>11.656565656565656</v>
      </c>
      <c r="J1409" s="2">
        <v>0.85899999999999999</v>
      </c>
      <c r="K1409" s="69">
        <v>99</v>
      </c>
      <c r="L1409" s="68">
        <v>347</v>
      </c>
      <c r="M1409" s="8">
        <f t="shared" si="108"/>
        <v>3.5050505050505052</v>
      </c>
      <c r="N1409" s="2">
        <v>0.503</v>
      </c>
      <c r="O1409" s="69">
        <v>99</v>
      </c>
      <c r="P1409" s="182">
        <f t="shared" si="109"/>
        <v>3.3256484149855905</v>
      </c>
      <c r="Q1409" s="86" t="s">
        <v>11531</v>
      </c>
      <c r="V1409" s="82">
        <v>0.50416666666666665</v>
      </c>
      <c r="W1409" s="83">
        <v>0.64583333333333337</v>
      </c>
      <c r="X1409" s="86">
        <f t="shared" si="110"/>
        <v>0.14166666666666672</v>
      </c>
    </row>
    <row r="1410" spans="1:24" x14ac:dyDescent="0.3">
      <c r="A1410" s="44" t="s">
        <v>11700</v>
      </c>
      <c r="B1410" s="68" t="s">
        <v>11701</v>
      </c>
      <c r="C1410" s="2" t="s">
        <v>1</v>
      </c>
      <c r="D1410" s="2">
        <v>45</v>
      </c>
      <c r="E1410" s="6">
        <v>27515</v>
      </c>
      <c r="F1410" s="7">
        <v>43980.652337962965</v>
      </c>
      <c r="G1410" s="69" t="s">
        <v>4</v>
      </c>
      <c r="H1410" s="68">
        <v>953</v>
      </c>
      <c r="I1410" s="8">
        <f t="shared" si="111"/>
        <v>9.6262626262626263</v>
      </c>
      <c r="J1410" s="2">
        <v>1.1739999999999999</v>
      </c>
      <c r="K1410" s="69">
        <v>99</v>
      </c>
      <c r="L1410" s="68">
        <v>298</v>
      </c>
      <c r="M1410" s="8">
        <f t="shared" si="108"/>
        <v>3.0101010101010099</v>
      </c>
      <c r="N1410" s="2">
        <v>0.61399999999999999</v>
      </c>
      <c r="O1410" s="69">
        <v>99</v>
      </c>
      <c r="P1410" s="182">
        <f t="shared" si="109"/>
        <v>3.1979865771812084</v>
      </c>
      <c r="Q1410" s="86" t="s">
        <v>11531</v>
      </c>
      <c r="V1410" s="82">
        <v>0.5131944444444444</v>
      </c>
      <c r="W1410" s="83">
        <v>0.67013888888888884</v>
      </c>
      <c r="X1410" s="86">
        <f t="shared" si="110"/>
        <v>0.15694444444444444</v>
      </c>
    </row>
    <row r="1411" spans="1:24" x14ac:dyDescent="0.3">
      <c r="A1411" s="44" t="s">
        <v>12394</v>
      </c>
      <c r="B1411" s="68" t="s">
        <v>5859</v>
      </c>
      <c r="C1411" s="2" t="s">
        <v>1</v>
      </c>
      <c r="D1411" s="2">
        <v>39</v>
      </c>
      <c r="E1411" s="6">
        <v>29381</v>
      </c>
      <c r="F1411" s="7">
        <v>43983.541655092595</v>
      </c>
      <c r="G1411" s="69" t="s">
        <v>4</v>
      </c>
      <c r="H1411" s="68">
        <v>1015</v>
      </c>
      <c r="I1411" s="93">
        <f t="shared" si="111"/>
        <v>10.252525252525253</v>
      </c>
      <c r="J1411" s="93">
        <v>1.3580000000000001</v>
      </c>
      <c r="K1411" s="69">
        <v>99</v>
      </c>
      <c r="L1411" s="68">
        <v>239</v>
      </c>
      <c r="M1411" s="93">
        <f t="shared" ref="M1411:M1474" si="112">L1411/O1411</f>
        <v>2.4141414141414139</v>
      </c>
      <c r="N1411" s="93">
        <v>0.51500000000000001</v>
      </c>
      <c r="O1411" s="69">
        <v>99</v>
      </c>
      <c r="P1411" s="182">
        <f t="shared" ref="P1411:P1474" si="113">I1411/M1411</f>
        <v>4.2468619246861925</v>
      </c>
      <c r="Q1411" s="86" t="s">
        <v>12395</v>
      </c>
      <c r="V1411" s="82">
        <v>0.40486111111111112</v>
      </c>
      <c r="W1411" s="83">
        <v>0.55208333333333337</v>
      </c>
      <c r="X1411" s="86">
        <f t="shared" ref="X1411:X1474" si="114">IF(AND(W1411&lt;&gt;0,V1411&lt;&gt;0),W1411-V1411,"No_data")</f>
        <v>0.14722222222222225</v>
      </c>
    </row>
    <row r="1412" spans="1:24" x14ac:dyDescent="0.3">
      <c r="A1412" s="44" t="s">
        <v>3720</v>
      </c>
      <c r="B1412" s="68" t="s">
        <v>585</v>
      </c>
      <c r="C1412" s="2" t="s">
        <v>1</v>
      </c>
      <c r="D1412" s="2">
        <v>48</v>
      </c>
      <c r="E1412" s="6">
        <v>26440</v>
      </c>
      <c r="F1412" s="7">
        <v>43983.560648148145</v>
      </c>
      <c r="G1412" s="69" t="s">
        <v>4</v>
      </c>
      <c r="H1412" s="68">
        <v>1353</v>
      </c>
      <c r="I1412" s="93">
        <f t="shared" si="111"/>
        <v>13.666666666666666</v>
      </c>
      <c r="J1412" s="93">
        <v>1.254</v>
      </c>
      <c r="K1412" s="69">
        <v>99</v>
      </c>
      <c r="L1412" s="68">
        <v>289</v>
      </c>
      <c r="M1412" s="93">
        <f t="shared" si="112"/>
        <v>2.9191919191919191</v>
      </c>
      <c r="N1412" s="93">
        <v>0.42099999999999999</v>
      </c>
      <c r="O1412" s="69">
        <v>99</v>
      </c>
      <c r="P1412" s="182">
        <f t="shared" si="113"/>
        <v>4.6816608996539788</v>
      </c>
      <c r="Q1412" s="86" t="s">
        <v>12395</v>
      </c>
      <c r="V1412" s="82">
        <v>0.41666666666666669</v>
      </c>
      <c r="W1412" s="83">
        <v>0.56597222222222221</v>
      </c>
      <c r="X1412" s="86">
        <f t="shared" si="114"/>
        <v>0.14930555555555552</v>
      </c>
    </row>
    <row r="1413" spans="1:24" x14ac:dyDescent="0.3">
      <c r="A1413" s="44" t="s">
        <v>12396</v>
      </c>
      <c r="B1413" s="68" t="s">
        <v>5408</v>
      </c>
      <c r="C1413" s="2" t="s">
        <v>1</v>
      </c>
      <c r="D1413" s="2">
        <v>46</v>
      </c>
      <c r="E1413" s="6">
        <v>27075</v>
      </c>
      <c r="F1413" s="7">
        <v>43983.572222222225</v>
      </c>
      <c r="G1413" s="69" t="s">
        <v>4</v>
      </c>
      <c r="H1413" s="68">
        <v>1023</v>
      </c>
      <c r="I1413" s="93">
        <f t="shared" si="111"/>
        <v>10.333333333333334</v>
      </c>
      <c r="J1413" s="93">
        <v>1.107</v>
      </c>
      <c r="K1413" s="69">
        <v>99</v>
      </c>
      <c r="L1413" s="68">
        <v>296</v>
      </c>
      <c r="M1413" s="93">
        <f t="shared" si="112"/>
        <v>2.9898989898989901</v>
      </c>
      <c r="N1413" s="93">
        <v>0.54400000000000004</v>
      </c>
      <c r="O1413" s="69">
        <v>99</v>
      </c>
      <c r="P1413" s="182">
        <f t="shared" si="113"/>
        <v>3.4560810810810811</v>
      </c>
      <c r="Q1413" s="86" t="s">
        <v>12395</v>
      </c>
      <c r="V1413" s="82">
        <v>0.4236111111111111</v>
      </c>
      <c r="W1413" s="83">
        <v>0.57986111111111105</v>
      </c>
      <c r="X1413" s="86">
        <f t="shared" si="114"/>
        <v>0.15624999999999994</v>
      </c>
    </row>
    <row r="1414" spans="1:24" x14ac:dyDescent="0.3">
      <c r="A1414" s="44" t="s">
        <v>12397</v>
      </c>
      <c r="B1414" s="68" t="s">
        <v>4621</v>
      </c>
      <c r="C1414" s="2" t="s">
        <v>1</v>
      </c>
      <c r="D1414" s="2">
        <v>50</v>
      </c>
      <c r="E1414" s="6">
        <v>25358</v>
      </c>
      <c r="F1414" s="7">
        <v>43983.586145833331</v>
      </c>
      <c r="G1414" s="69" t="s">
        <v>4</v>
      </c>
      <c r="H1414" s="68">
        <v>804</v>
      </c>
      <c r="I1414" s="93">
        <f t="shared" si="111"/>
        <v>8.0399999999999991</v>
      </c>
      <c r="J1414" s="93">
        <v>1.044</v>
      </c>
      <c r="K1414" s="69">
        <v>100</v>
      </c>
      <c r="L1414" s="68">
        <v>231</v>
      </c>
      <c r="M1414" s="93">
        <f t="shared" si="112"/>
        <v>2.31</v>
      </c>
      <c r="N1414" s="93">
        <v>0.46500000000000002</v>
      </c>
      <c r="O1414" s="69">
        <v>100</v>
      </c>
      <c r="P1414" s="182">
        <f t="shared" si="113"/>
        <v>3.4805194805194799</v>
      </c>
      <c r="Q1414" s="86" t="s">
        <v>12395</v>
      </c>
      <c r="V1414" s="82">
        <v>0.44236111111111115</v>
      </c>
      <c r="W1414" s="83">
        <v>0.59375</v>
      </c>
      <c r="X1414" s="86">
        <f t="shared" si="114"/>
        <v>0.15138888888888885</v>
      </c>
    </row>
    <row r="1415" spans="1:24" x14ac:dyDescent="0.3">
      <c r="A1415" s="44" t="s">
        <v>12398</v>
      </c>
      <c r="B1415" s="68" t="s">
        <v>12399</v>
      </c>
      <c r="C1415" s="2" t="s">
        <v>6</v>
      </c>
      <c r="D1415" s="2">
        <v>68</v>
      </c>
      <c r="E1415" s="6">
        <v>19035</v>
      </c>
      <c r="F1415" s="7">
        <v>43983.600370370368</v>
      </c>
      <c r="G1415" s="69" t="s">
        <v>4</v>
      </c>
      <c r="H1415" s="68">
        <v>1779</v>
      </c>
      <c r="I1415" s="93">
        <f t="shared" si="111"/>
        <v>17.79</v>
      </c>
      <c r="J1415" s="93">
        <v>2.532</v>
      </c>
      <c r="K1415" s="69">
        <v>100</v>
      </c>
      <c r="L1415" s="68">
        <v>423</v>
      </c>
      <c r="M1415" s="93">
        <f t="shared" si="112"/>
        <v>4.2300000000000004</v>
      </c>
      <c r="N1415" s="93">
        <v>0.67900000000000005</v>
      </c>
      <c r="O1415" s="69">
        <v>100</v>
      </c>
      <c r="P1415" s="182">
        <f t="shared" si="113"/>
        <v>4.205673758865248</v>
      </c>
      <c r="Q1415" s="86" t="s">
        <v>12395</v>
      </c>
      <c r="V1415" s="82">
        <v>0.45694444444444443</v>
      </c>
      <c r="W1415" s="83">
        <v>0.60763888888888895</v>
      </c>
      <c r="X1415" s="86">
        <f t="shared" si="114"/>
        <v>0.15069444444444452</v>
      </c>
    </row>
    <row r="1416" spans="1:24" x14ac:dyDescent="0.3">
      <c r="A1416" s="44" t="s">
        <v>12400</v>
      </c>
      <c r="B1416" s="68" t="s">
        <v>12401</v>
      </c>
      <c r="C1416" s="2" t="s">
        <v>1</v>
      </c>
      <c r="D1416" s="2">
        <v>54</v>
      </c>
      <c r="E1416" s="6">
        <v>24186</v>
      </c>
      <c r="F1416" s="7">
        <v>43983.621990740743</v>
      </c>
      <c r="G1416" s="69" t="s">
        <v>4</v>
      </c>
      <c r="H1416" s="68">
        <v>979</v>
      </c>
      <c r="I1416" s="93">
        <f t="shared" si="111"/>
        <v>9.7899999999999991</v>
      </c>
      <c r="J1416" s="93">
        <v>1.4450000000000001</v>
      </c>
      <c r="K1416" s="69">
        <v>100</v>
      </c>
      <c r="L1416" s="68">
        <v>274</v>
      </c>
      <c r="M1416" s="93">
        <f t="shared" si="112"/>
        <v>2.74</v>
      </c>
      <c r="N1416" s="93">
        <v>0.52500000000000002</v>
      </c>
      <c r="O1416" s="69">
        <v>100</v>
      </c>
      <c r="P1416" s="182">
        <f t="shared" si="113"/>
        <v>3.5729927007299263</v>
      </c>
      <c r="Q1416" s="86" t="s">
        <v>12395</v>
      </c>
      <c r="V1416" s="82">
        <v>0.45416666666666666</v>
      </c>
      <c r="W1416" s="83">
        <v>0.63194444444444442</v>
      </c>
      <c r="X1416" s="86">
        <f t="shared" si="114"/>
        <v>0.17777777777777776</v>
      </c>
    </row>
    <row r="1417" spans="1:24" x14ac:dyDescent="0.3">
      <c r="A1417" s="44" t="s">
        <v>12402</v>
      </c>
      <c r="B1417" s="68" t="s">
        <v>5681</v>
      </c>
      <c r="C1417" s="2" t="s">
        <v>1</v>
      </c>
      <c r="D1417" s="2">
        <v>58</v>
      </c>
      <c r="E1417" s="6">
        <v>22661</v>
      </c>
      <c r="F1417" s="7">
        <v>43983.639803240738</v>
      </c>
      <c r="G1417" s="69" t="s">
        <v>4</v>
      </c>
      <c r="H1417" s="68">
        <v>2192</v>
      </c>
      <c r="I1417" s="93">
        <f t="shared" si="111"/>
        <v>22.141414141414142</v>
      </c>
      <c r="J1417" s="93">
        <v>2.4790000000000001</v>
      </c>
      <c r="K1417" s="69">
        <v>99</v>
      </c>
      <c r="L1417" s="68">
        <v>397</v>
      </c>
      <c r="M1417" s="93">
        <f t="shared" si="112"/>
        <v>4.0101010101010104</v>
      </c>
      <c r="N1417" s="93">
        <v>0.61399999999999999</v>
      </c>
      <c r="O1417" s="69">
        <v>99</v>
      </c>
      <c r="P1417" s="182">
        <f t="shared" si="113"/>
        <v>5.5214105793450878</v>
      </c>
      <c r="Q1417" s="86" t="s">
        <v>12395</v>
      </c>
      <c r="V1417" s="82">
        <v>0.48749999999999999</v>
      </c>
      <c r="W1417" s="83">
        <v>0.64583333333333337</v>
      </c>
      <c r="X1417" s="86">
        <f t="shared" si="114"/>
        <v>0.15833333333333338</v>
      </c>
    </row>
    <row r="1418" spans="1:24" x14ac:dyDescent="0.3">
      <c r="A1418" s="44" t="s">
        <v>12403</v>
      </c>
      <c r="B1418" s="68" t="s">
        <v>12404</v>
      </c>
      <c r="C1418" s="2" t="s">
        <v>1</v>
      </c>
      <c r="D1418" s="2">
        <v>68</v>
      </c>
      <c r="E1418" s="6">
        <v>18879</v>
      </c>
      <c r="F1418" s="7">
        <v>43983.650891203702</v>
      </c>
      <c r="G1418" s="69" t="s">
        <v>4</v>
      </c>
      <c r="H1418" s="68">
        <v>1253</v>
      </c>
      <c r="I1418" s="93">
        <f t="shared" si="111"/>
        <v>12.656565656565656</v>
      </c>
      <c r="J1418" s="93">
        <v>0.96</v>
      </c>
      <c r="K1418" s="69">
        <v>99</v>
      </c>
      <c r="L1418" s="68">
        <v>757</v>
      </c>
      <c r="M1418" s="93">
        <f t="shared" si="112"/>
        <v>7.6464646464646462</v>
      </c>
      <c r="N1418" s="93">
        <v>2.6309999999999998</v>
      </c>
      <c r="O1418" s="69">
        <v>99</v>
      </c>
      <c r="P1418" s="182">
        <f t="shared" si="113"/>
        <v>1.655217965653897</v>
      </c>
      <c r="Q1418" s="86" t="s">
        <v>12395</v>
      </c>
      <c r="V1418" s="82">
        <v>0.49305555555555558</v>
      </c>
      <c r="W1418" s="83">
        <v>0.67361111111111116</v>
      </c>
      <c r="X1418" s="86">
        <f t="shared" si="114"/>
        <v>0.18055555555555558</v>
      </c>
    </row>
    <row r="1419" spans="1:24" x14ac:dyDescent="0.3">
      <c r="A1419" s="44" t="s">
        <v>3791</v>
      </c>
      <c r="B1419" s="68" t="s">
        <v>761</v>
      </c>
      <c r="C1419" s="2" t="s">
        <v>6</v>
      </c>
      <c r="D1419" s="2">
        <v>67</v>
      </c>
      <c r="E1419" s="6">
        <v>19282</v>
      </c>
      <c r="F1419" s="7">
        <v>43984.4453587963</v>
      </c>
      <c r="G1419" s="69" t="s">
        <v>71</v>
      </c>
      <c r="H1419" s="68">
        <v>1501</v>
      </c>
      <c r="I1419" s="93">
        <f t="shared" si="111"/>
        <v>15.161616161616161</v>
      </c>
      <c r="J1419" s="93">
        <v>1.2909999999999999</v>
      </c>
      <c r="K1419" s="69">
        <v>99</v>
      </c>
      <c r="L1419" s="68">
        <v>415</v>
      </c>
      <c r="M1419" s="93">
        <f t="shared" si="112"/>
        <v>4.191919191919192</v>
      </c>
      <c r="N1419" s="93">
        <v>0.752</v>
      </c>
      <c r="O1419" s="69">
        <v>99</v>
      </c>
      <c r="P1419" s="182">
        <f t="shared" si="113"/>
        <v>3.6168674698795176</v>
      </c>
      <c r="Q1419" s="86" t="s">
        <v>12395</v>
      </c>
      <c r="V1419" s="82">
        <v>0.4548611111111111</v>
      </c>
      <c r="W1419" s="83">
        <v>0.625</v>
      </c>
      <c r="X1419" s="86">
        <f t="shared" si="114"/>
        <v>0.1701388888888889</v>
      </c>
    </row>
    <row r="1420" spans="1:24" x14ac:dyDescent="0.3">
      <c r="A1420" s="44" t="s">
        <v>3792</v>
      </c>
      <c r="B1420" s="68" t="s">
        <v>762</v>
      </c>
      <c r="C1420" s="2" t="s">
        <v>1</v>
      </c>
      <c r="D1420" s="2">
        <v>34</v>
      </c>
      <c r="E1420" s="6">
        <v>31298</v>
      </c>
      <c r="F1420" s="7">
        <v>43984.507048611114</v>
      </c>
      <c r="G1420" s="69" t="s">
        <v>4</v>
      </c>
      <c r="H1420" s="68">
        <v>1023</v>
      </c>
      <c r="I1420" s="93">
        <f t="shared" si="111"/>
        <v>10.333333333333334</v>
      </c>
      <c r="J1420" s="93">
        <v>1.05</v>
      </c>
      <c r="K1420" s="69">
        <v>99</v>
      </c>
      <c r="L1420" s="68">
        <v>261</v>
      </c>
      <c r="M1420" s="93">
        <f t="shared" si="112"/>
        <v>2.6363636363636362</v>
      </c>
      <c r="N1420" s="93">
        <v>0.48299999999999998</v>
      </c>
      <c r="O1420" s="69">
        <v>99</v>
      </c>
      <c r="P1420" s="182">
        <f t="shared" si="113"/>
        <v>3.9195402298850577</v>
      </c>
      <c r="Q1420" s="86" t="s">
        <v>12395</v>
      </c>
      <c r="V1420" s="82">
        <v>0.37222222222222223</v>
      </c>
      <c r="W1420" s="83">
        <v>0.51736111111111105</v>
      </c>
      <c r="X1420" s="86">
        <f t="shared" si="114"/>
        <v>0.14513888888888882</v>
      </c>
    </row>
    <row r="1421" spans="1:24" x14ac:dyDescent="0.3">
      <c r="A1421" s="44" t="s">
        <v>12405</v>
      </c>
      <c r="B1421" s="68" t="s">
        <v>6519</v>
      </c>
      <c r="C1421" s="2" t="s">
        <v>1</v>
      </c>
      <c r="D1421" s="2">
        <v>60</v>
      </c>
      <c r="E1421" s="6">
        <v>21952</v>
      </c>
      <c r="F1421" s="7">
        <v>43984.523229166669</v>
      </c>
      <c r="G1421" s="69" t="s">
        <v>4</v>
      </c>
      <c r="H1421" s="68">
        <v>1197</v>
      </c>
      <c r="I1421" s="93">
        <f t="shared" si="111"/>
        <v>12.090909090909092</v>
      </c>
      <c r="J1421" s="93">
        <v>0.91600000000000004</v>
      </c>
      <c r="K1421" s="69">
        <v>99</v>
      </c>
      <c r="L1421" s="68">
        <v>454</v>
      </c>
      <c r="M1421" s="93">
        <f t="shared" si="112"/>
        <v>4.5858585858585856</v>
      </c>
      <c r="N1421" s="93">
        <v>0.74199999999999999</v>
      </c>
      <c r="O1421" s="69">
        <v>99</v>
      </c>
      <c r="P1421" s="182">
        <f t="shared" si="113"/>
        <v>2.6365638766519828</v>
      </c>
      <c r="Q1421" s="86" t="s">
        <v>12395</v>
      </c>
      <c r="V1421" s="82">
        <v>0.39027777777777778</v>
      </c>
      <c r="W1421" s="83">
        <v>0.53472222222222221</v>
      </c>
      <c r="X1421" s="86">
        <f t="shared" si="114"/>
        <v>0.14444444444444443</v>
      </c>
    </row>
    <row r="1422" spans="1:24" x14ac:dyDescent="0.3">
      <c r="A1422" s="44" t="s">
        <v>12406</v>
      </c>
      <c r="B1422" s="68" t="s">
        <v>9740</v>
      </c>
      <c r="C1422" s="2" t="s">
        <v>1</v>
      </c>
      <c r="D1422" s="2">
        <v>59</v>
      </c>
      <c r="E1422" s="6">
        <v>22183</v>
      </c>
      <c r="F1422" s="7">
        <v>43984.533449074072</v>
      </c>
      <c r="G1422" s="69" t="s">
        <v>4</v>
      </c>
      <c r="H1422" s="68">
        <v>1367</v>
      </c>
      <c r="I1422" s="93">
        <f t="shared" si="111"/>
        <v>13.808080808080808</v>
      </c>
      <c r="J1422" s="93">
        <v>1.218</v>
      </c>
      <c r="K1422" s="69">
        <v>99</v>
      </c>
      <c r="L1422" s="68">
        <v>327</v>
      </c>
      <c r="M1422" s="93">
        <f t="shared" si="112"/>
        <v>3.3030303030303032</v>
      </c>
      <c r="N1422" s="93">
        <v>0.67700000000000005</v>
      </c>
      <c r="O1422" s="69">
        <v>99</v>
      </c>
      <c r="P1422" s="182">
        <f t="shared" si="113"/>
        <v>4.1804281345565748</v>
      </c>
      <c r="Q1422" s="86" t="s">
        <v>12395</v>
      </c>
      <c r="V1422" s="82">
        <v>0.40972222222222227</v>
      </c>
      <c r="W1422" s="83">
        <v>0.54166666666666663</v>
      </c>
      <c r="X1422" s="86">
        <f t="shared" si="114"/>
        <v>0.13194444444444436</v>
      </c>
    </row>
    <row r="1423" spans="1:24" x14ac:dyDescent="0.3">
      <c r="A1423" s="44" t="s">
        <v>3211</v>
      </c>
      <c r="B1423" s="68" t="s">
        <v>1057</v>
      </c>
      <c r="C1423" s="2" t="s">
        <v>1</v>
      </c>
      <c r="D1423" s="2">
        <v>62</v>
      </c>
      <c r="E1423" s="6">
        <v>20991</v>
      </c>
      <c r="F1423" s="7">
        <v>43984.548622685186</v>
      </c>
      <c r="G1423" s="69" t="s">
        <v>10062</v>
      </c>
      <c r="H1423" s="68">
        <v>2031</v>
      </c>
      <c r="I1423" s="93">
        <f t="shared" si="111"/>
        <v>20.309999999999999</v>
      </c>
      <c r="J1423" s="93">
        <v>1.7450000000000001</v>
      </c>
      <c r="K1423" s="69">
        <v>100</v>
      </c>
      <c r="L1423" s="68">
        <v>412</v>
      </c>
      <c r="M1423" s="93">
        <f t="shared" si="112"/>
        <v>4.12</v>
      </c>
      <c r="N1423" s="93">
        <v>0.75600000000000001</v>
      </c>
      <c r="O1423" s="69">
        <v>100</v>
      </c>
      <c r="P1423" s="182">
        <f t="shared" si="113"/>
        <v>4.9296116504854366</v>
      </c>
      <c r="Q1423" s="86" t="s">
        <v>12395</v>
      </c>
      <c r="V1423" s="82">
        <v>0.41388888888888892</v>
      </c>
      <c r="W1423" s="83">
        <v>0.55555555555555558</v>
      </c>
      <c r="X1423" s="86">
        <f t="shared" si="114"/>
        <v>0.14166666666666666</v>
      </c>
    </row>
    <row r="1424" spans="1:24" x14ac:dyDescent="0.3">
      <c r="A1424" s="44" t="s">
        <v>4039</v>
      </c>
      <c r="B1424" s="68" t="s">
        <v>874</v>
      </c>
      <c r="C1424" s="2" t="s">
        <v>1</v>
      </c>
      <c r="D1424" s="2">
        <v>45</v>
      </c>
      <c r="E1424" s="6">
        <v>27333</v>
      </c>
      <c r="F1424" s="7">
        <v>43984.567835648151</v>
      </c>
      <c r="G1424" s="69" t="s">
        <v>4</v>
      </c>
      <c r="H1424" s="68">
        <v>1015</v>
      </c>
      <c r="I1424" s="93">
        <f t="shared" si="111"/>
        <v>10.252525252525253</v>
      </c>
      <c r="J1424" s="93">
        <v>1.373</v>
      </c>
      <c r="K1424" s="69">
        <v>99</v>
      </c>
      <c r="L1424" s="68">
        <v>202</v>
      </c>
      <c r="M1424" s="93">
        <f t="shared" si="112"/>
        <v>2.0404040404040402</v>
      </c>
      <c r="N1424" s="93">
        <v>0.28299999999999997</v>
      </c>
      <c r="O1424" s="69">
        <v>99</v>
      </c>
      <c r="P1424" s="182">
        <f t="shared" si="113"/>
        <v>5.0247524752475252</v>
      </c>
      <c r="Q1424" s="86" t="s">
        <v>12395</v>
      </c>
      <c r="V1424" s="82">
        <v>0.42708333333333331</v>
      </c>
      <c r="W1424" s="83">
        <v>0.57638888888888895</v>
      </c>
      <c r="X1424" s="86">
        <f t="shared" si="114"/>
        <v>0.14930555555555564</v>
      </c>
    </row>
    <row r="1425" spans="1:24" x14ac:dyDescent="0.3">
      <c r="A1425" s="44" t="s">
        <v>12407</v>
      </c>
      <c r="B1425" s="68" t="s">
        <v>1399</v>
      </c>
      <c r="C1425" s="2" t="s">
        <v>1</v>
      </c>
      <c r="D1425" s="2">
        <v>35</v>
      </c>
      <c r="E1425" s="6">
        <v>30930</v>
      </c>
      <c r="F1425" s="7">
        <v>43984.584166666667</v>
      </c>
      <c r="G1425" s="69" t="s">
        <v>4</v>
      </c>
      <c r="H1425" s="68">
        <v>1321</v>
      </c>
      <c r="I1425" s="93">
        <f t="shared" si="111"/>
        <v>13.343434343434344</v>
      </c>
      <c r="J1425" s="93">
        <v>1.2709999999999999</v>
      </c>
      <c r="K1425" s="69">
        <v>99</v>
      </c>
      <c r="L1425" s="68">
        <v>276</v>
      </c>
      <c r="M1425" s="93">
        <f t="shared" si="112"/>
        <v>2.7878787878787881</v>
      </c>
      <c r="N1425" s="93">
        <v>0.54</v>
      </c>
      <c r="O1425" s="69">
        <v>99</v>
      </c>
      <c r="P1425" s="182">
        <f t="shared" si="113"/>
        <v>4.7862318840579707</v>
      </c>
      <c r="Q1425" s="86" t="s">
        <v>12395</v>
      </c>
      <c r="V1425" s="82">
        <v>0.4513888888888889</v>
      </c>
      <c r="W1425" s="83">
        <v>0.60069444444444442</v>
      </c>
      <c r="X1425" s="86">
        <f t="shared" si="114"/>
        <v>0.14930555555555552</v>
      </c>
    </row>
    <row r="1426" spans="1:24" x14ac:dyDescent="0.3">
      <c r="A1426" s="44" t="s">
        <v>12408</v>
      </c>
      <c r="B1426" s="68" t="s">
        <v>5562</v>
      </c>
      <c r="C1426" s="2" t="s">
        <v>1</v>
      </c>
      <c r="D1426" s="2">
        <v>50</v>
      </c>
      <c r="E1426" s="6">
        <v>25694</v>
      </c>
      <c r="F1426" s="7">
        <v>43984.623495370368</v>
      </c>
      <c r="G1426" s="69" t="s">
        <v>4</v>
      </c>
      <c r="H1426" s="68">
        <v>1434</v>
      </c>
      <c r="I1426" s="93">
        <f t="shared" si="111"/>
        <v>14.484848484848484</v>
      </c>
      <c r="J1426" s="93">
        <v>1.2569999999999999</v>
      </c>
      <c r="K1426" s="69">
        <v>99</v>
      </c>
      <c r="L1426" s="68">
        <v>313</v>
      </c>
      <c r="M1426" s="93">
        <f t="shared" si="112"/>
        <v>3.1616161616161618</v>
      </c>
      <c r="N1426" s="93">
        <v>0.44500000000000001</v>
      </c>
      <c r="O1426" s="69">
        <v>99</v>
      </c>
      <c r="P1426" s="182">
        <f t="shared" si="113"/>
        <v>4.5814696485623001</v>
      </c>
      <c r="Q1426" s="86" t="s">
        <v>12395</v>
      </c>
      <c r="V1426" s="82">
        <v>0.48472222222222222</v>
      </c>
      <c r="W1426" s="83">
        <v>0.63194444444444442</v>
      </c>
      <c r="X1426" s="86">
        <f t="shared" si="114"/>
        <v>0.1472222222222222</v>
      </c>
    </row>
    <row r="1427" spans="1:24" x14ac:dyDescent="0.3">
      <c r="A1427" s="44" t="s">
        <v>12409</v>
      </c>
      <c r="B1427" s="68" t="s">
        <v>12410</v>
      </c>
      <c r="C1427" s="2" t="s">
        <v>1</v>
      </c>
      <c r="D1427" s="2">
        <v>58</v>
      </c>
      <c r="E1427" s="6">
        <v>22647</v>
      </c>
      <c r="F1427" s="7">
        <v>43984.636203703703</v>
      </c>
      <c r="G1427" s="69" t="s">
        <v>4</v>
      </c>
      <c r="H1427" s="68">
        <v>1990</v>
      </c>
      <c r="I1427" s="93">
        <f t="shared" si="111"/>
        <v>20.1010101010101</v>
      </c>
      <c r="J1427" s="93">
        <v>1.381</v>
      </c>
      <c r="K1427" s="69">
        <v>99</v>
      </c>
      <c r="L1427" s="68">
        <v>381</v>
      </c>
      <c r="M1427" s="93">
        <f t="shared" si="112"/>
        <v>3.8484848484848486</v>
      </c>
      <c r="N1427" s="93">
        <v>0.66</v>
      </c>
      <c r="O1427" s="69">
        <v>99</v>
      </c>
      <c r="P1427" s="182">
        <f t="shared" si="113"/>
        <v>5.2230971128608923</v>
      </c>
      <c r="Q1427" s="86" t="s">
        <v>12395</v>
      </c>
      <c r="V1427" s="82">
        <v>0.50624999999999998</v>
      </c>
      <c r="W1427" s="83">
        <v>0.65625</v>
      </c>
      <c r="X1427" s="86">
        <f t="shared" si="114"/>
        <v>0.15000000000000002</v>
      </c>
    </row>
    <row r="1428" spans="1:24" x14ac:dyDescent="0.3">
      <c r="A1428" s="44" t="s">
        <v>12411</v>
      </c>
      <c r="B1428" s="68" t="s">
        <v>7501</v>
      </c>
      <c r="C1428" s="2" t="s">
        <v>6</v>
      </c>
      <c r="D1428" s="2">
        <v>70</v>
      </c>
      <c r="E1428" s="6">
        <v>18390</v>
      </c>
      <c r="F1428" s="7">
        <v>43984.660057870373</v>
      </c>
      <c r="G1428" s="69" t="s">
        <v>4</v>
      </c>
      <c r="H1428" s="68">
        <v>1464</v>
      </c>
      <c r="I1428" s="93">
        <f t="shared" si="111"/>
        <v>14.787878787878787</v>
      </c>
      <c r="J1428" s="93">
        <v>1.8029999999999999</v>
      </c>
      <c r="K1428" s="69">
        <v>99</v>
      </c>
      <c r="L1428" s="68">
        <v>470</v>
      </c>
      <c r="M1428" s="93">
        <f t="shared" si="112"/>
        <v>4.7474747474747474</v>
      </c>
      <c r="N1428" s="93">
        <v>0.76100000000000001</v>
      </c>
      <c r="O1428" s="69">
        <v>99</v>
      </c>
      <c r="P1428" s="182">
        <f t="shared" si="113"/>
        <v>3.1148936170212767</v>
      </c>
      <c r="Q1428" s="86" t="s">
        <v>12395</v>
      </c>
      <c r="V1428" s="82">
        <v>0.53819444444444442</v>
      </c>
      <c r="W1428" s="83">
        <v>0.67708333333333337</v>
      </c>
      <c r="X1428" s="86">
        <f t="shared" si="114"/>
        <v>0.13888888888888895</v>
      </c>
    </row>
    <row r="1429" spans="1:24" x14ac:dyDescent="0.3">
      <c r="A1429" s="44" t="s">
        <v>12412</v>
      </c>
      <c r="B1429" s="68" t="s">
        <v>12413</v>
      </c>
      <c r="C1429" s="2" t="s">
        <v>1</v>
      </c>
      <c r="D1429" s="2">
        <v>56</v>
      </c>
      <c r="E1429" s="6">
        <v>23469</v>
      </c>
      <c r="F1429" s="7">
        <v>43985.510381944441</v>
      </c>
      <c r="G1429" s="69" t="s">
        <v>4</v>
      </c>
      <c r="H1429" s="68">
        <v>2098</v>
      </c>
      <c r="I1429" s="93">
        <f t="shared" si="111"/>
        <v>20.98</v>
      </c>
      <c r="J1429" s="93">
        <v>2.141</v>
      </c>
      <c r="K1429" s="69">
        <v>100</v>
      </c>
      <c r="L1429" s="68">
        <v>414</v>
      </c>
      <c r="M1429" s="93">
        <f t="shared" si="112"/>
        <v>4.1399999999999997</v>
      </c>
      <c r="N1429" s="93">
        <v>0.51300000000000001</v>
      </c>
      <c r="O1429" s="69">
        <v>100</v>
      </c>
      <c r="P1429" s="182">
        <f t="shared" si="113"/>
        <v>5.0676328502415462</v>
      </c>
      <c r="Q1429" s="86" t="s">
        <v>12414</v>
      </c>
      <c r="V1429" s="82">
        <v>0.38125000000000003</v>
      </c>
      <c r="W1429" s="83">
        <v>0.52083333333333337</v>
      </c>
      <c r="X1429" s="86">
        <f t="shared" si="114"/>
        <v>0.13958333333333334</v>
      </c>
    </row>
    <row r="1430" spans="1:24" x14ac:dyDescent="0.3">
      <c r="A1430" s="44" t="s">
        <v>12415</v>
      </c>
      <c r="B1430" s="68" t="s">
        <v>147</v>
      </c>
      <c r="C1430" s="2" t="s">
        <v>6</v>
      </c>
      <c r="D1430" s="2">
        <v>66</v>
      </c>
      <c r="E1430" s="6">
        <v>19860</v>
      </c>
      <c r="F1430" s="7">
        <v>43985.522002314814</v>
      </c>
      <c r="G1430" s="69" t="s">
        <v>4</v>
      </c>
      <c r="H1430" s="68">
        <v>1377</v>
      </c>
      <c r="I1430" s="93">
        <f t="shared" si="111"/>
        <v>13.77</v>
      </c>
      <c r="J1430" s="93">
        <v>1.2130000000000001</v>
      </c>
      <c r="K1430" s="69">
        <v>100</v>
      </c>
      <c r="L1430" s="68">
        <v>533</v>
      </c>
      <c r="M1430" s="93">
        <f t="shared" si="112"/>
        <v>5.33</v>
      </c>
      <c r="N1430" s="93">
        <v>0.77900000000000003</v>
      </c>
      <c r="O1430" s="69">
        <v>100</v>
      </c>
      <c r="P1430" s="182">
        <f t="shared" si="113"/>
        <v>2.5834896810506565</v>
      </c>
      <c r="Q1430" s="86" t="s">
        <v>12414</v>
      </c>
      <c r="V1430" s="82">
        <v>0.39097222222222222</v>
      </c>
      <c r="W1430" s="83">
        <v>0.53472222222222221</v>
      </c>
      <c r="X1430" s="86">
        <f t="shared" si="114"/>
        <v>0.14374999999999999</v>
      </c>
    </row>
    <row r="1431" spans="1:24" x14ac:dyDescent="0.3">
      <c r="A1431" s="44" t="s">
        <v>12416</v>
      </c>
      <c r="B1431" s="68" t="s">
        <v>1886</v>
      </c>
      <c r="C1431" s="2" t="s">
        <v>1</v>
      </c>
      <c r="D1431" s="2">
        <v>53</v>
      </c>
      <c r="E1431" s="6">
        <v>24580</v>
      </c>
      <c r="F1431" s="7">
        <v>43985.538124999999</v>
      </c>
      <c r="G1431" s="69" t="s">
        <v>4</v>
      </c>
      <c r="H1431" s="68">
        <v>1470</v>
      </c>
      <c r="I1431" s="93">
        <f t="shared" si="111"/>
        <v>14.848484848484848</v>
      </c>
      <c r="J1431" s="93">
        <v>1.5669999999999999</v>
      </c>
      <c r="K1431" s="69">
        <v>99</v>
      </c>
      <c r="L1431" s="68">
        <v>366</v>
      </c>
      <c r="M1431" s="93">
        <f t="shared" si="112"/>
        <v>3.6969696969696968</v>
      </c>
      <c r="N1431" s="93">
        <v>0.72099999999999997</v>
      </c>
      <c r="O1431" s="69">
        <v>99</v>
      </c>
      <c r="P1431" s="182">
        <f t="shared" si="113"/>
        <v>4.0163934426229506</v>
      </c>
      <c r="Q1431" s="86" t="s">
        <v>12414</v>
      </c>
      <c r="V1431" s="82">
        <v>0.40138888888888885</v>
      </c>
      <c r="W1431" s="83">
        <v>0.54861111111111105</v>
      </c>
      <c r="X1431" s="86">
        <f t="shared" si="114"/>
        <v>0.1472222222222222</v>
      </c>
    </row>
    <row r="1432" spans="1:24" x14ac:dyDescent="0.3">
      <c r="A1432" s="44" t="s">
        <v>12417</v>
      </c>
      <c r="B1432" s="68" t="s">
        <v>1396</v>
      </c>
      <c r="C1432" s="2" t="s">
        <v>1</v>
      </c>
      <c r="D1432" s="2">
        <v>54</v>
      </c>
      <c r="E1432" s="6">
        <v>24205</v>
      </c>
      <c r="F1432" s="7">
        <v>43985.550324074073</v>
      </c>
      <c r="G1432" s="69" t="s">
        <v>4</v>
      </c>
      <c r="H1432" s="68">
        <v>1390</v>
      </c>
      <c r="I1432" s="93">
        <f t="shared" si="111"/>
        <v>14.04040404040404</v>
      </c>
      <c r="J1432" s="93">
        <v>1.665</v>
      </c>
      <c r="K1432" s="69">
        <v>99</v>
      </c>
      <c r="L1432" s="68">
        <v>436</v>
      </c>
      <c r="M1432" s="93">
        <f t="shared" si="112"/>
        <v>4.404040404040404</v>
      </c>
      <c r="N1432" s="93">
        <v>0.71299999999999997</v>
      </c>
      <c r="O1432" s="69">
        <v>99</v>
      </c>
      <c r="P1432" s="182">
        <f t="shared" si="113"/>
        <v>3.1880733944954129</v>
      </c>
      <c r="Q1432" s="86" t="s">
        <v>12414</v>
      </c>
      <c r="V1432" s="82">
        <v>0.4375</v>
      </c>
      <c r="W1432" s="83">
        <v>0.58333333333333337</v>
      </c>
      <c r="X1432" s="86">
        <f t="shared" si="114"/>
        <v>0.14583333333333337</v>
      </c>
    </row>
    <row r="1433" spans="1:24" x14ac:dyDescent="0.3">
      <c r="A1433" s="44" t="s">
        <v>12418</v>
      </c>
      <c r="B1433" s="68" t="s">
        <v>12419</v>
      </c>
      <c r="C1433" s="2" t="s">
        <v>1</v>
      </c>
      <c r="D1433" s="2">
        <v>56</v>
      </c>
      <c r="E1433" s="6">
        <v>23307</v>
      </c>
      <c r="F1433" s="7">
        <v>43985.563020833331</v>
      </c>
      <c r="G1433" s="69" t="s">
        <v>4</v>
      </c>
      <c r="H1433" s="68">
        <v>1320</v>
      </c>
      <c r="I1433" s="93">
        <f t="shared" si="111"/>
        <v>13.2</v>
      </c>
      <c r="J1433" s="93">
        <v>1.31</v>
      </c>
      <c r="K1433" s="69">
        <v>100</v>
      </c>
      <c r="L1433" s="68">
        <v>423</v>
      </c>
      <c r="M1433" s="93">
        <f t="shared" si="112"/>
        <v>4.2300000000000004</v>
      </c>
      <c r="N1433" s="93">
        <v>0.874</v>
      </c>
      <c r="O1433" s="69">
        <v>100</v>
      </c>
      <c r="P1433" s="182">
        <f t="shared" si="113"/>
        <v>3.1205673758865244</v>
      </c>
      <c r="Q1433" s="86" t="s">
        <v>12414</v>
      </c>
      <c r="V1433" s="82">
        <v>0.42222222222222222</v>
      </c>
      <c r="W1433" s="83">
        <v>0.56944444444444442</v>
      </c>
      <c r="X1433" s="86">
        <f t="shared" si="114"/>
        <v>0.1472222222222222</v>
      </c>
    </row>
    <row r="1434" spans="1:24" x14ac:dyDescent="0.3">
      <c r="A1434" s="44" t="s">
        <v>12420</v>
      </c>
      <c r="B1434" s="68" t="s">
        <v>12421</v>
      </c>
      <c r="C1434" s="2" t="s">
        <v>6</v>
      </c>
      <c r="D1434" s="2">
        <v>50</v>
      </c>
      <c r="E1434" s="6">
        <v>25626</v>
      </c>
      <c r="F1434" s="7">
        <v>43985.584930555553</v>
      </c>
      <c r="G1434" s="69" t="s">
        <v>4</v>
      </c>
      <c r="H1434" s="68">
        <v>797</v>
      </c>
      <c r="I1434" s="93">
        <f t="shared" si="111"/>
        <v>8.0505050505050502</v>
      </c>
      <c r="J1434" s="93">
        <v>0.82499999999999996</v>
      </c>
      <c r="K1434" s="69">
        <v>99</v>
      </c>
      <c r="L1434" s="68">
        <v>178</v>
      </c>
      <c r="M1434" s="93">
        <f t="shared" si="112"/>
        <v>1.797979797979798</v>
      </c>
      <c r="N1434" s="93">
        <v>0.42799999999999999</v>
      </c>
      <c r="O1434" s="69">
        <v>99</v>
      </c>
      <c r="P1434" s="182">
        <f t="shared" si="113"/>
        <v>4.47752808988764</v>
      </c>
      <c r="Q1434" s="86" t="s">
        <v>12414</v>
      </c>
      <c r="V1434" s="82">
        <v>0.44166666666666665</v>
      </c>
      <c r="W1434" s="83">
        <v>0.59375</v>
      </c>
      <c r="X1434" s="86">
        <f t="shared" si="114"/>
        <v>0.15208333333333335</v>
      </c>
    </row>
    <row r="1435" spans="1:24" x14ac:dyDescent="0.3">
      <c r="A1435" s="44" t="s">
        <v>12422</v>
      </c>
      <c r="B1435" s="68" t="s">
        <v>6224</v>
      </c>
      <c r="C1435" s="2" t="s">
        <v>1</v>
      </c>
      <c r="D1435" s="2">
        <v>50</v>
      </c>
      <c r="E1435" s="6">
        <v>25637</v>
      </c>
      <c r="F1435" s="7">
        <v>43985.602523148147</v>
      </c>
      <c r="G1435" s="69" t="s">
        <v>4</v>
      </c>
      <c r="H1435" s="68">
        <v>1498</v>
      </c>
      <c r="I1435" s="93">
        <f t="shared" si="111"/>
        <v>14.98</v>
      </c>
      <c r="J1435" s="93">
        <v>1.6140000000000001</v>
      </c>
      <c r="K1435" s="69">
        <v>100</v>
      </c>
      <c r="L1435" s="68">
        <v>322</v>
      </c>
      <c r="M1435" s="93">
        <f t="shared" si="112"/>
        <v>3.22</v>
      </c>
      <c r="N1435" s="93">
        <v>0.64500000000000002</v>
      </c>
      <c r="O1435" s="69">
        <v>100</v>
      </c>
      <c r="P1435" s="182">
        <f t="shared" si="113"/>
        <v>4.6521739130434785</v>
      </c>
      <c r="Q1435" s="86" t="s">
        <v>12414</v>
      </c>
      <c r="V1435" s="82">
        <v>0.46319444444444446</v>
      </c>
      <c r="W1435" s="83">
        <v>0.61111111111111105</v>
      </c>
      <c r="X1435" s="86">
        <f t="shared" si="114"/>
        <v>0.14791666666666659</v>
      </c>
    </row>
    <row r="1436" spans="1:24" x14ac:dyDescent="0.3">
      <c r="A1436" s="44" t="s">
        <v>12423</v>
      </c>
      <c r="B1436" s="68" t="s">
        <v>5613</v>
      </c>
      <c r="C1436" s="2" t="s">
        <v>1</v>
      </c>
      <c r="D1436" s="2">
        <v>52</v>
      </c>
      <c r="E1436" s="6">
        <v>24899</v>
      </c>
      <c r="F1436" s="7">
        <v>43985.618125000001</v>
      </c>
      <c r="G1436" s="69" t="s">
        <v>4</v>
      </c>
      <c r="H1436" s="68">
        <v>1047</v>
      </c>
      <c r="I1436" s="93">
        <f t="shared" si="111"/>
        <v>10.47</v>
      </c>
      <c r="J1436" s="93">
        <v>1.2589999999999999</v>
      </c>
      <c r="K1436" s="69">
        <v>100</v>
      </c>
      <c r="L1436" s="68">
        <v>448</v>
      </c>
      <c r="M1436" s="93">
        <f t="shared" si="112"/>
        <v>4.4800000000000004</v>
      </c>
      <c r="N1436" s="93">
        <v>0.57699999999999996</v>
      </c>
      <c r="O1436" s="69">
        <v>100</v>
      </c>
      <c r="P1436" s="182">
        <f t="shared" si="113"/>
        <v>2.3370535714285712</v>
      </c>
      <c r="Q1436" s="86" t="s">
        <v>12414</v>
      </c>
      <c r="V1436" s="82">
        <v>0.47361111111111115</v>
      </c>
      <c r="W1436" s="83">
        <v>0.625</v>
      </c>
      <c r="X1436" s="86">
        <f t="shared" si="114"/>
        <v>0.15138888888888885</v>
      </c>
    </row>
    <row r="1437" spans="1:24" x14ac:dyDescent="0.3">
      <c r="A1437" s="44" t="s">
        <v>12426</v>
      </c>
      <c r="B1437" s="68" t="s">
        <v>1227</v>
      </c>
      <c r="C1437" s="2" t="s">
        <v>1</v>
      </c>
      <c r="D1437" s="2">
        <v>76</v>
      </c>
      <c r="E1437" s="6">
        <v>15963</v>
      </c>
      <c r="F1437" s="7">
        <v>43985.653217592589</v>
      </c>
      <c r="G1437" s="69" t="s">
        <v>4</v>
      </c>
      <c r="H1437" s="68">
        <v>1723</v>
      </c>
      <c r="I1437" s="93">
        <f t="shared" si="111"/>
        <v>17.23</v>
      </c>
      <c r="J1437" s="93">
        <v>1.774</v>
      </c>
      <c r="K1437" s="69">
        <v>100</v>
      </c>
      <c r="L1437" s="68">
        <v>602</v>
      </c>
      <c r="M1437" s="93">
        <f t="shared" si="112"/>
        <v>6.02</v>
      </c>
      <c r="N1437" s="93">
        <v>1.1100000000000001</v>
      </c>
      <c r="O1437" s="69">
        <v>100</v>
      </c>
      <c r="P1437" s="182">
        <f t="shared" si="113"/>
        <v>2.8621262458471763</v>
      </c>
      <c r="Q1437" s="86" t="s">
        <v>12414</v>
      </c>
      <c r="V1437" s="82">
        <v>0.49791666666666662</v>
      </c>
      <c r="W1437" s="83">
        <v>0.65972222222222221</v>
      </c>
      <c r="X1437" s="86">
        <f t="shared" si="114"/>
        <v>0.16180555555555559</v>
      </c>
    </row>
    <row r="1438" spans="1:24" x14ac:dyDescent="0.3">
      <c r="A1438" s="44" t="s">
        <v>12427</v>
      </c>
      <c r="B1438" s="68" t="s">
        <v>12428</v>
      </c>
      <c r="C1438" s="2" t="s">
        <v>6</v>
      </c>
      <c r="D1438" s="2">
        <v>58</v>
      </c>
      <c r="E1438" s="6">
        <v>22633</v>
      </c>
      <c r="F1438" s="7">
        <v>43985.664872685185</v>
      </c>
      <c r="G1438" s="69" t="s">
        <v>4</v>
      </c>
      <c r="H1438" s="68">
        <v>833</v>
      </c>
      <c r="I1438" s="93">
        <f t="shared" si="111"/>
        <v>8.4141414141414135</v>
      </c>
      <c r="J1438" s="93">
        <v>0.72899999999999998</v>
      </c>
      <c r="K1438" s="69">
        <v>99</v>
      </c>
      <c r="L1438" s="68">
        <v>259</v>
      </c>
      <c r="M1438" s="93">
        <f t="shared" si="112"/>
        <v>2.6161616161616164</v>
      </c>
      <c r="N1438" s="93">
        <v>0.61799999999999999</v>
      </c>
      <c r="O1438" s="69">
        <v>99</v>
      </c>
      <c r="P1438" s="182">
        <f t="shared" si="113"/>
        <v>3.2162162162162158</v>
      </c>
      <c r="Q1438" s="86" t="s">
        <v>12414</v>
      </c>
      <c r="V1438" s="82">
        <v>0.5</v>
      </c>
      <c r="W1438" s="83">
        <v>0.67013888888888884</v>
      </c>
      <c r="X1438" s="86">
        <f t="shared" si="114"/>
        <v>0.17013888888888884</v>
      </c>
    </row>
    <row r="1439" spans="1:24" x14ac:dyDescent="0.3">
      <c r="A1439" s="44" t="s">
        <v>12429</v>
      </c>
      <c r="B1439" s="68" t="s">
        <v>5915</v>
      </c>
      <c r="C1439" s="2" t="s">
        <v>1</v>
      </c>
      <c r="D1439" s="2">
        <v>69</v>
      </c>
      <c r="E1439" s="6">
        <v>18715</v>
      </c>
      <c r="F1439" s="7">
        <v>43986.553576388891</v>
      </c>
      <c r="G1439" s="69" t="s">
        <v>4</v>
      </c>
      <c r="H1439" s="68">
        <v>1390</v>
      </c>
      <c r="I1439" s="93">
        <f t="shared" si="111"/>
        <v>14.04040404040404</v>
      </c>
      <c r="J1439" s="93">
        <v>0.90300000000000002</v>
      </c>
      <c r="K1439" s="69">
        <v>99</v>
      </c>
      <c r="L1439" s="68">
        <v>696</v>
      </c>
      <c r="M1439" s="93">
        <f t="shared" si="112"/>
        <v>7.0303030303030303</v>
      </c>
      <c r="N1439" s="93">
        <v>1.073</v>
      </c>
      <c r="O1439" s="69">
        <v>99</v>
      </c>
      <c r="P1439" s="182">
        <f t="shared" si="113"/>
        <v>1.9971264367816091</v>
      </c>
      <c r="Q1439" s="86" t="s">
        <v>12414</v>
      </c>
      <c r="V1439" s="82">
        <v>0.40416666666666662</v>
      </c>
      <c r="W1439" s="83">
        <v>0.55902777777777779</v>
      </c>
      <c r="X1439" s="86">
        <f t="shared" si="114"/>
        <v>0.15486111111111117</v>
      </c>
    </row>
    <row r="1440" spans="1:24" x14ac:dyDescent="0.3">
      <c r="A1440" s="44" t="s">
        <v>12430</v>
      </c>
      <c r="B1440" s="68" t="s">
        <v>5941</v>
      </c>
      <c r="C1440" s="2" t="s">
        <v>1</v>
      </c>
      <c r="D1440" s="2">
        <v>66</v>
      </c>
      <c r="E1440" s="6">
        <v>19793</v>
      </c>
      <c r="F1440" s="7">
        <v>43986.567442129628</v>
      </c>
      <c r="G1440" s="69" t="s">
        <v>4</v>
      </c>
      <c r="H1440" s="68">
        <v>1271</v>
      </c>
      <c r="I1440" s="93">
        <f t="shared" si="111"/>
        <v>12.838383838383839</v>
      </c>
      <c r="J1440" s="93">
        <v>1.149</v>
      </c>
      <c r="K1440" s="69">
        <v>99</v>
      </c>
      <c r="L1440" s="68">
        <v>326</v>
      </c>
      <c r="M1440" s="93">
        <f t="shared" si="112"/>
        <v>3.2929292929292928</v>
      </c>
      <c r="N1440" s="93">
        <v>0.73199999999999998</v>
      </c>
      <c r="O1440" s="69">
        <v>99</v>
      </c>
      <c r="P1440" s="182">
        <f t="shared" si="113"/>
        <v>3.8987730061349697</v>
      </c>
      <c r="Q1440" s="86" t="s">
        <v>12431</v>
      </c>
      <c r="V1440" s="82">
        <v>0.41666666666666669</v>
      </c>
      <c r="W1440" s="83">
        <v>0.57638888888888895</v>
      </c>
      <c r="X1440" s="86">
        <f t="shared" si="114"/>
        <v>0.15972222222222227</v>
      </c>
    </row>
    <row r="1441" spans="1:24" x14ac:dyDescent="0.3">
      <c r="A1441" s="44" t="s">
        <v>12432</v>
      </c>
      <c r="B1441" s="68" t="s">
        <v>12433</v>
      </c>
      <c r="C1441" s="2" t="s">
        <v>6</v>
      </c>
      <c r="D1441" s="2">
        <v>77</v>
      </c>
      <c r="E1441" s="6">
        <v>15764</v>
      </c>
      <c r="F1441" s="7">
        <v>43986.579560185186</v>
      </c>
      <c r="G1441" s="69" t="s">
        <v>4</v>
      </c>
      <c r="H1441" s="68">
        <v>426</v>
      </c>
      <c r="I1441" s="93">
        <f t="shared" si="111"/>
        <v>4.3030303030303028</v>
      </c>
      <c r="J1441" s="93">
        <v>0.504</v>
      </c>
      <c r="K1441" s="69">
        <v>99</v>
      </c>
      <c r="L1441" s="68">
        <v>218</v>
      </c>
      <c r="M1441" s="93">
        <f t="shared" si="112"/>
        <v>2.202020202020202</v>
      </c>
      <c r="N1441" s="93">
        <v>0.57099999999999995</v>
      </c>
      <c r="O1441" s="69">
        <v>99</v>
      </c>
      <c r="P1441" s="182">
        <f t="shared" si="113"/>
        <v>1.9541284403669723</v>
      </c>
      <c r="Q1441" s="86" t="s">
        <v>12434</v>
      </c>
      <c r="V1441" s="82">
        <v>0.42152777777777778</v>
      </c>
      <c r="W1441" s="83">
        <v>0.59375</v>
      </c>
      <c r="X1441" s="86">
        <f t="shared" si="114"/>
        <v>0.17222222222222222</v>
      </c>
    </row>
    <row r="1442" spans="1:24" x14ac:dyDescent="0.3">
      <c r="A1442" s="44" t="s">
        <v>4985</v>
      </c>
      <c r="B1442" s="68" t="s">
        <v>4986</v>
      </c>
      <c r="C1442" s="2" t="s">
        <v>1</v>
      </c>
      <c r="D1442" s="2">
        <v>56</v>
      </c>
      <c r="E1442" s="6">
        <v>23256</v>
      </c>
      <c r="F1442" s="7">
        <v>43986.601388888892</v>
      </c>
      <c r="G1442" s="69" t="s">
        <v>4</v>
      </c>
      <c r="H1442" s="68">
        <v>1260</v>
      </c>
      <c r="I1442" s="93">
        <f t="shared" si="111"/>
        <v>12.6</v>
      </c>
      <c r="J1442" s="93">
        <v>1.31</v>
      </c>
      <c r="K1442" s="69">
        <v>100</v>
      </c>
      <c r="L1442" s="68">
        <v>274</v>
      </c>
      <c r="M1442" s="93">
        <f t="shared" si="112"/>
        <v>2.74</v>
      </c>
      <c r="N1442" s="93">
        <v>0.73299999999999998</v>
      </c>
      <c r="O1442" s="69">
        <v>100</v>
      </c>
      <c r="P1442" s="182">
        <f t="shared" si="113"/>
        <v>4.5985401459854014</v>
      </c>
      <c r="Q1442" s="86" t="s">
        <v>12434</v>
      </c>
      <c r="V1442" s="82">
        <v>0.44166666666666665</v>
      </c>
      <c r="W1442" s="83">
        <v>0.60416666666666663</v>
      </c>
      <c r="X1442" s="86">
        <f t="shared" si="114"/>
        <v>0.16249999999999998</v>
      </c>
    </row>
    <row r="1443" spans="1:24" x14ac:dyDescent="0.3">
      <c r="A1443" s="44" t="s">
        <v>12435</v>
      </c>
      <c r="B1443" s="68" t="s">
        <v>5866</v>
      </c>
      <c r="C1443" s="2" t="s">
        <v>1</v>
      </c>
      <c r="D1443" s="2">
        <v>57</v>
      </c>
      <c r="E1443" s="6">
        <v>23075</v>
      </c>
      <c r="F1443" s="7">
        <v>43986.615185185183</v>
      </c>
      <c r="G1443" s="69" t="s">
        <v>4</v>
      </c>
      <c r="H1443" s="68">
        <v>1515</v>
      </c>
      <c r="I1443" s="93">
        <f t="shared" ref="I1443:I1506" si="115">H1443/K1443</f>
        <v>15.15</v>
      </c>
      <c r="J1443" s="93">
        <v>1.5069999999999999</v>
      </c>
      <c r="K1443" s="69">
        <v>100</v>
      </c>
      <c r="L1443" s="68">
        <v>279</v>
      </c>
      <c r="M1443" s="93">
        <f t="shared" si="112"/>
        <v>2.79</v>
      </c>
      <c r="N1443" s="93">
        <v>0.65600000000000003</v>
      </c>
      <c r="O1443" s="69">
        <v>100</v>
      </c>
      <c r="P1443" s="182">
        <f t="shared" si="113"/>
        <v>5.43010752688172</v>
      </c>
      <c r="Q1443" s="86" t="s">
        <v>12434</v>
      </c>
      <c r="V1443" s="82">
        <v>0.45833333333333331</v>
      </c>
      <c r="W1443" s="83">
        <v>0.625</v>
      </c>
      <c r="X1443" s="86">
        <f t="shared" si="114"/>
        <v>0.16666666666666669</v>
      </c>
    </row>
    <row r="1444" spans="1:24" x14ac:dyDescent="0.3">
      <c r="A1444" s="44" t="s">
        <v>12436</v>
      </c>
      <c r="B1444" s="68" t="s">
        <v>5745</v>
      </c>
      <c r="C1444" s="2" t="s">
        <v>1</v>
      </c>
      <c r="D1444" s="2">
        <v>49</v>
      </c>
      <c r="E1444" s="6">
        <v>25763</v>
      </c>
      <c r="F1444" s="7">
        <v>43986.627951388888</v>
      </c>
      <c r="G1444" s="69" t="s">
        <v>4</v>
      </c>
      <c r="H1444" s="68">
        <v>782</v>
      </c>
      <c r="I1444" s="93">
        <f t="shared" si="115"/>
        <v>7.8989898989898988</v>
      </c>
      <c r="J1444" s="93">
        <v>0.93100000000000005</v>
      </c>
      <c r="K1444" s="69">
        <v>99</v>
      </c>
      <c r="L1444" s="68">
        <v>124</v>
      </c>
      <c r="M1444" s="93">
        <f t="shared" si="112"/>
        <v>1.2525252525252526</v>
      </c>
      <c r="N1444" s="93">
        <v>0.45900000000000002</v>
      </c>
      <c r="O1444" s="69">
        <v>99</v>
      </c>
      <c r="P1444" s="182">
        <f t="shared" si="113"/>
        <v>6.3064516129032251</v>
      </c>
      <c r="Q1444" s="86" t="s">
        <v>12437</v>
      </c>
      <c r="V1444" s="82">
        <v>0.48125000000000001</v>
      </c>
      <c r="W1444" s="83">
        <v>0.63888888888888895</v>
      </c>
      <c r="X1444" s="86">
        <f t="shared" si="114"/>
        <v>0.15763888888888894</v>
      </c>
    </row>
    <row r="1445" spans="1:24" x14ac:dyDescent="0.3">
      <c r="A1445" s="44" t="s">
        <v>12438</v>
      </c>
      <c r="B1445" s="68" t="s">
        <v>7795</v>
      </c>
      <c r="C1445" s="2" t="s">
        <v>1</v>
      </c>
      <c r="D1445" s="2">
        <v>53</v>
      </c>
      <c r="E1445" s="6">
        <v>24448</v>
      </c>
      <c r="F1445" s="7">
        <v>43986.644074074073</v>
      </c>
      <c r="G1445" s="69" t="s">
        <v>4</v>
      </c>
      <c r="H1445" s="68">
        <v>2098</v>
      </c>
      <c r="I1445" s="93">
        <f t="shared" si="115"/>
        <v>21.19191919191919</v>
      </c>
      <c r="J1445" s="93">
        <v>1.6639999999999999</v>
      </c>
      <c r="K1445" s="69">
        <v>99</v>
      </c>
      <c r="L1445" s="68">
        <v>305</v>
      </c>
      <c r="M1445" s="93">
        <f t="shared" si="112"/>
        <v>3.0808080808080809</v>
      </c>
      <c r="N1445" s="93">
        <v>0.52800000000000002</v>
      </c>
      <c r="O1445" s="69">
        <v>99</v>
      </c>
      <c r="P1445" s="182">
        <f t="shared" si="113"/>
        <v>6.8786885245901637</v>
      </c>
      <c r="Q1445" s="86" t="s">
        <v>12437</v>
      </c>
      <c r="V1445" s="82">
        <v>0.49583333333333335</v>
      </c>
      <c r="W1445" s="83">
        <v>0.65277777777777779</v>
      </c>
      <c r="X1445" s="86">
        <f t="shared" si="114"/>
        <v>0.15694444444444444</v>
      </c>
    </row>
    <row r="1446" spans="1:24" x14ac:dyDescent="0.3">
      <c r="A1446" s="44" t="s">
        <v>12439</v>
      </c>
      <c r="B1446" s="68" t="s">
        <v>12440</v>
      </c>
      <c r="C1446" s="2" t="s">
        <v>6</v>
      </c>
      <c r="D1446" s="2">
        <v>66</v>
      </c>
      <c r="E1446" s="6">
        <v>19767</v>
      </c>
      <c r="F1446" s="7">
        <v>43986.669872685183</v>
      </c>
      <c r="G1446" s="69" t="s">
        <v>4</v>
      </c>
      <c r="H1446" s="68">
        <v>1279</v>
      </c>
      <c r="I1446" s="93">
        <f t="shared" si="115"/>
        <v>12.919191919191919</v>
      </c>
      <c r="J1446" s="93">
        <v>0.877</v>
      </c>
      <c r="K1446" s="69">
        <v>99</v>
      </c>
      <c r="L1446" s="68">
        <v>347</v>
      </c>
      <c r="M1446" s="93">
        <f t="shared" si="112"/>
        <v>3.5050505050505052</v>
      </c>
      <c r="N1446" s="93">
        <v>0.747</v>
      </c>
      <c r="O1446" s="69">
        <v>99</v>
      </c>
      <c r="P1446" s="182">
        <f t="shared" si="113"/>
        <v>3.6858789625360227</v>
      </c>
      <c r="Q1446" s="86" t="s">
        <v>12437</v>
      </c>
      <c r="V1446" s="82">
        <v>0.52708333333333335</v>
      </c>
      <c r="W1446" s="83">
        <v>0.67361111111111116</v>
      </c>
      <c r="X1446" s="86">
        <f t="shared" si="114"/>
        <v>0.14652777777777781</v>
      </c>
    </row>
    <row r="1447" spans="1:24" x14ac:dyDescent="0.3">
      <c r="A1447" s="44" t="s">
        <v>12441</v>
      </c>
      <c r="B1447" s="68" t="s">
        <v>12442</v>
      </c>
      <c r="C1447" s="2" t="s">
        <v>1</v>
      </c>
      <c r="D1447" s="2">
        <v>34</v>
      </c>
      <c r="E1447" s="6">
        <v>31531</v>
      </c>
      <c r="F1447" s="7">
        <v>43986.683576388888</v>
      </c>
      <c r="G1447" s="69" t="s">
        <v>553</v>
      </c>
      <c r="H1447" s="68">
        <v>1205</v>
      </c>
      <c r="I1447" s="93">
        <f t="shared" si="115"/>
        <v>12.171717171717171</v>
      </c>
      <c r="J1447" s="93">
        <v>1.325</v>
      </c>
      <c r="K1447" s="69">
        <v>99</v>
      </c>
      <c r="L1447" s="68">
        <v>566</v>
      </c>
      <c r="M1447" s="93">
        <f t="shared" si="112"/>
        <v>5.7171717171717171</v>
      </c>
      <c r="N1447" s="93">
        <v>0.68600000000000005</v>
      </c>
      <c r="O1447" s="69">
        <v>99</v>
      </c>
      <c r="P1447" s="182">
        <f t="shared" si="113"/>
        <v>2.1289752650176679</v>
      </c>
      <c r="Q1447" s="86" t="s">
        <v>12437</v>
      </c>
      <c r="V1447" s="82">
        <v>0.5180555555555556</v>
      </c>
      <c r="W1447" s="83">
        <v>0.70138888888888884</v>
      </c>
      <c r="X1447" s="86">
        <f t="shared" si="114"/>
        <v>0.18333333333333324</v>
      </c>
    </row>
    <row r="1448" spans="1:24" x14ac:dyDescent="0.3">
      <c r="A1448" s="44" t="s">
        <v>12443</v>
      </c>
      <c r="B1448" s="68" t="s">
        <v>12444</v>
      </c>
      <c r="C1448" s="2" t="s">
        <v>1</v>
      </c>
      <c r="D1448" s="2">
        <v>65</v>
      </c>
      <c r="E1448" s="6">
        <v>20161</v>
      </c>
      <c r="F1448" s="7">
        <v>43987.406111111108</v>
      </c>
      <c r="G1448" s="69" t="s">
        <v>71</v>
      </c>
      <c r="H1448" s="68">
        <v>1847</v>
      </c>
      <c r="I1448" s="93">
        <f t="shared" si="115"/>
        <v>18.47</v>
      </c>
      <c r="J1448" s="93">
        <v>1.6719999999999999</v>
      </c>
      <c r="K1448" s="69">
        <v>100</v>
      </c>
      <c r="L1448" s="68">
        <v>367</v>
      </c>
      <c r="M1448" s="93">
        <f t="shared" si="112"/>
        <v>3.67</v>
      </c>
      <c r="N1448" s="93">
        <v>0.69699999999999995</v>
      </c>
      <c r="O1448" s="69">
        <v>100</v>
      </c>
      <c r="P1448" s="182">
        <f t="shared" si="113"/>
        <v>5.0326975476839237</v>
      </c>
      <c r="Q1448" s="86" t="s">
        <v>12437</v>
      </c>
      <c r="V1448" s="82">
        <v>0.40625</v>
      </c>
      <c r="W1448" s="83">
        <v>0.56944444444444442</v>
      </c>
      <c r="X1448" s="86">
        <f t="shared" si="114"/>
        <v>0.16319444444444442</v>
      </c>
    </row>
    <row r="1449" spans="1:24" x14ac:dyDescent="0.3">
      <c r="A1449" s="44" t="s">
        <v>12445</v>
      </c>
      <c r="B1449" s="68" t="s">
        <v>1370</v>
      </c>
      <c r="C1449" s="2" t="s">
        <v>1</v>
      </c>
      <c r="D1449" s="2">
        <v>56</v>
      </c>
      <c r="E1449" s="6">
        <v>23182</v>
      </c>
      <c r="F1449" s="7">
        <v>43987.5080787037</v>
      </c>
      <c r="G1449" s="69" t="s">
        <v>4</v>
      </c>
      <c r="H1449" s="68">
        <v>1467</v>
      </c>
      <c r="I1449" s="93">
        <f t="shared" si="115"/>
        <v>14.67</v>
      </c>
      <c r="J1449" s="93">
        <v>1.843</v>
      </c>
      <c r="K1449" s="69">
        <v>100</v>
      </c>
      <c r="L1449" s="68">
        <v>414</v>
      </c>
      <c r="M1449" s="93">
        <f t="shared" si="112"/>
        <v>4.1399999999999997</v>
      </c>
      <c r="N1449" s="93">
        <v>0.80400000000000005</v>
      </c>
      <c r="O1449" s="69">
        <v>100</v>
      </c>
      <c r="P1449" s="182">
        <f t="shared" si="113"/>
        <v>3.5434782608695654</v>
      </c>
      <c r="Q1449" s="86" t="s">
        <v>12414</v>
      </c>
      <c r="V1449" s="82">
        <v>0.39374999999999999</v>
      </c>
      <c r="W1449" s="83">
        <v>0.51736111111111105</v>
      </c>
      <c r="X1449" s="86">
        <f t="shared" si="114"/>
        <v>0.12361111111111106</v>
      </c>
    </row>
    <row r="1450" spans="1:24" x14ac:dyDescent="0.3">
      <c r="A1450" s="44" t="s">
        <v>12446</v>
      </c>
      <c r="B1450" s="68" t="s">
        <v>12447</v>
      </c>
      <c r="C1450" s="2" t="s">
        <v>6</v>
      </c>
      <c r="D1450" s="2">
        <v>9.6666666666666661</v>
      </c>
      <c r="E1450" s="6">
        <v>40462</v>
      </c>
      <c r="F1450" s="7">
        <v>43987.520740740743</v>
      </c>
      <c r="G1450" s="69" t="s">
        <v>4</v>
      </c>
      <c r="H1450" s="68">
        <v>1155</v>
      </c>
      <c r="I1450" s="93">
        <f t="shared" si="115"/>
        <v>11.666666666666666</v>
      </c>
      <c r="J1450" s="93">
        <v>1.05</v>
      </c>
      <c r="K1450" s="69">
        <v>99</v>
      </c>
      <c r="L1450" s="68">
        <v>153</v>
      </c>
      <c r="M1450" s="93">
        <f t="shared" si="112"/>
        <v>1.5454545454545454</v>
      </c>
      <c r="N1450" s="93">
        <v>0.5</v>
      </c>
      <c r="O1450" s="69">
        <v>99</v>
      </c>
      <c r="P1450" s="182">
        <f t="shared" si="113"/>
        <v>7.5490196078431371</v>
      </c>
      <c r="Q1450" s="86" t="s">
        <v>12414</v>
      </c>
      <c r="V1450" s="82">
        <v>0.40069444444444446</v>
      </c>
      <c r="W1450" s="83">
        <v>0.52777777777777779</v>
      </c>
      <c r="X1450" s="86">
        <f t="shared" si="114"/>
        <v>0.12708333333333333</v>
      </c>
    </row>
    <row r="1451" spans="1:24" x14ac:dyDescent="0.3">
      <c r="A1451" s="44" t="s">
        <v>12448</v>
      </c>
      <c r="B1451" s="68" t="s">
        <v>38</v>
      </c>
      <c r="C1451" s="2" t="s">
        <v>1</v>
      </c>
      <c r="D1451" s="2">
        <v>60</v>
      </c>
      <c r="E1451" s="6">
        <v>21737</v>
      </c>
      <c r="F1451" s="7">
        <v>43987.5312962963</v>
      </c>
      <c r="G1451" s="69" t="s">
        <v>4</v>
      </c>
      <c r="H1451" s="68">
        <v>2210</v>
      </c>
      <c r="I1451" s="93">
        <f t="shared" si="115"/>
        <v>22.323232323232322</v>
      </c>
      <c r="J1451" s="93">
        <v>2.63</v>
      </c>
      <c r="K1451" s="69">
        <v>99</v>
      </c>
      <c r="L1451" s="68">
        <v>491</v>
      </c>
      <c r="M1451" s="93">
        <f t="shared" si="112"/>
        <v>4.9595959595959593</v>
      </c>
      <c r="N1451" s="93">
        <v>0.88</v>
      </c>
      <c r="O1451" s="69">
        <v>99</v>
      </c>
      <c r="P1451" s="182">
        <f t="shared" si="113"/>
        <v>4.5010183299389004</v>
      </c>
      <c r="Q1451" s="86" t="s">
        <v>12431</v>
      </c>
      <c r="V1451" s="82">
        <v>0.40833333333333338</v>
      </c>
      <c r="W1451" s="83">
        <v>0.5395833333333333</v>
      </c>
      <c r="X1451" s="86">
        <f t="shared" si="114"/>
        <v>0.13124999999999992</v>
      </c>
    </row>
    <row r="1452" spans="1:24" x14ac:dyDescent="0.3">
      <c r="A1452" s="44" t="s">
        <v>12449</v>
      </c>
      <c r="B1452" s="68" t="s">
        <v>12450</v>
      </c>
      <c r="C1452" s="2" t="s">
        <v>1</v>
      </c>
      <c r="D1452" s="2">
        <v>40</v>
      </c>
      <c r="E1452" s="6">
        <v>29061</v>
      </c>
      <c r="F1452" s="7">
        <v>43987.563877314817</v>
      </c>
      <c r="G1452" s="69" t="s">
        <v>4</v>
      </c>
      <c r="H1452" s="68">
        <v>1324</v>
      </c>
      <c r="I1452" s="93">
        <f t="shared" si="115"/>
        <v>13.24</v>
      </c>
      <c r="J1452" s="93">
        <v>1.1639999999999999</v>
      </c>
      <c r="K1452" s="69">
        <v>100</v>
      </c>
      <c r="L1452" s="68">
        <v>485</v>
      </c>
      <c r="M1452" s="93">
        <f t="shared" si="112"/>
        <v>4.8499999999999996</v>
      </c>
      <c r="N1452" s="93">
        <v>0.64200000000000002</v>
      </c>
      <c r="O1452" s="69">
        <v>100</v>
      </c>
      <c r="P1452" s="182">
        <f t="shared" si="113"/>
        <v>2.7298969072164949</v>
      </c>
      <c r="Q1452" s="86" t="s">
        <v>12431</v>
      </c>
      <c r="V1452" s="82">
        <v>0.41736111111111113</v>
      </c>
      <c r="W1452" s="83">
        <v>0.65833333333333333</v>
      </c>
      <c r="X1452" s="86">
        <f t="shared" si="114"/>
        <v>0.2409722222222222</v>
      </c>
    </row>
    <row r="1453" spans="1:24" x14ac:dyDescent="0.3">
      <c r="A1453" s="44" t="s">
        <v>5065</v>
      </c>
      <c r="B1453" s="68" t="s">
        <v>1083</v>
      </c>
      <c r="C1453" s="2" t="s">
        <v>1</v>
      </c>
      <c r="D1453" s="2">
        <v>46</v>
      </c>
      <c r="E1453" s="6">
        <v>26901</v>
      </c>
      <c r="F1453" s="7">
        <v>43987.5778125</v>
      </c>
      <c r="G1453" s="69" t="s">
        <v>4</v>
      </c>
      <c r="H1453" s="68">
        <v>1194</v>
      </c>
      <c r="I1453" s="93">
        <f t="shared" si="115"/>
        <v>12.060606060606061</v>
      </c>
      <c r="J1453" s="93">
        <v>1.3160000000000001</v>
      </c>
      <c r="K1453" s="69">
        <v>99</v>
      </c>
      <c r="L1453" s="68">
        <v>341</v>
      </c>
      <c r="M1453" s="93">
        <f t="shared" si="112"/>
        <v>3.4444444444444446</v>
      </c>
      <c r="N1453" s="93">
        <v>0.64200000000000002</v>
      </c>
      <c r="O1453" s="69">
        <v>99</v>
      </c>
      <c r="P1453" s="182">
        <f t="shared" si="113"/>
        <v>3.501466275659824</v>
      </c>
      <c r="Q1453" s="86" t="s">
        <v>12431</v>
      </c>
      <c r="V1453" s="82">
        <v>0.46180555555555558</v>
      </c>
      <c r="W1453" s="83">
        <v>0.60138888888888886</v>
      </c>
      <c r="X1453" s="86">
        <f t="shared" si="114"/>
        <v>0.13958333333333328</v>
      </c>
    </row>
    <row r="1454" spans="1:24" x14ac:dyDescent="0.3">
      <c r="A1454" s="44" t="s">
        <v>12451</v>
      </c>
      <c r="B1454" s="68" t="s">
        <v>8094</v>
      </c>
      <c r="C1454" s="2" t="s">
        <v>1</v>
      </c>
      <c r="D1454" s="2">
        <v>42</v>
      </c>
      <c r="E1454" s="6">
        <v>28399</v>
      </c>
      <c r="F1454" s="7">
        <v>43987.604212962964</v>
      </c>
      <c r="G1454" s="69" t="s">
        <v>4</v>
      </c>
      <c r="H1454" s="68">
        <v>850</v>
      </c>
      <c r="I1454" s="93">
        <f t="shared" si="115"/>
        <v>8.5858585858585865</v>
      </c>
      <c r="J1454" s="93">
        <v>0.63900000000000001</v>
      </c>
      <c r="K1454" s="69">
        <v>99</v>
      </c>
      <c r="L1454" s="68">
        <v>317</v>
      </c>
      <c r="M1454" s="93">
        <f t="shared" si="112"/>
        <v>3.202020202020202</v>
      </c>
      <c r="N1454" s="93">
        <v>0.47299999999999998</v>
      </c>
      <c r="O1454" s="69">
        <v>99</v>
      </c>
      <c r="P1454" s="182">
        <f t="shared" si="113"/>
        <v>2.6813880126182967</v>
      </c>
      <c r="Q1454" s="86" t="s">
        <v>12431</v>
      </c>
      <c r="V1454" s="82">
        <v>0.47083333333333338</v>
      </c>
      <c r="W1454" s="83">
        <v>0.6118055555555556</v>
      </c>
      <c r="X1454" s="86">
        <f t="shared" si="114"/>
        <v>0.14097222222222222</v>
      </c>
    </row>
    <row r="1455" spans="1:24" x14ac:dyDescent="0.3">
      <c r="A1455" s="44" t="s">
        <v>12452</v>
      </c>
      <c r="B1455" s="68" t="s">
        <v>12453</v>
      </c>
      <c r="C1455" s="2" t="s">
        <v>1</v>
      </c>
      <c r="D1455" s="2">
        <v>61</v>
      </c>
      <c r="E1455" s="6">
        <v>21601</v>
      </c>
      <c r="F1455" s="7">
        <v>43987.616597222222</v>
      </c>
      <c r="G1455" s="69" t="s">
        <v>10062</v>
      </c>
      <c r="H1455" s="68">
        <v>1339</v>
      </c>
      <c r="I1455" s="93">
        <f t="shared" si="115"/>
        <v>13.525252525252526</v>
      </c>
      <c r="J1455" s="93">
        <v>0.93</v>
      </c>
      <c r="K1455" s="69">
        <v>99</v>
      </c>
      <c r="L1455" s="68">
        <v>269</v>
      </c>
      <c r="M1455" s="93">
        <f t="shared" si="112"/>
        <v>2.7171717171717171</v>
      </c>
      <c r="N1455" s="93">
        <v>0.74299999999999999</v>
      </c>
      <c r="O1455" s="69">
        <v>99</v>
      </c>
      <c r="P1455" s="182">
        <f t="shared" si="113"/>
        <v>4.9776951672862459</v>
      </c>
      <c r="Q1455" s="86" t="s">
        <v>12431</v>
      </c>
      <c r="V1455" s="82">
        <v>0.47430555555555554</v>
      </c>
      <c r="W1455" s="83">
        <v>0.625</v>
      </c>
      <c r="X1455" s="86">
        <f t="shared" si="114"/>
        <v>0.15069444444444446</v>
      </c>
    </row>
    <row r="1456" spans="1:24" x14ac:dyDescent="0.3">
      <c r="A1456" s="44" t="s">
        <v>12454</v>
      </c>
      <c r="B1456" s="68" t="s">
        <v>12455</v>
      </c>
      <c r="C1456" s="2" t="s">
        <v>6</v>
      </c>
      <c r="D1456" s="2">
        <v>62</v>
      </c>
      <c r="E1456" s="6">
        <v>21033</v>
      </c>
      <c r="F1456" s="7">
        <v>43987.638807870368</v>
      </c>
      <c r="G1456" s="69" t="s">
        <v>22</v>
      </c>
      <c r="H1456" s="68">
        <v>1152</v>
      </c>
      <c r="I1456" s="93">
        <f t="shared" si="115"/>
        <v>11.52</v>
      </c>
      <c r="J1456" s="93">
        <v>1.0780000000000001</v>
      </c>
      <c r="K1456" s="69">
        <v>100</v>
      </c>
      <c r="L1456" s="68">
        <v>371</v>
      </c>
      <c r="M1456" s="93">
        <f t="shared" si="112"/>
        <v>3.71</v>
      </c>
      <c r="N1456" s="93">
        <v>0.53700000000000003</v>
      </c>
      <c r="O1456" s="69">
        <v>100</v>
      </c>
      <c r="P1456" s="182">
        <f t="shared" si="113"/>
        <v>3.105121293800539</v>
      </c>
      <c r="Q1456" s="86" t="s">
        <v>12431</v>
      </c>
      <c r="V1456" s="82">
        <v>0.49861111111111112</v>
      </c>
      <c r="W1456" s="83">
        <v>0.64930555555555558</v>
      </c>
      <c r="X1456" s="86">
        <f t="shared" si="114"/>
        <v>0.15069444444444446</v>
      </c>
    </row>
    <row r="1457" spans="1:24" x14ac:dyDescent="0.3">
      <c r="A1457" s="44" t="s">
        <v>12456</v>
      </c>
      <c r="B1457" s="68" t="s">
        <v>7033</v>
      </c>
      <c r="C1457" s="2" t="s">
        <v>1</v>
      </c>
      <c r="D1457" s="2">
        <v>44</v>
      </c>
      <c r="E1457" s="6">
        <v>27761</v>
      </c>
      <c r="F1457" s="7">
        <v>43990.563368055555</v>
      </c>
      <c r="G1457" s="69" t="s">
        <v>4</v>
      </c>
      <c r="H1457" s="68">
        <v>1364</v>
      </c>
      <c r="I1457" s="93">
        <f t="shared" si="115"/>
        <v>13.64</v>
      </c>
      <c r="J1457" s="93">
        <v>1.1679999999999999</v>
      </c>
      <c r="K1457" s="69">
        <v>100</v>
      </c>
      <c r="L1457" s="68">
        <v>234</v>
      </c>
      <c r="M1457" s="93">
        <f t="shared" si="112"/>
        <v>2.34</v>
      </c>
      <c r="N1457" s="93">
        <v>0.57199999999999995</v>
      </c>
      <c r="O1457" s="69">
        <v>100</v>
      </c>
      <c r="P1457" s="182">
        <f t="shared" si="113"/>
        <v>5.8290598290598297</v>
      </c>
      <c r="Q1457" s="86" t="s">
        <v>12457</v>
      </c>
      <c r="V1457" s="82">
        <v>0.4201388888888889</v>
      </c>
      <c r="W1457" s="83">
        <v>0.57638888888888895</v>
      </c>
      <c r="X1457" s="86">
        <f t="shared" si="114"/>
        <v>0.15625000000000006</v>
      </c>
    </row>
    <row r="1458" spans="1:24" x14ac:dyDescent="0.3">
      <c r="A1458" s="44" t="s">
        <v>12458</v>
      </c>
      <c r="B1458" s="68" t="s">
        <v>6559</v>
      </c>
      <c r="C1458" s="2" t="s">
        <v>1</v>
      </c>
      <c r="D1458" s="2">
        <v>61</v>
      </c>
      <c r="E1458" s="6">
        <v>21453</v>
      </c>
      <c r="F1458" s="7">
        <v>43990.576562499999</v>
      </c>
      <c r="G1458" s="69" t="s">
        <v>4</v>
      </c>
      <c r="H1458" s="68">
        <v>1906</v>
      </c>
      <c r="I1458" s="93">
        <f t="shared" si="115"/>
        <v>19.252525252525253</v>
      </c>
      <c r="J1458" s="93">
        <v>1.7749999999999999</v>
      </c>
      <c r="K1458" s="69">
        <v>99</v>
      </c>
      <c r="L1458" s="68">
        <v>286</v>
      </c>
      <c r="M1458" s="93">
        <f t="shared" si="112"/>
        <v>2.8888888888888888</v>
      </c>
      <c r="N1458" s="93">
        <v>0.47099999999999997</v>
      </c>
      <c r="O1458" s="69">
        <v>99</v>
      </c>
      <c r="P1458" s="182">
        <f t="shared" si="113"/>
        <v>6.6643356643356642</v>
      </c>
      <c r="Q1458" s="86" t="s">
        <v>12457</v>
      </c>
      <c r="V1458" s="82">
        <v>0.4236111111111111</v>
      </c>
      <c r="W1458" s="83">
        <v>0.58333333333333337</v>
      </c>
      <c r="X1458" s="86">
        <f t="shared" si="114"/>
        <v>0.15972222222222227</v>
      </c>
    </row>
    <row r="1459" spans="1:24" x14ac:dyDescent="0.3">
      <c r="A1459" s="44" t="s">
        <v>12459</v>
      </c>
      <c r="B1459" s="68" t="s">
        <v>12460</v>
      </c>
      <c r="C1459" s="2" t="s">
        <v>6</v>
      </c>
      <c r="D1459" s="2">
        <v>21</v>
      </c>
      <c r="E1459" s="6">
        <v>36044</v>
      </c>
      <c r="F1459" s="7">
        <v>43990.590648148151</v>
      </c>
      <c r="G1459" s="69" t="s">
        <v>4</v>
      </c>
      <c r="H1459" s="68">
        <v>613</v>
      </c>
      <c r="I1459" s="93">
        <f t="shared" si="115"/>
        <v>6.13</v>
      </c>
      <c r="J1459" s="93">
        <v>0.67700000000000005</v>
      </c>
      <c r="K1459" s="69">
        <v>100</v>
      </c>
      <c r="L1459" s="68">
        <v>191</v>
      </c>
      <c r="M1459" s="93">
        <f t="shared" si="112"/>
        <v>1.91</v>
      </c>
      <c r="N1459" s="93">
        <v>0.47299999999999998</v>
      </c>
      <c r="O1459" s="69">
        <v>100</v>
      </c>
      <c r="P1459" s="182">
        <f t="shared" si="113"/>
        <v>3.2094240837696337</v>
      </c>
      <c r="Q1459" s="86" t="s">
        <v>12457</v>
      </c>
      <c r="V1459" s="82">
        <v>0.44375000000000003</v>
      </c>
      <c r="W1459" s="83">
        <v>0.61111111111111105</v>
      </c>
      <c r="X1459" s="86">
        <f t="shared" si="114"/>
        <v>0.16736111111111102</v>
      </c>
    </row>
    <row r="1460" spans="1:24" x14ac:dyDescent="0.3">
      <c r="A1460" s="44" t="s">
        <v>12461</v>
      </c>
      <c r="B1460" s="68" t="s">
        <v>12462</v>
      </c>
      <c r="C1460" s="2" t="s">
        <v>1</v>
      </c>
      <c r="D1460" s="2">
        <v>54</v>
      </c>
      <c r="E1460" s="6">
        <v>24227</v>
      </c>
      <c r="F1460" s="7">
        <v>43990.618750000001</v>
      </c>
      <c r="G1460" s="69" t="s">
        <v>10062</v>
      </c>
      <c r="H1460" s="68">
        <v>1454</v>
      </c>
      <c r="I1460" s="93">
        <f t="shared" si="115"/>
        <v>14.54</v>
      </c>
      <c r="J1460" s="93">
        <v>1.4730000000000001</v>
      </c>
      <c r="K1460" s="69">
        <v>100</v>
      </c>
      <c r="L1460" s="68">
        <v>249</v>
      </c>
      <c r="M1460" s="93">
        <f t="shared" si="112"/>
        <v>2.4900000000000002</v>
      </c>
      <c r="N1460" s="93">
        <v>0.57699999999999996</v>
      </c>
      <c r="O1460" s="69">
        <v>100</v>
      </c>
      <c r="P1460" s="182">
        <f t="shared" si="113"/>
        <v>5.8393574297188744</v>
      </c>
      <c r="Q1460" s="86" t="s">
        <v>12457</v>
      </c>
      <c r="V1460" s="82">
        <v>0.4548611111111111</v>
      </c>
      <c r="W1460" s="83">
        <v>0.62847222222222221</v>
      </c>
      <c r="X1460" s="86">
        <f t="shared" si="114"/>
        <v>0.1736111111111111</v>
      </c>
    </row>
    <row r="1461" spans="1:24" x14ac:dyDescent="0.3">
      <c r="A1461" s="44" t="s">
        <v>12463</v>
      </c>
      <c r="B1461" s="68" t="s">
        <v>5355</v>
      </c>
      <c r="C1461" s="2" t="s">
        <v>1</v>
      </c>
      <c r="D1461" s="2">
        <v>48</v>
      </c>
      <c r="E1461" s="6">
        <v>26371</v>
      </c>
      <c r="F1461" s="7">
        <v>43990.643391203703</v>
      </c>
      <c r="G1461" s="69" t="s">
        <v>4</v>
      </c>
      <c r="H1461" s="68">
        <v>1391</v>
      </c>
      <c r="I1461" s="93">
        <f t="shared" si="115"/>
        <v>14.05050505050505</v>
      </c>
      <c r="J1461" s="93">
        <v>2.012</v>
      </c>
      <c r="K1461" s="69">
        <v>99</v>
      </c>
      <c r="L1461" s="68">
        <v>253</v>
      </c>
      <c r="M1461" s="93">
        <f t="shared" si="112"/>
        <v>2.5555555555555554</v>
      </c>
      <c r="N1461" s="93">
        <v>0.64200000000000002</v>
      </c>
      <c r="O1461" s="69">
        <v>99</v>
      </c>
      <c r="P1461" s="182">
        <f t="shared" si="113"/>
        <v>5.4980237154150204</v>
      </c>
      <c r="Q1461" s="86" t="s">
        <v>12457</v>
      </c>
      <c r="V1461" s="82">
        <v>0.4826388888888889</v>
      </c>
      <c r="W1461" s="83">
        <v>0.64930555555555558</v>
      </c>
      <c r="X1461" s="86">
        <f t="shared" si="114"/>
        <v>0.16666666666666669</v>
      </c>
    </row>
    <row r="1462" spans="1:24" x14ac:dyDescent="0.3">
      <c r="A1462" s="44" t="s">
        <v>12464</v>
      </c>
      <c r="B1462" s="68" t="s">
        <v>12465</v>
      </c>
      <c r="C1462" s="2" t="s">
        <v>1</v>
      </c>
      <c r="D1462" s="2">
        <v>30</v>
      </c>
      <c r="E1462" s="6">
        <v>32952</v>
      </c>
      <c r="F1462" s="7">
        <v>43990.661469907405</v>
      </c>
      <c r="G1462" s="69" t="s">
        <v>4</v>
      </c>
      <c r="H1462" s="68">
        <v>517</v>
      </c>
      <c r="I1462" s="93">
        <f t="shared" si="115"/>
        <v>5.2222222222222223</v>
      </c>
      <c r="J1462" s="93">
        <v>0.75</v>
      </c>
      <c r="K1462" s="69">
        <v>99</v>
      </c>
      <c r="L1462" s="68">
        <v>144</v>
      </c>
      <c r="M1462" s="93">
        <f t="shared" si="112"/>
        <v>1.4545454545454546</v>
      </c>
      <c r="N1462" s="93">
        <v>0.5</v>
      </c>
      <c r="O1462" s="69">
        <v>99</v>
      </c>
      <c r="P1462" s="182">
        <f t="shared" si="113"/>
        <v>3.5902777777777777</v>
      </c>
      <c r="Q1462" s="86" t="s">
        <v>12457</v>
      </c>
      <c r="V1462" s="82">
        <v>0.50416666666666665</v>
      </c>
      <c r="W1462" s="83">
        <v>0.67361111111111116</v>
      </c>
      <c r="X1462" s="86">
        <f t="shared" si="114"/>
        <v>0.16944444444444451</v>
      </c>
    </row>
    <row r="1463" spans="1:24" x14ac:dyDescent="0.3">
      <c r="A1463" s="44" t="s">
        <v>12466</v>
      </c>
      <c r="B1463" s="68" t="s">
        <v>1185</v>
      </c>
      <c r="C1463" s="2" t="s">
        <v>1</v>
      </c>
      <c r="D1463" s="2">
        <v>53</v>
      </c>
      <c r="E1463" s="6">
        <v>24632</v>
      </c>
      <c r="F1463" s="7">
        <v>43990.672858796293</v>
      </c>
      <c r="G1463" s="69" t="s">
        <v>4</v>
      </c>
      <c r="H1463" s="68">
        <v>1338</v>
      </c>
      <c r="I1463" s="93">
        <f t="shared" si="115"/>
        <v>13.38</v>
      </c>
      <c r="J1463" s="93">
        <v>1.204</v>
      </c>
      <c r="K1463" s="69">
        <v>100</v>
      </c>
      <c r="L1463" s="68">
        <v>192</v>
      </c>
      <c r="M1463" s="93">
        <f t="shared" si="112"/>
        <v>1.92</v>
      </c>
      <c r="N1463" s="93">
        <v>0.36699999999999999</v>
      </c>
      <c r="O1463" s="69">
        <v>100</v>
      </c>
      <c r="P1463" s="182">
        <f t="shared" si="113"/>
        <v>6.9687500000000009</v>
      </c>
      <c r="Q1463" s="86" t="s">
        <v>12457</v>
      </c>
      <c r="V1463" s="82">
        <v>0.49652777777777773</v>
      </c>
      <c r="W1463" s="83">
        <v>0.68055555555555547</v>
      </c>
      <c r="X1463" s="86">
        <f t="shared" si="114"/>
        <v>0.18402777777777773</v>
      </c>
    </row>
    <row r="1464" spans="1:24" x14ac:dyDescent="0.3">
      <c r="A1464" s="44" t="s">
        <v>12467</v>
      </c>
      <c r="B1464" s="68" t="s">
        <v>12468</v>
      </c>
      <c r="C1464" s="2" t="s">
        <v>1</v>
      </c>
      <c r="D1464" s="2">
        <v>67</v>
      </c>
      <c r="E1464" s="6">
        <v>19421</v>
      </c>
      <c r="F1464" s="7">
        <v>43990.685428240744</v>
      </c>
      <c r="G1464" s="69" t="s">
        <v>4</v>
      </c>
      <c r="H1464" s="68">
        <v>1338</v>
      </c>
      <c r="I1464" s="93">
        <f t="shared" si="115"/>
        <v>13.515151515151516</v>
      </c>
      <c r="J1464" s="93">
        <v>1.32</v>
      </c>
      <c r="K1464" s="69">
        <v>99</v>
      </c>
      <c r="L1464" s="68">
        <v>278</v>
      </c>
      <c r="M1464" s="93">
        <f t="shared" si="112"/>
        <v>2.808080808080808</v>
      </c>
      <c r="N1464" s="93">
        <v>0.52800000000000002</v>
      </c>
      <c r="O1464" s="69">
        <v>99</v>
      </c>
      <c r="P1464" s="182">
        <f t="shared" si="113"/>
        <v>4.8129496402877701</v>
      </c>
      <c r="Q1464" s="86" t="s">
        <v>12457</v>
      </c>
      <c r="V1464" s="82">
        <v>0.52916666666666667</v>
      </c>
      <c r="W1464" s="83">
        <v>0.70138888888888884</v>
      </c>
      <c r="X1464" s="86">
        <f t="shared" si="114"/>
        <v>0.17222222222222217</v>
      </c>
    </row>
    <row r="1465" spans="1:24" x14ac:dyDescent="0.3">
      <c r="A1465" s="44" t="s">
        <v>12469</v>
      </c>
      <c r="B1465" s="68" t="s">
        <v>12470</v>
      </c>
      <c r="C1465" s="2" t="s">
        <v>1</v>
      </c>
      <c r="D1465" s="2">
        <v>55</v>
      </c>
      <c r="E1465" s="6">
        <v>23573</v>
      </c>
      <c r="F1465" s="7">
        <v>43990.703287037039</v>
      </c>
      <c r="G1465" s="69" t="s">
        <v>4</v>
      </c>
      <c r="H1465" s="68">
        <v>1328</v>
      </c>
      <c r="I1465" s="93">
        <f t="shared" si="115"/>
        <v>13.414141414141413</v>
      </c>
      <c r="J1465" s="93">
        <v>1.3169999999999999</v>
      </c>
      <c r="K1465" s="69">
        <v>99</v>
      </c>
      <c r="L1465" s="68">
        <v>285</v>
      </c>
      <c r="M1465" s="93">
        <f t="shared" si="112"/>
        <v>2.8787878787878789</v>
      </c>
      <c r="N1465" s="93">
        <v>0.70399999999999996</v>
      </c>
      <c r="O1465" s="69">
        <v>99</v>
      </c>
      <c r="P1465" s="182">
        <f t="shared" si="113"/>
        <v>4.6596491228070169</v>
      </c>
      <c r="Q1465" s="86" t="s">
        <v>12457</v>
      </c>
      <c r="V1465" s="82">
        <v>0.53819444444444442</v>
      </c>
      <c r="W1465" s="83">
        <v>0.72222222222222221</v>
      </c>
      <c r="X1465" s="86">
        <f t="shared" si="114"/>
        <v>0.18402777777777779</v>
      </c>
    </row>
    <row r="1466" spans="1:24" x14ac:dyDescent="0.3">
      <c r="A1466" s="44" t="s">
        <v>12471</v>
      </c>
      <c r="B1466" s="68" t="s">
        <v>7391</v>
      </c>
      <c r="C1466" s="2" t="s">
        <v>1</v>
      </c>
      <c r="D1466" s="2">
        <v>44</v>
      </c>
      <c r="E1466" s="6">
        <v>27702</v>
      </c>
      <c r="F1466" s="7">
        <v>43991.544942129629</v>
      </c>
      <c r="G1466" s="69" t="s">
        <v>4</v>
      </c>
      <c r="H1466" s="68">
        <v>1072</v>
      </c>
      <c r="I1466" s="93">
        <f t="shared" si="115"/>
        <v>10.72</v>
      </c>
      <c r="J1466" s="93">
        <v>1.415</v>
      </c>
      <c r="K1466" s="69">
        <v>100</v>
      </c>
      <c r="L1466" s="68">
        <v>305</v>
      </c>
      <c r="M1466" s="93">
        <f t="shared" si="112"/>
        <v>3.05</v>
      </c>
      <c r="N1466" s="93">
        <v>0.67200000000000004</v>
      </c>
      <c r="O1466" s="69">
        <v>100</v>
      </c>
      <c r="P1466" s="182">
        <f t="shared" si="113"/>
        <v>3.514754098360656</v>
      </c>
      <c r="Q1466" s="86" t="s">
        <v>12457</v>
      </c>
      <c r="V1466" s="82">
        <v>0.40138888888888885</v>
      </c>
      <c r="W1466" s="83">
        <v>0.55555555555555558</v>
      </c>
      <c r="X1466" s="86">
        <f t="shared" si="114"/>
        <v>0.15416666666666673</v>
      </c>
    </row>
    <row r="1467" spans="1:24" x14ac:dyDescent="0.3">
      <c r="A1467" s="44" t="s">
        <v>12472</v>
      </c>
      <c r="B1467" s="68" t="s">
        <v>12473</v>
      </c>
      <c r="C1467" s="2" t="s">
        <v>1</v>
      </c>
      <c r="D1467" s="2">
        <v>52</v>
      </c>
      <c r="E1467" s="6">
        <v>24870</v>
      </c>
      <c r="F1467" s="7">
        <v>43991.566608796296</v>
      </c>
      <c r="G1467" s="69" t="s">
        <v>4</v>
      </c>
      <c r="H1467" s="68">
        <v>1630</v>
      </c>
      <c r="I1467" s="93">
        <f t="shared" si="115"/>
        <v>16.3</v>
      </c>
      <c r="J1467" s="93">
        <v>1.3069999999999999</v>
      </c>
      <c r="K1467" s="69">
        <v>100</v>
      </c>
      <c r="L1467" s="68">
        <v>304</v>
      </c>
      <c r="M1467" s="93">
        <f t="shared" si="112"/>
        <v>3.04</v>
      </c>
      <c r="N1467" s="93">
        <v>0.80300000000000005</v>
      </c>
      <c r="O1467" s="69">
        <v>100</v>
      </c>
      <c r="P1467" s="182">
        <f t="shared" si="113"/>
        <v>5.3618421052631584</v>
      </c>
      <c r="Q1467" s="86" t="s">
        <v>12457</v>
      </c>
      <c r="V1467" s="82">
        <v>0.40972222222222227</v>
      </c>
      <c r="W1467" s="83">
        <v>0.57291666666666663</v>
      </c>
      <c r="X1467" s="86">
        <f t="shared" si="114"/>
        <v>0.16319444444444436</v>
      </c>
    </row>
    <row r="1468" spans="1:24" x14ac:dyDescent="0.3">
      <c r="A1468" s="44" t="s">
        <v>12474</v>
      </c>
      <c r="B1468" s="68" t="s">
        <v>318</v>
      </c>
      <c r="C1468" s="2" t="s">
        <v>1</v>
      </c>
      <c r="D1468" s="2">
        <v>58</v>
      </c>
      <c r="E1468" s="6">
        <v>22629</v>
      </c>
      <c r="F1468" s="7">
        <v>43991.577951388892</v>
      </c>
      <c r="G1468" s="69" t="s">
        <v>4</v>
      </c>
      <c r="H1468" s="68">
        <v>1008</v>
      </c>
      <c r="I1468" s="93">
        <f t="shared" si="115"/>
        <v>10.181818181818182</v>
      </c>
      <c r="J1468" s="93">
        <v>0.98299999999999998</v>
      </c>
      <c r="K1468" s="69">
        <v>99</v>
      </c>
      <c r="L1468" s="68">
        <v>295</v>
      </c>
      <c r="M1468" s="93">
        <f t="shared" si="112"/>
        <v>2.9797979797979797</v>
      </c>
      <c r="N1468" s="93">
        <v>0.58899999999999997</v>
      </c>
      <c r="O1468" s="69">
        <v>99</v>
      </c>
      <c r="P1468" s="182">
        <f t="shared" si="113"/>
        <v>3.4169491525423732</v>
      </c>
      <c r="Q1468" s="86" t="s">
        <v>12457</v>
      </c>
      <c r="V1468" s="82">
        <v>0.4201388888888889</v>
      </c>
      <c r="W1468" s="83">
        <v>0.58333333333333337</v>
      </c>
      <c r="X1468" s="86">
        <f t="shared" si="114"/>
        <v>0.16319444444444448</v>
      </c>
    </row>
    <row r="1469" spans="1:24" x14ac:dyDescent="0.3">
      <c r="A1469" s="44" t="s">
        <v>12475</v>
      </c>
      <c r="B1469" s="68" t="s">
        <v>5198</v>
      </c>
      <c r="C1469" s="2" t="s">
        <v>1</v>
      </c>
      <c r="D1469" s="2">
        <v>44</v>
      </c>
      <c r="E1469" s="6">
        <v>27820</v>
      </c>
      <c r="F1469" s="7">
        <v>43991.590127314812</v>
      </c>
      <c r="G1469" s="69" t="s">
        <v>4</v>
      </c>
      <c r="H1469" s="68">
        <v>1020</v>
      </c>
      <c r="I1469" s="93">
        <f t="shared" si="115"/>
        <v>10.303030303030303</v>
      </c>
      <c r="J1469" s="93">
        <v>1.0249999999999999</v>
      </c>
      <c r="K1469" s="69">
        <v>99</v>
      </c>
      <c r="L1469" s="68">
        <v>243</v>
      </c>
      <c r="M1469" s="93">
        <f t="shared" si="112"/>
        <v>2.4545454545454546</v>
      </c>
      <c r="N1469" s="93">
        <v>0.55800000000000005</v>
      </c>
      <c r="O1469" s="69">
        <v>99</v>
      </c>
      <c r="P1469" s="182">
        <f t="shared" si="113"/>
        <v>4.1975308641975309</v>
      </c>
      <c r="Q1469" s="86" t="s">
        <v>12457</v>
      </c>
      <c r="V1469" s="82">
        <v>0.43611111111111112</v>
      </c>
      <c r="W1469" s="83">
        <v>0.59722222222222221</v>
      </c>
      <c r="X1469" s="86">
        <f t="shared" si="114"/>
        <v>0.16111111111111109</v>
      </c>
    </row>
    <row r="1470" spans="1:24" x14ac:dyDescent="0.3">
      <c r="A1470" s="44" t="s">
        <v>12476</v>
      </c>
      <c r="B1470" s="68" t="s">
        <v>12477</v>
      </c>
      <c r="C1470" s="2" t="s">
        <v>6</v>
      </c>
      <c r="D1470" s="2">
        <v>29</v>
      </c>
      <c r="E1470" s="6">
        <v>33059</v>
      </c>
      <c r="F1470" s="7">
        <v>43991.601527777777</v>
      </c>
      <c r="G1470" s="69" t="s">
        <v>4</v>
      </c>
      <c r="H1470" s="68">
        <v>598</v>
      </c>
      <c r="I1470" s="93">
        <f t="shared" si="115"/>
        <v>6.0404040404040407</v>
      </c>
      <c r="J1470" s="93">
        <v>0.60499999999999998</v>
      </c>
      <c r="K1470" s="69">
        <v>99</v>
      </c>
      <c r="L1470" s="68">
        <v>220</v>
      </c>
      <c r="M1470" s="93">
        <f t="shared" si="112"/>
        <v>2.2222222222222223</v>
      </c>
      <c r="N1470" s="93">
        <v>0.59899999999999998</v>
      </c>
      <c r="O1470" s="69">
        <v>99</v>
      </c>
      <c r="P1470" s="182">
        <f t="shared" si="113"/>
        <v>2.7181818181818183</v>
      </c>
      <c r="Q1470" s="86" t="s">
        <v>12457</v>
      </c>
      <c r="V1470" s="82">
        <v>0.45763888888888887</v>
      </c>
      <c r="W1470" s="83">
        <v>0.61111111111111105</v>
      </c>
      <c r="X1470" s="86">
        <f t="shared" si="114"/>
        <v>0.15347222222222218</v>
      </c>
    </row>
    <row r="1471" spans="1:24" x14ac:dyDescent="0.3">
      <c r="A1471" s="44" t="s">
        <v>12478</v>
      </c>
      <c r="B1471" s="68" t="s">
        <v>12479</v>
      </c>
      <c r="C1471" s="2" t="s">
        <v>1</v>
      </c>
      <c r="D1471" s="2">
        <v>56</v>
      </c>
      <c r="E1471" s="6">
        <v>23215</v>
      </c>
      <c r="F1471" s="7">
        <v>43991.620219907411</v>
      </c>
      <c r="G1471" s="69" t="s">
        <v>4</v>
      </c>
      <c r="H1471" s="68">
        <v>1428</v>
      </c>
      <c r="I1471" s="93">
        <f t="shared" si="115"/>
        <v>14.424242424242424</v>
      </c>
      <c r="J1471" s="93">
        <v>0.95899999999999996</v>
      </c>
      <c r="K1471" s="69">
        <v>99</v>
      </c>
      <c r="L1471" s="68">
        <v>385</v>
      </c>
      <c r="M1471" s="93">
        <f t="shared" si="112"/>
        <v>3.8888888888888888</v>
      </c>
      <c r="N1471" s="93">
        <v>0.58699999999999997</v>
      </c>
      <c r="O1471" s="69">
        <v>99</v>
      </c>
      <c r="P1471" s="182">
        <f t="shared" si="113"/>
        <v>3.709090909090909</v>
      </c>
      <c r="Q1471" s="86" t="s">
        <v>12457</v>
      </c>
      <c r="V1471" s="82">
        <v>0.48194444444444445</v>
      </c>
      <c r="W1471" s="83">
        <v>0.625</v>
      </c>
      <c r="X1471" s="86">
        <f t="shared" si="114"/>
        <v>0.14305555555555555</v>
      </c>
    </row>
    <row r="1472" spans="1:24" x14ac:dyDescent="0.3">
      <c r="A1472" s="44" t="s">
        <v>12480</v>
      </c>
      <c r="B1472" s="68" t="s">
        <v>5970</v>
      </c>
      <c r="C1472" s="2" t="s">
        <v>1</v>
      </c>
      <c r="D1472" s="2">
        <v>42</v>
      </c>
      <c r="E1472" s="6">
        <v>28479</v>
      </c>
      <c r="F1472" s="7">
        <v>43991.630636574075</v>
      </c>
      <c r="G1472" s="69" t="s">
        <v>4</v>
      </c>
      <c r="H1472" s="68">
        <v>1189</v>
      </c>
      <c r="I1472" s="93">
        <f t="shared" si="115"/>
        <v>11.89</v>
      </c>
      <c r="J1472" s="93">
        <v>1.278</v>
      </c>
      <c r="K1472" s="69">
        <v>100</v>
      </c>
      <c r="L1472" s="68">
        <v>356</v>
      </c>
      <c r="M1472" s="93">
        <f t="shared" si="112"/>
        <v>3.56</v>
      </c>
      <c r="N1472" s="93">
        <v>0.499</v>
      </c>
      <c r="O1472" s="69">
        <v>100</v>
      </c>
      <c r="P1472" s="182">
        <f t="shared" si="113"/>
        <v>3.3398876404494384</v>
      </c>
      <c r="Q1472" s="86" t="s">
        <v>12457</v>
      </c>
      <c r="V1472" s="82">
        <v>0.48472222222222222</v>
      </c>
      <c r="W1472" s="83">
        <v>0.63541666666666663</v>
      </c>
      <c r="X1472" s="86">
        <f t="shared" si="114"/>
        <v>0.15069444444444441</v>
      </c>
    </row>
    <row r="1473" spans="1:24" x14ac:dyDescent="0.3">
      <c r="A1473" s="44" t="s">
        <v>12481</v>
      </c>
      <c r="B1473" s="68" t="s">
        <v>6627</v>
      </c>
      <c r="C1473" s="2" t="s">
        <v>1</v>
      </c>
      <c r="D1473" s="2">
        <v>51</v>
      </c>
      <c r="E1473" s="6">
        <v>25308</v>
      </c>
      <c r="F1473" s="7">
        <v>43991.641504629632</v>
      </c>
      <c r="G1473" s="69" t="s">
        <v>4</v>
      </c>
      <c r="H1473" s="68">
        <v>1452</v>
      </c>
      <c r="I1473" s="93">
        <f t="shared" si="115"/>
        <v>14.666666666666666</v>
      </c>
      <c r="J1473" s="93">
        <v>1.1339999999999999</v>
      </c>
      <c r="K1473" s="69">
        <v>99</v>
      </c>
      <c r="L1473" s="68">
        <v>330</v>
      </c>
      <c r="M1473" s="93">
        <f t="shared" si="112"/>
        <v>3.3333333333333335</v>
      </c>
      <c r="N1473" s="93">
        <v>0.623</v>
      </c>
      <c r="O1473" s="69">
        <v>99</v>
      </c>
      <c r="P1473" s="182">
        <f t="shared" si="113"/>
        <v>4.3999999999999995</v>
      </c>
      <c r="Q1473" s="86" t="s">
        <v>12457</v>
      </c>
      <c r="V1473" s="82">
        <v>0.49861111111111112</v>
      </c>
      <c r="W1473" s="83">
        <v>0.65277777777777779</v>
      </c>
      <c r="X1473" s="86">
        <f t="shared" si="114"/>
        <v>0.15416666666666667</v>
      </c>
    </row>
    <row r="1474" spans="1:24" x14ac:dyDescent="0.3">
      <c r="A1474" s="44" t="s">
        <v>12482</v>
      </c>
      <c r="B1474" s="68" t="s">
        <v>12483</v>
      </c>
      <c r="C1474" s="2" t="s">
        <v>1</v>
      </c>
      <c r="D1474" s="2">
        <v>60</v>
      </c>
      <c r="E1474" s="6">
        <v>21904</v>
      </c>
      <c r="F1474" s="7">
        <v>43991.65552083333</v>
      </c>
      <c r="G1474" s="69" t="s">
        <v>4</v>
      </c>
      <c r="H1474" s="68">
        <v>1561</v>
      </c>
      <c r="I1474" s="93">
        <f t="shared" si="115"/>
        <v>15.767676767676768</v>
      </c>
      <c r="J1474" s="93">
        <v>1.4059999999999999</v>
      </c>
      <c r="K1474" s="69">
        <v>99</v>
      </c>
      <c r="L1474" s="68">
        <v>416</v>
      </c>
      <c r="M1474" s="93">
        <f t="shared" si="112"/>
        <v>4.2020202020202024</v>
      </c>
      <c r="N1474" s="93">
        <v>0.55300000000000005</v>
      </c>
      <c r="O1474" s="69">
        <v>99</v>
      </c>
      <c r="P1474" s="182">
        <f t="shared" si="113"/>
        <v>3.7524038461538458</v>
      </c>
      <c r="Q1474" s="86" t="s">
        <v>12457</v>
      </c>
      <c r="V1474" s="82">
        <v>0.5083333333333333</v>
      </c>
      <c r="W1474" s="83">
        <v>0.66666666666666663</v>
      </c>
      <c r="X1474" s="86">
        <f t="shared" si="114"/>
        <v>0.15833333333333333</v>
      </c>
    </row>
    <row r="1475" spans="1:24" x14ac:dyDescent="0.3">
      <c r="A1475" s="44" t="s">
        <v>12484</v>
      </c>
      <c r="B1475" s="68" t="s">
        <v>12485</v>
      </c>
      <c r="C1475" s="2" t="s">
        <v>1</v>
      </c>
      <c r="D1475" s="2">
        <v>64</v>
      </c>
      <c r="E1475" s="6">
        <v>20506</v>
      </c>
      <c r="F1475" s="7">
        <v>43992.547407407408</v>
      </c>
      <c r="G1475" s="69" t="s">
        <v>4</v>
      </c>
      <c r="H1475" s="68">
        <v>1844</v>
      </c>
      <c r="I1475" s="93">
        <f t="shared" si="115"/>
        <v>18.626262626262626</v>
      </c>
      <c r="J1475" s="93">
        <v>0.88700000000000001</v>
      </c>
      <c r="K1475" s="69">
        <v>99</v>
      </c>
      <c r="L1475" s="68">
        <v>425</v>
      </c>
      <c r="M1475" s="93">
        <f t="shared" ref="M1475:M1538" si="116">L1475/O1475</f>
        <v>4.2929292929292933</v>
      </c>
      <c r="N1475" s="93">
        <v>0.61</v>
      </c>
      <c r="O1475" s="69">
        <v>99</v>
      </c>
      <c r="P1475" s="182">
        <f t="shared" ref="P1475:P1538" si="117">I1475/M1475</f>
        <v>4.3388235294117647</v>
      </c>
      <c r="Q1475" s="86" t="s">
        <v>12457</v>
      </c>
      <c r="V1475" s="82">
        <v>0.40833333333333338</v>
      </c>
      <c r="W1475" s="83">
        <v>0.55902777777777779</v>
      </c>
      <c r="X1475" s="86">
        <f t="shared" ref="X1475:X1538" si="118">IF(AND(W1475&lt;&gt;0,V1475&lt;&gt;0),W1475-V1475,"No_data")</f>
        <v>0.15069444444444441</v>
      </c>
    </row>
    <row r="1476" spans="1:24" x14ac:dyDescent="0.3">
      <c r="A1476" s="44" t="s">
        <v>3084</v>
      </c>
      <c r="B1476" s="68" t="s">
        <v>614</v>
      </c>
      <c r="C1476" s="2" t="s">
        <v>1</v>
      </c>
      <c r="D1476" s="2">
        <v>47</v>
      </c>
      <c r="E1476" s="6">
        <v>26726</v>
      </c>
      <c r="F1476" s="7">
        <v>43992.559398148151</v>
      </c>
      <c r="G1476" s="69" t="s">
        <v>4</v>
      </c>
      <c r="H1476" s="68">
        <v>954</v>
      </c>
      <c r="I1476" s="93">
        <f t="shared" si="115"/>
        <v>9.6363636363636367</v>
      </c>
      <c r="J1476" s="93">
        <v>0.94199999999999995</v>
      </c>
      <c r="K1476" s="69">
        <v>99</v>
      </c>
      <c r="L1476" s="68">
        <v>261</v>
      </c>
      <c r="M1476" s="93">
        <f t="shared" si="116"/>
        <v>2.6363636363636362</v>
      </c>
      <c r="N1476" s="93">
        <v>0.67700000000000005</v>
      </c>
      <c r="O1476" s="69">
        <v>99</v>
      </c>
      <c r="P1476" s="182">
        <f t="shared" si="117"/>
        <v>3.6551724137931036</v>
      </c>
      <c r="Q1476" s="86" t="s">
        <v>12457</v>
      </c>
      <c r="V1476" s="82">
        <v>0.41805555555555557</v>
      </c>
      <c r="W1476" s="83">
        <v>0.57638888888888895</v>
      </c>
      <c r="X1476" s="86">
        <f t="shared" si="118"/>
        <v>0.15833333333333338</v>
      </c>
    </row>
    <row r="1477" spans="1:24" x14ac:dyDescent="0.3">
      <c r="A1477" s="44" t="s">
        <v>12486</v>
      </c>
      <c r="B1477" s="68" t="s">
        <v>7518</v>
      </c>
      <c r="C1477" s="2" t="s">
        <v>1</v>
      </c>
      <c r="D1477" s="2">
        <v>71</v>
      </c>
      <c r="E1477" s="6">
        <v>17810</v>
      </c>
      <c r="F1477" s="7">
        <v>43992.585682870369</v>
      </c>
      <c r="G1477" s="69" t="s">
        <v>4</v>
      </c>
      <c r="H1477" s="68">
        <v>1217</v>
      </c>
      <c r="I1477" s="93">
        <f t="shared" si="115"/>
        <v>12.17</v>
      </c>
      <c r="J1477" s="93">
        <v>1.111</v>
      </c>
      <c r="K1477" s="69">
        <v>100</v>
      </c>
      <c r="L1477" s="68">
        <v>364</v>
      </c>
      <c r="M1477" s="93">
        <f t="shared" si="116"/>
        <v>3.64</v>
      </c>
      <c r="N1477" s="93">
        <v>0.56000000000000005</v>
      </c>
      <c r="O1477" s="69">
        <v>100</v>
      </c>
      <c r="P1477" s="182">
        <f t="shared" si="117"/>
        <v>3.3434065934065931</v>
      </c>
      <c r="Q1477" s="86" t="s">
        <v>12457</v>
      </c>
      <c r="V1477" s="82">
        <v>0.43194444444444446</v>
      </c>
      <c r="W1477" s="83">
        <v>0.59027777777777779</v>
      </c>
      <c r="X1477" s="86">
        <f t="shared" si="118"/>
        <v>0.15833333333333333</v>
      </c>
    </row>
    <row r="1478" spans="1:24" x14ac:dyDescent="0.3">
      <c r="A1478" s="44" t="s">
        <v>12487</v>
      </c>
      <c r="B1478" s="68" t="s">
        <v>641</v>
      </c>
      <c r="C1478" s="2" t="s">
        <v>1</v>
      </c>
      <c r="D1478" s="2">
        <v>55</v>
      </c>
      <c r="E1478" s="6">
        <v>23849</v>
      </c>
      <c r="F1478" s="7">
        <v>43992.595069444447</v>
      </c>
      <c r="G1478" s="69" t="s">
        <v>4</v>
      </c>
      <c r="H1478" s="68">
        <v>1345</v>
      </c>
      <c r="I1478" s="93">
        <f t="shared" si="115"/>
        <v>13.45</v>
      </c>
      <c r="J1478" s="93">
        <v>1.3660000000000001</v>
      </c>
      <c r="K1478" s="69">
        <v>100</v>
      </c>
      <c r="L1478" s="68">
        <v>197</v>
      </c>
      <c r="M1478" s="93">
        <f t="shared" si="116"/>
        <v>1.97</v>
      </c>
      <c r="N1478" s="93">
        <v>0.52100000000000002</v>
      </c>
      <c r="O1478" s="69">
        <v>100</v>
      </c>
      <c r="P1478" s="182">
        <f t="shared" si="117"/>
        <v>6.8274111675126905</v>
      </c>
      <c r="Q1478" s="86" t="s">
        <v>12457</v>
      </c>
      <c r="V1478" s="82">
        <v>0.4458333333333333</v>
      </c>
      <c r="W1478" s="83">
        <v>0.60416666666666663</v>
      </c>
      <c r="X1478" s="86">
        <f t="shared" si="118"/>
        <v>0.15833333333333333</v>
      </c>
    </row>
    <row r="1479" spans="1:24" x14ac:dyDescent="0.3">
      <c r="A1479" s="44" t="s">
        <v>12488</v>
      </c>
      <c r="B1479" s="68" t="s">
        <v>6946</v>
      </c>
      <c r="C1479" s="2" t="s">
        <v>1</v>
      </c>
      <c r="D1479" s="2">
        <v>48</v>
      </c>
      <c r="E1479" s="6">
        <v>26229</v>
      </c>
      <c r="F1479" s="7">
        <v>43992.608634259261</v>
      </c>
      <c r="G1479" s="69" t="s">
        <v>4</v>
      </c>
      <c r="H1479" s="68">
        <v>992</v>
      </c>
      <c r="I1479" s="93">
        <f t="shared" si="115"/>
        <v>10.020202020202021</v>
      </c>
      <c r="J1479" s="93">
        <v>1.3089999999999999</v>
      </c>
      <c r="K1479" s="69">
        <v>99</v>
      </c>
      <c r="L1479" s="68">
        <v>214</v>
      </c>
      <c r="M1479" s="93">
        <f t="shared" si="116"/>
        <v>2.1616161616161618</v>
      </c>
      <c r="N1479" s="93">
        <v>0.56599999999999995</v>
      </c>
      <c r="O1479" s="69">
        <v>99</v>
      </c>
      <c r="P1479" s="182">
        <f t="shared" si="117"/>
        <v>4.6355140186915884</v>
      </c>
      <c r="Q1479" s="86" t="s">
        <v>12457</v>
      </c>
      <c r="V1479" s="82">
        <v>0.47569444444444442</v>
      </c>
      <c r="W1479" s="83">
        <v>0.62152777777777779</v>
      </c>
      <c r="X1479" s="86">
        <f t="shared" si="118"/>
        <v>0.14583333333333337</v>
      </c>
    </row>
    <row r="1480" spans="1:24" x14ac:dyDescent="0.3">
      <c r="A1480" s="44" t="s">
        <v>12489</v>
      </c>
      <c r="B1480" s="68" t="s">
        <v>12490</v>
      </c>
      <c r="C1480" s="2" t="s">
        <v>6</v>
      </c>
      <c r="D1480" s="2">
        <v>47</v>
      </c>
      <c r="E1480" s="6">
        <v>26742</v>
      </c>
      <c r="F1480" s="7">
        <v>43992.629664351851</v>
      </c>
      <c r="G1480" s="69" t="s">
        <v>4</v>
      </c>
      <c r="H1480" s="68">
        <v>1044</v>
      </c>
      <c r="I1480" s="93">
        <f t="shared" si="115"/>
        <v>10.44</v>
      </c>
      <c r="J1480" s="93">
        <v>1.7130000000000001</v>
      </c>
      <c r="K1480" s="69">
        <v>100</v>
      </c>
      <c r="L1480" s="68">
        <v>178</v>
      </c>
      <c r="M1480" s="93">
        <f t="shared" si="116"/>
        <v>1.78</v>
      </c>
      <c r="N1480" s="93">
        <v>0.44</v>
      </c>
      <c r="O1480" s="69">
        <v>100</v>
      </c>
      <c r="P1480" s="182">
        <f t="shared" si="117"/>
        <v>5.8651685393258424</v>
      </c>
      <c r="Q1480" s="86" t="s">
        <v>12457</v>
      </c>
      <c r="V1480" s="82">
        <v>0.47847222222222219</v>
      </c>
      <c r="W1480" s="83">
        <v>0.63888888888888895</v>
      </c>
      <c r="X1480" s="86">
        <f t="shared" si="118"/>
        <v>0.16041666666666676</v>
      </c>
    </row>
    <row r="1481" spans="1:24" x14ac:dyDescent="0.3">
      <c r="A1481" s="44" t="s">
        <v>12491</v>
      </c>
      <c r="B1481" s="68" t="s">
        <v>12492</v>
      </c>
      <c r="C1481" s="2" t="s">
        <v>6</v>
      </c>
      <c r="D1481" s="2">
        <v>66</v>
      </c>
      <c r="E1481" s="6">
        <v>19850</v>
      </c>
      <c r="F1481" s="7">
        <v>43992.646689814814</v>
      </c>
      <c r="G1481" s="69" t="s">
        <v>12493</v>
      </c>
      <c r="H1481" s="68">
        <v>979</v>
      </c>
      <c r="I1481" s="93">
        <f t="shared" si="115"/>
        <v>9.8888888888888893</v>
      </c>
      <c r="J1481" s="93">
        <v>1.1240000000000001</v>
      </c>
      <c r="K1481" s="69">
        <v>99</v>
      </c>
      <c r="L1481" s="68">
        <v>284</v>
      </c>
      <c r="M1481" s="93">
        <f t="shared" si="116"/>
        <v>2.8686868686868685</v>
      </c>
      <c r="N1481" s="93">
        <v>0.39500000000000002</v>
      </c>
      <c r="O1481" s="69">
        <v>99</v>
      </c>
      <c r="P1481" s="182">
        <f t="shared" si="117"/>
        <v>3.4471830985915495</v>
      </c>
      <c r="Q1481" s="86" t="s">
        <v>12457</v>
      </c>
      <c r="V1481" s="82">
        <v>0.48819444444444443</v>
      </c>
      <c r="W1481" s="83">
        <v>0.65277777777777779</v>
      </c>
      <c r="X1481" s="86">
        <f t="shared" si="118"/>
        <v>0.16458333333333336</v>
      </c>
    </row>
    <row r="1482" spans="1:24" x14ac:dyDescent="0.3">
      <c r="A1482" s="44" t="s">
        <v>12494</v>
      </c>
      <c r="B1482" s="68" t="s">
        <v>12495</v>
      </c>
      <c r="C1482" s="2" t="s">
        <v>1</v>
      </c>
      <c r="D1482" s="2">
        <v>53</v>
      </c>
      <c r="E1482" s="6">
        <v>24310</v>
      </c>
      <c r="F1482" s="7">
        <v>43992.672118055554</v>
      </c>
      <c r="G1482" s="69" t="s">
        <v>10062</v>
      </c>
      <c r="H1482" s="68">
        <v>1039</v>
      </c>
      <c r="I1482" s="93">
        <f t="shared" si="115"/>
        <v>10.494949494949495</v>
      </c>
      <c r="J1482" s="93">
        <v>1.044</v>
      </c>
      <c r="K1482" s="69">
        <v>99</v>
      </c>
      <c r="L1482" s="68">
        <v>305</v>
      </c>
      <c r="M1482" s="93">
        <f t="shared" si="116"/>
        <v>3.0808080808080809</v>
      </c>
      <c r="N1482" s="93">
        <v>0.61699999999999999</v>
      </c>
      <c r="O1482" s="69">
        <v>99</v>
      </c>
      <c r="P1482" s="182">
        <f t="shared" si="117"/>
        <v>3.4065573770491802</v>
      </c>
      <c r="Q1482" s="86" t="s">
        <v>12457</v>
      </c>
      <c r="V1482" s="82">
        <v>0.50138888888888888</v>
      </c>
      <c r="W1482" s="83">
        <v>0.67013888888888884</v>
      </c>
      <c r="X1482" s="86">
        <f t="shared" si="118"/>
        <v>0.16874999999999996</v>
      </c>
    </row>
    <row r="1483" spans="1:24" x14ac:dyDescent="0.3">
      <c r="A1483" s="44" t="s">
        <v>12496</v>
      </c>
      <c r="B1483" s="68" t="s">
        <v>12497</v>
      </c>
      <c r="C1483" s="2" t="s">
        <v>6</v>
      </c>
      <c r="D1483" s="2">
        <v>79</v>
      </c>
      <c r="E1483" s="6">
        <v>14899</v>
      </c>
      <c r="F1483" s="7">
        <v>43992.693564814814</v>
      </c>
      <c r="G1483" s="69" t="s">
        <v>4</v>
      </c>
      <c r="H1483" s="68">
        <v>1237</v>
      </c>
      <c r="I1483" s="93">
        <f t="shared" si="115"/>
        <v>12.494949494949495</v>
      </c>
      <c r="J1483" s="93">
        <v>0.96199999999999997</v>
      </c>
      <c r="K1483" s="69">
        <v>99</v>
      </c>
      <c r="L1483" s="68">
        <v>432</v>
      </c>
      <c r="M1483" s="93">
        <f t="shared" si="116"/>
        <v>4.3636363636363633</v>
      </c>
      <c r="N1483" s="93">
        <v>0.81399999999999995</v>
      </c>
      <c r="O1483" s="69">
        <v>99</v>
      </c>
      <c r="P1483" s="182">
        <f t="shared" si="117"/>
        <v>2.863425925925926</v>
      </c>
      <c r="Q1483" s="86" t="s">
        <v>12457</v>
      </c>
      <c r="V1483" s="82">
        <v>0.54652777777777783</v>
      </c>
      <c r="W1483" s="83">
        <v>0.70138888888888884</v>
      </c>
      <c r="X1483" s="86">
        <f t="shared" si="118"/>
        <v>0.15486111111111101</v>
      </c>
    </row>
    <row r="1484" spans="1:24" x14ac:dyDescent="0.3">
      <c r="A1484" s="44" t="s">
        <v>12498</v>
      </c>
      <c r="B1484" s="68" t="s">
        <v>1412</v>
      </c>
      <c r="C1484" s="2" t="s">
        <v>6</v>
      </c>
      <c r="D1484" s="2">
        <v>69</v>
      </c>
      <c r="E1484" s="6">
        <v>18640</v>
      </c>
      <c r="F1484" s="7">
        <v>43993.508784722224</v>
      </c>
      <c r="G1484" s="69" t="s">
        <v>4</v>
      </c>
      <c r="H1484" s="68">
        <v>1578</v>
      </c>
      <c r="I1484" s="93">
        <f t="shared" si="115"/>
        <v>15.939393939393939</v>
      </c>
      <c r="J1484" s="93">
        <v>1.5640000000000001</v>
      </c>
      <c r="K1484" s="69">
        <v>99</v>
      </c>
      <c r="L1484" s="68">
        <v>495</v>
      </c>
      <c r="M1484" s="93">
        <f t="shared" si="116"/>
        <v>5</v>
      </c>
      <c r="N1484" s="93">
        <v>0.65500000000000003</v>
      </c>
      <c r="O1484" s="69">
        <v>99</v>
      </c>
      <c r="P1484" s="182">
        <f t="shared" si="117"/>
        <v>3.187878787878788</v>
      </c>
      <c r="Q1484" s="86" t="s">
        <v>12457</v>
      </c>
      <c r="V1484" s="82">
        <v>0.3833333333333333</v>
      </c>
      <c r="W1484" s="83">
        <v>0.52083333333333337</v>
      </c>
      <c r="X1484" s="86">
        <f t="shared" si="118"/>
        <v>0.13750000000000007</v>
      </c>
    </row>
    <row r="1485" spans="1:24" x14ac:dyDescent="0.3">
      <c r="A1485" s="44" t="s">
        <v>12499</v>
      </c>
      <c r="B1485" s="68" t="s">
        <v>12500</v>
      </c>
      <c r="C1485" s="2" t="s">
        <v>1</v>
      </c>
      <c r="D1485" s="2">
        <v>43</v>
      </c>
      <c r="E1485" s="6">
        <v>27959</v>
      </c>
      <c r="F1485" s="7">
        <v>43993.522881944446</v>
      </c>
      <c r="G1485" s="69" t="s">
        <v>4</v>
      </c>
      <c r="H1485" s="68">
        <v>1844</v>
      </c>
      <c r="I1485" s="93">
        <f t="shared" si="115"/>
        <v>18.626262626262626</v>
      </c>
      <c r="J1485" s="93">
        <v>1.9930000000000001</v>
      </c>
      <c r="K1485" s="69">
        <v>99</v>
      </c>
      <c r="L1485" s="68">
        <v>522</v>
      </c>
      <c r="M1485" s="93">
        <f t="shared" si="116"/>
        <v>5.2727272727272725</v>
      </c>
      <c r="N1485" s="93">
        <v>0.74</v>
      </c>
      <c r="O1485" s="69">
        <v>99</v>
      </c>
      <c r="P1485" s="182">
        <f t="shared" si="117"/>
        <v>3.5325670498084292</v>
      </c>
      <c r="Q1485" s="86" t="s">
        <v>12501</v>
      </c>
      <c r="V1485" s="82">
        <v>0.39374999999999999</v>
      </c>
      <c r="W1485" s="83">
        <v>0.53472222222222221</v>
      </c>
      <c r="X1485" s="86">
        <f t="shared" si="118"/>
        <v>0.14097222222222222</v>
      </c>
    </row>
    <row r="1486" spans="1:24" x14ac:dyDescent="0.3">
      <c r="A1486" s="44" t="s">
        <v>12502</v>
      </c>
      <c r="B1486" s="68" t="s">
        <v>7576</v>
      </c>
      <c r="C1486" s="2" t="s">
        <v>1</v>
      </c>
      <c r="D1486" s="2">
        <v>50</v>
      </c>
      <c r="E1486" s="6">
        <v>25708</v>
      </c>
      <c r="F1486" s="7">
        <v>43993.534907407404</v>
      </c>
      <c r="G1486" s="69" t="s">
        <v>4</v>
      </c>
      <c r="H1486" s="68">
        <v>1359</v>
      </c>
      <c r="I1486" s="93">
        <f t="shared" si="115"/>
        <v>13.59</v>
      </c>
      <c r="J1486" s="93">
        <v>1.1200000000000001</v>
      </c>
      <c r="K1486" s="69">
        <v>100</v>
      </c>
      <c r="L1486" s="68">
        <v>322</v>
      </c>
      <c r="M1486" s="93">
        <f t="shared" si="116"/>
        <v>3.22</v>
      </c>
      <c r="N1486" s="93">
        <v>0.70499999999999996</v>
      </c>
      <c r="O1486" s="69">
        <v>100</v>
      </c>
      <c r="P1486" s="182">
        <f t="shared" si="117"/>
        <v>4.2204968944099379</v>
      </c>
      <c r="Q1486" s="86" t="s">
        <v>12501</v>
      </c>
      <c r="V1486" s="82">
        <v>0.40486111111111112</v>
      </c>
      <c r="W1486" s="83">
        <v>0.54166666666666663</v>
      </c>
      <c r="X1486" s="86">
        <f t="shared" si="118"/>
        <v>0.13680555555555551</v>
      </c>
    </row>
    <row r="1487" spans="1:24" x14ac:dyDescent="0.3">
      <c r="A1487" s="44" t="s">
        <v>12503</v>
      </c>
      <c r="B1487" s="68" t="s">
        <v>428</v>
      </c>
      <c r="C1487" s="2" t="s">
        <v>1</v>
      </c>
      <c r="D1487" s="2">
        <v>37</v>
      </c>
      <c r="E1487" s="6">
        <v>30367</v>
      </c>
      <c r="F1487" s="7">
        <v>43993.547280092593</v>
      </c>
      <c r="G1487" s="69" t="s">
        <v>4</v>
      </c>
      <c r="H1487" s="68">
        <v>1384</v>
      </c>
      <c r="I1487" s="93">
        <f t="shared" si="115"/>
        <v>13.979797979797979</v>
      </c>
      <c r="J1487" s="93">
        <v>1.6659999999999999</v>
      </c>
      <c r="K1487" s="69">
        <v>99</v>
      </c>
      <c r="L1487" s="68">
        <v>299</v>
      </c>
      <c r="M1487" s="93">
        <f t="shared" si="116"/>
        <v>3.0202020202020203</v>
      </c>
      <c r="N1487" s="93">
        <v>0.377</v>
      </c>
      <c r="O1487" s="69">
        <v>99</v>
      </c>
      <c r="P1487" s="182">
        <f t="shared" si="117"/>
        <v>4.6287625418060196</v>
      </c>
      <c r="Q1487" s="86" t="s">
        <v>12501</v>
      </c>
      <c r="V1487" s="82">
        <v>0.41111111111111115</v>
      </c>
      <c r="W1487" s="83">
        <v>0.55555555555555558</v>
      </c>
      <c r="X1487" s="86">
        <f t="shared" si="118"/>
        <v>0.14444444444444443</v>
      </c>
    </row>
    <row r="1488" spans="1:24" x14ac:dyDescent="0.3">
      <c r="A1488" s="44" t="s">
        <v>12504</v>
      </c>
      <c r="B1488" s="68" t="s">
        <v>12505</v>
      </c>
      <c r="C1488" s="2" t="s">
        <v>1</v>
      </c>
      <c r="D1488" s="2">
        <v>53</v>
      </c>
      <c r="E1488" s="6">
        <v>24358</v>
      </c>
      <c r="F1488" s="7">
        <v>43993.562002314815</v>
      </c>
      <c r="G1488" s="69" t="s">
        <v>4</v>
      </c>
      <c r="H1488" s="68">
        <v>2115</v>
      </c>
      <c r="I1488" s="93">
        <f t="shared" si="115"/>
        <v>21.363636363636363</v>
      </c>
      <c r="J1488" s="93">
        <v>1.417</v>
      </c>
      <c r="K1488" s="69">
        <v>99</v>
      </c>
      <c r="L1488" s="68">
        <v>371</v>
      </c>
      <c r="M1488" s="93">
        <f t="shared" si="116"/>
        <v>3.7474747474747474</v>
      </c>
      <c r="N1488" s="93">
        <v>0.66</v>
      </c>
      <c r="O1488" s="69">
        <v>99</v>
      </c>
      <c r="P1488" s="182">
        <f t="shared" si="117"/>
        <v>5.7008086253369274</v>
      </c>
      <c r="Q1488" s="86" t="s">
        <v>12501</v>
      </c>
      <c r="V1488" s="82">
        <v>0.42430555555555555</v>
      </c>
      <c r="W1488" s="83">
        <v>0.58333333333333337</v>
      </c>
      <c r="X1488" s="86">
        <f t="shared" si="118"/>
        <v>0.15902777777777782</v>
      </c>
    </row>
    <row r="1489" spans="1:24" x14ac:dyDescent="0.3">
      <c r="A1489" s="44" t="s">
        <v>12506</v>
      </c>
      <c r="B1489" s="68" t="s">
        <v>12507</v>
      </c>
      <c r="C1489" s="2" t="s">
        <v>6</v>
      </c>
      <c r="D1489" s="2">
        <v>58</v>
      </c>
      <c r="E1489" s="6">
        <v>22613</v>
      </c>
      <c r="F1489" s="7">
        <v>43993.591400462959</v>
      </c>
      <c r="G1489" s="69" t="s">
        <v>4</v>
      </c>
      <c r="H1489" s="68">
        <v>600</v>
      </c>
      <c r="I1489" s="93">
        <f t="shared" si="115"/>
        <v>6.0606060606060606</v>
      </c>
      <c r="J1489" s="93">
        <v>0.85499999999999998</v>
      </c>
      <c r="K1489" s="69">
        <v>99</v>
      </c>
      <c r="L1489" s="68">
        <v>201</v>
      </c>
      <c r="M1489" s="93">
        <f t="shared" si="116"/>
        <v>2.0303030303030303</v>
      </c>
      <c r="N1489" s="93">
        <v>0.63</v>
      </c>
      <c r="O1489" s="69">
        <v>99</v>
      </c>
      <c r="P1489" s="182">
        <f t="shared" si="117"/>
        <v>2.9850746268656718</v>
      </c>
      <c r="Q1489" s="86" t="s">
        <v>12501</v>
      </c>
      <c r="V1489" s="82">
        <v>0.41180555555555554</v>
      </c>
      <c r="W1489" s="83">
        <v>0.61111111111111105</v>
      </c>
      <c r="X1489" s="86">
        <f t="shared" si="118"/>
        <v>0.19930555555555551</v>
      </c>
    </row>
    <row r="1490" spans="1:24" x14ac:dyDescent="0.3">
      <c r="A1490" s="44" t="s">
        <v>12508</v>
      </c>
      <c r="B1490" s="68" t="s">
        <v>6590</v>
      </c>
      <c r="C1490" s="2" t="s">
        <v>1</v>
      </c>
      <c r="D1490" s="2">
        <v>62</v>
      </c>
      <c r="E1490" s="6">
        <v>21346</v>
      </c>
      <c r="F1490" s="7">
        <v>43993.611215277779</v>
      </c>
      <c r="G1490" s="69" t="s">
        <v>4</v>
      </c>
      <c r="H1490" s="68">
        <v>1789</v>
      </c>
      <c r="I1490" s="93">
        <f t="shared" si="115"/>
        <v>18.070707070707069</v>
      </c>
      <c r="J1490" s="93">
        <v>2.2999999999999998</v>
      </c>
      <c r="K1490" s="69">
        <v>99</v>
      </c>
      <c r="L1490" s="68">
        <v>298</v>
      </c>
      <c r="M1490" s="93">
        <f t="shared" si="116"/>
        <v>3.0101010101010099</v>
      </c>
      <c r="N1490" s="93">
        <v>0.67800000000000005</v>
      </c>
      <c r="O1490" s="69">
        <v>99</v>
      </c>
      <c r="P1490" s="182">
        <f t="shared" si="117"/>
        <v>6.0033557046979862</v>
      </c>
      <c r="Q1490" s="86" t="s">
        <v>12414</v>
      </c>
      <c r="V1490" s="82">
        <v>0.47569444444444442</v>
      </c>
      <c r="W1490" s="83">
        <v>0.625</v>
      </c>
      <c r="X1490" s="86">
        <f t="shared" si="118"/>
        <v>0.14930555555555558</v>
      </c>
    </row>
    <row r="1491" spans="1:24" x14ac:dyDescent="0.3">
      <c r="A1491" s="44" t="s">
        <v>12509</v>
      </c>
      <c r="B1491" s="68" t="s">
        <v>12510</v>
      </c>
      <c r="C1491" s="2" t="s">
        <v>6</v>
      </c>
      <c r="D1491" s="2">
        <v>72</v>
      </c>
      <c r="E1491" s="6">
        <v>17542</v>
      </c>
      <c r="F1491" s="7">
        <v>43993.630439814813</v>
      </c>
      <c r="G1491" s="69" t="s">
        <v>4</v>
      </c>
      <c r="H1491" s="68">
        <v>2157</v>
      </c>
      <c r="I1491" s="93">
        <f t="shared" si="115"/>
        <v>21.57</v>
      </c>
      <c r="J1491" s="93">
        <v>1.81</v>
      </c>
      <c r="K1491" s="69">
        <v>100</v>
      </c>
      <c r="L1491" s="68">
        <v>978</v>
      </c>
      <c r="M1491" s="93">
        <f t="shared" si="116"/>
        <v>9.7799999999999994</v>
      </c>
      <c r="N1491" s="93">
        <v>0.70499999999999996</v>
      </c>
      <c r="O1491" s="69">
        <v>100</v>
      </c>
      <c r="P1491" s="182">
        <f t="shared" si="117"/>
        <v>2.2055214723926384</v>
      </c>
      <c r="Q1491" s="86" t="s">
        <v>12414</v>
      </c>
      <c r="V1491" s="82">
        <v>0.48333333333333334</v>
      </c>
      <c r="W1491" s="83">
        <v>0.63541666666666663</v>
      </c>
      <c r="X1491" s="86">
        <f t="shared" si="118"/>
        <v>0.15208333333333329</v>
      </c>
    </row>
    <row r="1492" spans="1:24" x14ac:dyDescent="0.3">
      <c r="A1492" s="44" t="s">
        <v>12511</v>
      </c>
      <c r="B1492" s="68" t="s">
        <v>925</v>
      </c>
      <c r="C1492" s="2" t="s">
        <v>1</v>
      </c>
      <c r="D1492" s="2">
        <v>49</v>
      </c>
      <c r="E1492" s="6">
        <v>25937</v>
      </c>
      <c r="F1492" s="7">
        <v>43993.646134259259</v>
      </c>
      <c r="G1492" s="69" t="s">
        <v>4</v>
      </c>
      <c r="H1492" s="68">
        <v>1297</v>
      </c>
      <c r="I1492" s="93">
        <f t="shared" si="115"/>
        <v>13.1010101010101</v>
      </c>
      <c r="J1492" s="93">
        <v>1.083</v>
      </c>
      <c r="K1492" s="69">
        <v>99</v>
      </c>
      <c r="L1492" s="68">
        <v>209</v>
      </c>
      <c r="M1492" s="93">
        <f t="shared" si="116"/>
        <v>2.1111111111111112</v>
      </c>
      <c r="N1492" s="93">
        <v>0.58699999999999997</v>
      </c>
      <c r="O1492" s="69">
        <v>99</v>
      </c>
      <c r="P1492" s="182">
        <f t="shared" si="117"/>
        <v>6.205741626794258</v>
      </c>
      <c r="Q1492" s="86" t="s">
        <v>12414</v>
      </c>
      <c r="V1492" s="82">
        <v>0.4916666666666667</v>
      </c>
      <c r="W1492" s="83">
        <v>0.65277777777777779</v>
      </c>
      <c r="X1492" s="86">
        <f t="shared" si="118"/>
        <v>0.16111111111111109</v>
      </c>
    </row>
    <row r="1493" spans="1:24" x14ac:dyDescent="0.3">
      <c r="A1493" s="44" t="s">
        <v>12512</v>
      </c>
      <c r="B1493" s="68" t="s">
        <v>6286</v>
      </c>
      <c r="C1493" s="2" t="s">
        <v>1</v>
      </c>
      <c r="D1493" s="2">
        <v>44</v>
      </c>
      <c r="E1493" s="6">
        <v>27721</v>
      </c>
      <c r="F1493" s="7">
        <v>43993.662870370368</v>
      </c>
      <c r="G1493" s="69" t="s">
        <v>4</v>
      </c>
      <c r="H1493" s="68">
        <v>961</v>
      </c>
      <c r="I1493" s="93">
        <f t="shared" si="115"/>
        <v>9.61</v>
      </c>
      <c r="J1493" s="93">
        <v>1.109</v>
      </c>
      <c r="K1493" s="69">
        <v>100</v>
      </c>
      <c r="L1493" s="68">
        <v>147</v>
      </c>
      <c r="M1493" s="93">
        <f t="shared" si="116"/>
        <v>1.47</v>
      </c>
      <c r="N1493" s="93">
        <v>0.54</v>
      </c>
      <c r="O1493" s="69">
        <v>100</v>
      </c>
      <c r="P1493" s="182">
        <f t="shared" si="117"/>
        <v>6.537414965986394</v>
      </c>
      <c r="Q1493" s="86" t="s">
        <v>12414</v>
      </c>
      <c r="V1493" s="82">
        <v>0.51250000000000007</v>
      </c>
      <c r="W1493" s="83">
        <v>0.67708333333333337</v>
      </c>
      <c r="X1493" s="86">
        <f t="shared" si="118"/>
        <v>0.1645833333333333</v>
      </c>
    </row>
    <row r="1494" spans="1:24" x14ac:dyDescent="0.3">
      <c r="A1494" s="44" t="s">
        <v>3137</v>
      </c>
      <c r="B1494" s="68" t="s">
        <v>975</v>
      </c>
      <c r="C1494" s="2" t="s">
        <v>6</v>
      </c>
      <c r="D1494" s="2">
        <v>79</v>
      </c>
      <c r="E1494" s="6">
        <v>15107</v>
      </c>
      <c r="F1494" s="7">
        <v>43994.509317129632</v>
      </c>
      <c r="G1494" s="69" t="s">
        <v>4</v>
      </c>
      <c r="H1494" s="68">
        <v>929</v>
      </c>
      <c r="I1494" s="93">
        <f t="shared" si="115"/>
        <v>9.3838383838383841</v>
      </c>
      <c r="J1494" s="93">
        <v>0.96599999999999997</v>
      </c>
      <c r="K1494" s="69">
        <v>99</v>
      </c>
      <c r="L1494" s="68">
        <v>474</v>
      </c>
      <c r="M1494" s="93">
        <f t="shared" si="116"/>
        <v>4.7878787878787881</v>
      </c>
      <c r="N1494" s="93">
        <v>0.65900000000000003</v>
      </c>
      <c r="O1494" s="69">
        <v>99</v>
      </c>
      <c r="P1494" s="182">
        <f t="shared" si="117"/>
        <v>1.9599156118143459</v>
      </c>
      <c r="Q1494" s="86" t="s">
        <v>12414</v>
      </c>
      <c r="V1494" s="82">
        <v>0.3743055555555555</v>
      </c>
      <c r="W1494" s="83">
        <v>0.51736111111111105</v>
      </c>
      <c r="X1494" s="86">
        <f t="shared" si="118"/>
        <v>0.14305555555555555</v>
      </c>
    </row>
    <row r="1495" spans="1:24" x14ac:dyDescent="0.3">
      <c r="A1495" s="44" t="s">
        <v>12513</v>
      </c>
      <c r="B1495" s="68" t="s">
        <v>1568</v>
      </c>
      <c r="C1495" s="2" t="s">
        <v>6</v>
      </c>
      <c r="D1495" s="2">
        <v>68</v>
      </c>
      <c r="E1495" s="6">
        <v>19063</v>
      </c>
      <c r="F1495" s="7">
        <v>43994.523946759262</v>
      </c>
      <c r="G1495" s="69" t="s">
        <v>4</v>
      </c>
      <c r="H1495" s="68">
        <v>2385</v>
      </c>
      <c r="I1495" s="93">
        <f t="shared" si="115"/>
        <v>23.85</v>
      </c>
      <c r="J1495" s="93">
        <v>3.5939999999999999</v>
      </c>
      <c r="K1495" s="69">
        <v>100</v>
      </c>
      <c r="L1495" s="68">
        <v>366</v>
      </c>
      <c r="M1495" s="93">
        <f t="shared" si="116"/>
        <v>3.66</v>
      </c>
      <c r="N1495" s="93">
        <v>0.74199999999999999</v>
      </c>
      <c r="O1495" s="69">
        <v>100</v>
      </c>
      <c r="P1495" s="182">
        <f t="shared" si="117"/>
        <v>6.5163934426229506</v>
      </c>
      <c r="Q1495" s="86" t="s">
        <v>12414</v>
      </c>
      <c r="V1495" s="82">
        <v>0.40416666666666662</v>
      </c>
      <c r="W1495" s="83">
        <v>0.53472222222222221</v>
      </c>
      <c r="X1495" s="86">
        <f t="shared" si="118"/>
        <v>0.13055555555555559</v>
      </c>
    </row>
    <row r="1496" spans="1:24" x14ac:dyDescent="0.3">
      <c r="A1496" s="44" t="s">
        <v>12514</v>
      </c>
      <c r="B1496" s="68" t="s">
        <v>12515</v>
      </c>
      <c r="C1496" s="2" t="s">
        <v>6</v>
      </c>
      <c r="D1496" s="2">
        <v>47</v>
      </c>
      <c r="E1496" s="6">
        <v>26475</v>
      </c>
      <c r="F1496" s="7">
        <v>43994.543530092589</v>
      </c>
      <c r="G1496" s="69" t="s">
        <v>4</v>
      </c>
      <c r="H1496" s="68">
        <v>694</v>
      </c>
      <c r="I1496" s="93">
        <f t="shared" si="115"/>
        <v>6.94</v>
      </c>
      <c r="J1496" s="93">
        <v>0.86199999999999999</v>
      </c>
      <c r="K1496" s="69">
        <v>100</v>
      </c>
      <c r="L1496" s="68">
        <v>264</v>
      </c>
      <c r="M1496" s="93">
        <f t="shared" si="116"/>
        <v>2.64</v>
      </c>
      <c r="N1496" s="93">
        <v>0.52300000000000002</v>
      </c>
      <c r="O1496" s="69">
        <v>100</v>
      </c>
      <c r="P1496" s="182">
        <f t="shared" si="117"/>
        <v>2.6287878787878789</v>
      </c>
      <c r="Q1496" s="86" t="s">
        <v>12414</v>
      </c>
      <c r="V1496" s="82">
        <v>0.38194444444444442</v>
      </c>
      <c r="W1496" s="83">
        <v>0.54861111111111105</v>
      </c>
      <c r="X1496" s="86">
        <f t="shared" si="118"/>
        <v>0.16666666666666663</v>
      </c>
    </row>
    <row r="1497" spans="1:24" x14ac:dyDescent="0.3">
      <c r="A1497" s="44" t="s">
        <v>12516</v>
      </c>
      <c r="B1497" s="68" t="s">
        <v>9056</v>
      </c>
      <c r="C1497" s="2" t="s">
        <v>1</v>
      </c>
      <c r="D1497" s="2">
        <v>44</v>
      </c>
      <c r="E1497" s="6">
        <v>27783</v>
      </c>
      <c r="F1497" s="7">
        <v>43994.556307870371</v>
      </c>
      <c r="G1497" s="69" t="s">
        <v>4</v>
      </c>
      <c r="H1497" s="68">
        <v>919</v>
      </c>
      <c r="I1497" s="93">
        <f t="shared" si="115"/>
        <v>9.19</v>
      </c>
      <c r="J1497" s="93">
        <v>1.161</v>
      </c>
      <c r="K1497" s="69">
        <v>100</v>
      </c>
      <c r="L1497" s="68">
        <v>351</v>
      </c>
      <c r="M1497" s="93">
        <f t="shared" si="116"/>
        <v>3.51</v>
      </c>
      <c r="N1497" s="93">
        <v>0.502</v>
      </c>
      <c r="O1497" s="69">
        <v>100</v>
      </c>
      <c r="P1497" s="182">
        <f t="shared" si="117"/>
        <v>2.6182336182336181</v>
      </c>
      <c r="Q1497" s="86" t="s">
        <v>12395</v>
      </c>
      <c r="V1497" s="82">
        <v>0.42569444444444443</v>
      </c>
      <c r="W1497" s="83">
        <v>0.56944444444444442</v>
      </c>
      <c r="X1497" s="86">
        <f t="shared" si="118"/>
        <v>0.14374999999999999</v>
      </c>
    </row>
    <row r="1498" spans="1:24" x14ac:dyDescent="0.3">
      <c r="A1498" s="44" t="s">
        <v>12517</v>
      </c>
      <c r="B1498" s="68" t="s">
        <v>12518</v>
      </c>
      <c r="C1498" s="2" t="s">
        <v>1</v>
      </c>
      <c r="D1498" s="2">
        <v>55</v>
      </c>
      <c r="E1498" s="6">
        <v>23833</v>
      </c>
      <c r="F1498" s="7">
        <v>43994.57099537037</v>
      </c>
      <c r="G1498" s="69" t="s">
        <v>22</v>
      </c>
      <c r="H1498" s="68">
        <v>2084</v>
      </c>
      <c r="I1498" s="93">
        <f t="shared" si="115"/>
        <v>21.050505050505052</v>
      </c>
      <c r="J1498" s="93">
        <v>1.792</v>
      </c>
      <c r="K1498" s="69">
        <v>99</v>
      </c>
      <c r="L1498" s="68">
        <v>362</v>
      </c>
      <c r="M1498" s="93">
        <f t="shared" si="116"/>
        <v>3.6565656565656566</v>
      </c>
      <c r="N1498" s="93">
        <v>0.68799999999999994</v>
      </c>
      <c r="O1498" s="69">
        <v>99</v>
      </c>
      <c r="P1498" s="182">
        <f t="shared" si="117"/>
        <v>5.7569060773480665</v>
      </c>
      <c r="Q1498" s="86" t="s">
        <v>12395</v>
      </c>
      <c r="V1498" s="82">
        <v>0.45416666666666666</v>
      </c>
      <c r="W1498" s="83">
        <v>0.57638888888888895</v>
      </c>
      <c r="X1498" s="86">
        <f t="shared" si="118"/>
        <v>0.12222222222222229</v>
      </c>
    </row>
    <row r="1499" spans="1:24" x14ac:dyDescent="0.3">
      <c r="A1499" s="44" t="s">
        <v>12519</v>
      </c>
      <c r="B1499" s="68" t="s">
        <v>6897</v>
      </c>
      <c r="C1499" s="2" t="s">
        <v>1</v>
      </c>
      <c r="D1499" s="2">
        <v>30</v>
      </c>
      <c r="E1499" s="6">
        <v>32929</v>
      </c>
      <c r="F1499" s="7">
        <v>43994.597673611112</v>
      </c>
      <c r="G1499" s="69" t="s">
        <v>4</v>
      </c>
      <c r="H1499" s="68">
        <v>402</v>
      </c>
      <c r="I1499" s="93">
        <f t="shared" si="115"/>
        <v>4.0606060606060606</v>
      </c>
      <c r="J1499" s="93">
        <v>0.65200000000000002</v>
      </c>
      <c r="K1499" s="69">
        <v>99</v>
      </c>
      <c r="L1499" s="68">
        <v>113</v>
      </c>
      <c r="M1499" s="93">
        <f t="shared" si="116"/>
        <v>1.1414141414141414</v>
      </c>
      <c r="N1499" s="93">
        <v>0.35</v>
      </c>
      <c r="O1499" s="69">
        <v>99</v>
      </c>
      <c r="P1499" s="182">
        <f t="shared" si="117"/>
        <v>3.5575221238938051</v>
      </c>
      <c r="Q1499" s="86" t="s">
        <v>12395</v>
      </c>
      <c r="V1499" s="82">
        <v>0.45694444444444443</v>
      </c>
      <c r="W1499" s="83">
        <v>0.625</v>
      </c>
      <c r="X1499" s="86">
        <f t="shared" si="118"/>
        <v>0.16805555555555557</v>
      </c>
    </row>
    <row r="1500" spans="1:24" x14ac:dyDescent="0.3">
      <c r="A1500" s="44" t="s">
        <v>12520</v>
      </c>
      <c r="B1500" s="68" t="s">
        <v>12495</v>
      </c>
      <c r="C1500" s="2" t="s">
        <v>1</v>
      </c>
      <c r="D1500" s="2">
        <v>60</v>
      </c>
      <c r="E1500" s="6">
        <v>21908</v>
      </c>
      <c r="F1500" s="7">
        <v>43994.629814814813</v>
      </c>
      <c r="G1500" s="69" t="s">
        <v>4</v>
      </c>
      <c r="H1500" s="68">
        <v>1668</v>
      </c>
      <c r="I1500" s="93">
        <f t="shared" si="115"/>
        <v>16.68</v>
      </c>
      <c r="J1500" s="93">
        <v>1.6259999999999999</v>
      </c>
      <c r="K1500" s="69">
        <v>100</v>
      </c>
      <c r="L1500" s="68">
        <v>352</v>
      </c>
      <c r="M1500" s="93">
        <f t="shared" si="116"/>
        <v>3.52</v>
      </c>
      <c r="N1500" s="93">
        <v>0.67400000000000004</v>
      </c>
      <c r="O1500" s="69">
        <v>100</v>
      </c>
      <c r="P1500" s="182">
        <f t="shared" si="117"/>
        <v>4.7386363636363633</v>
      </c>
      <c r="Q1500" s="86" t="s">
        <v>12395</v>
      </c>
      <c r="V1500" s="82">
        <v>0.48749999999999999</v>
      </c>
      <c r="W1500" s="83">
        <v>0.63541666666666663</v>
      </c>
      <c r="X1500" s="86">
        <f t="shared" si="118"/>
        <v>0.14791666666666664</v>
      </c>
    </row>
    <row r="1501" spans="1:24" x14ac:dyDescent="0.3">
      <c r="A1501" s="44" t="s">
        <v>12521</v>
      </c>
      <c r="B1501" s="68" t="s">
        <v>12522</v>
      </c>
      <c r="C1501" s="2" t="s">
        <v>1</v>
      </c>
      <c r="D1501" s="2">
        <v>61</v>
      </c>
      <c r="E1501" s="6">
        <v>21513</v>
      </c>
      <c r="F1501" s="7">
        <v>43994.640856481485</v>
      </c>
      <c r="G1501" s="69" t="s">
        <v>4</v>
      </c>
      <c r="H1501" s="68">
        <v>2039</v>
      </c>
      <c r="I1501" s="93">
        <f t="shared" si="115"/>
        <v>20.595959595959595</v>
      </c>
      <c r="J1501" s="93">
        <v>1.5309999999999999</v>
      </c>
      <c r="K1501" s="69">
        <v>99</v>
      </c>
      <c r="L1501" s="68">
        <v>356</v>
      </c>
      <c r="M1501" s="93">
        <f t="shared" si="116"/>
        <v>3.595959595959596</v>
      </c>
      <c r="N1501" s="93">
        <v>0.53300000000000003</v>
      </c>
      <c r="O1501" s="69">
        <v>99</v>
      </c>
      <c r="P1501" s="182">
        <f t="shared" si="117"/>
        <v>5.72752808988764</v>
      </c>
      <c r="Q1501" s="86" t="s">
        <v>12395</v>
      </c>
      <c r="V1501" s="82">
        <v>0.50624999999999998</v>
      </c>
      <c r="W1501" s="83">
        <v>0.64583333333333337</v>
      </c>
      <c r="X1501" s="86">
        <f t="shared" si="118"/>
        <v>0.13958333333333339</v>
      </c>
    </row>
    <row r="1502" spans="1:24" x14ac:dyDescent="0.3">
      <c r="A1502" s="44" t="s">
        <v>12523</v>
      </c>
      <c r="B1502" s="68" t="s">
        <v>12524</v>
      </c>
      <c r="C1502" s="2" t="s">
        <v>1</v>
      </c>
      <c r="D1502" s="2">
        <v>67</v>
      </c>
      <c r="E1502" s="6">
        <v>19343</v>
      </c>
      <c r="F1502" s="7">
        <v>43994.652812499997</v>
      </c>
      <c r="G1502" s="69" t="s">
        <v>4</v>
      </c>
      <c r="H1502" s="68">
        <v>1252</v>
      </c>
      <c r="I1502" s="93">
        <f t="shared" si="115"/>
        <v>12.646464646464647</v>
      </c>
      <c r="J1502" s="93">
        <v>1.643</v>
      </c>
      <c r="K1502" s="69">
        <v>99</v>
      </c>
      <c r="L1502" s="68">
        <v>296</v>
      </c>
      <c r="M1502" s="93">
        <f t="shared" si="116"/>
        <v>2.9898989898989901</v>
      </c>
      <c r="N1502" s="93">
        <v>0.63100000000000001</v>
      </c>
      <c r="O1502" s="69">
        <v>99</v>
      </c>
      <c r="P1502" s="182">
        <f t="shared" si="117"/>
        <v>4.2297297297297298</v>
      </c>
      <c r="Q1502" s="86" t="s">
        <v>12395</v>
      </c>
      <c r="V1502" s="82">
        <v>0.5083333333333333</v>
      </c>
      <c r="W1502" s="83">
        <v>0.66666666666666663</v>
      </c>
      <c r="X1502" s="86">
        <f t="shared" si="118"/>
        <v>0.15833333333333333</v>
      </c>
    </row>
    <row r="1503" spans="1:24" x14ac:dyDescent="0.3">
      <c r="A1503" s="44" t="s">
        <v>12525</v>
      </c>
      <c r="B1503" s="68" t="s">
        <v>12526</v>
      </c>
      <c r="C1503" s="2" t="s">
        <v>6</v>
      </c>
      <c r="D1503" s="2">
        <v>47</v>
      </c>
      <c r="E1503" s="6">
        <v>26606</v>
      </c>
      <c r="F1503" s="7">
        <v>43997.505925925929</v>
      </c>
      <c r="G1503" s="69" t="s">
        <v>4</v>
      </c>
      <c r="H1503" s="68">
        <v>1490</v>
      </c>
      <c r="I1503" s="93">
        <f t="shared" si="115"/>
        <v>14.9</v>
      </c>
      <c r="J1503" s="93">
        <v>1.58</v>
      </c>
      <c r="K1503" s="69">
        <v>100</v>
      </c>
      <c r="L1503" s="68">
        <v>500</v>
      </c>
      <c r="M1503" s="93">
        <f t="shared" si="116"/>
        <v>5</v>
      </c>
      <c r="N1503" s="93">
        <v>0.876</v>
      </c>
      <c r="O1503" s="69">
        <v>100</v>
      </c>
      <c r="P1503" s="182">
        <f t="shared" si="117"/>
        <v>2.98</v>
      </c>
      <c r="Q1503" s="86" t="s">
        <v>12395</v>
      </c>
      <c r="V1503" s="82">
        <v>0.38958333333333334</v>
      </c>
      <c r="W1503" s="83">
        <v>0.52083333333333337</v>
      </c>
      <c r="X1503" s="86">
        <f t="shared" si="118"/>
        <v>0.13125000000000003</v>
      </c>
    </row>
    <row r="1504" spans="1:24" x14ac:dyDescent="0.3">
      <c r="A1504" s="44" t="s">
        <v>4491</v>
      </c>
      <c r="B1504" s="68" t="s">
        <v>595</v>
      </c>
      <c r="C1504" s="2" t="s">
        <v>1</v>
      </c>
      <c r="D1504" s="2">
        <v>49</v>
      </c>
      <c r="E1504" s="6">
        <v>25922</v>
      </c>
      <c r="F1504" s="7">
        <v>43997.555717592593</v>
      </c>
      <c r="G1504" s="69" t="s">
        <v>4</v>
      </c>
      <c r="H1504" s="68">
        <v>1366</v>
      </c>
      <c r="I1504" s="93">
        <f t="shared" si="115"/>
        <v>13.66</v>
      </c>
      <c r="J1504" s="93">
        <v>1.423</v>
      </c>
      <c r="K1504" s="69">
        <v>100</v>
      </c>
      <c r="L1504" s="68">
        <v>284</v>
      </c>
      <c r="M1504" s="93">
        <f t="shared" si="116"/>
        <v>2.84</v>
      </c>
      <c r="N1504" s="93">
        <v>0.54500000000000004</v>
      </c>
      <c r="O1504" s="69">
        <v>100</v>
      </c>
      <c r="P1504" s="182">
        <f t="shared" si="117"/>
        <v>4.8098591549295779</v>
      </c>
      <c r="Q1504" s="86" t="s">
        <v>12395</v>
      </c>
      <c r="V1504" s="82">
        <v>0.43055555555555558</v>
      </c>
      <c r="W1504" s="83">
        <v>0.56597222222222221</v>
      </c>
      <c r="X1504" s="86">
        <f t="shared" si="118"/>
        <v>0.13541666666666663</v>
      </c>
    </row>
    <row r="1505" spans="1:24" x14ac:dyDescent="0.3">
      <c r="A1505" s="44" t="s">
        <v>12527</v>
      </c>
      <c r="B1505" s="68" t="s">
        <v>12528</v>
      </c>
      <c r="C1505" s="2" t="s">
        <v>1</v>
      </c>
      <c r="D1505" s="2">
        <v>55</v>
      </c>
      <c r="E1505" s="6">
        <v>23572</v>
      </c>
      <c r="F1505" s="7">
        <v>43997.57230324074</v>
      </c>
      <c r="G1505" s="69" t="s">
        <v>4</v>
      </c>
      <c r="H1505" s="68">
        <v>1284</v>
      </c>
      <c r="I1505" s="93">
        <f t="shared" si="115"/>
        <v>12.84</v>
      </c>
      <c r="J1505" s="93">
        <v>1.3160000000000001</v>
      </c>
      <c r="K1505" s="69">
        <v>100</v>
      </c>
      <c r="L1505" s="68">
        <v>242</v>
      </c>
      <c r="M1505" s="93">
        <f t="shared" si="116"/>
        <v>2.42</v>
      </c>
      <c r="N1505" s="93">
        <v>0.57199999999999995</v>
      </c>
      <c r="O1505" s="69">
        <v>100</v>
      </c>
      <c r="P1505" s="182">
        <f t="shared" si="117"/>
        <v>5.3057851239669427</v>
      </c>
      <c r="Q1505" s="86" t="s">
        <v>12395</v>
      </c>
      <c r="V1505" s="82">
        <v>0.44791666666666669</v>
      </c>
      <c r="W1505" s="83">
        <v>0.58680555555555558</v>
      </c>
      <c r="X1505" s="86">
        <f t="shared" si="118"/>
        <v>0.1388888888888889</v>
      </c>
    </row>
    <row r="1506" spans="1:24" x14ac:dyDescent="0.3">
      <c r="A1506" s="44" t="s">
        <v>12529</v>
      </c>
      <c r="B1506" s="68" t="s">
        <v>38</v>
      </c>
      <c r="C1506" s="2" t="s">
        <v>1</v>
      </c>
      <c r="D1506" s="2">
        <v>44</v>
      </c>
      <c r="E1506" s="6">
        <v>27729</v>
      </c>
      <c r="F1506" s="7">
        <v>43997.591817129629</v>
      </c>
      <c r="G1506" s="69" t="s">
        <v>4</v>
      </c>
      <c r="H1506" s="68">
        <v>914</v>
      </c>
      <c r="I1506" s="93">
        <f t="shared" si="115"/>
        <v>9.2323232323232318</v>
      </c>
      <c r="J1506" s="93">
        <v>0.95599999999999996</v>
      </c>
      <c r="K1506" s="69">
        <v>99</v>
      </c>
      <c r="L1506" s="68">
        <v>261</v>
      </c>
      <c r="M1506" s="93">
        <f t="shared" si="116"/>
        <v>2.6363636363636362</v>
      </c>
      <c r="N1506" s="93">
        <v>0.67700000000000005</v>
      </c>
      <c r="O1506" s="69">
        <v>99</v>
      </c>
      <c r="P1506" s="182">
        <f t="shared" si="117"/>
        <v>3.5019157088122603</v>
      </c>
      <c r="Q1506" s="86" t="s">
        <v>12395</v>
      </c>
      <c r="V1506" s="82">
        <v>0.45694444444444443</v>
      </c>
      <c r="W1506" s="83">
        <v>0.60069444444444442</v>
      </c>
      <c r="X1506" s="86">
        <f t="shared" si="118"/>
        <v>0.14374999999999999</v>
      </c>
    </row>
    <row r="1507" spans="1:24" x14ac:dyDescent="0.3">
      <c r="A1507" s="44" t="s">
        <v>12530</v>
      </c>
      <c r="B1507" s="68" t="s">
        <v>12531</v>
      </c>
      <c r="C1507" s="2" t="s">
        <v>1</v>
      </c>
      <c r="D1507" s="2">
        <v>52</v>
      </c>
      <c r="E1507" s="6">
        <v>24752</v>
      </c>
      <c r="F1507" s="7">
        <v>43997.608472222222</v>
      </c>
      <c r="G1507" s="69" t="s">
        <v>10062</v>
      </c>
      <c r="H1507" s="68">
        <v>1242</v>
      </c>
      <c r="I1507" s="93">
        <f t="shared" ref="I1507:I1570" si="119">H1507/K1507</f>
        <v>12.545454545454545</v>
      </c>
      <c r="J1507" s="93">
        <v>1.145</v>
      </c>
      <c r="K1507" s="69">
        <v>99</v>
      </c>
      <c r="L1507" s="68">
        <v>414</v>
      </c>
      <c r="M1507" s="93">
        <f t="shared" si="116"/>
        <v>4.1818181818181817</v>
      </c>
      <c r="N1507" s="93">
        <v>0.70499999999999996</v>
      </c>
      <c r="O1507" s="69">
        <v>99</v>
      </c>
      <c r="P1507" s="182">
        <f t="shared" si="117"/>
        <v>3</v>
      </c>
      <c r="Q1507" s="86" t="s">
        <v>12395</v>
      </c>
      <c r="V1507" s="82">
        <v>0.46875</v>
      </c>
      <c r="W1507" s="83">
        <v>0.61458333333333337</v>
      </c>
      <c r="X1507" s="86">
        <f t="shared" si="118"/>
        <v>0.14583333333333337</v>
      </c>
    </row>
    <row r="1508" spans="1:24" x14ac:dyDescent="0.3">
      <c r="A1508" s="44" t="s">
        <v>12532</v>
      </c>
      <c r="B1508" s="68" t="s">
        <v>12533</v>
      </c>
      <c r="C1508" s="2" t="s">
        <v>6</v>
      </c>
      <c r="D1508" s="2">
        <v>61</v>
      </c>
      <c r="E1508" s="6">
        <v>21600</v>
      </c>
      <c r="F1508" s="7">
        <v>43997.640381944446</v>
      </c>
      <c r="G1508" s="69" t="s">
        <v>4</v>
      </c>
      <c r="H1508" s="68">
        <v>707</v>
      </c>
      <c r="I1508" s="93">
        <f t="shared" si="119"/>
        <v>7.07</v>
      </c>
      <c r="J1508" s="93">
        <v>0.83199999999999996</v>
      </c>
      <c r="K1508" s="69">
        <v>100</v>
      </c>
      <c r="L1508" s="68">
        <v>311</v>
      </c>
      <c r="M1508" s="93">
        <f t="shared" si="116"/>
        <v>3.11</v>
      </c>
      <c r="N1508" s="93">
        <v>0.44700000000000001</v>
      </c>
      <c r="O1508" s="69">
        <v>100</v>
      </c>
      <c r="P1508" s="182">
        <f t="shared" si="117"/>
        <v>2.2733118971061095</v>
      </c>
      <c r="Q1508" s="86" t="s">
        <v>12395</v>
      </c>
      <c r="V1508" s="82">
        <v>0.47361111111111115</v>
      </c>
      <c r="W1508" s="83">
        <v>0.65277777777777779</v>
      </c>
      <c r="X1508" s="86">
        <f t="shared" si="118"/>
        <v>0.17916666666666664</v>
      </c>
    </row>
    <row r="1509" spans="1:24" x14ac:dyDescent="0.3">
      <c r="A1509" s="44" t="s">
        <v>12534</v>
      </c>
      <c r="B1509" s="68" t="s">
        <v>366</v>
      </c>
      <c r="C1509" s="2" t="s">
        <v>1</v>
      </c>
      <c r="D1509" s="2">
        <v>46</v>
      </c>
      <c r="E1509" s="6">
        <v>26999</v>
      </c>
      <c r="F1509" s="7">
        <v>43997.659004629626</v>
      </c>
      <c r="G1509" s="69" t="s">
        <v>4</v>
      </c>
      <c r="H1509" s="68">
        <v>1034</v>
      </c>
      <c r="I1509" s="93">
        <f t="shared" si="119"/>
        <v>10.444444444444445</v>
      </c>
      <c r="J1509" s="93">
        <v>1.716</v>
      </c>
      <c r="K1509" s="69">
        <v>99</v>
      </c>
      <c r="L1509" s="68">
        <v>321</v>
      </c>
      <c r="M1509" s="93">
        <f t="shared" si="116"/>
        <v>3.2424242424242422</v>
      </c>
      <c r="N1509" s="93">
        <v>0.60799999999999998</v>
      </c>
      <c r="O1509" s="69">
        <v>99</v>
      </c>
      <c r="P1509" s="182">
        <f t="shared" si="117"/>
        <v>3.2211838006230531</v>
      </c>
      <c r="Q1509" s="86" t="s">
        <v>12395</v>
      </c>
      <c r="V1509" s="82">
        <v>0.52569444444444446</v>
      </c>
      <c r="W1509" s="83">
        <v>0.67361111111111116</v>
      </c>
      <c r="X1509" s="86">
        <f t="shared" si="118"/>
        <v>0.1479166666666667</v>
      </c>
    </row>
    <row r="1510" spans="1:24" x14ac:dyDescent="0.3">
      <c r="A1510" s="44" t="s">
        <v>12535</v>
      </c>
      <c r="B1510" s="68" t="s">
        <v>12536</v>
      </c>
      <c r="C1510" s="2" t="s">
        <v>1</v>
      </c>
      <c r="D1510" s="2">
        <v>51</v>
      </c>
      <c r="E1510" s="6">
        <v>25073</v>
      </c>
      <c r="F1510" s="7">
        <v>43998.52380787037</v>
      </c>
      <c r="G1510" s="69" t="s">
        <v>4</v>
      </c>
      <c r="H1510" s="68">
        <v>1171</v>
      </c>
      <c r="I1510" s="93">
        <f t="shared" si="119"/>
        <v>11.828282828282829</v>
      </c>
      <c r="J1510" s="93">
        <v>1.0980000000000001</v>
      </c>
      <c r="K1510" s="69">
        <v>99</v>
      </c>
      <c r="L1510" s="68">
        <v>578</v>
      </c>
      <c r="M1510" s="93">
        <f t="shared" si="116"/>
        <v>5.8383838383838382</v>
      </c>
      <c r="N1510" s="93">
        <v>0.80400000000000005</v>
      </c>
      <c r="O1510" s="69">
        <v>99</v>
      </c>
      <c r="P1510" s="182">
        <f t="shared" si="117"/>
        <v>2.0259515570934257</v>
      </c>
      <c r="Q1510" s="86" t="s">
        <v>12395</v>
      </c>
      <c r="V1510" s="82">
        <v>0.39097222222222222</v>
      </c>
      <c r="W1510" s="83">
        <v>0.53125</v>
      </c>
      <c r="X1510" s="86">
        <f t="shared" si="118"/>
        <v>0.14027777777777778</v>
      </c>
    </row>
    <row r="1511" spans="1:24" x14ac:dyDescent="0.3">
      <c r="A1511" s="44" t="s">
        <v>12537</v>
      </c>
      <c r="B1511" s="68" t="s">
        <v>4038</v>
      </c>
      <c r="C1511" s="2" t="s">
        <v>1</v>
      </c>
      <c r="D1511" s="2">
        <v>66</v>
      </c>
      <c r="E1511" s="6">
        <v>19836</v>
      </c>
      <c r="F1511" s="7">
        <v>43998.539085648146</v>
      </c>
      <c r="G1511" s="69" t="s">
        <v>4</v>
      </c>
      <c r="H1511" s="68">
        <v>1140</v>
      </c>
      <c r="I1511" s="93">
        <f t="shared" si="119"/>
        <v>11.515151515151516</v>
      </c>
      <c r="J1511" s="93">
        <v>1.296</v>
      </c>
      <c r="K1511" s="69">
        <v>99</v>
      </c>
      <c r="L1511" s="68">
        <v>413</v>
      </c>
      <c r="M1511" s="93">
        <f t="shared" si="116"/>
        <v>4.1717171717171722</v>
      </c>
      <c r="N1511" s="93">
        <v>0.623</v>
      </c>
      <c r="O1511" s="69">
        <v>99</v>
      </c>
      <c r="P1511" s="182">
        <f t="shared" si="117"/>
        <v>2.7602905569007263</v>
      </c>
      <c r="Q1511" s="86" t="s">
        <v>12395</v>
      </c>
      <c r="V1511" s="82">
        <v>0.41319444444444442</v>
      </c>
      <c r="W1511" s="83">
        <v>0.55555555555555558</v>
      </c>
      <c r="X1511" s="86">
        <f t="shared" si="118"/>
        <v>0.14236111111111116</v>
      </c>
    </row>
    <row r="1512" spans="1:24" x14ac:dyDescent="0.3">
      <c r="A1512" s="44" t="s">
        <v>12538</v>
      </c>
      <c r="B1512" s="68" t="s">
        <v>12539</v>
      </c>
      <c r="C1512" s="2" t="s">
        <v>6</v>
      </c>
      <c r="D1512" s="2">
        <v>18</v>
      </c>
      <c r="E1512" s="6">
        <v>37323</v>
      </c>
      <c r="F1512" s="7">
        <v>43998.555046296293</v>
      </c>
      <c r="G1512" s="69" t="s">
        <v>4</v>
      </c>
      <c r="H1512" s="68">
        <v>557</v>
      </c>
      <c r="I1512" s="93">
        <f t="shared" si="119"/>
        <v>5.57</v>
      </c>
      <c r="J1512" s="93">
        <v>0.75600000000000001</v>
      </c>
      <c r="K1512" s="69">
        <v>100</v>
      </c>
      <c r="L1512" s="68">
        <v>154</v>
      </c>
      <c r="M1512" s="93">
        <f t="shared" si="116"/>
        <v>1.54</v>
      </c>
      <c r="N1512" s="93">
        <v>0.52100000000000002</v>
      </c>
      <c r="O1512" s="69">
        <v>100</v>
      </c>
      <c r="P1512" s="182">
        <f t="shared" si="117"/>
        <v>3.616883116883117</v>
      </c>
      <c r="Q1512" s="86" t="s">
        <v>12395</v>
      </c>
      <c r="V1512" s="82">
        <v>0.42152777777777778</v>
      </c>
      <c r="W1512" s="83">
        <v>0.5625</v>
      </c>
      <c r="X1512" s="86">
        <f t="shared" si="118"/>
        <v>0.14097222222222222</v>
      </c>
    </row>
    <row r="1513" spans="1:24" x14ac:dyDescent="0.3">
      <c r="A1513" s="44" t="s">
        <v>12540</v>
      </c>
      <c r="B1513" s="68" t="s">
        <v>12541</v>
      </c>
      <c r="C1513" s="2" t="s">
        <v>1</v>
      </c>
      <c r="D1513" s="2">
        <v>51</v>
      </c>
      <c r="E1513" s="6">
        <v>25279</v>
      </c>
      <c r="F1513" s="7">
        <v>43998.569826388892</v>
      </c>
      <c r="G1513" s="69" t="s">
        <v>4</v>
      </c>
      <c r="H1513" s="68">
        <v>1220</v>
      </c>
      <c r="I1513" s="93">
        <f t="shared" si="119"/>
        <v>12.323232323232324</v>
      </c>
      <c r="J1513" s="93">
        <v>0.72599999999999998</v>
      </c>
      <c r="K1513" s="69">
        <v>99</v>
      </c>
      <c r="L1513" s="68">
        <v>284</v>
      </c>
      <c r="M1513" s="93">
        <f t="shared" si="116"/>
        <v>2.8686868686868685</v>
      </c>
      <c r="N1513" s="93">
        <v>0.50800000000000001</v>
      </c>
      <c r="O1513" s="69">
        <v>99</v>
      </c>
      <c r="P1513" s="182">
        <f t="shared" si="117"/>
        <v>4.295774647887324</v>
      </c>
      <c r="Q1513" s="86" t="s">
        <v>12395</v>
      </c>
      <c r="V1513" s="82">
        <v>0.43263888888888885</v>
      </c>
      <c r="W1513" s="83">
        <v>0.58333333333333337</v>
      </c>
      <c r="X1513" s="86">
        <f t="shared" si="118"/>
        <v>0.15069444444444452</v>
      </c>
    </row>
    <row r="1514" spans="1:24" x14ac:dyDescent="0.3">
      <c r="A1514" s="44" t="s">
        <v>12542</v>
      </c>
      <c r="B1514" s="68" t="s">
        <v>1424</v>
      </c>
      <c r="C1514" s="2" t="s">
        <v>1</v>
      </c>
      <c r="D1514" s="2">
        <v>74</v>
      </c>
      <c r="E1514" s="6">
        <v>16628</v>
      </c>
      <c r="F1514" s="7">
        <v>43998.590208333335</v>
      </c>
      <c r="G1514" s="69" t="s">
        <v>4</v>
      </c>
      <c r="H1514" s="68">
        <v>2128</v>
      </c>
      <c r="I1514" s="93">
        <f t="shared" si="119"/>
        <v>21.28</v>
      </c>
      <c r="J1514" s="93">
        <v>1.64</v>
      </c>
      <c r="K1514" s="69">
        <v>100</v>
      </c>
      <c r="L1514" s="68">
        <v>405</v>
      </c>
      <c r="M1514" s="93">
        <f t="shared" si="116"/>
        <v>4.05</v>
      </c>
      <c r="N1514" s="93">
        <v>0.68700000000000006</v>
      </c>
      <c r="O1514" s="69">
        <v>100</v>
      </c>
      <c r="P1514" s="182">
        <f t="shared" si="117"/>
        <v>5.2543209876543218</v>
      </c>
      <c r="Q1514" s="86" t="s">
        <v>12395</v>
      </c>
      <c r="V1514" s="82">
        <v>0.44375000000000003</v>
      </c>
      <c r="W1514" s="83">
        <v>0.60416666666666663</v>
      </c>
      <c r="X1514" s="86">
        <f t="shared" si="118"/>
        <v>0.1604166666666666</v>
      </c>
    </row>
    <row r="1515" spans="1:24" x14ac:dyDescent="0.3">
      <c r="A1515" s="44" t="s">
        <v>12543</v>
      </c>
      <c r="B1515" s="68" t="s">
        <v>4135</v>
      </c>
      <c r="C1515" s="2" t="s">
        <v>1</v>
      </c>
      <c r="D1515" s="2">
        <v>54</v>
      </c>
      <c r="E1515" s="6">
        <v>24252</v>
      </c>
      <c r="F1515" s="7">
        <v>43998.605451388888</v>
      </c>
      <c r="G1515" s="69" t="s">
        <v>4</v>
      </c>
      <c r="H1515" s="68">
        <v>1149</v>
      </c>
      <c r="I1515" s="93">
        <f t="shared" si="119"/>
        <v>11.606060606060606</v>
      </c>
      <c r="J1515" s="93">
        <v>1.1499999999999999</v>
      </c>
      <c r="K1515" s="69">
        <v>99</v>
      </c>
      <c r="L1515" s="68">
        <v>271</v>
      </c>
      <c r="M1515" s="93">
        <f t="shared" si="116"/>
        <v>2.7373737373737375</v>
      </c>
      <c r="N1515" s="93">
        <v>0.54600000000000004</v>
      </c>
      <c r="O1515" s="69">
        <v>99</v>
      </c>
      <c r="P1515" s="182">
        <f t="shared" si="117"/>
        <v>4.2398523985239853</v>
      </c>
      <c r="Q1515" s="86" t="s">
        <v>12395</v>
      </c>
      <c r="V1515" s="82">
        <v>0.4604166666666667</v>
      </c>
      <c r="W1515" s="83">
        <v>0.61458333333333337</v>
      </c>
      <c r="X1515" s="86">
        <f t="shared" si="118"/>
        <v>0.15416666666666667</v>
      </c>
    </row>
    <row r="1516" spans="1:24" x14ac:dyDescent="0.3">
      <c r="A1516" s="44" t="s">
        <v>12544</v>
      </c>
      <c r="B1516" s="68" t="s">
        <v>442</v>
      </c>
      <c r="C1516" s="2" t="s">
        <v>1</v>
      </c>
      <c r="D1516" s="2">
        <v>51</v>
      </c>
      <c r="E1516" s="6">
        <v>25336</v>
      </c>
      <c r="F1516" s="7">
        <v>43998.621666666666</v>
      </c>
      <c r="G1516" s="69" t="s">
        <v>10062</v>
      </c>
      <c r="H1516" s="68">
        <v>1360</v>
      </c>
      <c r="I1516" s="93">
        <f t="shared" si="119"/>
        <v>13.6</v>
      </c>
      <c r="J1516" s="93">
        <v>1.6819999999999999</v>
      </c>
      <c r="K1516" s="69">
        <v>100</v>
      </c>
      <c r="L1516" s="68">
        <v>287</v>
      </c>
      <c r="M1516" s="93">
        <f t="shared" si="116"/>
        <v>2.87</v>
      </c>
      <c r="N1516" s="93">
        <v>0.48499999999999999</v>
      </c>
      <c r="O1516" s="69">
        <v>100</v>
      </c>
      <c r="P1516" s="182">
        <f t="shared" si="117"/>
        <v>4.7386759581881526</v>
      </c>
      <c r="Q1516" s="86" t="s">
        <v>12395</v>
      </c>
      <c r="V1516" s="82">
        <v>0.45763888888888887</v>
      </c>
      <c r="W1516" s="83">
        <v>0.63194444444444442</v>
      </c>
      <c r="X1516" s="86">
        <f t="shared" si="118"/>
        <v>0.17430555555555555</v>
      </c>
    </row>
    <row r="1517" spans="1:24" x14ac:dyDescent="0.3">
      <c r="A1517" s="44" t="s">
        <v>12545</v>
      </c>
      <c r="B1517" s="68" t="s">
        <v>140</v>
      </c>
      <c r="C1517" s="2" t="s">
        <v>1</v>
      </c>
      <c r="D1517" s="2">
        <v>52</v>
      </c>
      <c r="E1517" s="6">
        <v>24932</v>
      </c>
      <c r="F1517" s="7">
        <v>43998.669189814813</v>
      </c>
      <c r="G1517" s="69" t="s">
        <v>4</v>
      </c>
      <c r="H1517" s="68">
        <v>941</v>
      </c>
      <c r="I1517" s="93">
        <f t="shared" si="119"/>
        <v>9.41</v>
      </c>
      <c r="J1517" s="93">
        <v>1.111</v>
      </c>
      <c r="K1517" s="69">
        <v>100</v>
      </c>
      <c r="L1517" s="68">
        <v>249</v>
      </c>
      <c r="M1517" s="93">
        <f t="shared" si="116"/>
        <v>2.4900000000000002</v>
      </c>
      <c r="N1517" s="93">
        <v>0.52200000000000002</v>
      </c>
      <c r="O1517" s="69">
        <v>100</v>
      </c>
      <c r="P1517" s="182">
        <f t="shared" si="117"/>
        <v>3.7791164658634537</v>
      </c>
      <c r="Q1517" s="86" t="s">
        <v>12395</v>
      </c>
      <c r="V1517" s="82">
        <v>0.52013888888888882</v>
      </c>
      <c r="W1517" s="83">
        <v>0.68055555555555547</v>
      </c>
      <c r="X1517" s="86">
        <f t="shared" si="118"/>
        <v>0.16041666666666665</v>
      </c>
    </row>
    <row r="1518" spans="1:24" x14ac:dyDescent="0.3">
      <c r="A1518" s="44" t="s">
        <v>12546</v>
      </c>
      <c r="B1518" s="68" t="s">
        <v>7085</v>
      </c>
      <c r="C1518" s="2" t="s">
        <v>1</v>
      </c>
      <c r="D1518" s="2">
        <v>51</v>
      </c>
      <c r="E1518" s="6">
        <v>25314</v>
      </c>
      <c r="F1518" s="7">
        <v>43999.544861111113</v>
      </c>
      <c r="G1518" s="69" t="s">
        <v>4</v>
      </c>
      <c r="H1518" s="68">
        <v>1144</v>
      </c>
      <c r="I1518" s="93">
        <f t="shared" si="119"/>
        <v>11.44</v>
      </c>
      <c r="J1518" s="93">
        <v>0.95699999999999996</v>
      </c>
      <c r="K1518" s="69">
        <v>100</v>
      </c>
      <c r="L1518" s="68">
        <v>276</v>
      </c>
      <c r="M1518" s="93">
        <f t="shared" si="116"/>
        <v>2.76</v>
      </c>
      <c r="N1518" s="93">
        <v>0.57099999999999995</v>
      </c>
      <c r="O1518" s="69">
        <v>100</v>
      </c>
      <c r="P1518" s="182">
        <f t="shared" si="117"/>
        <v>4.1449275362318838</v>
      </c>
      <c r="Q1518" s="86" t="s">
        <v>12395</v>
      </c>
      <c r="V1518" s="82">
        <v>0.4069444444444445</v>
      </c>
      <c r="W1518" s="83">
        <v>0.55555555555555558</v>
      </c>
      <c r="X1518" s="86">
        <f t="shared" si="118"/>
        <v>0.14861111111111108</v>
      </c>
    </row>
    <row r="1519" spans="1:24" x14ac:dyDescent="0.3">
      <c r="A1519" s="44" t="s">
        <v>12547</v>
      </c>
      <c r="B1519" s="68" t="s">
        <v>6612</v>
      </c>
      <c r="C1519" s="2" t="s">
        <v>1</v>
      </c>
      <c r="D1519" s="2">
        <v>58</v>
      </c>
      <c r="E1519" s="6">
        <v>22682</v>
      </c>
      <c r="F1519" s="7">
        <v>43999.556851851848</v>
      </c>
      <c r="G1519" s="69" t="s">
        <v>4</v>
      </c>
      <c r="H1519" s="68">
        <v>2101</v>
      </c>
      <c r="I1519" s="93">
        <f t="shared" si="119"/>
        <v>21.222222222222221</v>
      </c>
      <c r="J1519" s="93">
        <v>2.2749999999999999</v>
      </c>
      <c r="K1519" s="69">
        <v>99</v>
      </c>
      <c r="L1519" s="68">
        <v>327</v>
      </c>
      <c r="M1519" s="93">
        <f t="shared" si="116"/>
        <v>3.3030303030303032</v>
      </c>
      <c r="N1519" s="93">
        <v>0.73499999999999999</v>
      </c>
      <c r="O1519" s="69">
        <v>99</v>
      </c>
      <c r="P1519" s="182">
        <f t="shared" si="117"/>
        <v>6.425076452599388</v>
      </c>
      <c r="Q1519" s="86" t="s">
        <v>12395</v>
      </c>
      <c r="V1519" s="82">
        <v>0.42291666666666666</v>
      </c>
      <c r="W1519" s="83">
        <v>0.56597222222222221</v>
      </c>
      <c r="X1519" s="86">
        <f t="shared" si="118"/>
        <v>0.14305555555555555</v>
      </c>
    </row>
    <row r="1520" spans="1:24" x14ac:dyDescent="0.3">
      <c r="A1520" s="44" t="s">
        <v>12548</v>
      </c>
      <c r="B1520" s="68" t="s">
        <v>12549</v>
      </c>
      <c r="C1520" s="2" t="s">
        <v>1</v>
      </c>
      <c r="D1520" s="2">
        <v>63</v>
      </c>
      <c r="E1520" s="6">
        <v>20858</v>
      </c>
      <c r="F1520" s="7">
        <v>43999.570324074077</v>
      </c>
      <c r="G1520" s="69" t="s">
        <v>4</v>
      </c>
      <c r="H1520" s="68">
        <v>1577</v>
      </c>
      <c r="I1520" s="93">
        <f t="shared" si="119"/>
        <v>15.929292929292929</v>
      </c>
      <c r="J1520" s="93">
        <v>2.282</v>
      </c>
      <c r="K1520" s="69">
        <v>99</v>
      </c>
      <c r="L1520" s="68">
        <v>288</v>
      </c>
      <c r="M1520" s="93">
        <f t="shared" si="116"/>
        <v>2.9090909090909092</v>
      </c>
      <c r="N1520" s="93">
        <v>0.64</v>
      </c>
      <c r="O1520" s="69">
        <v>99</v>
      </c>
      <c r="P1520" s="182">
        <f t="shared" si="117"/>
        <v>5.4756944444444446</v>
      </c>
      <c r="Q1520" s="86" t="s">
        <v>12395</v>
      </c>
      <c r="V1520" s="82">
        <v>0.43194444444444446</v>
      </c>
      <c r="W1520" s="83">
        <v>0.57638888888888895</v>
      </c>
      <c r="X1520" s="86">
        <f t="shared" si="118"/>
        <v>0.14444444444444449</v>
      </c>
    </row>
    <row r="1521" spans="1:24" x14ac:dyDescent="0.3">
      <c r="A1521" s="44" t="s">
        <v>12550</v>
      </c>
      <c r="B1521" s="68" t="s">
        <v>12551</v>
      </c>
      <c r="C1521" s="2" t="s">
        <v>1</v>
      </c>
      <c r="D1521" s="2">
        <v>63</v>
      </c>
      <c r="E1521" s="6">
        <v>20838</v>
      </c>
      <c r="F1521" s="7">
        <v>43999.584756944445</v>
      </c>
      <c r="G1521" s="69" t="s">
        <v>4</v>
      </c>
      <c r="H1521" s="68">
        <v>1775</v>
      </c>
      <c r="I1521" s="93">
        <f t="shared" si="119"/>
        <v>17.75</v>
      </c>
      <c r="J1521" s="93">
        <v>2.2170000000000001</v>
      </c>
      <c r="K1521" s="69">
        <v>100</v>
      </c>
      <c r="L1521" s="68">
        <v>258</v>
      </c>
      <c r="M1521" s="93">
        <f t="shared" si="116"/>
        <v>2.58</v>
      </c>
      <c r="N1521" s="93">
        <v>0.53500000000000003</v>
      </c>
      <c r="O1521" s="69">
        <v>100</v>
      </c>
      <c r="P1521" s="182">
        <f t="shared" si="117"/>
        <v>6.8798449612403099</v>
      </c>
      <c r="Q1521" s="86" t="s">
        <v>12395</v>
      </c>
      <c r="V1521" s="82">
        <v>0.45069444444444445</v>
      </c>
      <c r="W1521" s="83">
        <v>0.59375</v>
      </c>
      <c r="X1521" s="86">
        <f t="shared" si="118"/>
        <v>0.14305555555555555</v>
      </c>
    </row>
    <row r="1522" spans="1:24" x14ac:dyDescent="0.3">
      <c r="A1522" s="44" t="s">
        <v>12552</v>
      </c>
      <c r="B1522" s="68" t="s">
        <v>1398</v>
      </c>
      <c r="C1522" s="2" t="s">
        <v>1</v>
      </c>
      <c r="D1522" s="2">
        <v>42</v>
      </c>
      <c r="E1522" s="6">
        <v>28381</v>
      </c>
      <c r="F1522" s="7">
        <v>43999.601689814815</v>
      </c>
      <c r="G1522" s="69" t="s">
        <v>4</v>
      </c>
      <c r="H1522" s="68">
        <v>986</v>
      </c>
      <c r="I1522" s="93">
        <f t="shared" si="119"/>
        <v>9.86</v>
      </c>
      <c r="J1522" s="93">
        <v>1.2230000000000001</v>
      </c>
      <c r="K1522" s="69">
        <v>100</v>
      </c>
      <c r="L1522" s="68">
        <v>269</v>
      </c>
      <c r="M1522" s="93">
        <f t="shared" si="116"/>
        <v>2.69</v>
      </c>
      <c r="N1522" s="93">
        <v>0.56299999999999994</v>
      </c>
      <c r="O1522" s="69">
        <v>100</v>
      </c>
      <c r="P1522" s="182">
        <f t="shared" si="117"/>
        <v>3.6654275092936803</v>
      </c>
      <c r="Q1522" s="86" t="s">
        <v>12395</v>
      </c>
      <c r="V1522" s="82">
        <v>0.46249999999999997</v>
      </c>
      <c r="W1522" s="83">
        <v>0.60763888888888895</v>
      </c>
      <c r="X1522" s="86">
        <f t="shared" si="118"/>
        <v>0.14513888888888898</v>
      </c>
    </row>
    <row r="1523" spans="1:24" x14ac:dyDescent="0.3">
      <c r="A1523" s="44" t="s">
        <v>12553</v>
      </c>
      <c r="B1523" s="68" t="s">
        <v>12554</v>
      </c>
      <c r="C1523" s="2" t="s">
        <v>6</v>
      </c>
      <c r="D1523" s="2">
        <v>56</v>
      </c>
      <c r="E1523" s="6">
        <v>23477</v>
      </c>
      <c r="F1523" s="7">
        <v>43999.615810185183</v>
      </c>
      <c r="G1523" s="69" t="s">
        <v>4</v>
      </c>
      <c r="H1523" s="68">
        <v>976</v>
      </c>
      <c r="I1523" s="93">
        <f t="shared" si="119"/>
        <v>9.8585858585858581</v>
      </c>
      <c r="J1523" s="93">
        <v>0.88100000000000001</v>
      </c>
      <c r="K1523" s="69">
        <v>99</v>
      </c>
      <c r="L1523" s="68">
        <v>300</v>
      </c>
      <c r="M1523" s="93">
        <f t="shared" si="116"/>
        <v>3.0303030303030303</v>
      </c>
      <c r="N1523" s="93">
        <v>0.76200000000000001</v>
      </c>
      <c r="O1523" s="69">
        <v>99</v>
      </c>
      <c r="P1523" s="182">
        <f t="shared" si="117"/>
        <v>3.2533333333333334</v>
      </c>
      <c r="Q1523" s="86" t="s">
        <v>12395</v>
      </c>
      <c r="V1523" s="82">
        <v>0.46527777777777773</v>
      </c>
      <c r="W1523" s="83">
        <v>0.63541666666666663</v>
      </c>
      <c r="X1523" s="86">
        <f t="shared" si="118"/>
        <v>0.1701388888888889</v>
      </c>
    </row>
    <row r="1524" spans="1:24" x14ac:dyDescent="0.3">
      <c r="A1524" s="44" t="s">
        <v>12555</v>
      </c>
      <c r="B1524" s="68" t="s">
        <v>12556</v>
      </c>
      <c r="C1524" s="2" t="s">
        <v>1</v>
      </c>
      <c r="D1524" s="2">
        <v>72</v>
      </c>
      <c r="E1524" s="6">
        <v>17549</v>
      </c>
      <c r="F1524" s="7">
        <v>43999.641643518517</v>
      </c>
      <c r="G1524" s="69" t="s">
        <v>4</v>
      </c>
      <c r="H1524" s="68">
        <v>1935</v>
      </c>
      <c r="I1524" s="93">
        <f t="shared" si="119"/>
        <v>19.545454545454547</v>
      </c>
      <c r="J1524" s="93">
        <v>1.052</v>
      </c>
      <c r="K1524" s="69">
        <v>99</v>
      </c>
      <c r="L1524" s="68">
        <v>716</v>
      </c>
      <c r="M1524" s="93">
        <f t="shared" si="116"/>
        <v>7.2323232323232327</v>
      </c>
      <c r="N1524" s="93">
        <v>1.1499999999999999</v>
      </c>
      <c r="O1524" s="69">
        <v>99</v>
      </c>
      <c r="P1524" s="182">
        <f t="shared" si="117"/>
        <v>2.7025139664804469</v>
      </c>
      <c r="Q1524" s="86" t="s">
        <v>12395</v>
      </c>
      <c r="V1524" s="82">
        <v>0.50138888888888888</v>
      </c>
      <c r="W1524" s="83">
        <v>0.65277777777777779</v>
      </c>
      <c r="X1524" s="86">
        <f t="shared" si="118"/>
        <v>0.15138888888888891</v>
      </c>
    </row>
    <row r="1525" spans="1:24" x14ac:dyDescent="0.3">
      <c r="A1525" s="44" t="s">
        <v>12557</v>
      </c>
      <c r="B1525" s="68" t="s">
        <v>12558</v>
      </c>
      <c r="C1525" s="2" t="s">
        <v>6</v>
      </c>
      <c r="D1525" s="2">
        <v>72</v>
      </c>
      <c r="E1525" s="6">
        <v>17515</v>
      </c>
      <c r="F1525" s="7">
        <v>43999.657280092593</v>
      </c>
      <c r="G1525" s="69" t="s">
        <v>4</v>
      </c>
      <c r="H1525" s="68">
        <v>1749</v>
      </c>
      <c r="I1525" s="93">
        <f t="shared" si="119"/>
        <v>17.489999999999998</v>
      </c>
      <c r="J1525" s="93">
        <v>1.3069999999999999</v>
      </c>
      <c r="K1525" s="69">
        <v>100</v>
      </c>
      <c r="L1525" s="68">
        <v>489</v>
      </c>
      <c r="M1525" s="93">
        <f t="shared" si="116"/>
        <v>4.8899999999999997</v>
      </c>
      <c r="N1525" s="93">
        <v>0.82699999999999996</v>
      </c>
      <c r="O1525" s="69">
        <v>100</v>
      </c>
      <c r="P1525" s="182">
        <f t="shared" si="117"/>
        <v>3.576687116564417</v>
      </c>
      <c r="Q1525" s="86" t="s">
        <v>12395</v>
      </c>
      <c r="V1525" s="82">
        <v>0.54375000000000007</v>
      </c>
      <c r="W1525" s="83">
        <v>0.67708333333333337</v>
      </c>
      <c r="X1525" s="86">
        <f t="shared" si="118"/>
        <v>0.1333333333333333</v>
      </c>
    </row>
    <row r="1526" spans="1:24" x14ac:dyDescent="0.3">
      <c r="A1526" s="44" t="s">
        <v>12559</v>
      </c>
      <c r="B1526" s="68" t="s">
        <v>12560</v>
      </c>
      <c r="C1526" s="2" t="s">
        <v>6</v>
      </c>
      <c r="D1526" s="2">
        <v>65</v>
      </c>
      <c r="E1526" s="6">
        <v>19977</v>
      </c>
      <c r="F1526" s="7">
        <v>43999.68273148148</v>
      </c>
      <c r="G1526" s="69" t="s">
        <v>4</v>
      </c>
      <c r="H1526" s="68">
        <v>1105</v>
      </c>
      <c r="I1526" s="93">
        <f t="shared" si="119"/>
        <v>11.05</v>
      </c>
      <c r="J1526" s="93">
        <v>0.93600000000000005</v>
      </c>
      <c r="K1526" s="69">
        <v>100</v>
      </c>
      <c r="L1526" s="68">
        <v>295</v>
      </c>
      <c r="M1526" s="93">
        <f t="shared" si="116"/>
        <v>2.95</v>
      </c>
      <c r="N1526" s="93">
        <v>0.5</v>
      </c>
      <c r="O1526" s="69">
        <v>100</v>
      </c>
      <c r="P1526" s="182">
        <f t="shared" si="117"/>
        <v>3.745762711864407</v>
      </c>
      <c r="Q1526" s="86" t="s">
        <v>12395</v>
      </c>
      <c r="V1526" s="82">
        <v>0.57430555555555551</v>
      </c>
      <c r="W1526" s="83">
        <v>0.72916666666666663</v>
      </c>
      <c r="X1526" s="86">
        <f t="shared" si="118"/>
        <v>0.15486111111111112</v>
      </c>
    </row>
    <row r="1527" spans="1:24" x14ac:dyDescent="0.3">
      <c r="A1527" s="44" t="s">
        <v>2914</v>
      </c>
      <c r="B1527" s="68" t="s">
        <v>1759</v>
      </c>
      <c r="C1527" s="2" t="s">
        <v>1</v>
      </c>
      <c r="D1527" s="2">
        <v>49</v>
      </c>
      <c r="E1527" s="6">
        <v>25766</v>
      </c>
      <c r="F1527" s="7">
        <v>44000.530995370369</v>
      </c>
      <c r="G1527" s="69" t="s">
        <v>4</v>
      </c>
      <c r="H1527" s="68">
        <v>1485</v>
      </c>
      <c r="I1527" s="93">
        <f t="shared" si="119"/>
        <v>14.85</v>
      </c>
      <c r="J1527" s="93">
        <v>1.9610000000000001</v>
      </c>
      <c r="K1527" s="69">
        <v>100</v>
      </c>
      <c r="L1527" s="68">
        <v>273</v>
      </c>
      <c r="M1527" s="93">
        <f t="shared" si="116"/>
        <v>2.73</v>
      </c>
      <c r="N1527" s="93">
        <v>0.58399999999999996</v>
      </c>
      <c r="O1527" s="69">
        <v>100</v>
      </c>
      <c r="P1527" s="182">
        <f t="shared" si="117"/>
        <v>5.4395604395604398</v>
      </c>
      <c r="Q1527" s="86" t="s">
        <v>12395</v>
      </c>
      <c r="V1527" s="82">
        <v>0.3923611111111111</v>
      </c>
      <c r="W1527" s="83">
        <v>0.53819444444444442</v>
      </c>
      <c r="X1527" s="86">
        <f t="shared" si="118"/>
        <v>0.14583333333333331</v>
      </c>
    </row>
    <row r="1528" spans="1:24" x14ac:dyDescent="0.3">
      <c r="A1528" s="44" t="s">
        <v>12561</v>
      </c>
      <c r="B1528" s="68" t="s">
        <v>7437</v>
      </c>
      <c r="C1528" s="2" t="s">
        <v>1</v>
      </c>
      <c r="D1528" s="2">
        <v>67</v>
      </c>
      <c r="E1528" s="6">
        <v>19190</v>
      </c>
      <c r="F1528" s="7">
        <v>44000.542164351849</v>
      </c>
      <c r="G1528" s="69" t="s">
        <v>4</v>
      </c>
      <c r="H1528" s="68">
        <v>1490</v>
      </c>
      <c r="I1528" s="93">
        <f t="shared" si="119"/>
        <v>15.05050505050505</v>
      </c>
      <c r="J1528" s="93">
        <v>1.2969999999999999</v>
      </c>
      <c r="K1528" s="69">
        <v>99</v>
      </c>
      <c r="L1528" s="68">
        <v>473</v>
      </c>
      <c r="M1528" s="93">
        <f t="shared" si="116"/>
        <v>4.7777777777777777</v>
      </c>
      <c r="N1528" s="93">
        <v>0.61499999999999999</v>
      </c>
      <c r="O1528" s="69">
        <v>99</v>
      </c>
      <c r="P1528" s="182">
        <f t="shared" si="117"/>
        <v>3.1501057082452433</v>
      </c>
      <c r="Q1528" s="86" t="s">
        <v>12395</v>
      </c>
      <c r="V1528" s="82">
        <v>0.41319444444444442</v>
      </c>
      <c r="W1528" s="83">
        <v>0.54861111111111105</v>
      </c>
      <c r="X1528" s="86">
        <f t="shared" si="118"/>
        <v>0.13541666666666663</v>
      </c>
    </row>
    <row r="1529" spans="1:24" x14ac:dyDescent="0.3">
      <c r="A1529" s="44" t="s">
        <v>12562</v>
      </c>
      <c r="B1529" s="68" t="s">
        <v>12563</v>
      </c>
      <c r="C1529" s="2" t="s">
        <v>6</v>
      </c>
      <c r="D1529" s="2">
        <v>16</v>
      </c>
      <c r="E1529" s="6">
        <v>37899</v>
      </c>
      <c r="F1529" s="7">
        <v>44000.554120370369</v>
      </c>
      <c r="G1529" s="69" t="s">
        <v>4</v>
      </c>
      <c r="H1529" s="68">
        <v>904</v>
      </c>
      <c r="I1529" s="93">
        <f t="shared" si="119"/>
        <v>9.0399999999999991</v>
      </c>
      <c r="J1529" s="93">
        <v>1.109</v>
      </c>
      <c r="K1529" s="69">
        <v>100</v>
      </c>
      <c r="L1529" s="68">
        <v>217</v>
      </c>
      <c r="M1529" s="93">
        <f t="shared" si="116"/>
        <v>2.17</v>
      </c>
      <c r="N1529" s="93">
        <v>0.40300000000000002</v>
      </c>
      <c r="O1529" s="69">
        <v>100</v>
      </c>
      <c r="P1529" s="182">
        <f t="shared" si="117"/>
        <v>4.1658986175115205</v>
      </c>
      <c r="Q1529" s="86" t="s">
        <v>12414</v>
      </c>
      <c r="V1529" s="82">
        <v>0.41597222222222219</v>
      </c>
      <c r="W1529" s="83">
        <v>0.5625</v>
      </c>
      <c r="X1529" s="86">
        <f t="shared" si="118"/>
        <v>0.14652777777777781</v>
      </c>
    </row>
    <row r="1530" spans="1:24" x14ac:dyDescent="0.3">
      <c r="A1530" s="44" t="s">
        <v>12564</v>
      </c>
      <c r="B1530" s="68" t="s">
        <v>7057</v>
      </c>
      <c r="C1530" s="2" t="s">
        <v>1</v>
      </c>
      <c r="D1530" s="2">
        <v>40</v>
      </c>
      <c r="E1530" s="6">
        <v>29256</v>
      </c>
      <c r="F1530" s="7">
        <v>44000.569097222222</v>
      </c>
      <c r="G1530" s="69" t="s">
        <v>4</v>
      </c>
      <c r="H1530" s="68">
        <v>1241</v>
      </c>
      <c r="I1530" s="93">
        <f t="shared" si="119"/>
        <v>12.535353535353535</v>
      </c>
      <c r="J1530" s="93">
        <v>1.1890000000000001</v>
      </c>
      <c r="K1530" s="69">
        <v>99</v>
      </c>
      <c r="L1530" s="68">
        <v>332</v>
      </c>
      <c r="M1530" s="93">
        <f t="shared" si="116"/>
        <v>3.3535353535353534</v>
      </c>
      <c r="N1530" s="93">
        <v>0.48099999999999998</v>
      </c>
      <c r="O1530" s="69">
        <v>99</v>
      </c>
      <c r="P1530" s="182">
        <f t="shared" si="117"/>
        <v>3.7379518072289155</v>
      </c>
      <c r="Q1530" s="86" t="s">
        <v>12414</v>
      </c>
      <c r="V1530" s="82">
        <v>0.43194444444444446</v>
      </c>
      <c r="W1530" s="83">
        <v>0.58333333333333337</v>
      </c>
      <c r="X1530" s="86">
        <f t="shared" si="118"/>
        <v>0.15138888888888891</v>
      </c>
    </row>
    <row r="1531" spans="1:24" x14ac:dyDescent="0.3">
      <c r="A1531" s="44" t="s">
        <v>12565</v>
      </c>
      <c r="B1531" s="68" t="s">
        <v>1203</v>
      </c>
      <c r="C1531" s="2" t="s">
        <v>1</v>
      </c>
      <c r="D1531" s="2">
        <v>63</v>
      </c>
      <c r="E1531" s="6">
        <v>20924</v>
      </c>
      <c r="F1531" s="7">
        <v>44000.590740740743</v>
      </c>
      <c r="G1531" s="69" t="s">
        <v>4</v>
      </c>
      <c r="H1531" s="68">
        <v>1740</v>
      </c>
      <c r="I1531" s="93">
        <f t="shared" si="119"/>
        <v>17.575757575757574</v>
      </c>
      <c r="J1531" s="93">
        <v>1.4710000000000001</v>
      </c>
      <c r="K1531" s="69">
        <v>99</v>
      </c>
      <c r="L1531" s="68">
        <v>330</v>
      </c>
      <c r="M1531" s="93">
        <f t="shared" si="116"/>
        <v>3.3333333333333335</v>
      </c>
      <c r="N1531" s="93">
        <v>0.60599999999999998</v>
      </c>
      <c r="O1531" s="69">
        <v>99</v>
      </c>
      <c r="P1531" s="182">
        <f t="shared" si="117"/>
        <v>5.2727272727272725</v>
      </c>
      <c r="Q1531" s="86" t="s">
        <v>12434</v>
      </c>
      <c r="V1531" s="82">
        <v>0.44513888888888892</v>
      </c>
      <c r="W1531" s="83">
        <v>0.60069444444444442</v>
      </c>
      <c r="X1531" s="86">
        <f t="shared" si="118"/>
        <v>0.1555555555555555</v>
      </c>
    </row>
    <row r="1532" spans="1:24" x14ac:dyDescent="0.3">
      <c r="A1532" s="44" t="s">
        <v>12566</v>
      </c>
      <c r="B1532" s="68" t="s">
        <v>12567</v>
      </c>
      <c r="C1532" s="2" t="s">
        <v>6</v>
      </c>
      <c r="D1532" s="2">
        <v>63</v>
      </c>
      <c r="E1532" s="6">
        <v>20987</v>
      </c>
      <c r="F1532" s="7">
        <v>44000.605613425927</v>
      </c>
      <c r="G1532" s="69" t="s">
        <v>4</v>
      </c>
      <c r="H1532" s="68">
        <v>795</v>
      </c>
      <c r="I1532" s="93">
        <f t="shared" si="119"/>
        <v>8.0303030303030312</v>
      </c>
      <c r="J1532" s="93">
        <v>1.0049999999999999</v>
      </c>
      <c r="K1532" s="69">
        <v>99</v>
      </c>
      <c r="L1532" s="68">
        <v>353</v>
      </c>
      <c r="M1532" s="93">
        <f t="shared" si="116"/>
        <v>3.5656565656565657</v>
      </c>
      <c r="N1532" s="93">
        <v>0.60899999999999999</v>
      </c>
      <c r="O1532" s="69">
        <v>99</v>
      </c>
      <c r="P1532" s="182">
        <f t="shared" si="117"/>
        <v>2.2521246458923514</v>
      </c>
      <c r="Q1532" s="86" t="s">
        <v>12434</v>
      </c>
      <c r="V1532" s="82">
        <v>0.45833333333333331</v>
      </c>
      <c r="W1532" s="83">
        <v>0.61111111111111105</v>
      </c>
      <c r="X1532" s="86">
        <f t="shared" si="118"/>
        <v>0.15277777777777773</v>
      </c>
    </row>
    <row r="1533" spans="1:24" x14ac:dyDescent="0.3">
      <c r="A1533" s="44" t="s">
        <v>12568</v>
      </c>
      <c r="B1533" s="68" t="s">
        <v>6662</v>
      </c>
      <c r="C1533" s="2" t="s">
        <v>1</v>
      </c>
      <c r="D1533" s="2">
        <v>54</v>
      </c>
      <c r="E1533" s="6">
        <v>24233</v>
      </c>
      <c r="F1533" s="7">
        <v>44000.615925925929</v>
      </c>
      <c r="G1533" s="69" t="s">
        <v>4</v>
      </c>
      <c r="H1533" s="68">
        <v>1242</v>
      </c>
      <c r="I1533" s="93">
        <f t="shared" si="119"/>
        <v>12.545454545454545</v>
      </c>
      <c r="J1533" s="93">
        <v>1.109</v>
      </c>
      <c r="K1533" s="69">
        <v>99</v>
      </c>
      <c r="L1533" s="68">
        <v>307</v>
      </c>
      <c r="M1533" s="93">
        <f t="shared" si="116"/>
        <v>3.1010101010101012</v>
      </c>
      <c r="N1533" s="93">
        <v>0.59799999999999998</v>
      </c>
      <c r="O1533" s="69">
        <v>99</v>
      </c>
      <c r="P1533" s="182">
        <f t="shared" si="117"/>
        <v>4.0456026058631913</v>
      </c>
      <c r="Q1533" s="86" t="s">
        <v>12434</v>
      </c>
      <c r="V1533" s="82">
        <v>0.4770833333333333</v>
      </c>
      <c r="W1533" s="83">
        <v>0.61805555555555558</v>
      </c>
      <c r="X1533" s="86">
        <f t="shared" si="118"/>
        <v>0.14097222222222228</v>
      </c>
    </row>
    <row r="1534" spans="1:24" x14ac:dyDescent="0.3">
      <c r="A1534" s="44" t="s">
        <v>12569</v>
      </c>
      <c r="B1534" s="68" t="s">
        <v>12570</v>
      </c>
      <c r="C1534" s="2" t="s">
        <v>1</v>
      </c>
      <c r="D1534" s="2">
        <v>45</v>
      </c>
      <c r="E1534" s="6">
        <v>27411</v>
      </c>
      <c r="F1534" s="7">
        <v>44000.627199074072</v>
      </c>
      <c r="G1534" s="69" t="s">
        <v>10062</v>
      </c>
      <c r="H1534" s="68">
        <v>978</v>
      </c>
      <c r="I1534" s="93">
        <f t="shared" si="119"/>
        <v>9.8787878787878789</v>
      </c>
      <c r="J1534" s="93">
        <v>1.109</v>
      </c>
      <c r="K1534" s="69">
        <v>99</v>
      </c>
      <c r="L1534" s="68">
        <v>267</v>
      </c>
      <c r="M1534" s="93">
        <f t="shared" si="116"/>
        <v>2.6969696969696968</v>
      </c>
      <c r="N1534" s="93">
        <v>0.504</v>
      </c>
      <c r="O1534" s="69">
        <v>99</v>
      </c>
      <c r="P1534" s="182">
        <f t="shared" si="117"/>
        <v>3.6629213483146068</v>
      </c>
      <c r="Q1534" s="86" t="s">
        <v>12434</v>
      </c>
      <c r="V1534" s="82">
        <v>0.49722222222222223</v>
      </c>
      <c r="W1534" s="83">
        <v>0.64583333333333337</v>
      </c>
      <c r="X1534" s="86">
        <f t="shared" si="118"/>
        <v>0.14861111111111114</v>
      </c>
    </row>
    <row r="1535" spans="1:24" x14ac:dyDescent="0.3">
      <c r="A1535" s="44" t="s">
        <v>12571</v>
      </c>
      <c r="B1535" s="68" t="s">
        <v>12572</v>
      </c>
      <c r="C1535" s="2" t="s">
        <v>1</v>
      </c>
      <c r="D1535" s="2">
        <v>43</v>
      </c>
      <c r="E1535" s="6">
        <v>28265</v>
      </c>
      <c r="F1535" s="7">
        <v>44001.50949074074</v>
      </c>
      <c r="G1535" s="69" t="s">
        <v>4</v>
      </c>
      <c r="H1535" s="68">
        <v>1119</v>
      </c>
      <c r="I1535" s="93">
        <f t="shared" si="119"/>
        <v>11.19</v>
      </c>
      <c r="J1535" s="93">
        <v>0.96099999999999997</v>
      </c>
      <c r="K1535" s="69">
        <v>100</v>
      </c>
      <c r="L1535" s="68">
        <v>298</v>
      </c>
      <c r="M1535" s="93">
        <f t="shared" si="116"/>
        <v>2.98</v>
      </c>
      <c r="N1535" s="93">
        <v>0.51200000000000001</v>
      </c>
      <c r="O1535" s="69">
        <v>100</v>
      </c>
      <c r="P1535" s="182">
        <f t="shared" si="117"/>
        <v>3.7550335570469797</v>
      </c>
      <c r="Q1535" s="86" t="s">
        <v>12434</v>
      </c>
      <c r="V1535" s="82">
        <v>0.37083333333333335</v>
      </c>
      <c r="W1535" s="83">
        <v>0.52083333333333337</v>
      </c>
      <c r="X1535" s="86">
        <f t="shared" si="118"/>
        <v>0.15000000000000002</v>
      </c>
    </row>
    <row r="1536" spans="1:24" x14ac:dyDescent="0.3">
      <c r="A1536" s="44" t="s">
        <v>3603</v>
      </c>
      <c r="B1536" s="68" t="s">
        <v>246</v>
      </c>
      <c r="C1536" s="2" t="s">
        <v>1</v>
      </c>
      <c r="D1536" s="2">
        <v>71</v>
      </c>
      <c r="E1536" s="6">
        <v>17983</v>
      </c>
      <c r="F1536" s="7">
        <v>44001.519918981481</v>
      </c>
      <c r="G1536" s="69" t="s">
        <v>4</v>
      </c>
      <c r="H1536" s="68">
        <v>1724</v>
      </c>
      <c r="I1536" s="93">
        <f t="shared" si="119"/>
        <v>17.414141414141415</v>
      </c>
      <c r="J1536" s="93">
        <v>1.702</v>
      </c>
      <c r="K1536" s="69">
        <v>99</v>
      </c>
      <c r="L1536" s="68">
        <v>584</v>
      </c>
      <c r="M1536" s="93">
        <f t="shared" si="116"/>
        <v>5.8989898989898988</v>
      </c>
      <c r="N1536" s="93">
        <v>0.61399999999999999</v>
      </c>
      <c r="O1536" s="69">
        <v>99</v>
      </c>
      <c r="P1536" s="182">
        <f t="shared" si="117"/>
        <v>2.9520547945205484</v>
      </c>
      <c r="Q1536" s="86" t="s">
        <v>12434</v>
      </c>
      <c r="V1536" s="82">
        <v>0.39166666666666666</v>
      </c>
      <c r="W1536" s="83">
        <v>0.53472222222222221</v>
      </c>
      <c r="X1536" s="86">
        <f t="shared" si="118"/>
        <v>0.14305555555555555</v>
      </c>
    </row>
    <row r="1537" spans="1:24" x14ac:dyDescent="0.3">
      <c r="A1537" s="44" t="s">
        <v>12573</v>
      </c>
      <c r="B1537" s="68" t="s">
        <v>7398</v>
      </c>
      <c r="C1537" s="2" t="s">
        <v>1</v>
      </c>
      <c r="D1537" s="2">
        <v>49</v>
      </c>
      <c r="E1537" s="6">
        <v>26099</v>
      </c>
      <c r="F1537" s="7">
        <v>44001.531053240738</v>
      </c>
      <c r="G1537" s="69" t="s">
        <v>4</v>
      </c>
      <c r="H1537" s="68">
        <v>1567</v>
      </c>
      <c r="I1537" s="93">
        <f t="shared" si="119"/>
        <v>15.828282828282829</v>
      </c>
      <c r="J1537" s="93">
        <v>1.75</v>
      </c>
      <c r="K1537" s="69">
        <v>99</v>
      </c>
      <c r="L1537" s="68">
        <v>546</v>
      </c>
      <c r="M1537" s="93">
        <f t="shared" si="116"/>
        <v>5.5151515151515156</v>
      </c>
      <c r="N1537" s="93">
        <v>0.69099999999999995</v>
      </c>
      <c r="O1537" s="69">
        <v>99</v>
      </c>
      <c r="P1537" s="182">
        <f t="shared" si="117"/>
        <v>2.86996336996337</v>
      </c>
      <c r="Q1537" s="86" t="s">
        <v>12434</v>
      </c>
      <c r="V1537" s="82">
        <v>0.4069444444444445</v>
      </c>
      <c r="W1537" s="83">
        <v>0.54861111111111105</v>
      </c>
      <c r="X1537" s="86">
        <f t="shared" si="118"/>
        <v>0.14166666666666655</v>
      </c>
    </row>
    <row r="1538" spans="1:24" x14ac:dyDescent="0.3">
      <c r="A1538" s="44" t="s">
        <v>12577</v>
      </c>
      <c r="B1538" s="68" t="s">
        <v>12578</v>
      </c>
      <c r="C1538" s="2" t="s">
        <v>1</v>
      </c>
      <c r="D1538" s="2">
        <v>42</v>
      </c>
      <c r="E1538" s="6">
        <v>28568</v>
      </c>
      <c r="F1538" s="7">
        <v>44001.595868055556</v>
      </c>
      <c r="G1538" s="69" t="s">
        <v>4</v>
      </c>
      <c r="H1538" s="68">
        <v>715</v>
      </c>
      <c r="I1538" s="93">
        <f t="shared" si="119"/>
        <v>7.2222222222222223</v>
      </c>
      <c r="J1538" s="93">
        <v>1.1910000000000001</v>
      </c>
      <c r="K1538" s="69">
        <v>99</v>
      </c>
      <c r="L1538" s="68">
        <v>208</v>
      </c>
      <c r="M1538" s="93">
        <f t="shared" si="116"/>
        <v>2.1010101010101012</v>
      </c>
      <c r="N1538" s="93">
        <v>0.44</v>
      </c>
      <c r="O1538" s="69">
        <v>99</v>
      </c>
      <c r="P1538" s="182">
        <f t="shared" si="117"/>
        <v>3.4374999999999996</v>
      </c>
      <c r="Q1538" s="86" t="s">
        <v>12395</v>
      </c>
      <c r="V1538" s="82">
        <v>0.45347222222222222</v>
      </c>
      <c r="W1538" s="83">
        <v>0.60555555555555551</v>
      </c>
      <c r="X1538" s="86">
        <f t="shared" si="118"/>
        <v>0.15208333333333329</v>
      </c>
    </row>
    <row r="1539" spans="1:24" x14ac:dyDescent="0.3">
      <c r="A1539" s="44" t="s">
        <v>12579</v>
      </c>
      <c r="B1539" s="68" t="s">
        <v>12580</v>
      </c>
      <c r="C1539" s="2" t="s">
        <v>1</v>
      </c>
      <c r="D1539" s="2">
        <v>46</v>
      </c>
      <c r="E1539" s="6">
        <v>27038</v>
      </c>
      <c r="F1539" s="7">
        <v>44001.608495370368</v>
      </c>
      <c r="G1539" s="69" t="s">
        <v>4</v>
      </c>
      <c r="H1539" s="68">
        <v>1501</v>
      </c>
      <c r="I1539" s="93">
        <f t="shared" si="119"/>
        <v>15.161616161616161</v>
      </c>
      <c r="J1539" s="93">
        <v>1.226</v>
      </c>
      <c r="K1539" s="69">
        <v>99</v>
      </c>
      <c r="L1539" s="68">
        <v>334</v>
      </c>
      <c r="M1539" s="93">
        <f t="shared" ref="M1539:M1602" si="120">L1539/O1539</f>
        <v>3.3737373737373737</v>
      </c>
      <c r="N1539" s="93">
        <v>0.67900000000000005</v>
      </c>
      <c r="O1539" s="69">
        <v>99</v>
      </c>
      <c r="P1539" s="182">
        <f t="shared" ref="P1539:P1602" si="121">I1539/M1539</f>
        <v>4.4940119760479043</v>
      </c>
      <c r="Q1539" s="86" t="s">
        <v>12581</v>
      </c>
      <c r="V1539" s="82">
        <v>0.47083333333333338</v>
      </c>
      <c r="W1539" s="83">
        <v>0.625</v>
      </c>
      <c r="X1539" s="86">
        <f t="shared" ref="X1539:X1602" si="122">IF(AND(W1539&lt;&gt;0,V1539&lt;&gt;0),W1539-V1539,"No_data")</f>
        <v>0.15416666666666662</v>
      </c>
    </row>
    <row r="1540" spans="1:24" x14ac:dyDescent="0.3">
      <c r="A1540" s="44" t="s">
        <v>12582</v>
      </c>
      <c r="B1540" s="68" t="s">
        <v>5478</v>
      </c>
      <c r="C1540" s="2" t="s">
        <v>1</v>
      </c>
      <c r="D1540" s="2">
        <v>80</v>
      </c>
      <c r="E1540" s="6">
        <v>14482</v>
      </c>
      <c r="F1540" s="7">
        <v>44001.622372685182</v>
      </c>
      <c r="G1540" s="69" t="s">
        <v>4</v>
      </c>
      <c r="H1540" s="68">
        <v>2198</v>
      </c>
      <c r="I1540" s="93">
        <f t="shared" si="119"/>
        <v>22.202020202020201</v>
      </c>
      <c r="J1540" s="93">
        <v>1.22</v>
      </c>
      <c r="K1540" s="69">
        <v>99</v>
      </c>
      <c r="L1540" s="68">
        <v>566</v>
      </c>
      <c r="M1540" s="93">
        <f t="shared" si="120"/>
        <v>5.7171717171717171</v>
      </c>
      <c r="N1540" s="93">
        <v>0.89300000000000002</v>
      </c>
      <c r="O1540" s="69">
        <v>99</v>
      </c>
      <c r="P1540" s="182">
        <f t="shared" si="121"/>
        <v>3.8833922261484095</v>
      </c>
      <c r="Q1540" s="86" t="s">
        <v>12581</v>
      </c>
      <c r="V1540" s="82">
        <v>0.4861111111111111</v>
      </c>
      <c r="W1540" s="83">
        <v>0.63888888888888895</v>
      </c>
      <c r="X1540" s="86">
        <f t="shared" si="122"/>
        <v>0.15277777777777785</v>
      </c>
    </row>
    <row r="1541" spans="1:24" x14ac:dyDescent="0.3">
      <c r="A1541" s="44" t="s">
        <v>12583</v>
      </c>
      <c r="B1541" s="68" t="s">
        <v>12584</v>
      </c>
      <c r="C1541" s="2" t="s">
        <v>1</v>
      </c>
      <c r="D1541" s="2">
        <v>53</v>
      </c>
      <c r="E1541" s="6">
        <v>24361</v>
      </c>
      <c r="F1541" s="7">
        <v>44001.632962962962</v>
      </c>
      <c r="G1541" s="69" t="s">
        <v>10062</v>
      </c>
      <c r="H1541" s="68">
        <v>1172</v>
      </c>
      <c r="I1541" s="93">
        <f t="shared" si="119"/>
        <v>11.838383838383839</v>
      </c>
      <c r="J1541" s="93">
        <v>1.639</v>
      </c>
      <c r="K1541" s="69">
        <v>99</v>
      </c>
      <c r="L1541" s="68">
        <v>292</v>
      </c>
      <c r="M1541" s="93">
        <f t="shared" si="120"/>
        <v>2.9494949494949494</v>
      </c>
      <c r="N1541" s="93">
        <v>0.72</v>
      </c>
      <c r="O1541" s="69">
        <v>99</v>
      </c>
      <c r="P1541" s="182">
        <f t="shared" si="121"/>
        <v>4.0136986301369868</v>
      </c>
      <c r="Q1541" s="86" t="s">
        <v>12581</v>
      </c>
      <c r="V1541" s="82">
        <v>0.49722222222222223</v>
      </c>
      <c r="W1541" s="83">
        <v>0.65277777777777779</v>
      </c>
      <c r="X1541" s="86">
        <f t="shared" si="122"/>
        <v>0.15555555555555556</v>
      </c>
    </row>
    <row r="1542" spans="1:24" x14ac:dyDescent="0.3">
      <c r="A1542" s="44" t="s">
        <v>12585</v>
      </c>
      <c r="B1542" s="68" t="s">
        <v>7210</v>
      </c>
      <c r="C1542" s="2" t="s">
        <v>1</v>
      </c>
      <c r="D1542" s="2">
        <v>48</v>
      </c>
      <c r="E1542" s="6">
        <v>26423</v>
      </c>
      <c r="F1542" s="7">
        <v>44001.667696759258</v>
      </c>
      <c r="G1542" s="69" t="s">
        <v>4</v>
      </c>
      <c r="H1542" s="68">
        <v>1936</v>
      </c>
      <c r="I1542" s="93">
        <f t="shared" si="119"/>
        <v>19.555555555555557</v>
      </c>
      <c r="J1542" s="93">
        <v>2.96</v>
      </c>
      <c r="K1542" s="69">
        <v>99</v>
      </c>
      <c r="L1542" s="68">
        <v>324</v>
      </c>
      <c r="M1542" s="93">
        <f t="shared" si="120"/>
        <v>3.2727272727272729</v>
      </c>
      <c r="N1542" s="93">
        <v>0.69699999999999995</v>
      </c>
      <c r="O1542" s="69">
        <v>99</v>
      </c>
      <c r="P1542" s="182">
        <f t="shared" si="121"/>
        <v>5.9753086419753085</v>
      </c>
      <c r="Q1542" s="86" t="s">
        <v>12581</v>
      </c>
      <c r="V1542" s="82">
        <v>0.5131944444444444</v>
      </c>
      <c r="W1542" s="83">
        <v>0.68055555555555547</v>
      </c>
      <c r="X1542" s="86">
        <f t="shared" si="122"/>
        <v>0.16736111111111107</v>
      </c>
    </row>
    <row r="1543" spans="1:24" x14ac:dyDescent="0.3">
      <c r="A1543" s="44" t="s">
        <v>12586</v>
      </c>
      <c r="B1543" s="68" t="s">
        <v>12587</v>
      </c>
      <c r="C1543" s="2" t="s">
        <v>1</v>
      </c>
      <c r="D1543" s="2">
        <v>60</v>
      </c>
      <c r="E1543" s="6">
        <v>21990</v>
      </c>
      <c r="F1543" s="7">
        <v>44004.529710648145</v>
      </c>
      <c r="G1543" s="69" t="s">
        <v>4</v>
      </c>
      <c r="H1543" s="68">
        <v>1788</v>
      </c>
      <c r="I1543" s="93">
        <f t="shared" si="119"/>
        <v>18.060606060606062</v>
      </c>
      <c r="J1543" s="93">
        <v>2.17</v>
      </c>
      <c r="K1543" s="69">
        <v>99</v>
      </c>
      <c r="L1543" s="68">
        <v>403</v>
      </c>
      <c r="M1543" s="93">
        <f t="shared" si="120"/>
        <v>4.0707070707070709</v>
      </c>
      <c r="N1543" s="93">
        <v>0.53900000000000003</v>
      </c>
      <c r="O1543" s="69">
        <v>99</v>
      </c>
      <c r="P1543" s="182">
        <f t="shared" si="121"/>
        <v>4.4367245657568244</v>
      </c>
      <c r="Q1543" s="86" t="s">
        <v>12581</v>
      </c>
      <c r="V1543" s="82">
        <v>0.3923611111111111</v>
      </c>
      <c r="W1543" s="83">
        <v>0.53472222222222221</v>
      </c>
      <c r="X1543" s="86">
        <f t="shared" si="122"/>
        <v>0.1423611111111111</v>
      </c>
    </row>
    <row r="1544" spans="1:24" x14ac:dyDescent="0.3">
      <c r="A1544" s="44" t="s">
        <v>12588</v>
      </c>
      <c r="B1544" s="68" t="s">
        <v>8423</v>
      </c>
      <c r="C1544" s="2" t="s">
        <v>1</v>
      </c>
      <c r="D1544" s="2">
        <v>68</v>
      </c>
      <c r="E1544" s="6">
        <v>19078</v>
      </c>
      <c r="F1544" s="7">
        <v>44004.541539351849</v>
      </c>
      <c r="G1544" s="69" t="s">
        <v>4</v>
      </c>
      <c r="H1544" s="68">
        <v>1693</v>
      </c>
      <c r="I1544" s="93">
        <f t="shared" si="119"/>
        <v>16.93</v>
      </c>
      <c r="J1544" s="93">
        <v>1.35</v>
      </c>
      <c r="K1544" s="69">
        <v>100</v>
      </c>
      <c r="L1544" s="68">
        <v>477</v>
      </c>
      <c r="M1544" s="93">
        <f t="shared" si="120"/>
        <v>4.7699999999999996</v>
      </c>
      <c r="N1544" s="93">
        <v>0.96199999999999997</v>
      </c>
      <c r="O1544" s="69">
        <v>100</v>
      </c>
      <c r="P1544" s="182">
        <f t="shared" si="121"/>
        <v>3.5492662473794554</v>
      </c>
      <c r="Q1544" s="86" t="s">
        <v>12581</v>
      </c>
      <c r="V1544" s="82">
        <v>0.40416666666666662</v>
      </c>
      <c r="W1544" s="83">
        <v>0.54861111111111105</v>
      </c>
      <c r="X1544" s="86">
        <f t="shared" si="122"/>
        <v>0.14444444444444443</v>
      </c>
    </row>
    <row r="1545" spans="1:24" x14ac:dyDescent="0.3">
      <c r="A1545" s="44" t="s">
        <v>2906</v>
      </c>
      <c r="B1545" s="68" t="s">
        <v>1752</v>
      </c>
      <c r="C1545" s="2" t="s">
        <v>1</v>
      </c>
      <c r="D1545" s="2">
        <v>62</v>
      </c>
      <c r="E1545" s="6">
        <v>21211</v>
      </c>
      <c r="F1545" s="7">
        <v>44004.552662037036</v>
      </c>
      <c r="G1545" s="69" t="s">
        <v>4</v>
      </c>
      <c r="H1545" s="68">
        <v>1542</v>
      </c>
      <c r="I1545" s="93">
        <f t="shared" si="119"/>
        <v>15.575757575757576</v>
      </c>
      <c r="J1545" s="93">
        <v>1.07</v>
      </c>
      <c r="K1545" s="69">
        <v>99</v>
      </c>
      <c r="L1545" s="68">
        <v>249</v>
      </c>
      <c r="M1545" s="93">
        <f t="shared" si="120"/>
        <v>2.5151515151515151</v>
      </c>
      <c r="N1545" s="93">
        <v>0.54100000000000004</v>
      </c>
      <c r="O1545" s="69">
        <v>99</v>
      </c>
      <c r="P1545" s="182">
        <f t="shared" si="121"/>
        <v>6.19277108433735</v>
      </c>
      <c r="Q1545" s="86" t="s">
        <v>12581</v>
      </c>
      <c r="V1545" s="82">
        <v>0.41250000000000003</v>
      </c>
      <c r="W1545" s="83">
        <v>0.56944444444444442</v>
      </c>
      <c r="X1545" s="86">
        <f t="shared" si="122"/>
        <v>0.15694444444444439</v>
      </c>
    </row>
    <row r="1546" spans="1:24" x14ac:dyDescent="0.3">
      <c r="A1546" s="44" t="s">
        <v>12589</v>
      </c>
      <c r="B1546" s="68" t="s">
        <v>6514</v>
      </c>
      <c r="C1546" s="2" t="s">
        <v>1</v>
      </c>
      <c r="D1546" s="2">
        <v>50</v>
      </c>
      <c r="E1546" s="6">
        <v>25669</v>
      </c>
      <c r="F1546" s="7">
        <v>44004.574826388889</v>
      </c>
      <c r="G1546" s="69" t="s">
        <v>4</v>
      </c>
      <c r="H1546" s="68">
        <v>1166</v>
      </c>
      <c r="I1546" s="93">
        <f t="shared" si="119"/>
        <v>11.777777777777779</v>
      </c>
      <c r="J1546" s="93">
        <v>0.89800000000000002</v>
      </c>
      <c r="K1546" s="69">
        <v>99</v>
      </c>
      <c r="L1546" s="68">
        <v>247</v>
      </c>
      <c r="M1546" s="93">
        <f t="shared" si="120"/>
        <v>2.4949494949494948</v>
      </c>
      <c r="N1546" s="93">
        <v>0.66</v>
      </c>
      <c r="O1546" s="69">
        <v>99</v>
      </c>
      <c r="P1546" s="182">
        <f t="shared" si="121"/>
        <v>4.720647773279353</v>
      </c>
      <c r="Q1546" s="86" t="s">
        <v>12581</v>
      </c>
      <c r="V1546" s="82">
        <v>0.4291666666666667</v>
      </c>
      <c r="W1546" s="83">
        <v>0.58333333333333337</v>
      </c>
      <c r="X1546" s="86">
        <f t="shared" si="122"/>
        <v>0.15416666666666667</v>
      </c>
    </row>
    <row r="1547" spans="1:24" x14ac:dyDescent="0.3">
      <c r="A1547" s="44" t="s">
        <v>12590</v>
      </c>
      <c r="B1547" s="68" t="s">
        <v>1505</v>
      </c>
      <c r="C1547" s="2" t="s">
        <v>1</v>
      </c>
      <c r="D1547" s="2">
        <v>34</v>
      </c>
      <c r="E1547" s="6">
        <v>31389</v>
      </c>
      <c r="F1547" s="7">
        <v>44004.588692129626</v>
      </c>
      <c r="G1547" s="69" t="s">
        <v>4</v>
      </c>
      <c r="H1547" s="68">
        <v>979</v>
      </c>
      <c r="I1547" s="93">
        <f t="shared" si="119"/>
        <v>9.8888888888888893</v>
      </c>
      <c r="J1547" s="93">
        <v>0.91300000000000003</v>
      </c>
      <c r="K1547" s="69">
        <v>99</v>
      </c>
      <c r="L1547" s="68">
        <v>173</v>
      </c>
      <c r="M1547" s="93">
        <f t="shared" si="120"/>
        <v>1.7474747474747474</v>
      </c>
      <c r="N1547" s="93">
        <v>0.437</v>
      </c>
      <c r="O1547" s="69">
        <v>99</v>
      </c>
      <c r="P1547" s="182">
        <f t="shared" si="121"/>
        <v>5.6589595375722546</v>
      </c>
      <c r="Q1547" s="86" t="s">
        <v>12581</v>
      </c>
      <c r="V1547" s="82">
        <v>0.44861111111111113</v>
      </c>
      <c r="W1547" s="83">
        <v>0.59722222222222221</v>
      </c>
      <c r="X1547" s="86">
        <f t="shared" si="122"/>
        <v>0.14861111111111108</v>
      </c>
    </row>
    <row r="1548" spans="1:24" x14ac:dyDescent="0.3">
      <c r="A1548" s="44" t="s">
        <v>12591</v>
      </c>
      <c r="B1548" s="68" t="s">
        <v>11</v>
      </c>
      <c r="C1548" s="2" t="s">
        <v>1</v>
      </c>
      <c r="D1548" s="2">
        <v>56</v>
      </c>
      <c r="E1548" s="6">
        <v>23500</v>
      </c>
      <c r="F1548" s="7">
        <v>44004.605462962965</v>
      </c>
      <c r="G1548" s="69" t="s">
        <v>4</v>
      </c>
      <c r="H1548" s="68">
        <v>1880</v>
      </c>
      <c r="I1548" s="93">
        <f t="shared" si="119"/>
        <v>18.98989898989899</v>
      </c>
      <c r="J1548" s="93">
        <v>3.427</v>
      </c>
      <c r="K1548" s="69">
        <v>99</v>
      </c>
      <c r="L1548" s="68">
        <v>349</v>
      </c>
      <c r="M1548" s="93">
        <f t="shared" si="120"/>
        <v>3.5252525252525251</v>
      </c>
      <c r="N1548" s="93">
        <v>0.77400000000000002</v>
      </c>
      <c r="O1548" s="69">
        <v>99</v>
      </c>
      <c r="P1548" s="182">
        <f t="shared" si="121"/>
        <v>5.3868194842406876</v>
      </c>
      <c r="Q1548" s="86" t="s">
        <v>12581</v>
      </c>
      <c r="V1548" s="82">
        <v>0.45763888888888887</v>
      </c>
      <c r="W1548" s="83">
        <v>0.61111111111111105</v>
      </c>
      <c r="X1548" s="86">
        <f t="shared" si="122"/>
        <v>0.15347222222222218</v>
      </c>
    </row>
    <row r="1549" spans="1:24" x14ac:dyDescent="0.3">
      <c r="A1549" s="44" t="s">
        <v>12592</v>
      </c>
      <c r="B1549" s="68" t="s">
        <v>12593</v>
      </c>
      <c r="C1549" s="2" t="s">
        <v>1</v>
      </c>
      <c r="D1549" s="2">
        <v>57</v>
      </c>
      <c r="E1549" s="6">
        <v>22940</v>
      </c>
      <c r="F1549" s="7">
        <v>44004.617337962962</v>
      </c>
      <c r="G1549" s="69" t="s">
        <v>10062</v>
      </c>
      <c r="H1549" s="68">
        <v>2634</v>
      </c>
      <c r="I1549" s="93">
        <f t="shared" si="119"/>
        <v>26.606060606060606</v>
      </c>
      <c r="J1549" s="93">
        <v>3.8860000000000001</v>
      </c>
      <c r="K1549" s="69">
        <v>99</v>
      </c>
      <c r="L1549" s="68">
        <v>335</v>
      </c>
      <c r="M1549" s="93">
        <f t="shared" si="120"/>
        <v>3.3838383838383836</v>
      </c>
      <c r="N1549" s="93">
        <v>0.54800000000000004</v>
      </c>
      <c r="O1549" s="69">
        <v>99</v>
      </c>
      <c r="P1549" s="182">
        <f t="shared" si="121"/>
        <v>7.8626865671641797</v>
      </c>
      <c r="Q1549" s="86" t="s">
        <v>12581</v>
      </c>
      <c r="V1549" s="82">
        <v>0.4604166666666667</v>
      </c>
      <c r="W1549" s="83">
        <v>0.625</v>
      </c>
      <c r="X1549" s="86">
        <f t="shared" si="122"/>
        <v>0.1645833333333333</v>
      </c>
    </row>
    <row r="1550" spans="1:24" x14ac:dyDescent="0.3">
      <c r="A1550" s="44" t="s">
        <v>12594</v>
      </c>
      <c r="B1550" s="68" t="s">
        <v>105</v>
      </c>
      <c r="C1550" s="2" t="s">
        <v>1</v>
      </c>
      <c r="D1550" s="2">
        <v>57</v>
      </c>
      <c r="E1550" s="6">
        <v>23120</v>
      </c>
      <c r="F1550" s="7">
        <v>44004.641423611109</v>
      </c>
      <c r="G1550" s="69" t="s">
        <v>4</v>
      </c>
      <c r="H1550" s="68">
        <v>2230</v>
      </c>
      <c r="I1550" s="93">
        <f t="shared" si="119"/>
        <v>22.525252525252526</v>
      </c>
      <c r="J1550" s="93">
        <v>2.5489999999999999</v>
      </c>
      <c r="K1550" s="69">
        <v>99</v>
      </c>
      <c r="L1550" s="68">
        <v>364</v>
      </c>
      <c r="M1550" s="93">
        <f t="shared" si="120"/>
        <v>3.6767676767676769</v>
      </c>
      <c r="N1550" s="93">
        <v>0.55000000000000004</v>
      </c>
      <c r="O1550" s="69">
        <v>99</v>
      </c>
      <c r="P1550" s="182">
        <f t="shared" si="121"/>
        <v>6.1263736263736259</v>
      </c>
      <c r="Q1550" s="86" t="s">
        <v>12581</v>
      </c>
      <c r="V1550" s="82">
        <v>0.4993055555555555</v>
      </c>
      <c r="W1550" s="83">
        <v>0.65625</v>
      </c>
      <c r="X1550" s="86">
        <f t="shared" si="122"/>
        <v>0.1569444444444445</v>
      </c>
    </row>
    <row r="1551" spans="1:24" x14ac:dyDescent="0.3">
      <c r="A1551" s="44" t="s">
        <v>12595</v>
      </c>
      <c r="B1551" s="68" t="s">
        <v>8670</v>
      </c>
      <c r="C1551" s="2" t="s">
        <v>1</v>
      </c>
      <c r="D1551" s="2">
        <v>62</v>
      </c>
      <c r="E1551" s="6">
        <v>21320</v>
      </c>
      <c r="F1551" s="7">
        <v>44004.662743055553</v>
      </c>
      <c r="G1551" s="69" t="s">
        <v>4</v>
      </c>
      <c r="H1551" s="68">
        <v>1337</v>
      </c>
      <c r="I1551" s="93">
        <f t="shared" si="119"/>
        <v>13.505050505050505</v>
      </c>
      <c r="J1551" s="93">
        <v>0.98299999999999998</v>
      </c>
      <c r="K1551" s="69">
        <v>99</v>
      </c>
      <c r="L1551" s="68">
        <v>400</v>
      </c>
      <c r="M1551" s="93">
        <f t="shared" si="120"/>
        <v>4.0404040404040407</v>
      </c>
      <c r="N1551" s="93">
        <v>0.72699999999999998</v>
      </c>
      <c r="O1551" s="69">
        <v>99</v>
      </c>
      <c r="P1551" s="182">
        <f t="shared" si="121"/>
        <v>3.3424999999999998</v>
      </c>
      <c r="Q1551" s="86" t="s">
        <v>12581</v>
      </c>
      <c r="V1551" s="82">
        <v>0.51041666666666663</v>
      </c>
      <c r="W1551" s="83">
        <v>0.67013888888888884</v>
      </c>
      <c r="X1551" s="86">
        <f t="shared" si="122"/>
        <v>0.15972222222222221</v>
      </c>
    </row>
    <row r="1552" spans="1:24" x14ac:dyDescent="0.3">
      <c r="A1552" s="44" t="s">
        <v>12596</v>
      </c>
      <c r="B1552" s="68" t="s">
        <v>12597</v>
      </c>
      <c r="C1552" s="2" t="s">
        <v>6</v>
      </c>
      <c r="D1552" s="2">
        <v>70</v>
      </c>
      <c r="E1552" s="6">
        <v>18089</v>
      </c>
      <c r="F1552" s="7">
        <v>44004.674699074072</v>
      </c>
      <c r="G1552" s="69" t="s">
        <v>4</v>
      </c>
      <c r="H1552" s="68">
        <v>907</v>
      </c>
      <c r="I1552" s="93">
        <f t="shared" si="119"/>
        <v>9.1616161616161609</v>
      </c>
      <c r="J1552" s="93">
        <v>0.877</v>
      </c>
      <c r="K1552" s="69">
        <v>99</v>
      </c>
      <c r="L1552" s="68">
        <v>384</v>
      </c>
      <c r="M1552" s="93">
        <f t="shared" si="120"/>
        <v>3.8787878787878789</v>
      </c>
      <c r="N1552" s="93">
        <v>0.746</v>
      </c>
      <c r="O1552" s="69">
        <v>99</v>
      </c>
      <c r="P1552" s="182">
        <f t="shared" si="121"/>
        <v>2.3619791666666665</v>
      </c>
      <c r="Q1552" s="86" t="s">
        <v>12581</v>
      </c>
      <c r="V1552" s="82">
        <v>0.55347222222222225</v>
      </c>
      <c r="W1552" s="83">
        <v>0.6875</v>
      </c>
      <c r="X1552" s="86">
        <f t="shared" si="122"/>
        <v>0.13402777777777775</v>
      </c>
    </row>
    <row r="1553" spans="1:24" x14ac:dyDescent="0.3">
      <c r="A1553" s="44" t="s">
        <v>3056</v>
      </c>
      <c r="B1553" s="68" t="s">
        <v>504</v>
      </c>
      <c r="C1553" s="2" t="s">
        <v>1</v>
      </c>
      <c r="D1553" s="2">
        <v>37</v>
      </c>
      <c r="E1553" s="6">
        <v>30208</v>
      </c>
      <c r="F1553" s="7">
        <v>44005.525289351855</v>
      </c>
      <c r="G1553" s="69" t="s">
        <v>4</v>
      </c>
      <c r="H1553" s="68">
        <v>1028</v>
      </c>
      <c r="I1553" s="93">
        <f t="shared" si="119"/>
        <v>10.383838383838384</v>
      </c>
      <c r="J1553" s="93">
        <v>1.419</v>
      </c>
      <c r="K1553" s="69">
        <v>99</v>
      </c>
      <c r="L1553" s="68">
        <v>280</v>
      </c>
      <c r="M1553" s="93">
        <f t="shared" si="120"/>
        <v>2.8282828282828283</v>
      </c>
      <c r="N1553" s="93">
        <v>0.75600000000000001</v>
      </c>
      <c r="O1553" s="69">
        <v>99</v>
      </c>
      <c r="P1553" s="182">
        <f t="shared" si="121"/>
        <v>3.6714285714285717</v>
      </c>
      <c r="Q1553" s="86" t="s">
        <v>12581</v>
      </c>
      <c r="V1553" s="82">
        <v>0.39861111111111108</v>
      </c>
      <c r="W1553" s="83">
        <v>0.53125</v>
      </c>
      <c r="X1553" s="86">
        <f t="shared" si="122"/>
        <v>0.13263888888888892</v>
      </c>
    </row>
    <row r="1554" spans="1:24" x14ac:dyDescent="0.3">
      <c r="A1554" s="44" t="s">
        <v>12598</v>
      </c>
      <c r="B1554" s="68" t="s">
        <v>4903</v>
      </c>
      <c r="C1554" s="2" t="s">
        <v>1</v>
      </c>
      <c r="D1554" s="2">
        <v>62</v>
      </c>
      <c r="E1554" s="6">
        <v>21279</v>
      </c>
      <c r="F1554" s="7">
        <v>44005.541689814818</v>
      </c>
      <c r="G1554" s="69" t="s">
        <v>4</v>
      </c>
      <c r="H1554" s="68">
        <v>1218</v>
      </c>
      <c r="I1554" s="93">
        <f t="shared" si="119"/>
        <v>12.303030303030303</v>
      </c>
      <c r="J1554" s="93">
        <v>1.0349999999999999</v>
      </c>
      <c r="K1554" s="69">
        <v>99</v>
      </c>
      <c r="L1554" s="68">
        <v>371</v>
      </c>
      <c r="M1554" s="93">
        <f t="shared" si="120"/>
        <v>3.7474747474747474</v>
      </c>
      <c r="N1554" s="93">
        <v>0.90700000000000003</v>
      </c>
      <c r="O1554" s="69">
        <v>99</v>
      </c>
      <c r="P1554" s="182">
        <f t="shared" si="121"/>
        <v>3.2830188679245285</v>
      </c>
      <c r="Q1554" s="86" t="s">
        <v>12581</v>
      </c>
      <c r="V1554" s="82">
        <v>0.41041666666666665</v>
      </c>
      <c r="W1554" s="83">
        <v>0.54861111111111105</v>
      </c>
      <c r="X1554" s="86">
        <f t="shared" si="122"/>
        <v>0.1381944444444444</v>
      </c>
    </row>
    <row r="1555" spans="1:24" x14ac:dyDescent="0.3">
      <c r="A1555" s="44" t="s">
        <v>12599</v>
      </c>
      <c r="B1555" s="68" t="s">
        <v>12600</v>
      </c>
      <c r="C1555" s="2" t="s">
        <v>1</v>
      </c>
      <c r="D1555" s="2">
        <v>51</v>
      </c>
      <c r="E1555" s="6">
        <v>25257</v>
      </c>
      <c r="F1555" s="7">
        <v>44005.555717592593</v>
      </c>
      <c r="G1555" s="69" t="s">
        <v>4</v>
      </c>
      <c r="H1555" s="68">
        <v>1445</v>
      </c>
      <c r="I1555" s="93">
        <f t="shared" si="119"/>
        <v>14.45</v>
      </c>
      <c r="J1555" s="93">
        <v>1.6659999999999999</v>
      </c>
      <c r="K1555" s="69">
        <v>100</v>
      </c>
      <c r="L1555" s="68">
        <v>305</v>
      </c>
      <c r="M1555" s="93">
        <f t="shared" si="120"/>
        <v>3.05</v>
      </c>
      <c r="N1555" s="93">
        <v>0.64200000000000002</v>
      </c>
      <c r="O1555" s="69">
        <v>100</v>
      </c>
      <c r="P1555" s="182">
        <f t="shared" si="121"/>
        <v>4.7377049180327866</v>
      </c>
      <c r="Q1555" s="86" t="s">
        <v>12581</v>
      </c>
      <c r="V1555" s="82">
        <v>0.41250000000000003</v>
      </c>
      <c r="W1555" s="83">
        <v>0.5625</v>
      </c>
      <c r="X1555" s="86">
        <f t="shared" si="122"/>
        <v>0.14999999999999997</v>
      </c>
    </row>
    <row r="1556" spans="1:24" x14ac:dyDescent="0.3">
      <c r="A1556" s="44" t="s">
        <v>12601</v>
      </c>
      <c r="B1556" s="68" t="s">
        <v>6762</v>
      </c>
      <c r="C1556" s="2" t="s">
        <v>1</v>
      </c>
      <c r="D1556" s="2">
        <v>73</v>
      </c>
      <c r="E1556" s="6">
        <v>17236</v>
      </c>
      <c r="F1556" s="7">
        <v>44005.571759259263</v>
      </c>
      <c r="G1556" s="69" t="s">
        <v>4</v>
      </c>
      <c r="H1556" s="68">
        <v>1734</v>
      </c>
      <c r="I1556" s="93">
        <f t="shared" si="119"/>
        <v>17.515151515151516</v>
      </c>
      <c r="J1556" s="93">
        <v>1.728</v>
      </c>
      <c r="K1556" s="69">
        <v>99</v>
      </c>
      <c r="L1556" s="68">
        <v>390</v>
      </c>
      <c r="M1556" s="93">
        <f t="shared" si="120"/>
        <v>3.9393939393939394</v>
      </c>
      <c r="N1556" s="93">
        <v>0.879</v>
      </c>
      <c r="O1556" s="69">
        <v>99</v>
      </c>
      <c r="P1556" s="182">
        <f t="shared" si="121"/>
        <v>4.4461538461538463</v>
      </c>
      <c r="Q1556" s="86" t="s">
        <v>12457</v>
      </c>
      <c r="V1556" s="82">
        <v>0.43055555555555558</v>
      </c>
      <c r="W1556" s="83">
        <v>0.57986111111111105</v>
      </c>
      <c r="X1556" s="86">
        <f t="shared" si="122"/>
        <v>0.14930555555555547</v>
      </c>
    </row>
    <row r="1557" spans="1:24" x14ac:dyDescent="0.3">
      <c r="A1557" s="44" t="s">
        <v>12602</v>
      </c>
      <c r="B1557" s="68" t="s">
        <v>7035</v>
      </c>
      <c r="C1557" s="2" t="s">
        <v>6</v>
      </c>
      <c r="D1557" s="2">
        <v>78</v>
      </c>
      <c r="E1557" s="6">
        <v>15420</v>
      </c>
      <c r="F1557" s="7">
        <v>44005.583437499998</v>
      </c>
      <c r="G1557" s="69" t="s">
        <v>4</v>
      </c>
      <c r="H1557" s="68">
        <v>1965</v>
      </c>
      <c r="I1557" s="93">
        <f t="shared" si="119"/>
        <v>19.848484848484848</v>
      </c>
      <c r="J1557" s="93">
        <v>2.101</v>
      </c>
      <c r="K1557" s="69">
        <v>99</v>
      </c>
      <c r="L1557" s="68">
        <v>761</v>
      </c>
      <c r="M1557" s="93">
        <f t="shared" si="120"/>
        <v>7.6868686868686869</v>
      </c>
      <c r="N1557" s="93">
        <v>1.046</v>
      </c>
      <c r="O1557" s="69">
        <v>99</v>
      </c>
      <c r="P1557" s="182">
        <f t="shared" si="121"/>
        <v>2.5821287779237845</v>
      </c>
      <c r="Q1557" s="86" t="s">
        <v>12457</v>
      </c>
      <c r="V1557" s="82">
        <v>0.44722222222222219</v>
      </c>
      <c r="W1557" s="83">
        <v>0.60763888888888895</v>
      </c>
      <c r="X1557" s="86">
        <f t="shared" si="122"/>
        <v>0.16041666666666676</v>
      </c>
    </row>
    <row r="1558" spans="1:24" x14ac:dyDescent="0.3">
      <c r="A1558" s="44" t="s">
        <v>12603</v>
      </c>
      <c r="B1558" s="68" t="s">
        <v>5647</v>
      </c>
      <c r="C1558" s="2" t="s">
        <v>6</v>
      </c>
      <c r="D1558" s="2">
        <v>55</v>
      </c>
      <c r="E1558" s="6">
        <v>23605</v>
      </c>
      <c r="F1558" s="7">
        <v>44005.614733796298</v>
      </c>
      <c r="G1558" s="69" t="s">
        <v>4</v>
      </c>
      <c r="H1558" s="68">
        <v>823</v>
      </c>
      <c r="I1558" s="93">
        <f t="shared" si="119"/>
        <v>8.3131313131313131</v>
      </c>
      <c r="J1558" s="93">
        <v>0.77800000000000002</v>
      </c>
      <c r="K1558" s="69">
        <v>99</v>
      </c>
      <c r="L1558" s="68">
        <v>391</v>
      </c>
      <c r="M1558" s="93">
        <f t="shared" si="120"/>
        <v>3.9494949494949494</v>
      </c>
      <c r="N1558" s="93">
        <v>0.629</v>
      </c>
      <c r="O1558" s="69">
        <v>99</v>
      </c>
      <c r="P1558" s="182">
        <f t="shared" si="121"/>
        <v>2.1048593350383631</v>
      </c>
      <c r="Q1558" s="86" t="s">
        <v>12457</v>
      </c>
      <c r="V1558" s="82">
        <v>0.4368055555555555</v>
      </c>
      <c r="W1558" s="83">
        <v>0.61805555555555558</v>
      </c>
      <c r="X1558" s="86">
        <f t="shared" si="122"/>
        <v>0.18125000000000008</v>
      </c>
    </row>
    <row r="1559" spans="1:24" x14ac:dyDescent="0.3">
      <c r="A1559" s="44" t="s">
        <v>12604</v>
      </c>
      <c r="B1559" s="68" t="s">
        <v>12605</v>
      </c>
      <c r="C1559" s="2" t="s">
        <v>1</v>
      </c>
      <c r="D1559" s="2">
        <v>53</v>
      </c>
      <c r="E1559" s="6">
        <v>24574</v>
      </c>
      <c r="F1559" s="7">
        <v>44005.626608796294</v>
      </c>
      <c r="G1559" s="69" t="s">
        <v>4</v>
      </c>
      <c r="H1559" s="68">
        <v>1484</v>
      </c>
      <c r="I1559" s="93">
        <f t="shared" si="119"/>
        <v>14.98989898989899</v>
      </c>
      <c r="J1559" s="93">
        <v>0.93100000000000005</v>
      </c>
      <c r="K1559" s="69">
        <v>99</v>
      </c>
      <c r="L1559" s="68">
        <v>296</v>
      </c>
      <c r="M1559" s="93">
        <f t="shared" si="120"/>
        <v>2.9898989898989901</v>
      </c>
      <c r="N1559" s="93">
        <v>0.73499999999999999</v>
      </c>
      <c r="O1559" s="69">
        <v>99</v>
      </c>
      <c r="P1559" s="182">
        <f t="shared" si="121"/>
        <v>5.0135135135135132</v>
      </c>
      <c r="Q1559" s="86" t="s">
        <v>12457</v>
      </c>
      <c r="V1559" s="82">
        <v>0.47083333333333338</v>
      </c>
      <c r="W1559" s="83">
        <v>0.63194444444444442</v>
      </c>
      <c r="X1559" s="86">
        <f t="shared" si="122"/>
        <v>0.16111111111111104</v>
      </c>
    </row>
    <row r="1560" spans="1:24" x14ac:dyDescent="0.3">
      <c r="A1560" s="44" t="s">
        <v>12606</v>
      </c>
      <c r="B1560" s="68" t="s">
        <v>307</v>
      </c>
      <c r="C1560" s="2" t="s">
        <v>1</v>
      </c>
      <c r="D1560" s="2">
        <v>60</v>
      </c>
      <c r="E1560" s="6">
        <v>21920</v>
      </c>
      <c r="F1560" s="7">
        <v>44005.644375000003</v>
      </c>
      <c r="G1560" s="69" t="s">
        <v>10062</v>
      </c>
      <c r="H1560" s="68">
        <v>1291</v>
      </c>
      <c r="I1560" s="93">
        <f t="shared" si="119"/>
        <v>13.04040404040404</v>
      </c>
      <c r="J1560" s="93">
        <v>1.2609999999999999</v>
      </c>
      <c r="K1560" s="69">
        <v>99</v>
      </c>
      <c r="L1560" s="68">
        <v>238</v>
      </c>
      <c r="M1560" s="93">
        <f t="shared" si="120"/>
        <v>2.404040404040404</v>
      </c>
      <c r="N1560" s="93">
        <v>0.49299999999999999</v>
      </c>
      <c r="O1560" s="69">
        <v>99</v>
      </c>
      <c r="P1560" s="182">
        <f t="shared" si="121"/>
        <v>5.4243697478991599</v>
      </c>
      <c r="Q1560" s="86" t="s">
        <v>12457</v>
      </c>
      <c r="V1560" s="82">
        <v>0.48958333333333331</v>
      </c>
      <c r="W1560" s="83">
        <v>0.65277777777777779</v>
      </c>
      <c r="X1560" s="86">
        <f t="shared" si="122"/>
        <v>0.16319444444444448</v>
      </c>
    </row>
    <row r="1561" spans="1:24" x14ac:dyDescent="0.3">
      <c r="A1561" s="44" t="s">
        <v>12607</v>
      </c>
      <c r="B1561" s="68" t="s">
        <v>12608</v>
      </c>
      <c r="C1561" s="2" t="s">
        <v>1</v>
      </c>
      <c r="D1561" s="2">
        <v>63</v>
      </c>
      <c r="E1561" s="6">
        <v>20779</v>
      </c>
      <c r="F1561" s="7">
        <v>44005.669652777775</v>
      </c>
      <c r="G1561" s="69" t="s">
        <v>4</v>
      </c>
      <c r="H1561" s="68">
        <v>1855</v>
      </c>
      <c r="I1561" s="93">
        <f t="shared" si="119"/>
        <v>18.737373737373737</v>
      </c>
      <c r="J1561" s="93">
        <v>1.998</v>
      </c>
      <c r="K1561" s="69">
        <v>99</v>
      </c>
      <c r="L1561" s="68">
        <v>500</v>
      </c>
      <c r="M1561" s="93">
        <f t="shared" si="120"/>
        <v>5.0505050505050502</v>
      </c>
      <c r="N1561" s="93">
        <v>0.70499999999999996</v>
      </c>
      <c r="O1561" s="69">
        <v>99</v>
      </c>
      <c r="P1561" s="182">
        <f t="shared" si="121"/>
        <v>3.71</v>
      </c>
      <c r="Q1561" s="86" t="s">
        <v>12431</v>
      </c>
      <c r="V1561" s="82">
        <v>0.54166666666666663</v>
      </c>
      <c r="W1561" s="83">
        <v>0.67708333333333337</v>
      </c>
      <c r="X1561" s="86">
        <f t="shared" si="122"/>
        <v>0.13541666666666674</v>
      </c>
    </row>
    <row r="1562" spans="1:24" x14ac:dyDescent="0.3">
      <c r="A1562" s="44" t="s">
        <v>3956</v>
      </c>
      <c r="B1562" s="68" t="s">
        <v>1339</v>
      </c>
      <c r="C1562" s="2" t="s">
        <v>1</v>
      </c>
      <c r="D1562" s="2">
        <v>47</v>
      </c>
      <c r="E1562" s="6">
        <v>26667</v>
      </c>
      <c r="F1562" s="7">
        <v>44006.56958333333</v>
      </c>
      <c r="G1562" s="69" t="s">
        <v>4</v>
      </c>
      <c r="H1562" s="68">
        <v>716</v>
      </c>
      <c r="I1562" s="93">
        <f t="shared" si="119"/>
        <v>7.2323232323232327</v>
      </c>
      <c r="J1562" s="93">
        <v>0.76700000000000002</v>
      </c>
      <c r="K1562" s="69">
        <v>99</v>
      </c>
      <c r="L1562" s="68">
        <v>278</v>
      </c>
      <c r="M1562" s="93">
        <f t="shared" si="120"/>
        <v>2.808080808080808</v>
      </c>
      <c r="N1562" s="93">
        <v>0.56599999999999995</v>
      </c>
      <c r="O1562" s="69">
        <v>99</v>
      </c>
      <c r="P1562" s="182">
        <f t="shared" si="121"/>
        <v>2.5755395683453242</v>
      </c>
      <c r="Q1562" s="86" t="s">
        <v>12431</v>
      </c>
      <c r="V1562" s="82">
        <v>0.42569444444444443</v>
      </c>
      <c r="W1562" s="83">
        <v>0.58333333333333337</v>
      </c>
      <c r="X1562" s="86">
        <f t="shared" si="122"/>
        <v>0.15763888888888894</v>
      </c>
    </row>
    <row r="1563" spans="1:24" x14ac:dyDescent="0.3">
      <c r="A1563" s="44" t="s">
        <v>12609</v>
      </c>
      <c r="B1563" s="68" t="s">
        <v>1485</v>
      </c>
      <c r="C1563" s="2" t="s">
        <v>1</v>
      </c>
      <c r="D1563" s="2">
        <v>52</v>
      </c>
      <c r="E1563" s="6">
        <v>24685</v>
      </c>
      <c r="F1563" s="7">
        <v>44006.582743055558</v>
      </c>
      <c r="G1563" s="69" t="s">
        <v>4</v>
      </c>
      <c r="H1563" s="68">
        <v>1293</v>
      </c>
      <c r="I1563" s="93">
        <f t="shared" si="119"/>
        <v>13.060606060606061</v>
      </c>
      <c r="J1563" s="93">
        <v>0.92400000000000004</v>
      </c>
      <c r="K1563" s="69">
        <v>99</v>
      </c>
      <c r="L1563" s="68">
        <v>351</v>
      </c>
      <c r="M1563" s="93">
        <f t="shared" si="120"/>
        <v>3.5454545454545454</v>
      </c>
      <c r="N1563" s="93">
        <v>0.68899999999999995</v>
      </c>
      <c r="O1563" s="69">
        <v>99</v>
      </c>
      <c r="P1563" s="182">
        <f t="shared" si="121"/>
        <v>3.683760683760684</v>
      </c>
      <c r="Q1563" s="86" t="s">
        <v>12610</v>
      </c>
      <c r="V1563" s="82">
        <v>0.45</v>
      </c>
      <c r="W1563" s="83">
        <v>0.59027777777777779</v>
      </c>
      <c r="X1563" s="86">
        <f t="shared" si="122"/>
        <v>0.14027777777777778</v>
      </c>
    </row>
    <row r="1564" spans="1:24" x14ac:dyDescent="0.3">
      <c r="A1564" s="44" t="s">
        <v>12611</v>
      </c>
      <c r="B1564" s="68" t="s">
        <v>7570</v>
      </c>
      <c r="C1564" s="2" t="s">
        <v>1</v>
      </c>
      <c r="D1564" s="2">
        <v>58</v>
      </c>
      <c r="E1564" s="6">
        <v>22695</v>
      </c>
      <c r="F1564" s="7">
        <v>44006.595057870371</v>
      </c>
      <c r="G1564" s="69" t="s">
        <v>4</v>
      </c>
      <c r="H1564" s="68">
        <v>1749</v>
      </c>
      <c r="I1564" s="93">
        <f t="shared" si="119"/>
        <v>17.666666666666668</v>
      </c>
      <c r="J1564" s="93">
        <v>1.66</v>
      </c>
      <c r="K1564" s="69">
        <v>99</v>
      </c>
      <c r="L1564" s="68">
        <v>288</v>
      </c>
      <c r="M1564" s="93">
        <f t="shared" si="120"/>
        <v>2.9090909090909092</v>
      </c>
      <c r="N1564" s="93">
        <v>0.53600000000000003</v>
      </c>
      <c r="O1564" s="69">
        <v>99</v>
      </c>
      <c r="P1564" s="182">
        <f t="shared" si="121"/>
        <v>6.072916666666667</v>
      </c>
      <c r="Q1564" s="86" t="s">
        <v>12610</v>
      </c>
      <c r="V1564" s="82">
        <v>0.45624999999999999</v>
      </c>
      <c r="W1564" s="83">
        <v>0.59722222222222221</v>
      </c>
      <c r="X1564" s="86">
        <f t="shared" si="122"/>
        <v>0.14097222222222222</v>
      </c>
    </row>
    <row r="1565" spans="1:24" x14ac:dyDescent="0.3">
      <c r="A1565" s="44" t="s">
        <v>12612</v>
      </c>
      <c r="B1565" s="68" t="s">
        <v>12613</v>
      </c>
      <c r="C1565" s="2" t="s">
        <v>1</v>
      </c>
      <c r="D1565" s="2">
        <v>79</v>
      </c>
      <c r="E1565" s="6">
        <v>15017</v>
      </c>
      <c r="F1565" s="7">
        <v>44006.608749999999</v>
      </c>
      <c r="G1565" s="69" t="s">
        <v>4</v>
      </c>
      <c r="H1565" s="68">
        <v>1912</v>
      </c>
      <c r="I1565" s="93">
        <f t="shared" si="119"/>
        <v>19.12</v>
      </c>
      <c r="J1565" s="93">
        <v>1.395</v>
      </c>
      <c r="K1565" s="69">
        <v>100</v>
      </c>
      <c r="L1565" s="68">
        <v>676</v>
      </c>
      <c r="M1565" s="93">
        <f t="shared" si="120"/>
        <v>6.76</v>
      </c>
      <c r="N1565" s="93">
        <v>0.81799999999999995</v>
      </c>
      <c r="O1565" s="69">
        <v>100</v>
      </c>
      <c r="P1565" s="182">
        <f t="shared" si="121"/>
        <v>2.8284023668639056</v>
      </c>
      <c r="Q1565" s="86" t="s">
        <v>12610</v>
      </c>
      <c r="V1565" s="82">
        <v>0.45416666666666666</v>
      </c>
      <c r="W1565" s="83">
        <v>0.62152777777777779</v>
      </c>
      <c r="X1565" s="86">
        <f t="shared" si="122"/>
        <v>0.16736111111111113</v>
      </c>
    </row>
    <row r="1566" spans="1:24" x14ac:dyDescent="0.3">
      <c r="A1566" s="44" t="s">
        <v>12614</v>
      </c>
      <c r="B1566" s="68" t="s">
        <v>5789</v>
      </c>
      <c r="C1566" s="2" t="s">
        <v>1</v>
      </c>
      <c r="D1566" s="2">
        <v>65</v>
      </c>
      <c r="E1566" s="6">
        <v>19904</v>
      </c>
      <c r="F1566" s="7">
        <v>44006.626423611109</v>
      </c>
      <c r="G1566" s="69" t="s">
        <v>4</v>
      </c>
      <c r="H1566" s="68">
        <v>1306</v>
      </c>
      <c r="I1566" s="93">
        <f t="shared" si="119"/>
        <v>13.191919191919192</v>
      </c>
      <c r="J1566" s="93">
        <v>1.0469999999999999</v>
      </c>
      <c r="K1566" s="69">
        <v>99</v>
      </c>
      <c r="L1566" s="68">
        <v>517</v>
      </c>
      <c r="M1566" s="93">
        <f t="shared" si="120"/>
        <v>5.2222222222222223</v>
      </c>
      <c r="N1566" s="93">
        <v>0.995</v>
      </c>
      <c r="O1566" s="69">
        <v>99</v>
      </c>
      <c r="P1566" s="182">
        <f t="shared" si="121"/>
        <v>2.526112185686654</v>
      </c>
      <c r="Q1566" s="86" t="s">
        <v>12431</v>
      </c>
      <c r="V1566" s="82">
        <v>0.48402777777777778</v>
      </c>
      <c r="W1566" s="83">
        <v>0.63194444444444442</v>
      </c>
      <c r="X1566" s="86">
        <f t="shared" si="122"/>
        <v>0.14791666666666664</v>
      </c>
    </row>
    <row r="1567" spans="1:24" x14ac:dyDescent="0.3">
      <c r="A1567" s="44" t="s">
        <v>12615</v>
      </c>
      <c r="B1567" s="68" t="s">
        <v>7239</v>
      </c>
      <c r="C1567" s="2" t="s">
        <v>1</v>
      </c>
      <c r="D1567" s="2">
        <v>69</v>
      </c>
      <c r="E1567" s="6">
        <v>18638</v>
      </c>
      <c r="F1567" s="7">
        <v>44006.639976851853</v>
      </c>
      <c r="G1567" s="69" t="s">
        <v>4</v>
      </c>
      <c r="H1567" s="68">
        <v>1794</v>
      </c>
      <c r="I1567" s="93">
        <f t="shared" si="119"/>
        <v>18.121212121212121</v>
      </c>
      <c r="J1567" s="93">
        <v>1.716</v>
      </c>
      <c r="K1567" s="69">
        <v>99</v>
      </c>
      <c r="L1567" s="68">
        <v>402</v>
      </c>
      <c r="M1567" s="93">
        <f t="shared" si="120"/>
        <v>4.0606060606060606</v>
      </c>
      <c r="N1567" s="93">
        <v>0.76700000000000002</v>
      </c>
      <c r="O1567" s="69">
        <v>99</v>
      </c>
      <c r="P1567" s="182">
        <f t="shared" si="121"/>
        <v>4.4626865671641793</v>
      </c>
      <c r="Q1567" s="86" t="s">
        <v>12431</v>
      </c>
      <c r="V1567" s="82">
        <v>0.49791666666666662</v>
      </c>
      <c r="W1567" s="83">
        <v>0.65277777777777779</v>
      </c>
      <c r="X1567" s="86">
        <f t="shared" si="122"/>
        <v>0.15486111111111117</v>
      </c>
    </row>
    <row r="1568" spans="1:24" x14ac:dyDescent="0.3">
      <c r="A1568" s="44" t="s">
        <v>12616</v>
      </c>
      <c r="B1568" s="68" t="s">
        <v>12617</v>
      </c>
      <c r="C1568" s="2" t="s">
        <v>6</v>
      </c>
      <c r="D1568" s="2">
        <v>74</v>
      </c>
      <c r="E1568" s="6">
        <v>16613</v>
      </c>
      <c r="F1568" s="7">
        <v>44006.66511574074</v>
      </c>
      <c r="G1568" s="69" t="s">
        <v>4</v>
      </c>
      <c r="H1568" s="68">
        <v>1866</v>
      </c>
      <c r="I1568" s="93">
        <f t="shared" si="119"/>
        <v>18.848484848484848</v>
      </c>
      <c r="J1568" s="93">
        <v>1.6930000000000001</v>
      </c>
      <c r="K1568" s="69">
        <v>99</v>
      </c>
      <c r="L1568" s="68">
        <v>667</v>
      </c>
      <c r="M1568" s="93">
        <f t="shared" si="120"/>
        <v>6.737373737373737</v>
      </c>
      <c r="N1568" s="93">
        <v>0.98499999999999999</v>
      </c>
      <c r="O1568" s="69">
        <v>99</v>
      </c>
      <c r="P1568" s="182">
        <f t="shared" si="121"/>
        <v>2.7976011994003001</v>
      </c>
      <c r="Q1568" s="86" t="s">
        <v>12431</v>
      </c>
      <c r="V1568" s="82">
        <v>0.51527777777777783</v>
      </c>
      <c r="W1568" s="83">
        <v>0.67361111111111116</v>
      </c>
      <c r="X1568" s="86">
        <f t="shared" si="122"/>
        <v>0.15833333333333333</v>
      </c>
    </row>
    <row r="1569" spans="1:24" x14ac:dyDescent="0.3">
      <c r="A1569" s="44" t="s">
        <v>5133</v>
      </c>
      <c r="B1569" s="68" t="s">
        <v>5134</v>
      </c>
      <c r="C1569" s="2" t="s">
        <v>1</v>
      </c>
      <c r="D1569" s="2">
        <v>48</v>
      </c>
      <c r="E1569" s="6">
        <v>26211</v>
      </c>
      <c r="F1569" s="7">
        <v>44007.566377314812</v>
      </c>
      <c r="G1569" s="69" t="s">
        <v>4</v>
      </c>
      <c r="H1569" s="68">
        <v>1057</v>
      </c>
      <c r="I1569" s="93">
        <f t="shared" si="119"/>
        <v>10.676767676767676</v>
      </c>
      <c r="J1569" s="93">
        <v>1.276</v>
      </c>
      <c r="K1569" s="69">
        <v>99</v>
      </c>
      <c r="L1569" s="68">
        <v>230</v>
      </c>
      <c r="M1569" s="93">
        <f t="shared" si="120"/>
        <v>2.3232323232323231</v>
      </c>
      <c r="N1569" s="93">
        <v>0.51200000000000001</v>
      </c>
      <c r="O1569" s="69">
        <v>99</v>
      </c>
      <c r="P1569" s="182">
        <f t="shared" si="121"/>
        <v>4.5956521739130434</v>
      </c>
      <c r="Q1569" s="86" t="s">
        <v>12431</v>
      </c>
      <c r="V1569" s="82">
        <v>0.41666666666666669</v>
      </c>
      <c r="W1569" s="83">
        <v>0.55555555555555558</v>
      </c>
      <c r="X1569" s="86">
        <f t="shared" si="122"/>
        <v>0.1388888888888889</v>
      </c>
    </row>
    <row r="1570" spans="1:24" x14ac:dyDescent="0.3">
      <c r="A1570" s="44" t="s">
        <v>12618</v>
      </c>
      <c r="B1570" s="68" t="s">
        <v>12619</v>
      </c>
      <c r="C1570" s="2" t="s">
        <v>1</v>
      </c>
      <c r="D1570" s="2">
        <v>75</v>
      </c>
      <c r="E1570" s="6">
        <v>16325</v>
      </c>
      <c r="F1570" s="7">
        <v>44007.585659722223</v>
      </c>
      <c r="G1570" s="69" t="s">
        <v>4</v>
      </c>
      <c r="H1570" s="68">
        <v>1776</v>
      </c>
      <c r="I1570" s="93">
        <f t="shared" si="119"/>
        <v>17.939393939393938</v>
      </c>
      <c r="J1570" s="93">
        <v>1.851</v>
      </c>
      <c r="K1570" s="69">
        <v>99</v>
      </c>
      <c r="L1570" s="68">
        <v>506</v>
      </c>
      <c r="M1570" s="93">
        <f t="shared" si="120"/>
        <v>5.1111111111111107</v>
      </c>
      <c r="N1570" s="93">
        <v>1.133</v>
      </c>
      <c r="O1570" s="69">
        <v>99</v>
      </c>
      <c r="P1570" s="182">
        <f t="shared" si="121"/>
        <v>3.5098814229249009</v>
      </c>
      <c r="Q1570" s="86" t="s">
        <v>12431</v>
      </c>
      <c r="V1570" s="82">
        <v>0.43055555555555558</v>
      </c>
      <c r="W1570" s="83">
        <v>0.59375</v>
      </c>
      <c r="X1570" s="86">
        <f t="shared" si="122"/>
        <v>0.16319444444444442</v>
      </c>
    </row>
    <row r="1571" spans="1:24" x14ac:dyDescent="0.3">
      <c r="A1571" s="44" t="s">
        <v>3363</v>
      </c>
      <c r="B1571" s="68" t="s">
        <v>1861</v>
      </c>
      <c r="C1571" s="2" t="s">
        <v>6</v>
      </c>
      <c r="D1571" s="2">
        <v>80</v>
      </c>
      <c r="E1571" s="6">
        <v>14512</v>
      </c>
      <c r="F1571" s="7">
        <v>44007.600856481484</v>
      </c>
      <c r="G1571" s="69" t="s">
        <v>4</v>
      </c>
      <c r="H1571" s="68">
        <v>1869</v>
      </c>
      <c r="I1571" s="93">
        <f t="shared" ref="I1571:I1634" si="123">H1571/K1571</f>
        <v>18.878787878787879</v>
      </c>
      <c r="J1571" s="93">
        <v>1.5</v>
      </c>
      <c r="K1571" s="69">
        <v>99</v>
      </c>
      <c r="L1571" s="68">
        <v>392</v>
      </c>
      <c r="M1571" s="93">
        <f t="shared" si="120"/>
        <v>3.9595959595959598</v>
      </c>
      <c r="N1571" s="93">
        <v>0.755</v>
      </c>
      <c r="O1571" s="69">
        <v>99</v>
      </c>
      <c r="P1571" s="182">
        <f t="shared" si="121"/>
        <v>4.7678571428571423</v>
      </c>
      <c r="Q1571" s="86" t="s">
        <v>12431</v>
      </c>
      <c r="V1571" s="82">
        <v>0.44444444444444442</v>
      </c>
      <c r="W1571" s="83">
        <v>0.60763888888888895</v>
      </c>
      <c r="X1571" s="86">
        <f t="shared" si="122"/>
        <v>0.16319444444444453</v>
      </c>
    </row>
    <row r="1572" spans="1:24" x14ac:dyDescent="0.3">
      <c r="A1572" s="44" t="s">
        <v>12620</v>
      </c>
      <c r="B1572" s="68" t="s">
        <v>4175</v>
      </c>
      <c r="C1572" s="2" t="s">
        <v>1</v>
      </c>
      <c r="D1572" s="2">
        <v>45</v>
      </c>
      <c r="E1572" s="6">
        <v>27337</v>
      </c>
      <c r="F1572" s="7">
        <v>44007.615335648145</v>
      </c>
      <c r="G1572" s="69" t="s">
        <v>4</v>
      </c>
      <c r="H1572" s="68">
        <v>1005</v>
      </c>
      <c r="I1572" s="93">
        <f t="shared" si="123"/>
        <v>10.151515151515152</v>
      </c>
      <c r="J1572" s="93">
        <v>0.88500000000000001</v>
      </c>
      <c r="K1572" s="69">
        <v>99</v>
      </c>
      <c r="L1572" s="68">
        <v>236</v>
      </c>
      <c r="M1572" s="93">
        <f t="shared" si="120"/>
        <v>2.3838383838383836</v>
      </c>
      <c r="N1572" s="93">
        <v>0.52900000000000003</v>
      </c>
      <c r="O1572" s="69">
        <v>99</v>
      </c>
      <c r="P1572" s="182">
        <f t="shared" si="121"/>
        <v>4.2584745762711869</v>
      </c>
      <c r="Q1572" s="86" t="s">
        <v>12501</v>
      </c>
      <c r="V1572" s="82">
        <v>0.4604166666666667</v>
      </c>
      <c r="W1572" s="83">
        <v>0.62152777777777779</v>
      </c>
      <c r="X1572" s="86">
        <f t="shared" si="122"/>
        <v>0.16111111111111109</v>
      </c>
    </row>
    <row r="1573" spans="1:24" x14ac:dyDescent="0.3">
      <c r="A1573" s="44" t="s">
        <v>12621</v>
      </c>
      <c r="B1573" s="68" t="s">
        <v>12622</v>
      </c>
      <c r="C1573" s="2" t="s">
        <v>1</v>
      </c>
      <c r="D1573" s="2">
        <v>64</v>
      </c>
      <c r="E1573" s="6">
        <v>20416</v>
      </c>
      <c r="F1573" s="7">
        <v>44007.625949074078</v>
      </c>
      <c r="G1573" s="69" t="s">
        <v>4</v>
      </c>
      <c r="H1573" s="68">
        <v>2144</v>
      </c>
      <c r="I1573" s="93">
        <f t="shared" si="123"/>
        <v>21.656565656565657</v>
      </c>
      <c r="J1573" s="93">
        <v>2.1859999999999999</v>
      </c>
      <c r="K1573" s="69">
        <v>99</v>
      </c>
      <c r="L1573" s="68">
        <v>402</v>
      </c>
      <c r="M1573" s="93">
        <f t="shared" si="120"/>
        <v>4.0606060606060606</v>
      </c>
      <c r="N1573" s="93">
        <v>0.62</v>
      </c>
      <c r="O1573" s="69">
        <v>99</v>
      </c>
      <c r="P1573" s="182">
        <f t="shared" si="121"/>
        <v>5.3333333333333339</v>
      </c>
      <c r="Q1573" s="86" t="s">
        <v>12501</v>
      </c>
      <c r="V1573" s="82">
        <v>0.47569444444444442</v>
      </c>
      <c r="W1573" s="83">
        <v>0.63888888888888895</v>
      </c>
      <c r="X1573" s="86">
        <f t="shared" si="122"/>
        <v>0.16319444444444453</v>
      </c>
    </row>
    <row r="1574" spans="1:24" x14ac:dyDescent="0.3">
      <c r="A1574" s="44" t="s">
        <v>12623</v>
      </c>
      <c r="B1574" s="68" t="s">
        <v>8184</v>
      </c>
      <c r="C1574" s="2" t="s">
        <v>1</v>
      </c>
      <c r="D1574" s="2">
        <v>63</v>
      </c>
      <c r="E1574" s="6">
        <v>20707</v>
      </c>
      <c r="F1574" s="7">
        <v>44007.637453703705</v>
      </c>
      <c r="G1574" s="69" t="s">
        <v>4</v>
      </c>
      <c r="H1574" s="68">
        <v>1508</v>
      </c>
      <c r="I1574" s="93">
        <f t="shared" si="123"/>
        <v>15.232323232323232</v>
      </c>
      <c r="J1574" s="93">
        <v>1.4059999999999999</v>
      </c>
      <c r="K1574" s="69">
        <v>99</v>
      </c>
      <c r="L1574" s="68">
        <v>392</v>
      </c>
      <c r="M1574" s="93">
        <f t="shared" si="120"/>
        <v>3.9595959595959598</v>
      </c>
      <c r="N1574" s="93">
        <v>0.58799999999999997</v>
      </c>
      <c r="O1574" s="69">
        <v>99</v>
      </c>
      <c r="P1574" s="182">
        <f t="shared" si="121"/>
        <v>3.8469387755102038</v>
      </c>
      <c r="Q1574" s="86" t="s">
        <v>12501</v>
      </c>
      <c r="V1574" s="82">
        <v>0.4993055555555555</v>
      </c>
      <c r="W1574" s="83">
        <v>0.64583333333333337</v>
      </c>
      <c r="X1574" s="86">
        <f t="shared" si="122"/>
        <v>0.14652777777777787</v>
      </c>
    </row>
    <row r="1575" spans="1:24" x14ac:dyDescent="0.3">
      <c r="A1575" s="44" t="s">
        <v>12624</v>
      </c>
      <c r="B1575" s="68" t="s">
        <v>8760</v>
      </c>
      <c r="C1575" s="2" t="s">
        <v>1</v>
      </c>
      <c r="D1575" s="2">
        <v>50</v>
      </c>
      <c r="E1575" s="6">
        <v>25523</v>
      </c>
      <c r="F1575" s="7">
        <v>44007.653611111113</v>
      </c>
      <c r="G1575" s="69" t="s">
        <v>4</v>
      </c>
      <c r="H1575" s="68">
        <v>1577</v>
      </c>
      <c r="I1575" s="93">
        <f t="shared" si="123"/>
        <v>15.929292929292929</v>
      </c>
      <c r="J1575" s="93">
        <v>1.163</v>
      </c>
      <c r="K1575" s="69">
        <v>99</v>
      </c>
      <c r="L1575" s="68">
        <v>853</v>
      </c>
      <c r="M1575" s="93">
        <f t="shared" si="120"/>
        <v>8.6161616161616159</v>
      </c>
      <c r="N1575" s="93">
        <v>1.0169999999999999</v>
      </c>
      <c r="O1575" s="69">
        <v>99</v>
      </c>
      <c r="P1575" s="182">
        <f t="shared" si="121"/>
        <v>1.8487690504103165</v>
      </c>
      <c r="Q1575" s="86" t="s">
        <v>12501</v>
      </c>
      <c r="V1575" s="82">
        <v>0.5083333333333333</v>
      </c>
      <c r="W1575" s="83">
        <v>0.66319444444444442</v>
      </c>
      <c r="X1575" s="86">
        <f t="shared" si="122"/>
        <v>0.15486111111111112</v>
      </c>
    </row>
    <row r="1576" spans="1:24" x14ac:dyDescent="0.3">
      <c r="A1576" s="44" t="s">
        <v>12625</v>
      </c>
      <c r="B1576" s="68" t="s">
        <v>12626</v>
      </c>
      <c r="C1576" s="2" t="s">
        <v>1</v>
      </c>
      <c r="D1576" s="2">
        <v>52</v>
      </c>
      <c r="E1576" s="6">
        <v>24833</v>
      </c>
      <c r="F1576" s="7">
        <v>44007.670023148145</v>
      </c>
      <c r="G1576" s="69" t="s">
        <v>10062</v>
      </c>
      <c r="H1576" s="68">
        <v>1363</v>
      </c>
      <c r="I1576" s="93">
        <f t="shared" si="123"/>
        <v>13.63</v>
      </c>
      <c r="J1576" s="93">
        <v>1.44</v>
      </c>
      <c r="K1576" s="69">
        <v>100</v>
      </c>
      <c r="L1576" s="68">
        <v>232</v>
      </c>
      <c r="M1576" s="93">
        <f t="shared" si="120"/>
        <v>2.3199999999999998</v>
      </c>
      <c r="N1576" s="93">
        <v>0.51</v>
      </c>
      <c r="O1576" s="69">
        <v>100</v>
      </c>
      <c r="P1576" s="182">
        <f t="shared" si="121"/>
        <v>5.8750000000000009</v>
      </c>
      <c r="Q1576" s="86" t="s">
        <v>12501</v>
      </c>
      <c r="V1576" s="82">
        <v>0.51111111111111118</v>
      </c>
      <c r="W1576" s="83">
        <v>0.67708333333333337</v>
      </c>
      <c r="X1576" s="86">
        <f t="shared" si="122"/>
        <v>0.16597222222222219</v>
      </c>
    </row>
    <row r="1577" spans="1:24" x14ac:dyDescent="0.3">
      <c r="A1577" s="44" t="s">
        <v>12627</v>
      </c>
      <c r="B1577" s="68" t="s">
        <v>7478</v>
      </c>
      <c r="C1577" s="2" t="s">
        <v>1</v>
      </c>
      <c r="D1577" s="2">
        <v>55</v>
      </c>
      <c r="E1577" s="6">
        <v>23837</v>
      </c>
      <c r="F1577" s="7">
        <v>44007.695775462962</v>
      </c>
      <c r="G1577" s="69" t="s">
        <v>4</v>
      </c>
      <c r="H1577" s="68">
        <v>1160</v>
      </c>
      <c r="I1577" s="93">
        <f t="shared" si="123"/>
        <v>11.6</v>
      </c>
      <c r="J1577" s="93">
        <v>1.341</v>
      </c>
      <c r="K1577" s="69">
        <v>100</v>
      </c>
      <c r="L1577" s="68">
        <v>196</v>
      </c>
      <c r="M1577" s="93">
        <f t="shared" si="120"/>
        <v>1.96</v>
      </c>
      <c r="N1577" s="93">
        <v>0.54900000000000004</v>
      </c>
      <c r="O1577" s="69">
        <v>100</v>
      </c>
      <c r="P1577" s="182">
        <f t="shared" si="121"/>
        <v>5.9183673469387754</v>
      </c>
      <c r="Q1577" s="86" t="s">
        <v>12628</v>
      </c>
      <c r="V1577" s="82">
        <v>0.52430555555555558</v>
      </c>
      <c r="W1577" s="83">
        <v>0.70138888888888884</v>
      </c>
      <c r="X1577" s="86">
        <f t="shared" si="122"/>
        <v>0.17708333333333326</v>
      </c>
    </row>
    <row r="1578" spans="1:24" x14ac:dyDescent="0.3">
      <c r="A1578" s="44" t="s">
        <v>12629</v>
      </c>
      <c r="B1578" s="68" t="s">
        <v>284</v>
      </c>
      <c r="C1578" s="2" t="s">
        <v>1</v>
      </c>
      <c r="D1578" s="2">
        <v>65</v>
      </c>
      <c r="E1578" s="6">
        <v>20162</v>
      </c>
      <c r="F1578" s="7">
        <v>44008.510439814818</v>
      </c>
      <c r="G1578" s="69" t="s">
        <v>4</v>
      </c>
      <c r="H1578" s="68">
        <v>1586</v>
      </c>
      <c r="I1578" s="93">
        <f t="shared" si="123"/>
        <v>16.020202020202021</v>
      </c>
      <c r="J1578" s="93">
        <v>1.796</v>
      </c>
      <c r="K1578" s="69">
        <v>99</v>
      </c>
      <c r="L1578" s="68">
        <v>352</v>
      </c>
      <c r="M1578" s="93">
        <f t="shared" si="120"/>
        <v>3.5555555555555554</v>
      </c>
      <c r="N1578" s="93">
        <v>0.65800000000000003</v>
      </c>
      <c r="O1578" s="69">
        <v>99</v>
      </c>
      <c r="P1578" s="182">
        <f t="shared" si="121"/>
        <v>4.5056818181818183</v>
      </c>
      <c r="Q1578" s="86" t="s">
        <v>12628</v>
      </c>
      <c r="V1578" s="82">
        <v>0.38194444444444442</v>
      </c>
      <c r="W1578" s="83">
        <v>0.51736111111111105</v>
      </c>
      <c r="X1578" s="86">
        <f t="shared" si="122"/>
        <v>0.13541666666666663</v>
      </c>
    </row>
    <row r="1579" spans="1:24" x14ac:dyDescent="0.3">
      <c r="A1579" s="44" t="s">
        <v>4729</v>
      </c>
      <c r="B1579" s="68" t="s">
        <v>4730</v>
      </c>
      <c r="C1579" s="2" t="s">
        <v>1</v>
      </c>
      <c r="D1579" s="2">
        <v>42</v>
      </c>
      <c r="E1579" s="6">
        <v>28595</v>
      </c>
      <c r="F1579" s="7">
        <v>44008.530972222223</v>
      </c>
      <c r="G1579" s="69" t="s">
        <v>4</v>
      </c>
      <c r="H1579" s="68">
        <v>1015</v>
      </c>
      <c r="I1579" s="93">
        <f t="shared" si="123"/>
        <v>10.252525252525253</v>
      </c>
      <c r="J1579" s="93">
        <v>1.1279999999999999</v>
      </c>
      <c r="K1579" s="69">
        <v>99</v>
      </c>
      <c r="L1579" s="68">
        <v>265</v>
      </c>
      <c r="M1579" s="93">
        <f t="shared" si="120"/>
        <v>2.6767676767676769</v>
      </c>
      <c r="N1579" s="93">
        <v>0.63600000000000001</v>
      </c>
      <c r="O1579" s="69">
        <v>99</v>
      </c>
      <c r="P1579" s="182">
        <f t="shared" si="121"/>
        <v>3.8301886792452828</v>
      </c>
      <c r="Q1579" s="86" t="s">
        <v>12628</v>
      </c>
      <c r="V1579" s="82">
        <v>0.3923611111111111</v>
      </c>
      <c r="W1579" s="83">
        <v>0.53819444444444442</v>
      </c>
      <c r="X1579" s="86">
        <f t="shared" si="122"/>
        <v>0.14583333333333331</v>
      </c>
    </row>
    <row r="1580" spans="1:24" x14ac:dyDescent="0.3">
      <c r="A1580" s="44" t="s">
        <v>12630</v>
      </c>
      <c r="B1580" s="68" t="s">
        <v>7506</v>
      </c>
      <c r="C1580" s="2" t="s">
        <v>1</v>
      </c>
      <c r="D1580" s="2">
        <v>50</v>
      </c>
      <c r="E1580" s="6">
        <v>25477</v>
      </c>
      <c r="F1580" s="7">
        <v>44008.54310185185</v>
      </c>
      <c r="G1580" s="69" t="s">
        <v>4</v>
      </c>
      <c r="H1580" s="68">
        <v>1775</v>
      </c>
      <c r="I1580" s="93">
        <f t="shared" si="123"/>
        <v>17.75</v>
      </c>
      <c r="J1580" s="93">
        <v>2.0659999999999998</v>
      </c>
      <c r="K1580" s="69">
        <v>100</v>
      </c>
      <c r="L1580" s="68">
        <v>319</v>
      </c>
      <c r="M1580" s="93">
        <f t="shared" si="120"/>
        <v>3.19</v>
      </c>
      <c r="N1580" s="93">
        <v>0.69199999999999995</v>
      </c>
      <c r="O1580" s="69">
        <v>100</v>
      </c>
      <c r="P1580" s="182">
        <f t="shared" si="121"/>
        <v>5.5642633228840124</v>
      </c>
      <c r="Q1580" s="86" t="s">
        <v>12628</v>
      </c>
      <c r="V1580" s="82">
        <v>0.39027777777777778</v>
      </c>
      <c r="W1580" s="83">
        <v>0.53472222222222221</v>
      </c>
      <c r="X1580" s="86">
        <f t="shared" si="122"/>
        <v>0.14444444444444443</v>
      </c>
    </row>
    <row r="1581" spans="1:24" x14ac:dyDescent="0.3">
      <c r="A1581" s="44" t="s">
        <v>12631</v>
      </c>
      <c r="B1581" s="68" t="s">
        <v>6276</v>
      </c>
      <c r="C1581" s="2" t="s">
        <v>1</v>
      </c>
      <c r="D1581" s="2">
        <v>42</v>
      </c>
      <c r="E1581" s="6">
        <v>28517</v>
      </c>
      <c r="F1581" s="7">
        <v>44008.554224537038</v>
      </c>
      <c r="G1581" s="69" t="s">
        <v>4</v>
      </c>
      <c r="H1581" s="68">
        <v>1004</v>
      </c>
      <c r="I1581" s="93">
        <f t="shared" si="123"/>
        <v>10.141414141414142</v>
      </c>
      <c r="J1581" s="93">
        <v>1.278</v>
      </c>
      <c r="K1581" s="69">
        <v>99</v>
      </c>
      <c r="L1581" s="68">
        <v>271</v>
      </c>
      <c r="M1581" s="93">
        <f t="shared" si="120"/>
        <v>2.7373737373737375</v>
      </c>
      <c r="N1581" s="93">
        <v>0.52700000000000002</v>
      </c>
      <c r="O1581" s="69">
        <v>99</v>
      </c>
      <c r="P1581" s="182">
        <f t="shared" si="121"/>
        <v>3.7047970479704797</v>
      </c>
      <c r="Q1581" s="86" t="s">
        <v>12628</v>
      </c>
      <c r="V1581" s="82">
        <v>0.40763888888888888</v>
      </c>
      <c r="W1581" s="83">
        <v>0.5625</v>
      </c>
      <c r="X1581" s="86">
        <f t="shared" si="122"/>
        <v>0.15486111111111112</v>
      </c>
    </row>
    <row r="1582" spans="1:24" x14ac:dyDescent="0.3">
      <c r="A1582" s="44" t="s">
        <v>7313</v>
      </c>
      <c r="B1582" s="68" t="s">
        <v>7314</v>
      </c>
      <c r="C1582" s="2" t="s">
        <v>1</v>
      </c>
      <c r="D1582" s="2">
        <v>66</v>
      </c>
      <c r="E1582" s="6">
        <v>19778</v>
      </c>
      <c r="F1582" s="7">
        <v>44008.565613425926</v>
      </c>
      <c r="G1582" s="69" t="s">
        <v>4</v>
      </c>
      <c r="H1582" s="68">
        <v>1691</v>
      </c>
      <c r="I1582" s="93">
        <f t="shared" si="123"/>
        <v>17.08080808080808</v>
      </c>
      <c r="J1582" s="93">
        <v>1.1399999999999999</v>
      </c>
      <c r="K1582" s="69">
        <v>99</v>
      </c>
      <c r="L1582" s="68">
        <v>420</v>
      </c>
      <c r="M1582" s="93">
        <f t="shared" si="120"/>
        <v>4.2424242424242422</v>
      </c>
      <c r="N1582" s="93">
        <v>0.67100000000000004</v>
      </c>
      <c r="O1582" s="69">
        <v>99</v>
      </c>
      <c r="P1582" s="182">
        <f t="shared" si="121"/>
        <v>4.0261904761904761</v>
      </c>
      <c r="Q1582" s="86" t="s">
        <v>12628</v>
      </c>
      <c r="V1582" s="82">
        <v>0.4236111111111111</v>
      </c>
      <c r="W1582" s="83">
        <v>0.57986111111111105</v>
      </c>
      <c r="X1582" s="86">
        <f t="shared" si="122"/>
        <v>0.15624999999999994</v>
      </c>
    </row>
    <row r="1583" spans="1:24" x14ac:dyDescent="0.3">
      <c r="A1583" s="44" t="s">
        <v>12632</v>
      </c>
      <c r="B1583" s="68" t="s">
        <v>12633</v>
      </c>
      <c r="C1583" s="2" t="s">
        <v>6</v>
      </c>
      <c r="D1583" s="2">
        <v>40</v>
      </c>
      <c r="E1583" s="6">
        <v>29246</v>
      </c>
      <c r="F1583" s="7">
        <v>44008.581736111111</v>
      </c>
      <c r="G1583" s="69" t="s">
        <v>553</v>
      </c>
      <c r="H1583" s="68">
        <v>643</v>
      </c>
      <c r="I1583" s="93">
        <f t="shared" si="123"/>
        <v>6.4949494949494948</v>
      </c>
      <c r="J1583" s="93">
        <v>0.73399999999999999</v>
      </c>
      <c r="K1583" s="69">
        <v>99</v>
      </c>
      <c r="L1583" s="68">
        <v>243</v>
      </c>
      <c r="M1583" s="93">
        <f t="shared" si="120"/>
        <v>2.4545454545454546</v>
      </c>
      <c r="N1583" s="93">
        <v>0.59399999999999997</v>
      </c>
      <c r="O1583" s="69">
        <v>99</v>
      </c>
      <c r="P1583" s="182">
        <f t="shared" si="121"/>
        <v>2.6460905349794239</v>
      </c>
      <c r="Q1583" s="86" t="s">
        <v>12628</v>
      </c>
      <c r="V1583" s="82">
        <v>0.43958333333333338</v>
      </c>
      <c r="W1583" s="83">
        <v>0.59027777777777779</v>
      </c>
      <c r="X1583" s="86">
        <f t="shared" si="122"/>
        <v>0.15069444444444441</v>
      </c>
    </row>
    <row r="1584" spans="1:24" x14ac:dyDescent="0.3">
      <c r="A1584" s="44" t="s">
        <v>7297</v>
      </c>
      <c r="B1584" s="68" t="s">
        <v>607</v>
      </c>
      <c r="C1584" s="2" t="s">
        <v>1</v>
      </c>
      <c r="D1584" s="2">
        <v>69</v>
      </c>
      <c r="E1584" s="6">
        <v>18653</v>
      </c>
      <c r="F1584" s="7">
        <v>44008.601319444446</v>
      </c>
      <c r="G1584" s="69" t="s">
        <v>4</v>
      </c>
      <c r="H1584" s="68">
        <v>1551</v>
      </c>
      <c r="I1584" s="93">
        <f t="shared" si="123"/>
        <v>15.666666666666666</v>
      </c>
      <c r="J1584" s="93">
        <v>1.5580000000000001</v>
      </c>
      <c r="K1584" s="69">
        <v>99</v>
      </c>
      <c r="L1584" s="68">
        <v>386</v>
      </c>
      <c r="M1584" s="93">
        <f t="shared" si="120"/>
        <v>3.8989898989898988</v>
      </c>
      <c r="N1584" s="93">
        <v>0.73499999999999999</v>
      </c>
      <c r="O1584" s="69">
        <v>99</v>
      </c>
      <c r="P1584" s="182">
        <f t="shared" si="121"/>
        <v>4.0181347150259068</v>
      </c>
      <c r="Q1584" s="86" t="s">
        <v>12628</v>
      </c>
      <c r="V1584" s="82">
        <v>0.47986111111111113</v>
      </c>
      <c r="W1584" s="83">
        <v>0.61805555555555558</v>
      </c>
      <c r="X1584" s="86">
        <f t="shared" si="122"/>
        <v>0.13819444444444445</v>
      </c>
    </row>
    <row r="1585" spans="1:24" x14ac:dyDescent="0.3">
      <c r="A1585" s="44" t="s">
        <v>12634</v>
      </c>
      <c r="B1585" s="68" t="s">
        <v>5668</v>
      </c>
      <c r="C1585" s="2" t="s">
        <v>1</v>
      </c>
      <c r="D1585" s="2">
        <v>37</v>
      </c>
      <c r="E1585" s="6">
        <v>30489</v>
      </c>
      <c r="F1585" s="7">
        <v>44008.616249999999</v>
      </c>
      <c r="G1585" s="69" t="s">
        <v>4</v>
      </c>
      <c r="H1585" s="68">
        <v>1216</v>
      </c>
      <c r="I1585" s="93">
        <f t="shared" si="123"/>
        <v>12.16</v>
      </c>
      <c r="J1585" s="93">
        <v>1.2769999999999999</v>
      </c>
      <c r="K1585" s="69">
        <v>100</v>
      </c>
      <c r="L1585" s="68">
        <v>425</v>
      </c>
      <c r="M1585" s="93">
        <f t="shared" si="120"/>
        <v>4.25</v>
      </c>
      <c r="N1585" s="93">
        <v>0.67200000000000004</v>
      </c>
      <c r="O1585" s="69">
        <v>100</v>
      </c>
      <c r="P1585" s="182">
        <f t="shared" si="121"/>
        <v>2.8611764705882354</v>
      </c>
      <c r="Q1585" s="86" t="s">
        <v>12628</v>
      </c>
      <c r="V1585" s="82">
        <v>0.4861111111111111</v>
      </c>
      <c r="W1585" s="83">
        <v>0.62847222222222221</v>
      </c>
      <c r="X1585" s="86">
        <f t="shared" si="122"/>
        <v>0.1423611111111111</v>
      </c>
    </row>
    <row r="1586" spans="1:24" x14ac:dyDescent="0.3">
      <c r="A1586" s="44" t="s">
        <v>12635</v>
      </c>
      <c r="B1586" s="68" t="s">
        <v>12636</v>
      </c>
      <c r="C1586" s="2" t="s">
        <v>6</v>
      </c>
      <c r="D1586" s="2">
        <v>42</v>
      </c>
      <c r="E1586" s="6">
        <v>28522</v>
      </c>
      <c r="F1586" s="7">
        <v>44008.63521990741</v>
      </c>
      <c r="G1586" s="69" t="s">
        <v>4</v>
      </c>
      <c r="H1586" s="68">
        <v>1108</v>
      </c>
      <c r="I1586" s="93">
        <f t="shared" si="123"/>
        <v>11.191919191919192</v>
      </c>
      <c r="J1586" s="93">
        <v>1.2669999999999999</v>
      </c>
      <c r="K1586" s="69">
        <v>99</v>
      </c>
      <c r="L1586" s="68">
        <v>313</v>
      </c>
      <c r="M1586" s="93">
        <f t="shared" si="120"/>
        <v>3.1616161616161618</v>
      </c>
      <c r="N1586" s="93">
        <v>0.54800000000000004</v>
      </c>
      <c r="O1586" s="69">
        <v>99</v>
      </c>
      <c r="P1586" s="182">
        <f t="shared" si="121"/>
        <v>3.5399361022364215</v>
      </c>
      <c r="Q1586" s="86" t="s">
        <v>12628</v>
      </c>
      <c r="V1586" s="82">
        <v>0.49513888888888885</v>
      </c>
      <c r="W1586" s="83">
        <v>0.64583333333333337</v>
      </c>
      <c r="X1586" s="86">
        <f t="shared" si="122"/>
        <v>0.15069444444444452</v>
      </c>
    </row>
    <row r="1587" spans="1:24" x14ac:dyDescent="0.3">
      <c r="A1587" s="44" t="s">
        <v>12637</v>
      </c>
      <c r="B1587" s="68" t="s">
        <v>12638</v>
      </c>
      <c r="C1587" s="2" t="s">
        <v>6</v>
      </c>
      <c r="D1587" s="2">
        <v>25</v>
      </c>
      <c r="E1587" s="6">
        <v>34763</v>
      </c>
      <c r="F1587" s="7">
        <v>44008.648900462962</v>
      </c>
      <c r="G1587" s="69" t="s">
        <v>4</v>
      </c>
      <c r="H1587" s="68">
        <v>624</v>
      </c>
      <c r="I1587" s="93">
        <f t="shared" si="123"/>
        <v>6.3030303030303028</v>
      </c>
      <c r="J1587" s="93">
        <v>0.63</v>
      </c>
      <c r="K1587" s="69">
        <v>99</v>
      </c>
      <c r="L1587" s="68">
        <v>235</v>
      </c>
      <c r="M1587" s="93">
        <f t="shared" si="120"/>
        <v>2.3737373737373737</v>
      </c>
      <c r="N1587" s="93">
        <v>0.48599999999999999</v>
      </c>
      <c r="O1587" s="69">
        <v>99</v>
      </c>
      <c r="P1587" s="182">
        <f t="shared" si="121"/>
        <v>2.65531914893617</v>
      </c>
      <c r="Q1587" s="86" t="s">
        <v>12628</v>
      </c>
      <c r="V1587" s="82">
        <v>0.51180555555555551</v>
      </c>
      <c r="W1587" s="83">
        <v>0.65972222222222221</v>
      </c>
      <c r="X1587" s="86">
        <f t="shared" si="122"/>
        <v>0.1479166666666667</v>
      </c>
    </row>
    <row r="1588" spans="1:24" x14ac:dyDescent="0.3">
      <c r="A1588" s="44" t="s">
        <v>12639</v>
      </c>
      <c r="B1588" s="68" t="s">
        <v>5992</v>
      </c>
      <c r="C1588" s="2" t="s">
        <v>6</v>
      </c>
      <c r="D1588" s="2">
        <v>51</v>
      </c>
      <c r="E1588" s="6">
        <v>25244</v>
      </c>
      <c r="F1588" s="7">
        <v>44011.521793981483</v>
      </c>
      <c r="G1588" s="69" t="s">
        <v>4</v>
      </c>
      <c r="H1588" s="68">
        <v>1056</v>
      </c>
      <c r="I1588" s="93">
        <f t="shared" si="123"/>
        <v>10.56</v>
      </c>
      <c r="J1588" s="93">
        <v>1.113</v>
      </c>
      <c r="K1588" s="69">
        <v>100</v>
      </c>
      <c r="L1588" s="68">
        <v>337</v>
      </c>
      <c r="M1588" s="93">
        <f t="shared" si="120"/>
        <v>3.37</v>
      </c>
      <c r="N1588" s="93">
        <v>0.52500000000000002</v>
      </c>
      <c r="O1588" s="69">
        <v>100</v>
      </c>
      <c r="P1588" s="182">
        <f t="shared" si="121"/>
        <v>3.1335311572700295</v>
      </c>
      <c r="Q1588" s="86" t="s">
        <v>12628</v>
      </c>
      <c r="V1588" s="82">
        <v>0.40277777777777773</v>
      </c>
      <c r="W1588" s="83">
        <v>0.53472222222222221</v>
      </c>
      <c r="X1588" s="86">
        <f t="shared" si="122"/>
        <v>0.13194444444444448</v>
      </c>
    </row>
    <row r="1589" spans="1:24" x14ac:dyDescent="0.3">
      <c r="A1589" s="44" t="s">
        <v>3668</v>
      </c>
      <c r="B1589" s="68" t="s">
        <v>439</v>
      </c>
      <c r="C1589" s="2" t="s">
        <v>1</v>
      </c>
      <c r="D1589" s="2">
        <v>62</v>
      </c>
      <c r="E1589" s="6">
        <v>21252</v>
      </c>
      <c r="F1589" s="7">
        <v>44011.540266203701</v>
      </c>
      <c r="G1589" s="69" t="s">
        <v>4</v>
      </c>
      <c r="H1589" s="68">
        <v>1791</v>
      </c>
      <c r="I1589" s="93">
        <f t="shared" si="123"/>
        <v>18.09090909090909</v>
      </c>
      <c r="J1589" s="93">
        <v>1.107</v>
      </c>
      <c r="K1589" s="69">
        <v>99</v>
      </c>
      <c r="L1589" s="68">
        <v>489</v>
      </c>
      <c r="M1589" s="93">
        <f t="shared" si="120"/>
        <v>4.9393939393939394</v>
      </c>
      <c r="N1589" s="93">
        <v>0.753</v>
      </c>
      <c r="O1589" s="69">
        <v>99</v>
      </c>
      <c r="P1589" s="182">
        <f t="shared" si="121"/>
        <v>3.6625766871165641</v>
      </c>
      <c r="Q1589" s="86" t="s">
        <v>12628</v>
      </c>
      <c r="V1589" s="82">
        <v>0.43055555555555558</v>
      </c>
      <c r="W1589" s="83">
        <v>0.55208333333333337</v>
      </c>
      <c r="X1589" s="86">
        <f t="shared" si="122"/>
        <v>0.12152777777777779</v>
      </c>
    </row>
    <row r="1590" spans="1:24" x14ac:dyDescent="0.3">
      <c r="A1590" s="44" t="s">
        <v>12640</v>
      </c>
      <c r="B1590" s="68" t="s">
        <v>12641</v>
      </c>
      <c r="C1590" s="2" t="s">
        <v>1</v>
      </c>
      <c r="D1590" s="2">
        <v>71</v>
      </c>
      <c r="E1590" s="6">
        <v>17867</v>
      </c>
      <c r="F1590" s="7">
        <v>44011.549641203703</v>
      </c>
      <c r="G1590" s="69" t="s">
        <v>4</v>
      </c>
      <c r="H1590" s="68">
        <v>2000</v>
      </c>
      <c r="I1590" s="93">
        <f t="shared" si="123"/>
        <v>20</v>
      </c>
      <c r="J1590" s="93">
        <v>1.333</v>
      </c>
      <c r="K1590" s="69">
        <v>100</v>
      </c>
      <c r="L1590" s="68">
        <v>735</v>
      </c>
      <c r="M1590" s="93">
        <f t="shared" si="120"/>
        <v>7.35</v>
      </c>
      <c r="N1590" s="93">
        <v>0.83299999999999996</v>
      </c>
      <c r="O1590" s="69">
        <v>100</v>
      </c>
      <c r="P1590" s="182">
        <f t="shared" si="121"/>
        <v>2.7210884353741496</v>
      </c>
      <c r="Q1590" s="86" t="s">
        <v>12628</v>
      </c>
      <c r="V1590" s="82">
        <v>0.4284722222222222</v>
      </c>
      <c r="W1590" s="83">
        <v>0.5625</v>
      </c>
      <c r="X1590" s="86">
        <f t="shared" si="122"/>
        <v>0.1340277777777778</v>
      </c>
    </row>
    <row r="1591" spans="1:24" x14ac:dyDescent="0.3">
      <c r="A1591" s="44" t="s">
        <v>12642</v>
      </c>
      <c r="B1591" s="68" t="s">
        <v>5235</v>
      </c>
      <c r="C1591" s="2" t="s">
        <v>1</v>
      </c>
      <c r="D1591" s="2">
        <v>60</v>
      </c>
      <c r="E1591" s="6">
        <v>21869</v>
      </c>
      <c r="F1591" s="7">
        <v>44011.591446759259</v>
      </c>
      <c r="G1591" s="69" t="s">
        <v>4</v>
      </c>
      <c r="H1591" s="68">
        <v>1602</v>
      </c>
      <c r="I1591" s="93">
        <f t="shared" si="123"/>
        <v>16.02</v>
      </c>
      <c r="J1591" s="93">
        <v>1.7230000000000001</v>
      </c>
      <c r="K1591" s="69">
        <v>100</v>
      </c>
      <c r="L1591" s="68">
        <v>609</v>
      </c>
      <c r="M1591" s="93">
        <f t="shared" si="120"/>
        <v>6.09</v>
      </c>
      <c r="N1591" s="93">
        <v>0.9</v>
      </c>
      <c r="O1591" s="69">
        <v>100</v>
      </c>
      <c r="P1591" s="182">
        <f t="shared" si="121"/>
        <v>2.6305418719211824</v>
      </c>
      <c r="Q1591" s="86" t="s">
        <v>12431</v>
      </c>
      <c r="V1591" s="82">
        <v>0.45833333333333331</v>
      </c>
      <c r="W1591" s="83">
        <v>0.59722222222222221</v>
      </c>
      <c r="X1591" s="86">
        <f t="shared" si="122"/>
        <v>0.1388888888888889</v>
      </c>
    </row>
    <row r="1592" spans="1:24" x14ac:dyDescent="0.3">
      <c r="A1592" s="44" t="s">
        <v>12643</v>
      </c>
      <c r="B1592" s="68" t="s">
        <v>12644</v>
      </c>
      <c r="C1592" s="2" t="s">
        <v>1</v>
      </c>
      <c r="D1592" s="2">
        <v>54</v>
      </c>
      <c r="E1592" s="6">
        <v>24077</v>
      </c>
      <c r="F1592" s="7">
        <v>44011.603020833332</v>
      </c>
      <c r="G1592" s="69" t="s">
        <v>4</v>
      </c>
      <c r="H1592" s="68">
        <v>1435</v>
      </c>
      <c r="I1592" s="93">
        <f t="shared" si="123"/>
        <v>14.494949494949495</v>
      </c>
      <c r="J1592" s="93">
        <v>0.94099999999999995</v>
      </c>
      <c r="K1592" s="69">
        <v>99</v>
      </c>
      <c r="L1592" s="68">
        <v>277</v>
      </c>
      <c r="M1592" s="93">
        <f t="shared" si="120"/>
        <v>2.797979797979798</v>
      </c>
      <c r="N1592" s="93">
        <v>0.58899999999999997</v>
      </c>
      <c r="O1592" s="69">
        <v>99</v>
      </c>
      <c r="P1592" s="182">
        <f t="shared" si="121"/>
        <v>5.1805054151624548</v>
      </c>
      <c r="Q1592" s="86" t="s">
        <v>12431</v>
      </c>
      <c r="V1592" s="82">
        <v>0.47083333333333338</v>
      </c>
      <c r="W1592" s="83">
        <v>0.625</v>
      </c>
      <c r="X1592" s="86">
        <f t="shared" si="122"/>
        <v>0.15416666666666662</v>
      </c>
    </row>
    <row r="1593" spans="1:24" x14ac:dyDescent="0.3">
      <c r="A1593" s="44" t="s">
        <v>12645</v>
      </c>
      <c r="B1593" s="68" t="s">
        <v>9143</v>
      </c>
      <c r="C1593" s="2" t="s">
        <v>6</v>
      </c>
      <c r="D1593" s="2">
        <v>49</v>
      </c>
      <c r="E1593" s="6">
        <v>25880</v>
      </c>
      <c r="F1593" s="7">
        <v>44011.617534722223</v>
      </c>
      <c r="G1593" s="69" t="s">
        <v>4</v>
      </c>
      <c r="H1593" s="68">
        <v>711</v>
      </c>
      <c r="I1593" s="93">
        <f t="shared" si="123"/>
        <v>7.11</v>
      </c>
      <c r="J1593" s="93">
        <v>0.76400000000000001</v>
      </c>
      <c r="K1593" s="69">
        <v>100</v>
      </c>
      <c r="L1593" s="68">
        <v>266</v>
      </c>
      <c r="M1593" s="93">
        <f t="shared" si="120"/>
        <v>2.66</v>
      </c>
      <c r="N1593" s="93">
        <v>0.51700000000000002</v>
      </c>
      <c r="O1593" s="69">
        <v>100</v>
      </c>
      <c r="P1593" s="182">
        <f t="shared" si="121"/>
        <v>2.6729323308270678</v>
      </c>
      <c r="Q1593" s="86" t="s">
        <v>12431</v>
      </c>
      <c r="V1593" s="82">
        <v>0.46736111111111112</v>
      </c>
      <c r="W1593" s="83">
        <v>0.625</v>
      </c>
      <c r="X1593" s="86">
        <f t="shared" si="122"/>
        <v>0.15763888888888888</v>
      </c>
    </row>
    <row r="1594" spans="1:24" x14ac:dyDescent="0.3">
      <c r="A1594" s="44" t="s">
        <v>3177</v>
      </c>
      <c r="B1594" s="68" t="s">
        <v>1020</v>
      </c>
      <c r="C1594" s="2" t="s">
        <v>1</v>
      </c>
      <c r="D1594" s="2">
        <v>62</v>
      </c>
      <c r="E1594" s="6">
        <v>21179</v>
      </c>
      <c r="F1594" s="7">
        <v>44011.632384259261</v>
      </c>
      <c r="G1594" s="69" t="s">
        <v>4</v>
      </c>
      <c r="H1594" s="68">
        <v>1651</v>
      </c>
      <c r="I1594" s="93">
        <f t="shared" si="123"/>
        <v>16.676767676767678</v>
      </c>
      <c r="J1594" s="93">
        <v>1.524</v>
      </c>
      <c r="K1594" s="69">
        <v>99</v>
      </c>
      <c r="L1594" s="68">
        <v>409</v>
      </c>
      <c r="M1594" s="93">
        <f t="shared" si="120"/>
        <v>4.1313131313131315</v>
      </c>
      <c r="N1594" s="93">
        <v>0.66500000000000004</v>
      </c>
      <c r="O1594" s="69">
        <v>99</v>
      </c>
      <c r="P1594" s="182">
        <f t="shared" si="121"/>
        <v>4.0366748166259168</v>
      </c>
      <c r="Q1594" s="86" t="s">
        <v>12431</v>
      </c>
      <c r="V1594" s="82">
        <v>0.4861111111111111</v>
      </c>
      <c r="W1594" s="83">
        <v>0.63888888888888895</v>
      </c>
      <c r="X1594" s="86">
        <f t="shared" si="122"/>
        <v>0.15277777777777785</v>
      </c>
    </row>
    <row r="1595" spans="1:24" x14ac:dyDescent="0.3">
      <c r="A1595" s="44" t="s">
        <v>12646</v>
      </c>
      <c r="B1595" s="68" t="s">
        <v>12647</v>
      </c>
      <c r="C1595" s="2" t="s">
        <v>6</v>
      </c>
      <c r="D1595" s="2">
        <v>62</v>
      </c>
      <c r="E1595" s="6">
        <v>21073</v>
      </c>
      <c r="F1595" s="7">
        <v>44011.643819444442</v>
      </c>
      <c r="G1595" s="69" t="s">
        <v>4</v>
      </c>
      <c r="H1595" s="68">
        <v>774</v>
      </c>
      <c r="I1595" s="93">
        <f t="shared" si="123"/>
        <v>7.8181818181818183</v>
      </c>
      <c r="J1595" s="93">
        <v>0.94099999999999995</v>
      </c>
      <c r="K1595" s="69">
        <v>99</v>
      </c>
      <c r="L1595" s="68">
        <v>284</v>
      </c>
      <c r="M1595" s="93">
        <f t="shared" si="120"/>
        <v>2.8686868686868685</v>
      </c>
      <c r="N1595" s="93">
        <v>0.56499999999999995</v>
      </c>
      <c r="O1595" s="69">
        <v>99</v>
      </c>
      <c r="P1595" s="182">
        <f t="shared" si="121"/>
        <v>2.7253521126760565</v>
      </c>
      <c r="Q1595" s="86" t="s">
        <v>12431</v>
      </c>
      <c r="V1595" s="82">
        <v>0.48958333333333331</v>
      </c>
      <c r="W1595" s="83">
        <v>0.65277777777777779</v>
      </c>
      <c r="X1595" s="86">
        <f t="shared" si="122"/>
        <v>0.16319444444444448</v>
      </c>
    </row>
    <row r="1596" spans="1:24" x14ac:dyDescent="0.3">
      <c r="A1596" s="44" t="s">
        <v>12648</v>
      </c>
      <c r="B1596" s="68" t="s">
        <v>12649</v>
      </c>
      <c r="C1596" s="2" t="s">
        <v>6</v>
      </c>
      <c r="D1596" s="2">
        <v>71</v>
      </c>
      <c r="E1596" s="6">
        <v>17787</v>
      </c>
      <c r="F1596" s="7">
        <v>44011.659178240741</v>
      </c>
      <c r="G1596" s="69" t="s">
        <v>4</v>
      </c>
      <c r="H1596" s="68">
        <v>1208</v>
      </c>
      <c r="I1596" s="93">
        <f t="shared" si="123"/>
        <v>12.202020202020202</v>
      </c>
      <c r="J1596" s="93">
        <v>1.3169999999999999</v>
      </c>
      <c r="K1596" s="69">
        <v>99</v>
      </c>
      <c r="L1596" s="68">
        <v>505</v>
      </c>
      <c r="M1596" s="93">
        <f t="shared" si="120"/>
        <v>5.1010101010101012</v>
      </c>
      <c r="N1596" s="93">
        <v>0.85099999999999998</v>
      </c>
      <c r="O1596" s="69">
        <v>99</v>
      </c>
      <c r="P1596" s="182">
        <f t="shared" si="121"/>
        <v>2.392079207920792</v>
      </c>
      <c r="Q1596" s="86" t="s">
        <v>12431</v>
      </c>
      <c r="V1596" s="82">
        <v>0.51736111111111105</v>
      </c>
      <c r="W1596" s="83">
        <v>0.68055555555555547</v>
      </c>
      <c r="X1596" s="86">
        <f t="shared" si="122"/>
        <v>0.16319444444444442</v>
      </c>
    </row>
    <row r="1597" spans="1:24" x14ac:dyDescent="0.3">
      <c r="A1597" s="44" t="s">
        <v>12650</v>
      </c>
      <c r="B1597" s="68" t="s">
        <v>12651</v>
      </c>
      <c r="C1597" s="2" t="s">
        <v>6</v>
      </c>
      <c r="D1597" s="2">
        <v>74</v>
      </c>
      <c r="E1597" s="6">
        <v>16856</v>
      </c>
      <c r="F1597" s="7">
        <v>44011.693831018521</v>
      </c>
      <c r="G1597" s="69" t="s">
        <v>4</v>
      </c>
      <c r="H1597" s="68">
        <v>1914</v>
      </c>
      <c r="I1597" s="93">
        <f t="shared" si="123"/>
        <v>19.333333333333332</v>
      </c>
      <c r="J1597" s="93">
        <v>1.571</v>
      </c>
      <c r="K1597" s="69">
        <v>99</v>
      </c>
      <c r="L1597" s="68">
        <v>550</v>
      </c>
      <c r="M1597" s="93">
        <f t="shared" si="120"/>
        <v>5.5555555555555554</v>
      </c>
      <c r="N1597" s="93">
        <v>0.93899999999999995</v>
      </c>
      <c r="O1597" s="69">
        <v>99</v>
      </c>
      <c r="P1597" s="182">
        <f t="shared" si="121"/>
        <v>3.48</v>
      </c>
      <c r="Q1597" s="86" t="s">
        <v>12431</v>
      </c>
      <c r="V1597" s="82">
        <v>0.55694444444444446</v>
      </c>
      <c r="W1597" s="83">
        <v>0.69791666666666663</v>
      </c>
      <c r="X1597" s="86">
        <f t="shared" si="122"/>
        <v>0.14097222222222217</v>
      </c>
    </row>
    <row r="1598" spans="1:24" x14ac:dyDescent="0.3">
      <c r="A1598" s="44" t="s">
        <v>12652</v>
      </c>
      <c r="B1598" s="68" t="s">
        <v>12653</v>
      </c>
      <c r="C1598" s="2" t="s">
        <v>1</v>
      </c>
      <c r="D1598" s="2">
        <v>19</v>
      </c>
      <c r="E1598" s="6">
        <v>37068</v>
      </c>
      <c r="F1598" s="7">
        <v>44012.38008101852</v>
      </c>
      <c r="G1598" s="69" t="s">
        <v>71</v>
      </c>
      <c r="H1598" s="68">
        <v>658</v>
      </c>
      <c r="I1598" s="93">
        <f t="shared" si="123"/>
        <v>6.6464646464646462</v>
      </c>
      <c r="J1598" s="93">
        <v>0.54</v>
      </c>
      <c r="K1598" s="69">
        <v>99</v>
      </c>
      <c r="L1598" s="68">
        <v>209</v>
      </c>
      <c r="M1598" s="93">
        <f t="shared" si="120"/>
        <v>2.1111111111111112</v>
      </c>
      <c r="N1598" s="93">
        <v>0.55100000000000005</v>
      </c>
      <c r="O1598" s="69">
        <v>99</v>
      </c>
      <c r="P1598" s="182">
        <f t="shared" si="121"/>
        <v>3.1483253588516744</v>
      </c>
      <c r="Q1598" s="86" t="s">
        <v>12431</v>
      </c>
      <c r="V1598" s="82">
        <v>0.3923611111111111</v>
      </c>
      <c r="W1598" s="83">
        <v>0.53472222222222221</v>
      </c>
      <c r="X1598" s="86">
        <f t="shared" si="122"/>
        <v>0.1423611111111111</v>
      </c>
    </row>
    <row r="1599" spans="1:24" x14ac:dyDescent="0.3">
      <c r="A1599" s="44" t="s">
        <v>12654</v>
      </c>
      <c r="B1599" s="68" t="s">
        <v>514</v>
      </c>
      <c r="C1599" s="2" t="s">
        <v>1</v>
      </c>
      <c r="D1599" s="2">
        <v>65</v>
      </c>
      <c r="E1599" s="6">
        <v>20163</v>
      </c>
      <c r="F1599" s="7">
        <v>44012.509305555555</v>
      </c>
      <c r="G1599" s="69" t="s">
        <v>4</v>
      </c>
      <c r="H1599" s="68">
        <v>1489</v>
      </c>
      <c r="I1599" s="93">
        <f t="shared" si="123"/>
        <v>15.04040404040404</v>
      </c>
      <c r="J1599" s="93">
        <v>1.2689999999999999</v>
      </c>
      <c r="K1599" s="69">
        <v>99</v>
      </c>
      <c r="L1599" s="68">
        <v>491</v>
      </c>
      <c r="M1599" s="93">
        <f t="shared" si="120"/>
        <v>4.9595959595959593</v>
      </c>
      <c r="N1599" s="93">
        <v>1.0489999999999999</v>
      </c>
      <c r="O1599" s="69">
        <v>99</v>
      </c>
      <c r="P1599" s="182">
        <f t="shared" si="121"/>
        <v>3.0325865580448066</v>
      </c>
      <c r="Q1599" s="86" t="s">
        <v>12431</v>
      </c>
      <c r="V1599" s="82">
        <v>0.3923611111111111</v>
      </c>
      <c r="W1599" s="83">
        <v>0.52083333333333337</v>
      </c>
      <c r="X1599" s="86">
        <f t="shared" si="122"/>
        <v>0.12847222222222227</v>
      </c>
    </row>
    <row r="1600" spans="1:24" x14ac:dyDescent="0.3">
      <c r="A1600" s="44" t="s">
        <v>12655</v>
      </c>
      <c r="B1600" s="68" t="s">
        <v>12656</v>
      </c>
      <c r="C1600" s="2" t="s">
        <v>1</v>
      </c>
      <c r="D1600" s="2">
        <v>44</v>
      </c>
      <c r="E1600" s="6">
        <v>27847</v>
      </c>
      <c r="F1600" s="7">
        <v>44012.543923611112</v>
      </c>
      <c r="G1600" s="69" t="s">
        <v>4</v>
      </c>
      <c r="H1600" s="68">
        <v>1205</v>
      </c>
      <c r="I1600" s="93">
        <f t="shared" si="123"/>
        <v>12.171717171717171</v>
      </c>
      <c r="J1600" s="93">
        <v>1.325</v>
      </c>
      <c r="K1600" s="69">
        <v>99</v>
      </c>
      <c r="L1600" s="68">
        <v>278</v>
      </c>
      <c r="M1600" s="93">
        <f t="shared" si="120"/>
        <v>2.808080808080808</v>
      </c>
      <c r="N1600" s="93">
        <v>0.52800000000000002</v>
      </c>
      <c r="O1600" s="69">
        <v>99</v>
      </c>
      <c r="P1600" s="182">
        <f t="shared" si="121"/>
        <v>4.3345323741007196</v>
      </c>
      <c r="Q1600" s="86" t="s">
        <v>12431</v>
      </c>
      <c r="V1600" s="82">
        <v>0.40763888888888888</v>
      </c>
      <c r="W1600" s="83">
        <v>0.54861111111111105</v>
      </c>
      <c r="X1600" s="86">
        <f t="shared" si="122"/>
        <v>0.14097222222222217</v>
      </c>
    </row>
    <row r="1601" spans="1:24" x14ac:dyDescent="0.3">
      <c r="A1601" s="44" t="s">
        <v>12657</v>
      </c>
      <c r="B1601" s="68" t="s">
        <v>12658</v>
      </c>
      <c r="C1601" s="2" t="s">
        <v>6</v>
      </c>
      <c r="D1601" s="2">
        <v>76</v>
      </c>
      <c r="E1601" s="6">
        <v>16226</v>
      </c>
      <c r="F1601" s="7">
        <v>44012.557847222219</v>
      </c>
      <c r="G1601" s="69" t="s">
        <v>22</v>
      </c>
      <c r="H1601" s="68">
        <v>739</v>
      </c>
      <c r="I1601" s="93">
        <f t="shared" si="123"/>
        <v>7.4646464646464645</v>
      </c>
      <c r="J1601" s="93">
        <v>0.67500000000000004</v>
      </c>
      <c r="K1601" s="69">
        <v>99</v>
      </c>
      <c r="L1601" s="68">
        <v>369</v>
      </c>
      <c r="M1601" s="93">
        <f t="shared" si="120"/>
        <v>3.7272727272727271</v>
      </c>
      <c r="N1601" s="93">
        <v>0.72599999999999998</v>
      </c>
      <c r="O1601" s="69">
        <v>99</v>
      </c>
      <c r="P1601" s="182">
        <f t="shared" si="121"/>
        <v>2.0027100271002709</v>
      </c>
      <c r="Q1601" s="86" t="s">
        <v>12431</v>
      </c>
      <c r="V1601" s="82">
        <v>0.4284722222222222</v>
      </c>
      <c r="W1601" s="83">
        <v>0.56597222222222221</v>
      </c>
      <c r="X1601" s="86">
        <f t="shared" si="122"/>
        <v>0.13750000000000001</v>
      </c>
    </row>
    <row r="1602" spans="1:24" x14ac:dyDescent="0.3">
      <c r="A1602" s="44" t="s">
        <v>2898</v>
      </c>
      <c r="B1602" s="68" t="s">
        <v>1744</v>
      </c>
      <c r="C1602" s="2" t="s">
        <v>1</v>
      </c>
      <c r="D1602" s="2">
        <v>64</v>
      </c>
      <c r="E1602" s="6">
        <v>20329</v>
      </c>
      <c r="F1602" s="7">
        <v>44012.595451388886</v>
      </c>
      <c r="G1602" s="69" t="s">
        <v>4</v>
      </c>
      <c r="H1602" s="68">
        <v>1850</v>
      </c>
      <c r="I1602" s="93">
        <f t="shared" si="123"/>
        <v>18.5</v>
      </c>
      <c r="J1602" s="93">
        <v>1.2509999999999999</v>
      </c>
      <c r="K1602" s="69">
        <v>100</v>
      </c>
      <c r="L1602" s="68">
        <v>469</v>
      </c>
      <c r="M1602" s="93">
        <f t="shared" si="120"/>
        <v>4.6900000000000004</v>
      </c>
      <c r="N1602" s="93">
        <v>0.82499999999999996</v>
      </c>
      <c r="O1602" s="69">
        <v>100</v>
      </c>
      <c r="P1602" s="182">
        <f t="shared" si="121"/>
        <v>3.9445628997867801</v>
      </c>
      <c r="Q1602" s="86" t="s">
        <v>12431</v>
      </c>
      <c r="V1602" s="82">
        <v>0.45416666666666666</v>
      </c>
      <c r="W1602" s="83">
        <v>0.59722222222222221</v>
      </c>
      <c r="X1602" s="86">
        <f t="shared" si="122"/>
        <v>0.14305555555555555</v>
      </c>
    </row>
    <row r="1603" spans="1:24" x14ac:dyDescent="0.3">
      <c r="A1603" s="44" t="s">
        <v>12659</v>
      </c>
      <c r="B1603" s="68" t="s">
        <v>7100</v>
      </c>
      <c r="C1603" s="2" t="s">
        <v>6</v>
      </c>
      <c r="D1603" s="2">
        <v>74</v>
      </c>
      <c r="E1603" s="6">
        <v>16911</v>
      </c>
      <c r="F1603" s="7">
        <v>44012.607407407406</v>
      </c>
      <c r="G1603" s="69" t="s">
        <v>4</v>
      </c>
      <c r="H1603" s="68">
        <v>1303</v>
      </c>
      <c r="I1603" s="93">
        <f t="shared" si="123"/>
        <v>13.161616161616161</v>
      </c>
      <c r="J1603" s="93">
        <v>1.1579999999999999</v>
      </c>
      <c r="K1603" s="69">
        <v>99</v>
      </c>
      <c r="L1603" s="68">
        <v>608</v>
      </c>
      <c r="M1603" s="93">
        <f t="shared" ref="M1603:M1666" si="124">L1603/O1603</f>
        <v>6.141414141414141</v>
      </c>
      <c r="N1603" s="93">
        <v>0.82099999999999995</v>
      </c>
      <c r="O1603" s="69">
        <v>99</v>
      </c>
      <c r="P1603" s="182">
        <f t="shared" ref="P1603:P1666" si="125">I1603/M1603</f>
        <v>2.143092105263158</v>
      </c>
      <c r="Q1603" s="86" t="s">
        <v>12431</v>
      </c>
      <c r="V1603" s="82">
        <v>0.47013888888888888</v>
      </c>
      <c r="W1603" s="83">
        <v>0.61111111111111105</v>
      </c>
      <c r="X1603" s="86">
        <f t="shared" ref="X1603:X1666" si="126">IF(AND(W1603&lt;&gt;0,V1603&lt;&gt;0),W1603-V1603,"No_data")</f>
        <v>0.14097222222222217</v>
      </c>
    </row>
    <row r="1604" spans="1:24" x14ac:dyDescent="0.3">
      <c r="A1604" s="44" t="s">
        <v>12660</v>
      </c>
      <c r="B1604" s="68" t="s">
        <v>12661</v>
      </c>
      <c r="C1604" s="2" t="s">
        <v>6</v>
      </c>
      <c r="D1604" s="2">
        <v>65</v>
      </c>
      <c r="E1604" s="6">
        <v>20207</v>
      </c>
      <c r="F1604" s="7">
        <v>44012.617291666669</v>
      </c>
      <c r="G1604" s="69" t="s">
        <v>4</v>
      </c>
      <c r="H1604" s="68">
        <v>1156</v>
      </c>
      <c r="I1604" s="93">
        <f t="shared" si="123"/>
        <v>11.56</v>
      </c>
      <c r="J1604" s="93">
        <v>0.98799999999999999</v>
      </c>
      <c r="K1604" s="69">
        <v>100</v>
      </c>
      <c r="L1604" s="68">
        <v>430</v>
      </c>
      <c r="M1604" s="93">
        <f t="shared" si="124"/>
        <v>4.3</v>
      </c>
      <c r="N1604" s="93">
        <v>0.61099999999999999</v>
      </c>
      <c r="O1604" s="69">
        <v>100</v>
      </c>
      <c r="P1604" s="182">
        <f t="shared" si="125"/>
        <v>2.688372093023256</v>
      </c>
      <c r="Q1604" s="86" t="s">
        <v>12431</v>
      </c>
      <c r="V1604" s="82">
        <v>0.48055555555555557</v>
      </c>
      <c r="W1604" s="83">
        <v>0.625</v>
      </c>
      <c r="X1604" s="86">
        <f t="shared" si="126"/>
        <v>0.14444444444444443</v>
      </c>
    </row>
    <row r="1605" spans="1:24" x14ac:dyDescent="0.3">
      <c r="A1605" s="44" t="s">
        <v>2865</v>
      </c>
      <c r="B1605" s="68" t="s">
        <v>1714</v>
      </c>
      <c r="C1605" s="2" t="s">
        <v>1</v>
      </c>
      <c r="D1605" s="2">
        <v>38</v>
      </c>
      <c r="E1605" s="6">
        <v>29800</v>
      </c>
      <c r="F1605" s="7">
        <v>44012.632060185184</v>
      </c>
      <c r="G1605" s="69" t="s">
        <v>4</v>
      </c>
      <c r="H1605" s="68">
        <v>1314</v>
      </c>
      <c r="I1605" s="93">
        <f t="shared" si="123"/>
        <v>13.272727272727273</v>
      </c>
      <c r="J1605" s="93">
        <v>0.96699999999999997</v>
      </c>
      <c r="K1605" s="69">
        <v>99</v>
      </c>
      <c r="L1605" s="68">
        <v>317</v>
      </c>
      <c r="M1605" s="93">
        <f t="shared" si="124"/>
        <v>3.202020202020202</v>
      </c>
      <c r="N1605" s="93">
        <v>0.68500000000000005</v>
      </c>
      <c r="O1605" s="69">
        <v>99</v>
      </c>
      <c r="P1605" s="182">
        <f t="shared" si="125"/>
        <v>4.1451104100946372</v>
      </c>
      <c r="Q1605" s="86" t="s">
        <v>12431</v>
      </c>
      <c r="V1605" s="82">
        <v>0.4916666666666667</v>
      </c>
      <c r="W1605" s="83">
        <v>0.64583333333333337</v>
      </c>
      <c r="X1605" s="86">
        <f t="shared" si="126"/>
        <v>0.15416666666666667</v>
      </c>
    </row>
    <row r="1606" spans="1:24" x14ac:dyDescent="0.3">
      <c r="A1606" s="44" t="s">
        <v>12662</v>
      </c>
      <c r="B1606" s="68" t="s">
        <v>12663</v>
      </c>
      <c r="C1606" s="2" t="s">
        <v>6</v>
      </c>
      <c r="D1606" s="2">
        <v>78</v>
      </c>
      <c r="E1606" s="6">
        <v>15353</v>
      </c>
      <c r="F1606" s="7">
        <v>44012.645358796297</v>
      </c>
      <c r="G1606" s="69" t="s">
        <v>4</v>
      </c>
      <c r="H1606" s="68">
        <v>1496</v>
      </c>
      <c r="I1606" s="93">
        <f t="shared" si="123"/>
        <v>14.96</v>
      </c>
      <c r="J1606" s="93">
        <v>1.0820000000000001</v>
      </c>
      <c r="K1606" s="69">
        <v>100</v>
      </c>
      <c r="L1606" s="68">
        <v>679</v>
      </c>
      <c r="M1606" s="93">
        <f t="shared" si="124"/>
        <v>6.79</v>
      </c>
      <c r="N1606" s="93">
        <v>1.028</v>
      </c>
      <c r="O1606" s="69">
        <v>100</v>
      </c>
      <c r="P1606" s="182">
        <f t="shared" si="125"/>
        <v>2.2032400589101622</v>
      </c>
      <c r="Q1606" s="86" t="s">
        <v>12431</v>
      </c>
      <c r="V1606" s="82">
        <v>0.49722222222222223</v>
      </c>
      <c r="W1606" s="83">
        <v>0.65277777777777779</v>
      </c>
      <c r="X1606" s="86">
        <f t="shared" si="126"/>
        <v>0.15555555555555556</v>
      </c>
    </row>
    <row r="1607" spans="1:24" x14ac:dyDescent="0.3">
      <c r="A1607" s="44" t="s">
        <v>12664</v>
      </c>
      <c r="B1607" s="68" t="s">
        <v>4631</v>
      </c>
      <c r="C1607" s="2" t="s">
        <v>1</v>
      </c>
      <c r="D1607" s="2">
        <v>47</v>
      </c>
      <c r="E1607" s="6">
        <v>26835</v>
      </c>
      <c r="F1607" s="7">
        <v>44012.660694444443</v>
      </c>
      <c r="G1607" s="69" t="s">
        <v>4</v>
      </c>
      <c r="H1607" s="68">
        <v>935</v>
      </c>
      <c r="I1607" s="93">
        <f t="shared" si="123"/>
        <v>9.35</v>
      </c>
      <c r="J1607" s="93">
        <v>1.234</v>
      </c>
      <c r="K1607" s="69">
        <v>100</v>
      </c>
      <c r="L1607" s="68">
        <v>218</v>
      </c>
      <c r="M1607" s="93">
        <f t="shared" si="124"/>
        <v>2.1800000000000002</v>
      </c>
      <c r="N1607" s="93">
        <v>0.41099999999999998</v>
      </c>
      <c r="O1607" s="69">
        <v>100</v>
      </c>
      <c r="P1607" s="182">
        <f t="shared" si="125"/>
        <v>4.2889908256880727</v>
      </c>
      <c r="Q1607" s="86" t="s">
        <v>12431</v>
      </c>
      <c r="V1607" s="82">
        <v>0.53472222222222221</v>
      </c>
      <c r="W1607" s="83">
        <v>0.67361111111111116</v>
      </c>
      <c r="X1607" s="86">
        <f t="shared" si="126"/>
        <v>0.13888888888888895</v>
      </c>
    </row>
    <row r="1608" spans="1:24" x14ac:dyDescent="0.3">
      <c r="A1608" s="44" t="s">
        <v>13395</v>
      </c>
      <c r="B1608" s="68" t="s">
        <v>13396</v>
      </c>
      <c r="C1608" s="2" t="s">
        <v>6</v>
      </c>
      <c r="D1608" s="2">
        <v>59</v>
      </c>
      <c r="E1608" s="6">
        <v>22297</v>
      </c>
      <c r="F1608" s="7">
        <v>44013.495243055557</v>
      </c>
      <c r="G1608" s="69" t="s">
        <v>4</v>
      </c>
      <c r="H1608" s="68">
        <v>1210</v>
      </c>
      <c r="I1608" s="93">
        <f t="shared" si="123"/>
        <v>12.1</v>
      </c>
      <c r="J1608" s="93">
        <v>1.4530000000000001</v>
      </c>
      <c r="K1608" s="69">
        <v>100</v>
      </c>
      <c r="L1608" s="68">
        <v>561</v>
      </c>
      <c r="M1608" s="93">
        <f t="shared" si="124"/>
        <v>5.61</v>
      </c>
      <c r="N1608" s="93">
        <v>1.081</v>
      </c>
      <c r="O1608" s="69">
        <v>100</v>
      </c>
      <c r="P1608" s="182">
        <f t="shared" si="125"/>
        <v>2.1568627450980391</v>
      </c>
      <c r="Q1608" s="86" t="s">
        <v>12395</v>
      </c>
      <c r="V1608" s="82">
        <v>0.38194444444444442</v>
      </c>
      <c r="W1608" s="83">
        <v>0.51388888888888895</v>
      </c>
      <c r="X1608" s="86">
        <f t="shared" si="126"/>
        <v>0.13194444444444453</v>
      </c>
    </row>
    <row r="1609" spans="1:24" x14ac:dyDescent="0.3">
      <c r="A1609" s="44" t="s">
        <v>13397</v>
      </c>
      <c r="B1609" s="68" t="s">
        <v>13398</v>
      </c>
      <c r="C1609" s="2" t="s">
        <v>1</v>
      </c>
      <c r="D1609" s="2">
        <v>19</v>
      </c>
      <c r="E1609" s="6">
        <v>36898</v>
      </c>
      <c r="F1609" s="7">
        <v>44013.586215277777</v>
      </c>
      <c r="G1609" s="69" t="s">
        <v>4</v>
      </c>
      <c r="H1609" s="68">
        <v>614</v>
      </c>
      <c r="I1609" s="93">
        <f t="shared" si="123"/>
        <v>6.2020202020202024</v>
      </c>
      <c r="J1609" s="93">
        <v>0.91500000000000004</v>
      </c>
      <c r="K1609" s="69">
        <v>99</v>
      </c>
      <c r="L1609" s="68">
        <v>172</v>
      </c>
      <c r="M1609" s="93">
        <f t="shared" si="124"/>
        <v>1.7373737373737375</v>
      </c>
      <c r="N1609" s="93">
        <v>0.46500000000000002</v>
      </c>
      <c r="O1609" s="69">
        <v>99</v>
      </c>
      <c r="P1609" s="182">
        <f t="shared" si="125"/>
        <v>3.5697674418604652</v>
      </c>
      <c r="Q1609" s="86" t="s">
        <v>12395</v>
      </c>
      <c r="V1609" s="82">
        <v>0.42083333333333334</v>
      </c>
      <c r="W1609" s="83">
        <v>0.61111111111111105</v>
      </c>
      <c r="X1609" s="86">
        <f t="shared" si="126"/>
        <v>0.19027777777777771</v>
      </c>
    </row>
    <row r="1610" spans="1:24" x14ac:dyDescent="0.3">
      <c r="A1610" s="44" t="s">
        <v>13399</v>
      </c>
      <c r="B1610" s="68" t="s">
        <v>6354</v>
      </c>
      <c r="C1610" s="2" t="s">
        <v>1</v>
      </c>
      <c r="D1610" s="2">
        <v>77</v>
      </c>
      <c r="E1610" s="6">
        <v>15856</v>
      </c>
      <c r="F1610" s="7">
        <v>44013.610046296293</v>
      </c>
      <c r="G1610" s="69" t="s">
        <v>4</v>
      </c>
      <c r="H1610" s="68">
        <v>1534</v>
      </c>
      <c r="I1610" s="93">
        <f t="shared" si="123"/>
        <v>15.494949494949495</v>
      </c>
      <c r="J1610" s="93">
        <v>1.466</v>
      </c>
      <c r="K1610" s="69">
        <v>99</v>
      </c>
      <c r="L1610" s="68">
        <v>326</v>
      </c>
      <c r="M1610" s="93">
        <f t="shared" si="124"/>
        <v>3.2929292929292928</v>
      </c>
      <c r="N1610" s="93">
        <v>0.627</v>
      </c>
      <c r="O1610" s="69">
        <v>99</v>
      </c>
      <c r="P1610" s="182">
        <f t="shared" si="125"/>
        <v>4.705521472392638</v>
      </c>
      <c r="Q1610" s="86" t="s">
        <v>12395</v>
      </c>
      <c r="V1610" s="82">
        <v>0.46527777777777773</v>
      </c>
      <c r="W1610" s="83">
        <v>0.62222222222222223</v>
      </c>
      <c r="X1610" s="86">
        <f t="shared" si="126"/>
        <v>0.1569444444444445</v>
      </c>
    </row>
    <row r="1611" spans="1:24" x14ac:dyDescent="0.3">
      <c r="A1611" s="44" t="s">
        <v>13400</v>
      </c>
      <c r="B1611" s="68" t="s">
        <v>619</v>
      </c>
      <c r="C1611" s="2" t="s">
        <v>1</v>
      </c>
      <c r="D1611" s="2">
        <v>47</v>
      </c>
      <c r="E1611" s="6">
        <v>26711</v>
      </c>
      <c r="F1611" s="7">
        <v>44013.622974537036</v>
      </c>
      <c r="G1611" s="69" t="s">
        <v>4</v>
      </c>
      <c r="H1611" s="68">
        <v>769</v>
      </c>
      <c r="I1611" s="93">
        <f t="shared" si="123"/>
        <v>7.69</v>
      </c>
      <c r="J1611" s="93">
        <v>1.1160000000000001</v>
      </c>
      <c r="K1611" s="69">
        <v>100</v>
      </c>
      <c r="L1611" s="68">
        <v>226</v>
      </c>
      <c r="M1611" s="93">
        <f t="shared" si="124"/>
        <v>2.2599999999999998</v>
      </c>
      <c r="N1611" s="93">
        <v>0.48499999999999999</v>
      </c>
      <c r="O1611" s="69">
        <v>100</v>
      </c>
      <c r="P1611" s="182">
        <f t="shared" si="125"/>
        <v>3.4026548672566377</v>
      </c>
      <c r="Q1611" s="86" t="s">
        <v>12395</v>
      </c>
      <c r="V1611" s="82">
        <v>0.48055555555555557</v>
      </c>
      <c r="W1611" s="83">
        <v>0.63194444444444442</v>
      </c>
      <c r="X1611" s="86">
        <f t="shared" si="126"/>
        <v>0.15138888888888885</v>
      </c>
    </row>
    <row r="1612" spans="1:24" x14ac:dyDescent="0.3">
      <c r="A1612" s="44" t="s">
        <v>13401</v>
      </c>
      <c r="B1612" s="68" t="s">
        <v>13402</v>
      </c>
      <c r="C1612" s="2" t="s">
        <v>1</v>
      </c>
      <c r="D1612" s="2">
        <v>50</v>
      </c>
      <c r="E1612" s="6">
        <v>25440</v>
      </c>
      <c r="F1612" s="7">
        <v>44013.637083333335</v>
      </c>
      <c r="G1612" s="69" t="s">
        <v>4</v>
      </c>
      <c r="H1612" s="68">
        <v>1541</v>
      </c>
      <c r="I1612" s="93">
        <f t="shared" si="123"/>
        <v>15.565656565656566</v>
      </c>
      <c r="J1612" s="93">
        <v>1.5920000000000001</v>
      </c>
      <c r="K1612" s="69">
        <v>99</v>
      </c>
      <c r="L1612" s="68">
        <v>366</v>
      </c>
      <c r="M1612" s="93">
        <f t="shared" si="124"/>
        <v>3.6969696969696968</v>
      </c>
      <c r="N1612" s="93">
        <v>0.70599999999999996</v>
      </c>
      <c r="O1612" s="69">
        <v>99</v>
      </c>
      <c r="P1612" s="182">
        <f t="shared" si="125"/>
        <v>4.2103825136612025</v>
      </c>
      <c r="Q1612" s="86" t="s">
        <v>12395</v>
      </c>
      <c r="V1612" s="82">
        <v>0.50902777777777775</v>
      </c>
      <c r="W1612" s="83">
        <v>0.66319444444444442</v>
      </c>
      <c r="X1612" s="86">
        <f t="shared" si="126"/>
        <v>0.15416666666666667</v>
      </c>
    </row>
    <row r="1613" spans="1:24" x14ac:dyDescent="0.3">
      <c r="A1613" s="44" t="s">
        <v>13403</v>
      </c>
      <c r="B1613" s="68" t="s">
        <v>7754</v>
      </c>
      <c r="C1613" s="2" t="s">
        <v>1</v>
      </c>
      <c r="D1613" s="2">
        <v>61</v>
      </c>
      <c r="E1613" s="6">
        <v>21418</v>
      </c>
      <c r="F1613" s="7">
        <v>44013.646157407406</v>
      </c>
      <c r="G1613" s="69" t="s">
        <v>4</v>
      </c>
      <c r="H1613" s="68">
        <v>1134</v>
      </c>
      <c r="I1613" s="93">
        <f t="shared" si="123"/>
        <v>11.454545454545455</v>
      </c>
      <c r="J1613" s="93">
        <v>1.052</v>
      </c>
      <c r="K1613" s="69">
        <v>99</v>
      </c>
      <c r="L1613" s="68">
        <v>397</v>
      </c>
      <c r="M1613" s="93">
        <f t="shared" si="124"/>
        <v>4.0101010101010104</v>
      </c>
      <c r="N1613" s="93">
        <v>0.63100000000000001</v>
      </c>
      <c r="O1613" s="69">
        <v>99</v>
      </c>
      <c r="P1613" s="182">
        <f t="shared" si="125"/>
        <v>2.8564231738035262</v>
      </c>
      <c r="Q1613" s="86" t="s">
        <v>12395</v>
      </c>
      <c r="V1613" s="82">
        <v>0.49652777777777773</v>
      </c>
      <c r="W1613" s="83">
        <v>0.65972222222222221</v>
      </c>
      <c r="X1613" s="86">
        <f t="shared" si="126"/>
        <v>0.16319444444444448</v>
      </c>
    </row>
    <row r="1614" spans="1:24" x14ac:dyDescent="0.3">
      <c r="A1614" s="44" t="s">
        <v>13404</v>
      </c>
      <c r="B1614" s="68" t="s">
        <v>13405</v>
      </c>
      <c r="C1614" s="2" t="s">
        <v>1</v>
      </c>
      <c r="D1614" s="2">
        <v>51</v>
      </c>
      <c r="E1614" s="6">
        <v>25064</v>
      </c>
      <c r="F1614" s="7">
        <v>44013.658356481479</v>
      </c>
      <c r="G1614" s="69" t="s">
        <v>4</v>
      </c>
      <c r="H1614" s="68">
        <v>1086</v>
      </c>
      <c r="I1614" s="93">
        <f t="shared" si="123"/>
        <v>10.969696969696969</v>
      </c>
      <c r="J1614" s="93">
        <v>0.80100000000000005</v>
      </c>
      <c r="K1614" s="69">
        <v>99</v>
      </c>
      <c r="L1614" s="68">
        <v>265</v>
      </c>
      <c r="M1614" s="93">
        <f t="shared" si="124"/>
        <v>2.6767676767676769</v>
      </c>
      <c r="N1614" s="93">
        <v>0.66700000000000004</v>
      </c>
      <c r="O1614" s="69">
        <v>99</v>
      </c>
      <c r="P1614" s="182">
        <f t="shared" si="125"/>
        <v>4.0981132075471693</v>
      </c>
      <c r="Q1614" s="86" t="s">
        <v>12395</v>
      </c>
      <c r="V1614" s="82">
        <v>0.51736111111111105</v>
      </c>
      <c r="W1614" s="83">
        <v>0.67361111111111116</v>
      </c>
      <c r="X1614" s="86">
        <f t="shared" si="126"/>
        <v>0.15625000000000011</v>
      </c>
    </row>
    <row r="1615" spans="1:24" x14ac:dyDescent="0.3">
      <c r="A1615" s="44" t="s">
        <v>13406</v>
      </c>
      <c r="B1615" s="68" t="s">
        <v>7524</v>
      </c>
      <c r="C1615" s="2" t="s">
        <v>1</v>
      </c>
      <c r="D1615" s="2">
        <v>38</v>
      </c>
      <c r="E1615" s="6">
        <v>29907</v>
      </c>
      <c r="F1615" s="7">
        <v>44014.528333333335</v>
      </c>
      <c r="G1615" s="69" t="s">
        <v>4</v>
      </c>
      <c r="H1615" s="68">
        <v>1442</v>
      </c>
      <c r="I1615" s="93">
        <f t="shared" si="123"/>
        <v>14.565656565656566</v>
      </c>
      <c r="J1615" s="93">
        <v>1.54</v>
      </c>
      <c r="K1615" s="69">
        <v>99</v>
      </c>
      <c r="L1615" s="68">
        <v>362</v>
      </c>
      <c r="M1615" s="93">
        <f t="shared" si="124"/>
        <v>3.6565656565656566</v>
      </c>
      <c r="N1615" s="93">
        <v>0.65700000000000003</v>
      </c>
      <c r="O1615" s="69">
        <v>99</v>
      </c>
      <c r="P1615" s="182">
        <f t="shared" si="125"/>
        <v>3.9834254143646408</v>
      </c>
      <c r="Q1615" s="86" t="s">
        <v>12395</v>
      </c>
      <c r="V1615" s="82">
        <v>0.38750000000000001</v>
      </c>
      <c r="W1615" s="83">
        <v>0.53472222222222221</v>
      </c>
      <c r="X1615" s="86">
        <f t="shared" si="126"/>
        <v>0.1472222222222222</v>
      </c>
    </row>
    <row r="1616" spans="1:24" x14ac:dyDescent="0.3">
      <c r="A1616" s="44" t="s">
        <v>13407</v>
      </c>
      <c r="B1616" s="68" t="s">
        <v>7510</v>
      </c>
      <c r="C1616" s="2" t="s">
        <v>1</v>
      </c>
      <c r="D1616" s="2">
        <v>47</v>
      </c>
      <c r="E1616" s="6">
        <v>26529</v>
      </c>
      <c r="F1616" s="7">
        <v>44014.544282407405</v>
      </c>
      <c r="G1616" s="69" t="s">
        <v>4</v>
      </c>
      <c r="H1616" s="68">
        <v>972</v>
      </c>
      <c r="I1616" s="93">
        <f t="shared" si="123"/>
        <v>9.7200000000000006</v>
      </c>
      <c r="J1616" s="93">
        <v>1.0740000000000001</v>
      </c>
      <c r="K1616" s="69">
        <v>100</v>
      </c>
      <c r="L1616" s="68">
        <v>272</v>
      </c>
      <c r="M1616" s="93">
        <f t="shared" si="124"/>
        <v>2.72</v>
      </c>
      <c r="N1616" s="93">
        <v>0.56999999999999995</v>
      </c>
      <c r="O1616" s="69">
        <v>100</v>
      </c>
      <c r="P1616" s="182">
        <f t="shared" si="125"/>
        <v>3.5735294117647061</v>
      </c>
      <c r="Q1616" s="86" t="s">
        <v>12395</v>
      </c>
      <c r="V1616" s="82">
        <v>0.40277777777777773</v>
      </c>
      <c r="W1616" s="83">
        <v>0.54861111111111105</v>
      </c>
      <c r="X1616" s="86">
        <f t="shared" si="126"/>
        <v>0.14583333333333331</v>
      </c>
    </row>
    <row r="1617" spans="1:24" x14ac:dyDescent="0.3">
      <c r="A1617" s="44" t="s">
        <v>13408</v>
      </c>
      <c r="B1617" s="68" t="s">
        <v>13409</v>
      </c>
      <c r="C1617" s="2" t="s">
        <v>6</v>
      </c>
      <c r="D1617" s="2">
        <v>74</v>
      </c>
      <c r="E1617" s="6">
        <v>16937</v>
      </c>
      <c r="F1617" s="7">
        <v>44014.564895833333</v>
      </c>
      <c r="G1617" s="69" t="s">
        <v>4</v>
      </c>
      <c r="H1617" s="68">
        <v>642</v>
      </c>
      <c r="I1617" s="93">
        <f t="shared" si="123"/>
        <v>6.4848484848484844</v>
      </c>
      <c r="J1617" s="93">
        <v>1.0820000000000001</v>
      </c>
      <c r="K1617" s="69">
        <v>99</v>
      </c>
      <c r="L1617" s="68">
        <v>597</v>
      </c>
      <c r="M1617" s="93">
        <f t="shared" si="124"/>
        <v>6.0303030303030303</v>
      </c>
      <c r="N1617" s="93">
        <v>0.749</v>
      </c>
      <c r="O1617" s="69">
        <v>99</v>
      </c>
      <c r="P1617" s="182">
        <f t="shared" si="125"/>
        <v>1.0753768844221105</v>
      </c>
      <c r="Q1617" s="86" t="s">
        <v>12395</v>
      </c>
      <c r="V1617" s="82">
        <v>0.39999999999999997</v>
      </c>
      <c r="W1617" s="83">
        <v>0.54166666666666663</v>
      </c>
      <c r="X1617" s="86">
        <f t="shared" si="126"/>
        <v>0.14166666666666666</v>
      </c>
    </row>
    <row r="1618" spans="1:24" x14ac:dyDescent="0.3">
      <c r="A1618" s="44" t="s">
        <v>13410</v>
      </c>
      <c r="B1618" s="68" t="s">
        <v>6412</v>
      </c>
      <c r="C1618" s="2" t="s">
        <v>1</v>
      </c>
      <c r="D1618" s="2">
        <v>54</v>
      </c>
      <c r="E1618" s="6">
        <v>23948</v>
      </c>
      <c r="F1618" s="7">
        <v>44014.582152777781</v>
      </c>
      <c r="G1618" s="69" t="s">
        <v>4</v>
      </c>
      <c r="H1618" s="68">
        <v>1790</v>
      </c>
      <c r="I1618" s="93">
        <f t="shared" si="123"/>
        <v>18.08080808080808</v>
      </c>
      <c r="J1618" s="93">
        <v>1.5429999999999999</v>
      </c>
      <c r="K1618" s="69">
        <v>99</v>
      </c>
      <c r="L1618" s="68">
        <v>259</v>
      </c>
      <c r="M1618" s="93">
        <f t="shared" si="124"/>
        <v>2.6161616161616164</v>
      </c>
      <c r="N1618" s="93">
        <v>0.58399999999999996</v>
      </c>
      <c r="O1618" s="69">
        <v>99</v>
      </c>
      <c r="P1618" s="182">
        <f t="shared" si="125"/>
        <v>6.9111969111969103</v>
      </c>
      <c r="Q1618" s="86" t="s">
        <v>12395</v>
      </c>
      <c r="V1618" s="82">
        <v>0.4375</v>
      </c>
      <c r="W1618" s="83">
        <v>0.59027777777777779</v>
      </c>
      <c r="X1618" s="86">
        <f t="shared" si="126"/>
        <v>0.15277777777777779</v>
      </c>
    </row>
    <row r="1619" spans="1:24" x14ac:dyDescent="0.3">
      <c r="A1619" s="44" t="s">
        <v>13411</v>
      </c>
      <c r="B1619" s="68" t="s">
        <v>13412</v>
      </c>
      <c r="C1619" s="2" t="s">
        <v>1</v>
      </c>
      <c r="D1619" s="2">
        <v>19</v>
      </c>
      <c r="E1619" s="6">
        <v>36842</v>
      </c>
      <c r="F1619" s="7">
        <v>44014.593194444446</v>
      </c>
      <c r="G1619" s="69" t="s">
        <v>4</v>
      </c>
      <c r="H1619" s="68">
        <v>688</v>
      </c>
      <c r="I1619" s="93">
        <f t="shared" si="123"/>
        <v>6.9494949494949498</v>
      </c>
      <c r="J1619" s="93">
        <v>0.90800000000000003</v>
      </c>
      <c r="K1619" s="69">
        <v>99</v>
      </c>
      <c r="L1619" s="68">
        <v>317</v>
      </c>
      <c r="M1619" s="93">
        <f t="shared" si="124"/>
        <v>3.202020202020202</v>
      </c>
      <c r="N1619" s="93">
        <v>0.51500000000000001</v>
      </c>
      <c r="O1619" s="69">
        <v>99</v>
      </c>
      <c r="P1619" s="182">
        <f t="shared" si="125"/>
        <v>2.1703470031545744</v>
      </c>
      <c r="Q1619" s="86" t="s">
        <v>12395</v>
      </c>
      <c r="V1619" s="82">
        <v>0.44444444444444442</v>
      </c>
      <c r="W1619" s="83">
        <v>0.60416666666666663</v>
      </c>
      <c r="X1619" s="86">
        <f t="shared" si="126"/>
        <v>0.15972222222222221</v>
      </c>
    </row>
    <row r="1620" spans="1:24" x14ac:dyDescent="0.3">
      <c r="A1620" s="44" t="s">
        <v>13413</v>
      </c>
      <c r="B1620" s="68" t="s">
        <v>6399</v>
      </c>
      <c r="C1620" s="2" t="s">
        <v>1</v>
      </c>
      <c r="D1620" s="2">
        <v>67</v>
      </c>
      <c r="E1620" s="6">
        <v>19525</v>
      </c>
      <c r="F1620" s="7">
        <v>44014.607789351852</v>
      </c>
      <c r="G1620" s="69" t="s">
        <v>4</v>
      </c>
      <c r="H1620" s="68">
        <v>2040</v>
      </c>
      <c r="I1620" s="93">
        <f t="shared" si="123"/>
        <v>20.606060606060606</v>
      </c>
      <c r="J1620" s="93">
        <v>1.276</v>
      </c>
      <c r="K1620" s="69">
        <v>99</v>
      </c>
      <c r="L1620" s="68">
        <v>524</v>
      </c>
      <c r="M1620" s="93">
        <f t="shared" si="124"/>
        <v>5.2929292929292933</v>
      </c>
      <c r="N1620" s="93">
        <v>0.84799999999999998</v>
      </c>
      <c r="O1620" s="69">
        <v>99</v>
      </c>
      <c r="P1620" s="182">
        <f t="shared" si="125"/>
        <v>3.893129770992366</v>
      </c>
      <c r="Q1620" s="86" t="s">
        <v>12395</v>
      </c>
      <c r="V1620" s="82">
        <v>0.46875</v>
      </c>
      <c r="W1620" s="83">
        <v>0.62847222222222221</v>
      </c>
      <c r="X1620" s="86">
        <f t="shared" si="126"/>
        <v>0.15972222222222221</v>
      </c>
    </row>
    <row r="1621" spans="1:24" x14ac:dyDescent="0.3">
      <c r="A1621" s="44" t="s">
        <v>13414</v>
      </c>
      <c r="B1621" s="68" t="s">
        <v>5589</v>
      </c>
      <c r="C1621" s="2" t="s">
        <v>1</v>
      </c>
      <c r="D1621" s="2">
        <v>43</v>
      </c>
      <c r="E1621" s="6">
        <v>28099</v>
      </c>
      <c r="F1621" s="7">
        <v>44014.629606481481</v>
      </c>
      <c r="G1621" s="69" t="s">
        <v>4</v>
      </c>
      <c r="H1621" s="68">
        <v>1117</v>
      </c>
      <c r="I1621" s="93">
        <f t="shared" si="123"/>
        <v>11.282828282828282</v>
      </c>
      <c r="J1621" s="93">
        <v>1.0980000000000001</v>
      </c>
      <c r="K1621" s="69">
        <v>99</v>
      </c>
      <c r="L1621" s="68">
        <v>252</v>
      </c>
      <c r="M1621" s="93">
        <f t="shared" si="124"/>
        <v>2.5454545454545454</v>
      </c>
      <c r="N1621" s="93">
        <v>0.52</v>
      </c>
      <c r="O1621" s="69">
        <v>99</v>
      </c>
      <c r="P1621" s="182">
        <f t="shared" si="125"/>
        <v>4.4325396825396819</v>
      </c>
      <c r="Q1621" s="86" t="s">
        <v>12395</v>
      </c>
      <c r="V1621" s="82">
        <v>0.48194444444444445</v>
      </c>
      <c r="W1621" s="83">
        <v>0.64583333333333337</v>
      </c>
      <c r="X1621" s="86">
        <f t="shared" si="126"/>
        <v>0.16388888888888892</v>
      </c>
    </row>
    <row r="1622" spans="1:24" x14ac:dyDescent="0.3">
      <c r="A1622" s="44" t="s">
        <v>13415</v>
      </c>
      <c r="B1622" s="68" t="s">
        <v>250</v>
      </c>
      <c r="C1622" s="2" t="s">
        <v>1</v>
      </c>
      <c r="D1622" s="2">
        <v>39</v>
      </c>
      <c r="E1622" s="6">
        <v>29631</v>
      </c>
      <c r="F1622" s="7">
        <v>44014.652407407404</v>
      </c>
      <c r="G1622" s="69" t="s">
        <v>4</v>
      </c>
      <c r="H1622" s="68">
        <v>851</v>
      </c>
      <c r="I1622" s="93">
        <f t="shared" si="123"/>
        <v>8.51</v>
      </c>
      <c r="J1622" s="93">
        <v>0.98</v>
      </c>
      <c r="K1622" s="69">
        <v>100</v>
      </c>
      <c r="L1622" s="68">
        <v>181</v>
      </c>
      <c r="M1622" s="93">
        <f t="shared" si="124"/>
        <v>1.81</v>
      </c>
      <c r="N1622" s="93">
        <v>0.48599999999999999</v>
      </c>
      <c r="O1622" s="69">
        <v>100</v>
      </c>
      <c r="P1622" s="182">
        <f t="shared" si="125"/>
        <v>4.7016574585635356</v>
      </c>
      <c r="Q1622" s="86" t="s">
        <v>12395</v>
      </c>
      <c r="V1622" s="82">
        <v>0.50486111111111109</v>
      </c>
      <c r="W1622" s="83">
        <v>0.65972222222222221</v>
      </c>
      <c r="X1622" s="86">
        <f t="shared" si="126"/>
        <v>0.15486111111111112</v>
      </c>
    </row>
    <row r="1623" spans="1:24" x14ac:dyDescent="0.3">
      <c r="A1623" s="44" t="s">
        <v>13416</v>
      </c>
      <c r="B1623" s="68" t="s">
        <v>8446</v>
      </c>
      <c r="C1623" s="2" t="s">
        <v>1</v>
      </c>
      <c r="D1623" s="2">
        <v>50</v>
      </c>
      <c r="E1623" s="6">
        <v>25746</v>
      </c>
      <c r="F1623" s="7">
        <v>44015.52616898148</v>
      </c>
      <c r="G1623" s="69" t="s">
        <v>4</v>
      </c>
      <c r="H1623" s="68">
        <v>977</v>
      </c>
      <c r="I1623" s="93">
        <f t="shared" si="123"/>
        <v>9.77</v>
      </c>
      <c r="J1623" s="93">
        <v>1.014</v>
      </c>
      <c r="K1623" s="69">
        <v>100</v>
      </c>
      <c r="L1623" s="68">
        <v>359</v>
      </c>
      <c r="M1623" s="93">
        <f t="shared" si="124"/>
        <v>3.59</v>
      </c>
      <c r="N1623" s="93">
        <v>0.85399999999999998</v>
      </c>
      <c r="O1623" s="69">
        <v>100</v>
      </c>
      <c r="P1623" s="182">
        <f t="shared" si="125"/>
        <v>2.721448467966574</v>
      </c>
      <c r="Q1623" s="86" t="s">
        <v>12395</v>
      </c>
      <c r="V1623" s="82">
        <v>0.3888888888888889</v>
      </c>
      <c r="W1623" s="83">
        <v>0.54166666666666663</v>
      </c>
      <c r="X1623" s="86">
        <f t="shared" si="126"/>
        <v>0.15277777777777773</v>
      </c>
    </row>
    <row r="1624" spans="1:24" x14ac:dyDescent="0.3">
      <c r="A1624" s="44" t="s">
        <v>13417</v>
      </c>
      <c r="B1624" s="68" t="s">
        <v>13418</v>
      </c>
      <c r="C1624" s="2" t="s">
        <v>1</v>
      </c>
      <c r="D1624" s="2">
        <v>52</v>
      </c>
      <c r="E1624" s="6">
        <v>24686</v>
      </c>
      <c r="F1624" s="7">
        <v>44015.56486111111</v>
      </c>
      <c r="G1624" s="69" t="s">
        <v>4</v>
      </c>
      <c r="H1624" s="68">
        <v>1543</v>
      </c>
      <c r="I1624" s="93">
        <f t="shared" si="123"/>
        <v>15.585858585858587</v>
      </c>
      <c r="J1624" s="93">
        <v>2.7480000000000002</v>
      </c>
      <c r="K1624" s="69">
        <v>99</v>
      </c>
      <c r="L1624" s="68">
        <v>316</v>
      </c>
      <c r="M1624" s="93">
        <f t="shared" si="124"/>
        <v>3.191919191919192</v>
      </c>
      <c r="N1624" s="93">
        <v>0.54700000000000004</v>
      </c>
      <c r="O1624" s="69">
        <v>99</v>
      </c>
      <c r="P1624" s="182">
        <f t="shared" si="125"/>
        <v>4.8829113924050631</v>
      </c>
      <c r="Q1624" s="86" t="s">
        <v>12395</v>
      </c>
      <c r="V1624" s="82">
        <v>0.43194444444444446</v>
      </c>
      <c r="W1624" s="83">
        <v>0.57638888888888895</v>
      </c>
      <c r="X1624" s="86">
        <f t="shared" si="126"/>
        <v>0.14444444444444449</v>
      </c>
    </row>
    <row r="1625" spans="1:24" x14ac:dyDescent="0.3">
      <c r="A1625" s="44" t="s">
        <v>13419</v>
      </c>
      <c r="B1625" s="68" t="s">
        <v>13420</v>
      </c>
      <c r="C1625" s="2" t="s">
        <v>6</v>
      </c>
      <c r="D1625" s="2">
        <v>78</v>
      </c>
      <c r="E1625" s="6">
        <v>15217</v>
      </c>
      <c r="F1625" s="7">
        <v>44015.587870370371</v>
      </c>
      <c r="G1625" s="69" t="s">
        <v>4</v>
      </c>
      <c r="H1625" s="68">
        <v>1621</v>
      </c>
      <c r="I1625" s="93">
        <f t="shared" si="123"/>
        <v>16.373737373737374</v>
      </c>
      <c r="J1625" s="93">
        <v>1.651</v>
      </c>
      <c r="K1625" s="69">
        <v>99</v>
      </c>
      <c r="L1625" s="68">
        <v>730</v>
      </c>
      <c r="M1625" s="93">
        <f t="shared" si="124"/>
        <v>7.3737373737373737</v>
      </c>
      <c r="N1625" s="93">
        <v>1.046</v>
      </c>
      <c r="O1625" s="69">
        <v>99</v>
      </c>
      <c r="P1625" s="182">
        <f t="shared" si="125"/>
        <v>2.2205479452054795</v>
      </c>
      <c r="Q1625" s="86" t="s">
        <v>12395</v>
      </c>
      <c r="V1625" s="82">
        <v>0.44791666666666669</v>
      </c>
      <c r="W1625" s="83">
        <v>0.59027777777777779</v>
      </c>
      <c r="X1625" s="86">
        <f t="shared" si="126"/>
        <v>0.1423611111111111</v>
      </c>
    </row>
    <row r="1626" spans="1:24" x14ac:dyDescent="0.3">
      <c r="A1626" s="44" t="s">
        <v>13421</v>
      </c>
      <c r="B1626" s="68" t="s">
        <v>13422</v>
      </c>
      <c r="C1626" s="2" t="s">
        <v>1</v>
      </c>
      <c r="D1626" s="2">
        <v>25</v>
      </c>
      <c r="E1626" s="6">
        <v>34723</v>
      </c>
      <c r="F1626" s="7">
        <v>44015.597511574073</v>
      </c>
      <c r="G1626" s="69" t="s">
        <v>4</v>
      </c>
      <c r="H1626" s="68">
        <v>567</v>
      </c>
      <c r="I1626" s="93">
        <f t="shared" si="123"/>
        <v>5.67</v>
      </c>
      <c r="J1626" s="93">
        <v>1.0249999999999999</v>
      </c>
      <c r="K1626" s="69">
        <v>100</v>
      </c>
      <c r="L1626" s="68">
        <v>255</v>
      </c>
      <c r="M1626" s="93">
        <f t="shared" si="124"/>
        <v>2.5499999999999998</v>
      </c>
      <c r="N1626" s="93">
        <v>0.53900000000000003</v>
      </c>
      <c r="O1626" s="69">
        <v>100</v>
      </c>
      <c r="P1626" s="182">
        <f t="shared" si="125"/>
        <v>2.223529411764706</v>
      </c>
      <c r="Q1626" s="86" t="s">
        <v>12395</v>
      </c>
      <c r="V1626" s="82">
        <v>0.4458333333333333</v>
      </c>
      <c r="W1626" s="83">
        <v>0.60416666666666663</v>
      </c>
      <c r="X1626" s="86">
        <f t="shared" si="126"/>
        <v>0.15833333333333333</v>
      </c>
    </row>
    <row r="1627" spans="1:24" x14ac:dyDescent="0.3">
      <c r="A1627" s="44" t="s">
        <v>13423</v>
      </c>
      <c r="B1627" s="68" t="s">
        <v>7456</v>
      </c>
      <c r="C1627" s="2" t="s">
        <v>1</v>
      </c>
      <c r="D1627" s="2">
        <v>70</v>
      </c>
      <c r="E1627" s="6">
        <v>18381</v>
      </c>
      <c r="F1627" s="7">
        <v>44015.618900462963</v>
      </c>
      <c r="G1627" s="69" t="s">
        <v>4</v>
      </c>
      <c r="H1627" s="68">
        <v>1986</v>
      </c>
      <c r="I1627" s="93">
        <f t="shared" si="123"/>
        <v>19.86</v>
      </c>
      <c r="J1627" s="93">
        <v>1.363</v>
      </c>
      <c r="K1627" s="69">
        <v>100</v>
      </c>
      <c r="L1627" s="68">
        <v>526</v>
      </c>
      <c r="M1627" s="93">
        <f t="shared" si="124"/>
        <v>5.26</v>
      </c>
      <c r="N1627" s="93">
        <v>0.92800000000000005</v>
      </c>
      <c r="O1627" s="69">
        <v>100</v>
      </c>
      <c r="P1627" s="182">
        <f t="shared" si="125"/>
        <v>3.7756653992395437</v>
      </c>
      <c r="Q1627" s="86" t="s">
        <v>12395</v>
      </c>
      <c r="V1627" s="82">
        <v>0.48541666666666666</v>
      </c>
      <c r="W1627" s="83">
        <v>0.63888888888888895</v>
      </c>
      <c r="X1627" s="86">
        <f t="shared" si="126"/>
        <v>0.15347222222222229</v>
      </c>
    </row>
    <row r="1628" spans="1:24" x14ac:dyDescent="0.3">
      <c r="A1628" s="44" t="s">
        <v>13424</v>
      </c>
      <c r="B1628" s="68" t="s">
        <v>5945</v>
      </c>
      <c r="C1628" s="2" t="s">
        <v>1</v>
      </c>
      <c r="D1628" s="2">
        <v>48</v>
      </c>
      <c r="E1628" s="6">
        <v>26443</v>
      </c>
      <c r="F1628" s="7">
        <v>44015.631041666667</v>
      </c>
      <c r="G1628" s="69" t="s">
        <v>4</v>
      </c>
      <c r="H1628" s="68">
        <v>1400</v>
      </c>
      <c r="I1628" s="93">
        <f t="shared" si="123"/>
        <v>14.141414141414142</v>
      </c>
      <c r="J1628" s="93">
        <v>1.1779999999999999</v>
      </c>
      <c r="K1628" s="69">
        <v>99</v>
      </c>
      <c r="L1628" s="68">
        <v>362</v>
      </c>
      <c r="M1628" s="93">
        <f t="shared" si="124"/>
        <v>3.6565656565656566</v>
      </c>
      <c r="N1628" s="93">
        <v>0.67300000000000004</v>
      </c>
      <c r="O1628" s="69">
        <v>99</v>
      </c>
      <c r="P1628" s="182">
        <f t="shared" si="125"/>
        <v>3.8674033149171274</v>
      </c>
      <c r="Q1628" s="86" t="s">
        <v>12395</v>
      </c>
      <c r="V1628" s="82">
        <v>0.47569444444444442</v>
      </c>
      <c r="W1628" s="83">
        <v>0.625</v>
      </c>
      <c r="X1628" s="86">
        <f t="shared" si="126"/>
        <v>0.14930555555555558</v>
      </c>
    </row>
    <row r="1629" spans="1:24" x14ac:dyDescent="0.3">
      <c r="A1629" s="44" t="s">
        <v>3304</v>
      </c>
      <c r="B1629" s="68" t="s">
        <v>1813</v>
      </c>
      <c r="C1629" s="2" t="s">
        <v>1</v>
      </c>
      <c r="D1629" s="2">
        <v>62</v>
      </c>
      <c r="E1629" s="6">
        <v>21053</v>
      </c>
      <c r="F1629" s="7">
        <v>44018.545856481483</v>
      </c>
      <c r="G1629" s="69" t="s">
        <v>4</v>
      </c>
      <c r="H1629" s="68">
        <v>1867</v>
      </c>
      <c r="I1629" s="93">
        <f t="shared" si="123"/>
        <v>18.670000000000002</v>
      </c>
      <c r="J1629" s="93">
        <v>1.843</v>
      </c>
      <c r="K1629" s="69">
        <v>100</v>
      </c>
      <c r="L1629" s="68">
        <v>336</v>
      </c>
      <c r="M1629" s="93">
        <f t="shared" si="124"/>
        <v>3.36</v>
      </c>
      <c r="N1629" s="93">
        <v>0.54200000000000004</v>
      </c>
      <c r="O1629" s="69">
        <v>100</v>
      </c>
      <c r="P1629" s="182">
        <f t="shared" si="125"/>
        <v>5.5565476190476195</v>
      </c>
      <c r="Q1629" s="86" t="s">
        <v>12395</v>
      </c>
      <c r="V1629" s="82">
        <v>0.41111111111111115</v>
      </c>
      <c r="W1629" s="83">
        <v>0.5625</v>
      </c>
      <c r="X1629" s="86">
        <f t="shared" si="126"/>
        <v>0.15138888888888885</v>
      </c>
    </row>
    <row r="1630" spans="1:24" x14ac:dyDescent="0.3">
      <c r="A1630" s="44" t="s">
        <v>13427</v>
      </c>
      <c r="B1630" s="68" t="s">
        <v>5608</v>
      </c>
      <c r="C1630" s="2" t="s">
        <v>1</v>
      </c>
      <c r="D1630" s="2">
        <v>52</v>
      </c>
      <c r="E1630" s="6">
        <v>24900</v>
      </c>
      <c r="F1630" s="7">
        <v>44018.562847222223</v>
      </c>
      <c r="G1630" s="69" t="s">
        <v>4</v>
      </c>
      <c r="H1630" s="68">
        <v>1305</v>
      </c>
      <c r="I1630" s="93">
        <f t="shared" si="123"/>
        <v>13.181818181818182</v>
      </c>
      <c r="J1630" s="93">
        <v>1.044</v>
      </c>
      <c r="K1630" s="69">
        <v>99</v>
      </c>
      <c r="L1630" s="68">
        <v>414</v>
      </c>
      <c r="M1630" s="93">
        <f t="shared" si="124"/>
        <v>4.1818181818181817</v>
      </c>
      <c r="N1630" s="93">
        <v>0.54100000000000004</v>
      </c>
      <c r="O1630" s="69">
        <v>99</v>
      </c>
      <c r="P1630" s="182">
        <f t="shared" si="125"/>
        <v>3.1521739130434785</v>
      </c>
      <c r="Q1630" s="86" t="s">
        <v>12395</v>
      </c>
      <c r="V1630" s="82">
        <v>0.42152777777777778</v>
      </c>
      <c r="W1630" s="83">
        <v>0.56944444444444442</v>
      </c>
      <c r="X1630" s="86">
        <f t="shared" si="126"/>
        <v>0.14791666666666664</v>
      </c>
    </row>
    <row r="1631" spans="1:24" x14ac:dyDescent="0.3">
      <c r="A1631" s="44" t="s">
        <v>2757</v>
      </c>
      <c r="B1631" s="68" t="s">
        <v>307</v>
      </c>
      <c r="C1631" s="2" t="s">
        <v>1</v>
      </c>
      <c r="D1631" s="2">
        <v>55</v>
      </c>
      <c r="E1631" s="6">
        <v>23571</v>
      </c>
      <c r="F1631" s="7">
        <v>44018.575381944444</v>
      </c>
      <c r="G1631" s="69" t="s">
        <v>4</v>
      </c>
      <c r="H1631" s="68">
        <v>1523</v>
      </c>
      <c r="I1631" s="93">
        <f t="shared" si="123"/>
        <v>15.383838383838384</v>
      </c>
      <c r="J1631" s="93">
        <v>1.5029999999999999</v>
      </c>
      <c r="K1631" s="69">
        <v>99</v>
      </c>
      <c r="L1631" s="68">
        <v>351</v>
      </c>
      <c r="M1631" s="93">
        <f t="shared" si="124"/>
        <v>3.5454545454545454</v>
      </c>
      <c r="N1631" s="93">
        <v>0.59399999999999997</v>
      </c>
      <c r="O1631" s="69">
        <v>99</v>
      </c>
      <c r="P1631" s="182">
        <f t="shared" si="125"/>
        <v>4.3390313390313393</v>
      </c>
      <c r="Q1631" s="86" t="s">
        <v>12395</v>
      </c>
      <c r="V1631" s="82">
        <v>0.44305555555555554</v>
      </c>
      <c r="W1631" s="83">
        <v>0.59375</v>
      </c>
      <c r="X1631" s="86">
        <f t="shared" si="126"/>
        <v>0.15069444444444446</v>
      </c>
    </row>
    <row r="1632" spans="1:24" x14ac:dyDescent="0.3">
      <c r="A1632" s="44" t="s">
        <v>13428</v>
      </c>
      <c r="B1632" s="68" t="s">
        <v>115</v>
      </c>
      <c r="C1632" s="2" t="s">
        <v>1</v>
      </c>
      <c r="D1632" s="2">
        <v>61</v>
      </c>
      <c r="E1632" s="6">
        <v>21737</v>
      </c>
      <c r="F1632" s="7">
        <v>44018.593101851853</v>
      </c>
      <c r="G1632" s="69" t="s">
        <v>4</v>
      </c>
      <c r="H1632" s="68">
        <v>2629</v>
      </c>
      <c r="I1632" s="93">
        <f t="shared" si="123"/>
        <v>26.555555555555557</v>
      </c>
      <c r="J1632" s="93">
        <v>1.643</v>
      </c>
      <c r="K1632" s="69">
        <v>99</v>
      </c>
      <c r="L1632" s="68">
        <v>577</v>
      </c>
      <c r="M1632" s="93">
        <f t="shared" si="124"/>
        <v>5.8282828282828278</v>
      </c>
      <c r="N1632" s="93">
        <v>0.71499999999999997</v>
      </c>
      <c r="O1632" s="69">
        <v>99</v>
      </c>
      <c r="P1632" s="182">
        <f t="shared" si="125"/>
        <v>4.5563258232235704</v>
      </c>
      <c r="Q1632" s="86" t="s">
        <v>12395</v>
      </c>
      <c r="V1632" s="82">
        <v>0.4465277777777778</v>
      </c>
      <c r="W1632" s="83">
        <v>0.60416666666666663</v>
      </c>
      <c r="X1632" s="86">
        <f t="shared" si="126"/>
        <v>0.15763888888888883</v>
      </c>
    </row>
    <row r="1633" spans="1:24" x14ac:dyDescent="0.3">
      <c r="A1633" s="44" t="s">
        <v>13429</v>
      </c>
      <c r="B1633" s="68" t="s">
        <v>7157</v>
      </c>
      <c r="C1633" s="2" t="s">
        <v>1</v>
      </c>
      <c r="D1633" s="2">
        <v>47</v>
      </c>
      <c r="E1633" s="6">
        <v>26710</v>
      </c>
      <c r="F1633" s="7">
        <v>44018.611689814818</v>
      </c>
      <c r="G1633" s="69" t="s">
        <v>4</v>
      </c>
      <c r="H1633" s="68">
        <v>1561</v>
      </c>
      <c r="I1633" s="93">
        <f t="shared" si="123"/>
        <v>15.61</v>
      </c>
      <c r="J1633" s="93">
        <v>1.51</v>
      </c>
      <c r="K1633" s="69">
        <v>100</v>
      </c>
      <c r="L1633" s="68">
        <v>230</v>
      </c>
      <c r="M1633" s="93">
        <f t="shared" si="124"/>
        <v>2.2999999999999998</v>
      </c>
      <c r="N1633" s="93">
        <v>0.52200000000000002</v>
      </c>
      <c r="O1633" s="69">
        <v>100</v>
      </c>
      <c r="P1633" s="182">
        <f t="shared" si="125"/>
        <v>6.786956521739131</v>
      </c>
      <c r="Q1633" s="86" t="s">
        <v>12395</v>
      </c>
      <c r="V1633" s="82">
        <v>0.46458333333333335</v>
      </c>
      <c r="W1633" s="83">
        <v>0.625</v>
      </c>
      <c r="X1633" s="86">
        <f t="shared" si="126"/>
        <v>0.16041666666666665</v>
      </c>
    </row>
    <row r="1634" spans="1:24" x14ac:dyDescent="0.3">
      <c r="A1634" s="44" t="s">
        <v>13430</v>
      </c>
      <c r="B1634" s="68" t="s">
        <v>13431</v>
      </c>
      <c r="C1634" s="2" t="s">
        <v>6</v>
      </c>
      <c r="D1634" s="2">
        <v>40</v>
      </c>
      <c r="E1634" s="6">
        <v>29100</v>
      </c>
      <c r="F1634" s="7">
        <v>44018.625358796293</v>
      </c>
      <c r="G1634" s="69" t="s">
        <v>4</v>
      </c>
      <c r="H1634" s="68">
        <v>540</v>
      </c>
      <c r="I1634" s="93">
        <f t="shared" si="123"/>
        <v>5.4545454545454541</v>
      </c>
      <c r="J1634" s="93">
        <v>0.627</v>
      </c>
      <c r="K1634" s="69">
        <v>99</v>
      </c>
      <c r="L1634" s="68">
        <v>190</v>
      </c>
      <c r="M1634" s="93">
        <f t="shared" si="124"/>
        <v>1.9191919191919191</v>
      </c>
      <c r="N1634" s="93">
        <v>0.36899999999999999</v>
      </c>
      <c r="O1634" s="69">
        <v>99</v>
      </c>
      <c r="P1634" s="182">
        <f t="shared" si="125"/>
        <v>2.8421052631578947</v>
      </c>
      <c r="Q1634" s="86" t="s">
        <v>12395</v>
      </c>
      <c r="V1634" s="82">
        <v>0.45555555555555555</v>
      </c>
      <c r="W1634" s="83">
        <v>0.63194444444444442</v>
      </c>
      <c r="X1634" s="86">
        <f t="shared" si="126"/>
        <v>0.17638888888888887</v>
      </c>
    </row>
    <row r="1635" spans="1:24" x14ac:dyDescent="0.3">
      <c r="A1635" s="44" t="s">
        <v>6855</v>
      </c>
      <c r="B1635" s="68" t="s">
        <v>6856</v>
      </c>
      <c r="C1635" s="2" t="s">
        <v>1</v>
      </c>
      <c r="D1635" s="2">
        <v>56</v>
      </c>
      <c r="E1635" s="6">
        <v>23488</v>
      </c>
      <c r="F1635" s="7">
        <v>44018.643726851849</v>
      </c>
      <c r="G1635" s="69" t="s">
        <v>4</v>
      </c>
      <c r="H1635" s="68">
        <v>2031</v>
      </c>
      <c r="I1635" s="93">
        <f t="shared" ref="I1635:I1698" si="127">H1635/K1635</f>
        <v>20.309999999999999</v>
      </c>
      <c r="J1635" s="93">
        <v>1.4470000000000001</v>
      </c>
      <c r="K1635" s="69">
        <v>100</v>
      </c>
      <c r="L1635" s="68">
        <v>329</v>
      </c>
      <c r="M1635" s="93">
        <f t="shared" si="124"/>
        <v>3.29</v>
      </c>
      <c r="N1635" s="93">
        <v>0.65600000000000003</v>
      </c>
      <c r="O1635" s="69">
        <v>100</v>
      </c>
      <c r="P1635" s="182">
        <f t="shared" si="125"/>
        <v>6.1732522796352578</v>
      </c>
      <c r="Q1635" s="86" t="s">
        <v>12395</v>
      </c>
      <c r="V1635" s="82">
        <v>0.50138888888888888</v>
      </c>
      <c r="W1635" s="83">
        <v>0.65972222222222221</v>
      </c>
      <c r="X1635" s="86">
        <f t="shared" si="126"/>
        <v>0.15833333333333333</v>
      </c>
    </row>
    <row r="1636" spans="1:24" x14ac:dyDescent="0.3">
      <c r="A1636" s="44" t="s">
        <v>13432</v>
      </c>
      <c r="B1636" s="68" t="s">
        <v>13433</v>
      </c>
      <c r="C1636" s="2" t="s">
        <v>6</v>
      </c>
      <c r="D1636" s="2">
        <v>44</v>
      </c>
      <c r="E1636" s="6">
        <v>27832</v>
      </c>
      <c r="F1636" s="7">
        <v>44019.51121527778</v>
      </c>
      <c r="G1636" s="69" t="s">
        <v>4</v>
      </c>
      <c r="H1636" s="68">
        <v>907</v>
      </c>
      <c r="I1636" s="93">
        <f t="shared" si="127"/>
        <v>9.1616161616161609</v>
      </c>
      <c r="J1636" s="93">
        <v>1.1220000000000001</v>
      </c>
      <c r="K1636" s="69">
        <v>99</v>
      </c>
      <c r="L1636" s="68">
        <v>492</v>
      </c>
      <c r="M1636" s="93">
        <f t="shared" si="124"/>
        <v>4.9696969696969697</v>
      </c>
      <c r="N1636" s="93">
        <v>0.66200000000000003</v>
      </c>
      <c r="O1636" s="69">
        <v>99</v>
      </c>
      <c r="P1636" s="182">
        <f t="shared" si="125"/>
        <v>1.8434959349593494</v>
      </c>
      <c r="Q1636" s="86" t="s">
        <v>12395</v>
      </c>
      <c r="V1636" s="82">
        <v>0.3743055555555555</v>
      </c>
      <c r="W1636" s="83">
        <v>0.52083333333333337</v>
      </c>
      <c r="X1636" s="86">
        <f t="shared" si="126"/>
        <v>0.14652777777777787</v>
      </c>
    </row>
    <row r="1637" spans="1:24" x14ac:dyDescent="0.3">
      <c r="A1637" s="44" t="s">
        <v>13434</v>
      </c>
      <c r="B1637" s="68" t="s">
        <v>6747</v>
      </c>
      <c r="C1637" s="2" t="s">
        <v>1</v>
      </c>
      <c r="D1637" s="2">
        <v>70</v>
      </c>
      <c r="E1637" s="6">
        <v>18280</v>
      </c>
      <c r="F1637" s="7">
        <v>44019.539178240739</v>
      </c>
      <c r="G1637" s="69" t="s">
        <v>4</v>
      </c>
      <c r="H1637" s="68">
        <v>2406</v>
      </c>
      <c r="I1637" s="93">
        <f t="shared" si="127"/>
        <v>24.303030303030305</v>
      </c>
      <c r="J1637" s="93">
        <v>1.9770000000000001</v>
      </c>
      <c r="K1637" s="69">
        <v>99</v>
      </c>
      <c r="L1637" s="68">
        <v>505</v>
      </c>
      <c r="M1637" s="93">
        <f t="shared" si="124"/>
        <v>5.1010101010101012</v>
      </c>
      <c r="N1637" s="93">
        <v>0.78900000000000003</v>
      </c>
      <c r="O1637" s="69">
        <v>99</v>
      </c>
      <c r="P1637" s="182">
        <f t="shared" si="125"/>
        <v>4.7643564356435641</v>
      </c>
      <c r="Q1637" s="86" t="s">
        <v>12501</v>
      </c>
      <c r="V1637" s="82">
        <v>0.39999999999999997</v>
      </c>
      <c r="W1637" s="83">
        <v>0.54513888888888895</v>
      </c>
      <c r="X1637" s="86">
        <f t="shared" si="126"/>
        <v>0.14513888888888898</v>
      </c>
    </row>
    <row r="1638" spans="1:24" x14ac:dyDescent="0.3">
      <c r="A1638" s="44" t="s">
        <v>11803</v>
      </c>
      <c r="B1638" s="68" t="s">
        <v>11804</v>
      </c>
      <c r="C1638" s="2" t="s">
        <v>6</v>
      </c>
      <c r="D1638" s="2">
        <v>80</v>
      </c>
      <c r="E1638" s="6">
        <v>14672</v>
      </c>
      <c r="F1638" s="7">
        <v>44019.550462962965</v>
      </c>
      <c r="G1638" s="69" t="s">
        <v>4</v>
      </c>
      <c r="H1638" s="68">
        <v>1357</v>
      </c>
      <c r="I1638" s="93">
        <f t="shared" si="127"/>
        <v>13.57</v>
      </c>
      <c r="J1638" s="93">
        <v>1.4019999999999999</v>
      </c>
      <c r="K1638" s="69">
        <v>100</v>
      </c>
      <c r="L1638" s="68">
        <v>586</v>
      </c>
      <c r="M1638" s="93">
        <f t="shared" si="124"/>
        <v>5.86</v>
      </c>
      <c r="N1638" s="93">
        <v>0.72499999999999998</v>
      </c>
      <c r="O1638" s="69">
        <v>100</v>
      </c>
      <c r="P1638" s="182">
        <f t="shared" si="125"/>
        <v>2.3156996587030716</v>
      </c>
      <c r="Q1638" s="86" t="s">
        <v>12501</v>
      </c>
      <c r="V1638" s="82">
        <v>0.41875000000000001</v>
      </c>
      <c r="W1638" s="83">
        <v>0.5625</v>
      </c>
      <c r="X1638" s="86">
        <f t="shared" si="126"/>
        <v>0.14374999999999999</v>
      </c>
    </row>
    <row r="1639" spans="1:24" x14ac:dyDescent="0.3">
      <c r="A1639" s="44" t="s">
        <v>13435</v>
      </c>
      <c r="B1639" s="68" t="s">
        <v>153</v>
      </c>
      <c r="C1639" s="2" t="s">
        <v>1</v>
      </c>
      <c r="D1639" s="2">
        <v>45</v>
      </c>
      <c r="E1639" s="6">
        <v>27223</v>
      </c>
      <c r="F1639" s="7">
        <v>44019.565381944441</v>
      </c>
      <c r="G1639" s="69" t="s">
        <v>4</v>
      </c>
      <c r="H1639" s="68">
        <v>1670</v>
      </c>
      <c r="I1639" s="93">
        <f t="shared" si="127"/>
        <v>16.868686868686869</v>
      </c>
      <c r="J1639" s="93">
        <v>1.516</v>
      </c>
      <c r="K1639" s="69">
        <v>99</v>
      </c>
      <c r="L1639" s="68">
        <v>354</v>
      </c>
      <c r="M1639" s="93">
        <f t="shared" si="124"/>
        <v>3.5757575757575757</v>
      </c>
      <c r="N1639" s="93">
        <v>0.624</v>
      </c>
      <c r="O1639" s="69">
        <v>99</v>
      </c>
      <c r="P1639" s="182">
        <f t="shared" si="125"/>
        <v>4.7175141242937855</v>
      </c>
      <c r="Q1639" s="86" t="s">
        <v>12431</v>
      </c>
      <c r="V1639" s="82">
        <v>0.43055555555555558</v>
      </c>
      <c r="W1639" s="83">
        <v>0.58333333333333337</v>
      </c>
      <c r="X1639" s="86">
        <f t="shared" si="126"/>
        <v>0.15277777777777779</v>
      </c>
    </row>
    <row r="1640" spans="1:24" x14ac:dyDescent="0.3">
      <c r="A1640" s="44" t="s">
        <v>13436</v>
      </c>
      <c r="B1640" s="68" t="s">
        <v>1369</v>
      </c>
      <c r="C1640" s="2" t="s">
        <v>1</v>
      </c>
      <c r="D1640" s="2">
        <v>58</v>
      </c>
      <c r="E1640" s="6">
        <v>22692</v>
      </c>
      <c r="F1640" s="7">
        <v>44019.585115740738</v>
      </c>
      <c r="G1640" s="69" t="s">
        <v>4</v>
      </c>
      <c r="H1640" s="68">
        <v>1490</v>
      </c>
      <c r="I1640" s="93">
        <f t="shared" si="127"/>
        <v>15.05050505050505</v>
      </c>
      <c r="J1640" s="93">
        <v>1.8859999999999999</v>
      </c>
      <c r="K1640" s="69">
        <v>99</v>
      </c>
      <c r="L1640" s="68">
        <v>355</v>
      </c>
      <c r="M1640" s="93">
        <f t="shared" si="124"/>
        <v>3.5858585858585861</v>
      </c>
      <c r="N1640" s="93">
        <v>0.63900000000000001</v>
      </c>
      <c r="O1640" s="69">
        <v>99</v>
      </c>
      <c r="P1640" s="182">
        <f t="shared" si="125"/>
        <v>4.197183098591549</v>
      </c>
      <c r="Q1640" s="86" t="s">
        <v>12431</v>
      </c>
      <c r="V1640" s="82">
        <v>0.44930555555555557</v>
      </c>
      <c r="W1640" s="83">
        <v>0.59027777777777779</v>
      </c>
      <c r="X1640" s="86">
        <f t="shared" si="126"/>
        <v>0.14097222222222222</v>
      </c>
    </row>
    <row r="1641" spans="1:24" x14ac:dyDescent="0.3">
      <c r="A1641" s="44" t="s">
        <v>13437</v>
      </c>
      <c r="B1641" s="68" t="s">
        <v>7375</v>
      </c>
      <c r="C1641" s="2" t="s">
        <v>1</v>
      </c>
      <c r="D1641" s="2">
        <v>50</v>
      </c>
      <c r="E1641" s="6">
        <v>25600</v>
      </c>
      <c r="F1641" s="7">
        <v>44019.595486111109</v>
      </c>
      <c r="G1641" s="69" t="s">
        <v>4</v>
      </c>
      <c r="H1641" s="68">
        <v>1034</v>
      </c>
      <c r="I1641" s="93">
        <f t="shared" si="127"/>
        <v>10.444444444444445</v>
      </c>
      <c r="J1641" s="93">
        <v>1.0900000000000001</v>
      </c>
      <c r="K1641" s="69">
        <v>99</v>
      </c>
      <c r="L1641" s="68">
        <v>284</v>
      </c>
      <c r="M1641" s="93">
        <f t="shared" si="124"/>
        <v>2.8686868686868685</v>
      </c>
      <c r="N1641" s="93">
        <v>0.50800000000000001</v>
      </c>
      <c r="O1641" s="69">
        <v>99</v>
      </c>
      <c r="P1641" s="182">
        <f t="shared" si="125"/>
        <v>3.6408450704225355</v>
      </c>
      <c r="Q1641" s="86" t="s">
        <v>12431</v>
      </c>
      <c r="V1641" s="82">
        <v>0.45555555555555555</v>
      </c>
      <c r="W1641" s="83">
        <v>0.61805555555555558</v>
      </c>
      <c r="X1641" s="86">
        <f t="shared" si="126"/>
        <v>0.16250000000000003</v>
      </c>
    </row>
    <row r="1642" spans="1:24" x14ac:dyDescent="0.3">
      <c r="A1642" s="44" t="s">
        <v>13438</v>
      </c>
      <c r="B1642" s="68" t="s">
        <v>13439</v>
      </c>
      <c r="C1642" s="2" t="s">
        <v>6</v>
      </c>
      <c r="D1642" s="2">
        <v>75</v>
      </c>
      <c r="E1642" s="6">
        <v>16478</v>
      </c>
      <c r="F1642" s="7">
        <v>44019.62358796296</v>
      </c>
      <c r="G1642" s="69" t="s">
        <v>12493</v>
      </c>
      <c r="H1642" s="68">
        <v>857</v>
      </c>
      <c r="I1642" s="93">
        <f t="shared" si="127"/>
        <v>8.6565656565656557</v>
      </c>
      <c r="J1642" s="93">
        <v>0.82299999999999995</v>
      </c>
      <c r="K1642" s="69">
        <v>99</v>
      </c>
      <c r="L1642" s="68">
        <v>567</v>
      </c>
      <c r="M1642" s="93">
        <f t="shared" si="124"/>
        <v>5.7272727272727275</v>
      </c>
      <c r="N1642" s="93">
        <v>0.76700000000000002</v>
      </c>
      <c r="O1642" s="69">
        <v>99</v>
      </c>
      <c r="P1642" s="182">
        <f t="shared" si="125"/>
        <v>1.511463844797178</v>
      </c>
      <c r="Q1642" s="86" t="s">
        <v>12431</v>
      </c>
      <c r="V1642" s="82">
        <v>0.4777777777777778</v>
      </c>
      <c r="W1642" s="83">
        <v>0.63194444444444442</v>
      </c>
      <c r="X1642" s="86">
        <f t="shared" si="126"/>
        <v>0.15416666666666662</v>
      </c>
    </row>
    <row r="1643" spans="1:24" x14ac:dyDescent="0.3">
      <c r="A1643" s="44" t="s">
        <v>13440</v>
      </c>
      <c r="B1643" s="68" t="s">
        <v>13441</v>
      </c>
      <c r="C1643" s="2" t="s">
        <v>6</v>
      </c>
      <c r="D1643" s="2">
        <v>83</v>
      </c>
      <c r="E1643" s="6">
        <v>13339</v>
      </c>
      <c r="F1643" s="7">
        <v>44019.648738425924</v>
      </c>
      <c r="G1643" s="97" t="s">
        <v>4</v>
      </c>
      <c r="H1643" s="95">
        <v>1475</v>
      </c>
      <c r="I1643" s="106">
        <f t="shared" si="127"/>
        <v>14.75</v>
      </c>
      <c r="J1643" s="106">
        <v>1.5129999999999999</v>
      </c>
      <c r="K1643" s="97">
        <v>100</v>
      </c>
      <c r="L1643" s="95">
        <v>698</v>
      </c>
      <c r="M1643" s="106">
        <f t="shared" si="124"/>
        <v>6.98</v>
      </c>
      <c r="N1643" s="106">
        <v>1.0349999999999999</v>
      </c>
      <c r="O1643" s="97">
        <v>100</v>
      </c>
      <c r="P1643" s="182">
        <f t="shared" si="125"/>
        <v>2.113180515759312</v>
      </c>
      <c r="Q1643" s="86" t="s">
        <v>12431</v>
      </c>
      <c r="V1643" s="82">
        <v>0.50347222222222221</v>
      </c>
      <c r="W1643" s="83">
        <v>0.65972222222222221</v>
      </c>
      <c r="X1643" s="86">
        <f t="shared" si="126"/>
        <v>0.15625</v>
      </c>
    </row>
    <row r="1644" spans="1:24" x14ac:dyDescent="0.3">
      <c r="A1644" s="44" t="s">
        <v>13442</v>
      </c>
      <c r="B1644" s="68" t="s">
        <v>6953</v>
      </c>
      <c r="C1644" s="2" t="s">
        <v>1</v>
      </c>
      <c r="D1644" s="2">
        <v>43</v>
      </c>
      <c r="E1644" s="6">
        <v>28007</v>
      </c>
      <c r="F1644" s="7">
        <v>44020.574363425927</v>
      </c>
      <c r="G1644" s="69" t="s">
        <v>4</v>
      </c>
      <c r="H1644" s="68">
        <v>1067</v>
      </c>
      <c r="I1644" s="93">
        <f t="shared" si="127"/>
        <v>10.777777777777779</v>
      </c>
      <c r="J1644" s="93">
        <v>0.98499999999999999</v>
      </c>
      <c r="K1644" s="69">
        <v>99</v>
      </c>
      <c r="L1644" s="68">
        <v>228</v>
      </c>
      <c r="M1644" s="93">
        <f t="shared" si="124"/>
        <v>2.3030303030303032</v>
      </c>
      <c r="N1644" s="93">
        <v>0.52400000000000002</v>
      </c>
      <c r="O1644" s="69">
        <v>99</v>
      </c>
      <c r="P1644" s="182">
        <f t="shared" si="125"/>
        <v>4.6798245614035086</v>
      </c>
      <c r="Q1644" s="86" t="s">
        <v>12431</v>
      </c>
      <c r="V1644" s="82">
        <v>0.42499999999999999</v>
      </c>
      <c r="W1644" s="83">
        <v>0.59027777777777779</v>
      </c>
      <c r="X1644" s="86">
        <f t="shared" si="126"/>
        <v>0.1652777777777778</v>
      </c>
    </row>
    <row r="1645" spans="1:24" x14ac:dyDescent="0.3">
      <c r="A1645" s="44" t="s">
        <v>2924</v>
      </c>
      <c r="B1645" s="68" t="s">
        <v>47</v>
      </c>
      <c r="C1645" s="2" t="s">
        <v>1</v>
      </c>
      <c r="D1645" s="2">
        <v>50</v>
      </c>
      <c r="E1645" s="6">
        <v>25755</v>
      </c>
      <c r="F1645" s="7">
        <v>44020.594131944446</v>
      </c>
      <c r="G1645" s="69" t="s">
        <v>4</v>
      </c>
      <c r="H1645" s="68">
        <v>1101</v>
      </c>
      <c r="I1645" s="93">
        <f t="shared" si="127"/>
        <v>11.01</v>
      </c>
      <c r="J1645" s="93">
        <v>0.81</v>
      </c>
      <c r="K1645" s="69">
        <v>100</v>
      </c>
      <c r="L1645" s="68">
        <v>320</v>
      </c>
      <c r="M1645" s="93">
        <f t="shared" si="124"/>
        <v>3.2</v>
      </c>
      <c r="N1645" s="93">
        <v>0.66700000000000004</v>
      </c>
      <c r="O1645" s="69">
        <v>100</v>
      </c>
      <c r="P1645" s="182">
        <f t="shared" si="125"/>
        <v>3.4406249999999998</v>
      </c>
      <c r="Q1645" s="86" t="s">
        <v>12431</v>
      </c>
      <c r="V1645" s="82">
        <v>0.43472222222222223</v>
      </c>
      <c r="W1645" s="83">
        <v>0.60416666666666663</v>
      </c>
      <c r="X1645" s="86">
        <f t="shared" si="126"/>
        <v>0.1694444444444444</v>
      </c>
    </row>
    <row r="1646" spans="1:24" x14ac:dyDescent="0.3">
      <c r="A1646" s="44" t="s">
        <v>2751</v>
      </c>
      <c r="B1646" s="68" t="s">
        <v>1614</v>
      </c>
      <c r="C1646" s="2" t="s">
        <v>1</v>
      </c>
      <c r="D1646" s="2">
        <v>76</v>
      </c>
      <c r="E1646" s="6">
        <v>15964</v>
      </c>
      <c r="F1646" s="7">
        <v>44020.612523148149</v>
      </c>
      <c r="G1646" s="69" t="s">
        <v>4</v>
      </c>
      <c r="H1646" s="68">
        <v>1842</v>
      </c>
      <c r="I1646" s="93">
        <f t="shared" si="127"/>
        <v>18.606060606060606</v>
      </c>
      <c r="J1646" s="93">
        <v>1.3979999999999999</v>
      </c>
      <c r="K1646" s="69">
        <v>99</v>
      </c>
      <c r="L1646" s="68">
        <v>557</v>
      </c>
      <c r="M1646" s="93">
        <f t="shared" si="124"/>
        <v>5.6262626262626263</v>
      </c>
      <c r="N1646" s="93">
        <v>0.76400000000000001</v>
      </c>
      <c r="O1646" s="69">
        <v>99</v>
      </c>
      <c r="P1646" s="182">
        <f t="shared" si="125"/>
        <v>3.3070017953321362</v>
      </c>
      <c r="Q1646" s="86" t="s">
        <v>12431</v>
      </c>
      <c r="V1646" s="82">
        <v>0.45069444444444445</v>
      </c>
      <c r="W1646" s="83">
        <v>0.61805555555555558</v>
      </c>
      <c r="X1646" s="86">
        <f t="shared" si="126"/>
        <v>0.16736111111111113</v>
      </c>
    </row>
    <row r="1647" spans="1:24" x14ac:dyDescent="0.3">
      <c r="A1647" s="44" t="s">
        <v>13443</v>
      </c>
      <c r="B1647" s="68" t="s">
        <v>7717</v>
      </c>
      <c r="C1647" s="2" t="s">
        <v>1</v>
      </c>
      <c r="D1647" s="2">
        <v>51</v>
      </c>
      <c r="E1647" s="6">
        <v>25308</v>
      </c>
      <c r="F1647" s="7">
        <v>44020.625636574077</v>
      </c>
      <c r="G1647" s="69" t="s">
        <v>4</v>
      </c>
      <c r="H1647" s="68">
        <v>1340</v>
      </c>
      <c r="I1647" s="93">
        <f t="shared" si="127"/>
        <v>13.535353535353535</v>
      </c>
      <c r="J1647" s="93">
        <v>1.288</v>
      </c>
      <c r="K1647" s="69">
        <v>99</v>
      </c>
      <c r="L1647" s="68">
        <v>399</v>
      </c>
      <c r="M1647" s="93">
        <f t="shared" si="124"/>
        <v>4.0303030303030303</v>
      </c>
      <c r="N1647" s="93">
        <v>0.69199999999999995</v>
      </c>
      <c r="O1647" s="69">
        <v>99</v>
      </c>
      <c r="P1647" s="182">
        <f t="shared" si="125"/>
        <v>3.3583959899749374</v>
      </c>
      <c r="Q1647" s="86" t="s">
        <v>12431</v>
      </c>
      <c r="V1647" s="82">
        <v>0.48055555555555557</v>
      </c>
      <c r="W1647" s="83">
        <v>0.63194444444444442</v>
      </c>
      <c r="X1647" s="86">
        <f t="shared" si="126"/>
        <v>0.15138888888888885</v>
      </c>
    </row>
    <row r="1648" spans="1:24" x14ac:dyDescent="0.3">
      <c r="A1648" s="44" t="s">
        <v>13444</v>
      </c>
      <c r="B1648" s="68" t="s">
        <v>13445</v>
      </c>
      <c r="C1648" s="2" t="s">
        <v>6</v>
      </c>
      <c r="D1648" s="2">
        <v>82</v>
      </c>
      <c r="E1648" s="6">
        <v>14050</v>
      </c>
      <c r="F1648" s="7">
        <v>44020.638287037036</v>
      </c>
      <c r="G1648" s="69" t="s">
        <v>4</v>
      </c>
      <c r="H1648" s="68">
        <v>2126</v>
      </c>
      <c r="I1648" s="93">
        <f t="shared" si="127"/>
        <v>21.26</v>
      </c>
      <c r="J1648" s="93">
        <v>1.6850000000000001</v>
      </c>
      <c r="K1648" s="69">
        <v>100</v>
      </c>
      <c r="L1648" s="68">
        <v>808</v>
      </c>
      <c r="M1648" s="93">
        <f t="shared" si="124"/>
        <v>8.08</v>
      </c>
      <c r="N1648" s="93">
        <v>0.89500000000000002</v>
      </c>
      <c r="O1648" s="69">
        <v>100</v>
      </c>
      <c r="P1648" s="182">
        <f t="shared" si="125"/>
        <v>2.6311881188118815</v>
      </c>
      <c r="Q1648" s="86" t="s">
        <v>12431</v>
      </c>
      <c r="V1648" s="82">
        <v>0.49305555555555558</v>
      </c>
      <c r="W1648" s="83">
        <v>0.64583333333333337</v>
      </c>
      <c r="X1648" s="86">
        <f t="shared" si="126"/>
        <v>0.15277777777777779</v>
      </c>
    </row>
    <row r="1649" spans="1:24" x14ac:dyDescent="0.3">
      <c r="A1649" s="44" t="s">
        <v>13446</v>
      </c>
      <c r="B1649" s="68" t="s">
        <v>13447</v>
      </c>
      <c r="C1649" s="2" t="s">
        <v>1</v>
      </c>
      <c r="D1649" s="2">
        <v>56</v>
      </c>
      <c r="E1649" s="6">
        <v>23386</v>
      </c>
      <c r="F1649" s="7">
        <v>44020.653715277775</v>
      </c>
      <c r="G1649" s="69" t="s">
        <v>4</v>
      </c>
      <c r="H1649" s="68">
        <v>1754</v>
      </c>
      <c r="I1649" s="93">
        <f t="shared" si="127"/>
        <v>17.717171717171716</v>
      </c>
      <c r="J1649" s="93">
        <v>1.4850000000000001</v>
      </c>
      <c r="K1649" s="69">
        <v>99</v>
      </c>
      <c r="L1649" s="68">
        <v>453</v>
      </c>
      <c r="M1649" s="93">
        <f t="shared" si="124"/>
        <v>4.5757575757575761</v>
      </c>
      <c r="N1649" s="93">
        <v>0.60799999999999998</v>
      </c>
      <c r="O1649" s="69">
        <v>99</v>
      </c>
      <c r="P1649" s="182">
        <f t="shared" si="125"/>
        <v>3.8719646799116991</v>
      </c>
      <c r="Q1649" s="86" t="s">
        <v>12431</v>
      </c>
      <c r="V1649" s="82">
        <v>0.52430555555555558</v>
      </c>
      <c r="W1649" s="83">
        <v>0.65972222222222221</v>
      </c>
      <c r="X1649" s="86">
        <f t="shared" si="126"/>
        <v>0.13541666666666663</v>
      </c>
    </row>
    <row r="1650" spans="1:24" x14ac:dyDescent="0.3">
      <c r="A1650" s="44" t="s">
        <v>13448</v>
      </c>
      <c r="B1650" s="68" t="s">
        <v>7582</v>
      </c>
      <c r="C1650" s="2" t="s">
        <v>1</v>
      </c>
      <c r="D1650" s="2">
        <v>60</v>
      </c>
      <c r="E1650" s="6">
        <v>22095</v>
      </c>
      <c r="F1650" s="7">
        <v>44021.503182870372</v>
      </c>
      <c r="G1650" s="69" t="s">
        <v>4</v>
      </c>
      <c r="H1650" s="68">
        <v>4128</v>
      </c>
      <c r="I1650" s="93">
        <f t="shared" si="127"/>
        <v>41.696969696969695</v>
      </c>
      <c r="J1650" s="93">
        <v>1.865</v>
      </c>
      <c r="K1650" s="69">
        <v>99</v>
      </c>
      <c r="L1650" s="68">
        <v>295</v>
      </c>
      <c r="M1650" s="93">
        <f t="shared" si="124"/>
        <v>2.9797979797979797</v>
      </c>
      <c r="N1650" s="93">
        <v>0.55300000000000005</v>
      </c>
      <c r="O1650" s="69">
        <v>99</v>
      </c>
      <c r="P1650" s="182">
        <f t="shared" si="125"/>
        <v>13.993220338983051</v>
      </c>
      <c r="Q1650" s="86" t="s">
        <v>12431</v>
      </c>
      <c r="V1650" s="82">
        <v>0.38125000000000003</v>
      </c>
      <c r="W1650" s="83">
        <v>0.50694444444444442</v>
      </c>
      <c r="X1650" s="86">
        <f t="shared" si="126"/>
        <v>0.12569444444444439</v>
      </c>
    </row>
    <row r="1651" spans="1:24" x14ac:dyDescent="0.3">
      <c r="A1651" s="44" t="s">
        <v>13449</v>
      </c>
      <c r="B1651" s="68" t="s">
        <v>1522</v>
      </c>
      <c r="C1651" s="2" t="s">
        <v>6</v>
      </c>
      <c r="D1651" s="2">
        <v>58</v>
      </c>
      <c r="E1651" s="6">
        <v>22488</v>
      </c>
      <c r="F1651" s="7">
        <v>44021.524930555555</v>
      </c>
      <c r="G1651" s="69" t="s">
        <v>4</v>
      </c>
      <c r="H1651" s="68">
        <v>1382</v>
      </c>
      <c r="I1651" s="93">
        <f t="shared" si="127"/>
        <v>13.95959595959596</v>
      </c>
      <c r="J1651" s="93">
        <v>1.1859999999999999</v>
      </c>
      <c r="K1651" s="69">
        <v>99</v>
      </c>
      <c r="L1651" s="68">
        <v>554</v>
      </c>
      <c r="M1651" s="93">
        <f t="shared" si="124"/>
        <v>5.595959595959596</v>
      </c>
      <c r="N1651" s="93">
        <v>0.66900000000000004</v>
      </c>
      <c r="O1651" s="69">
        <v>99</v>
      </c>
      <c r="P1651" s="182">
        <f t="shared" si="125"/>
        <v>2.4945848375451263</v>
      </c>
      <c r="Q1651" s="86" t="s">
        <v>12431</v>
      </c>
      <c r="V1651" s="82">
        <v>0.40347222222222223</v>
      </c>
      <c r="W1651" s="83">
        <v>0.53472222222222221</v>
      </c>
      <c r="X1651" s="86">
        <f t="shared" si="126"/>
        <v>0.13124999999999998</v>
      </c>
    </row>
    <row r="1652" spans="1:24" x14ac:dyDescent="0.3">
      <c r="A1652" s="44" t="s">
        <v>13450</v>
      </c>
      <c r="B1652" s="68" t="s">
        <v>4401</v>
      </c>
      <c r="C1652" s="2" t="s">
        <v>1</v>
      </c>
      <c r="D1652" s="2">
        <v>57</v>
      </c>
      <c r="E1652" s="6">
        <v>23052</v>
      </c>
      <c r="F1652" s="7">
        <v>44021.53638888889</v>
      </c>
      <c r="G1652" s="69" t="s">
        <v>4</v>
      </c>
      <c r="H1652" s="68">
        <v>1106</v>
      </c>
      <c r="I1652" s="93">
        <f t="shared" si="127"/>
        <v>11.171717171717171</v>
      </c>
      <c r="J1652" s="93">
        <v>1.45</v>
      </c>
      <c r="K1652" s="69">
        <v>99</v>
      </c>
      <c r="L1652" s="68">
        <v>342</v>
      </c>
      <c r="M1652" s="93">
        <f t="shared" si="124"/>
        <v>3.4545454545454546</v>
      </c>
      <c r="N1652" s="93">
        <v>0.61099999999999999</v>
      </c>
      <c r="O1652" s="69">
        <v>99</v>
      </c>
      <c r="P1652" s="182">
        <f t="shared" si="125"/>
        <v>3.2339181286549707</v>
      </c>
      <c r="Q1652" s="86" t="s">
        <v>12431</v>
      </c>
      <c r="V1652" s="82">
        <v>0.4069444444444445</v>
      </c>
      <c r="W1652" s="83">
        <v>0.54861111111111105</v>
      </c>
      <c r="X1652" s="86">
        <f t="shared" si="126"/>
        <v>0.14166666666666655</v>
      </c>
    </row>
    <row r="1653" spans="1:24" x14ac:dyDescent="0.3">
      <c r="A1653" s="44" t="s">
        <v>13451</v>
      </c>
      <c r="B1653" s="68" t="s">
        <v>6445</v>
      </c>
      <c r="C1653" s="2" t="s">
        <v>1</v>
      </c>
      <c r="D1653" s="2">
        <v>58</v>
      </c>
      <c r="E1653" s="6">
        <v>22715</v>
      </c>
      <c r="F1653" s="7">
        <v>44021.554363425923</v>
      </c>
      <c r="G1653" s="69" t="s">
        <v>4</v>
      </c>
      <c r="H1653" s="68">
        <v>957</v>
      </c>
      <c r="I1653" s="93">
        <f t="shared" si="127"/>
        <v>9.6666666666666661</v>
      </c>
      <c r="J1653" s="93">
        <v>0.79500000000000004</v>
      </c>
      <c r="K1653" s="69">
        <v>99</v>
      </c>
      <c r="L1653" s="68">
        <v>317</v>
      </c>
      <c r="M1653" s="93">
        <f t="shared" si="124"/>
        <v>3.202020202020202</v>
      </c>
      <c r="N1653" s="93">
        <v>0.55300000000000005</v>
      </c>
      <c r="O1653" s="69">
        <v>99</v>
      </c>
      <c r="P1653" s="182">
        <f t="shared" si="125"/>
        <v>3.0189274447949526</v>
      </c>
      <c r="Q1653" s="86" t="s">
        <v>12431</v>
      </c>
      <c r="V1653" s="82">
        <v>0.41875000000000001</v>
      </c>
      <c r="W1653" s="83">
        <v>0.5625</v>
      </c>
      <c r="X1653" s="86">
        <f t="shared" si="126"/>
        <v>0.14374999999999999</v>
      </c>
    </row>
    <row r="1654" spans="1:24" x14ac:dyDescent="0.3">
      <c r="A1654" s="44" t="s">
        <v>13452</v>
      </c>
      <c r="B1654" s="68" t="s">
        <v>7132</v>
      </c>
      <c r="C1654" s="2" t="s">
        <v>1</v>
      </c>
      <c r="D1654" s="2">
        <v>47</v>
      </c>
      <c r="E1654" s="6">
        <v>26494</v>
      </c>
      <c r="F1654" s="7">
        <v>44021.566307870373</v>
      </c>
      <c r="G1654" s="69" t="s">
        <v>4</v>
      </c>
      <c r="H1654" s="68">
        <v>1047</v>
      </c>
      <c r="I1654" s="93">
        <f t="shared" si="127"/>
        <v>10.575757575757576</v>
      </c>
      <c r="J1654" s="93">
        <v>0.91600000000000004</v>
      </c>
      <c r="K1654" s="69">
        <v>99</v>
      </c>
      <c r="L1654" s="68">
        <v>396</v>
      </c>
      <c r="M1654" s="93">
        <f t="shared" si="124"/>
        <v>4</v>
      </c>
      <c r="N1654" s="93">
        <v>0.58899999999999997</v>
      </c>
      <c r="O1654" s="69">
        <v>99</v>
      </c>
      <c r="P1654" s="182">
        <f t="shared" si="125"/>
        <v>2.643939393939394</v>
      </c>
      <c r="Q1654" s="86" t="s">
        <v>12431</v>
      </c>
      <c r="V1654" s="82">
        <v>0.43888888888888888</v>
      </c>
      <c r="W1654" s="83">
        <v>0.57638888888888895</v>
      </c>
      <c r="X1654" s="86">
        <f t="shared" si="126"/>
        <v>0.13750000000000007</v>
      </c>
    </row>
    <row r="1655" spans="1:24" x14ac:dyDescent="0.3">
      <c r="A1655" s="44" t="s">
        <v>13453</v>
      </c>
      <c r="B1655" s="68" t="s">
        <v>7795</v>
      </c>
      <c r="C1655" s="2" t="s">
        <v>1</v>
      </c>
      <c r="D1655" s="2">
        <v>46</v>
      </c>
      <c r="E1655" s="6">
        <v>26938</v>
      </c>
      <c r="F1655" s="7">
        <v>44021.581250000003</v>
      </c>
      <c r="G1655" s="69" t="s">
        <v>4</v>
      </c>
      <c r="H1655" s="68">
        <v>1131</v>
      </c>
      <c r="I1655" s="93">
        <f t="shared" si="127"/>
        <v>11.424242424242424</v>
      </c>
      <c r="J1655" s="93">
        <v>1.0309999999999999</v>
      </c>
      <c r="K1655" s="69">
        <v>99</v>
      </c>
      <c r="L1655" s="68">
        <v>314</v>
      </c>
      <c r="M1655" s="93">
        <f t="shared" si="124"/>
        <v>3.1717171717171717</v>
      </c>
      <c r="N1655" s="93">
        <v>0.47499999999999998</v>
      </c>
      <c r="O1655" s="69">
        <v>99</v>
      </c>
      <c r="P1655" s="182">
        <f t="shared" si="125"/>
        <v>3.6019108280254777</v>
      </c>
      <c r="Q1655" s="86" t="s">
        <v>12431</v>
      </c>
      <c r="V1655" s="82">
        <v>0.44791666666666669</v>
      </c>
      <c r="W1655" s="83">
        <v>0.59027777777777779</v>
      </c>
      <c r="X1655" s="86">
        <f t="shared" si="126"/>
        <v>0.1423611111111111</v>
      </c>
    </row>
    <row r="1656" spans="1:24" x14ac:dyDescent="0.3">
      <c r="A1656" s="44" t="s">
        <v>7674</v>
      </c>
      <c r="B1656" s="68" t="s">
        <v>7675</v>
      </c>
      <c r="C1656" s="2" t="s">
        <v>1</v>
      </c>
      <c r="D1656" s="2">
        <v>65</v>
      </c>
      <c r="E1656" s="6">
        <v>20206</v>
      </c>
      <c r="F1656" s="7">
        <v>44021.604085648149</v>
      </c>
      <c r="G1656" s="69" t="s">
        <v>4</v>
      </c>
      <c r="H1656" s="68">
        <v>1793</v>
      </c>
      <c r="I1656" s="93">
        <f t="shared" si="127"/>
        <v>18.111111111111111</v>
      </c>
      <c r="J1656" s="93">
        <v>1.3160000000000001</v>
      </c>
      <c r="K1656" s="69">
        <v>99</v>
      </c>
      <c r="L1656" s="68">
        <v>679</v>
      </c>
      <c r="M1656" s="93">
        <f t="shared" si="124"/>
        <v>6.858585858585859</v>
      </c>
      <c r="N1656" s="93">
        <v>0.86899999999999999</v>
      </c>
      <c r="O1656" s="69">
        <v>99</v>
      </c>
      <c r="P1656" s="182">
        <f t="shared" si="125"/>
        <v>2.6406480117820323</v>
      </c>
      <c r="Q1656" s="86" t="s">
        <v>12431</v>
      </c>
      <c r="V1656" s="82">
        <v>0.4861111111111111</v>
      </c>
      <c r="W1656" s="83">
        <v>0.61111111111111105</v>
      </c>
      <c r="X1656" s="86">
        <f t="shared" si="126"/>
        <v>0.12499999999999994</v>
      </c>
    </row>
    <row r="1657" spans="1:24" x14ac:dyDescent="0.3">
      <c r="A1657" s="44" t="s">
        <v>13454</v>
      </c>
      <c r="B1657" s="68" t="s">
        <v>12262</v>
      </c>
      <c r="C1657" s="2" t="s">
        <v>6</v>
      </c>
      <c r="D1657" s="2">
        <v>71</v>
      </c>
      <c r="E1657" s="6">
        <v>17833</v>
      </c>
      <c r="F1657" s="7">
        <v>44021.614340277774</v>
      </c>
      <c r="G1657" s="69" t="s">
        <v>4</v>
      </c>
      <c r="H1657" s="68">
        <v>1696</v>
      </c>
      <c r="I1657" s="93">
        <f t="shared" si="127"/>
        <v>17.131313131313131</v>
      </c>
      <c r="J1657" s="93">
        <v>1.1919999999999999</v>
      </c>
      <c r="K1657" s="69">
        <v>99</v>
      </c>
      <c r="L1657" s="68">
        <v>528</v>
      </c>
      <c r="M1657" s="93">
        <f t="shared" si="124"/>
        <v>5.333333333333333</v>
      </c>
      <c r="N1657" s="93">
        <v>0.58899999999999997</v>
      </c>
      <c r="O1657" s="69">
        <v>99</v>
      </c>
      <c r="P1657" s="182">
        <f t="shared" si="125"/>
        <v>3.2121212121212124</v>
      </c>
      <c r="Q1657" s="86" t="s">
        <v>12431</v>
      </c>
      <c r="V1657" s="82">
        <v>0.4826388888888889</v>
      </c>
      <c r="W1657" s="83">
        <v>0.63194444444444442</v>
      </c>
      <c r="X1657" s="86">
        <f t="shared" si="126"/>
        <v>0.14930555555555552</v>
      </c>
    </row>
    <row r="1658" spans="1:24" x14ac:dyDescent="0.3">
      <c r="A1658" s="44" t="s">
        <v>13455</v>
      </c>
      <c r="B1658" s="68" t="s">
        <v>8826</v>
      </c>
      <c r="C1658" s="2" t="s">
        <v>1</v>
      </c>
      <c r="D1658" s="2">
        <v>49</v>
      </c>
      <c r="E1658" s="6">
        <v>25950</v>
      </c>
      <c r="F1658" s="7">
        <v>44022.511944444443</v>
      </c>
      <c r="G1658" s="69" t="s">
        <v>4</v>
      </c>
      <c r="H1658" s="68">
        <v>2066</v>
      </c>
      <c r="I1658" s="93">
        <f t="shared" si="127"/>
        <v>20.868686868686869</v>
      </c>
      <c r="J1658" s="93">
        <v>2.073</v>
      </c>
      <c r="K1658" s="69">
        <v>99</v>
      </c>
      <c r="L1658" s="68">
        <v>464</v>
      </c>
      <c r="M1658" s="93">
        <f t="shared" si="124"/>
        <v>4.6868686868686869</v>
      </c>
      <c r="N1658" s="93">
        <v>0.68</v>
      </c>
      <c r="O1658" s="69">
        <v>99</v>
      </c>
      <c r="P1658" s="182">
        <f t="shared" si="125"/>
        <v>4.4525862068965516</v>
      </c>
      <c r="Q1658" s="86" t="s">
        <v>12431</v>
      </c>
      <c r="V1658" s="82">
        <v>0.37152777777777773</v>
      </c>
      <c r="W1658" s="83">
        <v>0.52083333333333337</v>
      </c>
      <c r="X1658" s="86">
        <f t="shared" si="126"/>
        <v>0.14930555555555564</v>
      </c>
    </row>
    <row r="1659" spans="1:24" x14ac:dyDescent="0.3">
      <c r="A1659" s="44" t="s">
        <v>13456</v>
      </c>
      <c r="B1659" s="68" t="s">
        <v>1391</v>
      </c>
      <c r="C1659" s="2" t="s">
        <v>1</v>
      </c>
      <c r="D1659" s="2">
        <v>59</v>
      </c>
      <c r="E1659" s="6">
        <v>22388</v>
      </c>
      <c r="F1659" s="7">
        <v>44022.540833333333</v>
      </c>
      <c r="G1659" s="69" t="s">
        <v>4</v>
      </c>
      <c r="H1659" s="68">
        <v>1674</v>
      </c>
      <c r="I1659" s="93">
        <f t="shared" si="127"/>
        <v>16.90909090909091</v>
      </c>
      <c r="J1659" s="93">
        <v>1.3180000000000001</v>
      </c>
      <c r="K1659" s="69">
        <v>99</v>
      </c>
      <c r="L1659" s="68">
        <v>466</v>
      </c>
      <c r="M1659" s="93">
        <f t="shared" si="124"/>
        <v>4.7070707070707067</v>
      </c>
      <c r="N1659" s="93">
        <v>0.91800000000000004</v>
      </c>
      <c r="O1659" s="69">
        <v>99</v>
      </c>
      <c r="P1659" s="182">
        <f t="shared" si="125"/>
        <v>3.5922746781115884</v>
      </c>
      <c r="Q1659" s="86" t="s">
        <v>12431</v>
      </c>
      <c r="V1659" s="82">
        <v>0.4145833333333333</v>
      </c>
      <c r="W1659" s="83">
        <v>0.55555555555555558</v>
      </c>
      <c r="X1659" s="86">
        <f t="shared" si="126"/>
        <v>0.14097222222222228</v>
      </c>
    </row>
    <row r="1660" spans="1:24" x14ac:dyDescent="0.3">
      <c r="A1660" s="44" t="s">
        <v>13457</v>
      </c>
      <c r="B1660" s="68" t="s">
        <v>13458</v>
      </c>
      <c r="C1660" s="2" t="s">
        <v>1</v>
      </c>
      <c r="D1660" s="2">
        <v>33</v>
      </c>
      <c r="E1660" s="6">
        <v>31941</v>
      </c>
      <c r="F1660" s="7">
        <v>44022.54891203704</v>
      </c>
      <c r="G1660" s="69" t="s">
        <v>4</v>
      </c>
      <c r="H1660" s="68">
        <v>689</v>
      </c>
      <c r="I1660" s="93">
        <f t="shared" si="127"/>
        <v>6.89</v>
      </c>
      <c r="J1660" s="93">
        <v>0.99399999999999999</v>
      </c>
      <c r="K1660" s="69">
        <v>100</v>
      </c>
      <c r="L1660" s="68">
        <v>251</v>
      </c>
      <c r="M1660" s="93">
        <f t="shared" si="124"/>
        <v>2.5099999999999998</v>
      </c>
      <c r="N1660" s="93">
        <v>0.52200000000000002</v>
      </c>
      <c r="O1660" s="69">
        <v>100</v>
      </c>
      <c r="P1660" s="182">
        <f t="shared" si="125"/>
        <v>2.7450199203187253</v>
      </c>
      <c r="Q1660" s="86" t="s">
        <v>12431</v>
      </c>
      <c r="V1660" s="82">
        <v>0.38750000000000001</v>
      </c>
      <c r="W1660" s="83">
        <v>0.53472222222222221</v>
      </c>
      <c r="X1660" s="86">
        <f t="shared" si="126"/>
        <v>0.1472222222222222</v>
      </c>
    </row>
    <row r="1661" spans="1:24" x14ac:dyDescent="0.3">
      <c r="A1661" s="44" t="s">
        <v>13459</v>
      </c>
      <c r="B1661" s="68" t="s">
        <v>7712</v>
      </c>
      <c r="C1661" s="2" t="s">
        <v>1</v>
      </c>
      <c r="D1661" s="2">
        <v>71</v>
      </c>
      <c r="E1661" s="6">
        <v>18050</v>
      </c>
      <c r="F1661" s="7">
        <v>44022.561354166668</v>
      </c>
      <c r="G1661" s="69" t="s">
        <v>4</v>
      </c>
      <c r="H1661" s="68">
        <v>1848</v>
      </c>
      <c r="I1661" s="93">
        <f t="shared" si="127"/>
        <v>18.48</v>
      </c>
      <c r="J1661" s="93">
        <v>1.925</v>
      </c>
      <c r="K1661" s="69">
        <v>100</v>
      </c>
      <c r="L1661" s="68">
        <v>696</v>
      </c>
      <c r="M1661" s="93">
        <f t="shared" si="124"/>
        <v>6.96</v>
      </c>
      <c r="N1661" s="93">
        <v>0.89800000000000002</v>
      </c>
      <c r="O1661" s="69">
        <v>100</v>
      </c>
      <c r="P1661" s="182">
        <f t="shared" si="125"/>
        <v>2.6551724137931036</v>
      </c>
      <c r="Q1661" s="86" t="s">
        <v>12431</v>
      </c>
      <c r="V1661" s="82">
        <v>0.42222222222222222</v>
      </c>
      <c r="W1661" s="83">
        <v>0.56944444444444442</v>
      </c>
      <c r="X1661" s="86">
        <f t="shared" si="126"/>
        <v>0.1472222222222222</v>
      </c>
    </row>
    <row r="1662" spans="1:24" x14ac:dyDescent="0.3">
      <c r="A1662" s="44" t="s">
        <v>3705</v>
      </c>
      <c r="B1662" s="68" t="s">
        <v>550</v>
      </c>
      <c r="C1662" s="2" t="s">
        <v>6</v>
      </c>
      <c r="D1662" s="2">
        <v>73</v>
      </c>
      <c r="E1662" s="6">
        <v>17032</v>
      </c>
      <c r="F1662" s="7">
        <v>44022.571932870371</v>
      </c>
      <c r="G1662" s="69" t="s">
        <v>4</v>
      </c>
      <c r="H1662" s="68">
        <v>2038</v>
      </c>
      <c r="I1662" s="93">
        <f t="shared" si="127"/>
        <v>20.585858585858585</v>
      </c>
      <c r="J1662" s="93">
        <v>1.948</v>
      </c>
      <c r="K1662" s="69">
        <v>99</v>
      </c>
      <c r="L1662" s="68">
        <v>494</v>
      </c>
      <c r="M1662" s="93">
        <f t="shared" si="124"/>
        <v>4.9898989898989896</v>
      </c>
      <c r="N1662" s="93">
        <v>0.76300000000000001</v>
      </c>
      <c r="O1662" s="69">
        <v>99</v>
      </c>
      <c r="P1662" s="182">
        <f t="shared" si="125"/>
        <v>4.1255060728744937</v>
      </c>
      <c r="Q1662" s="86" t="s">
        <v>12431</v>
      </c>
      <c r="V1662" s="82">
        <v>0.43472222222222223</v>
      </c>
      <c r="W1662" s="83">
        <v>0.59027777777777779</v>
      </c>
      <c r="X1662" s="86">
        <f t="shared" si="126"/>
        <v>0.15555555555555556</v>
      </c>
    </row>
    <row r="1663" spans="1:24" x14ac:dyDescent="0.3">
      <c r="A1663" s="44" t="s">
        <v>13460</v>
      </c>
      <c r="B1663" s="68" t="s">
        <v>1276</v>
      </c>
      <c r="C1663" s="2" t="s">
        <v>1</v>
      </c>
      <c r="D1663" s="2">
        <v>53</v>
      </c>
      <c r="E1663" s="6">
        <v>24482</v>
      </c>
      <c r="F1663" s="7">
        <v>44022.583194444444</v>
      </c>
      <c r="G1663" s="69" t="s">
        <v>4</v>
      </c>
      <c r="H1663" s="68">
        <v>1913</v>
      </c>
      <c r="I1663" s="93">
        <f t="shared" si="127"/>
        <v>19.13</v>
      </c>
      <c r="J1663" s="93">
        <v>1.1599999999999999</v>
      </c>
      <c r="K1663" s="69">
        <v>100</v>
      </c>
      <c r="L1663" s="68">
        <v>433</v>
      </c>
      <c r="M1663" s="93">
        <f t="shared" si="124"/>
        <v>4.33</v>
      </c>
      <c r="N1663" s="93">
        <v>0.77900000000000003</v>
      </c>
      <c r="O1663" s="69">
        <v>100</v>
      </c>
      <c r="P1663" s="182">
        <f t="shared" si="125"/>
        <v>4.4180138568129328</v>
      </c>
      <c r="Q1663" s="86" t="s">
        <v>12431</v>
      </c>
      <c r="V1663" s="82">
        <v>0.46180555555555558</v>
      </c>
      <c r="W1663" s="83">
        <v>0.60416666666666663</v>
      </c>
      <c r="X1663" s="86">
        <f t="shared" si="126"/>
        <v>0.14236111111111105</v>
      </c>
    </row>
    <row r="1664" spans="1:24" x14ac:dyDescent="0.3">
      <c r="A1664" s="44" t="s">
        <v>13461</v>
      </c>
      <c r="B1664" s="68" t="s">
        <v>6722</v>
      </c>
      <c r="C1664" s="2" t="s">
        <v>1</v>
      </c>
      <c r="D1664" s="2">
        <v>39</v>
      </c>
      <c r="E1664" s="6">
        <v>29626</v>
      </c>
      <c r="F1664" s="7">
        <v>44022.600486111114</v>
      </c>
      <c r="G1664" s="69" t="s">
        <v>4</v>
      </c>
      <c r="H1664" s="68">
        <v>907</v>
      </c>
      <c r="I1664" s="93">
        <f t="shared" si="127"/>
        <v>9.07</v>
      </c>
      <c r="J1664" s="93">
        <v>0.998</v>
      </c>
      <c r="K1664" s="69">
        <v>100</v>
      </c>
      <c r="L1664" s="68">
        <v>286</v>
      </c>
      <c r="M1664" s="93">
        <f t="shared" si="124"/>
        <v>2.86</v>
      </c>
      <c r="N1664" s="93">
        <v>0.47199999999999998</v>
      </c>
      <c r="O1664" s="69">
        <v>100</v>
      </c>
      <c r="P1664" s="182">
        <f t="shared" si="125"/>
        <v>3.1713286713286717</v>
      </c>
      <c r="Q1664" s="86" t="s">
        <v>12431</v>
      </c>
      <c r="V1664" s="82">
        <v>0.47361111111111115</v>
      </c>
      <c r="W1664" s="83">
        <v>0.625</v>
      </c>
      <c r="X1664" s="86">
        <f t="shared" si="126"/>
        <v>0.15138888888888885</v>
      </c>
    </row>
    <row r="1665" spans="1:24" x14ac:dyDescent="0.3">
      <c r="A1665" s="44" t="s">
        <v>13462</v>
      </c>
      <c r="B1665" s="68" t="s">
        <v>13463</v>
      </c>
      <c r="C1665" s="2" t="s">
        <v>6</v>
      </c>
      <c r="D1665" s="2">
        <v>27</v>
      </c>
      <c r="E1665" s="6">
        <v>34123</v>
      </c>
      <c r="F1665" s="7">
        <v>44022.631064814814</v>
      </c>
      <c r="G1665" s="69" t="s">
        <v>4</v>
      </c>
      <c r="H1665" s="68">
        <v>656</v>
      </c>
      <c r="I1665" s="93">
        <f t="shared" si="127"/>
        <v>6.6262626262626263</v>
      </c>
      <c r="J1665" s="93">
        <v>0.66400000000000003</v>
      </c>
      <c r="K1665" s="69">
        <v>99</v>
      </c>
      <c r="L1665" s="68">
        <v>268</v>
      </c>
      <c r="M1665" s="93">
        <f t="shared" si="124"/>
        <v>2.7070707070707072</v>
      </c>
      <c r="N1665" s="93">
        <v>0.52</v>
      </c>
      <c r="O1665" s="69">
        <v>99</v>
      </c>
      <c r="P1665" s="182">
        <f t="shared" si="125"/>
        <v>2.4477611940298507</v>
      </c>
      <c r="Q1665" s="86" t="s">
        <v>12431</v>
      </c>
      <c r="V1665" s="82">
        <v>0.50486111111111109</v>
      </c>
      <c r="W1665" s="83">
        <v>0.64583333333333337</v>
      </c>
      <c r="X1665" s="86">
        <f t="shared" si="126"/>
        <v>0.14097222222222228</v>
      </c>
    </row>
    <row r="1666" spans="1:24" x14ac:dyDescent="0.3">
      <c r="A1666" s="44" t="s">
        <v>13464</v>
      </c>
      <c r="B1666" s="68" t="s">
        <v>9640</v>
      </c>
      <c r="C1666" s="2" t="s">
        <v>1</v>
      </c>
      <c r="D1666" s="2">
        <v>34</v>
      </c>
      <c r="E1666" s="6">
        <v>31298</v>
      </c>
      <c r="F1666" s="7">
        <v>44025.35255787037</v>
      </c>
      <c r="G1666" s="69" t="s">
        <v>71</v>
      </c>
      <c r="H1666" s="68">
        <v>1034</v>
      </c>
      <c r="I1666" s="93">
        <f t="shared" si="127"/>
        <v>10.444444444444445</v>
      </c>
      <c r="J1666" s="93">
        <v>1.52</v>
      </c>
      <c r="K1666" s="69">
        <v>99</v>
      </c>
      <c r="L1666" s="68">
        <v>289</v>
      </c>
      <c r="M1666" s="93">
        <f t="shared" si="124"/>
        <v>2.9191919191919191</v>
      </c>
      <c r="N1666" s="93">
        <v>0.58299999999999996</v>
      </c>
      <c r="O1666" s="69">
        <v>99</v>
      </c>
      <c r="P1666" s="182">
        <f t="shared" si="125"/>
        <v>3.577854671280277</v>
      </c>
      <c r="Q1666" s="86" t="s">
        <v>12431</v>
      </c>
      <c r="V1666" s="82">
        <v>0.3611111111111111</v>
      </c>
      <c r="W1666" s="83">
        <v>0.52083333333333337</v>
      </c>
      <c r="X1666" s="86">
        <f t="shared" si="126"/>
        <v>0.15972222222222227</v>
      </c>
    </row>
    <row r="1667" spans="1:24" x14ac:dyDescent="0.3">
      <c r="A1667" s="44" t="s">
        <v>13465</v>
      </c>
      <c r="B1667" s="68" t="s">
        <v>13466</v>
      </c>
      <c r="C1667" s="2" t="s">
        <v>1</v>
      </c>
      <c r="D1667" s="2">
        <v>65</v>
      </c>
      <c r="E1667" s="6">
        <v>20059</v>
      </c>
      <c r="F1667" s="7">
        <v>44025.428460648145</v>
      </c>
      <c r="G1667" s="69" t="s">
        <v>71</v>
      </c>
      <c r="H1667" s="68">
        <v>1740</v>
      </c>
      <c r="I1667" s="93">
        <f t="shared" si="127"/>
        <v>17.399999999999999</v>
      </c>
      <c r="J1667" s="93">
        <v>1.31</v>
      </c>
      <c r="K1667" s="69">
        <v>100</v>
      </c>
      <c r="L1667" s="68">
        <v>522</v>
      </c>
      <c r="M1667" s="93">
        <f t="shared" ref="M1667:M1730" si="128">L1667/O1667</f>
        <v>5.22</v>
      </c>
      <c r="N1667" s="93">
        <v>0.79900000000000004</v>
      </c>
      <c r="O1667" s="69">
        <v>100</v>
      </c>
      <c r="P1667" s="182">
        <f t="shared" ref="P1667:P1730" si="129">I1667/M1667</f>
        <v>3.333333333333333</v>
      </c>
      <c r="Q1667" s="86" t="s">
        <v>12431</v>
      </c>
      <c r="V1667" s="82">
        <v>0.4375</v>
      </c>
      <c r="W1667" s="83">
        <v>0.58333333333333337</v>
      </c>
      <c r="X1667" s="86">
        <f t="shared" ref="X1667:X1730" si="130">IF(AND(W1667&lt;&gt;0,V1667&lt;&gt;0),W1667-V1667,"No_data")</f>
        <v>0.14583333333333337</v>
      </c>
    </row>
    <row r="1668" spans="1:24" x14ac:dyDescent="0.3">
      <c r="A1668" s="44" t="s">
        <v>13467</v>
      </c>
      <c r="B1668" s="68" t="s">
        <v>1361</v>
      </c>
      <c r="C1668" s="2" t="s">
        <v>1</v>
      </c>
      <c r="D1668" s="2">
        <v>62</v>
      </c>
      <c r="E1668" s="6">
        <v>21310</v>
      </c>
      <c r="F1668" s="7">
        <v>44025.528981481482</v>
      </c>
      <c r="G1668" s="69" t="s">
        <v>4</v>
      </c>
      <c r="H1668" s="68">
        <v>1438</v>
      </c>
      <c r="I1668" s="93">
        <f t="shared" si="127"/>
        <v>14.525252525252526</v>
      </c>
      <c r="J1668" s="93">
        <v>1.304</v>
      </c>
      <c r="K1668" s="69">
        <v>99</v>
      </c>
      <c r="L1668" s="68">
        <v>359</v>
      </c>
      <c r="M1668" s="93">
        <f t="shared" si="128"/>
        <v>3.6262626262626263</v>
      </c>
      <c r="N1668" s="93">
        <v>0.61599999999999999</v>
      </c>
      <c r="O1668" s="69">
        <v>99</v>
      </c>
      <c r="P1668" s="182">
        <f t="shared" si="129"/>
        <v>4.0055710306406684</v>
      </c>
      <c r="Q1668" s="86" t="s">
        <v>12431</v>
      </c>
      <c r="V1668" s="82">
        <v>0.40069444444444446</v>
      </c>
      <c r="W1668" s="83">
        <v>0.53472222222222221</v>
      </c>
      <c r="X1668" s="86">
        <f t="shared" si="130"/>
        <v>0.13402777777777775</v>
      </c>
    </row>
    <row r="1669" spans="1:24" x14ac:dyDescent="0.3">
      <c r="A1669" s="44" t="s">
        <v>13468</v>
      </c>
      <c r="B1669" s="68" t="s">
        <v>13469</v>
      </c>
      <c r="C1669" s="2" t="s">
        <v>1</v>
      </c>
      <c r="D1669" s="2">
        <v>32</v>
      </c>
      <c r="E1669" s="6">
        <v>32068</v>
      </c>
      <c r="F1669" s="7">
        <v>44025.5391087963</v>
      </c>
      <c r="G1669" s="69" t="s">
        <v>4</v>
      </c>
      <c r="H1669" s="68">
        <v>1419</v>
      </c>
      <c r="I1669" s="93">
        <f t="shared" si="127"/>
        <v>14.333333333333334</v>
      </c>
      <c r="J1669" s="93">
        <v>1.5580000000000001</v>
      </c>
      <c r="K1669" s="69">
        <v>99</v>
      </c>
      <c r="L1669" s="68">
        <v>659</v>
      </c>
      <c r="M1669" s="93">
        <f t="shared" si="128"/>
        <v>6.6565656565656566</v>
      </c>
      <c r="N1669" s="93">
        <v>0.64100000000000001</v>
      </c>
      <c r="O1669" s="69">
        <v>99</v>
      </c>
      <c r="P1669" s="182">
        <f t="shared" si="129"/>
        <v>2.1532625189681336</v>
      </c>
      <c r="Q1669" s="86" t="s">
        <v>12431</v>
      </c>
      <c r="V1669" s="82">
        <v>0.40277777777777773</v>
      </c>
      <c r="W1669" s="83">
        <v>0.54861111111111105</v>
      </c>
      <c r="X1669" s="86">
        <f t="shared" si="130"/>
        <v>0.14583333333333331</v>
      </c>
    </row>
    <row r="1670" spans="1:24" x14ac:dyDescent="0.3">
      <c r="A1670" s="44" t="s">
        <v>13470</v>
      </c>
      <c r="B1670" s="68" t="s">
        <v>13471</v>
      </c>
      <c r="C1670" s="2" t="s">
        <v>1</v>
      </c>
      <c r="D1670" s="2">
        <v>51</v>
      </c>
      <c r="E1670" s="6">
        <v>25273</v>
      </c>
      <c r="F1670" s="7">
        <v>44025.555937500001</v>
      </c>
      <c r="G1670" s="69" t="s">
        <v>4</v>
      </c>
      <c r="H1670" s="68">
        <v>1303</v>
      </c>
      <c r="I1670" s="93">
        <f t="shared" si="127"/>
        <v>13.161616161616161</v>
      </c>
      <c r="J1670" s="93">
        <v>1.375</v>
      </c>
      <c r="K1670" s="69">
        <v>99</v>
      </c>
      <c r="L1670" s="68">
        <v>315</v>
      </c>
      <c r="M1670" s="93">
        <f t="shared" si="128"/>
        <v>3.1818181818181817</v>
      </c>
      <c r="N1670" s="93">
        <v>0.61199999999999999</v>
      </c>
      <c r="O1670" s="69">
        <v>99</v>
      </c>
      <c r="P1670" s="182">
        <f t="shared" si="129"/>
        <v>4.1365079365079369</v>
      </c>
      <c r="Q1670" s="86" t="s">
        <v>12431</v>
      </c>
      <c r="V1670" s="82">
        <v>0.40972222222222227</v>
      </c>
      <c r="W1670" s="83">
        <v>0.56944444444444442</v>
      </c>
      <c r="X1670" s="86">
        <f t="shared" si="130"/>
        <v>0.15972222222222215</v>
      </c>
    </row>
    <row r="1671" spans="1:24" x14ac:dyDescent="0.3">
      <c r="A1671" s="44" t="s">
        <v>13472</v>
      </c>
      <c r="B1671" s="68" t="s">
        <v>724</v>
      </c>
      <c r="C1671" s="2" t="s">
        <v>1</v>
      </c>
      <c r="D1671" s="2">
        <v>60</v>
      </c>
      <c r="E1671" s="6">
        <v>21919</v>
      </c>
      <c r="F1671" s="7">
        <v>44025.593043981484</v>
      </c>
      <c r="G1671" s="69" t="s">
        <v>4</v>
      </c>
      <c r="H1671" s="68">
        <v>1266</v>
      </c>
      <c r="I1671" s="93">
        <f t="shared" si="127"/>
        <v>12.787878787878787</v>
      </c>
      <c r="J1671" s="93">
        <v>1.0329999999999999</v>
      </c>
      <c r="K1671" s="69">
        <v>99</v>
      </c>
      <c r="L1671" s="68">
        <v>267</v>
      </c>
      <c r="M1671" s="93">
        <f t="shared" si="128"/>
        <v>2.6969696969696968</v>
      </c>
      <c r="N1671" s="93">
        <v>0.54300000000000004</v>
      </c>
      <c r="O1671" s="69">
        <v>99</v>
      </c>
      <c r="P1671" s="182">
        <f t="shared" si="129"/>
        <v>4.7415730337078656</v>
      </c>
      <c r="Q1671" s="86" t="s">
        <v>12431</v>
      </c>
      <c r="V1671" s="82">
        <v>0.4465277777777778</v>
      </c>
      <c r="W1671" s="83">
        <v>0.60416666666666663</v>
      </c>
      <c r="X1671" s="86">
        <f t="shared" si="130"/>
        <v>0.15763888888888883</v>
      </c>
    </row>
    <row r="1672" spans="1:24" x14ac:dyDescent="0.3">
      <c r="A1672" s="44" t="s">
        <v>13473</v>
      </c>
      <c r="B1672" s="68" t="s">
        <v>8462</v>
      </c>
      <c r="C1672" s="2" t="s">
        <v>1</v>
      </c>
      <c r="D1672" s="2">
        <v>42</v>
      </c>
      <c r="E1672" s="6">
        <v>28495</v>
      </c>
      <c r="F1672" s="7">
        <v>44025.602685185186</v>
      </c>
      <c r="G1672" s="69" t="s">
        <v>4</v>
      </c>
      <c r="H1672" s="68">
        <v>1028</v>
      </c>
      <c r="I1672" s="93">
        <f t="shared" si="127"/>
        <v>10.383838383838384</v>
      </c>
      <c r="J1672" s="93">
        <v>1.33</v>
      </c>
      <c r="K1672" s="69">
        <v>99</v>
      </c>
      <c r="L1672" s="68">
        <v>445</v>
      </c>
      <c r="M1672" s="93">
        <f t="shared" si="128"/>
        <v>4.4949494949494948</v>
      </c>
      <c r="N1672" s="93">
        <v>0.82499999999999996</v>
      </c>
      <c r="O1672" s="69">
        <v>99</v>
      </c>
      <c r="P1672" s="182">
        <f t="shared" si="129"/>
        <v>2.3101123595505619</v>
      </c>
      <c r="Q1672" s="86" t="s">
        <v>12431</v>
      </c>
      <c r="V1672" s="82">
        <v>0.47500000000000003</v>
      </c>
      <c r="W1672" s="83">
        <v>0.61805555555555558</v>
      </c>
      <c r="X1672" s="86">
        <f t="shared" si="130"/>
        <v>0.14305555555555555</v>
      </c>
    </row>
    <row r="1673" spans="1:24" x14ac:dyDescent="0.3">
      <c r="A1673" s="44" t="s">
        <v>13474</v>
      </c>
      <c r="B1673" s="68" t="s">
        <v>7864</v>
      </c>
      <c r="C1673" s="2" t="s">
        <v>6</v>
      </c>
      <c r="D1673" s="2">
        <v>60</v>
      </c>
      <c r="E1673" s="6">
        <v>21815</v>
      </c>
      <c r="F1673" s="7">
        <v>44025.613402777781</v>
      </c>
      <c r="G1673" s="69" t="s">
        <v>4</v>
      </c>
      <c r="H1673" s="68">
        <v>1148</v>
      </c>
      <c r="I1673" s="93">
        <f t="shared" si="127"/>
        <v>11.595959595959595</v>
      </c>
      <c r="J1673" s="93">
        <v>0.999</v>
      </c>
      <c r="K1673" s="69">
        <v>99</v>
      </c>
      <c r="L1673" s="68">
        <v>392</v>
      </c>
      <c r="M1673" s="93">
        <f t="shared" si="128"/>
        <v>3.9595959595959598</v>
      </c>
      <c r="N1673" s="93">
        <v>0.76800000000000002</v>
      </c>
      <c r="O1673" s="69">
        <v>99</v>
      </c>
      <c r="P1673" s="182">
        <f t="shared" si="129"/>
        <v>2.9285714285714284</v>
      </c>
      <c r="Q1673" s="86" t="s">
        <v>12431</v>
      </c>
      <c r="V1673" s="82">
        <v>0.48749999999999999</v>
      </c>
      <c r="W1673" s="83">
        <v>0.63888888888888895</v>
      </c>
      <c r="X1673" s="86">
        <f t="shared" si="130"/>
        <v>0.15138888888888896</v>
      </c>
    </row>
    <row r="1674" spans="1:24" x14ac:dyDescent="0.3">
      <c r="A1674" s="44" t="s">
        <v>13475</v>
      </c>
      <c r="B1674" s="68" t="s">
        <v>1507</v>
      </c>
      <c r="C1674" s="2" t="s">
        <v>6</v>
      </c>
      <c r="D1674" s="2">
        <v>46</v>
      </c>
      <c r="E1674" s="6">
        <v>26863</v>
      </c>
      <c r="F1674" s="7">
        <v>44025.629247685189</v>
      </c>
      <c r="G1674" s="69" t="s">
        <v>10062</v>
      </c>
      <c r="H1674" s="68">
        <v>866</v>
      </c>
      <c r="I1674" s="93">
        <f t="shared" si="127"/>
        <v>8.7474747474747474</v>
      </c>
      <c r="J1674" s="93">
        <v>1.24</v>
      </c>
      <c r="K1674" s="69">
        <v>99</v>
      </c>
      <c r="L1674" s="68">
        <v>251</v>
      </c>
      <c r="M1674" s="93">
        <f t="shared" si="128"/>
        <v>2.5353535353535355</v>
      </c>
      <c r="N1674" s="93">
        <v>0.54</v>
      </c>
      <c r="O1674" s="69">
        <v>99</v>
      </c>
      <c r="P1674" s="182">
        <f t="shared" si="129"/>
        <v>3.4501992031872506</v>
      </c>
      <c r="Q1674" s="86" t="s">
        <v>12431</v>
      </c>
      <c r="V1674" s="82">
        <v>0.4909722222222222</v>
      </c>
      <c r="W1674" s="83">
        <v>0.65277777777777779</v>
      </c>
      <c r="X1674" s="86">
        <f t="shared" si="130"/>
        <v>0.16180555555555559</v>
      </c>
    </row>
    <row r="1675" spans="1:24" x14ac:dyDescent="0.3">
      <c r="A1675" s="44" t="s">
        <v>11192</v>
      </c>
      <c r="B1675" s="68" t="s">
        <v>11193</v>
      </c>
      <c r="C1675" s="2" t="s">
        <v>6</v>
      </c>
      <c r="D1675" s="2">
        <v>72</v>
      </c>
      <c r="E1675" s="6">
        <v>17571</v>
      </c>
      <c r="F1675" s="7">
        <v>44025.665868055556</v>
      </c>
      <c r="G1675" s="69" t="s">
        <v>4</v>
      </c>
      <c r="H1675" s="68">
        <v>1435</v>
      </c>
      <c r="I1675" s="93">
        <f t="shared" si="127"/>
        <v>14.494949494949495</v>
      </c>
      <c r="J1675" s="93">
        <v>1.073</v>
      </c>
      <c r="K1675" s="69">
        <v>99</v>
      </c>
      <c r="L1675" s="68">
        <v>666</v>
      </c>
      <c r="M1675" s="93">
        <f t="shared" si="128"/>
        <v>6.7272727272727275</v>
      </c>
      <c r="N1675" s="93">
        <v>0.58599999999999997</v>
      </c>
      <c r="O1675" s="69">
        <v>99</v>
      </c>
      <c r="P1675" s="182">
        <f t="shared" si="129"/>
        <v>2.1546546546546548</v>
      </c>
      <c r="Q1675" s="86" t="s">
        <v>12431</v>
      </c>
      <c r="V1675" s="82">
        <v>0.52569444444444446</v>
      </c>
      <c r="W1675" s="83">
        <v>0.68055555555555547</v>
      </c>
      <c r="X1675" s="86">
        <f t="shared" si="130"/>
        <v>0.15486111111111101</v>
      </c>
    </row>
    <row r="1676" spans="1:24" x14ac:dyDescent="0.3">
      <c r="A1676" s="44" t="s">
        <v>8775</v>
      </c>
      <c r="B1676" s="68" t="s">
        <v>493</v>
      </c>
      <c r="C1676" s="2" t="s">
        <v>1</v>
      </c>
      <c r="D1676" s="2">
        <v>56</v>
      </c>
      <c r="E1676" s="6">
        <v>23352</v>
      </c>
      <c r="F1676" s="7">
        <v>44026.505706018521</v>
      </c>
      <c r="G1676" s="69" t="s">
        <v>4</v>
      </c>
      <c r="H1676" s="68">
        <v>1439</v>
      </c>
      <c r="I1676" s="93">
        <f t="shared" si="127"/>
        <v>14.535353535353535</v>
      </c>
      <c r="J1676" s="93">
        <v>1.163</v>
      </c>
      <c r="K1676" s="69">
        <v>99</v>
      </c>
      <c r="L1676" s="68">
        <v>569</v>
      </c>
      <c r="M1676" s="93">
        <f t="shared" si="128"/>
        <v>5.7474747474747474</v>
      </c>
      <c r="N1676" s="93">
        <v>0.99299999999999999</v>
      </c>
      <c r="O1676" s="69">
        <v>99</v>
      </c>
      <c r="P1676" s="182">
        <f t="shared" si="129"/>
        <v>2.5289982425307556</v>
      </c>
      <c r="Q1676" s="86" t="s">
        <v>12431</v>
      </c>
      <c r="V1676" s="82">
        <v>0.37986111111111115</v>
      </c>
      <c r="W1676" s="83">
        <v>0.52083333333333337</v>
      </c>
      <c r="X1676" s="86">
        <f t="shared" si="130"/>
        <v>0.14097222222222222</v>
      </c>
    </row>
    <row r="1677" spans="1:24" x14ac:dyDescent="0.3">
      <c r="A1677" s="44" t="s">
        <v>13476</v>
      </c>
      <c r="B1677" s="68" t="s">
        <v>7620</v>
      </c>
      <c r="C1677" s="2" t="s">
        <v>1</v>
      </c>
      <c r="D1677" s="2">
        <v>44</v>
      </c>
      <c r="E1677" s="6">
        <v>27751</v>
      </c>
      <c r="F1677" s="7">
        <v>44026.523634259262</v>
      </c>
      <c r="G1677" s="69" t="s">
        <v>4</v>
      </c>
      <c r="H1677" s="68">
        <v>1025</v>
      </c>
      <c r="I1677" s="93">
        <f t="shared" si="127"/>
        <v>10.25</v>
      </c>
      <c r="J1677" s="93">
        <v>1.1040000000000001</v>
      </c>
      <c r="K1677" s="69">
        <v>100</v>
      </c>
      <c r="L1677" s="68">
        <v>307</v>
      </c>
      <c r="M1677" s="93">
        <f t="shared" si="128"/>
        <v>3.07</v>
      </c>
      <c r="N1677" s="93">
        <v>0.432</v>
      </c>
      <c r="O1677" s="69">
        <v>100</v>
      </c>
      <c r="P1677" s="182">
        <f t="shared" si="129"/>
        <v>3.3387622149837135</v>
      </c>
      <c r="Q1677" s="86" t="s">
        <v>12431</v>
      </c>
      <c r="V1677" s="82">
        <v>0.3972222222222222</v>
      </c>
      <c r="W1677" s="83">
        <v>0.53472222222222221</v>
      </c>
      <c r="X1677" s="86">
        <f t="shared" si="130"/>
        <v>0.13750000000000001</v>
      </c>
    </row>
    <row r="1678" spans="1:24" x14ac:dyDescent="0.3">
      <c r="A1678" s="44" t="s">
        <v>13477</v>
      </c>
      <c r="B1678" s="68" t="s">
        <v>13478</v>
      </c>
      <c r="C1678" s="2" t="s">
        <v>6</v>
      </c>
      <c r="D1678" s="2">
        <v>67</v>
      </c>
      <c r="E1678" s="6">
        <v>19201</v>
      </c>
      <c r="F1678" s="7">
        <v>44026.535682870373</v>
      </c>
      <c r="G1678" s="69" t="s">
        <v>4</v>
      </c>
      <c r="H1678" s="68">
        <v>713</v>
      </c>
      <c r="I1678" s="93">
        <f t="shared" si="127"/>
        <v>7.2020202020202024</v>
      </c>
      <c r="J1678" s="93">
        <v>0.7</v>
      </c>
      <c r="K1678" s="69">
        <v>99</v>
      </c>
      <c r="L1678" s="68">
        <v>397</v>
      </c>
      <c r="M1678" s="93">
        <f t="shared" si="128"/>
        <v>4.0101010101010104</v>
      </c>
      <c r="N1678" s="93">
        <v>0.41599999999999998</v>
      </c>
      <c r="O1678" s="69">
        <v>99</v>
      </c>
      <c r="P1678" s="182">
        <f t="shared" si="129"/>
        <v>1.7959697732997482</v>
      </c>
      <c r="Q1678" s="86" t="s">
        <v>12431</v>
      </c>
      <c r="V1678" s="82">
        <v>0.39930555555555558</v>
      </c>
      <c r="W1678" s="83">
        <v>0.54513888888888895</v>
      </c>
      <c r="X1678" s="86">
        <f t="shared" si="130"/>
        <v>0.14583333333333337</v>
      </c>
    </row>
    <row r="1679" spans="1:24" x14ac:dyDescent="0.3">
      <c r="A1679" s="44" t="s">
        <v>13479</v>
      </c>
      <c r="B1679" s="68" t="s">
        <v>13480</v>
      </c>
      <c r="C1679" s="2" t="s">
        <v>6</v>
      </c>
      <c r="D1679" s="2">
        <v>45</v>
      </c>
      <c r="E1679" s="6">
        <v>27565</v>
      </c>
      <c r="F1679" s="7">
        <v>44026.553310185183</v>
      </c>
      <c r="G1679" s="69" t="s">
        <v>4</v>
      </c>
      <c r="H1679" s="68">
        <v>1041</v>
      </c>
      <c r="I1679" s="93">
        <f t="shared" si="127"/>
        <v>10.41</v>
      </c>
      <c r="J1679" s="93">
        <v>1.1200000000000001</v>
      </c>
      <c r="K1679" s="69">
        <v>100</v>
      </c>
      <c r="L1679" s="68">
        <v>312</v>
      </c>
      <c r="M1679" s="93">
        <f t="shared" si="128"/>
        <v>3.12</v>
      </c>
      <c r="N1679" s="93">
        <v>0.624</v>
      </c>
      <c r="O1679" s="69">
        <v>100</v>
      </c>
      <c r="P1679" s="182">
        <f t="shared" si="129"/>
        <v>3.3365384615384617</v>
      </c>
      <c r="Q1679" s="86" t="s">
        <v>12431</v>
      </c>
      <c r="V1679" s="82">
        <v>0.41875000000000001</v>
      </c>
      <c r="W1679" s="83">
        <v>0.5625</v>
      </c>
      <c r="X1679" s="86">
        <f t="shared" si="130"/>
        <v>0.14374999999999999</v>
      </c>
    </row>
    <row r="1680" spans="1:24" x14ac:dyDescent="0.3">
      <c r="A1680" s="44" t="s">
        <v>13481</v>
      </c>
      <c r="B1680" s="68" t="s">
        <v>77</v>
      </c>
      <c r="C1680" s="2" t="s">
        <v>1</v>
      </c>
      <c r="D1680" s="2">
        <v>55</v>
      </c>
      <c r="E1680" s="6">
        <v>23816</v>
      </c>
      <c r="F1680" s="7">
        <v>44026.566944444443</v>
      </c>
      <c r="G1680" s="69" t="s">
        <v>4</v>
      </c>
      <c r="H1680" s="68">
        <v>1231</v>
      </c>
      <c r="I1680" s="93">
        <f t="shared" si="127"/>
        <v>12.434343434343434</v>
      </c>
      <c r="J1680" s="93">
        <v>1.1259999999999999</v>
      </c>
      <c r="K1680" s="69">
        <v>99</v>
      </c>
      <c r="L1680" s="68">
        <v>439</v>
      </c>
      <c r="M1680" s="93">
        <f t="shared" si="128"/>
        <v>4.4343434343434343</v>
      </c>
      <c r="N1680" s="93">
        <v>0.70199999999999996</v>
      </c>
      <c r="O1680" s="69">
        <v>99</v>
      </c>
      <c r="P1680" s="182">
        <f t="shared" si="129"/>
        <v>2.8041002277904328</v>
      </c>
      <c r="Q1680" s="86" t="s">
        <v>12431</v>
      </c>
      <c r="V1680" s="82">
        <v>0.42777777777777781</v>
      </c>
      <c r="W1680" s="83">
        <v>0.57638888888888895</v>
      </c>
      <c r="X1680" s="86">
        <f t="shared" si="130"/>
        <v>0.14861111111111114</v>
      </c>
    </row>
    <row r="1681" spans="1:24" x14ac:dyDescent="0.3">
      <c r="A1681" s="44" t="s">
        <v>13482</v>
      </c>
      <c r="B1681" s="68" t="s">
        <v>4436</v>
      </c>
      <c r="C1681" s="2" t="s">
        <v>1</v>
      </c>
      <c r="D1681" s="2">
        <v>42</v>
      </c>
      <c r="E1681" s="6">
        <v>28569</v>
      </c>
      <c r="F1681" s="7">
        <v>44026.580740740741</v>
      </c>
      <c r="G1681" s="69" t="s">
        <v>4</v>
      </c>
      <c r="H1681" s="68">
        <v>796</v>
      </c>
      <c r="I1681" s="93">
        <f t="shared" si="127"/>
        <v>8.0404040404040398</v>
      </c>
      <c r="J1681" s="93">
        <v>0.80700000000000005</v>
      </c>
      <c r="K1681" s="69">
        <v>99</v>
      </c>
      <c r="L1681" s="68">
        <v>276</v>
      </c>
      <c r="M1681" s="93">
        <f t="shared" si="128"/>
        <v>2.7878787878787881</v>
      </c>
      <c r="N1681" s="93">
        <v>0.54</v>
      </c>
      <c r="O1681" s="69">
        <v>99</v>
      </c>
      <c r="P1681" s="182">
        <f t="shared" si="129"/>
        <v>2.8840579710144922</v>
      </c>
      <c r="Q1681" s="86" t="s">
        <v>12431</v>
      </c>
      <c r="V1681" s="82">
        <v>0.44166666666666665</v>
      </c>
      <c r="W1681" s="83">
        <v>0.59027777777777779</v>
      </c>
      <c r="X1681" s="86">
        <f t="shared" si="130"/>
        <v>0.14861111111111114</v>
      </c>
    </row>
    <row r="1682" spans="1:24" x14ac:dyDescent="0.3">
      <c r="A1682" s="44" t="s">
        <v>13483</v>
      </c>
      <c r="B1682" s="68" t="s">
        <v>8272</v>
      </c>
      <c r="C1682" s="2" t="s">
        <v>1</v>
      </c>
      <c r="D1682" s="2">
        <v>53</v>
      </c>
      <c r="E1682" s="6">
        <v>24461</v>
      </c>
      <c r="F1682" s="7">
        <v>44026.595231481479</v>
      </c>
      <c r="G1682" s="69" t="s">
        <v>4</v>
      </c>
      <c r="H1682" s="68">
        <v>2115</v>
      </c>
      <c r="I1682" s="93">
        <f t="shared" si="127"/>
        <v>21.15</v>
      </c>
      <c r="J1682" s="93">
        <v>1.403</v>
      </c>
      <c r="K1682" s="69">
        <v>100</v>
      </c>
      <c r="L1682" s="68">
        <v>355</v>
      </c>
      <c r="M1682" s="93">
        <f t="shared" si="128"/>
        <v>3.55</v>
      </c>
      <c r="N1682" s="93">
        <v>0.65700000000000003</v>
      </c>
      <c r="O1682" s="69">
        <v>100</v>
      </c>
      <c r="P1682" s="182">
        <f t="shared" si="129"/>
        <v>5.957746478873239</v>
      </c>
      <c r="Q1682" s="86" t="s">
        <v>12434</v>
      </c>
      <c r="V1682" s="82">
        <v>0.44791666666666669</v>
      </c>
      <c r="W1682" s="83">
        <v>0.61111111111111105</v>
      </c>
      <c r="X1682" s="86">
        <f t="shared" si="130"/>
        <v>0.16319444444444436</v>
      </c>
    </row>
    <row r="1683" spans="1:24" x14ac:dyDescent="0.3">
      <c r="A1683" s="44" t="s">
        <v>13484</v>
      </c>
      <c r="B1683" s="68" t="s">
        <v>13485</v>
      </c>
      <c r="C1683" s="2" t="s">
        <v>1</v>
      </c>
      <c r="D1683" s="2">
        <v>60</v>
      </c>
      <c r="E1683" s="6">
        <v>21828</v>
      </c>
      <c r="F1683" s="7">
        <v>44026.61482638889</v>
      </c>
      <c r="G1683" s="69" t="s">
        <v>4</v>
      </c>
      <c r="H1683" s="68">
        <v>1794</v>
      </c>
      <c r="I1683" s="93">
        <f t="shared" si="127"/>
        <v>18.121212121212121</v>
      </c>
      <c r="J1683" s="93">
        <v>1.7450000000000001</v>
      </c>
      <c r="K1683" s="69">
        <v>99</v>
      </c>
      <c r="L1683" s="68">
        <v>375</v>
      </c>
      <c r="M1683" s="93">
        <f t="shared" si="128"/>
        <v>3.7878787878787881</v>
      </c>
      <c r="N1683" s="93">
        <v>0.68899999999999995</v>
      </c>
      <c r="O1683" s="69">
        <v>99</v>
      </c>
      <c r="P1683" s="182">
        <f t="shared" si="129"/>
        <v>4.7839999999999998</v>
      </c>
      <c r="Q1683" s="86" t="s">
        <v>12434</v>
      </c>
      <c r="V1683" s="82">
        <v>0.48958333333333331</v>
      </c>
      <c r="W1683" s="83">
        <v>0.625</v>
      </c>
      <c r="X1683" s="86">
        <f t="shared" si="130"/>
        <v>0.13541666666666669</v>
      </c>
    </row>
    <row r="1684" spans="1:24" x14ac:dyDescent="0.3">
      <c r="A1684" s="44" t="s">
        <v>13486</v>
      </c>
      <c r="B1684" s="68" t="s">
        <v>7</v>
      </c>
      <c r="C1684" s="2" t="s">
        <v>1</v>
      </c>
      <c r="D1684" s="2">
        <v>50</v>
      </c>
      <c r="E1684" s="6">
        <v>25684</v>
      </c>
      <c r="F1684" s="7">
        <v>44026.633090277777</v>
      </c>
      <c r="G1684" s="69" t="s">
        <v>10062</v>
      </c>
      <c r="H1684" s="68">
        <v>816</v>
      </c>
      <c r="I1684" s="93">
        <f t="shared" si="127"/>
        <v>8.16</v>
      </c>
      <c r="J1684" s="93">
        <v>0.95</v>
      </c>
      <c r="K1684" s="69">
        <v>100</v>
      </c>
      <c r="L1684" s="68">
        <v>338</v>
      </c>
      <c r="M1684" s="93">
        <f t="shared" si="128"/>
        <v>3.38</v>
      </c>
      <c r="N1684" s="93">
        <v>0.80100000000000005</v>
      </c>
      <c r="O1684" s="69">
        <v>100</v>
      </c>
      <c r="P1684" s="182">
        <f t="shared" si="129"/>
        <v>2.414201183431953</v>
      </c>
      <c r="Q1684" s="86" t="s">
        <v>12434</v>
      </c>
      <c r="V1684" s="82">
        <v>0.50069444444444444</v>
      </c>
      <c r="W1684" s="83">
        <v>0.64930555555555558</v>
      </c>
      <c r="X1684" s="86">
        <f t="shared" si="130"/>
        <v>0.14861111111111114</v>
      </c>
    </row>
    <row r="1685" spans="1:24" x14ac:dyDescent="0.3">
      <c r="A1685" s="44" t="s">
        <v>13487</v>
      </c>
      <c r="B1685" s="68" t="s">
        <v>13488</v>
      </c>
      <c r="C1685" s="2" t="s">
        <v>6</v>
      </c>
      <c r="D1685" s="2">
        <v>80</v>
      </c>
      <c r="E1685" s="6">
        <v>14523</v>
      </c>
      <c r="F1685" s="7">
        <v>44026.658460648148</v>
      </c>
      <c r="G1685" s="69" t="s">
        <v>4</v>
      </c>
      <c r="H1685" s="68">
        <v>1696</v>
      </c>
      <c r="I1685" s="93">
        <f t="shared" si="127"/>
        <v>16.96</v>
      </c>
      <c r="J1685" s="93">
        <v>1.4830000000000001</v>
      </c>
      <c r="K1685" s="69">
        <v>100</v>
      </c>
      <c r="L1685" s="68">
        <v>754</v>
      </c>
      <c r="M1685" s="93">
        <f t="shared" si="128"/>
        <v>7.54</v>
      </c>
      <c r="N1685" s="93">
        <v>0.91500000000000004</v>
      </c>
      <c r="O1685" s="69">
        <v>100</v>
      </c>
      <c r="P1685" s="182">
        <f t="shared" si="129"/>
        <v>2.2493368700265255</v>
      </c>
      <c r="Q1685" s="86" t="s">
        <v>12434</v>
      </c>
      <c r="V1685" s="82">
        <v>0.52777777777777779</v>
      </c>
      <c r="W1685" s="83">
        <v>0.67013888888888884</v>
      </c>
      <c r="X1685" s="86">
        <f t="shared" si="130"/>
        <v>0.14236111111111105</v>
      </c>
    </row>
    <row r="1686" spans="1:24" x14ac:dyDescent="0.3">
      <c r="A1686" s="44" t="s">
        <v>13489</v>
      </c>
      <c r="B1686" s="68" t="s">
        <v>13490</v>
      </c>
      <c r="C1686" s="2" t="s">
        <v>6</v>
      </c>
      <c r="D1686" s="2">
        <v>49</v>
      </c>
      <c r="E1686" s="6">
        <v>25929</v>
      </c>
      <c r="F1686" s="7">
        <v>44027.590844907405</v>
      </c>
      <c r="G1686" s="69" t="s">
        <v>4</v>
      </c>
      <c r="H1686" s="68">
        <v>825</v>
      </c>
      <c r="I1686" s="93">
        <f t="shared" si="127"/>
        <v>8.3333333333333339</v>
      </c>
      <c r="J1686" s="93">
        <v>1.161</v>
      </c>
      <c r="K1686" s="69">
        <v>99</v>
      </c>
      <c r="L1686" s="68">
        <v>298</v>
      </c>
      <c r="M1686" s="93">
        <f t="shared" si="128"/>
        <v>3.0101010101010099</v>
      </c>
      <c r="N1686" s="93">
        <v>0.46300000000000002</v>
      </c>
      <c r="O1686" s="69">
        <v>99</v>
      </c>
      <c r="P1686" s="182">
        <f t="shared" si="129"/>
        <v>2.7684563758389267</v>
      </c>
      <c r="Q1686" s="86" t="s">
        <v>12434</v>
      </c>
      <c r="V1686" s="82">
        <v>0.44375000000000003</v>
      </c>
      <c r="W1686" s="83">
        <v>0.60138888888888886</v>
      </c>
      <c r="X1686" s="86">
        <f t="shared" si="130"/>
        <v>0.15763888888888883</v>
      </c>
    </row>
    <row r="1687" spans="1:24" x14ac:dyDescent="0.3">
      <c r="A1687" s="44" t="s">
        <v>13491</v>
      </c>
      <c r="B1687" s="68" t="s">
        <v>13492</v>
      </c>
      <c r="C1687" s="2" t="s">
        <v>1</v>
      </c>
      <c r="D1687" s="2">
        <v>21</v>
      </c>
      <c r="E1687" s="6">
        <v>36284</v>
      </c>
      <c r="F1687" s="7">
        <v>44027.60361111111</v>
      </c>
      <c r="G1687" s="69" t="s">
        <v>4</v>
      </c>
      <c r="H1687" s="68">
        <v>851</v>
      </c>
      <c r="I1687" s="93">
        <f t="shared" si="127"/>
        <v>8.51</v>
      </c>
      <c r="J1687" s="93">
        <v>0.84699999999999998</v>
      </c>
      <c r="K1687" s="69">
        <v>100</v>
      </c>
      <c r="L1687" s="68">
        <v>291</v>
      </c>
      <c r="M1687" s="93">
        <f t="shared" si="128"/>
        <v>2.91</v>
      </c>
      <c r="N1687" s="93">
        <v>0.51400000000000001</v>
      </c>
      <c r="O1687" s="69">
        <v>100</v>
      </c>
      <c r="P1687" s="182">
        <f t="shared" si="129"/>
        <v>2.9243986254295531</v>
      </c>
      <c r="Q1687" s="86" t="s">
        <v>12434</v>
      </c>
      <c r="V1687" s="82">
        <v>0.4604166666666667</v>
      </c>
      <c r="W1687" s="83">
        <v>0.62708333333333333</v>
      </c>
      <c r="X1687" s="86">
        <f t="shared" si="130"/>
        <v>0.16666666666666663</v>
      </c>
    </row>
    <row r="1688" spans="1:24" x14ac:dyDescent="0.3">
      <c r="A1688" s="44" t="s">
        <v>13493</v>
      </c>
      <c r="B1688" s="68" t="s">
        <v>13494</v>
      </c>
      <c r="C1688" s="2" t="s">
        <v>6</v>
      </c>
      <c r="D1688" s="2">
        <v>77</v>
      </c>
      <c r="E1688" s="6">
        <v>15715</v>
      </c>
      <c r="F1688" s="7">
        <v>44027.628287037034</v>
      </c>
      <c r="G1688" s="69" t="s">
        <v>4</v>
      </c>
      <c r="H1688" s="68">
        <v>2034</v>
      </c>
      <c r="I1688" s="93">
        <f t="shared" si="127"/>
        <v>20.545454545454547</v>
      </c>
      <c r="J1688" s="93">
        <v>1.7509999999999999</v>
      </c>
      <c r="K1688" s="69">
        <v>99</v>
      </c>
      <c r="L1688" s="68">
        <v>429</v>
      </c>
      <c r="M1688" s="93">
        <f t="shared" si="128"/>
        <v>4.333333333333333</v>
      </c>
      <c r="N1688" s="93">
        <v>0.83299999999999996</v>
      </c>
      <c r="O1688" s="69">
        <v>99</v>
      </c>
      <c r="P1688" s="182">
        <f t="shared" si="129"/>
        <v>4.7412587412587417</v>
      </c>
      <c r="Q1688" s="86" t="s">
        <v>12434</v>
      </c>
      <c r="V1688" s="82">
        <v>0.4770833333333333</v>
      </c>
      <c r="W1688" s="83">
        <v>0.63750000000000007</v>
      </c>
      <c r="X1688" s="86">
        <f t="shared" si="130"/>
        <v>0.16041666666666676</v>
      </c>
    </row>
    <row r="1689" spans="1:24" x14ac:dyDescent="0.3">
      <c r="A1689" s="44" t="s">
        <v>13495</v>
      </c>
      <c r="B1689" s="68" t="s">
        <v>13496</v>
      </c>
      <c r="C1689" s="2" t="s">
        <v>6</v>
      </c>
      <c r="D1689" s="2">
        <v>61</v>
      </c>
      <c r="E1689" s="6">
        <v>21408</v>
      </c>
      <c r="F1689" s="7">
        <v>44027.639062499999</v>
      </c>
      <c r="G1689" s="69" t="s">
        <v>4</v>
      </c>
      <c r="H1689" s="68">
        <v>1389</v>
      </c>
      <c r="I1689" s="93">
        <f t="shared" si="127"/>
        <v>14.030303030303031</v>
      </c>
      <c r="J1689" s="93">
        <v>2.9780000000000002</v>
      </c>
      <c r="K1689" s="69">
        <v>99</v>
      </c>
      <c r="L1689" s="68">
        <v>679</v>
      </c>
      <c r="M1689" s="93">
        <f t="shared" si="128"/>
        <v>6.858585858585859</v>
      </c>
      <c r="N1689" s="93">
        <v>0.85699999999999998</v>
      </c>
      <c r="O1689" s="69">
        <v>99</v>
      </c>
      <c r="P1689" s="182">
        <f t="shared" si="129"/>
        <v>2.0456553755522826</v>
      </c>
      <c r="Q1689" s="86" t="s">
        <v>12434</v>
      </c>
      <c r="V1689" s="82">
        <v>0.50277777777777777</v>
      </c>
      <c r="W1689" s="83">
        <v>0.64930555555555558</v>
      </c>
      <c r="X1689" s="86">
        <f t="shared" si="130"/>
        <v>0.14652777777777781</v>
      </c>
    </row>
    <row r="1690" spans="1:24" x14ac:dyDescent="0.3">
      <c r="A1690" s="44" t="s">
        <v>13497</v>
      </c>
      <c r="B1690" s="68" t="s">
        <v>47</v>
      </c>
      <c r="C1690" s="2" t="s">
        <v>1</v>
      </c>
      <c r="D1690" s="2">
        <v>80</v>
      </c>
      <c r="E1690" s="6">
        <v>14531</v>
      </c>
      <c r="F1690" s="7">
        <v>44027.653333333335</v>
      </c>
      <c r="G1690" s="69" t="s">
        <v>10062</v>
      </c>
      <c r="H1690" s="68">
        <v>1357</v>
      </c>
      <c r="I1690" s="93">
        <f t="shared" si="127"/>
        <v>13.57</v>
      </c>
      <c r="J1690" s="93">
        <v>1.1120000000000001</v>
      </c>
      <c r="K1690" s="69">
        <v>100</v>
      </c>
      <c r="L1690" s="68">
        <v>315</v>
      </c>
      <c r="M1690" s="93">
        <f t="shared" si="128"/>
        <v>3.15</v>
      </c>
      <c r="N1690" s="93">
        <v>0.78300000000000003</v>
      </c>
      <c r="O1690" s="69">
        <v>100</v>
      </c>
      <c r="P1690" s="182">
        <f t="shared" si="129"/>
        <v>4.3079365079365077</v>
      </c>
      <c r="Q1690" s="86" t="s">
        <v>12434</v>
      </c>
      <c r="V1690" s="82">
        <v>0.49722222222222223</v>
      </c>
      <c r="W1690" s="83">
        <v>0.66111111111111109</v>
      </c>
      <c r="X1690" s="86">
        <f t="shared" si="130"/>
        <v>0.16388888888888886</v>
      </c>
    </row>
    <row r="1691" spans="1:24" x14ac:dyDescent="0.3">
      <c r="A1691" s="44" t="s">
        <v>13498</v>
      </c>
      <c r="B1691" s="68" t="s">
        <v>5637</v>
      </c>
      <c r="C1691" s="2" t="s">
        <v>1</v>
      </c>
      <c r="D1691" s="2">
        <v>42</v>
      </c>
      <c r="E1691" s="6">
        <v>28454</v>
      </c>
      <c r="F1691" s="7">
        <v>44028.528252314813</v>
      </c>
      <c r="G1691" s="69" t="s">
        <v>4</v>
      </c>
      <c r="H1691" s="68">
        <v>928</v>
      </c>
      <c r="I1691" s="93">
        <f t="shared" si="127"/>
        <v>9.2799999999999994</v>
      </c>
      <c r="J1691" s="93">
        <v>0.753</v>
      </c>
      <c r="K1691" s="69">
        <v>100</v>
      </c>
      <c r="L1691" s="68">
        <v>377</v>
      </c>
      <c r="M1691" s="93">
        <f t="shared" si="128"/>
        <v>3.77</v>
      </c>
      <c r="N1691" s="93">
        <v>0.63300000000000001</v>
      </c>
      <c r="O1691" s="69">
        <v>100</v>
      </c>
      <c r="P1691" s="182">
        <f t="shared" si="129"/>
        <v>2.4615384615384612</v>
      </c>
      <c r="Q1691" s="86" t="s">
        <v>12434</v>
      </c>
      <c r="V1691" s="82">
        <v>0.39861111111111108</v>
      </c>
      <c r="W1691" s="83">
        <v>0.54166666666666663</v>
      </c>
      <c r="X1691" s="86">
        <f t="shared" si="130"/>
        <v>0.14305555555555555</v>
      </c>
    </row>
    <row r="1692" spans="1:24" x14ac:dyDescent="0.3">
      <c r="A1692" s="44" t="s">
        <v>13499</v>
      </c>
      <c r="B1692" s="68" t="s">
        <v>6111</v>
      </c>
      <c r="C1692" s="2" t="s">
        <v>1</v>
      </c>
      <c r="D1692" s="2">
        <v>74</v>
      </c>
      <c r="E1692" s="6">
        <v>16813</v>
      </c>
      <c r="F1692" s="7">
        <v>44028.542395833334</v>
      </c>
      <c r="G1692" s="69" t="s">
        <v>4</v>
      </c>
      <c r="H1692" s="68">
        <v>1783</v>
      </c>
      <c r="I1692" s="93">
        <f t="shared" si="127"/>
        <v>18.01010101010101</v>
      </c>
      <c r="J1692" s="93">
        <v>1.129</v>
      </c>
      <c r="K1692" s="69">
        <v>99</v>
      </c>
      <c r="L1692" s="68">
        <v>466</v>
      </c>
      <c r="M1692" s="93">
        <f t="shared" si="128"/>
        <v>4.7070707070707067</v>
      </c>
      <c r="N1692" s="93">
        <v>0.82399999999999995</v>
      </c>
      <c r="O1692" s="69">
        <v>99</v>
      </c>
      <c r="P1692" s="182">
        <f t="shared" si="129"/>
        <v>3.82618025751073</v>
      </c>
      <c r="Q1692" s="86" t="s">
        <v>12434</v>
      </c>
      <c r="V1692" s="82">
        <v>0.41111111111111115</v>
      </c>
      <c r="W1692" s="83">
        <v>0.54861111111111105</v>
      </c>
      <c r="X1692" s="86">
        <f t="shared" si="130"/>
        <v>0.1374999999999999</v>
      </c>
    </row>
    <row r="1693" spans="1:24" x14ac:dyDescent="0.3">
      <c r="A1693" s="44" t="s">
        <v>13500</v>
      </c>
      <c r="B1693" s="68" t="s">
        <v>5833</v>
      </c>
      <c r="C1693" s="2" t="s">
        <v>1</v>
      </c>
      <c r="D1693" s="2">
        <v>34</v>
      </c>
      <c r="E1693" s="6">
        <v>31500</v>
      </c>
      <c r="F1693" s="7">
        <v>44028.552199074074</v>
      </c>
      <c r="G1693" s="69" t="s">
        <v>4</v>
      </c>
      <c r="H1693" s="68">
        <v>1000</v>
      </c>
      <c r="I1693" s="93">
        <f t="shared" si="127"/>
        <v>10</v>
      </c>
      <c r="J1693" s="93">
        <v>0.91</v>
      </c>
      <c r="K1693" s="69">
        <v>100</v>
      </c>
      <c r="L1693" s="68">
        <v>184</v>
      </c>
      <c r="M1693" s="93">
        <f t="shared" si="128"/>
        <v>1.84</v>
      </c>
      <c r="N1693" s="93">
        <v>0.46500000000000002</v>
      </c>
      <c r="O1693" s="69">
        <v>100</v>
      </c>
      <c r="P1693" s="182">
        <f t="shared" si="129"/>
        <v>5.4347826086956523</v>
      </c>
      <c r="Q1693" s="86" t="s">
        <v>12434</v>
      </c>
      <c r="V1693" s="82">
        <v>0.42152777777777778</v>
      </c>
      <c r="W1693" s="83">
        <v>0.56944444444444442</v>
      </c>
      <c r="X1693" s="86">
        <f t="shared" si="130"/>
        <v>0.14791666666666664</v>
      </c>
    </row>
    <row r="1694" spans="1:24" x14ac:dyDescent="0.3">
      <c r="A1694" s="44" t="s">
        <v>13501</v>
      </c>
      <c r="B1694" s="68" t="s">
        <v>6756</v>
      </c>
      <c r="C1694" s="2" t="s">
        <v>1</v>
      </c>
      <c r="D1694" s="2">
        <v>48</v>
      </c>
      <c r="E1694" s="6">
        <v>26443</v>
      </c>
      <c r="F1694" s="7">
        <v>44028.572326388887</v>
      </c>
      <c r="G1694" s="69" t="s">
        <v>4</v>
      </c>
      <c r="H1694" s="68">
        <v>916</v>
      </c>
      <c r="I1694" s="93">
        <f t="shared" si="127"/>
        <v>9.16</v>
      </c>
      <c r="J1694" s="93">
        <v>0.94</v>
      </c>
      <c r="K1694" s="69">
        <v>100</v>
      </c>
      <c r="L1694" s="68">
        <v>253</v>
      </c>
      <c r="M1694" s="93">
        <f t="shared" si="128"/>
        <v>2.5299999999999998</v>
      </c>
      <c r="N1694" s="93">
        <v>0.52100000000000002</v>
      </c>
      <c r="O1694" s="69">
        <v>100</v>
      </c>
      <c r="P1694" s="182">
        <f t="shared" si="129"/>
        <v>3.6205533596837949</v>
      </c>
      <c r="Q1694" s="86" t="s">
        <v>12434</v>
      </c>
      <c r="V1694" s="82">
        <v>0.43611111111111112</v>
      </c>
      <c r="W1694" s="83">
        <v>0.57986111111111105</v>
      </c>
      <c r="X1694" s="86">
        <f t="shared" si="130"/>
        <v>0.14374999999999993</v>
      </c>
    </row>
    <row r="1695" spans="1:24" x14ac:dyDescent="0.3">
      <c r="A1695" s="44" t="s">
        <v>13502</v>
      </c>
      <c r="B1695" s="68" t="s">
        <v>7618</v>
      </c>
      <c r="C1695" s="2" t="s">
        <v>1</v>
      </c>
      <c r="D1695" s="2">
        <v>39</v>
      </c>
      <c r="E1695" s="6">
        <v>29564</v>
      </c>
      <c r="F1695" s="7">
        <v>44028.585358796299</v>
      </c>
      <c r="G1695" s="69" t="s">
        <v>4</v>
      </c>
      <c r="H1695" s="68">
        <v>743</v>
      </c>
      <c r="I1695" s="93">
        <f t="shared" si="127"/>
        <v>7.5050505050505052</v>
      </c>
      <c r="J1695" s="93">
        <v>0.66</v>
      </c>
      <c r="K1695" s="69">
        <v>99</v>
      </c>
      <c r="L1695" s="68">
        <v>235</v>
      </c>
      <c r="M1695" s="93">
        <f t="shared" si="128"/>
        <v>2.3737373737373737</v>
      </c>
      <c r="N1695" s="93">
        <v>0.59899999999999998</v>
      </c>
      <c r="O1695" s="69">
        <v>99</v>
      </c>
      <c r="P1695" s="182">
        <f t="shared" si="129"/>
        <v>3.1617021276595745</v>
      </c>
      <c r="Q1695" s="86" t="s">
        <v>12628</v>
      </c>
      <c r="V1695" s="82">
        <v>0.4513888888888889</v>
      </c>
      <c r="W1695" s="83">
        <v>0.59027777777777779</v>
      </c>
      <c r="X1695" s="86">
        <f t="shared" si="130"/>
        <v>0.1388888888888889</v>
      </c>
    </row>
    <row r="1696" spans="1:24" x14ac:dyDescent="0.3">
      <c r="A1696" s="44" t="s">
        <v>3355</v>
      </c>
      <c r="B1696" s="68" t="s">
        <v>462</v>
      </c>
      <c r="C1696" s="2" t="s">
        <v>1</v>
      </c>
      <c r="D1696" s="2">
        <v>52</v>
      </c>
      <c r="E1696" s="6">
        <v>24728</v>
      </c>
      <c r="F1696" s="7">
        <v>44028.595636574071</v>
      </c>
      <c r="G1696" s="69" t="s">
        <v>4</v>
      </c>
      <c r="H1696" s="68">
        <v>1688</v>
      </c>
      <c r="I1696" s="93">
        <f t="shared" si="127"/>
        <v>17.050505050505052</v>
      </c>
      <c r="J1696" s="93">
        <v>1.7629999999999999</v>
      </c>
      <c r="K1696" s="69">
        <v>99</v>
      </c>
      <c r="L1696" s="68">
        <v>251</v>
      </c>
      <c r="M1696" s="93">
        <f t="shared" si="128"/>
        <v>2.5353535353535355</v>
      </c>
      <c r="N1696" s="93">
        <v>0.57699999999999996</v>
      </c>
      <c r="O1696" s="69">
        <v>99</v>
      </c>
      <c r="P1696" s="182">
        <f t="shared" si="129"/>
        <v>6.7250996015936257</v>
      </c>
      <c r="Q1696" s="86" t="s">
        <v>12628</v>
      </c>
      <c r="V1696" s="82">
        <v>0.41875000000000001</v>
      </c>
      <c r="W1696" s="83">
        <v>0.60416666666666663</v>
      </c>
      <c r="X1696" s="86">
        <f t="shared" si="130"/>
        <v>0.18541666666666662</v>
      </c>
    </row>
    <row r="1697" spans="1:24" x14ac:dyDescent="0.3">
      <c r="A1697" s="44" t="s">
        <v>13503</v>
      </c>
      <c r="B1697" s="68" t="s">
        <v>13504</v>
      </c>
      <c r="C1697" s="2" t="s">
        <v>6</v>
      </c>
      <c r="D1697" s="2">
        <v>55</v>
      </c>
      <c r="E1697" s="6">
        <v>23579</v>
      </c>
      <c r="F1697" s="7">
        <v>44028.606608796297</v>
      </c>
      <c r="G1697" s="69" t="s">
        <v>4</v>
      </c>
      <c r="H1697" s="68">
        <v>1137</v>
      </c>
      <c r="I1697" s="93">
        <f t="shared" si="127"/>
        <v>11.484848484848484</v>
      </c>
      <c r="J1697" s="93">
        <v>1.0529999999999999</v>
      </c>
      <c r="K1697" s="69">
        <v>99</v>
      </c>
      <c r="L1697" s="68">
        <v>354</v>
      </c>
      <c r="M1697" s="93">
        <f t="shared" si="128"/>
        <v>3.5757575757575757</v>
      </c>
      <c r="N1697" s="93">
        <v>0.84599999999999997</v>
      </c>
      <c r="O1697" s="69">
        <v>99</v>
      </c>
      <c r="P1697" s="182">
        <f t="shared" si="129"/>
        <v>3.2118644067796609</v>
      </c>
      <c r="Q1697" s="86" t="s">
        <v>12628</v>
      </c>
      <c r="V1697" s="82">
        <v>0.47916666666666669</v>
      </c>
      <c r="W1697" s="83">
        <v>0.61458333333333337</v>
      </c>
      <c r="X1697" s="86">
        <f t="shared" si="130"/>
        <v>0.13541666666666669</v>
      </c>
    </row>
    <row r="1698" spans="1:24" x14ac:dyDescent="0.3">
      <c r="A1698" s="44" t="s">
        <v>13505</v>
      </c>
      <c r="B1698" s="68" t="s">
        <v>407</v>
      </c>
      <c r="C1698" s="2" t="s">
        <v>1</v>
      </c>
      <c r="D1698" s="2">
        <v>62</v>
      </c>
      <c r="E1698" s="6">
        <v>21084</v>
      </c>
      <c r="F1698" s="7">
        <v>44028.621192129627</v>
      </c>
      <c r="G1698" s="69" t="s">
        <v>10062</v>
      </c>
      <c r="H1698" s="68">
        <v>1193</v>
      </c>
      <c r="I1698" s="93">
        <f t="shared" si="127"/>
        <v>12.05050505050505</v>
      </c>
      <c r="J1698" s="93">
        <v>0.91900000000000004</v>
      </c>
      <c r="K1698" s="69">
        <v>99</v>
      </c>
      <c r="L1698" s="68">
        <v>319</v>
      </c>
      <c r="M1698" s="93">
        <f t="shared" si="128"/>
        <v>3.2222222222222223</v>
      </c>
      <c r="N1698" s="93">
        <v>0.59899999999999998</v>
      </c>
      <c r="O1698" s="69">
        <v>99</v>
      </c>
      <c r="P1698" s="182">
        <f t="shared" si="129"/>
        <v>3.7398119122257052</v>
      </c>
      <c r="Q1698" s="86" t="s">
        <v>12628</v>
      </c>
      <c r="V1698" s="82">
        <v>0.48333333333333334</v>
      </c>
      <c r="W1698" s="83">
        <v>0.63888888888888895</v>
      </c>
      <c r="X1698" s="86">
        <f t="shared" si="130"/>
        <v>0.15555555555555561</v>
      </c>
    </row>
    <row r="1699" spans="1:24" x14ac:dyDescent="0.3">
      <c r="A1699" s="44" t="s">
        <v>13506</v>
      </c>
      <c r="B1699" s="68" t="s">
        <v>13507</v>
      </c>
      <c r="C1699" s="2" t="s">
        <v>6</v>
      </c>
      <c r="D1699" s="2">
        <v>67</v>
      </c>
      <c r="E1699" s="6">
        <v>19440</v>
      </c>
      <c r="F1699" s="7">
        <v>44028.650787037041</v>
      </c>
      <c r="G1699" s="69" t="s">
        <v>10062</v>
      </c>
      <c r="H1699" s="68">
        <v>1147</v>
      </c>
      <c r="I1699" s="93">
        <f t="shared" ref="I1699:I1762" si="131">H1699/K1699</f>
        <v>11.47</v>
      </c>
      <c r="J1699" s="93">
        <v>1.0289999999999999</v>
      </c>
      <c r="K1699" s="69">
        <v>100</v>
      </c>
      <c r="L1699" s="68">
        <v>342</v>
      </c>
      <c r="M1699" s="93">
        <f t="shared" si="128"/>
        <v>3.42</v>
      </c>
      <c r="N1699" s="93">
        <v>0.60599999999999998</v>
      </c>
      <c r="O1699" s="69">
        <v>100</v>
      </c>
      <c r="P1699" s="182">
        <f t="shared" si="129"/>
        <v>3.3538011695906436</v>
      </c>
      <c r="Q1699" s="86" t="s">
        <v>12628</v>
      </c>
      <c r="V1699" s="82">
        <v>0.50277777777777777</v>
      </c>
      <c r="W1699" s="83">
        <v>0.65972222222222221</v>
      </c>
      <c r="X1699" s="86">
        <f t="shared" si="130"/>
        <v>0.15694444444444444</v>
      </c>
    </row>
    <row r="1700" spans="1:24" x14ac:dyDescent="0.3">
      <c r="A1700" s="44" t="s">
        <v>13508</v>
      </c>
      <c r="B1700" s="68" t="s">
        <v>13509</v>
      </c>
      <c r="C1700" s="2" t="s">
        <v>6</v>
      </c>
      <c r="D1700" s="2">
        <v>45</v>
      </c>
      <c r="E1700" s="6">
        <v>27230</v>
      </c>
      <c r="F1700" s="7">
        <v>44029.521377314813</v>
      </c>
      <c r="G1700" s="69" t="s">
        <v>4</v>
      </c>
      <c r="H1700" s="68">
        <v>944</v>
      </c>
      <c r="I1700" s="93">
        <f t="shared" si="131"/>
        <v>9.5353535353535346</v>
      </c>
      <c r="J1700" s="93">
        <v>1.256</v>
      </c>
      <c r="K1700" s="69">
        <v>99</v>
      </c>
      <c r="L1700" s="68">
        <v>460</v>
      </c>
      <c r="M1700" s="93">
        <f t="shared" si="128"/>
        <v>4.6464646464646462</v>
      </c>
      <c r="N1700" s="93">
        <v>0.59399999999999997</v>
      </c>
      <c r="O1700" s="69">
        <v>99</v>
      </c>
      <c r="P1700" s="182">
        <f t="shared" si="129"/>
        <v>2.0521739130434784</v>
      </c>
      <c r="Q1700" s="86" t="s">
        <v>12628</v>
      </c>
      <c r="V1700" s="82">
        <v>0.37777777777777777</v>
      </c>
      <c r="W1700" s="83">
        <v>0.53472222222222221</v>
      </c>
      <c r="X1700" s="86">
        <f t="shared" si="130"/>
        <v>0.15694444444444444</v>
      </c>
    </row>
    <row r="1701" spans="1:24" x14ac:dyDescent="0.3">
      <c r="A1701" s="44" t="s">
        <v>2947</v>
      </c>
      <c r="B1701" s="68" t="s">
        <v>126</v>
      </c>
      <c r="C1701" s="2" t="s">
        <v>6</v>
      </c>
      <c r="D1701" s="2">
        <v>58</v>
      </c>
      <c r="E1701" s="6">
        <v>22690</v>
      </c>
      <c r="F1701" s="7">
        <v>44029.540069444447</v>
      </c>
      <c r="G1701" s="69" t="s">
        <v>4</v>
      </c>
      <c r="H1701" s="68">
        <v>1217</v>
      </c>
      <c r="I1701" s="93">
        <f t="shared" si="131"/>
        <v>12.17</v>
      </c>
      <c r="J1701" s="93">
        <v>0.92200000000000004</v>
      </c>
      <c r="K1701" s="69">
        <v>100</v>
      </c>
      <c r="L1701" s="68">
        <v>473</v>
      </c>
      <c r="M1701" s="93">
        <f t="shared" si="128"/>
        <v>4.7300000000000004</v>
      </c>
      <c r="N1701" s="93">
        <v>0.69399999999999995</v>
      </c>
      <c r="O1701" s="69">
        <v>100</v>
      </c>
      <c r="P1701" s="182">
        <f t="shared" si="129"/>
        <v>2.5729386892177586</v>
      </c>
      <c r="Q1701" s="86" t="s">
        <v>12628</v>
      </c>
      <c r="V1701" s="82">
        <v>0.41111111111111115</v>
      </c>
      <c r="W1701" s="83">
        <v>0.54861111111111105</v>
      </c>
      <c r="X1701" s="86">
        <f t="shared" si="130"/>
        <v>0.1374999999999999</v>
      </c>
    </row>
    <row r="1702" spans="1:24" x14ac:dyDescent="0.3">
      <c r="A1702" s="44" t="s">
        <v>3015</v>
      </c>
      <c r="B1702" s="68" t="s">
        <v>366</v>
      </c>
      <c r="C1702" s="2" t="s">
        <v>1</v>
      </c>
      <c r="D1702" s="2">
        <v>51</v>
      </c>
      <c r="E1702" s="6">
        <v>25143</v>
      </c>
      <c r="F1702" s="7">
        <v>44029.551041666666</v>
      </c>
      <c r="G1702" s="69" t="s">
        <v>4</v>
      </c>
      <c r="H1702" s="68">
        <v>2132</v>
      </c>
      <c r="I1702" s="93">
        <f t="shared" si="131"/>
        <v>21.535353535353536</v>
      </c>
      <c r="J1702" s="93">
        <v>1.48</v>
      </c>
      <c r="K1702" s="69">
        <v>99</v>
      </c>
      <c r="L1702" s="68">
        <v>624</v>
      </c>
      <c r="M1702" s="93">
        <f t="shared" si="128"/>
        <v>6.3030303030303028</v>
      </c>
      <c r="N1702" s="93">
        <v>0.93100000000000005</v>
      </c>
      <c r="O1702" s="69">
        <v>99</v>
      </c>
      <c r="P1702" s="182">
        <f t="shared" si="129"/>
        <v>3.416666666666667</v>
      </c>
      <c r="Q1702" s="86" t="s">
        <v>12628</v>
      </c>
      <c r="V1702" s="82">
        <v>0.4458333333333333</v>
      </c>
      <c r="W1702" s="83">
        <v>0.56944444444444442</v>
      </c>
      <c r="X1702" s="86">
        <f t="shared" si="130"/>
        <v>0.12361111111111112</v>
      </c>
    </row>
    <row r="1703" spans="1:24" x14ac:dyDescent="0.3">
      <c r="A1703" s="44" t="s">
        <v>13510</v>
      </c>
      <c r="B1703" s="68" t="s">
        <v>13511</v>
      </c>
      <c r="C1703" s="2" t="s">
        <v>1</v>
      </c>
      <c r="D1703" s="2">
        <v>66</v>
      </c>
      <c r="E1703" s="6">
        <v>19699</v>
      </c>
      <c r="F1703" s="7">
        <v>44029.570625</v>
      </c>
      <c r="G1703" s="69" t="s">
        <v>10062</v>
      </c>
      <c r="H1703" s="68">
        <v>2064</v>
      </c>
      <c r="I1703" s="93">
        <f t="shared" si="131"/>
        <v>20.64</v>
      </c>
      <c r="J1703" s="93">
        <v>1.097</v>
      </c>
      <c r="K1703" s="69">
        <v>100</v>
      </c>
      <c r="L1703" s="68">
        <v>396</v>
      </c>
      <c r="M1703" s="93">
        <f t="shared" si="128"/>
        <v>3.96</v>
      </c>
      <c r="N1703" s="93">
        <v>0.68</v>
      </c>
      <c r="O1703" s="69">
        <v>100</v>
      </c>
      <c r="P1703" s="182">
        <f t="shared" si="129"/>
        <v>5.2121212121212119</v>
      </c>
      <c r="Q1703" s="86" t="s">
        <v>13512</v>
      </c>
      <c r="V1703" s="82">
        <v>0.45069444444444445</v>
      </c>
      <c r="W1703" s="83">
        <v>0.58333333333333337</v>
      </c>
      <c r="X1703" s="86">
        <f t="shared" si="130"/>
        <v>0.13263888888888892</v>
      </c>
    </row>
    <row r="1704" spans="1:24" x14ac:dyDescent="0.3">
      <c r="A1704" s="44" t="s">
        <v>13513</v>
      </c>
      <c r="B1704" s="68" t="s">
        <v>6421</v>
      </c>
      <c r="C1704" s="2" t="s">
        <v>1</v>
      </c>
      <c r="D1704" s="2">
        <v>72</v>
      </c>
      <c r="E1704" s="6">
        <v>17396</v>
      </c>
      <c r="F1704" s="7">
        <v>44029.591284722221</v>
      </c>
      <c r="G1704" s="69" t="s">
        <v>4</v>
      </c>
      <c r="H1704" s="68">
        <v>2432</v>
      </c>
      <c r="I1704" s="93">
        <f t="shared" si="131"/>
        <v>24.565656565656564</v>
      </c>
      <c r="J1704" s="93">
        <v>1.7150000000000001</v>
      </c>
      <c r="K1704" s="69">
        <v>99</v>
      </c>
      <c r="L1704" s="68">
        <v>643</v>
      </c>
      <c r="M1704" s="93">
        <f t="shared" si="128"/>
        <v>6.4949494949494948</v>
      </c>
      <c r="N1704" s="93">
        <v>1.044</v>
      </c>
      <c r="O1704" s="69">
        <v>99</v>
      </c>
      <c r="P1704" s="182">
        <f t="shared" si="129"/>
        <v>3.7822706065318816</v>
      </c>
      <c r="Q1704" s="86" t="s">
        <v>13512</v>
      </c>
      <c r="V1704" s="82">
        <v>0.46388888888888885</v>
      </c>
      <c r="W1704" s="83">
        <v>0.60069444444444442</v>
      </c>
      <c r="X1704" s="86">
        <f t="shared" si="130"/>
        <v>0.13680555555555557</v>
      </c>
    </row>
    <row r="1705" spans="1:24" x14ac:dyDescent="0.3">
      <c r="A1705" s="44" t="s">
        <v>13514</v>
      </c>
      <c r="B1705" s="68" t="s">
        <v>5877</v>
      </c>
      <c r="C1705" s="2" t="s">
        <v>1</v>
      </c>
      <c r="D1705" s="2">
        <v>51</v>
      </c>
      <c r="E1705" s="6">
        <v>25337</v>
      </c>
      <c r="F1705" s="7">
        <v>44029.603472222225</v>
      </c>
      <c r="G1705" s="69" t="s">
        <v>4</v>
      </c>
      <c r="H1705" s="68">
        <v>1941</v>
      </c>
      <c r="I1705" s="93">
        <f t="shared" si="131"/>
        <v>19.606060606060606</v>
      </c>
      <c r="J1705" s="93">
        <v>1.4630000000000001</v>
      </c>
      <c r="K1705" s="69">
        <v>99</v>
      </c>
      <c r="L1705" s="68">
        <v>411</v>
      </c>
      <c r="M1705" s="93">
        <f t="shared" si="128"/>
        <v>4.1515151515151514</v>
      </c>
      <c r="N1705" s="93">
        <v>0.69099999999999995</v>
      </c>
      <c r="O1705" s="69">
        <v>99</v>
      </c>
      <c r="P1705" s="182">
        <f t="shared" si="129"/>
        <v>4.7226277372262775</v>
      </c>
      <c r="Q1705" s="86" t="s">
        <v>13512</v>
      </c>
      <c r="V1705" s="82">
        <v>0.47847222222222219</v>
      </c>
      <c r="W1705" s="83">
        <v>0.61111111111111105</v>
      </c>
      <c r="X1705" s="86">
        <f t="shared" si="130"/>
        <v>0.13263888888888886</v>
      </c>
    </row>
    <row r="1706" spans="1:24" x14ac:dyDescent="0.3">
      <c r="A1706" s="44" t="s">
        <v>13515</v>
      </c>
      <c r="B1706" s="68" t="s">
        <v>1081</v>
      </c>
      <c r="C1706" s="2" t="s">
        <v>1</v>
      </c>
      <c r="D1706" s="2">
        <v>57</v>
      </c>
      <c r="E1706" s="6">
        <v>23105</v>
      </c>
      <c r="F1706" s="7">
        <v>44029.61509259259</v>
      </c>
      <c r="G1706" s="69" t="s">
        <v>4</v>
      </c>
      <c r="H1706" s="68">
        <v>1683</v>
      </c>
      <c r="I1706" s="93">
        <f t="shared" si="131"/>
        <v>17</v>
      </c>
      <c r="J1706" s="93">
        <v>1.8240000000000001</v>
      </c>
      <c r="K1706" s="69">
        <v>99</v>
      </c>
      <c r="L1706" s="68">
        <v>410</v>
      </c>
      <c r="M1706" s="93">
        <f t="shared" si="128"/>
        <v>4.141414141414141</v>
      </c>
      <c r="N1706" s="93">
        <v>0.86899999999999999</v>
      </c>
      <c r="O1706" s="69">
        <v>99</v>
      </c>
      <c r="P1706" s="182">
        <f t="shared" si="129"/>
        <v>4.1048780487804883</v>
      </c>
      <c r="Q1706" s="86" t="s">
        <v>13512</v>
      </c>
      <c r="V1706" s="82">
        <v>0.49305555555555558</v>
      </c>
      <c r="W1706" s="83">
        <v>0.625</v>
      </c>
      <c r="X1706" s="86">
        <f t="shared" si="130"/>
        <v>0.13194444444444442</v>
      </c>
    </row>
    <row r="1707" spans="1:24" x14ac:dyDescent="0.3">
      <c r="A1707" s="44" t="s">
        <v>13516</v>
      </c>
      <c r="B1707" s="68" t="s">
        <v>6501</v>
      </c>
      <c r="C1707" s="2" t="s">
        <v>1</v>
      </c>
      <c r="D1707" s="2">
        <v>49</v>
      </c>
      <c r="E1707" s="6">
        <v>25946</v>
      </c>
      <c r="F1707" s="7">
        <v>44029.629548611112</v>
      </c>
      <c r="G1707" s="69" t="s">
        <v>4</v>
      </c>
      <c r="H1707" s="68">
        <v>1271</v>
      </c>
      <c r="I1707" s="93">
        <f t="shared" si="131"/>
        <v>12.838383838383839</v>
      </c>
      <c r="J1707" s="93">
        <v>1.1399999999999999</v>
      </c>
      <c r="K1707" s="69">
        <v>99</v>
      </c>
      <c r="L1707" s="68">
        <v>464</v>
      </c>
      <c r="M1707" s="93">
        <f t="shared" si="128"/>
        <v>4.6868686868686869</v>
      </c>
      <c r="N1707" s="93">
        <v>0.66500000000000004</v>
      </c>
      <c r="O1707" s="69">
        <v>99</v>
      </c>
      <c r="P1707" s="182">
        <f t="shared" si="129"/>
        <v>2.7392241379310347</v>
      </c>
      <c r="Q1707" s="86" t="s">
        <v>12457</v>
      </c>
      <c r="V1707" s="82">
        <v>0.5</v>
      </c>
      <c r="W1707" s="83">
        <v>0.63888888888888895</v>
      </c>
      <c r="X1707" s="86">
        <f t="shared" si="130"/>
        <v>0.13888888888888895</v>
      </c>
    </row>
    <row r="1708" spans="1:24" x14ac:dyDescent="0.3">
      <c r="A1708" s="44" t="s">
        <v>13517</v>
      </c>
      <c r="B1708" s="68" t="s">
        <v>13518</v>
      </c>
      <c r="C1708" s="2" t="s">
        <v>6</v>
      </c>
      <c r="D1708" s="2">
        <v>53</v>
      </c>
      <c r="E1708" s="6">
        <v>24581</v>
      </c>
      <c r="F1708" s="7">
        <v>44029.640011574076</v>
      </c>
      <c r="G1708" s="69" t="s">
        <v>4</v>
      </c>
      <c r="H1708" s="68">
        <v>987</v>
      </c>
      <c r="I1708" s="93">
        <f t="shared" si="131"/>
        <v>9.8699999999999992</v>
      </c>
      <c r="J1708" s="93">
        <v>0.96</v>
      </c>
      <c r="K1708" s="69">
        <v>100</v>
      </c>
      <c r="L1708" s="68">
        <v>327</v>
      </c>
      <c r="M1708" s="93">
        <f t="shared" si="128"/>
        <v>3.27</v>
      </c>
      <c r="N1708" s="93">
        <v>0.60099999999999998</v>
      </c>
      <c r="O1708" s="69">
        <v>100</v>
      </c>
      <c r="P1708" s="182">
        <f t="shared" si="129"/>
        <v>3.0183486238532109</v>
      </c>
      <c r="Q1708" s="86" t="s">
        <v>12457</v>
      </c>
      <c r="V1708" s="82">
        <v>0.51041666666666663</v>
      </c>
      <c r="W1708" s="83">
        <v>0.66666666666666663</v>
      </c>
      <c r="X1708" s="86">
        <f t="shared" si="130"/>
        <v>0.15625</v>
      </c>
    </row>
    <row r="1709" spans="1:24" x14ac:dyDescent="0.3">
      <c r="A1709" s="44" t="s">
        <v>13519</v>
      </c>
      <c r="B1709" s="68" t="s">
        <v>13520</v>
      </c>
      <c r="C1709" s="2" t="s">
        <v>6</v>
      </c>
      <c r="D1709" s="2">
        <v>55</v>
      </c>
      <c r="E1709" s="6">
        <v>23778</v>
      </c>
      <c r="F1709" s="7">
        <v>44032.521585648145</v>
      </c>
      <c r="G1709" s="69" t="s">
        <v>4</v>
      </c>
      <c r="H1709" s="68">
        <v>1186</v>
      </c>
      <c r="I1709" s="93">
        <f t="shared" si="131"/>
        <v>11.86</v>
      </c>
      <c r="J1709" s="93">
        <v>1.45</v>
      </c>
      <c r="K1709" s="69">
        <v>100</v>
      </c>
      <c r="L1709" s="68">
        <v>270</v>
      </c>
      <c r="M1709" s="93">
        <f t="shared" si="128"/>
        <v>2.7</v>
      </c>
      <c r="N1709" s="93">
        <v>0.57699999999999996</v>
      </c>
      <c r="O1709" s="69">
        <v>100</v>
      </c>
      <c r="P1709" s="182">
        <f t="shared" si="129"/>
        <v>4.3925925925925924</v>
      </c>
      <c r="Q1709" s="86" t="s">
        <v>12457</v>
      </c>
      <c r="V1709" s="82">
        <v>0.38194444444444442</v>
      </c>
      <c r="W1709" s="83">
        <v>0.53125</v>
      </c>
      <c r="X1709" s="86">
        <f t="shared" si="130"/>
        <v>0.14930555555555558</v>
      </c>
    </row>
    <row r="1710" spans="1:24" x14ac:dyDescent="0.3">
      <c r="A1710" s="44" t="s">
        <v>13521</v>
      </c>
      <c r="B1710" s="68" t="s">
        <v>6536</v>
      </c>
      <c r="C1710" s="2" t="s">
        <v>1</v>
      </c>
      <c r="D1710" s="2">
        <v>59</v>
      </c>
      <c r="E1710" s="6">
        <v>22134</v>
      </c>
      <c r="F1710" s="7">
        <v>44032.535162037035</v>
      </c>
      <c r="G1710" s="69" t="s">
        <v>4</v>
      </c>
      <c r="H1710" s="68">
        <v>1380</v>
      </c>
      <c r="I1710" s="93">
        <f t="shared" si="131"/>
        <v>13.939393939393939</v>
      </c>
      <c r="J1710" s="93">
        <v>1.123</v>
      </c>
      <c r="K1710" s="69">
        <v>99</v>
      </c>
      <c r="L1710" s="68">
        <v>453</v>
      </c>
      <c r="M1710" s="93">
        <f t="shared" si="128"/>
        <v>4.5757575757575761</v>
      </c>
      <c r="N1710" s="93">
        <v>0.79700000000000004</v>
      </c>
      <c r="O1710" s="69">
        <v>99</v>
      </c>
      <c r="P1710" s="182">
        <f t="shared" si="129"/>
        <v>3.0463576158940393</v>
      </c>
      <c r="Q1710" s="86" t="s">
        <v>12457</v>
      </c>
      <c r="V1710" s="82">
        <v>0.41180555555555554</v>
      </c>
      <c r="W1710" s="83">
        <v>0.54166666666666663</v>
      </c>
      <c r="X1710" s="86">
        <f t="shared" si="130"/>
        <v>0.12986111111111109</v>
      </c>
    </row>
    <row r="1711" spans="1:24" x14ac:dyDescent="0.3">
      <c r="A1711" s="44" t="s">
        <v>13522</v>
      </c>
      <c r="B1711" s="68" t="s">
        <v>68</v>
      </c>
      <c r="C1711" s="2" t="s">
        <v>1</v>
      </c>
      <c r="D1711" s="2">
        <v>45</v>
      </c>
      <c r="E1711" s="6">
        <v>27419</v>
      </c>
      <c r="F1711" s="7">
        <v>44032.546469907407</v>
      </c>
      <c r="G1711" s="69" t="s">
        <v>4</v>
      </c>
      <c r="H1711" s="68">
        <v>1039</v>
      </c>
      <c r="I1711" s="93">
        <f t="shared" si="131"/>
        <v>10.494949494949495</v>
      </c>
      <c r="J1711" s="93">
        <v>0.86199999999999999</v>
      </c>
      <c r="K1711" s="69">
        <v>99</v>
      </c>
      <c r="L1711" s="68">
        <v>329</v>
      </c>
      <c r="M1711" s="93">
        <f t="shared" si="128"/>
        <v>3.3232323232323231</v>
      </c>
      <c r="N1711" s="93">
        <v>0.65200000000000002</v>
      </c>
      <c r="O1711" s="69">
        <v>99</v>
      </c>
      <c r="P1711" s="182">
        <f t="shared" si="129"/>
        <v>3.1580547112462005</v>
      </c>
      <c r="Q1711" s="86" t="s">
        <v>12395</v>
      </c>
      <c r="V1711" s="82">
        <v>0.41666666666666669</v>
      </c>
      <c r="W1711" s="83">
        <v>0.56944444444444442</v>
      </c>
      <c r="X1711" s="86">
        <f t="shared" si="130"/>
        <v>0.15277777777777773</v>
      </c>
    </row>
    <row r="1712" spans="1:24" x14ac:dyDescent="0.3">
      <c r="A1712" s="44" t="s">
        <v>2897</v>
      </c>
      <c r="B1712" s="68" t="s">
        <v>1743</v>
      </c>
      <c r="C1712" s="2" t="s">
        <v>1</v>
      </c>
      <c r="D1712" s="2">
        <v>58</v>
      </c>
      <c r="E1712" s="6">
        <v>22821</v>
      </c>
      <c r="F1712" s="7">
        <v>44032.573391203703</v>
      </c>
      <c r="G1712" s="69" t="s">
        <v>4</v>
      </c>
      <c r="H1712" s="68">
        <v>1707</v>
      </c>
      <c r="I1712" s="93">
        <f t="shared" si="131"/>
        <v>17.242424242424242</v>
      </c>
      <c r="J1712" s="93">
        <v>1.3180000000000001</v>
      </c>
      <c r="K1712" s="69">
        <v>99</v>
      </c>
      <c r="L1712" s="68">
        <v>324</v>
      </c>
      <c r="M1712" s="93">
        <f t="shared" si="128"/>
        <v>3.2727272727272729</v>
      </c>
      <c r="N1712" s="93">
        <v>0.58599999999999997</v>
      </c>
      <c r="O1712" s="69">
        <v>99</v>
      </c>
      <c r="P1712" s="182">
        <f t="shared" si="129"/>
        <v>5.2685185185185182</v>
      </c>
      <c r="Q1712" s="86" t="s">
        <v>12395</v>
      </c>
      <c r="V1712" s="82">
        <v>0.43194444444444446</v>
      </c>
      <c r="W1712" s="83">
        <v>0.58333333333333337</v>
      </c>
      <c r="X1712" s="86">
        <f t="shared" si="130"/>
        <v>0.15138888888888891</v>
      </c>
    </row>
    <row r="1713" spans="1:24" x14ac:dyDescent="0.3">
      <c r="A1713" s="44" t="s">
        <v>13523</v>
      </c>
      <c r="B1713" s="68" t="s">
        <v>13524</v>
      </c>
      <c r="C1713" s="2" t="s">
        <v>6</v>
      </c>
      <c r="D1713" s="2">
        <v>51</v>
      </c>
      <c r="E1713" s="6">
        <v>25224</v>
      </c>
      <c r="F1713" s="7">
        <v>44032.585879629631</v>
      </c>
      <c r="G1713" s="69" t="s">
        <v>4</v>
      </c>
      <c r="H1713" s="68">
        <v>934</v>
      </c>
      <c r="I1713" s="93">
        <f t="shared" si="131"/>
        <v>9.4343434343434343</v>
      </c>
      <c r="J1713" s="93">
        <v>0.71699999999999997</v>
      </c>
      <c r="K1713" s="69">
        <v>99</v>
      </c>
      <c r="L1713" s="68">
        <v>329</v>
      </c>
      <c r="M1713" s="93">
        <f t="shared" si="128"/>
        <v>3.3232323232323231</v>
      </c>
      <c r="N1713" s="93">
        <v>0.53100000000000003</v>
      </c>
      <c r="O1713" s="69">
        <v>99</v>
      </c>
      <c r="P1713" s="182">
        <f t="shared" si="129"/>
        <v>2.8389057750759878</v>
      </c>
      <c r="Q1713" s="86" t="s">
        <v>12395</v>
      </c>
      <c r="V1713" s="82">
        <v>0.4381944444444445</v>
      </c>
      <c r="W1713" s="83">
        <v>0.60069444444444442</v>
      </c>
      <c r="X1713" s="86">
        <f t="shared" si="130"/>
        <v>0.16249999999999992</v>
      </c>
    </row>
    <row r="1714" spans="1:24" x14ac:dyDescent="0.3">
      <c r="A1714" s="44" t="s">
        <v>13525</v>
      </c>
      <c r="B1714" s="68" t="s">
        <v>13262</v>
      </c>
      <c r="C1714" s="2" t="s">
        <v>1</v>
      </c>
      <c r="D1714" s="2">
        <v>53</v>
      </c>
      <c r="E1714" s="6">
        <v>24517</v>
      </c>
      <c r="F1714" s="7">
        <v>44032.603379629632</v>
      </c>
      <c r="G1714" s="69" t="s">
        <v>4</v>
      </c>
      <c r="H1714" s="68">
        <v>1985</v>
      </c>
      <c r="I1714" s="93">
        <f t="shared" si="131"/>
        <v>20.050505050505052</v>
      </c>
      <c r="J1714" s="93">
        <v>1.514</v>
      </c>
      <c r="K1714" s="69">
        <v>99</v>
      </c>
      <c r="L1714" s="68">
        <v>265</v>
      </c>
      <c r="M1714" s="93">
        <f t="shared" si="128"/>
        <v>2.6767676767676769</v>
      </c>
      <c r="N1714" s="93">
        <v>0.51200000000000001</v>
      </c>
      <c r="O1714" s="69">
        <v>99</v>
      </c>
      <c r="P1714" s="182">
        <f t="shared" si="129"/>
        <v>7.4905660377358494</v>
      </c>
      <c r="Q1714" s="86" t="s">
        <v>12395</v>
      </c>
      <c r="V1714" s="82">
        <v>0.44861111111111113</v>
      </c>
      <c r="W1714" s="83">
        <v>0.61111111111111105</v>
      </c>
      <c r="X1714" s="86">
        <f t="shared" si="130"/>
        <v>0.16249999999999992</v>
      </c>
    </row>
    <row r="1715" spans="1:24" x14ac:dyDescent="0.3">
      <c r="A1715" s="44" t="s">
        <v>13526</v>
      </c>
      <c r="B1715" s="68" t="s">
        <v>13527</v>
      </c>
      <c r="C1715" s="2" t="s">
        <v>1</v>
      </c>
      <c r="D1715" s="2">
        <v>60</v>
      </c>
      <c r="E1715" s="6">
        <v>21995</v>
      </c>
      <c r="F1715" s="7">
        <v>44032.618148148147</v>
      </c>
      <c r="G1715" s="69" t="s">
        <v>12493</v>
      </c>
      <c r="H1715" s="68">
        <v>1916</v>
      </c>
      <c r="I1715" s="93">
        <f t="shared" si="131"/>
        <v>19.353535353535353</v>
      </c>
      <c r="J1715" s="93">
        <v>1.8420000000000001</v>
      </c>
      <c r="K1715" s="69">
        <v>99</v>
      </c>
      <c r="L1715" s="68">
        <v>544</v>
      </c>
      <c r="M1715" s="93">
        <f t="shared" si="128"/>
        <v>5.4949494949494948</v>
      </c>
      <c r="N1715" s="93">
        <v>0.59499999999999997</v>
      </c>
      <c r="O1715" s="69">
        <v>99</v>
      </c>
      <c r="P1715" s="182">
        <f t="shared" si="129"/>
        <v>3.5220588235294117</v>
      </c>
      <c r="Q1715" s="86" t="s">
        <v>12395</v>
      </c>
      <c r="V1715" s="82">
        <v>0.47083333333333338</v>
      </c>
      <c r="W1715" s="83">
        <v>0.63194444444444442</v>
      </c>
      <c r="X1715" s="86">
        <f t="shared" si="130"/>
        <v>0.16111111111111104</v>
      </c>
    </row>
    <row r="1716" spans="1:24" x14ac:dyDescent="0.3">
      <c r="A1716" s="44" t="s">
        <v>13528</v>
      </c>
      <c r="B1716" s="68" t="s">
        <v>176</v>
      </c>
      <c r="C1716" s="2" t="s">
        <v>1</v>
      </c>
      <c r="D1716" s="2">
        <v>50</v>
      </c>
      <c r="E1716" s="6">
        <v>25416</v>
      </c>
      <c r="F1716" s="7">
        <v>44032.644976851851</v>
      </c>
      <c r="G1716" s="69" t="s">
        <v>10062</v>
      </c>
      <c r="H1716" s="68">
        <v>1380</v>
      </c>
      <c r="I1716" s="93">
        <f t="shared" si="131"/>
        <v>13.8</v>
      </c>
      <c r="J1716" s="93">
        <v>1.206</v>
      </c>
      <c r="K1716" s="69">
        <v>100</v>
      </c>
      <c r="L1716" s="68">
        <v>341</v>
      </c>
      <c r="M1716" s="93">
        <f t="shared" si="128"/>
        <v>3.41</v>
      </c>
      <c r="N1716" s="93">
        <v>0.65300000000000002</v>
      </c>
      <c r="O1716" s="69">
        <v>100</v>
      </c>
      <c r="P1716" s="182">
        <f t="shared" si="129"/>
        <v>4.0469208211143695</v>
      </c>
      <c r="Q1716" s="86" t="s">
        <v>12395</v>
      </c>
      <c r="V1716" s="82">
        <v>0.49513888888888885</v>
      </c>
      <c r="W1716" s="83">
        <v>0.65277777777777779</v>
      </c>
      <c r="X1716" s="86">
        <f t="shared" si="130"/>
        <v>0.15763888888888894</v>
      </c>
    </row>
    <row r="1717" spans="1:24" x14ac:dyDescent="0.3">
      <c r="A1717" s="44" t="s">
        <v>13529</v>
      </c>
      <c r="B1717" s="68" t="s">
        <v>13530</v>
      </c>
      <c r="C1717" s="2" t="s">
        <v>6</v>
      </c>
      <c r="D1717" s="2">
        <v>32</v>
      </c>
      <c r="E1717" s="6">
        <v>32119</v>
      </c>
      <c r="F1717" s="7">
        <v>44032.667013888888</v>
      </c>
      <c r="G1717" s="69" t="s">
        <v>10062</v>
      </c>
      <c r="H1717" s="68">
        <v>851</v>
      </c>
      <c r="I1717" s="93">
        <f t="shared" si="131"/>
        <v>8.51</v>
      </c>
      <c r="J1717" s="93">
        <v>1.03</v>
      </c>
      <c r="K1717" s="69">
        <v>100</v>
      </c>
      <c r="L1717" s="68">
        <v>209</v>
      </c>
      <c r="M1717" s="93">
        <f t="shared" si="128"/>
        <v>2.09</v>
      </c>
      <c r="N1717" s="93">
        <v>0.60499999999999998</v>
      </c>
      <c r="O1717" s="69">
        <v>100</v>
      </c>
      <c r="P1717" s="182">
        <f t="shared" si="129"/>
        <v>4.0717703349282299</v>
      </c>
      <c r="Q1717" s="86" t="s">
        <v>12628</v>
      </c>
      <c r="V1717" s="82">
        <v>0.5</v>
      </c>
      <c r="W1717" s="83">
        <v>0.68055555555555547</v>
      </c>
      <c r="X1717" s="86">
        <f t="shared" si="130"/>
        <v>0.18055555555555547</v>
      </c>
    </row>
    <row r="1718" spans="1:24" x14ac:dyDescent="0.3">
      <c r="A1718" s="44" t="s">
        <v>13531</v>
      </c>
      <c r="B1718" s="68" t="s">
        <v>13532</v>
      </c>
      <c r="C1718" s="2" t="s">
        <v>6</v>
      </c>
      <c r="D1718" s="2">
        <v>55</v>
      </c>
      <c r="E1718" s="6">
        <v>23706</v>
      </c>
      <c r="F1718" s="7">
        <v>44033.385648148149</v>
      </c>
      <c r="G1718" s="69" t="s">
        <v>71</v>
      </c>
      <c r="H1718" s="68">
        <v>1191</v>
      </c>
      <c r="I1718" s="93">
        <f t="shared" si="131"/>
        <v>12.030303030303031</v>
      </c>
      <c r="J1718" s="93">
        <v>1.1200000000000001</v>
      </c>
      <c r="K1718" s="69">
        <v>99</v>
      </c>
      <c r="L1718" s="68">
        <v>401</v>
      </c>
      <c r="M1718" s="93">
        <f t="shared" si="128"/>
        <v>4.0505050505050502</v>
      </c>
      <c r="N1718" s="93">
        <v>0.64500000000000002</v>
      </c>
      <c r="O1718" s="69">
        <v>99</v>
      </c>
      <c r="P1718" s="182">
        <f t="shared" si="129"/>
        <v>2.9700748129675816</v>
      </c>
      <c r="Q1718" s="86" t="s">
        <v>12628</v>
      </c>
      <c r="V1718" s="82">
        <v>0.39583333333333331</v>
      </c>
      <c r="W1718" s="83">
        <v>0.54166666666666663</v>
      </c>
      <c r="X1718" s="86">
        <f t="shared" si="130"/>
        <v>0.14583333333333331</v>
      </c>
    </row>
    <row r="1719" spans="1:24" x14ac:dyDescent="0.3">
      <c r="A1719" s="44" t="s">
        <v>13533</v>
      </c>
      <c r="B1719" s="68" t="s">
        <v>7002</v>
      </c>
      <c r="C1719" s="2" t="s">
        <v>1</v>
      </c>
      <c r="D1719" s="2">
        <v>54</v>
      </c>
      <c r="E1719" s="6">
        <v>23999</v>
      </c>
      <c r="F1719" s="7">
        <v>44033.520902777775</v>
      </c>
      <c r="G1719" s="69" t="s">
        <v>4</v>
      </c>
      <c r="H1719" s="68">
        <v>2084</v>
      </c>
      <c r="I1719" s="93">
        <f t="shared" si="131"/>
        <v>20.84</v>
      </c>
      <c r="J1719" s="93">
        <v>1.3979999999999999</v>
      </c>
      <c r="K1719" s="69">
        <v>100</v>
      </c>
      <c r="L1719" s="68">
        <v>525</v>
      </c>
      <c r="M1719" s="93">
        <f t="shared" si="128"/>
        <v>5.25</v>
      </c>
      <c r="N1719" s="93">
        <v>0.85699999999999998</v>
      </c>
      <c r="O1719" s="69">
        <v>100</v>
      </c>
      <c r="P1719" s="182">
        <f t="shared" si="129"/>
        <v>3.9695238095238095</v>
      </c>
      <c r="Q1719" s="86" t="s">
        <v>12628</v>
      </c>
      <c r="V1719" s="82">
        <v>0.40833333333333338</v>
      </c>
      <c r="W1719" s="83">
        <v>0.53472222222222221</v>
      </c>
      <c r="X1719" s="86">
        <f t="shared" si="130"/>
        <v>0.12638888888888883</v>
      </c>
    </row>
    <row r="1720" spans="1:24" x14ac:dyDescent="0.3">
      <c r="A1720" s="44" t="s">
        <v>13534</v>
      </c>
      <c r="B1720" s="68" t="s">
        <v>845</v>
      </c>
      <c r="C1720" s="2" t="s">
        <v>1</v>
      </c>
      <c r="D1720" s="2">
        <v>65</v>
      </c>
      <c r="E1720" s="6">
        <v>19998</v>
      </c>
      <c r="F1720" s="7">
        <v>44033.565520833334</v>
      </c>
      <c r="G1720" s="69" t="s">
        <v>4</v>
      </c>
      <c r="H1720" s="68">
        <v>1361</v>
      </c>
      <c r="I1720" s="93">
        <f t="shared" si="131"/>
        <v>13.747474747474747</v>
      </c>
      <c r="J1720" s="93">
        <v>1.2070000000000001</v>
      </c>
      <c r="K1720" s="69">
        <v>99</v>
      </c>
      <c r="L1720" s="68">
        <v>383</v>
      </c>
      <c r="M1720" s="93">
        <f t="shared" si="128"/>
        <v>3.8686868686868685</v>
      </c>
      <c r="N1720" s="93">
        <v>0.73699999999999999</v>
      </c>
      <c r="O1720" s="69">
        <v>99</v>
      </c>
      <c r="P1720" s="182">
        <f t="shared" si="129"/>
        <v>3.5535248041775458</v>
      </c>
      <c r="Q1720" s="86" t="s">
        <v>12628</v>
      </c>
      <c r="V1720" s="82">
        <v>0.41666666666666669</v>
      </c>
      <c r="W1720" s="83">
        <v>0.56944444444444442</v>
      </c>
      <c r="X1720" s="86">
        <f t="shared" si="130"/>
        <v>0.15277777777777773</v>
      </c>
    </row>
    <row r="1721" spans="1:24" x14ac:dyDescent="0.3">
      <c r="A1721" s="44" t="s">
        <v>13535</v>
      </c>
      <c r="B1721" s="68" t="s">
        <v>632</v>
      </c>
      <c r="C1721" s="2" t="s">
        <v>1</v>
      </c>
      <c r="D1721" s="2">
        <v>54</v>
      </c>
      <c r="E1721" s="6">
        <v>24019</v>
      </c>
      <c r="F1721" s="7">
        <v>44033.575069444443</v>
      </c>
      <c r="G1721" s="69" t="s">
        <v>4</v>
      </c>
      <c r="H1721" s="68">
        <v>2151</v>
      </c>
      <c r="I1721" s="93">
        <f t="shared" si="131"/>
        <v>21.727272727272727</v>
      </c>
      <c r="J1721" s="93">
        <v>1.671</v>
      </c>
      <c r="K1721" s="69">
        <v>99</v>
      </c>
      <c r="L1721" s="68">
        <v>447</v>
      </c>
      <c r="M1721" s="93">
        <f t="shared" si="128"/>
        <v>4.5151515151515156</v>
      </c>
      <c r="N1721" s="93">
        <v>0.83699999999999997</v>
      </c>
      <c r="O1721" s="69">
        <v>99</v>
      </c>
      <c r="P1721" s="182">
        <f t="shared" si="129"/>
        <v>4.8120805369127515</v>
      </c>
      <c r="Q1721" s="86" t="s">
        <v>12628</v>
      </c>
      <c r="V1721" s="82">
        <v>0.42499999999999999</v>
      </c>
      <c r="W1721" s="83">
        <v>0.59027777777777779</v>
      </c>
      <c r="X1721" s="86">
        <f t="shared" si="130"/>
        <v>0.1652777777777778</v>
      </c>
    </row>
    <row r="1722" spans="1:24" x14ac:dyDescent="0.3">
      <c r="A1722" s="44" t="s">
        <v>13536</v>
      </c>
      <c r="B1722" s="68" t="s">
        <v>8754</v>
      </c>
      <c r="C1722" s="2" t="s">
        <v>1</v>
      </c>
      <c r="D1722" s="2">
        <v>44</v>
      </c>
      <c r="E1722" s="6">
        <v>27652</v>
      </c>
      <c r="F1722" s="7">
        <v>44033.58798611111</v>
      </c>
      <c r="G1722" s="69" t="s">
        <v>4</v>
      </c>
      <c r="H1722" s="68">
        <v>2080</v>
      </c>
      <c r="I1722" s="93">
        <f t="shared" si="131"/>
        <v>20.8</v>
      </c>
      <c r="J1722" s="93">
        <v>2.238</v>
      </c>
      <c r="K1722" s="69">
        <v>100</v>
      </c>
      <c r="L1722" s="68">
        <v>286</v>
      </c>
      <c r="M1722" s="93">
        <f t="shared" si="128"/>
        <v>2.86</v>
      </c>
      <c r="N1722" s="93">
        <v>0.51300000000000001</v>
      </c>
      <c r="O1722" s="69">
        <v>100</v>
      </c>
      <c r="P1722" s="182">
        <f t="shared" si="129"/>
        <v>7.2727272727272734</v>
      </c>
      <c r="Q1722" s="86" t="s">
        <v>12628</v>
      </c>
      <c r="V1722" s="82">
        <v>0.4597222222222222</v>
      </c>
      <c r="W1722" s="83">
        <v>0.60416666666666663</v>
      </c>
      <c r="X1722" s="86">
        <f t="shared" si="130"/>
        <v>0.14444444444444443</v>
      </c>
    </row>
    <row r="1723" spans="1:24" x14ac:dyDescent="0.3">
      <c r="A1723" s="44" t="s">
        <v>13537</v>
      </c>
      <c r="B1723" s="68" t="s">
        <v>4504</v>
      </c>
      <c r="C1723" s="2" t="s">
        <v>1</v>
      </c>
      <c r="D1723" s="2">
        <v>44</v>
      </c>
      <c r="E1723" s="6">
        <v>27864</v>
      </c>
      <c r="F1723" s="7">
        <v>44033.61042824074</v>
      </c>
      <c r="G1723" s="69" t="s">
        <v>553</v>
      </c>
      <c r="H1723" s="68">
        <v>911</v>
      </c>
      <c r="I1723" s="93">
        <f t="shared" si="131"/>
        <v>9.11</v>
      </c>
      <c r="J1723" s="93">
        <v>1.413</v>
      </c>
      <c r="K1723" s="69">
        <v>100</v>
      </c>
      <c r="L1723" s="68">
        <v>266</v>
      </c>
      <c r="M1723" s="93">
        <f t="shared" si="128"/>
        <v>2.66</v>
      </c>
      <c r="N1723" s="93">
        <v>0.68500000000000005</v>
      </c>
      <c r="O1723" s="69">
        <v>100</v>
      </c>
      <c r="P1723" s="182">
        <f t="shared" si="129"/>
        <v>3.4248120300751874</v>
      </c>
      <c r="Q1723" s="86" t="s">
        <v>12628</v>
      </c>
      <c r="V1723" s="82">
        <v>0.47916666666666669</v>
      </c>
      <c r="W1723" s="83">
        <v>0.61805555555555558</v>
      </c>
      <c r="X1723" s="86">
        <f t="shared" si="130"/>
        <v>0.1388888888888889</v>
      </c>
    </row>
    <row r="1724" spans="1:24" x14ac:dyDescent="0.3">
      <c r="A1724" s="44" t="s">
        <v>13538</v>
      </c>
      <c r="B1724" s="68" t="s">
        <v>8242</v>
      </c>
      <c r="C1724" s="2" t="s">
        <v>1</v>
      </c>
      <c r="D1724" s="2">
        <v>73</v>
      </c>
      <c r="E1724" s="6">
        <v>17227</v>
      </c>
      <c r="F1724" s="7">
        <v>44033.627743055556</v>
      </c>
      <c r="G1724" s="69" t="s">
        <v>4</v>
      </c>
      <c r="H1724" s="68">
        <v>2113</v>
      </c>
      <c r="I1724" s="93">
        <f t="shared" si="131"/>
        <v>21.343434343434343</v>
      </c>
      <c r="J1724" s="93">
        <v>5.399</v>
      </c>
      <c r="K1724" s="69">
        <v>99</v>
      </c>
      <c r="L1724" s="68">
        <v>490</v>
      </c>
      <c r="M1724" s="93">
        <f t="shared" si="128"/>
        <v>4.9494949494949498</v>
      </c>
      <c r="N1724" s="93">
        <v>0.91900000000000004</v>
      </c>
      <c r="O1724" s="69">
        <v>99</v>
      </c>
      <c r="P1724" s="182">
        <f t="shared" si="129"/>
        <v>4.3122448979591832</v>
      </c>
      <c r="Q1724" s="86" t="s">
        <v>12628</v>
      </c>
      <c r="V1724" s="82">
        <v>0.49791666666666662</v>
      </c>
      <c r="W1724" s="83">
        <v>0.64583333333333337</v>
      </c>
      <c r="X1724" s="86">
        <f t="shared" si="130"/>
        <v>0.14791666666666675</v>
      </c>
    </row>
    <row r="1725" spans="1:24" x14ac:dyDescent="0.3">
      <c r="A1725" s="44" t="s">
        <v>13539</v>
      </c>
      <c r="B1725" s="68" t="s">
        <v>13540</v>
      </c>
      <c r="C1725" s="2" t="s">
        <v>1</v>
      </c>
      <c r="D1725" s="2">
        <v>31</v>
      </c>
      <c r="E1725" s="6">
        <v>32429</v>
      </c>
      <c r="F1725" s="7">
        <v>44033.651747685188</v>
      </c>
      <c r="G1725" s="69" t="s">
        <v>10062</v>
      </c>
      <c r="H1725" s="68">
        <v>936</v>
      </c>
      <c r="I1725" s="93">
        <f t="shared" si="131"/>
        <v>9.454545454545455</v>
      </c>
      <c r="J1725" s="93">
        <v>0.92900000000000005</v>
      </c>
      <c r="K1725" s="69">
        <v>99</v>
      </c>
      <c r="L1725" s="68">
        <v>361</v>
      </c>
      <c r="M1725" s="93">
        <f t="shared" si="128"/>
        <v>3.6464646464646466</v>
      </c>
      <c r="N1725" s="93">
        <v>0.54</v>
      </c>
      <c r="O1725" s="69">
        <v>99</v>
      </c>
      <c r="P1725" s="182">
        <f t="shared" si="129"/>
        <v>2.5927977839335181</v>
      </c>
      <c r="Q1725" s="86" t="s">
        <v>12628</v>
      </c>
      <c r="V1725" s="82">
        <v>0.50694444444444442</v>
      </c>
      <c r="W1725" s="83">
        <v>0.66319444444444442</v>
      </c>
      <c r="X1725" s="86">
        <f t="shared" si="130"/>
        <v>0.15625</v>
      </c>
    </row>
    <row r="1726" spans="1:24" x14ac:dyDescent="0.3">
      <c r="A1726" s="44" t="s">
        <v>13541</v>
      </c>
      <c r="B1726" s="68" t="s">
        <v>207</v>
      </c>
      <c r="C1726" s="2" t="s">
        <v>1</v>
      </c>
      <c r="D1726" s="2">
        <v>58</v>
      </c>
      <c r="E1726" s="6">
        <v>22533</v>
      </c>
      <c r="F1726" s="7">
        <v>44034.52884259259</v>
      </c>
      <c r="G1726" s="69" t="s">
        <v>4</v>
      </c>
      <c r="H1726" s="68">
        <v>1997</v>
      </c>
      <c r="I1726" s="93">
        <f t="shared" si="131"/>
        <v>20.171717171717173</v>
      </c>
      <c r="J1726" s="93">
        <v>1.7729999999999999</v>
      </c>
      <c r="K1726" s="69">
        <v>99</v>
      </c>
      <c r="L1726" s="68">
        <v>364</v>
      </c>
      <c r="M1726" s="93">
        <f t="shared" si="128"/>
        <v>3.6767676767676769</v>
      </c>
      <c r="N1726" s="93">
        <v>0.69699999999999995</v>
      </c>
      <c r="O1726" s="69">
        <v>99</v>
      </c>
      <c r="P1726" s="182">
        <f t="shared" si="129"/>
        <v>5.4862637362637363</v>
      </c>
      <c r="Q1726" s="86" t="s">
        <v>12628</v>
      </c>
      <c r="V1726" s="82">
        <v>0.39583333333333331</v>
      </c>
      <c r="W1726" s="83">
        <v>0.54166666666666663</v>
      </c>
      <c r="X1726" s="86">
        <f t="shared" si="130"/>
        <v>0.14583333333333331</v>
      </c>
    </row>
    <row r="1727" spans="1:24" x14ac:dyDescent="0.3">
      <c r="A1727" s="44" t="s">
        <v>13542</v>
      </c>
      <c r="B1727" s="68" t="s">
        <v>6469</v>
      </c>
      <c r="C1727" s="2" t="s">
        <v>1</v>
      </c>
      <c r="D1727" s="2">
        <v>43</v>
      </c>
      <c r="E1727" s="6">
        <v>28258</v>
      </c>
      <c r="F1727" s="7">
        <v>44034.545555555553</v>
      </c>
      <c r="G1727" s="69" t="s">
        <v>4</v>
      </c>
      <c r="H1727" s="68">
        <v>947</v>
      </c>
      <c r="I1727" s="93">
        <f t="shared" si="131"/>
        <v>9.4700000000000006</v>
      </c>
      <c r="J1727" s="93">
        <v>1.3740000000000001</v>
      </c>
      <c r="K1727" s="69">
        <v>100</v>
      </c>
      <c r="L1727" s="68">
        <v>293</v>
      </c>
      <c r="M1727" s="93">
        <f t="shared" si="128"/>
        <v>2.93</v>
      </c>
      <c r="N1727" s="93">
        <v>0.432</v>
      </c>
      <c r="O1727" s="69">
        <v>100</v>
      </c>
      <c r="P1727" s="182">
        <f t="shared" si="129"/>
        <v>3.2320819112627985</v>
      </c>
      <c r="Q1727" s="86" t="s">
        <v>12628</v>
      </c>
      <c r="V1727" s="82">
        <v>0.40069444444444446</v>
      </c>
      <c r="W1727" s="83">
        <v>0.55208333333333337</v>
      </c>
      <c r="X1727" s="86">
        <f t="shared" si="130"/>
        <v>0.15138888888888891</v>
      </c>
    </row>
    <row r="1728" spans="1:24" x14ac:dyDescent="0.3">
      <c r="A1728" s="44" t="s">
        <v>13543</v>
      </c>
      <c r="B1728" s="68" t="s">
        <v>7659</v>
      </c>
      <c r="C1728" s="2" t="s">
        <v>1</v>
      </c>
      <c r="D1728" s="2">
        <v>45</v>
      </c>
      <c r="E1728" s="6">
        <v>27396</v>
      </c>
      <c r="F1728" s="7">
        <v>44034.559351851851</v>
      </c>
      <c r="G1728" s="69" t="s">
        <v>4</v>
      </c>
      <c r="H1728" s="68">
        <v>840</v>
      </c>
      <c r="I1728" s="93">
        <f t="shared" si="131"/>
        <v>8.4</v>
      </c>
      <c r="J1728" s="93">
        <v>0.82899999999999996</v>
      </c>
      <c r="K1728" s="69">
        <v>100</v>
      </c>
      <c r="L1728" s="68">
        <v>287</v>
      </c>
      <c r="M1728" s="93">
        <f t="shared" si="128"/>
        <v>2.87</v>
      </c>
      <c r="N1728" s="93">
        <v>0.52500000000000002</v>
      </c>
      <c r="O1728" s="69">
        <v>100</v>
      </c>
      <c r="P1728" s="182">
        <f t="shared" si="129"/>
        <v>2.9268292682926829</v>
      </c>
      <c r="Q1728" s="86" t="s">
        <v>12628</v>
      </c>
      <c r="V1728" s="82">
        <v>0.41944444444444445</v>
      </c>
      <c r="W1728" s="83">
        <v>0.57291666666666663</v>
      </c>
      <c r="X1728" s="86">
        <f t="shared" si="130"/>
        <v>0.15347222222222218</v>
      </c>
    </row>
    <row r="1729" spans="1:24" x14ac:dyDescent="0.3">
      <c r="A1729" s="44" t="s">
        <v>13544</v>
      </c>
      <c r="B1729" s="68" t="s">
        <v>13545</v>
      </c>
      <c r="C1729" s="2" t="s">
        <v>1</v>
      </c>
      <c r="D1729" s="2">
        <v>69</v>
      </c>
      <c r="E1729" s="6">
        <v>18632</v>
      </c>
      <c r="F1729" s="7">
        <v>44034.569560185184</v>
      </c>
      <c r="G1729" s="69" t="s">
        <v>4</v>
      </c>
      <c r="H1729" s="68">
        <v>1826</v>
      </c>
      <c r="I1729" s="93">
        <f t="shared" si="131"/>
        <v>18.260000000000002</v>
      </c>
      <c r="J1729" s="93">
        <v>1.637</v>
      </c>
      <c r="K1729" s="69">
        <v>100</v>
      </c>
      <c r="L1729" s="68">
        <v>411</v>
      </c>
      <c r="M1729" s="93">
        <f t="shared" si="128"/>
        <v>4.1100000000000003</v>
      </c>
      <c r="N1729" s="93">
        <v>0.58399999999999996</v>
      </c>
      <c r="O1729" s="69">
        <v>100</v>
      </c>
      <c r="P1729" s="182">
        <f t="shared" si="129"/>
        <v>4.442822384428224</v>
      </c>
      <c r="Q1729" s="86" t="s">
        <v>12628</v>
      </c>
      <c r="V1729" s="82">
        <v>0.44791666666666669</v>
      </c>
      <c r="W1729" s="83">
        <v>0.57986111111111105</v>
      </c>
      <c r="X1729" s="86">
        <f t="shared" si="130"/>
        <v>0.13194444444444436</v>
      </c>
    </row>
    <row r="1730" spans="1:24" x14ac:dyDescent="0.3">
      <c r="A1730" s="44" t="s">
        <v>13546</v>
      </c>
      <c r="B1730" s="68" t="s">
        <v>7031</v>
      </c>
      <c r="C1730" s="2" t="s">
        <v>1</v>
      </c>
      <c r="D1730" s="2">
        <v>46</v>
      </c>
      <c r="E1730" s="6">
        <v>26938</v>
      </c>
      <c r="F1730" s="7">
        <v>44034.614687499998</v>
      </c>
      <c r="G1730" s="69" t="s">
        <v>4</v>
      </c>
      <c r="H1730" s="68">
        <v>1471</v>
      </c>
      <c r="I1730" s="93">
        <f t="shared" si="131"/>
        <v>14.858585858585858</v>
      </c>
      <c r="J1730" s="93">
        <v>1.4570000000000001</v>
      </c>
      <c r="K1730" s="69">
        <v>99</v>
      </c>
      <c r="L1730" s="68">
        <v>353</v>
      </c>
      <c r="M1730" s="93">
        <f t="shared" si="128"/>
        <v>3.5656565656565657</v>
      </c>
      <c r="N1730" s="93">
        <v>0.67300000000000004</v>
      </c>
      <c r="O1730" s="69">
        <v>99</v>
      </c>
      <c r="P1730" s="182">
        <f t="shared" si="129"/>
        <v>4.1671388101983</v>
      </c>
      <c r="Q1730" s="86" t="s">
        <v>13547</v>
      </c>
      <c r="V1730" s="82">
        <v>0.47361111111111115</v>
      </c>
      <c r="W1730" s="83">
        <v>0.625</v>
      </c>
      <c r="X1730" s="86">
        <f t="shared" si="130"/>
        <v>0.15138888888888885</v>
      </c>
    </row>
    <row r="1731" spans="1:24" x14ac:dyDescent="0.3">
      <c r="A1731" s="44" t="s">
        <v>13548</v>
      </c>
      <c r="B1731" s="68" t="s">
        <v>1489</v>
      </c>
      <c r="C1731" s="2" t="s">
        <v>1</v>
      </c>
      <c r="D1731" s="2">
        <v>57</v>
      </c>
      <c r="E1731" s="6">
        <v>23026</v>
      </c>
      <c r="F1731" s="7">
        <v>44034.626909722225</v>
      </c>
      <c r="G1731" s="69" t="s">
        <v>4</v>
      </c>
      <c r="H1731" s="68">
        <v>1416</v>
      </c>
      <c r="I1731" s="93">
        <f t="shared" si="131"/>
        <v>14.16</v>
      </c>
      <c r="J1731" s="93">
        <v>1.496</v>
      </c>
      <c r="K1731" s="69">
        <v>100</v>
      </c>
      <c r="L1731" s="68">
        <v>286</v>
      </c>
      <c r="M1731" s="93">
        <f t="shared" ref="M1731:M1794" si="132">L1731/O1731</f>
        <v>2.86</v>
      </c>
      <c r="N1731" s="93">
        <v>0.49299999999999999</v>
      </c>
      <c r="O1731" s="69">
        <v>100</v>
      </c>
      <c r="P1731" s="182">
        <f t="shared" ref="P1731:P1794" si="133">I1731/M1731</f>
        <v>4.9510489510489517</v>
      </c>
      <c r="Q1731" s="86" t="s">
        <v>13547</v>
      </c>
      <c r="V1731" s="82">
        <v>0.48819444444444443</v>
      </c>
      <c r="W1731" s="83">
        <v>0.63888888888888895</v>
      </c>
      <c r="X1731" s="86">
        <f t="shared" ref="X1731:X1782" si="134">IF(AND(W1731&lt;&gt;0,V1731&lt;&gt;0),W1731-V1731,"No_data")</f>
        <v>0.15069444444444452</v>
      </c>
    </row>
    <row r="1732" spans="1:24" x14ac:dyDescent="0.3">
      <c r="A1732" s="44" t="s">
        <v>13549</v>
      </c>
      <c r="B1732" s="68" t="s">
        <v>247</v>
      </c>
      <c r="C1732" s="2" t="s">
        <v>1</v>
      </c>
      <c r="D1732" s="2">
        <v>47</v>
      </c>
      <c r="E1732" s="6">
        <v>26847</v>
      </c>
      <c r="F1732" s="7">
        <v>44034.643368055556</v>
      </c>
      <c r="G1732" s="69" t="s">
        <v>4</v>
      </c>
      <c r="H1732" s="68">
        <v>1545</v>
      </c>
      <c r="I1732" s="93">
        <f t="shared" si="131"/>
        <v>15.606060606060606</v>
      </c>
      <c r="J1732" s="93">
        <v>1.4830000000000001</v>
      </c>
      <c r="K1732" s="69">
        <v>99</v>
      </c>
      <c r="L1732" s="68">
        <v>409</v>
      </c>
      <c r="M1732" s="93">
        <f t="shared" si="132"/>
        <v>4.1313131313131315</v>
      </c>
      <c r="N1732" s="93">
        <v>0.61699999999999999</v>
      </c>
      <c r="O1732" s="69">
        <v>99</v>
      </c>
      <c r="P1732" s="182">
        <f t="shared" si="133"/>
        <v>3.7775061124694376</v>
      </c>
      <c r="Q1732" s="86" t="s">
        <v>13547</v>
      </c>
      <c r="V1732" s="82">
        <v>0.49583333333333335</v>
      </c>
      <c r="W1732" s="83">
        <v>0.65277777777777779</v>
      </c>
      <c r="X1732" s="86">
        <f t="shared" si="134"/>
        <v>0.15694444444444444</v>
      </c>
    </row>
    <row r="1733" spans="1:24" x14ac:dyDescent="0.3">
      <c r="A1733" s="44" t="s">
        <v>13550</v>
      </c>
      <c r="B1733" s="68" t="s">
        <v>13551</v>
      </c>
      <c r="C1733" s="2" t="s">
        <v>6</v>
      </c>
      <c r="D1733" s="2">
        <v>41</v>
      </c>
      <c r="E1733" s="6">
        <v>28944</v>
      </c>
      <c r="F1733" s="7">
        <v>44034.655659722222</v>
      </c>
      <c r="G1733" s="69" t="s">
        <v>4</v>
      </c>
      <c r="H1733" s="68">
        <v>666</v>
      </c>
      <c r="I1733" s="93">
        <f t="shared" si="131"/>
        <v>6.7272727272727275</v>
      </c>
      <c r="J1733" s="93">
        <v>0.85499999999999998</v>
      </c>
      <c r="K1733" s="69">
        <v>99</v>
      </c>
      <c r="L1733" s="68">
        <v>151</v>
      </c>
      <c r="M1733" s="93">
        <f t="shared" si="132"/>
        <v>1.5252525252525253</v>
      </c>
      <c r="N1733" s="93">
        <v>0.52200000000000002</v>
      </c>
      <c r="O1733" s="69">
        <v>99</v>
      </c>
      <c r="P1733" s="182">
        <f t="shared" si="133"/>
        <v>4.4105960264900661</v>
      </c>
      <c r="Q1733" s="86" t="s">
        <v>13547</v>
      </c>
      <c r="V1733" s="82">
        <v>0.51041666666666663</v>
      </c>
      <c r="W1733" s="83">
        <v>0.67013888888888884</v>
      </c>
      <c r="X1733" s="86">
        <f t="shared" si="134"/>
        <v>0.15972222222222221</v>
      </c>
    </row>
    <row r="1734" spans="1:24" x14ac:dyDescent="0.3">
      <c r="A1734" s="44" t="s">
        <v>3413</v>
      </c>
      <c r="B1734" s="68" t="s">
        <v>1904</v>
      </c>
      <c r="C1734" s="2" t="s">
        <v>1</v>
      </c>
      <c r="D1734" s="2">
        <v>68</v>
      </c>
      <c r="E1734" s="6">
        <v>19064</v>
      </c>
      <c r="F1734" s="7">
        <v>44035.559432870374</v>
      </c>
      <c r="G1734" s="69" t="s">
        <v>4</v>
      </c>
      <c r="H1734" s="68">
        <v>1729</v>
      </c>
      <c r="I1734" s="93">
        <f t="shared" si="131"/>
        <v>17.464646464646464</v>
      </c>
      <c r="J1734" s="93">
        <v>2.34</v>
      </c>
      <c r="K1734" s="69">
        <v>99</v>
      </c>
      <c r="L1734" s="68">
        <v>393</v>
      </c>
      <c r="M1734" s="93">
        <f t="shared" si="132"/>
        <v>3.9696969696969697</v>
      </c>
      <c r="N1734" s="93">
        <v>0.61399999999999999</v>
      </c>
      <c r="O1734" s="69">
        <v>99</v>
      </c>
      <c r="P1734" s="182">
        <f t="shared" si="133"/>
        <v>4.3994910941475824</v>
      </c>
      <c r="Q1734" s="86" t="s">
        <v>13547</v>
      </c>
      <c r="V1734" s="82">
        <v>0.40416666666666662</v>
      </c>
      <c r="W1734" s="83">
        <v>0.5625</v>
      </c>
      <c r="X1734" s="86">
        <f t="shared" si="134"/>
        <v>0.15833333333333338</v>
      </c>
    </row>
    <row r="1735" spans="1:24" x14ac:dyDescent="0.3">
      <c r="A1735" s="44" t="s">
        <v>2740</v>
      </c>
      <c r="B1735" s="68" t="s">
        <v>1605</v>
      </c>
      <c r="C1735" s="2" t="s">
        <v>1</v>
      </c>
      <c r="D1735" s="2">
        <v>55</v>
      </c>
      <c r="E1735" s="6">
        <v>23881</v>
      </c>
      <c r="F1735" s="7">
        <v>44035.57099537037</v>
      </c>
      <c r="G1735" s="69" t="s">
        <v>4</v>
      </c>
      <c r="H1735" s="68">
        <v>1082</v>
      </c>
      <c r="I1735" s="93">
        <f t="shared" si="131"/>
        <v>10.929292929292929</v>
      </c>
      <c r="J1735" s="93">
        <v>0.79900000000000004</v>
      </c>
      <c r="K1735" s="69">
        <v>99</v>
      </c>
      <c r="L1735" s="68">
        <v>298</v>
      </c>
      <c r="M1735" s="93">
        <f t="shared" si="132"/>
        <v>3.0101010101010099</v>
      </c>
      <c r="N1735" s="93">
        <v>0.63100000000000001</v>
      </c>
      <c r="O1735" s="69">
        <v>99</v>
      </c>
      <c r="P1735" s="182">
        <f t="shared" si="133"/>
        <v>3.6308724832214767</v>
      </c>
      <c r="Q1735" s="86" t="s">
        <v>13547</v>
      </c>
      <c r="V1735" s="82">
        <v>0.41597222222222219</v>
      </c>
      <c r="W1735" s="83">
        <v>0.57638888888888895</v>
      </c>
      <c r="X1735" s="86">
        <f t="shared" si="134"/>
        <v>0.16041666666666676</v>
      </c>
    </row>
    <row r="1736" spans="1:24" x14ac:dyDescent="0.3">
      <c r="A1736" s="44" t="s">
        <v>13552</v>
      </c>
      <c r="B1736" s="68" t="s">
        <v>8125</v>
      </c>
      <c r="C1736" s="2" t="s">
        <v>1</v>
      </c>
      <c r="D1736" s="2">
        <v>52</v>
      </c>
      <c r="E1736" s="6">
        <v>24734</v>
      </c>
      <c r="F1736" s="7">
        <v>44035.583124999997</v>
      </c>
      <c r="G1736" s="69" t="s">
        <v>4</v>
      </c>
      <c r="H1736" s="68">
        <v>1159</v>
      </c>
      <c r="I1736" s="93">
        <f t="shared" si="131"/>
        <v>11.707070707070708</v>
      </c>
      <c r="J1736" s="93">
        <v>1.1180000000000001</v>
      </c>
      <c r="K1736" s="69">
        <v>99</v>
      </c>
      <c r="L1736" s="68">
        <v>392</v>
      </c>
      <c r="M1736" s="93">
        <f t="shared" si="132"/>
        <v>3.9595959595959598</v>
      </c>
      <c r="N1736" s="93">
        <v>0.68400000000000005</v>
      </c>
      <c r="O1736" s="69">
        <v>99</v>
      </c>
      <c r="P1736" s="182">
        <f t="shared" si="133"/>
        <v>2.9566326530612246</v>
      </c>
      <c r="Q1736" s="86" t="s">
        <v>13547</v>
      </c>
      <c r="V1736" s="82">
        <v>0.43402777777777773</v>
      </c>
      <c r="W1736" s="83">
        <v>0.59027777777777779</v>
      </c>
      <c r="X1736" s="86">
        <f t="shared" si="134"/>
        <v>0.15625000000000006</v>
      </c>
    </row>
    <row r="1737" spans="1:24" x14ac:dyDescent="0.3">
      <c r="A1737" s="44" t="s">
        <v>2781</v>
      </c>
      <c r="B1737" s="68" t="s">
        <v>1639</v>
      </c>
      <c r="C1737" s="2" t="s">
        <v>1</v>
      </c>
      <c r="D1737" s="2">
        <v>57</v>
      </c>
      <c r="E1737" s="6">
        <v>23004</v>
      </c>
      <c r="F1737" s="7">
        <v>44035.594930555555</v>
      </c>
      <c r="G1737" s="69" t="s">
        <v>4</v>
      </c>
      <c r="H1737" s="68">
        <v>1835</v>
      </c>
      <c r="I1737" s="93">
        <f t="shared" si="131"/>
        <v>18.350000000000001</v>
      </c>
      <c r="J1737" s="93">
        <v>1.93</v>
      </c>
      <c r="K1737" s="69">
        <v>100</v>
      </c>
      <c r="L1737" s="68">
        <v>384</v>
      </c>
      <c r="M1737" s="93">
        <f t="shared" si="132"/>
        <v>3.84</v>
      </c>
      <c r="N1737" s="93">
        <v>0.59799999999999998</v>
      </c>
      <c r="O1737" s="69">
        <v>100</v>
      </c>
      <c r="P1737" s="182">
        <f t="shared" si="133"/>
        <v>4.7786458333333339</v>
      </c>
      <c r="Q1737" s="86" t="s">
        <v>13547</v>
      </c>
      <c r="V1737" s="82">
        <v>0.45069444444444445</v>
      </c>
      <c r="W1737" s="83">
        <v>0.60416666666666663</v>
      </c>
      <c r="X1737" s="86">
        <f t="shared" si="134"/>
        <v>0.15347222222222218</v>
      </c>
    </row>
    <row r="1738" spans="1:24" x14ac:dyDescent="0.3">
      <c r="A1738" s="44" t="s">
        <v>13553</v>
      </c>
      <c r="B1738" s="68" t="s">
        <v>410</v>
      </c>
      <c r="C1738" s="2" t="s">
        <v>1</v>
      </c>
      <c r="D1738" s="2">
        <v>59</v>
      </c>
      <c r="E1738" s="6">
        <v>22471</v>
      </c>
      <c r="F1738" s="7">
        <v>44035.605451388888</v>
      </c>
      <c r="G1738" s="69" t="s">
        <v>4</v>
      </c>
      <c r="H1738" s="68">
        <v>2533</v>
      </c>
      <c r="I1738" s="93">
        <f t="shared" si="131"/>
        <v>25.585858585858585</v>
      </c>
      <c r="J1738" s="93">
        <v>2.4740000000000002</v>
      </c>
      <c r="K1738" s="69">
        <v>99</v>
      </c>
      <c r="L1738" s="68">
        <v>312</v>
      </c>
      <c r="M1738" s="93">
        <f t="shared" si="132"/>
        <v>3.1515151515151514</v>
      </c>
      <c r="N1738" s="93">
        <v>0.76100000000000001</v>
      </c>
      <c r="O1738" s="69">
        <v>99</v>
      </c>
      <c r="P1738" s="182">
        <f t="shared" si="133"/>
        <v>8.1185897435897427</v>
      </c>
      <c r="Q1738" s="86" t="s">
        <v>13547</v>
      </c>
      <c r="V1738" s="82">
        <v>0.46180555555555558</v>
      </c>
      <c r="W1738" s="83">
        <v>0.625</v>
      </c>
      <c r="X1738" s="86">
        <f t="shared" si="134"/>
        <v>0.16319444444444442</v>
      </c>
    </row>
    <row r="1739" spans="1:24" x14ac:dyDescent="0.3">
      <c r="A1739" s="44" t="s">
        <v>13554</v>
      </c>
      <c r="B1739" s="68" t="s">
        <v>1862</v>
      </c>
      <c r="C1739" s="2" t="s">
        <v>1</v>
      </c>
      <c r="D1739" s="2">
        <v>56</v>
      </c>
      <c r="E1739" s="6">
        <v>23518</v>
      </c>
      <c r="F1739" s="7">
        <v>44035.634953703702</v>
      </c>
      <c r="G1739" s="69" t="s">
        <v>4</v>
      </c>
      <c r="H1739" s="68">
        <v>1633</v>
      </c>
      <c r="I1739" s="93">
        <f t="shared" si="131"/>
        <v>16.494949494949495</v>
      </c>
      <c r="J1739" s="93">
        <v>1.3879999999999999</v>
      </c>
      <c r="K1739" s="69">
        <v>99</v>
      </c>
      <c r="L1739" s="68">
        <v>285</v>
      </c>
      <c r="M1739" s="93">
        <f t="shared" si="132"/>
        <v>2.8787878787878789</v>
      </c>
      <c r="N1739" s="93">
        <v>0.54</v>
      </c>
      <c r="O1739" s="69">
        <v>99</v>
      </c>
      <c r="P1739" s="182">
        <f t="shared" si="133"/>
        <v>5.7298245614035084</v>
      </c>
      <c r="Q1739" s="86" t="s">
        <v>13547</v>
      </c>
      <c r="V1739" s="82">
        <v>0.49722222222222223</v>
      </c>
      <c r="W1739" s="83">
        <v>0.64236111111111105</v>
      </c>
      <c r="X1739" s="86">
        <f t="shared" si="134"/>
        <v>0.14513888888888882</v>
      </c>
    </row>
    <row r="1740" spans="1:24" x14ac:dyDescent="0.3">
      <c r="A1740" s="44" t="s">
        <v>13555</v>
      </c>
      <c r="B1740" s="68" t="s">
        <v>4348</v>
      </c>
      <c r="C1740" s="2" t="s">
        <v>1</v>
      </c>
      <c r="D1740" s="2">
        <v>36</v>
      </c>
      <c r="E1740" s="6">
        <v>30661</v>
      </c>
      <c r="F1740" s="7">
        <v>44035.645509259259</v>
      </c>
      <c r="G1740" s="69" t="s">
        <v>4</v>
      </c>
      <c r="H1740" s="68">
        <v>744</v>
      </c>
      <c r="I1740" s="93">
        <f t="shared" si="131"/>
        <v>7.5151515151515156</v>
      </c>
      <c r="J1740" s="93">
        <v>1.155</v>
      </c>
      <c r="K1740" s="69">
        <v>99</v>
      </c>
      <c r="L1740" s="68">
        <v>227</v>
      </c>
      <c r="M1740" s="93">
        <f t="shared" si="132"/>
        <v>2.2929292929292928</v>
      </c>
      <c r="N1740" s="93">
        <v>0.64300000000000002</v>
      </c>
      <c r="O1740" s="69">
        <v>99</v>
      </c>
      <c r="P1740" s="182">
        <f t="shared" si="133"/>
        <v>3.2775330396475773</v>
      </c>
      <c r="Q1740" s="86" t="s">
        <v>13547</v>
      </c>
      <c r="V1740" s="82">
        <v>0.48472222222222222</v>
      </c>
      <c r="W1740" s="83">
        <v>0.65277777777777779</v>
      </c>
      <c r="X1740" s="86">
        <f t="shared" si="134"/>
        <v>0.16805555555555557</v>
      </c>
    </row>
    <row r="1741" spans="1:24" x14ac:dyDescent="0.3">
      <c r="A1741" s="44" t="s">
        <v>13556</v>
      </c>
      <c r="B1741" s="68" t="s">
        <v>13557</v>
      </c>
      <c r="C1741" s="2" t="s">
        <v>1</v>
      </c>
      <c r="D1741" s="2">
        <v>78</v>
      </c>
      <c r="E1741" s="6">
        <v>15460</v>
      </c>
      <c r="F1741" s="7">
        <v>44035.663159722222</v>
      </c>
      <c r="G1741" s="69" t="s">
        <v>10062</v>
      </c>
      <c r="H1741" s="68">
        <v>1711</v>
      </c>
      <c r="I1741" s="93">
        <f t="shared" si="131"/>
        <v>17.11</v>
      </c>
      <c r="J1741" s="93">
        <v>0.88600000000000001</v>
      </c>
      <c r="K1741" s="69">
        <v>100</v>
      </c>
      <c r="L1741" s="68">
        <v>437</v>
      </c>
      <c r="M1741" s="93">
        <f t="shared" si="132"/>
        <v>4.37</v>
      </c>
      <c r="N1741" s="93">
        <v>0.747</v>
      </c>
      <c r="O1741" s="69">
        <v>100</v>
      </c>
      <c r="P1741" s="182">
        <f t="shared" si="133"/>
        <v>3.9153318077803201</v>
      </c>
      <c r="Q1741" s="86" t="s">
        <v>13547</v>
      </c>
      <c r="V1741" s="82">
        <v>0.50208333333333333</v>
      </c>
      <c r="W1741" s="83">
        <v>0.66666666666666663</v>
      </c>
      <c r="X1741" s="86">
        <f t="shared" si="134"/>
        <v>0.1645833333333333</v>
      </c>
    </row>
    <row r="1742" spans="1:24" x14ac:dyDescent="0.3">
      <c r="A1742" s="44" t="s">
        <v>13558</v>
      </c>
      <c r="B1742" s="68" t="s">
        <v>13559</v>
      </c>
      <c r="C1742" s="2" t="s">
        <v>6</v>
      </c>
      <c r="D1742" s="2">
        <v>57</v>
      </c>
      <c r="E1742" s="6">
        <v>22951</v>
      </c>
      <c r="F1742" s="7">
        <v>44036.508032407408</v>
      </c>
      <c r="G1742" s="69" t="s">
        <v>4</v>
      </c>
      <c r="H1742" s="68">
        <v>1443</v>
      </c>
      <c r="I1742" s="93">
        <f t="shared" si="131"/>
        <v>14.43</v>
      </c>
      <c r="J1742" s="93">
        <v>1.6220000000000001</v>
      </c>
      <c r="K1742" s="69">
        <v>100</v>
      </c>
      <c r="L1742" s="68">
        <v>644</v>
      </c>
      <c r="M1742" s="93">
        <f t="shared" si="132"/>
        <v>6.44</v>
      </c>
      <c r="N1742" s="93">
        <v>0.74299999999999999</v>
      </c>
      <c r="O1742" s="69">
        <v>100</v>
      </c>
      <c r="P1742" s="182">
        <f t="shared" si="133"/>
        <v>2.2406832298136643</v>
      </c>
      <c r="Q1742" s="86" t="s">
        <v>13547</v>
      </c>
      <c r="V1742" s="82">
        <v>0.375</v>
      </c>
      <c r="W1742" s="83">
        <v>0.52083333333333337</v>
      </c>
      <c r="X1742" s="86">
        <f t="shared" si="134"/>
        <v>0.14583333333333337</v>
      </c>
    </row>
    <row r="1743" spans="1:24" x14ac:dyDescent="0.3">
      <c r="A1743" s="44" t="s">
        <v>3449</v>
      </c>
      <c r="B1743" s="68" t="s">
        <v>1933</v>
      </c>
      <c r="C1743" s="2" t="s">
        <v>1</v>
      </c>
      <c r="D1743" s="2">
        <v>69</v>
      </c>
      <c r="E1743" s="6">
        <v>18508</v>
      </c>
      <c r="F1743" s="7">
        <v>44036.525462962964</v>
      </c>
      <c r="G1743" s="69" t="s">
        <v>4</v>
      </c>
      <c r="H1743" s="68">
        <v>1661</v>
      </c>
      <c r="I1743" s="93">
        <f t="shared" si="131"/>
        <v>16.61</v>
      </c>
      <c r="J1743" s="93">
        <v>1.49</v>
      </c>
      <c r="K1743" s="69">
        <v>100</v>
      </c>
      <c r="L1743" s="68">
        <v>541</v>
      </c>
      <c r="M1743" s="93">
        <f t="shared" si="132"/>
        <v>5.41</v>
      </c>
      <c r="N1743" s="93">
        <v>0.71199999999999997</v>
      </c>
      <c r="O1743" s="69">
        <v>100</v>
      </c>
      <c r="P1743" s="182">
        <f t="shared" si="133"/>
        <v>3.0702402957486137</v>
      </c>
      <c r="Q1743" s="86" t="s">
        <v>13547</v>
      </c>
      <c r="V1743" s="82">
        <v>0.39999999999999997</v>
      </c>
      <c r="W1743" s="83">
        <v>0.54166666666666663</v>
      </c>
      <c r="X1743" s="86">
        <f t="shared" si="134"/>
        <v>0.14166666666666666</v>
      </c>
    </row>
    <row r="1744" spans="1:24" x14ac:dyDescent="0.3">
      <c r="A1744" s="44" t="s">
        <v>13560</v>
      </c>
      <c r="B1744" s="68" t="s">
        <v>8376</v>
      </c>
      <c r="C1744" s="2" t="s">
        <v>1</v>
      </c>
      <c r="D1744" s="2">
        <v>54</v>
      </c>
      <c r="E1744" s="6">
        <v>24300</v>
      </c>
      <c r="F1744" s="7">
        <v>44036.540162037039</v>
      </c>
      <c r="G1744" s="69" t="s">
        <v>4</v>
      </c>
      <c r="H1744" s="68">
        <v>1774</v>
      </c>
      <c r="I1744" s="93">
        <f t="shared" si="131"/>
        <v>17.739999999999998</v>
      </c>
      <c r="J1744" s="93">
        <v>1.8460000000000001</v>
      </c>
      <c r="K1744" s="69">
        <v>100</v>
      </c>
      <c r="L1744" s="68">
        <v>479</v>
      </c>
      <c r="M1744" s="93">
        <f t="shared" si="132"/>
        <v>4.79</v>
      </c>
      <c r="N1744" s="93">
        <v>0.74299999999999999</v>
      </c>
      <c r="O1744" s="69">
        <v>100</v>
      </c>
      <c r="P1744" s="182">
        <f t="shared" si="133"/>
        <v>3.7035490605427972</v>
      </c>
      <c r="Q1744" s="86" t="s">
        <v>13547</v>
      </c>
      <c r="V1744" s="82">
        <v>0.40972222222222227</v>
      </c>
      <c r="W1744" s="83">
        <v>0.5625</v>
      </c>
      <c r="X1744" s="86">
        <f t="shared" si="134"/>
        <v>0.15277777777777773</v>
      </c>
    </row>
    <row r="1745" spans="1:24" x14ac:dyDescent="0.3">
      <c r="A1745" s="44" t="s">
        <v>13561</v>
      </c>
      <c r="B1745" s="68" t="s">
        <v>6585</v>
      </c>
      <c r="C1745" s="2" t="s">
        <v>1</v>
      </c>
      <c r="D1745" s="2">
        <v>43</v>
      </c>
      <c r="E1745" s="6">
        <v>28049</v>
      </c>
      <c r="F1745" s="7">
        <v>44036.550462962965</v>
      </c>
      <c r="G1745" s="69" t="s">
        <v>4</v>
      </c>
      <c r="H1745" s="68">
        <v>1336</v>
      </c>
      <c r="I1745" s="93">
        <f t="shared" si="131"/>
        <v>13.494949494949495</v>
      </c>
      <c r="J1745" s="93">
        <v>1.181</v>
      </c>
      <c r="K1745" s="69">
        <v>99</v>
      </c>
      <c r="L1745" s="68">
        <v>349</v>
      </c>
      <c r="M1745" s="93">
        <f t="shared" si="132"/>
        <v>3.5252525252525251</v>
      </c>
      <c r="N1745" s="93">
        <v>0.59499999999999997</v>
      </c>
      <c r="O1745" s="69">
        <v>99</v>
      </c>
      <c r="P1745" s="182">
        <f t="shared" si="133"/>
        <v>3.8280802292263614</v>
      </c>
      <c r="Q1745" s="86" t="s">
        <v>13547</v>
      </c>
      <c r="V1745" s="82">
        <v>0.44097222222222227</v>
      </c>
      <c r="W1745" s="83">
        <v>0.57638888888888895</v>
      </c>
      <c r="X1745" s="86">
        <f t="shared" si="134"/>
        <v>0.13541666666666669</v>
      </c>
    </row>
    <row r="1746" spans="1:24" x14ac:dyDescent="0.3">
      <c r="A1746" s="44" t="s">
        <v>2815</v>
      </c>
      <c r="B1746" s="68" t="s">
        <v>1670</v>
      </c>
      <c r="C1746" s="2" t="s">
        <v>1</v>
      </c>
      <c r="D1746" s="2">
        <v>49</v>
      </c>
      <c r="E1746" s="6">
        <v>26065</v>
      </c>
      <c r="F1746" s="7">
        <v>44036.584837962961</v>
      </c>
      <c r="G1746" s="69" t="s">
        <v>4</v>
      </c>
      <c r="H1746" s="68">
        <v>1840</v>
      </c>
      <c r="I1746" s="93">
        <f t="shared" si="131"/>
        <v>18.585858585858585</v>
      </c>
      <c r="J1746" s="93">
        <v>1.286</v>
      </c>
      <c r="K1746" s="69">
        <v>99</v>
      </c>
      <c r="L1746" s="68">
        <v>351</v>
      </c>
      <c r="M1746" s="93">
        <f t="shared" si="132"/>
        <v>3.5454545454545454</v>
      </c>
      <c r="N1746" s="93">
        <v>0.627</v>
      </c>
      <c r="O1746" s="69">
        <v>99</v>
      </c>
      <c r="P1746" s="182">
        <f t="shared" si="133"/>
        <v>5.2421652421652416</v>
      </c>
      <c r="Q1746" s="86" t="s">
        <v>13547</v>
      </c>
      <c r="V1746" s="82">
        <v>0.45694444444444443</v>
      </c>
      <c r="W1746" s="83">
        <v>0.59722222222222221</v>
      </c>
      <c r="X1746" s="86">
        <f t="shared" si="134"/>
        <v>0.14027777777777778</v>
      </c>
    </row>
    <row r="1747" spans="1:24" x14ac:dyDescent="0.3">
      <c r="A1747" s="44" t="s">
        <v>13562</v>
      </c>
      <c r="B1747" s="68" t="s">
        <v>13563</v>
      </c>
      <c r="C1747" s="2" t="s">
        <v>1</v>
      </c>
      <c r="D1747" s="2">
        <v>67</v>
      </c>
      <c r="E1747" s="6">
        <v>19462</v>
      </c>
      <c r="F1747" s="7">
        <v>44036.597141203703</v>
      </c>
      <c r="G1747" s="69" t="s">
        <v>4</v>
      </c>
      <c r="H1747" s="68">
        <v>1903</v>
      </c>
      <c r="I1747" s="93">
        <f t="shared" si="131"/>
        <v>19.03</v>
      </c>
      <c r="J1747" s="93">
        <v>1.2509999999999999</v>
      </c>
      <c r="K1747" s="69">
        <v>100</v>
      </c>
      <c r="L1747" s="68">
        <v>610</v>
      </c>
      <c r="M1747" s="93">
        <f t="shared" si="132"/>
        <v>6.1</v>
      </c>
      <c r="N1747" s="93">
        <v>0.93700000000000006</v>
      </c>
      <c r="O1747" s="69">
        <v>100</v>
      </c>
      <c r="P1747" s="182">
        <f t="shared" si="133"/>
        <v>3.1196721311475413</v>
      </c>
      <c r="Q1747" s="86" t="s">
        <v>12414</v>
      </c>
      <c r="V1747" s="82">
        <v>0.4680555555555555</v>
      </c>
      <c r="W1747" s="83">
        <v>0.61111111111111105</v>
      </c>
      <c r="X1747" s="86">
        <f t="shared" si="134"/>
        <v>0.14305555555555555</v>
      </c>
    </row>
    <row r="1748" spans="1:24" x14ac:dyDescent="0.3">
      <c r="A1748" s="44" t="s">
        <v>13564</v>
      </c>
      <c r="B1748" s="68" t="s">
        <v>11003</v>
      </c>
      <c r="C1748" s="2" t="s">
        <v>6</v>
      </c>
      <c r="D1748" s="2">
        <v>33</v>
      </c>
      <c r="E1748" s="6">
        <v>31928</v>
      </c>
      <c r="F1748" s="7">
        <v>44039.409942129627</v>
      </c>
      <c r="G1748" s="69" t="s">
        <v>71</v>
      </c>
      <c r="H1748" s="68">
        <v>347</v>
      </c>
      <c r="I1748" s="93">
        <f t="shared" si="131"/>
        <v>3.5050505050505052</v>
      </c>
      <c r="J1748" s="93">
        <v>0.57799999999999996</v>
      </c>
      <c r="K1748" s="69">
        <v>99</v>
      </c>
      <c r="L1748" s="68">
        <v>114</v>
      </c>
      <c r="M1748" s="93">
        <f t="shared" si="132"/>
        <v>1.1515151515151516</v>
      </c>
      <c r="N1748" s="93">
        <v>0.36</v>
      </c>
      <c r="O1748" s="69">
        <v>99</v>
      </c>
      <c r="P1748" s="182">
        <f t="shared" si="133"/>
        <v>3.0438596491228069</v>
      </c>
      <c r="Q1748" s="86" t="s">
        <v>12414</v>
      </c>
      <c r="V1748" s="82">
        <v>0.4201388888888889</v>
      </c>
      <c r="W1748" s="83">
        <v>0.56944444444444442</v>
      </c>
      <c r="X1748" s="86">
        <f t="shared" si="134"/>
        <v>0.14930555555555552</v>
      </c>
    </row>
    <row r="1749" spans="1:24" x14ac:dyDescent="0.3">
      <c r="A1749" s="44" t="s">
        <v>13565</v>
      </c>
      <c r="B1749" s="68" t="s">
        <v>13566</v>
      </c>
      <c r="C1749" s="2" t="s">
        <v>6</v>
      </c>
      <c r="D1749" s="2">
        <v>74</v>
      </c>
      <c r="E1749" s="6">
        <v>16942</v>
      </c>
      <c r="F1749" s="7">
        <v>44039.52716435185</v>
      </c>
      <c r="G1749" s="69" t="s">
        <v>4</v>
      </c>
      <c r="H1749" s="68">
        <v>1370</v>
      </c>
      <c r="I1749" s="93">
        <f t="shared" si="131"/>
        <v>13.838383838383839</v>
      </c>
      <c r="J1749" s="93">
        <v>1.0660000000000001</v>
      </c>
      <c r="K1749" s="69">
        <v>99</v>
      </c>
      <c r="L1749" s="68">
        <v>392</v>
      </c>
      <c r="M1749" s="93">
        <f t="shared" si="132"/>
        <v>3.9595959595959598</v>
      </c>
      <c r="N1749" s="93">
        <v>0.72699999999999998</v>
      </c>
      <c r="O1749" s="69">
        <v>99</v>
      </c>
      <c r="P1749" s="182">
        <f t="shared" si="133"/>
        <v>3.4948979591836733</v>
      </c>
      <c r="Q1749" s="86" t="s">
        <v>12414</v>
      </c>
      <c r="V1749" s="82">
        <v>0.37152777777777773</v>
      </c>
      <c r="W1749" s="83">
        <v>0.53819444444444442</v>
      </c>
      <c r="X1749" s="86">
        <f t="shared" si="134"/>
        <v>0.16666666666666669</v>
      </c>
    </row>
    <row r="1750" spans="1:24" x14ac:dyDescent="0.3">
      <c r="A1750" s="44" t="s">
        <v>13567</v>
      </c>
      <c r="B1750" s="68" t="s">
        <v>13568</v>
      </c>
      <c r="C1750" s="2" t="s">
        <v>6</v>
      </c>
      <c r="D1750" s="2">
        <v>67</v>
      </c>
      <c r="E1750" s="6">
        <v>19244</v>
      </c>
      <c r="F1750" s="7">
        <v>44039.544363425928</v>
      </c>
      <c r="G1750" s="69" t="s">
        <v>4</v>
      </c>
      <c r="H1750" s="68">
        <v>1214</v>
      </c>
      <c r="I1750" s="93">
        <f t="shared" si="131"/>
        <v>12.262626262626263</v>
      </c>
      <c r="J1750" s="93">
        <v>1.1739999999999999</v>
      </c>
      <c r="K1750" s="69">
        <v>99</v>
      </c>
      <c r="L1750" s="68">
        <v>611</v>
      </c>
      <c r="M1750" s="93">
        <f t="shared" si="132"/>
        <v>6.1717171717171722</v>
      </c>
      <c r="N1750" s="93">
        <v>0.78300000000000003</v>
      </c>
      <c r="O1750" s="69">
        <v>99</v>
      </c>
      <c r="P1750" s="182">
        <f t="shared" si="133"/>
        <v>1.9869067103109654</v>
      </c>
      <c r="Q1750" s="86" t="s">
        <v>12434</v>
      </c>
      <c r="V1750" s="82">
        <v>0.4236111111111111</v>
      </c>
      <c r="W1750" s="83">
        <v>0.55555555555555558</v>
      </c>
      <c r="X1750" s="86">
        <f t="shared" si="134"/>
        <v>0.13194444444444448</v>
      </c>
    </row>
    <row r="1751" spans="1:24" x14ac:dyDescent="0.3">
      <c r="A1751" s="44" t="s">
        <v>13569</v>
      </c>
      <c r="B1751" s="68" t="s">
        <v>1498</v>
      </c>
      <c r="C1751" s="2" t="s">
        <v>1</v>
      </c>
      <c r="D1751" s="2">
        <v>40</v>
      </c>
      <c r="E1751" s="6">
        <v>29275</v>
      </c>
      <c r="F1751" s="7">
        <v>44039.578229166669</v>
      </c>
      <c r="G1751" s="69" t="s">
        <v>4</v>
      </c>
      <c r="H1751" s="68">
        <v>981</v>
      </c>
      <c r="I1751" s="93">
        <f t="shared" si="131"/>
        <v>9.9090909090909083</v>
      </c>
      <c r="J1751" s="93">
        <v>1.246</v>
      </c>
      <c r="K1751" s="69">
        <v>99</v>
      </c>
      <c r="L1751" s="68">
        <v>223</v>
      </c>
      <c r="M1751" s="93">
        <f t="shared" si="132"/>
        <v>2.2525252525252526</v>
      </c>
      <c r="N1751" s="93">
        <v>0.437</v>
      </c>
      <c r="O1751" s="69">
        <v>99</v>
      </c>
      <c r="P1751" s="182">
        <f t="shared" si="133"/>
        <v>4.3991031390134525</v>
      </c>
      <c r="Q1751" s="86" t="s">
        <v>12434</v>
      </c>
      <c r="V1751" s="82">
        <v>0.48194444444444445</v>
      </c>
      <c r="W1751" s="83">
        <v>0.61805555555555558</v>
      </c>
      <c r="X1751" s="86">
        <f t="shared" si="134"/>
        <v>0.13611111111111113</v>
      </c>
    </row>
    <row r="1752" spans="1:24" x14ac:dyDescent="0.3">
      <c r="A1752" s="44" t="s">
        <v>13570</v>
      </c>
      <c r="B1752" s="68" t="s">
        <v>13571</v>
      </c>
      <c r="C1752" s="2" t="s">
        <v>1</v>
      </c>
      <c r="D1752" s="2">
        <v>82</v>
      </c>
      <c r="E1752" s="6">
        <v>13907</v>
      </c>
      <c r="F1752" s="7">
        <v>44039.621504629627</v>
      </c>
      <c r="G1752" s="69" t="s">
        <v>12493</v>
      </c>
      <c r="H1752" s="68">
        <v>1524</v>
      </c>
      <c r="I1752" s="93">
        <f t="shared" si="131"/>
        <v>15.393939393939394</v>
      </c>
      <c r="J1752" s="93">
        <v>1.1850000000000001</v>
      </c>
      <c r="K1752" s="69">
        <v>99</v>
      </c>
      <c r="L1752" s="68">
        <v>786</v>
      </c>
      <c r="M1752" s="93">
        <f t="shared" si="132"/>
        <v>7.9393939393939394</v>
      </c>
      <c r="N1752" s="93">
        <v>1.0669999999999999</v>
      </c>
      <c r="O1752" s="69">
        <v>99</v>
      </c>
      <c r="P1752" s="182">
        <f t="shared" si="133"/>
        <v>1.9389312977099238</v>
      </c>
      <c r="Q1752" s="86" t="s">
        <v>12434</v>
      </c>
      <c r="V1752" s="82">
        <v>0.48819444444444443</v>
      </c>
      <c r="W1752" s="83">
        <v>0.63194444444444442</v>
      </c>
      <c r="X1752" s="86">
        <f t="shared" si="134"/>
        <v>0.14374999999999999</v>
      </c>
    </row>
    <row r="1753" spans="1:24" x14ac:dyDescent="0.3">
      <c r="A1753" s="44" t="s">
        <v>13572</v>
      </c>
      <c r="B1753" s="68" t="s">
        <v>13573</v>
      </c>
      <c r="C1753" s="2" t="s">
        <v>6</v>
      </c>
      <c r="D1753" s="2">
        <v>19</v>
      </c>
      <c r="E1753" s="6">
        <v>36817</v>
      </c>
      <c r="F1753" s="7">
        <v>44039.645821759259</v>
      </c>
      <c r="G1753" s="69" t="s">
        <v>10062</v>
      </c>
      <c r="H1753" s="68">
        <v>847</v>
      </c>
      <c r="I1753" s="93">
        <f t="shared" si="131"/>
        <v>8.5555555555555554</v>
      </c>
      <c r="J1753" s="93">
        <v>0.86</v>
      </c>
      <c r="K1753" s="69">
        <v>99</v>
      </c>
      <c r="L1753" s="68">
        <v>224</v>
      </c>
      <c r="M1753" s="93">
        <f t="shared" si="132"/>
        <v>2.2626262626262625</v>
      </c>
      <c r="N1753" s="93">
        <v>0.46500000000000002</v>
      </c>
      <c r="O1753" s="69">
        <v>99</v>
      </c>
      <c r="P1753" s="182">
        <f t="shared" si="133"/>
        <v>3.78125</v>
      </c>
      <c r="Q1753" s="86" t="s">
        <v>12434</v>
      </c>
      <c r="V1753" s="82">
        <v>0.50277777777777777</v>
      </c>
      <c r="W1753" s="83">
        <v>0.65972222222222221</v>
      </c>
      <c r="X1753" s="86">
        <f t="shared" si="134"/>
        <v>0.15694444444444444</v>
      </c>
    </row>
    <row r="1754" spans="1:24" x14ac:dyDescent="0.3">
      <c r="A1754" s="44" t="s">
        <v>13574</v>
      </c>
      <c r="B1754" s="68" t="s">
        <v>13575</v>
      </c>
      <c r="C1754" s="2" t="s">
        <v>1</v>
      </c>
      <c r="D1754" s="2">
        <v>54</v>
      </c>
      <c r="E1754" s="6">
        <v>23984</v>
      </c>
      <c r="F1754" s="7">
        <v>44040.50445601852</v>
      </c>
      <c r="G1754" s="69" t="s">
        <v>553</v>
      </c>
      <c r="H1754" s="68">
        <v>1317</v>
      </c>
      <c r="I1754" s="93">
        <f t="shared" si="131"/>
        <v>13.17</v>
      </c>
      <c r="J1754" s="93">
        <v>1.319</v>
      </c>
      <c r="K1754" s="69">
        <v>100</v>
      </c>
      <c r="L1754" s="68">
        <v>452</v>
      </c>
      <c r="M1754" s="93">
        <f t="shared" si="132"/>
        <v>4.5199999999999996</v>
      </c>
      <c r="N1754" s="93">
        <v>0.84699999999999998</v>
      </c>
      <c r="O1754" s="69">
        <v>100</v>
      </c>
      <c r="P1754" s="182">
        <f t="shared" si="133"/>
        <v>2.9137168141592924</v>
      </c>
      <c r="Q1754" s="86" t="s">
        <v>12437</v>
      </c>
      <c r="V1754" s="82">
        <v>0.38194444444444442</v>
      </c>
      <c r="W1754" s="83">
        <v>0.52430555555555558</v>
      </c>
      <c r="X1754" s="86">
        <f t="shared" si="134"/>
        <v>0.14236111111111116</v>
      </c>
    </row>
    <row r="1755" spans="1:24" x14ac:dyDescent="0.3">
      <c r="A1755" s="44" t="s">
        <v>7302</v>
      </c>
      <c r="B1755" s="68" t="s">
        <v>7303</v>
      </c>
      <c r="C1755" s="2" t="s">
        <v>1</v>
      </c>
      <c r="D1755" s="2">
        <v>42</v>
      </c>
      <c r="E1755" s="6">
        <v>28426</v>
      </c>
      <c r="F1755" s="7">
        <v>44040.542650462965</v>
      </c>
      <c r="G1755" s="69" t="s">
        <v>4</v>
      </c>
      <c r="H1755" s="68">
        <v>1114</v>
      </c>
      <c r="I1755" s="93">
        <f t="shared" si="131"/>
        <v>11.252525252525253</v>
      </c>
      <c r="J1755" s="93">
        <v>1.24</v>
      </c>
      <c r="K1755" s="69">
        <v>99</v>
      </c>
      <c r="L1755" s="68">
        <v>398</v>
      </c>
      <c r="M1755" s="93">
        <f t="shared" si="132"/>
        <v>4.0202020202020199</v>
      </c>
      <c r="N1755" s="93">
        <v>0.72799999999999998</v>
      </c>
      <c r="O1755" s="69">
        <v>99</v>
      </c>
      <c r="P1755" s="182">
        <f t="shared" si="133"/>
        <v>2.7989949748743719</v>
      </c>
      <c r="Q1755" s="86" t="s">
        <v>12437</v>
      </c>
      <c r="V1755" s="82">
        <v>0.40972222222222227</v>
      </c>
      <c r="W1755" s="83">
        <v>0.54861111111111105</v>
      </c>
      <c r="X1755" s="86">
        <f t="shared" si="134"/>
        <v>0.13888888888888878</v>
      </c>
    </row>
    <row r="1756" spans="1:24" x14ac:dyDescent="0.3">
      <c r="A1756" s="44" t="s">
        <v>13576</v>
      </c>
      <c r="B1756" s="68" t="s">
        <v>117</v>
      </c>
      <c r="C1756" s="2" t="s">
        <v>1</v>
      </c>
      <c r="D1756" s="2">
        <v>59</v>
      </c>
      <c r="E1756" s="6">
        <v>22294</v>
      </c>
      <c r="F1756" s="7">
        <v>44040.552569444444</v>
      </c>
      <c r="G1756" s="69" t="s">
        <v>4</v>
      </c>
      <c r="H1756" s="68">
        <v>1275</v>
      </c>
      <c r="I1756" s="93">
        <f t="shared" si="131"/>
        <v>12.878787878787879</v>
      </c>
      <c r="J1756" s="93">
        <v>0.99299999999999999</v>
      </c>
      <c r="K1756" s="69">
        <v>99</v>
      </c>
      <c r="L1756" s="68">
        <v>524</v>
      </c>
      <c r="M1756" s="93">
        <f t="shared" si="132"/>
        <v>5.2929292929292933</v>
      </c>
      <c r="N1756" s="93">
        <v>0.97199999999999998</v>
      </c>
      <c r="O1756" s="69">
        <v>99</v>
      </c>
      <c r="P1756" s="182">
        <f t="shared" si="133"/>
        <v>2.4332061068702289</v>
      </c>
      <c r="Q1756" s="86" t="s">
        <v>12437</v>
      </c>
      <c r="V1756" s="82">
        <v>0.41666666666666669</v>
      </c>
      <c r="W1756" s="83">
        <v>0.5625</v>
      </c>
      <c r="X1756" s="86">
        <f t="shared" si="134"/>
        <v>0.14583333333333331</v>
      </c>
    </row>
    <row r="1757" spans="1:24" x14ac:dyDescent="0.3">
      <c r="A1757" s="44" t="s">
        <v>13577</v>
      </c>
      <c r="B1757" s="68" t="s">
        <v>5008</v>
      </c>
      <c r="C1757" s="2" t="s">
        <v>1</v>
      </c>
      <c r="D1757" s="2">
        <v>40</v>
      </c>
      <c r="E1757" s="6">
        <v>29246</v>
      </c>
      <c r="F1757" s="7">
        <v>44040.563923611109</v>
      </c>
      <c r="G1757" s="69" t="s">
        <v>4</v>
      </c>
      <c r="H1757" s="68">
        <v>1015</v>
      </c>
      <c r="I1757" s="93">
        <f t="shared" si="131"/>
        <v>10.252525252525253</v>
      </c>
      <c r="J1757" s="93">
        <v>0.83699999999999997</v>
      </c>
      <c r="K1757" s="69">
        <v>99</v>
      </c>
      <c r="L1757" s="68">
        <v>275</v>
      </c>
      <c r="M1757" s="93">
        <f t="shared" si="132"/>
        <v>2.7777777777777777</v>
      </c>
      <c r="N1757" s="93">
        <v>0.58099999999999996</v>
      </c>
      <c r="O1757" s="69">
        <v>99</v>
      </c>
      <c r="P1757" s="182">
        <f t="shared" si="133"/>
        <v>3.6909090909090909</v>
      </c>
      <c r="Q1757" s="86" t="s">
        <v>12457</v>
      </c>
      <c r="V1757" s="82">
        <v>0.43333333333333335</v>
      </c>
      <c r="W1757" s="83">
        <v>0.58680555555555558</v>
      </c>
      <c r="X1757" s="86">
        <f t="shared" si="134"/>
        <v>0.15347222222222223</v>
      </c>
    </row>
    <row r="1758" spans="1:24" x14ac:dyDescent="0.3">
      <c r="A1758" s="44" t="s">
        <v>13578</v>
      </c>
      <c r="B1758" s="68" t="s">
        <v>13579</v>
      </c>
      <c r="C1758" s="2" t="s">
        <v>6</v>
      </c>
      <c r="D1758" s="2">
        <v>35</v>
      </c>
      <c r="E1758" s="6">
        <v>31078</v>
      </c>
      <c r="F1758" s="7">
        <v>44040.591412037036</v>
      </c>
      <c r="G1758" s="69" t="s">
        <v>4</v>
      </c>
      <c r="H1758" s="68">
        <v>664</v>
      </c>
      <c r="I1758" s="93">
        <f t="shared" si="131"/>
        <v>6.64</v>
      </c>
      <c r="J1758" s="93">
        <v>0.85899999999999999</v>
      </c>
      <c r="K1758" s="69">
        <v>100</v>
      </c>
      <c r="L1758" s="68">
        <v>228</v>
      </c>
      <c r="M1758" s="93">
        <f t="shared" si="132"/>
        <v>2.2799999999999998</v>
      </c>
      <c r="N1758" s="93">
        <v>0.45100000000000001</v>
      </c>
      <c r="O1758" s="69">
        <v>100</v>
      </c>
      <c r="P1758" s="182">
        <f t="shared" si="133"/>
        <v>2.9122807017543861</v>
      </c>
      <c r="Q1758" s="86" t="s">
        <v>12457</v>
      </c>
      <c r="V1758" s="82">
        <v>0.44027777777777777</v>
      </c>
      <c r="W1758" s="83">
        <v>0.60069444444444442</v>
      </c>
      <c r="X1758" s="86">
        <f t="shared" si="134"/>
        <v>0.16041666666666665</v>
      </c>
    </row>
    <row r="1759" spans="1:24" x14ac:dyDescent="0.3">
      <c r="A1759" s="44" t="s">
        <v>13580</v>
      </c>
      <c r="B1759" s="68" t="s">
        <v>6017</v>
      </c>
      <c r="C1759" s="2" t="s">
        <v>1</v>
      </c>
      <c r="D1759" s="2">
        <v>81</v>
      </c>
      <c r="E1759" s="6">
        <v>14265</v>
      </c>
      <c r="F1759" s="7">
        <v>44040.602083333331</v>
      </c>
      <c r="G1759" s="69" t="s">
        <v>4</v>
      </c>
      <c r="H1759" s="68">
        <v>1107</v>
      </c>
      <c r="I1759" s="93">
        <f t="shared" si="131"/>
        <v>11.07</v>
      </c>
      <c r="J1759" s="93">
        <v>1.1120000000000001</v>
      </c>
      <c r="K1759" s="69">
        <v>100</v>
      </c>
      <c r="L1759" s="68">
        <v>436</v>
      </c>
      <c r="M1759" s="93">
        <f t="shared" si="132"/>
        <v>4.3600000000000003</v>
      </c>
      <c r="N1759" s="93">
        <v>0.61199999999999999</v>
      </c>
      <c r="O1759" s="69">
        <v>100</v>
      </c>
      <c r="P1759" s="182">
        <f t="shared" si="133"/>
        <v>2.5389908256880731</v>
      </c>
      <c r="Q1759" s="86" t="s">
        <v>12457</v>
      </c>
      <c r="V1759" s="82">
        <v>0.47361111111111115</v>
      </c>
      <c r="W1759" s="83">
        <v>0.61458333333333337</v>
      </c>
      <c r="X1759" s="86">
        <f t="shared" si="134"/>
        <v>0.14097222222222222</v>
      </c>
    </row>
    <row r="1760" spans="1:24" x14ac:dyDescent="0.3">
      <c r="A1760" s="44" t="s">
        <v>13581</v>
      </c>
      <c r="B1760" s="68" t="s">
        <v>13582</v>
      </c>
      <c r="C1760" s="2" t="s">
        <v>6</v>
      </c>
      <c r="D1760" s="2">
        <v>61</v>
      </c>
      <c r="E1760" s="6">
        <v>21444</v>
      </c>
      <c r="F1760" s="7">
        <v>44040.624421296299</v>
      </c>
      <c r="G1760" s="69" t="s">
        <v>10062</v>
      </c>
      <c r="H1760" s="68">
        <v>1325</v>
      </c>
      <c r="I1760" s="93">
        <f t="shared" si="131"/>
        <v>13.25</v>
      </c>
      <c r="J1760" s="93">
        <v>0.89200000000000002</v>
      </c>
      <c r="K1760" s="69">
        <v>100</v>
      </c>
      <c r="L1760" s="68">
        <v>331</v>
      </c>
      <c r="M1760" s="93">
        <f t="shared" si="132"/>
        <v>3.31</v>
      </c>
      <c r="N1760" s="93">
        <v>0.56299999999999994</v>
      </c>
      <c r="O1760" s="69">
        <v>100</v>
      </c>
      <c r="P1760" s="182">
        <f t="shared" si="133"/>
        <v>4.0030211480362539</v>
      </c>
      <c r="Q1760" s="86" t="s">
        <v>12457</v>
      </c>
      <c r="V1760" s="82">
        <v>0.47847222222222219</v>
      </c>
      <c r="W1760" s="83">
        <v>0.63888888888888895</v>
      </c>
      <c r="X1760" s="86">
        <f t="shared" si="134"/>
        <v>0.16041666666666676</v>
      </c>
    </row>
    <row r="1761" spans="1:24" x14ac:dyDescent="0.3">
      <c r="A1761" s="44" t="s">
        <v>13583</v>
      </c>
      <c r="B1761" s="68" t="s">
        <v>13584</v>
      </c>
      <c r="C1761" s="2" t="s">
        <v>6</v>
      </c>
      <c r="D1761" s="2">
        <v>22</v>
      </c>
      <c r="E1761" s="6">
        <v>35698</v>
      </c>
      <c r="F1761" s="7">
        <v>44040.650138888886</v>
      </c>
      <c r="G1761" s="69" t="s">
        <v>4</v>
      </c>
      <c r="H1761" s="68">
        <v>423</v>
      </c>
      <c r="I1761" s="93">
        <f t="shared" si="131"/>
        <v>4.2727272727272725</v>
      </c>
      <c r="J1761" s="93">
        <v>0.47</v>
      </c>
      <c r="K1761" s="69">
        <v>99</v>
      </c>
      <c r="L1761" s="68">
        <v>213</v>
      </c>
      <c r="M1761" s="93">
        <f t="shared" si="132"/>
        <v>2.1515151515151514</v>
      </c>
      <c r="N1761" s="93">
        <v>0.437</v>
      </c>
      <c r="O1761" s="69">
        <v>99</v>
      </c>
      <c r="P1761" s="182">
        <f t="shared" si="133"/>
        <v>1.9859154929577465</v>
      </c>
      <c r="Q1761" s="86" t="s">
        <v>12457</v>
      </c>
      <c r="V1761" s="82">
        <v>0.51041666666666663</v>
      </c>
      <c r="W1761" s="83">
        <v>0.65972222222222221</v>
      </c>
      <c r="X1761" s="86">
        <f t="shared" si="134"/>
        <v>0.14930555555555558</v>
      </c>
    </row>
    <row r="1762" spans="1:24" x14ac:dyDescent="0.3">
      <c r="A1762" s="44" t="s">
        <v>13585</v>
      </c>
      <c r="B1762" s="68" t="s">
        <v>6128</v>
      </c>
      <c r="C1762" s="2" t="s">
        <v>1</v>
      </c>
      <c r="D1762" s="2">
        <v>48</v>
      </c>
      <c r="E1762" s="6">
        <v>26429</v>
      </c>
      <c r="F1762" s="7">
        <v>44041.580625000002</v>
      </c>
      <c r="G1762" s="69" t="s">
        <v>10062</v>
      </c>
      <c r="H1762" s="68">
        <v>836</v>
      </c>
      <c r="I1762" s="93">
        <f t="shared" si="131"/>
        <v>8.4444444444444446</v>
      </c>
      <c r="J1762" s="93">
        <v>0.98199999999999998</v>
      </c>
      <c r="K1762" s="69">
        <v>99</v>
      </c>
      <c r="L1762" s="68">
        <v>284</v>
      </c>
      <c r="M1762" s="93">
        <f t="shared" si="132"/>
        <v>2.8686868686868685</v>
      </c>
      <c r="N1762" s="93">
        <v>0.61699999999999999</v>
      </c>
      <c r="O1762" s="69">
        <v>99</v>
      </c>
      <c r="P1762" s="182">
        <f t="shared" si="133"/>
        <v>2.943661971830986</v>
      </c>
      <c r="Q1762" s="86" t="s">
        <v>12457</v>
      </c>
      <c r="V1762" s="82">
        <v>0.44791666666666669</v>
      </c>
      <c r="W1762" s="83">
        <v>0.59027777777777779</v>
      </c>
      <c r="X1762" s="86">
        <f t="shared" si="134"/>
        <v>0.1423611111111111</v>
      </c>
    </row>
    <row r="1763" spans="1:24" x14ac:dyDescent="0.3">
      <c r="A1763" s="44" t="s">
        <v>13586</v>
      </c>
      <c r="B1763" s="68" t="s">
        <v>1406</v>
      </c>
      <c r="C1763" s="2" t="s">
        <v>1</v>
      </c>
      <c r="D1763" s="2">
        <v>54</v>
      </c>
      <c r="E1763" s="6">
        <v>24162</v>
      </c>
      <c r="F1763" s="7">
        <v>44041.606851851851</v>
      </c>
      <c r="G1763" s="69" t="s">
        <v>4</v>
      </c>
      <c r="H1763" s="68">
        <v>1338</v>
      </c>
      <c r="I1763" s="93">
        <f t="shared" ref="I1763:I1826" si="135">H1763/K1763</f>
        <v>13.515151515151516</v>
      </c>
      <c r="J1763" s="93">
        <v>1.2150000000000001</v>
      </c>
      <c r="K1763" s="69">
        <v>99</v>
      </c>
      <c r="L1763" s="68">
        <v>317</v>
      </c>
      <c r="M1763" s="93">
        <f t="shared" si="132"/>
        <v>3.202020202020202</v>
      </c>
      <c r="N1763" s="93">
        <v>0.63900000000000001</v>
      </c>
      <c r="O1763" s="69">
        <v>99</v>
      </c>
      <c r="P1763" s="182">
        <f t="shared" si="133"/>
        <v>4.2208201892744484</v>
      </c>
      <c r="Q1763" s="86" t="s">
        <v>12457</v>
      </c>
      <c r="V1763" s="82">
        <v>0.46319444444444446</v>
      </c>
      <c r="W1763" s="83">
        <v>0.61458333333333337</v>
      </c>
      <c r="X1763" s="86">
        <f t="shared" si="134"/>
        <v>0.15138888888888891</v>
      </c>
    </row>
    <row r="1764" spans="1:24" x14ac:dyDescent="0.3">
      <c r="A1764" s="44" t="s">
        <v>13587</v>
      </c>
      <c r="B1764" s="68" t="s">
        <v>8053</v>
      </c>
      <c r="C1764" s="2" t="s">
        <v>1</v>
      </c>
      <c r="D1764" s="2">
        <v>61</v>
      </c>
      <c r="E1764" s="6">
        <v>21500</v>
      </c>
      <c r="F1764" s="7">
        <v>44041.619259259256</v>
      </c>
      <c r="G1764" s="69" t="s">
        <v>4</v>
      </c>
      <c r="H1764" s="68">
        <v>2044</v>
      </c>
      <c r="I1764" s="93">
        <f t="shared" si="135"/>
        <v>20.646464646464647</v>
      </c>
      <c r="J1764" s="93">
        <v>1.6739999999999999</v>
      </c>
      <c r="K1764" s="69">
        <v>99</v>
      </c>
      <c r="L1764" s="68">
        <v>462</v>
      </c>
      <c r="M1764" s="93">
        <f t="shared" si="132"/>
        <v>4.666666666666667</v>
      </c>
      <c r="N1764" s="93">
        <v>0.78200000000000003</v>
      </c>
      <c r="O1764" s="69">
        <v>99</v>
      </c>
      <c r="P1764" s="182">
        <f t="shared" si="133"/>
        <v>4.4242424242424239</v>
      </c>
      <c r="Q1764" s="86" t="s">
        <v>12457</v>
      </c>
      <c r="V1764" s="82">
        <v>0.4909722222222222</v>
      </c>
      <c r="W1764" s="83">
        <v>0.62847222222222221</v>
      </c>
      <c r="X1764" s="86">
        <f t="shared" si="134"/>
        <v>0.13750000000000001</v>
      </c>
    </row>
    <row r="1765" spans="1:24" x14ac:dyDescent="0.3">
      <c r="A1765" s="44" t="s">
        <v>13591</v>
      </c>
      <c r="B1765" s="68" t="s">
        <v>47</v>
      </c>
      <c r="C1765" s="2" t="s">
        <v>1</v>
      </c>
      <c r="D1765" s="2">
        <v>46</v>
      </c>
      <c r="E1765" s="6">
        <v>27203</v>
      </c>
      <c r="F1765" s="7">
        <v>44042.510023148148</v>
      </c>
      <c r="G1765" s="69" t="s">
        <v>4</v>
      </c>
      <c r="H1765" s="68">
        <v>1402</v>
      </c>
      <c r="I1765" s="93">
        <f t="shared" si="135"/>
        <v>14.161616161616161</v>
      </c>
      <c r="J1765" s="93">
        <v>1.4119999999999999</v>
      </c>
      <c r="K1765" s="69">
        <v>99</v>
      </c>
      <c r="L1765" s="68">
        <v>340</v>
      </c>
      <c r="M1765" s="93">
        <f t="shared" si="132"/>
        <v>3.4343434343434343</v>
      </c>
      <c r="N1765" s="93">
        <v>0.75800000000000001</v>
      </c>
      <c r="O1765" s="69">
        <v>99</v>
      </c>
      <c r="P1765" s="182">
        <f t="shared" si="133"/>
        <v>4.1235294117647054</v>
      </c>
      <c r="Q1765" s="86" t="s">
        <v>12457</v>
      </c>
      <c r="V1765" s="82">
        <v>0.37152777777777773</v>
      </c>
      <c r="W1765" s="83">
        <v>0.52083333333333337</v>
      </c>
      <c r="X1765" s="86">
        <f t="shared" si="134"/>
        <v>0.14930555555555564</v>
      </c>
    </row>
    <row r="1766" spans="1:24" x14ac:dyDescent="0.3">
      <c r="A1766" s="44" t="s">
        <v>13592</v>
      </c>
      <c r="B1766" s="68" t="s">
        <v>468</v>
      </c>
      <c r="C1766" s="2" t="s">
        <v>1</v>
      </c>
      <c r="D1766" s="2">
        <v>49</v>
      </c>
      <c r="E1766" s="6">
        <v>25870</v>
      </c>
      <c r="F1766" s="7">
        <v>44042.521990740737</v>
      </c>
      <c r="G1766" s="69" t="s">
        <v>4</v>
      </c>
      <c r="H1766" s="68">
        <v>1644</v>
      </c>
      <c r="I1766" s="93">
        <f t="shared" si="135"/>
        <v>16.440000000000001</v>
      </c>
      <c r="J1766" s="93">
        <v>1.2170000000000001</v>
      </c>
      <c r="K1766" s="69">
        <v>100</v>
      </c>
      <c r="L1766" s="68">
        <v>323</v>
      </c>
      <c r="M1766" s="93">
        <f t="shared" si="132"/>
        <v>3.23</v>
      </c>
      <c r="N1766" s="93">
        <v>0.58399999999999996</v>
      </c>
      <c r="O1766" s="69">
        <v>100</v>
      </c>
      <c r="P1766" s="182">
        <f t="shared" si="133"/>
        <v>5.0897832817337463</v>
      </c>
      <c r="Q1766" s="86" t="s">
        <v>12457</v>
      </c>
      <c r="V1766" s="82">
        <v>0.37708333333333338</v>
      </c>
      <c r="W1766" s="83">
        <v>0.53125</v>
      </c>
      <c r="X1766" s="86">
        <f t="shared" si="134"/>
        <v>0.15416666666666662</v>
      </c>
    </row>
    <row r="1767" spans="1:24" x14ac:dyDescent="0.3">
      <c r="A1767" s="44" t="s">
        <v>13593</v>
      </c>
      <c r="B1767" s="68" t="s">
        <v>13594</v>
      </c>
      <c r="C1767" s="2" t="s">
        <v>6</v>
      </c>
      <c r="D1767" s="2">
        <v>56</v>
      </c>
      <c r="E1767" s="6">
        <v>23268</v>
      </c>
      <c r="F1767" s="7">
        <v>44042.533553240741</v>
      </c>
      <c r="G1767" s="69" t="s">
        <v>4</v>
      </c>
      <c r="H1767" s="68">
        <v>1568</v>
      </c>
      <c r="I1767" s="93">
        <f t="shared" si="135"/>
        <v>15.838383838383839</v>
      </c>
      <c r="J1767" s="93">
        <v>1.5369999999999999</v>
      </c>
      <c r="K1767" s="69">
        <v>99</v>
      </c>
      <c r="L1767" s="68">
        <v>253</v>
      </c>
      <c r="M1767" s="93">
        <f t="shared" si="132"/>
        <v>2.5555555555555554</v>
      </c>
      <c r="N1767" s="93">
        <v>0.64200000000000002</v>
      </c>
      <c r="O1767" s="69">
        <v>99</v>
      </c>
      <c r="P1767" s="182">
        <f t="shared" si="133"/>
        <v>6.1976284584980244</v>
      </c>
      <c r="Q1767" s="86" t="s">
        <v>12628</v>
      </c>
      <c r="V1767" s="82">
        <v>0.40625</v>
      </c>
      <c r="W1767" s="83">
        <v>0.54166666666666663</v>
      </c>
      <c r="X1767" s="86">
        <f t="shared" si="134"/>
        <v>0.13541666666666663</v>
      </c>
    </row>
    <row r="1768" spans="1:24" x14ac:dyDescent="0.3">
      <c r="A1768" s="44" t="s">
        <v>3432</v>
      </c>
      <c r="B1768" s="68" t="s">
        <v>1920</v>
      </c>
      <c r="C1768" s="2" t="s">
        <v>1</v>
      </c>
      <c r="D1768" s="2">
        <v>54</v>
      </c>
      <c r="E1768" s="6">
        <v>24117</v>
      </c>
      <c r="F1768" s="7">
        <v>44042.546331018515</v>
      </c>
      <c r="G1768" s="69" t="s">
        <v>4</v>
      </c>
      <c r="H1768" s="68">
        <v>1489</v>
      </c>
      <c r="I1768" s="93">
        <f t="shared" si="135"/>
        <v>14.89</v>
      </c>
      <c r="J1768" s="93">
        <v>2.5019999999999998</v>
      </c>
      <c r="K1768" s="69">
        <v>100</v>
      </c>
      <c r="L1768" s="68">
        <v>359</v>
      </c>
      <c r="M1768" s="93">
        <f t="shared" si="132"/>
        <v>3.59</v>
      </c>
      <c r="N1768" s="93">
        <v>0.65300000000000002</v>
      </c>
      <c r="O1768" s="69">
        <v>100</v>
      </c>
      <c r="P1768" s="182">
        <f t="shared" si="133"/>
        <v>4.1476323119777163</v>
      </c>
      <c r="Q1768" s="86" t="s">
        <v>12628</v>
      </c>
      <c r="V1768" s="82">
        <v>0.41180555555555554</v>
      </c>
      <c r="W1768" s="83">
        <v>0.55902777777777779</v>
      </c>
      <c r="X1768" s="86">
        <f t="shared" si="134"/>
        <v>0.14722222222222225</v>
      </c>
    </row>
    <row r="1769" spans="1:24" x14ac:dyDescent="0.3">
      <c r="A1769" s="44" t="s">
        <v>4532</v>
      </c>
      <c r="B1769" s="68" t="s">
        <v>4533</v>
      </c>
      <c r="C1769" s="2" t="s">
        <v>1</v>
      </c>
      <c r="D1769" s="2">
        <v>53</v>
      </c>
      <c r="E1769" s="6">
        <v>24357</v>
      </c>
      <c r="F1769" s="7">
        <v>44042.563206018516</v>
      </c>
      <c r="G1769" s="69" t="s">
        <v>4</v>
      </c>
      <c r="H1769" s="68">
        <v>1385</v>
      </c>
      <c r="I1769" s="93">
        <f t="shared" si="135"/>
        <v>13.98989898989899</v>
      </c>
      <c r="J1769" s="93">
        <v>1.1200000000000001</v>
      </c>
      <c r="K1769" s="69">
        <v>99</v>
      </c>
      <c r="L1769" s="68">
        <v>282</v>
      </c>
      <c r="M1769" s="93">
        <f t="shared" si="132"/>
        <v>2.8484848484848486</v>
      </c>
      <c r="N1769" s="93">
        <v>0.69099999999999995</v>
      </c>
      <c r="O1769" s="69">
        <v>99</v>
      </c>
      <c r="P1769" s="182">
        <f t="shared" si="133"/>
        <v>4.9113475177304959</v>
      </c>
      <c r="Q1769" s="86" t="s">
        <v>12628</v>
      </c>
      <c r="V1769" s="82">
        <v>0.44097222222222227</v>
      </c>
      <c r="W1769" s="83">
        <v>0.57291666666666663</v>
      </c>
      <c r="X1769" s="86">
        <f t="shared" si="134"/>
        <v>0.13194444444444436</v>
      </c>
    </row>
    <row r="1770" spans="1:24" x14ac:dyDescent="0.3">
      <c r="A1770" s="44" t="s">
        <v>13595</v>
      </c>
      <c r="B1770" s="68" t="s">
        <v>7747</v>
      </c>
      <c r="C1770" s="2" t="s">
        <v>1</v>
      </c>
      <c r="D1770" s="2">
        <v>41</v>
      </c>
      <c r="E1770" s="6">
        <v>28734</v>
      </c>
      <c r="F1770" s="7">
        <v>44042.578252314815</v>
      </c>
      <c r="G1770" s="69" t="s">
        <v>4</v>
      </c>
      <c r="H1770" s="68">
        <v>923</v>
      </c>
      <c r="I1770" s="93">
        <f t="shared" si="135"/>
        <v>9.3232323232323235</v>
      </c>
      <c r="J1770" s="93">
        <v>1.0580000000000001</v>
      </c>
      <c r="K1770" s="69">
        <v>99</v>
      </c>
      <c r="L1770" s="68">
        <v>272</v>
      </c>
      <c r="M1770" s="93">
        <f t="shared" si="132"/>
        <v>2.7474747474747474</v>
      </c>
      <c r="N1770" s="93">
        <v>0.52200000000000002</v>
      </c>
      <c r="O1770" s="69">
        <v>99</v>
      </c>
      <c r="P1770" s="182">
        <f t="shared" si="133"/>
        <v>3.3933823529411766</v>
      </c>
      <c r="Q1770" s="86" t="s">
        <v>12628</v>
      </c>
      <c r="V1770" s="82">
        <v>0.46111111111111108</v>
      </c>
      <c r="W1770" s="83">
        <v>0.59027777777777779</v>
      </c>
      <c r="X1770" s="86">
        <f t="shared" si="134"/>
        <v>0.12916666666666671</v>
      </c>
    </row>
    <row r="1771" spans="1:24" x14ac:dyDescent="0.3">
      <c r="A1771" s="44" t="s">
        <v>13596</v>
      </c>
      <c r="B1771" s="68" t="s">
        <v>13597</v>
      </c>
      <c r="C1771" s="2" t="s">
        <v>6</v>
      </c>
      <c r="D1771" s="2">
        <v>72</v>
      </c>
      <c r="E1771" s="6">
        <v>17391</v>
      </c>
      <c r="F1771" s="7">
        <v>44042.602199074077</v>
      </c>
      <c r="G1771" s="69" t="s">
        <v>4</v>
      </c>
      <c r="H1771" s="68">
        <v>952</v>
      </c>
      <c r="I1771" s="93">
        <f t="shared" si="135"/>
        <v>9.6161616161616159</v>
      </c>
      <c r="J1771" s="93">
        <v>1.0760000000000001</v>
      </c>
      <c r="K1771" s="69">
        <v>99</v>
      </c>
      <c r="L1771" s="68">
        <v>469</v>
      </c>
      <c r="M1771" s="93">
        <f t="shared" si="132"/>
        <v>4.737373737373737</v>
      </c>
      <c r="N1771" s="93">
        <v>0.85199999999999998</v>
      </c>
      <c r="O1771" s="69">
        <v>99</v>
      </c>
      <c r="P1771" s="182">
        <f t="shared" si="133"/>
        <v>2.0298507462686568</v>
      </c>
      <c r="Q1771" s="86" t="s">
        <v>12628</v>
      </c>
      <c r="V1771" s="82">
        <v>0.47013888888888888</v>
      </c>
      <c r="W1771" s="83">
        <v>0.61111111111111105</v>
      </c>
      <c r="X1771" s="86">
        <f t="shared" si="134"/>
        <v>0.14097222222222217</v>
      </c>
    </row>
    <row r="1772" spans="1:24" x14ac:dyDescent="0.3">
      <c r="A1772" s="44" t="s">
        <v>13598</v>
      </c>
      <c r="B1772" s="68" t="s">
        <v>13599</v>
      </c>
      <c r="C1772" s="2" t="s">
        <v>6</v>
      </c>
      <c r="D1772" s="2">
        <v>58</v>
      </c>
      <c r="E1772" s="6">
        <v>22857</v>
      </c>
      <c r="F1772" s="7">
        <v>44042.618703703702</v>
      </c>
      <c r="G1772" s="69" t="s">
        <v>10062</v>
      </c>
      <c r="H1772" s="68">
        <v>685</v>
      </c>
      <c r="I1772" s="93">
        <f t="shared" si="135"/>
        <v>6.9191919191919196</v>
      </c>
      <c r="J1772" s="93">
        <v>0.76500000000000001</v>
      </c>
      <c r="K1772" s="69">
        <v>99</v>
      </c>
      <c r="L1772" s="68">
        <v>250</v>
      </c>
      <c r="M1772" s="93">
        <f t="shared" si="132"/>
        <v>2.5252525252525251</v>
      </c>
      <c r="N1772" s="93">
        <v>0.56000000000000005</v>
      </c>
      <c r="O1772" s="69">
        <v>99</v>
      </c>
      <c r="P1772" s="182">
        <f t="shared" si="133"/>
        <v>2.74</v>
      </c>
      <c r="Q1772" s="86" t="s">
        <v>12628</v>
      </c>
      <c r="V1772" s="82">
        <v>0.47222222222222227</v>
      </c>
      <c r="W1772" s="83">
        <v>0.625</v>
      </c>
      <c r="X1772" s="86">
        <f t="shared" si="134"/>
        <v>0.15277777777777773</v>
      </c>
    </row>
    <row r="1773" spans="1:24" x14ac:dyDescent="0.3">
      <c r="A1773" s="44" t="s">
        <v>13600</v>
      </c>
      <c r="B1773" s="68" t="s">
        <v>5480</v>
      </c>
      <c r="C1773" s="2" t="s">
        <v>6</v>
      </c>
      <c r="D1773" s="2">
        <v>28</v>
      </c>
      <c r="E1773" s="6">
        <v>33700</v>
      </c>
      <c r="F1773" s="7">
        <v>44042.644259259258</v>
      </c>
      <c r="G1773" s="69" t="s">
        <v>4</v>
      </c>
      <c r="H1773" s="68">
        <v>802</v>
      </c>
      <c r="I1773" s="93">
        <f t="shared" si="135"/>
        <v>8.02</v>
      </c>
      <c r="J1773" s="93">
        <v>0.82899999999999996</v>
      </c>
      <c r="K1773" s="69">
        <v>100</v>
      </c>
      <c r="L1773" s="68">
        <v>244</v>
      </c>
      <c r="M1773" s="93">
        <f t="shared" si="132"/>
        <v>2.44</v>
      </c>
      <c r="N1773" s="93">
        <v>0.55600000000000005</v>
      </c>
      <c r="O1773" s="69">
        <v>100</v>
      </c>
      <c r="P1773" s="182">
        <f t="shared" si="133"/>
        <v>3.2868852459016393</v>
      </c>
      <c r="Q1773" s="86" t="s">
        <v>12628</v>
      </c>
      <c r="V1773" s="82">
        <v>0.47569444444444442</v>
      </c>
      <c r="W1773" s="83">
        <v>0.66666666666666663</v>
      </c>
      <c r="X1773" s="86">
        <f t="shared" si="134"/>
        <v>0.19097222222222221</v>
      </c>
    </row>
    <row r="1774" spans="1:24" x14ac:dyDescent="0.3">
      <c r="A1774" s="44" t="s">
        <v>13601</v>
      </c>
      <c r="B1774" s="68" t="s">
        <v>314</v>
      </c>
      <c r="C1774" s="2" t="s">
        <v>1</v>
      </c>
      <c r="D1774" s="2">
        <v>52</v>
      </c>
      <c r="E1774" s="6">
        <v>24921</v>
      </c>
      <c r="F1774" s="7">
        <v>44043.52983796296</v>
      </c>
      <c r="G1774" s="69" t="s">
        <v>4</v>
      </c>
      <c r="H1774" s="68">
        <v>1645</v>
      </c>
      <c r="I1774" s="93">
        <f t="shared" si="135"/>
        <v>16.45</v>
      </c>
      <c r="J1774" s="93">
        <v>1.1839999999999999</v>
      </c>
      <c r="K1774" s="69">
        <v>100</v>
      </c>
      <c r="L1774" s="68">
        <v>347</v>
      </c>
      <c r="M1774" s="93">
        <f t="shared" si="132"/>
        <v>3.47</v>
      </c>
      <c r="N1774" s="93">
        <v>0.54</v>
      </c>
      <c r="O1774" s="69">
        <v>100</v>
      </c>
      <c r="P1774" s="182">
        <f t="shared" si="133"/>
        <v>4.7406340057636882</v>
      </c>
      <c r="Q1774" s="86" t="s">
        <v>12628</v>
      </c>
      <c r="V1774" s="82">
        <v>0.3888888888888889</v>
      </c>
      <c r="W1774" s="83">
        <v>0.54166666666666663</v>
      </c>
      <c r="X1774" s="86">
        <f t="shared" si="134"/>
        <v>0.15277777777777773</v>
      </c>
    </row>
    <row r="1775" spans="1:24" x14ac:dyDescent="0.3">
      <c r="A1775" s="44" t="s">
        <v>13602</v>
      </c>
      <c r="B1775" s="68" t="s">
        <v>13603</v>
      </c>
      <c r="C1775" s="2" t="s">
        <v>6</v>
      </c>
      <c r="D1775" s="2">
        <v>53</v>
      </c>
      <c r="E1775" s="6">
        <v>24422</v>
      </c>
      <c r="F1775" s="7">
        <v>44043.545601851853</v>
      </c>
      <c r="G1775" s="69" t="s">
        <v>4</v>
      </c>
      <c r="H1775" s="68">
        <v>1003</v>
      </c>
      <c r="I1775" s="93">
        <f t="shared" si="135"/>
        <v>10.029999999999999</v>
      </c>
      <c r="J1775" s="93">
        <v>0.89300000000000002</v>
      </c>
      <c r="K1775" s="69">
        <v>100</v>
      </c>
      <c r="L1775" s="68">
        <v>319</v>
      </c>
      <c r="M1775" s="93">
        <f t="shared" si="132"/>
        <v>3.19</v>
      </c>
      <c r="N1775" s="93">
        <v>0.54500000000000004</v>
      </c>
      <c r="O1775" s="69">
        <v>100</v>
      </c>
      <c r="P1775" s="182">
        <f t="shared" si="133"/>
        <v>3.1442006269592473</v>
      </c>
      <c r="Q1775" s="86" t="s">
        <v>12431</v>
      </c>
      <c r="V1775" s="82">
        <v>0.39097222222222222</v>
      </c>
      <c r="W1775" s="83">
        <v>0.55555555555555558</v>
      </c>
      <c r="X1775" s="86">
        <f t="shared" si="134"/>
        <v>0.16458333333333336</v>
      </c>
    </row>
    <row r="1776" spans="1:24" x14ac:dyDescent="0.3">
      <c r="A1776" s="44" t="s">
        <v>13604</v>
      </c>
      <c r="B1776" s="68" t="s">
        <v>101</v>
      </c>
      <c r="C1776" s="2" t="s">
        <v>1</v>
      </c>
      <c r="D1776" s="2">
        <v>50</v>
      </c>
      <c r="E1776" s="6">
        <v>25420</v>
      </c>
      <c r="F1776" s="7">
        <v>44043.557719907411</v>
      </c>
      <c r="G1776" s="69" t="s">
        <v>4</v>
      </c>
      <c r="H1776" s="68">
        <v>972</v>
      </c>
      <c r="I1776" s="93">
        <f t="shared" si="135"/>
        <v>9.7200000000000006</v>
      </c>
      <c r="J1776" s="93">
        <v>1.4079999999999999</v>
      </c>
      <c r="K1776" s="69">
        <v>100</v>
      </c>
      <c r="L1776" s="68">
        <v>296</v>
      </c>
      <c r="M1776" s="93">
        <f t="shared" si="132"/>
        <v>2.96</v>
      </c>
      <c r="N1776" s="93">
        <v>0.61799999999999999</v>
      </c>
      <c r="O1776" s="69">
        <v>100</v>
      </c>
      <c r="P1776" s="182">
        <f t="shared" si="133"/>
        <v>3.2837837837837842</v>
      </c>
      <c r="Q1776" s="86" t="s">
        <v>12431</v>
      </c>
      <c r="V1776" s="82">
        <v>0.43263888888888885</v>
      </c>
      <c r="W1776" s="83">
        <v>0.57638888888888895</v>
      </c>
      <c r="X1776" s="86">
        <f t="shared" si="134"/>
        <v>0.1437500000000001</v>
      </c>
    </row>
    <row r="1777" spans="1:24" x14ac:dyDescent="0.3">
      <c r="A1777" s="44" t="s">
        <v>7289</v>
      </c>
      <c r="B1777" s="68" t="s">
        <v>7290</v>
      </c>
      <c r="C1777" s="2" t="s">
        <v>1</v>
      </c>
      <c r="D1777" s="2">
        <v>70</v>
      </c>
      <c r="E1777" s="6">
        <v>18313</v>
      </c>
      <c r="F1777" s="7">
        <v>44043.569074074076</v>
      </c>
      <c r="G1777" s="69" t="s">
        <v>4</v>
      </c>
      <c r="H1777" s="68">
        <v>2173</v>
      </c>
      <c r="I1777" s="93">
        <f t="shared" si="135"/>
        <v>21.73</v>
      </c>
      <c r="J1777" s="93">
        <v>1.728</v>
      </c>
      <c r="K1777" s="69">
        <v>100</v>
      </c>
      <c r="L1777" s="68">
        <v>580</v>
      </c>
      <c r="M1777" s="93">
        <f t="shared" si="132"/>
        <v>5.8</v>
      </c>
      <c r="N1777" s="93">
        <v>0.81599999999999995</v>
      </c>
      <c r="O1777" s="69">
        <v>100</v>
      </c>
      <c r="P1777" s="182">
        <f t="shared" si="133"/>
        <v>3.7465517241379311</v>
      </c>
      <c r="Q1777" s="86" t="s">
        <v>12431</v>
      </c>
      <c r="V1777" s="82">
        <v>0.44791666666666669</v>
      </c>
      <c r="W1777" s="83">
        <v>0.59027777777777779</v>
      </c>
      <c r="X1777" s="86">
        <f t="shared" si="134"/>
        <v>0.1423611111111111</v>
      </c>
    </row>
    <row r="1778" spans="1:24" x14ac:dyDescent="0.3">
      <c r="A1778" s="44" t="s">
        <v>13605</v>
      </c>
      <c r="B1778" s="68" t="s">
        <v>6699</v>
      </c>
      <c r="C1778" s="2" t="s">
        <v>1</v>
      </c>
      <c r="D1778" s="2">
        <v>65</v>
      </c>
      <c r="E1778" s="6">
        <v>20187</v>
      </c>
      <c r="F1778" s="7">
        <v>44043.587175925924</v>
      </c>
      <c r="G1778" s="69" t="s">
        <v>4</v>
      </c>
      <c r="H1778" s="68">
        <v>1574</v>
      </c>
      <c r="I1778" s="93">
        <f t="shared" si="135"/>
        <v>15.8989898989899</v>
      </c>
      <c r="J1778" s="93">
        <v>1.7410000000000001</v>
      </c>
      <c r="K1778" s="69">
        <v>99</v>
      </c>
      <c r="L1778" s="68">
        <v>427</v>
      </c>
      <c r="M1778" s="93">
        <f t="shared" si="132"/>
        <v>4.3131313131313131</v>
      </c>
      <c r="N1778" s="93">
        <v>0.56499999999999995</v>
      </c>
      <c r="O1778" s="69">
        <v>99</v>
      </c>
      <c r="P1778" s="182">
        <f t="shared" si="133"/>
        <v>3.6861826697892273</v>
      </c>
      <c r="Q1778" s="86" t="s">
        <v>12431</v>
      </c>
      <c r="V1778" s="82">
        <v>0.45833333333333331</v>
      </c>
      <c r="W1778" s="83">
        <v>0.60416666666666663</v>
      </c>
      <c r="X1778" s="86">
        <f t="shared" si="134"/>
        <v>0.14583333333333331</v>
      </c>
    </row>
    <row r="1779" spans="1:24" x14ac:dyDescent="0.3">
      <c r="A1779" s="44" t="s">
        <v>13606</v>
      </c>
      <c r="B1779" s="68" t="s">
        <v>7188</v>
      </c>
      <c r="C1779" s="2" t="s">
        <v>1</v>
      </c>
      <c r="D1779" s="2">
        <v>49</v>
      </c>
      <c r="E1779" s="6">
        <v>26047</v>
      </c>
      <c r="F1779" s="7">
        <v>44043.605069444442</v>
      </c>
      <c r="G1779" s="69" t="s">
        <v>4</v>
      </c>
      <c r="H1779" s="68">
        <v>1179</v>
      </c>
      <c r="I1779" s="93">
        <f t="shared" si="135"/>
        <v>11.79</v>
      </c>
      <c r="J1779" s="93">
        <v>0.95699999999999996</v>
      </c>
      <c r="K1779" s="69">
        <v>100</v>
      </c>
      <c r="L1779" s="68">
        <v>289</v>
      </c>
      <c r="M1779" s="93">
        <f t="shared" si="132"/>
        <v>2.89</v>
      </c>
      <c r="N1779" s="93">
        <v>0.56699999999999995</v>
      </c>
      <c r="O1779" s="69">
        <v>100</v>
      </c>
      <c r="P1779" s="182">
        <f t="shared" si="133"/>
        <v>4.0795847750865049</v>
      </c>
      <c r="Q1779" s="86" t="s">
        <v>12431</v>
      </c>
      <c r="V1779" s="82">
        <v>0.46597222222222223</v>
      </c>
      <c r="W1779" s="83">
        <v>0.61805555555555558</v>
      </c>
      <c r="X1779" s="86">
        <f t="shared" si="134"/>
        <v>0.15208333333333335</v>
      </c>
    </row>
    <row r="1780" spans="1:24" x14ac:dyDescent="0.3">
      <c r="A1780" s="44" t="s">
        <v>3641</v>
      </c>
      <c r="B1780" s="68" t="s">
        <v>373</v>
      </c>
      <c r="C1780" s="2" t="s">
        <v>6</v>
      </c>
      <c r="D1780" s="2">
        <v>54</v>
      </c>
      <c r="E1780" s="6">
        <v>24016</v>
      </c>
      <c r="F1780" s="7">
        <v>44043.613506944443</v>
      </c>
      <c r="G1780" s="69" t="s">
        <v>4</v>
      </c>
      <c r="H1780" s="68">
        <v>1222</v>
      </c>
      <c r="I1780" s="93">
        <f t="shared" si="135"/>
        <v>12.343434343434344</v>
      </c>
      <c r="J1780" s="93">
        <v>0.91700000000000004</v>
      </c>
      <c r="K1780" s="69">
        <v>99</v>
      </c>
      <c r="L1780" s="68">
        <v>246</v>
      </c>
      <c r="M1780" s="93">
        <f t="shared" si="132"/>
        <v>2.4848484848484849</v>
      </c>
      <c r="N1780" s="93">
        <v>0.502</v>
      </c>
      <c r="O1780" s="69">
        <v>99</v>
      </c>
      <c r="P1780" s="182">
        <f t="shared" si="133"/>
        <v>4.9674796747967482</v>
      </c>
      <c r="Q1780" s="86" t="s">
        <v>12431</v>
      </c>
      <c r="V1780" s="82">
        <v>0.47916666666666669</v>
      </c>
      <c r="W1780" s="83">
        <v>0.62847222222222221</v>
      </c>
      <c r="X1780" s="86">
        <f t="shared" si="134"/>
        <v>0.14930555555555552</v>
      </c>
    </row>
    <row r="1781" spans="1:24" x14ac:dyDescent="0.3">
      <c r="A1781" s="44" t="s">
        <v>13607</v>
      </c>
      <c r="B1781" s="68" t="s">
        <v>1254</v>
      </c>
      <c r="C1781" s="2" t="s">
        <v>1</v>
      </c>
      <c r="D1781" s="2">
        <v>40</v>
      </c>
      <c r="E1781" s="6">
        <v>29275</v>
      </c>
      <c r="F1781" s="7">
        <v>44043.624351851853</v>
      </c>
      <c r="G1781" s="69" t="s">
        <v>4</v>
      </c>
      <c r="H1781" s="68">
        <v>955</v>
      </c>
      <c r="I1781" s="93">
        <f t="shared" si="135"/>
        <v>9.6464646464646471</v>
      </c>
      <c r="J1781" s="93">
        <v>1.119</v>
      </c>
      <c r="K1781" s="69">
        <v>99</v>
      </c>
      <c r="L1781" s="68">
        <v>266</v>
      </c>
      <c r="M1781" s="93">
        <f t="shared" si="132"/>
        <v>2.6868686868686869</v>
      </c>
      <c r="N1781" s="93">
        <v>0.61699999999999999</v>
      </c>
      <c r="O1781" s="69">
        <v>99</v>
      </c>
      <c r="P1781" s="182">
        <f t="shared" si="133"/>
        <v>3.5902255639097747</v>
      </c>
      <c r="Q1781" s="86" t="s">
        <v>12431</v>
      </c>
      <c r="V1781" s="82">
        <v>0.49305555555555558</v>
      </c>
      <c r="W1781" s="83">
        <v>0.64583333333333337</v>
      </c>
      <c r="X1781" s="86">
        <f t="shared" si="134"/>
        <v>0.15277777777777779</v>
      </c>
    </row>
    <row r="1782" spans="1:24" x14ac:dyDescent="0.3">
      <c r="A1782" s="44" t="s">
        <v>13608</v>
      </c>
      <c r="B1782" s="68" t="s">
        <v>207</v>
      </c>
      <c r="C1782" s="2" t="s">
        <v>1</v>
      </c>
      <c r="D1782" s="2">
        <v>51</v>
      </c>
      <c r="E1782" s="6">
        <v>25379</v>
      </c>
      <c r="F1782" s="7">
        <v>44043.640196759261</v>
      </c>
      <c r="G1782" s="69" t="s">
        <v>4</v>
      </c>
      <c r="H1782" s="68">
        <v>1341</v>
      </c>
      <c r="I1782" s="93">
        <f t="shared" si="135"/>
        <v>13.545454545454545</v>
      </c>
      <c r="J1782" s="93">
        <v>1.9910000000000001</v>
      </c>
      <c r="K1782" s="69">
        <v>99</v>
      </c>
      <c r="L1782" s="68">
        <v>265</v>
      </c>
      <c r="M1782" s="93">
        <f t="shared" si="132"/>
        <v>2.6767676767676769</v>
      </c>
      <c r="N1782" s="93">
        <v>0.62</v>
      </c>
      <c r="O1782" s="69">
        <v>99</v>
      </c>
      <c r="P1782" s="182">
        <f t="shared" si="133"/>
        <v>5.060377358490566</v>
      </c>
      <c r="Q1782" s="86" t="s">
        <v>12431</v>
      </c>
      <c r="V1782" s="82">
        <v>0.50208333333333333</v>
      </c>
      <c r="W1782" s="83">
        <v>0.6645833333333333</v>
      </c>
      <c r="X1782" s="86">
        <f t="shared" si="134"/>
        <v>0.16249999999999998</v>
      </c>
    </row>
    <row r="1783" spans="1:24" x14ac:dyDescent="0.3">
      <c r="A1783" s="44" t="s">
        <v>3585</v>
      </c>
      <c r="B1783" s="68" t="s">
        <v>187</v>
      </c>
      <c r="C1783" s="2" t="s">
        <v>1</v>
      </c>
      <c r="D1783" s="2">
        <v>51</v>
      </c>
      <c r="E1783" s="6">
        <v>25321</v>
      </c>
      <c r="F1783" s="7">
        <v>44046.546296296299</v>
      </c>
      <c r="G1783" s="69" t="s">
        <v>4</v>
      </c>
      <c r="H1783" s="68">
        <v>1298</v>
      </c>
      <c r="I1783" s="93">
        <f t="shared" si="135"/>
        <v>12.98</v>
      </c>
      <c r="J1783" s="93">
        <v>1.4279999999999999</v>
      </c>
      <c r="K1783" s="69">
        <v>100</v>
      </c>
      <c r="L1783" s="68">
        <v>328</v>
      </c>
      <c r="M1783" s="93">
        <f t="shared" si="132"/>
        <v>3.28</v>
      </c>
      <c r="N1783" s="93">
        <v>0.56999999999999995</v>
      </c>
      <c r="O1783" s="69">
        <v>100</v>
      </c>
      <c r="P1783" s="182">
        <f t="shared" si="133"/>
        <v>3.9573170731707319</v>
      </c>
      <c r="Q1783" s="78" t="s">
        <v>719</v>
      </c>
      <c r="V1783" s="84">
        <v>0.39861111111111108</v>
      </c>
      <c r="W1783" s="85">
        <v>0.55555555555555558</v>
      </c>
      <c r="X1783" s="78">
        <f t="shared" ref="X1783:X1846" si="136">W1783-V1783</f>
        <v>0.1569444444444445</v>
      </c>
    </row>
    <row r="1784" spans="1:24" x14ac:dyDescent="0.3">
      <c r="A1784" s="44" t="s">
        <v>14239</v>
      </c>
      <c r="B1784" s="68" t="s">
        <v>289</v>
      </c>
      <c r="C1784" s="2" t="s">
        <v>1</v>
      </c>
      <c r="D1784" s="2">
        <v>56</v>
      </c>
      <c r="E1784" s="6">
        <v>23313</v>
      </c>
      <c r="F1784" s="7">
        <v>44046.557013888887</v>
      </c>
      <c r="G1784" s="69" t="s">
        <v>4</v>
      </c>
      <c r="H1784" s="68">
        <v>1708</v>
      </c>
      <c r="I1784" s="93">
        <f t="shared" si="135"/>
        <v>17.252525252525253</v>
      </c>
      <c r="J1784" s="93">
        <v>1.137</v>
      </c>
      <c r="K1784" s="69">
        <v>99</v>
      </c>
      <c r="L1784" s="68">
        <v>416</v>
      </c>
      <c r="M1784" s="93">
        <f t="shared" si="132"/>
        <v>4.2020202020202024</v>
      </c>
      <c r="N1784" s="93">
        <v>0.76900000000000002</v>
      </c>
      <c r="O1784" s="69">
        <v>99</v>
      </c>
      <c r="P1784" s="182">
        <f t="shared" si="133"/>
        <v>4.1057692307692299</v>
      </c>
      <c r="Q1784" s="78" t="s">
        <v>719</v>
      </c>
      <c r="V1784" s="84">
        <v>0.41944444444444445</v>
      </c>
      <c r="W1784" s="85">
        <v>0.56597222222222221</v>
      </c>
      <c r="X1784" s="78">
        <f t="shared" si="136"/>
        <v>0.14652777777777776</v>
      </c>
    </row>
    <row r="1785" spans="1:24" x14ac:dyDescent="0.3">
      <c r="A1785" s="44" t="s">
        <v>14240</v>
      </c>
      <c r="B1785" s="68" t="s">
        <v>14241</v>
      </c>
      <c r="C1785" s="2" t="s">
        <v>6</v>
      </c>
      <c r="D1785" s="2">
        <v>36</v>
      </c>
      <c r="E1785" s="6">
        <v>30563</v>
      </c>
      <c r="F1785" s="7">
        <v>44046.569212962961</v>
      </c>
      <c r="G1785" s="69" t="s">
        <v>4</v>
      </c>
      <c r="H1785" s="68">
        <v>523</v>
      </c>
      <c r="I1785" s="93">
        <f t="shared" si="135"/>
        <v>5.2828282828282829</v>
      </c>
      <c r="J1785" s="93">
        <v>0.60699999999999998</v>
      </c>
      <c r="K1785" s="69">
        <v>99</v>
      </c>
      <c r="L1785" s="68">
        <v>180</v>
      </c>
      <c r="M1785" s="93">
        <f t="shared" si="132"/>
        <v>1.8181818181818181</v>
      </c>
      <c r="N1785" s="93">
        <v>0.502</v>
      </c>
      <c r="O1785" s="69">
        <v>99</v>
      </c>
      <c r="P1785" s="182">
        <f t="shared" si="133"/>
        <v>2.9055555555555559</v>
      </c>
      <c r="Q1785" s="78" t="s">
        <v>719</v>
      </c>
      <c r="V1785" s="84">
        <v>0.43333333333333335</v>
      </c>
      <c r="W1785" s="85">
        <v>0.58680555555555558</v>
      </c>
      <c r="X1785" s="78">
        <f t="shared" si="136"/>
        <v>0.15347222222222223</v>
      </c>
    </row>
    <row r="1786" spans="1:24" x14ac:dyDescent="0.3">
      <c r="A1786" s="44" t="s">
        <v>14242</v>
      </c>
      <c r="B1786" s="68" t="s">
        <v>14243</v>
      </c>
      <c r="C1786" s="2" t="s">
        <v>6</v>
      </c>
      <c r="D1786" s="2">
        <v>52</v>
      </c>
      <c r="E1786" s="6">
        <v>24886</v>
      </c>
      <c r="F1786" s="7">
        <v>44046.593032407407</v>
      </c>
      <c r="G1786" s="69" t="s">
        <v>4</v>
      </c>
      <c r="H1786" s="68">
        <v>1166</v>
      </c>
      <c r="I1786" s="93">
        <f t="shared" si="135"/>
        <v>11.66</v>
      </c>
      <c r="J1786" s="93">
        <v>0.92400000000000004</v>
      </c>
      <c r="K1786" s="69">
        <v>100</v>
      </c>
      <c r="L1786" s="68">
        <v>435</v>
      </c>
      <c r="M1786" s="93">
        <f t="shared" si="132"/>
        <v>4.3499999999999996</v>
      </c>
      <c r="N1786" s="93">
        <v>0.78300000000000003</v>
      </c>
      <c r="O1786" s="69">
        <v>100</v>
      </c>
      <c r="P1786" s="182">
        <f t="shared" si="133"/>
        <v>2.6804597701149429</v>
      </c>
      <c r="Q1786" s="78" t="s">
        <v>719</v>
      </c>
      <c r="V1786" s="84">
        <v>0.44444444444444442</v>
      </c>
      <c r="W1786" s="85">
        <v>0.60416666666666663</v>
      </c>
      <c r="X1786" s="78">
        <f t="shared" si="136"/>
        <v>0.15972222222222221</v>
      </c>
    </row>
    <row r="1787" spans="1:24" x14ac:dyDescent="0.3">
      <c r="A1787" s="44" t="s">
        <v>14244</v>
      </c>
      <c r="B1787" s="68" t="s">
        <v>5008</v>
      </c>
      <c r="C1787" s="2" t="s">
        <v>1</v>
      </c>
      <c r="D1787" s="2">
        <v>50</v>
      </c>
      <c r="E1787" s="6">
        <v>25471</v>
      </c>
      <c r="F1787" s="7">
        <v>44046.619143518517</v>
      </c>
      <c r="G1787" s="69" t="s">
        <v>4</v>
      </c>
      <c r="H1787" s="68">
        <v>1729</v>
      </c>
      <c r="I1787" s="93">
        <f t="shared" si="135"/>
        <v>17.29</v>
      </c>
      <c r="J1787" s="93">
        <v>1.976</v>
      </c>
      <c r="K1787" s="69">
        <v>100</v>
      </c>
      <c r="L1787" s="68">
        <v>314</v>
      </c>
      <c r="M1787" s="93">
        <f t="shared" si="132"/>
        <v>3.14</v>
      </c>
      <c r="N1787" s="93">
        <v>0.47199999999999998</v>
      </c>
      <c r="O1787" s="69">
        <v>100</v>
      </c>
      <c r="P1787" s="182">
        <f t="shared" si="133"/>
        <v>5.5063694267515917</v>
      </c>
      <c r="Q1787" s="78" t="s">
        <v>719</v>
      </c>
      <c r="V1787" s="84">
        <v>0.49305555555555558</v>
      </c>
      <c r="W1787" s="85">
        <v>0.625</v>
      </c>
      <c r="X1787" s="78">
        <f t="shared" si="136"/>
        <v>0.13194444444444442</v>
      </c>
    </row>
    <row r="1788" spans="1:24" x14ac:dyDescent="0.3">
      <c r="A1788" s="44" t="s">
        <v>14245</v>
      </c>
      <c r="B1788" s="68" t="s">
        <v>483</v>
      </c>
      <c r="C1788" s="2" t="s">
        <v>1</v>
      </c>
      <c r="D1788" s="2">
        <v>33</v>
      </c>
      <c r="E1788" s="6">
        <v>31711</v>
      </c>
      <c r="F1788" s="7">
        <v>44046.630474537036</v>
      </c>
      <c r="G1788" s="69" t="s">
        <v>4</v>
      </c>
      <c r="H1788" s="68">
        <v>1170</v>
      </c>
      <c r="I1788" s="93">
        <f t="shared" si="135"/>
        <v>11.818181818181818</v>
      </c>
      <c r="J1788" s="93">
        <v>1.38</v>
      </c>
      <c r="K1788" s="69">
        <v>99</v>
      </c>
      <c r="L1788" s="68">
        <v>255</v>
      </c>
      <c r="M1788" s="93">
        <f t="shared" si="132"/>
        <v>2.5757575757575757</v>
      </c>
      <c r="N1788" s="93">
        <v>0.53600000000000003</v>
      </c>
      <c r="O1788" s="69">
        <v>99</v>
      </c>
      <c r="P1788" s="182">
        <f t="shared" si="133"/>
        <v>4.5882352941176476</v>
      </c>
      <c r="Q1788" s="78" t="s">
        <v>719</v>
      </c>
      <c r="V1788" s="84">
        <v>0.47222222222222227</v>
      </c>
      <c r="W1788" s="85">
        <v>0.63888888888888895</v>
      </c>
      <c r="X1788" s="78">
        <f t="shared" si="136"/>
        <v>0.16666666666666669</v>
      </c>
    </row>
    <row r="1789" spans="1:24" x14ac:dyDescent="0.3">
      <c r="A1789" s="44" t="s">
        <v>14246</v>
      </c>
      <c r="B1789" s="68" t="s">
        <v>205</v>
      </c>
      <c r="C1789" s="2" t="s">
        <v>1</v>
      </c>
      <c r="D1789" s="2">
        <v>42</v>
      </c>
      <c r="E1789" s="6">
        <v>28483</v>
      </c>
      <c r="F1789" s="7">
        <v>44046.644641203704</v>
      </c>
      <c r="G1789" s="69" t="s">
        <v>10062</v>
      </c>
      <c r="H1789" s="68">
        <v>1050</v>
      </c>
      <c r="I1789" s="93">
        <f t="shared" si="135"/>
        <v>10.5</v>
      </c>
      <c r="J1789" s="93">
        <v>1.5209999999999999</v>
      </c>
      <c r="K1789" s="69">
        <v>100</v>
      </c>
      <c r="L1789" s="68">
        <v>316</v>
      </c>
      <c r="M1789" s="93">
        <f t="shared" si="132"/>
        <v>3.16</v>
      </c>
      <c r="N1789" s="93">
        <v>0.63100000000000001</v>
      </c>
      <c r="O1789" s="69">
        <v>100</v>
      </c>
      <c r="P1789" s="182">
        <f t="shared" si="133"/>
        <v>3.3227848101265822</v>
      </c>
      <c r="Q1789" s="78" t="s">
        <v>719</v>
      </c>
      <c r="V1789" s="84">
        <v>0.49583333333333335</v>
      </c>
      <c r="W1789" s="85">
        <v>0.65277777777777779</v>
      </c>
      <c r="X1789" s="78">
        <f t="shared" si="136"/>
        <v>0.15694444444444444</v>
      </c>
    </row>
    <row r="1790" spans="1:24" x14ac:dyDescent="0.3">
      <c r="A1790" s="44" t="s">
        <v>14247</v>
      </c>
      <c r="B1790" s="68" t="s">
        <v>14248</v>
      </c>
      <c r="C1790" s="2" t="s">
        <v>6</v>
      </c>
      <c r="D1790" s="2">
        <v>69</v>
      </c>
      <c r="E1790" s="6">
        <v>18633</v>
      </c>
      <c r="F1790" s="7">
        <v>44046.664189814815</v>
      </c>
      <c r="G1790" s="69" t="s">
        <v>10062</v>
      </c>
      <c r="H1790" s="68">
        <v>1563</v>
      </c>
      <c r="I1790" s="93">
        <f t="shared" si="135"/>
        <v>15.787878787878787</v>
      </c>
      <c r="J1790" s="93">
        <v>1.145</v>
      </c>
      <c r="K1790" s="69">
        <v>99</v>
      </c>
      <c r="L1790" s="68">
        <v>405</v>
      </c>
      <c r="M1790" s="93">
        <f t="shared" si="132"/>
        <v>4.0909090909090908</v>
      </c>
      <c r="N1790" s="93">
        <v>0.74399999999999999</v>
      </c>
      <c r="O1790" s="69">
        <v>99</v>
      </c>
      <c r="P1790" s="182">
        <f t="shared" si="133"/>
        <v>3.8592592592592592</v>
      </c>
      <c r="Q1790" s="78" t="s">
        <v>719</v>
      </c>
      <c r="V1790" s="84">
        <v>0.50069444444444444</v>
      </c>
      <c r="W1790" s="85">
        <v>0.59027777777777779</v>
      </c>
      <c r="X1790" s="78">
        <f t="shared" si="136"/>
        <v>8.9583333333333348E-2</v>
      </c>
    </row>
    <row r="1791" spans="1:24" x14ac:dyDescent="0.3">
      <c r="A1791" s="44" t="s">
        <v>14249</v>
      </c>
      <c r="B1791" s="68" t="s">
        <v>14250</v>
      </c>
      <c r="C1791" s="2" t="s">
        <v>6</v>
      </c>
      <c r="D1791" s="2">
        <v>65</v>
      </c>
      <c r="E1791" s="6">
        <v>19950</v>
      </c>
      <c r="F1791" s="7">
        <v>44046.690671296295</v>
      </c>
      <c r="G1791" s="69" t="s">
        <v>4</v>
      </c>
      <c r="H1791" s="68">
        <v>849</v>
      </c>
      <c r="I1791" s="93">
        <f t="shared" si="135"/>
        <v>8.5757575757575761</v>
      </c>
      <c r="J1791" s="93">
        <v>1.07</v>
      </c>
      <c r="K1791" s="69">
        <v>99</v>
      </c>
      <c r="L1791" s="68">
        <v>339</v>
      </c>
      <c r="M1791" s="93">
        <f t="shared" si="132"/>
        <v>3.4242424242424243</v>
      </c>
      <c r="N1791" s="93">
        <v>0.55500000000000005</v>
      </c>
      <c r="O1791" s="69">
        <v>99</v>
      </c>
      <c r="P1791" s="182">
        <f t="shared" si="133"/>
        <v>2.5044247787610621</v>
      </c>
      <c r="Q1791" s="78" t="s">
        <v>719</v>
      </c>
      <c r="V1791" s="84">
        <v>0.5395833333333333</v>
      </c>
      <c r="W1791" s="85">
        <v>0.70833333333333337</v>
      </c>
      <c r="X1791" s="78">
        <f t="shared" si="136"/>
        <v>0.16875000000000007</v>
      </c>
    </row>
    <row r="1792" spans="1:24" x14ac:dyDescent="0.3">
      <c r="A1792" s="44" t="s">
        <v>14251</v>
      </c>
      <c r="B1792" s="68" t="s">
        <v>14252</v>
      </c>
      <c r="C1792" s="2" t="s">
        <v>6</v>
      </c>
      <c r="D1792" s="2">
        <v>71</v>
      </c>
      <c r="E1792" s="6">
        <v>17876</v>
      </c>
      <c r="F1792" s="7">
        <v>44047.541863425926</v>
      </c>
      <c r="G1792" s="69" t="s">
        <v>4</v>
      </c>
      <c r="H1792" s="68">
        <v>1012</v>
      </c>
      <c r="I1792" s="93">
        <f t="shared" si="135"/>
        <v>10.119999999999999</v>
      </c>
      <c r="J1792" s="93">
        <v>1.208</v>
      </c>
      <c r="K1792" s="69">
        <v>100</v>
      </c>
      <c r="L1792" s="68">
        <v>365</v>
      </c>
      <c r="M1792" s="93">
        <f t="shared" si="132"/>
        <v>3.65</v>
      </c>
      <c r="N1792" s="93">
        <v>0.52</v>
      </c>
      <c r="O1792" s="69">
        <v>100</v>
      </c>
      <c r="P1792" s="182">
        <f t="shared" si="133"/>
        <v>2.7726027397260271</v>
      </c>
      <c r="Q1792" s="78" t="s">
        <v>719</v>
      </c>
      <c r="V1792" s="84">
        <v>0.40763888888888888</v>
      </c>
      <c r="W1792" s="85">
        <v>0.56597222222222221</v>
      </c>
      <c r="X1792" s="78">
        <f t="shared" si="136"/>
        <v>0.15833333333333333</v>
      </c>
    </row>
    <row r="1793" spans="1:24" x14ac:dyDescent="0.3">
      <c r="A1793" s="44" t="s">
        <v>14253</v>
      </c>
      <c r="B1793" s="68" t="s">
        <v>7984</v>
      </c>
      <c r="C1793" s="2" t="s">
        <v>1</v>
      </c>
      <c r="D1793" s="2">
        <v>63</v>
      </c>
      <c r="E1793" s="6">
        <v>20720</v>
      </c>
      <c r="F1793" s="7">
        <v>44047.564050925925</v>
      </c>
      <c r="G1793" s="69" t="s">
        <v>4</v>
      </c>
      <c r="H1793" s="68">
        <v>1976</v>
      </c>
      <c r="I1793" s="93">
        <f t="shared" si="135"/>
        <v>19.959595959595958</v>
      </c>
      <c r="J1793" s="93">
        <v>1.8839999999999999</v>
      </c>
      <c r="K1793" s="69">
        <v>99</v>
      </c>
      <c r="L1793" s="68">
        <v>367</v>
      </c>
      <c r="M1793" s="93">
        <f t="shared" si="132"/>
        <v>3.7070707070707072</v>
      </c>
      <c r="N1793" s="93">
        <v>0.95</v>
      </c>
      <c r="O1793" s="69">
        <v>99</v>
      </c>
      <c r="P1793" s="182">
        <f t="shared" si="133"/>
        <v>5.3841961852861031</v>
      </c>
      <c r="Q1793" s="78" t="s">
        <v>719</v>
      </c>
      <c r="V1793" s="84">
        <v>0.41666666666666669</v>
      </c>
      <c r="W1793" s="85">
        <v>0.57291666666666663</v>
      </c>
      <c r="X1793" s="78">
        <f t="shared" si="136"/>
        <v>0.15624999999999994</v>
      </c>
    </row>
    <row r="1794" spans="1:24" x14ac:dyDescent="0.3">
      <c r="A1794" s="44" t="s">
        <v>14254</v>
      </c>
      <c r="B1794" s="68" t="s">
        <v>14255</v>
      </c>
      <c r="C1794" s="2" t="s">
        <v>6</v>
      </c>
      <c r="D1794" s="2">
        <v>37</v>
      </c>
      <c r="E1794" s="6">
        <v>30343</v>
      </c>
      <c r="F1794" s="7">
        <v>44047.575937499998</v>
      </c>
      <c r="G1794" s="69" t="s">
        <v>4</v>
      </c>
      <c r="H1794" s="68">
        <v>469</v>
      </c>
      <c r="I1794" s="93">
        <f t="shared" si="135"/>
        <v>4.6900000000000004</v>
      </c>
      <c r="J1794" s="93">
        <v>0.58099999999999996</v>
      </c>
      <c r="K1794" s="69">
        <v>100</v>
      </c>
      <c r="L1794" s="68">
        <v>182</v>
      </c>
      <c r="M1794" s="93">
        <f t="shared" si="132"/>
        <v>1.82</v>
      </c>
      <c r="N1794" s="93">
        <v>0.435</v>
      </c>
      <c r="O1794" s="69">
        <v>100</v>
      </c>
      <c r="P1794" s="182">
        <f t="shared" si="133"/>
        <v>2.5769230769230771</v>
      </c>
      <c r="Q1794" s="78" t="s">
        <v>719</v>
      </c>
      <c r="V1794" s="84">
        <v>0.41875000000000001</v>
      </c>
      <c r="W1794" s="85">
        <v>0.58680555555555558</v>
      </c>
      <c r="X1794" s="78">
        <f t="shared" si="136"/>
        <v>0.16805555555555557</v>
      </c>
    </row>
    <row r="1795" spans="1:24" x14ac:dyDescent="0.3">
      <c r="A1795" s="44" t="s">
        <v>2846</v>
      </c>
      <c r="B1795" s="68" t="s">
        <v>1570</v>
      </c>
      <c r="C1795" s="2" t="s">
        <v>1</v>
      </c>
      <c r="D1795" s="2">
        <v>42</v>
      </c>
      <c r="E1795" s="6">
        <v>28396</v>
      </c>
      <c r="F1795" s="7">
        <v>44047.591666666667</v>
      </c>
      <c r="G1795" s="69" t="s">
        <v>4</v>
      </c>
      <c r="H1795" s="68">
        <v>1558</v>
      </c>
      <c r="I1795" s="93">
        <f t="shared" si="135"/>
        <v>15.737373737373737</v>
      </c>
      <c r="J1795" s="93">
        <v>1.397</v>
      </c>
      <c r="K1795" s="69">
        <v>99</v>
      </c>
      <c r="L1795" s="68">
        <v>272</v>
      </c>
      <c r="M1795" s="93">
        <f t="shared" ref="M1795:M1858" si="137">L1795/O1795</f>
        <v>2.7474747474747474</v>
      </c>
      <c r="N1795" s="93">
        <v>0.59499999999999997</v>
      </c>
      <c r="O1795" s="69">
        <v>99</v>
      </c>
      <c r="P1795" s="182">
        <f t="shared" ref="P1795:P1858" si="138">I1795/M1795</f>
        <v>5.7279411764705879</v>
      </c>
      <c r="Q1795" s="78" t="s">
        <v>719</v>
      </c>
      <c r="V1795" s="84">
        <v>0.44444444444444442</v>
      </c>
      <c r="W1795" s="85">
        <v>0.60763888888888895</v>
      </c>
      <c r="X1795" s="78">
        <f t="shared" si="136"/>
        <v>0.16319444444444453</v>
      </c>
    </row>
    <row r="1796" spans="1:24" x14ac:dyDescent="0.3">
      <c r="A1796" s="44" t="s">
        <v>14256</v>
      </c>
      <c r="B1796" s="68" t="s">
        <v>7530</v>
      </c>
      <c r="C1796" s="2" t="s">
        <v>1</v>
      </c>
      <c r="D1796" s="2">
        <v>42</v>
      </c>
      <c r="E1796" s="6">
        <v>28445</v>
      </c>
      <c r="F1796" s="7">
        <v>44047.613356481481</v>
      </c>
      <c r="G1796" s="69" t="s">
        <v>4</v>
      </c>
      <c r="H1796" s="68">
        <v>757</v>
      </c>
      <c r="I1796" s="93">
        <f t="shared" si="135"/>
        <v>7.6464646464646462</v>
      </c>
      <c r="J1796" s="93">
        <v>1.1279999999999999</v>
      </c>
      <c r="K1796" s="69">
        <v>99</v>
      </c>
      <c r="L1796" s="68">
        <v>245</v>
      </c>
      <c r="M1796" s="93">
        <f t="shared" si="137"/>
        <v>2.4747474747474749</v>
      </c>
      <c r="N1796" s="93">
        <v>0.56000000000000005</v>
      </c>
      <c r="O1796" s="69">
        <v>99</v>
      </c>
      <c r="P1796" s="182">
        <f t="shared" si="138"/>
        <v>3.0897959183673467</v>
      </c>
      <c r="Q1796" s="78" t="s">
        <v>719</v>
      </c>
      <c r="V1796" s="84">
        <v>0.45347222222222222</v>
      </c>
      <c r="W1796" s="85">
        <v>0.61805555555555558</v>
      </c>
      <c r="X1796" s="78">
        <f t="shared" si="136"/>
        <v>0.16458333333333336</v>
      </c>
    </row>
    <row r="1797" spans="1:24" x14ac:dyDescent="0.3">
      <c r="A1797" s="44" t="s">
        <v>14257</v>
      </c>
      <c r="B1797" s="68" t="s">
        <v>14258</v>
      </c>
      <c r="C1797" s="2" t="s">
        <v>6</v>
      </c>
      <c r="D1797" s="2">
        <v>81</v>
      </c>
      <c r="E1797" s="6">
        <v>14303</v>
      </c>
      <c r="F1797" s="7">
        <v>44047.624780092592</v>
      </c>
      <c r="G1797" s="69" t="s">
        <v>4</v>
      </c>
      <c r="H1797" s="68">
        <v>2026</v>
      </c>
      <c r="I1797" s="93">
        <f t="shared" si="135"/>
        <v>20.464646464646464</v>
      </c>
      <c r="J1797" s="93">
        <v>1.9910000000000001</v>
      </c>
      <c r="K1797" s="69">
        <v>99</v>
      </c>
      <c r="L1797" s="68">
        <v>646</v>
      </c>
      <c r="M1797" s="93">
        <f t="shared" si="137"/>
        <v>6.5252525252525251</v>
      </c>
      <c r="N1797" s="93">
        <v>0.70499999999999996</v>
      </c>
      <c r="O1797" s="69">
        <v>99</v>
      </c>
      <c r="P1797" s="182">
        <f t="shared" si="138"/>
        <v>3.1362229102167181</v>
      </c>
      <c r="Q1797" s="78" t="s">
        <v>719</v>
      </c>
      <c r="V1797" s="84">
        <v>0.46249999999999997</v>
      </c>
      <c r="W1797" s="85">
        <v>0.63541666666666663</v>
      </c>
      <c r="X1797" s="78">
        <f t="shared" si="136"/>
        <v>0.17291666666666666</v>
      </c>
    </row>
    <row r="1798" spans="1:24" ht="16.5" customHeight="1" x14ac:dyDescent="0.3">
      <c r="A1798" s="44" t="s">
        <v>14259</v>
      </c>
      <c r="B1798" s="68" t="s">
        <v>8077</v>
      </c>
      <c r="C1798" s="2" t="s">
        <v>1</v>
      </c>
      <c r="D1798" s="2">
        <v>47</v>
      </c>
      <c r="E1798" s="6">
        <v>26761</v>
      </c>
      <c r="F1798" s="7">
        <v>44047.637627314813</v>
      </c>
      <c r="G1798" s="69" t="s">
        <v>4</v>
      </c>
      <c r="H1798" s="68">
        <v>1358</v>
      </c>
      <c r="I1798" s="93">
        <f t="shared" si="135"/>
        <v>13.717171717171718</v>
      </c>
      <c r="J1798" s="93">
        <v>1.4</v>
      </c>
      <c r="K1798" s="69">
        <v>99</v>
      </c>
      <c r="L1798" s="68">
        <v>279</v>
      </c>
      <c r="M1798" s="93">
        <f t="shared" si="137"/>
        <v>2.8181818181818183</v>
      </c>
      <c r="N1798" s="93">
        <v>0.8</v>
      </c>
      <c r="O1798" s="69">
        <v>99</v>
      </c>
      <c r="P1798" s="182">
        <f t="shared" si="138"/>
        <v>4.8673835125448033</v>
      </c>
      <c r="Q1798" s="78" t="s">
        <v>719</v>
      </c>
      <c r="V1798" s="84">
        <v>0.48888888888888887</v>
      </c>
      <c r="W1798" s="85">
        <v>0.64583333333333337</v>
      </c>
      <c r="X1798" s="78">
        <f t="shared" si="136"/>
        <v>0.1569444444444445</v>
      </c>
    </row>
    <row r="1799" spans="1:24" x14ac:dyDescent="0.3">
      <c r="A1799" s="44" t="s">
        <v>14260</v>
      </c>
      <c r="B1799" s="68" t="s">
        <v>14261</v>
      </c>
      <c r="C1799" s="2" t="s">
        <v>1</v>
      </c>
      <c r="D1799" s="2">
        <v>45</v>
      </c>
      <c r="E1799" s="6">
        <v>27429</v>
      </c>
      <c r="F1799" s="7">
        <v>44047.648784722223</v>
      </c>
      <c r="G1799" s="69" t="s">
        <v>4</v>
      </c>
      <c r="H1799" s="68">
        <v>995</v>
      </c>
      <c r="I1799" s="93">
        <f t="shared" si="135"/>
        <v>9.9499999999999993</v>
      </c>
      <c r="J1799" s="93">
        <v>0.93600000000000005</v>
      </c>
      <c r="K1799" s="69">
        <v>100</v>
      </c>
      <c r="L1799" s="68">
        <v>283</v>
      </c>
      <c r="M1799" s="93">
        <f t="shared" si="137"/>
        <v>2.83</v>
      </c>
      <c r="N1799" s="93">
        <v>0.49299999999999999</v>
      </c>
      <c r="O1799" s="69">
        <v>100</v>
      </c>
      <c r="P1799" s="182">
        <f t="shared" si="138"/>
        <v>3.515901060070671</v>
      </c>
      <c r="Q1799" s="78" t="s">
        <v>719</v>
      </c>
      <c r="V1799" s="84">
        <v>0.49305555555555558</v>
      </c>
      <c r="W1799" s="85">
        <v>0.65625</v>
      </c>
      <c r="X1799" s="78">
        <f t="shared" si="136"/>
        <v>0.16319444444444442</v>
      </c>
    </row>
    <row r="1800" spans="1:24" x14ac:dyDescent="0.3">
      <c r="A1800" s="44" t="s">
        <v>14262</v>
      </c>
      <c r="B1800" s="68" t="s">
        <v>6041</v>
      </c>
      <c r="C1800" s="2" t="s">
        <v>1</v>
      </c>
      <c r="D1800" s="2">
        <v>58</v>
      </c>
      <c r="E1800" s="6">
        <v>22710</v>
      </c>
      <c r="F1800" s="7">
        <v>44047.659282407411</v>
      </c>
      <c r="G1800" s="69" t="s">
        <v>4</v>
      </c>
      <c r="H1800" s="68">
        <v>1457</v>
      </c>
      <c r="I1800" s="93">
        <f t="shared" si="135"/>
        <v>14.717171717171718</v>
      </c>
      <c r="J1800" s="93">
        <v>1.1779999999999999</v>
      </c>
      <c r="K1800" s="69">
        <v>99</v>
      </c>
      <c r="L1800" s="68">
        <v>350</v>
      </c>
      <c r="M1800" s="93">
        <f t="shared" si="137"/>
        <v>3.5353535353535355</v>
      </c>
      <c r="N1800" s="93">
        <v>0.52100000000000002</v>
      </c>
      <c r="O1800" s="69">
        <v>99</v>
      </c>
      <c r="P1800" s="182">
        <f t="shared" si="138"/>
        <v>4.1628571428571428</v>
      </c>
      <c r="Q1800" s="78" t="s">
        <v>719</v>
      </c>
      <c r="V1800" s="84">
        <v>0.53055555555555556</v>
      </c>
      <c r="W1800" s="85">
        <v>0.66666666666666663</v>
      </c>
      <c r="X1800" s="78">
        <f t="shared" si="136"/>
        <v>0.13611111111111107</v>
      </c>
    </row>
    <row r="1801" spans="1:24" x14ac:dyDescent="0.3">
      <c r="A1801" s="44" t="s">
        <v>14263</v>
      </c>
      <c r="B1801" s="68" t="s">
        <v>14264</v>
      </c>
      <c r="C1801" s="2" t="s">
        <v>6</v>
      </c>
      <c r="D1801" s="2">
        <v>21</v>
      </c>
      <c r="E1801" s="6">
        <v>36329</v>
      </c>
      <c r="F1801" s="7">
        <v>44048.388240740744</v>
      </c>
      <c r="G1801" s="69" t="s">
        <v>71</v>
      </c>
      <c r="H1801" s="68">
        <v>726</v>
      </c>
      <c r="I1801" s="93">
        <f t="shared" si="135"/>
        <v>7.26</v>
      </c>
      <c r="J1801" s="93">
        <v>1.1339999999999999</v>
      </c>
      <c r="K1801" s="69">
        <v>100</v>
      </c>
      <c r="L1801" s="68">
        <v>257</v>
      </c>
      <c r="M1801" s="93">
        <f t="shared" si="137"/>
        <v>2.57</v>
      </c>
      <c r="N1801" s="93">
        <v>0.59</v>
      </c>
      <c r="O1801" s="69">
        <v>100</v>
      </c>
      <c r="P1801" s="182">
        <f t="shared" si="138"/>
        <v>2.8249027237354087</v>
      </c>
      <c r="Q1801" s="78" t="s">
        <v>719</v>
      </c>
      <c r="V1801" s="84">
        <v>0.39583333333333331</v>
      </c>
      <c r="W1801" s="85">
        <v>0.53472222222222221</v>
      </c>
      <c r="X1801" s="78">
        <f t="shared" si="136"/>
        <v>0.1388888888888889</v>
      </c>
    </row>
    <row r="1802" spans="1:24" x14ac:dyDescent="0.3">
      <c r="A1802" s="44" t="s">
        <v>2943</v>
      </c>
      <c r="B1802" s="68" t="s">
        <v>118</v>
      </c>
      <c r="C1802" s="2" t="s">
        <v>1</v>
      </c>
      <c r="D1802" s="2">
        <v>62</v>
      </c>
      <c r="E1802" s="6">
        <v>21184</v>
      </c>
      <c r="F1802" s="7">
        <v>44048.50209490741</v>
      </c>
      <c r="G1802" s="69" t="s">
        <v>4</v>
      </c>
      <c r="H1802" s="68">
        <v>1647</v>
      </c>
      <c r="I1802" s="93">
        <f t="shared" si="135"/>
        <v>16.47</v>
      </c>
      <c r="J1802" s="93">
        <v>1.417</v>
      </c>
      <c r="K1802" s="69">
        <v>100</v>
      </c>
      <c r="L1802" s="68">
        <v>471</v>
      </c>
      <c r="M1802" s="93">
        <f t="shared" si="137"/>
        <v>4.71</v>
      </c>
      <c r="N1802" s="93">
        <v>0.84399999999999997</v>
      </c>
      <c r="O1802" s="69">
        <v>100</v>
      </c>
      <c r="P1802" s="182">
        <f t="shared" si="138"/>
        <v>3.4968152866242037</v>
      </c>
      <c r="Q1802" s="78" t="s">
        <v>719</v>
      </c>
      <c r="V1802" s="84">
        <v>0.38472222222222219</v>
      </c>
      <c r="W1802" s="85">
        <v>0.51736111111111105</v>
      </c>
      <c r="X1802" s="78">
        <f t="shared" si="136"/>
        <v>0.13263888888888886</v>
      </c>
    </row>
    <row r="1803" spans="1:24" x14ac:dyDescent="0.3">
      <c r="A1803" s="44" t="s">
        <v>14265</v>
      </c>
      <c r="B1803" s="68" t="s">
        <v>14266</v>
      </c>
      <c r="C1803" s="2" t="s">
        <v>6</v>
      </c>
      <c r="D1803" s="2">
        <v>72</v>
      </c>
      <c r="E1803" s="6">
        <v>17418</v>
      </c>
      <c r="F1803" s="7">
        <v>44048.577789351853</v>
      </c>
      <c r="G1803" s="69" t="s">
        <v>4</v>
      </c>
      <c r="H1803" s="68">
        <v>1482</v>
      </c>
      <c r="I1803" s="93">
        <f t="shared" si="135"/>
        <v>14.82</v>
      </c>
      <c r="J1803" s="93">
        <v>1.6779999999999999</v>
      </c>
      <c r="K1803" s="69">
        <v>100</v>
      </c>
      <c r="L1803" s="68">
        <v>399</v>
      </c>
      <c r="M1803" s="93">
        <f t="shared" si="137"/>
        <v>3.99</v>
      </c>
      <c r="N1803" s="93">
        <v>0.73199999999999998</v>
      </c>
      <c r="O1803" s="69">
        <v>100</v>
      </c>
      <c r="P1803" s="182">
        <f t="shared" si="138"/>
        <v>3.714285714285714</v>
      </c>
      <c r="Q1803" s="78" t="s">
        <v>719</v>
      </c>
      <c r="V1803" s="84">
        <v>0.43263888888888885</v>
      </c>
      <c r="W1803" s="85">
        <v>0.59027777777777779</v>
      </c>
      <c r="X1803" s="78">
        <f t="shared" si="136"/>
        <v>0.15763888888888894</v>
      </c>
    </row>
    <row r="1804" spans="1:24" x14ac:dyDescent="0.3">
      <c r="A1804" s="44" t="s">
        <v>14267</v>
      </c>
      <c r="B1804" s="68" t="s">
        <v>9226</v>
      </c>
      <c r="C1804" s="2" t="s">
        <v>1</v>
      </c>
      <c r="D1804" s="2">
        <v>47</v>
      </c>
      <c r="E1804" s="6">
        <v>26767</v>
      </c>
      <c r="F1804" s="7">
        <v>44048.588113425925</v>
      </c>
      <c r="G1804" s="69" t="s">
        <v>4</v>
      </c>
      <c r="H1804" s="68">
        <v>1012</v>
      </c>
      <c r="I1804" s="93">
        <f t="shared" si="135"/>
        <v>10.222222222222221</v>
      </c>
      <c r="J1804" s="93">
        <v>0.98499999999999999</v>
      </c>
      <c r="K1804" s="69">
        <v>99</v>
      </c>
      <c r="L1804" s="68">
        <v>445</v>
      </c>
      <c r="M1804" s="93">
        <f t="shared" si="137"/>
        <v>4.4949494949494948</v>
      </c>
      <c r="N1804" s="93">
        <v>0.70499999999999996</v>
      </c>
      <c r="O1804" s="69">
        <v>99</v>
      </c>
      <c r="P1804" s="182">
        <f t="shared" si="138"/>
        <v>2.2741573033707865</v>
      </c>
      <c r="Q1804" s="78" t="s">
        <v>719</v>
      </c>
      <c r="V1804" s="84">
        <v>0.45416666666666666</v>
      </c>
      <c r="W1804" s="85">
        <v>0.61805555555555558</v>
      </c>
      <c r="X1804" s="78">
        <f t="shared" si="136"/>
        <v>0.16388888888888892</v>
      </c>
    </row>
    <row r="1805" spans="1:24" x14ac:dyDescent="0.3">
      <c r="A1805" s="44" t="s">
        <v>12820</v>
      </c>
      <c r="B1805" s="68" t="s">
        <v>12821</v>
      </c>
      <c r="C1805" s="2" t="s">
        <v>6</v>
      </c>
      <c r="D1805" s="2">
        <v>72</v>
      </c>
      <c r="E1805" s="6">
        <v>17567</v>
      </c>
      <c r="F1805" s="7">
        <v>44048.619305555556</v>
      </c>
      <c r="G1805" s="69" t="s">
        <v>4</v>
      </c>
      <c r="H1805" s="68">
        <v>888</v>
      </c>
      <c r="I1805" s="93">
        <f t="shared" si="135"/>
        <v>8.8800000000000008</v>
      </c>
      <c r="J1805" s="93">
        <v>1.1479999999999999</v>
      </c>
      <c r="K1805" s="69">
        <v>100</v>
      </c>
      <c r="L1805" s="68">
        <v>143</v>
      </c>
      <c r="M1805" s="93">
        <f t="shared" si="137"/>
        <v>1.43</v>
      </c>
      <c r="N1805" s="93">
        <v>0.51700000000000002</v>
      </c>
      <c r="O1805" s="69">
        <v>100</v>
      </c>
      <c r="P1805" s="182">
        <f t="shared" si="138"/>
        <v>6.2097902097902109</v>
      </c>
      <c r="Q1805" s="78" t="s">
        <v>719</v>
      </c>
      <c r="V1805" s="84">
        <v>0.45347222222222222</v>
      </c>
      <c r="W1805" s="85">
        <v>0.625</v>
      </c>
      <c r="X1805" s="78">
        <f t="shared" si="136"/>
        <v>0.17152777777777778</v>
      </c>
    </row>
    <row r="1806" spans="1:24" x14ac:dyDescent="0.3">
      <c r="A1806" s="44" t="s">
        <v>14268</v>
      </c>
      <c r="B1806" s="68" t="s">
        <v>14269</v>
      </c>
      <c r="C1806" s="2" t="s">
        <v>6</v>
      </c>
      <c r="D1806" s="2">
        <v>39</v>
      </c>
      <c r="E1806" s="6">
        <v>29576</v>
      </c>
      <c r="F1806" s="7">
        <v>44048.631296296298</v>
      </c>
      <c r="G1806" s="69" t="s">
        <v>4</v>
      </c>
      <c r="H1806" s="68">
        <v>728</v>
      </c>
      <c r="I1806" s="93">
        <f t="shared" si="135"/>
        <v>7.3535353535353538</v>
      </c>
      <c r="J1806" s="93">
        <v>1.24</v>
      </c>
      <c r="K1806" s="69">
        <v>99</v>
      </c>
      <c r="L1806" s="68">
        <v>264</v>
      </c>
      <c r="M1806" s="93">
        <f t="shared" si="137"/>
        <v>2.6666666666666665</v>
      </c>
      <c r="N1806" s="93">
        <v>0.495</v>
      </c>
      <c r="O1806" s="69">
        <v>99</v>
      </c>
      <c r="P1806" s="182">
        <f t="shared" si="138"/>
        <v>2.7575757575757578</v>
      </c>
      <c r="Q1806" s="78" t="s">
        <v>719</v>
      </c>
      <c r="V1806" s="84">
        <v>0.47986111111111113</v>
      </c>
      <c r="W1806" s="85">
        <v>0.64236111111111105</v>
      </c>
      <c r="X1806" s="78">
        <f t="shared" si="136"/>
        <v>0.16249999999999992</v>
      </c>
    </row>
    <row r="1807" spans="1:24" x14ac:dyDescent="0.3">
      <c r="A1807" s="44" t="s">
        <v>14271</v>
      </c>
      <c r="B1807" s="68" t="s">
        <v>12126</v>
      </c>
      <c r="C1807" s="2" t="s">
        <v>6</v>
      </c>
      <c r="D1807" s="2">
        <v>74</v>
      </c>
      <c r="E1807" s="6">
        <v>16959</v>
      </c>
      <c r="F1807" s="7">
        <v>44048.66646990741</v>
      </c>
      <c r="G1807" s="69" t="s">
        <v>4</v>
      </c>
      <c r="H1807" s="68">
        <v>885</v>
      </c>
      <c r="I1807" s="93">
        <f t="shared" si="135"/>
        <v>8.9393939393939394</v>
      </c>
      <c r="J1807" s="93">
        <v>0.72599999999999998</v>
      </c>
      <c r="K1807" s="69">
        <v>99</v>
      </c>
      <c r="L1807" s="68">
        <v>283</v>
      </c>
      <c r="M1807" s="93">
        <f t="shared" si="137"/>
        <v>2.8585858585858586</v>
      </c>
      <c r="N1807" s="93">
        <v>0.7</v>
      </c>
      <c r="O1807" s="69">
        <v>99</v>
      </c>
      <c r="P1807" s="182">
        <f t="shared" si="138"/>
        <v>3.127208480565371</v>
      </c>
      <c r="Q1807" s="78" t="s">
        <v>719</v>
      </c>
      <c r="V1807" s="84">
        <v>0.52152777777777781</v>
      </c>
      <c r="W1807" s="85">
        <v>0.67361111111111116</v>
      </c>
      <c r="X1807" s="78">
        <f t="shared" si="136"/>
        <v>0.15208333333333335</v>
      </c>
    </row>
    <row r="1808" spans="1:24" x14ac:dyDescent="0.3">
      <c r="A1808" s="44" t="s">
        <v>14272</v>
      </c>
      <c r="B1808" s="68" t="s">
        <v>14273</v>
      </c>
      <c r="C1808" s="2" t="s">
        <v>1</v>
      </c>
      <c r="D1808" s="2">
        <v>58</v>
      </c>
      <c r="E1808" s="6">
        <v>22526</v>
      </c>
      <c r="F1808" s="7">
        <v>44049.380520833336</v>
      </c>
      <c r="G1808" s="69" t="s">
        <v>4</v>
      </c>
      <c r="H1808" s="68">
        <v>2083</v>
      </c>
      <c r="I1808" s="93">
        <f t="shared" si="135"/>
        <v>20.83</v>
      </c>
      <c r="J1808" s="93">
        <v>2.738</v>
      </c>
      <c r="K1808" s="69">
        <v>100</v>
      </c>
      <c r="L1808" s="68">
        <v>310</v>
      </c>
      <c r="M1808" s="93">
        <f t="shared" si="137"/>
        <v>3.1</v>
      </c>
      <c r="N1808" s="93">
        <v>0.73199999999999998</v>
      </c>
      <c r="O1808" s="69">
        <v>100</v>
      </c>
      <c r="P1808" s="182">
        <f t="shared" si="138"/>
        <v>6.7193548387096769</v>
      </c>
      <c r="Q1808" s="78" t="s">
        <v>719</v>
      </c>
      <c r="V1808" s="84">
        <v>0.37777777777777777</v>
      </c>
      <c r="W1808" s="85">
        <v>0.51388888888888895</v>
      </c>
      <c r="X1808" s="78">
        <f t="shared" si="136"/>
        <v>0.13611111111111118</v>
      </c>
    </row>
    <row r="1809" spans="1:24" x14ac:dyDescent="0.3">
      <c r="A1809" s="44" t="s">
        <v>3857</v>
      </c>
      <c r="B1809" s="68" t="s">
        <v>824</v>
      </c>
      <c r="C1809" s="2" t="s">
        <v>6</v>
      </c>
      <c r="D1809" s="2">
        <v>72</v>
      </c>
      <c r="E1809" s="6">
        <v>17506</v>
      </c>
      <c r="F1809" s="7">
        <v>44049.514756944445</v>
      </c>
      <c r="G1809" s="69" t="s">
        <v>4</v>
      </c>
      <c r="H1809" s="68">
        <v>1400</v>
      </c>
      <c r="I1809" s="93">
        <f t="shared" si="135"/>
        <v>14.141414141414142</v>
      </c>
      <c r="J1809" s="93">
        <v>1.72</v>
      </c>
      <c r="K1809" s="69">
        <v>99</v>
      </c>
      <c r="L1809" s="68">
        <v>616</v>
      </c>
      <c r="M1809" s="93">
        <f t="shared" si="137"/>
        <v>6.2222222222222223</v>
      </c>
      <c r="N1809" s="93">
        <v>0.69299999999999995</v>
      </c>
      <c r="O1809" s="69">
        <v>99</v>
      </c>
      <c r="P1809" s="182">
        <f t="shared" si="138"/>
        <v>2.2727272727272729</v>
      </c>
      <c r="Q1809" s="78" t="s">
        <v>719</v>
      </c>
      <c r="V1809" s="84">
        <v>0.39305555555555555</v>
      </c>
      <c r="W1809" s="85">
        <v>0.52430555555555558</v>
      </c>
      <c r="X1809" s="78">
        <f t="shared" si="136"/>
        <v>0.13125000000000003</v>
      </c>
    </row>
    <row r="1810" spans="1:24" x14ac:dyDescent="0.3">
      <c r="A1810" s="44" t="s">
        <v>14274</v>
      </c>
      <c r="B1810" s="68" t="s">
        <v>1553</v>
      </c>
      <c r="C1810" s="2" t="s">
        <v>1</v>
      </c>
      <c r="D1810" s="2">
        <v>54</v>
      </c>
      <c r="E1810" s="6">
        <v>24172</v>
      </c>
      <c r="F1810" s="7">
        <v>44049.527199074073</v>
      </c>
      <c r="G1810" s="69" t="s">
        <v>4</v>
      </c>
      <c r="H1810" s="68">
        <v>1645</v>
      </c>
      <c r="I1810" s="93">
        <f t="shared" si="135"/>
        <v>16.616161616161616</v>
      </c>
      <c r="J1810" s="93">
        <v>1.51</v>
      </c>
      <c r="K1810" s="69">
        <v>99</v>
      </c>
      <c r="L1810" s="68">
        <v>350</v>
      </c>
      <c r="M1810" s="93">
        <f t="shared" si="137"/>
        <v>3.5353535353535355</v>
      </c>
      <c r="N1810" s="93">
        <v>0.64400000000000002</v>
      </c>
      <c r="O1810" s="69">
        <v>99</v>
      </c>
      <c r="P1810" s="182">
        <f t="shared" si="138"/>
        <v>4.7</v>
      </c>
      <c r="Q1810" s="78" t="s">
        <v>719</v>
      </c>
      <c r="V1810" s="84">
        <v>0.40833333333333338</v>
      </c>
      <c r="W1810" s="85">
        <v>0.54513888888888895</v>
      </c>
      <c r="X1810" s="78">
        <f t="shared" si="136"/>
        <v>0.13680555555555557</v>
      </c>
    </row>
    <row r="1811" spans="1:24" x14ac:dyDescent="0.3">
      <c r="A1811" s="44" t="s">
        <v>8155</v>
      </c>
      <c r="B1811" s="68" t="s">
        <v>1719</v>
      </c>
      <c r="C1811" s="2" t="s">
        <v>1</v>
      </c>
      <c r="D1811" s="2">
        <v>61</v>
      </c>
      <c r="E1811" s="6">
        <v>21617</v>
      </c>
      <c r="F1811" s="7">
        <v>44049.550150462965</v>
      </c>
      <c r="G1811" s="69" t="s">
        <v>4</v>
      </c>
      <c r="H1811" s="68">
        <v>2021</v>
      </c>
      <c r="I1811" s="93">
        <f t="shared" si="135"/>
        <v>20.21</v>
      </c>
      <c r="J1811" s="93">
        <v>1.2330000000000001</v>
      </c>
      <c r="K1811" s="69">
        <v>100</v>
      </c>
      <c r="L1811" s="68">
        <v>433</v>
      </c>
      <c r="M1811" s="93">
        <f t="shared" si="137"/>
        <v>4.33</v>
      </c>
      <c r="N1811" s="93">
        <v>0.63700000000000001</v>
      </c>
      <c r="O1811" s="69">
        <v>100</v>
      </c>
      <c r="P1811" s="182">
        <f t="shared" si="138"/>
        <v>4.6674364896073905</v>
      </c>
      <c r="Q1811" s="78" t="s">
        <v>719</v>
      </c>
      <c r="V1811" s="84">
        <v>0.42291666666666666</v>
      </c>
      <c r="W1811" s="85">
        <v>0.5625</v>
      </c>
      <c r="X1811" s="78">
        <f t="shared" si="136"/>
        <v>0.13958333333333334</v>
      </c>
    </row>
    <row r="1812" spans="1:24" x14ac:dyDescent="0.3">
      <c r="A1812" s="44" t="s">
        <v>6857</v>
      </c>
      <c r="B1812" s="68" t="s">
        <v>6858</v>
      </c>
      <c r="C1812" s="2" t="s">
        <v>1</v>
      </c>
      <c r="D1812" s="2">
        <v>57</v>
      </c>
      <c r="E1812" s="6">
        <v>22972</v>
      </c>
      <c r="F1812" s="7">
        <v>44049.570856481485</v>
      </c>
      <c r="G1812" s="69" t="s">
        <v>4</v>
      </c>
      <c r="H1812" s="68">
        <v>1521</v>
      </c>
      <c r="I1812" s="93">
        <f t="shared" si="135"/>
        <v>15.21</v>
      </c>
      <c r="J1812" s="93">
        <v>1.2250000000000001</v>
      </c>
      <c r="K1812" s="69">
        <v>100</v>
      </c>
      <c r="L1812" s="68">
        <v>347</v>
      </c>
      <c r="M1812" s="93">
        <f t="shared" si="137"/>
        <v>3.47</v>
      </c>
      <c r="N1812" s="93">
        <v>0.57699999999999996</v>
      </c>
      <c r="O1812" s="69">
        <v>100</v>
      </c>
      <c r="P1812" s="182">
        <f t="shared" si="138"/>
        <v>4.3832853025936602</v>
      </c>
      <c r="Q1812" s="78" t="s">
        <v>719</v>
      </c>
      <c r="V1812" s="84">
        <v>0.42430555555555555</v>
      </c>
      <c r="W1812" s="85">
        <v>0.57986111111111105</v>
      </c>
      <c r="X1812" s="78">
        <f t="shared" si="136"/>
        <v>0.1555555555555555</v>
      </c>
    </row>
    <row r="1813" spans="1:24" x14ac:dyDescent="0.3">
      <c r="A1813" s="44" t="s">
        <v>14275</v>
      </c>
      <c r="B1813" s="68" t="s">
        <v>7000</v>
      </c>
      <c r="C1813" s="2" t="s">
        <v>1</v>
      </c>
      <c r="D1813" s="2">
        <v>64</v>
      </c>
      <c r="E1813" s="6">
        <v>20416</v>
      </c>
      <c r="F1813" s="7">
        <v>44049.584108796298</v>
      </c>
      <c r="G1813" s="69" t="s">
        <v>4</v>
      </c>
      <c r="H1813" s="68">
        <v>2239</v>
      </c>
      <c r="I1813" s="93">
        <f t="shared" si="135"/>
        <v>22.39</v>
      </c>
      <c r="J1813" s="93">
        <v>2.0099999999999998</v>
      </c>
      <c r="K1813" s="69">
        <v>100</v>
      </c>
      <c r="L1813" s="68">
        <v>489</v>
      </c>
      <c r="M1813" s="93">
        <f t="shared" si="137"/>
        <v>4.8899999999999997</v>
      </c>
      <c r="N1813" s="93">
        <v>1.024</v>
      </c>
      <c r="O1813" s="69">
        <v>100</v>
      </c>
      <c r="P1813" s="182">
        <f t="shared" si="138"/>
        <v>4.5787321063394684</v>
      </c>
      <c r="Q1813" s="78" t="s">
        <v>719</v>
      </c>
      <c r="V1813" s="84">
        <v>0.44027777777777777</v>
      </c>
      <c r="W1813" s="85">
        <v>0.59027777777777779</v>
      </c>
      <c r="X1813" s="78">
        <f t="shared" si="136"/>
        <v>0.15000000000000002</v>
      </c>
    </row>
    <row r="1814" spans="1:24" x14ac:dyDescent="0.3">
      <c r="A1814" s="44" t="s">
        <v>3550</v>
      </c>
      <c r="B1814" s="68" t="s">
        <v>90</v>
      </c>
      <c r="C1814" s="2" t="s">
        <v>1</v>
      </c>
      <c r="D1814" s="2">
        <v>58</v>
      </c>
      <c r="E1814" s="6">
        <v>22500</v>
      </c>
      <c r="F1814" s="7">
        <v>44049.595532407409</v>
      </c>
      <c r="G1814" s="69" t="s">
        <v>4</v>
      </c>
      <c r="H1814" s="68">
        <v>1962</v>
      </c>
      <c r="I1814" s="93">
        <f t="shared" si="135"/>
        <v>19.818181818181817</v>
      </c>
      <c r="J1814" s="93">
        <v>2.1779999999999999</v>
      </c>
      <c r="K1814" s="69">
        <v>99</v>
      </c>
      <c r="L1814" s="68">
        <v>434</v>
      </c>
      <c r="M1814" s="93">
        <f t="shared" si="137"/>
        <v>4.3838383838383841</v>
      </c>
      <c r="N1814" s="93">
        <v>0.63400000000000001</v>
      </c>
      <c r="O1814" s="69">
        <v>99</v>
      </c>
      <c r="P1814" s="182">
        <f t="shared" si="138"/>
        <v>4.5207373271889395</v>
      </c>
      <c r="Q1814" s="78" t="s">
        <v>719</v>
      </c>
      <c r="V1814" s="84">
        <v>0.4604166666666667</v>
      </c>
      <c r="W1814" s="85">
        <v>0.60416666666666663</v>
      </c>
      <c r="X1814" s="78">
        <f t="shared" si="136"/>
        <v>0.14374999999999993</v>
      </c>
    </row>
    <row r="1815" spans="1:24" x14ac:dyDescent="0.3">
      <c r="A1815" s="44" t="s">
        <v>14276</v>
      </c>
      <c r="B1815" s="68" t="s">
        <v>8171</v>
      </c>
      <c r="C1815" s="2" t="s">
        <v>1</v>
      </c>
      <c r="D1815" s="2">
        <v>44</v>
      </c>
      <c r="E1815" s="6">
        <v>27835</v>
      </c>
      <c r="F1815" s="7">
        <v>44049.608553240738</v>
      </c>
      <c r="G1815" s="69" t="s">
        <v>4</v>
      </c>
      <c r="H1815" s="68">
        <v>1367</v>
      </c>
      <c r="I1815" s="93">
        <f t="shared" si="135"/>
        <v>13.67</v>
      </c>
      <c r="J1815" s="93">
        <v>1.2310000000000001</v>
      </c>
      <c r="K1815" s="69">
        <v>100</v>
      </c>
      <c r="L1815" s="68">
        <v>273</v>
      </c>
      <c r="M1815" s="93">
        <f t="shared" si="137"/>
        <v>2.73</v>
      </c>
      <c r="N1815" s="93">
        <v>0.51</v>
      </c>
      <c r="O1815" s="69">
        <v>100</v>
      </c>
      <c r="P1815" s="182">
        <f t="shared" si="138"/>
        <v>5.0073260073260073</v>
      </c>
      <c r="Q1815" s="78" t="s">
        <v>719</v>
      </c>
      <c r="V1815" s="84">
        <v>0.47361111111111115</v>
      </c>
      <c r="W1815" s="85">
        <v>0.61458333333333337</v>
      </c>
      <c r="X1815" s="78">
        <f t="shared" si="136"/>
        <v>0.14097222222222222</v>
      </c>
    </row>
    <row r="1816" spans="1:24" x14ac:dyDescent="0.3">
      <c r="A1816" s="44" t="s">
        <v>14277</v>
      </c>
      <c r="B1816" s="68" t="s">
        <v>14278</v>
      </c>
      <c r="C1816" s="2" t="s">
        <v>6</v>
      </c>
      <c r="D1816" s="2">
        <v>10</v>
      </c>
      <c r="E1816" s="6">
        <v>40399</v>
      </c>
      <c r="F1816" s="7">
        <v>44049.626574074071</v>
      </c>
      <c r="G1816" s="69" t="s">
        <v>22</v>
      </c>
      <c r="H1816" s="68">
        <v>1446</v>
      </c>
      <c r="I1816" s="93">
        <f t="shared" si="135"/>
        <v>14.606060606060606</v>
      </c>
      <c r="J1816" s="93">
        <v>1.2270000000000001</v>
      </c>
      <c r="K1816" s="69">
        <v>99</v>
      </c>
      <c r="L1816" s="68">
        <v>212</v>
      </c>
      <c r="M1816" s="93">
        <f t="shared" si="137"/>
        <v>2.1414141414141414</v>
      </c>
      <c r="N1816" s="93">
        <v>0.378</v>
      </c>
      <c r="O1816" s="69">
        <v>99</v>
      </c>
      <c r="P1816" s="182">
        <f t="shared" si="138"/>
        <v>6.8207547169811313</v>
      </c>
      <c r="Q1816" s="78" t="s">
        <v>719</v>
      </c>
      <c r="V1816" s="84">
        <v>0.49374999999999997</v>
      </c>
      <c r="W1816" s="85">
        <v>0.63194444444444442</v>
      </c>
      <c r="X1816" s="78">
        <f t="shared" si="136"/>
        <v>0.13819444444444445</v>
      </c>
    </row>
    <row r="1817" spans="1:24" x14ac:dyDescent="0.3">
      <c r="A1817" s="44" t="s">
        <v>14279</v>
      </c>
      <c r="B1817" s="68" t="s">
        <v>1034</v>
      </c>
      <c r="C1817" s="2" t="s">
        <v>1</v>
      </c>
      <c r="D1817" s="2">
        <v>54</v>
      </c>
      <c r="E1817" s="6">
        <v>24143</v>
      </c>
      <c r="F1817" s="7">
        <v>44049.634548611109</v>
      </c>
      <c r="G1817" s="69" t="s">
        <v>10062</v>
      </c>
      <c r="H1817" s="68">
        <v>3725</v>
      </c>
      <c r="I1817" s="93">
        <f t="shared" si="135"/>
        <v>37.25</v>
      </c>
      <c r="J1817" s="93">
        <v>3.1469999999999998</v>
      </c>
      <c r="K1817" s="69">
        <v>100</v>
      </c>
      <c r="L1817" s="68">
        <v>665</v>
      </c>
      <c r="M1817" s="93">
        <f t="shared" si="137"/>
        <v>6.65</v>
      </c>
      <c r="N1817" s="93">
        <v>0.90300000000000002</v>
      </c>
      <c r="O1817" s="69">
        <v>100</v>
      </c>
      <c r="P1817" s="182">
        <f t="shared" si="138"/>
        <v>5.6015037593984962</v>
      </c>
      <c r="Q1817" s="78" t="s">
        <v>719</v>
      </c>
      <c r="V1817" s="84">
        <v>0.47847222222222219</v>
      </c>
      <c r="W1817" s="85">
        <v>0.64374999999999993</v>
      </c>
      <c r="X1817" s="78">
        <f t="shared" si="136"/>
        <v>0.16527777777777775</v>
      </c>
    </row>
    <row r="1818" spans="1:24" x14ac:dyDescent="0.3">
      <c r="A1818" s="44" t="s">
        <v>14280</v>
      </c>
      <c r="B1818" s="68" t="s">
        <v>14281</v>
      </c>
      <c r="C1818" s="2" t="s">
        <v>6</v>
      </c>
      <c r="D1818" s="2">
        <v>78</v>
      </c>
      <c r="E1818" s="6">
        <v>15259</v>
      </c>
      <c r="F1818" s="7">
        <v>44050.526064814818</v>
      </c>
      <c r="G1818" s="69" t="s">
        <v>4</v>
      </c>
      <c r="H1818" s="68">
        <v>1495</v>
      </c>
      <c r="I1818" s="93">
        <f t="shared" si="135"/>
        <v>15.1010101010101</v>
      </c>
      <c r="J1818" s="93">
        <v>0.83899999999999997</v>
      </c>
      <c r="K1818" s="69">
        <v>99</v>
      </c>
      <c r="L1818" s="68">
        <v>692</v>
      </c>
      <c r="M1818" s="93">
        <f t="shared" si="137"/>
        <v>6.9898989898989896</v>
      </c>
      <c r="N1818" s="93">
        <v>0.81399999999999995</v>
      </c>
      <c r="O1818" s="69">
        <v>99</v>
      </c>
      <c r="P1818" s="182">
        <f t="shared" si="138"/>
        <v>2.1604046242774566</v>
      </c>
      <c r="Q1818" s="78" t="s">
        <v>719</v>
      </c>
      <c r="V1818" s="84">
        <v>0.39097222222222222</v>
      </c>
      <c r="W1818" s="85">
        <v>0.53125</v>
      </c>
      <c r="X1818" s="78">
        <f t="shared" si="136"/>
        <v>0.14027777777777778</v>
      </c>
    </row>
    <row r="1819" spans="1:24" x14ac:dyDescent="0.3">
      <c r="A1819" s="44" t="s">
        <v>14282</v>
      </c>
      <c r="B1819" s="68" t="s">
        <v>14283</v>
      </c>
      <c r="C1819" s="2" t="s">
        <v>6</v>
      </c>
      <c r="D1819" s="2">
        <v>54</v>
      </c>
      <c r="E1819" s="6">
        <v>24022</v>
      </c>
      <c r="F1819" s="7">
        <v>44050.548113425924</v>
      </c>
      <c r="G1819" s="69" t="s">
        <v>4</v>
      </c>
      <c r="H1819" s="68">
        <v>862</v>
      </c>
      <c r="I1819" s="93">
        <f t="shared" si="135"/>
        <v>8.7070707070707076</v>
      </c>
      <c r="J1819" s="93">
        <v>1.0129999999999999</v>
      </c>
      <c r="K1819" s="69">
        <v>99</v>
      </c>
      <c r="L1819" s="68">
        <v>360</v>
      </c>
      <c r="M1819" s="93">
        <f t="shared" si="137"/>
        <v>3.6363636363636362</v>
      </c>
      <c r="N1819" s="93">
        <v>0.59699999999999998</v>
      </c>
      <c r="O1819" s="69">
        <v>99</v>
      </c>
      <c r="P1819" s="182">
        <f t="shared" si="138"/>
        <v>2.3944444444444448</v>
      </c>
      <c r="Q1819" s="78" t="s">
        <v>719</v>
      </c>
      <c r="V1819" s="84">
        <v>0.38611111111111113</v>
      </c>
      <c r="W1819" s="85">
        <v>0.55555555555555558</v>
      </c>
      <c r="X1819" s="78">
        <f t="shared" si="136"/>
        <v>0.16944444444444445</v>
      </c>
    </row>
    <row r="1820" spans="1:24" x14ac:dyDescent="0.3">
      <c r="A1820" s="44" t="s">
        <v>14284</v>
      </c>
      <c r="B1820" s="68" t="s">
        <v>14285</v>
      </c>
      <c r="C1820" s="2" t="s">
        <v>1</v>
      </c>
      <c r="D1820" s="2">
        <v>53</v>
      </c>
      <c r="E1820" s="6">
        <v>24344</v>
      </c>
      <c r="F1820" s="7">
        <v>44050.560798611114</v>
      </c>
      <c r="G1820" s="69" t="s">
        <v>4</v>
      </c>
      <c r="H1820" s="68">
        <v>1589</v>
      </c>
      <c r="I1820" s="93">
        <f t="shared" si="135"/>
        <v>16.050505050505052</v>
      </c>
      <c r="J1820" s="93">
        <v>1.65</v>
      </c>
      <c r="K1820" s="69">
        <v>99</v>
      </c>
      <c r="L1820" s="68">
        <v>475</v>
      </c>
      <c r="M1820" s="93">
        <f t="shared" si="137"/>
        <v>4.7979797979797976</v>
      </c>
      <c r="N1820" s="93">
        <v>0.67</v>
      </c>
      <c r="O1820" s="69">
        <v>99</v>
      </c>
      <c r="P1820" s="182">
        <f t="shared" si="138"/>
        <v>3.3452631578947374</v>
      </c>
      <c r="Q1820" s="78" t="s">
        <v>719</v>
      </c>
      <c r="V1820" s="84">
        <v>0.45069444444444445</v>
      </c>
      <c r="W1820" s="85">
        <v>0.57291666666666663</v>
      </c>
      <c r="X1820" s="78">
        <f t="shared" si="136"/>
        <v>0.12222222222222218</v>
      </c>
    </row>
    <row r="1821" spans="1:24" x14ac:dyDescent="0.3">
      <c r="A1821" s="44" t="s">
        <v>11477</v>
      </c>
      <c r="B1821" s="68" t="s">
        <v>641</v>
      </c>
      <c r="C1821" s="2" t="s">
        <v>1</v>
      </c>
      <c r="D1821" s="2">
        <v>59</v>
      </c>
      <c r="E1821" s="6">
        <v>22443</v>
      </c>
      <c r="F1821" s="7">
        <v>44050.576678240737</v>
      </c>
      <c r="G1821" s="69" t="s">
        <v>4</v>
      </c>
      <c r="H1821" s="68">
        <v>1867</v>
      </c>
      <c r="I1821" s="93">
        <f t="shared" si="135"/>
        <v>18.670000000000002</v>
      </c>
      <c r="J1821" s="93">
        <v>1.621</v>
      </c>
      <c r="K1821" s="69">
        <v>100</v>
      </c>
      <c r="L1821" s="68">
        <v>385</v>
      </c>
      <c r="M1821" s="93">
        <f t="shared" si="137"/>
        <v>3.85</v>
      </c>
      <c r="N1821" s="93">
        <v>0.626</v>
      </c>
      <c r="O1821" s="69">
        <v>100</v>
      </c>
      <c r="P1821" s="182">
        <f t="shared" si="138"/>
        <v>4.84935064935065</v>
      </c>
      <c r="Q1821" s="78" t="s">
        <v>719</v>
      </c>
      <c r="V1821" s="84">
        <v>0.46666666666666662</v>
      </c>
      <c r="W1821" s="85">
        <v>0.58680555555555558</v>
      </c>
      <c r="X1821" s="78">
        <f t="shared" si="136"/>
        <v>0.12013888888888896</v>
      </c>
    </row>
    <row r="1822" spans="1:24" x14ac:dyDescent="0.3">
      <c r="A1822" s="44" t="s">
        <v>14286</v>
      </c>
      <c r="B1822" s="68" t="s">
        <v>14287</v>
      </c>
      <c r="C1822" s="2" t="s">
        <v>6</v>
      </c>
      <c r="D1822" s="2">
        <v>58</v>
      </c>
      <c r="E1822" s="6">
        <v>22728</v>
      </c>
      <c r="F1822" s="7">
        <v>44050.58965277778</v>
      </c>
      <c r="G1822" s="69" t="s">
        <v>4</v>
      </c>
      <c r="H1822" s="68">
        <v>1074</v>
      </c>
      <c r="I1822" s="93">
        <f t="shared" si="135"/>
        <v>10.74</v>
      </c>
      <c r="J1822" s="93">
        <v>0.96</v>
      </c>
      <c r="K1822" s="69">
        <v>100</v>
      </c>
      <c r="L1822" s="68">
        <v>352</v>
      </c>
      <c r="M1822" s="93">
        <f t="shared" si="137"/>
        <v>3.52</v>
      </c>
      <c r="N1822" s="93">
        <v>0.71699999999999997</v>
      </c>
      <c r="O1822" s="69">
        <v>100</v>
      </c>
      <c r="P1822" s="182">
        <f t="shared" si="138"/>
        <v>3.0511363636363638</v>
      </c>
      <c r="Q1822" s="78" t="s">
        <v>719</v>
      </c>
      <c r="V1822" s="84">
        <v>0.46180555555555558</v>
      </c>
      <c r="W1822" s="85">
        <v>0.60069444444444442</v>
      </c>
      <c r="X1822" s="78">
        <f t="shared" si="136"/>
        <v>0.13888888888888884</v>
      </c>
    </row>
    <row r="1823" spans="1:24" x14ac:dyDescent="0.3">
      <c r="A1823" s="44" t="s">
        <v>14288</v>
      </c>
      <c r="B1823" s="68" t="s">
        <v>1518</v>
      </c>
      <c r="C1823" s="2" t="s">
        <v>1</v>
      </c>
      <c r="D1823" s="2">
        <v>45</v>
      </c>
      <c r="E1823" s="6">
        <v>27272</v>
      </c>
      <c r="F1823" s="7">
        <v>44050.605937499997</v>
      </c>
      <c r="G1823" s="69" t="s">
        <v>4</v>
      </c>
      <c r="H1823" s="68">
        <v>1087</v>
      </c>
      <c r="I1823" s="93">
        <f t="shared" si="135"/>
        <v>10.979797979797979</v>
      </c>
      <c r="J1823" s="93">
        <v>1.3320000000000001</v>
      </c>
      <c r="K1823" s="69">
        <v>99</v>
      </c>
      <c r="L1823" s="68">
        <v>251</v>
      </c>
      <c r="M1823" s="93">
        <f t="shared" si="137"/>
        <v>2.5353535353535355</v>
      </c>
      <c r="N1823" s="93">
        <v>0.54</v>
      </c>
      <c r="O1823" s="69">
        <v>99</v>
      </c>
      <c r="P1823" s="182">
        <f t="shared" si="138"/>
        <v>4.3306772908366531</v>
      </c>
      <c r="Q1823" s="78" t="s">
        <v>719</v>
      </c>
      <c r="V1823" s="84">
        <v>0.47361111111111115</v>
      </c>
      <c r="W1823" s="85">
        <v>0.61458333333333337</v>
      </c>
      <c r="X1823" s="78">
        <f t="shared" si="136"/>
        <v>0.14097222222222222</v>
      </c>
    </row>
    <row r="1824" spans="1:24" x14ac:dyDescent="0.3">
      <c r="A1824" s="44" t="s">
        <v>14289</v>
      </c>
      <c r="B1824" s="68" t="s">
        <v>1481</v>
      </c>
      <c r="C1824" s="2" t="s">
        <v>1</v>
      </c>
      <c r="D1824" s="2">
        <v>60</v>
      </c>
      <c r="E1824" s="6">
        <v>21940</v>
      </c>
      <c r="F1824" s="7">
        <v>44050.618969907409</v>
      </c>
      <c r="G1824" s="69" t="s">
        <v>4</v>
      </c>
      <c r="H1824" s="68">
        <v>1836</v>
      </c>
      <c r="I1824" s="93">
        <f t="shared" si="135"/>
        <v>18.545454545454547</v>
      </c>
      <c r="J1824" s="93">
        <v>1.7450000000000001</v>
      </c>
      <c r="K1824" s="69">
        <v>99</v>
      </c>
      <c r="L1824" s="68">
        <v>395</v>
      </c>
      <c r="M1824" s="93">
        <f t="shared" si="137"/>
        <v>3.9898989898989901</v>
      </c>
      <c r="N1824" s="93">
        <v>0.83899999999999997</v>
      </c>
      <c r="O1824" s="69">
        <v>99</v>
      </c>
      <c r="P1824" s="182">
        <f t="shared" si="138"/>
        <v>4.6481012658227847</v>
      </c>
      <c r="Q1824" s="78" t="s">
        <v>719</v>
      </c>
      <c r="V1824" s="84">
        <v>0.48055555555555557</v>
      </c>
      <c r="W1824" s="85">
        <v>0.63888888888888895</v>
      </c>
      <c r="X1824" s="78">
        <f t="shared" si="136"/>
        <v>0.15833333333333338</v>
      </c>
    </row>
    <row r="1825" spans="1:24" x14ac:dyDescent="0.3">
      <c r="A1825" s="44" t="s">
        <v>14290</v>
      </c>
      <c r="B1825" s="68" t="s">
        <v>14291</v>
      </c>
      <c r="C1825" s="2" t="s">
        <v>6</v>
      </c>
      <c r="D1825" s="2">
        <v>56</v>
      </c>
      <c r="E1825" s="6">
        <v>23388</v>
      </c>
      <c r="F1825" s="7">
        <v>44050.643182870372</v>
      </c>
      <c r="G1825" s="69" t="s">
        <v>4</v>
      </c>
      <c r="H1825" s="68">
        <v>1041</v>
      </c>
      <c r="I1825" s="93">
        <f t="shared" si="135"/>
        <v>10.515151515151516</v>
      </c>
      <c r="J1825" s="93">
        <v>0.78700000000000003</v>
      </c>
      <c r="K1825" s="69">
        <v>99</v>
      </c>
      <c r="L1825" s="68">
        <v>389</v>
      </c>
      <c r="M1825" s="93">
        <f t="shared" si="137"/>
        <v>3.9292929292929295</v>
      </c>
      <c r="N1825" s="93">
        <v>0.70399999999999996</v>
      </c>
      <c r="O1825" s="69">
        <v>99</v>
      </c>
      <c r="P1825" s="182">
        <f t="shared" si="138"/>
        <v>2.6760925449871467</v>
      </c>
      <c r="Q1825" s="78" t="s">
        <v>719</v>
      </c>
      <c r="V1825" s="84">
        <v>0.49513888888888885</v>
      </c>
      <c r="W1825" s="85">
        <v>0.65625</v>
      </c>
      <c r="X1825" s="78">
        <f t="shared" si="136"/>
        <v>0.16111111111111115</v>
      </c>
    </row>
    <row r="1826" spans="1:24" x14ac:dyDescent="0.3">
      <c r="A1826" s="44" t="s">
        <v>2744</v>
      </c>
      <c r="B1826" s="68" t="s">
        <v>1609</v>
      </c>
      <c r="C1826" s="2" t="s">
        <v>1</v>
      </c>
      <c r="D1826" s="2">
        <v>45</v>
      </c>
      <c r="E1826" s="6">
        <v>27345</v>
      </c>
      <c r="F1826" s="7">
        <v>44053.528067129628</v>
      </c>
      <c r="G1826" s="69" t="s">
        <v>4</v>
      </c>
      <c r="H1826" s="68">
        <v>978</v>
      </c>
      <c r="I1826" s="93">
        <f t="shared" si="135"/>
        <v>9.8787878787878789</v>
      </c>
      <c r="J1826" s="93">
        <v>1.18</v>
      </c>
      <c r="K1826" s="69">
        <v>99</v>
      </c>
      <c r="L1826" s="68">
        <v>355</v>
      </c>
      <c r="M1826" s="93">
        <f t="shared" si="137"/>
        <v>3.5858585858585861</v>
      </c>
      <c r="N1826" s="93">
        <v>0.623</v>
      </c>
      <c r="O1826" s="69">
        <v>99</v>
      </c>
      <c r="P1826" s="182">
        <f t="shared" si="138"/>
        <v>2.7549295774647886</v>
      </c>
      <c r="Q1826" s="78" t="s">
        <v>719</v>
      </c>
      <c r="V1826" s="84">
        <v>0.39652777777777781</v>
      </c>
      <c r="W1826" s="85">
        <v>0.54166666666666663</v>
      </c>
      <c r="X1826" s="78">
        <f t="shared" si="136"/>
        <v>0.14513888888888882</v>
      </c>
    </row>
    <row r="1827" spans="1:24" x14ac:dyDescent="0.3">
      <c r="A1827" s="44" t="s">
        <v>3546</v>
      </c>
      <c r="B1827" s="68" t="s">
        <v>79</v>
      </c>
      <c r="C1827" s="2" t="s">
        <v>1</v>
      </c>
      <c r="D1827" s="2">
        <v>56</v>
      </c>
      <c r="E1827" s="6">
        <v>23367</v>
      </c>
      <c r="F1827" s="7">
        <v>44053.542951388888</v>
      </c>
      <c r="G1827" s="69" t="s">
        <v>4</v>
      </c>
      <c r="H1827" s="68">
        <v>2152</v>
      </c>
      <c r="I1827" s="93">
        <f t="shared" ref="I1827:I1890" si="139">H1827/K1827</f>
        <v>21.737373737373737</v>
      </c>
      <c r="J1827" s="93">
        <v>2.1459999999999999</v>
      </c>
      <c r="K1827" s="69">
        <v>99</v>
      </c>
      <c r="L1827" s="68">
        <v>357</v>
      </c>
      <c r="M1827" s="93">
        <f t="shared" si="137"/>
        <v>3.606060606060606</v>
      </c>
      <c r="N1827" s="93">
        <v>0.69699999999999995</v>
      </c>
      <c r="O1827" s="69">
        <v>99</v>
      </c>
      <c r="P1827" s="182">
        <f t="shared" si="138"/>
        <v>6.0280112044817926</v>
      </c>
      <c r="Q1827" s="78" t="s">
        <v>719</v>
      </c>
      <c r="V1827" s="84">
        <v>0.40277777777777773</v>
      </c>
      <c r="W1827" s="85">
        <v>0.55208333333333337</v>
      </c>
      <c r="X1827" s="78">
        <f t="shared" si="136"/>
        <v>0.14930555555555564</v>
      </c>
    </row>
    <row r="1828" spans="1:24" x14ac:dyDescent="0.3">
      <c r="A1828" s="44" t="s">
        <v>14292</v>
      </c>
      <c r="B1828" s="68" t="s">
        <v>82</v>
      </c>
      <c r="C1828" s="2" t="s">
        <v>1</v>
      </c>
      <c r="D1828" s="2">
        <v>57</v>
      </c>
      <c r="E1828" s="6">
        <v>23181</v>
      </c>
      <c r="F1828" s="7">
        <v>44053.554629629631</v>
      </c>
      <c r="G1828" s="69" t="s">
        <v>4</v>
      </c>
      <c r="H1828" s="68">
        <v>1501</v>
      </c>
      <c r="I1828" s="93">
        <f t="shared" si="139"/>
        <v>15.161616161616161</v>
      </c>
      <c r="J1828" s="93">
        <v>1.131</v>
      </c>
      <c r="K1828" s="69">
        <v>99</v>
      </c>
      <c r="L1828" s="68">
        <v>297</v>
      </c>
      <c r="M1828" s="93">
        <f t="shared" si="137"/>
        <v>3</v>
      </c>
      <c r="N1828" s="93">
        <v>0.65500000000000003</v>
      </c>
      <c r="O1828" s="69">
        <v>99</v>
      </c>
      <c r="P1828" s="182">
        <f t="shared" si="138"/>
        <v>5.0538720538720536</v>
      </c>
      <c r="Q1828" s="78" t="s">
        <v>719</v>
      </c>
      <c r="V1828" s="84">
        <v>0.40972222222222227</v>
      </c>
      <c r="W1828" s="85">
        <v>0.56597222222222221</v>
      </c>
      <c r="X1828" s="78">
        <f t="shared" si="136"/>
        <v>0.15624999999999994</v>
      </c>
    </row>
    <row r="1829" spans="1:24" x14ac:dyDescent="0.3">
      <c r="A1829" s="44" t="s">
        <v>14293</v>
      </c>
      <c r="B1829" s="68" t="s">
        <v>8845</v>
      </c>
      <c r="C1829" s="2" t="s">
        <v>6</v>
      </c>
      <c r="D1829" s="2">
        <v>62</v>
      </c>
      <c r="E1829" s="6">
        <v>21370</v>
      </c>
      <c r="F1829" s="7">
        <v>44053.570543981485</v>
      </c>
      <c r="G1829" s="69" t="s">
        <v>4</v>
      </c>
      <c r="H1829" s="68">
        <v>1796</v>
      </c>
      <c r="I1829" s="93">
        <f t="shared" si="139"/>
        <v>17.96</v>
      </c>
      <c r="J1829" s="93">
        <v>1.4059999999999999</v>
      </c>
      <c r="K1829" s="69">
        <v>100</v>
      </c>
      <c r="L1829" s="68">
        <v>461</v>
      </c>
      <c r="M1829" s="93">
        <f t="shared" si="137"/>
        <v>4.6100000000000003</v>
      </c>
      <c r="N1829" s="93">
        <v>0.56699999999999995</v>
      </c>
      <c r="O1829" s="69">
        <v>100</v>
      </c>
      <c r="P1829" s="182">
        <f t="shared" si="138"/>
        <v>3.8958785249457701</v>
      </c>
      <c r="Q1829" s="78" t="s">
        <v>719</v>
      </c>
      <c r="V1829" s="84">
        <v>0.41875000000000001</v>
      </c>
      <c r="W1829" s="85">
        <v>0.57638888888888895</v>
      </c>
      <c r="X1829" s="78">
        <f t="shared" si="136"/>
        <v>0.15763888888888894</v>
      </c>
    </row>
    <row r="1830" spans="1:24" x14ac:dyDescent="0.3">
      <c r="A1830" s="44" t="s">
        <v>14294</v>
      </c>
      <c r="B1830" s="68" t="s">
        <v>7637</v>
      </c>
      <c r="C1830" s="2" t="s">
        <v>1</v>
      </c>
      <c r="D1830" s="2">
        <v>47</v>
      </c>
      <c r="E1830" s="6">
        <v>26732</v>
      </c>
      <c r="F1830" s="7">
        <v>44053.59884259259</v>
      </c>
      <c r="G1830" s="69" t="s">
        <v>4</v>
      </c>
      <c r="H1830" s="68">
        <v>2018</v>
      </c>
      <c r="I1830" s="93">
        <f t="shared" si="139"/>
        <v>20.383838383838384</v>
      </c>
      <c r="J1830" s="93">
        <v>2.8420000000000001</v>
      </c>
      <c r="K1830" s="69">
        <v>99</v>
      </c>
      <c r="L1830" s="68">
        <v>290</v>
      </c>
      <c r="M1830" s="93">
        <f t="shared" si="137"/>
        <v>2.9292929292929295</v>
      </c>
      <c r="N1830" s="93">
        <v>0.746</v>
      </c>
      <c r="O1830" s="69">
        <v>99</v>
      </c>
      <c r="P1830" s="182">
        <f t="shared" si="138"/>
        <v>6.9586206896551719</v>
      </c>
      <c r="Q1830" s="78" t="s">
        <v>719</v>
      </c>
      <c r="V1830" s="84">
        <v>0.46458333333333335</v>
      </c>
      <c r="W1830" s="85">
        <v>0.60625000000000007</v>
      </c>
      <c r="X1830" s="78">
        <f t="shared" si="136"/>
        <v>0.14166666666666672</v>
      </c>
    </row>
    <row r="1831" spans="1:24" x14ac:dyDescent="0.3">
      <c r="A1831" s="44" t="s">
        <v>14295</v>
      </c>
      <c r="B1831" s="68" t="s">
        <v>166</v>
      </c>
      <c r="C1831" s="2" t="s">
        <v>1</v>
      </c>
      <c r="D1831" s="2">
        <v>50</v>
      </c>
      <c r="E1831" s="6">
        <v>25652</v>
      </c>
      <c r="F1831" s="7">
        <v>44053.609027777777</v>
      </c>
      <c r="G1831" s="69" t="s">
        <v>4</v>
      </c>
      <c r="H1831" s="68">
        <v>1147</v>
      </c>
      <c r="I1831" s="93">
        <f t="shared" si="139"/>
        <v>11.585858585858587</v>
      </c>
      <c r="J1831" s="93">
        <v>0.96899999999999997</v>
      </c>
      <c r="K1831" s="69">
        <v>99</v>
      </c>
      <c r="L1831" s="68">
        <v>247</v>
      </c>
      <c r="M1831" s="93">
        <f t="shared" si="137"/>
        <v>2.4949494949494948</v>
      </c>
      <c r="N1831" s="93">
        <v>0.52200000000000002</v>
      </c>
      <c r="O1831" s="69">
        <v>99</v>
      </c>
      <c r="P1831" s="182">
        <f t="shared" si="138"/>
        <v>4.6437246963562755</v>
      </c>
      <c r="Q1831" s="78" t="s">
        <v>719</v>
      </c>
      <c r="V1831" s="84">
        <v>0.4604166666666667</v>
      </c>
      <c r="W1831" s="85">
        <v>0.61805555555555558</v>
      </c>
      <c r="X1831" s="78">
        <f t="shared" si="136"/>
        <v>0.15763888888888888</v>
      </c>
    </row>
    <row r="1832" spans="1:24" x14ac:dyDescent="0.3">
      <c r="A1832" s="44" t="s">
        <v>7312</v>
      </c>
      <c r="B1832" s="68" t="s">
        <v>1097</v>
      </c>
      <c r="C1832" s="2" t="s">
        <v>1</v>
      </c>
      <c r="D1832" s="2">
        <v>61</v>
      </c>
      <c r="E1832" s="6">
        <v>21564</v>
      </c>
      <c r="F1832" s="7">
        <v>44053.620127314818</v>
      </c>
      <c r="G1832" s="69" t="s">
        <v>4</v>
      </c>
      <c r="H1832" s="68">
        <v>1769</v>
      </c>
      <c r="I1832" s="93">
        <f t="shared" si="139"/>
        <v>17.868686868686869</v>
      </c>
      <c r="J1832" s="93">
        <v>1.2669999999999999</v>
      </c>
      <c r="K1832" s="69">
        <v>99</v>
      </c>
      <c r="L1832" s="68">
        <v>280</v>
      </c>
      <c r="M1832" s="93">
        <f t="shared" si="137"/>
        <v>2.8282828282828283</v>
      </c>
      <c r="N1832" s="93">
        <v>0.67100000000000004</v>
      </c>
      <c r="O1832" s="69">
        <v>99</v>
      </c>
      <c r="P1832" s="182">
        <f t="shared" si="138"/>
        <v>6.3178571428571431</v>
      </c>
      <c r="Q1832" s="78" t="s">
        <v>719</v>
      </c>
      <c r="V1832" s="84">
        <v>0.4909722222222222</v>
      </c>
      <c r="W1832" s="85">
        <v>0.625</v>
      </c>
      <c r="X1832" s="78">
        <f t="shared" si="136"/>
        <v>0.1340277777777778</v>
      </c>
    </row>
    <row r="1833" spans="1:24" x14ac:dyDescent="0.3">
      <c r="A1833" s="44" t="s">
        <v>14296</v>
      </c>
      <c r="B1833" s="68" t="s">
        <v>7655</v>
      </c>
      <c r="C1833" s="2" t="s">
        <v>1</v>
      </c>
      <c r="D1833" s="2">
        <v>51</v>
      </c>
      <c r="E1833" s="6">
        <v>25136</v>
      </c>
      <c r="F1833" s="7">
        <v>44053.629756944443</v>
      </c>
      <c r="G1833" s="69" t="s">
        <v>4</v>
      </c>
      <c r="H1833" s="68">
        <v>1560</v>
      </c>
      <c r="I1833" s="93">
        <f t="shared" si="139"/>
        <v>15.757575757575758</v>
      </c>
      <c r="J1833" s="93">
        <v>0.88200000000000001</v>
      </c>
      <c r="K1833" s="69">
        <v>99</v>
      </c>
      <c r="L1833" s="68">
        <v>591</v>
      </c>
      <c r="M1833" s="93">
        <f t="shared" si="137"/>
        <v>5.9696969696969697</v>
      </c>
      <c r="N1833" s="93">
        <v>0.80100000000000005</v>
      </c>
      <c r="O1833" s="69">
        <v>99</v>
      </c>
      <c r="P1833" s="182">
        <f t="shared" si="138"/>
        <v>2.6395939086294415</v>
      </c>
      <c r="Q1833" s="78" t="s">
        <v>719</v>
      </c>
      <c r="V1833" s="84">
        <v>0.47361111111111115</v>
      </c>
      <c r="W1833" s="85">
        <v>0.64236111111111105</v>
      </c>
      <c r="X1833" s="78">
        <f t="shared" si="136"/>
        <v>0.1687499999999999</v>
      </c>
    </row>
    <row r="1834" spans="1:24" x14ac:dyDescent="0.3">
      <c r="A1834" s="44" t="s">
        <v>14297</v>
      </c>
      <c r="B1834" s="68" t="s">
        <v>498</v>
      </c>
      <c r="C1834" s="2" t="s">
        <v>1</v>
      </c>
      <c r="D1834" s="2">
        <v>48</v>
      </c>
      <c r="E1834" s="6">
        <v>26257</v>
      </c>
      <c r="F1834" s="7">
        <v>44053.644745370373</v>
      </c>
      <c r="G1834" s="69" t="s">
        <v>4</v>
      </c>
      <c r="H1834" s="68">
        <v>711</v>
      </c>
      <c r="I1834" s="93">
        <f t="shared" si="139"/>
        <v>7.11</v>
      </c>
      <c r="J1834" s="93">
        <v>1.0629999999999999</v>
      </c>
      <c r="K1834" s="69">
        <v>100</v>
      </c>
      <c r="L1834" s="68">
        <v>188</v>
      </c>
      <c r="M1834" s="93">
        <f t="shared" si="137"/>
        <v>1.88</v>
      </c>
      <c r="N1834" s="93">
        <v>0.433</v>
      </c>
      <c r="O1834" s="69">
        <v>100</v>
      </c>
      <c r="P1834" s="182">
        <f t="shared" si="138"/>
        <v>3.7819148936170217</v>
      </c>
      <c r="Q1834" s="78" t="s">
        <v>719</v>
      </c>
      <c r="V1834" s="84">
        <v>0.4916666666666667</v>
      </c>
      <c r="W1834" s="85">
        <v>0.65972222222222221</v>
      </c>
      <c r="X1834" s="78">
        <f t="shared" si="136"/>
        <v>0.16805555555555551</v>
      </c>
    </row>
    <row r="1835" spans="1:24" x14ac:dyDescent="0.3">
      <c r="A1835" s="44" t="s">
        <v>14298</v>
      </c>
      <c r="B1835" s="68" t="s">
        <v>6983</v>
      </c>
      <c r="C1835" s="2" t="s">
        <v>1</v>
      </c>
      <c r="D1835" s="2">
        <v>54</v>
      </c>
      <c r="E1835" s="6">
        <v>24259</v>
      </c>
      <c r="F1835" s="7">
        <v>44053.662361111114</v>
      </c>
      <c r="G1835" s="69" t="s">
        <v>4</v>
      </c>
      <c r="H1835" s="68">
        <v>771</v>
      </c>
      <c r="I1835" s="93">
        <f t="shared" si="139"/>
        <v>7.71</v>
      </c>
      <c r="J1835" s="93">
        <v>0.68600000000000005</v>
      </c>
      <c r="K1835" s="69">
        <v>100</v>
      </c>
      <c r="L1835" s="68">
        <v>247</v>
      </c>
      <c r="M1835" s="93">
        <f t="shared" si="137"/>
        <v>2.4700000000000002</v>
      </c>
      <c r="N1835" s="93">
        <v>0.502</v>
      </c>
      <c r="O1835" s="69">
        <v>100</v>
      </c>
      <c r="P1835" s="182">
        <f t="shared" si="138"/>
        <v>3.1214574898785421</v>
      </c>
      <c r="Q1835" s="78" t="s">
        <v>719</v>
      </c>
      <c r="V1835" s="84">
        <v>0.5131944444444444</v>
      </c>
      <c r="W1835" s="85">
        <v>0.67361111111111116</v>
      </c>
      <c r="X1835" s="78">
        <f t="shared" si="136"/>
        <v>0.16041666666666676</v>
      </c>
    </row>
    <row r="1836" spans="1:24" x14ac:dyDescent="0.3">
      <c r="A1836" s="44" t="s">
        <v>11490</v>
      </c>
      <c r="B1836" s="68" t="s">
        <v>11491</v>
      </c>
      <c r="C1836" s="2" t="s">
        <v>6</v>
      </c>
      <c r="D1836" s="2">
        <v>12.833333333333334</v>
      </c>
      <c r="E1836" s="6">
        <v>39359</v>
      </c>
      <c r="F1836" s="7">
        <v>44054.523541666669</v>
      </c>
      <c r="G1836" s="69" t="s">
        <v>4</v>
      </c>
      <c r="H1836" s="68">
        <v>986</v>
      </c>
      <c r="I1836" s="93">
        <f t="shared" si="139"/>
        <v>9.86</v>
      </c>
      <c r="J1836" s="93">
        <v>1.2390000000000001</v>
      </c>
      <c r="K1836" s="69">
        <v>100</v>
      </c>
      <c r="L1836" s="68">
        <v>137</v>
      </c>
      <c r="M1836" s="93">
        <f t="shared" si="137"/>
        <v>1.37</v>
      </c>
      <c r="N1836" s="93">
        <v>0.48499999999999999</v>
      </c>
      <c r="O1836" s="69">
        <v>100</v>
      </c>
      <c r="P1836" s="182">
        <f t="shared" si="138"/>
        <v>7.1970802919708019</v>
      </c>
      <c r="Q1836" s="78" t="s">
        <v>719</v>
      </c>
      <c r="V1836" s="84">
        <v>0.3923611111111111</v>
      </c>
      <c r="W1836" s="85">
        <v>0.53472222222222221</v>
      </c>
      <c r="X1836" s="78">
        <f t="shared" si="136"/>
        <v>0.1423611111111111</v>
      </c>
    </row>
    <row r="1837" spans="1:24" x14ac:dyDescent="0.3">
      <c r="A1837" s="44" t="s">
        <v>14299</v>
      </c>
      <c r="B1837" s="68" t="s">
        <v>7598</v>
      </c>
      <c r="C1837" s="2" t="s">
        <v>1</v>
      </c>
      <c r="D1837" s="2">
        <v>71</v>
      </c>
      <c r="E1837" s="6">
        <v>18033</v>
      </c>
      <c r="F1837" s="7">
        <v>44054.538055555553</v>
      </c>
      <c r="G1837" s="69" t="s">
        <v>4</v>
      </c>
      <c r="H1837" s="68">
        <v>1346</v>
      </c>
      <c r="I1837" s="93">
        <f t="shared" si="139"/>
        <v>13.595959595959595</v>
      </c>
      <c r="J1837" s="93">
        <v>1.37</v>
      </c>
      <c r="K1837" s="69">
        <v>99</v>
      </c>
      <c r="L1837" s="68">
        <v>318</v>
      </c>
      <c r="M1837" s="93">
        <f t="shared" si="137"/>
        <v>3.2121212121212119</v>
      </c>
      <c r="N1837" s="93">
        <v>0.61099999999999999</v>
      </c>
      <c r="O1837" s="69">
        <v>99</v>
      </c>
      <c r="P1837" s="182">
        <f t="shared" si="138"/>
        <v>4.232704402515723</v>
      </c>
      <c r="Q1837" s="78" t="s">
        <v>719</v>
      </c>
      <c r="V1837" s="84">
        <v>0.3979166666666667</v>
      </c>
      <c r="W1837" s="85">
        <v>0.54861111111111105</v>
      </c>
      <c r="X1837" s="78">
        <f t="shared" si="136"/>
        <v>0.15069444444444435</v>
      </c>
    </row>
    <row r="1838" spans="1:24" x14ac:dyDescent="0.3">
      <c r="A1838" s="44" t="s">
        <v>14300</v>
      </c>
      <c r="B1838" s="68" t="s">
        <v>14301</v>
      </c>
      <c r="C1838" s="2" t="s">
        <v>6</v>
      </c>
      <c r="D1838" s="2">
        <v>59</v>
      </c>
      <c r="E1838" s="6">
        <v>22396</v>
      </c>
      <c r="F1838" s="7">
        <v>44054.551319444443</v>
      </c>
      <c r="G1838" s="69" t="s">
        <v>4</v>
      </c>
      <c r="H1838" s="68">
        <v>849</v>
      </c>
      <c r="I1838" s="93">
        <f t="shared" si="139"/>
        <v>8.5757575757575761</v>
      </c>
      <c r="J1838" s="93">
        <v>1.06</v>
      </c>
      <c r="K1838" s="69">
        <v>99</v>
      </c>
      <c r="L1838" s="68">
        <v>130</v>
      </c>
      <c r="M1838" s="93">
        <f t="shared" si="137"/>
        <v>1.3131313131313131</v>
      </c>
      <c r="N1838" s="93">
        <v>0.46600000000000003</v>
      </c>
      <c r="O1838" s="69">
        <v>99</v>
      </c>
      <c r="P1838" s="182">
        <f t="shared" si="138"/>
        <v>6.5307692307692307</v>
      </c>
      <c r="Q1838" s="78" t="s">
        <v>719</v>
      </c>
      <c r="V1838" s="84">
        <v>0.38611111111111113</v>
      </c>
      <c r="W1838" s="85">
        <v>0.55902777777777779</v>
      </c>
      <c r="X1838" s="78">
        <f t="shared" si="136"/>
        <v>0.17291666666666666</v>
      </c>
    </row>
    <row r="1839" spans="1:24" x14ac:dyDescent="0.3">
      <c r="A1839" s="44" t="s">
        <v>14302</v>
      </c>
      <c r="B1839" s="68" t="s">
        <v>366</v>
      </c>
      <c r="C1839" s="2" t="s">
        <v>1</v>
      </c>
      <c r="D1839" s="2">
        <v>47</v>
      </c>
      <c r="E1839" s="6">
        <v>26849</v>
      </c>
      <c r="F1839" s="7">
        <v>44054.566689814812</v>
      </c>
      <c r="G1839" s="69" t="s">
        <v>4</v>
      </c>
      <c r="H1839" s="68">
        <v>1188</v>
      </c>
      <c r="I1839" s="93">
        <f t="shared" si="139"/>
        <v>11.88</v>
      </c>
      <c r="J1839" s="93">
        <v>1.373</v>
      </c>
      <c r="K1839" s="69">
        <v>100</v>
      </c>
      <c r="L1839" s="68">
        <v>301</v>
      </c>
      <c r="M1839" s="93">
        <f t="shared" si="137"/>
        <v>3.01</v>
      </c>
      <c r="N1839" s="93">
        <v>0.68899999999999995</v>
      </c>
      <c r="O1839" s="69">
        <v>100</v>
      </c>
      <c r="P1839" s="182">
        <f t="shared" si="138"/>
        <v>3.9468438538205985</v>
      </c>
      <c r="Q1839" s="78" t="s">
        <v>719</v>
      </c>
      <c r="V1839" s="84">
        <v>0.4291666666666667</v>
      </c>
      <c r="W1839" s="85">
        <v>0.58680555555555558</v>
      </c>
      <c r="X1839" s="78">
        <f t="shared" si="136"/>
        <v>0.15763888888888888</v>
      </c>
    </row>
    <row r="1840" spans="1:24" x14ac:dyDescent="0.3">
      <c r="A1840" s="44" t="s">
        <v>14303</v>
      </c>
      <c r="B1840" s="68" t="s">
        <v>7219</v>
      </c>
      <c r="C1840" s="2" t="s">
        <v>1</v>
      </c>
      <c r="D1840" s="2">
        <v>53</v>
      </c>
      <c r="E1840" s="6">
        <v>24427</v>
      </c>
      <c r="F1840" s="7">
        <v>44054.592314814814</v>
      </c>
      <c r="G1840" s="69" t="s">
        <v>4</v>
      </c>
      <c r="H1840" s="68">
        <v>1151</v>
      </c>
      <c r="I1840" s="93">
        <f t="shared" si="139"/>
        <v>11.626262626262626</v>
      </c>
      <c r="J1840" s="93">
        <v>1.282</v>
      </c>
      <c r="K1840" s="69">
        <v>99</v>
      </c>
      <c r="L1840" s="68">
        <v>296</v>
      </c>
      <c r="M1840" s="93">
        <f t="shared" si="137"/>
        <v>2.9898989898989901</v>
      </c>
      <c r="N1840" s="93">
        <v>0.54400000000000004</v>
      </c>
      <c r="O1840" s="69">
        <v>99</v>
      </c>
      <c r="P1840" s="182">
        <f t="shared" si="138"/>
        <v>3.8885135135135132</v>
      </c>
      <c r="Q1840" s="78" t="s">
        <v>719</v>
      </c>
      <c r="V1840" s="84">
        <v>0.43124999999999997</v>
      </c>
      <c r="W1840" s="85">
        <v>0.60069444444444442</v>
      </c>
      <c r="X1840" s="78">
        <f t="shared" si="136"/>
        <v>0.16944444444444445</v>
      </c>
    </row>
    <row r="1841" spans="1:24" x14ac:dyDescent="0.3">
      <c r="A1841" s="44" t="s">
        <v>14304</v>
      </c>
      <c r="B1841" s="68" t="s">
        <v>230</v>
      </c>
      <c r="C1841" s="2" t="s">
        <v>1</v>
      </c>
      <c r="D1841" s="2">
        <v>37</v>
      </c>
      <c r="E1841" s="6">
        <v>30209</v>
      </c>
      <c r="F1841" s="7">
        <v>44054.603368055556</v>
      </c>
      <c r="G1841" s="69" t="s">
        <v>4</v>
      </c>
      <c r="H1841" s="68">
        <v>1035</v>
      </c>
      <c r="I1841" s="93">
        <f t="shared" si="139"/>
        <v>10.454545454545455</v>
      </c>
      <c r="J1841" s="93">
        <v>1.145</v>
      </c>
      <c r="K1841" s="69">
        <v>99</v>
      </c>
      <c r="L1841" s="68">
        <v>228</v>
      </c>
      <c r="M1841" s="93">
        <f t="shared" si="137"/>
        <v>2.3030303030303032</v>
      </c>
      <c r="N1841" s="93">
        <v>0.48299999999999998</v>
      </c>
      <c r="O1841" s="69">
        <v>99</v>
      </c>
      <c r="P1841" s="182">
        <f t="shared" si="138"/>
        <v>4.5394736842105265</v>
      </c>
      <c r="Q1841" s="78" t="s">
        <v>719</v>
      </c>
      <c r="V1841" s="84">
        <v>0.45416666666666666</v>
      </c>
      <c r="W1841" s="85">
        <v>0.61458333333333337</v>
      </c>
      <c r="X1841" s="78">
        <f t="shared" si="136"/>
        <v>0.16041666666666671</v>
      </c>
    </row>
    <row r="1842" spans="1:24" x14ac:dyDescent="0.3">
      <c r="A1842" s="44" t="s">
        <v>3629</v>
      </c>
      <c r="B1842" s="68" t="s">
        <v>316</v>
      </c>
      <c r="C1842" s="2" t="s">
        <v>1</v>
      </c>
      <c r="D1842" s="2">
        <v>51</v>
      </c>
      <c r="E1842" s="6">
        <v>25228</v>
      </c>
      <c r="F1842" s="7">
        <v>44054.617881944447</v>
      </c>
      <c r="G1842" s="69" t="s">
        <v>4</v>
      </c>
      <c r="H1842" s="68">
        <v>2315</v>
      </c>
      <c r="I1842" s="93">
        <f t="shared" si="139"/>
        <v>23.15</v>
      </c>
      <c r="J1842" s="93">
        <v>1.76</v>
      </c>
      <c r="K1842" s="69">
        <v>100</v>
      </c>
      <c r="L1842" s="68">
        <v>523</v>
      </c>
      <c r="M1842" s="93">
        <f t="shared" si="137"/>
        <v>5.23</v>
      </c>
      <c r="N1842" s="93">
        <v>0.81499999999999995</v>
      </c>
      <c r="O1842" s="69">
        <v>100</v>
      </c>
      <c r="P1842" s="182">
        <f t="shared" si="138"/>
        <v>4.4263862332695982</v>
      </c>
      <c r="Q1842" s="78" t="s">
        <v>719</v>
      </c>
      <c r="V1842" s="84">
        <v>0.48333333333333334</v>
      </c>
      <c r="W1842" s="85">
        <v>0.625</v>
      </c>
      <c r="X1842" s="78">
        <f t="shared" si="136"/>
        <v>0.14166666666666666</v>
      </c>
    </row>
    <row r="1843" spans="1:24" x14ac:dyDescent="0.3">
      <c r="A1843" s="44" t="s">
        <v>14305</v>
      </c>
      <c r="B1843" s="68" t="s">
        <v>6837</v>
      </c>
      <c r="C1843" s="2" t="s">
        <v>1</v>
      </c>
      <c r="D1843" s="2">
        <v>47</v>
      </c>
      <c r="E1843" s="6">
        <v>26589</v>
      </c>
      <c r="F1843" s="7">
        <v>44054.630023148151</v>
      </c>
      <c r="G1843" s="69" t="s">
        <v>4</v>
      </c>
      <c r="H1843" s="68">
        <v>836</v>
      </c>
      <c r="I1843" s="93">
        <f t="shared" si="139"/>
        <v>8.4444444444444446</v>
      </c>
      <c r="J1843" s="93">
        <v>0.96099999999999997</v>
      </c>
      <c r="K1843" s="69">
        <v>99</v>
      </c>
      <c r="L1843" s="68">
        <v>215</v>
      </c>
      <c r="M1843" s="93">
        <f t="shared" si="137"/>
        <v>2.1717171717171717</v>
      </c>
      <c r="N1843" s="93">
        <v>0.496</v>
      </c>
      <c r="O1843" s="69">
        <v>99</v>
      </c>
      <c r="P1843" s="182">
        <f t="shared" si="138"/>
        <v>3.8883720930232557</v>
      </c>
      <c r="Q1843" s="78" t="s">
        <v>719</v>
      </c>
      <c r="V1843" s="84">
        <v>0.49305555555555558</v>
      </c>
      <c r="W1843" s="85">
        <v>0.64583333333333337</v>
      </c>
      <c r="X1843" s="78">
        <f t="shared" si="136"/>
        <v>0.15277777777777779</v>
      </c>
    </row>
    <row r="1844" spans="1:24" x14ac:dyDescent="0.3">
      <c r="A1844" s="44" t="s">
        <v>7702</v>
      </c>
      <c r="B1844" s="68" t="s">
        <v>7703</v>
      </c>
      <c r="C1844" s="2" t="s">
        <v>1</v>
      </c>
      <c r="D1844" s="2">
        <v>63</v>
      </c>
      <c r="E1844" s="6">
        <v>20898</v>
      </c>
      <c r="F1844" s="7">
        <v>44054.649594907409</v>
      </c>
      <c r="G1844" s="69" t="s">
        <v>4</v>
      </c>
      <c r="H1844" s="68">
        <v>1612</v>
      </c>
      <c r="I1844" s="93">
        <f t="shared" si="139"/>
        <v>16.12</v>
      </c>
      <c r="J1844" s="93">
        <v>1.1919999999999999</v>
      </c>
      <c r="K1844" s="69">
        <v>100</v>
      </c>
      <c r="L1844" s="68">
        <v>305</v>
      </c>
      <c r="M1844" s="93">
        <f t="shared" si="137"/>
        <v>3.05</v>
      </c>
      <c r="N1844" s="93">
        <v>0.626</v>
      </c>
      <c r="O1844" s="69">
        <v>100</v>
      </c>
      <c r="P1844" s="182">
        <f t="shared" si="138"/>
        <v>5.2852459016393452</v>
      </c>
      <c r="Q1844" s="78" t="s">
        <v>719</v>
      </c>
      <c r="V1844" s="84">
        <v>0.49513888888888885</v>
      </c>
      <c r="W1844" s="85">
        <v>0.65625</v>
      </c>
      <c r="X1844" s="78">
        <f t="shared" si="136"/>
        <v>0.16111111111111115</v>
      </c>
    </row>
    <row r="1845" spans="1:24" x14ac:dyDescent="0.3">
      <c r="A1845" s="44" t="s">
        <v>14306</v>
      </c>
      <c r="B1845" s="68" t="s">
        <v>14307</v>
      </c>
      <c r="C1845" s="2" t="s">
        <v>1</v>
      </c>
      <c r="D1845" s="2">
        <v>63</v>
      </c>
      <c r="E1845" s="6">
        <v>20973</v>
      </c>
      <c r="F1845" s="7">
        <v>44054.660150462965</v>
      </c>
      <c r="G1845" s="69" t="s">
        <v>4</v>
      </c>
      <c r="H1845" s="68">
        <v>1531</v>
      </c>
      <c r="I1845" s="93">
        <f t="shared" si="139"/>
        <v>15.464646464646465</v>
      </c>
      <c r="J1845" s="93">
        <v>1.327</v>
      </c>
      <c r="K1845" s="69">
        <v>99</v>
      </c>
      <c r="L1845" s="68">
        <v>347</v>
      </c>
      <c r="M1845" s="93">
        <f t="shared" si="137"/>
        <v>3.5050505050505052</v>
      </c>
      <c r="N1845" s="93">
        <v>0.66</v>
      </c>
      <c r="O1845" s="69">
        <v>99</v>
      </c>
      <c r="P1845" s="182">
        <f t="shared" si="138"/>
        <v>4.4121037463976949</v>
      </c>
      <c r="Q1845" s="78" t="s">
        <v>719</v>
      </c>
      <c r="V1845" s="84">
        <v>0.53541666666666665</v>
      </c>
      <c r="W1845" s="85">
        <v>0.67708333333333337</v>
      </c>
      <c r="X1845" s="78">
        <f t="shared" si="136"/>
        <v>0.14166666666666672</v>
      </c>
    </row>
    <row r="1846" spans="1:24" x14ac:dyDescent="0.3">
      <c r="A1846" s="44" t="s">
        <v>14308</v>
      </c>
      <c r="B1846" s="68" t="s">
        <v>14309</v>
      </c>
      <c r="C1846" s="2" t="s">
        <v>713</v>
      </c>
      <c r="D1846" s="2">
        <v>71</v>
      </c>
      <c r="E1846" s="6">
        <v>17941</v>
      </c>
      <c r="F1846" s="7">
        <v>44055.432638888888</v>
      </c>
      <c r="G1846" s="69" t="s">
        <v>4</v>
      </c>
      <c r="H1846" s="68">
        <v>1452</v>
      </c>
      <c r="I1846" s="93">
        <f t="shared" si="139"/>
        <v>14.666666666666666</v>
      </c>
      <c r="J1846" s="93">
        <v>1.262</v>
      </c>
      <c r="K1846" s="69">
        <v>99</v>
      </c>
      <c r="L1846" s="68">
        <v>395</v>
      </c>
      <c r="M1846" s="93">
        <f t="shared" si="137"/>
        <v>3.9898989898989901</v>
      </c>
      <c r="N1846" s="93">
        <v>0.69199999999999995</v>
      </c>
      <c r="O1846" s="69">
        <v>99</v>
      </c>
      <c r="P1846" s="182">
        <f t="shared" si="138"/>
        <v>3.6759493670886072</v>
      </c>
      <c r="Q1846" s="78" t="s">
        <v>14310</v>
      </c>
      <c r="V1846" s="84">
        <v>0.36458333333333331</v>
      </c>
      <c r="W1846" s="85">
        <v>0.51736111111111105</v>
      </c>
      <c r="X1846" s="78">
        <f t="shared" si="136"/>
        <v>0.15277777777777773</v>
      </c>
    </row>
    <row r="1847" spans="1:24" x14ac:dyDescent="0.3">
      <c r="A1847" s="44" t="s">
        <v>5192</v>
      </c>
      <c r="B1847" s="68" t="s">
        <v>305</v>
      </c>
      <c r="C1847" s="2" t="s">
        <v>1</v>
      </c>
      <c r="D1847" s="2">
        <v>61</v>
      </c>
      <c r="E1847" s="6">
        <v>21521</v>
      </c>
      <c r="F1847" s="7">
        <v>44055.535821759258</v>
      </c>
      <c r="G1847" s="69" t="s">
        <v>4</v>
      </c>
      <c r="H1847" s="68">
        <v>1551</v>
      </c>
      <c r="I1847" s="93">
        <f t="shared" si="139"/>
        <v>15.666666666666666</v>
      </c>
      <c r="J1847" s="93">
        <v>2.2589999999999999</v>
      </c>
      <c r="K1847" s="69">
        <v>99</v>
      </c>
      <c r="L1847" s="68">
        <v>316</v>
      </c>
      <c r="M1847" s="93">
        <f t="shared" si="137"/>
        <v>3.191919191919192</v>
      </c>
      <c r="N1847" s="93">
        <v>0.61699999999999999</v>
      </c>
      <c r="O1847" s="69">
        <v>99</v>
      </c>
      <c r="P1847" s="182">
        <f t="shared" si="138"/>
        <v>4.9082278481012658</v>
      </c>
      <c r="Q1847" s="78" t="s">
        <v>719</v>
      </c>
      <c r="V1847" s="84">
        <v>0.39930555555555558</v>
      </c>
      <c r="W1847" s="85">
        <v>0.54166666666666663</v>
      </c>
      <c r="X1847" s="78">
        <f t="shared" ref="X1847:X1910" si="140">W1847-V1847</f>
        <v>0.14236111111111105</v>
      </c>
    </row>
    <row r="1848" spans="1:24" x14ac:dyDescent="0.3">
      <c r="A1848" s="44" t="s">
        <v>3354</v>
      </c>
      <c r="B1848" s="68" t="s">
        <v>307</v>
      </c>
      <c r="C1848" s="2" t="s">
        <v>1</v>
      </c>
      <c r="D1848" s="2">
        <v>59</v>
      </c>
      <c r="E1848" s="6">
        <v>22452</v>
      </c>
      <c r="F1848" s="7">
        <v>44055.545995370368</v>
      </c>
      <c r="G1848" s="69" t="s">
        <v>4</v>
      </c>
      <c r="H1848" s="68">
        <v>1228</v>
      </c>
      <c r="I1848" s="93">
        <f t="shared" si="139"/>
        <v>12.404040404040405</v>
      </c>
      <c r="J1848" s="93">
        <v>1.2689999999999999</v>
      </c>
      <c r="K1848" s="69">
        <v>99</v>
      </c>
      <c r="L1848" s="68">
        <v>275</v>
      </c>
      <c r="M1848" s="93">
        <f t="shared" si="137"/>
        <v>2.7777777777777777</v>
      </c>
      <c r="N1848" s="93">
        <v>0.59899999999999998</v>
      </c>
      <c r="O1848" s="69">
        <v>99</v>
      </c>
      <c r="P1848" s="182">
        <f t="shared" si="138"/>
        <v>4.4654545454545458</v>
      </c>
      <c r="Q1848" s="78" t="s">
        <v>719</v>
      </c>
      <c r="V1848" s="84">
        <v>0.4201388888888889</v>
      </c>
      <c r="W1848" s="85">
        <v>0.56597222222222221</v>
      </c>
      <c r="X1848" s="78">
        <f t="shared" si="140"/>
        <v>0.14583333333333331</v>
      </c>
    </row>
    <row r="1849" spans="1:24" x14ac:dyDescent="0.3">
      <c r="A1849" s="44" t="s">
        <v>6879</v>
      </c>
      <c r="B1849" s="68" t="s">
        <v>6880</v>
      </c>
      <c r="C1849" s="2" t="s">
        <v>1</v>
      </c>
      <c r="D1849" s="2">
        <v>40</v>
      </c>
      <c r="E1849" s="6">
        <v>29349</v>
      </c>
      <c r="F1849" s="7">
        <v>44055.578368055554</v>
      </c>
      <c r="G1849" s="69" t="s">
        <v>4</v>
      </c>
      <c r="H1849" s="68">
        <v>1012</v>
      </c>
      <c r="I1849" s="93">
        <f t="shared" si="139"/>
        <v>10.119999999999999</v>
      </c>
      <c r="J1849" s="93">
        <v>0.91300000000000003</v>
      </c>
      <c r="K1849" s="69">
        <v>100</v>
      </c>
      <c r="L1849" s="68">
        <v>267</v>
      </c>
      <c r="M1849" s="93">
        <f t="shared" si="137"/>
        <v>2.67</v>
      </c>
      <c r="N1849" s="93">
        <v>0.56999999999999995</v>
      </c>
      <c r="O1849" s="69">
        <v>100</v>
      </c>
      <c r="P1849" s="182">
        <f t="shared" si="138"/>
        <v>3.7902621722846441</v>
      </c>
      <c r="Q1849" s="78" t="s">
        <v>719</v>
      </c>
      <c r="V1849" s="84">
        <v>0.43472222222222223</v>
      </c>
      <c r="W1849" s="85">
        <v>0.58680555555555558</v>
      </c>
      <c r="X1849" s="78">
        <f t="shared" si="140"/>
        <v>0.15208333333333335</v>
      </c>
    </row>
    <row r="1850" spans="1:24" x14ac:dyDescent="0.3">
      <c r="A1850" s="44" t="s">
        <v>14311</v>
      </c>
      <c r="B1850" s="68" t="s">
        <v>9960</v>
      </c>
      <c r="C1850" s="2" t="s">
        <v>1</v>
      </c>
      <c r="D1850" s="2">
        <v>52</v>
      </c>
      <c r="E1850" s="6">
        <v>24871</v>
      </c>
      <c r="F1850" s="7">
        <v>44055.589629629627</v>
      </c>
      <c r="G1850" s="69" t="s">
        <v>4</v>
      </c>
      <c r="H1850" s="68">
        <v>1388</v>
      </c>
      <c r="I1850" s="93">
        <f t="shared" si="139"/>
        <v>14.020202020202021</v>
      </c>
      <c r="J1850" s="93">
        <v>1.3919999999999999</v>
      </c>
      <c r="K1850" s="69">
        <v>99</v>
      </c>
      <c r="L1850" s="68">
        <v>245</v>
      </c>
      <c r="M1850" s="93">
        <f t="shared" si="137"/>
        <v>2.4747474747474749</v>
      </c>
      <c r="N1850" s="93">
        <v>0.502</v>
      </c>
      <c r="O1850" s="69">
        <v>99</v>
      </c>
      <c r="P1850" s="182">
        <f t="shared" si="138"/>
        <v>5.6653061224489791</v>
      </c>
      <c r="Q1850" s="78" t="s">
        <v>719</v>
      </c>
      <c r="V1850" s="84">
        <v>0.45208333333333334</v>
      </c>
      <c r="W1850" s="85">
        <v>0.59722222222222221</v>
      </c>
      <c r="X1850" s="78">
        <f t="shared" si="140"/>
        <v>0.14513888888888887</v>
      </c>
    </row>
    <row r="1851" spans="1:24" x14ac:dyDescent="0.3">
      <c r="A1851" s="44" t="s">
        <v>3568</v>
      </c>
      <c r="B1851" s="68" t="s">
        <v>137</v>
      </c>
      <c r="C1851" s="2" t="s">
        <v>1</v>
      </c>
      <c r="D1851" s="2">
        <v>43</v>
      </c>
      <c r="E1851" s="6">
        <v>28166</v>
      </c>
      <c r="F1851" s="7">
        <v>44055.599988425929</v>
      </c>
      <c r="G1851" s="69" t="s">
        <v>4</v>
      </c>
      <c r="H1851" s="68">
        <v>952</v>
      </c>
      <c r="I1851" s="93">
        <f t="shared" si="139"/>
        <v>9.52</v>
      </c>
      <c r="J1851" s="93">
        <v>1.1499999999999999</v>
      </c>
      <c r="K1851" s="69">
        <v>100</v>
      </c>
      <c r="L1851" s="68">
        <v>235</v>
      </c>
      <c r="M1851" s="93">
        <f t="shared" si="137"/>
        <v>2.35</v>
      </c>
      <c r="N1851" s="93">
        <v>0.5</v>
      </c>
      <c r="O1851" s="69">
        <v>100</v>
      </c>
      <c r="P1851" s="182">
        <f t="shared" si="138"/>
        <v>4.0510638297872337</v>
      </c>
      <c r="Q1851" s="78" t="s">
        <v>719</v>
      </c>
      <c r="V1851" s="84">
        <v>0.44791666666666669</v>
      </c>
      <c r="W1851" s="85">
        <v>0.60416666666666663</v>
      </c>
      <c r="X1851" s="78">
        <f t="shared" si="140"/>
        <v>0.15624999999999994</v>
      </c>
    </row>
    <row r="1852" spans="1:24" x14ac:dyDescent="0.3">
      <c r="A1852" s="44" t="s">
        <v>14312</v>
      </c>
      <c r="B1852" s="68" t="s">
        <v>7715</v>
      </c>
      <c r="C1852" s="2" t="s">
        <v>1</v>
      </c>
      <c r="D1852" s="2">
        <v>79</v>
      </c>
      <c r="E1852" s="6">
        <v>15035</v>
      </c>
      <c r="F1852" s="7">
        <v>44055.61041666667</v>
      </c>
      <c r="G1852" s="69" t="s">
        <v>4</v>
      </c>
      <c r="H1852" s="68">
        <v>1896</v>
      </c>
      <c r="I1852" s="93">
        <f t="shared" si="139"/>
        <v>18.96</v>
      </c>
      <c r="J1852" s="93">
        <v>1.37</v>
      </c>
      <c r="K1852" s="69">
        <v>100</v>
      </c>
      <c r="L1852" s="68">
        <v>551</v>
      </c>
      <c r="M1852" s="93">
        <f t="shared" si="137"/>
        <v>5.51</v>
      </c>
      <c r="N1852" s="93">
        <v>0.75900000000000001</v>
      </c>
      <c r="O1852" s="69">
        <v>100</v>
      </c>
      <c r="P1852" s="182">
        <f t="shared" si="138"/>
        <v>3.4410163339382942</v>
      </c>
      <c r="Q1852" s="78" t="s">
        <v>719</v>
      </c>
      <c r="V1852" s="84">
        <v>0.46180555555555558</v>
      </c>
      <c r="W1852" s="85">
        <v>0.61805555555555558</v>
      </c>
      <c r="X1852" s="78">
        <f t="shared" si="140"/>
        <v>0.15625</v>
      </c>
    </row>
    <row r="1853" spans="1:24" x14ac:dyDescent="0.3">
      <c r="A1853" s="44" t="s">
        <v>14313</v>
      </c>
      <c r="B1853" s="68" t="s">
        <v>14314</v>
      </c>
      <c r="C1853" s="2" t="s">
        <v>1</v>
      </c>
      <c r="D1853" s="2">
        <v>86</v>
      </c>
      <c r="E1853" s="6">
        <v>12452</v>
      </c>
      <c r="F1853" s="7">
        <v>44055.623182870368</v>
      </c>
      <c r="G1853" s="69" t="s">
        <v>10062</v>
      </c>
      <c r="H1853" s="68">
        <v>2319</v>
      </c>
      <c r="I1853" s="93">
        <f t="shared" si="139"/>
        <v>23.424242424242426</v>
      </c>
      <c r="J1853" s="93">
        <v>1.302</v>
      </c>
      <c r="K1853" s="69">
        <v>99</v>
      </c>
      <c r="L1853" s="68">
        <v>715</v>
      </c>
      <c r="M1853" s="93">
        <f t="shared" si="137"/>
        <v>7.2222222222222223</v>
      </c>
      <c r="N1853" s="93">
        <v>0.95399999999999996</v>
      </c>
      <c r="O1853" s="69">
        <v>99</v>
      </c>
      <c r="P1853" s="182">
        <f t="shared" si="138"/>
        <v>3.2433566433566434</v>
      </c>
      <c r="Q1853" s="78" t="s">
        <v>719</v>
      </c>
      <c r="V1853" s="84">
        <v>0.4826388888888889</v>
      </c>
      <c r="W1853" s="85">
        <v>0.63194444444444442</v>
      </c>
      <c r="X1853" s="78">
        <f t="shared" si="140"/>
        <v>0.14930555555555552</v>
      </c>
    </row>
    <row r="1854" spans="1:24" x14ac:dyDescent="0.3">
      <c r="A1854" s="44" t="s">
        <v>14315</v>
      </c>
      <c r="B1854" s="68" t="s">
        <v>1587</v>
      </c>
      <c r="C1854" s="2" t="s">
        <v>1</v>
      </c>
      <c r="D1854" s="2">
        <v>47</v>
      </c>
      <c r="E1854" s="6">
        <v>26669</v>
      </c>
      <c r="F1854" s="7">
        <v>44055.645810185182</v>
      </c>
      <c r="G1854" s="69" t="s">
        <v>4</v>
      </c>
      <c r="H1854" s="68">
        <v>1234</v>
      </c>
      <c r="I1854" s="93">
        <f t="shared" si="139"/>
        <v>12.464646464646465</v>
      </c>
      <c r="J1854" s="93">
        <v>0.83699999999999997</v>
      </c>
      <c r="K1854" s="69">
        <v>99</v>
      </c>
      <c r="L1854" s="68">
        <v>457</v>
      </c>
      <c r="M1854" s="93">
        <f t="shared" si="137"/>
        <v>4.6161616161616159</v>
      </c>
      <c r="N1854" s="93">
        <v>0.94399999999999995</v>
      </c>
      <c r="O1854" s="69">
        <v>99</v>
      </c>
      <c r="P1854" s="182">
        <f t="shared" si="138"/>
        <v>2.7002188183807445</v>
      </c>
      <c r="Q1854" s="78" t="s">
        <v>719</v>
      </c>
      <c r="V1854" s="84">
        <v>0.51458333333333328</v>
      </c>
      <c r="W1854" s="85">
        <v>0.65277777777777779</v>
      </c>
      <c r="X1854" s="78">
        <f t="shared" si="140"/>
        <v>0.13819444444444451</v>
      </c>
    </row>
    <row r="1855" spans="1:24" x14ac:dyDescent="0.3">
      <c r="A1855" s="44" t="s">
        <v>14316</v>
      </c>
      <c r="B1855" s="68" t="s">
        <v>219</v>
      </c>
      <c r="C1855" s="2" t="s">
        <v>1</v>
      </c>
      <c r="D1855" s="2">
        <v>70</v>
      </c>
      <c r="E1855" s="6">
        <v>18347</v>
      </c>
      <c r="F1855" s="7">
        <v>44056.424675925926</v>
      </c>
      <c r="G1855" s="69" t="s">
        <v>4</v>
      </c>
      <c r="H1855" s="68">
        <v>1689</v>
      </c>
      <c r="I1855" s="93">
        <f t="shared" si="139"/>
        <v>16.89</v>
      </c>
      <c r="J1855" s="93">
        <v>1.7050000000000001</v>
      </c>
      <c r="K1855" s="69">
        <v>100</v>
      </c>
      <c r="L1855" s="68">
        <v>608</v>
      </c>
      <c r="M1855" s="93">
        <f t="shared" si="137"/>
        <v>6.08</v>
      </c>
      <c r="N1855" s="93">
        <v>0.748</v>
      </c>
      <c r="O1855" s="69">
        <v>100</v>
      </c>
      <c r="P1855" s="182">
        <f t="shared" si="138"/>
        <v>2.7779605263157894</v>
      </c>
      <c r="Q1855" s="78" t="s">
        <v>719</v>
      </c>
      <c r="V1855" s="84">
        <v>0.38819444444444445</v>
      </c>
      <c r="W1855" s="85">
        <v>0.52083333333333337</v>
      </c>
      <c r="X1855" s="78">
        <f t="shared" si="140"/>
        <v>0.13263888888888892</v>
      </c>
    </row>
    <row r="1856" spans="1:24" x14ac:dyDescent="0.3">
      <c r="A1856" s="44" t="s">
        <v>14317</v>
      </c>
      <c r="B1856" s="68" t="s">
        <v>8121</v>
      </c>
      <c r="C1856" s="2" t="s">
        <v>1</v>
      </c>
      <c r="D1856" s="2">
        <v>60</v>
      </c>
      <c r="E1856" s="6">
        <v>21980</v>
      </c>
      <c r="F1856" s="7">
        <v>44056.520983796298</v>
      </c>
      <c r="G1856" s="69" t="s">
        <v>4</v>
      </c>
      <c r="H1856" s="68">
        <v>1295</v>
      </c>
      <c r="I1856" s="93">
        <f t="shared" si="139"/>
        <v>13.080808080808081</v>
      </c>
      <c r="J1856" s="93">
        <v>1.353</v>
      </c>
      <c r="K1856" s="69">
        <v>99</v>
      </c>
      <c r="L1856" s="68">
        <v>348</v>
      </c>
      <c r="M1856" s="93">
        <f t="shared" si="137"/>
        <v>3.5151515151515151</v>
      </c>
      <c r="N1856" s="93">
        <v>0.64500000000000002</v>
      </c>
      <c r="O1856" s="69">
        <v>99</v>
      </c>
      <c r="P1856" s="182">
        <f t="shared" si="138"/>
        <v>3.7212643678160919</v>
      </c>
      <c r="Q1856" s="78" t="s">
        <v>719</v>
      </c>
      <c r="V1856" s="84">
        <v>0.40416666666666662</v>
      </c>
      <c r="W1856" s="85">
        <v>0.53125</v>
      </c>
      <c r="X1856" s="78">
        <f t="shared" si="140"/>
        <v>0.12708333333333338</v>
      </c>
    </row>
    <row r="1857" spans="1:24" x14ac:dyDescent="0.3">
      <c r="A1857" s="44" t="s">
        <v>3065</v>
      </c>
      <c r="B1857" s="68" t="s">
        <v>527</v>
      </c>
      <c r="C1857" s="2" t="s">
        <v>1</v>
      </c>
      <c r="D1857" s="2">
        <v>48</v>
      </c>
      <c r="E1857" s="6">
        <v>26366</v>
      </c>
      <c r="F1857" s="7">
        <v>44056.533217592594</v>
      </c>
      <c r="G1857" s="69" t="s">
        <v>4</v>
      </c>
      <c r="H1857" s="68">
        <v>1238</v>
      </c>
      <c r="I1857" s="93">
        <f t="shared" si="139"/>
        <v>12.505050505050505</v>
      </c>
      <c r="J1857" s="93">
        <v>0.83799999999999997</v>
      </c>
      <c r="K1857" s="69">
        <v>99</v>
      </c>
      <c r="L1857" s="68">
        <v>317</v>
      </c>
      <c r="M1857" s="93">
        <f t="shared" si="137"/>
        <v>3.202020202020202</v>
      </c>
      <c r="N1857" s="93">
        <v>0.45100000000000001</v>
      </c>
      <c r="O1857" s="69">
        <v>99</v>
      </c>
      <c r="P1857" s="182">
        <f t="shared" si="138"/>
        <v>3.9053627760252367</v>
      </c>
      <c r="Q1857" s="78" t="s">
        <v>719</v>
      </c>
      <c r="V1857" s="84">
        <v>0.41111111111111115</v>
      </c>
      <c r="W1857" s="85">
        <v>0.54513888888888895</v>
      </c>
      <c r="X1857" s="78">
        <f t="shared" si="140"/>
        <v>0.1340277777777778</v>
      </c>
    </row>
    <row r="1858" spans="1:24" x14ac:dyDescent="0.3">
      <c r="A1858" s="44" t="s">
        <v>14318</v>
      </c>
      <c r="B1858" s="68" t="s">
        <v>277</v>
      </c>
      <c r="C1858" s="2" t="s">
        <v>1</v>
      </c>
      <c r="D1858" s="2">
        <v>46</v>
      </c>
      <c r="E1858" s="6">
        <v>26996</v>
      </c>
      <c r="F1858" s="7">
        <v>44056.556261574071</v>
      </c>
      <c r="G1858" s="69" t="s">
        <v>4</v>
      </c>
      <c r="H1858" s="68">
        <v>1217</v>
      </c>
      <c r="I1858" s="93">
        <f t="shared" si="139"/>
        <v>12.292929292929292</v>
      </c>
      <c r="J1858" s="93">
        <v>1.3029999999999999</v>
      </c>
      <c r="K1858" s="69">
        <v>99</v>
      </c>
      <c r="L1858" s="68">
        <v>292</v>
      </c>
      <c r="M1858" s="93">
        <f t="shared" si="137"/>
        <v>2.9494949494949494</v>
      </c>
      <c r="N1858" s="93">
        <v>0.629</v>
      </c>
      <c r="O1858" s="69">
        <v>99</v>
      </c>
      <c r="P1858" s="182">
        <f t="shared" si="138"/>
        <v>4.1678082191780819</v>
      </c>
      <c r="Q1858" s="78" t="s">
        <v>719</v>
      </c>
      <c r="V1858" s="84">
        <v>0.41319444444444442</v>
      </c>
      <c r="W1858" s="85">
        <v>0.56597222222222221</v>
      </c>
      <c r="X1858" s="78">
        <f t="shared" si="140"/>
        <v>0.15277777777777779</v>
      </c>
    </row>
    <row r="1859" spans="1:24" x14ac:dyDescent="0.3">
      <c r="A1859" s="44" t="s">
        <v>14319</v>
      </c>
      <c r="B1859" s="68" t="s">
        <v>4460</v>
      </c>
      <c r="C1859" s="2" t="s">
        <v>1</v>
      </c>
      <c r="D1859" s="2">
        <v>59</v>
      </c>
      <c r="E1859" s="6">
        <v>22412</v>
      </c>
      <c r="F1859" s="7">
        <v>44056.576863425929</v>
      </c>
      <c r="G1859" s="69" t="s">
        <v>4</v>
      </c>
      <c r="H1859" s="68">
        <v>1750</v>
      </c>
      <c r="I1859" s="93">
        <f t="shared" si="139"/>
        <v>17.5</v>
      </c>
      <c r="J1859" s="93">
        <v>1.21</v>
      </c>
      <c r="K1859" s="69">
        <v>100</v>
      </c>
      <c r="L1859" s="68">
        <v>389</v>
      </c>
      <c r="M1859" s="93">
        <f t="shared" ref="M1859:M1922" si="141">L1859/O1859</f>
        <v>3.89</v>
      </c>
      <c r="N1859" s="93">
        <v>0.53</v>
      </c>
      <c r="O1859" s="69">
        <v>100</v>
      </c>
      <c r="P1859" s="182">
        <f t="shared" ref="P1859:P1922" si="142">I1859/M1859</f>
        <v>4.4987146529562985</v>
      </c>
      <c r="Q1859" s="78" t="s">
        <v>719</v>
      </c>
      <c r="V1859" s="84">
        <v>0.43402777777777773</v>
      </c>
      <c r="W1859" s="85">
        <v>0.57638888888888895</v>
      </c>
      <c r="X1859" s="78">
        <f t="shared" si="140"/>
        <v>0.14236111111111122</v>
      </c>
    </row>
    <row r="1860" spans="1:24" x14ac:dyDescent="0.3">
      <c r="A1860" s="44" t="s">
        <v>14320</v>
      </c>
      <c r="B1860" s="68" t="s">
        <v>14321</v>
      </c>
      <c r="C1860" s="2" t="s">
        <v>6</v>
      </c>
      <c r="D1860" s="2">
        <v>58</v>
      </c>
      <c r="E1860" s="6">
        <v>22651</v>
      </c>
      <c r="F1860" s="7">
        <v>44056.58766203704</v>
      </c>
      <c r="G1860" s="69" t="s">
        <v>4</v>
      </c>
      <c r="H1860" s="68">
        <v>944</v>
      </c>
      <c r="I1860" s="93">
        <f t="shared" si="139"/>
        <v>9.44</v>
      </c>
      <c r="J1860" s="93">
        <v>1.2250000000000001</v>
      </c>
      <c r="K1860" s="69">
        <v>100</v>
      </c>
      <c r="L1860" s="68">
        <v>265</v>
      </c>
      <c r="M1860" s="93">
        <f t="shared" si="141"/>
        <v>2.65</v>
      </c>
      <c r="N1860" s="93">
        <v>0.47899999999999998</v>
      </c>
      <c r="O1860" s="69">
        <v>100</v>
      </c>
      <c r="P1860" s="182">
        <f t="shared" si="142"/>
        <v>3.5622641509433963</v>
      </c>
      <c r="Q1860" s="78" t="s">
        <v>719</v>
      </c>
      <c r="V1860" s="84">
        <v>0.42708333333333331</v>
      </c>
      <c r="W1860" s="85">
        <v>0.59027777777777779</v>
      </c>
      <c r="X1860" s="78">
        <f t="shared" si="140"/>
        <v>0.16319444444444448</v>
      </c>
    </row>
    <row r="1861" spans="1:24" x14ac:dyDescent="0.3">
      <c r="A1861" s="44" t="s">
        <v>14322</v>
      </c>
      <c r="B1861" s="68" t="s">
        <v>4193</v>
      </c>
      <c r="C1861" s="2" t="s">
        <v>1</v>
      </c>
      <c r="D1861" s="2">
        <v>42</v>
      </c>
      <c r="E1861" s="6">
        <v>28637</v>
      </c>
      <c r="F1861" s="7">
        <v>44056.600300925929</v>
      </c>
      <c r="G1861" s="69" t="s">
        <v>4</v>
      </c>
      <c r="H1861" s="68">
        <v>746</v>
      </c>
      <c r="I1861" s="93">
        <f t="shared" si="139"/>
        <v>7.5353535353535355</v>
      </c>
      <c r="J1861" s="93">
        <v>1.1000000000000001</v>
      </c>
      <c r="K1861" s="69">
        <v>99</v>
      </c>
      <c r="L1861" s="68">
        <v>214</v>
      </c>
      <c r="M1861" s="93">
        <f t="shared" si="141"/>
        <v>2.1616161616161618</v>
      </c>
      <c r="N1861" s="93">
        <v>0.39700000000000002</v>
      </c>
      <c r="O1861" s="69">
        <v>99</v>
      </c>
      <c r="P1861" s="182">
        <f t="shared" si="142"/>
        <v>3.4859813084112146</v>
      </c>
      <c r="Q1861" s="78" t="s">
        <v>719</v>
      </c>
      <c r="V1861" s="84">
        <v>0.45763888888888887</v>
      </c>
      <c r="W1861" s="85">
        <v>0.61111111111111105</v>
      </c>
      <c r="X1861" s="78">
        <f t="shared" si="140"/>
        <v>0.15347222222222218</v>
      </c>
    </row>
    <row r="1862" spans="1:24" x14ac:dyDescent="0.3">
      <c r="A1862" s="44" t="s">
        <v>14323</v>
      </c>
      <c r="B1862" s="68" t="s">
        <v>7991</v>
      </c>
      <c r="C1862" s="2" t="s">
        <v>1</v>
      </c>
      <c r="D1862" s="2">
        <v>43</v>
      </c>
      <c r="E1862" s="6">
        <v>28134</v>
      </c>
      <c r="F1862" s="7">
        <v>44056.620208333334</v>
      </c>
      <c r="G1862" s="69" t="s">
        <v>4</v>
      </c>
      <c r="H1862" s="68">
        <v>1041</v>
      </c>
      <c r="I1862" s="93">
        <f t="shared" si="139"/>
        <v>10.515151515151516</v>
      </c>
      <c r="J1862" s="93">
        <v>1.232</v>
      </c>
      <c r="K1862" s="69">
        <v>99</v>
      </c>
      <c r="L1862" s="68">
        <v>280</v>
      </c>
      <c r="M1862" s="93">
        <f t="shared" si="141"/>
        <v>2.8282828282828283</v>
      </c>
      <c r="N1862" s="93">
        <v>0.53500000000000003</v>
      </c>
      <c r="O1862" s="69">
        <v>99</v>
      </c>
      <c r="P1862" s="182">
        <f t="shared" si="142"/>
        <v>3.717857142857143</v>
      </c>
      <c r="Q1862" s="78" t="s">
        <v>719</v>
      </c>
      <c r="V1862" s="84">
        <v>0.4770833333333333</v>
      </c>
      <c r="W1862" s="85">
        <v>0.625</v>
      </c>
      <c r="X1862" s="78">
        <f t="shared" si="140"/>
        <v>0.1479166666666667</v>
      </c>
    </row>
    <row r="1863" spans="1:24" x14ac:dyDescent="0.3">
      <c r="A1863" s="44" t="s">
        <v>14325</v>
      </c>
      <c r="B1863" s="68" t="s">
        <v>254</v>
      </c>
      <c r="C1863" s="2" t="s">
        <v>6</v>
      </c>
      <c r="D1863" s="2">
        <v>72</v>
      </c>
      <c r="E1863" s="6">
        <v>17482</v>
      </c>
      <c r="F1863" s="7">
        <v>44056.660300925927</v>
      </c>
      <c r="G1863" s="69" t="s">
        <v>4</v>
      </c>
      <c r="H1863" s="68">
        <v>1062</v>
      </c>
      <c r="I1863" s="93">
        <f t="shared" si="139"/>
        <v>10.62</v>
      </c>
      <c r="J1863" s="93">
        <v>0.81399999999999995</v>
      </c>
      <c r="K1863" s="69">
        <v>100</v>
      </c>
      <c r="L1863" s="68">
        <v>405</v>
      </c>
      <c r="M1863" s="93">
        <f t="shared" si="141"/>
        <v>4.05</v>
      </c>
      <c r="N1863" s="93">
        <v>0.73</v>
      </c>
      <c r="O1863" s="69">
        <v>100</v>
      </c>
      <c r="P1863" s="182">
        <f t="shared" si="142"/>
        <v>2.6222222222222222</v>
      </c>
      <c r="Q1863" s="78" t="s">
        <v>719</v>
      </c>
      <c r="V1863" s="84">
        <v>0.50763888888888886</v>
      </c>
      <c r="W1863" s="85">
        <v>0.65972222222222221</v>
      </c>
      <c r="X1863" s="78">
        <f t="shared" si="140"/>
        <v>0.15208333333333335</v>
      </c>
    </row>
    <row r="1864" spans="1:24" x14ac:dyDescent="0.3">
      <c r="A1864" s="44" t="s">
        <v>14326</v>
      </c>
      <c r="B1864" s="68" t="s">
        <v>8743</v>
      </c>
      <c r="C1864" s="2" t="s">
        <v>1</v>
      </c>
      <c r="D1864" s="2">
        <v>66</v>
      </c>
      <c r="E1864" s="6">
        <v>19796</v>
      </c>
      <c r="F1864" s="7">
        <v>44057.534571759257</v>
      </c>
      <c r="G1864" s="69" t="s">
        <v>4</v>
      </c>
      <c r="H1864" s="68">
        <v>1819</v>
      </c>
      <c r="I1864" s="93">
        <f t="shared" si="139"/>
        <v>18.373737373737374</v>
      </c>
      <c r="J1864" s="93">
        <v>1.468</v>
      </c>
      <c r="K1864" s="69">
        <v>99</v>
      </c>
      <c r="L1864" s="68">
        <v>329</v>
      </c>
      <c r="M1864" s="93">
        <f t="shared" si="141"/>
        <v>3.3232323232323231</v>
      </c>
      <c r="N1864" s="93">
        <v>0.66700000000000004</v>
      </c>
      <c r="O1864" s="69">
        <v>99</v>
      </c>
      <c r="P1864" s="182">
        <f t="shared" si="142"/>
        <v>5.5288753799392101</v>
      </c>
      <c r="Q1864" s="78" t="s">
        <v>719</v>
      </c>
      <c r="V1864" s="84">
        <v>0.39513888888888887</v>
      </c>
      <c r="W1864" s="85">
        <v>0.54166666666666663</v>
      </c>
      <c r="X1864" s="78">
        <f t="shared" si="140"/>
        <v>0.14652777777777776</v>
      </c>
    </row>
    <row r="1865" spans="1:24" x14ac:dyDescent="0.3">
      <c r="A1865" s="44" t="s">
        <v>14327</v>
      </c>
      <c r="B1865" s="68" t="s">
        <v>1843</v>
      </c>
      <c r="C1865" s="2" t="s">
        <v>1</v>
      </c>
      <c r="D1865" s="2">
        <v>48</v>
      </c>
      <c r="E1865" s="6">
        <v>26443</v>
      </c>
      <c r="F1865" s="7">
        <v>44057.547291666669</v>
      </c>
      <c r="G1865" s="69" t="s">
        <v>4</v>
      </c>
      <c r="H1865" s="68">
        <v>1141</v>
      </c>
      <c r="I1865" s="93">
        <f t="shared" si="139"/>
        <v>11.525252525252526</v>
      </c>
      <c r="J1865" s="93">
        <v>1.091</v>
      </c>
      <c r="K1865" s="69">
        <v>99</v>
      </c>
      <c r="L1865" s="68">
        <v>271</v>
      </c>
      <c r="M1865" s="93">
        <f t="shared" si="141"/>
        <v>2.7373737373737375</v>
      </c>
      <c r="N1865" s="93">
        <v>0.54600000000000004</v>
      </c>
      <c r="O1865" s="69">
        <v>99</v>
      </c>
      <c r="P1865" s="182">
        <f t="shared" si="142"/>
        <v>4.2103321033210337</v>
      </c>
      <c r="Q1865" s="78" t="s">
        <v>719</v>
      </c>
      <c r="V1865" s="84">
        <v>0.40833333333333338</v>
      </c>
      <c r="W1865" s="85">
        <v>0.55555555555555558</v>
      </c>
      <c r="X1865" s="78">
        <f t="shared" si="140"/>
        <v>0.1472222222222222</v>
      </c>
    </row>
    <row r="1866" spans="1:24" x14ac:dyDescent="0.3">
      <c r="A1866" s="44" t="s">
        <v>14328</v>
      </c>
      <c r="B1866" s="68" t="s">
        <v>350</v>
      </c>
      <c r="C1866" s="2" t="s">
        <v>6</v>
      </c>
      <c r="D1866" s="2">
        <v>58</v>
      </c>
      <c r="E1866" s="6">
        <v>22823</v>
      </c>
      <c r="F1866" s="7">
        <v>44057.562835648147</v>
      </c>
      <c r="G1866" s="69" t="s">
        <v>4</v>
      </c>
      <c r="H1866" s="68">
        <v>460</v>
      </c>
      <c r="I1866" s="93">
        <f t="shared" si="139"/>
        <v>4.5999999999999996</v>
      </c>
      <c r="J1866" s="93">
        <v>0.79100000000000004</v>
      </c>
      <c r="K1866" s="69">
        <v>100</v>
      </c>
      <c r="L1866" s="68">
        <v>196</v>
      </c>
      <c r="M1866" s="93">
        <f t="shared" si="141"/>
        <v>1.96</v>
      </c>
      <c r="N1866" s="93">
        <v>0.54900000000000004</v>
      </c>
      <c r="O1866" s="69">
        <v>100</v>
      </c>
      <c r="P1866" s="182">
        <f t="shared" si="142"/>
        <v>2.3469387755102038</v>
      </c>
      <c r="Q1866" s="78" t="s">
        <v>719</v>
      </c>
      <c r="V1866" s="84">
        <v>0.40972222222222227</v>
      </c>
      <c r="W1866" s="85">
        <v>0.56944444444444442</v>
      </c>
      <c r="X1866" s="78">
        <f t="shared" si="140"/>
        <v>0.15972222222222215</v>
      </c>
    </row>
    <row r="1867" spans="1:24" x14ac:dyDescent="0.3">
      <c r="A1867" s="44" t="s">
        <v>2896</v>
      </c>
      <c r="B1867" s="68" t="s">
        <v>1742</v>
      </c>
      <c r="C1867" s="2" t="s">
        <v>1</v>
      </c>
      <c r="D1867" s="2">
        <v>45</v>
      </c>
      <c r="E1867" s="6">
        <v>27607</v>
      </c>
      <c r="F1867" s="7">
        <v>44057.581354166665</v>
      </c>
      <c r="G1867" s="69" t="s">
        <v>4</v>
      </c>
      <c r="H1867" s="68">
        <v>1269</v>
      </c>
      <c r="I1867" s="93">
        <f t="shared" si="139"/>
        <v>12.818181818181818</v>
      </c>
      <c r="J1867" s="93">
        <v>1.091</v>
      </c>
      <c r="K1867" s="69">
        <v>99</v>
      </c>
      <c r="L1867" s="68">
        <v>273</v>
      </c>
      <c r="M1867" s="93">
        <f t="shared" si="141"/>
        <v>2.7575757575757578</v>
      </c>
      <c r="N1867" s="93">
        <v>0.75700000000000001</v>
      </c>
      <c r="O1867" s="69">
        <v>99</v>
      </c>
      <c r="P1867" s="182">
        <f t="shared" si="142"/>
        <v>4.6483516483516478</v>
      </c>
      <c r="Q1867" s="78" t="s">
        <v>719</v>
      </c>
      <c r="V1867" s="84">
        <v>0.4291666666666667</v>
      </c>
      <c r="W1867" s="85">
        <v>0.59027777777777779</v>
      </c>
      <c r="X1867" s="78">
        <f t="shared" si="140"/>
        <v>0.16111111111111109</v>
      </c>
    </row>
    <row r="1868" spans="1:24" x14ac:dyDescent="0.3">
      <c r="A1868" s="44" t="s">
        <v>14329</v>
      </c>
      <c r="B1868" s="68" t="s">
        <v>1370</v>
      </c>
      <c r="C1868" s="2" t="s">
        <v>1</v>
      </c>
      <c r="D1868" s="2">
        <v>48</v>
      </c>
      <c r="E1868" s="6">
        <v>26341</v>
      </c>
      <c r="F1868" s="7">
        <v>44057.594629629632</v>
      </c>
      <c r="G1868" s="69" t="s">
        <v>4</v>
      </c>
      <c r="H1868" s="68">
        <v>1476</v>
      </c>
      <c r="I1868" s="93">
        <f t="shared" si="139"/>
        <v>14.909090909090908</v>
      </c>
      <c r="J1868" s="93">
        <v>1.7090000000000001</v>
      </c>
      <c r="K1868" s="69">
        <v>99</v>
      </c>
      <c r="L1868" s="68">
        <v>244</v>
      </c>
      <c r="M1868" s="93">
        <f t="shared" si="141"/>
        <v>2.4646464646464645</v>
      </c>
      <c r="N1868" s="93">
        <v>0.52100000000000002</v>
      </c>
      <c r="O1868" s="69">
        <v>99</v>
      </c>
      <c r="P1868" s="182">
        <f t="shared" si="142"/>
        <v>6.0491803278688527</v>
      </c>
      <c r="Q1868" s="78" t="s">
        <v>719</v>
      </c>
      <c r="V1868" s="84">
        <v>0.44097222222222227</v>
      </c>
      <c r="W1868" s="85">
        <v>0.60416666666666663</v>
      </c>
      <c r="X1868" s="78">
        <f t="shared" si="140"/>
        <v>0.16319444444444436</v>
      </c>
    </row>
    <row r="1869" spans="1:24" x14ac:dyDescent="0.3">
      <c r="A1869" s="44" t="s">
        <v>14330</v>
      </c>
      <c r="B1869" s="68" t="s">
        <v>14331</v>
      </c>
      <c r="C1869" s="2" t="s">
        <v>6</v>
      </c>
      <c r="D1869" s="2">
        <v>81</v>
      </c>
      <c r="E1869" s="6">
        <v>14119</v>
      </c>
      <c r="F1869" s="7">
        <v>44057.604409722226</v>
      </c>
      <c r="G1869" s="69" t="s">
        <v>4</v>
      </c>
      <c r="H1869" s="68">
        <v>1840</v>
      </c>
      <c r="I1869" s="93">
        <f t="shared" si="139"/>
        <v>18.399999999999999</v>
      </c>
      <c r="J1869" s="93">
        <v>1.4350000000000001</v>
      </c>
      <c r="K1869" s="69">
        <v>100</v>
      </c>
      <c r="L1869" s="68">
        <v>1101</v>
      </c>
      <c r="M1869" s="93">
        <f t="shared" si="141"/>
        <v>11.01</v>
      </c>
      <c r="N1869" s="93">
        <v>1.389</v>
      </c>
      <c r="O1869" s="69">
        <v>100</v>
      </c>
      <c r="P1869" s="182">
        <f t="shared" si="142"/>
        <v>1.6712079927338781</v>
      </c>
      <c r="Q1869" s="78" t="s">
        <v>719</v>
      </c>
      <c r="V1869" s="84">
        <v>0.4548611111111111</v>
      </c>
      <c r="W1869" s="85">
        <v>0.61805555555555558</v>
      </c>
      <c r="X1869" s="78">
        <f t="shared" si="140"/>
        <v>0.16319444444444448</v>
      </c>
    </row>
    <row r="1870" spans="1:24" x14ac:dyDescent="0.3">
      <c r="A1870" s="44" t="s">
        <v>14332</v>
      </c>
      <c r="B1870" s="68" t="s">
        <v>7902</v>
      </c>
      <c r="C1870" s="2" t="s">
        <v>1</v>
      </c>
      <c r="D1870" s="2">
        <v>71</v>
      </c>
      <c r="E1870" s="6">
        <v>17957</v>
      </c>
      <c r="F1870" s="7">
        <v>44057.618101851855</v>
      </c>
      <c r="G1870" s="69" t="s">
        <v>4</v>
      </c>
      <c r="H1870" s="68">
        <v>1501</v>
      </c>
      <c r="I1870" s="93">
        <f t="shared" si="139"/>
        <v>15.01</v>
      </c>
      <c r="J1870" s="93">
        <v>1.3740000000000001</v>
      </c>
      <c r="K1870" s="69">
        <v>100</v>
      </c>
      <c r="L1870" s="68">
        <v>437</v>
      </c>
      <c r="M1870" s="93">
        <f t="shared" si="141"/>
        <v>4.37</v>
      </c>
      <c r="N1870" s="93">
        <v>0.88400000000000001</v>
      </c>
      <c r="O1870" s="69">
        <v>100</v>
      </c>
      <c r="P1870" s="182">
        <f t="shared" si="142"/>
        <v>3.4347826086956519</v>
      </c>
      <c r="Q1870" s="78" t="s">
        <v>719</v>
      </c>
      <c r="V1870" s="84">
        <v>0.4777777777777778</v>
      </c>
      <c r="W1870" s="85">
        <v>0.63888888888888895</v>
      </c>
      <c r="X1870" s="78">
        <f t="shared" si="140"/>
        <v>0.16111111111111115</v>
      </c>
    </row>
    <row r="1871" spans="1:24" x14ac:dyDescent="0.3">
      <c r="A1871" s="44" t="s">
        <v>14333</v>
      </c>
      <c r="B1871" s="68" t="s">
        <v>14334</v>
      </c>
      <c r="C1871" s="2" t="s">
        <v>6</v>
      </c>
      <c r="D1871" s="2">
        <v>29</v>
      </c>
      <c r="E1871" s="6">
        <v>33424</v>
      </c>
      <c r="F1871" s="7">
        <v>44057.647928240738</v>
      </c>
      <c r="G1871" s="69" t="s">
        <v>4</v>
      </c>
      <c r="H1871" s="68">
        <v>569</v>
      </c>
      <c r="I1871" s="93">
        <f t="shared" si="139"/>
        <v>5.7474747474747474</v>
      </c>
      <c r="J1871" s="93">
        <v>0.64400000000000002</v>
      </c>
      <c r="K1871" s="69">
        <v>99</v>
      </c>
      <c r="L1871" s="68">
        <v>250</v>
      </c>
      <c r="M1871" s="93">
        <f t="shared" si="141"/>
        <v>2.5252525252525251</v>
      </c>
      <c r="N1871" s="93">
        <v>0.56000000000000005</v>
      </c>
      <c r="O1871" s="69">
        <v>99</v>
      </c>
      <c r="P1871" s="182">
        <f t="shared" si="142"/>
        <v>2.2760000000000002</v>
      </c>
      <c r="Q1871" s="78" t="s">
        <v>719</v>
      </c>
      <c r="V1871" s="84">
        <v>0.47083333333333338</v>
      </c>
      <c r="W1871" s="85">
        <v>0.65277777777777779</v>
      </c>
      <c r="X1871" s="78">
        <f t="shared" si="140"/>
        <v>0.18194444444444441</v>
      </c>
    </row>
    <row r="1872" spans="1:24" x14ac:dyDescent="0.3">
      <c r="A1872" s="44" t="s">
        <v>14335</v>
      </c>
      <c r="B1872" s="68" t="s">
        <v>8491</v>
      </c>
      <c r="C1872" s="2" t="s">
        <v>1</v>
      </c>
      <c r="D1872" s="2">
        <v>59</v>
      </c>
      <c r="E1872" s="6">
        <v>22349</v>
      </c>
      <c r="F1872" s="7">
        <v>44060.503946759258</v>
      </c>
      <c r="G1872" s="69" t="s">
        <v>4</v>
      </c>
      <c r="H1872" s="68">
        <v>1447</v>
      </c>
      <c r="I1872" s="93">
        <f t="shared" si="139"/>
        <v>14.616161616161616</v>
      </c>
      <c r="J1872" s="93">
        <v>1.149</v>
      </c>
      <c r="K1872" s="69">
        <v>99</v>
      </c>
      <c r="L1872" s="68">
        <v>405</v>
      </c>
      <c r="M1872" s="93">
        <f t="shared" si="141"/>
        <v>4.0909090909090908</v>
      </c>
      <c r="N1872" s="93">
        <v>0.65600000000000003</v>
      </c>
      <c r="O1872" s="69">
        <v>99</v>
      </c>
      <c r="P1872" s="182">
        <f t="shared" si="142"/>
        <v>3.5728395061728393</v>
      </c>
      <c r="Q1872" s="78" t="s">
        <v>719</v>
      </c>
      <c r="V1872" s="84">
        <v>0.38541666666666669</v>
      </c>
      <c r="W1872" s="85">
        <v>0.51388888888888895</v>
      </c>
      <c r="X1872" s="78">
        <f t="shared" si="140"/>
        <v>0.12847222222222227</v>
      </c>
    </row>
    <row r="1873" spans="1:24" x14ac:dyDescent="0.3">
      <c r="A1873" s="44" t="s">
        <v>3699</v>
      </c>
      <c r="B1873" s="68" t="s">
        <v>535</v>
      </c>
      <c r="C1873" s="2" t="s">
        <v>1</v>
      </c>
      <c r="D1873" s="2">
        <v>51</v>
      </c>
      <c r="E1873" s="6">
        <v>25220</v>
      </c>
      <c r="F1873" s="7">
        <v>44060.619328703702</v>
      </c>
      <c r="G1873" s="69" t="s">
        <v>4</v>
      </c>
      <c r="H1873" s="68">
        <v>1091</v>
      </c>
      <c r="I1873" s="93">
        <f t="shared" si="139"/>
        <v>10.91</v>
      </c>
      <c r="J1873" s="93">
        <v>1.0449999999999999</v>
      </c>
      <c r="K1873" s="69">
        <v>100</v>
      </c>
      <c r="L1873" s="68">
        <v>324</v>
      </c>
      <c r="M1873" s="93">
        <f t="shared" si="141"/>
        <v>3.24</v>
      </c>
      <c r="N1873" s="93">
        <v>0.47399999999999998</v>
      </c>
      <c r="O1873" s="69">
        <v>100</v>
      </c>
      <c r="P1873" s="182">
        <f t="shared" si="142"/>
        <v>3.3672839506172836</v>
      </c>
      <c r="Q1873" s="78" t="s">
        <v>719</v>
      </c>
      <c r="V1873" s="84">
        <v>0.4777777777777778</v>
      </c>
      <c r="W1873" s="85">
        <v>0.61805555555555558</v>
      </c>
      <c r="X1873" s="78">
        <f t="shared" si="140"/>
        <v>0.14027777777777778</v>
      </c>
    </row>
    <row r="1874" spans="1:24" x14ac:dyDescent="0.3">
      <c r="A1874" s="44" t="s">
        <v>14336</v>
      </c>
      <c r="B1874" s="68" t="s">
        <v>6212</v>
      </c>
      <c r="C1874" s="2" t="s">
        <v>1</v>
      </c>
      <c r="D1874" s="2">
        <v>34</v>
      </c>
      <c r="E1874" s="6">
        <v>31428</v>
      </c>
      <c r="F1874" s="7">
        <v>44060.631157407406</v>
      </c>
      <c r="G1874" s="69" t="s">
        <v>4</v>
      </c>
      <c r="H1874" s="68">
        <v>1002</v>
      </c>
      <c r="I1874" s="93">
        <f t="shared" si="139"/>
        <v>10.02</v>
      </c>
      <c r="J1874" s="93">
        <v>0.92100000000000004</v>
      </c>
      <c r="K1874" s="69">
        <v>100</v>
      </c>
      <c r="L1874" s="68">
        <v>258</v>
      </c>
      <c r="M1874" s="93">
        <f t="shared" si="141"/>
        <v>2.58</v>
      </c>
      <c r="N1874" s="93">
        <v>0.58899999999999997</v>
      </c>
      <c r="O1874" s="69">
        <v>100</v>
      </c>
      <c r="P1874" s="182">
        <f t="shared" si="142"/>
        <v>3.8837209302325579</v>
      </c>
      <c r="Q1874" s="78" t="s">
        <v>719</v>
      </c>
      <c r="V1874" s="84">
        <v>0.48749999999999999</v>
      </c>
      <c r="W1874" s="85">
        <v>0.63194444444444442</v>
      </c>
      <c r="X1874" s="78">
        <f t="shared" si="140"/>
        <v>0.14444444444444443</v>
      </c>
    </row>
    <row r="1875" spans="1:24" x14ac:dyDescent="0.3">
      <c r="A1875" s="44" t="s">
        <v>14337</v>
      </c>
      <c r="B1875" s="68" t="s">
        <v>14338</v>
      </c>
      <c r="C1875" s="2" t="s">
        <v>6</v>
      </c>
      <c r="D1875" s="2">
        <v>54</v>
      </c>
      <c r="E1875" s="6">
        <v>24309</v>
      </c>
      <c r="F1875" s="7">
        <v>44060.643321759257</v>
      </c>
      <c r="G1875" s="69" t="s">
        <v>22</v>
      </c>
      <c r="H1875" s="68">
        <v>928</v>
      </c>
      <c r="I1875" s="93">
        <f t="shared" si="139"/>
        <v>9.3737373737373737</v>
      </c>
      <c r="J1875" s="93">
        <v>0.80300000000000005</v>
      </c>
      <c r="K1875" s="69">
        <v>99</v>
      </c>
      <c r="L1875" s="68">
        <v>417</v>
      </c>
      <c r="M1875" s="93">
        <f t="shared" si="141"/>
        <v>4.2121212121212119</v>
      </c>
      <c r="N1875" s="93">
        <v>0.57599999999999996</v>
      </c>
      <c r="O1875" s="69">
        <v>99</v>
      </c>
      <c r="P1875" s="182">
        <f t="shared" si="142"/>
        <v>2.2254196642685851</v>
      </c>
      <c r="Q1875" s="78" t="s">
        <v>719</v>
      </c>
      <c r="V1875" s="84">
        <v>0.49305555555555558</v>
      </c>
      <c r="W1875" s="85">
        <v>0.64583333333333337</v>
      </c>
      <c r="X1875" s="78">
        <f t="shared" si="140"/>
        <v>0.15277777777777779</v>
      </c>
    </row>
    <row r="1876" spans="1:24" x14ac:dyDescent="0.3">
      <c r="A1876" s="44" t="s">
        <v>14339</v>
      </c>
      <c r="B1876" s="68" t="s">
        <v>14340</v>
      </c>
      <c r="C1876" s="2" t="s">
        <v>1</v>
      </c>
      <c r="D1876" s="2">
        <v>57</v>
      </c>
      <c r="E1876" s="6">
        <v>23197</v>
      </c>
      <c r="F1876" s="7">
        <v>44060.665717592594</v>
      </c>
      <c r="G1876" s="69" t="s">
        <v>10062</v>
      </c>
      <c r="H1876" s="68">
        <v>1906</v>
      </c>
      <c r="I1876" s="93">
        <f t="shared" si="139"/>
        <v>19.059999999999999</v>
      </c>
      <c r="J1876" s="93">
        <v>1.746</v>
      </c>
      <c r="K1876" s="69">
        <v>100</v>
      </c>
      <c r="L1876" s="68">
        <v>303</v>
      </c>
      <c r="M1876" s="93">
        <f t="shared" si="141"/>
        <v>3.03</v>
      </c>
      <c r="N1876" s="93">
        <v>0.57699999999999996</v>
      </c>
      <c r="O1876" s="69">
        <v>100</v>
      </c>
      <c r="P1876" s="182">
        <f t="shared" si="142"/>
        <v>6.2904290429042904</v>
      </c>
      <c r="Q1876" s="78" t="s">
        <v>719</v>
      </c>
      <c r="V1876" s="84">
        <v>0.50347222222222221</v>
      </c>
      <c r="W1876" s="85">
        <v>0.67361111111111116</v>
      </c>
      <c r="X1876" s="78">
        <f t="shared" si="140"/>
        <v>0.17013888888888895</v>
      </c>
    </row>
    <row r="1877" spans="1:24" x14ac:dyDescent="0.3">
      <c r="A1877" s="44" t="s">
        <v>2001</v>
      </c>
      <c r="B1877" s="68" t="s">
        <v>110</v>
      </c>
      <c r="C1877" s="2" t="s">
        <v>1</v>
      </c>
      <c r="D1877" s="2">
        <v>60</v>
      </c>
      <c r="E1877" s="6">
        <v>22133</v>
      </c>
      <c r="F1877" s="7">
        <v>44061.437789351854</v>
      </c>
      <c r="G1877" s="69" t="s">
        <v>4</v>
      </c>
      <c r="H1877" s="68">
        <v>1601</v>
      </c>
      <c r="I1877" s="93">
        <f t="shared" si="139"/>
        <v>16.010000000000002</v>
      </c>
      <c r="J1877" s="93">
        <v>1.159</v>
      </c>
      <c r="K1877" s="69">
        <v>100</v>
      </c>
      <c r="L1877" s="68">
        <v>478</v>
      </c>
      <c r="M1877" s="93">
        <f t="shared" si="141"/>
        <v>4.78</v>
      </c>
      <c r="N1877" s="93">
        <v>0.54300000000000004</v>
      </c>
      <c r="O1877" s="69">
        <v>100</v>
      </c>
      <c r="P1877" s="182">
        <f t="shared" si="142"/>
        <v>3.3493723849372388</v>
      </c>
      <c r="Q1877" s="78" t="s">
        <v>719</v>
      </c>
      <c r="V1877" s="84">
        <v>0.39305555555555555</v>
      </c>
      <c r="W1877" s="85">
        <v>0.53472222222222221</v>
      </c>
      <c r="X1877" s="78">
        <f t="shared" si="140"/>
        <v>0.14166666666666666</v>
      </c>
    </row>
    <row r="1878" spans="1:24" x14ac:dyDescent="0.3">
      <c r="A1878" s="44" t="s">
        <v>14341</v>
      </c>
      <c r="B1878" s="68" t="s">
        <v>9558</v>
      </c>
      <c r="C1878" s="2" t="s">
        <v>1</v>
      </c>
      <c r="D1878" s="2">
        <v>50</v>
      </c>
      <c r="E1878" s="6">
        <v>25451</v>
      </c>
      <c r="F1878" s="7">
        <v>44061.512685185182</v>
      </c>
      <c r="G1878" s="69" t="s">
        <v>4</v>
      </c>
      <c r="H1878" s="68">
        <v>1253</v>
      </c>
      <c r="I1878" s="93">
        <f t="shared" si="139"/>
        <v>12.53</v>
      </c>
      <c r="J1878" s="93">
        <v>1.141</v>
      </c>
      <c r="K1878" s="69">
        <v>100</v>
      </c>
      <c r="L1878" s="68">
        <v>409</v>
      </c>
      <c r="M1878" s="93">
        <f t="shared" si="141"/>
        <v>4.09</v>
      </c>
      <c r="N1878" s="93">
        <v>0.79300000000000004</v>
      </c>
      <c r="O1878" s="69">
        <v>100</v>
      </c>
      <c r="P1878" s="182">
        <f t="shared" si="142"/>
        <v>3.0635696821515892</v>
      </c>
      <c r="Q1878" s="78" t="s">
        <v>719</v>
      </c>
      <c r="V1878" s="84">
        <v>0.38750000000000001</v>
      </c>
      <c r="W1878" s="85">
        <v>0.51736111111111105</v>
      </c>
      <c r="X1878" s="78">
        <f t="shared" si="140"/>
        <v>0.12986111111111104</v>
      </c>
    </row>
    <row r="1879" spans="1:24" x14ac:dyDescent="0.3">
      <c r="A1879" s="44" t="s">
        <v>14342</v>
      </c>
      <c r="B1879" s="68" t="s">
        <v>14343</v>
      </c>
      <c r="C1879" s="2" t="s">
        <v>6</v>
      </c>
      <c r="D1879" s="2">
        <v>78</v>
      </c>
      <c r="E1879" s="6">
        <v>15286</v>
      </c>
      <c r="F1879" s="7">
        <v>44061.536631944444</v>
      </c>
      <c r="G1879" s="69" t="s">
        <v>4</v>
      </c>
      <c r="H1879" s="68">
        <v>1523</v>
      </c>
      <c r="I1879" s="93">
        <f t="shared" si="139"/>
        <v>15.383838383838384</v>
      </c>
      <c r="J1879" s="93">
        <v>1.476</v>
      </c>
      <c r="K1879" s="69">
        <v>99</v>
      </c>
      <c r="L1879" s="68">
        <v>912</v>
      </c>
      <c r="M1879" s="93">
        <f t="shared" si="141"/>
        <v>9.2121212121212128</v>
      </c>
      <c r="N1879" s="93">
        <v>1.214</v>
      </c>
      <c r="O1879" s="69">
        <v>99</v>
      </c>
      <c r="P1879" s="182">
        <f t="shared" si="142"/>
        <v>1.6699561403508771</v>
      </c>
      <c r="Q1879" s="78" t="s">
        <v>719</v>
      </c>
      <c r="V1879" s="84">
        <v>0.4236111111111111</v>
      </c>
      <c r="W1879" s="85">
        <v>0.54861111111111105</v>
      </c>
      <c r="X1879" s="78">
        <f t="shared" si="140"/>
        <v>0.12499999999999994</v>
      </c>
    </row>
    <row r="1880" spans="1:24" x14ac:dyDescent="0.3">
      <c r="A1880" s="44" t="s">
        <v>3481</v>
      </c>
      <c r="B1880" s="68" t="s">
        <v>1962</v>
      </c>
      <c r="C1880" s="2" t="s">
        <v>1</v>
      </c>
      <c r="D1880" s="2">
        <v>52</v>
      </c>
      <c r="E1880" s="6">
        <v>24923</v>
      </c>
      <c r="F1880" s="7">
        <v>44061.550613425927</v>
      </c>
      <c r="G1880" s="69" t="s">
        <v>4</v>
      </c>
      <c r="H1880" s="68">
        <v>1369</v>
      </c>
      <c r="I1880" s="93">
        <f t="shared" si="139"/>
        <v>13.828282828282829</v>
      </c>
      <c r="J1880" s="93">
        <v>1</v>
      </c>
      <c r="K1880" s="69">
        <v>99</v>
      </c>
      <c r="L1880" s="68">
        <v>361</v>
      </c>
      <c r="M1880" s="93">
        <f t="shared" si="141"/>
        <v>3.6464646464646466</v>
      </c>
      <c r="N1880" s="93">
        <v>0.59399999999999997</v>
      </c>
      <c r="O1880" s="69">
        <v>99</v>
      </c>
      <c r="P1880" s="182">
        <f t="shared" si="142"/>
        <v>3.7922437673130194</v>
      </c>
      <c r="Q1880" s="78" t="s">
        <v>719</v>
      </c>
      <c r="V1880" s="84">
        <v>0.42638888888888887</v>
      </c>
      <c r="W1880" s="85">
        <v>0.56597222222222221</v>
      </c>
      <c r="X1880" s="78">
        <f t="shared" si="140"/>
        <v>0.13958333333333334</v>
      </c>
    </row>
    <row r="1881" spans="1:24" x14ac:dyDescent="0.3">
      <c r="A1881" s="44" t="s">
        <v>14344</v>
      </c>
      <c r="B1881" s="68" t="s">
        <v>277</v>
      </c>
      <c r="C1881" s="2" t="s">
        <v>1</v>
      </c>
      <c r="D1881" s="2">
        <v>66</v>
      </c>
      <c r="E1881" s="6">
        <v>19793</v>
      </c>
      <c r="F1881" s="7">
        <v>44061.568206018521</v>
      </c>
      <c r="G1881" s="69" t="s">
        <v>4</v>
      </c>
      <c r="H1881" s="68">
        <v>1592</v>
      </c>
      <c r="I1881" s="93">
        <f t="shared" si="139"/>
        <v>16.08080808080808</v>
      </c>
      <c r="J1881" s="93">
        <v>0.84099999999999997</v>
      </c>
      <c r="K1881" s="69">
        <v>99</v>
      </c>
      <c r="L1881" s="68">
        <v>409</v>
      </c>
      <c r="M1881" s="93">
        <f t="shared" si="141"/>
        <v>4.1313131313131315</v>
      </c>
      <c r="N1881" s="93">
        <v>0.56499999999999995</v>
      </c>
      <c r="O1881" s="69">
        <v>99</v>
      </c>
      <c r="P1881" s="182">
        <f t="shared" si="142"/>
        <v>3.8924205378973102</v>
      </c>
      <c r="Q1881" s="78" t="s">
        <v>719</v>
      </c>
      <c r="V1881" s="84">
        <v>0.44375000000000003</v>
      </c>
      <c r="W1881" s="85">
        <v>0.57291666666666663</v>
      </c>
      <c r="X1881" s="78">
        <f t="shared" si="140"/>
        <v>0.1291666666666666</v>
      </c>
    </row>
    <row r="1882" spans="1:24" x14ac:dyDescent="0.3">
      <c r="A1882" s="44" t="s">
        <v>2936</v>
      </c>
      <c r="B1882" s="68" t="s">
        <v>95</v>
      </c>
      <c r="C1882" s="2" t="s">
        <v>6</v>
      </c>
      <c r="D1882" s="2">
        <v>68</v>
      </c>
      <c r="E1882" s="6">
        <v>19094</v>
      </c>
      <c r="F1882" s="7">
        <v>44061.582442129627</v>
      </c>
      <c r="G1882" s="69" t="s">
        <v>4</v>
      </c>
      <c r="H1882" s="68">
        <v>1575</v>
      </c>
      <c r="I1882" s="93">
        <f t="shared" si="139"/>
        <v>15.75</v>
      </c>
      <c r="J1882" s="93">
        <v>1.123</v>
      </c>
      <c r="K1882" s="69">
        <v>100</v>
      </c>
      <c r="L1882" s="68">
        <v>465</v>
      </c>
      <c r="M1882" s="93">
        <f t="shared" si="141"/>
        <v>4.6500000000000004</v>
      </c>
      <c r="N1882" s="93">
        <v>0.85699999999999998</v>
      </c>
      <c r="O1882" s="69">
        <v>100</v>
      </c>
      <c r="P1882" s="182">
        <f t="shared" si="142"/>
        <v>3.387096774193548</v>
      </c>
      <c r="Q1882" s="78" t="s">
        <v>719</v>
      </c>
      <c r="V1882" s="84">
        <v>0.45555555555555555</v>
      </c>
      <c r="W1882" s="85">
        <v>0.58333333333333337</v>
      </c>
      <c r="X1882" s="78">
        <f t="shared" si="140"/>
        <v>0.12777777777777782</v>
      </c>
    </row>
    <row r="1883" spans="1:24" x14ac:dyDescent="0.3">
      <c r="A1883" s="44" t="s">
        <v>14345</v>
      </c>
      <c r="B1883" s="68" t="s">
        <v>14346</v>
      </c>
      <c r="C1883" s="2" t="s">
        <v>6</v>
      </c>
      <c r="D1883" s="2">
        <v>70</v>
      </c>
      <c r="E1883" s="6">
        <v>18447</v>
      </c>
      <c r="F1883" s="7">
        <v>44061.594224537039</v>
      </c>
      <c r="G1883" s="69" t="s">
        <v>4</v>
      </c>
      <c r="H1883" s="68">
        <v>1086</v>
      </c>
      <c r="I1883" s="93">
        <f t="shared" si="139"/>
        <v>10.969696969696969</v>
      </c>
      <c r="J1883" s="93">
        <v>0.98399999999999999</v>
      </c>
      <c r="K1883" s="69">
        <v>99</v>
      </c>
      <c r="L1883" s="68">
        <v>401</v>
      </c>
      <c r="M1883" s="93">
        <f t="shared" si="141"/>
        <v>4.0505050505050502</v>
      </c>
      <c r="N1883" s="93">
        <v>0.8</v>
      </c>
      <c r="O1883" s="69">
        <v>99</v>
      </c>
      <c r="P1883" s="182">
        <f t="shared" si="142"/>
        <v>2.7082294264339151</v>
      </c>
      <c r="Q1883" s="78" t="s">
        <v>719</v>
      </c>
      <c r="V1883" s="84">
        <v>0.46180555555555558</v>
      </c>
      <c r="W1883" s="85">
        <v>0.60069444444444442</v>
      </c>
      <c r="X1883" s="78">
        <f t="shared" si="140"/>
        <v>0.13888888888888884</v>
      </c>
    </row>
    <row r="1884" spans="1:24" x14ac:dyDescent="0.3">
      <c r="A1884" s="44" t="s">
        <v>14347</v>
      </c>
      <c r="B1884" s="68" t="s">
        <v>4504</v>
      </c>
      <c r="C1884" s="2" t="s">
        <v>1</v>
      </c>
      <c r="D1884" s="2">
        <v>43</v>
      </c>
      <c r="E1884" s="6">
        <v>28194</v>
      </c>
      <c r="F1884" s="7">
        <v>44061.610358796293</v>
      </c>
      <c r="G1884" s="69" t="s">
        <v>4</v>
      </c>
      <c r="H1884" s="68">
        <v>1184</v>
      </c>
      <c r="I1884" s="93">
        <f t="shared" si="139"/>
        <v>11.84</v>
      </c>
      <c r="J1884" s="93">
        <v>1.2849999999999999</v>
      </c>
      <c r="K1884" s="69">
        <v>100</v>
      </c>
      <c r="L1884" s="68">
        <v>399</v>
      </c>
      <c r="M1884" s="93">
        <f t="shared" si="141"/>
        <v>3.99</v>
      </c>
      <c r="N1884" s="93">
        <v>0.65900000000000003</v>
      </c>
      <c r="O1884" s="69">
        <v>100</v>
      </c>
      <c r="P1884" s="182">
        <f t="shared" si="142"/>
        <v>2.9674185463659146</v>
      </c>
      <c r="Q1884" s="78" t="s">
        <v>719</v>
      </c>
      <c r="V1884" s="84">
        <v>0.48333333333333334</v>
      </c>
      <c r="W1884" s="85">
        <v>0.625</v>
      </c>
      <c r="X1884" s="78">
        <f t="shared" si="140"/>
        <v>0.14166666666666666</v>
      </c>
    </row>
    <row r="1885" spans="1:24" x14ac:dyDescent="0.3">
      <c r="A1885" s="44" t="s">
        <v>14348</v>
      </c>
      <c r="B1885" s="68" t="s">
        <v>14349</v>
      </c>
      <c r="C1885" s="2" t="s">
        <v>6</v>
      </c>
      <c r="D1885" s="2">
        <v>38</v>
      </c>
      <c r="E1885" s="6">
        <v>30133</v>
      </c>
      <c r="F1885" s="7">
        <v>44061.632210648146</v>
      </c>
      <c r="G1885" s="69" t="s">
        <v>4</v>
      </c>
      <c r="H1885" s="68">
        <v>853</v>
      </c>
      <c r="I1885" s="93">
        <f t="shared" si="139"/>
        <v>8.5299999999999994</v>
      </c>
      <c r="J1885" s="93">
        <v>0.745</v>
      </c>
      <c r="K1885" s="69">
        <v>100</v>
      </c>
      <c r="L1885" s="68">
        <v>300</v>
      </c>
      <c r="M1885" s="93">
        <f t="shared" si="141"/>
        <v>3</v>
      </c>
      <c r="N1885" s="93">
        <v>0.53200000000000003</v>
      </c>
      <c r="O1885" s="69">
        <v>100</v>
      </c>
      <c r="P1885" s="182">
        <f t="shared" si="142"/>
        <v>2.8433333333333333</v>
      </c>
      <c r="Q1885" s="78" t="s">
        <v>719</v>
      </c>
      <c r="V1885" s="84">
        <v>0.48819444444444443</v>
      </c>
      <c r="W1885" s="85">
        <v>0.64583333333333337</v>
      </c>
      <c r="X1885" s="78">
        <f t="shared" si="140"/>
        <v>0.15763888888888894</v>
      </c>
    </row>
    <row r="1886" spans="1:24" x14ac:dyDescent="0.3">
      <c r="A1886" s="44" t="s">
        <v>14350</v>
      </c>
      <c r="B1886" s="68" t="s">
        <v>14351</v>
      </c>
      <c r="C1886" s="2" t="s">
        <v>6</v>
      </c>
      <c r="D1886" s="2">
        <v>63</v>
      </c>
      <c r="E1886" s="6">
        <v>20948</v>
      </c>
      <c r="F1886" s="7">
        <v>44062.602210648147</v>
      </c>
      <c r="G1886" s="69" t="s">
        <v>4</v>
      </c>
      <c r="H1886" s="68">
        <v>847</v>
      </c>
      <c r="I1886" s="93">
        <f t="shared" si="139"/>
        <v>8.5555555555555554</v>
      </c>
      <c r="J1886" s="93">
        <v>0.93899999999999995</v>
      </c>
      <c r="K1886" s="69">
        <v>99</v>
      </c>
      <c r="L1886" s="68">
        <v>238</v>
      </c>
      <c r="M1886" s="93">
        <f t="shared" si="141"/>
        <v>2.404040404040404</v>
      </c>
      <c r="N1886" s="93">
        <v>0.60499999999999998</v>
      </c>
      <c r="O1886" s="69">
        <v>99</v>
      </c>
      <c r="P1886" s="182">
        <f t="shared" si="142"/>
        <v>3.5588235294117645</v>
      </c>
      <c r="Q1886" s="78" t="s">
        <v>719</v>
      </c>
      <c r="V1886" s="84">
        <v>0.42708333333333331</v>
      </c>
      <c r="W1886" s="85">
        <v>0.60763888888888895</v>
      </c>
      <c r="X1886" s="78">
        <f t="shared" si="140"/>
        <v>0.18055555555555564</v>
      </c>
    </row>
    <row r="1887" spans="1:24" x14ac:dyDescent="0.3">
      <c r="A1887" s="44" t="s">
        <v>3716</v>
      </c>
      <c r="B1887" s="68" t="s">
        <v>578</v>
      </c>
      <c r="C1887" s="2" t="s">
        <v>6</v>
      </c>
      <c r="D1887" s="2">
        <v>66</v>
      </c>
      <c r="E1887" s="6">
        <v>19654</v>
      </c>
      <c r="F1887" s="7">
        <v>44062.619398148148</v>
      </c>
      <c r="G1887" s="69" t="s">
        <v>4</v>
      </c>
      <c r="H1887" s="68">
        <v>1024</v>
      </c>
      <c r="I1887" s="93">
        <f t="shared" si="139"/>
        <v>10.24</v>
      </c>
      <c r="J1887" s="93">
        <v>0.83</v>
      </c>
      <c r="K1887" s="69">
        <v>100</v>
      </c>
      <c r="L1887" s="68">
        <v>521</v>
      </c>
      <c r="M1887" s="93">
        <f t="shared" si="141"/>
        <v>5.21</v>
      </c>
      <c r="N1887" s="93">
        <v>0.60799999999999998</v>
      </c>
      <c r="O1887" s="69">
        <v>100</v>
      </c>
      <c r="P1887" s="182">
        <f t="shared" si="142"/>
        <v>1.9654510556621883</v>
      </c>
      <c r="Q1887" s="78" t="s">
        <v>719</v>
      </c>
      <c r="V1887" s="84">
        <v>0.45277777777777778</v>
      </c>
      <c r="W1887" s="85">
        <v>0.62152777777777779</v>
      </c>
      <c r="X1887" s="78">
        <f t="shared" si="140"/>
        <v>0.16875000000000001</v>
      </c>
    </row>
    <row r="1888" spans="1:24" x14ac:dyDescent="0.3">
      <c r="A1888" s="44" t="s">
        <v>14352</v>
      </c>
      <c r="B1888" s="68" t="s">
        <v>14353</v>
      </c>
      <c r="C1888" s="2" t="s">
        <v>6</v>
      </c>
      <c r="D1888" s="2">
        <v>75</v>
      </c>
      <c r="E1888" s="6">
        <v>16658</v>
      </c>
      <c r="F1888" s="7">
        <v>44062.635428240741</v>
      </c>
      <c r="G1888" s="69" t="s">
        <v>4</v>
      </c>
      <c r="H1888" s="68">
        <v>1330</v>
      </c>
      <c r="I1888" s="93">
        <f t="shared" si="139"/>
        <v>13.434343434343434</v>
      </c>
      <c r="J1888" s="93">
        <v>1.08</v>
      </c>
      <c r="K1888" s="69">
        <v>99</v>
      </c>
      <c r="L1888" s="68">
        <v>388</v>
      </c>
      <c r="M1888" s="93">
        <f t="shared" si="141"/>
        <v>3.9191919191919191</v>
      </c>
      <c r="N1888" s="93">
        <v>0.50900000000000001</v>
      </c>
      <c r="O1888" s="69">
        <v>99</v>
      </c>
      <c r="P1888" s="182">
        <f t="shared" si="142"/>
        <v>3.427835051546392</v>
      </c>
      <c r="Q1888" s="78" t="s">
        <v>719</v>
      </c>
      <c r="V1888" s="84">
        <v>0.46319444444444446</v>
      </c>
      <c r="W1888" s="85">
        <v>0.63888888888888895</v>
      </c>
      <c r="X1888" s="78">
        <f t="shared" si="140"/>
        <v>0.17569444444444449</v>
      </c>
    </row>
    <row r="1889" spans="1:24" x14ac:dyDescent="0.3">
      <c r="A1889" s="44" t="s">
        <v>11644</v>
      </c>
      <c r="B1889" s="68" t="s">
        <v>11645</v>
      </c>
      <c r="C1889" s="2" t="s">
        <v>1</v>
      </c>
      <c r="D1889" s="2">
        <v>45</v>
      </c>
      <c r="E1889" s="6">
        <v>27471</v>
      </c>
      <c r="F1889" s="7">
        <v>44062.650335648148</v>
      </c>
      <c r="G1889" s="69" t="s">
        <v>4</v>
      </c>
      <c r="H1889" s="68">
        <v>1413</v>
      </c>
      <c r="I1889" s="93">
        <f t="shared" si="139"/>
        <v>14.13</v>
      </c>
      <c r="J1889" s="93">
        <v>1.089</v>
      </c>
      <c r="K1889" s="69">
        <v>100</v>
      </c>
      <c r="L1889" s="68">
        <v>375</v>
      </c>
      <c r="M1889" s="93">
        <f t="shared" si="141"/>
        <v>3.75</v>
      </c>
      <c r="N1889" s="93">
        <v>0.70199999999999996</v>
      </c>
      <c r="O1889" s="69">
        <v>100</v>
      </c>
      <c r="P1889" s="182">
        <f t="shared" si="142"/>
        <v>3.7680000000000002</v>
      </c>
      <c r="Q1889" s="78" t="s">
        <v>719</v>
      </c>
      <c r="V1889" s="84">
        <v>0.49791666666666662</v>
      </c>
      <c r="W1889" s="85">
        <v>0.65625</v>
      </c>
      <c r="X1889" s="78">
        <f t="shared" si="140"/>
        <v>0.15833333333333338</v>
      </c>
    </row>
    <row r="1890" spans="1:24" x14ac:dyDescent="0.3">
      <c r="A1890" s="44" t="s">
        <v>14354</v>
      </c>
      <c r="B1890" s="68" t="s">
        <v>14355</v>
      </c>
      <c r="C1890" s="2" t="s">
        <v>1</v>
      </c>
      <c r="D1890" s="2">
        <v>42</v>
      </c>
      <c r="E1890" s="6">
        <v>28675</v>
      </c>
      <c r="F1890" s="7">
        <v>44062.668935185182</v>
      </c>
      <c r="G1890" s="69" t="s">
        <v>4</v>
      </c>
      <c r="H1890" s="68">
        <v>1260</v>
      </c>
      <c r="I1890" s="93">
        <f t="shared" si="139"/>
        <v>12.727272727272727</v>
      </c>
      <c r="J1890" s="93">
        <v>0.879</v>
      </c>
      <c r="K1890" s="69">
        <v>99</v>
      </c>
      <c r="L1890" s="68">
        <v>397</v>
      </c>
      <c r="M1890" s="93">
        <f t="shared" si="141"/>
        <v>4.0101010101010104</v>
      </c>
      <c r="N1890" s="93">
        <v>0.73499999999999999</v>
      </c>
      <c r="O1890" s="69">
        <v>99</v>
      </c>
      <c r="P1890" s="182">
        <f t="shared" si="142"/>
        <v>3.1738035264483622</v>
      </c>
      <c r="Q1890" s="78" t="s">
        <v>719</v>
      </c>
      <c r="V1890" s="84">
        <v>0.5395833333333333</v>
      </c>
      <c r="W1890" s="85">
        <v>0.67013888888888884</v>
      </c>
      <c r="X1890" s="78">
        <f t="shared" si="140"/>
        <v>0.13055555555555554</v>
      </c>
    </row>
    <row r="1891" spans="1:24" x14ac:dyDescent="0.3">
      <c r="A1891" s="44" t="s">
        <v>14356</v>
      </c>
      <c r="B1891" s="68" t="s">
        <v>6841</v>
      </c>
      <c r="C1891" s="2" t="s">
        <v>1</v>
      </c>
      <c r="D1891" s="2">
        <v>51</v>
      </c>
      <c r="E1891" s="6">
        <v>25201</v>
      </c>
      <c r="F1891" s="7">
        <v>44063.540092592593</v>
      </c>
      <c r="G1891" s="69" t="s">
        <v>4</v>
      </c>
      <c r="H1891" s="68">
        <v>997</v>
      </c>
      <c r="I1891" s="93">
        <f t="shared" ref="I1891:I1954" si="143">H1891/K1891</f>
        <v>10.070707070707071</v>
      </c>
      <c r="J1891" s="93">
        <v>1.1539999999999999</v>
      </c>
      <c r="K1891" s="69">
        <v>99</v>
      </c>
      <c r="L1891" s="68">
        <v>269</v>
      </c>
      <c r="M1891" s="93">
        <f t="shared" si="141"/>
        <v>2.7171717171717171</v>
      </c>
      <c r="N1891" s="93">
        <v>0.55400000000000005</v>
      </c>
      <c r="O1891" s="69">
        <v>99</v>
      </c>
      <c r="P1891" s="182">
        <f t="shared" si="142"/>
        <v>3.7063197026022308</v>
      </c>
      <c r="Q1891" s="78" t="s">
        <v>719</v>
      </c>
      <c r="V1891" s="84">
        <v>0.3888888888888889</v>
      </c>
      <c r="W1891" s="85">
        <v>0.54166666666666663</v>
      </c>
      <c r="X1891" s="78">
        <f t="shared" si="140"/>
        <v>0.15277777777777773</v>
      </c>
    </row>
    <row r="1892" spans="1:24" x14ac:dyDescent="0.3">
      <c r="A1892" s="44" t="s">
        <v>14357</v>
      </c>
      <c r="B1892" s="68" t="s">
        <v>14358</v>
      </c>
      <c r="C1892" s="2" t="s">
        <v>6</v>
      </c>
      <c r="D1892" s="2">
        <v>77</v>
      </c>
      <c r="E1892" s="6">
        <v>15740</v>
      </c>
      <c r="F1892" s="7">
        <v>44063.552245370367</v>
      </c>
      <c r="G1892" s="69" t="s">
        <v>4</v>
      </c>
      <c r="H1892" s="68">
        <v>1539</v>
      </c>
      <c r="I1892" s="93">
        <f t="shared" si="143"/>
        <v>15.39</v>
      </c>
      <c r="J1892" s="93">
        <v>1.127</v>
      </c>
      <c r="K1892" s="69">
        <v>100</v>
      </c>
      <c r="L1892" s="68">
        <v>532</v>
      </c>
      <c r="M1892" s="93">
        <f t="shared" si="141"/>
        <v>5.32</v>
      </c>
      <c r="N1892" s="93">
        <v>0.875</v>
      </c>
      <c r="O1892" s="69">
        <v>100</v>
      </c>
      <c r="P1892" s="182">
        <f t="shared" si="142"/>
        <v>2.8928571428571428</v>
      </c>
      <c r="Q1892" s="78" t="s">
        <v>719</v>
      </c>
      <c r="V1892" s="84">
        <v>0.4145833333333333</v>
      </c>
      <c r="W1892" s="85">
        <v>0.57291666666666663</v>
      </c>
      <c r="X1892" s="78">
        <f t="shared" si="140"/>
        <v>0.15833333333333333</v>
      </c>
    </row>
    <row r="1893" spans="1:24" x14ac:dyDescent="0.3">
      <c r="A1893" s="44" t="s">
        <v>3515</v>
      </c>
      <c r="B1893" s="68" t="s">
        <v>1992</v>
      </c>
      <c r="C1893" s="2" t="s">
        <v>1</v>
      </c>
      <c r="D1893" s="2">
        <v>60</v>
      </c>
      <c r="E1893" s="6">
        <v>22083</v>
      </c>
      <c r="F1893" s="7">
        <v>44063.581180555557</v>
      </c>
      <c r="G1893" s="69" t="s">
        <v>4</v>
      </c>
      <c r="H1893" s="68">
        <v>2926</v>
      </c>
      <c r="I1893" s="93">
        <f t="shared" si="143"/>
        <v>29.26</v>
      </c>
      <c r="J1893" s="93">
        <v>2.1110000000000002</v>
      </c>
      <c r="K1893" s="69">
        <v>100</v>
      </c>
      <c r="L1893" s="68">
        <v>316</v>
      </c>
      <c r="M1893" s="93">
        <f t="shared" si="141"/>
        <v>3.16</v>
      </c>
      <c r="N1893" s="93">
        <v>0.58099999999999996</v>
      </c>
      <c r="O1893" s="69">
        <v>100</v>
      </c>
      <c r="P1893" s="182">
        <f t="shared" si="142"/>
        <v>9.2594936708860764</v>
      </c>
      <c r="Q1893" s="78" t="s">
        <v>719</v>
      </c>
      <c r="V1893" s="84">
        <v>0.42291666666666666</v>
      </c>
      <c r="W1893" s="85">
        <v>0.59027777777777779</v>
      </c>
      <c r="X1893" s="78">
        <f t="shared" si="140"/>
        <v>0.16736111111111113</v>
      </c>
    </row>
    <row r="1894" spans="1:24" x14ac:dyDescent="0.3">
      <c r="A1894" s="44" t="s">
        <v>14359</v>
      </c>
      <c r="B1894" s="68" t="s">
        <v>14360</v>
      </c>
      <c r="C1894" s="2" t="s">
        <v>1</v>
      </c>
      <c r="D1894" s="2">
        <v>65</v>
      </c>
      <c r="E1894" s="6">
        <v>20047</v>
      </c>
      <c r="F1894" s="7">
        <v>44063.593391203707</v>
      </c>
      <c r="G1894" s="69" t="s">
        <v>553</v>
      </c>
      <c r="H1894" s="68">
        <v>1765</v>
      </c>
      <c r="I1894" s="93">
        <f t="shared" si="143"/>
        <v>17.828282828282827</v>
      </c>
      <c r="J1894" s="93">
        <v>1.0209999999999999</v>
      </c>
      <c r="K1894" s="69">
        <v>99</v>
      </c>
      <c r="L1894" s="68">
        <v>418</v>
      </c>
      <c r="M1894" s="93">
        <f t="shared" si="141"/>
        <v>4.2222222222222223</v>
      </c>
      <c r="N1894" s="93">
        <v>0.80200000000000005</v>
      </c>
      <c r="O1894" s="69">
        <v>99</v>
      </c>
      <c r="P1894" s="182">
        <f t="shared" si="142"/>
        <v>4.2224880382775112</v>
      </c>
      <c r="Q1894" s="78" t="s">
        <v>719</v>
      </c>
      <c r="V1894" s="84">
        <v>0.43611111111111112</v>
      </c>
      <c r="W1894" s="85">
        <v>0.60069444444444442</v>
      </c>
      <c r="X1894" s="78">
        <f t="shared" si="140"/>
        <v>0.1645833333333333</v>
      </c>
    </row>
    <row r="1895" spans="1:24" x14ac:dyDescent="0.3">
      <c r="A1895" s="44" t="s">
        <v>14361</v>
      </c>
      <c r="B1895" s="68" t="s">
        <v>1590</v>
      </c>
      <c r="C1895" s="2" t="s">
        <v>1</v>
      </c>
      <c r="D1895" s="2">
        <v>49</v>
      </c>
      <c r="E1895" s="6">
        <v>25990</v>
      </c>
      <c r="F1895" s="7">
        <v>44063.61314814815</v>
      </c>
      <c r="G1895" s="69" t="s">
        <v>4</v>
      </c>
      <c r="H1895" s="68">
        <v>1315</v>
      </c>
      <c r="I1895" s="93">
        <f t="shared" si="143"/>
        <v>13.15</v>
      </c>
      <c r="J1895" s="93">
        <v>1.149</v>
      </c>
      <c r="K1895" s="69">
        <v>100</v>
      </c>
      <c r="L1895" s="68">
        <v>394</v>
      </c>
      <c r="M1895" s="93">
        <f t="shared" si="141"/>
        <v>3.94</v>
      </c>
      <c r="N1895" s="93">
        <v>0.56499999999999995</v>
      </c>
      <c r="O1895" s="69">
        <v>100</v>
      </c>
      <c r="P1895" s="182">
        <f t="shared" si="142"/>
        <v>3.3375634517766497</v>
      </c>
      <c r="Q1895" s="78" t="s">
        <v>719</v>
      </c>
      <c r="V1895" s="84">
        <v>0.45069444444444445</v>
      </c>
      <c r="W1895" s="85">
        <v>0.61111111111111105</v>
      </c>
      <c r="X1895" s="78">
        <f t="shared" si="140"/>
        <v>0.1604166666666666</v>
      </c>
    </row>
    <row r="1896" spans="1:24" x14ac:dyDescent="0.3">
      <c r="A1896" s="44" t="s">
        <v>14362</v>
      </c>
      <c r="B1896" s="68" t="s">
        <v>14363</v>
      </c>
      <c r="C1896" s="2" t="s">
        <v>6</v>
      </c>
      <c r="D1896" s="2">
        <v>77</v>
      </c>
      <c r="E1896" s="6">
        <v>15801</v>
      </c>
      <c r="F1896" s="7">
        <v>44063.625636574077</v>
      </c>
      <c r="G1896" s="69" t="s">
        <v>4</v>
      </c>
      <c r="H1896" s="68">
        <v>2701</v>
      </c>
      <c r="I1896" s="93">
        <f t="shared" si="143"/>
        <v>27.01</v>
      </c>
      <c r="J1896" s="93">
        <v>1.726</v>
      </c>
      <c r="K1896" s="69">
        <v>100</v>
      </c>
      <c r="L1896" s="68">
        <v>443</v>
      </c>
      <c r="M1896" s="93">
        <f t="shared" si="141"/>
        <v>4.43</v>
      </c>
      <c r="N1896" s="93">
        <v>0.67100000000000004</v>
      </c>
      <c r="O1896" s="69">
        <v>100</v>
      </c>
      <c r="P1896" s="182">
        <f t="shared" si="142"/>
        <v>6.0970654627539513</v>
      </c>
      <c r="Q1896" s="78" t="s">
        <v>719</v>
      </c>
      <c r="V1896" s="84">
        <v>0.47222222222222227</v>
      </c>
      <c r="W1896" s="85">
        <v>0.62847222222222221</v>
      </c>
      <c r="X1896" s="78">
        <f t="shared" si="140"/>
        <v>0.15624999999999994</v>
      </c>
    </row>
    <row r="1897" spans="1:24" x14ac:dyDescent="0.3">
      <c r="A1897" s="44" t="s">
        <v>14364</v>
      </c>
      <c r="B1897" s="68" t="s">
        <v>5005</v>
      </c>
      <c r="C1897" s="2" t="s">
        <v>6</v>
      </c>
      <c r="D1897" s="2">
        <v>19</v>
      </c>
      <c r="E1897" s="6">
        <v>36796</v>
      </c>
      <c r="F1897" s="7">
        <v>44063.64334490741</v>
      </c>
      <c r="G1897" s="69" t="s">
        <v>4</v>
      </c>
      <c r="H1897" s="68">
        <v>892</v>
      </c>
      <c r="I1897" s="93">
        <f t="shared" si="143"/>
        <v>9.0101010101010104</v>
      </c>
      <c r="J1897" s="93">
        <v>1.29</v>
      </c>
      <c r="K1897" s="69">
        <v>99</v>
      </c>
      <c r="L1897" s="68">
        <v>256</v>
      </c>
      <c r="M1897" s="93">
        <f t="shared" si="141"/>
        <v>2.5858585858585861</v>
      </c>
      <c r="N1897" s="93">
        <v>0.55300000000000005</v>
      </c>
      <c r="O1897" s="69">
        <v>99</v>
      </c>
      <c r="P1897" s="182">
        <f t="shared" si="142"/>
        <v>3.484375</v>
      </c>
      <c r="Q1897" s="78" t="s">
        <v>719</v>
      </c>
      <c r="V1897" s="84">
        <v>0.47916666666666669</v>
      </c>
      <c r="W1897" s="85">
        <v>0.64583333333333337</v>
      </c>
      <c r="X1897" s="78">
        <f t="shared" si="140"/>
        <v>0.16666666666666669</v>
      </c>
    </row>
    <row r="1898" spans="1:24" x14ac:dyDescent="0.3">
      <c r="A1898" s="44" t="s">
        <v>14365</v>
      </c>
      <c r="B1898" s="68" t="s">
        <v>14366</v>
      </c>
      <c r="C1898" s="2" t="s">
        <v>6</v>
      </c>
      <c r="D1898" s="2">
        <v>71</v>
      </c>
      <c r="E1898" s="6">
        <v>17964</v>
      </c>
      <c r="F1898" s="7">
        <v>44063.657337962963</v>
      </c>
      <c r="G1898" s="69" t="s">
        <v>4</v>
      </c>
      <c r="H1898" s="68">
        <v>1350</v>
      </c>
      <c r="I1898" s="93">
        <f t="shared" si="143"/>
        <v>13.5</v>
      </c>
      <c r="J1898" s="93">
        <v>1.508</v>
      </c>
      <c r="K1898" s="69">
        <v>100</v>
      </c>
      <c r="L1898" s="68">
        <v>431</v>
      </c>
      <c r="M1898" s="93">
        <f t="shared" si="141"/>
        <v>4.3099999999999996</v>
      </c>
      <c r="N1898" s="93">
        <v>0.67700000000000005</v>
      </c>
      <c r="O1898" s="69">
        <v>100</v>
      </c>
      <c r="P1898" s="182">
        <f t="shared" si="142"/>
        <v>3.1322505800464038</v>
      </c>
      <c r="Q1898" s="78" t="s">
        <v>719</v>
      </c>
      <c r="V1898" s="84">
        <v>0.50208333333333333</v>
      </c>
      <c r="W1898" s="85">
        <v>0.65972222222222221</v>
      </c>
      <c r="X1898" s="78">
        <f t="shared" si="140"/>
        <v>0.15763888888888888</v>
      </c>
    </row>
    <row r="1899" spans="1:24" x14ac:dyDescent="0.3">
      <c r="A1899" s="44" t="s">
        <v>14367</v>
      </c>
      <c r="B1899" s="68" t="s">
        <v>9513</v>
      </c>
      <c r="C1899" s="2" t="s">
        <v>1</v>
      </c>
      <c r="D1899" s="2">
        <v>37</v>
      </c>
      <c r="E1899" s="6">
        <v>30231</v>
      </c>
      <c r="F1899" s="7">
        <v>44064.395925925928</v>
      </c>
      <c r="G1899" s="69" t="s">
        <v>4</v>
      </c>
      <c r="H1899" s="68">
        <v>1228</v>
      </c>
      <c r="I1899" s="93">
        <f t="shared" si="143"/>
        <v>12.28</v>
      </c>
      <c r="J1899" s="93">
        <v>1.155</v>
      </c>
      <c r="K1899" s="69">
        <v>100</v>
      </c>
      <c r="L1899" s="68">
        <v>382</v>
      </c>
      <c r="M1899" s="93">
        <f t="shared" si="141"/>
        <v>3.82</v>
      </c>
      <c r="N1899" s="93">
        <v>0.55700000000000005</v>
      </c>
      <c r="O1899" s="69">
        <v>100</v>
      </c>
      <c r="P1899" s="182">
        <f t="shared" si="142"/>
        <v>3.2146596858638743</v>
      </c>
      <c r="Q1899" s="78" t="s">
        <v>719</v>
      </c>
      <c r="V1899" s="84">
        <v>0.39583333333333331</v>
      </c>
      <c r="W1899" s="85">
        <v>0.52083333333333337</v>
      </c>
      <c r="X1899" s="78">
        <f t="shared" si="140"/>
        <v>0.12500000000000006</v>
      </c>
    </row>
    <row r="1900" spans="1:24" x14ac:dyDescent="0.3">
      <c r="A1900" s="44" t="s">
        <v>14368</v>
      </c>
      <c r="B1900" s="68" t="s">
        <v>8737</v>
      </c>
      <c r="C1900" s="2" t="s">
        <v>1</v>
      </c>
      <c r="D1900" s="2">
        <v>50</v>
      </c>
      <c r="E1900" s="6">
        <v>25602</v>
      </c>
      <c r="F1900" s="7">
        <v>44064.434618055559</v>
      </c>
      <c r="G1900" s="69" t="s">
        <v>4</v>
      </c>
      <c r="H1900" s="68">
        <v>1255</v>
      </c>
      <c r="I1900" s="93">
        <f t="shared" si="143"/>
        <v>12.676767676767676</v>
      </c>
      <c r="J1900" s="93">
        <v>1.2270000000000001</v>
      </c>
      <c r="K1900" s="69">
        <v>99</v>
      </c>
      <c r="L1900" s="68">
        <v>355</v>
      </c>
      <c r="M1900" s="93">
        <f t="shared" si="141"/>
        <v>3.5858585858585861</v>
      </c>
      <c r="N1900" s="93">
        <v>0.7</v>
      </c>
      <c r="O1900" s="69">
        <v>99</v>
      </c>
      <c r="P1900" s="182">
        <f t="shared" si="142"/>
        <v>3.5352112676056335</v>
      </c>
      <c r="Q1900" s="78" t="s">
        <v>719</v>
      </c>
      <c r="V1900" s="84">
        <v>0.39583333333333331</v>
      </c>
      <c r="W1900" s="85">
        <v>0.53472222222222221</v>
      </c>
      <c r="X1900" s="78">
        <f t="shared" si="140"/>
        <v>0.1388888888888889</v>
      </c>
    </row>
    <row r="1901" spans="1:24" x14ac:dyDescent="0.3">
      <c r="A1901" s="44" t="s">
        <v>14369</v>
      </c>
      <c r="B1901" s="68" t="s">
        <v>14370</v>
      </c>
      <c r="C1901" s="2" t="s">
        <v>6</v>
      </c>
      <c r="D1901" s="2">
        <v>10.083333333333334</v>
      </c>
      <c r="E1901" s="6">
        <v>40381</v>
      </c>
      <c r="F1901" s="7">
        <v>44064.542094907411</v>
      </c>
      <c r="G1901" s="69" t="s">
        <v>553</v>
      </c>
      <c r="H1901" s="68">
        <v>856</v>
      </c>
      <c r="I1901" s="93">
        <f t="shared" si="143"/>
        <v>8.6464646464646471</v>
      </c>
      <c r="J1901" s="93">
        <v>1.0129999999999999</v>
      </c>
      <c r="K1901" s="69">
        <v>99</v>
      </c>
      <c r="L1901" s="68">
        <v>135</v>
      </c>
      <c r="M1901" s="93">
        <f t="shared" si="141"/>
        <v>1.3636363636363635</v>
      </c>
      <c r="N1901" s="93">
        <v>0.48299999999999998</v>
      </c>
      <c r="O1901" s="69">
        <v>99</v>
      </c>
      <c r="P1901" s="182">
        <f t="shared" si="142"/>
        <v>6.3407407407407419</v>
      </c>
      <c r="Q1901" s="78" t="s">
        <v>719</v>
      </c>
      <c r="V1901" s="84">
        <v>0.4236111111111111</v>
      </c>
      <c r="W1901" s="85">
        <v>0.54861111111111105</v>
      </c>
      <c r="X1901" s="78">
        <f t="shared" si="140"/>
        <v>0.12499999999999994</v>
      </c>
    </row>
    <row r="1902" spans="1:24" x14ac:dyDescent="0.3">
      <c r="A1902" s="44" t="s">
        <v>14371</v>
      </c>
      <c r="B1902" s="68" t="s">
        <v>1774</v>
      </c>
      <c r="C1902" s="2" t="s">
        <v>1</v>
      </c>
      <c r="D1902" s="2">
        <v>61</v>
      </c>
      <c r="E1902" s="6">
        <v>21606</v>
      </c>
      <c r="F1902" s="7">
        <v>44064.558495370373</v>
      </c>
      <c r="G1902" s="69" t="s">
        <v>4</v>
      </c>
      <c r="H1902" s="68">
        <v>1475</v>
      </c>
      <c r="I1902" s="93">
        <f t="shared" si="143"/>
        <v>14.8989898989899</v>
      </c>
      <c r="J1902" s="93">
        <v>1.474</v>
      </c>
      <c r="K1902" s="69">
        <v>99</v>
      </c>
      <c r="L1902" s="68">
        <v>474</v>
      </c>
      <c r="M1902" s="93">
        <f t="shared" si="141"/>
        <v>4.7878787878787881</v>
      </c>
      <c r="N1902" s="93">
        <v>0.97199999999999998</v>
      </c>
      <c r="O1902" s="69">
        <v>99</v>
      </c>
      <c r="P1902" s="182">
        <f t="shared" si="142"/>
        <v>3.111814345991561</v>
      </c>
      <c r="Q1902" s="78" t="s">
        <v>719</v>
      </c>
      <c r="V1902" s="84">
        <v>0.42708333333333331</v>
      </c>
      <c r="W1902" s="85">
        <v>0.5625</v>
      </c>
      <c r="X1902" s="78">
        <f t="shared" si="140"/>
        <v>0.13541666666666669</v>
      </c>
    </row>
    <row r="1903" spans="1:24" x14ac:dyDescent="0.3">
      <c r="A1903" s="44" t="s">
        <v>14372</v>
      </c>
      <c r="B1903" s="68" t="s">
        <v>14373</v>
      </c>
      <c r="C1903" s="2" t="s">
        <v>1</v>
      </c>
      <c r="D1903" s="2">
        <v>35</v>
      </c>
      <c r="E1903" s="6">
        <v>31094</v>
      </c>
      <c r="F1903" s="7">
        <v>44064.569502314815</v>
      </c>
      <c r="G1903" s="69" t="s">
        <v>4</v>
      </c>
      <c r="H1903" s="68">
        <v>883</v>
      </c>
      <c r="I1903" s="93">
        <f t="shared" si="143"/>
        <v>8.83</v>
      </c>
      <c r="J1903" s="93">
        <v>0.95399999999999996</v>
      </c>
      <c r="K1903" s="69">
        <v>100</v>
      </c>
      <c r="L1903" s="68">
        <v>392</v>
      </c>
      <c r="M1903" s="93">
        <f t="shared" si="141"/>
        <v>3.92</v>
      </c>
      <c r="N1903" s="93">
        <v>0.70599999999999996</v>
      </c>
      <c r="O1903" s="69">
        <v>100</v>
      </c>
      <c r="P1903" s="182">
        <f t="shared" si="142"/>
        <v>2.2525510204081631</v>
      </c>
      <c r="Q1903" s="78" t="s">
        <v>719</v>
      </c>
      <c r="V1903" s="84">
        <v>0.4291666666666667</v>
      </c>
      <c r="W1903" s="85">
        <v>0.58333333333333337</v>
      </c>
      <c r="X1903" s="78">
        <f t="shared" si="140"/>
        <v>0.15416666666666667</v>
      </c>
    </row>
    <row r="1904" spans="1:24" x14ac:dyDescent="0.3">
      <c r="A1904" s="44" t="s">
        <v>14374</v>
      </c>
      <c r="B1904" s="68" t="s">
        <v>7809</v>
      </c>
      <c r="C1904" s="2" t="s">
        <v>1</v>
      </c>
      <c r="D1904" s="2">
        <v>60</v>
      </c>
      <c r="E1904" s="6">
        <v>21981</v>
      </c>
      <c r="F1904" s="7">
        <v>44064.590810185182</v>
      </c>
      <c r="G1904" s="69" t="s">
        <v>4</v>
      </c>
      <c r="H1904" s="68">
        <v>1876</v>
      </c>
      <c r="I1904" s="93">
        <f t="shared" si="143"/>
        <v>18.949494949494948</v>
      </c>
      <c r="J1904" s="93">
        <v>1.6679999999999999</v>
      </c>
      <c r="K1904" s="69">
        <v>99</v>
      </c>
      <c r="L1904" s="68">
        <v>410</v>
      </c>
      <c r="M1904" s="93">
        <f t="shared" si="141"/>
        <v>4.141414141414141</v>
      </c>
      <c r="N1904" s="93">
        <v>0.72899999999999998</v>
      </c>
      <c r="O1904" s="69">
        <v>99</v>
      </c>
      <c r="P1904" s="182">
        <f t="shared" si="142"/>
        <v>4.5756097560975615</v>
      </c>
      <c r="Q1904" s="78" t="s">
        <v>719</v>
      </c>
      <c r="V1904" s="84">
        <v>0.4465277777777778</v>
      </c>
      <c r="W1904" s="85">
        <v>0.59722222222222221</v>
      </c>
      <c r="X1904" s="78">
        <f t="shared" si="140"/>
        <v>0.15069444444444441</v>
      </c>
    </row>
    <row r="1905" spans="1:24" x14ac:dyDescent="0.3">
      <c r="A1905" s="44" t="s">
        <v>14377</v>
      </c>
      <c r="B1905" s="68" t="s">
        <v>14378</v>
      </c>
      <c r="C1905" s="2" t="s">
        <v>6</v>
      </c>
      <c r="D1905" s="2">
        <v>75</v>
      </c>
      <c r="E1905" s="6">
        <v>16593</v>
      </c>
      <c r="F1905" s="7">
        <v>44064.634618055556</v>
      </c>
      <c r="G1905" s="69" t="s">
        <v>12493</v>
      </c>
      <c r="H1905" s="68">
        <v>1481</v>
      </c>
      <c r="I1905" s="93">
        <f t="shared" si="143"/>
        <v>14.81</v>
      </c>
      <c r="J1905" s="93">
        <v>1.4330000000000001</v>
      </c>
      <c r="K1905" s="69">
        <v>100</v>
      </c>
      <c r="L1905" s="68">
        <v>614</v>
      </c>
      <c r="M1905" s="93">
        <f t="shared" si="141"/>
        <v>6.14</v>
      </c>
      <c r="N1905" s="93">
        <v>0.56899999999999995</v>
      </c>
      <c r="O1905" s="69">
        <v>100</v>
      </c>
      <c r="P1905" s="182">
        <f t="shared" si="142"/>
        <v>2.4120521172638441</v>
      </c>
      <c r="Q1905" s="78" t="s">
        <v>719</v>
      </c>
      <c r="V1905" s="84">
        <v>0.4916666666666667</v>
      </c>
      <c r="W1905" s="85">
        <v>0.63888888888888895</v>
      </c>
      <c r="X1905" s="78">
        <f t="shared" si="140"/>
        <v>0.14722222222222225</v>
      </c>
    </row>
    <row r="1906" spans="1:24" x14ac:dyDescent="0.3">
      <c r="A1906" s="44" t="s">
        <v>3004</v>
      </c>
      <c r="B1906" s="68" t="s">
        <v>342</v>
      </c>
      <c r="C1906" s="2" t="s">
        <v>6</v>
      </c>
      <c r="D1906" s="2">
        <v>85</v>
      </c>
      <c r="E1906" s="6">
        <v>12931</v>
      </c>
      <c r="F1906" s="7">
        <v>44067.528449074074</v>
      </c>
      <c r="G1906" s="69" t="s">
        <v>4</v>
      </c>
      <c r="H1906" s="68">
        <v>2036</v>
      </c>
      <c r="I1906" s="93">
        <f t="shared" si="143"/>
        <v>20.36</v>
      </c>
      <c r="J1906" s="93">
        <v>1.21</v>
      </c>
      <c r="K1906" s="69">
        <v>100</v>
      </c>
      <c r="L1906" s="68">
        <v>925</v>
      </c>
      <c r="M1906" s="93">
        <f t="shared" si="141"/>
        <v>9.25</v>
      </c>
      <c r="N1906" s="93">
        <v>1.48</v>
      </c>
      <c r="O1906" s="69">
        <v>100</v>
      </c>
      <c r="P1906" s="182">
        <f t="shared" si="142"/>
        <v>2.2010810810810808</v>
      </c>
      <c r="Q1906" s="78" t="s">
        <v>719</v>
      </c>
      <c r="V1906" s="84">
        <v>0.4152777777777778</v>
      </c>
      <c r="W1906" s="85">
        <v>0.54166666666666663</v>
      </c>
      <c r="X1906" s="78">
        <f t="shared" si="140"/>
        <v>0.12638888888888883</v>
      </c>
    </row>
    <row r="1907" spans="1:24" x14ac:dyDescent="0.3">
      <c r="A1907" s="44" t="s">
        <v>14379</v>
      </c>
      <c r="B1907" s="68" t="s">
        <v>491</v>
      </c>
      <c r="C1907" s="2" t="s">
        <v>6</v>
      </c>
      <c r="D1907" s="2">
        <v>24</v>
      </c>
      <c r="E1907" s="6">
        <v>35221</v>
      </c>
      <c r="F1907" s="7">
        <v>44067.551400462966</v>
      </c>
      <c r="G1907" s="69" t="s">
        <v>4</v>
      </c>
      <c r="H1907" s="68">
        <v>600</v>
      </c>
      <c r="I1907" s="93">
        <f t="shared" si="143"/>
        <v>6.0606060606060606</v>
      </c>
      <c r="J1907" s="93">
        <v>0.97699999999999998</v>
      </c>
      <c r="K1907" s="69">
        <v>99</v>
      </c>
      <c r="L1907" s="68">
        <v>279</v>
      </c>
      <c r="M1907" s="93">
        <f t="shared" si="141"/>
        <v>2.8181818181818183</v>
      </c>
      <c r="N1907" s="93">
        <v>0.67600000000000005</v>
      </c>
      <c r="O1907" s="69">
        <v>99</v>
      </c>
      <c r="P1907" s="182">
        <f t="shared" si="142"/>
        <v>2.150537634408602</v>
      </c>
      <c r="Q1907" s="78" t="s">
        <v>719</v>
      </c>
      <c r="V1907" s="84">
        <v>0.42499999999999999</v>
      </c>
      <c r="W1907" s="85">
        <v>0.55555555555555558</v>
      </c>
      <c r="X1907" s="78">
        <f t="shared" si="140"/>
        <v>0.13055555555555559</v>
      </c>
    </row>
    <row r="1908" spans="1:24" x14ac:dyDescent="0.3">
      <c r="A1908" s="44" t="s">
        <v>14380</v>
      </c>
      <c r="B1908" s="68" t="s">
        <v>8059</v>
      </c>
      <c r="C1908" s="2" t="s">
        <v>1</v>
      </c>
      <c r="D1908" s="2">
        <v>56</v>
      </c>
      <c r="E1908" s="6">
        <v>23453</v>
      </c>
      <c r="F1908" s="7">
        <v>44067.567754629628</v>
      </c>
      <c r="G1908" s="69" t="s">
        <v>4</v>
      </c>
      <c r="H1908" s="68">
        <v>1593</v>
      </c>
      <c r="I1908" s="93">
        <f t="shared" si="143"/>
        <v>16.09090909090909</v>
      </c>
      <c r="J1908" s="93">
        <v>1.9950000000000001</v>
      </c>
      <c r="K1908" s="69">
        <v>99</v>
      </c>
      <c r="L1908" s="68">
        <v>345</v>
      </c>
      <c r="M1908" s="93">
        <f t="shared" si="141"/>
        <v>3.4848484848484849</v>
      </c>
      <c r="N1908" s="93">
        <v>0.69099999999999995</v>
      </c>
      <c r="O1908" s="69">
        <v>99</v>
      </c>
      <c r="P1908" s="182">
        <f t="shared" si="142"/>
        <v>4.6173913043478256</v>
      </c>
      <c r="Q1908" s="78" t="s">
        <v>719</v>
      </c>
      <c r="V1908" s="84">
        <v>0.4284722222222222</v>
      </c>
      <c r="W1908" s="85">
        <v>0.56944444444444442</v>
      </c>
      <c r="X1908" s="78">
        <f t="shared" si="140"/>
        <v>0.14097222222222222</v>
      </c>
    </row>
    <row r="1909" spans="1:24" x14ac:dyDescent="0.3">
      <c r="A1909" s="44" t="s">
        <v>14381</v>
      </c>
      <c r="B1909" s="68" t="s">
        <v>652</v>
      </c>
      <c r="C1909" s="2" t="s">
        <v>1</v>
      </c>
      <c r="D1909" s="2">
        <v>60</v>
      </c>
      <c r="E1909" s="6">
        <v>22081</v>
      </c>
      <c r="F1909" s="7">
        <v>44067.579861111109</v>
      </c>
      <c r="G1909" s="69" t="s">
        <v>4</v>
      </c>
      <c r="H1909" s="68">
        <v>1643</v>
      </c>
      <c r="I1909" s="93">
        <f t="shared" si="143"/>
        <v>16.595959595959595</v>
      </c>
      <c r="J1909" s="93">
        <v>1.1419999999999999</v>
      </c>
      <c r="K1909" s="69">
        <v>99</v>
      </c>
      <c r="L1909" s="68">
        <v>448</v>
      </c>
      <c r="M1909" s="93">
        <f t="shared" si="141"/>
        <v>4.5252525252525251</v>
      </c>
      <c r="N1909" s="93">
        <v>0.70499999999999996</v>
      </c>
      <c r="O1909" s="69">
        <v>99</v>
      </c>
      <c r="P1909" s="182">
        <f t="shared" si="142"/>
        <v>3.6674107142857144</v>
      </c>
      <c r="Q1909" s="78" t="s">
        <v>719</v>
      </c>
      <c r="V1909" s="84">
        <v>0.43888888888888888</v>
      </c>
      <c r="W1909" s="85">
        <v>0.58333333333333337</v>
      </c>
      <c r="X1909" s="78">
        <f t="shared" si="140"/>
        <v>0.14444444444444449</v>
      </c>
    </row>
    <row r="1910" spans="1:24" x14ac:dyDescent="0.3">
      <c r="A1910" s="44" t="s">
        <v>14382</v>
      </c>
      <c r="B1910" s="68" t="s">
        <v>9376</v>
      </c>
      <c r="C1910" s="2" t="s">
        <v>1</v>
      </c>
      <c r="D1910" s="2">
        <v>43</v>
      </c>
      <c r="E1910" s="6">
        <v>28129</v>
      </c>
      <c r="F1910" s="7">
        <v>44067.596342592595</v>
      </c>
      <c r="G1910" s="69" t="s">
        <v>4</v>
      </c>
      <c r="H1910" s="68">
        <v>1243</v>
      </c>
      <c r="I1910" s="93">
        <f t="shared" si="143"/>
        <v>12.555555555555555</v>
      </c>
      <c r="J1910" s="93">
        <v>1.5920000000000001</v>
      </c>
      <c r="K1910" s="69">
        <v>99</v>
      </c>
      <c r="L1910" s="68">
        <v>349</v>
      </c>
      <c r="M1910" s="93">
        <f t="shared" si="141"/>
        <v>3.5252525252525251</v>
      </c>
      <c r="N1910" s="93">
        <v>0.59499999999999997</v>
      </c>
      <c r="O1910" s="69">
        <v>99</v>
      </c>
      <c r="P1910" s="182">
        <f t="shared" si="142"/>
        <v>3.5616045845272208</v>
      </c>
      <c r="Q1910" s="78" t="s">
        <v>719</v>
      </c>
      <c r="V1910" s="84">
        <v>0.45</v>
      </c>
      <c r="W1910" s="85">
        <v>0.59722222222222221</v>
      </c>
      <c r="X1910" s="78">
        <f t="shared" si="140"/>
        <v>0.1472222222222222</v>
      </c>
    </row>
    <row r="1911" spans="1:24" x14ac:dyDescent="0.3">
      <c r="A1911" s="44" t="s">
        <v>14383</v>
      </c>
      <c r="B1911" s="68" t="s">
        <v>14384</v>
      </c>
      <c r="C1911" s="2" t="s">
        <v>6</v>
      </c>
      <c r="D1911" s="2">
        <v>30</v>
      </c>
      <c r="E1911" s="6">
        <v>32996</v>
      </c>
      <c r="F1911" s="7">
        <v>44067.60701388889</v>
      </c>
      <c r="G1911" s="69" t="s">
        <v>4</v>
      </c>
      <c r="H1911" s="68">
        <v>496</v>
      </c>
      <c r="I1911" s="93">
        <f t="shared" si="143"/>
        <v>5.0101010101010104</v>
      </c>
      <c r="J1911" s="93">
        <v>0.875</v>
      </c>
      <c r="K1911" s="69">
        <v>99</v>
      </c>
      <c r="L1911" s="68">
        <v>172</v>
      </c>
      <c r="M1911" s="93">
        <f t="shared" si="141"/>
        <v>1.7373737373737375</v>
      </c>
      <c r="N1911" s="93">
        <v>0.58199999999999996</v>
      </c>
      <c r="O1911" s="69">
        <v>99</v>
      </c>
      <c r="P1911" s="182">
        <f t="shared" si="142"/>
        <v>2.8837209302325584</v>
      </c>
      <c r="Q1911" s="78" t="s">
        <v>719</v>
      </c>
      <c r="V1911" s="84">
        <v>0.45624999999999999</v>
      </c>
      <c r="W1911" s="85">
        <v>0.61805555555555558</v>
      </c>
      <c r="X1911" s="78">
        <f t="shared" ref="X1911:X1974" si="144">W1911-V1911</f>
        <v>0.16180555555555559</v>
      </c>
    </row>
    <row r="1912" spans="1:24" x14ac:dyDescent="0.3">
      <c r="A1912" s="44" t="s">
        <v>14385</v>
      </c>
      <c r="B1912" s="68" t="s">
        <v>14215</v>
      </c>
      <c r="C1912" s="2" t="s">
        <v>6</v>
      </c>
      <c r="D1912" s="2">
        <v>54</v>
      </c>
      <c r="E1912" s="6">
        <v>24048</v>
      </c>
      <c r="F1912" s="7">
        <v>44067.626516203702</v>
      </c>
      <c r="G1912" s="69" t="s">
        <v>22</v>
      </c>
      <c r="H1912" s="68">
        <v>1147</v>
      </c>
      <c r="I1912" s="93">
        <f t="shared" si="143"/>
        <v>11.47</v>
      </c>
      <c r="J1912" s="93">
        <v>1.2350000000000001</v>
      </c>
      <c r="K1912" s="69">
        <v>100</v>
      </c>
      <c r="L1912" s="68">
        <v>331</v>
      </c>
      <c r="M1912" s="93">
        <f t="shared" si="141"/>
        <v>3.31</v>
      </c>
      <c r="N1912" s="93">
        <v>0.48599999999999999</v>
      </c>
      <c r="O1912" s="69">
        <v>100</v>
      </c>
      <c r="P1912" s="182">
        <f t="shared" si="142"/>
        <v>3.4652567975830819</v>
      </c>
      <c r="Q1912" s="78" t="s">
        <v>719</v>
      </c>
      <c r="V1912" s="84">
        <v>0.46736111111111112</v>
      </c>
      <c r="W1912" s="85">
        <v>0.62847222222222221</v>
      </c>
      <c r="X1912" s="78">
        <f t="shared" si="144"/>
        <v>0.16111111111111109</v>
      </c>
    </row>
    <row r="1913" spans="1:24" x14ac:dyDescent="0.3">
      <c r="A1913" s="44" t="s">
        <v>14386</v>
      </c>
      <c r="B1913" s="68" t="s">
        <v>7860</v>
      </c>
      <c r="C1913" s="2" t="s">
        <v>1</v>
      </c>
      <c r="D1913" s="2">
        <v>49</v>
      </c>
      <c r="E1913" s="6">
        <v>26104</v>
      </c>
      <c r="F1913" s="7">
        <v>44067.652372685188</v>
      </c>
      <c r="G1913" s="69" t="s">
        <v>4</v>
      </c>
      <c r="H1913" s="68">
        <v>1674</v>
      </c>
      <c r="I1913" s="93">
        <f t="shared" si="143"/>
        <v>16.90909090909091</v>
      </c>
      <c r="J1913" s="93">
        <v>2.4460000000000002</v>
      </c>
      <c r="K1913" s="69">
        <v>99</v>
      </c>
      <c r="L1913" s="68">
        <v>465</v>
      </c>
      <c r="M1913" s="93">
        <f t="shared" si="141"/>
        <v>4.6969696969696972</v>
      </c>
      <c r="N1913" s="93">
        <v>0.63</v>
      </c>
      <c r="O1913" s="69">
        <v>99</v>
      </c>
      <c r="P1913" s="182">
        <f t="shared" si="142"/>
        <v>3.6</v>
      </c>
      <c r="Q1913" s="78" t="s">
        <v>719</v>
      </c>
      <c r="V1913" s="84">
        <v>0.49722222222222223</v>
      </c>
      <c r="W1913" s="85">
        <v>0.65277777777777779</v>
      </c>
      <c r="X1913" s="78">
        <f t="shared" si="144"/>
        <v>0.15555555555555556</v>
      </c>
    </row>
    <row r="1914" spans="1:24" x14ac:dyDescent="0.3">
      <c r="A1914" s="44" t="s">
        <v>14387</v>
      </c>
      <c r="B1914" s="68" t="s">
        <v>14388</v>
      </c>
      <c r="C1914" s="2" t="s">
        <v>1</v>
      </c>
      <c r="D1914" s="2">
        <v>34</v>
      </c>
      <c r="E1914" s="6">
        <v>31416</v>
      </c>
      <c r="F1914" s="7">
        <v>44067.66511574074</v>
      </c>
      <c r="G1914" s="69" t="s">
        <v>4</v>
      </c>
      <c r="H1914" s="68">
        <v>686</v>
      </c>
      <c r="I1914" s="93">
        <f t="shared" si="143"/>
        <v>6.9292929292929291</v>
      </c>
      <c r="J1914" s="93">
        <v>0.59299999999999997</v>
      </c>
      <c r="K1914" s="69">
        <v>99</v>
      </c>
      <c r="L1914" s="68">
        <v>194</v>
      </c>
      <c r="M1914" s="93">
        <f t="shared" si="141"/>
        <v>1.9595959595959596</v>
      </c>
      <c r="N1914" s="93">
        <v>0.28299999999999997</v>
      </c>
      <c r="O1914" s="69">
        <v>99</v>
      </c>
      <c r="P1914" s="182">
        <f t="shared" si="142"/>
        <v>3.536082474226804</v>
      </c>
      <c r="Q1914" s="78" t="s">
        <v>719</v>
      </c>
      <c r="V1914" s="84">
        <v>0.51180555555555551</v>
      </c>
      <c r="W1914" s="85">
        <v>0.66666666666666663</v>
      </c>
      <c r="X1914" s="78">
        <f t="shared" si="144"/>
        <v>0.15486111111111112</v>
      </c>
    </row>
    <row r="1915" spans="1:24" x14ac:dyDescent="0.3">
      <c r="A1915" s="44" t="s">
        <v>14389</v>
      </c>
      <c r="B1915" s="68" t="s">
        <v>14390</v>
      </c>
      <c r="C1915" s="2" t="s">
        <v>1</v>
      </c>
      <c r="D1915" s="2">
        <v>79</v>
      </c>
      <c r="E1915" s="6">
        <v>15088</v>
      </c>
      <c r="F1915" s="7">
        <v>44068.515208333331</v>
      </c>
      <c r="G1915" s="69" t="s">
        <v>4</v>
      </c>
      <c r="H1915" s="68">
        <v>1304</v>
      </c>
      <c r="I1915" s="93">
        <f t="shared" si="143"/>
        <v>13.04</v>
      </c>
      <c r="J1915" s="93">
        <v>1.55</v>
      </c>
      <c r="K1915" s="69">
        <v>100</v>
      </c>
      <c r="L1915" s="68">
        <v>499</v>
      </c>
      <c r="M1915" s="93">
        <f t="shared" si="141"/>
        <v>4.99</v>
      </c>
      <c r="N1915" s="93">
        <v>0.88200000000000001</v>
      </c>
      <c r="O1915" s="69">
        <v>100</v>
      </c>
      <c r="P1915" s="182">
        <f t="shared" si="142"/>
        <v>2.6132264529058111</v>
      </c>
      <c r="Q1915" s="78" t="s">
        <v>719</v>
      </c>
      <c r="V1915" s="84">
        <v>0.37638888888888888</v>
      </c>
      <c r="W1915" s="85">
        <v>0.52083333333333337</v>
      </c>
      <c r="X1915" s="78">
        <f t="shared" si="144"/>
        <v>0.14444444444444449</v>
      </c>
    </row>
    <row r="1916" spans="1:24" x14ac:dyDescent="0.3">
      <c r="A1916" s="44" t="s">
        <v>14391</v>
      </c>
      <c r="B1916" s="68" t="s">
        <v>14392</v>
      </c>
      <c r="C1916" s="2" t="s">
        <v>6</v>
      </c>
      <c r="D1916" s="2">
        <v>72</v>
      </c>
      <c r="E1916" s="6">
        <v>17433</v>
      </c>
      <c r="F1916" s="7">
        <v>44068.529895833337</v>
      </c>
      <c r="G1916" s="69" t="s">
        <v>4</v>
      </c>
      <c r="H1916" s="68">
        <v>1330</v>
      </c>
      <c r="I1916" s="93">
        <f t="shared" si="143"/>
        <v>13.3</v>
      </c>
      <c r="J1916" s="93">
        <v>1.21</v>
      </c>
      <c r="K1916" s="69">
        <v>100</v>
      </c>
      <c r="L1916" s="68">
        <v>642</v>
      </c>
      <c r="M1916" s="93">
        <f t="shared" si="141"/>
        <v>6.42</v>
      </c>
      <c r="N1916" s="93">
        <v>0.69899999999999995</v>
      </c>
      <c r="O1916" s="69">
        <v>100</v>
      </c>
      <c r="P1916" s="182">
        <f t="shared" si="142"/>
        <v>2.0716510903426792</v>
      </c>
      <c r="Q1916" s="78" t="s">
        <v>719</v>
      </c>
      <c r="V1916" s="84">
        <v>0.40208333333333335</v>
      </c>
      <c r="W1916" s="85">
        <v>0.53472222222222221</v>
      </c>
      <c r="X1916" s="78">
        <f t="shared" si="144"/>
        <v>0.13263888888888886</v>
      </c>
    </row>
    <row r="1917" spans="1:24" x14ac:dyDescent="0.3">
      <c r="A1917" s="44" t="s">
        <v>14393</v>
      </c>
      <c r="B1917" s="68" t="s">
        <v>10980</v>
      </c>
      <c r="C1917" s="2" t="s">
        <v>1</v>
      </c>
      <c r="D1917" s="2">
        <v>33</v>
      </c>
      <c r="E1917" s="6">
        <v>31705</v>
      </c>
      <c r="F1917" s="7">
        <v>44068.54550925926</v>
      </c>
      <c r="G1917" s="69" t="s">
        <v>4</v>
      </c>
      <c r="H1917" s="68">
        <v>863</v>
      </c>
      <c r="I1917" s="93">
        <f t="shared" si="143"/>
        <v>8.717171717171718</v>
      </c>
      <c r="J1917" s="93">
        <v>1.0109999999999999</v>
      </c>
      <c r="K1917" s="69">
        <v>99</v>
      </c>
      <c r="L1917" s="68">
        <v>430</v>
      </c>
      <c r="M1917" s="93">
        <f t="shared" si="141"/>
        <v>4.3434343434343434</v>
      </c>
      <c r="N1917" s="93">
        <v>0.85899999999999999</v>
      </c>
      <c r="O1917" s="69">
        <v>99</v>
      </c>
      <c r="P1917" s="182">
        <f t="shared" si="142"/>
        <v>2.0069767441860469</v>
      </c>
      <c r="Q1917" s="78" t="s">
        <v>719</v>
      </c>
      <c r="V1917" s="84">
        <v>0.41250000000000003</v>
      </c>
      <c r="W1917" s="85">
        <v>0.54861111111111105</v>
      </c>
      <c r="X1917" s="78">
        <f t="shared" si="144"/>
        <v>0.13611111111111102</v>
      </c>
    </row>
    <row r="1918" spans="1:24" x14ac:dyDescent="0.3">
      <c r="A1918" s="44" t="s">
        <v>14394</v>
      </c>
      <c r="B1918" s="68" t="s">
        <v>283</v>
      </c>
      <c r="C1918" s="2" t="s">
        <v>1</v>
      </c>
      <c r="D1918" s="2">
        <v>53</v>
      </c>
      <c r="E1918" s="6">
        <v>24348</v>
      </c>
      <c r="F1918" s="7">
        <v>44068.557430555556</v>
      </c>
      <c r="G1918" s="69" t="s">
        <v>4</v>
      </c>
      <c r="H1918" s="68">
        <v>1639</v>
      </c>
      <c r="I1918" s="93">
        <f t="shared" si="143"/>
        <v>16.39</v>
      </c>
      <c r="J1918" s="93">
        <v>1.601</v>
      </c>
      <c r="K1918" s="69">
        <v>100</v>
      </c>
      <c r="L1918" s="68">
        <v>369</v>
      </c>
      <c r="M1918" s="93">
        <f t="shared" si="141"/>
        <v>3.69</v>
      </c>
      <c r="N1918" s="93">
        <v>0.59799999999999998</v>
      </c>
      <c r="O1918" s="69">
        <v>100</v>
      </c>
      <c r="P1918" s="182">
        <f t="shared" si="142"/>
        <v>4.4417344173441737</v>
      </c>
      <c r="Q1918" s="78" t="s">
        <v>719</v>
      </c>
      <c r="V1918" s="84">
        <v>0.42152777777777778</v>
      </c>
      <c r="W1918" s="85">
        <v>0.5625</v>
      </c>
      <c r="X1918" s="78">
        <f t="shared" si="144"/>
        <v>0.14097222222222222</v>
      </c>
    </row>
    <row r="1919" spans="1:24" x14ac:dyDescent="0.3">
      <c r="A1919" s="44" t="s">
        <v>14395</v>
      </c>
      <c r="B1919" s="68" t="s">
        <v>14396</v>
      </c>
      <c r="C1919" s="2" t="s">
        <v>1</v>
      </c>
      <c r="D1919" s="2">
        <v>85</v>
      </c>
      <c r="E1919" s="6">
        <v>12886</v>
      </c>
      <c r="F1919" s="7">
        <v>44068.573460648149</v>
      </c>
      <c r="G1919" s="69" t="s">
        <v>4</v>
      </c>
      <c r="H1919" s="68">
        <v>1370</v>
      </c>
      <c r="I1919" s="93">
        <f t="shared" si="143"/>
        <v>13.7</v>
      </c>
      <c r="J1919" s="93">
        <v>1.04</v>
      </c>
      <c r="K1919" s="69">
        <v>100</v>
      </c>
      <c r="L1919" s="68">
        <v>435</v>
      </c>
      <c r="M1919" s="93">
        <f t="shared" si="141"/>
        <v>4.3499999999999996</v>
      </c>
      <c r="N1919" s="93">
        <v>0.67200000000000004</v>
      </c>
      <c r="O1919" s="69">
        <v>100</v>
      </c>
      <c r="P1919" s="182">
        <f t="shared" si="142"/>
        <v>3.1494252873563218</v>
      </c>
      <c r="Q1919" s="78" t="s">
        <v>719</v>
      </c>
      <c r="V1919" s="84">
        <v>0.43541666666666662</v>
      </c>
      <c r="W1919" s="85">
        <v>0.59166666666666667</v>
      </c>
      <c r="X1919" s="78">
        <f t="shared" si="144"/>
        <v>0.15625000000000006</v>
      </c>
    </row>
    <row r="1920" spans="1:24" x14ac:dyDescent="0.3">
      <c r="A1920" s="44" t="s">
        <v>14397</v>
      </c>
      <c r="B1920" s="68" t="s">
        <v>14398</v>
      </c>
      <c r="C1920" s="2" t="s">
        <v>1</v>
      </c>
      <c r="D1920" s="2">
        <v>54</v>
      </c>
      <c r="E1920" s="6">
        <v>24263</v>
      </c>
      <c r="F1920" s="7">
        <v>44068.602581018517</v>
      </c>
      <c r="G1920" s="69" t="s">
        <v>4</v>
      </c>
      <c r="H1920" s="68">
        <v>1561</v>
      </c>
      <c r="I1920" s="93">
        <f t="shared" si="143"/>
        <v>15.767676767676768</v>
      </c>
      <c r="J1920" s="93">
        <v>1.276</v>
      </c>
      <c r="K1920" s="69">
        <v>99</v>
      </c>
      <c r="L1920" s="68">
        <v>290</v>
      </c>
      <c r="M1920" s="93">
        <f t="shared" si="141"/>
        <v>2.9292929292929295</v>
      </c>
      <c r="N1920" s="93">
        <v>0.52</v>
      </c>
      <c r="O1920" s="69">
        <v>99</v>
      </c>
      <c r="P1920" s="182">
        <f t="shared" si="142"/>
        <v>5.3827586206896552</v>
      </c>
      <c r="Q1920" s="78" t="s">
        <v>719</v>
      </c>
      <c r="V1920" s="84">
        <v>0.44513888888888892</v>
      </c>
      <c r="W1920" s="85">
        <v>0.60416666666666663</v>
      </c>
      <c r="X1920" s="78">
        <f t="shared" si="144"/>
        <v>0.15902777777777771</v>
      </c>
    </row>
    <row r="1921" spans="1:24" x14ac:dyDescent="0.3">
      <c r="A1921" s="44" t="s">
        <v>3375</v>
      </c>
      <c r="B1921" s="68" t="s">
        <v>1871</v>
      </c>
      <c r="C1921" s="2" t="s">
        <v>1</v>
      </c>
      <c r="D1921" s="2">
        <v>49</v>
      </c>
      <c r="E1921" s="6">
        <v>26028</v>
      </c>
      <c r="F1921" s="7">
        <v>44068.613645833335</v>
      </c>
      <c r="G1921" s="69" t="s">
        <v>4</v>
      </c>
      <c r="H1921" s="68">
        <v>1498</v>
      </c>
      <c r="I1921" s="93">
        <f t="shared" si="143"/>
        <v>15.131313131313131</v>
      </c>
      <c r="J1921" s="93">
        <v>1.4330000000000001</v>
      </c>
      <c r="K1921" s="69">
        <v>99</v>
      </c>
      <c r="L1921" s="68">
        <v>435</v>
      </c>
      <c r="M1921" s="93">
        <f t="shared" si="141"/>
        <v>4.3939393939393936</v>
      </c>
      <c r="N1921" s="93">
        <v>0.55000000000000004</v>
      </c>
      <c r="O1921" s="69">
        <v>99</v>
      </c>
      <c r="P1921" s="182">
        <f t="shared" si="142"/>
        <v>3.4436781609195406</v>
      </c>
      <c r="Q1921" s="78" t="s">
        <v>719</v>
      </c>
      <c r="V1921" s="84">
        <v>0.4777777777777778</v>
      </c>
      <c r="W1921" s="85">
        <v>0.61458333333333337</v>
      </c>
      <c r="X1921" s="78">
        <f t="shared" si="144"/>
        <v>0.13680555555555557</v>
      </c>
    </row>
    <row r="1922" spans="1:24" x14ac:dyDescent="0.3">
      <c r="A1922" s="44" t="s">
        <v>14399</v>
      </c>
      <c r="B1922" s="68" t="s">
        <v>8090</v>
      </c>
      <c r="C1922" s="2" t="s">
        <v>1</v>
      </c>
      <c r="D1922" s="2">
        <v>50</v>
      </c>
      <c r="E1922" s="6">
        <v>25750</v>
      </c>
      <c r="F1922" s="7">
        <v>44068.623738425929</v>
      </c>
      <c r="G1922" s="69" t="s">
        <v>4</v>
      </c>
      <c r="H1922" s="68">
        <v>1338</v>
      </c>
      <c r="I1922" s="93">
        <f t="shared" si="143"/>
        <v>13.515151515151516</v>
      </c>
      <c r="J1922" s="93">
        <v>1.6990000000000001</v>
      </c>
      <c r="K1922" s="69">
        <v>99</v>
      </c>
      <c r="L1922" s="68">
        <v>297</v>
      </c>
      <c r="M1922" s="93">
        <f t="shared" si="141"/>
        <v>3</v>
      </c>
      <c r="N1922" s="93">
        <v>0.65500000000000003</v>
      </c>
      <c r="O1922" s="69">
        <v>99</v>
      </c>
      <c r="P1922" s="182">
        <f t="shared" si="142"/>
        <v>4.5050505050505052</v>
      </c>
      <c r="Q1922" s="78" t="s">
        <v>719</v>
      </c>
      <c r="V1922" s="84">
        <v>0.4916666666666667</v>
      </c>
      <c r="W1922" s="85">
        <v>0.62847222222222221</v>
      </c>
      <c r="X1922" s="78">
        <f t="shared" si="144"/>
        <v>0.13680555555555551</v>
      </c>
    </row>
    <row r="1923" spans="1:24" x14ac:dyDescent="0.3">
      <c r="A1923" s="44" t="s">
        <v>14400</v>
      </c>
      <c r="B1923" s="68" t="s">
        <v>230</v>
      </c>
      <c r="C1923" s="2" t="s">
        <v>1</v>
      </c>
      <c r="D1923" s="2">
        <v>32</v>
      </c>
      <c r="E1923" s="6">
        <v>32186</v>
      </c>
      <c r="F1923" s="7">
        <v>44068.643043981479</v>
      </c>
      <c r="G1923" s="69" t="s">
        <v>10062</v>
      </c>
      <c r="H1923" s="68">
        <v>907</v>
      </c>
      <c r="I1923" s="93">
        <f t="shared" si="143"/>
        <v>9.07</v>
      </c>
      <c r="J1923" s="93">
        <v>0.94599999999999995</v>
      </c>
      <c r="K1923" s="69">
        <v>100</v>
      </c>
      <c r="L1923" s="68">
        <v>241</v>
      </c>
      <c r="M1923" s="93">
        <f t="shared" ref="M1923:M1986" si="145">L1923/O1923</f>
        <v>2.41</v>
      </c>
      <c r="N1923" s="93">
        <v>0.51400000000000001</v>
      </c>
      <c r="O1923" s="69">
        <v>100</v>
      </c>
      <c r="P1923" s="182">
        <f t="shared" ref="P1923:P1986" si="146">I1923/M1923</f>
        <v>3.7634854771784232</v>
      </c>
      <c r="Q1923" s="78" t="s">
        <v>719</v>
      </c>
      <c r="V1923" s="84">
        <v>0.49791666666666662</v>
      </c>
      <c r="W1923" s="85">
        <v>0.64583333333333337</v>
      </c>
      <c r="X1923" s="78">
        <f t="shared" si="144"/>
        <v>0.14791666666666675</v>
      </c>
    </row>
    <row r="1924" spans="1:24" x14ac:dyDescent="0.3">
      <c r="A1924" s="44" t="s">
        <v>14401</v>
      </c>
      <c r="B1924" s="68" t="s">
        <v>14402</v>
      </c>
      <c r="C1924" s="2" t="s">
        <v>6</v>
      </c>
      <c r="D1924" s="2">
        <v>60</v>
      </c>
      <c r="E1924" s="6">
        <v>22016</v>
      </c>
      <c r="F1924" s="7">
        <v>44068.666226851848</v>
      </c>
      <c r="G1924" s="69" t="s">
        <v>4</v>
      </c>
      <c r="H1924" s="68">
        <v>1507</v>
      </c>
      <c r="I1924" s="93">
        <f t="shared" si="143"/>
        <v>15.222222222222221</v>
      </c>
      <c r="J1924" s="93">
        <v>1.016</v>
      </c>
      <c r="K1924" s="69">
        <v>99</v>
      </c>
      <c r="L1924" s="68">
        <v>404</v>
      </c>
      <c r="M1924" s="93">
        <f t="shared" si="145"/>
        <v>4.0808080808080804</v>
      </c>
      <c r="N1924" s="93">
        <v>0.92200000000000004</v>
      </c>
      <c r="O1924" s="69">
        <v>99</v>
      </c>
      <c r="P1924" s="182">
        <f t="shared" si="146"/>
        <v>3.7301980198019802</v>
      </c>
      <c r="Q1924" s="78" t="s">
        <v>719</v>
      </c>
      <c r="V1924" s="84">
        <v>0.53819444444444442</v>
      </c>
      <c r="W1924" s="85">
        <v>0.67361111111111116</v>
      </c>
      <c r="X1924" s="78">
        <f t="shared" si="144"/>
        <v>0.13541666666666674</v>
      </c>
    </row>
    <row r="1925" spans="1:24" x14ac:dyDescent="0.3">
      <c r="A1925" s="44" t="s">
        <v>14403</v>
      </c>
      <c r="B1925" s="68" t="s">
        <v>6707</v>
      </c>
      <c r="C1925" s="2" t="s">
        <v>1</v>
      </c>
      <c r="D1925" s="2">
        <v>49</v>
      </c>
      <c r="E1925" s="6">
        <v>26119</v>
      </c>
      <c r="F1925" s="7">
        <v>44069.589502314811</v>
      </c>
      <c r="G1925" s="69" t="s">
        <v>4</v>
      </c>
      <c r="H1925" s="68">
        <v>1218</v>
      </c>
      <c r="I1925" s="93">
        <f t="shared" si="143"/>
        <v>12.303030303030303</v>
      </c>
      <c r="J1925" s="93">
        <v>1.321</v>
      </c>
      <c r="K1925" s="69">
        <v>99</v>
      </c>
      <c r="L1925" s="68">
        <v>217</v>
      </c>
      <c r="M1925" s="93">
        <f t="shared" si="145"/>
        <v>2.191919191919192</v>
      </c>
      <c r="N1925" s="93">
        <v>0.39600000000000002</v>
      </c>
      <c r="O1925" s="69">
        <v>99</v>
      </c>
      <c r="P1925" s="182">
        <f t="shared" si="146"/>
        <v>5.6129032258064511</v>
      </c>
      <c r="Q1925" s="78" t="s">
        <v>719</v>
      </c>
      <c r="V1925" s="84">
        <v>0.44722222222222219</v>
      </c>
      <c r="W1925" s="85">
        <v>0.59027777777777779</v>
      </c>
      <c r="X1925" s="78">
        <f t="shared" si="144"/>
        <v>0.1430555555555556</v>
      </c>
    </row>
    <row r="1926" spans="1:24" x14ac:dyDescent="0.3">
      <c r="A1926" s="44" t="s">
        <v>3008</v>
      </c>
      <c r="B1926" s="68" t="s">
        <v>42</v>
      </c>
      <c r="C1926" s="2" t="s">
        <v>1</v>
      </c>
      <c r="D1926" s="2">
        <v>39</v>
      </c>
      <c r="E1926" s="6">
        <v>29527</v>
      </c>
      <c r="F1926" s="7">
        <v>44069.603703703702</v>
      </c>
      <c r="G1926" s="69" t="s">
        <v>4</v>
      </c>
      <c r="H1926" s="68">
        <v>1736</v>
      </c>
      <c r="I1926" s="93">
        <f t="shared" si="143"/>
        <v>17.36</v>
      </c>
      <c r="J1926" s="93">
        <v>1.5469999999999999</v>
      </c>
      <c r="K1926" s="69">
        <v>100</v>
      </c>
      <c r="L1926" s="68">
        <v>262</v>
      </c>
      <c r="M1926" s="93">
        <f t="shared" si="145"/>
        <v>2.62</v>
      </c>
      <c r="N1926" s="93">
        <v>0.56499999999999995</v>
      </c>
      <c r="O1926" s="69">
        <v>100</v>
      </c>
      <c r="P1926" s="182">
        <f t="shared" si="146"/>
        <v>6.6259541984732824</v>
      </c>
      <c r="Q1926" s="78" t="s">
        <v>719</v>
      </c>
      <c r="V1926" s="84">
        <v>0.45833333333333331</v>
      </c>
      <c r="W1926" s="85">
        <v>0.61458333333333337</v>
      </c>
      <c r="X1926" s="78">
        <f t="shared" si="144"/>
        <v>0.15625000000000006</v>
      </c>
    </row>
    <row r="1927" spans="1:24" x14ac:dyDescent="0.3">
      <c r="A1927" s="44" t="s">
        <v>14404</v>
      </c>
      <c r="B1927" s="68" t="s">
        <v>1504</v>
      </c>
      <c r="C1927" s="2" t="s">
        <v>1</v>
      </c>
      <c r="D1927" s="2">
        <v>50</v>
      </c>
      <c r="E1927" s="6">
        <v>25537</v>
      </c>
      <c r="F1927" s="7">
        <v>44069.625081018516</v>
      </c>
      <c r="G1927" s="69" t="s">
        <v>4</v>
      </c>
      <c r="H1927" s="68">
        <v>1602</v>
      </c>
      <c r="I1927" s="93">
        <f t="shared" si="143"/>
        <v>16.181818181818183</v>
      </c>
      <c r="J1927" s="93">
        <v>2.0920000000000001</v>
      </c>
      <c r="K1927" s="69">
        <v>99</v>
      </c>
      <c r="L1927" s="68">
        <v>224</v>
      </c>
      <c r="M1927" s="93">
        <f t="shared" si="145"/>
        <v>2.2626262626262625</v>
      </c>
      <c r="N1927" s="93">
        <v>0.52700000000000002</v>
      </c>
      <c r="O1927" s="69">
        <v>99</v>
      </c>
      <c r="P1927" s="182">
        <f t="shared" si="146"/>
        <v>7.1517857142857153</v>
      </c>
      <c r="Q1927" s="78" t="s">
        <v>719</v>
      </c>
      <c r="V1927" s="84">
        <v>0.47152777777777777</v>
      </c>
      <c r="W1927" s="85">
        <v>0.625</v>
      </c>
      <c r="X1927" s="78">
        <f t="shared" si="144"/>
        <v>0.15347222222222223</v>
      </c>
    </row>
    <row r="1928" spans="1:24" x14ac:dyDescent="0.3">
      <c r="A1928" s="44" t="s">
        <v>14405</v>
      </c>
      <c r="B1928" s="68" t="s">
        <v>6610</v>
      </c>
      <c r="C1928" s="2" t="s">
        <v>1</v>
      </c>
      <c r="D1928" s="2">
        <v>57</v>
      </c>
      <c r="E1928" s="6">
        <v>23033</v>
      </c>
      <c r="F1928" s="7">
        <v>44069.639988425923</v>
      </c>
      <c r="G1928" s="69" t="s">
        <v>14406</v>
      </c>
      <c r="H1928" s="68">
        <v>2156</v>
      </c>
      <c r="I1928" s="93">
        <f t="shared" si="143"/>
        <v>21.777777777777779</v>
      </c>
      <c r="J1928" s="93">
        <v>2.746</v>
      </c>
      <c r="K1928" s="69">
        <v>99</v>
      </c>
      <c r="L1928" s="68">
        <v>487</v>
      </c>
      <c r="M1928" s="93">
        <f t="shared" si="145"/>
        <v>4.9191919191919196</v>
      </c>
      <c r="N1928" s="93">
        <v>0.752</v>
      </c>
      <c r="O1928" s="69">
        <v>99</v>
      </c>
      <c r="P1928" s="182">
        <f t="shared" si="146"/>
        <v>4.4271047227926079</v>
      </c>
      <c r="Q1928" s="78" t="s">
        <v>719</v>
      </c>
      <c r="V1928" s="84">
        <v>0.50347222222222221</v>
      </c>
      <c r="W1928" s="85">
        <v>0.64930555555555558</v>
      </c>
      <c r="X1928" s="78">
        <f t="shared" si="144"/>
        <v>0.14583333333333337</v>
      </c>
    </row>
    <row r="1929" spans="1:24" x14ac:dyDescent="0.3">
      <c r="A1929" s="44" t="s">
        <v>14407</v>
      </c>
      <c r="B1929" s="68" t="s">
        <v>5235</v>
      </c>
      <c r="C1929" s="2" t="s">
        <v>1</v>
      </c>
      <c r="D1929" s="2">
        <v>59</v>
      </c>
      <c r="E1929" s="6">
        <v>22242</v>
      </c>
      <c r="F1929" s="7">
        <v>44069.670763888891</v>
      </c>
      <c r="G1929" s="69" t="s">
        <v>4</v>
      </c>
      <c r="H1929" s="68">
        <v>1486</v>
      </c>
      <c r="I1929" s="93">
        <f t="shared" si="143"/>
        <v>14.86</v>
      </c>
      <c r="J1929" s="93">
        <v>1.2869999999999999</v>
      </c>
      <c r="K1929" s="69">
        <v>100</v>
      </c>
      <c r="L1929" s="68">
        <v>455</v>
      </c>
      <c r="M1929" s="93">
        <f t="shared" si="145"/>
        <v>4.55</v>
      </c>
      <c r="N1929" s="93">
        <v>0.90300000000000002</v>
      </c>
      <c r="O1929" s="69">
        <v>100</v>
      </c>
      <c r="P1929" s="182">
        <f t="shared" si="146"/>
        <v>3.2659340659340659</v>
      </c>
      <c r="Q1929" s="78" t="s">
        <v>719</v>
      </c>
      <c r="V1929" s="84">
        <v>0.52430555555555558</v>
      </c>
      <c r="W1929" s="85">
        <v>0.67361111111111116</v>
      </c>
      <c r="X1929" s="78">
        <f t="shared" si="144"/>
        <v>0.14930555555555558</v>
      </c>
    </row>
    <row r="1930" spans="1:24" x14ac:dyDescent="0.3">
      <c r="A1930" s="44" t="s">
        <v>12423</v>
      </c>
      <c r="B1930" s="68" t="s">
        <v>5613</v>
      </c>
      <c r="C1930" s="2" t="s">
        <v>1</v>
      </c>
      <c r="D1930" s="2">
        <v>52</v>
      </c>
      <c r="E1930" s="6">
        <v>24899</v>
      </c>
      <c r="F1930" s="7">
        <v>44070.405370370368</v>
      </c>
      <c r="G1930" s="69" t="s">
        <v>4</v>
      </c>
      <c r="H1930" s="68">
        <v>1171</v>
      </c>
      <c r="I1930" s="93">
        <f t="shared" si="143"/>
        <v>11.71</v>
      </c>
      <c r="J1930" s="93">
        <v>1.3580000000000001</v>
      </c>
      <c r="K1930" s="69">
        <v>100</v>
      </c>
      <c r="L1930" s="68">
        <v>479</v>
      </c>
      <c r="M1930" s="93">
        <f t="shared" si="145"/>
        <v>4.79</v>
      </c>
      <c r="N1930" s="93">
        <v>0.82</v>
      </c>
      <c r="O1930" s="69">
        <v>100</v>
      </c>
      <c r="P1930" s="182">
        <f t="shared" si="146"/>
        <v>2.4446764091858038</v>
      </c>
      <c r="Q1930" s="78" t="s">
        <v>719</v>
      </c>
      <c r="V1930" s="84">
        <v>0.37638888888888888</v>
      </c>
      <c r="W1930" s="85">
        <v>0.52083333333333337</v>
      </c>
      <c r="X1930" s="78">
        <f t="shared" si="144"/>
        <v>0.14444444444444449</v>
      </c>
    </row>
    <row r="1931" spans="1:24" x14ac:dyDescent="0.3">
      <c r="A1931" s="44" t="s">
        <v>14408</v>
      </c>
      <c r="B1931" s="68" t="s">
        <v>1385</v>
      </c>
      <c r="C1931" s="2" t="s">
        <v>1</v>
      </c>
      <c r="D1931" s="2">
        <v>50</v>
      </c>
      <c r="E1931" s="6">
        <v>25546</v>
      </c>
      <c r="F1931" s="7">
        <v>44070.435787037037</v>
      </c>
      <c r="G1931" s="69" t="s">
        <v>4</v>
      </c>
      <c r="H1931" s="68">
        <v>1071</v>
      </c>
      <c r="I1931" s="93">
        <f t="shared" si="143"/>
        <v>10.818181818181818</v>
      </c>
      <c r="J1931" s="93">
        <v>1.32</v>
      </c>
      <c r="K1931" s="69">
        <v>99</v>
      </c>
      <c r="L1931" s="68">
        <v>289</v>
      </c>
      <c r="M1931" s="93">
        <f t="shared" si="145"/>
        <v>2.9191919191919191</v>
      </c>
      <c r="N1931" s="93">
        <v>0.58299999999999996</v>
      </c>
      <c r="O1931" s="69">
        <v>99</v>
      </c>
      <c r="P1931" s="182">
        <f t="shared" si="146"/>
        <v>3.7058823529411766</v>
      </c>
      <c r="Q1931" s="78" t="s">
        <v>719</v>
      </c>
      <c r="V1931" s="84">
        <v>0.38819444444444445</v>
      </c>
      <c r="W1931" s="85">
        <v>0.53472222222222221</v>
      </c>
      <c r="X1931" s="78">
        <f t="shared" si="144"/>
        <v>0.14652777777777776</v>
      </c>
    </row>
    <row r="1932" spans="1:24" x14ac:dyDescent="0.3">
      <c r="A1932" s="44" t="s">
        <v>3265</v>
      </c>
      <c r="B1932" s="68" t="s">
        <v>1778</v>
      </c>
      <c r="C1932" s="2" t="s">
        <v>1</v>
      </c>
      <c r="D1932" s="2">
        <v>51</v>
      </c>
      <c r="E1932" s="6">
        <v>25171</v>
      </c>
      <c r="F1932" s="7">
        <v>44070.54142361111</v>
      </c>
      <c r="G1932" s="69" t="s">
        <v>4</v>
      </c>
      <c r="H1932" s="68">
        <v>1556</v>
      </c>
      <c r="I1932" s="93">
        <f t="shared" si="143"/>
        <v>15.717171717171718</v>
      </c>
      <c r="J1932" s="93">
        <v>1.591</v>
      </c>
      <c r="K1932" s="69">
        <v>99</v>
      </c>
      <c r="L1932" s="68">
        <v>301</v>
      </c>
      <c r="M1932" s="93">
        <f t="shared" si="145"/>
        <v>3.0404040404040402</v>
      </c>
      <c r="N1932" s="93">
        <v>0.60499999999999998</v>
      </c>
      <c r="O1932" s="69">
        <v>99</v>
      </c>
      <c r="P1932" s="182">
        <f t="shared" si="146"/>
        <v>5.1694352159468444</v>
      </c>
      <c r="Q1932" s="78" t="s">
        <v>719</v>
      </c>
      <c r="V1932" s="84">
        <v>0.4055555555555555</v>
      </c>
      <c r="W1932" s="85">
        <v>0.54513888888888895</v>
      </c>
      <c r="X1932" s="78">
        <f t="shared" si="144"/>
        <v>0.13958333333333345</v>
      </c>
    </row>
    <row r="1933" spans="1:24" x14ac:dyDescent="0.3">
      <c r="A1933" s="44" t="s">
        <v>14409</v>
      </c>
      <c r="B1933" s="68" t="s">
        <v>6920</v>
      </c>
      <c r="C1933" s="2" t="s">
        <v>1</v>
      </c>
      <c r="D1933" s="2">
        <v>67</v>
      </c>
      <c r="E1933" s="6">
        <v>19596</v>
      </c>
      <c r="F1933" s="7">
        <v>44070.555266203701</v>
      </c>
      <c r="G1933" s="69" t="s">
        <v>4</v>
      </c>
      <c r="H1933" s="68">
        <v>2105</v>
      </c>
      <c r="I1933" s="93">
        <f t="shared" si="143"/>
        <v>21.05</v>
      </c>
      <c r="J1933" s="93">
        <v>1.5329999999999999</v>
      </c>
      <c r="K1933" s="69">
        <v>100</v>
      </c>
      <c r="L1933" s="68">
        <v>803</v>
      </c>
      <c r="M1933" s="93">
        <f t="shared" si="145"/>
        <v>8.0299999999999994</v>
      </c>
      <c r="N1933" s="93">
        <v>0.96899999999999997</v>
      </c>
      <c r="O1933" s="69">
        <v>100</v>
      </c>
      <c r="P1933" s="182">
        <f t="shared" si="146"/>
        <v>2.621419676214197</v>
      </c>
      <c r="Q1933" s="78" t="s">
        <v>719</v>
      </c>
      <c r="V1933" s="84">
        <v>0.42083333333333334</v>
      </c>
      <c r="W1933" s="85">
        <v>0.56944444444444442</v>
      </c>
      <c r="X1933" s="78">
        <f t="shared" si="144"/>
        <v>0.14861111111111108</v>
      </c>
    </row>
    <row r="1934" spans="1:24" x14ac:dyDescent="0.3">
      <c r="A1934" s="44" t="s">
        <v>14410</v>
      </c>
      <c r="B1934" s="68" t="s">
        <v>9173</v>
      </c>
      <c r="C1934" s="2" t="s">
        <v>1</v>
      </c>
      <c r="D1934" s="2">
        <v>45</v>
      </c>
      <c r="E1934" s="6">
        <v>27591</v>
      </c>
      <c r="F1934" s="7">
        <v>44070.580277777779</v>
      </c>
      <c r="G1934" s="69" t="s">
        <v>4</v>
      </c>
      <c r="H1934" s="68">
        <v>928</v>
      </c>
      <c r="I1934" s="93">
        <f t="shared" si="143"/>
        <v>9.2799999999999994</v>
      </c>
      <c r="J1934" s="93">
        <v>0.81699999999999995</v>
      </c>
      <c r="K1934" s="69">
        <v>100</v>
      </c>
      <c r="L1934" s="68">
        <v>364</v>
      </c>
      <c r="M1934" s="93">
        <f t="shared" si="145"/>
        <v>3.64</v>
      </c>
      <c r="N1934" s="93">
        <v>0.67400000000000004</v>
      </c>
      <c r="O1934" s="69">
        <v>100</v>
      </c>
      <c r="P1934" s="182">
        <f t="shared" si="146"/>
        <v>2.5494505494505493</v>
      </c>
      <c r="Q1934" s="78" t="s">
        <v>719</v>
      </c>
      <c r="V1934" s="84">
        <v>0.43541666666666662</v>
      </c>
      <c r="W1934" s="85">
        <v>0.58333333333333337</v>
      </c>
      <c r="X1934" s="78">
        <f t="shared" si="144"/>
        <v>0.14791666666666675</v>
      </c>
    </row>
    <row r="1935" spans="1:24" x14ac:dyDescent="0.3">
      <c r="A1935" s="44" t="s">
        <v>14411</v>
      </c>
      <c r="B1935" s="68" t="s">
        <v>14412</v>
      </c>
      <c r="C1935" s="2" t="s">
        <v>6</v>
      </c>
      <c r="D1935" s="2">
        <v>69</v>
      </c>
      <c r="E1935" s="6">
        <v>18668</v>
      </c>
      <c r="F1935" s="7">
        <v>44070.591643518521</v>
      </c>
      <c r="G1935" s="69" t="s">
        <v>4</v>
      </c>
      <c r="H1935" s="68">
        <v>1075</v>
      </c>
      <c r="I1935" s="93">
        <f t="shared" si="143"/>
        <v>10.858585858585858</v>
      </c>
      <c r="J1935" s="93">
        <v>1.1339999999999999</v>
      </c>
      <c r="K1935" s="69">
        <v>99</v>
      </c>
      <c r="L1935" s="68">
        <v>348</v>
      </c>
      <c r="M1935" s="93">
        <f t="shared" si="145"/>
        <v>3.5151515151515151</v>
      </c>
      <c r="N1935" s="93">
        <v>0.71899999999999997</v>
      </c>
      <c r="O1935" s="69">
        <v>99</v>
      </c>
      <c r="P1935" s="182">
        <f t="shared" si="146"/>
        <v>3.0890804597701149</v>
      </c>
      <c r="Q1935" s="78" t="s">
        <v>719</v>
      </c>
      <c r="V1935" s="84">
        <v>0.41666666666666669</v>
      </c>
      <c r="W1935" s="85">
        <v>0.59027777777777779</v>
      </c>
      <c r="X1935" s="78">
        <f t="shared" si="144"/>
        <v>0.1736111111111111</v>
      </c>
    </row>
    <row r="1936" spans="1:24" x14ac:dyDescent="0.3">
      <c r="A1936" s="44" t="s">
        <v>14413</v>
      </c>
      <c r="B1936" s="68" t="s">
        <v>1433</v>
      </c>
      <c r="C1936" s="2" t="s">
        <v>1</v>
      </c>
      <c r="D1936" s="2">
        <v>51</v>
      </c>
      <c r="E1936" s="6">
        <v>25345</v>
      </c>
      <c r="F1936" s="7">
        <v>44070.608101851853</v>
      </c>
      <c r="G1936" s="69" t="s">
        <v>4</v>
      </c>
      <c r="H1936" s="68">
        <v>2109</v>
      </c>
      <c r="I1936" s="93">
        <f t="shared" si="143"/>
        <v>21.303030303030305</v>
      </c>
      <c r="J1936" s="93">
        <v>1.5740000000000001</v>
      </c>
      <c r="K1936" s="69">
        <v>99</v>
      </c>
      <c r="L1936" s="68">
        <v>332</v>
      </c>
      <c r="M1936" s="93">
        <f t="shared" si="145"/>
        <v>3.3535353535353534</v>
      </c>
      <c r="N1936" s="93">
        <v>0.70399999999999996</v>
      </c>
      <c r="O1936" s="69">
        <v>99</v>
      </c>
      <c r="P1936" s="182">
        <f t="shared" si="146"/>
        <v>6.3524096385542173</v>
      </c>
      <c r="Q1936" s="78" t="s">
        <v>719</v>
      </c>
      <c r="V1936" s="84">
        <v>0.4694444444444445</v>
      </c>
      <c r="W1936" s="85">
        <v>0.61111111111111105</v>
      </c>
      <c r="X1936" s="78">
        <f t="shared" si="144"/>
        <v>0.14166666666666655</v>
      </c>
    </row>
    <row r="1937" spans="1:24" x14ac:dyDescent="0.3">
      <c r="A1937" s="44" t="s">
        <v>14414</v>
      </c>
      <c r="B1937" s="68" t="s">
        <v>14415</v>
      </c>
      <c r="C1937" s="2" t="s">
        <v>1</v>
      </c>
      <c r="D1937" s="2">
        <v>62</v>
      </c>
      <c r="E1937" s="6">
        <v>21151</v>
      </c>
      <c r="F1937" s="7">
        <v>44070.623344907406</v>
      </c>
      <c r="G1937" s="69" t="s">
        <v>10062</v>
      </c>
      <c r="H1937" s="68">
        <v>1683</v>
      </c>
      <c r="I1937" s="93">
        <f t="shared" si="143"/>
        <v>17</v>
      </c>
      <c r="J1937" s="93">
        <v>1.2290000000000001</v>
      </c>
      <c r="K1937" s="69">
        <v>99</v>
      </c>
      <c r="L1937" s="68">
        <v>360</v>
      </c>
      <c r="M1937" s="93">
        <f t="shared" si="145"/>
        <v>3.6363636363636362</v>
      </c>
      <c r="N1937" s="93">
        <v>0.77500000000000002</v>
      </c>
      <c r="O1937" s="69">
        <v>99</v>
      </c>
      <c r="P1937" s="182">
        <f t="shared" si="146"/>
        <v>4.6749999999999998</v>
      </c>
      <c r="Q1937" s="78" t="s">
        <v>719</v>
      </c>
      <c r="V1937" s="84">
        <v>0.50069444444444444</v>
      </c>
      <c r="W1937" s="85">
        <v>0.63888888888888895</v>
      </c>
      <c r="X1937" s="78">
        <f t="shared" si="144"/>
        <v>0.13819444444444451</v>
      </c>
    </row>
    <row r="1938" spans="1:24" x14ac:dyDescent="0.3">
      <c r="A1938" s="44" t="s">
        <v>14416</v>
      </c>
      <c r="B1938" s="68" t="s">
        <v>14417</v>
      </c>
      <c r="C1938" s="2" t="s">
        <v>1</v>
      </c>
      <c r="D1938" s="2">
        <v>78</v>
      </c>
      <c r="E1938" s="6">
        <v>15580</v>
      </c>
      <c r="F1938" s="7">
        <v>44071.534409722219</v>
      </c>
      <c r="G1938" s="69" t="s">
        <v>4</v>
      </c>
      <c r="H1938" s="68">
        <v>1691</v>
      </c>
      <c r="I1938" s="93">
        <f t="shared" si="143"/>
        <v>16.91</v>
      </c>
      <c r="J1938" s="93">
        <v>1.357</v>
      </c>
      <c r="K1938" s="69">
        <v>100</v>
      </c>
      <c r="L1938" s="68">
        <v>624</v>
      </c>
      <c r="M1938" s="93">
        <f t="shared" si="145"/>
        <v>6.24</v>
      </c>
      <c r="N1938" s="93">
        <v>0.78</v>
      </c>
      <c r="O1938" s="69">
        <v>100</v>
      </c>
      <c r="P1938" s="182">
        <f t="shared" si="146"/>
        <v>2.7099358974358974</v>
      </c>
      <c r="Q1938" s="78" t="s">
        <v>719</v>
      </c>
      <c r="V1938" s="84">
        <v>0.39444444444444443</v>
      </c>
      <c r="W1938" s="85">
        <v>0.53819444444444442</v>
      </c>
      <c r="X1938" s="78">
        <f t="shared" si="144"/>
        <v>0.14374999999999999</v>
      </c>
    </row>
    <row r="1939" spans="1:24" x14ac:dyDescent="0.3">
      <c r="A1939" s="44" t="s">
        <v>3328</v>
      </c>
      <c r="B1939" s="68" t="s">
        <v>1428</v>
      </c>
      <c r="C1939" s="2" t="s">
        <v>1</v>
      </c>
      <c r="D1939" s="2">
        <v>58</v>
      </c>
      <c r="E1939" s="6">
        <v>22537</v>
      </c>
      <c r="F1939" s="7">
        <v>44071.548819444448</v>
      </c>
      <c r="G1939" s="69" t="s">
        <v>4</v>
      </c>
      <c r="H1939" s="68">
        <v>1633</v>
      </c>
      <c r="I1939" s="93">
        <f t="shared" si="143"/>
        <v>16.329999999999998</v>
      </c>
      <c r="J1939" s="93">
        <v>1.5569999999999999</v>
      </c>
      <c r="K1939" s="69">
        <v>100</v>
      </c>
      <c r="L1939" s="68">
        <v>270</v>
      </c>
      <c r="M1939" s="93">
        <f t="shared" si="145"/>
        <v>2.7</v>
      </c>
      <c r="N1939" s="93">
        <v>0.56000000000000005</v>
      </c>
      <c r="O1939" s="69">
        <v>100</v>
      </c>
      <c r="P1939" s="182">
        <f t="shared" si="146"/>
        <v>6.0481481481481474</v>
      </c>
      <c r="Q1939" s="78" t="s">
        <v>719</v>
      </c>
      <c r="V1939" s="84">
        <v>0.41805555555555557</v>
      </c>
      <c r="W1939" s="85">
        <v>0.54861111111111105</v>
      </c>
      <c r="X1939" s="78">
        <f t="shared" si="144"/>
        <v>0.13055555555555548</v>
      </c>
    </row>
    <row r="1940" spans="1:24" x14ac:dyDescent="0.3">
      <c r="A1940" s="44" t="s">
        <v>14418</v>
      </c>
      <c r="B1940" s="68" t="s">
        <v>6085</v>
      </c>
      <c r="C1940" s="2" t="s">
        <v>1</v>
      </c>
      <c r="D1940" s="2">
        <v>23</v>
      </c>
      <c r="E1940" s="6">
        <v>35376</v>
      </c>
      <c r="F1940" s="7">
        <v>44071.560254629629</v>
      </c>
      <c r="G1940" s="69" t="s">
        <v>4</v>
      </c>
      <c r="H1940" s="68">
        <v>790</v>
      </c>
      <c r="I1940" s="93">
        <f t="shared" si="143"/>
        <v>7.9797979797979801</v>
      </c>
      <c r="J1940" s="93">
        <v>0.94699999999999995</v>
      </c>
      <c r="K1940" s="69">
        <v>99</v>
      </c>
      <c r="L1940" s="68">
        <v>315</v>
      </c>
      <c r="M1940" s="93">
        <f t="shared" si="145"/>
        <v>3.1818181818181817</v>
      </c>
      <c r="N1940" s="93">
        <v>0.56000000000000005</v>
      </c>
      <c r="O1940" s="69">
        <v>99</v>
      </c>
      <c r="P1940" s="182">
        <f t="shared" si="146"/>
        <v>2.5079365079365084</v>
      </c>
      <c r="Q1940" s="78" t="s">
        <v>719</v>
      </c>
      <c r="V1940" s="84">
        <v>0.42152777777777778</v>
      </c>
      <c r="W1940" s="85">
        <v>0.56944444444444442</v>
      </c>
      <c r="X1940" s="78">
        <f t="shared" si="144"/>
        <v>0.14791666666666664</v>
      </c>
    </row>
    <row r="1941" spans="1:24" x14ac:dyDescent="0.3">
      <c r="A1941" s="44" t="s">
        <v>3178</v>
      </c>
      <c r="B1941" s="68" t="s">
        <v>1022</v>
      </c>
      <c r="C1941" s="2" t="s">
        <v>1</v>
      </c>
      <c r="D1941" s="2">
        <v>47</v>
      </c>
      <c r="E1941" s="6">
        <v>26665</v>
      </c>
      <c r="F1941" s="7">
        <v>44071.581782407404</v>
      </c>
      <c r="G1941" s="69" t="s">
        <v>4</v>
      </c>
      <c r="H1941" s="68">
        <v>1447</v>
      </c>
      <c r="I1941" s="93">
        <f t="shared" si="143"/>
        <v>14.47</v>
      </c>
      <c r="J1941" s="93">
        <v>1.4319999999999999</v>
      </c>
      <c r="K1941" s="69">
        <v>100</v>
      </c>
      <c r="L1941" s="68">
        <v>571</v>
      </c>
      <c r="M1941" s="93">
        <f t="shared" si="145"/>
        <v>5.71</v>
      </c>
      <c r="N1941" s="93">
        <v>0.71499999999999997</v>
      </c>
      <c r="O1941" s="69">
        <v>100</v>
      </c>
      <c r="P1941" s="182">
        <f t="shared" si="146"/>
        <v>2.5341506129597198</v>
      </c>
      <c r="Q1941" s="78" t="s">
        <v>719</v>
      </c>
      <c r="V1941" s="84">
        <v>0.44236111111111115</v>
      </c>
      <c r="W1941" s="85">
        <v>0.58333333333333337</v>
      </c>
      <c r="X1941" s="78">
        <f t="shared" si="144"/>
        <v>0.14097222222222222</v>
      </c>
    </row>
    <row r="1942" spans="1:24" x14ac:dyDescent="0.3">
      <c r="A1942" s="44" t="s">
        <v>3305</v>
      </c>
      <c r="B1942" s="68" t="s">
        <v>1479</v>
      </c>
      <c r="C1942" s="2" t="s">
        <v>1</v>
      </c>
      <c r="D1942" s="2">
        <v>58</v>
      </c>
      <c r="E1942" s="6">
        <v>22870</v>
      </c>
      <c r="F1942" s="7">
        <v>44071.593877314815</v>
      </c>
      <c r="G1942" s="69" t="s">
        <v>4</v>
      </c>
      <c r="H1942" s="68">
        <v>1949</v>
      </c>
      <c r="I1942" s="93">
        <f t="shared" si="143"/>
        <v>19.686868686868689</v>
      </c>
      <c r="J1942" s="93">
        <v>1.2589999999999999</v>
      </c>
      <c r="K1942" s="69">
        <v>99</v>
      </c>
      <c r="L1942" s="68">
        <v>411</v>
      </c>
      <c r="M1942" s="93">
        <f t="shared" si="145"/>
        <v>4.1515151515151514</v>
      </c>
      <c r="N1942" s="93">
        <v>0.76100000000000001</v>
      </c>
      <c r="O1942" s="69">
        <v>99</v>
      </c>
      <c r="P1942" s="182">
        <f t="shared" si="146"/>
        <v>4.7420924574209256</v>
      </c>
      <c r="Q1942" s="78" t="s">
        <v>719</v>
      </c>
      <c r="V1942" s="84">
        <v>0.46527777777777773</v>
      </c>
      <c r="W1942" s="85">
        <v>0.59722222222222221</v>
      </c>
      <c r="X1942" s="78">
        <f t="shared" si="144"/>
        <v>0.13194444444444448</v>
      </c>
    </row>
    <row r="1943" spans="1:24" x14ac:dyDescent="0.3">
      <c r="A1943" s="44" t="s">
        <v>14419</v>
      </c>
      <c r="B1943" s="68" t="s">
        <v>14420</v>
      </c>
      <c r="C1943" s="2" t="s">
        <v>1</v>
      </c>
      <c r="D1943" s="2">
        <v>74</v>
      </c>
      <c r="E1943" s="6">
        <v>16717</v>
      </c>
      <c r="F1943" s="7">
        <v>44071.609479166669</v>
      </c>
      <c r="G1943" s="69" t="s">
        <v>22</v>
      </c>
      <c r="H1943" s="68">
        <v>2564</v>
      </c>
      <c r="I1943" s="93">
        <f t="shared" si="143"/>
        <v>25.8989898989899</v>
      </c>
      <c r="J1943" s="93">
        <v>2.238</v>
      </c>
      <c r="K1943" s="69">
        <v>99</v>
      </c>
      <c r="L1943" s="68">
        <v>472</v>
      </c>
      <c r="M1943" s="93">
        <f t="shared" si="145"/>
        <v>4.7676767676767673</v>
      </c>
      <c r="N1943" s="93">
        <v>1.0580000000000001</v>
      </c>
      <c r="O1943" s="69">
        <v>99</v>
      </c>
      <c r="P1943" s="182">
        <f t="shared" si="146"/>
        <v>5.4322033898305087</v>
      </c>
      <c r="Q1943" s="78" t="s">
        <v>719</v>
      </c>
      <c r="V1943" s="84">
        <v>0.47500000000000003</v>
      </c>
      <c r="W1943" s="85">
        <v>0.61458333333333337</v>
      </c>
      <c r="X1943" s="78">
        <f t="shared" si="144"/>
        <v>0.13958333333333334</v>
      </c>
    </row>
    <row r="1944" spans="1:24" x14ac:dyDescent="0.3">
      <c r="A1944" s="44" t="s">
        <v>14421</v>
      </c>
      <c r="B1944" s="68" t="s">
        <v>14422</v>
      </c>
      <c r="C1944" s="2" t="s">
        <v>1</v>
      </c>
      <c r="D1944" s="2">
        <v>63</v>
      </c>
      <c r="E1944" s="6">
        <v>20880</v>
      </c>
      <c r="F1944" s="7">
        <v>44071.635023148148</v>
      </c>
      <c r="G1944" s="69" t="s">
        <v>10062</v>
      </c>
      <c r="H1944" s="68">
        <v>1687</v>
      </c>
      <c r="I1944" s="93">
        <f t="shared" si="143"/>
        <v>16.87</v>
      </c>
      <c r="J1944" s="93">
        <v>1.292</v>
      </c>
      <c r="K1944" s="69">
        <v>100</v>
      </c>
      <c r="L1944" s="68">
        <v>353</v>
      </c>
      <c r="M1944" s="93">
        <f t="shared" si="145"/>
        <v>3.53</v>
      </c>
      <c r="N1944" s="93">
        <v>0.745</v>
      </c>
      <c r="O1944" s="69">
        <v>100</v>
      </c>
      <c r="P1944" s="182">
        <f t="shared" si="146"/>
        <v>4.7790368271954682</v>
      </c>
      <c r="Q1944" s="78" t="s">
        <v>719</v>
      </c>
      <c r="V1944" s="84">
        <v>0.48333333333333334</v>
      </c>
      <c r="W1944" s="85">
        <v>0.63541666666666663</v>
      </c>
      <c r="X1944" s="78">
        <f t="shared" si="144"/>
        <v>0.15208333333333329</v>
      </c>
    </row>
    <row r="1945" spans="1:24" x14ac:dyDescent="0.3">
      <c r="A1945" s="44" t="s">
        <v>14423</v>
      </c>
      <c r="B1945" s="68" t="s">
        <v>14424</v>
      </c>
      <c r="C1945" s="2" t="s">
        <v>1</v>
      </c>
      <c r="D1945" s="2">
        <v>49</v>
      </c>
      <c r="E1945" s="6">
        <v>26055</v>
      </c>
      <c r="F1945" s="7">
        <v>44071.6562037037</v>
      </c>
      <c r="G1945" s="69" t="s">
        <v>4</v>
      </c>
      <c r="H1945" s="68">
        <v>1902</v>
      </c>
      <c r="I1945" s="93">
        <f t="shared" si="143"/>
        <v>19.02</v>
      </c>
      <c r="J1945" s="93">
        <v>2.165</v>
      </c>
      <c r="K1945" s="69">
        <v>100</v>
      </c>
      <c r="L1945" s="68">
        <v>413</v>
      </c>
      <c r="M1945" s="93">
        <f t="shared" si="145"/>
        <v>4.13</v>
      </c>
      <c r="N1945" s="93">
        <v>0.72</v>
      </c>
      <c r="O1945" s="69">
        <v>100</v>
      </c>
      <c r="P1945" s="182">
        <f t="shared" si="146"/>
        <v>4.6053268765133168</v>
      </c>
      <c r="Q1945" s="78" t="s">
        <v>719</v>
      </c>
      <c r="V1945" s="84">
        <v>0.49652777777777773</v>
      </c>
      <c r="W1945" s="85">
        <v>0.65972222222222221</v>
      </c>
      <c r="X1945" s="78">
        <f t="shared" si="144"/>
        <v>0.16319444444444448</v>
      </c>
    </row>
    <row r="1946" spans="1:24" x14ac:dyDescent="0.3">
      <c r="A1946" s="44" t="s">
        <v>14425</v>
      </c>
      <c r="B1946" s="68" t="s">
        <v>1094</v>
      </c>
      <c r="C1946" s="2" t="s">
        <v>6</v>
      </c>
      <c r="D1946" s="2">
        <v>66</v>
      </c>
      <c r="E1946" s="6">
        <v>19884</v>
      </c>
      <c r="F1946" s="7">
        <v>44074.414479166669</v>
      </c>
      <c r="G1946" s="69" t="s">
        <v>4</v>
      </c>
      <c r="H1946" s="68">
        <v>1401</v>
      </c>
      <c r="I1946" s="93">
        <f t="shared" si="143"/>
        <v>14.151515151515152</v>
      </c>
      <c r="J1946" s="93">
        <v>1.395</v>
      </c>
      <c r="K1946" s="69">
        <v>99</v>
      </c>
      <c r="L1946" s="68">
        <v>512</v>
      </c>
      <c r="M1946" s="93">
        <f t="shared" si="145"/>
        <v>5.1717171717171722</v>
      </c>
      <c r="N1946" s="93">
        <v>0.92600000000000005</v>
      </c>
      <c r="O1946" s="69">
        <v>99</v>
      </c>
      <c r="P1946" s="182">
        <f t="shared" si="146"/>
        <v>2.736328125</v>
      </c>
      <c r="Q1946" s="78" t="s">
        <v>719</v>
      </c>
      <c r="V1946" s="84">
        <v>0.38125000000000003</v>
      </c>
      <c r="W1946" s="85">
        <v>0.52083333333333337</v>
      </c>
      <c r="X1946" s="78">
        <f t="shared" si="144"/>
        <v>0.13958333333333334</v>
      </c>
    </row>
    <row r="1947" spans="1:24" x14ac:dyDescent="0.3">
      <c r="A1947" s="44" t="s">
        <v>3083</v>
      </c>
      <c r="B1947" s="68" t="s">
        <v>611</v>
      </c>
      <c r="C1947" s="2" t="s">
        <v>1</v>
      </c>
      <c r="D1947" s="2">
        <v>52</v>
      </c>
      <c r="E1947" s="6">
        <v>24981</v>
      </c>
      <c r="F1947" s="7">
        <v>44074.441203703704</v>
      </c>
      <c r="G1947" s="69" t="s">
        <v>4</v>
      </c>
      <c r="H1947" s="68">
        <v>1799</v>
      </c>
      <c r="I1947" s="93">
        <f t="shared" si="143"/>
        <v>18.171717171717173</v>
      </c>
      <c r="J1947" s="93">
        <v>1.0209999999999999</v>
      </c>
      <c r="K1947" s="69">
        <v>99</v>
      </c>
      <c r="L1947" s="68">
        <v>426</v>
      </c>
      <c r="M1947" s="93">
        <f t="shared" si="145"/>
        <v>4.3030303030303028</v>
      </c>
      <c r="N1947" s="93">
        <v>0.72099999999999997</v>
      </c>
      <c r="O1947" s="69">
        <v>99</v>
      </c>
      <c r="P1947" s="182">
        <f t="shared" si="146"/>
        <v>4.223004694835681</v>
      </c>
      <c r="Q1947" s="78" t="s">
        <v>719</v>
      </c>
      <c r="V1947" s="84">
        <v>0.40138888888888885</v>
      </c>
      <c r="W1947" s="85">
        <v>0.53472222222222221</v>
      </c>
      <c r="X1947" s="78">
        <f t="shared" si="144"/>
        <v>0.13333333333333336</v>
      </c>
    </row>
    <row r="1948" spans="1:24" x14ac:dyDescent="0.3">
      <c r="A1948" s="44" t="s">
        <v>14426</v>
      </c>
      <c r="B1948" s="68" t="s">
        <v>1362</v>
      </c>
      <c r="C1948" s="2" t="s">
        <v>1</v>
      </c>
      <c r="D1948" s="2">
        <v>58</v>
      </c>
      <c r="E1948" s="6">
        <v>22621</v>
      </c>
      <c r="F1948" s="7">
        <v>44074.541921296295</v>
      </c>
      <c r="G1948" s="69" t="s">
        <v>4</v>
      </c>
      <c r="H1948" s="68">
        <v>2704</v>
      </c>
      <c r="I1948" s="93">
        <f t="shared" si="143"/>
        <v>27.313131313131311</v>
      </c>
      <c r="J1948" s="93">
        <v>1.4610000000000001</v>
      </c>
      <c r="K1948" s="69">
        <v>99</v>
      </c>
      <c r="L1948" s="68">
        <v>463</v>
      </c>
      <c r="M1948" s="93">
        <f t="shared" si="145"/>
        <v>4.6767676767676765</v>
      </c>
      <c r="N1948" s="93">
        <v>0.76700000000000002</v>
      </c>
      <c r="O1948" s="69">
        <v>99</v>
      </c>
      <c r="P1948" s="182">
        <f t="shared" si="146"/>
        <v>5.8401727861771056</v>
      </c>
      <c r="Q1948" s="78" t="s">
        <v>719</v>
      </c>
      <c r="V1948" s="84">
        <v>0.41666666666666669</v>
      </c>
      <c r="W1948" s="85">
        <v>0.54513888888888895</v>
      </c>
      <c r="X1948" s="78">
        <f t="shared" si="144"/>
        <v>0.12847222222222227</v>
      </c>
    </row>
    <row r="1949" spans="1:24" x14ac:dyDescent="0.3">
      <c r="A1949" s="44" t="s">
        <v>3544</v>
      </c>
      <c r="B1949" s="68" t="s">
        <v>77</v>
      </c>
      <c r="C1949" s="2" t="s">
        <v>1</v>
      </c>
      <c r="D1949" s="2">
        <v>59</v>
      </c>
      <c r="E1949" s="6">
        <v>22474</v>
      </c>
      <c r="F1949" s="7">
        <v>44074.556296296294</v>
      </c>
      <c r="G1949" s="69" t="s">
        <v>4</v>
      </c>
      <c r="H1949" s="68">
        <v>1718</v>
      </c>
      <c r="I1949" s="93">
        <f t="shared" si="143"/>
        <v>17.353535353535353</v>
      </c>
      <c r="J1949" s="93">
        <v>1.248</v>
      </c>
      <c r="K1949" s="69">
        <v>99</v>
      </c>
      <c r="L1949" s="68">
        <v>427</v>
      </c>
      <c r="M1949" s="93">
        <f t="shared" si="145"/>
        <v>4.3131313131313131</v>
      </c>
      <c r="N1949" s="93">
        <v>0.77800000000000002</v>
      </c>
      <c r="O1949" s="69">
        <v>99</v>
      </c>
      <c r="P1949" s="182">
        <f t="shared" si="146"/>
        <v>4.0234192037470722</v>
      </c>
      <c r="Q1949" s="78" t="s">
        <v>719</v>
      </c>
      <c r="V1949" s="84">
        <v>0.43055555555555558</v>
      </c>
      <c r="W1949" s="85">
        <v>0.5625</v>
      </c>
      <c r="X1949" s="78">
        <f t="shared" si="144"/>
        <v>0.13194444444444442</v>
      </c>
    </row>
    <row r="1950" spans="1:24" x14ac:dyDescent="0.3">
      <c r="A1950" s="44" t="s">
        <v>14427</v>
      </c>
      <c r="B1950" s="68" t="s">
        <v>14428</v>
      </c>
      <c r="C1950" s="2" t="s">
        <v>6</v>
      </c>
      <c r="D1950" s="2">
        <v>33</v>
      </c>
      <c r="E1950" s="6">
        <v>31968</v>
      </c>
      <c r="F1950" s="7">
        <v>44074.571782407409</v>
      </c>
      <c r="G1950" s="69" t="s">
        <v>4</v>
      </c>
      <c r="H1950" s="68">
        <v>815</v>
      </c>
      <c r="I1950" s="93">
        <f t="shared" si="143"/>
        <v>8.2323232323232318</v>
      </c>
      <c r="J1950" s="93">
        <v>0.98799999999999999</v>
      </c>
      <c r="K1950" s="69">
        <v>99</v>
      </c>
      <c r="L1950" s="68">
        <v>349</v>
      </c>
      <c r="M1950" s="93">
        <f t="shared" si="145"/>
        <v>3.5252525252525251</v>
      </c>
      <c r="N1950" s="93">
        <v>0.628</v>
      </c>
      <c r="O1950" s="69">
        <v>99</v>
      </c>
      <c r="P1950" s="182">
        <f t="shared" si="146"/>
        <v>2.335243553008596</v>
      </c>
      <c r="Q1950" s="78" t="s">
        <v>719</v>
      </c>
      <c r="V1950" s="84">
        <v>0.44166666666666665</v>
      </c>
      <c r="W1950" s="85">
        <v>0.57291666666666663</v>
      </c>
      <c r="X1950" s="78">
        <f t="shared" si="144"/>
        <v>0.13124999999999998</v>
      </c>
    </row>
    <row r="1951" spans="1:24" x14ac:dyDescent="0.3">
      <c r="A1951" s="44" t="s">
        <v>14429</v>
      </c>
      <c r="B1951" s="68" t="s">
        <v>14430</v>
      </c>
      <c r="C1951" s="2" t="s">
        <v>6</v>
      </c>
      <c r="D1951" s="2">
        <v>57</v>
      </c>
      <c r="E1951" s="6">
        <v>23110</v>
      </c>
      <c r="F1951" s="7">
        <v>44074.589375000003</v>
      </c>
      <c r="G1951" s="69" t="s">
        <v>10062</v>
      </c>
      <c r="H1951" s="68">
        <v>1346</v>
      </c>
      <c r="I1951" s="93">
        <f t="shared" si="143"/>
        <v>13.595959595959595</v>
      </c>
      <c r="J1951" s="93">
        <v>1.228</v>
      </c>
      <c r="K1951" s="69">
        <v>99</v>
      </c>
      <c r="L1951" s="68">
        <v>429</v>
      </c>
      <c r="M1951" s="93">
        <f t="shared" si="145"/>
        <v>4.333333333333333</v>
      </c>
      <c r="N1951" s="93">
        <v>0.72799999999999998</v>
      </c>
      <c r="O1951" s="69">
        <v>99</v>
      </c>
      <c r="P1951" s="182">
        <f t="shared" si="146"/>
        <v>3.1375291375291376</v>
      </c>
      <c r="Q1951" s="78" t="s">
        <v>719</v>
      </c>
      <c r="V1951" s="84">
        <v>0.4694444444444445</v>
      </c>
      <c r="W1951" s="85">
        <v>0.59027777777777779</v>
      </c>
      <c r="X1951" s="78">
        <f t="shared" si="144"/>
        <v>0.12083333333333329</v>
      </c>
    </row>
    <row r="1952" spans="1:24" x14ac:dyDescent="0.3">
      <c r="A1952" s="46" t="s">
        <v>14431</v>
      </c>
      <c r="B1952" s="68" t="s">
        <v>14432</v>
      </c>
      <c r="C1952" s="2" t="s">
        <v>6</v>
      </c>
      <c r="D1952" s="2">
        <v>40</v>
      </c>
      <c r="E1952" s="6">
        <v>29351</v>
      </c>
      <c r="F1952" s="7">
        <v>44074.613437499997</v>
      </c>
      <c r="G1952" s="69" t="s">
        <v>4</v>
      </c>
      <c r="H1952" s="68">
        <v>696</v>
      </c>
      <c r="I1952" s="93">
        <f t="shared" si="143"/>
        <v>7.0303030303030303</v>
      </c>
      <c r="J1952" s="93">
        <v>0.90900000000000003</v>
      </c>
      <c r="K1952" s="69">
        <v>99</v>
      </c>
      <c r="L1952" s="68">
        <v>264</v>
      </c>
      <c r="M1952" s="93">
        <f t="shared" si="145"/>
        <v>2.6666666666666665</v>
      </c>
      <c r="N1952" s="93">
        <v>0.51500000000000001</v>
      </c>
      <c r="O1952" s="69">
        <v>99</v>
      </c>
      <c r="P1952" s="182">
        <f t="shared" si="146"/>
        <v>2.6363636363636367</v>
      </c>
      <c r="Q1952" s="78" t="s">
        <v>719</v>
      </c>
      <c r="V1952" s="84">
        <v>0.48194444444444445</v>
      </c>
      <c r="W1952" s="85">
        <v>0.61805555555555558</v>
      </c>
      <c r="X1952" s="78">
        <f t="shared" si="144"/>
        <v>0.13611111111111113</v>
      </c>
    </row>
    <row r="1953" spans="1:24" x14ac:dyDescent="0.3">
      <c r="A1953" s="46" t="s">
        <v>14433</v>
      </c>
      <c r="B1953" s="68" t="s">
        <v>1947</v>
      </c>
      <c r="C1953" s="2" t="s">
        <v>1</v>
      </c>
      <c r="D1953" s="2">
        <v>39</v>
      </c>
      <c r="E1953" s="6">
        <v>29590</v>
      </c>
      <c r="F1953" s="7">
        <v>44074.630798611113</v>
      </c>
      <c r="G1953" s="69" t="s">
        <v>4</v>
      </c>
      <c r="H1953" s="68">
        <v>1042</v>
      </c>
      <c r="I1953" s="93">
        <f t="shared" si="143"/>
        <v>10.525252525252526</v>
      </c>
      <c r="J1953" s="93">
        <v>1.1459999999999999</v>
      </c>
      <c r="K1953" s="69">
        <v>99</v>
      </c>
      <c r="L1953" s="68">
        <v>317</v>
      </c>
      <c r="M1953" s="93">
        <f t="shared" si="145"/>
        <v>3.202020202020202</v>
      </c>
      <c r="N1953" s="93">
        <v>0.622</v>
      </c>
      <c r="O1953" s="69">
        <v>99</v>
      </c>
      <c r="P1953" s="182">
        <f t="shared" si="146"/>
        <v>3.2870662460567828</v>
      </c>
      <c r="Q1953" s="78" t="s">
        <v>719</v>
      </c>
      <c r="V1953" s="84">
        <v>0.51388888888888895</v>
      </c>
      <c r="W1953" s="85">
        <v>0.65277777777777779</v>
      </c>
      <c r="X1953" s="78">
        <f t="shared" si="144"/>
        <v>0.13888888888888884</v>
      </c>
    </row>
    <row r="1954" spans="1:24" x14ac:dyDescent="0.3">
      <c r="A1954" s="47" t="s">
        <v>14989</v>
      </c>
      <c r="B1954" s="68" t="s">
        <v>14990</v>
      </c>
      <c r="C1954" s="2" t="s">
        <v>1</v>
      </c>
      <c r="D1954" s="2">
        <v>82</v>
      </c>
      <c r="E1954" s="6">
        <v>13852</v>
      </c>
      <c r="F1954" s="7">
        <v>44075.409629629627</v>
      </c>
      <c r="G1954" s="69" t="s">
        <v>71</v>
      </c>
      <c r="H1954" s="68">
        <v>2220</v>
      </c>
      <c r="I1954" s="93">
        <f t="shared" si="143"/>
        <v>22.424242424242426</v>
      </c>
      <c r="J1954" s="93">
        <v>1.371</v>
      </c>
      <c r="K1954" s="69">
        <v>99</v>
      </c>
      <c r="L1954" s="68">
        <v>1221</v>
      </c>
      <c r="M1954" s="93">
        <f t="shared" si="145"/>
        <v>12.333333333333334</v>
      </c>
      <c r="N1954" s="93">
        <v>1.1160000000000001</v>
      </c>
      <c r="O1954" s="189">
        <v>99</v>
      </c>
      <c r="P1954" s="191">
        <f t="shared" si="146"/>
        <v>1.8181818181818181</v>
      </c>
      <c r="Q1954" s="77" t="s">
        <v>719</v>
      </c>
      <c r="V1954" s="84">
        <v>0.41666666666666669</v>
      </c>
      <c r="W1954" s="85">
        <v>0.56944444444444442</v>
      </c>
      <c r="X1954" s="78">
        <f t="shared" si="144"/>
        <v>0.15277777777777773</v>
      </c>
    </row>
    <row r="1955" spans="1:24" x14ac:dyDescent="0.3">
      <c r="A1955" s="47" t="s">
        <v>2771</v>
      </c>
      <c r="B1955" s="68" t="s">
        <v>1630</v>
      </c>
      <c r="C1955" s="2" t="s">
        <v>1</v>
      </c>
      <c r="D1955" s="2">
        <v>47</v>
      </c>
      <c r="E1955" s="6">
        <v>26886</v>
      </c>
      <c r="F1955" s="7">
        <v>44075.425798611112</v>
      </c>
      <c r="G1955" s="69" t="s">
        <v>4</v>
      </c>
      <c r="H1955" s="68">
        <v>2735</v>
      </c>
      <c r="I1955" s="93">
        <f t="shared" ref="I1955:I2018" si="147">H1955/K1955</f>
        <v>27.35</v>
      </c>
      <c r="J1955" s="93">
        <v>2.2930000000000001</v>
      </c>
      <c r="K1955" s="69">
        <v>100</v>
      </c>
      <c r="L1955" s="68">
        <v>1283</v>
      </c>
      <c r="M1955" s="93">
        <f t="shared" si="145"/>
        <v>12.83</v>
      </c>
      <c r="N1955" s="93">
        <v>0.95399999999999996</v>
      </c>
      <c r="O1955" s="189">
        <v>100</v>
      </c>
      <c r="P1955" s="191">
        <f t="shared" si="146"/>
        <v>2.1317225253312548</v>
      </c>
      <c r="Q1955" s="77" t="s">
        <v>719</v>
      </c>
      <c r="V1955" s="84">
        <v>0.375</v>
      </c>
      <c r="W1955" s="85">
        <v>0.51736111111111105</v>
      </c>
      <c r="X1955" s="78">
        <f t="shared" si="144"/>
        <v>0.14236111111111105</v>
      </c>
    </row>
    <row r="1956" spans="1:24" x14ac:dyDescent="0.3">
      <c r="A1956" s="47" t="s">
        <v>14991</v>
      </c>
      <c r="B1956" s="68" t="s">
        <v>500</v>
      </c>
      <c r="C1956" s="2" t="s">
        <v>1</v>
      </c>
      <c r="D1956" s="2">
        <v>38</v>
      </c>
      <c r="E1956" s="6">
        <v>29923</v>
      </c>
      <c r="F1956" s="7">
        <v>44075.438113425924</v>
      </c>
      <c r="G1956" s="69" t="s">
        <v>4</v>
      </c>
      <c r="H1956" s="68">
        <v>1098</v>
      </c>
      <c r="I1956" s="93">
        <f t="shared" si="147"/>
        <v>10.98</v>
      </c>
      <c r="J1956" s="93">
        <v>0.93200000000000005</v>
      </c>
      <c r="K1956" s="69">
        <v>100</v>
      </c>
      <c r="L1956" s="68">
        <v>347</v>
      </c>
      <c r="M1956" s="93">
        <f t="shared" si="145"/>
        <v>3.47</v>
      </c>
      <c r="N1956" s="93">
        <v>0.61099999999999999</v>
      </c>
      <c r="O1956" s="189">
        <v>100</v>
      </c>
      <c r="P1956" s="191">
        <f t="shared" si="146"/>
        <v>3.1642651296829971</v>
      </c>
      <c r="Q1956" s="77" t="s">
        <v>719</v>
      </c>
      <c r="V1956" s="84">
        <v>0.39930555555555558</v>
      </c>
      <c r="W1956" s="85">
        <v>0.54861111111111105</v>
      </c>
      <c r="X1956" s="78">
        <f t="shared" si="144"/>
        <v>0.14930555555555547</v>
      </c>
    </row>
    <row r="1957" spans="1:24" x14ac:dyDescent="0.3">
      <c r="A1957" s="47" t="s">
        <v>14992</v>
      </c>
      <c r="B1957" s="68" t="s">
        <v>1466</v>
      </c>
      <c r="C1957" s="2" t="s">
        <v>1</v>
      </c>
      <c r="D1957" s="2">
        <v>39</v>
      </c>
      <c r="E1957" s="6">
        <v>29595</v>
      </c>
      <c r="F1957" s="7">
        <v>44075.528634259259</v>
      </c>
      <c r="G1957" s="69" t="s">
        <v>4</v>
      </c>
      <c r="H1957" s="68">
        <v>1289</v>
      </c>
      <c r="I1957" s="93">
        <f t="shared" si="147"/>
        <v>13.020202020202021</v>
      </c>
      <c r="J1957" s="93">
        <v>1.4</v>
      </c>
      <c r="K1957" s="69">
        <v>99</v>
      </c>
      <c r="L1957" s="68">
        <v>378</v>
      </c>
      <c r="M1957" s="93">
        <f t="shared" si="145"/>
        <v>3.8181818181818183</v>
      </c>
      <c r="N1957" s="93">
        <v>0.70499999999999996</v>
      </c>
      <c r="O1957" s="189">
        <v>99</v>
      </c>
      <c r="P1957" s="191">
        <f t="shared" si="146"/>
        <v>3.4100529100529102</v>
      </c>
      <c r="Q1957" s="77" t="s">
        <v>719</v>
      </c>
      <c r="V1957" s="84">
        <v>0.39027777777777778</v>
      </c>
      <c r="W1957" s="85">
        <v>0.53472222222222221</v>
      </c>
      <c r="X1957" s="78">
        <f t="shared" si="144"/>
        <v>0.14444444444444443</v>
      </c>
    </row>
    <row r="1958" spans="1:24" x14ac:dyDescent="0.3">
      <c r="A1958" s="47" t="s">
        <v>14993</v>
      </c>
      <c r="B1958" s="68" t="s">
        <v>9538</v>
      </c>
      <c r="C1958" s="2" t="s">
        <v>1</v>
      </c>
      <c r="D1958" s="2">
        <v>41</v>
      </c>
      <c r="E1958" s="6">
        <v>28998</v>
      </c>
      <c r="F1958" s="7">
        <v>44075.580416666664</v>
      </c>
      <c r="G1958" s="69" t="s">
        <v>4</v>
      </c>
      <c r="H1958" s="68">
        <v>1267</v>
      </c>
      <c r="I1958" s="93">
        <f t="shared" si="147"/>
        <v>12.797979797979798</v>
      </c>
      <c r="J1958" s="93">
        <v>1.286</v>
      </c>
      <c r="K1958" s="69">
        <v>99</v>
      </c>
      <c r="L1958" s="68">
        <v>571</v>
      </c>
      <c r="M1958" s="93">
        <f t="shared" si="145"/>
        <v>5.7676767676767673</v>
      </c>
      <c r="N1958" s="93">
        <v>0.879</v>
      </c>
      <c r="O1958" s="189">
        <v>99</v>
      </c>
      <c r="P1958" s="191">
        <f t="shared" si="146"/>
        <v>2.2189141856392296</v>
      </c>
      <c r="Q1958" s="77" t="s">
        <v>719</v>
      </c>
      <c r="V1958" s="84">
        <v>0.44791666666666669</v>
      </c>
      <c r="W1958" s="85">
        <v>0.57986111111111105</v>
      </c>
      <c r="X1958" s="78">
        <f t="shared" si="144"/>
        <v>0.13194444444444436</v>
      </c>
    </row>
    <row r="1959" spans="1:24" x14ac:dyDescent="0.3">
      <c r="A1959" s="47" t="s">
        <v>3527</v>
      </c>
      <c r="B1959" s="68" t="s">
        <v>26</v>
      </c>
      <c r="C1959" s="2" t="s">
        <v>6</v>
      </c>
      <c r="D1959" s="2">
        <v>75</v>
      </c>
      <c r="E1959" s="6">
        <v>16440</v>
      </c>
      <c r="F1959" s="7">
        <v>44075.592928240738</v>
      </c>
      <c r="G1959" s="69" t="s">
        <v>4</v>
      </c>
      <c r="H1959" s="68">
        <v>2012</v>
      </c>
      <c r="I1959" s="93">
        <f t="shared" si="147"/>
        <v>20.323232323232322</v>
      </c>
      <c r="J1959" s="93">
        <v>1.323</v>
      </c>
      <c r="K1959" s="69">
        <v>99</v>
      </c>
      <c r="L1959" s="68">
        <v>823</v>
      </c>
      <c r="M1959" s="93">
        <f t="shared" si="145"/>
        <v>8.3131313131313131</v>
      </c>
      <c r="N1959" s="93">
        <v>0.80400000000000005</v>
      </c>
      <c r="O1959" s="189">
        <v>99</v>
      </c>
      <c r="P1959" s="191">
        <f t="shared" si="146"/>
        <v>2.4447144592952612</v>
      </c>
      <c r="Q1959" s="77" t="s">
        <v>719</v>
      </c>
      <c r="V1959" s="84">
        <v>0.47222222222222227</v>
      </c>
      <c r="W1959" s="85">
        <v>0.59722222222222221</v>
      </c>
      <c r="X1959" s="78">
        <f t="shared" si="144"/>
        <v>0.12499999999999994</v>
      </c>
    </row>
    <row r="1960" spans="1:24" x14ac:dyDescent="0.3">
      <c r="A1960" s="47" t="s">
        <v>14994</v>
      </c>
      <c r="B1960" s="68" t="s">
        <v>9583</v>
      </c>
      <c r="C1960" s="2" t="s">
        <v>1</v>
      </c>
      <c r="D1960" s="2">
        <v>49</v>
      </c>
      <c r="E1960" s="6">
        <v>25989</v>
      </c>
      <c r="F1960" s="7">
        <v>44075.61010416667</v>
      </c>
      <c r="G1960" s="69" t="s">
        <v>4</v>
      </c>
      <c r="H1960" s="68">
        <v>1720</v>
      </c>
      <c r="I1960" s="93">
        <f t="shared" si="147"/>
        <v>17.2</v>
      </c>
      <c r="J1960" s="93">
        <v>1.6080000000000001</v>
      </c>
      <c r="K1960" s="69">
        <v>100</v>
      </c>
      <c r="L1960" s="68">
        <v>402</v>
      </c>
      <c r="M1960" s="93">
        <f t="shared" si="145"/>
        <v>4.0199999999999996</v>
      </c>
      <c r="N1960" s="93">
        <v>0.71</v>
      </c>
      <c r="O1960" s="189">
        <v>100</v>
      </c>
      <c r="P1960" s="191">
        <f t="shared" si="146"/>
        <v>4.2786069651741299</v>
      </c>
      <c r="Q1960" s="77" t="s">
        <v>719</v>
      </c>
      <c r="V1960" s="84">
        <v>0.47500000000000003</v>
      </c>
      <c r="W1960" s="85">
        <v>0.61111111111111105</v>
      </c>
      <c r="X1960" s="78">
        <f t="shared" si="144"/>
        <v>0.13611111111111102</v>
      </c>
    </row>
    <row r="1961" spans="1:24" x14ac:dyDescent="0.3">
      <c r="A1961" s="47" t="s">
        <v>14995</v>
      </c>
      <c r="B1961" s="68" t="s">
        <v>14996</v>
      </c>
      <c r="C1961" s="2" t="s">
        <v>1</v>
      </c>
      <c r="D1961" s="2">
        <v>39</v>
      </c>
      <c r="E1961" s="6">
        <v>29826</v>
      </c>
      <c r="F1961" s="7">
        <v>44075.627268518518</v>
      </c>
      <c r="G1961" s="69" t="s">
        <v>14997</v>
      </c>
      <c r="H1961" s="68">
        <v>889</v>
      </c>
      <c r="I1961" s="93">
        <f t="shared" si="147"/>
        <v>8.89</v>
      </c>
      <c r="J1961" s="93">
        <v>1.0720000000000001</v>
      </c>
      <c r="K1961" s="69">
        <v>100</v>
      </c>
      <c r="L1961" s="68">
        <v>209</v>
      </c>
      <c r="M1961" s="93">
        <f t="shared" si="145"/>
        <v>2.09</v>
      </c>
      <c r="N1961" s="93">
        <v>0.35099999999999998</v>
      </c>
      <c r="O1961" s="189">
        <v>100</v>
      </c>
      <c r="P1961" s="191">
        <f t="shared" si="146"/>
        <v>4.2535885167464125</v>
      </c>
      <c r="Q1961" s="77" t="s">
        <v>719</v>
      </c>
      <c r="V1961" s="84">
        <v>0.4909722222222222</v>
      </c>
      <c r="W1961" s="85">
        <v>0.63194444444444442</v>
      </c>
      <c r="X1961" s="78">
        <f t="shared" si="144"/>
        <v>0.14097222222222222</v>
      </c>
    </row>
    <row r="1962" spans="1:24" x14ac:dyDescent="0.3">
      <c r="A1962" s="47" t="s">
        <v>14998</v>
      </c>
      <c r="B1962" s="68" t="s">
        <v>1190</v>
      </c>
      <c r="C1962" s="2" t="s">
        <v>1</v>
      </c>
      <c r="D1962" s="2">
        <v>59</v>
      </c>
      <c r="E1962" s="6">
        <v>22459</v>
      </c>
      <c r="F1962" s="7">
        <v>44076.514722222222</v>
      </c>
      <c r="G1962" s="69" t="s">
        <v>4</v>
      </c>
      <c r="H1962" s="68">
        <v>2004</v>
      </c>
      <c r="I1962" s="93">
        <f t="shared" si="147"/>
        <v>20.04</v>
      </c>
      <c r="J1962" s="93">
        <v>1.4059999999999999</v>
      </c>
      <c r="K1962" s="69">
        <v>100</v>
      </c>
      <c r="L1962" s="68">
        <v>406</v>
      </c>
      <c r="M1962" s="93">
        <f t="shared" si="145"/>
        <v>4.0599999999999996</v>
      </c>
      <c r="N1962" s="93">
        <v>0.85099999999999998</v>
      </c>
      <c r="O1962" s="189">
        <v>100</v>
      </c>
      <c r="P1962" s="191">
        <f t="shared" si="146"/>
        <v>4.9359605911330053</v>
      </c>
      <c r="Q1962" s="77" t="s">
        <v>719</v>
      </c>
      <c r="V1962" s="84">
        <v>0.37638888888888888</v>
      </c>
      <c r="W1962" s="85">
        <v>0.51388888888888895</v>
      </c>
      <c r="X1962" s="78">
        <f t="shared" si="144"/>
        <v>0.13750000000000007</v>
      </c>
    </row>
    <row r="1963" spans="1:24" x14ac:dyDescent="0.3">
      <c r="A1963" s="47" t="s">
        <v>14999</v>
      </c>
      <c r="B1963" s="68" t="s">
        <v>6405</v>
      </c>
      <c r="C1963" s="2" t="s">
        <v>1</v>
      </c>
      <c r="D1963" s="2">
        <v>78</v>
      </c>
      <c r="E1963" s="6">
        <v>15227</v>
      </c>
      <c r="F1963" s="7">
        <v>44076.61891203704</v>
      </c>
      <c r="G1963" s="69" t="s">
        <v>4</v>
      </c>
      <c r="H1963" s="68">
        <v>2143</v>
      </c>
      <c r="I1963" s="93">
        <f t="shared" si="147"/>
        <v>21.646464646464647</v>
      </c>
      <c r="J1963" s="93">
        <v>1.734</v>
      </c>
      <c r="K1963" s="69">
        <v>99</v>
      </c>
      <c r="L1963" s="68">
        <v>683</v>
      </c>
      <c r="M1963" s="93">
        <f t="shared" si="145"/>
        <v>6.8989898989898988</v>
      </c>
      <c r="N1963" s="93">
        <v>0.81399999999999995</v>
      </c>
      <c r="O1963" s="189">
        <v>99</v>
      </c>
      <c r="P1963" s="191">
        <f t="shared" si="146"/>
        <v>3.1376281112737923</v>
      </c>
      <c r="Q1963" s="77" t="s">
        <v>719</v>
      </c>
      <c r="V1963" s="84">
        <v>0.48194444444444445</v>
      </c>
      <c r="W1963" s="85">
        <v>0.62152777777777779</v>
      </c>
      <c r="X1963" s="78">
        <f t="shared" si="144"/>
        <v>0.13958333333333334</v>
      </c>
    </row>
    <row r="1964" spans="1:24" x14ac:dyDescent="0.3">
      <c r="A1964" s="47" t="s">
        <v>15000</v>
      </c>
      <c r="B1964" s="68" t="s">
        <v>15001</v>
      </c>
      <c r="C1964" s="2" t="s">
        <v>6</v>
      </c>
      <c r="D1964" s="2">
        <v>51</v>
      </c>
      <c r="E1964" s="6">
        <v>25431</v>
      </c>
      <c r="F1964" s="7">
        <v>44076.628842592596</v>
      </c>
      <c r="G1964" s="69" t="s">
        <v>4</v>
      </c>
      <c r="H1964" s="68">
        <v>1527</v>
      </c>
      <c r="I1964" s="93">
        <f t="shared" si="147"/>
        <v>15.424242424242424</v>
      </c>
      <c r="J1964" s="93">
        <v>1.286</v>
      </c>
      <c r="K1964" s="69">
        <v>99</v>
      </c>
      <c r="L1964" s="68">
        <v>466</v>
      </c>
      <c r="M1964" s="93">
        <f t="shared" si="145"/>
        <v>4.7070707070707067</v>
      </c>
      <c r="N1964" s="93">
        <v>0.95</v>
      </c>
      <c r="O1964" s="189">
        <v>99</v>
      </c>
      <c r="P1964" s="191">
        <f t="shared" si="146"/>
        <v>3.2768240343347639</v>
      </c>
      <c r="Q1964" s="77" t="s">
        <v>719</v>
      </c>
      <c r="V1964" s="84">
        <v>0.45902777777777781</v>
      </c>
      <c r="W1964" s="85">
        <v>0.63194444444444442</v>
      </c>
      <c r="X1964" s="78">
        <f t="shared" si="144"/>
        <v>0.17291666666666661</v>
      </c>
    </row>
    <row r="1965" spans="1:24" x14ac:dyDescent="0.3">
      <c r="A1965" s="47" t="s">
        <v>15002</v>
      </c>
      <c r="B1965" s="68" t="s">
        <v>15003</v>
      </c>
      <c r="C1965" s="2" t="s">
        <v>6</v>
      </c>
      <c r="D1965" s="2">
        <v>61</v>
      </c>
      <c r="E1965" s="6">
        <v>21774</v>
      </c>
      <c r="F1965" s="7">
        <v>44076.639548611114</v>
      </c>
      <c r="G1965" s="69" t="s">
        <v>4</v>
      </c>
      <c r="H1965" s="68">
        <v>1865</v>
      </c>
      <c r="I1965" s="93">
        <f t="shared" si="147"/>
        <v>18.838383838383837</v>
      </c>
      <c r="J1965" s="93">
        <v>1.167</v>
      </c>
      <c r="K1965" s="69">
        <v>99</v>
      </c>
      <c r="L1965" s="68">
        <v>785</v>
      </c>
      <c r="M1965" s="93">
        <f t="shared" si="145"/>
        <v>7.9292929292929291</v>
      </c>
      <c r="N1965" s="93">
        <v>1.0620000000000001</v>
      </c>
      <c r="O1965" s="189">
        <v>99</v>
      </c>
      <c r="P1965" s="191">
        <f t="shared" si="146"/>
        <v>2.3757961783439492</v>
      </c>
      <c r="Q1965" s="77" t="s">
        <v>719</v>
      </c>
      <c r="V1965" s="84">
        <v>0.48888888888888887</v>
      </c>
      <c r="W1965" s="85">
        <v>0.64236111111111105</v>
      </c>
      <c r="X1965" s="78">
        <f t="shared" si="144"/>
        <v>0.15347222222222218</v>
      </c>
    </row>
    <row r="1966" spans="1:24" x14ac:dyDescent="0.3">
      <c r="A1966" s="47" t="s">
        <v>15004</v>
      </c>
      <c r="B1966" s="68" t="s">
        <v>15005</v>
      </c>
      <c r="C1966" s="2" t="s">
        <v>6</v>
      </c>
      <c r="D1966" s="2">
        <v>66</v>
      </c>
      <c r="E1966" s="6">
        <v>19747</v>
      </c>
      <c r="F1966" s="7">
        <v>44077.430011574077</v>
      </c>
      <c r="G1966" s="69" t="s">
        <v>4</v>
      </c>
      <c r="H1966" s="68">
        <v>3656</v>
      </c>
      <c r="I1966" s="93">
        <f t="shared" si="147"/>
        <v>36.929292929292927</v>
      </c>
      <c r="J1966" s="93">
        <v>3.4049999999999998</v>
      </c>
      <c r="K1966" s="69">
        <v>99</v>
      </c>
      <c r="L1966" s="68">
        <v>1027</v>
      </c>
      <c r="M1966" s="93">
        <f t="shared" si="145"/>
        <v>10.373737373737374</v>
      </c>
      <c r="N1966" s="93">
        <v>1.306</v>
      </c>
      <c r="O1966" s="189">
        <v>99</v>
      </c>
      <c r="P1966" s="191">
        <f t="shared" si="146"/>
        <v>3.5598831548198633</v>
      </c>
      <c r="Q1966" s="77" t="s">
        <v>719</v>
      </c>
      <c r="V1966" s="84">
        <v>0.37222222222222223</v>
      </c>
      <c r="W1966" s="85">
        <v>0.53472222222222221</v>
      </c>
      <c r="X1966" s="78">
        <f t="shared" si="144"/>
        <v>0.16249999999999998</v>
      </c>
    </row>
    <row r="1967" spans="1:24" x14ac:dyDescent="0.3">
      <c r="A1967" s="47" t="s">
        <v>15006</v>
      </c>
      <c r="B1967" s="68" t="s">
        <v>8670</v>
      </c>
      <c r="C1967" s="2" t="s">
        <v>1</v>
      </c>
      <c r="D1967" s="2">
        <v>48</v>
      </c>
      <c r="E1967" s="6">
        <v>26531</v>
      </c>
      <c r="F1967" s="7">
        <v>44077.548877314817</v>
      </c>
      <c r="G1967" s="69" t="s">
        <v>4</v>
      </c>
      <c r="H1967" s="68">
        <v>1108</v>
      </c>
      <c r="I1967" s="93">
        <f t="shared" si="147"/>
        <v>11.191919191919192</v>
      </c>
      <c r="J1967" s="93">
        <v>1.226</v>
      </c>
      <c r="K1967" s="69">
        <v>99</v>
      </c>
      <c r="L1967" s="68">
        <v>309</v>
      </c>
      <c r="M1967" s="93">
        <f t="shared" si="145"/>
        <v>3.1212121212121211</v>
      </c>
      <c r="N1967" s="93">
        <v>0.59399999999999997</v>
      </c>
      <c r="O1967" s="189">
        <v>99</v>
      </c>
      <c r="P1967" s="191">
        <f t="shared" si="146"/>
        <v>3.5857605177993528</v>
      </c>
      <c r="Q1967" s="77" t="s">
        <v>719</v>
      </c>
      <c r="V1967" s="84">
        <v>0.40486111111111112</v>
      </c>
      <c r="W1967" s="85">
        <v>0.55208333333333337</v>
      </c>
      <c r="X1967" s="78">
        <f t="shared" si="144"/>
        <v>0.14722222222222225</v>
      </c>
    </row>
    <row r="1968" spans="1:24" x14ac:dyDescent="0.3">
      <c r="A1968" s="47" t="s">
        <v>3403</v>
      </c>
      <c r="B1968" s="68" t="s">
        <v>1896</v>
      </c>
      <c r="C1968" s="2" t="s">
        <v>1</v>
      </c>
      <c r="D1968" s="2">
        <v>58</v>
      </c>
      <c r="E1968" s="6">
        <v>22756</v>
      </c>
      <c r="F1968" s="7">
        <v>44077.564351851855</v>
      </c>
      <c r="G1968" s="69" t="s">
        <v>4</v>
      </c>
      <c r="H1968" s="68">
        <v>2410</v>
      </c>
      <c r="I1968" s="93">
        <f t="shared" si="147"/>
        <v>24.1</v>
      </c>
      <c r="J1968" s="93">
        <v>1.9039999999999999</v>
      </c>
      <c r="K1968" s="69">
        <v>100</v>
      </c>
      <c r="L1968" s="68">
        <v>426</v>
      </c>
      <c r="M1968" s="93">
        <f t="shared" si="145"/>
        <v>4.26</v>
      </c>
      <c r="N1968" s="93">
        <v>0.84799999999999998</v>
      </c>
      <c r="O1968" s="189">
        <v>100</v>
      </c>
      <c r="P1968" s="191">
        <f t="shared" si="146"/>
        <v>5.6572769953051649</v>
      </c>
      <c r="Q1968" s="77" t="s">
        <v>719</v>
      </c>
      <c r="V1968" s="84">
        <v>0.41180555555555554</v>
      </c>
      <c r="W1968" s="85">
        <v>0.5625</v>
      </c>
      <c r="X1968" s="78">
        <f t="shared" si="144"/>
        <v>0.15069444444444446</v>
      </c>
    </row>
    <row r="1969" spans="1:24" x14ac:dyDescent="0.3">
      <c r="A1969" s="47" t="s">
        <v>15007</v>
      </c>
      <c r="B1969" s="68" t="s">
        <v>724</v>
      </c>
      <c r="C1969" s="2" t="s">
        <v>1</v>
      </c>
      <c r="D1969" s="2">
        <v>56</v>
      </c>
      <c r="E1969" s="6">
        <v>23387</v>
      </c>
      <c r="F1969" s="7">
        <v>44077.577638888892</v>
      </c>
      <c r="G1969" s="69" t="s">
        <v>4</v>
      </c>
      <c r="H1969" s="68">
        <v>2200</v>
      </c>
      <c r="I1969" s="93">
        <f t="shared" si="147"/>
        <v>22.222222222222221</v>
      </c>
      <c r="J1969" s="93">
        <v>1.9350000000000001</v>
      </c>
      <c r="K1969" s="69">
        <v>99</v>
      </c>
      <c r="L1969" s="68">
        <v>374</v>
      </c>
      <c r="M1969" s="93">
        <f t="shared" si="145"/>
        <v>3.7777777777777777</v>
      </c>
      <c r="N1969" s="93">
        <v>0.54500000000000004</v>
      </c>
      <c r="O1969" s="189">
        <v>99</v>
      </c>
      <c r="P1969" s="191">
        <f t="shared" si="146"/>
        <v>5.8823529411764701</v>
      </c>
      <c r="Q1969" s="77" t="s">
        <v>719</v>
      </c>
      <c r="V1969" s="84">
        <v>0.44097222222222227</v>
      </c>
      <c r="W1969" s="85">
        <v>0.57986111111111105</v>
      </c>
      <c r="X1969" s="78">
        <f t="shared" si="144"/>
        <v>0.13888888888888878</v>
      </c>
    </row>
    <row r="1970" spans="1:24" x14ac:dyDescent="0.3">
      <c r="A1970" s="47" t="s">
        <v>2898</v>
      </c>
      <c r="B1970" s="68" t="s">
        <v>1744</v>
      </c>
      <c r="C1970" s="2" t="s">
        <v>1</v>
      </c>
      <c r="D1970" s="2">
        <v>65</v>
      </c>
      <c r="E1970" s="6">
        <v>20329</v>
      </c>
      <c r="F1970" s="7">
        <v>44077.591898148145</v>
      </c>
      <c r="G1970" s="69" t="s">
        <v>4</v>
      </c>
      <c r="H1970" s="68">
        <v>2312</v>
      </c>
      <c r="I1970" s="93">
        <f t="shared" si="147"/>
        <v>23.12</v>
      </c>
      <c r="J1970" s="93">
        <v>2.52</v>
      </c>
      <c r="K1970" s="69">
        <v>100</v>
      </c>
      <c r="L1970" s="68">
        <v>634</v>
      </c>
      <c r="M1970" s="93">
        <f t="shared" si="145"/>
        <v>6.34</v>
      </c>
      <c r="N1970" s="93">
        <v>1.0940000000000001</v>
      </c>
      <c r="O1970" s="189">
        <v>100</v>
      </c>
      <c r="P1970" s="191">
        <f t="shared" si="146"/>
        <v>3.6466876971608837</v>
      </c>
      <c r="Q1970" s="77" t="s">
        <v>719</v>
      </c>
      <c r="V1970" s="84">
        <v>0.45416666666666666</v>
      </c>
      <c r="W1970" s="85">
        <v>0.59375</v>
      </c>
      <c r="X1970" s="78">
        <f t="shared" si="144"/>
        <v>0.13958333333333334</v>
      </c>
    </row>
    <row r="1971" spans="1:24" x14ac:dyDescent="0.3">
      <c r="A1971" s="47" t="s">
        <v>15008</v>
      </c>
      <c r="B1971" s="68" t="s">
        <v>9657</v>
      </c>
      <c r="C1971" s="2" t="s">
        <v>1</v>
      </c>
      <c r="D1971" s="2">
        <v>48</v>
      </c>
      <c r="E1971" s="6">
        <v>26309</v>
      </c>
      <c r="F1971" s="7">
        <v>44077.607569444444</v>
      </c>
      <c r="G1971" s="69" t="s">
        <v>4</v>
      </c>
      <c r="H1971" s="68">
        <v>1276</v>
      </c>
      <c r="I1971" s="93">
        <f t="shared" si="147"/>
        <v>12.76</v>
      </c>
      <c r="J1971" s="93">
        <v>1.0840000000000001</v>
      </c>
      <c r="K1971" s="69">
        <v>100</v>
      </c>
      <c r="L1971" s="68">
        <v>250</v>
      </c>
      <c r="M1971" s="93">
        <f t="shared" si="145"/>
        <v>2.5</v>
      </c>
      <c r="N1971" s="93">
        <v>0.503</v>
      </c>
      <c r="O1971" s="189">
        <v>100</v>
      </c>
      <c r="P1971" s="191">
        <f t="shared" si="146"/>
        <v>5.1040000000000001</v>
      </c>
      <c r="Q1971" s="77" t="s">
        <v>719</v>
      </c>
      <c r="V1971" s="84">
        <v>0.47222222222222227</v>
      </c>
      <c r="W1971" s="85">
        <v>0.61111111111111105</v>
      </c>
      <c r="X1971" s="78">
        <f t="shared" si="144"/>
        <v>0.13888888888888878</v>
      </c>
    </row>
    <row r="1972" spans="1:24" x14ac:dyDescent="0.3">
      <c r="A1972" s="47" t="s">
        <v>15009</v>
      </c>
      <c r="B1972" s="68" t="s">
        <v>15010</v>
      </c>
      <c r="C1972" s="2" t="s">
        <v>1</v>
      </c>
      <c r="D1972" s="2">
        <v>61</v>
      </c>
      <c r="E1972" s="6">
        <v>21794</v>
      </c>
      <c r="F1972" s="7">
        <v>44077.642326388886</v>
      </c>
      <c r="G1972" s="69" t="s">
        <v>22</v>
      </c>
      <c r="H1972" s="68">
        <v>1175</v>
      </c>
      <c r="I1972" s="93">
        <f t="shared" si="147"/>
        <v>11.868686868686869</v>
      </c>
      <c r="J1972" s="93">
        <v>1.5629999999999999</v>
      </c>
      <c r="K1972" s="69">
        <v>99</v>
      </c>
      <c r="L1972" s="68">
        <v>300</v>
      </c>
      <c r="M1972" s="93">
        <f t="shared" si="145"/>
        <v>3.0303030303030303</v>
      </c>
      <c r="N1972" s="93">
        <v>0.504</v>
      </c>
      <c r="O1972" s="189">
        <v>99</v>
      </c>
      <c r="P1972" s="191">
        <f t="shared" si="146"/>
        <v>3.9166666666666665</v>
      </c>
      <c r="Q1972" s="77" t="s">
        <v>719</v>
      </c>
      <c r="V1972" s="84">
        <v>0.48333333333333334</v>
      </c>
      <c r="W1972" s="85">
        <v>0.64236111111111105</v>
      </c>
      <c r="X1972" s="78">
        <f t="shared" si="144"/>
        <v>0.15902777777777771</v>
      </c>
    </row>
    <row r="1973" spans="1:24" x14ac:dyDescent="0.3">
      <c r="A1973" s="47" t="s">
        <v>15011</v>
      </c>
      <c r="B1973" s="68" t="s">
        <v>7141</v>
      </c>
      <c r="C1973" s="2" t="s">
        <v>1</v>
      </c>
      <c r="D1973" s="2">
        <v>61</v>
      </c>
      <c r="E1973" s="6">
        <v>21675</v>
      </c>
      <c r="F1973" s="7">
        <v>44077.662569444445</v>
      </c>
      <c r="G1973" s="69" t="s">
        <v>4</v>
      </c>
      <c r="H1973" s="68">
        <v>1468</v>
      </c>
      <c r="I1973" s="93">
        <f t="shared" si="147"/>
        <v>14.68</v>
      </c>
      <c r="J1973" s="93">
        <v>1.4279999999999999</v>
      </c>
      <c r="K1973" s="69">
        <v>100</v>
      </c>
      <c r="L1973" s="68">
        <v>499</v>
      </c>
      <c r="M1973" s="93">
        <f t="shared" si="145"/>
        <v>4.99</v>
      </c>
      <c r="N1973" s="93">
        <v>0.93700000000000006</v>
      </c>
      <c r="O1973" s="189">
        <v>100</v>
      </c>
      <c r="P1973" s="191">
        <f t="shared" si="146"/>
        <v>2.94188376753507</v>
      </c>
      <c r="Q1973" s="77" t="s">
        <v>719</v>
      </c>
      <c r="V1973" s="84">
        <v>0.53472222222222221</v>
      </c>
      <c r="W1973" s="85">
        <v>0.67361111111111116</v>
      </c>
      <c r="X1973" s="78">
        <f t="shared" si="144"/>
        <v>0.13888888888888895</v>
      </c>
    </row>
    <row r="1974" spans="1:24" x14ac:dyDescent="0.3">
      <c r="A1974" s="47" t="s">
        <v>15012</v>
      </c>
      <c r="B1974" s="68" t="s">
        <v>7833</v>
      </c>
      <c r="C1974" s="2" t="s">
        <v>1</v>
      </c>
      <c r="D1974" s="2">
        <v>47</v>
      </c>
      <c r="E1974" s="6">
        <v>26840</v>
      </c>
      <c r="F1974" s="7">
        <v>44078.414340277777</v>
      </c>
      <c r="G1974" s="69" t="s">
        <v>4</v>
      </c>
      <c r="H1974" s="68">
        <v>1348</v>
      </c>
      <c r="I1974" s="93">
        <f t="shared" si="147"/>
        <v>13.616161616161616</v>
      </c>
      <c r="J1974" s="93">
        <v>1.9359999999999999</v>
      </c>
      <c r="K1974" s="69">
        <v>99</v>
      </c>
      <c r="L1974" s="68">
        <v>325</v>
      </c>
      <c r="M1974" s="93">
        <f t="shared" si="145"/>
        <v>3.2828282828282829</v>
      </c>
      <c r="N1974" s="93">
        <v>0.496</v>
      </c>
      <c r="O1974" s="189">
        <v>99</v>
      </c>
      <c r="P1974" s="191">
        <f t="shared" si="146"/>
        <v>4.1476923076923073</v>
      </c>
      <c r="Q1974" s="77" t="s">
        <v>719</v>
      </c>
      <c r="V1974" s="84">
        <v>0.3666666666666667</v>
      </c>
      <c r="W1974" s="85">
        <v>0.52083333333333337</v>
      </c>
      <c r="X1974" s="78">
        <f t="shared" si="144"/>
        <v>0.15416666666666667</v>
      </c>
    </row>
    <row r="1975" spans="1:24" x14ac:dyDescent="0.3">
      <c r="A1975" s="47" t="s">
        <v>15013</v>
      </c>
      <c r="B1975" s="68" t="s">
        <v>15014</v>
      </c>
      <c r="C1975" s="2" t="s">
        <v>6</v>
      </c>
      <c r="D1975" s="2">
        <v>17</v>
      </c>
      <c r="E1975" s="6">
        <v>37765</v>
      </c>
      <c r="F1975" s="7">
        <v>44078.522592592592</v>
      </c>
      <c r="G1975" s="69" t="s">
        <v>4</v>
      </c>
      <c r="H1975" s="68">
        <v>819</v>
      </c>
      <c r="I1975" s="93">
        <f t="shared" si="147"/>
        <v>8.2727272727272734</v>
      </c>
      <c r="J1975" s="93">
        <v>0.84299999999999997</v>
      </c>
      <c r="K1975" s="69">
        <v>99</v>
      </c>
      <c r="L1975" s="68">
        <v>232</v>
      </c>
      <c r="M1975" s="93">
        <f t="shared" si="145"/>
        <v>2.3434343434343434</v>
      </c>
      <c r="N1975" s="93">
        <v>0.47699999999999998</v>
      </c>
      <c r="O1975" s="189">
        <v>99</v>
      </c>
      <c r="P1975" s="191">
        <f t="shared" si="146"/>
        <v>3.5301724137931036</v>
      </c>
      <c r="Q1975" s="77" t="s">
        <v>719</v>
      </c>
      <c r="V1975" s="84">
        <v>0.37777777777777777</v>
      </c>
      <c r="W1975" s="85">
        <v>0.52777777777777779</v>
      </c>
      <c r="X1975" s="78">
        <f t="shared" ref="X1975:X2038" si="148">W1975-V1975</f>
        <v>0.15000000000000002</v>
      </c>
    </row>
    <row r="1976" spans="1:24" x14ac:dyDescent="0.3">
      <c r="A1976" s="47" t="s">
        <v>9175</v>
      </c>
      <c r="B1976" s="68" t="s">
        <v>9176</v>
      </c>
      <c r="C1976" s="2" t="s">
        <v>1</v>
      </c>
      <c r="D1976" s="2">
        <v>47</v>
      </c>
      <c r="E1976" s="6">
        <v>26780</v>
      </c>
      <c r="F1976" s="7">
        <v>44078.539097222223</v>
      </c>
      <c r="G1976" s="69" t="s">
        <v>4</v>
      </c>
      <c r="H1976" s="68">
        <v>1690</v>
      </c>
      <c r="I1976" s="93">
        <f t="shared" si="147"/>
        <v>16.899999999999999</v>
      </c>
      <c r="J1976" s="93">
        <v>1.474</v>
      </c>
      <c r="K1976" s="69">
        <v>100</v>
      </c>
      <c r="L1976" s="68">
        <v>447</v>
      </c>
      <c r="M1976" s="93">
        <f t="shared" si="145"/>
        <v>4.47</v>
      </c>
      <c r="N1976" s="93">
        <v>0.59399999999999997</v>
      </c>
      <c r="O1976" s="189">
        <v>100</v>
      </c>
      <c r="P1976" s="191">
        <f t="shared" si="146"/>
        <v>3.7807606263982101</v>
      </c>
      <c r="Q1976" s="77" t="s">
        <v>719</v>
      </c>
      <c r="V1976" s="84">
        <v>0.41319444444444442</v>
      </c>
      <c r="W1976" s="85">
        <v>0.54861111111111105</v>
      </c>
      <c r="X1976" s="78">
        <f t="shared" si="148"/>
        <v>0.13541666666666663</v>
      </c>
    </row>
    <row r="1977" spans="1:24" x14ac:dyDescent="0.3">
      <c r="A1977" s="47" t="s">
        <v>3250</v>
      </c>
      <c r="B1977" s="68" t="s">
        <v>1764</v>
      </c>
      <c r="C1977" s="2" t="s">
        <v>1</v>
      </c>
      <c r="D1977" s="2">
        <v>55</v>
      </c>
      <c r="E1977" s="6">
        <v>23853</v>
      </c>
      <c r="F1977" s="7">
        <v>44078.553206018521</v>
      </c>
      <c r="G1977" s="69" t="s">
        <v>4</v>
      </c>
      <c r="H1977" s="68">
        <v>1606</v>
      </c>
      <c r="I1977" s="93">
        <f t="shared" si="147"/>
        <v>16.222222222222221</v>
      </c>
      <c r="J1977" s="93">
        <v>1.1020000000000001</v>
      </c>
      <c r="K1977" s="69">
        <v>99</v>
      </c>
      <c r="L1977" s="68">
        <v>425</v>
      </c>
      <c r="M1977" s="93">
        <f t="shared" si="145"/>
        <v>4.2929292929292933</v>
      </c>
      <c r="N1977" s="93">
        <v>0.71799999999999997</v>
      </c>
      <c r="O1977" s="189">
        <v>99</v>
      </c>
      <c r="P1977" s="191">
        <f t="shared" si="146"/>
        <v>3.7788235294117642</v>
      </c>
      <c r="Q1977" s="77" t="s">
        <v>719</v>
      </c>
      <c r="V1977" s="84">
        <v>0.41597222222222219</v>
      </c>
      <c r="W1977" s="85">
        <v>0.55902777777777779</v>
      </c>
      <c r="X1977" s="78">
        <f t="shared" si="148"/>
        <v>0.1430555555555556</v>
      </c>
    </row>
    <row r="1978" spans="1:24" x14ac:dyDescent="0.3">
      <c r="A1978" s="47" t="s">
        <v>2749</v>
      </c>
      <c r="B1978" s="68" t="s">
        <v>118</v>
      </c>
      <c r="C1978" s="2" t="s">
        <v>1</v>
      </c>
      <c r="D1978" s="2">
        <v>50</v>
      </c>
      <c r="E1978" s="6">
        <v>25514</v>
      </c>
      <c r="F1978" s="7">
        <v>44078.572743055556</v>
      </c>
      <c r="G1978" s="69" t="s">
        <v>4</v>
      </c>
      <c r="H1978" s="68">
        <v>1158</v>
      </c>
      <c r="I1978" s="93">
        <f t="shared" si="147"/>
        <v>11.58</v>
      </c>
      <c r="J1978" s="93">
        <v>0.98699999999999999</v>
      </c>
      <c r="K1978" s="69">
        <v>100</v>
      </c>
      <c r="L1978" s="68">
        <v>297</v>
      </c>
      <c r="M1978" s="93">
        <f t="shared" si="145"/>
        <v>2.97</v>
      </c>
      <c r="N1978" s="93">
        <v>0.502</v>
      </c>
      <c r="O1978" s="189">
        <v>100</v>
      </c>
      <c r="P1978" s="191">
        <f t="shared" si="146"/>
        <v>3.8989898989898988</v>
      </c>
      <c r="Q1978" s="77" t="s">
        <v>719</v>
      </c>
      <c r="V1978" s="84">
        <v>0.43194444444444446</v>
      </c>
      <c r="W1978" s="85">
        <v>0.57638888888888895</v>
      </c>
      <c r="X1978" s="78">
        <f t="shared" si="148"/>
        <v>0.14444444444444449</v>
      </c>
    </row>
    <row r="1979" spans="1:24" x14ac:dyDescent="0.3">
      <c r="A1979" s="47" t="s">
        <v>15015</v>
      </c>
      <c r="B1979" s="68" t="s">
        <v>4131</v>
      </c>
      <c r="C1979" s="2" t="s">
        <v>6</v>
      </c>
      <c r="D1979" s="2">
        <v>21</v>
      </c>
      <c r="E1979" s="6">
        <v>36306</v>
      </c>
      <c r="F1979" s="7">
        <v>44078.585740740738</v>
      </c>
      <c r="G1979" s="69" t="s">
        <v>4</v>
      </c>
      <c r="H1979" s="68">
        <v>475</v>
      </c>
      <c r="I1979" s="93">
        <f t="shared" si="147"/>
        <v>4.75</v>
      </c>
      <c r="J1979" s="93">
        <v>0.67200000000000004</v>
      </c>
      <c r="K1979" s="69">
        <v>100</v>
      </c>
      <c r="L1979" s="68">
        <v>235</v>
      </c>
      <c r="M1979" s="93">
        <f t="shared" si="145"/>
        <v>2.35</v>
      </c>
      <c r="N1979" s="93">
        <v>0.47899999999999998</v>
      </c>
      <c r="O1979" s="189">
        <v>100</v>
      </c>
      <c r="P1979" s="191">
        <f t="shared" si="146"/>
        <v>2.021276595744681</v>
      </c>
      <c r="Q1979" s="77" t="s">
        <v>719</v>
      </c>
      <c r="V1979" s="84">
        <v>0.4381944444444445</v>
      </c>
      <c r="W1979" s="85">
        <v>0.59722222222222221</v>
      </c>
      <c r="X1979" s="78">
        <f t="shared" si="148"/>
        <v>0.15902777777777771</v>
      </c>
    </row>
    <row r="1980" spans="1:24" x14ac:dyDescent="0.3">
      <c r="A1980" s="47" t="s">
        <v>15016</v>
      </c>
      <c r="B1980" s="68" t="s">
        <v>10889</v>
      </c>
      <c r="C1980" s="2" t="s">
        <v>6</v>
      </c>
      <c r="D1980" s="2">
        <v>37</v>
      </c>
      <c r="E1980" s="6">
        <v>30397</v>
      </c>
      <c r="F1980" s="7">
        <v>44078.611006944448</v>
      </c>
      <c r="G1980" s="69" t="s">
        <v>22</v>
      </c>
      <c r="H1980" s="68">
        <v>890</v>
      </c>
      <c r="I1980" s="93">
        <f t="shared" si="147"/>
        <v>8.9</v>
      </c>
      <c r="J1980" s="93">
        <v>1.01</v>
      </c>
      <c r="K1980" s="69">
        <v>100</v>
      </c>
      <c r="L1980" s="68">
        <v>222</v>
      </c>
      <c r="M1980" s="93">
        <f t="shared" si="145"/>
        <v>2.2200000000000002</v>
      </c>
      <c r="N1980" s="93">
        <v>0.54300000000000004</v>
      </c>
      <c r="O1980" s="189">
        <v>100</v>
      </c>
      <c r="P1980" s="191">
        <f t="shared" si="146"/>
        <v>4.0090090090090085</v>
      </c>
      <c r="Q1980" s="77" t="s">
        <v>719</v>
      </c>
      <c r="V1980" s="84">
        <v>0.45</v>
      </c>
      <c r="W1980" s="85">
        <v>0.61458333333333337</v>
      </c>
      <c r="X1980" s="78">
        <f t="shared" si="148"/>
        <v>0.16458333333333336</v>
      </c>
    </row>
    <row r="1981" spans="1:24" x14ac:dyDescent="0.3">
      <c r="A1981" s="47" t="s">
        <v>3295</v>
      </c>
      <c r="B1981" s="68" t="s">
        <v>1807</v>
      </c>
      <c r="C1981" s="2" t="s">
        <v>1</v>
      </c>
      <c r="D1981" s="2">
        <v>59</v>
      </c>
      <c r="E1981" s="6">
        <v>22431</v>
      </c>
      <c r="F1981" s="7">
        <v>44081.404814814814</v>
      </c>
      <c r="G1981" s="69" t="s">
        <v>4</v>
      </c>
      <c r="H1981" s="68">
        <v>1337</v>
      </c>
      <c r="I1981" s="93">
        <f t="shared" si="147"/>
        <v>13.37</v>
      </c>
      <c r="J1981" s="93">
        <v>1.3080000000000001</v>
      </c>
      <c r="K1981" s="69">
        <v>100</v>
      </c>
      <c r="L1981" s="68">
        <v>309</v>
      </c>
      <c r="M1981" s="93">
        <f t="shared" si="145"/>
        <v>3.09</v>
      </c>
      <c r="N1981" s="93">
        <v>0.621</v>
      </c>
      <c r="O1981" s="189">
        <v>100</v>
      </c>
      <c r="P1981" s="191">
        <f t="shared" si="146"/>
        <v>4.3268608414239482</v>
      </c>
      <c r="Q1981" s="77" t="s">
        <v>719</v>
      </c>
      <c r="V1981" s="84">
        <v>0.38541666666666669</v>
      </c>
      <c r="W1981" s="85">
        <v>0.51736111111111105</v>
      </c>
      <c r="X1981" s="78">
        <f t="shared" si="148"/>
        <v>0.13194444444444436</v>
      </c>
    </row>
    <row r="1982" spans="1:24" x14ac:dyDescent="0.3">
      <c r="A1982" s="47" t="s">
        <v>3066</v>
      </c>
      <c r="B1982" s="68" t="s">
        <v>529</v>
      </c>
      <c r="C1982" s="2" t="s">
        <v>1</v>
      </c>
      <c r="D1982" s="2">
        <v>48</v>
      </c>
      <c r="E1982" s="6">
        <v>26427</v>
      </c>
      <c r="F1982" s="7">
        <v>44081.438125000001</v>
      </c>
      <c r="G1982" s="69" t="s">
        <v>4</v>
      </c>
      <c r="H1982" s="68">
        <v>1008</v>
      </c>
      <c r="I1982" s="93">
        <f t="shared" si="147"/>
        <v>10.08</v>
      </c>
      <c r="J1982" s="93">
        <v>0.76100000000000001</v>
      </c>
      <c r="K1982" s="69">
        <v>100</v>
      </c>
      <c r="L1982" s="68">
        <v>290</v>
      </c>
      <c r="M1982" s="93">
        <f t="shared" si="145"/>
        <v>2.9</v>
      </c>
      <c r="N1982" s="93">
        <v>0.59499999999999997</v>
      </c>
      <c r="O1982" s="189">
        <v>100</v>
      </c>
      <c r="P1982" s="191">
        <f t="shared" si="146"/>
        <v>3.4758620689655175</v>
      </c>
      <c r="Q1982" s="77" t="s">
        <v>719</v>
      </c>
      <c r="V1982" s="84">
        <v>0.39930555555555558</v>
      </c>
      <c r="W1982" s="85">
        <v>0.52777777777777779</v>
      </c>
      <c r="X1982" s="78">
        <f t="shared" si="148"/>
        <v>0.12847222222222221</v>
      </c>
    </row>
    <row r="1983" spans="1:24" x14ac:dyDescent="0.3">
      <c r="A1983" s="47" t="s">
        <v>15017</v>
      </c>
      <c r="B1983" s="68" t="s">
        <v>15018</v>
      </c>
      <c r="C1983" s="2" t="s">
        <v>6</v>
      </c>
      <c r="D1983" s="2">
        <v>73</v>
      </c>
      <c r="E1983" s="6">
        <v>17201</v>
      </c>
      <c r="F1983" s="7">
        <v>44081.543715277781</v>
      </c>
      <c r="G1983" s="69" t="s">
        <v>4</v>
      </c>
      <c r="H1983" s="68">
        <v>1814</v>
      </c>
      <c r="I1983" s="93">
        <f t="shared" si="147"/>
        <v>18.14</v>
      </c>
      <c r="J1983" s="93">
        <v>1.363</v>
      </c>
      <c r="K1983" s="69">
        <v>100</v>
      </c>
      <c r="L1983" s="68">
        <v>524</v>
      </c>
      <c r="M1983" s="93">
        <f t="shared" si="145"/>
        <v>5.24</v>
      </c>
      <c r="N1983" s="93">
        <v>0.57099999999999995</v>
      </c>
      <c r="O1983" s="189">
        <v>100</v>
      </c>
      <c r="P1983" s="191">
        <f t="shared" si="146"/>
        <v>3.4618320610687023</v>
      </c>
      <c r="Q1983" s="77" t="s">
        <v>719</v>
      </c>
      <c r="V1983" s="84">
        <v>0.42499999999999999</v>
      </c>
      <c r="W1983" s="85">
        <v>0.54166666666666663</v>
      </c>
      <c r="X1983" s="78">
        <f t="shared" si="148"/>
        <v>0.11666666666666664</v>
      </c>
    </row>
    <row r="1984" spans="1:24" x14ac:dyDescent="0.3">
      <c r="A1984" s="47" t="s">
        <v>15019</v>
      </c>
      <c r="B1984" s="68" t="s">
        <v>388</v>
      </c>
      <c r="C1984" s="2" t="s">
        <v>1</v>
      </c>
      <c r="D1984" s="2">
        <v>46</v>
      </c>
      <c r="E1984" s="6">
        <v>27260</v>
      </c>
      <c r="F1984" s="7">
        <v>44081.554895833331</v>
      </c>
      <c r="G1984" s="69" t="s">
        <v>4</v>
      </c>
      <c r="H1984" s="68">
        <v>1023</v>
      </c>
      <c r="I1984" s="93">
        <f t="shared" si="147"/>
        <v>10.333333333333334</v>
      </c>
      <c r="J1984" s="93">
        <v>1.03</v>
      </c>
      <c r="K1984" s="69">
        <v>99</v>
      </c>
      <c r="L1984" s="68">
        <v>306</v>
      </c>
      <c r="M1984" s="93">
        <f t="shared" si="145"/>
        <v>3.0909090909090908</v>
      </c>
      <c r="N1984" s="93">
        <v>0.64</v>
      </c>
      <c r="O1984" s="189">
        <v>99</v>
      </c>
      <c r="P1984" s="191">
        <f t="shared" si="146"/>
        <v>3.3431372549019609</v>
      </c>
      <c r="Q1984" s="77" t="s">
        <v>719</v>
      </c>
      <c r="V1984" s="84">
        <v>0.43472222222222223</v>
      </c>
      <c r="W1984" s="85">
        <v>0.5625</v>
      </c>
      <c r="X1984" s="78">
        <f t="shared" si="148"/>
        <v>0.12777777777777777</v>
      </c>
    </row>
    <row r="1985" spans="1:24" x14ac:dyDescent="0.3">
      <c r="A1985" s="47" t="s">
        <v>15020</v>
      </c>
      <c r="B1985" s="68" t="s">
        <v>7386</v>
      </c>
      <c r="C1985" s="2" t="s">
        <v>1</v>
      </c>
      <c r="D1985" s="2">
        <v>26</v>
      </c>
      <c r="E1985" s="6">
        <v>34342</v>
      </c>
      <c r="F1985" s="7">
        <v>44081.570300925923</v>
      </c>
      <c r="G1985" s="69" t="s">
        <v>4</v>
      </c>
      <c r="H1985" s="68">
        <v>794</v>
      </c>
      <c r="I1985" s="93">
        <f t="shared" si="147"/>
        <v>8.0202020202020208</v>
      </c>
      <c r="J1985" s="93">
        <v>0.76900000000000002</v>
      </c>
      <c r="K1985" s="69">
        <v>99</v>
      </c>
      <c r="L1985" s="68">
        <v>328</v>
      </c>
      <c r="M1985" s="93">
        <f t="shared" si="145"/>
        <v>3.3131313131313131</v>
      </c>
      <c r="N1985" s="93">
        <v>0.64900000000000002</v>
      </c>
      <c r="O1985" s="189">
        <v>99</v>
      </c>
      <c r="P1985" s="191">
        <f t="shared" si="146"/>
        <v>2.4207317073170733</v>
      </c>
      <c r="Q1985" s="77" t="s">
        <v>719</v>
      </c>
      <c r="V1985" s="84">
        <v>0.44305555555555554</v>
      </c>
      <c r="W1985" s="85">
        <v>0.57291666666666663</v>
      </c>
      <c r="X1985" s="78">
        <f t="shared" si="148"/>
        <v>0.12986111111111109</v>
      </c>
    </row>
    <row r="1986" spans="1:24" x14ac:dyDescent="0.3">
      <c r="A1986" s="47" t="s">
        <v>15021</v>
      </c>
      <c r="B1986" s="68" t="s">
        <v>1363</v>
      </c>
      <c r="C1986" s="2" t="s">
        <v>1</v>
      </c>
      <c r="D1986" s="2">
        <v>56</v>
      </c>
      <c r="E1986" s="6">
        <v>23552</v>
      </c>
      <c r="F1986" s="7">
        <v>44081.58394675926</v>
      </c>
      <c r="G1986" s="69" t="s">
        <v>4</v>
      </c>
      <c r="H1986" s="68">
        <v>1737</v>
      </c>
      <c r="I1986" s="93">
        <f t="shared" si="147"/>
        <v>17.37</v>
      </c>
      <c r="J1986" s="93">
        <v>1.7849999999999999</v>
      </c>
      <c r="K1986" s="69">
        <v>100</v>
      </c>
      <c r="L1986" s="68">
        <v>634</v>
      </c>
      <c r="M1986" s="93">
        <f t="shared" si="145"/>
        <v>6.34</v>
      </c>
      <c r="N1986" s="93">
        <v>1.056</v>
      </c>
      <c r="O1986" s="189">
        <v>100</v>
      </c>
      <c r="P1986" s="191">
        <f t="shared" si="146"/>
        <v>2.7397476340694009</v>
      </c>
      <c r="Q1986" s="77" t="s">
        <v>719</v>
      </c>
      <c r="V1986" s="84">
        <v>0.47222222222222227</v>
      </c>
      <c r="W1986" s="85">
        <v>0.60069444444444442</v>
      </c>
      <c r="X1986" s="78">
        <f t="shared" si="148"/>
        <v>0.12847222222222215</v>
      </c>
    </row>
    <row r="1987" spans="1:24" x14ac:dyDescent="0.3">
      <c r="A1987" s="47" t="s">
        <v>15022</v>
      </c>
      <c r="B1987" s="68" t="s">
        <v>236</v>
      </c>
      <c r="C1987" s="2" t="s">
        <v>1</v>
      </c>
      <c r="D1987" s="2">
        <v>59</v>
      </c>
      <c r="E1987" s="6">
        <v>22328</v>
      </c>
      <c r="F1987" s="7">
        <v>44081.610972222225</v>
      </c>
      <c r="G1987" s="69" t="s">
        <v>4</v>
      </c>
      <c r="H1987" s="68">
        <v>1975</v>
      </c>
      <c r="I1987" s="93">
        <f t="shared" si="147"/>
        <v>19.949494949494948</v>
      </c>
      <c r="J1987" s="93">
        <v>2.569</v>
      </c>
      <c r="K1987" s="69">
        <v>99</v>
      </c>
      <c r="L1987" s="68">
        <v>448</v>
      </c>
      <c r="M1987" s="93">
        <f t="shared" ref="M1987:M2050" si="149">L1987/O1987</f>
        <v>4.5252525252525251</v>
      </c>
      <c r="N1987" s="93">
        <v>0.67500000000000004</v>
      </c>
      <c r="O1987" s="189">
        <v>99</v>
      </c>
      <c r="P1987" s="191">
        <f t="shared" ref="P1987:P2050" si="150">I1987/M1987</f>
        <v>4.4084821428571423</v>
      </c>
      <c r="Q1987" s="77" t="s">
        <v>719</v>
      </c>
      <c r="V1987" s="84">
        <v>0.4770833333333333</v>
      </c>
      <c r="W1987" s="85">
        <v>0.61805555555555558</v>
      </c>
      <c r="X1987" s="78">
        <f t="shared" si="148"/>
        <v>0.14097222222222228</v>
      </c>
    </row>
    <row r="1988" spans="1:24" x14ac:dyDescent="0.3">
      <c r="A1988" s="47" t="s">
        <v>15023</v>
      </c>
      <c r="B1988" s="68" t="s">
        <v>327</v>
      </c>
      <c r="C1988" s="2" t="s">
        <v>1</v>
      </c>
      <c r="D1988" s="2">
        <v>42</v>
      </c>
      <c r="E1988" s="6">
        <v>28598</v>
      </c>
      <c r="F1988" s="7">
        <v>44081.632187499999</v>
      </c>
      <c r="G1988" s="69" t="s">
        <v>4</v>
      </c>
      <c r="H1988" s="68">
        <v>1253</v>
      </c>
      <c r="I1988" s="93">
        <f t="shared" si="147"/>
        <v>12.656565656565656</v>
      </c>
      <c r="J1988" s="93">
        <v>1.3109999999999999</v>
      </c>
      <c r="K1988" s="69">
        <v>99</v>
      </c>
      <c r="L1988" s="68">
        <v>275</v>
      </c>
      <c r="M1988" s="93">
        <f t="shared" si="149"/>
        <v>2.7777777777777777</v>
      </c>
      <c r="N1988" s="93">
        <v>0.70799999999999996</v>
      </c>
      <c r="O1988" s="189">
        <v>99</v>
      </c>
      <c r="P1988" s="191">
        <f t="shared" si="150"/>
        <v>4.5563636363636366</v>
      </c>
      <c r="Q1988" s="77" t="s">
        <v>719</v>
      </c>
      <c r="V1988" s="84">
        <v>0.49374999999999997</v>
      </c>
      <c r="W1988" s="85">
        <v>0.63194444444444442</v>
      </c>
      <c r="X1988" s="78">
        <f t="shared" si="148"/>
        <v>0.13819444444444445</v>
      </c>
    </row>
    <row r="1989" spans="1:24" x14ac:dyDescent="0.3">
      <c r="A1989" s="47" t="s">
        <v>15024</v>
      </c>
      <c r="B1989" s="68" t="s">
        <v>15025</v>
      </c>
      <c r="C1989" s="2" t="s">
        <v>6</v>
      </c>
      <c r="D1989" s="2">
        <v>62</v>
      </c>
      <c r="E1989" s="6">
        <v>21385</v>
      </c>
      <c r="F1989" s="7">
        <v>44081.647407407407</v>
      </c>
      <c r="G1989" s="69" t="s">
        <v>4</v>
      </c>
      <c r="H1989" s="68">
        <v>1263</v>
      </c>
      <c r="I1989" s="93">
        <f t="shared" si="147"/>
        <v>12.757575757575758</v>
      </c>
      <c r="J1989" s="93">
        <v>0.95899999999999996</v>
      </c>
      <c r="K1989" s="69">
        <v>99</v>
      </c>
      <c r="L1989" s="68">
        <v>374</v>
      </c>
      <c r="M1989" s="93">
        <f t="shared" si="149"/>
        <v>3.7777777777777777</v>
      </c>
      <c r="N1989" s="93">
        <v>0.61499999999999999</v>
      </c>
      <c r="O1989" s="189">
        <v>99</v>
      </c>
      <c r="P1989" s="191">
        <f t="shared" si="150"/>
        <v>3.3770053475935828</v>
      </c>
      <c r="Q1989" s="77" t="s">
        <v>719</v>
      </c>
      <c r="V1989" s="84">
        <v>0.5</v>
      </c>
      <c r="W1989" s="85">
        <v>0.65625</v>
      </c>
      <c r="X1989" s="78">
        <f t="shared" si="148"/>
        <v>0.15625</v>
      </c>
    </row>
    <row r="1990" spans="1:24" x14ac:dyDescent="0.3">
      <c r="A1990" s="47" t="s">
        <v>15026</v>
      </c>
      <c r="B1990" s="68" t="s">
        <v>5923</v>
      </c>
      <c r="C1990" s="2" t="s">
        <v>1</v>
      </c>
      <c r="D1990" s="2">
        <v>51</v>
      </c>
      <c r="E1990" s="6">
        <v>25404</v>
      </c>
      <c r="F1990" s="7">
        <v>44082.567002314812</v>
      </c>
      <c r="G1990" s="69" t="s">
        <v>4</v>
      </c>
      <c r="H1990" s="68">
        <v>1163</v>
      </c>
      <c r="I1990" s="93">
        <f t="shared" si="147"/>
        <v>11.747474747474747</v>
      </c>
      <c r="J1990" s="93">
        <v>1.365</v>
      </c>
      <c r="K1990" s="69">
        <v>99</v>
      </c>
      <c r="L1990" s="68">
        <v>469</v>
      </c>
      <c r="M1990" s="93">
        <f t="shared" si="149"/>
        <v>4.737373737373737</v>
      </c>
      <c r="N1990" s="93">
        <v>0.63200000000000001</v>
      </c>
      <c r="O1990" s="189">
        <v>99</v>
      </c>
      <c r="P1990" s="191">
        <f t="shared" si="150"/>
        <v>2.4797441364605546</v>
      </c>
      <c r="Q1990" s="77" t="s">
        <v>719</v>
      </c>
      <c r="V1990" s="84">
        <v>0.4145833333333333</v>
      </c>
      <c r="W1990" s="85">
        <v>0.56597222222222221</v>
      </c>
      <c r="X1990" s="78">
        <f t="shared" si="148"/>
        <v>0.15138888888888891</v>
      </c>
    </row>
    <row r="1991" spans="1:24" x14ac:dyDescent="0.3">
      <c r="A1991" s="47" t="s">
        <v>15027</v>
      </c>
      <c r="B1991" s="68" t="s">
        <v>15028</v>
      </c>
      <c r="C1991" s="2" t="s">
        <v>6</v>
      </c>
      <c r="D1991" s="2">
        <v>55</v>
      </c>
      <c r="E1991" s="6">
        <v>23785</v>
      </c>
      <c r="F1991" s="7">
        <v>44082.577488425923</v>
      </c>
      <c r="G1991" s="69" t="s">
        <v>4</v>
      </c>
      <c r="H1991" s="68">
        <v>659</v>
      </c>
      <c r="I1991" s="93">
        <f t="shared" si="147"/>
        <v>6.59</v>
      </c>
      <c r="J1991" s="93">
        <v>0.97499999999999998</v>
      </c>
      <c r="K1991" s="69">
        <v>100</v>
      </c>
      <c r="L1991" s="68">
        <v>275</v>
      </c>
      <c r="M1991" s="93">
        <f t="shared" si="149"/>
        <v>2.75</v>
      </c>
      <c r="N1991" s="93">
        <v>0.435</v>
      </c>
      <c r="O1991" s="189">
        <v>100</v>
      </c>
      <c r="P1991" s="191">
        <f t="shared" si="150"/>
        <v>2.3963636363636365</v>
      </c>
      <c r="Q1991" s="77" t="s">
        <v>719</v>
      </c>
      <c r="V1991" s="84">
        <v>0.39166666666666666</v>
      </c>
      <c r="W1991" s="85">
        <v>0.57638888888888895</v>
      </c>
      <c r="X1991" s="78">
        <f t="shared" si="148"/>
        <v>0.18472222222222229</v>
      </c>
    </row>
    <row r="1992" spans="1:24" x14ac:dyDescent="0.3">
      <c r="A1992" s="47" t="s">
        <v>15029</v>
      </c>
      <c r="B1992" s="68" t="s">
        <v>15030</v>
      </c>
      <c r="C1992" s="2" t="s">
        <v>1</v>
      </c>
      <c r="D1992" s="2">
        <v>72</v>
      </c>
      <c r="E1992" s="6">
        <v>17602</v>
      </c>
      <c r="F1992" s="7">
        <v>44082.589560185188</v>
      </c>
      <c r="G1992" s="69" t="s">
        <v>4</v>
      </c>
      <c r="H1992" s="68">
        <v>1265</v>
      </c>
      <c r="I1992" s="93">
        <f t="shared" si="147"/>
        <v>12.777777777777779</v>
      </c>
      <c r="J1992" s="93">
        <v>1.1910000000000001</v>
      </c>
      <c r="K1992" s="69">
        <v>99</v>
      </c>
      <c r="L1992" s="68">
        <v>470</v>
      </c>
      <c r="M1992" s="93">
        <f t="shared" si="149"/>
        <v>4.7474747474747474</v>
      </c>
      <c r="N1992" s="93">
        <v>0.91900000000000004</v>
      </c>
      <c r="O1992" s="189">
        <v>99</v>
      </c>
      <c r="P1992" s="191">
        <f t="shared" si="150"/>
        <v>2.691489361702128</v>
      </c>
      <c r="Q1992" s="77" t="s">
        <v>719</v>
      </c>
      <c r="V1992" s="84">
        <v>0.44166666666666665</v>
      </c>
      <c r="W1992" s="85">
        <v>0.59375</v>
      </c>
      <c r="X1992" s="78">
        <f t="shared" si="148"/>
        <v>0.15208333333333335</v>
      </c>
    </row>
    <row r="1993" spans="1:24" x14ac:dyDescent="0.3">
      <c r="A1993" s="47" t="s">
        <v>15031</v>
      </c>
      <c r="B1993" s="68" t="s">
        <v>9819</v>
      </c>
      <c r="C1993" s="2" t="s">
        <v>1</v>
      </c>
      <c r="D1993" s="2">
        <v>36</v>
      </c>
      <c r="E1993" s="6">
        <v>30789</v>
      </c>
      <c r="F1993" s="7">
        <v>44082.604490740741</v>
      </c>
      <c r="G1993" s="69" t="s">
        <v>4</v>
      </c>
      <c r="H1993" s="68">
        <v>817</v>
      </c>
      <c r="I1993" s="93">
        <f t="shared" si="147"/>
        <v>8.17</v>
      </c>
      <c r="J1993" s="93">
        <v>1.0449999999999999</v>
      </c>
      <c r="K1993" s="69">
        <v>100</v>
      </c>
      <c r="L1993" s="68">
        <v>285</v>
      </c>
      <c r="M1993" s="93">
        <f t="shared" si="149"/>
        <v>2.85</v>
      </c>
      <c r="N1993" s="93">
        <v>0.53900000000000003</v>
      </c>
      <c r="O1993" s="189">
        <v>100</v>
      </c>
      <c r="P1993" s="191">
        <f t="shared" si="150"/>
        <v>2.8666666666666667</v>
      </c>
      <c r="Q1993" s="77" t="s">
        <v>719</v>
      </c>
      <c r="V1993" s="84">
        <v>0.4604166666666667</v>
      </c>
      <c r="W1993" s="85">
        <v>0.60763888888888895</v>
      </c>
      <c r="X1993" s="78">
        <f t="shared" si="148"/>
        <v>0.14722222222222225</v>
      </c>
    </row>
    <row r="1994" spans="1:24" x14ac:dyDescent="0.3">
      <c r="A1994" s="47" t="s">
        <v>4073</v>
      </c>
      <c r="B1994" s="68" t="s">
        <v>4074</v>
      </c>
      <c r="C1994" s="2" t="s">
        <v>1</v>
      </c>
      <c r="D1994" s="2">
        <v>50</v>
      </c>
      <c r="E1994" s="6">
        <v>25455</v>
      </c>
      <c r="F1994" s="7">
        <v>44082.617476851854</v>
      </c>
      <c r="G1994" s="69" t="s">
        <v>4</v>
      </c>
      <c r="H1994" s="68">
        <v>2268</v>
      </c>
      <c r="I1994" s="93">
        <f t="shared" si="147"/>
        <v>22.68</v>
      </c>
      <c r="J1994" s="93">
        <v>2.5379999999999998</v>
      </c>
      <c r="K1994" s="69">
        <v>100</v>
      </c>
      <c r="L1994" s="68">
        <v>446</v>
      </c>
      <c r="M1994" s="93">
        <f t="shared" si="149"/>
        <v>4.46</v>
      </c>
      <c r="N1994" s="93">
        <v>0.77100000000000002</v>
      </c>
      <c r="O1994" s="189">
        <v>100</v>
      </c>
      <c r="P1994" s="191">
        <f t="shared" si="150"/>
        <v>5.0852017937219731</v>
      </c>
      <c r="Q1994" s="77" t="s">
        <v>719</v>
      </c>
      <c r="V1994" s="84">
        <v>0.4770833333333333</v>
      </c>
      <c r="W1994" s="85">
        <v>0.61805555555555558</v>
      </c>
      <c r="X1994" s="78">
        <f t="shared" si="148"/>
        <v>0.14097222222222228</v>
      </c>
    </row>
    <row r="1995" spans="1:24" x14ac:dyDescent="0.3">
      <c r="A1995" s="47" t="s">
        <v>15032</v>
      </c>
      <c r="B1995" s="68" t="s">
        <v>15033</v>
      </c>
      <c r="C1995" s="2" t="s">
        <v>6</v>
      </c>
      <c r="D1995" s="2">
        <v>37</v>
      </c>
      <c r="E1995" s="6">
        <v>30537</v>
      </c>
      <c r="F1995" s="7">
        <v>44082.630543981482</v>
      </c>
      <c r="G1995" s="69" t="s">
        <v>4</v>
      </c>
      <c r="H1995" s="68">
        <v>948</v>
      </c>
      <c r="I1995" s="93">
        <f t="shared" si="147"/>
        <v>9.48</v>
      </c>
      <c r="J1995" s="93">
        <v>0.88200000000000001</v>
      </c>
      <c r="K1995" s="69">
        <v>100</v>
      </c>
      <c r="L1995" s="68">
        <v>217</v>
      </c>
      <c r="M1995" s="93">
        <f t="shared" si="149"/>
        <v>2.17</v>
      </c>
      <c r="N1995" s="93">
        <v>0.49299999999999999</v>
      </c>
      <c r="O1995" s="189">
        <v>100</v>
      </c>
      <c r="P1995" s="191">
        <f t="shared" si="150"/>
        <v>4.3686635944700463</v>
      </c>
      <c r="Q1995" s="77" t="s">
        <v>719</v>
      </c>
      <c r="V1995" s="84">
        <v>0.47430555555555554</v>
      </c>
      <c r="W1995" s="85">
        <v>0.64583333333333337</v>
      </c>
      <c r="X1995" s="78">
        <f t="shared" si="148"/>
        <v>0.17152777777777783</v>
      </c>
    </row>
    <row r="1996" spans="1:24" x14ac:dyDescent="0.3">
      <c r="A1996" s="47" t="s">
        <v>15034</v>
      </c>
      <c r="B1996" s="68" t="s">
        <v>15035</v>
      </c>
      <c r="C1996" s="2" t="s">
        <v>1</v>
      </c>
      <c r="D1996" s="2">
        <v>32</v>
      </c>
      <c r="E1996" s="6">
        <v>32050</v>
      </c>
      <c r="F1996" s="7">
        <v>44082.649212962962</v>
      </c>
      <c r="G1996" s="69" t="s">
        <v>4</v>
      </c>
      <c r="H1996" s="68">
        <v>802</v>
      </c>
      <c r="I1996" s="93">
        <f t="shared" si="147"/>
        <v>8.02</v>
      </c>
      <c r="J1996" s="93">
        <v>0.85299999999999998</v>
      </c>
      <c r="K1996" s="69">
        <v>100</v>
      </c>
      <c r="L1996" s="68">
        <v>223</v>
      </c>
      <c r="M1996" s="93">
        <f t="shared" si="149"/>
        <v>2.23</v>
      </c>
      <c r="N1996" s="93">
        <v>0.52900000000000003</v>
      </c>
      <c r="O1996" s="189">
        <v>100</v>
      </c>
      <c r="P1996" s="191">
        <f t="shared" si="150"/>
        <v>3.5964125560538114</v>
      </c>
      <c r="Q1996" s="77" t="s">
        <v>719</v>
      </c>
      <c r="V1996" s="84">
        <v>0.53611111111111109</v>
      </c>
      <c r="W1996" s="85">
        <v>0.65972222222222221</v>
      </c>
      <c r="X1996" s="78">
        <f t="shared" si="148"/>
        <v>0.12361111111111112</v>
      </c>
    </row>
    <row r="1997" spans="1:24" x14ac:dyDescent="0.3">
      <c r="A1997" s="47" t="s">
        <v>15036</v>
      </c>
      <c r="B1997" s="68" t="s">
        <v>1100</v>
      </c>
      <c r="C1997" s="2" t="s">
        <v>6</v>
      </c>
      <c r="D1997" s="2">
        <v>64</v>
      </c>
      <c r="E1997" s="6">
        <v>20522</v>
      </c>
      <c r="F1997" s="7">
        <v>44083.496354166666</v>
      </c>
      <c r="G1997" s="69" t="s">
        <v>4</v>
      </c>
      <c r="H1997" s="68">
        <v>1763</v>
      </c>
      <c r="I1997" s="93">
        <f t="shared" si="147"/>
        <v>17.80808080808081</v>
      </c>
      <c r="J1997" s="93">
        <v>1.482</v>
      </c>
      <c r="K1997" s="69">
        <v>99</v>
      </c>
      <c r="L1997" s="68">
        <v>706</v>
      </c>
      <c r="M1997" s="93">
        <f t="shared" si="149"/>
        <v>7.1313131313131315</v>
      </c>
      <c r="N1997" s="93">
        <v>1.0269999999999999</v>
      </c>
      <c r="O1997" s="189">
        <v>99</v>
      </c>
      <c r="P1997" s="191">
        <f t="shared" si="150"/>
        <v>2.4971671388101986</v>
      </c>
      <c r="Q1997" s="77" t="s">
        <v>719</v>
      </c>
      <c r="V1997" s="84">
        <v>0.39930555555555558</v>
      </c>
      <c r="W1997" s="85">
        <v>0.50694444444444442</v>
      </c>
      <c r="X1997" s="78">
        <f t="shared" si="148"/>
        <v>0.10763888888888884</v>
      </c>
    </row>
    <row r="1998" spans="1:24" x14ac:dyDescent="0.3">
      <c r="A1998" s="47" t="s">
        <v>15037</v>
      </c>
      <c r="B1998" s="68" t="s">
        <v>4651</v>
      </c>
      <c r="C1998" s="2" t="s">
        <v>1</v>
      </c>
      <c r="D1998" s="2">
        <v>64</v>
      </c>
      <c r="E1998" s="6">
        <v>20385</v>
      </c>
      <c r="F1998" s="7">
        <v>44083.510868055557</v>
      </c>
      <c r="G1998" s="69" t="s">
        <v>4</v>
      </c>
      <c r="H1998" s="68">
        <v>2087</v>
      </c>
      <c r="I1998" s="93">
        <f t="shared" si="147"/>
        <v>21.08080808080808</v>
      </c>
      <c r="J1998" s="93">
        <v>2.266</v>
      </c>
      <c r="K1998" s="69">
        <v>99</v>
      </c>
      <c r="L1998" s="68">
        <v>408</v>
      </c>
      <c r="M1998" s="93">
        <f t="shared" si="149"/>
        <v>4.1212121212121211</v>
      </c>
      <c r="N1998" s="93">
        <v>0.627</v>
      </c>
      <c r="O1998" s="189">
        <v>99</v>
      </c>
      <c r="P1998" s="191">
        <f t="shared" si="150"/>
        <v>5.1151960784313726</v>
      </c>
      <c r="Q1998" s="77" t="s">
        <v>719</v>
      </c>
      <c r="V1998" s="84">
        <v>0.37777777777777777</v>
      </c>
      <c r="W1998" s="85">
        <v>0.51388888888888895</v>
      </c>
      <c r="X1998" s="78">
        <f t="shared" si="148"/>
        <v>0.13611111111111118</v>
      </c>
    </row>
    <row r="1999" spans="1:24" x14ac:dyDescent="0.3">
      <c r="A1999" s="47" t="s">
        <v>15038</v>
      </c>
      <c r="B1999" s="68" t="s">
        <v>15039</v>
      </c>
      <c r="C1999" s="2" t="s">
        <v>1</v>
      </c>
      <c r="D1999" s="2">
        <v>41</v>
      </c>
      <c r="E1999" s="6">
        <v>28906</v>
      </c>
      <c r="F1999" s="7">
        <v>44083.624942129631</v>
      </c>
      <c r="G1999" s="69" t="s">
        <v>4</v>
      </c>
      <c r="H1999" s="68">
        <v>1133</v>
      </c>
      <c r="I1999" s="93">
        <f t="shared" si="147"/>
        <v>11.444444444444445</v>
      </c>
      <c r="J1999" s="93">
        <v>1.28</v>
      </c>
      <c r="K1999" s="69">
        <v>99</v>
      </c>
      <c r="L1999" s="68">
        <v>312</v>
      </c>
      <c r="M1999" s="93">
        <f t="shared" si="149"/>
        <v>3.1515151515151514</v>
      </c>
      <c r="N1999" s="93">
        <v>0.73399999999999999</v>
      </c>
      <c r="O1999" s="189">
        <v>99</v>
      </c>
      <c r="P1999" s="191">
        <f t="shared" si="150"/>
        <v>3.6314102564102568</v>
      </c>
      <c r="Q1999" s="77" t="s">
        <v>719</v>
      </c>
      <c r="V1999" s="84">
        <v>0.48749999999999999</v>
      </c>
      <c r="W1999" s="85">
        <v>0.63888888888888895</v>
      </c>
      <c r="X1999" s="78">
        <f t="shared" si="148"/>
        <v>0.15138888888888896</v>
      </c>
    </row>
    <row r="2000" spans="1:24" x14ac:dyDescent="0.3">
      <c r="A2000" s="47" t="s">
        <v>15040</v>
      </c>
      <c r="B2000" s="68" t="s">
        <v>15041</v>
      </c>
      <c r="C2000" s="2" t="s">
        <v>1</v>
      </c>
      <c r="D2000" s="2">
        <v>62</v>
      </c>
      <c r="E2000" s="6">
        <v>21264</v>
      </c>
      <c r="F2000" s="7">
        <v>44083.651145833333</v>
      </c>
      <c r="G2000" s="69" t="s">
        <v>10062</v>
      </c>
      <c r="H2000" s="68">
        <v>1782</v>
      </c>
      <c r="I2000" s="93">
        <f t="shared" si="147"/>
        <v>18</v>
      </c>
      <c r="J2000" s="93">
        <v>1.5840000000000001</v>
      </c>
      <c r="K2000" s="69">
        <v>99</v>
      </c>
      <c r="L2000" s="68">
        <v>347</v>
      </c>
      <c r="M2000" s="93">
        <f t="shared" si="149"/>
        <v>3.5050505050505052</v>
      </c>
      <c r="N2000" s="93">
        <v>0.70499999999999996</v>
      </c>
      <c r="O2000" s="189">
        <v>99</v>
      </c>
      <c r="P2000" s="191">
        <f t="shared" si="150"/>
        <v>5.1354466858789625</v>
      </c>
      <c r="Q2000" s="77" t="s">
        <v>719</v>
      </c>
      <c r="V2000" s="84">
        <v>0.50486111111111109</v>
      </c>
      <c r="W2000" s="85">
        <v>0.65277777777777779</v>
      </c>
      <c r="X2000" s="78">
        <f t="shared" si="148"/>
        <v>0.1479166666666667</v>
      </c>
    </row>
    <row r="2001" spans="1:24" x14ac:dyDescent="0.3">
      <c r="A2001" s="47" t="s">
        <v>15042</v>
      </c>
      <c r="B2001" s="68" t="s">
        <v>15043</v>
      </c>
      <c r="C2001" s="2" t="s">
        <v>1</v>
      </c>
      <c r="D2001" s="2">
        <v>55</v>
      </c>
      <c r="E2001" s="6">
        <v>23993</v>
      </c>
      <c r="F2001" s="7">
        <v>44083.674525462964</v>
      </c>
      <c r="G2001" s="69" t="s">
        <v>14406</v>
      </c>
      <c r="H2001" s="68">
        <v>1593</v>
      </c>
      <c r="I2001" s="93">
        <f t="shared" si="147"/>
        <v>15.93</v>
      </c>
      <c r="J2001" s="93">
        <v>1.827</v>
      </c>
      <c r="K2001" s="69">
        <v>100</v>
      </c>
      <c r="L2001" s="68">
        <v>263</v>
      </c>
      <c r="M2001" s="93">
        <f t="shared" si="149"/>
        <v>2.63</v>
      </c>
      <c r="N2001" s="93">
        <v>0.52500000000000002</v>
      </c>
      <c r="O2001" s="189">
        <v>100</v>
      </c>
      <c r="P2001" s="191">
        <f t="shared" si="150"/>
        <v>6.0570342205323193</v>
      </c>
      <c r="Q2001" s="77" t="s">
        <v>719</v>
      </c>
      <c r="V2001" s="84">
        <v>0.5</v>
      </c>
      <c r="W2001" s="85">
        <v>0.67361111111111116</v>
      </c>
      <c r="X2001" s="78">
        <f t="shared" si="148"/>
        <v>0.17361111111111116</v>
      </c>
    </row>
    <row r="2002" spans="1:24" x14ac:dyDescent="0.3">
      <c r="A2002" s="47" t="s">
        <v>15044</v>
      </c>
      <c r="B2002" s="68" t="s">
        <v>820</v>
      </c>
      <c r="C2002" s="2" t="s">
        <v>1</v>
      </c>
      <c r="D2002" s="2">
        <v>66</v>
      </c>
      <c r="E2002" s="6">
        <v>19815</v>
      </c>
      <c r="F2002" s="7">
        <v>44083.695925925924</v>
      </c>
      <c r="G2002" s="69" t="s">
        <v>4</v>
      </c>
      <c r="H2002" s="68">
        <v>1179</v>
      </c>
      <c r="I2002" s="93">
        <f t="shared" si="147"/>
        <v>11.909090909090908</v>
      </c>
      <c r="J2002" s="93">
        <v>1.667</v>
      </c>
      <c r="K2002" s="69">
        <v>99</v>
      </c>
      <c r="L2002" s="68">
        <v>329</v>
      </c>
      <c r="M2002" s="93">
        <f t="shared" si="149"/>
        <v>3.3232323232323231</v>
      </c>
      <c r="N2002" s="93">
        <v>0.65200000000000002</v>
      </c>
      <c r="O2002" s="189">
        <v>99</v>
      </c>
      <c r="P2002" s="191">
        <f t="shared" si="150"/>
        <v>3.5835866261398177</v>
      </c>
      <c r="Q2002" s="77" t="s">
        <v>719</v>
      </c>
      <c r="V2002" s="84">
        <v>0.53541666666666665</v>
      </c>
      <c r="W2002" s="85">
        <v>0.69444444444444453</v>
      </c>
      <c r="X2002" s="78">
        <f t="shared" si="148"/>
        <v>0.15902777777777788</v>
      </c>
    </row>
    <row r="2003" spans="1:24" x14ac:dyDescent="0.3">
      <c r="A2003" s="47" t="s">
        <v>15045</v>
      </c>
      <c r="B2003" s="68" t="s">
        <v>15046</v>
      </c>
      <c r="C2003" s="2" t="s">
        <v>1</v>
      </c>
      <c r="D2003" s="2">
        <v>62</v>
      </c>
      <c r="E2003" s="6">
        <v>21107</v>
      </c>
      <c r="F2003" s="7">
        <v>44083.706909722219</v>
      </c>
      <c r="G2003" s="69" t="s">
        <v>4</v>
      </c>
      <c r="H2003" s="68">
        <v>1615</v>
      </c>
      <c r="I2003" s="93">
        <f t="shared" si="147"/>
        <v>16.313131313131311</v>
      </c>
      <c r="J2003" s="93">
        <v>1.454</v>
      </c>
      <c r="K2003" s="69">
        <v>99</v>
      </c>
      <c r="L2003" s="68">
        <v>263</v>
      </c>
      <c r="M2003" s="93">
        <f t="shared" si="149"/>
        <v>2.6565656565656566</v>
      </c>
      <c r="N2003" s="93">
        <v>0.59199999999999997</v>
      </c>
      <c r="O2003" s="189">
        <v>99</v>
      </c>
      <c r="P2003" s="191">
        <f t="shared" si="150"/>
        <v>6.1406844106463874</v>
      </c>
      <c r="Q2003" s="77" t="s">
        <v>719</v>
      </c>
      <c r="V2003" s="84">
        <v>0.54166666666666663</v>
      </c>
      <c r="W2003" s="85">
        <v>0.70833333333333337</v>
      </c>
      <c r="X2003" s="78">
        <f t="shared" si="148"/>
        <v>0.16666666666666674</v>
      </c>
    </row>
    <row r="2004" spans="1:24" x14ac:dyDescent="0.3">
      <c r="A2004" s="47" t="s">
        <v>3714</v>
      </c>
      <c r="B2004" s="68" t="s">
        <v>575</v>
      </c>
      <c r="C2004" s="2" t="s">
        <v>1</v>
      </c>
      <c r="D2004" s="2">
        <v>36</v>
      </c>
      <c r="E2004" s="6">
        <v>30838</v>
      </c>
      <c r="F2004" s="7">
        <v>44084.452847222223</v>
      </c>
      <c r="G2004" s="69" t="s">
        <v>4</v>
      </c>
      <c r="H2004" s="68">
        <v>955</v>
      </c>
      <c r="I2004" s="93">
        <f t="shared" si="147"/>
        <v>9.5500000000000007</v>
      </c>
      <c r="J2004" s="93">
        <v>0.92500000000000004</v>
      </c>
      <c r="K2004" s="69">
        <v>100</v>
      </c>
      <c r="L2004" s="68">
        <v>336</v>
      </c>
      <c r="M2004" s="93">
        <f t="shared" si="149"/>
        <v>3.36</v>
      </c>
      <c r="N2004" s="93">
        <v>0.61199999999999999</v>
      </c>
      <c r="O2004" s="189">
        <v>100</v>
      </c>
      <c r="P2004" s="191">
        <f t="shared" si="150"/>
        <v>2.8422619047619051</v>
      </c>
      <c r="Q2004" s="77" t="s">
        <v>719</v>
      </c>
      <c r="V2004" s="84">
        <v>0.3979166666666667</v>
      </c>
      <c r="W2004" s="85">
        <v>0.52083333333333337</v>
      </c>
      <c r="X2004" s="78">
        <f t="shared" si="148"/>
        <v>0.12291666666666667</v>
      </c>
    </row>
    <row r="2005" spans="1:24" x14ac:dyDescent="0.3">
      <c r="A2005" s="47" t="s">
        <v>15047</v>
      </c>
      <c r="B2005" s="68" t="s">
        <v>15048</v>
      </c>
      <c r="C2005" s="2" t="s">
        <v>1</v>
      </c>
      <c r="D2005" s="2">
        <v>66</v>
      </c>
      <c r="E2005" s="6">
        <v>19923</v>
      </c>
      <c r="F2005" s="7">
        <v>44084.527395833335</v>
      </c>
      <c r="G2005" s="69" t="s">
        <v>4</v>
      </c>
      <c r="H2005" s="68">
        <v>1020</v>
      </c>
      <c r="I2005" s="93">
        <f t="shared" si="147"/>
        <v>10.199999999999999</v>
      </c>
      <c r="J2005" s="93">
        <v>1.2230000000000001</v>
      </c>
      <c r="K2005" s="69">
        <v>100</v>
      </c>
      <c r="L2005" s="68">
        <v>537</v>
      </c>
      <c r="M2005" s="93">
        <f t="shared" si="149"/>
        <v>5.37</v>
      </c>
      <c r="N2005" s="93">
        <v>0.8</v>
      </c>
      <c r="O2005" s="189">
        <v>100</v>
      </c>
      <c r="P2005" s="191">
        <f t="shared" si="150"/>
        <v>1.8994413407821227</v>
      </c>
      <c r="Q2005" s="77" t="s">
        <v>719</v>
      </c>
      <c r="V2005" s="84">
        <v>0.3888888888888889</v>
      </c>
      <c r="W2005" s="85">
        <v>0.52777777777777779</v>
      </c>
      <c r="X2005" s="78">
        <f t="shared" si="148"/>
        <v>0.1388888888888889</v>
      </c>
    </row>
    <row r="2006" spans="1:24" x14ac:dyDescent="0.3">
      <c r="A2006" s="47" t="s">
        <v>15049</v>
      </c>
      <c r="B2006" s="68" t="s">
        <v>1188</v>
      </c>
      <c r="C2006" s="2" t="s">
        <v>1</v>
      </c>
      <c r="D2006" s="2">
        <v>52</v>
      </c>
      <c r="E2006" s="6">
        <v>25070</v>
      </c>
      <c r="F2006" s="7">
        <v>44084.549305555556</v>
      </c>
      <c r="G2006" s="69" t="s">
        <v>4</v>
      </c>
      <c r="H2006" s="68">
        <v>1741</v>
      </c>
      <c r="I2006" s="93">
        <f t="shared" si="147"/>
        <v>17.585858585858585</v>
      </c>
      <c r="J2006" s="93">
        <v>2.0350000000000001</v>
      </c>
      <c r="K2006" s="69">
        <v>99</v>
      </c>
      <c r="L2006" s="68">
        <v>410</v>
      </c>
      <c r="M2006" s="93">
        <f t="shared" si="149"/>
        <v>4.141414141414141</v>
      </c>
      <c r="N2006" s="93">
        <v>0.623</v>
      </c>
      <c r="O2006" s="189">
        <v>99</v>
      </c>
      <c r="P2006" s="191">
        <f t="shared" si="150"/>
        <v>4.2463414634146339</v>
      </c>
      <c r="Q2006" s="77" t="s">
        <v>719</v>
      </c>
      <c r="V2006" s="84">
        <v>0.41805555555555557</v>
      </c>
      <c r="W2006" s="85">
        <v>0.5625</v>
      </c>
      <c r="X2006" s="78">
        <f t="shared" si="148"/>
        <v>0.14444444444444443</v>
      </c>
    </row>
    <row r="2007" spans="1:24" x14ac:dyDescent="0.3">
      <c r="A2007" s="47" t="s">
        <v>15050</v>
      </c>
      <c r="B2007" s="68" t="s">
        <v>15051</v>
      </c>
      <c r="C2007" s="2" t="s">
        <v>1</v>
      </c>
      <c r="D2007" s="2">
        <v>49</v>
      </c>
      <c r="E2007" s="6">
        <v>26160</v>
      </c>
      <c r="F2007" s="7">
        <v>44084.564942129633</v>
      </c>
      <c r="G2007" s="69" t="s">
        <v>4</v>
      </c>
      <c r="H2007" s="68">
        <v>1158</v>
      </c>
      <c r="I2007" s="93">
        <f t="shared" si="147"/>
        <v>11.696969696969697</v>
      </c>
      <c r="J2007" s="93">
        <v>1.2569999999999999</v>
      </c>
      <c r="K2007" s="69">
        <v>99</v>
      </c>
      <c r="L2007" s="68">
        <v>325</v>
      </c>
      <c r="M2007" s="93">
        <f t="shared" si="149"/>
        <v>3.2828282828282829</v>
      </c>
      <c r="N2007" s="93">
        <v>0.59</v>
      </c>
      <c r="O2007" s="189">
        <v>99</v>
      </c>
      <c r="P2007" s="191">
        <f t="shared" si="150"/>
        <v>3.563076923076923</v>
      </c>
      <c r="Q2007" s="77" t="s">
        <v>719</v>
      </c>
      <c r="V2007" s="84">
        <v>0.43472222222222223</v>
      </c>
      <c r="W2007" s="85">
        <v>0.56944444444444442</v>
      </c>
      <c r="X2007" s="78">
        <f t="shared" si="148"/>
        <v>0.13472222222222219</v>
      </c>
    </row>
    <row r="2008" spans="1:24" x14ac:dyDescent="0.3">
      <c r="A2008" s="47" t="s">
        <v>3278</v>
      </c>
      <c r="B2008" s="68" t="s">
        <v>326</v>
      </c>
      <c r="C2008" s="2" t="s">
        <v>1</v>
      </c>
      <c r="D2008" s="2">
        <v>49</v>
      </c>
      <c r="E2008" s="6">
        <v>25883</v>
      </c>
      <c r="F2008" s="7">
        <v>44084.57849537037</v>
      </c>
      <c r="G2008" s="69" t="s">
        <v>4</v>
      </c>
      <c r="H2008" s="68">
        <v>1400</v>
      </c>
      <c r="I2008" s="93">
        <f t="shared" si="147"/>
        <v>14.141414141414142</v>
      </c>
      <c r="J2008" s="93">
        <v>1.325</v>
      </c>
      <c r="K2008" s="69">
        <v>99</v>
      </c>
      <c r="L2008" s="68">
        <v>318</v>
      </c>
      <c r="M2008" s="93">
        <f t="shared" si="149"/>
        <v>3.2121212121212119</v>
      </c>
      <c r="N2008" s="93">
        <v>0.54</v>
      </c>
      <c r="O2008" s="189">
        <v>99</v>
      </c>
      <c r="P2008" s="191">
        <f t="shared" si="150"/>
        <v>4.4025157232704411</v>
      </c>
      <c r="Q2008" s="77" t="s">
        <v>719</v>
      </c>
      <c r="V2008" s="84">
        <v>0.4548611111111111</v>
      </c>
      <c r="W2008" s="85">
        <v>0.58333333333333337</v>
      </c>
      <c r="X2008" s="78">
        <f t="shared" si="148"/>
        <v>0.12847222222222227</v>
      </c>
    </row>
    <row r="2009" spans="1:24" x14ac:dyDescent="0.3">
      <c r="A2009" s="47" t="s">
        <v>15052</v>
      </c>
      <c r="B2009" s="68" t="s">
        <v>15053</v>
      </c>
      <c r="C2009" s="2" t="s">
        <v>6</v>
      </c>
      <c r="D2009" s="2">
        <v>50</v>
      </c>
      <c r="E2009" s="6">
        <v>25570</v>
      </c>
      <c r="F2009" s="7">
        <v>44084.592592592591</v>
      </c>
      <c r="G2009" s="69" t="s">
        <v>4</v>
      </c>
      <c r="H2009" s="68">
        <v>1308</v>
      </c>
      <c r="I2009" s="93">
        <f t="shared" si="147"/>
        <v>13.212121212121213</v>
      </c>
      <c r="J2009" s="93">
        <v>2.3959999999999999</v>
      </c>
      <c r="K2009" s="69">
        <v>99</v>
      </c>
      <c r="L2009" s="68">
        <v>249</v>
      </c>
      <c r="M2009" s="93">
        <f t="shared" si="149"/>
        <v>2.5151515151515151</v>
      </c>
      <c r="N2009" s="93">
        <v>0.502</v>
      </c>
      <c r="O2009" s="189">
        <v>99</v>
      </c>
      <c r="P2009" s="191">
        <f t="shared" si="150"/>
        <v>5.2530120481927716</v>
      </c>
      <c r="Q2009" s="77" t="s">
        <v>719</v>
      </c>
      <c r="V2009" s="84">
        <v>0.42569444444444443</v>
      </c>
      <c r="W2009" s="85">
        <v>0.59375</v>
      </c>
      <c r="X2009" s="78">
        <f t="shared" si="148"/>
        <v>0.16805555555555557</v>
      </c>
    </row>
    <row r="2010" spans="1:24" x14ac:dyDescent="0.3">
      <c r="A2010" s="47" t="s">
        <v>15054</v>
      </c>
      <c r="B2010" s="68" t="s">
        <v>15055</v>
      </c>
      <c r="C2010" s="2" t="s">
        <v>1</v>
      </c>
      <c r="D2010" s="2">
        <v>59</v>
      </c>
      <c r="E2010" s="6">
        <v>22463</v>
      </c>
      <c r="F2010" s="7">
        <v>44084.60733796296</v>
      </c>
      <c r="G2010" s="69" t="s">
        <v>4</v>
      </c>
      <c r="H2010" s="68">
        <v>1833</v>
      </c>
      <c r="I2010" s="93">
        <f t="shared" si="147"/>
        <v>18.515151515151516</v>
      </c>
      <c r="J2010" s="93">
        <v>1.65</v>
      </c>
      <c r="K2010" s="69">
        <v>99</v>
      </c>
      <c r="L2010" s="68">
        <v>412</v>
      </c>
      <c r="M2010" s="93">
        <f t="shared" si="149"/>
        <v>4.1616161616161618</v>
      </c>
      <c r="N2010" s="93">
        <v>0.76500000000000001</v>
      </c>
      <c r="O2010" s="189">
        <v>99</v>
      </c>
      <c r="P2010" s="191">
        <f t="shared" si="150"/>
        <v>4.4490291262135919</v>
      </c>
      <c r="Q2010" s="77" t="s">
        <v>719</v>
      </c>
      <c r="V2010" s="84">
        <v>0.48749999999999999</v>
      </c>
      <c r="W2010" s="85">
        <v>0.61111111111111105</v>
      </c>
      <c r="X2010" s="78">
        <f t="shared" si="148"/>
        <v>0.12361111111111106</v>
      </c>
    </row>
    <row r="2011" spans="1:24" x14ac:dyDescent="0.3">
      <c r="A2011" s="47" t="s">
        <v>15056</v>
      </c>
      <c r="B2011" s="68" t="s">
        <v>15057</v>
      </c>
      <c r="C2011" s="2" t="s">
        <v>6</v>
      </c>
      <c r="D2011" s="2">
        <v>34</v>
      </c>
      <c r="E2011" s="6">
        <v>31545</v>
      </c>
      <c r="F2011" s="7">
        <v>44084.623414351852</v>
      </c>
      <c r="G2011" s="69" t="s">
        <v>4</v>
      </c>
      <c r="H2011" s="68">
        <v>526</v>
      </c>
      <c r="I2011" s="93">
        <f t="shared" si="147"/>
        <v>5.3131313131313131</v>
      </c>
      <c r="J2011" s="93">
        <v>0.63300000000000001</v>
      </c>
      <c r="K2011" s="69">
        <v>99</v>
      </c>
      <c r="L2011" s="68">
        <v>165</v>
      </c>
      <c r="M2011" s="93">
        <f t="shared" si="149"/>
        <v>1.6666666666666667</v>
      </c>
      <c r="N2011" s="93">
        <v>0.495</v>
      </c>
      <c r="O2011" s="189">
        <v>99</v>
      </c>
      <c r="P2011" s="191">
        <f t="shared" si="150"/>
        <v>3.1878787878787875</v>
      </c>
      <c r="Q2011" s="77" t="s">
        <v>719</v>
      </c>
      <c r="V2011" s="84">
        <v>0.4909722222222222</v>
      </c>
      <c r="W2011" s="85">
        <v>0.62847222222222221</v>
      </c>
      <c r="X2011" s="78">
        <f t="shared" si="148"/>
        <v>0.13750000000000001</v>
      </c>
    </row>
    <row r="2012" spans="1:24" x14ac:dyDescent="0.3">
      <c r="A2012" s="47" t="s">
        <v>15058</v>
      </c>
      <c r="B2012" s="68" t="s">
        <v>15059</v>
      </c>
      <c r="C2012" s="2" t="s">
        <v>1</v>
      </c>
      <c r="D2012" s="2">
        <v>61</v>
      </c>
      <c r="E2012" s="6">
        <v>21537</v>
      </c>
      <c r="F2012" s="7">
        <v>44084.645833333336</v>
      </c>
      <c r="G2012" s="69" t="s">
        <v>10062</v>
      </c>
      <c r="H2012" s="68">
        <v>2717</v>
      </c>
      <c r="I2012" s="93">
        <f t="shared" si="147"/>
        <v>27.444444444444443</v>
      </c>
      <c r="J2012" s="93">
        <v>1.5269999999999999</v>
      </c>
      <c r="K2012" s="69">
        <v>99</v>
      </c>
      <c r="L2012" s="68">
        <v>573</v>
      </c>
      <c r="M2012" s="93">
        <f t="shared" si="149"/>
        <v>5.7878787878787881</v>
      </c>
      <c r="N2012" s="93">
        <v>0.81200000000000006</v>
      </c>
      <c r="O2012" s="189">
        <v>99</v>
      </c>
      <c r="P2012" s="191">
        <f t="shared" si="150"/>
        <v>4.7417102966841185</v>
      </c>
      <c r="Q2012" s="77" t="s">
        <v>719</v>
      </c>
      <c r="V2012" s="84">
        <v>0.50486111111111109</v>
      </c>
      <c r="W2012" s="85">
        <v>0.64583333333333337</v>
      </c>
      <c r="X2012" s="78">
        <f t="shared" si="148"/>
        <v>0.14097222222222228</v>
      </c>
    </row>
    <row r="2013" spans="1:24" x14ac:dyDescent="0.3">
      <c r="A2013" s="47" t="s">
        <v>15060</v>
      </c>
      <c r="B2013" s="68" t="s">
        <v>15061</v>
      </c>
      <c r="C2013" s="2" t="s">
        <v>1</v>
      </c>
      <c r="D2013" s="2">
        <v>17</v>
      </c>
      <c r="E2013" s="6">
        <v>37768</v>
      </c>
      <c r="F2013" s="7">
        <v>44085.519618055558</v>
      </c>
      <c r="G2013" s="69" t="s">
        <v>4</v>
      </c>
      <c r="H2013" s="68">
        <v>1008</v>
      </c>
      <c r="I2013" s="93">
        <f t="shared" si="147"/>
        <v>10.181818181818182</v>
      </c>
      <c r="J2013" s="93">
        <v>1.004</v>
      </c>
      <c r="K2013" s="69">
        <v>99</v>
      </c>
      <c r="L2013" s="68">
        <v>319</v>
      </c>
      <c r="M2013" s="93">
        <f t="shared" si="149"/>
        <v>3.2222222222222223</v>
      </c>
      <c r="N2013" s="93">
        <v>0.48599999999999999</v>
      </c>
      <c r="O2013" s="189">
        <v>99</v>
      </c>
      <c r="P2013" s="191">
        <f t="shared" si="150"/>
        <v>3.1598746081504703</v>
      </c>
      <c r="Q2013" s="77" t="s">
        <v>719</v>
      </c>
      <c r="V2013" s="84">
        <v>0.39999999999999997</v>
      </c>
      <c r="W2013" s="85">
        <v>0.52083333333333337</v>
      </c>
      <c r="X2013" s="78">
        <f t="shared" si="148"/>
        <v>0.1208333333333334</v>
      </c>
    </row>
    <row r="2014" spans="1:24" x14ac:dyDescent="0.3">
      <c r="A2014" s="47" t="s">
        <v>2968</v>
      </c>
      <c r="B2014" s="68" t="s">
        <v>208</v>
      </c>
      <c r="C2014" s="2" t="s">
        <v>1</v>
      </c>
      <c r="D2014" s="2">
        <v>52</v>
      </c>
      <c r="E2014" s="6">
        <v>25020</v>
      </c>
      <c r="F2014" s="7">
        <v>44085.533148148148</v>
      </c>
      <c r="G2014" s="69" t="s">
        <v>4</v>
      </c>
      <c r="H2014" s="68">
        <v>1244</v>
      </c>
      <c r="I2014" s="93">
        <f t="shared" si="147"/>
        <v>12.44</v>
      </c>
      <c r="J2014" s="93">
        <v>1.3280000000000001</v>
      </c>
      <c r="K2014" s="69">
        <v>100</v>
      </c>
      <c r="L2014" s="68">
        <v>414</v>
      </c>
      <c r="M2014" s="93">
        <f t="shared" si="149"/>
        <v>4.1399999999999997</v>
      </c>
      <c r="N2014" s="93">
        <v>0.752</v>
      </c>
      <c r="O2014" s="189">
        <v>100</v>
      </c>
      <c r="P2014" s="191">
        <f t="shared" si="150"/>
        <v>3.0048309178743962</v>
      </c>
      <c r="Q2014" s="77" t="s">
        <v>719</v>
      </c>
      <c r="V2014" s="84">
        <v>0.40277777777777773</v>
      </c>
      <c r="W2014" s="85">
        <v>0.53472222222222221</v>
      </c>
      <c r="X2014" s="78">
        <f t="shared" si="148"/>
        <v>0.13194444444444448</v>
      </c>
    </row>
    <row r="2015" spans="1:24" x14ac:dyDescent="0.3">
      <c r="A2015" s="47" t="s">
        <v>2811</v>
      </c>
      <c r="B2015" s="68" t="s">
        <v>1667</v>
      </c>
      <c r="C2015" s="2" t="s">
        <v>1</v>
      </c>
      <c r="D2015" s="2">
        <v>49</v>
      </c>
      <c r="E2015" s="6">
        <v>26020</v>
      </c>
      <c r="F2015" s="7">
        <v>44085.549849537034</v>
      </c>
      <c r="G2015" s="69" t="s">
        <v>4</v>
      </c>
      <c r="H2015" s="68">
        <v>1579</v>
      </c>
      <c r="I2015" s="93">
        <f t="shared" si="147"/>
        <v>15.94949494949495</v>
      </c>
      <c r="J2015" s="93">
        <v>1.9610000000000001</v>
      </c>
      <c r="K2015" s="69">
        <v>99</v>
      </c>
      <c r="L2015" s="68">
        <v>344</v>
      </c>
      <c r="M2015" s="93">
        <f t="shared" si="149"/>
        <v>3.4747474747474749</v>
      </c>
      <c r="N2015" s="93">
        <v>0.66</v>
      </c>
      <c r="O2015" s="189">
        <v>99</v>
      </c>
      <c r="P2015" s="191">
        <f t="shared" si="150"/>
        <v>4.5901162790697674</v>
      </c>
      <c r="Q2015" s="77" t="s">
        <v>719</v>
      </c>
      <c r="V2015" s="84">
        <v>0.40486111111111112</v>
      </c>
      <c r="W2015" s="85">
        <v>0.54861111111111105</v>
      </c>
      <c r="X2015" s="78">
        <f t="shared" si="148"/>
        <v>0.14374999999999993</v>
      </c>
    </row>
    <row r="2016" spans="1:24" x14ac:dyDescent="0.3">
      <c r="A2016" s="47" t="s">
        <v>3337</v>
      </c>
      <c r="B2016" s="68" t="s">
        <v>1839</v>
      </c>
      <c r="C2016" s="2" t="s">
        <v>1</v>
      </c>
      <c r="D2016" s="2">
        <v>66</v>
      </c>
      <c r="E2016" s="6">
        <v>19824</v>
      </c>
      <c r="F2016" s="7">
        <v>44085.561608796299</v>
      </c>
      <c r="G2016" s="69" t="s">
        <v>4</v>
      </c>
      <c r="H2016" s="68">
        <v>1893</v>
      </c>
      <c r="I2016" s="93">
        <f t="shared" si="147"/>
        <v>18.93</v>
      </c>
      <c r="J2016" s="93">
        <v>1.5589999999999999</v>
      </c>
      <c r="K2016" s="69">
        <v>100</v>
      </c>
      <c r="L2016" s="68">
        <v>416</v>
      </c>
      <c r="M2016" s="93">
        <f t="shared" si="149"/>
        <v>4.16</v>
      </c>
      <c r="N2016" s="93">
        <v>0.67700000000000005</v>
      </c>
      <c r="O2016" s="189">
        <v>100</v>
      </c>
      <c r="P2016" s="191">
        <f t="shared" si="150"/>
        <v>4.5504807692307692</v>
      </c>
      <c r="Q2016" s="77" t="s">
        <v>719</v>
      </c>
      <c r="V2016" s="84">
        <v>0.43333333333333335</v>
      </c>
      <c r="W2016" s="85">
        <v>0.56944444444444442</v>
      </c>
      <c r="X2016" s="78">
        <f t="shared" si="148"/>
        <v>0.13611111111111107</v>
      </c>
    </row>
    <row r="2017" spans="1:24" x14ac:dyDescent="0.3">
      <c r="A2017" s="47" t="s">
        <v>15062</v>
      </c>
      <c r="B2017" s="68" t="s">
        <v>1389</v>
      </c>
      <c r="C2017" s="2" t="s">
        <v>1</v>
      </c>
      <c r="D2017" s="2">
        <v>45</v>
      </c>
      <c r="E2017" s="6">
        <v>27442</v>
      </c>
      <c r="F2017" s="7">
        <v>44085.575300925928</v>
      </c>
      <c r="G2017" s="69" t="s">
        <v>4</v>
      </c>
      <c r="H2017" s="68">
        <v>1070</v>
      </c>
      <c r="I2017" s="93">
        <f t="shared" si="147"/>
        <v>10.808080808080808</v>
      </c>
      <c r="J2017" s="93">
        <v>1.2909999999999999</v>
      </c>
      <c r="K2017" s="69">
        <v>99</v>
      </c>
      <c r="L2017" s="68">
        <v>279</v>
      </c>
      <c r="M2017" s="93">
        <f t="shared" si="149"/>
        <v>2.8181818181818183</v>
      </c>
      <c r="N2017" s="93">
        <v>0.64500000000000002</v>
      </c>
      <c r="O2017" s="189">
        <v>99</v>
      </c>
      <c r="P2017" s="191">
        <f t="shared" si="150"/>
        <v>3.8351254480286734</v>
      </c>
      <c r="Q2017" s="77" t="s">
        <v>719</v>
      </c>
      <c r="V2017" s="84">
        <v>0.44027777777777777</v>
      </c>
      <c r="W2017" s="85">
        <v>0.57638888888888895</v>
      </c>
      <c r="X2017" s="78">
        <f t="shared" si="148"/>
        <v>0.13611111111111118</v>
      </c>
    </row>
    <row r="2018" spans="1:24" x14ac:dyDescent="0.3">
      <c r="A2018" s="47" t="s">
        <v>15063</v>
      </c>
      <c r="B2018" s="68" t="s">
        <v>8885</v>
      </c>
      <c r="C2018" s="2" t="s">
        <v>6</v>
      </c>
      <c r="D2018" s="2">
        <v>59</v>
      </c>
      <c r="E2018" s="6">
        <v>22356</v>
      </c>
      <c r="F2018" s="7">
        <v>44085.589571759258</v>
      </c>
      <c r="G2018" s="69" t="s">
        <v>4</v>
      </c>
      <c r="H2018" s="68">
        <v>793</v>
      </c>
      <c r="I2018" s="93">
        <f t="shared" si="147"/>
        <v>8.0101010101010104</v>
      </c>
      <c r="J2018" s="93">
        <v>0.77600000000000002</v>
      </c>
      <c r="K2018" s="69">
        <v>99</v>
      </c>
      <c r="L2018" s="68">
        <v>341</v>
      </c>
      <c r="M2018" s="93">
        <f t="shared" si="149"/>
        <v>3.4444444444444446</v>
      </c>
      <c r="N2018" s="93">
        <v>0.55700000000000005</v>
      </c>
      <c r="O2018" s="189">
        <v>99</v>
      </c>
      <c r="P2018" s="191">
        <f t="shared" si="150"/>
        <v>2.3255131964809386</v>
      </c>
      <c r="Q2018" s="77" t="s">
        <v>719</v>
      </c>
      <c r="V2018" s="84">
        <v>0.45347222222222222</v>
      </c>
      <c r="W2018" s="85">
        <v>0.59722222222222221</v>
      </c>
      <c r="X2018" s="78">
        <f t="shared" si="148"/>
        <v>0.14374999999999999</v>
      </c>
    </row>
    <row r="2019" spans="1:24" x14ac:dyDescent="0.3">
      <c r="A2019" s="47" t="s">
        <v>3340</v>
      </c>
      <c r="B2019" s="68" t="s">
        <v>219</v>
      </c>
      <c r="C2019" s="2" t="s">
        <v>1</v>
      </c>
      <c r="D2019" s="2">
        <v>53</v>
      </c>
      <c r="E2019" s="6">
        <v>24605</v>
      </c>
      <c r="F2019" s="7">
        <v>44085.60564814815</v>
      </c>
      <c r="G2019" s="69" t="s">
        <v>4</v>
      </c>
      <c r="H2019" s="68">
        <v>1031</v>
      </c>
      <c r="I2019" s="93">
        <f t="shared" ref="I2019:I2082" si="151">H2019/K2019</f>
        <v>10.414141414141413</v>
      </c>
      <c r="J2019" s="93">
        <v>0.76900000000000002</v>
      </c>
      <c r="K2019" s="69">
        <v>99</v>
      </c>
      <c r="L2019" s="68">
        <v>269</v>
      </c>
      <c r="M2019" s="93">
        <f t="shared" si="149"/>
        <v>2.7171717171717171</v>
      </c>
      <c r="N2019" s="93">
        <v>0.55400000000000005</v>
      </c>
      <c r="O2019" s="189">
        <v>99</v>
      </c>
      <c r="P2019" s="191">
        <f t="shared" si="150"/>
        <v>3.8327137546468402</v>
      </c>
      <c r="Q2019" s="77" t="s">
        <v>719</v>
      </c>
      <c r="V2019" s="84">
        <v>0.47013888888888888</v>
      </c>
      <c r="W2019" s="85">
        <v>0.61805555555555558</v>
      </c>
      <c r="X2019" s="78">
        <f t="shared" si="148"/>
        <v>0.1479166666666667</v>
      </c>
    </row>
    <row r="2020" spans="1:24" x14ac:dyDescent="0.3">
      <c r="A2020" s="47" t="s">
        <v>15064</v>
      </c>
      <c r="B2020" s="68" t="s">
        <v>15065</v>
      </c>
      <c r="C2020" s="2" t="s">
        <v>6</v>
      </c>
      <c r="D2020" s="2">
        <v>41</v>
      </c>
      <c r="E2020" s="6">
        <v>28896</v>
      </c>
      <c r="F2020" s="7">
        <v>44085.619872685187</v>
      </c>
      <c r="G2020" s="69" t="s">
        <v>4</v>
      </c>
      <c r="H2020" s="68">
        <v>1008</v>
      </c>
      <c r="I2020" s="93">
        <f t="shared" si="151"/>
        <v>10.181818181818182</v>
      </c>
      <c r="J2020" s="93">
        <v>1.0629999999999999</v>
      </c>
      <c r="K2020" s="69">
        <v>99</v>
      </c>
      <c r="L2020" s="68">
        <v>331</v>
      </c>
      <c r="M2020" s="93">
        <f t="shared" si="149"/>
        <v>3.3434343434343434</v>
      </c>
      <c r="N2020" s="93">
        <v>0.625</v>
      </c>
      <c r="O2020" s="189">
        <v>99</v>
      </c>
      <c r="P2020" s="191">
        <f t="shared" si="150"/>
        <v>3.0453172205438066</v>
      </c>
      <c r="Q2020" s="77" t="s">
        <v>719</v>
      </c>
      <c r="V2020" s="84">
        <v>0.48472222222222222</v>
      </c>
      <c r="W2020" s="85">
        <v>0.54166666666666663</v>
      </c>
      <c r="X2020" s="78">
        <f t="shared" si="148"/>
        <v>5.6944444444444409E-2</v>
      </c>
    </row>
    <row r="2021" spans="1:24" x14ac:dyDescent="0.3">
      <c r="A2021" s="47" t="s">
        <v>15066</v>
      </c>
      <c r="B2021" s="68" t="s">
        <v>11751</v>
      </c>
      <c r="C2021" s="2" t="s">
        <v>6</v>
      </c>
      <c r="D2021" s="2">
        <v>62</v>
      </c>
      <c r="E2021" s="6">
        <v>21431</v>
      </c>
      <c r="F2021" s="7">
        <v>44085.636516203704</v>
      </c>
      <c r="G2021" s="69" t="s">
        <v>4</v>
      </c>
      <c r="H2021" s="68">
        <v>1049</v>
      </c>
      <c r="I2021" s="93">
        <f t="shared" si="151"/>
        <v>10.49</v>
      </c>
      <c r="J2021" s="93">
        <v>1.2430000000000001</v>
      </c>
      <c r="K2021" s="69">
        <v>100</v>
      </c>
      <c r="L2021" s="68">
        <v>520</v>
      </c>
      <c r="M2021" s="93">
        <f t="shared" si="149"/>
        <v>5.2</v>
      </c>
      <c r="N2021" s="93">
        <v>0.73899999999999999</v>
      </c>
      <c r="O2021" s="189">
        <v>100</v>
      </c>
      <c r="P2021" s="191">
        <f t="shared" si="150"/>
        <v>2.0173076923076922</v>
      </c>
      <c r="Q2021" s="77" t="s">
        <v>719</v>
      </c>
      <c r="V2021" s="84">
        <v>0.49305555555555558</v>
      </c>
      <c r="W2021" s="85">
        <v>0.63888888888888895</v>
      </c>
      <c r="X2021" s="78">
        <f t="shared" si="148"/>
        <v>0.14583333333333337</v>
      </c>
    </row>
    <row r="2022" spans="1:24" x14ac:dyDescent="0.3">
      <c r="A2022" s="47" t="s">
        <v>1997</v>
      </c>
      <c r="B2022" s="68" t="s">
        <v>1405</v>
      </c>
      <c r="C2022" s="2" t="s">
        <v>1</v>
      </c>
      <c r="D2022" s="2">
        <v>47</v>
      </c>
      <c r="E2022" s="6">
        <v>26658</v>
      </c>
      <c r="F2022" s="7">
        <v>44088.511053240742</v>
      </c>
      <c r="G2022" s="69" t="s">
        <v>4</v>
      </c>
      <c r="H2022" s="68">
        <v>1321</v>
      </c>
      <c r="I2022" s="93">
        <f t="shared" si="151"/>
        <v>13.21</v>
      </c>
      <c r="J2022" s="93">
        <v>1.546</v>
      </c>
      <c r="K2022" s="69">
        <v>100</v>
      </c>
      <c r="L2022" s="68">
        <v>401</v>
      </c>
      <c r="M2022" s="93">
        <f t="shared" si="149"/>
        <v>4.01</v>
      </c>
      <c r="N2022" s="93">
        <v>0.65900000000000003</v>
      </c>
      <c r="O2022" s="189">
        <v>100</v>
      </c>
      <c r="P2022" s="191">
        <f t="shared" si="150"/>
        <v>3.2942643391521202</v>
      </c>
      <c r="Q2022" s="77" t="s">
        <v>719</v>
      </c>
      <c r="V2022" s="84">
        <v>0.37222222222222223</v>
      </c>
      <c r="W2022" s="85">
        <v>0.52083333333333337</v>
      </c>
      <c r="X2022" s="78">
        <f t="shared" si="148"/>
        <v>0.14861111111111114</v>
      </c>
    </row>
    <row r="2023" spans="1:24" x14ac:dyDescent="0.3">
      <c r="A2023" s="47" t="s">
        <v>2891</v>
      </c>
      <c r="B2023" s="68" t="s">
        <v>1738</v>
      </c>
      <c r="C2023" s="2" t="s">
        <v>1</v>
      </c>
      <c r="D2023" s="2">
        <v>52</v>
      </c>
      <c r="E2023" s="6">
        <v>25059</v>
      </c>
      <c r="F2023" s="7">
        <v>44088.547268518516</v>
      </c>
      <c r="G2023" s="69" t="s">
        <v>4</v>
      </c>
      <c r="H2023" s="68">
        <v>1480</v>
      </c>
      <c r="I2023" s="93">
        <f t="shared" si="151"/>
        <v>14.8</v>
      </c>
      <c r="J2023" s="93">
        <v>1.3029999999999999</v>
      </c>
      <c r="K2023" s="69">
        <v>100</v>
      </c>
      <c r="L2023" s="68">
        <v>325</v>
      </c>
      <c r="M2023" s="93">
        <f t="shared" si="149"/>
        <v>3.25</v>
      </c>
      <c r="N2023" s="93">
        <v>0.64200000000000002</v>
      </c>
      <c r="O2023" s="189">
        <v>100</v>
      </c>
      <c r="P2023" s="191">
        <f t="shared" si="150"/>
        <v>4.5538461538461537</v>
      </c>
      <c r="Q2023" s="77" t="s">
        <v>719</v>
      </c>
      <c r="V2023" s="84">
        <v>0.40763888888888888</v>
      </c>
      <c r="W2023" s="85">
        <v>0.55555555555555558</v>
      </c>
      <c r="X2023" s="78">
        <f t="shared" si="148"/>
        <v>0.1479166666666667</v>
      </c>
    </row>
    <row r="2024" spans="1:24" x14ac:dyDescent="0.3">
      <c r="A2024" s="47" t="s">
        <v>2773</v>
      </c>
      <c r="B2024" s="68" t="s">
        <v>1632</v>
      </c>
      <c r="C2024" s="2" t="s">
        <v>1</v>
      </c>
      <c r="D2024" s="2">
        <v>32</v>
      </c>
      <c r="E2024" s="6">
        <v>32400</v>
      </c>
      <c r="F2024" s="7">
        <v>44088.566863425927</v>
      </c>
      <c r="G2024" s="69" t="s">
        <v>4</v>
      </c>
      <c r="H2024" s="68">
        <v>943</v>
      </c>
      <c r="I2024" s="93">
        <f t="shared" si="151"/>
        <v>9.43</v>
      </c>
      <c r="J2024" s="93">
        <v>1.0369999999999999</v>
      </c>
      <c r="K2024" s="69">
        <v>100</v>
      </c>
      <c r="L2024" s="68">
        <v>367</v>
      </c>
      <c r="M2024" s="93">
        <f t="shared" si="149"/>
        <v>3.67</v>
      </c>
      <c r="N2024" s="93">
        <v>0.51400000000000001</v>
      </c>
      <c r="O2024" s="189">
        <v>100</v>
      </c>
      <c r="P2024" s="191">
        <f t="shared" si="150"/>
        <v>2.569482288828338</v>
      </c>
      <c r="Q2024" s="77" t="s">
        <v>719</v>
      </c>
      <c r="V2024" s="84">
        <v>0.4201388888888889</v>
      </c>
      <c r="W2024" s="85">
        <v>0.57638888888888895</v>
      </c>
      <c r="X2024" s="78">
        <f t="shared" si="148"/>
        <v>0.15625000000000006</v>
      </c>
    </row>
    <row r="2025" spans="1:24" x14ac:dyDescent="0.3">
      <c r="A2025" s="47" t="s">
        <v>3807</v>
      </c>
      <c r="B2025" s="68" t="s">
        <v>777</v>
      </c>
      <c r="C2025" s="2" t="s">
        <v>1</v>
      </c>
      <c r="D2025" s="2">
        <v>43</v>
      </c>
      <c r="E2025" s="6">
        <v>28154</v>
      </c>
      <c r="F2025" s="7">
        <v>44088.58797453704</v>
      </c>
      <c r="G2025" s="69" t="s">
        <v>4</v>
      </c>
      <c r="H2025" s="68">
        <v>1517</v>
      </c>
      <c r="I2025" s="93">
        <f t="shared" si="151"/>
        <v>15.17</v>
      </c>
      <c r="J2025" s="93">
        <v>1.319</v>
      </c>
      <c r="K2025" s="69">
        <v>100</v>
      </c>
      <c r="L2025" s="68">
        <v>300</v>
      </c>
      <c r="M2025" s="93">
        <f t="shared" si="149"/>
        <v>3</v>
      </c>
      <c r="N2025" s="93">
        <v>0.58599999999999997</v>
      </c>
      <c r="O2025" s="189">
        <v>100</v>
      </c>
      <c r="P2025" s="191">
        <f t="shared" si="150"/>
        <v>5.0566666666666666</v>
      </c>
      <c r="Q2025" s="77" t="s">
        <v>719</v>
      </c>
      <c r="V2025" s="84">
        <v>0.42986111111111108</v>
      </c>
      <c r="W2025" s="85">
        <v>0.59027777777777779</v>
      </c>
      <c r="X2025" s="78">
        <f t="shared" si="148"/>
        <v>0.16041666666666671</v>
      </c>
    </row>
    <row r="2026" spans="1:24" x14ac:dyDescent="0.3">
      <c r="A2026" s="47" t="s">
        <v>15067</v>
      </c>
      <c r="B2026" s="68" t="s">
        <v>15068</v>
      </c>
      <c r="C2026" s="2" t="s">
        <v>6</v>
      </c>
      <c r="D2026" s="2">
        <v>60</v>
      </c>
      <c r="E2026" s="6">
        <v>21936</v>
      </c>
      <c r="F2026" s="7">
        <v>44088.601909722223</v>
      </c>
      <c r="G2026" s="69" t="s">
        <v>4</v>
      </c>
      <c r="H2026" s="68">
        <v>1656</v>
      </c>
      <c r="I2026" s="93">
        <f t="shared" si="151"/>
        <v>16.727272727272727</v>
      </c>
      <c r="J2026" s="93">
        <v>1.4830000000000001</v>
      </c>
      <c r="K2026" s="69">
        <v>99</v>
      </c>
      <c r="L2026" s="68">
        <v>567</v>
      </c>
      <c r="M2026" s="93">
        <f t="shared" si="149"/>
        <v>5.7272727272727275</v>
      </c>
      <c r="N2026" s="93">
        <v>0.94599999999999995</v>
      </c>
      <c r="O2026" s="189">
        <v>99</v>
      </c>
      <c r="P2026" s="191">
        <f t="shared" si="150"/>
        <v>2.9206349206349205</v>
      </c>
      <c r="Q2026" s="77" t="s">
        <v>719</v>
      </c>
      <c r="V2026" s="84">
        <v>0.43402777777777773</v>
      </c>
      <c r="W2026" s="85">
        <v>0.60416666666666663</v>
      </c>
      <c r="X2026" s="78">
        <f t="shared" si="148"/>
        <v>0.1701388888888889</v>
      </c>
    </row>
    <row r="2027" spans="1:24" x14ac:dyDescent="0.3">
      <c r="A2027" s="47" t="s">
        <v>15069</v>
      </c>
      <c r="B2027" s="68" t="s">
        <v>15070</v>
      </c>
      <c r="C2027" s="2" t="s">
        <v>1</v>
      </c>
      <c r="D2027" s="2">
        <v>45</v>
      </c>
      <c r="E2027" s="6">
        <v>27426</v>
      </c>
      <c r="F2027" s="7">
        <v>44088.631944444445</v>
      </c>
      <c r="G2027" s="69" t="s">
        <v>4</v>
      </c>
      <c r="H2027" s="68">
        <v>1626</v>
      </c>
      <c r="I2027" s="93">
        <f t="shared" si="151"/>
        <v>16.260000000000002</v>
      </c>
      <c r="J2027" s="93">
        <v>1.3460000000000001</v>
      </c>
      <c r="K2027" s="69">
        <v>100</v>
      </c>
      <c r="L2027" s="68">
        <v>311</v>
      </c>
      <c r="M2027" s="93">
        <f t="shared" si="149"/>
        <v>3.11</v>
      </c>
      <c r="N2027" s="93">
        <v>0.76400000000000001</v>
      </c>
      <c r="O2027" s="189">
        <v>100</v>
      </c>
      <c r="P2027" s="191">
        <f t="shared" si="150"/>
        <v>5.2282958199356919</v>
      </c>
      <c r="Q2027" s="77" t="s">
        <v>719</v>
      </c>
      <c r="V2027" s="84">
        <v>0.47916666666666669</v>
      </c>
      <c r="W2027" s="85">
        <v>0.63888888888888895</v>
      </c>
      <c r="X2027" s="78">
        <f t="shared" si="148"/>
        <v>0.15972222222222227</v>
      </c>
    </row>
    <row r="2028" spans="1:24" x14ac:dyDescent="0.3">
      <c r="A2028" s="47" t="s">
        <v>15071</v>
      </c>
      <c r="B2028" s="68" t="s">
        <v>15072</v>
      </c>
      <c r="C2028" s="2" t="s">
        <v>6</v>
      </c>
      <c r="D2028" s="2">
        <v>77</v>
      </c>
      <c r="E2028" s="6">
        <v>15719</v>
      </c>
      <c r="F2028" s="7">
        <v>44088.643310185187</v>
      </c>
      <c r="G2028" s="69" t="s">
        <v>4</v>
      </c>
      <c r="H2028" s="68">
        <v>1444</v>
      </c>
      <c r="I2028" s="93">
        <f t="shared" si="151"/>
        <v>14.585858585858587</v>
      </c>
      <c r="J2028" s="93">
        <v>1.325</v>
      </c>
      <c r="K2028" s="69">
        <v>99</v>
      </c>
      <c r="L2028" s="68">
        <v>772</v>
      </c>
      <c r="M2028" s="93">
        <f t="shared" si="149"/>
        <v>7.7979797979797976</v>
      </c>
      <c r="N2028" s="93">
        <v>1.03</v>
      </c>
      <c r="O2028" s="189">
        <v>99</v>
      </c>
      <c r="P2028" s="191">
        <f t="shared" si="150"/>
        <v>1.8704663212435235</v>
      </c>
      <c r="Q2028" s="77" t="s">
        <v>719</v>
      </c>
      <c r="V2028" s="84">
        <v>0.47083333333333338</v>
      </c>
      <c r="W2028" s="85">
        <v>0.64583333333333337</v>
      </c>
      <c r="X2028" s="78">
        <f t="shared" si="148"/>
        <v>0.17499999999999999</v>
      </c>
    </row>
    <row r="2029" spans="1:24" x14ac:dyDescent="0.3">
      <c r="A2029" s="47" t="s">
        <v>15073</v>
      </c>
      <c r="B2029" s="68" t="s">
        <v>15074</v>
      </c>
      <c r="C2029" s="2" t="s">
        <v>1</v>
      </c>
      <c r="D2029" s="2">
        <v>65</v>
      </c>
      <c r="E2029" s="6">
        <v>20093</v>
      </c>
      <c r="F2029" s="7">
        <v>44088.655081018522</v>
      </c>
      <c r="G2029" s="69" t="s">
        <v>4</v>
      </c>
      <c r="H2029" s="68">
        <v>1878</v>
      </c>
      <c r="I2029" s="93">
        <f t="shared" si="151"/>
        <v>18.969696969696969</v>
      </c>
      <c r="J2029" s="93">
        <v>2.6970000000000001</v>
      </c>
      <c r="K2029" s="69">
        <v>99</v>
      </c>
      <c r="L2029" s="68">
        <v>357</v>
      </c>
      <c r="M2029" s="93">
        <f t="shared" si="149"/>
        <v>3.606060606060606</v>
      </c>
      <c r="N2029" s="93">
        <v>0.72599999999999998</v>
      </c>
      <c r="O2029" s="189">
        <v>99</v>
      </c>
      <c r="P2029" s="191">
        <f t="shared" si="150"/>
        <v>5.2605042016806722</v>
      </c>
      <c r="Q2029" s="77" t="s">
        <v>719</v>
      </c>
      <c r="V2029" s="84">
        <v>0.49513888888888885</v>
      </c>
      <c r="W2029" s="85">
        <v>0.65625</v>
      </c>
      <c r="X2029" s="78">
        <f t="shared" si="148"/>
        <v>0.16111111111111115</v>
      </c>
    </row>
    <row r="2030" spans="1:24" x14ac:dyDescent="0.3">
      <c r="A2030" s="47" t="s">
        <v>15075</v>
      </c>
      <c r="B2030" s="68" t="s">
        <v>10948</v>
      </c>
      <c r="C2030" s="2" t="s">
        <v>1</v>
      </c>
      <c r="D2030" s="2">
        <v>48</v>
      </c>
      <c r="E2030" s="6">
        <v>26300</v>
      </c>
      <c r="F2030" s="7">
        <v>44088.668599537035</v>
      </c>
      <c r="G2030" s="69" t="s">
        <v>4</v>
      </c>
      <c r="H2030" s="68">
        <v>1082</v>
      </c>
      <c r="I2030" s="93">
        <f t="shared" si="151"/>
        <v>10.929292929292929</v>
      </c>
      <c r="J2030" s="93">
        <v>1.28</v>
      </c>
      <c r="K2030" s="69">
        <v>99</v>
      </c>
      <c r="L2030" s="68">
        <v>425</v>
      </c>
      <c r="M2030" s="93">
        <f t="shared" si="149"/>
        <v>4.2929292929292933</v>
      </c>
      <c r="N2030" s="93">
        <v>0.82399999999999995</v>
      </c>
      <c r="O2030" s="189">
        <v>99</v>
      </c>
      <c r="P2030" s="191">
        <f t="shared" si="150"/>
        <v>2.545882352941176</v>
      </c>
      <c r="Q2030" s="77" t="s">
        <v>719</v>
      </c>
      <c r="V2030" s="84">
        <v>0.52569444444444446</v>
      </c>
      <c r="W2030" s="85">
        <v>0.67013888888888884</v>
      </c>
      <c r="X2030" s="78">
        <f t="shared" si="148"/>
        <v>0.14444444444444438</v>
      </c>
    </row>
    <row r="2031" spans="1:24" x14ac:dyDescent="0.3">
      <c r="A2031" s="47" t="s">
        <v>15076</v>
      </c>
      <c r="B2031" s="68" t="s">
        <v>15077</v>
      </c>
      <c r="C2031" s="2" t="s">
        <v>6</v>
      </c>
      <c r="D2031" s="2">
        <v>67</v>
      </c>
      <c r="E2031" s="6">
        <v>19308</v>
      </c>
      <c r="F2031" s="7">
        <v>44089.402962962966</v>
      </c>
      <c r="G2031" s="69" t="s">
        <v>4</v>
      </c>
      <c r="H2031" s="68">
        <v>2446</v>
      </c>
      <c r="I2031" s="93">
        <f t="shared" si="151"/>
        <v>24.707070707070706</v>
      </c>
      <c r="J2031" s="93">
        <v>3.1819999999999999</v>
      </c>
      <c r="K2031" s="69">
        <v>99</v>
      </c>
      <c r="L2031" s="68">
        <v>428</v>
      </c>
      <c r="M2031" s="93">
        <f t="shared" si="149"/>
        <v>4.3232323232323235</v>
      </c>
      <c r="N2031" s="93">
        <v>0.60299999999999998</v>
      </c>
      <c r="O2031" s="189">
        <v>99</v>
      </c>
      <c r="P2031" s="191">
        <f t="shared" si="150"/>
        <v>5.7149532710280369</v>
      </c>
      <c r="Q2031" s="77" t="s">
        <v>719</v>
      </c>
      <c r="V2031" s="84">
        <v>0.38263888888888892</v>
      </c>
      <c r="W2031" s="85">
        <v>0.54166666666666663</v>
      </c>
      <c r="X2031" s="78">
        <f t="shared" si="148"/>
        <v>0.15902777777777771</v>
      </c>
    </row>
    <row r="2032" spans="1:24" x14ac:dyDescent="0.3">
      <c r="A2032" s="47" t="s">
        <v>15078</v>
      </c>
      <c r="B2032" s="68" t="s">
        <v>15079</v>
      </c>
      <c r="C2032" s="2" t="s">
        <v>6</v>
      </c>
      <c r="D2032" s="2">
        <v>59</v>
      </c>
      <c r="E2032" s="6">
        <v>22236</v>
      </c>
      <c r="F2032" s="7">
        <v>44089.549953703703</v>
      </c>
      <c r="G2032" s="69" t="s">
        <v>4</v>
      </c>
      <c r="H2032" s="68">
        <v>1654</v>
      </c>
      <c r="I2032" s="93">
        <f t="shared" si="151"/>
        <v>16.707070707070706</v>
      </c>
      <c r="J2032" s="93">
        <v>1.264</v>
      </c>
      <c r="K2032" s="69">
        <v>99</v>
      </c>
      <c r="L2032" s="68">
        <v>380</v>
      </c>
      <c r="M2032" s="93">
        <f t="shared" si="149"/>
        <v>3.8383838383838382</v>
      </c>
      <c r="N2032" s="93">
        <v>0.72399999999999998</v>
      </c>
      <c r="O2032" s="189">
        <v>99</v>
      </c>
      <c r="P2032" s="191">
        <f t="shared" si="150"/>
        <v>4.352631578947368</v>
      </c>
      <c r="Q2032" s="77" t="s">
        <v>719</v>
      </c>
      <c r="V2032" s="84">
        <v>0.40763888888888888</v>
      </c>
      <c r="W2032" s="85">
        <v>0.55208333333333337</v>
      </c>
      <c r="X2032" s="78">
        <f t="shared" si="148"/>
        <v>0.14444444444444449</v>
      </c>
    </row>
    <row r="2033" spans="1:24" x14ac:dyDescent="0.3">
      <c r="A2033" s="47" t="s">
        <v>3048</v>
      </c>
      <c r="B2033" s="68" t="s">
        <v>479</v>
      </c>
      <c r="C2033" s="2" t="s">
        <v>1</v>
      </c>
      <c r="D2033" s="2">
        <v>45</v>
      </c>
      <c r="E2033" s="6">
        <v>27537</v>
      </c>
      <c r="F2033" s="7">
        <v>44089.56490740741</v>
      </c>
      <c r="G2033" s="69" t="s">
        <v>4</v>
      </c>
      <c r="H2033" s="68">
        <v>1502</v>
      </c>
      <c r="I2033" s="93">
        <f t="shared" si="151"/>
        <v>15.02</v>
      </c>
      <c r="J2033" s="93">
        <v>1.6759999999999999</v>
      </c>
      <c r="K2033" s="69">
        <v>100</v>
      </c>
      <c r="L2033" s="68">
        <v>331</v>
      </c>
      <c r="M2033" s="93">
        <f t="shared" si="149"/>
        <v>3.31</v>
      </c>
      <c r="N2033" s="93">
        <v>0.56299999999999994</v>
      </c>
      <c r="O2033" s="189">
        <v>100</v>
      </c>
      <c r="P2033" s="191">
        <f t="shared" si="150"/>
        <v>4.5377643504531724</v>
      </c>
      <c r="Q2033" s="77" t="s">
        <v>719</v>
      </c>
      <c r="V2033" s="84">
        <v>0.40972222222222227</v>
      </c>
      <c r="W2033" s="85">
        <v>0.56944444444444442</v>
      </c>
      <c r="X2033" s="78">
        <f t="shared" si="148"/>
        <v>0.15972222222222215</v>
      </c>
    </row>
    <row r="2034" spans="1:24" x14ac:dyDescent="0.3">
      <c r="A2034" s="47" t="s">
        <v>15080</v>
      </c>
      <c r="B2034" s="68" t="s">
        <v>1904</v>
      </c>
      <c r="C2034" s="2" t="s">
        <v>1</v>
      </c>
      <c r="D2034" s="2">
        <v>47</v>
      </c>
      <c r="E2034" s="6">
        <v>26778</v>
      </c>
      <c r="F2034" s="7">
        <v>44089.576944444445</v>
      </c>
      <c r="G2034" s="69" t="s">
        <v>4</v>
      </c>
      <c r="H2034" s="68">
        <v>1276</v>
      </c>
      <c r="I2034" s="93">
        <f t="shared" si="151"/>
        <v>12.888888888888889</v>
      </c>
      <c r="J2034" s="93">
        <v>1.194</v>
      </c>
      <c r="K2034" s="69">
        <v>99</v>
      </c>
      <c r="L2034" s="68">
        <v>252</v>
      </c>
      <c r="M2034" s="93">
        <f t="shared" si="149"/>
        <v>2.5454545454545454</v>
      </c>
      <c r="N2034" s="93">
        <v>0.61099999999999999</v>
      </c>
      <c r="O2034" s="189">
        <v>99</v>
      </c>
      <c r="P2034" s="191">
        <f t="shared" si="150"/>
        <v>5.0634920634920642</v>
      </c>
      <c r="Q2034" s="77" t="s">
        <v>719</v>
      </c>
      <c r="V2034" s="84">
        <v>0.43402777777777773</v>
      </c>
      <c r="W2034" s="85">
        <v>0.59027777777777779</v>
      </c>
      <c r="X2034" s="78">
        <f t="shared" si="148"/>
        <v>0.15625000000000006</v>
      </c>
    </row>
    <row r="2035" spans="1:24" x14ac:dyDescent="0.3">
      <c r="A2035" s="47" t="s">
        <v>15081</v>
      </c>
      <c r="B2035" s="68" t="s">
        <v>171</v>
      </c>
      <c r="C2035" s="2" t="s">
        <v>1</v>
      </c>
      <c r="D2035" s="2">
        <v>54</v>
      </c>
      <c r="E2035" s="6">
        <v>24212</v>
      </c>
      <c r="F2035" s="7">
        <v>44089.598553240743</v>
      </c>
      <c r="G2035" s="69" t="s">
        <v>4</v>
      </c>
      <c r="H2035" s="68">
        <v>1294</v>
      </c>
      <c r="I2035" s="93">
        <f t="shared" si="151"/>
        <v>13.070707070707071</v>
      </c>
      <c r="J2035" s="93">
        <v>1.163</v>
      </c>
      <c r="K2035" s="69">
        <v>99</v>
      </c>
      <c r="L2035" s="68">
        <v>214</v>
      </c>
      <c r="M2035" s="93">
        <f t="shared" si="149"/>
        <v>2.1616161616161618</v>
      </c>
      <c r="N2035" s="93">
        <v>0.42199999999999999</v>
      </c>
      <c r="O2035" s="189">
        <v>99</v>
      </c>
      <c r="P2035" s="191">
        <f t="shared" si="150"/>
        <v>6.0467289719626169</v>
      </c>
      <c r="Q2035" s="77" t="s">
        <v>719</v>
      </c>
      <c r="V2035" s="84">
        <v>0.44791666666666669</v>
      </c>
      <c r="W2035" s="85">
        <v>0.60416666666666663</v>
      </c>
      <c r="X2035" s="78">
        <f t="shared" si="148"/>
        <v>0.15624999999999994</v>
      </c>
    </row>
    <row r="2036" spans="1:24" x14ac:dyDescent="0.3">
      <c r="A2036" s="47" t="s">
        <v>15082</v>
      </c>
      <c r="B2036" s="68" t="s">
        <v>15083</v>
      </c>
      <c r="C2036" s="2" t="s">
        <v>1</v>
      </c>
      <c r="D2036" s="2">
        <v>70</v>
      </c>
      <c r="E2036" s="6">
        <v>18196</v>
      </c>
      <c r="F2036" s="7">
        <v>44089.617083333331</v>
      </c>
      <c r="G2036" s="69" t="s">
        <v>12493</v>
      </c>
      <c r="H2036" s="68">
        <v>1899</v>
      </c>
      <c r="I2036" s="93">
        <f t="shared" si="151"/>
        <v>18.989999999999998</v>
      </c>
      <c r="J2036" s="93">
        <v>1.514</v>
      </c>
      <c r="K2036" s="69">
        <v>100</v>
      </c>
      <c r="L2036" s="68">
        <v>397</v>
      </c>
      <c r="M2036" s="93">
        <f t="shared" si="149"/>
        <v>3.97</v>
      </c>
      <c r="N2036" s="93">
        <v>0.745</v>
      </c>
      <c r="O2036" s="189">
        <v>100</v>
      </c>
      <c r="P2036" s="191">
        <f t="shared" si="150"/>
        <v>4.7833753148614599</v>
      </c>
      <c r="Q2036" s="77" t="s">
        <v>719</v>
      </c>
      <c r="V2036" s="84">
        <v>0.46111111111111108</v>
      </c>
      <c r="W2036" s="85">
        <v>0.61805555555555558</v>
      </c>
      <c r="X2036" s="78">
        <f t="shared" si="148"/>
        <v>0.1569444444444445</v>
      </c>
    </row>
    <row r="2037" spans="1:24" x14ac:dyDescent="0.3">
      <c r="A2037" s="47" t="s">
        <v>15084</v>
      </c>
      <c r="B2037" s="68" t="s">
        <v>15085</v>
      </c>
      <c r="C2037" s="2" t="s">
        <v>6</v>
      </c>
      <c r="D2037" s="2">
        <v>68</v>
      </c>
      <c r="E2037" s="6">
        <v>19205</v>
      </c>
      <c r="F2037" s="7">
        <v>44089.640046296299</v>
      </c>
      <c r="G2037" s="69" t="s">
        <v>4</v>
      </c>
      <c r="H2037" s="68">
        <v>1403</v>
      </c>
      <c r="I2037" s="93">
        <f t="shared" si="151"/>
        <v>14.171717171717171</v>
      </c>
      <c r="J2037" s="93">
        <v>0.99</v>
      </c>
      <c r="K2037" s="69">
        <v>99</v>
      </c>
      <c r="L2037" s="68">
        <v>662</v>
      </c>
      <c r="M2037" s="93">
        <f t="shared" si="149"/>
        <v>6.6868686868686869</v>
      </c>
      <c r="N2037" s="93">
        <v>1.103</v>
      </c>
      <c r="O2037" s="189">
        <v>99</v>
      </c>
      <c r="P2037" s="191">
        <f t="shared" si="150"/>
        <v>2.119335347432024</v>
      </c>
      <c r="Q2037" s="77" t="s">
        <v>719</v>
      </c>
      <c r="V2037" s="84">
        <v>0.47500000000000003</v>
      </c>
      <c r="W2037" s="85">
        <v>0.63888888888888895</v>
      </c>
      <c r="X2037" s="78">
        <f t="shared" si="148"/>
        <v>0.16388888888888892</v>
      </c>
    </row>
    <row r="2038" spans="1:24" x14ac:dyDescent="0.3">
      <c r="A2038" s="47" t="s">
        <v>15086</v>
      </c>
      <c r="B2038" s="68" t="s">
        <v>9286</v>
      </c>
      <c r="C2038" s="2" t="s">
        <v>1</v>
      </c>
      <c r="D2038" s="2">
        <v>34</v>
      </c>
      <c r="E2038" s="6">
        <v>31472</v>
      </c>
      <c r="F2038" s="7">
        <v>44089.653506944444</v>
      </c>
      <c r="G2038" s="69" t="s">
        <v>4</v>
      </c>
      <c r="H2038" s="68">
        <v>1260</v>
      </c>
      <c r="I2038" s="93">
        <f t="shared" si="151"/>
        <v>12.727272727272727</v>
      </c>
      <c r="J2038" s="93">
        <v>1.202</v>
      </c>
      <c r="K2038" s="69">
        <v>99</v>
      </c>
      <c r="L2038" s="68">
        <v>271</v>
      </c>
      <c r="M2038" s="93">
        <f t="shared" si="149"/>
        <v>2.7373737373737375</v>
      </c>
      <c r="N2038" s="93">
        <v>0.63200000000000001</v>
      </c>
      <c r="O2038" s="189">
        <v>99</v>
      </c>
      <c r="P2038" s="191">
        <f t="shared" si="150"/>
        <v>4.6494464944649438</v>
      </c>
      <c r="Q2038" s="77" t="s">
        <v>719</v>
      </c>
      <c r="V2038" s="84">
        <v>0.50208333333333333</v>
      </c>
      <c r="W2038" s="85">
        <v>0.66319444444444442</v>
      </c>
      <c r="X2038" s="78">
        <f t="shared" si="148"/>
        <v>0.16111111111111109</v>
      </c>
    </row>
    <row r="2039" spans="1:24" x14ac:dyDescent="0.3">
      <c r="A2039" s="47" t="s">
        <v>15087</v>
      </c>
      <c r="B2039" s="68" t="s">
        <v>15088</v>
      </c>
      <c r="C2039" s="2" t="s">
        <v>1</v>
      </c>
      <c r="D2039" s="2">
        <v>51</v>
      </c>
      <c r="E2039" s="6">
        <v>25204</v>
      </c>
      <c r="F2039" s="7">
        <v>44089.674108796295</v>
      </c>
      <c r="G2039" s="69" t="s">
        <v>4</v>
      </c>
      <c r="H2039" s="68">
        <v>1480</v>
      </c>
      <c r="I2039" s="93">
        <f t="shared" si="151"/>
        <v>14.8</v>
      </c>
      <c r="J2039" s="93">
        <v>1.155</v>
      </c>
      <c r="K2039" s="69">
        <v>100</v>
      </c>
      <c r="L2039" s="68">
        <v>291</v>
      </c>
      <c r="M2039" s="93">
        <f t="shared" si="149"/>
        <v>2.91</v>
      </c>
      <c r="N2039" s="93">
        <v>0.40400000000000003</v>
      </c>
      <c r="O2039" s="189">
        <v>100</v>
      </c>
      <c r="P2039" s="191">
        <f t="shared" si="150"/>
        <v>5.0859106529209619</v>
      </c>
      <c r="Q2039" s="77" t="s">
        <v>719</v>
      </c>
      <c r="V2039" s="84">
        <v>0.5083333333333333</v>
      </c>
      <c r="W2039" s="85">
        <v>0.67708333333333337</v>
      </c>
      <c r="X2039" s="78">
        <f t="shared" ref="X2039:X2102" si="152">W2039-V2039</f>
        <v>0.16875000000000007</v>
      </c>
    </row>
    <row r="2040" spans="1:24" x14ac:dyDescent="0.3">
      <c r="A2040" s="47" t="s">
        <v>7700</v>
      </c>
      <c r="B2040" s="68" t="s">
        <v>7701</v>
      </c>
      <c r="C2040" s="2" t="s">
        <v>6</v>
      </c>
      <c r="D2040" s="2">
        <v>64</v>
      </c>
      <c r="E2040" s="6">
        <v>20590</v>
      </c>
      <c r="F2040" s="7">
        <v>44090.437754629631</v>
      </c>
      <c r="G2040" s="69" t="s">
        <v>4</v>
      </c>
      <c r="H2040" s="68">
        <v>1816</v>
      </c>
      <c r="I2040" s="93">
        <f t="shared" si="151"/>
        <v>18.343434343434343</v>
      </c>
      <c r="J2040" s="93">
        <v>1.089</v>
      </c>
      <c r="K2040" s="69">
        <v>99</v>
      </c>
      <c r="L2040" s="68">
        <v>408</v>
      </c>
      <c r="M2040" s="93">
        <f t="shared" si="149"/>
        <v>4.1212121212121211</v>
      </c>
      <c r="N2040" s="93">
        <v>0.73199999999999998</v>
      </c>
      <c r="O2040" s="189">
        <v>99</v>
      </c>
      <c r="P2040" s="191">
        <f t="shared" si="150"/>
        <v>4.4509803921568629</v>
      </c>
      <c r="Q2040" s="77" t="s">
        <v>719</v>
      </c>
      <c r="V2040" s="84">
        <v>0.37708333333333338</v>
      </c>
      <c r="W2040" s="85">
        <v>0.52083333333333337</v>
      </c>
      <c r="X2040" s="78">
        <f t="shared" si="152"/>
        <v>0.14374999999999999</v>
      </c>
    </row>
    <row r="2041" spans="1:24" x14ac:dyDescent="0.3">
      <c r="A2041" s="47" t="s">
        <v>3868</v>
      </c>
      <c r="B2041" s="68" t="s">
        <v>834</v>
      </c>
      <c r="C2041" s="2" t="s">
        <v>1</v>
      </c>
      <c r="D2041" s="2">
        <v>50</v>
      </c>
      <c r="E2041" s="6">
        <v>25804</v>
      </c>
      <c r="F2041" s="7">
        <v>44090.526666666665</v>
      </c>
      <c r="G2041" s="69" t="s">
        <v>4</v>
      </c>
      <c r="H2041" s="68">
        <v>1177</v>
      </c>
      <c r="I2041" s="93">
        <f t="shared" si="151"/>
        <v>11.888888888888889</v>
      </c>
      <c r="J2041" s="93">
        <v>1.4059999999999999</v>
      </c>
      <c r="K2041" s="69">
        <v>99</v>
      </c>
      <c r="L2041" s="68">
        <v>493</v>
      </c>
      <c r="M2041" s="93">
        <f t="shared" si="149"/>
        <v>4.9797979797979801</v>
      </c>
      <c r="N2041" s="93">
        <v>0.55300000000000005</v>
      </c>
      <c r="O2041" s="189">
        <v>99</v>
      </c>
      <c r="P2041" s="191">
        <f t="shared" si="150"/>
        <v>2.3874239350912778</v>
      </c>
      <c r="Q2041" s="77" t="s">
        <v>719</v>
      </c>
      <c r="V2041" s="84">
        <v>0.39999999999999997</v>
      </c>
      <c r="W2041" s="85">
        <v>0.52777777777777779</v>
      </c>
      <c r="X2041" s="78">
        <f t="shared" si="152"/>
        <v>0.12777777777777782</v>
      </c>
    </row>
    <row r="2042" spans="1:24" x14ac:dyDescent="0.3">
      <c r="A2042" s="47" t="s">
        <v>2902</v>
      </c>
      <c r="B2042" s="68" t="s">
        <v>1748</v>
      </c>
      <c r="C2042" s="2" t="s">
        <v>1</v>
      </c>
      <c r="D2042" s="2">
        <v>57</v>
      </c>
      <c r="E2042" s="6">
        <v>23169</v>
      </c>
      <c r="F2042" s="7">
        <v>44090.538206018522</v>
      </c>
      <c r="G2042" s="69" t="s">
        <v>4</v>
      </c>
      <c r="H2042" s="68">
        <v>1613</v>
      </c>
      <c r="I2042" s="93">
        <f t="shared" si="151"/>
        <v>16.13</v>
      </c>
      <c r="J2042" s="93">
        <v>1.3149999999999999</v>
      </c>
      <c r="K2042" s="69">
        <v>100</v>
      </c>
      <c r="L2042" s="68">
        <v>314</v>
      </c>
      <c r="M2042" s="93">
        <f t="shared" si="149"/>
        <v>3.14</v>
      </c>
      <c r="N2042" s="93">
        <v>0.62</v>
      </c>
      <c r="O2042" s="189">
        <v>100</v>
      </c>
      <c r="P2042" s="191">
        <f t="shared" si="150"/>
        <v>5.1369426751592355</v>
      </c>
      <c r="Q2042" s="77" t="s">
        <v>719</v>
      </c>
      <c r="V2042" s="84">
        <v>0.41180555555555554</v>
      </c>
      <c r="W2042" s="85">
        <v>0.54166666666666663</v>
      </c>
      <c r="X2042" s="78">
        <f t="shared" si="152"/>
        <v>0.12986111111111109</v>
      </c>
    </row>
    <row r="2043" spans="1:24" x14ac:dyDescent="0.3">
      <c r="A2043" s="47" t="s">
        <v>4936</v>
      </c>
      <c r="B2043" s="68" t="s">
        <v>4937</v>
      </c>
      <c r="C2043" s="2" t="s">
        <v>1</v>
      </c>
      <c r="D2043" s="2">
        <v>53</v>
      </c>
      <c r="E2043" s="6">
        <v>24385</v>
      </c>
      <c r="F2043" s="7">
        <v>44090.590046296296</v>
      </c>
      <c r="G2043" s="69" t="s">
        <v>4</v>
      </c>
      <c r="H2043" s="68">
        <v>1787</v>
      </c>
      <c r="I2043" s="93">
        <f t="shared" si="151"/>
        <v>17.87</v>
      </c>
      <c r="J2043" s="93">
        <v>1.4259999999999999</v>
      </c>
      <c r="K2043" s="69">
        <v>100</v>
      </c>
      <c r="L2043" s="68">
        <v>409</v>
      </c>
      <c r="M2043" s="93">
        <f t="shared" si="149"/>
        <v>4.09</v>
      </c>
      <c r="N2043" s="93">
        <v>0.69799999999999995</v>
      </c>
      <c r="O2043" s="189">
        <v>100</v>
      </c>
      <c r="P2043" s="191">
        <f t="shared" si="150"/>
        <v>4.3691931540342299</v>
      </c>
      <c r="Q2043" s="77" t="s">
        <v>719</v>
      </c>
      <c r="V2043" s="84">
        <v>0.44722222222222219</v>
      </c>
      <c r="W2043" s="85">
        <v>0.59027777777777779</v>
      </c>
      <c r="X2043" s="78">
        <f t="shared" si="152"/>
        <v>0.1430555555555556</v>
      </c>
    </row>
    <row r="2044" spans="1:24" x14ac:dyDescent="0.3">
      <c r="A2044" s="47" t="s">
        <v>15089</v>
      </c>
      <c r="B2044" s="68" t="s">
        <v>15090</v>
      </c>
      <c r="C2044" s="2" t="s">
        <v>6</v>
      </c>
      <c r="D2044" s="2">
        <v>54</v>
      </c>
      <c r="E2044" s="6">
        <v>24351</v>
      </c>
      <c r="F2044" s="7">
        <v>44090.602673611109</v>
      </c>
      <c r="G2044" s="69" t="s">
        <v>4</v>
      </c>
      <c r="H2044" s="68">
        <v>1040</v>
      </c>
      <c r="I2044" s="93">
        <f t="shared" si="151"/>
        <v>10.4</v>
      </c>
      <c r="J2044" s="93">
        <v>1.2709999999999999</v>
      </c>
      <c r="K2044" s="69">
        <v>100</v>
      </c>
      <c r="L2044" s="68">
        <v>262</v>
      </c>
      <c r="M2044" s="93">
        <f t="shared" si="149"/>
        <v>2.62</v>
      </c>
      <c r="N2044" s="93">
        <v>0.56499999999999995</v>
      </c>
      <c r="O2044" s="189">
        <v>100</v>
      </c>
      <c r="P2044" s="191">
        <f t="shared" si="150"/>
        <v>3.9694656488549618</v>
      </c>
      <c r="Q2044" s="77" t="s">
        <v>719</v>
      </c>
      <c r="V2044" s="84">
        <v>0.4145833333333333</v>
      </c>
      <c r="W2044" s="85">
        <v>0.60763888888888895</v>
      </c>
      <c r="X2044" s="78">
        <f t="shared" si="152"/>
        <v>0.19305555555555565</v>
      </c>
    </row>
    <row r="2045" spans="1:24" x14ac:dyDescent="0.3">
      <c r="A2045" s="47" t="s">
        <v>3291</v>
      </c>
      <c r="B2045" s="68" t="s">
        <v>1803</v>
      </c>
      <c r="C2045" s="2" t="s">
        <v>1</v>
      </c>
      <c r="D2045" s="2">
        <v>65</v>
      </c>
      <c r="E2045" s="6">
        <v>20003</v>
      </c>
      <c r="F2045" s="7">
        <v>44090.61791666667</v>
      </c>
      <c r="G2045" s="69" t="s">
        <v>4</v>
      </c>
      <c r="H2045" s="68">
        <v>1515</v>
      </c>
      <c r="I2045" s="93">
        <f t="shared" si="151"/>
        <v>15.303030303030303</v>
      </c>
      <c r="J2045" s="93">
        <v>1.522</v>
      </c>
      <c r="K2045" s="69">
        <v>99</v>
      </c>
      <c r="L2045" s="68">
        <v>415</v>
      </c>
      <c r="M2045" s="93">
        <f t="shared" si="149"/>
        <v>4.191919191919192</v>
      </c>
      <c r="N2045" s="93">
        <v>0.65</v>
      </c>
      <c r="O2045" s="189">
        <v>99</v>
      </c>
      <c r="P2045" s="191">
        <f t="shared" si="150"/>
        <v>3.6506024096385539</v>
      </c>
      <c r="Q2045" s="77" t="s">
        <v>719</v>
      </c>
      <c r="V2045" s="84">
        <v>0.46736111111111112</v>
      </c>
      <c r="W2045" s="85">
        <v>0.62152777777777779</v>
      </c>
      <c r="X2045" s="78">
        <f t="shared" si="152"/>
        <v>0.15416666666666667</v>
      </c>
    </row>
    <row r="2046" spans="1:24" x14ac:dyDescent="0.3">
      <c r="A2046" s="47" t="s">
        <v>15091</v>
      </c>
      <c r="B2046" s="68" t="s">
        <v>5229</v>
      </c>
      <c r="C2046" s="2" t="s">
        <v>1</v>
      </c>
      <c r="D2046" s="2">
        <v>55</v>
      </c>
      <c r="E2046" s="6">
        <v>23709</v>
      </c>
      <c r="F2046" s="7">
        <v>44090.634386574071</v>
      </c>
      <c r="G2046" s="69" t="s">
        <v>10062</v>
      </c>
      <c r="H2046" s="68">
        <v>1436</v>
      </c>
      <c r="I2046" s="93">
        <f t="shared" si="151"/>
        <v>14.505050505050505</v>
      </c>
      <c r="J2046" s="93">
        <v>1.2569999999999999</v>
      </c>
      <c r="K2046" s="69">
        <v>99</v>
      </c>
      <c r="L2046" s="68">
        <v>318</v>
      </c>
      <c r="M2046" s="93">
        <f t="shared" si="149"/>
        <v>3.2121212121212119</v>
      </c>
      <c r="N2046" s="93">
        <v>0.52</v>
      </c>
      <c r="O2046" s="189">
        <v>99</v>
      </c>
      <c r="P2046" s="191">
        <f t="shared" si="150"/>
        <v>4.5157232704402519</v>
      </c>
      <c r="Q2046" s="77" t="s">
        <v>719</v>
      </c>
      <c r="V2046" s="84">
        <v>0.47430555555555554</v>
      </c>
      <c r="W2046" s="85">
        <v>0.64236111111111105</v>
      </c>
      <c r="X2046" s="78">
        <f t="shared" si="152"/>
        <v>0.16805555555555551</v>
      </c>
    </row>
    <row r="2047" spans="1:24" x14ac:dyDescent="0.3">
      <c r="A2047" s="47" t="s">
        <v>15094</v>
      </c>
      <c r="B2047" s="68" t="s">
        <v>15095</v>
      </c>
      <c r="C2047" s="2" t="s">
        <v>1</v>
      </c>
      <c r="D2047" s="2">
        <v>40</v>
      </c>
      <c r="E2047" s="6">
        <v>29474</v>
      </c>
      <c r="F2047" s="7">
        <v>44090.671585648146</v>
      </c>
      <c r="G2047" s="69" t="s">
        <v>4</v>
      </c>
      <c r="H2047" s="68">
        <v>844</v>
      </c>
      <c r="I2047" s="93">
        <f t="shared" si="151"/>
        <v>8.525252525252526</v>
      </c>
      <c r="J2047" s="93">
        <v>0.8</v>
      </c>
      <c r="K2047" s="69">
        <v>99</v>
      </c>
      <c r="L2047" s="68">
        <v>254</v>
      </c>
      <c r="M2047" s="93">
        <f t="shared" si="149"/>
        <v>2.5656565656565657</v>
      </c>
      <c r="N2047" s="93">
        <v>0.498</v>
      </c>
      <c r="O2047" s="189">
        <v>99</v>
      </c>
      <c r="P2047" s="191">
        <f t="shared" si="150"/>
        <v>3.3228346456692917</v>
      </c>
      <c r="Q2047" s="77" t="s">
        <v>719</v>
      </c>
      <c r="V2047" s="84">
        <v>0.50694444444444442</v>
      </c>
      <c r="W2047" s="85">
        <v>0.67361111111111116</v>
      </c>
      <c r="X2047" s="78">
        <f t="shared" si="152"/>
        <v>0.16666666666666674</v>
      </c>
    </row>
    <row r="2048" spans="1:24" x14ac:dyDescent="0.3">
      <c r="A2048" s="47" t="s">
        <v>15096</v>
      </c>
      <c r="B2048" s="68" t="s">
        <v>15097</v>
      </c>
      <c r="C2048" s="2" t="s">
        <v>6</v>
      </c>
      <c r="D2048" s="2">
        <v>53</v>
      </c>
      <c r="E2048" s="6">
        <v>24643</v>
      </c>
      <c r="F2048" s="7">
        <v>44091.515601851854</v>
      </c>
      <c r="G2048" s="69" t="s">
        <v>4</v>
      </c>
      <c r="H2048" s="68">
        <v>1097</v>
      </c>
      <c r="I2048" s="93">
        <f t="shared" si="151"/>
        <v>11.080808080808081</v>
      </c>
      <c r="J2048" s="93">
        <v>0.81699999999999995</v>
      </c>
      <c r="K2048" s="69">
        <v>99</v>
      </c>
      <c r="L2048" s="68">
        <v>318</v>
      </c>
      <c r="M2048" s="93">
        <f t="shared" si="149"/>
        <v>3.2121212121212119</v>
      </c>
      <c r="N2048" s="93">
        <v>0.54</v>
      </c>
      <c r="O2048" s="189">
        <v>99</v>
      </c>
      <c r="P2048" s="191">
        <f t="shared" si="150"/>
        <v>3.4496855345911954</v>
      </c>
      <c r="Q2048" s="77" t="s">
        <v>719</v>
      </c>
      <c r="V2048" s="84">
        <v>0.39027777777777778</v>
      </c>
      <c r="W2048" s="85">
        <v>0.52083333333333337</v>
      </c>
      <c r="X2048" s="78">
        <f t="shared" si="152"/>
        <v>0.13055555555555559</v>
      </c>
    </row>
    <row r="2049" spans="1:24" x14ac:dyDescent="0.3">
      <c r="A2049" s="47" t="s">
        <v>3669</v>
      </c>
      <c r="B2049" s="68" t="s">
        <v>442</v>
      </c>
      <c r="C2049" s="2" t="s">
        <v>1</v>
      </c>
      <c r="D2049" s="2">
        <v>55</v>
      </c>
      <c r="E2049" s="6">
        <v>23927</v>
      </c>
      <c r="F2049" s="7">
        <v>44091.531875000001</v>
      </c>
      <c r="G2049" s="69" t="s">
        <v>4</v>
      </c>
      <c r="H2049" s="68">
        <v>1460</v>
      </c>
      <c r="I2049" s="93">
        <f t="shared" si="151"/>
        <v>14.747474747474747</v>
      </c>
      <c r="J2049" s="93">
        <v>2.0960000000000001</v>
      </c>
      <c r="K2049" s="69">
        <v>99</v>
      </c>
      <c r="L2049" s="68">
        <v>408</v>
      </c>
      <c r="M2049" s="93">
        <f t="shared" si="149"/>
        <v>4.1212121212121211</v>
      </c>
      <c r="N2049" s="93">
        <v>0.73199999999999998</v>
      </c>
      <c r="O2049" s="189">
        <v>99</v>
      </c>
      <c r="P2049" s="191">
        <f t="shared" si="150"/>
        <v>3.5784313725490198</v>
      </c>
      <c r="Q2049" s="77" t="s">
        <v>719</v>
      </c>
      <c r="V2049" s="84">
        <v>0.39861111111111108</v>
      </c>
      <c r="W2049" s="85">
        <v>0.53125</v>
      </c>
      <c r="X2049" s="78">
        <f t="shared" si="152"/>
        <v>0.13263888888888892</v>
      </c>
    </row>
    <row r="2050" spans="1:24" x14ac:dyDescent="0.3">
      <c r="A2050" s="47" t="s">
        <v>15098</v>
      </c>
      <c r="B2050" s="68" t="s">
        <v>1169</v>
      </c>
      <c r="C2050" s="2" t="s">
        <v>1</v>
      </c>
      <c r="D2050" s="2">
        <v>55</v>
      </c>
      <c r="E2050" s="6">
        <v>23971</v>
      </c>
      <c r="F2050" s="7">
        <v>44091.543240740742</v>
      </c>
      <c r="G2050" s="69" t="s">
        <v>4</v>
      </c>
      <c r="H2050" s="68">
        <v>1952</v>
      </c>
      <c r="I2050" s="93">
        <f t="shared" si="151"/>
        <v>19.52</v>
      </c>
      <c r="J2050" s="93">
        <v>2.7690000000000001</v>
      </c>
      <c r="K2050" s="69">
        <v>100</v>
      </c>
      <c r="L2050" s="68">
        <v>377</v>
      </c>
      <c r="M2050" s="93">
        <f t="shared" si="149"/>
        <v>3.77</v>
      </c>
      <c r="N2050" s="93">
        <v>0.60099999999999998</v>
      </c>
      <c r="O2050" s="189">
        <v>100</v>
      </c>
      <c r="P2050" s="191">
        <f t="shared" si="150"/>
        <v>5.1777188328912462</v>
      </c>
      <c r="Q2050" s="77" t="s">
        <v>719</v>
      </c>
      <c r="V2050" s="84">
        <v>0.40347222222222223</v>
      </c>
      <c r="W2050" s="85">
        <v>0.54513888888888895</v>
      </c>
      <c r="X2050" s="78">
        <f t="shared" si="152"/>
        <v>0.14166666666666672</v>
      </c>
    </row>
    <row r="2051" spans="1:24" x14ac:dyDescent="0.3">
      <c r="A2051" s="47" t="s">
        <v>3672</v>
      </c>
      <c r="B2051" s="68" t="s">
        <v>214</v>
      </c>
      <c r="C2051" s="2" t="s">
        <v>1</v>
      </c>
      <c r="D2051" s="2">
        <v>62</v>
      </c>
      <c r="E2051" s="6">
        <v>21248</v>
      </c>
      <c r="F2051" s="7">
        <v>44091.553703703707</v>
      </c>
      <c r="G2051" s="69" t="s">
        <v>4</v>
      </c>
      <c r="H2051" s="68">
        <v>2047</v>
      </c>
      <c r="I2051" s="93">
        <f t="shared" si="151"/>
        <v>20.676767676767678</v>
      </c>
      <c r="J2051" s="93">
        <v>1.427</v>
      </c>
      <c r="K2051" s="69">
        <v>99</v>
      </c>
      <c r="L2051" s="68">
        <v>626</v>
      </c>
      <c r="M2051" s="93">
        <f t="shared" ref="M2051:M2114" si="153">L2051/O2051</f>
        <v>6.3232323232323235</v>
      </c>
      <c r="N2051" s="93">
        <v>0.79300000000000004</v>
      </c>
      <c r="O2051" s="189">
        <v>99</v>
      </c>
      <c r="P2051" s="191">
        <f t="shared" ref="P2051:P2114" si="154">I2051/M2051</f>
        <v>3.269968051118211</v>
      </c>
      <c r="Q2051" s="77" t="s">
        <v>719</v>
      </c>
      <c r="V2051" s="84">
        <v>0.40625</v>
      </c>
      <c r="W2051" s="85">
        <v>0.55208333333333337</v>
      </c>
      <c r="X2051" s="78">
        <f t="shared" si="152"/>
        <v>0.14583333333333337</v>
      </c>
    </row>
    <row r="2052" spans="1:24" x14ac:dyDescent="0.3">
      <c r="A2052" s="47" t="s">
        <v>15099</v>
      </c>
      <c r="B2052" s="68" t="s">
        <v>15100</v>
      </c>
      <c r="C2052" s="2" t="s">
        <v>1</v>
      </c>
      <c r="D2052" s="2">
        <v>68</v>
      </c>
      <c r="E2052" s="6">
        <v>18905</v>
      </c>
      <c r="F2052" s="7">
        <v>44091.570243055554</v>
      </c>
      <c r="G2052" s="69" t="s">
        <v>14997</v>
      </c>
      <c r="H2052" s="68">
        <v>3639</v>
      </c>
      <c r="I2052" s="93">
        <f t="shared" si="151"/>
        <v>36.757575757575758</v>
      </c>
      <c r="J2052" s="93">
        <v>3.1949999999999998</v>
      </c>
      <c r="K2052" s="69">
        <v>99</v>
      </c>
      <c r="L2052" s="68">
        <v>598</v>
      </c>
      <c r="M2052" s="93">
        <f t="shared" si="153"/>
        <v>6.0404040404040407</v>
      </c>
      <c r="N2052" s="93">
        <v>0.71299999999999997</v>
      </c>
      <c r="O2052" s="189">
        <v>99</v>
      </c>
      <c r="P2052" s="191">
        <f t="shared" si="154"/>
        <v>6.0852842809364542</v>
      </c>
      <c r="Q2052" s="77" t="s">
        <v>719</v>
      </c>
      <c r="V2052" s="84">
        <v>0.42499999999999999</v>
      </c>
      <c r="W2052" s="85">
        <v>0.57291666666666663</v>
      </c>
      <c r="X2052" s="78">
        <f t="shared" si="152"/>
        <v>0.14791666666666664</v>
      </c>
    </row>
    <row r="2053" spans="1:24" x14ac:dyDescent="0.3">
      <c r="A2053" s="47" t="s">
        <v>15101</v>
      </c>
      <c r="B2053" s="68" t="s">
        <v>15102</v>
      </c>
      <c r="C2053" s="2" t="s">
        <v>6</v>
      </c>
      <c r="D2053" s="2">
        <v>51</v>
      </c>
      <c r="E2053" s="6">
        <v>25438</v>
      </c>
      <c r="F2053" s="7">
        <v>44091.602812500001</v>
      </c>
      <c r="G2053" s="69" t="s">
        <v>4</v>
      </c>
      <c r="H2053" s="68">
        <v>1035</v>
      </c>
      <c r="I2053" s="93">
        <f t="shared" si="151"/>
        <v>10.454545454545455</v>
      </c>
      <c r="J2053" s="93">
        <v>1.2310000000000001</v>
      </c>
      <c r="K2053" s="69">
        <v>99</v>
      </c>
      <c r="L2053" s="68">
        <v>377</v>
      </c>
      <c r="M2053" s="93">
        <f t="shared" si="153"/>
        <v>3.808080808080808</v>
      </c>
      <c r="N2053" s="93">
        <v>0.60099999999999998</v>
      </c>
      <c r="O2053" s="189">
        <v>99</v>
      </c>
      <c r="P2053" s="191">
        <f t="shared" si="154"/>
        <v>2.7453580901856767</v>
      </c>
      <c r="Q2053" s="77" t="s">
        <v>719</v>
      </c>
      <c r="V2053" s="84">
        <v>0.46527777777777773</v>
      </c>
      <c r="W2053" s="85">
        <v>0.60416666666666663</v>
      </c>
      <c r="X2053" s="78">
        <f t="shared" si="152"/>
        <v>0.1388888888888889</v>
      </c>
    </row>
    <row r="2054" spans="1:24" x14ac:dyDescent="0.3">
      <c r="A2054" s="47" t="s">
        <v>15103</v>
      </c>
      <c r="B2054" s="68" t="s">
        <v>15104</v>
      </c>
      <c r="C2054" s="2" t="s">
        <v>6</v>
      </c>
      <c r="D2054" s="2">
        <v>57</v>
      </c>
      <c r="E2054" s="6">
        <v>23167</v>
      </c>
      <c r="F2054" s="7">
        <v>44091.618078703701</v>
      </c>
      <c r="G2054" s="69" t="s">
        <v>10062</v>
      </c>
      <c r="H2054" s="68">
        <v>1003</v>
      </c>
      <c r="I2054" s="93">
        <f t="shared" si="151"/>
        <v>10.029999999999999</v>
      </c>
      <c r="J2054" s="93">
        <v>1.077</v>
      </c>
      <c r="K2054" s="69">
        <v>100</v>
      </c>
      <c r="L2054" s="68">
        <v>363</v>
      </c>
      <c r="M2054" s="93">
        <f t="shared" si="153"/>
        <v>3.63</v>
      </c>
      <c r="N2054" s="93">
        <v>0.73399999999999999</v>
      </c>
      <c r="O2054" s="189">
        <v>100</v>
      </c>
      <c r="P2054" s="191">
        <f t="shared" si="154"/>
        <v>2.7630853994490359</v>
      </c>
      <c r="Q2054" s="77" t="s">
        <v>719</v>
      </c>
      <c r="V2054" s="84">
        <v>0.48541666666666666</v>
      </c>
      <c r="W2054" s="85">
        <v>0.62847222222222221</v>
      </c>
      <c r="X2054" s="78">
        <f t="shared" si="152"/>
        <v>0.14305555555555555</v>
      </c>
    </row>
    <row r="2055" spans="1:24" x14ac:dyDescent="0.3">
      <c r="A2055" s="47" t="s">
        <v>2991</v>
      </c>
      <c r="B2055" s="68" t="s">
        <v>286</v>
      </c>
      <c r="C2055" s="2" t="s">
        <v>1</v>
      </c>
      <c r="D2055" s="2">
        <v>39</v>
      </c>
      <c r="E2055" s="6">
        <v>29681</v>
      </c>
      <c r="F2055" s="7">
        <v>44092.524143518516</v>
      </c>
      <c r="G2055" s="69" t="s">
        <v>4</v>
      </c>
      <c r="H2055" s="68">
        <v>1156</v>
      </c>
      <c r="I2055" s="93">
        <f t="shared" si="151"/>
        <v>11.56</v>
      </c>
      <c r="J2055" s="93">
        <v>1.3360000000000001</v>
      </c>
      <c r="K2055" s="69">
        <v>100</v>
      </c>
      <c r="L2055" s="68">
        <v>256</v>
      </c>
      <c r="M2055" s="93">
        <f t="shared" si="153"/>
        <v>2.56</v>
      </c>
      <c r="N2055" s="93">
        <v>0.51900000000000002</v>
      </c>
      <c r="O2055" s="189">
        <v>100</v>
      </c>
      <c r="P2055" s="191">
        <f t="shared" si="154"/>
        <v>4.515625</v>
      </c>
      <c r="Q2055" s="77" t="s">
        <v>719</v>
      </c>
      <c r="V2055" s="84">
        <v>0.39027777777777778</v>
      </c>
      <c r="W2055" s="85">
        <v>0.53472222222222221</v>
      </c>
      <c r="X2055" s="78">
        <f t="shared" si="152"/>
        <v>0.14444444444444443</v>
      </c>
    </row>
    <row r="2056" spans="1:24" x14ac:dyDescent="0.3">
      <c r="A2056" s="47" t="s">
        <v>15105</v>
      </c>
      <c r="B2056" s="68" t="s">
        <v>9184</v>
      </c>
      <c r="C2056" s="2" t="s">
        <v>1</v>
      </c>
      <c r="D2056" s="2">
        <v>57</v>
      </c>
      <c r="E2056" s="6">
        <v>22939</v>
      </c>
      <c r="F2056" s="7">
        <v>44092.543807870374</v>
      </c>
      <c r="G2056" s="69" t="s">
        <v>4</v>
      </c>
      <c r="H2056" s="68">
        <v>2235</v>
      </c>
      <c r="I2056" s="93">
        <f t="shared" si="151"/>
        <v>22.35</v>
      </c>
      <c r="J2056" s="93">
        <v>1.7250000000000001</v>
      </c>
      <c r="K2056" s="69">
        <v>100</v>
      </c>
      <c r="L2056" s="68">
        <v>364</v>
      </c>
      <c r="M2056" s="93">
        <f t="shared" si="153"/>
        <v>3.64</v>
      </c>
      <c r="N2056" s="93">
        <v>0.64400000000000002</v>
      </c>
      <c r="O2056" s="189">
        <v>100</v>
      </c>
      <c r="P2056" s="191">
        <f t="shared" si="154"/>
        <v>6.1401098901098905</v>
      </c>
      <c r="Q2056" s="77" t="s">
        <v>719</v>
      </c>
      <c r="V2056" s="84">
        <v>0.39861111111111108</v>
      </c>
      <c r="W2056" s="85">
        <v>0.54861111111111105</v>
      </c>
      <c r="X2056" s="78">
        <f t="shared" si="152"/>
        <v>0.14999999999999997</v>
      </c>
    </row>
    <row r="2057" spans="1:24" x14ac:dyDescent="0.3">
      <c r="A2057" s="47" t="s">
        <v>3919</v>
      </c>
      <c r="B2057" s="68" t="s">
        <v>880</v>
      </c>
      <c r="C2057" s="2" t="s">
        <v>1</v>
      </c>
      <c r="D2057" s="2">
        <v>58</v>
      </c>
      <c r="E2057" s="6">
        <v>22863</v>
      </c>
      <c r="F2057" s="7">
        <v>44092.566631944443</v>
      </c>
      <c r="G2057" s="69" t="s">
        <v>4</v>
      </c>
      <c r="H2057" s="68">
        <v>1937</v>
      </c>
      <c r="I2057" s="93">
        <f t="shared" si="151"/>
        <v>19.565656565656564</v>
      </c>
      <c r="J2057" s="93">
        <v>1.222</v>
      </c>
      <c r="K2057" s="69">
        <v>99</v>
      </c>
      <c r="L2057" s="68">
        <v>474</v>
      </c>
      <c r="M2057" s="93">
        <f t="shared" si="153"/>
        <v>4.7878787878787881</v>
      </c>
      <c r="N2057" s="93">
        <v>0.77300000000000002</v>
      </c>
      <c r="O2057" s="189">
        <v>99</v>
      </c>
      <c r="P2057" s="191">
        <f t="shared" si="154"/>
        <v>4.0864978902953579</v>
      </c>
      <c r="Q2057" s="77" t="s">
        <v>719</v>
      </c>
      <c r="V2057" s="84">
        <v>0.42291666666666666</v>
      </c>
      <c r="W2057" s="85">
        <v>0.57986111111111105</v>
      </c>
      <c r="X2057" s="78">
        <f t="shared" si="152"/>
        <v>0.15694444444444439</v>
      </c>
    </row>
    <row r="2058" spans="1:24" x14ac:dyDescent="0.3">
      <c r="A2058" s="47" t="s">
        <v>3861</v>
      </c>
      <c r="B2058" s="68" t="s">
        <v>828</v>
      </c>
      <c r="C2058" s="2" t="s">
        <v>1</v>
      </c>
      <c r="D2058" s="2">
        <v>62</v>
      </c>
      <c r="E2058" s="6">
        <v>21099</v>
      </c>
      <c r="F2058" s="7">
        <v>44092.593043981484</v>
      </c>
      <c r="G2058" s="69" t="s">
        <v>4</v>
      </c>
      <c r="H2058" s="68">
        <v>1220</v>
      </c>
      <c r="I2058" s="93">
        <f t="shared" si="151"/>
        <v>12.323232323232324</v>
      </c>
      <c r="J2058" s="93">
        <v>0.98799999999999999</v>
      </c>
      <c r="K2058" s="69">
        <v>99</v>
      </c>
      <c r="L2058" s="68">
        <v>323</v>
      </c>
      <c r="M2058" s="93">
        <f t="shared" si="153"/>
        <v>3.2626262626262625</v>
      </c>
      <c r="N2058" s="93">
        <v>0.56399999999999995</v>
      </c>
      <c r="O2058" s="189">
        <v>99</v>
      </c>
      <c r="P2058" s="191">
        <f t="shared" si="154"/>
        <v>3.7770897832817338</v>
      </c>
      <c r="Q2058" s="77" t="s">
        <v>719</v>
      </c>
      <c r="V2058" s="84">
        <v>0.4513888888888889</v>
      </c>
      <c r="W2058" s="85">
        <v>0.59722222222222221</v>
      </c>
      <c r="X2058" s="78">
        <f t="shared" si="152"/>
        <v>0.14583333333333331</v>
      </c>
    </row>
    <row r="2059" spans="1:24" x14ac:dyDescent="0.3">
      <c r="A2059" s="47" t="s">
        <v>15106</v>
      </c>
      <c r="B2059" s="68" t="s">
        <v>15107</v>
      </c>
      <c r="C2059" s="2" t="s">
        <v>6</v>
      </c>
      <c r="D2059" s="2">
        <v>58</v>
      </c>
      <c r="E2059" s="6">
        <v>22873</v>
      </c>
      <c r="F2059" s="7">
        <v>44092.606192129628</v>
      </c>
      <c r="G2059" s="69" t="s">
        <v>4</v>
      </c>
      <c r="H2059" s="68">
        <v>713</v>
      </c>
      <c r="I2059" s="93">
        <f t="shared" si="151"/>
        <v>7.2020202020202024</v>
      </c>
      <c r="J2059" s="93">
        <v>0.85699999999999998</v>
      </c>
      <c r="K2059" s="69">
        <v>99</v>
      </c>
      <c r="L2059" s="68">
        <v>260</v>
      </c>
      <c r="M2059" s="93">
        <f t="shared" si="153"/>
        <v>2.6262626262626263</v>
      </c>
      <c r="N2059" s="93">
        <v>0.48599999999999999</v>
      </c>
      <c r="O2059" s="189">
        <v>99</v>
      </c>
      <c r="P2059" s="191">
        <f t="shared" si="154"/>
        <v>2.7423076923076923</v>
      </c>
      <c r="Q2059" s="77" t="s">
        <v>719</v>
      </c>
      <c r="V2059" s="84">
        <v>0.45555555555555555</v>
      </c>
      <c r="W2059" s="85">
        <v>0.61458333333333337</v>
      </c>
      <c r="X2059" s="78">
        <f t="shared" si="152"/>
        <v>0.15902777777777782</v>
      </c>
    </row>
    <row r="2060" spans="1:24" x14ac:dyDescent="0.3">
      <c r="A2060" s="47" t="s">
        <v>15108</v>
      </c>
      <c r="B2060" s="68" t="s">
        <v>15109</v>
      </c>
      <c r="C2060" s="2" t="s">
        <v>6</v>
      </c>
      <c r="D2060" s="2">
        <v>50</v>
      </c>
      <c r="E2060" s="6">
        <v>25631</v>
      </c>
      <c r="F2060" s="7">
        <v>44092.624421296299</v>
      </c>
      <c r="G2060" s="69" t="s">
        <v>10062</v>
      </c>
      <c r="H2060" s="68">
        <v>1090</v>
      </c>
      <c r="I2060" s="93">
        <f t="shared" si="151"/>
        <v>10.9</v>
      </c>
      <c r="J2060" s="93">
        <v>1.508</v>
      </c>
      <c r="K2060" s="69">
        <v>100</v>
      </c>
      <c r="L2060" s="68">
        <v>331</v>
      </c>
      <c r="M2060" s="93">
        <f t="shared" si="153"/>
        <v>3.31</v>
      </c>
      <c r="N2060" s="93">
        <v>0.59799999999999998</v>
      </c>
      <c r="O2060" s="189">
        <v>100</v>
      </c>
      <c r="P2060" s="191">
        <f t="shared" si="154"/>
        <v>3.2930513595166162</v>
      </c>
      <c r="Q2060" s="77" t="s">
        <v>719</v>
      </c>
      <c r="V2060" s="84">
        <v>0.47430555555555554</v>
      </c>
      <c r="W2060" s="85">
        <v>0.62847222222222221</v>
      </c>
      <c r="X2060" s="78">
        <f t="shared" si="152"/>
        <v>0.15416666666666667</v>
      </c>
    </row>
    <row r="2061" spans="1:24" x14ac:dyDescent="0.3">
      <c r="A2061" s="47" t="s">
        <v>15110</v>
      </c>
      <c r="B2061" s="68" t="s">
        <v>1285</v>
      </c>
      <c r="C2061" s="2" t="s">
        <v>1</v>
      </c>
      <c r="D2061" s="2">
        <v>63</v>
      </c>
      <c r="E2061" s="6">
        <v>20959</v>
      </c>
      <c r="F2061" s="7">
        <v>44092.650810185187</v>
      </c>
      <c r="G2061" s="69" t="s">
        <v>4</v>
      </c>
      <c r="H2061" s="68">
        <v>2209</v>
      </c>
      <c r="I2061" s="93">
        <f t="shared" si="151"/>
        <v>22.313131313131311</v>
      </c>
      <c r="J2061" s="93">
        <v>1.5089999999999999</v>
      </c>
      <c r="K2061" s="69">
        <v>99</v>
      </c>
      <c r="L2061" s="68">
        <v>368</v>
      </c>
      <c r="M2061" s="93">
        <f t="shared" si="153"/>
        <v>3.7171717171717171</v>
      </c>
      <c r="N2061" s="93">
        <v>0.59</v>
      </c>
      <c r="O2061" s="189">
        <v>99</v>
      </c>
      <c r="P2061" s="191">
        <f t="shared" si="154"/>
        <v>6.0027173913043477</v>
      </c>
      <c r="Q2061" s="77" t="s">
        <v>719</v>
      </c>
      <c r="V2061" s="84">
        <v>0.52361111111111114</v>
      </c>
      <c r="W2061" s="85">
        <v>0.65625</v>
      </c>
      <c r="X2061" s="78">
        <f t="shared" si="152"/>
        <v>0.13263888888888886</v>
      </c>
    </row>
    <row r="2062" spans="1:24" x14ac:dyDescent="0.3">
      <c r="A2062" s="47" t="s">
        <v>15111</v>
      </c>
      <c r="B2062" s="68" t="s">
        <v>15112</v>
      </c>
      <c r="C2062" s="2" t="s">
        <v>1</v>
      </c>
      <c r="D2062" s="2">
        <v>76</v>
      </c>
      <c r="E2062" s="6">
        <v>16184</v>
      </c>
      <c r="F2062" s="7">
        <v>44095.51122685185</v>
      </c>
      <c r="G2062" s="69" t="s">
        <v>4</v>
      </c>
      <c r="H2062" s="68">
        <v>2029</v>
      </c>
      <c r="I2062" s="93">
        <f t="shared" si="151"/>
        <v>20.29</v>
      </c>
      <c r="J2062" s="93">
        <v>1.3580000000000001</v>
      </c>
      <c r="K2062" s="69">
        <v>100</v>
      </c>
      <c r="L2062" s="68">
        <v>528</v>
      </c>
      <c r="M2062" s="93">
        <f t="shared" si="153"/>
        <v>5.28</v>
      </c>
      <c r="N2062" s="93">
        <v>0.996</v>
      </c>
      <c r="O2062" s="189">
        <v>100</v>
      </c>
      <c r="P2062" s="191">
        <f t="shared" si="154"/>
        <v>3.8428030303030298</v>
      </c>
      <c r="Q2062" s="77" t="s">
        <v>719</v>
      </c>
      <c r="V2062" s="84">
        <v>0.37777777777777777</v>
      </c>
      <c r="W2062" s="85">
        <v>0.52083333333333337</v>
      </c>
      <c r="X2062" s="78">
        <f t="shared" si="152"/>
        <v>0.1430555555555556</v>
      </c>
    </row>
    <row r="2063" spans="1:24" x14ac:dyDescent="0.3">
      <c r="A2063" s="47" t="s">
        <v>2980</v>
      </c>
      <c r="B2063" s="68" t="s">
        <v>248</v>
      </c>
      <c r="C2063" s="2" t="s">
        <v>1</v>
      </c>
      <c r="D2063" s="2">
        <v>65</v>
      </c>
      <c r="E2063" s="6">
        <v>20272</v>
      </c>
      <c r="F2063" s="7">
        <v>44095.531446759262</v>
      </c>
      <c r="G2063" s="69" t="s">
        <v>4</v>
      </c>
      <c r="H2063" s="68">
        <v>1616</v>
      </c>
      <c r="I2063" s="93">
        <f t="shared" si="151"/>
        <v>16.323232323232322</v>
      </c>
      <c r="J2063" s="93">
        <v>1.47</v>
      </c>
      <c r="K2063" s="69">
        <v>99</v>
      </c>
      <c r="L2063" s="68">
        <v>402</v>
      </c>
      <c r="M2063" s="93">
        <f t="shared" si="153"/>
        <v>4.0606060606060606</v>
      </c>
      <c r="N2063" s="93">
        <v>0.56799999999999995</v>
      </c>
      <c r="O2063" s="189">
        <v>99</v>
      </c>
      <c r="P2063" s="191">
        <f t="shared" si="154"/>
        <v>4.0199004975124373</v>
      </c>
      <c r="Q2063" s="77" t="s">
        <v>719</v>
      </c>
      <c r="V2063" s="84">
        <v>0.41111111111111115</v>
      </c>
      <c r="W2063" s="85">
        <v>0.54166666666666663</v>
      </c>
      <c r="X2063" s="78">
        <f t="shared" si="152"/>
        <v>0.13055555555555548</v>
      </c>
    </row>
    <row r="2064" spans="1:24" x14ac:dyDescent="0.3">
      <c r="A2064" s="47" t="s">
        <v>3833</v>
      </c>
      <c r="B2064" s="68" t="s">
        <v>800</v>
      </c>
      <c r="C2064" s="2" t="s">
        <v>1</v>
      </c>
      <c r="D2064" s="2">
        <v>37</v>
      </c>
      <c r="E2064" s="6">
        <v>30318</v>
      </c>
      <c r="F2064" s="7">
        <v>44095.546597222223</v>
      </c>
      <c r="G2064" s="69" t="s">
        <v>4</v>
      </c>
      <c r="H2064" s="68">
        <v>1105</v>
      </c>
      <c r="I2064" s="93">
        <f t="shared" si="151"/>
        <v>11.161616161616161</v>
      </c>
      <c r="J2064" s="93">
        <v>1.3979999999999999</v>
      </c>
      <c r="K2064" s="69">
        <v>99</v>
      </c>
      <c r="L2064" s="68">
        <v>335</v>
      </c>
      <c r="M2064" s="93">
        <f t="shared" si="153"/>
        <v>3.3838383838383836</v>
      </c>
      <c r="N2064" s="93">
        <v>0.68100000000000005</v>
      </c>
      <c r="O2064" s="189">
        <v>99</v>
      </c>
      <c r="P2064" s="191">
        <f t="shared" si="154"/>
        <v>3.2985074626865671</v>
      </c>
      <c r="Q2064" s="77" t="s">
        <v>719</v>
      </c>
      <c r="V2064" s="84">
        <v>0.41319444444444442</v>
      </c>
      <c r="W2064" s="85">
        <v>0.54861111111111105</v>
      </c>
      <c r="X2064" s="78">
        <f t="shared" si="152"/>
        <v>0.13541666666666663</v>
      </c>
    </row>
    <row r="2065" spans="1:24" x14ac:dyDescent="0.3">
      <c r="A2065" s="47" t="s">
        <v>2842</v>
      </c>
      <c r="B2065" s="68" t="s">
        <v>1696</v>
      </c>
      <c r="C2065" s="2" t="s">
        <v>1</v>
      </c>
      <c r="D2065" s="2">
        <v>47</v>
      </c>
      <c r="E2065" s="6">
        <v>26733</v>
      </c>
      <c r="F2065" s="7">
        <v>44095.561689814815</v>
      </c>
      <c r="G2065" s="69" t="s">
        <v>4</v>
      </c>
      <c r="H2065" s="68">
        <v>1212</v>
      </c>
      <c r="I2065" s="93">
        <f t="shared" si="151"/>
        <v>12.12</v>
      </c>
      <c r="J2065" s="93">
        <v>1.1739999999999999</v>
      </c>
      <c r="K2065" s="69">
        <v>100</v>
      </c>
      <c r="L2065" s="68">
        <v>290</v>
      </c>
      <c r="M2065" s="93">
        <f t="shared" si="153"/>
        <v>2.9</v>
      </c>
      <c r="N2065" s="93">
        <v>0.57699999999999996</v>
      </c>
      <c r="O2065" s="189">
        <v>100</v>
      </c>
      <c r="P2065" s="191">
        <f t="shared" si="154"/>
        <v>4.1793103448275861</v>
      </c>
      <c r="Q2065" s="77" t="s">
        <v>719</v>
      </c>
      <c r="V2065" s="84">
        <v>0.42152777777777778</v>
      </c>
      <c r="W2065" s="85">
        <v>0.56944444444444442</v>
      </c>
      <c r="X2065" s="78">
        <f t="shared" si="152"/>
        <v>0.14791666666666664</v>
      </c>
    </row>
    <row r="2066" spans="1:24" x14ac:dyDescent="0.3">
      <c r="A2066" s="47" t="s">
        <v>15113</v>
      </c>
      <c r="B2066" s="68" t="s">
        <v>9995</v>
      </c>
      <c r="C2066" s="2" t="s">
        <v>1</v>
      </c>
      <c r="D2066" s="2">
        <v>46</v>
      </c>
      <c r="E2066" s="6">
        <v>27167</v>
      </c>
      <c r="F2066" s="7">
        <v>44095.576493055552</v>
      </c>
      <c r="G2066" s="69" t="s">
        <v>4</v>
      </c>
      <c r="H2066" s="68">
        <v>1289</v>
      </c>
      <c r="I2066" s="93">
        <f t="shared" si="151"/>
        <v>12.89</v>
      </c>
      <c r="J2066" s="93">
        <v>2.0049999999999999</v>
      </c>
      <c r="K2066" s="69">
        <v>100</v>
      </c>
      <c r="L2066" s="68">
        <v>261</v>
      </c>
      <c r="M2066" s="93">
        <f t="shared" si="153"/>
        <v>2.61</v>
      </c>
      <c r="N2066" s="93">
        <v>0.66500000000000004</v>
      </c>
      <c r="O2066" s="189">
        <v>100</v>
      </c>
      <c r="P2066" s="191">
        <f t="shared" si="154"/>
        <v>4.9386973180076632</v>
      </c>
      <c r="Q2066" s="77" t="s">
        <v>719</v>
      </c>
      <c r="V2066" s="84">
        <v>0.42986111111111108</v>
      </c>
      <c r="W2066" s="85">
        <v>0.57986111111111105</v>
      </c>
      <c r="X2066" s="78">
        <f t="shared" si="152"/>
        <v>0.14999999999999997</v>
      </c>
    </row>
    <row r="2067" spans="1:24" x14ac:dyDescent="0.3">
      <c r="A2067" s="47" t="s">
        <v>15114</v>
      </c>
      <c r="B2067" s="68" t="s">
        <v>14089</v>
      </c>
      <c r="C2067" s="2" t="s">
        <v>6</v>
      </c>
      <c r="D2067" s="2">
        <v>50</v>
      </c>
      <c r="E2067" s="6">
        <v>25746</v>
      </c>
      <c r="F2067" s="7">
        <v>44095.593368055554</v>
      </c>
      <c r="G2067" s="69" t="s">
        <v>4</v>
      </c>
      <c r="H2067" s="68">
        <v>771</v>
      </c>
      <c r="I2067" s="93">
        <f t="shared" si="151"/>
        <v>7.71</v>
      </c>
      <c r="J2067" s="93">
        <v>0.78200000000000003</v>
      </c>
      <c r="K2067" s="69">
        <v>100</v>
      </c>
      <c r="L2067" s="68">
        <v>310</v>
      </c>
      <c r="M2067" s="93">
        <f t="shared" si="153"/>
        <v>3.1</v>
      </c>
      <c r="N2067" s="93">
        <v>0.61099999999999999</v>
      </c>
      <c r="O2067" s="189">
        <v>100</v>
      </c>
      <c r="P2067" s="191">
        <f t="shared" si="154"/>
        <v>2.4870967741935481</v>
      </c>
      <c r="Q2067" s="77" t="s">
        <v>719</v>
      </c>
      <c r="V2067" s="84">
        <v>0.44375000000000003</v>
      </c>
      <c r="W2067" s="85">
        <v>0.59375</v>
      </c>
      <c r="X2067" s="78">
        <f t="shared" si="152"/>
        <v>0.14999999999999997</v>
      </c>
    </row>
    <row r="2068" spans="1:24" x14ac:dyDescent="0.3">
      <c r="A2068" s="47" t="s">
        <v>15115</v>
      </c>
      <c r="B2068" s="68" t="s">
        <v>1469</v>
      </c>
      <c r="C2068" s="2" t="s">
        <v>1</v>
      </c>
      <c r="D2068" s="2">
        <v>59</v>
      </c>
      <c r="E2068" s="6">
        <v>22415</v>
      </c>
      <c r="F2068" s="7">
        <v>44095.606678240743</v>
      </c>
      <c r="G2068" s="69" t="s">
        <v>4</v>
      </c>
      <c r="H2068" s="68">
        <v>1730</v>
      </c>
      <c r="I2068" s="93">
        <f t="shared" si="151"/>
        <v>17.474747474747474</v>
      </c>
      <c r="J2068" s="93">
        <v>1.373</v>
      </c>
      <c r="K2068" s="69">
        <v>99</v>
      </c>
      <c r="L2068" s="68">
        <v>361</v>
      </c>
      <c r="M2068" s="93">
        <f t="shared" si="153"/>
        <v>3.6464646464646466</v>
      </c>
      <c r="N2068" s="93">
        <v>0.54</v>
      </c>
      <c r="O2068" s="189">
        <v>99</v>
      </c>
      <c r="P2068" s="191">
        <f t="shared" si="154"/>
        <v>4.7922437673130194</v>
      </c>
      <c r="Q2068" s="77" t="s">
        <v>719</v>
      </c>
      <c r="V2068" s="84">
        <v>0.46319444444444446</v>
      </c>
      <c r="W2068" s="85">
        <v>0.61111111111111105</v>
      </c>
      <c r="X2068" s="78">
        <f t="shared" si="152"/>
        <v>0.14791666666666659</v>
      </c>
    </row>
    <row r="2069" spans="1:24" x14ac:dyDescent="0.3">
      <c r="A2069" s="47" t="s">
        <v>15116</v>
      </c>
      <c r="B2069" s="68" t="s">
        <v>15117</v>
      </c>
      <c r="C2069" s="2" t="s">
        <v>1</v>
      </c>
      <c r="D2069" s="2">
        <v>77</v>
      </c>
      <c r="E2069" s="6">
        <v>15667</v>
      </c>
      <c r="F2069" s="7">
        <v>44095.620162037034</v>
      </c>
      <c r="G2069" s="69" t="s">
        <v>4</v>
      </c>
      <c r="H2069" s="68">
        <v>932</v>
      </c>
      <c r="I2069" s="93">
        <f t="shared" si="151"/>
        <v>9.32</v>
      </c>
      <c r="J2069" s="93">
        <v>0.79</v>
      </c>
      <c r="K2069" s="69">
        <v>100</v>
      </c>
      <c r="L2069" s="68">
        <v>257</v>
      </c>
      <c r="M2069" s="93">
        <f t="shared" si="153"/>
        <v>2.57</v>
      </c>
      <c r="N2069" s="93">
        <v>0.64</v>
      </c>
      <c r="O2069" s="189">
        <v>100</v>
      </c>
      <c r="P2069" s="191">
        <f t="shared" si="154"/>
        <v>3.626459143968872</v>
      </c>
      <c r="Q2069" s="77" t="s">
        <v>719</v>
      </c>
      <c r="V2069" s="84">
        <v>0.47013888888888888</v>
      </c>
      <c r="W2069" s="85">
        <v>0.625</v>
      </c>
      <c r="X2069" s="78">
        <f t="shared" si="152"/>
        <v>0.15486111111111112</v>
      </c>
    </row>
    <row r="2070" spans="1:24" x14ac:dyDescent="0.3">
      <c r="A2070" s="47" t="s">
        <v>15118</v>
      </c>
      <c r="B2070" s="68" t="s">
        <v>11</v>
      </c>
      <c r="C2070" s="2" t="s">
        <v>1</v>
      </c>
      <c r="D2070" s="2">
        <v>63</v>
      </c>
      <c r="E2070" s="6">
        <v>20856</v>
      </c>
      <c r="F2070" s="7">
        <v>44095.63858796296</v>
      </c>
      <c r="G2070" s="69" t="s">
        <v>10062</v>
      </c>
      <c r="H2070" s="68">
        <v>1458</v>
      </c>
      <c r="I2070" s="93">
        <f t="shared" si="151"/>
        <v>14.727272727272727</v>
      </c>
      <c r="J2070" s="93">
        <v>1.91</v>
      </c>
      <c r="K2070" s="69">
        <v>99</v>
      </c>
      <c r="L2070" s="68">
        <v>375</v>
      </c>
      <c r="M2070" s="93">
        <f t="shared" si="153"/>
        <v>3.7878787878787881</v>
      </c>
      <c r="N2070" s="93">
        <v>0.68899999999999995</v>
      </c>
      <c r="O2070" s="189">
        <v>99</v>
      </c>
      <c r="P2070" s="191">
        <f t="shared" si="154"/>
        <v>3.8879999999999995</v>
      </c>
      <c r="Q2070" s="77" t="s">
        <v>719</v>
      </c>
      <c r="V2070" s="84">
        <v>0.49374999999999997</v>
      </c>
      <c r="W2070" s="85">
        <v>0.64583333333333337</v>
      </c>
      <c r="X2070" s="78">
        <f t="shared" si="152"/>
        <v>0.1520833333333334</v>
      </c>
    </row>
    <row r="2071" spans="1:24" x14ac:dyDescent="0.3">
      <c r="A2071" s="47" t="s">
        <v>13009</v>
      </c>
      <c r="B2071" s="68" t="s">
        <v>13010</v>
      </c>
      <c r="C2071" s="2" t="s">
        <v>1</v>
      </c>
      <c r="D2071" s="2">
        <v>55</v>
      </c>
      <c r="E2071" s="6">
        <v>23666</v>
      </c>
      <c r="F2071" s="7">
        <v>44095.66479166667</v>
      </c>
      <c r="G2071" s="69" t="s">
        <v>4</v>
      </c>
      <c r="H2071" s="68">
        <v>1334</v>
      </c>
      <c r="I2071" s="93">
        <f t="shared" si="151"/>
        <v>13.474747474747474</v>
      </c>
      <c r="J2071" s="93">
        <v>1.2230000000000001</v>
      </c>
      <c r="K2071" s="69">
        <v>99</v>
      </c>
      <c r="L2071" s="68">
        <v>416</v>
      </c>
      <c r="M2071" s="93">
        <f t="shared" si="153"/>
        <v>4.2020202020202024</v>
      </c>
      <c r="N2071" s="93">
        <v>0.72799999999999998</v>
      </c>
      <c r="O2071" s="189">
        <v>99</v>
      </c>
      <c r="P2071" s="191">
        <f t="shared" si="154"/>
        <v>3.2067307692307687</v>
      </c>
      <c r="Q2071" s="77" t="s">
        <v>719</v>
      </c>
      <c r="V2071" s="84">
        <v>0.51180555555555551</v>
      </c>
      <c r="W2071" s="85">
        <v>0.66666666666666663</v>
      </c>
      <c r="X2071" s="78">
        <f t="shared" si="152"/>
        <v>0.15486111111111112</v>
      </c>
    </row>
    <row r="2072" spans="1:24" x14ac:dyDescent="0.3">
      <c r="A2072" s="47" t="s">
        <v>15119</v>
      </c>
      <c r="B2072" s="68" t="s">
        <v>15120</v>
      </c>
      <c r="C2072" s="2" t="s">
        <v>6</v>
      </c>
      <c r="D2072" s="2">
        <v>85</v>
      </c>
      <c r="E2072" s="6">
        <v>12816</v>
      </c>
      <c r="F2072" s="7">
        <v>44095.680127314816</v>
      </c>
      <c r="G2072" s="69" t="s">
        <v>4</v>
      </c>
      <c r="H2072" s="68">
        <v>1326</v>
      </c>
      <c r="I2072" s="93">
        <f t="shared" si="151"/>
        <v>13.393939393939394</v>
      </c>
      <c r="J2072" s="93">
        <v>1.1850000000000001</v>
      </c>
      <c r="K2072" s="69">
        <v>99</v>
      </c>
      <c r="L2072" s="68">
        <v>645</v>
      </c>
      <c r="M2072" s="93">
        <f t="shared" si="153"/>
        <v>6.5151515151515156</v>
      </c>
      <c r="N2072" s="93">
        <v>0.629</v>
      </c>
      <c r="O2072" s="189">
        <v>99</v>
      </c>
      <c r="P2072" s="191">
        <f t="shared" si="154"/>
        <v>2.0558139534883719</v>
      </c>
      <c r="Q2072" s="77" t="s">
        <v>719</v>
      </c>
      <c r="V2072" s="84">
        <v>0.54583333333333328</v>
      </c>
      <c r="W2072" s="85">
        <v>0.68402777777777779</v>
      </c>
      <c r="X2072" s="78">
        <f t="shared" si="152"/>
        <v>0.13819444444444451</v>
      </c>
    </row>
    <row r="2073" spans="1:24" x14ac:dyDescent="0.3">
      <c r="A2073" s="47" t="s">
        <v>15121</v>
      </c>
      <c r="B2073" s="68" t="s">
        <v>15122</v>
      </c>
      <c r="C2073" s="2" t="s">
        <v>1</v>
      </c>
      <c r="D2073" s="2">
        <v>82</v>
      </c>
      <c r="E2073" s="6">
        <v>13820</v>
      </c>
      <c r="F2073" s="7">
        <v>44096.419606481482</v>
      </c>
      <c r="G2073" s="69" t="s">
        <v>71</v>
      </c>
      <c r="H2073" s="68">
        <v>1958</v>
      </c>
      <c r="I2073" s="93">
        <f t="shared" si="151"/>
        <v>19.777777777777779</v>
      </c>
      <c r="J2073" s="93">
        <v>1.036</v>
      </c>
      <c r="K2073" s="69">
        <v>99</v>
      </c>
      <c r="L2073" s="68">
        <v>746</v>
      </c>
      <c r="M2073" s="93">
        <f t="shared" si="153"/>
        <v>7.5353535353535355</v>
      </c>
      <c r="N2073" s="93">
        <v>1.0429999999999999</v>
      </c>
      <c r="O2073" s="189">
        <v>99</v>
      </c>
      <c r="P2073" s="191">
        <f t="shared" si="154"/>
        <v>2.6246648793565686</v>
      </c>
      <c r="Q2073" s="77" t="s">
        <v>719</v>
      </c>
      <c r="V2073" s="84">
        <v>0.42499999999999999</v>
      </c>
      <c r="W2073" s="85">
        <v>0.56944444444444442</v>
      </c>
      <c r="X2073" s="78">
        <f t="shared" si="152"/>
        <v>0.14444444444444443</v>
      </c>
    </row>
    <row r="2074" spans="1:24" x14ac:dyDescent="0.3">
      <c r="A2074" s="47" t="s">
        <v>2881</v>
      </c>
      <c r="B2074" s="68" t="s">
        <v>248</v>
      </c>
      <c r="C2074" s="2" t="s">
        <v>1</v>
      </c>
      <c r="D2074" s="2">
        <v>51</v>
      </c>
      <c r="E2074" s="6">
        <v>25271</v>
      </c>
      <c r="F2074" s="7">
        <v>44096.515081018515</v>
      </c>
      <c r="G2074" s="69" t="s">
        <v>4</v>
      </c>
      <c r="H2074" s="68">
        <v>1253</v>
      </c>
      <c r="I2074" s="93">
        <f t="shared" si="151"/>
        <v>12.656565656565656</v>
      </c>
      <c r="J2074" s="93">
        <v>1.458</v>
      </c>
      <c r="K2074" s="69">
        <v>99</v>
      </c>
      <c r="L2074" s="68">
        <v>319</v>
      </c>
      <c r="M2074" s="93">
        <f t="shared" si="153"/>
        <v>3.2222222222222223</v>
      </c>
      <c r="N2074" s="93">
        <v>0.58099999999999996</v>
      </c>
      <c r="O2074" s="189">
        <v>99</v>
      </c>
      <c r="P2074" s="191">
        <f t="shared" si="154"/>
        <v>3.9278996865203757</v>
      </c>
      <c r="Q2074" s="77" t="s">
        <v>719</v>
      </c>
      <c r="V2074" s="84">
        <v>0.38611111111111113</v>
      </c>
      <c r="W2074" s="85">
        <v>0.52083333333333337</v>
      </c>
      <c r="X2074" s="78">
        <f t="shared" si="152"/>
        <v>0.13472222222222224</v>
      </c>
    </row>
    <row r="2075" spans="1:24" x14ac:dyDescent="0.3">
      <c r="A2075" s="47" t="s">
        <v>15123</v>
      </c>
      <c r="B2075" s="68" t="s">
        <v>4468</v>
      </c>
      <c r="C2075" s="2" t="s">
        <v>1</v>
      </c>
      <c r="D2075" s="2">
        <v>59</v>
      </c>
      <c r="E2075" s="6">
        <v>22438</v>
      </c>
      <c r="F2075" s="7">
        <v>44096.52721064815</v>
      </c>
      <c r="G2075" s="69" t="s">
        <v>4</v>
      </c>
      <c r="H2075" s="68">
        <v>1611</v>
      </c>
      <c r="I2075" s="93">
        <f t="shared" si="151"/>
        <v>16.272727272727273</v>
      </c>
      <c r="J2075" s="93">
        <v>1.5169999999999999</v>
      </c>
      <c r="K2075" s="69">
        <v>99</v>
      </c>
      <c r="L2075" s="68">
        <v>597</v>
      </c>
      <c r="M2075" s="93">
        <f t="shared" si="153"/>
        <v>6.0303030303030303</v>
      </c>
      <c r="N2075" s="93">
        <v>0.69199999999999995</v>
      </c>
      <c r="O2075" s="189">
        <v>99</v>
      </c>
      <c r="P2075" s="191">
        <f t="shared" si="154"/>
        <v>2.6984924623115578</v>
      </c>
      <c r="Q2075" s="77" t="s">
        <v>719</v>
      </c>
      <c r="V2075" s="84">
        <v>0.40972222222222227</v>
      </c>
      <c r="W2075" s="85">
        <v>0.53125</v>
      </c>
      <c r="X2075" s="78">
        <f t="shared" si="152"/>
        <v>0.12152777777777773</v>
      </c>
    </row>
    <row r="2076" spans="1:24" x14ac:dyDescent="0.3">
      <c r="A2076" s="47" t="s">
        <v>12542</v>
      </c>
      <c r="B2076" s="68" t="s">
        <v>1424</v>
      </c>
      <c r="C2076" s="2" t="s">
        <v>1</v>
      </c>
      <c r="D2076" s="2">
        <v>75</v>
      </c>
      <c r="E2076" s="6">
        <v>16628</v>
      </c>
      <c r="F2076" s="7">
        <v>44096.538356481484</v>
      </c>
      <c r="G2076" s="69" t="s">
        <v>4</v>
      </c>
      <c r="H2076" s="68">
        <v>2068</v>
      </c>
      <c r="I2076" s="93">
        <f t="shared" si="151"/>
        <v>20.68</v>
      </c>
      <c r="J2076" s="93">
        <v>1.1359999999999999</v>
      </c>
      <c r="K2076" s="69">
        <v>100</v>
      </c>
      <c r="L2076" s="68">
        <v>679</v>
      </c>
      <c r="M2076" s="93">
        <f t="shared" si="153"/>
        <v>6.79</v>
      </c>
      <c r="N2076" s="93">
        <v>1.0569999999999999</v>
      </c>
      <c r="O2076" s="189">
        <v>100</v>
      </c>
      <c r="P2076" s="191">
        <f t="shared" si="154"/>
        <v>3.0456553755522826</v>
      </c>
      <c r="Q2076" s="77" t="s">
        <v>719</v>
      </c>
      <c r="V2076" s="84">
        <v>0.42499999999999999</v>
      </c>
      <c r="W2076" s="85">
        <v>0.54166666666666663</v>
      </c>
      <c r="X2076" s="78">
        <f t="shared" si="152"/>
        <v>0.11666666666666664</v>
      </c>
    </row>
    <row r="2077" spans="1:24" x14ac:dyDescent="0.3">
      <c r="A2077" s="47" t="s">
        <v>15124</v>
      </c>
      <c r="B2077" s="68" t="s">
        <v>15125</v>
      </c>
      <c r="C2077" s="2" t="s">
        <v>6</v>
      </c>
      <c r="D2077" s="2">
        <v>66</v>
      </c>
      <c r="E2077" s="6">
        <v>19904</v>
      </c>
      <c r="F2077" s="7">
        <v>44096.567094907405</v>
      </c>
      <c r="G2077" s="69" t="s">
        <v>4</v>
      </c>
      <c r="H2077" s="68">
        <v>1766</v>
      </c>
      <c r="I2077" s="93">
        <f t="shared" si="151"/>
        <v>17.838383838383837</v>
      </c>
      <c r="J2077" s="93">
        <v>1.8049999999999999</v>
      </c>
      <c r="K2077" s="69">
        <v>99</v>
      </c>
      <c r="L2077" s="68">
        <v>322</v>
      </c>
      <c r="M2077" s="93">
        <f t="shared" si="153"/>
        <v>3.2525252525252526</v>
      </c>
      <c r="N2077" s="93">
        <v>0.67500000000000004</v>
      </c>
      <c r="O2077" s="189">
        <v>99</v>
      </c>
      <c r="P2077" s="191">
        <f t="shared" si="154"/>
        <v>5.4844720496894404</v>
      </c>
      <c r="Q2077" s="77" t="s">
        <v>719</v>
      </c>
      <c r="V2077" s="84">
        <v>0.43611111111111112</v>
      </c>
      <c r="W2077" s="85">
        <v>0.57986111111111105</v>
      </c>
      <c r="X2077" s="78">
        <f t="shared" si="152"/>
        <v>0.14374999999999993</v>
      </c>
    </row>
    <row r="2078" spans="1:24" x14ac:dyDescent="0.3">
      <c r="A2078" s="47" t="s">
        <v>2827</v>
      </c>
      <c r="B2078" s="68" t="s">
        <v>640</v>
      </c>
      <c r="C2078" s="2" t="s">
        <v>1</v>
      </c>
      <c r="D2078" s="2">
        <v>40</v>
      </c>
      <c r="E2078" s="6">
        <v>29185</v>
      </c>
      <c r="F2078" s="7">
        <v>44096.59337962963</v>
      </c>
      <c r="G2078" s="69" t="s">
        <v>4</v>
      </c>
      <c r="H2078" s="68">
        <v>1744</v>
      </c>
      <c r="I2078" s="93">
        <f t="shared" si="151"/>
        <v>17.616161616161616</v>
      </c>
      <c r="J2078" s="93">
        <v>2.1560000000000001</v>
      </c>
      <c r="K2078" s="69">
        <v>99</v>
      </c>
      <c r="L2078" s="68">
        <v>327</v>
      </c>
      <c r="M2078" s="93">
        <f t="shared" si="153"/>
        <v>3.3030303030303032</v>
      </c>
      <c r="N2078" s="93">
        <v>0.59699999999999998</v>
      </c>
      <c r="O2078" s="189">
        <v>99</v>
      </c>
      <c r="P2078" s="191">
        <f t="shared" si="154"/>
        <v>5.333333333333333</v>
      </c>
      <c r="Q2078" s="77" t="s">
        <v>719</v>
      </c>
      <c r="V2078" s="84">
        <v>0.44791666666666669</v>
      </c>
      <c r="W2078" s="85">
        <v>0.59722222222222221</v>
      </c>
      <c r="X2078" s="78">
        <f t="shared" si="152"/>
        <v>0.14930555555555552</v>
      </c>
    </row>
    <row r="2079" spans="1:24" x14ac:dyDescent="0.3">
      <c r="A2079" s="47" t="s">
        <v>15126</v>
      </c>
      <c r="B2079" s="68" t="s">
        <v>1200</v>
      </c>
      <c r="C2079" s="2" t="s">
        <v>1</v>
      </c>
      <c r="D2079" s="2">
        <v>81</v>
      </c>
      <c r="E2079" s="6">
        <v>14244</v>
      </c>
      <c r="F2079" s="7">
        <v>44096.607465277775</v>
      </c>
      <c r="G2079" s="69" t="s">
        <v>4</v>
      </c>
      <c r="H2079" s="68">
        <v>1787</v>
      </c>
      <c r="I2079" s="93">
        <f t="shared" si="151"/>
        <v>18.050505050505052</v>
      </c>
      <c r="J2079" s="93">
        <v>1.004</v>
      </c>
      <c r="K2079" s="69">
        <v>99</v>
      </c>
      <c r="L2079" s="68">
        <v>498</v>
      </c>
      <c r="M2079" s="93">
        <f t="shared" si="153"/>
        <v>5.0303030303030303</v>
      </c>
      <c r="N2079" s="93">
        <v>1.1020000000000001</v>
      </c>
      <c r="O2079" s="189">
        <v>99</v>
      </c>
      <c r="P2079" s="191">
        <f t="shared" si="154"/>
        <v>3.5883534136546187</v>
      </c>
      <c r="Q2079" s="77" t="s">
        <v>719</v>
      </c>
      <c r="V2079" s="84">
        <v>0.4604166666666667</v>
      </c>
      <c r="W2079" s="85">
        <v>0.61458333333333337</v>
      </c>
      <c r="X2079" s="78">
        <f t="shared" si="152"/>
        <v>0.15416666666666667</v>
      </c>
    </row>
    <row r="2080" spans="1:24" x14ac:dyDescent="0.3">
      <c r="A2080" s="47" t="s">
        <v>15127</v>
      </c>
      <c r="B2080" s="68" t="s">
        <v>15128</v>
      </c>
      <c r="C2080" s="2" t="s">
        <v>1</v>
      </c>
      <c r="D2080" s="2">
        <v>67</v>
      </c>
      <c r="E2080" s="6">
        <v>19400</v>
      </c>
      <c r="F2080" s="7">
        <v>44096.623067129629</v>
      </c>
      <c r="G2080" s="69" t="s">
        <v>10062</v>
      </c>
      <c r="H2080" s="68">
        <v>2030</v>
      </c>
      <c r="I2080" s="93">
        <f t="shared" si="151"/>
        <v>20.3</v>
      </c>
      <c r="J2080" s="93">
        <v>4.8209999999999997</v>
      </c>
      <c r="K2080" s="69">
        <v>100</v>
      </c>
      <c r="L2080" s="68">
        <v>355</v>
      </c>
      <c r="M2080" s="93">
        <f t="shared" si="153"/>
        <v>3.55</v>
      </c>
      <c r="N2080" s="93">
        <v>1.919</v>
      </c>
      <c r="O2080" s="189">
        <v>100</v>
      </c>
      <c r="P2080" s="191">
        <f t="shared" si="154"/>
        <v>5.71830985915493</v>
      </c>
      <c r="Q2080" s="77" t="s">
        <v>719</v>
      </c>
      <c r="V2080" s="84">
        <v>0.4694444444444445</v>
      </c>
      <c r="W2080" s="85">
        <v>0.63194444444444442</v>
      </c>
      <c r="X2080" s="78">
        <f t="shared" si="152"/>
        <v>0.16249999999999992</v>
      </c>
    </row>
    <row r="2081" spans="1:24" x14ac:dyDescent="0.3">
      <c r="A2081" s="47" t="s">
        <v>15129</v>
      </c>
      <c r="B2081" s="68" t="s">
        <v>15130</v>
      </c>
      <c r="C2081" s="2" t="s">
        <v>6</v>
      </c>
      <c r="D2081" s="2">
        <v>88</v>
      </c>
      <c r="E2081" s="6">
        <v>11794</v>
      </c>
      <c r="F2081" s="7">
        <v>44096.647488425922</v>
      </c>
      <c r="G2081" s="69" t="s">
        <v>4</v>
      </c>
      <c r="H2081" s="68">
        <v>1536</v>
      </c>
      <c r="I2081" s="93">
        <f t="shared" si="151"/>
        <v>15.515151515151516</v>
      </c>
      <c r="J2081" s="93">
        <v>1.417</v>
      </c>
      <c r="K2081" s="69">
        <v>99</v>
      </c>
      <c r="L2081" s="68">
        <v>704</v>
      </c>
      <c r="M2081" s="93">
        <f t="shared" si="153"/>
        <v>7.1111111111111107</v>
      </c>
      <c r="N2081" s="93">
        <v>0.74099999999999999</v>
      </c>
      <c r="O2081" s="189">
        <v>99</v>
      </c>
      <c r="P2081" s="191">
        <f t="shared" si="154"/>
        <v>2.1818181818181821</v>
      </c>
      <c r="Q2081" s="77" t="s">
        <v>719</v>
      </c>
      <c r="V2081" s="84">
        <v>0.49305555555555558</v>
      </c>
      <c r="W2081" s="85">
        <v>0.64930555555555558</v>
      </c>
      <c r="X2081" s="78">
        <f t="shared" si="152"/>
        <v>0.15625</v>
      </c>
    </row>
    <row r="2082" spans="1:24" x14ac:dyDescent="0.3">
      <c r="A2082" s="47" t="s">
        <v>15131</v>
      </c>
      <c r="B2082" s="68" t="s">
        <v>15132</v>
      </c>
      <c r="C2082" s="2" t="s">
        <v>1</v>
      </c>
      <c r="D2082" s="2">
        <v>47</v>
      </c>
      <c r="E2082" s="6">
        <v>26628</v>
      </c>
      <c r="F2082" s="7">
        <v>44096.660312499997</v>
      </c>
      <c r="G2082" s="69" t="s">
        <v>4</v>
      </c>
      <c r="H2082" s="68">
        <v>879</v>
      </c>
      <c r="I2082" s="93">
        <f t="shared" si="151"/>
        <v>8.7899999999999991</v>
      </c>
      <c r="J2082" s="93">
        <v>0.84399999999999997</v>
      </c>
      <c r="K2082" s="69">
        <v>100</v>
      </c>
      <c r="L2082" s="68">
        <v>311</v>
      </c>
      <c r="M2082" s="93">
        <f t="shared" si="153"/>
        <v>3.11</v>
      </c>
      <c r="N2082" s="93">
        <v>0.66500000000000004</v>
      </c>
      <c r="O2082" s="189">
        <v>100</v>
      </c>
      <c r="P2082" s="191">
        <f t="shared" si="154"/>
        <v>2.8263665594855305</v>
      </c>
      <c r="Q2082" s="77" t="s">
        <v>719</v>
      </c>
      <c r="V2082" s="84">
        <v>0.5180555555555556</v>
      </c>
      <c r="W2082" s="85">
        <v>0.66319444444444442</v>
      </c>
      <c r="X2082" s="78">
        <f t="shared" si="152"/>
        <v>0.14513888888888882</v>
      </c>
    </row>
    <row r="2083" spans="1:24" x14ac:dyDescent="0.3">
      <c r="A2083" s="47" t="s">
        <v>3595</v>
      </c>
      <c r="B2083" s="68" t="s">
        <v>220</v>
      </c>
      <c r="C2083" s="2" t="s">
        <v>1</v>
      </c>
      <c r="D2083" s="2">
        <v>61</v>
      </c>
      <c r="E2083" s="6">
        <v>21681</v>
      </c>
      <c r="F2083" s="7">
        <v>44097.602094907408</v>
      </c>
      <c r="G2083" s="69" t="s">
        <v>4</v>
      </c>
      <c r="H2083" s="68">
        <v>1508</v>
      </c>
      <c r="I2083" s="93">
        <f t="shared" ref="I2083:I2146" si="155">H2083/K2083</f>
        <v>15.08</v>
      </c>
      <c r="J2083" s="93">
        <v>1.7729999999999999</v>
      </c>
      <c r="K2083" s="69">
        <v>100</v>
      </c>
      <c r="L2083" s="68">
        <v>291</v>
      </c>
      <c r="M2083" s="93">
        <f t="shared" si="153"/>
        <v>2.91</v>
      </c>
      <c r="N2083" s="93">
        <v>0.65300000000000002</v>
      </c>
      <c r="O2083" s="189">
        <v>100</v>
      </c>
      <c r="P2083" s="191">
        <f t="shared" si="154"/>
        <v>5.1821305841924392</v>
      </c>
      <c r="Q2083" s="77" t="s">
        <v>719</v>
      </c>
      <c r="V2083" s="84">
        <v>0.45208333333333334</v>
      </c>
      <c r="W2083" s="85">
        <v>0.61111111111111105</v>
      </c>
      <c r="X2083" s="78">
        <f t="shared" si="152"/>
        <v>0.15902777777777771</v>
      </c>
    </row>
    <row r="2084" spans="1:24" x14ac:dyDescent="0.3">
      <c r="A2084" s="47" t="s">
        <v>15133</v>
      </c>
      <c r="B2084" s="68" t="s">
        <v>485</v>
      </c>
      <c r="C2084" s="2" t="s">
        <v>1</v>
      </c>
      <c r="D2084" s="2">
        <v>51</v>
      </c>
      <c r="E2084" s="6">
        <v>25411</v>
      </c>
      <c r="F2084" s="7">
        <v>44097.621967592589</v>
      </c>
      <c r="G2084" s="69" t="s">
        <v>4</v>
      </c>
      <c r="H2084" s="68">
        <v>945</v>
      </c>
      <c r="I2084" s="93">
        <f t="shared" si="155"/>
        <v>9.545454545454545</v>
      </c>
      <c r="J2084" s="93">
        <v>1.357</v>
      </c>
      <c r="K2084" s="69">
        <v>99</v>
      </c>
      <c r="L2084" s="68">
        <v>253</v>
      </c>
      <c r="M2084" s="93">
        <f t="shared" si="153"/>
        <v>2.5555555555555554</v>
      </c>
      <c r="N2084" s="93">
        <v>0.51900000000000002</v>
      </c>
      <c r="O2084" s="189">
        <v>99</v>
      </c>
      <c r="P2084" s="191">
        <f t="shared" si="154"/>
        <v>3.7351778656126484</v>
      </c>
      <c r="Q2084" s="77" t="s">
        <v>719</v>
      </c>
      <c r="V2084" s="84">
        <v>0.4548611111111111</v>
      </c>
      <c r="W2084" s="85">
        <v>0.625</v>
      </c>
      <c r="X2084" s="78">
        <f t="shared" si="152"/>
        <v>0.1701388888888889</v>
      </c>
    </row>
    <row r="2085" spans="1:24" x14ac:dyDescent="0.3">
      <c r="A2085" s="47" t="s">
        <v>15134</v>
      </c>
      <c r="B2085" s="68" t="s">
        <v>1501</v>
      </c>
      <c r="C2085" s="2" t="s">
        <v>1</v>
      </c>
      <c r="D2085" s="2">
        <v>50</v>
      </c>
      <c r="E2085" s="6">
        <v>25559</v>
      </c>
      <c r="F2085" s="7">
        <v>44097.632013888891</v>
      </c>
      <c r="G2085" s="69" t="s">
        <v>4</v>
      </c>
      <c r="H2085" s="68">
        <v>1798</v>
      </c>
      <c r="I2085" s="93">
        <f t="shared" si="155"/>
        <v>18.161616161616163</v>
      </c>
      <c r="J2085" s="93">
        <v>1.405</v>
      </c>
      <c r="K2085" s="69">
        <v>99</v>
      </c>
      <c r="L2085" s="68">
        <v>423</v>
      </c>
      <c r="M2085" s="93">
        <f t="shared" si="153"/>
        <v>4.2727272727272725</v>
      </c>
      <c r="N2085" s="93">
        <v>0.74</v>
      </c>
      <c r="O2085" s="189">
        <v>99</v>
      </c>
      <c r="P2085" s="191">
        <f t="shared" si="154"/>
        <v>4.2505910165484639</v>
      </c>
      <c r="Q2085" s="77" t="s">
        <v>719</v>
      </c>
      <c r="V2085" s="84">
        <v>0.4680555555555555</v>
      </c>
      <c r="W2085" s="85">
        <v>0.63888888888888895</v>
      </c>
      <c r="X2085" s="78">
        <f t="shared" si="152"/>
        <v>0.17083333333333345</v>
      </c>
    </row>
    <row r="2086" spans="1:24" x14ac:dyDescent="0.3">
      <c r="A2086" s="47" t="s">
        <v>15135</v>
      </c>
      <c r="B2086" s="68" t="s">
        <v>15136</v>
      </c>
      <c r="C2086" s="2" t="s">
        <v>6</v>
      </c>
      <c r="D2086" s="2">
        <v>54</v>
      </c>
      <c r="E2086" s="6">
        <v>24268</v>
      </c>
      <c r="F2086" s="7">
        <v>44097.647546296299</v>
      </c>
      <c r="G2086" s="69" t="s">
        <v>10062</v>
      </c>
      <c r="H2086" s="68">
        <v>772</v>
      </c>
      <c r="I2086" s="93">
        <f t="shared" si="155"/>
        <v>7.72</v>
      </c>
      <c r="J2086" s="93">
        <v>0.97499999999999998</v>
      </c>
      <c r="K2086" s="69">
        <v>100</v>
      </c>
      <c r="L2086" s="68">
        <v>232</v>
      </c>
      <c r="M2086" s="93">
        <f t="shared" si="153"/>
        <v>2.3199999999999998</v>
      </c>
      <c r="N2086" s="93">
        <v>0.46899999999999997</v>
      </c>
      <c r="O2086" s="189">
        <v>100</v>
      </c>
      <c r="P2086" s="191">
        <f t="shared" si="154"/>
        <v>3.327586206896552</v>
      </c>
      <c r="Q2086" s="77" t="s">
        <v>719</v>
      </c>
      <c r="V2086" s="84">
        <v>0.48402777777777778</v>
      </c>
      <c r="W2086" s="85">
        <v>0.65277777777777779</v>
      </c>
      <c r="X2086" s="78">
        <f t="shared" si="152"/>
        <v>0.16875000000000001</v>
      </c>
    </row>
    <row r="2087" spans="1:24" x14ac:dyDescent="0.3">
      <c r="A2087" s="47" t="s">
        <v>15137</v>
      </c>
      <c r="B2087" s="68" t="s">
        <v>15138</v>
      </c>
      <c r="C2087" s="2" t="s">
        <v>1</v>
      </c>
      <c r="D2087" s="2">
        <v>47</v>
      </c>
      <c r="E2087" s="6">
        <v>26686</v>
      </c>
      <c r="F2087" s="7">
        <v>44097.668773148151</v>
      </c>
      <c r="G2087" s="69" t="s">
        <v>4</v>
      </c>
      <c r="H2087" s="68">
        <v>1042</v>
      </c>
      <c r="I2087" s="93">
        <f t="shared" si="155"/>
        <v>10.525252525252526</v>
      </c>
      <c r="J2087" s="93">
        <v>0.97299999999999998</v>
      </c>
      <c r="K2087" s="69">
        <v>99</v>
      </c>
      <c r="L2087" s="68">
        <v>281</v>
      </c>
      <c r="M2087" s="93">
        <f t="shared" si="153"/>
        <v>2.8383838383838382</v>
      </c>
      <c r="N2087" s="93">
        <v>0.44500000000000001</v>
      </c>
      <c r="O2087" s="189">
        <v>99</v>
      </c>
      <c r="P2087" s="191">
        <f t="shared" si="154"/>
        <v>3.7081850533807832</v>
      </c>
      <c r="Q2087" s="77" t="s">
        <v>719</v>
      </c>
      <c r="V2087" s="84">
        <v>0.49236111111111108</v>
      </c>
      <c r="W2087" s="85">
        <v>0.67361111111111116</v>
      </c>
      <c r="X2087" s="78">
        <f t="shared" si="152"/>
        <v>0.18125000000000008</v>
      </c>
    </row>
    <row r="2088" spans="1:24" x14ac:dyDescent="0.3">
      <c r="A2088" s="47" t="s">
        <v>15139</v>
      </c>
      <c r="B2088" s="68" t="s">
        <v>15140</v>
      </c>
      <c r="C2088" s="2" t="s">
        <v>6</v>
      </c>
      <c r="D2088" s="2">
        <v>50</v>
      </c>
      <c r="E2088" s="6">
        <v>25580</v>
      </c>
      <c r="F2088" s="7">
        <v>44097.681030092594</v>
      </c>
      <c r="G2088" s="69" t="s">
        <v>22</v>
      </c>
      <c r="H2088" s="68">
        <v>1350</v>
      </c>
      <c r="I2088" s="93">
        <f t="shared" si="155"/>
        <v>13.636363636363637</v>
      </c>
      <c r="J2088" s="93">
        <v>1.3660000000000001</v>
      </c>
      <c r="K2088" s="69">
        <v>99</v>
      </c>
      <c r="L2088" s="68">
        <v>327</v>
      </c>
      <c r="M2088" s="93">
        <f t="shared" si="153"/>
        <v>3.3030303030303032</v>
      </c>
      <c r="N2088" s="93">
        <v>0.54300000000000004</v>
      </c>
      <c r="O2088" s="189">
        <v>99</v>
      </c>
      <c r="P2088" s="191">
        <f t="shared" si="154"/>
        <v>4.1284403669724767</v>
      </c>
      <c r="Q2088" s="77" t="s">
        <v>719</v>
      </c>
      <c r="V2088" s="84">
        <v>0.50972222222222219</v>
      </c>
      <c r="W2088" s="85">
        <v>0.6875</v>
      </c>
      <c r="X2088" s="78">
        <f t="shared" si="152"/>
        <v>0.17777777777777781</v>
      </c>
    </row>
    <row r="2089" spans="1:24" x14ac:dyDescent="0.3">
      <c r="A2089" s="47" t="s">
        <v>15141</v>
      </c>
      <c r="B2089" s="68" t="s">
        <v>15142</v>
      </c>
      <c r="C2089" s="2" t="s">
        <v>1</v>
      </c>
      <c r="D2089" s="2">
        <v>69</v>
      </c>
      <c r="E2089" s="6">
        <v>18799</v>
      </c>
      <c r="F2089" s="7">
        <v>44098.514444444445</v>
      </c>
      <c r="G2089" s="69" t="s">
        <v>4</v>
      </c>
      <c r="H2089" s="68">
        <v>2785</v>
      </c>
      <c r="I2089" s="93">
        <f t="shared" si="155"/>
        <v>28.131313131313131</v>
      </c>
      <c r="J2089" s="93">
        <v>3.3980000000000001</v>
      </c>
      <c r="K2089" s="69">
        <v>99</v>
      </c>
      <c r="L2089" s="68">
        <v>879</v>
      </c>
      <c r="M2089" s="93">
        <f t="shared" si="153"/>
        <v>8.8787878787878789</v>
      </c>
      <c r="N2089" s="93">
        <v>0.94</v>
      </c>
      <c r="O2089" s="189">
        <v>99</v>
      </c>
      <c r="P2089" s="191">
        <f t="shared" si="154"/>
        <v>3.1683731513083049</v>
      </c>
      <c r="Q2089" s="77" t="s">
        <v>719</v>
      </c>
      <c r="V2089" s="84">
        <v>0.37986111111111115</v>
      </c>
      <c r="W2089" s="85">
        <v>0.52083333333333337</v>
      </c>
      <c r="X2089" s="78">
        <f t="shared" si="152"/>
        <v>0.14097222222222222</v>
      </c>
    </row>
    <row r="2090" spans="1:24" x14ac:dyDescent="0.3">
      <c r="A2090" s="47" t="s">
        <v>15143</v>
      </c>
      <c r="B2090" s="68" t="s">
        <v>9726</v>
      </c>
      <c r="C2090" s="2" t="s">
        <v>1</v>
      </c>
      <c r="D2090" s="2">
        <v>60</v>
      </c>
      <c r="E2090" s="6">
        <v>21874</v>
      </c>
      <c r="F2090" s="7">
        <v>44098.532916666663</v>
      </c>
      <c r="G2090" s="69" t="s">
        <v>4</v>
      </c>
      <c r="H2090" s="68">
        <v>1539</v>
      </c>
      <c r="I2090" s="93">
        <f t="shared" si="155"/>
        <v>15.39</v>
      </c>
      <c r="J2090" s="93">
        <v>1.595</v>
      </c>
      <c r="K2090" s="69">
        <v>100</v>
      </c>
      <c r="L2090" s="68">
        <v>332</v>
      </c>
      <c r="M2090" s="93">
        <f t="shared" si="153"/>
        <v>3.32</v>
      </c>
      <c r="N2090" s="93">
        <v>0.53</v>
      </c>
      <c r="O2090" s="189">
        <v>100</v>
      </c>
      <c r="P2090" s="191">
        <f t="shared" si="154"/>
        <v>4.6355421686746991</v>
      </c>
      <c r="Q2090" s="77" t="s">
        <v>719</v>
      </c>
      <c r="V2090" s="84">
        <v>0.38541666666666669</v>
      </c>
      <c r="W2090" s="85">
        <v>0.53472222222222221</v>
      </c>
      <c r="X2090" s="78">
        <f t="shared" si="152"/>
        <v>0.14930555555555552</v>
      </c>
    </row>
    <row r="2091" spans="1:24" x14ac:dyDescent="0.3">
      <c r="A2091" s="47" t="s">
        <v>15144</v>
      </c>
      <c r="B2091" s="68" t="s">
        <v>7572</v>
      </c>
      <c r="C2091" s="2" t="s">
        <v>1</v>
      </c>
      <c r="D2091" s="2">
        <v>69</v>
      </c>
      <c r="E2091" s="6">
        <v>18691</v>
      </c>
      <c r="F2091" s="7">
        <v>44098.545960648145</v>
      </c>
      <c r="G2091" s="69" t="s">
        <v>4</v>
      </c>
      <c r="H2091" s="68">
        <v>1557</v>
      </c>
      <c r="I2091" s="93">
        <f t="shared" si="155"/>
        <v>15.727272727272727</v>
      </c>
      <c r="J2091" s="93">
        <v>1.456</v>
      </c>
      <c r="K2091" s="69">
        <v>99</v>
      </c>
      <c r="L2091" s="68">
        <v>541</v>
      </c>
      <c r="M2091" s="93">
        <f t="shared" si="153"/>
        <v>5.4646464646464645</v>
      </c>
      <c r="N2091" s="93">
        <v>0.77300000000000002</v>
      </c>
      <c r="O2091" s="189">
        <v>99</v>
      </c>
      <c r="P2091" s="191">
        <f t="shared" si="154"/>
        <v>2.8780036968576708</v>
      </c>
      <c r="Q2091" s="77" t="s">
        <v>719</v>
      </c>
      <c r="V2091" s="84">
        <v>0.40486111111111112</v>
      </c>
      <c r="W2091" s="85">
        <v>0.54861111111111105</v>
      </c>
      <c r="X2091" s="78">
        <f t="shared" si="152"/>
        <v>0.14374999999999993</v>
      </c>
    </row>
    <row r="2092" spans="1:24" x14ac:dyDescent="0.3">
      <c r="A2092" s="47" t="s">
        <v>3567</v>
      </c>
      <c r="B2092" s="68" t="s">
        <v>135</v>
      </c>
      <c r="C2092" s="2" t="s">
        <v>1</v>
      </c>
      <c r="D2092" s="2">
        <v>46</v>
      </c>
      <c r="E2092" s="6">
        <v>27054</v>
      </c>
      <c r="F2092" s="7">
        <v>44098.558425925927</v>
      </c>
      <c r="G2092" s="69" t="s">
        <v>4</v>
      </c>
      <c r="H2092" s="68">
        <v>1102</v>
      </c>
      <c r="I2092" s="93">
        <f t="shared" si="155"/>
        <v>11.131313131313131</v>
      </c>
      <c r="J2092" s="93">
        <v>1.375</v>
      </c>
      <c r="K2092" s="69">
        <v>99</v>
      </c>
      <c r="L2092" s="68">
        <v>220</v>
      </c>
      <c r="M2092" s="93">
        <f t="shared" si="153"/>
        <v>2.2222222222222223</v>
      </c>
      <c r="N2092" s="93">
        <v>0.46400000000000002</v>
      </c>
      <c r="O2092" s="189">
        <v>99</v>
      </c>
      <c r="P2092" s="191">
        <f t="shared" si="154"/>
        <v>5.0090909090909088</v>
      </c>
      <c r="Q2092" s="77" t="s">
        <v>719</v>
      </c>
      <c r="V2092" s="84">
        <v>0.4145833333333333</v>
      </c>
      <c r="W2092" s="85">
        <v>0.57638888888888895</v>
      </c>
      <c r="X2092" s="78">
        <f t="shared" si="152"/>
        <v>0.16180555555555565</v>
      </c>
    </row>
    <row r="2093" spans="1:24" x14ac:dyDescent="0.3">
      <c r="A2093" s="47" t="s">
        <v>15145</v>
      </c>
      <c r="B2093" s="68" t="s">
        <v>15146</v>
      </c>
      <c r="C2093" s="2" t="s">
        <v>1</v>
      </c>
      <c r="D2093" s="2">
        <v>14.666666666666666</v>
      </c>
      <c r="E2093" s="6">
        <v>38732</v>
      </c>
      <c r="F2093" s="7">
        <v>44098.587152777778</v>
      </c>
      <c r="G2093" s="69" t="s">
        <v>4</v>
      </c>
      <c r="H2093" s="68">
        <v>728</v>
      </c>
      <c r="I2093" s="93">
        <f t="shared" si="155"/>
        <v>7.3535353535353538</v>
      </c>
      <c r="J2093" s="93">
        <v>0.84899999999999998</v>
      </c>
      <c r="K2093" s="69">
        <v>99</v>
      </c>
      <c r="L2093" s="68">
        <v>106</v>
      </c>
      <c r="M2093" s="93">
        <f t="shared" si="153"/>
        <v>1.0707070707070707</v>
      </c>
      <c r="N2093" s="93">
        <v>0.25800000000000001</v>
      </c>
      <c r="O2093" s="189">
        <v>99</v>
      </c>
      <c r="P2093" s="191">
        <f t="shared" si="154"/>
        <v>6.867924528301887</v>
      </c>
      <c r="Q2093" s="77" t="s">
        <v>719</v>
      </c>
      <c r="V2093" s="84">
        <v>0.41944444444444445</v>
      </c>
      <c r="W2093" s="85">
        <v>0.59027777777777779</v>
      </c>
      <c r="X2093" s="78">
        <f t="shared" si="152"/>
        <v>0.17083333333333334</v>
      </c>
    </row>
    <row r="2094" spans="1:24" x14ac:dyDescent="0.3">
      <c r="A2094" s="47" t="s">
        <v>15147</v>
      </c>
      <c r="B2094" s="68" t="s">
        <v>1554</v>
      </c>
      <c r="C2094" s="2" t="s">
        <v>1</v>
      </c>
      <c r="D2094" s="2">
        <v>55</v>
      </c>
      <c r="E2094" s="6">
        <v>23652</v>
      </c>
      <c r="F2094" s="7">
        <v>44098.59952546296</v>
      </c>
      <c r="G2094" s="69" t="s">
        <v>4</v>
      </c>
      <c r="H2094" s="68">
        <v>1095</v>
      </c>
      <c r="I2094" s="93">
        <f t="shared" si="155"/>
        <v>11.060606060606061</v>
      </c>
      <c r="J2094" s="93">
        <v>0.81799999999999995</v>
      </c>
      <c r="K2094" s="69">
        <v>99</v>
      </c>
      <c r="L2094" s="68">
        <v>230</v>
      </c>
      <c r="M2094" s="93">
        <f t="shared" si="153"/>
        <v>2.3232323232323231</v>
      </c>
      <c r="N2094" s="93">
        <v>0.55000000000000004</v>
      </c>
      <c r="O2094" s="189">
        <v>99</v>
      </c>
      <c r="P2094" s="191">
        <f t="shared" si="154"/>
        <v>4.7608695652173916</v>
      </c>
      <c r="Q2094" s="77" t="s">
        <v>719</v>
      </c>
      <c r="V2094" s="84">
        <v>0.4284722222222222</v>
      </c>
      <c r="W2094" s="85">
        <v>0.60416666666666663</v>
      </c>
      <c r="X2094" s="78">
        <f t="shared" si="152"/>
        <v>0.17569444444444443</v>
      </c>
    </row>
    <row r="2095" spans="1:24" x14ac:dyDescent="0.3">
      <c r="A2095" s="47" t="s">
        <v>15148</v>
      </c>
      <c r="B2095" s="68" t="s">
        <v>1539</v>
      </c>
      <c r="C2095" s="2" t="s">
        <v>1</v>
      </c>
      <c r="D2095" s="2">
        <v>54</v>
      </c>
      <c r="E2095" s="6">
        <v>24061</v>
      </c>
      <c r="F2095" s="7">
        <v>44098.611481481479</v>
      </c>
      <c r="G2095" s="69" t="s">
        <v>4</v>
      </c>
      <c r="H2095" s="68">
        <v>899</v>
      </c>
      <c r="I2095" s="93">
        <f t="shared" si="155"/>
        <v>9.0808080808080813</v>
      </c>
      <c r="J2095" s="93">
        <v>0.85299999999999998</v>
      </c>
      <c r="K2095" s="69">
        <v>99</v>
      </c>
      <c r="L2095" s="68">
        <v>222</v>
      </c>
      <c r="M2095" s="93">
        <f t="shared" si="153"/>
        <v>2.2424242424242422</v>
      </c>
      <c r="N2095" s="93">
        <v>0.497</v>
      </c>
      <c r="O2095" s="189">
        <v>99</v>
      </c>
      <c r="P2095" s="191">
        <f t="shared" si="154"/>
        <v>4.0495495495495506</v>
      </c>
      <c r="Q2095" s="77" t="s">
        <v>719</v>
      </c>
      <c r="V2095" s="84">
        <v>0.44166666666666665</v>
      </c>
      <c r="W2095" s="85">
        <v>0.61111111111111105</v>
      </c>
      <c r="X2095" s="78">
        <f t="shared" si="152"/>
        <v>0.1694444444444444</v>
      </c>
    </row>
    <row r="2096" spans="1:24" x14ac:dyDescent="0.3">
      <c r="A2096" s="47" t="s">
        <v>15149</v>
      </c>
      <c r="B2096" s="68" t="s">
        <v>15150</v>
      </c>
      <c r="C2096" s="2" t="s">
        <v>6</v>
      </c>
      <c r="D2096" s="2">
        <v>22</v>
      </c>
      <c r="E2096" s="6">
        <v>35740</v>
      </c>
      <c r="F2096" s="7">
        <v>44098.623692129629</v>
      </c>
      <c r="G2096" s="69" t="s">
        <v>4</v>
      </c>
      <c r="H2096" s="68">
        <v>740</v>
      </c>
      <c r="I2096" s="93">
        <f t="shared" si="155"/>
        <v>7.4747474747474749</v>
      </c>
      <c r="J2096" s="93">
        <v>0.66</v>
      </c>
      <c r="K2096" s="69">
        <v>99</v>
      </c>
      <c r="L2096" s="68">
        <v>219</v>
      </c>
      <c r="M2096" s="93">
        <f t="shared" si="153"/>
        <v>2.2121212121212119</v>
      </c>
      <c r="N2096" s="93">
        <v>0.41099999999999998</v>
      </c>
      <c r="O2096" s="189">
        <v>99</v>
      </c>
      <c r="P2096" s="191">
        <f t="shared" si="154"/>
        <v>3.3789954337899548</v>
      </c>
      <c r="Q2096" s="77" t="s">
        <v>719</v>
      </c>
      <c r="V2096" s="84">
        <v>0.4548611111111111</v>
      </c>
      <c r="W2096" s="85">
        <v>0.63194444444444442</v>
      </c>
      <c r="X2096" s="78">
        <f t="shared" si="152"/>
        <v>0.17708333333333331</v>
      </c>
    </row>
    <row r="2097" spans="1:24" x14ac:dyDescent="0.3">
      <c r="A2097" s="47" t="s">
        <v>15151</v>
      </c>
      <c r="B2097" s="68" t="s">
        <v>1531</v>
      </c>
      <c r="C2097" s="2" t="s">
        <v>1</v>
      </c>
      <c r="D2097" s="2">
        <v>77</v>
      </c>
      <c r="E2097" s="6">
        <v>15726</v>
      </c>
      <c r="F2097" s="7">
        <v>44098.651736111111</v>
      </c>
      <c r="G2097" s="69" t="s">
        <v>4</v>
      </c>
      <c r="H2097" s="68">
        <v>1639</v>
      </c>
      <c r="I2097" s="93">
        <f t="shared" si="155"/>
        <v>16.39</v>
      </c>
      <c r="J2097" s="93">
        <v>2.1080000000000001</v>
      </c>
      <c r="K2097" s="69">
        <v>100</v>
      </c>
      <c r="L2097" s="68">
        <v>331</v>
      </c>
      <c r="M2097" s="93">
        <f t="shared" si="153"/>
        <v>3.31</v>
      </c>
      <c r="N2097" s="93">
        <v>0.64700000000000002</v>
      </c>
      <c r="O2097" s="189">
        <v>100</v>
      </c>
      <c r="P2097" s="191">
        <f t="shared" si="154"/>
        <v>4.95166163141994</v>
      </c>
      <c r="Q2097" s="77" t="s">
        <v>719</v>
      </c>
      <c r="V2097" s="84">
        <v>0.5</v>
      </c>
      <c r="W2097" s="85">
        <v>0.65972222222222221</v>
      </c>
      <c r="X2097" s="78">
        <f t="shared" si="152"/>
        <v>0.15972222222222221</v>
      </c>
    </row>
    <row r="2098" spans="1:24" x14ac:dyDescent="0.3">
      <c r="A2098" s="47" t="s">
        <v>15152</v>
      </c>
      <c r="B2098" s="68" t="s">
        <v>15153</v>
      </c>
      <c r="C2098" s="2" t="s">
        <v>1</v>
      </c>
      <c r="D2098" s="2">
        <v>82</v>
      </c>
      <c r="E2098" s="6">
        <v>13998</v>
      </c>
      <c r="F2098" s="7">
        <v>44098.664259259262</v>
      </c>
      <c r="G2098" s="69" t="s">
        <v>4</v>
      </c>
      <c r="H2098" s="68">
        <v>1086</v>
      </c>
      <c r="I2098" s="93">
        <f t="shared" si="155"/>
        <v>10.86</v>
      </c>
      <c r="J2098" s="93">
        <v>1.0249999999999999</v>
      </c>
      <c r="K2098" s="69">
        <v>100</v>
      </c>
      <c r="L2098" s="68">
        <v>607</v>
      </c>
      <c r="M2098" s="93">
        <f t="shared" si="153"/>
        <v>6.07</v>
      </c>
      <c r="N2098" s="93">
        <v>1.2330000000000001</v>
      </c>
      <c r="O2098" s="189">
        <v>100</v>
      </c>
      <c r="P2098" s="191">
        <f t="shared" si="154"/>
        <v>1.7891268533772651</v>
      </c>
      <c r="Q2098" s="77" t="s">
        <v>719</v>
      </c>
      <c r="V2098" s="84">
        <v>0.51111111111111118</v>
      </c>
      <c r="W2098" s="85">
        <v>0.68055555555555547</v>
      </c>
      <c r="X2098" s="78">
        <f t="shared" si="152"/>
        <v>0.16944444444444429</v>
      </c>
    </row>
    <row r="2099" spans="1:24" x14ac:dyDescent="0.3">
      <c r="A2099" s="47" t="s">
        <v>15154</v>
      </c>
      <c r="B2099" s="68" t="s">
        <v>15155</v>
      </c>
      <c r="C2099" s="2" t="s">
        <v>6</v>
      </c>
      <c r="D2099" s="2">
        <v>55</v>
      </c>
      <c r="E2099" s="6">
        <v>23886</v>
      </c>
      <c r="F2099" s="7">
        <v>44098.67800925926</v>
      </c>
      <c r="G2099" s="69" t="s">
        <v>14406</v>
      </c>
      <c r="H2099" s="68">
        <v>508</v>
      </c>
      <c r="I2099" s="93">
        <f t="shared" si="155"/>
        <v>5.1313131313131315</v>
      </c>
      <c r="J2099" s="93">
        <v>0.70899999999999996</v>
      </c>
      <c r="K2099" s="69">
        <v>99</v>
      </c>
      <c r="L2099" s="68">
        <v>215</v>
      </c>
      <c r="M2099" s="93">
        <f t="shared" si="153"/>
        <v>2.1717171717171717</v>
      </c>
      <c r="N2099" s="93">
        <v>0.53500000000000003</v>
      </c>
      <c r="O2099" s="189">
        <v>99</v>
      </c>
      <c r="P2099" s="191">
        <f t="shared" si="154"/>
        <v>2.3627906976744186</v>
      </c>
      <c r="Q2099" s="77" t="s">
        <v>719</v>
      </c>
      <c r="V2099" s="84">
        <v>0.48402777777777778</v>
      </c>
      <c r="W2099" s="85">
        <v>0.65972222222222221</v>
      </c>
      <c r="X2099" s="78">
        <f t="shared" si="152"/>
        <v>0.17569444444444443</v>
      </c>
    </row>
    <row r="2100" spans="1:24" x14ac:dyDescent="0.3">
      <c r="A2100" s="47" t="s">
        <v>15156</v>
      </c>
      <c r="B2100" s="68" t="s">
        <v>15157</v>
      </c>
      <c r="C2100" s="2" t="s">
        <v>6</v>
      </c>
      <c r="D2100" s="2">
        <v>34</v>
      </c>
      <c r="E2100" s="6">
        <v>31512</v>
      </c>
      <c r="F2100" s="7">
        <v>44099.401516203703</v>
      </c>
      <c r="G2100" s="69" t="s">
        <v>71</v>
      </c>
      <c r="H2100" s="68">
        <v>966</v>
      </c>
      <c r="I2100" s="93">
        <f t="shared" si="155"/>
        <v>9.7575757575757578</v>
      </c>
      <c r="J2100" s="93">
        <v>1.0209999999999999</v>
      </c>
      <c r="K2100" s="69">
        <v>99</v>
      </c>
      <c r="L2100" s="68">
        <v>235</v>
      </c>
      <c r="M2100" s="93">
        <f t="shared" si="153"/>
        <v>2.3737373737373737</v>
      </c>
      <c r="N2100" s="93">
        <v>0.50700000000000001</v>
      </c>
      <c r="O2100" s="189">
        <v>99</v>
      </c>
      <c r="P2100" s="191">
        <f t="shared" si="154"/>
        <v>4.1106382978723408</v>
      </c>
      <c r="Q2100" s="77" t="s">
        <v>719</v>
      </c>
      <c r="V2100" s="84">
        <v>0.40277777777777773</v>
      </c>
      <c r="W2100" s="85">
        <v>0.54861111111111105</v>
      </c>
      <c r="X2100" s="78">
        <f t="shared" si="152"/>
        <v>0.14583333333333331</v>
      </c>
    </row>
    <row r="2101" spans="1:24" x14ac:dyDescent="0.3">
      <c r="A2101" s="47" t="s">
        <v>8772</v>
      </c>
      <c r="B2101" s="68" t="s">
        <v>8773</v>
      </c>
      <c r="C2101" s="2" t="s">
        <v>1</v>
      </c>
      <c r="D2101" s="2">
        <v>60</v>
      </c>
      <c r="E2101" s="6">
        <v>21894</v>
      </c>
      <c r="F2101" s="7">
        <v>44099.516539351855</v>
      </c>
      <c r="G2101" s="69" t="s">
        <v>4</v>
      </c>
      <c r="H2101" s="68">
        <v>2091</v>
      </c>
      <c r="I2101" s="93">
        <f t="shared" si="155"/>
        <v>20.91</v>
      </c>
      <c r="J2101" s="93">
        <v>1.093</v>
      </c>
      <c r="K2101" s="69">
        <v>100</v>
      </c>
      <c r="L2101" s="68">
        <v>252</v>
      </c>
      <c r="M2101" s="93">
        <f t="shared" si="153"/>
        <v>2.52</v>
      </c>
      <c r="N2101" s="93">
        <v>0.64300000000000002</v>
      </c>
      <c r="O2101" s="189">
        <v>100</v>
      </c>
      <c r="P2101" s="191">
        <f t="shared" si="154"/>
        <v>8.2976190476190474</v>
      </c>
      <c r="Q2101" s="77" t="s">
        <v>719</v>
      </c>
      <c r="V2101" s="84">
        <v>0.39166666666666666</v>
      </c>
      <c r="W2101" s="85">
        <v>0.52083333333333337</v>
      </c>
      <c r="X2101" s="78">
        <f t="shared" si="152"/>
        <v>0.12916666666666671</v>
      </c>
    </row>
    <row r="2102" spans="1:24" x14ac:dyDescent="0.3">
      <c r="A2102" s="47" t="s">
        <v>15158</v>
      </c>
      <c r="B2102" s="68" t="s">
        <v>7596</v>
      </c>
      <c r="C2102" s="2" t="s">
        <v>1</v>
      </c>
      <c r="D2102" s="2">
        <v>49</v>
      </c>
      <c r="E2102" s="6">
        <v>25936</v>
      </c>
      <c r="F2102" s="7">
        <v>44099.526423611111</v>
      </c>
      <c r="G2102" s="69" t="s">
        <v>4</v>
      </c>
      <c r="H2102" s="68">
        <v>1296</v>
      </c>
      <c r="I2102" s="93">
        <f t="shared" si="155"/>
        <v>13.090909090909092</v>
      </c>
      <c r="J2102" s="93">
        <v>1.1870000000000001</v>
      </c>
      <c r="K2102" s="69">
        <v>99</v>
      </c>
      <c r="L2102" s="68">
        <v>350</v>
      </c>
      <c r="M2102" s="93">
        <f t="shared" si="153"/>
        <v>3.5353535353535355</v>
      </c>
      <c r="N2102" s="93">
        <v>0.61099999999999999</v>
      </c>
      <c r="O2102" s="189">
        <v>99</v>
      </c>
      <c r="P2102" s="191">
        <f t="shared" si="154"/>
        <v>3.7028571428571428</v>
      </c>
      <c r="Q2102" s="77" t="s">
        <v>719</v>
      </c>
      <c r="V2102" s="84">
        <v>0.3972222222222222</v>
      </c>
      <c r="W2102" s="85">
        <v>0.52777777777777779</v>
      </c>
      <c r="X2102" s="78">
        <f t="shared" si="152"/>
        <v>0.13055555555555559</v>
      </c>
    </row>
    <row r="2103" spans="1:24" x14ac:dyDescent="0.3">
      <c r="A2103" s="47" t="s">
        <v>15159</v>
      </c>
      <c r="B2103" s="68" t="s">
        <v>115</v>
      </c>
      <c r="C2103" s="2" t="s">
        <v>1</v>
      </c>
      <c r="D2103" s="2">
        <v>61</v>
      </c>
      <c r="E2103" s="6">
        <v>21668</v>
      </c>
      <c r="F2103" s="7">
        <v>44099.555648148147</v>
      </c>
      <c r="G2103" s="69" t="s">
        <v>4</v>
      </c>
      <c r="H2103" s="68">
        <v>1394</v>
      </c>
      <c r="I2103" s="93">
        <f t="shared" si="155"/>
        <v>14.080808080808081</v>
      </c>
      <c r="J2103" s="93">
        <v>1.36</v>
      </c>
      <c r="K2103" s="69">
        <v>99</v>
      </c>
      <c r="L2103" s="68">
        <v>293</v>
      </c>
      <c r="M2103" s="93">
        <f t="shared" si="153"/>
        <v>2.9595959595959598</v>
      </c>
      <c r="N2103" s="93">
        <v>0.79400000000000004</v>
      </c>
      <c r="O2103" s="189">
        <v>99</v>
      </c>
      <c r="P2103" s="191">
        <f t="shared" si="154"/>
        <v>4.7576791808873722</v>
      </c>
      <c r="Q2103" s="77" t="s">
        <v>719</v>
      </c>
      <c r="V2103" s="84">
        <v>0.4145833333333333</v>
      </c>
      <c r="W2103" s="85">
        <v>0.55902777777777779</v>
      </c>
      <c r="X2103" s="78">
        <f t="shared" ref="X2103:X2166" si="156">W2103-V2103</f>
        <v>0.14444444444444449</v>
      </c>
    </row>
    <row r="2104" spans="1:24" x14ac:dyDescent="0.3">
      <c r="A2104" s="47" t="s">
        <v>3801</v>
      </c>
      <c r="B2104" s="68" t="s">
        <v>771</v>
      </c>
      <c r="C2104" s="2" t="s">
        <v>1</v>
      </c>
      <c r="D2104" s="2">
        <v>52</v>
      </c>
      <c r="E2104" s="6">
        <v>24748</v>
      </c>
      <c r="F2104" s="7">
        <v>44099.570648148147</v>
      </c>
      <c r="G2104" s="69" t="s">
        <v>4</v>
      </c>
      <c r="H2104" s="68">
        <v>1712</v>
      </c>
      <c r="I2104" s="93">
        <f t="shared" si="155"/>
        <v>17.12</v>
      </c>
      <c r="J2104" s="93">
        <v>1.8759999999999999</v>
      </c>
      <c r="K2104" s="69">
        <v>100</v>
      </c>
      <c r="L2104" s="68">
        <v>235</v>
      </c>
      <c r="M2104" s="93">
        <f t="shared" si="153"/>
        <v>2.35</v>
      </c>
      <c r="N2104" s="93">
        <v>0.47899999999999998</v>
      </c>
      <c r="O2104" s="189">
        <v>100</v>
      </c>
      <c r="P2104" s="191">
        <f t="shared" si="154"/>
        <v>7.2851063829787233</v>
      </c>
      <c r="Q2104" s="77" t="s">
        <v>719</v>
      </c>
      <c r="V2104" s="84">
        <v>0.43055555555555558</v>
      </c>
      <c r="W2104" s="85">
        <v>0.57638888888888895</v>
      </c>
      <c r="X2104" s="78">
        <f t="shared" si="156"/>
        <v>0.14583333333333337</v>
      </c>
    </row>
    <row r="2105" spans="1:24" x14ac:dyDescent="0.3">
      <c r="A2105" s="47" t="s">
        <v>15160</v>
      </c>
      <c r="B2105" s="68" t="s">
        <v>4591</v>
      </c>
      <c r="C2105" s="2" t="s">
        <v>1</v>
      </c>
      <c r="D2105" s="2">
        <v>53</v>
      </c>
      <c r="E2105" s="6">
        <v>24509</v>
      </c>
      <c r="F2105" s="7">
        <v>44099.587453703702</v>
      </c>
      <c r="G2105" s="69" t="s">
        <v>4</v>
      </c>
      <c r="H2105" s="68">
        <v>1346</v>
      </c>
      <c r="I2105" s="93">
        <f t="shared" si="155"/>
        <v>13.46</v>
      </c>
      <c r="J2105" s="93">
        <v>1.0960000000000001</v>
      </c>
      <c r="K2105" s="69">
        <v>100</v>
      </c>
      <c r="L2105" s="68">
        <v>340</v>
      </c>
      <c r="M2105" s="93">
        <f t="shared" si="153"/>
        <v>3.4</v>
      </c>
      <c r="N2105" s="93">
        <v>0.65100000000000002</v>
      </c>
      <c r="O2105" s="189">
        <v>100</v>
      </c>
      <c r="P2105" s="191">
        <f t="shared" si="154"/>
        <v>3.9588235294117649</v>
      </c>
      <c r="Q2105" s="77" t="s">
        <v>719</v>
      </c>
      <c r="V2105" s="84">
        <v>0.44166666666666665</v>
      </c>
      <c r="W2105" s="85">
        <v>0.59375</v>
      </c>
      <c r="X2105" s="78">
        <f t="shared" si="156"/>
        <v>0.15208333333333335</v>
      </c>
    </row>
    <row r="2106" spans="1:24" x14ac:dyDescent="0.3">
      <c r="A2106" s="47" t="s">
        <v>15161</v>
      </c>
      <c r="B2106" s="68" t="s">
        <v>1536</v>
      </c>
      <c r="C2106" s="2" t="s">
        <v>1</v>
      </c>
      <c r="D2106" s="2">
        <v>60</v>
      </c>
      <c r="E2106" s="6">
        <v>21897</v>
      </c>
      <c r="F2106" s="7">
        <v>44099.603379629632</v>
      </c>
      <c r="G2106" s="69" t="s">
        <v>4</v>
      </c>
      <c r="H2106" s="68">
        <v>1335</v>
      </c>
      <c r="I2106" s="93">
        <f t="shared" si="155"/>
        <v>13.484848484848484</v>
      </c>
      <c r="J2106" s="93">
        <v>1.034</v>
      </c>
      <c r="K2106" s="69">
        <v>99</v>
      </c>
      <c r="L2106" s="68">
        <v>321</v>
      </c>
      <c r="M2106" s="93">
        <f t="shared" si="153"/>
        <v>3.2424242424242422</v>
      </c>
      <c r="N2106" s="93">
        <v>0.70099999999999996</v>
      </c>
      <c r="O2106" s="189">
        <v>99</v>
      </c>
      <c r="P2106" s="191">
        <f t="shared" si="154"/>
        <v>4.1588785046728978</v>
      </c>
      <c r="Q2106" s="77" t="s">
        <v>719</v>
      </c>
      <c r="V2106" s="84">
        <v>0.45624999999999999</v>
      </c>
      <c r="W2106" s="85">
        <v>0.61111111111111105</v>
      </c>
      <c r="X2106" s="78">
        <f t="shared" si="156"/>
        <v>0.15486111111111106</v>
      </c>
    </row>
    <row r="2107" spans="1:24" x14ac:dyDescent="0.3">
      <c r="A2107" s="47" t="s">
        <v>3422</v>
      </c>
      <c r="B2107" s="68" t="s">
        <v>1305</v>
      </c>
      <c r="C2107" s="2" t="s">
        <v>1</v>
      </c>
      <c r="D2107" s="2">
        <v>42</v>
      </c>
      <c r="E2107" s="6">
        <v>28468</v>
      </c>
      <c r="F2107" s="7">
        <v>44099.61614583333</v>
      </c>
      <c r="G2107" s="69" t="s">
        <v>4</v>
      </c>
      <c r="H2107" s="68">
        <v>1089</v>
      </c>
      <c r="I2107" s="93">
        <f t="shared" si="155"/>
        <v>11</v>
      </c>
      <c r="J2107" s="93">
        <v>1.212</v>
      </c>
      <c r="K2107" s="69">
        <v>99</v>
      </c>
      <c r="L2107" s="68">
        <v>256</v>
      </c>
      <c r="M2107" s="93">
        <f t="shared" si="153"/>
        <v>2.5858585858585861</v>
      </c>
      <c r="N2107" s="93">
        <v>0.53500000000000003</v>
      </c>
      <c r="O2107" s="189">
        <v>99</v>
      </c>
      <c r="P2107" s="191">
        <f t="shared" si="154"/>
        <v>4.25390625</v>
      </c>
      <c r="Q2107" s="77" t="s">
        <v>719</v>
      </c>
      <c r="V2107" s="84">
        <v>0.47916666666666669</v>
      </c>
      <c r="W2107" s="85">
        <v>0.62847222222222221</v>
      </c>
      <c r="X2107" s="78">
        <f t="shared" si="156"/>
        <v>0.14930555555555552</v>
      </c>
    </row>
    <row r="2108" spans="1:24" x14ac:dyDescent="0.3">
      <c r="A2108" s="47" t="s">
        <v>15162</v>
      </c>
      <c r="B2108" s="68" t="s">
        <v>15163</v>
      </c>
      <c r="C2108" s="2" t="s">
        <v>6</v>
      </c>
      <c r="D2108" s="2">
        <v>39</v>
      </c>
      <c r="E2108" s="6">
        <v>29490</v>
      </c>
      <c r="F2108" s="7">
        <v>44099.63622685185</v>
      </c>
      <c r="G2108" s="69" t="s">
        <v>4</v>
      </c>
      <c r="H2108" s="68">
        <v>470</v>
      </c>
      <c r="I2108" s="93">
        <f t="shared" si="155"/>
        <v>4.7</v>
      </c>
      <c r="J2108" s="93">
        <v>0.64400000000000002</v>
      </c>
      <c r="K2108" s="69">
        <v>100</v>
      </c>
      <c r="L2108" s="68">
        <v>152</v>
      </c>
      <c r="M2108" s="93">
        <f t="shared" si="153"/>
        <v>1.52</v>
      </c>
      <c r="N2108" s="93">
        <v>0.502</v>
      </c>
      <c r="O2108" s="189">
        <v>100</v>
      </c>
      <c r="P2108" s="191">
        <f t="shared" si="154"/>
        <v>3.0921052631578947</v>
      </c>
      <c r="Q2108" s="77" t="s">
        <v>719</v>
      </c>
      <c r="V2108" s="84">
        <v>0.47916666666666669</v>
      </c>
      <c r="W2108" s="85">
        <v>0.64583333333333337</v>
      </c>
      <c r="X2108" s="78">
        <f t="shared" si="156"/>
        <v>0.16666666666666669</v>
      </c>
    </row>
    <row r="2109" spans="1:24" x14ac:dyDescent="0.3">
      <c r="A2109" s="47" t="s">
        <v>3800</v>
      </c>
      <c r="B2109" s="68" t="s">
        <v>770</v>
      </c>
      <c r="C2109" s="2" t="s">
        <v>1</v>
      </c>
      <c r="D2109" s="2">
        <v>49</v>
      </c>
      <c r="E2109" s="6">
        <v>26001</v>
      </c>
      <c r="F2109" s="7">
        <v>44099.651944444442</v>
      </c>
      <c r="G2109" s="69" t="s">
        <v>4</v>
      </c>
      <c r="H2109" s="68">
        <v>1390</v>
      </c>
      <c r="I2109" s="93">
        <f t="shared" si="155"/>
        <v>14.04040404040404</v>
      </c>
      <c r="J2109" s="93">
        <v>1.647</v>
      </c>
      <c r="K2109" s="69">
        <v>99</v>
      </c>
      <c r="L2109" s="68">
        <v>250</v>
      </c>
      <c r="M2109" s="93">
        <f t="shared" si="153"/>
        <v>2.5252525252525251</v>
      </c>
      <c r="N2109" s="93">
        <v>0.61199999999999999</v>
      </c>
      <c r="O2109" s="189">
        <v>99</v>
      </c>
      <c r="P2109" s="191">
        <f t="shared" si="154"/>
        <v>5.5600000000000005</v>
      </c>
      <c r="Q2109" s="77" t="s">
        <v>719</v>
      </c>
      <c r="V2109" s="84">
        <v>0.4861111111111111</v>
      </c>
      <c r="W2109" s="85">
        <v>0.65277777777777779</v>
      </c>
      <c r="X2109" s="78">
        <f t="shared" si="156"/>
        <v>0.16666666666666669</v>
      </c>
    </row>
    <row r="2110" spans="1:24" x14ac:dyDescent="0.3">
      <c r="A2110" s="47" t="s">
        <v>15164</v>
      </c>
      <c r="B2110" s="68" t="s">
        <v>1431</v>
      </c>
      <c r="C2110" s="2" t="s">
        <v>1</v>
      </c>
      <c r="D2110" s="2">
        <v>53</v>
      </c>
      <c r="E2110" s="6">
        <v>24489</v>
      </c>
      <c r="F2110" s="7">
        <v>44099.664490740739</v>
      </c>
      <c r="G2110" s="69" t="s">
        <v>14997</v>
      </c>
      <c r="H2110" s="68">
        <v>941</v>
      </c>
      <c r="I2110" s="93">
        <f t="shared" si="155"/>
        <v>9.5050505050505052</v>
      </c>
      <c r="J2110" s="93">
        <v>0.99399999999999999</v>
      </c>
      <c r="K2110" s="69">
        <v>99</v>
      </c>
      <c r="L2110" s="68">
        <v>220</v>
      </c>
      <c r="M2110" s="93">
        <f t="shared" si="153"/>
        <v>2.2222222222222223</v>
      </c>
      <c r="N2110" s="93">
        <v>0.46400000000000002</v>
      </c>
      <c r="O2110" s="189">
        <v>99</v>
      </c>
      <c r="P2110" s="191">
        <f t="shared" si="154"/>
        <v>4.2772727272727273</v>
      </c>
      <c r="Q2110" s="77" t="s">
        <v>719</v>
      </c>
      <c r="V2110" s="84">
        <v>0.51874999999999993</v>
      </c>
      <c r="W2110" s="85">
        <v>0.59027777777777779</v>
      </c>
      <c r="X2110" s="78">
        <f t="shared" si="156"/>
        <v>7.1527777777777857E-2</v>
      </c>
    </row>
    <row r="2111" spans="1:24" x14ac:dyDescent="0.3">
      <c r="A2111" s="47" t="s">
        <v>15165</v>
      </c>
      <c r="B2111" s="68" t="s">
        <v>581</v>
      </c>
      <c r="C2111" s="2" t="s">
        <v>1</v>
      </c>
      <c r="D2111" s="2">
        <v>46</v>
      </c>
      <c r="E2111" s="6">
        <v>27053</v>
      </c>
      <c r="F2111" s="7">
        <v>44102.441886574074</v>
      </c>
      <c r="G2111" s="69" t="s">
        <v>4</v>
      </c>
      <c r="H2111" s="68">
        <v>1571</v>
      </c>
      <c r="I2111" s="93">
        <f t="shared" si="155"/>
        <v>15.71</v>
      </c>
      <c r="J2111" s="93">
        <v>1.5589999999999999</v>
      </c>
      <c r="K2111" s="69">
        <v>100</v>
      </c>
      <c r="L2111" s="68">
        <v>240</v>
      </c>
      <c r="M2111" s="93">
        <f t="shared" si="153"/>
        <v>2.4</v>
      </c>
      <c r="N2111" s="93">
        <v>0.49199999999999999</v>
      </c>
      <c r="O2111" s="189">
        <v>100</v>
      </c>
      <c r="P2111" s="191">
        <f t="shared" si="154"/>
        <v>6.5458333333333343</v>
      </c>
      <c r="Q2111" s="77" t="s">
        <v>719</v>
      </c>
      <c r="V2111" s="84">
        <v>0.38472222222222219</v>
      </c>
      <c r="W2111" s="85">
        <v>0.44444444444444442</v>
      </c>
      <c r="X2111" s="78">
        <f t="shared" si="156"/>
        <v>5.9722222222222232E-2</v>
      </c>
    </row>
    <row r="2112" spans="1:24" x14ac:dyDescent="0.3">
      <c r="A2112" s="47" t="s">
        <v>3437</v>
      </c>
      <c r="B2112" s="68" t="s">
        <v>1923</v>
      </c>
      <c r="C2112" s="2" t="s">
        <v>1</v>
      </c>
      <c r="D2112" s="2">
        <v>49</v>
      </c>
      <c r="E2112" s="6">
        <v>25867</v>
      </c>
      <c r="F2112" s="7">
        <v>44102.54855324074</v>
      </c>
      <c r="G2112" s="69" t="s">
        <v>4</v>
      </c>
      <c r="H2112" s="68">
        <v>1173</v>
      </c>
      <c r="I2112" s="93">
        <f t="shared" si="155"/>
        <v>11.73</v>
      </c>
      <c r="J2112" s="93">
        <v>0.79</v>
      </c>
      <c r="K2112" s="69">
        <v>100</v>
      </c>
      <c r="L2112" s="68">
        <v>391</v>
      </c>
      <c r="M2112" s="93">
        <f t="shared" si="153"/>
        <v>3.91</v>
      </c>
      <c r="N2112" s="93">
        <v>0.65300000000000002</v>
      </c>
      <c r="O2112" s="189">
        <v>100</v>
      </c>
      <c r="P2112" s="191">
        <f t="shared" si="154"/>
        <v>3</v>
      </c>
      <c r="Q2112" s="77" t="s">
        <v>719</v>
      </c>
      <c r="V2112" s="84">
        <v>0.41875000000000001</v>
      </c>
      <c r="W2112" s="85">
        <v>0.55555555555555558</v>
      </c>
      <c r="X2112" s="78">
        <f t="shared" si="156"/>
        <v>0.13680555555555557</v>
      </c>
    </row>
    <row r="2113" spans="1:24" x14ac:dyDescent="0.3">
      <c r="A2113" s="47" t="s">
        <v>15166</v>
      </c>
      <c r="B2113" s="68" t="s">
        <v>1530</v>
      </c>
      <c r="C2113" s="2" t="s">
        <v>1</v>
      </c>
      <c r="D2113" s="2">
        <v>61</v>
      </c>
      <c r="E2113" s="6">
        <v>21578</v>
      </c>
      <c r="F2113" s="7">
        <v>44102.575243055559</v>
      </c>
      <c r="G2113" s="69" t="s">
        <v>4</v>
      </c>
      <c r="H2113" s="68">
        <v>1606</v>
      </c>
      <c r="I2113" s="93">
        <f t="shared" si="155"/>
        <v>16.222222222222221</v>
      </c>
      <c r="J2113" s="93">
        <v>1.827</v>
      </c>
      <c r="K2113" s="69">
        <v>99</v>
      </c>
      <c r="L2113" s="68">
        <v>399</v>
      </c>
      <c r="M2113" s="93">
        <f t="shared" si="153"/>
        <v>4.0303030303030303</v>
      </c>
      <c r="N2113" s="93">
        <v>0.749</v>
      </c>
      <c r="O2113" s="189">
        <v>99</v>
      </c>
      <c r="P2113" s="191">
        <f t="shared" si="154"/>
        <v>4.0250626566416035</v>
      </c>
      <c r="Q2113" s="77" t="s">
        <v>719</v>
      </c>
      <c r="V2113" s="84">
        <v>0.43402777777777773</v>
      </c>
      <c r="W2113" s="85">
        <v>0.59027777777777779</v>
      </c>
      <c r="X2113" s="78">
        <f t="shared" si="156"/>
        <v>0.15625000000000006</v>
      </c>
    </row>
    <row r="2114" spans="1:24" x14ac:dyDescent="0.3">
      <c r="A2114" s="47" t="s">
        <v>15167</v>
      </c>
      <c r="B2114" s="68" t="s">
        <v>511</v>
      </c>
      <c r="C2114" s="2" t="s">
        <v>1</v>
      </c>
      <c r="D2114" s="2">
        <v>48</v>
      </c>
      <c r="E2114" s="6">
        <v>26212</v>
      </c>
      <c r="F2114" s="7">
        <v>44102.589791666665</v>
      </c>
      <c r="G2114" s="69" t="s">
        <v>4</v>
      </c>
      <c r="H2114" s="68">
        <v>1698</v>
      </c>
      <c r="I2114" s="93">
        <f t="shared" si="155"/>
        <v>17.151515151515152</v>
      </c>
      <c r="J2114" s="93">
        <v>1.9710000000000001</v>
      </c>
      <c r="K2114" s="69">
        <v>99</v>
      </c>
      <c r="L2114" s="68">
        <v>275</v>
      </c>
      <c r="M2114" s="93">
        <f t="shared" si="153"/>
        <v>2.7777777777777777</v>
      </c>
      <c r="N2114" s="93">
        <v>0.50600000000000001</v>
      </c>
      <c r="O2114" s="189">
        <v>99</v>
      </c>
      <c r="P2114" s="191">
        <f t="shared" si="154"/>
        <v>6.1745454545454548</v>
      </c>
      <c r="Q2114" s="77" t="s">
        <v>719</v>
      </c>
      <c r="V2114" s="84">
        <v>0.44166666666666665</v>
      </c>
      <c r="W2114" s="85">
        <v>0.60416666666666663</v>
      </c>
      <c r="X2114" s="78">
        <f t="shared" si="156"/>
        <v>0.16249999999999998</v>
      </c>
    </row>
    <row r="2115" spans="1:24" x14ac:dyDescent="0.3">
      <c r="A2115" s="47" t="s">
        <v>15168</v>
      </c>
      <c r="B2115" s="68" t="s">
        <v>15169</v>
      </c>
      <c r="C2115" s="2" t="s">
        <v>6</v>
      </c>
      <c r="D2115" s="2">
        <v>44</v>
      </c>
      <c r="E2115" s="6">
        <v>27984</v>
      </c>
      <c r="F2115" s="7">
        <v>44102.608414351853</v>
      </c>
      <c r="G2115" s="69" t="s">
        <v>4</v>
      </c>
      <c r="H2115" s="68">
        <v>1433</v>
      </c>
      <c r="I2115" s="93">
        <f t="shared" si="155"/>
        <v>14.33</v>
      </c>
      <c r="J2115" s="93">
        <v>1.5569999999999999</v>
      </c>
      <c r="K2115" s="69">
        <v>100</v>
      </c>
      <c r="L2115" s="68">
        <v>333</v>
      </c>
      <c r="M2115" s="93">
        <f t="shared" ref="M2115:M2178" si="157">L2115/O2115</f>
        <v>3.33</v>
      </c>
      <c r="N2115" s="93">
        <v>0.56999999999999995</v>
      </c>
      <c r="O2115" s="189">
        <v>100</v>
      </c>
      <c r="P2115" s="191">
        <f t="shared" ref="P2115:P2178" si="158">I2115/M2115</f>
        <v>4.303303303303303</v>
      </c>
      <c r="Q2115" s="77" t="s">
        <v>719</v>
      </c>
      <c r="V2115" s="84">
        <v>0.4597222222222222</v>
      </c>
      <c r="W2115" s="85">
        <v>0.61805555555555558</v>
      </c>
      <c r="X2115" s="78">
        <f t="shared" si="156"/>
        <v>0.15833333333333338</v>
      </c>
    </row>
    <row r="2116" spans="1:24" x14ac:dyDescent="0.3">
      <c r="A2116" s="47" t="s">
        <v>15170</v>
      </c>
      <c r="B2116" s="68" t="s">
        <v>1557</v>
      </c>
      <c r="C2116" s="2" t="s">
        <v>1</v>
      </c>
      <c r="D2116" s="2">
        <v>68</v>
      </c>
      <c r="E2116" s="6">
        <v>19153</v>
      </c>
      <c r="F2116" s="7">
        <v>44102.627025462964</v>
      </c>
      <c r="G2116" s="69" t="s">
        <v>4</v>
      </c>
      <c r="H2116" s="68">
        <v>1808</v>
      </c>
      <c r="I2116" s="93">
        <f t="shared" si="155"/>
        <v>18.262626262626263</v>
      </c>
      <c r="J2116" s="93">
        <v>1.242</v>
      </c>
      <c r="K2116" s="69">
        <v>99</v>
      </c>
      <c r="L2116" s="68">
        <v>575</v>
      </c>
      <c r="M2116" s="93">
        <f t="shared" si="157"/>
        <v>5.808080808080808</v>
      </c>
      <c r="N2116" s="93">
        <v>0.85299999999999998</v>
      </c>
      <c r="O2116" s="189">
        <v>99</v>
      </c>
      <c r="P2116" s="191">
        <f t="shared" si="158"/>
        <v>3.1443478260869568</v>
      </c>
      <c r="Q2116" s="77" t="s">
        <v>719</v>
      </c>
      <c r="V2116" s="84">
        <v>0.48055555555555557</v>
      </c>
      <c r="W2116" s="85">
        <v>0.63888888888888895</v>
      </c>
      <c r="X2116" s="78">
        <f t="shared" si="156"/>
        <v>0.15833333333333338</v>
      </c>
    </row>
    <row r="2117" spans="1:24" x14ac:dyDescent="0.3">
      <c r="A2117" s="47" t="s">
        <v>15171</v>
      </c>
      <c r="B2117" s="68" t="s">
        <v>9206</v>
      </c>
      <c r="C2117" s="2" t="s">
        <v>6</v>
      </c>
      <c r="D2117" s="2">
        <v>30</v>
      </c>
      <c r="E2117" s="6">
        <v>33012</v>
      </c>
      <c r="F2117" s="7">
        <v>44102.650694444441</v>
      </c>
      <c r="G2117" s="69" t="s">
        <v>22</v>
      </c>
      <c r="H2117" s="68">
        <v>827</v>
      </c>
      <c r="I2117" s="93">
        <f t="shared" si="155"/>
        <v>8.27</v>
      </c>
      <c r="J2117" s="93">
        <v>0.80200000000000005</v>
      </c>
      <c r="K2117" s="69">
        <v>100</v>
      </c>
      <c r="L2117" s="68">
        <v>255</v>
      </c>
      <c r="M2117" s="93">
        <f t="shared" si="157"/>
        <v>2.5499999999999998</v>
      </c>
      <c r="N2117" s="93">
        <v>0.5</v>
      </c>
      <c r="O2117" s="189">
        <v>100</v>
      </c>
      <c r="P2117" s="191">
        <f t="shared" si="158"/>
        <v>3.2431372549019608</v>
      </c>
      <c r="Q2117" s="77" t="s">
        <v>719</v>
      </c>
      <c r="V2117" s="84">
        <v>0.49722222222222223</v>
      </c>
      <c r="W2117" s="85">
        <v>0.65277777777777779</v>
      </c>
      <c r="X2117" s="78">
        <f t="shared" si="156"/>
        <v>0.15555555555555556</v>
      </c>
    </row>
    <row r="2118" spans="1:24" x14ac:dyDescent="0.3">
      <c r="A2118" s="47" t="s">
        <v>15172</v>
      </c>
      <c r="B2118" s="68" t="s">
        <v>15173</v>
      </c>
      <c r="C2118" s="2" t="s">
        <v>6</v>
      </c>
      <c r="D2118" s="2">
        <v>56</v>
      </c>
      <c r="E2118" s="6">
        <v>23538</v>
      </c>
      <c r="F2118" s="7">
        <v>44102.671319444446</v>
      </c>
      <c r="G2118" s="69" t="s">
        <v>4</v>
      </c>
      <c r="H2118" s="68">
        <v>967</v>
      </c>
      <c r="I2118" s="93">
        <f t="shared" si="155"/>
        <v>9.7676767676767682</v>
      </c>
      <c r="J2118" s="93">
        <v>0.92400000000000004</v>
      </c>
      <c r="K2118" s="69">
        <v>99</v>
      </c>
      <c r="L2118" s="68">
        <v>403</v>
      </c>
      <c r="M2118" s="93">
        <f t="shared" si="157"/>
        <v>4.0707070707070709</v>
      </c>
      <c r="N2118" s="93">
        <v>0.746</v>
      </c>
      <c r="O2118" s="189">
        <v>99</v>
      </c>
      <c r="P2118" s="191">
        <f t="shared" si="158"/>
        <v>2.3995037220843671</v>
      </c>
      <c r="Q2118" s="77" t="s">
        <v>719</v>
      </c>
      <c r="V2118" s="84">
        <v>0.51388888888888895</v>
      </c>
      <c r="W2118" s="85">
        <v>0.68055555555555547</v>
      </c>
      <c r="X2118" s="78">
        <f t="shared" si="156"/>
        <v>0.16666666666666652</v>
      </c>
    </row>
    <row r="2119" spans="1:24" x14ac:dyDescent="0.3">
      <c r="A2119" s="47" t="s">
        <v>15174</v>
      </c>
      <c r="B2119" s="68" t="s">
        <v>338</v>
      </c>
      <c r="C2119" s="2" t="s">
        <v>1</v>
      </c>
      <c r="D2119" s="2">
        <v>56</v>
      </c>
      <c r="E2119" s="6">
        <v>23609</v>
      </c>
      <c r="F2119" s="7">
        <v>44103.544594907406</v>
      </c>
      <c r="G2119" s="69" t="s">
        <v>4</v>
      </c>
      <c r="H2119" s="68">
        <v>1550</v>
      </c>
      <c r="I2119" s="93">
        <f t="shared" si="155"/>
        <v>15.656565656565656</v>
      </c>
      <c r="J2119" s="93">
        <v>2.0059999999999998</v>
      </c>
      <c r="K2119" s="69">
        <v>99</v>
      </c>
      <c r="L2119" s="68">
        <v>290</v>
      </c>
      <c r="M2119" s="93">
        <f t="shared" si="157"/>
        <v>2.9292929292929295</v>
      </c>
      <c r="N2119" s="93">
        <v>0.64300000000000002</v>
      </c>
      <c r="O2119" s="189">
        <v>99</v>
      </c>
      <c r="P2119" s="191">
        <f t="shared" si="158"/>
        <v>5.3448275862068959</v>
      </c>
      <c r="Q2119" s="77" t="s">
        <v>719</v>
      </c>
      <c r="V2119" s="84">
        <v>0.40625</v>
      </c>
      <c r="W2119" s="85">
        <v>0.54513888888888895</v>
      </c>
      <c r="X2119" s="78">
        <f t="shared" si="156"/>
        <v>0.13888888888888895</v>
      </c>
    </row>
    <row r="2120" spans="1:24" x14ac:dyDescent="0.3">
      <c r="A2120" s="47" t="s">
        <v>3455</v>
      </c>
      <c r="B2120" s="68" t="s">
        <v>1938</v>
      </c>
      <c r="C2120" s="2" t="s">
        <v>1</v>
      </c>
      <c r="D2120" s="2">
        <v>73</v>
      </c>
      <c r="E2120" s="6">
        <v>17344</v>
      </c>
      <c r="F2120" s="7">
        <v>44103.5546875</v>
      </c>
      <c r="G2120" s="69" t="s">
        <v>4</v>
      </c>
      <c r="H2120" s="68">
        <v>1684</v>
      </c>
      <c r="I2120" s="93">
        <f t="shared" si="155"/>
        <v>16.84</v>
      </c>
      <c r="J2120" s="93">
        <v>1.1950000000000001</v>
      </c>
      <c r="K2120" s="69">
        <v>100</v>
      </c>
      <c r="L2120" s="68">
        <v>422</v>
      </c>
      <c r="M2120" s="93">
        <f t="shared" si="157"/>
        <v>4.22</v>
      </c>
      <c r="N2120" s="93">
        <v>0.64500000000000002</v>
      </c>
      <c r="O2120" s="189">
        <v>100</v>
      </c>
      <c r="P2120" s="191">
        <f t="shared" si="158"/>
        <v>3.9905213270142181</v>
      </c>
      <c r="Q2120" s="77" t="s">
        <v>719</v>
      </c>
      <c r="V2120" s="84">
        <v>0.41805555555555557</v>
      </c>
      <c r="W2120" s="85">
        <v>0.55902777777777779</v>
      </c>
      <c r="X2120" s="78">
        <f t="shared" si="156"/>
        <v>0.14097222222222222</v>
      </c>
    </row>
    <row r="2121" spans="1:24" x14ac:dyDescent="0.3">
      <c r="A2121" s="47" t="s">
        <v>15175</v>
      </c>
      <c r="B2121" s="68" t="s">
        <v>10580</v>
      </c>
      <c r="C2121" s="2" t="s">
        <v>1</v>
      </c>
      <c r="D2121" s="2">
        <v>48</v>
      </c>
      <c r="E2121" s="6">
        <v>26289</v>
      </c>
      <c r="F2121" s="7">
        <v>44103.57135416667</v>
      </c>
      <c r="G2121" s="69" t="s">
        <v>4</v>
      </c>
      <c r="H2121" s="68">
        <v>1327</v>
      </c>
      <c r="I2121" s="93">
        <f t="shared" si="155"/>
        <v>13.404040404040405</v>
      </c>
      <c r="J2121" s="93">
        <v>1.5640000000000001</v>
      </c>
      <c r="K2121" s="69">
        <v>99</v>
      </c>
      <c r="L2121" s="68">
        <v>397</v>
      </c>
      <c r="M2121" s="93">
        <f t="shared" si="157"/>
        <v>4.0101010101010104</v>
      </c>
      <c r="N2121" s="93">
        <v>0.73499999999999999</v>
      </c>
      <c r="O2121" s="189">
        <v>99</v>
      </c>
      <c r="P2121" s="191">
        <f t="shared" si="158"/>
        <v>3.3425692695214106</v>
      </c>
      <c r="Q2121" s="77" t="s">
        <v>719</v>
      </c>
      <c r="V2121" s="84">
        <v>0.43194444444444446</v>
      </c>
      <c r="W2121" s="85">
        <v>0.57638888888888895</v>
      </c>
      <c r="X2121" s="78">
        <f t="shared" si="156"/>
        <v>0.14444444444444449</v>
      </c>
    </row>
    <row r="2122" spans="1:24" x14ac:dyDescent="0.3">
      <c r="A2122" s="47" t="s">
        <v>15176</v>
      </c>
      <c r="B2122" s="68" t="s">
        <v>1384</v>
      </c>
      <c r="C2122" s="2" t="s">
        <v>6</v>
      </c>
      <c r="D2122" s="2">
        <v>71</v>
      </c>
      <c r="E2122" s="6">
        <v>17964</v>
      </c>
      <c r="F2122" s="7">
        <v>44103.586817129632</v>
      </c>
      <c r="G2122" s="69" t="s">
        <v>4</v>
      </c>
      <c r="H2122" s="68">
        <v>1941</v>
      </c>
      <c r="I2122" s="93">
        <f t="shared" si="155"/>
        <v>19.41</v>
      </c>
      <c r="J2122" s="93">
        <v>1.464</v>
      </c>
      <c r="K2122" s="69">
        <v>100</v>
      </c>
      <c r="L2122" s="68">
        <v>623</v>
      </c>
      <c r="M2122" s="93">
        <f t="shared" si="157"/>
        <v>6.23</v>
      </c>
      <c r="N2122" s="93">
        <v>1.024</v>
      </c>
      <c r="O2122" s="189">
        <v>100</v>
      </c>
      <c r="P2122" s="191">
        <f t="shared" si="158"/>
        <v>3.115569823434992</v>
      </c>
      <c r="Q2122" s="77" t="s">
        <v>719</v>
      </c>
      <c r="V2122" s="84">
        <v>0.43888888888888888</v>
      </c>
      <c r="W2122" s="85">
        <v>0.59027777777777779</v>
      </c>
      <c r="X2122" s="78">
        <f t="shared" si="156"/>
        <v>0.15138888888888891</v>
      </c>
    </row>
    <row r="2123" spans="1:24" x14ac:dyDescent="0.3">
      <c r="A2123" s="47" t="s">
        <v>3092</v>
      </c>
      <c r="B2123" s="68" t="s">
        <v>641</v>
      </c>
      <c r="C2123" s="2" t="s">
        <v>1</v>
      </c>
      <c r="D2123" s="2">
        <v>62</v>
      </c>
      <c r="E2123" s="6">
        <v>21114</v>
      </c>
      <c r="F2123" s="7">
        <v>44103.60423611111</v>
      </c>
      <c r="G2123" s="69" t="s">
        <v>4</v>
      </c>
      <c r="H2123" s="68">
        <v>2011</v>
      </c>
      <c r="I2123" s="93">
        <f t="shared" si="155"/>
        <v>20.313131313131311</v>
      </c>
      <c r="J2123" s="93">
        <v>1.4890000000000001</v>
      </c>
      <c r="K2123" s="69">
        <v>99</v>
      </c>
      <c r="L2123" s="68">
        <v>430</v>
      </c>
      <c r="M2123" s="93">
        <f t="shared" si="157"/>
        <v>4.3434343434343434</v>
      </c>
      <c r="N2123" s="93">
        <v>0.55600000000000005</v>
      </c>
      <c r="O2123" s="189">
        <v>99</v>
      </c>
      <c r="P2123" s="191">
        <f t="shared" si="158"/>
        <v>4.6767441860465109</v>
      </c>
      <c r="Q2123" s="77" t="s">
        <v>719</v>
      </c>
      <c r="V2123" s="84">
        <v>0.4513888888888889</v>
      </c>
      <c r="W2123" s="85">
        <v>0.61111111111111105</v>
      </c>
      <c r="X2123" s="78">
        <f t="shared" si="156"/>
        <v>0.15972222222222215</v>
      </c>
    </row>
    <row r="2124" spans="1:24" x14ac:dyDescent="0.3">
      <c r="A2124" s="46" t="s">
        <v>3184</v>
      </c>
      <c r="B2124" s="68" t="s">
        <v>1027</v>
      </c>
      <c r="C2124" s="2" t="s">
        <v>1</v>
      </c>
      <c r="D2124" s="2">
        <v>55</v>
      </c>
      <c r="E2124" s="6">
        <v>23815</v>
      </c>
      <c r="F2124" s="7">
        <v>44103.622511574074</v>
      </c>
      <c r="G2124" s="69" t="s">
        <v>4</v>
      </c>
      <c r="H2124" s="68">
        <v>1385</v>
      </c>
      <c r="I2124" s="93">
        <f t="shared" si="155"/>
        <v>13.98989898989899</v>
      </c>
      <c r="J2124" s="93">
        <v>2.1019999999999999</v>
      </c>
      <c r="K2124" s="69">
        <v>99</v>
      </c>
      <c r="L2124" s="68">
        <v>270</v>
      </c>
      <c r="M2124" s="93">
        <f t="shared" si="157"/>
        <v>2.7272727272727271</v>
      </c>
      <c r="N2124" s="93">
        <v>0.49099999999999999</v>
      </c>
      <c r="O2124" s="189">
        <v>99</v>
      </c>
      <c r="P2124" s="191">
        <f t="shared" si="158"/>
        <v>5.1296296296296298</v>
      </c>
      <c r="Q2124" s="77" t="s">
        <v>719</v>
      </c>
      <c r="V2124" s="84">
        <v>0.4770833333333333</v>
      </c>
      <c r="W2124" s="85">
        <v>0.63194444444444442</v>
      </c>
      <c r="X2124" s="78">
        <f t="shared" si="156"/>
        <v>0.15486111111111112</v>
      </c>
    </row>
    <row r="2125" spans="1:24" x14ac:dyDescent="0.3">
      <c r="A2125" s="46" t="s">
        <v>15177</v>
      </c>
      <c r="B2125" s="68" t="s">
        <v>9314</v>
      </c>
      <c r="C2125" s="2" t="s">
        <v>1</v>
      </c>
      <c r="D2125" s="2">
        <v>62</v>
      </c>
      <c r="E2125" s="6">
        <v>21254</v>
      </c>
      <c r="F2125" s="7">
        <v>44103.641944444447</v>
      </c>
      <c r="G2125" s="69" t="s">
        <v>4</v>
      </c>
      <c r="H2125" s="68">
        <v>1969</v>
      </c>
      <c r="I2125" s="93">
        <f t="shared" si="155"/>
        <v>19.888888888888889</v>
      </c>
      <c r="J2125" s="93">
        <v>1.3839999999999999</v>
      </c>
      <c r="K2125" s="69">
        <v>99</v>
      </c>
      <c r="L2125" s="68">
        <v>542</v>
      </c>
      <c r="M2125" s="93">
        <f t="shared" si="157"/>
        <v>5.4747474747474749</v>
      </c>
      <c r="N2125" s="93">
        <v>0.76100000000000001</v>
      </c>
      <c r="O2125" s="189">
        <v>99</v>
      </c>
      <c r="P2125" s="191">
        <f t="shared" si="158"/>
        <v>3.6328413284132841</v>
      </c>
      <c r="Q2125" s="77" t="s">
        <v>719</v>
      </c>
      <c r="V2125" s="84">
        <v>0.49652777777777773</v>
      </c>
      <c r="W2125" s="85">
        <v>0.64236111111111105</v>
      </c>
      <c r="X2125" s="78">
        <f t="shared" si="156"/>
        <v>0.14583333333333331</v>
      </c>
    </row>
    <row r="2126" spans="1:24" x14ac:dyDescent="0.3">
      <c r="A2126" s="47" t="s">
        <v>15670</v>
      </c>
      <c r="B2126" s="68" t="s">
        <v>10731</v>
      </c>
      <c r="C2126" s="2" t="s">
        <v>1</v>
      </c>
      <c r="D2126" s="2">
        <v>65</v>
      </c>
      <c r="E2126" s="6">
        <v>20204</v>
      </c>
      <c r="F2126" s="7">
        <v>44109.54184027778</v>
      </c>
      <c r="G2126" s="69" t="s">
        <v>4</v>
      </c>
      <c r="H2126" s="68">
        <v>1636</v>
      </c>
      <c r="I2126" s="93">
        <f t="shared" si="155"/>
        <v>16.525252525252526</v>
      </c>
      <c r="J2126" s="93">
        <v>1.181</v>
      </c>
      <c r="K2126" s="69">
        <v>99</v>
      </c>
      <c r="L2126" s="68">
        <v>307</v>
      </c>
      <c r="M2126" s="93">
        <f t="shared" si="157"/>
        <v>3.1010101010101012</v>
      </c>
      <c r="N2126" s="93">
        <v>0.56200000000000006</v>
      </c>
      <c r="O2126" s="69">
        <v>99</v>
      </c>
      <c r="P2126" s="191">
        <f t="shared" si="158"/>
        <v>5.328990228013029</v>
      </c>
      <c r="Q2126" s="77" t="s">
        <v>719</v>
      </c>
      <c r="V2126" s="84">
        <v>0.40138888888888885</v>
      </c>
      <c r="W2126" s="85">
        <v>0.54166666666666663</v>
      </c>
      <c r="X2126" s="78">
        <f t="shared" si="156"/>
        <v>0.14027777777777778</v>
      </c>
    </row>
    <row r="2127" spans="1:24" x14ac:dyDescent="0.3">
      <c r="A2127" s="47" t="s">
        <v>15671</v>
      </c>
      <c r="B2127" s="68" t="s">
        <v>8023</v>
      </c>
      <c r="C2127" s="2" t="s">
        <v>1</v>
      </c>
      <c r="D2127" s="2">
        <v>63</v>
      </c>
      <c r="E2127" s="6">
        <v>20954</v>
      </c>
      <c r="F2127" s="7">
        <v>44109.553784722222</v>
      </c>
      <c r="G2127" s="69" t="s">
        <v>4</v>
      </c>
      <c r="H2127" s="68">
        <v>1234</v>
      </c>
      <c r="I2127" s="93">
        <f t="shared" si="155"/>
        <v>12.34</v>
      </c>
      <c r="J2127" s="93">
        <v>1.0660000000000001</v>
      </c>
      <c r="K2127" s="69">
        <v>100</v>
      </c>
      <c r="L2127" s="68">
        <v>291</v>
      </c>
      <c r="M2127" s="93">
        <f t="shared" si="157"/>
        <v>2.91</v>
      </c>
      <c r="N2127" s="93">
        <v>0.55200000000000005</v>
      </c>
      <c r="O2127" s="69">
        <v>100</v>
      </c>
      <c r="P2127" s="191">
        <f t="shared" si="158"/>
        <v>4.2405498281786942</v>
      </c>
      <c r="Q2127" s="77" t="s">
        <v>719</v>
      </c>
      <c r="V2127" s="84">
        <v>0.40902777777777777</v>
      </c>
      <c r="W2127" s="85">
        <v>0.55555555555555558</v>
      </c>
      <c r="X2127" s="78">
        <f t="shared" si="156"/>
        <v>0.14652777777777781</v>
      </c>
    </row>
    <row r="2128" spans="1:24" x14ac:dyDescent="0.3">
      <c r="A2128" s="47" t="s">
        <v>15672</v>
      </c>
      <c r="B2128" s="68" t="s">
        <v>8788</v>
      </c>
      <c r="C2128" s="2" t="s">
        <v>1</v>
      </c>
      <c r="D2128" s="2">
        <v>43</v>
      </c>
      <c r="E2128" s="6">
        <v>28354</v>
      </c>
      <c r="F2128" s="7">
        <v>44109.564432870371</v>
      </c>
      <c r="G2128" s="69" t="s">
        <v>4</v>
      </c>
      <c r="H2128" s="68">
        <v>1989</v>
      </c>
      <c r="I2128" s="93">
        <f t="shared" si="155"/>
        <v>20.09090909090909</v>
      </c>
      <c r="J2128" s="93">
        <v>2.09</v>
      </c>
      <c r="K2128" s="69">
        <v>99</v>
      </c>
      <c r="L2128" s="68">
        <v>697</v>
      </c>
      <c r="M2128" s="93">
        <f t="shared" si="157"/>
        <v>7.0404040404040407</v>
      </c>
      <c r="N2128" s="93">
        <v>0.90300000000000002</v>
      </c>
      <c r="O2128" s="69">
        <v>99</v>
      </c>
      <c r="P2128" s="191">
        <f t="shared" si="158"/>
        <v>2.8536585365853657</v>
      </c>
      <c r="Q2128" s="77" t="s">
        <v>719</v>
      </c>
      <c r="V2128" s="84">
        <v>0.4381944444444445</v>
      </c>
      <c r="W2128" s="85">
        <v>0.56944444444444442</v>
      </c>
      <c r="X2128" s="78">
        <f t="shared" si="156"/>
        <v>0.13124999999999992</v>
      </c>
    </row>
    <row r="2129" spans="1:24" x14ac:dyDescent="0.3">
      <c r="A2129" s="47" t="s">
        <v>15673</v>
      </c>
      <c r="B2129" s="68" t="s">
        <v>15674</v>
      </c>
      <c r="C2129" s="2" t="s">
        <v>6</v>
      </c>
      <c r="D2129" s="2">
        <v>41</v>
      </c>
      <c r="E2129" s="6">
        <v>28801</v>
      </c>
      <c r="F2129" s="7">
        <v>44109.590567129628</v>
      </c>
      <c r="G2129" s="69" t="s">
        <v>4</v>
      </c>
      <c r="H2129" s="68">
        <v>778</v>
      </c>
      <c r="I2129" s="93">
        <f t="shared" si="155"/>
        <v>7.78</v>
      </c>
      <c r="J2129" s="93">
        <v>0.79900000000000004</v>
      </c>
      <c r="K2129" s="69">
        <v>100</v>
      </c>
      <c r="L2129" s="68">
        <v>347</v>
      </c>
      <c r="M2129" s="93">
        <f t="shared" si="157"/>
        <v>3.47</v>
      </c>
      <c r="N2129" s="93">
        <v>0.627</v>
      </c>
      <c r="O2129" s="69">
        <v>100</v>
      </c>
      <c r="P2129" s="191">
        <f t="shared" si="158"/>
        <v>2.2420749279538903</v>
      </c>
      <c r="Q2129" s="77" t="s">
        <v>719</v>
      </c>
      <c r="V2129" s="84">
        <v>0.42291666666666666</v>
      </c>
      <c r="W2129" s="85">
        <v>0.59027777777777779</v>
      </c>
      <c r="X2129" s="78">
        <f t="shared" si="156"/>
        <v>0.16736111111111113</v>
      </c>
    </row>
    <row r="2130" spans="1:24" x14ac:dyDescent="0.3">
      <c r="A2130" s="47" t="s">
        <v>15675</v>
      </c>
      <c r="B2130" s="68" t="s">
        <v>1227</v>
      </c>
      <c r="C2130" s="2" t="s">
        <v>1</v>
      </c>
      <c r="D2130" s="2">
        <v>68</v>
      </c>
      <c r="E2130" s="6">
        <v>19250</v>
      </c>
      <c r="F2130" s="7">
        <v>44109.608657407407</v>
      </c>
      <c r="G2130" s="69" t="s">
        <v>4</v>
      </c>
      <c r="H2130" s="68">
        <v>1521</v>
      </c>
      <c r="I2130" s="93">
        <f t="shared" si="155"/>
        <v>15.363636363636363</v>
      </c>
      <c r="J2130" s="93">
        <v>1.2649999999999999</v>
      </c>
      <c r="K2130" s="69">
        <v>99</v>
      </c>
      <c r="L2130" s="68">
        <v>512</v>
      </c>
      <c r="M2130" s="93">
        <f t="shared" si="157"/>
        <v>5.1717171717171722</v>
      </c>
      <c r="N2130" s="93">
        <v>0.92600000000000005</v>
      </c>
      <c r="O2130" s="69">
        <v>99</v>
      </c>
      <c r="P2130" s="191">
        <f t="shared" si="158"/>
        <v>2.9707031249999996</v>
      </c>
      <c r="Q2130" s="77" t="s">
        <v>719</v>
      </c>
      <c r="V2130" s="84">
        <v>0.4604166666666667</v>
      </c>
      <c r="W2130" s="85">
        <v>0.625</v>
      </c>
      <c r="X2130" s="78">
        <f t="shared" si="156"/>
        <v>0.1645833333333333</v>
      </c>
    </row>
    <row r="2131" spans="1:24" x14ac:dyDescent="0.3">
      <c r="A2131" s="47" t="s">
        <v>15676</v>
      </c>
      <c r="B2131" s="68" t="s">
        <v>530</v>
      </c>
      <c r="C2131" s="2" t="s">
        <v>1</v>
      </c>
      <c r="D2131" s="2">
        <v>39</v>
      </c>
      <c r="E2131" s="6">
        <v>29774</v>
      </c>
      <c r="F2131" s="7">
        <v>44109.648113425923</v>
      </c>
      <c r="G2131" s="69" t="s">
        <v>4</v>
      </c>
      <c r="H2131" s="68">
        <v>1003</v>
      </c>
      <c r="I2131" s="93">
        <f t="shared" si="155"/>
        <v>10.131313131313131</v>
      </c>
      <c r="J2131" s="93">
        <v>1.6579999999999999</v>
      </c>
      <c r="K2131" s="69">
        <v>99</v>
      </c>
      <c r="L2131" s="68">
        <v>257</v>
      </c>
      <c r="M2131" s="93">
        <f t="shared" si="157"/>
        <v>2.595959595959596</v>
      </c>
      <c r="N2131" s="93">
        <v>0.56999999999999995</v>
      </c>
      <c r="O2131" s="69">
        <v>99</v>
      </c>
      <c r="P2131" s="191">
        <f t="shared" si="158"/>
        <v>3.9027237354085602</v>
      </c>
      <c r="Q2131" s="77" t="s">
        <v>719</v>
      </c>
      <c r="V2131" s="84">
        <v>0.49652777777777773</v>
      </c>
      <c r="W2131" s="85">
        <v>0.65972222222222221</v>
      </c>
      <c r="X2131" s="78">
        <f t="shared" si="156"/>
        <v>0.16319444444444448</v>
      </c>
    </row>
    <row r="2132" spans="1:24" x14ac:dyDescent="0.3">
      <c r="A2132" s="47" t="s">
        <v>15677</v>
      </c>
      <c r="B2132" s="68" t="s">
        <v>15678</v>
      </c>
      <c r="C2132" s="2" t="s">
        <v>6</v>
      </c>
      <c r="D2132" s="2">
        <v>78</v>
      </c>
      <c r="E2132" s="6">
        <v>15412</v>
      </c>
      <c r="F2132" s="7">
        <v>44109.659733796296</v>
      </c>
      <c r="G2132" s="69" t="s">
        <v>4</v>
      </c>
      <c r="H2132" s="68">
        <v>1112</v>
      </c>
      <c r="I2132" s="93">
        <f t="shared" si="155"/>
        <v>11.12</v>
      </c>
      <c r="J2132" s="93">
        <v>2.081</v>
      </c>
      <c r="K2132" s="69">
        <v>100</v>
      </c>
      <c r="L2132" s="68">
        <v>291</v>
      </c>
      <c r="M2132" s="93">
        <f t="shared" si="157"/>
        <v>2.91</v>
      </c>
      <c r="N2132" s="93">
        <v>0.69799999999999995</v>
      </c>
      <c r="O2132" s="69">
        <v>100</v>
      </c>
      <c r="P2132" s="191">
        <f t="shared" si="158"/>
        <v>3.8213058419243984</v>
      </c>
      <c r="Q2132" s="77" t="s">
        <v>719</v>
      </c>
      <c r="V2132" s="84">
        <v>0.47291666666666665</v>
      </c>
      <c r="W2132" s="85">
        <v>0.63888888888888895</v>
      </c>
      <c r="X2132" s="78">
        <f t="shared" si="156"/>
        <v>0.1659722222222223</v>
      </c>
    </row>
    <row r="2133" spans="1:24" x14ac:dyDescent="0.3">
      <c r="A2133" s="47" t="s">
        <v>15679</v>
      </c>
      <c r="B2133" s="68" t="s">
        <v>15680</v>
      </c>
      <c r="C2133" s="2" t="s">
        <v>6</v>
      </c>
      <c r="D2133" s="2">
        <v>27</v>
      </c>
      <c r="E2133" s="6">
        <v>34065</v>
      </c>
      <c r="F2133" s="7">
        <v>44109.674375000002</v>
      </c>
      <c r="G2133" s="69" t="s">
        <v>22</v>
      </c>
      <c r="H2133" s="68">
        <v>791</v>
      </c>
      <c r="I2133" s="93">
        <f t="shared" si="155"/>
        <v>7.91</v>
      </c>
      <c r="J2133" s="93">
        <v>0.96499999999999997</v>
      </c>
      <c r="K2133" s="69">
        <v>100</v>
      </c>
      <c r="L2133" s="68">
        <v>162</v>
      </c>
      <c r="M2133" s="93">
        <f t="shared" si="157"/>
        <v>1.62</v>
      </c>
      <c r="N2133" s="93">
        <v>0.61599999999999999</v>
      </c>
      <c r="O2133" s="69">
        <v>100</v>
      </c>
      <c r="P2133" s="191">
        <f t="shared" si="158"/>
        <v>4.882716049382716</v>
      </c>
      <c r="Q2133" s="77" t="s">
        <v>719</v>
      </c>
      <c r="V2133" s="84">
        <v>0.50069444444444444</v>
      </c>
      <c r="W2133" s="85">
        <v>0.67361111111111116</v>
      </c>
      <c r="X2133" s="78">
        <f t="shared" si="156"/>
        <v>0.17291666666666672</v>
      </c>
    </row>
    <row r="2134" spans="1:24" x14ac:dyDescent="0.3">
      <c r="A2134" s="47" t="s">
        <v>15681</v>
      </c>
      <c r="B2134" s="68" t="s">
        <v>15682</v>
      </c>
      <c r="C2134" s="2" t="s">
        <v>1</v>
      </c>
      <c r="D2134" s="2">
        <v>41</v>
      </c>
      <c r="E2134" s="6">
        <v>28856</v>
      </c>
      <c r="F2134" s="7">
        <v>44110.378553240742</v>
      </c>
      <c r="G2134" s="69" t="s">
        <v>71</v>
      </c>
      <c r="H2134" s="68">
        <v>643</v>
      </c>
      <c r="I2134" s="93">
        <f t="shared" si="155"/>
        <v>6.4949494949494948</v>
      </c>
      <c r="J2134" s="93">
        <v>1.133</v>
      </c>
      <c r="K2134" s="69">
        <v>99</v>
      </c>
      <c r="L2134" s="68">
        <v>133</v>
      </c>
      <c r="M2134" s="93">
        <f t="shared" si="157"/>
        <v>1.3434343434343434</v>
      </c>
      <c r="N2134" s="93">
        <v>0.47699999999999998</v>
      </c>
      <c r="O2134" s="69">
        <v>99</v>
      </c>
      <c r="P2134" s="191">
        <f t="shared" si="158"/>
        <v>4.8345864661654137</v>
      </c>
      <c r="Q2134" s="77" t="s">
        <v>719</v>
      </c>
      <c r="V2134" s="84">
        <v>0.37986111111111115</v>
      </c>
      <c r="W2134" s="85">
        <v>0.5625</v>
      </c>
      <c r="X2134" s="78">
        <f t="shared" si="156"/>
        <v>0.18263888888888885</v>
      </c>
    </row>
    <row r="2135" spans="1:24" x14ac:dyDescent="0.3">
      <c r="A2135" s="47" t="s">
        <v>4330</v>
      </c>
      <c r="B2135" s="68" t="s">
        <v>4331</v>
      </c>
      <c r="C2135" s="2" t="s">
        <v>1</v>
      </c>
      <c r="D2135" s="2">
        <v>54</v>
      </c>
      <c r="E2135" s="6">
        <v>24094</v>
      </c>
      <c r="F2135" s="7">
        <v>44110.591747685183</v>
      </c>
      <c r="G2135" s="69" t="s">
        <v>4</v>
      </c>
      <c r="H2135" s="68">
        <v>964</v>
      </c>
      <c r="I2135" s="93">
        <f t="shared" si="155"/>
        <v>9.64</v>
      </c>
      <c r="J2135" s="93">
        <v>0.84699999999999998</v>
      </c>
      <c r="K2135" s="69">
        <v>100</v>
      </c>
      <c r="L2135" s="68">
        <v>238</v>
      </c>
      <c r="M2135" s="93">
        <f t="shared" si="157"/>
        <v>2.38</v>
      </c>
      <c r="N2135" s="93">
        <v>0.59899999999999998</v>
      </c>
      <c r="O2135" s="69">
        <v>100</v>
      </c>
      <c r="P2135" s="191">
        <f t="shared" si="158"/>
        <v>4.0504201680672276</v>
      </c>
      <c r="Q2135" s="77" t="s">
        <v>719</v>
      </c>
      <c r="V2135" s="84">
        <v>0.41666666666666669</v>
      </c>
      <c r="W2135" s="85">
        <v>0.59375</v>
      </c>
      <c r="X2135" s="78">
        <f t="shared" si="156"/>
        <v>0.17708333333333331</v>
      </c>
    </row>
    <row r="2136" spans="1:24" x14ac:dyDescent="0.3">
      <c r="A2136" s="47" t="s">
        <v>15683</v>
      </c>
      <c r="B2136" s="68" t="s">
        <v>15684</v>
      </c>
      <c r="C2136" s="2" t="s">
        <v>1</v>
      </c>
      <c r="D2136" s="2">
        <v>72</v>
      </c>
      <c r="E2136" s="6">
        <v>17704</v>
      </c>
      <c r="F2136" s="7">
        <v>44110.601898148147</v>
      </c>
      <c r="G2136" s="69" t="s">
        <v>4</v>
      </c>
      <c r="H2136" s="68">
        <v>1257</v>
      </c>
      <c r="I2136" s="93">
        <f t="shared" si="155"/>
        <v>12.696969696969697</v>
      </c>
      <c r="J2136" s="93">
        <v>1.8540000000000001</v>
      </c>
      <c r="K2136" s="69">
        <v>99</v>
      </c>
      <c r="L2136" s="68">
        <v>243</v>
      </c>
      <c r="M2136" s="93">
        <f t="shared" si="157"/>
        <v>2.4545454545454546</v>
      </c>
      <c r="N2136" s="93">
        <v>0.55800000000000005</v>
      </c>
      <c r="O2136" s="69">
        <v>99</v>
      </c>
      <c r="P2136" s="191">
        <f t="shared" si="158"/>
        <v>5.1728395061728394</v>
      </c>
      <c r="Q2136" s="77" t="s">
        <v>719</v>
      </c>
      <c r="V2136" s="84">
        <v>0.3972222222222222</v>
      </c>
      <c r="W2136" s="85">
        <v>0.60069444444444442</v>
      </c>
      <c r="X2136" s="78">
        <f t="shared" si="156"/>
        <v>0.20347222222222222</v>
      </c>
    </row>
    <row r="2137" spans="1:24" x14ac:dyDescent="0.3">
      <c r="A2137" s="47" t="s">
        <v>12086</v>
      </c>
      <c r="B2137" s="68" t="s">
        <v>189</v>
      </c>
      <c r="C2137" s="2" t="s">
        <v>1</v>
      </c>
      <c r="D2137" s="2">
        <v>67</v>
      </c>
      <c r="E2137" s="6">
        <v>19573</v>
      </c>
      <c r="F2137" s="7">
        <v>44110.612673611111</v>
      </c>
      <c r="G2137" s="69" t="s">
        <v>4</v>
      </c>
      <c r="H2137" s="68">
        <v>1876</v>
      </c>
      <c r="I2137" s="93">
        <f t="shared" si="155"/>
        <v>18.949494949494948</v>
      </c>
      <c r="J2137" s="93">
        <v>1.343</v>
      </c>
      <c r="K2137" s="69">
        <v>99</v>
      </c>
      <c r="L2137" s="68">
        <v>450</v>
      </c>
      <c r="M2137" s="93">
        <f t="shared" si="157"/>
        <v>4.5454545454545459</v>
      </c>
      <c r="N2137" s="93">
        <v>0.83599999999999997</v>
      </c>
      <c r="O2137" s="69">
        <v>99</v>
      </c>
      <c r="P2137" s="191">
        <f t="shared" si="158"/>
        <v>4.1688888888888886</v>
      </c>
      <c r="Q2137" s="77" t="s">
        <v>719</v>
      </c>
      <c r="V2137" s="84">
        <v>0.44930555555555557</v>
      </c>
      <c r="W2137" s="85">
        <v>0.61458333333333337</v>
      </c>
      <c r="X2137" s="78">
        <f t="shared" si="156"/>
        <v>0.1652777777777778</v>
      </c>
    </row>
    <row r="2138" spans="1:24" x14ac:dyDescent="0.3">
      <c r="A2138" s="47" t="s">
        <v>15685</v>
      </c>
      <c r="B2138" s="68" t="s">
        <v>15686</v>
      </c>
      <c r="C2138" s="2" t="s">
        <v>6</v>
      </c>
      <c r="D2138" s="2">
        <v>43</v>
      </c>
      <c r="E2138" s="6">
        <v>28178</v>
      </c>
      <c r="F2138" s="7">
        <v>44110.623414351852</v>
      </c>
      <c r="G2138" s="69" t="s">
        <v>4</v>
      </c>
      <c r="H2138" s="68">
        <v>707</v>
      </c>
      <c r="I2138" s="93">
        <f t="shared" si="155"/>
        <v>7.141414141414141</v>
      </c>
      <c r="J2138" s="93">
        <v>0.91500000000000004</v>
      </c>
      <c r="K2138" s="69">
        <v>99</v>
      </c>
      <c r="L2138" s="68">
        <v>203</v>
      </c>
      <c r="M2138" s="93">
        <f t="shared" si="157"/>
        <v>2.0505050505050506</v>
      </c>
      <c r="N2138" s="93">
        <v>0.54200000000000004</v>
      </c>
      <c r="O2138" s="69">
        <v>99</v>
      </c>
      <c r="P2138" s="191">
        <f t="shared" si="158"/>
        <v>3.4827586206896548</v>
      </c>
      <c r="Q2138" s="77" t="s">
        <v>719</v>
      </c>
      <c r="V2138" s="84">
        <v>0.47430555555555554</v>
      </c>
      <c r="W2138" s="85">
        <v>0.625</v>
      </c>
      <c r="X2138" s="78">
        <f t="shared" si="156"/>
        <v>0.15069444444444446</v>
      </c>
    </row>
    <row r="2139" spans="1:24" x14ac:dyDescent="0.3">
      <c r="A2139" s="47" t="s">
        <v>15687</v>
      </c>
      <c r="B2139" s="68" t="s">
        <v>15688</v>
      </c>
      <c r="C2139" s="2" t="s">
        <v>1</v>
      </c>
      <c r="D2139" s="2">
        <v>12.083333333333334</v>
      </c>
      <c r="E2139" s="6">
        <v>39692</v>
      </c>
      <c r="F2139" s="7">
        <v>44110.633587962962</v>
      </c>
      <c r="G2139" s="69" t="s">
        <v>4</v>
      </c>
      <c r="H2139" s="68">
        <v>655</v>
      </c>
      <c r="I2139" s="93">
        <f t="shared" si="155"/>
        <v>6.6161616161616159</v>
      </c>
      <c r="J2139" s="93">
        <v>0.77900000000000003</v>
      </c>
      <c r="K2139" s="69">
        <v>99</v>
      </c>
      <c r="L2139" s="68">
        <v>131</v>
      </c>
      <c r="M2139" s="93">
        <f t="shared" si="157"/>
        <v>1.3232323232323233</v>
      </c>
      <c r="N2139" s="93">
        <v>0.49099999999999999</v>
      </c>
      <c r="O2139" s="69">
        <v>99</v>
      </c>
      <c r="P2139" s="191">
        <f t="shared" si="158"/>
        <v>4.9999999999999991</v>
      </c>
      <c r="Q2139" s="77" t="s">
        <v>719</v>
      </c>
      <c r="V2139" s="84">
        <v>0.49236111111111108</v>
      </c>
      <c r="W2139" s="85">
        <v>0.63541666666666663</v>
      </c>
      <c r="X2139" s="78">
        <f t="shared" si="156"/>
        <v>0.14305555555555555</v>
      </c>
    </row>
    <row r="2140" spans="1:24" x14ac:dyDescent="0.3">
      <c r="A2140" s="47" t="s">
        <v>15689</v>
      </c>
      <c r="B2140" s="68" t="s">
        <v>1599</v>
      </c>
      <c r="C2140" s="2" t="s">
        <v>1</v>
      </c>
      <c r="D2140" s="2">
        <v>80</v>
      </c>
      <c r="E2140" s="6">
        <v>14864</v>
      </c>
      <c r="F2140" s="7">
        <v>44110.643761574072</v>
      </c>
      <c r="G2140" s="69" t="s">
        <v>4</v>
      </c>
      <c r="H2140" s="68">
        <v>1078</v>
      </c>
      <c r="I2140" s="93">
        <f t="shared" si="155"/>
        <v>11</v>
      </c>
      <c r="J2140" s="93">
        <v>1.4</v>
      </c>
      <c r="K2140" s="69">
        <v>98</v>
      </c>
      <c r="L2140" s="68">
        <v>375</v>
      </c>
      <c r="M2140" s="93">
        <f t="shared" si="157"/>
        <v>3.8265306122448979</v>
      </c>
      <c r="N2140" s="93">
        <v>0.61</v>
      </c>
      <c r="O2140" s="69">
        <v>98</v>
      </c>
      <c r="P2140" s="191">
        <f t="shared" si="158"/>
        <v>2.8746666666666667</v>
      </c>
      <c r="Q2140" s="77" t="s">
        <v>719</v>
      </c>
      <c r="V2140" s="84">
        <v>0.44444444444444442</v>
      </c>
      <c r="W2140" s="85">
        <v>0.64583333333333337</v>
      </c>
      <c r="X2140" s="78">
        <f t="shared" si="156"/>
        <v>0.20138888888888895</v>
      </c>
    </row>
    <row r="2141" spans="1:24" x14ac:dyDescent="0.3">
      <c r="A2141" s="47" t="s">
        <v>4776</v>
      </c>
      <c r="B2141" s="68" t="s">
        <v>4777</v>
      </c>
      <c r="C2141" s="2" t="s">
        <v>1</v>
      </c>
      <c r="D2141" s="2">
        <v>53</v>
      </c>
      <c r="E2141" s="6">
        <v>24676</v>
      </c>
      <c r="F2141" s="7">
        <v>44110.654930555553</v>
      </c>
      <c r="G2141" s="69" t="s">
        <v>4</v>
      </c>
      <c r="H2141" s="68">
        <v>1483</v>
      </c>
      <c r="I2141" s="93">
        <f t="shared" si="155"/>
        <v>14.83</v>
      </c>
      <c r="J2141" s="93">
        <v>1.5960000000000001</v>
      </c>
      <c r="K2141" s="69">
        <v>100</v>
      </c>
      <c r="L2141" s="68">
        <v>262</v>
      </c>
      <c r="M2141" s="93">
        <f t="shared" si="157"/>
        <v>2.62</v>
      </c>
      <c r="N2141" s="93">
        <v>0.48799999999999999</v>
      </c>
      <c r="O2141" s="69">
        <v>100</v>
      </c>
      <c r="P2141" s="191">
        <f t="shared" si="158"/>
        <v>5.6603053435114505</v>
      </c>
      <c r="Q2141" s="77" t="s">
        <v>719</v>
      </c>
      <c r="V2141" s="84">
        <v>0.5</v>
      </c>
      <c r="W2141" s="85">
        <v>0.67013888888888884</v>
      </c>
      <c r="X2141" s="78">
        <f t="shared" si="156"/>
        <v>0.17013888888888884</v>
      </c>
    </row>
    <row r="2142" spans="1:24" x14ac:dyDescent="0.3">
      <c r="A2142" s="47" t="s">
        <v>15690</v>
      </c>
      <c r="B2142" s="68" t="s">
        <v>15691</v>
      </c>
      <c r="C2142" s="2" t="s">
        <v>1</v>
      </c>
      <c r="D2142" s="2">
        <v>22</v>
      </c>
      <c r="E2142" s="6">
        <v>36024</v>
      </c>
      <c r="F2142" s="7">
        <v>44110.678865740738</v>
      </c>
      <c r="G2142" s="69" t="s">
        <v>4</v>
      </c>
      <c r="H2142" s="68">
        <v>838</v>
      </c>
      <c r="I2142" s="93">
        <f t="shared" si="155"/>
        <v>8.3800000000000008</v>
      </c>
      <c r="J2142" s="93">
        <v>1.1259999999999999</v>
      </c>
      <c r="K2142" s="69">
        <v>100</v>
      </c>
      <c r="L2142" s="68">
        <v>159</v>
      </c>
      <c r="M2142" s="93">
        <f t="shared" si="157"/>
        <v>1.59</v>
      </c>
      <c r="N2142" s="93">
        <v>0.51400000000000001</v>
      </c>
      <c r="O2142" s="69">
        <v>100</v>
      </c>
      <c r="P2142" s="191">
        <f t="shared" si="158"/>
        <v>5.2704402515723272</v>
      </c>
      <c r="Q2142" s="77" t="s">
        <v>719</v>
      </c>
      <c r="V2142" s="84">
        <v>0.50416666666666665</v>
      </c>
      <c r="W2142" s="85">
        <v>0.6875</v>
      </c>
      <c r="X2142" s="78">
        <f t="shared" si="156"/>
        <v>0.18333333333333335</v>
      </c>
    </row>
    <row r="2143" spans="1:24" x14ac:dyDescent="0.3">
      <c r="A2143" s="47" t="s">
        <v>15692</v>
      </c>
      <c r="B2143" s="68" t="s">
        <v>120</v>
      </c>
      <c r="C2143" s="2" t="s">
        <v>1</v>
      </c>
      <c r="D2143" s="2">
        <v>44</v>
      </c>
      <c r="E2143" s="6">
        <v>27951</v>
      </c>
      <c r="F2143" s="7">
        <v>44111.527916666666</v>
      </c>
      <c r="G2143" s="69" t="s">
        <v>4</v>
      </c>
      <c r="H2143" s="68">
        <v>967</v>
      </c>
      <c r="I2143" s="93">
        <f t="shared" si="155"/>
        <v>9.7676767676767682</v>
      </c>
      <c r="J2143" s="93">
        <v>0.78</v>
      </c>
      <c r="K2143" s="69">
        <v>99</v>
      </c>
      <c r="L2143" s="68">
        <v>402</v>
      </c>
      <c r="M2143" s="93">
        <f t="shared" si="157"/>
        <v>4.0606060606060606</v>
      </c>
      <c r="N2143" s="93">
        <v>0.53100000000000003</v>
      </c>
      <c r="O2143" s="69">
        <v>99</v>
      </c>
      <c r="P2143" s="191">
        <f t="shared" si="158"/>
        <v>2.4054726368159205</v>
      </c>
      <c r="Q2143" s="77" t="s">
        <v>719</v>
      </c>
      <c r="V2143" s="84">
        <v>0.37638888888888888</v>
      </c>
      <c r="W2143" s="85">
        <v>0.53472222222222221</v>
      </c>
      <c r="X2143" s="78">
        <f t="shared" si="156"/>
        <v>0.15833333333333333</v>
      </c>
    </row>
    <row r="2144" spans="1:24" x14ac:dyDescent="0.3">
      <c r="A2144" s="47" t="s">
        <v>10459</v>
      </c>
      <c r="B2144" s="68" t="s">
        <v>1129</v>
      </c>
      <c r="C2144" s="2" t="s">
        <v>1</v>
      </c>
      <c r="D2144" s="2">
        <v>71</v>
      </c>
      <c r="E2144" s="6">
        <v>17910</v>
      </c>
      <c r="F2144" s="7">
        <v>44111.543414351851</v>
      </c>
      <c r="G2144" s="69" t="s">
        <v>4</v>
      </c>
      <c r="H2144" s="68">
        <v>1697</v>
      </c>
      <c r="I2144" s="93">
        <f t="shared" si="155"/>
        <v>17.141414141414142</v>
      </c>
      <c r="J2144" s="93">
        <v>1.0880000000000001</v>
      </c>
      <c r="K2144" s="69">
        <v>99</v>
      </c>
      <c r="L2144" s="68">
        <v>466</v>
      </c>
      <c r="M2144" s="93">
        <f t="shared" si="157"/>
        <v>4.7070707070707067</v>
      </c>
      <c r="N2144" s="93">
        <v>0.77300000000000002</v>
      </c>
      <c r="O2144" s="69">
        <v>99</v>
      </c>
      <c r="P2144" s="191">
        <f t="shared" si="158"/>
        <v>3.6416309012875541</v>
      </c>
      <c r="Q2144" s="77" t="s">
        <v>719</v>
      </c>
      <c r="V2144" s="84">
        <v>0.42222222222222222</v>
      </c>
      <c r="W2144" s="85">
        <v>0.55555555555555558</v>
      </c>
      <c r="X2144" s="78">
        <f t="shared" si="156"/>
        <v>0.13333333333333336</v>
      </c>
    </row>
    <row r="2145" spans="1:24" x14ac:dyDescent="0.3">
      <c r="A2145" s="47" t="s">
        <v>15693</v>
      </c>
      <c r="B2145" s="68" t="s">
        <v>15694</v>
      </c>
      <c r="C2145" s="2" t="s">
        <v>6</v>
      </c>
      <c r="D2145" s="2">
        <v>42</v>
      </c>
      <c r="E2145" s="6">
        <v>28685</v>
      </c>
      <c r="F2145" s="7">
        <v>44111.555254629631</v>
      </c>
      <c r="G2145" s="69" t="s">
        <v>4</v>
      </c>
      <c r="H2145" s="68">
        <v>1110</v>
      </c>
      <c r="I2145" s="93">
        <f t="shared" si="155"/>
        <v>11.212121212121213</v>
      </c>
      <c r="J2145" s="93">
        <v>1.091</v>
      </c>
      <c r="K2145" s="69">
        <v>99</v>
      </c>
      <c r="L2145" s="68">
        <v>466</v>
      </c>
      <c r="M2145" s="93">
        <f t="shared" si="157"/>
        <v>4.7070707070707067</v>
      </c>
      <c r="N2145" s="93">
        <v>0.64300000000000002</v>
      </c>
      <c r="O2145" s="69">
        <v>99</v>
      </c>
      <c r="P2145" s="191">
        <f t="shared" si="158"/>
        <v>2.381974248927039</v>
      </c>
      <c r="Q2145" s="77" t="s">
        <v>719</v>
      </c>
      <c r="V2145" s="84">
        <v>0.44930555555555557</v>
      </c>
      <c r="W2145" s="85">
        <v>0.5625</v>
      </c>
      <c r="X2145" s="78">
        <f t="shared" si="156"/>
        <v>0.11319444444444443</v>
      </c>
    </row>
    <row r="2146" spans="1:24" x14ac:dyDescent="0.3">
      <c r="A2146" s="47" t="s">
        <v>15695</v>
      </c>
      <c r="B2146" s="68" t="s">
        <v>15696</v>
      </c>
      <c r="C2146" s="2" t="s">
        <v>1</v>
      </c>
      <c r="D2146" s="2">
        <v>41</v>
      </c>
      <c r="E2146" s="6">
        <v>28836</v>
      </c>
      <c r="F2146" s="7">
        <v>44111.577893518515</v>
      </c>
      <c r="G2146" s="69" t="s">
        <v>4</v>
      </c>
      <c r="H2146" s="68">
        <v>816</v>
      </c>
      <c r="I2146" s="93">
        <f t="shared" si="155"/>
        <v>8.2424242424242422</v>
      </c>
      <c r="J2146" s="93">
        <v>1.286</v>
      </c>
      <c r="K2146" s="69">
        <v>99</v>
      </c>
      <c r="L2146" s="68">
        <v>327</v>
      </c>
      <c r="M2146" s="93">
        <f t="shared" si="157"/>
        <v>3.3030303030303032</v>
      </c>
      <c r="N2146" s="93">
        <v>0.76200000000000001</v>
      </c>
      <c r="O2146" s="69">
        <v>99</v>
      </c>
      <c r="P2146" s="191">
        <f t="shared" si="158"/>
        <v>2.4954128440366969</v>
      </c>
      <c r="Q2146" s="77" t="s">
        <v>719</v>
      </c>
      <c r="V2146" s="84">
        <v>0.46527777777777773</v>
      </c>
      <c r="W2146" s="85">
        <v>0.59027777777777779</v>
      </c>
      <c r="X2146" s="78">
        <f t="shared" si="156"/>
        <v>0.12500000000000006</v>
      </c>
    </row>
    <row r="2147" spans="1:24" x14ac:dyDescent="0.3">
      <c r="A2147" s="47" t="s">
        <v>15697</v>
      </c>
      <c r="B2147" s="68" t="s">
        <v>1327</v>
      </c>
      <c r="C2147" s="2" t="s">
        <v>1</v>
      </c>
      <c r="D2147" s="2">
        <v>66</v>
      </c>
      <c r="E2147" s="6">
        <v>19803</v>
      </c>
      <c r="F2147" s="7">
        <v>44111.605069444442</v>
      </c>
      <c r="G2147" s="69" t="s">
        <v>4</v>
      </c>
      <c r="H2147" s="68">
        <v>1676</v>
      </c>
      <c r="I2147" s="93">
        <f t="shared" ref="I2147:I2210" si="159">H2147/K2147</f>
        <v>16.760000000000002</v>
      </c>
      <c r="J2147" s="93">
        <v>1.0840000000000001</v>
      </c>
      <c r="K2147" s="69">
        <v>100</v>
      </c>
      <c r="L2147" s="68">
        <v>439</v>
      </c>
      <c r="M2147" s="93">
        <f t="shared" si="157"/>
        <v>4.3899999999999997</v>
      </c>
      <c r="N2147" s="93">
        <v>0.65</v>
      </c>
      <c r="O2147" s="69">
        <v>100</v>
      </c>
      <c r="P2147" s="191">
        <f t="shared" si="158"/>
        <v>3.8177676537585428</v>
      </c>
      <c r="Q2147" s="77" t="s">
        <v>719</v>
      </c>
      <c r="V2147" s="84">
        <v>0.48194444444444445</v>
      </c>
      <c r="W2147" s="85">
        <v>0.625</v>
      </c>
      <c r="X2147" s="78">
        <f t="shared" si="156"/>
        <v>0.14305555555555555</v>
      </c>
    </row>
    <row r="2148" spans="1:24" x14ac:dyDescent="0.3">
      <c r="A2148" s="47" t="s">
        <v>15698</v>
      </c>
      <c r="B2148" s="68" t="s">
        <v>15699</v>
      </c>
      <c r="C2148" s="2" t="s">
        <v>6</v>
      </c>
      <c r="D2148" s="2">
        <v>41</v>
      </c>
      <c r="E2148" s="6">
        <v>29034</v>
      </c>
      <c r="F2148" s="7">
        <v>44111.629675925928</v>
      </c>
      <c r="G2148" s="69" t="s">
        <v>4</v>
      </c>
      <c r="H2148" s="68">
        <v>707</v>
      </c>
      <c r="I2148" s="93">
        <f t="shared" si="159"/>
        <v>7.07</v>
      </c>
      <c r="J2148" s="93">
        <v>0.91300000000000003</v>
      </c>
      <c r="K2148" s="69">
        <v>100</v>
      </c>
      <c r="L2148" s="68">
        <v>297</v>
      </c>
      <c r="M2148" s="93">
        <f t="shared" si="157"/>
        <v>2.97</v>
      </c>
      <c r="N2148" s="93">
        <v>0.64300000000000002</v>
      </c>
      <c r="O2148" s="69">
        <v>100</v>
      </c>
      <c r="P2148" s="191">
        <f t="shared" si="158"/>
        <v>2.3804713804713806</v>
      </c>
      <c r="Q2148" s="77" t="s">
        <v>719</v>
      </c>
      <c r="V2148" s="84">
        <v>0.5</v>
      </c>
      <c r="W2148" s="85">
        <v>0.63194444444444442</v>
      </c>
      <c r="X2148" s="78">
        <f t="shared" si="156"/>
        <v>0.13194444444444442</v>
      </c>
    </row>
    <row r="2149" spans="1:24" x14ac:dyDescent="0.3">
      <c r="A2149" s="47" t="s">
        <v>15700</v>
      </c>
      <c r="B2149" s="68" t="s">
        <v>15701</v>
      </c>
      <c r="C2149" s="2" t="s">
        <v>6</v>
      </c>
      <c r="D2149" s="2">
        <v>18</v>
      </c>
      <c r="E2149" s="6">
        <v>37474</v>
      </c>
      <c r="F2149" s="7">
        <v>44111.64439814815</v>
      </c>
      <c r="G2149" s="69" t="s">
        <v>4</v>
      </c>
      <c r="H2149" s="68">
        <v>414</v>
      </c>
      <c r="I2149" s="93">
        <f t="shared" si="159"/>
        <v>4.1399999999999997</v>
      </c>
      <c r="J2149" s="93">
        <v>0.66700000000000004</v>
      </c>
      <c r="K2149" s="69">
        <v>100</v>
      </c>
      <c r="L2149" s="68">
        <v>139</v>
      </c>
      <c r="M2149" s="93">
        <f t="shared" si="157"/>
        <v>1.39</v>
      </c>
      <c r="N2149" s="93">
        <v>0.49</v>
      </c>
      <c r="O2149" s="69">
        <v>100</v>
      </c>
      <c r="P2149" s="191">
        <f t="shared" si="158"/>
        <v>2.9784172661870505</v>
      </c>
      <c r="Q2149" s="77" t="s">
        <v>719</v>
      </c>
      <c r="V2149" s="84">
        <v>0.50416666666666665</v>
      </c>
      <c r="W2149" s="85">
        <v>0.65277777777777779</v>
      </c>
      <c r="X2149" s="78">
        <f t="shared" si="156"/>
        <v>0.14861111111111114</v>
      </c>
    </row>
    <row r="2150" spans="1:24" x14ac:dyDescent="0.3">
      <c r="A2150" s="47" t="s">
        <v>15702</v>
      </c>
      <c r="B2150" s="68" t="s">
        <v>15703</v>
      </c>
      <c r="C2150" s="2" t="s">
        <v>6</v>
      </c>
      <c r="D2150" s="2">
        <v>58</v>
      </c>
      <c r="E2150" s="6">
        <v>22717</v>
      </c>
      <c r="F2150" s="7">
        <v>44111.670601851853</v>
      </c>
      <c r="G2150" s="69" t="s">
        <v>22</v>
      </c>
      <c r="H2150" s="68">
        <v>824</v>
      </c>
      <c r="I2150" s="93">
        <f t="shared" si="159"/>
        <v>8.3232323232323235</v>
      </c>
      <c r="J2150" s="93">
        <v>1.077</v>
      </c>
      <c r="K2150" s="69">
        <v>99</v>
      </c>
      <c r="L2150" s="68">
        <v>264</v>
      </c>
      <c r="M2150" s="93">
        <f t="shared" si="157"/>
        <v>2.6666666666666665</v>
      </c>
      <c r="N2150" s="93">
        <v>0.67</v>
      </c>
      <c r="O2150" s="69">
        <v>99</v>
      </c>
      <c r="P2150" s="191">
        <f t="shared" si="158"/>
        <v>3.1212121212121215</v>
      </c>
      <c r="Q2150" s="77" t="s">
        <v>719</v>
      </c>
      <c r="V2150" s="84">
        <v>0.51111111111111118</v>
      </c>
      <c r="W2150" s="85">
        <v>0.67361111111111116</v>
      </c>
      <c r="X2150" s="78">
        <f t="shared" si="156"/>
        <v>0.16249999999999998</v>
      </c>
    </row>
    <row r="2151" spans="1:24" x14ac:dyDescent="0.3">
      <c r="A2151" s="47" t="s">
        <v>15704</v>
      </c>
      <c r="B2151" s="68" t="s">
        <v>15705</v>
      </c>
      <c r="C2151" s="2" t="s">
        <v>6</v>
      </c>
      <c r="D2151" s="2">
        <v>25</v>
      </c>
      <c r="E2151" s="6">
        <v>34775</v>
      </c>
      <c r="F2151" s="7">
        <v>44112.548773148148</v>
      </c>
      <c r="G2151" s="69" t="s">
        <v>4</v>
      </c>
      <c r="H2151" s="68">
        <v>561</v>
      </c>
      <c r="I2151" s="93">
        <f t="shared" si="159"/>
        <v>5.666666666666667</v>
      </c>
      <c r="J2151" s="93">
        <v>0.57099999999999995</v>
      </c>
      <c r="K2151" s="69">
        <v>99</v>
      </c>
      <c r="L2151" s="68">
        <v>158</v>
      </c>
      <c r="M2151" s="93">
        <f t="shared" si="157"/>
        <v>1.595959595959596</v>
      </c>
      <c r="N2151" s="93">
        <v>0.58799999999999997</v>
      </c>
      <c r="O2151" s="69">
        <v>99</v>
      </c>
      <c r="P2151" s="191">
        <f t="shared" si="158"/>
        <v>3.5506329113924049</v>
      </c>
      <c r="Q2151" s="77" t="s">
        <v>719</v>
      </c>
      <c r="V2151" s="84">
        <v>0.40069444444444446</v>
      </c>
      <c r="W2151" s="85">
        <v>0.55555555555555558</v>
      </c>
      <c r="X2151" s="78">
        <f t="shared" si="156"/>
        <v>0.15486111111111112</v>
      </c>
    </row>
    <row r="2152" spans="1:24" x14ac:dyDescent="0.3">
      <c r="A2152" s="47" t="s">
        <v>3150</v>
      </c>
      <c r="B2152" s="68" t="s">
        <v>990</v>
      </c>
      <c r="C2152" s="2" t="s">
        <v>1</v>
      </c>
      <c r="D2152" s="2">
        <v>60</v>
      </c>
      <c r="E2152" s="6">
        <v>21848</v>
      </c>
      <c r="F2152" s="7">
        <v>44112.563125000001</v>
      </c>
      <c r="G2152" s="69" t="s">
        <v>4</v>
      </c>
      <c r="H2152" s="68">
        <v>1721</v>
      </c>
      <c r="I2152" s="93">
        <f t="shared" si="159"/>
        <v>17.21</v>
      </c>
      <c r="J2152" s="93">
        <v>1.659</v>
      </c>
      <c r="K2152" s="69">
        <v>100</v>
      </c>
      <c r="L2152" s="68">
        <v>427</v>
      </c>
      <c r="M2152" s="93">
        <f t="shared" si="157"/>
        <v>4.2699999999999996</v>
      </c>
      <c r="N2152" s="93">
        <v>0.70899999999999996</v>
      </c>
      <c r="O2152" s="69">
        <v>100</v>
      </c>
      <c r="P2152" s="191">
        <f t="shared" si="158"/>
        <v>4.0304449648711946</v>
      </c>
      <c r="Q2152" s="77" t="s">
        <v>719</v>
      </c>
      <c r="V2152" s="84">
        <v>0.41736111111111113</v>
      </c>
      <c r="W2152" s="85">
        <v>0.56597222222222221</v>
      </c>
      <c r="X2152" s="78">
        <f t="shared" si="156"/>
        <v>0.14861111111111108</v>
      </c>
    </row>
    <row r="2153" spans="1:24" x14ac:dyDescent="0.3">
      <c r="A2153" s="47" t="s">
        <v>3940</v>
      </c>
      <c r="B2153" s="68" t="s">
        <v>1294</v>
      </c>
      <c r="C2153" s="2" t="s">
        <v>1</v>
      </c>
      <c r="D2153" s="2">
        <v>44</v>
      </c>
      <c r="E2153" s="6">
        <v>27888</v>
      </c>
      <c r="F2153" s="7">
        <v>44112.578310185185</v>
      </c>
      <c r="G2153" s="69" t="s">
        <v>4</v>
      </c>
      <c r="H2153" s="68">
        <v>1159</v>
      </c>
      <c r="I2153" s="93">
        <f t="shared" si="159"/>
        <v>11.59</v>
      </c>
      <c r="J2153" s="93">
        <v>1.288</v>
      </c>
      <c r="K2153" s="69">
        <v>100</v>
      </c>
      <c r="L2153" s="68">
        <v>276</v>
      </c>
      <c r="M2153" s="93">
        <f t="shared" si="157"/>
        <v>2.76</v>
      </c>
      <c r="N2153" s="93">
        <v>0.68300000000000005</v>
      </c>
      <c r="O2153" s="69">
        <v>100</v>
      </c>
      <c r="P2153" s="191">
        <f t="shared" si="158"/>
        <v>4.1992753623188408</v>
      </c>
      <c r="Q2153" s="77" t="s">
        <v>719</v>
      </c>
      <c r="V2153" s="84">
        <v>0.42569444444444443</v>
      </c>
      <c r="W2153" s="85">
        <v>0.57638888888888895</v>
      </c>
      <c r="X2153" s="78">
        <f t="shared" si="156"/>
        <v>0.15069444444444452</v>
      </c>
    </row>
    <row r="2154" spans="1:24" x14ac:dyDescent="0.3">
      <c r="A2154" s="47" t="s">
        <v>15706</v>
      </c>
      <c r="B2154" s="68" t="s">
        <v>250</v>
      </c>
      <c r="C2154" s="2" t="s">
        <v>1</v>
      </c>
      <c r="D2154" s="2">
        <v>47</v>
      </c>
      <c r="E2154" s="6">
        <v>26779</v>
      </c>
      <c r="F2154" s="7">
        <v>44112.591932870368</v>
      </c>
      <c r="G2154" s="69" t="s">
        <v>4</v>
      </c>
      <c r="H2154" s="68">
        <v>1466</v>
      </c>
      <c r="I2154" s="93">
        <f t="shared" si="159"/>
        <v>14.66</v>
      </c>
      <c r="J2154" s="93">
        <v>1.2809999999999999</v>
      </c>
      <c r="K2154" s="69">
        <v>100</v>
      </c>
      <c r="L2154" s="68">
        <v>344</v>
      </c>
      <c r="M2154" s="93">
        <f t="shared" si="157"/>
        <v>3.44</v>
      </c>
      <c r="N2154" s="93">
        <v>0.55600000000000005</v>
      </c>
      <c r="O2154" s="69">
        <v>100</v>
      </c>
      <c r="P2154" s="191">
        <f t="shared" si="158"/>
        <v>4.2616279069767442</v>
      </c>
      <c r="Q2154" s="77" t="s">
        <v>719</v>
      </c>
      <c r="V2154" s="84">
        <v>0.44027777777777777</v>
      </c>
      <c r="W2154" s="85">
        <v>0.60763888888888895</v>
      </c>
      <c r="X2154" s="78">
        <f t="shared" si="156"/>
        <v>0.16736111111111118</v>
      </c>
    </row>
    <row r="2155" spans="1:24" x14ac:dyDescent="0.3">
      <c r="A2155" s="47" t="s">
        <v>3543</v>
      </c>
      <c r="B2155" s="68" t="s">
        <v>75</v>
      </c>
      <c r="C2155" s="2" t="s">
        <v>1</v>
      </c>
      <c r="D2155" s="2">
        <v>53</v>
      </c>
      <c r="E2155" s="6">
        <v>24612</v>
      </c>
      <c r="F2155" s="7">
        <v>44112.620173611111</v>
      </c>
      <c r="G2155" s="69" t="s">
        <v>4</v>
      </c>
      <c r="H2155" s="68">
        <v>1036</v>
      </c>
      <c r="I2155" s="93">
        <f t="shared" si="159"/>
        <v>10.36</v>
      </c>
      <c r="J2155" s="93">
        <v>1.0780000000000001</v>
      </c>
      <c r="K2155" s="69">
        <v>100</v>
      </c>
      <c r="L2155" s="68">
        <v>275</v>
      </c>
      <c r="M2155" s="93">
        <f t="shared" si="157"/>
        <v>2.75</v>
      </c>
      <c r="N2155" s="93">
        <v>0.626</v>
      </c>
      <c r="O2155" s="69">
        <v>100</v>
      </c>
      <c r="P2155" s="191">
        <f t="shared" si="158"/>
        <v>3.7672727272727271</v>
      </c>
      <c r="Q2155" s="77" t="s">
        <v>719</v>
      </c>
      <c r="V2155" s="84">
        <v>0.46180555555555558</v>
      </c>
      <c r="W2155" s="85">
        <v>0.62152777777777779</v>
      </c>
      <c r="X2155" s="78">
        <f t="shared" si="156"/>
        <v>0.15972222222222221</v>
      </c>
    </row>
    <row r="2156" spans="1:24" x14ac:dyDescent="0.3">
      <c r="A2156" s="47" t="s">
        <v>15707</v>
      </c>
      <c r="B2156" s="68" t="s">
        <v>15708</v>
      </c>
      <c r="C2156" s="2" t="s">
        <v>6</v>
      </c>
      <c r="D2156" s="2">
        <v>21</v>
      </c>
      <c r="E2156" s="6">
        <v>36382</v>
      </c>
      <c r="F2156" s="7">
        <v>44112.631689814814</v>
      </c>
      <c r="G2156" s="69" t="s">
        <v>14997</v>
      </c>
      <c r="H2156" s="68">
        <v>727</v>
      </c>
      <c r="I2156" s="93">
        <f t="shared" si="159"/>
        <v>7.27</v>
      </c>
      <c r="J2156" s="93">
        <v>2.8279999999999998</v>
      </c>
      <c r="K2156" s="69">
        <v>100</v>
      </c>
      <c r="L2156" s="68">
        <v>245</v>
      </c>
      <c r="M2156" s="93">
        <f t="shared" si="157"/>
        <v>2.4500000000000002</v>
      </c>
      <c r="N2156" s="93">
        <v>1.5269999999999999</v>
      </c>
      <c r="O2156" s="69">
        <v>100</v>
      </c>
      <c r="P2156" s="191">
        <f t="shared" si="158"/>
        <v>2.9673469387755098</v>
      </c>
      <c r="Q2156" s="77" t="s">
        <v>719</v>
      </c>
      <c r="V2156" s="84">
        <v>0.49861111111111112</v>
      </c>
      <c r="W2156" s="85">
        <v>0.65277777777777779</v>
      </c>
      <c r="X2156" s="78">
        <f t="shared" si="156"/>
        <v>0.15416666666666667</v>
      </c>
    </row>
    <row r="2157" spans="1:24" x14ac:dyDescent="0.3">
      <c r="A2157" s="47" t="s">
        <v>15709</v>
      </c>
      <c r="B2157" s="68" t="s">
        <v>15710</v>
      </c>
      <c r="C2157" s="2" t="s">
        <v>1</v>
      </c>
      <c r="D2157" s="2">
        <v>44</v>
      </c>
      <c r="E2157" s="6">
        <v>27797</v>
      </c>
      <c r="F2157" s="7">
        <v>44112.638657407406</v>
      </c>
      <c r="G2157" s="69" t="s">
        <v>10062</v>
      </c>
      <c r="H2157" s="68">
        <v>941</v>
      </c>
      <c r="I2157" s="93">
        <f t="shared" si="159"/>
        <v>9.5050505050505052</v>
      </c>
      <c r="J2157" s="93">
        <v>0.73399999999999999</v>
      </c>
      <c r="K2157" s="69">
        <v>99</v>
      </c>
      <c r="L2157" s="68">
        <v>358</v>
      </c>
      <c r="M2157" s="93">
        <f t="shared" si="157"/>
        <v>3.6161616161616164</v>
      </c>
      <c r="N2157" s="93">
        <v>0.66600000000000004</v>
      </c>
      <c r="O2157" s="69">
        <v>99</v>
      </c>
      <c r="P2157" s="191">
        <f t="shared" si="158"/>
        <v>2.6284916201117317</v>
      </c>
      <c r="Q2157" s="77" t="s">
        <v>719</v>
      </c>
      <c r="V2157" s="84">
        <v>0.47222222222222227</v>
      </c>
      <c r="W2157" s="85">
        <v>0.64583333333333337</v>
      </c>
      <c r="X2157" s="78">
        <f t="shared" si="156"/>
        <v>0.1736111111111111</v>
      </c>
    </row>
    <row r="2158" spans="1:24" x14ac:dyDescent="0.3">
      <c r="A2158" s="47" t="s">
        <v>3189</v>
      </c>
      <c r="B2158" s="68" t="s">
        <v>1033</v>
      </c>
      <c r="C2158" s="2" t="s">
        <v>1</v>
      </c>
      <c r="D2158" s="2">
        <v>48</v>
      </c>
      <c r="E2158" s="6">
        <v>26288</v>
      </c>
      <c r="F2158" s="7">
        <v>44116.5309837963</v>
      </c>
      <c r="G2158" s="69" t="s">
        <v>4</v>
      </c>
      <c r="H2158" s="68">
        <v>1086</v>
      </c>
      <c r="I2158" s="93">
        <f t="shared" si="159"/>
        <v>10.86</v>
      </c>
      <c r="J2158" s="93">
        <v>0.85299999999999998</v>
      </c>
      <c r="K2158" s="69">
        <v>100</v>
      </c>
      <c r="L2158" s="68">
        <v>428</v>
      </c>
      <c r="M2158" s="93">
        <f t="shared" si="157"/>
        <v>4.28</v>
      </c>
      <c r="N2158" s="93">
        <v>0.74</v>
      </c>
      <c r="O2158" s="69">
        <v>100</v>
      </c>
      <c r="P2158" s="191">
        <f t="shared" si="158"/>
        <v>2.537383177570093</v>
      </c>
      <c r="Q2158" s="77" t="s">
        <v>719</v>
      </c>
      <c r="V2158" s="84">
        <v>0.39999999999999997</v>
      </c>
      <c r="W2158" s="85">
        <v>0.53472222222222221</v>
      </c>
      <c r="X2158" s="78">
        <f t="shared" si="156"/>
        <v>0.13472222222222224</v>
      </c>
    </row>
    <row r="2159" spans="1:24" x14ac:dyDescent="0.3">
      <c r="A2159" s="47" t="s">
        <v>5010</v>
      </c>
      <c r="B2159" s="68" t="s">
        <v>5011</v>
      </c>
      <c r="C2159" s="2" t="s">
        <v>1</v>
      </c>
      <c r="D2159" s="2">
        <v>46</v>
      </c>
      <c r="E2159" s="6">
        <v>27115</v>
      </c>
      <c r="F2159" s="7">
        <v>44116.541967592595</v>
      </c>
      <c r="G2159" s="69" t="s">
        <v>4</v>
      </c>
      <c r="H2159" s="68">
        <v>1061</v>
      </c>
      <c r="I2159" s="93">
        <f t="shared" si="159"/>
        <v>10.61</v>
      </c>
      <c r="J2159" s="93">
        <v>1.034</v>
      </c>
      <c r="K2159" s="69">
        <v>100</v>
      </c>
      <c r="L2159" s="68">
        <v>305</v>
      </c>
      <c r="M2159" s="93">
        <f t="shared" si="157"/>
        <v>3.05</v>
      </c>
      <c r="N2159" s="93">
        <v>0.55700000000000005</v>
      </c>
      <c r="O2159" s="69">
        <v>100</v>
      </c>
      <c r="P2159" s="191">
        <f t="shared" si="158"/>
        <v>3.4786885245901638</v>
      </c>
      <c r="Q2159" s="77" t="s">
        <v>719</v>
      </c>
      <c r="V2159" s="84">
        <v>0.40972222222222227</v>
      </c>
      <c r="W2159" s="85">
        <v>0.54166666666666663</v>
      </c>
      <c r="X2159" s="78">
        <f t="shared" si="156"/>
        <v>0.13194444444444436</v>
      </c>
    </row>
    <row r="2160" spans="1:24" x14ac:dyDescent="0.3">
      <c r="A2160" s="47" t="s">
        <v>4028</v>
      </c>
      <c r="B2160" s="68" t="s">
        <v>4029</v>
      </c>
      <c r="C2160" s="2" t="s">
        <v>1</v>
      </c>
      <c r="D2160" s="2">
        <v>60</v>
      </c>
      <c r="E2160" s="6">
        <v>22047</v>
      </c>
      <c r="F2160" s="7">
        <v>44116.553749999999</v>
      </c>
      <c r="G2160" s="69" t="s">
        <v>4</v>
      </c>
      <c r="H2160" s="68">
        <v>1120</v>
      </c>
      <c r="I2160" s="93">
        <f t="shared" si="159"/>
        <v>11.313131313131313</v>
      </c>
      <c r="J2160" s="93">
        <v>1.1659999999999999</v>
      </c>
      <c r="K2160" s="69">
        <v>99</v>
      </c>
      <c r="L2160" s="68">
        <v>319</v>
      </c>
      <c r="M2160" s="93">
        <f t="shared" si="157"/>
        <v>3.2222222222222223</v>
      </c>
      <c r="N2160" s="93">
        <v>0.72199999999999998</v>
      </c>
      <c r="O2160" s="69">
        <v>99</v>
      </c>
      <c r="P2160" s="191">
        <f t="shared" si="158"/>
        <v>3.5109717868338559</v>
      </c>
      <c r="Q2160" s="77" t="s">
        <v>719</v>
      </c>
      <c r="V2160" s="84">
        <v>0.41180555555555554</v>
      </c>
      <c r="W2160" s="85">
        <v>0.55902777777777779</v>
      </c>
      <c r="X2160" s="78">
        <f t="shared" si="156"/>
        <v>0.14722222222222225</v>
      </c>
    </row>
    <row r="2161" spans="1:24" x14ac:dyDescent="0.3">
      <c r="A2161" s="47" t="s">
        <v>5020</v>
      </c>
      <c r="B2161" s="68" t="s">
        <v>5021</v>
      </c>
      <c r="C2161" s="2" t="s">
        <v>1</v>
      </c>
      <c r="D2161" s="2">
        <v>47</v>
      </c>
      <c r="E2161" s="6">
        <v>26918</v>
      </c>
      <c r="F2161" s="7">
        <v>44116.569664351853</v>
      </c>
      <c r="G2161" s="69" t="s">
        <v>4</v>
      </c>
      <c r="H2161" s="68">
        <v>1170</v>
      </c>
      <c r="I2161" s="93">
        <f t="shared" si="159"/>
        <v>11.7</v>
      </c>
      <c r="J2161" s="93">
        <v>1</v>
      </c>
      <c r="K2161" s="69">
        <v>100</v>
      </c>
      <c r="L2161" s="68">
        <v>251</v>
      </c>
      <c r="M2161" s="93">
        <f t="shared" si="157"/>
        <v>2.5099999999999998</v>
      </c>
      <c r="N2161" s="93">
        <v>0.502</v>
      </c>
      <c r="O2161" s="69">
        <v>100</v>
      </c>
      <c r="P2161" s="191">
        <f t="shared" si="158"/>
        <v>4.6613545816733071</v>
      </c>
      <c r="Q2161" s="77" t="s">
        <v>719</v>
      </c>
      <c r="V2161" s="84">
        <v>0.4368055555555555</v>
      </c>
      <c r="W2161" s="85">
        <v>0.57291666666666663</v>
      </c>
      <c r="X2161" s="78">
        <f t="shared" si="156"/>
        <v>0.13611111111111113</v>
      </c>
    </row>
    <row r="2162" spans="1:24" x14ac:dyDescent="0.3">
      <c r="A2162" s="47" t="s">
        <v>2828</v>
      </c>
      <c r="B2162" s="68" t="s">
        <v>1683</v>
      </c>
      <c r="C2162" s="2" t="s">
        <v>1</v>
      </c>
      <c r="D2162" s="2">
        <v>73</v>
      </c>
      <c r="E2162" s="6">
        <v>17297</v>
      </c>
      <c r="F2162" s="7">
        <v>44116.581273148149</v>
      </c>
      <c r="G2162" s="69" t="s">
        <v>4</v>
      </c>
      <c r="H2162" s="68">
        <v>2531</v>
      </c>
      <c r="I2162" s="93">
        <f t="shared" si="159"/>
        <v>25.565656565656564</v>
      </c>
      <c r="J2162" s="93">
        <v>1.7150000000000001</v>
      </c>
      <c r="K2162" s="69">
        <v>99</v>
      </c>
      <c r="L2162" s="68">
        <v>1061</v>
      </c>
      <c r="M2162" s="93">
        <f t="shared" si="157"/>
        <v>10.717171717171718</v>
      </c>
      <c r="N2162" s="93">
        <v>1.294</v>
      </c>
      <c r="O2162" s="69">
        <v>99</v>
      </c>
      <c r="P2162" s="191">
        <f t="shared" si="158"/>
        <v>2.385485391140433</v>
      </c>
      <c r="Q2162" s="77" t="s">
        <v>719</v>
      </c>
      <c r="V2162" s="84">
        <v>0.44305555555555554</v>
      </c>
      <c r="W2162" s="85">
        <v>0.58333333333333337</v>
      </c>
      <c r="X2162" s="78">
        <f t="shared" si="156"/>
        <v>0.14027777777777783</v>
      </c>
    </row>
    <row r="2163" spans="1:24" x14ac:dyDescent="0.3">
      <c r="A2163" s="47" t="s">
        <v>15711</v>
      </c>
      <c r="B2163" s="68" t="s">
        <v>15712</v>
      </c>
      <c r="C2163" s="2" t="s">
        <v>6</v>
      </c>
      <c r="D2163" s="2">
        <v>49</v>
      </c>
      <c r="E2163" s="6">
        <v>26173</v>
      </c>
      <c r="F2163" s="7">
        <v>44116.594953703701</v>
      </c>
      <c r="G2163" s="69" t="s">
        <v>4</v>
      </c>
      <c r="H2163" s="68">
        <v>881</v>
      </c>
      <c r="I2163" s="93">
        <f t="shared" si="159"/>
        <v>8.81</v>
      </c>
      <c r="J2163" s="93">
        <v>1.2529999999999999</v>
      </c>
      <c r="K2163" s="69">
        <v>100</v>
      </c>
      <c r="L2163" s="68">
        <v>256</v>
      </c>
      <c r="M2163" s="93">
        <f t="shared" si="157"/>
        <v>2.56</v>
      </c>
      <c r="N2163" s="93">
        <v>0.59199999999999997</v>
      </c>
      <c r="O2163" s="69">
        <v>100</v>
      </c>
      <c r="P2163" s="191">
        <f t="shared" si="158"/>
        <v>3.44140625</v>
      </c>
      <c r="Q2163" s="77" t="s">
        <v>719</v>
      </c>
      <c r="V2163" s="84">
        <v>0.45833333333333331</v>
      </c>
      <c r="W2163" s="85">
        <v>0.60416666666666663</v>
      </c>
      <c r="X2163" s="78">
        <f t="shared" si="156"/>
        <v>0.14583333333333331</v>
      </c>
    </row>
    <row r="2164" spans="1:24" x14ac:dyDescent="0.3">
      <c r="A2164" s="47" t="s">
        <v>15713</v>
      </c>
      <c r="B2164" s="68" t="s">
        <v>15714</v>
      </c>
      <c r="C2164" s="2" t="s">
        <v>1</v>
      </c>
      <c r="D2164" s="2">
        <v>67</v>
      </c>
      <c r="E2164" s="6">
        <v>19554</v>
      </c>
      <c r="F2164" s="7">
        <v>44116.614490740743</v>
      </c>
      <c r="G2164" s="69" t="s">
        <v>10062</v>
      </c>
      <c r="H2164" s="68">
        <v>1707</v>
      </c>
      <c r="I2164" s="93">
        <f t="shared" si="159"/>
        <v>17.07</v>
      </c>
      <c r="J2164" s="93">
        <v>1.8220000000000001</v>
      </c>
      <c r="K2164" s="69">
        <v>100</v>
      </c>
      <c r="L2164" s="68">
        <v>301</v>
      </c>
      <c r="M2164" s="93">
        <f t="shared" si="157"/>
        <v>3.01</v>
      </c>
      <c r="N2164" s="93">
        <v>0.67400000000000004</v>
      </c>
      <c r="O2164" s="69">
        <v>100</v>
      </c>
      <c r="P2164" s="191">
        <f t="shared" si="158"/>
        <v>5.6710963455149503</v>
      </c>
      <c r="Q2164" s="77" t="s">
        <v>719</v>
      </c>
      <c r="V2164" s="84">
        <v>0.46527777777777773</v>
      </c>
      <c r="W2164" s="85">
        <v>0.625</v>
      </c>
      <c r="X2164" s="78">
        <f t="shared" si="156"/>
        <v>0.15972222222222227</v>
      </c>
    </row>
    <row r="2165" spans="1:24" x14ac:dyDescent="0.3">
      <c r="A2165" s="47" t="s">
        <v>15715</v>
      </c>
      <c r="B2165" s="68" t="s">
        <v>15716</v>
      </c>
      <c r="C2165" s="2" t="s">
        <v>6</v>
      </c>
      <c r="D2165" s="2">
        <v>68</v>
      </c>
      <c r="E2165" s="6">
        <v>19037</v>
      </c>
      <c r="F2165" s="7">
        <v>44116.638495370367</v>
      </c>
      <c r="G2165" s="69" t="s">
        <v>22</v>
      </c>
      <c r="H2165" s="68">
        <v>1543</v>
      </c>
      <c r="I2165" s="93">
        <f t="shared" si="159"/>
        <v>15.43</v>
      </c>
      <c r="J2165" s="93">
        <v>1.2649999999999999</v>
      </c>
      <c r="K2165" s="69">
        <v>100</v>
      </c>
      <c r="L2165" s="68">
        <v>372</v>
      </c>
      <c r="M2165" s="93">
        <f t="shared" si="157"/>
        <v>3.72</v>
      </c>
      <c r="N2165" s="93">
        <v>0.56999999999999995</v>
      </c>
      <c r="O2165" s="69">
        <v>100</v>
      </c>
      <c r="P2165" s="191">
        <f t="shared" si="158"/>
        <v>4.147849462365591</v>
      </c>
      <c r="Q2165" s="77" t="s">
        <v>719</v>
      </c>
      <c r="V2165" s="84">
        <v>0.49652777777777773</v>
      </c>
      <c r="W2165" s="85">
        <v>0.64583333333333337</v>
      </c>
      <c r="X2165" s="78">
        <f t="shared" si="156"/>
        <v>0.14930555555555564</v>
      </c>
    </row>
    <row r="2166" spans="1:24" x14ac:dyDescent="0.3">
      <c r="A2166" s="47" t="s">
        <v>15717</v>
      </c>
      <c r="B2166" s="68" t="s">
        <v>15718</v>
      </c>
      <c r="C2166" s="2" t="s">
        <v>6</v>
      </c>
      <c r="D2166" s="2">
        <v>65</v>
      </c>
      <c r="E2166" s="6">
        <v>20085</v>
      </c>
      <c r="F2166" s="7">
        <v>44116.66920138889</v>
      </c>
      <c r="G2166" s="69" t="s">
        <v>4</v>
      </c>
      <c r="H2166" s="68">
        <v>905</v>
      </c>
      <c r="I2166" s="93">
        <f t="shared" si="159"/>
        <v>9.0500000000000007</v>
      </c>
      <c r="J2166" s="93">
        <v>0.74399999999999999</v>
      </c>
      <c r="K2166" s="69">
        <v>100</v>
      </c>
      <c r="L2166" s="68">
        <v>364</v>
      </c>
      <c r="M2166" s="93">
        <f t="shared" si="157"/>
        <v>3.64</v>
      </c>
      <c r="N2166" s="93">
        <v>0.628</v>
      </c>
      <c r="O2166" s="69">
        <v>100</v>
      </c>
      <c r="P2166" s="191">
        <f t="shared" si="158"/>
        <v>2.4862637362637363</v>
      </c>
      <c r="Q2166" s="77" t="s">
        <v>719</v>
      </c>
      <c r="V2166" s="84">
        <v>0.5083333333333333</v>
      </c>
      <c r="W2166" s="85">
        <v>0.67708333333333337</v>
      </c>
      <c r="X2166" s="78">
        <f t="shared" si="156"/>
        <v>0.16875000000000007</v>
      </c>
    </row>
    <row r="2167" spans="1:24" x14ac:dyDescent="0.3">
      <c r="A2167" s="47" t="s">
        <v>3200</v>
      </c>
      <c r="B2167" s="68" t="s">
        <v>1046</v>
      </c>
      <c r="C2167" s="2" t="s">
        <v>1</v>
      </c>
      <c r="D2167" s="2">
        <v>64</v>
      </c>
      <c r="E2167" s="6">
        <v>20613</v>
      </c>
      <c r="F2167" s="7">
        <v>44117.576990740738</v>
      </c>
      <c r="G2167" s="69" t="s">
        <v>4</v>
      </c>
      <c r="H2167" s="68">
        <v>1300</v>
      </c>
      <c r="I2167" s="93">
        <f t="shared" si="159"/>
        <v>13.131313131313131</v>
      </c>
      <c r="J2167" s="93">
        <v>1.4119999999999999</v>
      </c>
      <c r="K2167" s="69">
        <v>99</v>
      </c>
      <c r="L2167" s="68">
        <v>287</v>
      </c>
      <c r="M2167" s="93">
        <f t="shared" si="157"/>
        <v>2.8989898989898988</v>
      </c>
      <c r="N2167" s="93">
        <v>0.73499999999999999</v>
      </c>
      <c r="O2167" s="69">
        <v>99</v>
      </c>
      <c r="P2167" s="191">
        <f t="shared" si="158"/>
        <v>4.529616724738676</v>
      </c>
      <c r="Q2167" s="77" t="s">
        <v>719</v>
      </c>
      <c r="V2167" s="84">
        <v>0.41180555555555554</v>
      </c>
      <c r="W2167" s="85">
        <v>0.58680555555555558</v>
      </c>
      <c r="X2167" s="78">
        <f t="shared" ref="X2167:X2230" si="160">W2167-V2167</f>
        <v>0.17500000000000004</v>
      </c>
    </row>
    <row r="2168" spans="1:24" x14ac:dyDescent="0.3">
      <c r="A2168" s="47" t="s">
        <v>15719</v>
      </c>
      <c r="B2168" s="68" t="s">
        <v>1285</v>
      </c>
      <c r="C2168" s="2" t="s">
        <v>1</v>
      </c>
      <c r="D2168" s="2">
        <v>55</v>
      </c>
      <c r="E2168" s="6">
        <v>23884</v>
      </c>
      <c r="F2168" s="7">
        <v>44117.591747685183</v>
      </c>
      <c r="G2168" s="69" t="s">
        <v>4</v>
      </c>
      <c r="H2168" s="68">
        <v>1669</v>
      </c>
      <c r="I2168" s="93">
        <f t="shared" si="159"/>
        <v>16.858585858585858</v>
      </c>
      <c r="J2168" s="93">
        <v>1.294</v>
      </c>
      <c r="K2168" s="69">
        <v>99</v>
      </c>
      <c r="L2168" s="68">
        <v>327</v>
      </c>
      <c r="M2168" s="93">
        <f t="shared" si="157"/>
        <v>3.3030303030303032</v>
      </c>
      <c r="N2168" s="93">
        <v>0.63</v>
      </c>
      <c r="O2168" s="69">
        <v>99</v>
      </c>
      <c r="P2168" s="191">
        <f t="shared" si="158"/>
        <v>5.1039755351681952</v>
      </c>
      <c r="Q2168" s="77" t="s">
        <v>719</v>
      </c>
      <c r="V2168" s="84">
        <v>0.42152777777777778</v>
      </c>
      <c r="W2168" s="85">
        <v>0.59375</v>
      </c>
      <c r="X2168" s="78">
        <f t="shared" si="160"/>
        <v>0.17222222222222222</v>
      </c>
    </row>
    <row r="2169" spans="1:24" x14ac:dyDescent="0.3">
      <c r="A2169" s="47" t="s">
        <v>3164</v>
      </c>
      <c r="B2169" s="68" t="s">
        <v>1002</v>
      </c>
      <c r="C2169" s="2" t="s">
        <v>1</v>
      </c>
      <c r="D2169" s="2">
        <v>56</v>
      </c>
      <c r="E2169" s="6">
        <v>23550</v>
      </c>
      <c r="F2169" s="7">
        <v>44117.603576388887</v>
      </c>
      <c r="G2169" s="69" t="s">
        <v>4</v>
      </c>
      <c r="H2169" s="68">
        <v>1379</v>
      </c>
      <c r="I2169" s="93">
        <f t="shared" si="159"/>
        <v>13.929292929292929</v>
      </c>
      <c r="J2169" s="93">
        <v>1.4790000000000001</v>
      </c>
      <c r="K2169" s="69">
        <v>99</v>
      </c>
      <c r="L2169" s="68">
        <v>317</v>
      </c>
      <c r="M2169" s="93">
        <f t="shared" si="157"/>
        <v>3.202020202020202</v>
      </c>
      <c r="N2169" s="93">
        <v>0.53400000000000003</v>
      </c>
      <c r="O2169" s="69">
        <v>99</v>
      </c>
      <c r="P2169" s="191">
        <f t="shared" si="158"/>
        <v>4.3501577287066242</v>
      </c>
      <c r="Q2169" s="77" t="s">
        <v>719</v>
      </c>
      <c r="V2169" s="84">
        <v>0.45347222222222222</v>
      </c>
      <c r="W2169" s="85">
        <v>0.60416666666666663</v>
      </c>
      <c r="X2169" s="78">
        <f t="shared" si="160"/>
        <v>0.15069444444444441</v>
      </c>
    </row>
    <row r="2170" spans="1:24" x14ac:dyDescent="0.3">
      <c r="A2170" s="47" t="s">
        <v>15720</v>
      </c>
      <c r="B2170" s="68" t="s">
        <v>15721</v>
      </c>
      <c r="C2170" s="2" t="s">
        <v>6</v>
      </c>
      <c r="D2170" s="2">
        <v>42</v>
      </c>
      <c r="E2170" s="6">
        <v>28703</v>
      </c>
      <c r="F2170" s="7">
        <v>44117.616122685184</v>
      </c>
      <c r="G2170" s="69" t="s">
        <v>4</v>
      </c>
      <c r="H2170" s="68">
        <v>726</v>
      </c>
      <c r="I2170" s="93">
        <f t="shared" si="159"/>
        <v>7.26</v>
      </c>
      <c r="J2170" s="93">
        <v>0.96</v>
      </c>
      <c r="K2170" s="69">
        <v>100</v>
      </c>
      <c r="L2170" s="68">
        <v>319</v>
      </c>
      <c r="M2170" s="93">
        <f t="shared" si="157"/>
        <v>3.19</v>
      </c>
      <c r="N2170" s="93">
        <v>0.59799999999999998</v>
      </c>
      <c r="O2170" s="69">
        <v>100</v>
      </c>
      <c r="P2170" s="191">
        <f t="shared" si="158"/>
        <v>2.2758620689655173</v>
      </c>
      <c r="Q2170" s="77" t="s">
        <v>719</v>
      </c>
      <c r="V2170" s="84">
        <v>0.46319444444444446</v>
      </c>
      <c r="W2170" s="85">
        <v>0.61805555555555558</v>
      </c>
      <c r="X2170" s="78">
        <f t="shared" si="160"/>
        <v>0.15486111111111112</v>
      </c>
    </row>
    <row r="2171" spans="1:24" x14ac:dyDescent="0.3">
      <c r="A2171" s="47" t="s">
        <v>3413</v>
      </c>
      <c r="B2171" s="68" t="s">
        <v>1904</v>
      </c>
      <c r="C2171" s="2" t="s">
        <v>1</v>
      </c>
      <c r="D2171" s="2">
        <v>68</v>
      </c>
      <c r="E2171" s="6">
        <v>19064</v>
      </c>
      <c r="F2171" s="7">
        <v>44117.632199074076</v>
      </c>
      <c r="G2171" s="69" t="s">
        <v>4</v>
      </c>
      <c r="H2171" s="68">
        <v>1710</v>
      </c>
      <c r="I2171" s="93">
        <f t="shared" si="159"/>
        <v>17.272727272727273</v>
      </c>
      <c r="J2171" s="93">
        <v>1.671</v>
      </c>
      <c r="K2171" s="69">
        <v>99</v>
      </c>
      <c r="L2171" s="68">
        <v>365</v>
      </c>
      <c r="M2171" s="93">
        <f t="shared" si="157"/>
        <v>3.6868686868686869</v>
      </c>
      <c r="N2171" s="93">
        <v>0.72299999999999998</v>
      </c>
      <c r="O2171" s="69">
        <v>99</v>
      </c>
      <c r="P2171" s="191">
        <f t="shared" si="158"/>
        <v>4.6849315068493151</v>
      </c>
      <c r="Q2171" s="77" t="s">
        <v>719</v>
      </c>
      <c r="V2171" s="84">
        <v>0.48472222222222222</v>
      </c>
      <c r="W2171" s="85">
        <v>0.63888888888888895</v>
      </c>
      <c r="X2171" s="78">
        <f t="shared" si="160"/>
        <v>0.15416666666666673</v>
      </c>
    </row>
    <row r="2172" spans="1:24" x14ac:dyDescent="0.3">
      <c r="A2172" s="47" t="s">
        <v>15722</v>
      </c>
      <c r="B2172" s="68" t="s">
        <v>13308</v>
      </c>
      <c r="C2172" s="2" t="s">
        <v>6</v>
      </c>
      <c r="D2172" s="2">
        <v>59</v>
      </c>
      <c r="E2172" s="6">
        <v>22269</v>
      </c>
      <c r="F2172" s="7">
        <v>44117.651770833334</v>
      </c>
      <c r="G2172" s="69" t="s">
        <v>10062</v>
      </c>
      <c r="H2172" s="68">
        <v>1478</v>
      </c>
      <c r="I2172" s="93">
        <f t="shared" si="159"/>
        <v>14.78</v>
      </c>
      <c r="J2172" s="93">
        <v>1.2989999999999999</v>
      </c>
      <c r="K2172" s="69">
        <v>100</v>
      </c>
      <c r="L2172" s="68">
        <v>353</v>
      </c>
      <c r="M2172" s="93">
        <f t="shared" si="157"/>
        <v>3.53</v>
      </c>
      <c r="N2172" s="93">
        <v>0.55900000000000005</v>
      </c>
      <c r="O2172" s="69">
        <v>100</v>
      </c>
      <c r="P2172" s="191">
        <f t="shared" si="158"/>
        <v>4.1869688385269122</v>
      </c>
      <c r="Q2172" s="77" t="s">
        <v>719</v>
      </c>
      <c r="V2172" s="84">
        <v>0.47986111111111113</v>
      </c>
      <c r="W2172" s="85">
        <v>0.65972222222222221</v>
      </c>
      <c r="X2172" s="78">
        <f t="shared" si="160"/>
        <v>0.17986111111111108</v>
      </c>
    </row>
    <row r="2173" spans="1:24" x14ac:dyDescent="0.3">
      <c r="A2173" s="47" t="s">
        <v>15723</v>
      </c>
      <c r="B2173" s="68" t="s">
        <v>15724</v>
      </c>
      <c r="C2173" s="2" t="s">
        <v>1</v>
      </c>
      <c r="D2173" s="2">
        <v>55</v>
      </c>
      <c r="E2173" s="6">
        <v>23702</v>
      </c>
      <c r="F2173" s="7">
        <v>44117.677048611113</v>
      </c>
      <c r="G2173" s="69" t="s">
        <v>4</v>
      </c>
      <c r="H2173" s="68">
        <v>1766</v>
      </c>
      <c r="I2173" s="93">
        <f t="shared" si="159"/>
        <v>17.838383838383837</v>
      </c>
      <c r="J2173" s="93">
        <v>1.8169999999999999</v>
      </c>
      <c r="K2173" s="69">
        <v>99</v>
      </c>
      <c r="L2173" s="68">
        <v>337</v>
      </c>
      <c r="M2173" s="93">
        <f t="shared" si="157"/>
        <v>3.404040404040404</v>
      </c>
      <c r="N2173" s="93">
        <v>0.58799999999999997</v>
      </c>
      <c r="O2173" s="69">
        <v>99</v>
      </c>
      <c r="P2173" s="191">
        <f t="shared" si="158"/>
        <v>5.2403560830860529</v>
      </c>
      <c r="Q2173" s="77" t="s">
        <v>719</v>
      </c>
      <c r="V2173" s="84">
        <v>0.5395833333333333</v>
      </c>
      <c r="W2173" s="85">
        <v>0.68055555555555547</v>
      </c>
      <c r="X2173" s="78">
        <f t="shared" si="160"/>
        <v>0.14097222222222217</v>
      </c>
    </row>
    <row r="2174" spans="1:24" x14ac:dyDescent="0.3">
      <c r="A2174" s="47" t="s">
        <v>3052</v>
      </c>
      <c r="B2174" s="68" t="s">
        <v>495</v>
      </c>
      <c r="C2174" s="2" t="s">
        <v>1</v>
      </c>
      <c r="D2174" s="2">
        <v>40</v>
      </c>
      <c r="E2174" s="6">
        <v>29459</v>
      </c>
      <c r="F2174" s="7">
        <v>44118.442407407405</v>
      </c>
      <c r="G2174" s="69" t="s">
        <v>4</v>
      </c>
      <c r="H2174" s="68">
        <v>1192</v>
      </c>
      <c r="I2174" s="93">
        <f t="shared" si="159"/>
        <v>12.04040404040404</v>
      </c>
      <c r="J2174" s="93">
        <v>1.1859999999999999</v>
      </c>
      <c r="K2174" s="69">
        <v>99</v>
      </c>
      <c r="L2174" s="68">
        <v>280</v>
      </c>
      <c r="M2174" s="93">
        <f t="shared" si="157"/>
        <v>2.8282828282828283</v>
      </c>
      <c r="N2174" s="93">
        <v>0.43</v>
      </c>
      <c r="O2174" s="69">
        <v>99</v>
      </c>
      <c r="P2174" s="191">
        <f t="shared" si="158"/>
        <v>4.2571428571428571</v>
      </c>
      <c r="Q2174" s="77" t="s">
        <v>719</v>
      </c>
      <c r="V2174" s="84">
        <v>0.4069444444444445</v>
      </c>
      <c r="W2174" s="85">
        <v>0.53472222222222221</v>
      </c>
      <c r="X2174" s="78">
        <f t="shared" si="160"/>
        <v>0.12777777777777771</v>
      </c>
    </row>
    <row r="2175" spans="1:24" x14ac:dyDescent="0.3">
      <c r="A2175" s="47" t="s">
        <v>10652</v>
      </c>
      <c r="B2175" s="68" t="s">
        <v>5459</v>
      </c>
      <c r="C2175" s="2" t="s">
        <v>1</v>
      </c>
      <c r="D2175" s="2">
        <v>39</v>
      </c>
      <c r="E2175" s="6">
        <v>29836</v>
      </c>
      <c r="F2175" s="7">
        <v>44118.512407407405</v>
      </c>
      <c r="G2175" s="69" t="s">
        <v>4</v>
      </c>
      <c r="H2175" s="68">
        <v>897</v>
      </c>
      <c r="I2175" s="93">
        <f t="shared" si="159"/>
        <v>8.9700000000000006</v>
      </c>
      <c r="J2175" s="93">
        <v>1.0489999999999999</v>
      </c>
      <c r="K2175" s="69">
        <v>100</v>
      </c>
      <c r="L2175" s="68">
        <v>287</v>
      </c>
      <c r="M2175" s="93">
        <f t="shared" si="157"/>
        <v>2.87</v>
      </c>
      <c r="N2175" s="93">
        <v>0.63</v>
      </c>
      <c r="O2175" s="69">
        <v>100</v>
      </c>
      <c r="P2175" s="191">
        <f t="shared" si="158"/>
        <v>3.1254355400696867</v>
      </c>
      <c r="Q2175" s="77" t="s">
        <v>719</v>
      </c>
      <c r="V2175" s="84">
        <v>0.37986111111111115</v>
      </c>
      <c r="W2175" s="85">
        <v>0.51736111111111105</v>
      </c>
      <c r="X2175" s="78">
        <f t="shared" si="160"/>
        <v>0.1374999999999999</v>
      </c>
    </row>
    <row r="2176" spans="1:24" x14ac:dyDescent="0.3">
      <c r="A2176" s="47" t="s">
        <v>8152</v>
      </c>
      <c r="B2176" s="68" t="s">
        <v>38</v>
      </c>
      <c r="C2176" s="2" t="s">
        <v>1</v>
      </c>
      <c r="D2176" s="2">
        <v>52</v>
      </c>
      <c r="E2176" s="6">
        <v>24910</v>
      </c>
      <c r="F2176" s="7">
        <v>44118.538807870369</v>
      </c>
      <c r="G2176" s="69" t="s">
        <v>4</v>
      </c>
      <c r="H2176" s="68">
        <v>2460</v>
      </c>
      <c r="I2176" s="93">
        <f t="shared" si="159"/>
        <v>24.6</v>
      </c>
      <c r="J2176" s="93">
        <v>2.4660000000000002</v>
      </c>
      <c r="K2176" s="69">
        <v>100</v>
      </c>
      <c r="L2176" s="68">
        <v>449</v>
      </c>
      <c r="M2176" s="93">
        <f t="shared" si="157"/>
        <v>4.49</v>
      </c>
      <c r="N2176" s="93">
        <v>0.64300000000000002</v>
      </c>
      <c r="O2176" s="69">
        <v>100</v>
      </c>
      <c r="P2176" s="191">
        <f t="shared" si="158"/>
        <v>5.4788418708240538</v>
      </c>
      <c r="Q2176" s="77" t="s">
        <v>719</v>
      </c>
      <c r="V2176" s="84">
        <v>0.41250000000000003</v>
      </c>
      <c r="W2176" s="85">
        <v>0.54166666666666663</v>
      </c>
      <c r="X2176" s="78">
        <f t="shared" si="160"/>
        <v>0.1291666666666666</v>
      </c>
    </row>
    <row r="2177" spans="1:24" x14ac:dyDescent="0.3">
      <c r="A2177" s="47" t="s">
        <v>3122</v>
      </c>
      <c r="B2177" s="68" t="s">
        <v>954</v>
      </c>
      <c r="C2177" s="2" t="s">
        <v>1</v>
      </c>
      <c r="D2177" s="2">
        <v>36</v>
      </c>
      <c r="E2177" s="6">
        <v>30679</v>
      </c>
      <c r="F2177" s="7">
        <v>44118.550196759257</v>
      </c>
      <c r="G2177" s="69" t="s">
        <v>4</v>
      </c>
      <c r="H2177" s="68">
        <v>1105</v>
      </c>
      <c r="I2177" s="93">
        <f t="shared" si="159"/>
        <v>11.161616161616161</v>
      </c>
      <c r="J2177" s="93">
        <v>1.0169999999999999</v>
      </c>
      <c r="K2177" s="69">
        <v>99</v>
      </c>
      <c r="L2177" s="68">
        <v>424</v>
      </c>
      <c r="M2177" s="93">
        <f t="shared" si="157"/>
        <v>4.2828282828282829</v>
      </c>
      <c r="N2177" s="93">
        <v>0.64</v>
      </c>
      <c r="O2177" s="69">
        <v>99</v>
      </c>
      <c r="P2177" s="191">
        <f t="shared" si="158"/>
        <v>2.6061320754716979</v>
      </c>
      <c r="Q2177" s="77" t="s">
        <v>719</v>
      </c>
      <c r="V2177" s="84">
        <v>0.41875000000000001</v>
      </c>
      <c r="W2177" s="85">
        <v>0.55902777777777779</v>
      </c>
      <c r="X2177" s="78">
        <f t="shared" si="160"/>
        <v>0.14027777777777778</v>
      </c>
    </row>
    <row r="2178" spans="1:24" x14ac:dyDescent="0.3">
      <c r="A2178" s="47" t="s">
        <v>4236</v>
      </c>
      <c r="B2178" s="68" t="s">
        <v>4237</v>
      </c>
      <c r="C2178" s="2" t="s">
        <v>1</v>
      </c>
      <c r="D2178" s="2">
        <v>59</v>
      </c>
      <c r="E2178" s="6">
        <v>22422</v>
      </c>
      <c r="F2178" s="7">
        <v>44118.566516203704</v>
      </c>
      <c r="G2178" s="69" t="s">
        <v>4</v>
      </c>
      <c r="H2178" s="68">
        <v>1327</v>
      </c>
      <c r="I2178" s="93">
        <f t="shared" si="159"/>
        <v>13.404040404040405</v>
      </c>
      <c r="J2178" s="93">
        <v>1.087</v>
      </c>
      <c r="K2178" s="69">
        <v>99</v>
      </c>
      <c r="L2178" s="68">
        <v>317</v>
      </c>
      <c r="M2178" s="93">
        <f t="shared" si="157"/>
        <v>3.202020202020202</v>
      </c>
      <c r="N2178" s="93">
        <v>0.53400000000000003</v>
      </c>
      <c r="O2178" s="69">
        <v>99</v>
      </c>
      <c r="P2178" s="191">
        <f t="shared" si="158"/>
        <v>4.1861198738170353</v>
      </c>
      <c r="Q2178" s="77" t="s">
        <v>719</v>
      </c>
      <c r="V2178" s="84">
        <v>0.43611111111111112</v>
      </c>
      <c r="W2178" s="85">
        <v>0.57638888888888895</v>
      </c>
      <c r="X2178" s="78">
        <f t="shared" si="160"/>
        <v>0.14027777777777783</v>
      </c>
    </row>
    <row r="2179" spans="1:24" x14ac:dyDescent="0.3">
      <c r="A2179" s="47" t="s">
        <v>15725</v>
      </c>
      <c r="B2179" s="68" t="s">
        <v>9899</v>
      </c>
      <c r="C2179" s="2" t="s">
        <v>1</v>
      </c>
      <c r="D2179" s="2">
        <v>52</v>
      </c>
      <c r="E2179" s="6">
        <v>25018</v>
      </c>
      <c r="F2179" s="7">
        <v>44118.592557870368</v>
      </c>
      <c r="G2179" s="69" t="s">
        <v>4</v>
      </c>
      <c r="H2179" s="68">
        <v>1489</v>
      </c>
      <c r="I2179" s="93">
        <f t="shared" si="159"/>
        <v>14.89</v>
      </c>
      <c r="J2179" s="93">
        <v>1.7230000000000001</v>
      </c>
      <c r="K2179" s="69">
        <v>100</v>
      </c>
      <c r="L2179" s="68">
        <v>326</v>
      </c>
      <c r="M2179" s="93">
        <f t="shared" ref="M2179:M2242" si="161">L2179/O2179</f>
        <v>3.26</v>
      </c>
      <c r="N2179" s="93">
        <v>0.71899999999999997</v>
      </c>
      <c r="O2179" s="69">
        <v>100</v>
      </c>
      <c r="P2179" s="191">
        <f t="shared" ref="P2179:P2242" si="162">I2179/M2179</f>
        <v>4.5674846625766872</v>
      </c>
      <c r="Q2179" s="77" t="s">
        <v>719</v>
      </c>
      <c r="V2179" s="84">
        <v>0.44444444444444442</v>
      </c>
      <c r="W2179" s="85">
        <v>0.60416666666666663</v>
      </c>
      <c r="X2179" s="78">
        <f t="shared" si="160"/>
        <v>0.15972222222222221</v>
      </c>
    </row>
    <row r="2180" spans="1:24" x14ac:dyDescent="0.3">
      <c r="A2180" s="47" t="s">
        <v>15726</v>
      </c>
      <c r="B2180" s="68" t="s">
        <v>15727</v>
      </c>
      <c r="C2180" s="2" t="s">
        <v>6</v>
      </c>
      <c r="D2180" s="2">
        <v>65</v>
      </c>
      <c r="E2180" s="6">
        <v>20034</v>
      </c>
      <c r="F2180" s="7">
        <v>44118.612430555557</v>
      </c>
      <c r="G2180" s="69" t="s">
        <v>10062</v>
      </c>
      <c r="H2180" s="68">
        <v>827</v>
      </c>
      <c r="I2180" s="93">
        <f t="shared" si="159"/>
        <v>8.3535353535353529</v>
      </c>
      <c r="J2180" s="93">
        <v>0.67500000000000004</v>
      </c>
      <c r="K2180" s="69">
        <v>99</v>
      </c>
      <c r="L2180" s="68">
        <v>473</v>
      </c>
      <c r="M2180" s="93">
        <f t="shared" si="161"/>
        <v>4.7777777777777777</v>
      </c>
      <c r="N2180" s="93">
        <v>0.72199999999999998</v>
      </c>
      <c r="O2180" s="69">
        <v>99</v>
      </c>
      <c r="P2180" s="191">
        <f t="shared" si="162"/>
        <v>1.7484143763213529</v>
      </c>
      <c r="Q2180" s="77" t="s">
        <v>719</v>
      </c>
      <c r="V2180" s="84">
        <v>0.47361111111111115</v>
      </c>
      <c r="W2180" s="85">
        <v>0.61458333333333337</v>
      </c>
      <c r="X2180" s="78">
        <f t="shared" si="160"/>
        <v>0.14097222222222222</v>
      </c>
    </row>
    <row r="2181" spans="1:24" x14ac:dyDescent="0.3">
      <c r="A2181" s="47" t="s">
        <v>15728</v>
      </c>
      <c r="B2181" s="68" t="s">
        <v>8680</v>
      </c>
      <c r="C2181" s="2" t="s">
        <v>1</v>
      </c>
      <c r="D2181" s="2">
        <v>61</v>
      </c>
      <c r="E2181" s="6">
        <v>21827</v>
      </c>
      <c r="F2181" s="7">
        <v>44118.635729166665</v>
      </c>
      <c r="G2181" s="69" t="s">
        <v>4</v>
      </c>
      <c r="H2181" s="68">
        <v>1093</v>
      </c>
      <c r="I2181" s="93">
        <f t="shared" si="159"/>
        <v>11.04040404040404</v>
      </c>
      <c r="J2181" s="93">
        <v>1.2689999999999999</v>
      </c>
      <c r="K2181" s="69">
        <v>99</v>
      </c>
      <c r="L2181" s="68">
        <v>367</v>
      </c>
      <c r="M2181" s="93">
        <f t="shared" si="161"/>
        <v>3.7070707070707072</v>
      </c>
      <c r="N2181" s="93">
        <v>0.68899999999999995</v>
      </c>
      <c r="O2181" s="69">
        <v>99</v>
      </c>
      <c r="P2181" s="191">
        <f t="shared" si="162"/>
        <v>2.9782016348773839</v>
      </c>
      <c r="Q2181" s="77" t="s">
        <v>719</v>
      </c>
      <c r="V2181" s="84">
        <v>0.50416666666666665</v>
      </c>
      <c r="W2181" s="85">
        <v>0.64930555555555558</v>
      </c>
      <c r="X2181" s="78">
        <f t="shared" si="160"/>
        <v>0.14513888888888893</v>
      </c>
    </row>
    <row r="2182" spans="1:24" x14ac:dyDescent="0.3">
      <c r="A2182" s="47" t="s">
        <v>15729</v>
      </c>
      <c r="B2182" s="68" t="s">
        <v>15730</v>
      </c>
      <c r="C2182" s="2" t="s">
        <v>6</v>
      </c>
      <c r="D2182" s="2">
        <v>74</v>
      </c>
      <c r="E2182" s="6">
        <v>16950</v>
      </c>
      <c r="F2182" s="7">
        <v>44118.664247685185</v>
      </c>
      <c r="G2182" s="69" t="s">
        <v>10062</v>
      </c>
      <c r="H2182" s="68">
        <v>1624</v>
      </c>
      <c r="I2182" s="93">
        <f t="shared" si="159"/>
        <v>16.404040404040405</v>
      </c>
      <c r="J2182" s="93">
        <v>1.4139999999999999</v>
      </c>
      <c r="K2182" s="69">
        <v>99</v>
      </c>
      <c r="L2182" s="68">
        <v>506</v>
      </c>
      <c r="M2182" s="93">
        <f t="shared" si="161"/>
        <v>5.1111111111111107</v>
      </c>
      <c r="N2182" s="93">
        <v>0.68300000000000005</v>
      </c>
      <c r="O2182" s="69">
        <v>99</v>
      </c>
      <c r="P2182" s="191">
        <f t="shared" si="162"/>
        <v>3.2094861660079057</v>
      </c>
      <c r="Q2182" s="77" t="s">
        <v>719</v>
      </c>
      <c r="V2182" s="84">
        <v>0.53263888888888888</v>
      </c>
      <c r="W2182" s="85">
        <v>0.66666666666666663</v>
      </c>
      <c r="X2182" s="78">
        <f t="shared" si="160"/>
        <v>0.13402777777777775</v>
      </c>
    </row>
    <row r="2183" spans="1:24" x14ac:dyDescent="0.3">
      <c r="A2183" s="47" t="s">
        <v>9924</v>
      </c>
      <c r="B2183" t="s">
        <v>5485</v>
      </c>
      <c r="C2183" t="s">
        <v>1</v>
      </c>
      <c r="D2183">
        <v>41</v>
      </c>
      <c r="E2183" s="22">
        <v>28787</v>
      </c>
      <c r="F2183" s="23">
        <v>44119.452592592592</v>
      </c>
      <c r="G2183" t="s">
        <v>4</v>
      </c>
      <c r="H2183">
        <v>1089</v>
      </c>
      <c r="I2183" s="92">
        <f t="shared" si="159"/>
        <v>10.89</v>
      </c>
      <c r="J2183" s="92">
        <v>1.1359999999999999</v>
      </c>
      <c r="K2183">
        <v>100</v>
      </c>
      <c r="L2183">
        <v>242</v>
      </c>
      <c r="M2183" s="92">
        <f t="shared" si="161"/>
        <v>2.42</v>
      </c>
      <c r="N2183">
        <v>0.53500000000000003</v>
      </c>
      <c r="O2183">
        <v>100</v>
      </c>
      <c r="P2183" s="92">
        <f>I2183/M2183</f>
        <v>4.5</v>
      </c>
      <c r="Q2183" t="s">
        <v>719</v>
      </c>
      <c r="V2183" s="84">
        <v>0.37986111111111115</v>
      </c>
      <c r="W2183" s="85">
        <v>0.52083333333333337</v>
      </c>
      <c r="X2183" s="78">
        <f t="shared" si="160"/>
        <v>0.14097222222222222</v>
      </c>
    </row>
    <row r="2184" spans="1:24" x14ac:dyDescent="0.3">
      <c r="A2184" s="47" t="s">
        <v>4047</v>
      </c>
      <c r="B2184" s="68" t="s">
        <v>326</v>
      </c>
      <c r="C2184" s="2" t="s">
        <v>1</v>
      </c>
      <c r="D2184" s="2">
        <v>57</v>
      </c>
      <c r="E2184" s="6">
        <v>23060</v>
      </c>
      <c r="F2184" s="7">
        <v>44119.527442129627</v>
      </c>
      <c r="G2184" s="69" t="s">
        <v>4</v>
      </c>
      <c r="H2184" s="68">
        <v>1708</v>
      </c>
      <c r="I2184" s="93">
        <f t="shared" si="159"/>
        <v>17.252525252525253</v>
      </c>
      <c r="J2184" s="93">
        <v>1.74</v>
      </c>
      <c r="K2184" s="69">
        <v>99</v>
      </c>
      <c r="L2184" s="68">
        <v>395</v>
      </c>
      <c r="M2184" s="93">
        <f t="shared" si="161"/>
        <v>3.9898989898989901</v>
      </c>
      <c r="N2184" s="93">
        <v>0.61399999999999999</v>
      </c>
      <c r="O2184" s="69">
        <v>99</v>
      </c>
      <c r="P2184" s="191">
        <f t="shared" si="162"/>
        <v>4.3240506329113924</v>
      </c>
      <c r="Q2184" s="77" t="s">
        <v>719</v>
      </c>
      <c r="V2184" s="84">
        <v>0.40069444444444446</v>
      </c>
      <c r="W2184" s="85">
        <v>0.54513888888888895</v>
      </c>
      <c r="X2184" s="78">
        <f t="shared" si="160"/>
        <v>0.14444444444444449</v>
      </c>
    </row>
    <row r="2185" spans="1:24" x14ac:dyDescent="0.3">
      <c r="A2185" s="47" t="s">
        <v>3933</v>
      </c>
      <c r="B2185" s="68" t="s">
        <v>977</v>
      </c>
      <c r="C2185" s="2" t="s">
        <v>1</v>
      </c>
      <c r="D2185" s="2">
        <v>57</v>
      </c>
      <c r="E2185" s="6">
        <v>23233</v>
      </c>
      <c r="F2185" s="7">
        <v>44119.55605324074</v>
      </c>
      <c r="G2185" s="69" t="s">
        <v>4</v>
      </c>
      <c r="H2185" s="68">
        <v>1815</v>
      </c>
      <c r="I2185" s="93">
        <f t="shared" si="159"/>
        <v>18.149999999999999</v>
      </c>
      <c r="J2185" s="93">
        <v>1.579</v>
      </c>
      <c r="K2185" s="69">
        <v>100</v>
      </c>
      <c r="L2185" s="68">
        <v>463</v>
      </c>
      <c r="M2185" s="93">
        <f t="shared" si="161"/>
        <v>4.63</v>
      </c>
      <c r="N2185" s="93">
        <v>0.73399999999999999</v>
      </c>
      <c r="O2185" s="69">
        <v>100</v>
      </c>
      <c r="P2185" s="191">
        <f t="shared" si="162"/>
        <v>3.9200863930885528</v>
      </c>
      <c r="Q2185" s="77" t="s">
        <v>719</v>
      </c>
      <c r="V2185" s="84">
        <v>0.43611111111111112</v>
      </c>
      <c r="W2185" s="85">
        <v>0.56597222222222221</v>
      </c>
      <c r="X2185" s="78">
        <f t="shared" si="160"/>
        <v>0.12986111111111109</v>
      </c>
    </row>
    <row r="2186" spans="1:24" x14ac:dyDescent="0.3">
      <c r="A2186" s="47" t="s">
        <v>3950</v>
      </c>
      <c r="B2186" s="68" t="s">
        <v>1323</v>
      </c>
      <c r="C2186" s="2" t="s">
        <v>1</v>
      </c>
      <c r="D2186" s="2">
        <v>56</v>
      </c>
      <c r="E2186" s="6">
        <v>23493</v>
      </c>
      <c r="F2186" s="7">
        <v>44119.576377314814</v>
      </c>
      <c r="G2186" s="69" t="s">
        <v>4</v>
      </c>
      <c r="H2186" s="68">
        <v>1871</v>
      </c>
      <c r="I2186" s="93">
        <f t="shared" si="159"/>
        <v>18.8989898989899</v>
      </c>
      <c r="J2186" s="93">
        <v>1.7350000000000001</v>
      </c>
      <c r="K2186" s="69">
        <v>99</v>
      </c>
      <c r="L2186" s="68">
        <v>413</v>
      </c>
      <c r="M2186" s="93">
        <f t="shared" si="161"/>
        <v>4.1717171717171722</v>
      </c>
      <c r="N2186" s="93">
        <v>0.78300000000000003</v>
      </c>
      <c r="O2186" s="69">
        <v>99</v>
      </c>
      <c r="P2186" s="191">
        <f t="shared" si="162"/>
        <v>4.5302663438256658</v>
      </c>
      <c r="Q2186" s="77" t="s">
        <v>719</v>
      </c>
      <c r="V2186" s="84">
        <v>0.43958333333333338</v>
      </c>
      <c r="W2186" s="85">
        <v>0.57986111111111105</v>
      </c>
      <c r="X2186" s="78">
        <f t="shared" si="160"/>
        <v>0.14027777777777767</v>
      </c>
    </row>
    <row r="2187" spans="1:24" x14ac:dyDescent="0.3">
      <c r="A2187" s="47" t="s">
        <v>15731</v>
      </c>
      <c r="B2187" s="68" t="s">
        <v>9581</v>
      </c>
      <c r="C2187" s="2" t="s">
        <v>1</v>
      </c>
      <c r="D2187" s="2">
        <v>72</v>
      </c>
      <c r="E2187" s="6">
        <v>17647</v>
      </c>
      <c r="F2187" s="7">
        <v>44119.587453703702</v>
      </c>
      <c r="G2187" s="69" t="s">
        <v>4</v>
      </c>
      <c r="H2187" s="68">
        <v>2047</v>
      </c>
      <c r="I2187" s="93">
        <f t="shared" si="159"/>
        <v>20.47</v>
      </c>
      <c r="J2187" s="93">
        <v>2.6949999999999998</v>
      </c>
      <c r="K2187" s="69">
        <v>100</v>
      </c>
      <c r="L2187" s="68">
        <v>432</v>
      </c>
      <c r="M2187" s="93">
        <f t="shared" si="161"/>
        <v>4.32</v>
      </c>
      <c r="N2187" s="93">
        <v>0.69499999999999995</v>
      </c>
      <c r="O2187" s="69">
        <v>100</v>
      </c>
      <c r="P2187" s="191">
        <f t="shared" si="162"/>
        <v>4.7384259259259256</v>
      </c>
      <c r="Q2187" s="77" t="s">
        <v>719</v>
      </c>
      <c r="V2187" s="84">
        <v>0.4458333333333333</v>
      </c>
      <c r="W2187" s="85">
        <v>0.59027777777777779</v>
      </c>
      <c r="X2187" s="78">
        <f t="shared" si="160"/>
        <v>0.14444444444444449</v>
      </c>
    </row>
    <row r="2188" spans="1:24" x14ac:dyDescent="0.3">
      <c r="A2188" s="47" t="s">
        <v>15732</v>
      </c>
      <c r="B2188" s="68" t="s">
        <v>15733</v>
      </c>
      <c r="C2188" s="2" t="s">
        <v>1</v>
      </c>
      <c r="D2188" s="2">
        <v>53</v>
      </c>
      <c r="E2188" s="6">
        <v>24727</v>
      </c>
      <c r="F2188" s="7">
        <v>44119.599398148152</v>
      </c>
      <c r="G2188" s="69" t="s">
        <v>4</v>
      </c>
      <c r="H2188" s="68">
        <v>1780</v>
      </c>
      <c r="I2188" s="93">
        <f t="shared" si="159"/>
        <v>17.8</v>
      </c>
      <c r="J2188" s="93">
        <v>1.67</v>
      </c>
      <c r="K2188" s="69">
        <v>100</v>
      </c>
      <c r="L2188" s="68">
        <v>338</v>
      </c>
      <c r="M2188" s="93">
        <f t="shared" si="161"/>
        <v>3.38</v>
      </c>
      <c r="N2188" s="93">
        <v>0.54600000000000004</v>
      </c>
      <c r="O2188" s="69">
        <v>100</v>
      </c>
      <c r="P2188" s="191">
        <f t="shared" si="162"/>
        <v>5.2662721893491131</v>
      </c>
      <c r="Q2188" s="77" t="s">
        <v>719</v>
      </c>
      <c r="V2188" s="84">
        <v>0.46458333333333335</v>
      </c>
      <c r="W2188" s="85">
        <v>0.61111111111111105</v>
      </c>
      <c r="X2188" s="78">
        <f t="shared" si="160"/>
        <v>0.1465277777777777</v>
      </c>
    </row>
    <row r="2189" spans="1:24" x14ac:dyDescent="0.3">
      <c r="A2189" s="47" t="s">
        <v>4588</v>
      </c>
      <c r="B2189" s="68" t="s">
        <v>4589</v>
      </c>
      <c r="C2189" s="2" t="s">
        <v>1</v>
      </c>
      <c r="D2189" s="2">
        <v>53</v>
      </c>
      <c r="E2189" s="6">
        <v>24662</v>
      </c>
      <c r="F2189" s="7">
        <v>44119.610821759263</v>
      </c>
      <c r="G2189" s="69" t="s">
        <v>4</v>
      </c>
      <c r="H2189" s="68">
        <v>1294</v>
      </c>
      <c r="I2189" s="93">
        <f t="shared" si="159"/>
        <v>12.94</v>
      </c>
      <c r="J2189" s="93">
        <v>0.91900000000000004</v>
      </c>
      <c r="K2189" s="69">
        <v>100</v>
      </c>
      <c r="L2189" s="68">
        <v>469</v>
      </c>
      <c r="M2189" s="93">
        <f t="shared" si="161"/>
        <v>4.6900000000000004</v>
      </c>
      <c r="N2189" s="93">
        <v>0.73399999999999999</v>
      </c>
      <c r="O2189" s="69">
        <v>100</v>
      </c>
      <c r="P2189" s="191">
        <f t="shared" si="162"/>
        <v>2.759061833688699</v>
      </c>
      <c r="Q2189" s="77" t="s">
        <v>719</v>
      </c>
      <c r="V2189" s="84">
        <v>0.48402777777777778</v>
      </c>
      <c r="W2189" s="85">
        <v>0.63194444444444442</v>
      </c>
      <c r="X2189" s="78">
        <f t="shared" si="160"/>
        <v>0.14791666666666664</v>
      </c>
    </row>
    <row r="2190" spans="1:24" x14ac:dyDescent="0.3">
      <c r="A2190" s="47" t="s">
        <v>15734</v>
      </c>
      <c r="B2190" s="68" t="s">
        <v>15735</v>
      </c>
      <c r="C2190" s="2" t="s">
        <v>1</v>
      </c>
      <c r="D2190" s="2">
        <v>58</v>
      </c>
      <c r="E2190" s="6">
        <v>22708</v>
      </c>
      <c r="F2190" s="7">
        <v>44119.64576388889</v>
      </c>
      <c r="G2190" s="69" t="s">
        <v>22</v>
      </c>
      <c r="H2190" s="68">
        <v>1510</v>
      </c>
      <c r="I2190" s="93">
        <f t="shared" si="159"/>
        <v>15.1</v>
      </c>
      <c r="J2190" s="93">
        <v>1.528</v>
      </c>
      <c r="K2190" s="69">
        <v>100</v>
      </c>
      <c r="L2190" s="68">
        <v>241</v>
      </c>
      <c r="M2190" s="93">
        <f t="shared" si="161"/>
        <v>2.41</v>
      </c>
      <c r="N2190" s="93">
        <v>0.621</v>
      </c>
      <c r="O2190" s="69">
        <v>100</v>
      </c>
      <c r="P2190" s="191">
        <f t="shared" si="162"/>
        <v>6.2655601659751028</v>
      </c>
      <c r="Q2190" s="77" t="s">
        <v>719</v>
      </c>
      <c r="V2190" s="84">
        <v>0.4916666666666667</v>
      </c>
      <c r="W2190" s="85">
        <v>0.64583333333333337</v>
      </c>
      <c r="X2190" s="78">
        <f t="shared" si="160"/>
        <v>0.15416666666666667</v>
      </c>
    </row>
    <row r="2191" spans="1:24" x14ac:dyDescent="0.3">
      <c r="A2191" s="47" t="s">
        <v>15736</v>
      </c>
      <c r="B2191" s="68" t="s">
        <v>15737</v>
      </c>
      <c r="C2191" s="2" t="s">
        <v>1</v>
      </c>
      <c r="D2191" s="2">
        <v>70</v>
      </c>
      <c r="E2191" s="6">
        <v>18429</v>
      </c>
      <c r="F2191" s="7">
        <v>44119.664965277778</v>
      </c>
      <c r="G2191" s="69" t="s">
        <v>4</v>
      </c>
      <c r="H2191" s="68">
        <v>1818</v>
      </c>
      <c r="I2191" s="93">
        <f t="shared" si="159"/>
        <v>18.18</v>
      </c>
      <c r="J2191" s="93">
        <v>1.5529999999999999</v>
      </c>
      <c r="K2191" s="69">
        <v>100</v>
      </c>
      <c r="L2191" s="68">
        <v>427</v>
      </c>
      <c r="M2191" s="93">
        <f t="shared" si="161"/>
        <v>4.2699999999999996</v>
      </c>
      <c r="N2191" s="93">
        <v>0.67900000000000005</v>
      </c>
      <c r="O2191" s="69">
        <v>100</v>
      </c>
      <c r="P2191" s="191">
        <f t="shared" si="162"/>
        <v>4.2576112412177993</v>
      </c>
      <c r="Q2191" s="77" t="s">
        <v>719</v>
      </c>
      <c r="V2191" s="84">
        <v>0.53680555555555554</v>
      </c>
      <c r="W2191" s="85">
        <v>0.67361111111111116</v>
      </c>
      <c r="X2191" s="78">
        <f t="shared" si="160"/>
        <v>0.13680555555555562</v>
      </c>
    </row>
    <row r="2192" spans="1:24" x14ac:dyDescent="0.3">
      <c r="A2192" s="47" t="s">
        <v>2940</v>
      </c>
      <c r="B2192" s="68" t="s">
        <v>112</v>
      </c>
      <c r="C2192" s="2" t="s">
        <v>1</v>
      </c>
      <c r="D2192" s="2">
        <v>52</v>
      </c>
      <c r="E2192" s="6">
        <v>24811</v>
      </c>
      <c r="F2192" s="7">
        <v>44120.55232638889</v>
      </c>
      <c r="G2192" s="69" t="s">
        <v>4</v>
      </c>
      <c r="H2192" s="68">
        <v>1143</v>
      </c>
      <c r="I2192" s="93">
        <f t="shared" si="159"/>
        <v>11.545454545454545</v>
      </c>
      <c r="J2192" s="93">
        <v>1.2310000000000001</v>
      </c>
      <c r="K2192" s="69">
        <v>99</v>
      </c>
      <c r="L2192" s="68">
        <v>267</v>
      </c>
      <c r="M2192" s="93">
        <f t="shared" si="161"/>
        <v>2.6969696969696968</v>
      </c>
      <c r="N2192" s="93">
        <v>0.48299999999999998</v>
      </c>
      <c r="O2192" s="69">
        <v>99</v>
      </c>
      <c r="P2192" s="191">
        <f t="shared" si="162"/>
        <v>4.2808988764044944</v>
      </c>
      <c r="Q2192" s="77" t="s">
        <v>719</v>
      </c>
      <c r="V2192" s="84">
        <v>0.40277777777777773</v>
      </c>
      <c r="W2192" s="85">
        <v>0.5625</v>
      </c>
      <c r="X2192" s="78">
        <f t="shared" si="160"/>
        <v>0.15972222222222227</v>
      </c>
    </row>
    <row r="2193" spans="1:24" x14ac:dyDescent="0.3">
      <c r="A2193" s="47" t="s">
        <v>3152</v>
      </c>
      <c r="B2193" s="68" t="s">
        <v>391</v>
      </c>
      <c r="C2193" s="2" t="s">
        <v>1</v>
      </c>
      <c r="D2193" s="2">
        <v>66</v>
      </c>
      <c r="E2193" s="6">
        <v>19862</v>
      </c>
      <c r="F2193" s="7">
        <v>44120.564699074072</v>
      </c>
      <c r="G2193" s="69" t="s">
        <v>4</v>
      </c>
      <c r="H2193" s="68">
        <v>1331</v>
      </c>
      <c r="I2193" s="93">
        <f t="shared" si="159"/>
        <v>13.31</v>
      </c>
      <c r="J2193" s="93">
        <v>1.2370000000000001</v>
      </c>
      <c r="K2193" s="69">
        <v>100</v>
      </c>
      <c r="L2193" s="68">
        <v>482</v>
      </c>
      <c r="M2193" s="93">
        <f t="shared" si="161"/>
        <v>4.82</v>
      </c>
      <c r="N2193" s="93">
        <v>0.93600000000000005</v>
      </c>
      <c r="O2193" s="69">
        <v>100</v>
      </c>
      <c r="P2193" s="191">
        <f t="shared" si="162"/>
        <v>2.7614107883817427</v>
      </c>
      <c r="Q2193" s="77" t="s">
        <v>719</v>
      </c>
      <c r="V2193" s="84">
        <v>0.41111111111111115</v>
      </c>
      <c r="W2193" s="85">
        <v>0.57986111111111105</v>
      </c>
      <c r="X2193" s="78">
        <f t="shared" si="160"/>
        <v>0.1687499999999999</v>
      </c>
    </row>
    <row r="2194" spans="1:24" x14ac:dyDescent="0.3">
      <c r="A2194" s="47" t="s">
        <v>3108</v>
      </c>
      <c r="B2194" s="68" t="s">
        <v>515</v>
      </c>
      <c r="C2194" s="2" t="s">
        <v>1</v>
      </c>
      <c r="D2194" s="2">
        <v>55</v>
      </c>
      <c r="E2194" s="6">
        <v>24031</v>
      </c>
      <c r="F2194" s="7">
        <v>44120.589791666665</v>
      </c>
      <c r="G2194" s="69" t="s">
        <v>4</v>
      </c>
      <c r="H2194" s="68">
        <v>1625</v>
      </c>
      <c r="I2194" s="93">
        <f t="shared" si="159"/>
        <v>16.414141414141415</v>
      </c>
      <c r="J2194" s="93">
        <v>2.181</v>
      </c>
      <c r="K2194" s="69">
        <v>99</v>
      </c>
      <c r="L2194" s="68">
        <v>368</v>
      </c>
      <c r="M2194" s="93">
        <f t="shared" si="161"/>
        <v>3.7171717171717171</v>
      </c>
      <c r="N2194" s="93">
        <v>0.74299999999999999</v>
      </c>
      <c r="O2194" s="69">
        <v>99</v>
      </c>
      <c r="P2194" s="191">
        <f t="shared" si="162"/>
        <v>4.4157608695652177</v>
      </c>
      <c r="Q2194" s="77" t="s">
        <v>719</v>
      </c>
      <c r="V2194" s="84">
        <v>0.41944444444444445</v>
      </c>
      <c r="W2194" s="85">
        <v>0.59027777777777779</v>
      </c>
      <c r="X2194" s="78">
        <f t="shared" si="160"/>
        <v>0.17083333333333334</v>
      </c>
    </row>
    <row r="2195" spans="1:24" x14ac:dyDescent="0.3">
      <c r="A2195" s="47" t="s">
        <v>15738</v>
      </c>
      <c r="B2195" s="68" t="s">
        <v>372</v>
      </c>
      <c r="C2195" s="2" t="s">
        <v>1</v>
      </c>
      <c r="D2195" s="2">
        <v>55</v>
      </c>
      <c r="E2195" s="6">
        <v>23838</v>
      </c>
      <c r="F2195" s="7">
        <v>44120.601354166669</v>
      </c>
      <c r="G2195" s="69" t="s">
        <v>4</v>
      </c>
      <c r="H2195" s="68">
        <v>1290</v>
      </c>
      <c r="I2195" s="93">
        <f t="shared" si="159"/>
        <v>12.9</v>
      </c>
      <c r="J2195" s="93">
        <v>1.4870000000000001</v>
      </c>
      <c r="K2195" s="69">
        <v>100</v>
      </c>
      <c r="L2195" s="68">
        <v>270</v>
      </c>
      <c r="M2195" s="93">
        <f t="shared" si="161"/>
        <v>2.7</v>
      </c>
      <c r="N2195" s="93">
        <v>0.65900000000000003</v>
      </c>
      <c r="O2195" s="69">
        <v>100</v>
      </c>
      <c r="P2195" s="191">
        <f t="shared" si="162"/>
        <v>4.7777777777777777</v>
      </c>
      <c r="Q2195" s="77" t="s">
        <v>719</v>
      </c>
      <c r="V2195" s="84">
        <v>0.4381944444444445</v>
      </c>
      <c r="W2195" s="85">
        <v>0.60416666666666663</v>
      </c>
      <c r="X2195" s="78">
        <f t="shared" si="160"/>
        <v>0.16597222222222213</v>
      </c>
    </row>
    <row r="2196" spans="1:24" x14ac:dyDescent="0.3">
      <c r="A2196" s="47" t="s">
        <v>4042</v>
      </c>
      <c r="B2196" s="68" t="s">
        <v>4043</v>
      </c>
      <c r="C2196" s="2" t="s">
        <v>1</v>
      </c>
      <c r="D2196" s="2">
        <v>55</v>
      </c>
      <c r="E2196" s="6">
        <v>23831</v>
      </c>
      <c r="F2196" s="7">
        <v>44120.62599537037</v>
      </c>
      <c r="G2196" s="69" t="s">
        <v>4</v>
      </c>
      <c r="H2196" s="68">
        <v>1326</v>
      </c>
      <c r="I2196" s="93">
        <f t="shared" si="159"/>
        <v>13.393939393939394</v>
      </c>
      <c r="J2196" s="93">
        <v>1.194</v>
      </c>
      <c r="K2196" s="69">
        <v>99</v>
      </c>
      <c r="L2196" s="68">
        <v>376</v>
      </c>
      <c r="M2196" s="93">
        <f t="shared" si="161"/>
        <v>3.797979797979798</v>
      </c>
      <c r="N2196" s="93">
        <v>0.7</v>
      </c>
      <c r="O2196" s="69">
        <v>99</v>
      </c>
      <c r="P2196" s="191">
        <f t="shared" si="162"/>
        <v>3.5265957446808511</v>
      </c>
      <c r="Q2196" s="77" t="s">
        <v>719</v>
      </c>
      <c r="V2196" s="84">
        <v>0.49027777777777781</v>
      </c>
      <c r="W2196" s="85">
        <v>0.62847222222222221</v>
      </c>
      <c r="X2196" s="78">
        <f t="shared" si="160"/>
        <v>0.1381944444444444</v>
      </c>
    </row>
    <row r="2197" spans="1:24" x14ac:dyDescent="0.3">
      <c r="A2197" s="47" t="s">
        <v>15739</v>
      </c>
      <c r="B2197" s="68" t="s">
        <v>1265</v>
      </c>
      <c r="C2197" s="2" t="s">
        <v>1</v>
      </c>
      <c r="D2197" s="2">
        <v>44</v>
      </c>
      <c r="E2197" s="6">
        <v>27815</v>
      </c>
      <c r="F2197" s="7">
        <v>44120.637187499997</v>
      </c>
      <c r="G2197" s="69" t="s">
        <v>4</v>
      </c>
      <c r="H2197" s="68">
        <v>1035</v>
      </c>
      <c r="I2197" s="93">
        <f t="shared" si="159"/>
        <v>10.35</v>
      </c>
      <c r="J2197" s="93">
        <v>1.329</v>
      </c>
      <c r="K2197" s="69">
        <v>100</v>
      </c>
      <c r="L2197" s="68">
        <v>310</v>
      </c>
      <c r="M2197" s="93">
        <f t="shared" si="161"/>
        <v>3.1</v>
      </c>
      <c r="N2197" s="93">
        <v>0.48199999999999998</v>
      </c>
      <c r="O2197" s="69">
        <v>100</v>
      </c>
      <c r="P2197" s="191">
        <f t="shared" si="162"/>
        <v>3.3387096774193545</v>
      </c>
      <c r="Q2197" s="77" t="s">
        <v>719</v>
      </c>
      <c r="V2197" s="84">
        <v>0.47500000000000003</v>
      </c>
      <c r="W2197" s="85">
        <v>0.64236111111111105</v>
      </c>
      <c r="X2197" s="78">
        <f t="shared" si="160"/>
        <v>0.16736111111111102</v>
      </c>
    </row>
    <row r="2198" spans="1:24" x14ac:dyDescent="0.3">
      <c r="A2198" s="47" t="s">
        <v>15740</v>
      </c>
      <c r="B2198" s="68" t="s">
        <v>15741</v>
      </c>
      <c r="C2198" s="2" t="s">
        <v>6</v>
      </c>
      <c r="D2198" s="2">
        <v>54</v>
      </c>
      <c r="E2198" s="6">
        <v>24148</v>
      </c>
      <c r="F2198" s="7">
        <v>44120.650046296294</v>
      </c>
      <c r="G2198" s="69" t="s">
        <v>10062</v>
      </c>
      <c r="H2198" s="68">
        <v>1329</v>
      </c>
      <c r="I2198" s="93">
        <f t="shared" si="159"/>
        <v>13.29</v>
      </c>
      <c r="J2198" s="93">
        <v>1.0569999999999999</v>
      </c>
      <c r="K2198" s="69">
        <v>100</v>
      </c>
      <c r="L2198" s="68">
        <v>369</v>
      </c>
      <c r="M2198" s="93">
        <f t="shared" si="161"/>
        <v>3.69</v>
      </c>
      <c r="N2198" s="93">
        <v>0.58099999999999996</v>
      </c>
      <c r="O2198" s="69">
        <v>100</v>
      </c>
      <c r="P2198" s="191">
        <f t="shared" si="162"/>
        <v>3.6016260162601625</v>
      </c>
      <c r="Q2198" s="77" t="s">
        <v>719</v>
      </c>
      <c r="V2198" s="84">
        <v>0.48402777777777778</v>
      </c>
      <c r="W2198" s="85">
        <v>0.65277777777777779</v>
      </c>
      <c r="X2198" s="78">
        <f t="shared" si="160"/>
        <v>0.16875000000000001</v>
      </c>
    </row>
    <row r="2199" spans="1:24" x14ac:dyDescent="0.3">
      <c r="A2199" s="47" t="s">
        <v>15742</v>
      </c>
      <c r="B2199" s="68" t="s">
        <v>15743</v>
      </c>
      <c r="C2199" s="2" t="s">
        <v>6</v>
      </c>
      <c r="D2199" s="2">
        <v>45</v>
      </c>
      <c r="E2199" s="6">
        <v>27369</v>
      </c>
      <c r="F2199" s="7">
        <v>44120.671793981484</v>
      </c>
      <c r="G2199" s="69" t="s">
        <v>14997</v>
      </c>
      <c r="H2199" s="68">
        <v>914</v>
      </c>
      <c r="I2199" s="93">
        <f t="shared" si="159"/>
        <v>9.14</v>
      </c>
      <c r="J2199" s="93">
        <v>0.93200000000000005</v>
      </c>
      <c r="K2199" s="69">
        <v>100</v>
      </c>
      <c r="L2199" s="68">
        <v>242</v>
      </c>
      <c r="M2199" s="93">
        <f t="shared" si="161"/>
        <v>2.42</v>
      </c>
      <c r="N2199" s="93">
        <v>0.622</v>
      </c>
      <c r="O2199" s="69">
        <v>100</v>
      </c>
      <c r="P2199" s="191">
        <f t="shared" si="162"/>
        <v>3.7768595041322319</v>
      </c>
      <c r="Q2199" s="77" t="s">
        <v>719</v>
      </c>
      <c r="V2199" s="84">
        <v>0.50902777777777775</v>
      </c>
      <c r="W2199" s="85">
        <v>0.67708333333333337</v>
      </c>
      <c r="X2199" s="78">
        <f t="shared" si="160"/>
        <v>0.16805555555555562</v>
      </c>
    </row>
    <row r="2200" spans="1:24" x14ac:dyDescent="0.3">
      <c r="A2200" s="47" t="s">
        <v>15744</v>
      </c>
      <c r="B2200" s="68" t="s">
        <v>9107</v>
      </c>
      <c r="C2200" s="2" t="s">
        <v>1</v>
      </c>
      <c r="D2200" s="2">
        <v>44</v>
      </c>
      <c r="E2200" s="6">
        <v>27982</v>
      </c>
      <c r="F2200" s="7">
        <v>44123.517835648148</v>
      </c>
      <c r="G2200" s="69" t="s">
        <v>4</v>
      </c>
      <c r="H2200" s="68">
        <v>975</v>
      </c>
      <c r="I2200" s="93">
        <f t="shared" si="159"/>
        <v>9.8484848484848477</v>
      </c>
      <c r="J2200" s="93">
        <v>1.343</v>
      </c>
      <c r="K2200" s="69">
        <v>99</v>
      </c>
      <c r="L2200" s="68">
        <v>416</v>
      </c>
      <c r="M2200" s="93">
        <f t="shared" si="161"/>
        <v>4.2020202020202024</v>
      </c>
      <c r="N2200" s="93">
        <v>0.85699999999999998</v>
      </c>
      <c r="O2200" s="69">
        <v>99</v>
      </c>
      <c r="P2200" s="191">
        <f t="shared" si="162"/>
        <v>2.3437499999999996</v>
      </c>
      <c r="Q2200" s="77" t="s">
        <v>719</v>
      </c>
      <c r="V2200" s="84">
        <v>0.39166666666666666</v>
      </c>
      <c r="W2200" s="85">
        <v>0.52083333333333337</v>
      </c>
      <c r="X2200" s="78">
        <f t="shared" si="160"/>
        <v>0.12916666666666671</v>
      </c>
    </row>
    <row r="2201" spans="1:24" x14ac:dyDescent="0.3">
      <c r="A2201" s="47" t="s">
        <v>15745</v>
      </c>
      <c r="B2201" s="68" t="s">
        <v>1810</v>
      </c>
      <c r="C2201" s="2" t="s">
        <v>1</v>
      </c>
      <c r="D2201" s="2">
        <v>45</v>
      </c>
      <c r="E2201" s="6">
        <v>27680</v>
      </c>
      <c r="F2201" s="7">
        <v>44123.527291666665</v>
      </c>
      <c r="G2201" s="69" t="s">
        <v>4</v>
      </c>
      <c r="H2201" s="68">
        <v>967</v>
      </c>
      <c r="I2201" s="93">
        <f t="shared" si="159"/>
        <v>9.7676767676767682</v>
      </c>
      <c r="J2201" s="93">
        <v>0.89</v>
      </c>
      <c r="K2201" s="69">
        <v>99</v>
      </c>
      <c r="L2201" s="68">
        <v>308</v>
      </c>
      <c r="M2201" s="93">
        <f t="shared" si="161"/>
        <v>3.1111111111111112</v>
      </c>
      <c r="N2201" s="93">
        <v>0.63700000000000001</v>
      </c>
      <c r="O2201" s="69">
        <v>99</v>
      </c>
      <c r="P2201" s="191">
        <f t="shared" si="162"/>
        <v>3.1396103896103895</v>
      </c>
      <c r="Q2201" s="77" t="s">
        <v>719</v>
      </c>
      <c r="V2201" s="84">
        <v>0.39513888888888887</v>
      </c>
      <c r="W2201" s="85">
        <v>0.53472222222222221</v>
      </c>
      <c r="X2201" s="78">
        <f t="shared" si="160"/>
        <v>0.13958333333333334</v>
      </c>
    </row>
    <row r="2202" spans="1:24" x14ac:dyDescent="0.3">
      <c r="A2202" s="47" t="s">
        <v>5040</v>
      </c>
      <c r="B2202" s="68" t="s">
        <v>5041</v>
      </c>
      <c r="C2202" s="2" t="s">
        <v>1</v>
      </c>
      <c r="D2202" s="2">
        <v>51</v>
      </c>
      <c r="E2202" s="6">
        <v>25287</v>
      </c>
      <c r="F2202" s="7">
        <v>44123.538553240738</v>
      </c>
      <c r="G2202" s="69" t="s">
        <v>4</v>
      </c>
      <c r="H2202" s="68">
        <v>1292</v>
      </c>
      <c r="I2202" s="93">
        <f t="shared" si="159"/>
        <v>12.92</v>
      </c>
      <c r="J2202" s="93">
        <v>1.44</v>
      </c>
      <c r="K2202" s="69">
        <v>100</v>
      </c>
      <c r="L2202" s="68">
        <v>419</v>
      </c>
      <c r="M2202" s="93">
        <f t="shared" si="161"/>
        <v>4.1900000000000004</v>
      </c>
      <c r="N2202" s="93">
        <v>0.70599999999999996</v>
      </c>
      <c r="O2202" s="69">
        <v>100</v>
      </c>
      <c r="P2202" s="191">
        <f t="shared" si="162"/>
        <v>3.0835322195704054</v>
      </c>
      <c r="Q2202" s="77" t="s">
        <v>719</v>
      </c>
      <c r="V2202" s="84">
        <v>0.40625</v>
      </c>
      <c r="W2202" s="85">
        <v>0.54861111111111105</v>
      </c>
      <c r="X2202" s="78">
        <f t="shared" si="160"/>
        <v>0.14236111111111105</v>
      </c>
    </row>
    <row r="2203" spans="1:24" x14ac:dyDescent="0.3">
      <c r="A2203" s="47" t="s">
        <v>15746</v>
      </c>
      <c r="B2203" s="68" t="s">
        <v>15747</v>
      </c>
      <c r="C2203" s="2" t="s">
        <v>6</v>
      </c>
      <c r="D2203" s="2">
        <v>20</v>
      </c>
      <c r="E2203" s="6">
        <v>36674</v>
      </c>
      <c r="F2203" s="7">
        <v>44123.550636574073</v>
      </c>
      <c r="G2203" s="69" t="s">
        <v>4</v>
      </c>
      <c r="H2203" s="68">
        <v>651</v>
      </c>
      <c r="I2203" s="93">
        <f t="shared" si="159"/>
        <v>6.51</v>
      </c>
      <c r="J2203" s="93">
        <v>0.81</v>
      </c>
      <c r="K2203" s="69">
        <v>100</v>
      </c>
      <c r="L2203" s="68">
        <v>230</v>
      </c>
      <c r="M2203" s="93">
        <f t="shared" si="161"/>
        <v>2.2999999999999998</v>
      </c>
      <c r="N2203" s="93">
        <v>0.48199999999999998</v>
      </c>
      <c r="O2203" s="69">
        <v>100</v>
      </c>
      <c r="P2203" s="191">
        <f t="shared" si="162"/>
        <v>2.830434782608696</v>
      </c>
      <c r="Q2203" s="77" t="s">
        <v>719</v>
      </c>
      <c r="V2203" s="84">
        <v>0.42152777777777778</v>
      </c>
      <c r="W2203" s="85">
        <v>0.56944444444444442</v>
      </c>
      <c r="X2203" s="78">
        <f t="shared" si="160"/>
        <v>0.14791666666666664</v>
      </c>
    </row>
    <row r="2204" spans="1:24" x14ac:dyDescent="0.3">
      <c r="A2204" s="47" t="s">
        <v>15748</v>
      </c>
      <c r="B2204" s="68" t="s">
        <v>7384</v>
      </c>
      <c r="C2204" s="2" t="s">
        <v>1</v>
      </c>
      <c r="D2204" s="2">
        <v>68</v>
      </c>
      <c r="E2204" s="6">
        <v>19086</v>
      </c>
      <c r="F2204" s="7">
        <v>44123.58315972222</v>
      </c>
      <c r="G2204" s="69" t="s">
        <v>4</v>
      </c>
      <c r="H2204" s="68">
        <v>1720</v>
      </c>
      <c r="I2204" s="93">
        <f t="shared" si="159"/>
        <v>17.373737373737374</v>
      </c>
      <c r="J2204" s="93">
        <v>1.337</v>
      </c>
      <c r="K2204" s="69">
        <v>99</v>
      </c>
      <c r="L2204" s="68">
        <v>996</v>
      </c>
      <c r="M2204" s="93">
        <f t="shared" si="161"/>
        <v>10.060606060606061</v>
      </c>
      <c r="N2204" s="93">
        <v>0.81799999999999995</v>
      </c>
      <c r="O2204" s="69">
        <v>99</v>
      </c>
      <c r="P2204" s="191">
        <f t="shared" si="162"/>
        <v>1.7269076305220883</v>
      </c>
      <c r="Q2204" s="77" t="s">
        <v>719</v>
      </c>
      <c r="V2204" s="84">
        <v>0.43611111111111112</v>
      </c>
      <c r="W2204" s="85">
        <v>0.58333333333333337</v>
      </c>
      <c r="X2204" s="78">
        <f t="shared" si="160"/>
        <v>0.14722222222222225</v>
      </c>
    </row>
    <row r="2205" spans="1:24" x14ac:dyDescent="0.3">
      <c r="A2205" s="47" t="s">
        <v>6881</v>
      </c>
      <c r="B2205" s="68" t="s">
        <v>6882</v>
      </c>
      <c r="C2205" s="2" t="s">
        <v>1</v>
      </c>
      <c r="D2205" s="2">
        <v>39</v>
      </c>
      <c r="E2205" s="6">
        <v>29566</v>
      </c>
      <c r="F2205" s="7">
        <v>44123.596932870372</v>
      </c>
      <c r="G2205" s="69" t="s">
        <v>4</v>
      </c>
      <c r="H2205" s="68">
        <v>733</v>
      </c>
      <c r="I2205" s="93">
        <f t="shared" si="159"/>
        <v>7.33</v>
      </c>
      <c r="J2205" s="93">
        <v>0.753</v>
      </c>
      <c r="K2205" s="69">
        <v>100</v>
      </c>
      <c r="L2205" s="68">
        <v>239</v>
      </c>
      <c r="M2205" s="93">
        <f t="shared" si="161"/>
        <v>2.39</v>
      </c>
      <c r="N2205" s="93">
        <v>0.53</v>
      </c>
      <c r="O2205" s="69">
        <v>100</v>
      </c>
      <c r="P2205" s="191">
        <f t="shared" si="162"/>
        <v>3.0669456066945604</v>
      </c>
      <c r="Q2205" s="77" t="s">
        <v>719</v>
      </c>
      <c r="V2205" s="84">
        <v>0.45</v>
      </c>
      <c r="W2205" s="85">
        <v>0.59722222222222221</v>
      </c>
      <c r="X2205" s="78">
        <f t="shared" si="160"/>
        <v>0.1472222222222222</v>
      </c>
    </row>
    <row r="2206" spans="1:24" x14ac:dyDescent="0.3">
      <c r="A2206" s="47" t="s">
        <v>4186</v>
      </c>
      <c r="B2206" s="68" t="s">
        <v>4187</v>
      </c>
      <c r="C2206" s="2" t="s">
        <v>1</v>
      </c>
      <c r="D2206" s="2">
        <v>59</v>
      </c>
      <c r="E2206" s="6">
        <v>22318</v>
      </c>
      <c r="F2206" s="7">
        <v>44123.60864583333</v>
      </c>
      <c r="G2206" s="69" t="s">
        <v>4</v>
      </c>
      <c r="H2206" s="68">
        <v>1443</v>
      </c>
      <c r="I2206" s="93">
        <f t="shared" si="159"/>
        <v>14.575757575757576</v>
      </c>
      <c r="J2206" s="93">
        <v>1.4990000000000001</v>
      </c>
      <c r="K2206" s="69">
        <v>99</v>
      </c>
      <c r="L2206" s="68">
        <v>293</v>
      </c>
      <c r="M2206" s="93">
        <f t="shared" si="161"/>
        <v>2.9595959595959598</v>
      </c>
      <c r="N2206" s="93">
        <v>0.69899999999999995</v>
      </c>
      <c r="O2206" s="69">
        <v>99</v>
      </c>
      <c r="P2206" s="191">
        <f t="shared" si="162"/>
        <v>4.9249146757679183</v>
      </c>
      <c r="Q2206" s="77" t="s">
        <v>719</v>
      </c>
      <c r="V2206" s="84">
        <v>0.46388888888888885</v>
      </c>
      <c r="W2206" s="85">
        <v>0.61805555555555558</v>
      </c>
      <c r="X2206" s="78">
        <f t="shared" si="160"/>
        <v>0.15416666666666673</v>
      </c>
    </row>
    <row r="2207" spans="1:24" x14ac:dyDescent="0.3">
      <c r="A2207" s="47" t="s">
        <v>15749</v>
      </c>
      <c r="B2207" s="68" t="s">
        <v>1365</v>
      </c>
      <c r="C2207" s="2" t="s">
        <v>1</v>
      </c>
      <c r="D2207" s="2">
        <v>68</v>
      </c>
      <c r="E2207" s="6">
        <v>19036</v>
      </c>
      <c r="F2207" s="7">
        <v>44123.619166666664</v>
      </c>
      <c r="G2207" s="69" t="s">
        <v>4</v>
      </c>
      <c r="H2207" s="68">
        <v>1556</v>
      </c>
      <c r="I2207" s="93">
        <f t="shared" si="159"/>
        <v>15.56</v>
      </c>
      <c r="J2207" s="93">
        <v>2.302</v>
      </c>
      <c r="K2207" s="69">
        <v>100</v>
      </c>
      <c r="L2207" s="68">
        <v>318</v>
      </c>
      <c r="M2207" s="93">
        <f t="shared" si="161"/>
        <v>3.18</v>
      </c>
      <c r="N2207" s="93">
        <v>0.57499999999999996</v>
      </c>
      <c r="O2207" s="69">
        <v>100</v>
      </c>
      <c r="P2207" s="191">
        <f t="shared" si="162"/>
        <v>4.8930817610062896</v>
      </c>
      <c r="Q2207" s="77" t="s">
        <v>719</v>
      </c>
      <c r="V2207" s="84">
        <v>0.47569444444444442</v>
      </c>
      <c r="W2207" s="85">
        <v>0.63194444444444442</v>
      </c>
      <c r="X2207" s="78">
        <f t="shared" si="160"/>
        <v>0.15625</v>
      </c>
    </row>
    <row r="2208" spans="1:24" x14ac:dyDescent="0.3">
      <c r="A2208" s="47" t="s">
        <v>15750</v>
      </c>
      <c r="B2208" s="68" t="s">
        <v>658</v>
      </c>
      <c r="C2208" s="2" t="s">
        <v>1</v>
      </c>
      <c r="D2208" s="2">
        <v>54</v>
      </c>
      <c r="E2208" s="6">
        <v>24234</v>
      </c>
      <c r="F2208" s="7">
        <v>44123.636874999997</v>
      </c>
      <c r="G2208" s="69" t="s">
        <v>14997</v>
      </c>
      <c r="H2208" s="68">
        <v>2029</v>
      </c>
      <c r="I2208" s="93">
        <f t="shared" si="159"/>
        <v>20.29</v>
      </c>
      <c r="J2208" s="93">
        <v>1.94</v>
      </c>
      <c r="K2208" s="69">
        <v>100</v>
      </c>
      <c r="L2208" s="68">
        <v>257</v>
      </c>
      <c r="M2208" s="93">
        <f t="shared" si="161"/>
        <v>2.57</v>
      </c>
      <c r="N2208" s="93">
        <v>0.64</v>
      </c>
      <c r="O2208" s="69">
        <v>100</v>
      </c>
      <c r="P2208" s="191">
        <f t="shared" si="162"/>
        <v>7.8949416342412455</v>
      </c>
      <c r="Q2208" s="77" t="s">
        <v>719</v>
      </c>
      <c r="V2208" s="84">
        <v>0.49583333333333335</v>
      </c>
      <c r="W2208" s="85">
        <v>0.64583333333333337</v>
      </c>
      <c r="X2208" s="78">
        <f t="shared" si="160"/>
        <v>0.15000000000000002</v>
      </c>
    </row>
    <row r="2209" spans="1:24" x14ac:dyDescent="0.3">
      <c r="A2209" s="47" t="s">
        <v>12979</v>
      </c>
      <c r="B2209" s="68" t="s">
        <v>88</v>
      </c>
      <c r="C2209" s="2" t="s">
        <v>1</v>
      </c>
      <c r="D2209" s="2">
        <v>62</v>
      </c>
      <c r="E2209" s="6">
        <v>21240</v>
      </c>
      <c r="F2209" s="7">
        <v>44123.661631944444</v>
      </c>
      <c r="G2209" s="69" t="s">
        <v>4</v>
      </c>
      <c r="H2209" s="68">
        <v>1906</v>
      </c>
      <c r="I2209" s="93">
        <f t="shared" si="159"/>
        <v>19.252525252525253</v>
      </c>
      <c r="J2209" s="93">
        <v>1.5209999999999999</v>
      </c>
      <c r="K2209" s="69">
        <v>99</v>
      </c>
      <c r="L2209" s="68">
        <v>501</v>
      </c>
      <c r="M2209" s="93">
        <f t="shared" si="161"/>
        <v>5.0606060606060606</v>
      </c>
      <c r="N2209" s="93">
        <v>0.63600000000000001</v>
      </c>
      <c r="O2209" s="69">
        <v>99</v>
      </c>
      <c r="P2209" s="191">
        <f t="shared" si="162"/>
        <v>3.8043912175648704</v>
      </c>
      <c r="Q2209" s="77" t="s">
        <v>719</v>
      </c>
      <c r="V2209" s="84">
        <v>0.51527777777777783</v>
      </c>
      <c r="W2209" s="85">
        <v>0.67361111111111116</v>
      </c>
      <c r="X2209" s="78">
        <f t="shared" si="160"/>
        <v>0.15833333333333333</v>
      </c>
    </row>
    <row r="2210" spans="1:24" x14ac:dyDescent="0.3">
      <c r="A2210" s="47" t="s">
        <v>15751</v>
      </c>
      <c r="B2210" s="68" t="s">
        <v>7391</v>
      </c>
      <c r="C2210" s="2" t="s">
        <v>6</v>
      </c>
      <c r="D2210" s="2">
        <v>64</v>
      </c>
      <c r="E2210" s="6">
        <v>20529</v>
      </c>
      <c r="F2210" s="7">
        <v>44123.676087962966</v>
      </c>
      <c r="G2210" s="69" t="s">
        <v>4</v>
      </c>
      <c r="H2210" s="68">
        <v>1143</v>
      </c>
      <c r="I2210" s="93">
        <f t="shared" si="159"/>
        <v>11.43</v>
      </c>
      <c r="J2210" s="93">
        <v>0.76900000000000002</v>
      </c>
      <c r="K2210" s="69">
        <v>100</v>
      </c>
      <c r="L2210" s="68">
        <v>437</v>
      </c>
      <c r="M2210" s="93">
        <f t="shared" si="161"/>
        <v>4.37</v>
      </c>
      <c r="N2210" s="93">
        <v>0.96</v>
      </c>
      <c r="O2210" s="69">
        <v>100</v>
      </c>
      <c r="P2210" s="191">
        <f t="shared" si="162"/>
        <v>2.6155606407322654</v>
      </c>
      <c r="Q2210" s="77" t="s">
        <v>719</v>
      </c>
      <c r="V2210" s="84">
        <v>0.53263888888888888</v>
      </c>
      <c r="W2210" s="85">
        <v>0.6875</v>
      </c>
      <c r="X2210" s="78">
        <f t="shared" si="160"/>
        <v>0.15486111111111112</v>
      </c>
    </row>
    <row r="2211" spans="1:24" x14ac:dyDescent="0.3">
      <c r="A2211" s="47" t="s">
        <v>3324</v>
      </c>
      <c r="B2211" s="68" t="s">
        <v>1411</v>
      </c>
      <c r="C2211" s="2" t="s">
        <v>1</v>
      </c>
      <c r="D2211" s="2">
        <v>46</v>
      </c>
      <c r="E2211" s="6">
        <v>26970</v>
      </c>
      <c r="F2211" s="7">
        <v>44124.567071759258</v>
      </c>
      <c r="G2211" s="69" t="s">
        <v>4</v>
      </c>
      <c r="H2211" s="68">
        <v>965</v>
      </c>
      <c r="I2211" s="93">
        <f t="shared" ref="I2211:I2274" si="163">H2211/K2211</f>
        <v>9.7474747474747474</v>
      </c>
      <c r="J2211" s="93">
        <v>0.88500000000000001</v>
      </c>
      <c r="K2211" s="69">
        <v>99</v>
      </c>
      <c r="L2211" s="68">
        <v>254</v>
      </c>
      <c r="M2211" s="93">
        <f t="shared" si="161"/>
        <v>2.5656565656565657</v>
      </c>
      <c r="N2211" s="93">
        <v>0.65700000000000003</v>
      </c>
      <c r="O2211" s="69">
        <v>99</v>
      </c>
      <c r="P2211" s="191">
        <f t="shared" si="162"/>
        <v>3.7992125984251968</v>
      </c>
      <c r="Q2211" s="77" t="s">
        <v>719</v>
      </c>
      <c r="V2211" s="84">
        <v>0.40833333333333338</v>
      </c>
      <c r="W2211" s="85">
        <v>0.57638888888888895</v>
      </c>
      <c r="X2211" s="78">
        <f t="shared" si="160"/>
        <v>0.16805555555555557</v>
      </c>
    </row>
    <row r="2212" spans="1:24" x14ac:dyDescent="0.3">
      <c r="A2212" s="47" t="s">
        <v>15752</v>
      </c>
      <c r="B2212" s="68" t="s">
        <v>15753</v>
      </c>
      <c r="C2212" s="2" t="s">
        <v>1</v>
      </c>
      <c r="D2212" s="2">
        <v>53</v>
      </c>
      <c r="E2212" s="6">
        <v>24616</v>
      </c>
      <c r="F2212" s="7">
        <v>44124.58320601852</v>
      </c>
      <c r="G2212" s="69" t="s">
        <v>4</v>
      </c>
      <c r="H2212" s="68">
        <v>1464</v>
      </c>
      <c r="I2212" s="93">
        <f t="shared" si="163"/>
        <v>14.64</v>
      </c>
      <c r="J2212" s="93">
        <v>1.2509999999999999</v>
      </c>
      <c r="K2212" s="69">
        <v>100</v>
      </c>
      <c r="L2212" s="68">
        <v>365</v>
      </c>
      <c r="M2212" s="93">
        <f t="shared" si="161"/>
        <v>3.65</v>
      </c>
      <c r="N2212" s="93">
        <v>0.71599999999999997</v>
      </c>
      <c r="O2212" s="69">
        <v>100</v>
      </c>
      <c r="P2212" s="191">
        <f t="shared" si="162"/>
        <v>4.0109589041095894</v>
      </c>
      <c r="Q2212" s="77" t="s">
        <v>719</v>
      </c>
      <c r="V2212" s="84">
        <v>0.45069444444444445</v>
      </c>
      <c r="W2212" s="85">
        <v>0.58333333333333337</v>
      </c>
      <c r="X2212" s="78">
        <f t="shared" si="160"/>
        <v>0.13263888888888892</v>
      </c>
    </row>
    <row r="2213" spans="1:24" x14ac:dyDescent="0.3">
      <c r="A2213" s="47" t="s">
        <v>15754</v>
      </c>
      <c r="B2213" s="68" t="s">
        <v>1324</v>
      </c>
      <c r="C2213" s="2" t="s">
        <v>1</v>
      </c>
      <c r="D2213" s="2">
        <v>52</v>
      </c>
      <c r="E2213" s="6">
        <v>24909</v>
      </c>
      <c r="F2213" s="7">
        <v>44124.593541666669</v>
      </c>
      <c r="G2213" s="69" t="s">
        <v>4</v>
      </c>
      <c r="H2213" s="68">
        <v>1342</v>
      </c>
      <c r="I2213" s="93">
        <f t="shared" si="163"/>
        <v>13.42</v>
      </c>
      <c r="J2213" s="93">
        <v>0.84299999999999997</v>
      </c>
      <c r="K2213" s="69">
        <v>100</v>
      </c>
      <c r="L2213" s="68">
        <v>314</v>
      </c>
      <c r="M2213" s="93">
        <f t="shared" si="161"/>
        <v>3.14</v>
      </c>
      <c r="N2213" s="93">
        <v>0.65200000000000002</v>
      </c>
      <c r="O2213" s="69">
        <v>100</v>
      </c>
      <c r="P2213" s="191">
        <f t="shared" si="162"/>
        <v>4.2738853503184711</v>
      </c>
      <c r="Q2213" s="77" t="s">
        <v>719</v>
      </c>
      <c r="V2213" s="84">
        <v>0.45902777777777781</v>
      </c>
      <c r="W2213" s="85">
        <v>0.59513888888888888</v>
      </c>
      <c r="X2213" s="78">
        <f t="shared" si="160"/>
        <v>0.13611111111111107</v>
      </c>
    </row>
    <row r="2214" spans="1:24" x14ac:dyDescent="0.3">
      <c r="A2214" s="47" t="s">
        <v>9413</v>
      </c>
      <c r="B2214" s="68" t="s">
        <v>9414</v>
      </c>
      <c r="C2214" s="2" t="s">
        <v>1</v>
      </c>
      <c r="D2214" s="2">
        <v>39</v>
      </c>
      <c r="E2214" s="6">
        <v>29616</v>
      </c>
      <c r="F2214" s="7">
        <v>44124.623645833337</v>
      </c>
      <c r="G2214" s="69" t="s">
        <v>4</v>
      </c>
      <c r="H2214" s="68">
        <v>1095</v>
      </c>
      <c r="I2214" s="93">
        <f t="shared" si="163"/>
        <v>11.060606060606061</v>
      </c>
      <c r="J2214" s="93">
        <v>0.753</v>
      </c>
      <c r="K2214" s="69">
        <v>99</v>
      </c>
      <c r="L2214" s="68">
        <v>299</v>
      </c>
      <c r="M2214" s="93">
        <f t="shared" si="161"/>
        <v>3.0202020202020203</v>
      </c>
      <c r="N2214" s="93">
        <v>0.40400000000000003</v>
      </c>
      <c r="O2214" s="69">
        <v>99</v>
      </c>
      <c r="P2214" s="191">
        <f t="shared" si="162"/>
        <v>3.6622073578595318</v>
      </c>
      <c r="Q2214" s="77" t="s">
        <v>719</v>
      </c>
      <c r="V2214" s="84">
        <v>0.48402777777777778</v>
      </c>
      <c r="W2214" s="85">
        <v>0.64583333333333337</v>
      </c>
      <c r="X2214" s="78">
        <f t="shared" si="160"/>
        <v>0.16180555555555559</v>
      </c>
    </row>
    <row r="2215" spans="1:24" x14ac:dyDescent="0.3">
      <c r="A2215" s="47" t="s">
        <v>15755</v>
      </c>
      <c r="B2215" s="68" t="s">
        <v>15756</v>
      </c>
      <c r="C2215" s="2" t="s">
        <v>6</v>
      </c>
      <c r="D2215" s="2">
        <v>44</v>
      </c>
      <c r="E2215" s="6">
        <v>27906</v>
      </c>
      <c r="F2215" s="7">
        <v>44124.635462962964</v>
      </c>
      <c r="G2215" s="69" t="s">
        <v>4</v>
      </c>
      <c r="H2215" s="68">
        <v>765</v>
      </c>
      <c r="I2215" s="93">
        <f t="shared" si="163"/>
        <v>7.65</v>
      </c>
      <c r="J2215" s="93">
        <v>0.93600000000000005</v>
      </c>
      <c r="K2215" s="69">
        <v>100</v>
      </c>
      <c r="L2215" s="68">
        <v>286</v>
      </c>
      <c r="M2215" s="93">
        <f t="shared" si="161"/>
        <v>2.86</v>
      </c>
      <c r="N2215" s="93">
        <v>0.69699999999999995</v>
      </c>
      <c r="O2215" s="69">
        <v>100</v>
      </c>
      <c r="P2215" s="191">
        <f t="shared" si="162"/>
        <v>2.674825174825175</v>
      </c>
      <c r="Q2215" s="77" t="s">
        <v>719</v>
      </c>
      <c r="V2215" s="84">
        <v>0.45833333333333331</v>
      </c>
      <c r="W2215" s="85">
        <v>0.625</v>
      </c>
      <c r="X2215" s="78">
        <f t="shared" si="160"/>
        <v>0.16666666666666669</v>
      </c>
    </row>
    <row r="2216" spans="1:24" x14ac:dyDescent="0.3">
      <c r="A2216" s="47" t="s">
        <v>10451</v>
      </c>
      <c r="B2216" s="68" t="s">
        <v>10452</v>
      </c>
      <c r="C2216" s="2" t="s">
        <v>1</v>
      </c>
      <c r="D2216" s="2">
        <v>60</v>
      </c>
      <c r="E2216" s="6">
        <v>21905</v>
      </c>
      <c r="F2216" s="7">
        <v>44124.65452546296</v>
      </c>
      <c r="G2216" s="69" t="s">
        <v>14406</v>
      </c>
      <c r="H2216" s="68">
        <v>1681</v>
      </c>
      <c r="I2216" s="93">
        <f t="shared" si="163"/>
        <v>16.979797979797979</v>
      </c>
      <c r="J2216" s="93">
        <v>1.169</v>
      </c>
      <c r="K2216" s="69">
        <v>99</v>
      </c>
      <c r="L2216" s="68">
        <v>278</v>
      </c>
      <c r="M2216" s="93">
        <f t="shared" si="161"/>
        <v>2.808080808080808</v>
      </c>
      <c r="N2216" s="93">
        <v>0.68</v>
      </c>
      <c r="O2216" s="69">
        <v>99</v>
      </c>
      <c r="P2216" s="191">
        <f t="shared" si="162"/>
        <v>6.0467625899280577</v>
      </c>
      <c r="Q2216" s="77" t="s">
        <v>719</v>
      </c>
      <c r="V2216" s="84">
        <v>0.48055555555555557</v>
      </c>
      <c r="W2216" s="85">
        <v>0.65972222222222221</v>
      </c>
      <c r="X2216" s="78">
        <f t="shared" si="160"/>
        <v>0.17916666666666664</v>
      </c>
    </row>
    <row r="2217" spans="1:24" x14ac:dyDescent="0.3">
      <c r="A2217" s="47" t="s">
        <v>15757</v>
      </c>
      <c r="B2217" s="68" t="s">
        <v>15758</v>
      </c>
      <c r="C2217" s="2" t="s">
        <v>1</v>
      </c>
      <c r="D2217" s="2">
        <v>70</v>
      </c>
      <c r="E2217" s="6">
        <v>18203</v>
      </c>
      <c r="F2217" s="7">
        <v>44124.67560185185</v>
      </c>
      <c r="G2217" s="69" t="s">
        <v>14997</v>
      </c>
      <c r="H2217" s="68">
        <v>1258</v>
      </c>
      <c r="I2217" s="93">
        <f t="shared" si="163"/>
        <v>12.58</v>
      </c>
      <c r="J2217" s="93">
        <v>0.95499999999999996</v>
      </c>
      <c r="K2217" s="69">
        <v>100</v>
      </c>
      <c r="L2217" s="68">
        <v>482</v>
      </c>
      <c r="M2217" s="93">
        <f t="shared" si="161"/>
        <v>4.82</v>
      </c>
      <c r="N2217" s="93">
        <v>0.70199999999999996</v>
      </c>
      <c r="O2217" s="69">
        <v>100</v>
      </c>
      <c r="P2217" s="191">
        <f t="shared" si="162"/>
        <v>2.6099585062240664</v>
      </c>
      <c r="Q2217" s="77" t="s">
        <v>719</v>
      </c>
      <c r="V2217" s="84">
        <v>0.50138888888888888</v>
      </c>
      <c r="W2217" s="85">
        <v>0.68055555555555547</v>
      </c>
      <c r="X2217" s="78">
        <f t="shared" si="160"/>
        <v>0.17916666666666659</v>
      </c>
    </row>
    <row r="2218" spans="1:24" x14ac:dyDescent="0.3">
      <c r="A2218" s="47" t="s">
        <v>15759</v>
      </c>
      <c r="B2218" s="68" t="s">
        <v>15760</v>
      </c>
      <c r="C2218" s="2" t="s">
        <v>6</v>
      </c>
      <c r="D2218" s="2">
        <v>7.916666666666667</v>
      </c>
      <c r="E2218" s="6">
        <v>41235</v>
      </c>
      <c r="F2218" s="7">
        <v>44125.395648148151</v>
      </c>
      <c r="G2218" s="69" t="s">
        <v>2</v>
      </c>
      <c r="H2218" s="68">
        <v>1206</v>
      </c>
      <c r="I2218" s="93">
        <f t="shared" si="163"/>
        <v>12.181818181818182</v>
      </c>
      <c r="J2218" s="93">
        <v>1.35</v>
      </c>
      <c r="K2218" s="69">
        <v>99</v>
      </c>
      <c r="L2218" s="68">
        <v>142</v>
      </c>
      <c r="M2218" s="93">
        <f t="shared" si="161"/>
        <v>1.4343434343434343</v>
      </c>
      <c r="N2218" s="93">
        <v>0.51800000000000002</v>
      </c>
      <c r="O2218" s="69">
        <v>99</v>
      </c>
      <c r="P2218" s="191">
        <f t="shared" si="162"/>
        <v>8.4929577464788739</v>
      </c>
      <c r="Q2218" s="77" t="s">
        <v>719</v>
      </c>
      <c r="V2218" s="84">
        <v>0.40972222222222227</v>
      </c>
      <c r="W2218" s="85">
        <v>0.53472222222222221</v>
      </c>
      <c r="X2218" s="78">
        <f t="shared" si="160"/>
        <v>0.12499999999999994</v>
      </c>
    </row>
    <row r="2219" spans="1:24" x14ac:dyDescent="0.3">
      <c r="A2219" s="47" t="s">
        <v>3704</v>
      </c>
      <c r="B2219" s="68" t="s">
        <v>549</v>
      </c>
      <c r="C2219" s="2" t="s">
        <v>1</v>
      </c>
      <c r="D2219" s="2">
        <v>59</v>
      </c>
      <c r="E2219" s="6">
        <v>22329</v>
      </c>
      <c r="F2219" s="7">
        <v>44125.517222222225</v>
      </c>
      <c r="G2219" s="69" t="s">
        <v>4</v>
      </c>
      <c r="H2219" s="68">
        <v>1551</v>
      </c>
      <c r="I2219" s="93">
        <f t="shared" si="163"/>
        <v>15.666666666666666</v>
      </c>
      <c r="J2219" s="93">
        <v>1.623</v>
      </c>
      <c r="K2219" s="69">
        <v>99</v>
      </c>
      <c r="L2219" s="68">
        <v>341</v>
      </c>
      <c r="M2219" s="93">
        <f t="shared" si="161"/>
        <v>3.4444444444444446</v>
      </c>
      <c r="N2219" s="93">
        <v>0.67300000000000004</v>
      </c>
      <c r="O2219" s="69">
        <v>99</v>
      </c>
      <c r="P2219" s="191">
        <f t="shared" si="162"/>
        <v>4.5483870967741931</v>
      </c>
      <c r="Q2219" s="77" t="s">
        <v>719</v>
      </c>
      <c r="V2219" s="84">
        <v>0.38819444444444445</v>
      </c>
      <c r="W2219" s="85">
        <v>0.52083333333333337</v>
      </c>
      <c r="X2219" s="78">
        <f t="shared" si="160"/>
        <v>0.13263888888888892</v>
      </c>
    </row>
    <row r="2220" spans="1:24" x14ac:dyDescent="0.3">
      <c r="A2220" s="47" t="s">
        <v>3077</v>
      </c>
      <c r="B2220" s="68" t="s">
        <v>576</v>
      </c>
      <c r="C2220" s="2" t="s">
        <v>1</v>
      </c>
      <c r="D2220" s="2">
        <v>66</v>
      </c>
      <c r="E2220" s="6">
        <v>19959</v>
      </c>
      <c r="F2220" s="7">
        <v>44125.537372685183</v>
      </c>
      <c r="G2220" s="69" t="s">
        <v>4</v>
      </c>
      <c r="H2220" s="68">
        <v>2224</v>
      </c>
      <c r="I2220" s="93">
        <f t="shared" si="163"/>
        <v>22.464646464646464</v>
      </c>
      <c r="J2220" s="93">
        <v>1.87</v>
      </c>
      <c r="K2220" s="69">
        <v>99</v>
      </c>
      <c r="L2220" s="68">
        <v>344</v>
      </c>
      <c r="M2220" s="93">
        <f t="shared" si="161"/>
        <v>3.4747474747474749</v>
      </c>
      <c r="N2220" s="93">
        <v>0.64400000000000002</v>
      </c>
      <c r="O2220" s="69">
        <v>99</v>
      </c>
      <c r="P2220" s="191">
        <f t="shared" si="162"/>
        <v>6.4651162790697665</v>
      </c>
      <c r="Q2220" s="77" t="s">
        <v>719</v>
      </c>
      <c r="V2220" s="84">
        <v>0.39930555555555558</v>
      </c>
      <c r="W2220" s="85">
        <v>0.54861111111111105</v>
      </c>
      <c r="X2220" s="78">
        <f t="shared" si="160"/>
        <v>0.14930555555555547</v>
      </c>
    </row>
    <row r="2221" spans="1:24" x14ac:dyDescent="0.3">
      <c r="A2221" s="47" t="s">
        <v>4475</v>
      </c>
      <c r="B2221" s="68" t="s">
        <v>4476</v>
      </c>
      <c r="C2221" s="2" t="s">
        <v>1</v>
      </c>
      <c r="D2221" s="2">
        <v>56</v>
      </c>
      <c r="E2221" s="6">
        <v>23379</v>
      </c>
      <c r="F2221" s="7">
        <v>44125.550995370373</v>
      </c>
      <c r="G2221" s="69" t="s">
        <v>4</v>
      </c>
      <c r="H2221" s="68">
        <v>1851</v>
      </c>
      <c r="I2221" s="93">
        <f t="shared" si="163"/>
        <v>18.510000000000002</v>
      </c>
      <c r="J2221" s="93">
        <v>1.3069999999999999</v>
      </c>
      <c r="K2221" s="69">
        <v>100</v>
      </c>
      <c r="L2221" s="68">
        <v>404</v>
      </c>
      <c r="M2221" s="93">
        <f t="shared" si="161"/>
        <v>4.04</v>
      </c>
      <c r="N2221" s="93">
        <v>0.80300000000000005</v>
      </c>
      <c r="O2221" s="69">
        <v>100</v>
      </c>
      <c r="P2221" s="191">
        <f t="shared" si="162"/>
        <v>4.5816831683168324</v>
      </c>
      <c r="Q2221" s="77" t="s">
        <v>719</v>
      </c>
      <c r="V2221" s="84">
        <v>0.43055555555555558</v>
      </c>
      <c r="W2221" s="85">
        <v>0.56944444444444442</v>
      </c>
      <c r="X2221" s="78">
        <f t="shared" si="160"/>
        <v>0.13888888888888884</v>
      </c>
    </row>
    <row r="2222" spans="1:24" x14ac:dyDescent="0.3">
      <c r="A2222" s="47" t="s">
        <v>15761</v>
      </c>
      <c r="B2222" s="68" t="s">
        <v>15762</v>
      </c>
      <c r="C2222" s="2" t="s">
        <v>6</v>
      </c>
      <c r="D2222" s="2">
        <v>69</v>
      </c>
      <c r="E2222" s="6">
        <v>18691</v>
      </c>
      <c r="F2222" s="7">
        <v>44125.567546296297</v>
      </c>
      <c r="G2222" s="69" t="s">
        <v>4</v>
      </c>
      <c r="H2222" s="68">
        <v>1522</v>
      </c>
      <c r="I2222" s="93">
        <f t="shared" si="163"/>
        <v>15.373737373737374</v>
      </c>
      <c r="J2222" s="93">
        <v>1.3220000000000001</v>
      </c>
      <c r="K2222" s="69">
        <v>99</v>
      </c>
      <c r="L2222" s="68">
        <v>272</v>
      </c>
      <c r="M2222" s="93">
        <f t="shared" si="161"/>
        <v>2.7474747474747474</v>
      </c>
      <c r="N2222" s="93">
        <v>0.66</v>
      </c>
      <c r="O2222" s="69">
        <v>99</v>
      </c>
      <c r="P2222" s="191">
        <f t="shared" si="162"/>
        <v>5.5955882352941178</v>
      </c>
      <c r="Q2222" s="77" t="s">
        <v>719</v>
      </c>
      <c r="V2222" s="84">
        <v>0.42222222222222222</v>
      </c>
      <c r="W2222" s="85">
        <v>0.58333333333333337</v>
      </c>
      <c r="X2222" s="78">
        <f t="shared" si="160"/>
        <v>0.16111111111111115</v>
      </c>
    </row>
    <row r="2223" spans="1:24" x14ac:dyDescent="0.3">
      <c r="A2223" s="47" t="s">
        <v>15763</v>
      </c>
      <c r="B2223" s="68" t="s">
        <v>15764</v>
      </c>
      <c r="C2223" s="2" t="s">
        <v>6</v>
      </c>
      <c r="D2223" s="2">
        <v>47</v>
      </c>
      <c r="E2223" s="6">
        <v>26610</v>
      </c>
      <c r="F2223" s="7">
        <v>44125.597500000003</v>
      </c>
      <c r="G2223" s="69" t="s">
        <v>4</v>
      </c>
      <c r="H2223" s="68">
        <v>1141</v>
      </c>
      <c r="I2223" s="93">
        <f t="shared" si="163"/>
        <v>11.525252525252526</v>
      </c>
      <c r="J2223" s="93">
        <v>1.3120000000000001</v>
      </c>
      <c r="K2223" s="69">
        <v>99</v>
      </c>
      <c r="L2223" s="68">
        <v>335</v>
      </c>
      <c r="M2223" s="93">
        <f t="shared" si="161"/>
        <v>3.3838383838383836</v>
      </c>
      <c r="N2223" s="93">
        <v>0.54800000000000004</v>
      </c>
      <c r="O2223" s="69">
        <v>99</v>
      </c>
      <c r="P2223" s="191">
        <f t="shared" si="162"/>
        <v>3.4059701492537315</v>
      </c>
      <c r="Q2223" s="77" t="s">
        <v>719</v>
      </c>
      <c r="V2223" s="84">
        <v>0.45</v>
      </c>
      <c r="W2223" s="85">
        <v>0.60416666666666663</v>
      </c>
      <c r="X2223" s="78">
        <f t="shared" si="160"/>
        <v>0.15416666666666662</v>
      </c>
    </row>
    <row r="2224" spans="1:24" x14ac:dyDescent="0.3">
      <c r="A2224" s="47" t="s">
        <v>15765</v>
      </c>
      <c r="B2224" s="68" t="s">
        <v>15766</v>
      </c>
      <c r="C2224" s="2" t="s">
        <v>6</v>
      </c>
      <c r="D2224" s="2">
        <v>67</v>
      </c>
      <c r="E2224" s="6">
        <v>19348</v>
      </c>
      <c r="F2224" s="7">
        <v>44125.621064814812</v>
      </c>
      <c r="G2224" s="69" t="s">
        <v>4</v>
      </c>
      <c r="H2224" s="68">
        <v>830</v>
      </c>
      <c r="I2224" s="93">
        <f t="shared" si="163"/>
        <v>8.3838383838383841</v>
      </c>
      <c r="J2224" s="93">
        <v>0.94399999999999995</v>
      </c>
      <c r="K2224" s="69">
        <v>99</v>
      </c>
      <c r="L2224" s="68">
        <v>280</v>
      </c>
      <c r="M2224" s="93">
        <f t="shared" si="161"/>
        <v>2.8282828282828283</v>
      </c>
      <c r="N2224" s="93">
        <v>0.55400000000000005</v>
      </c>
      <c r="O2224" s="69">
        <v>99</v>
      </c>
      <c r="P2224" s="191">
        <f t="shared" si="162"/>
        <v>2.9642857142857144</v>
      </c>
      <c r="Q2224" s="77" t="s">
        <v>719</v>
      </c>
      <c r="V2224" s="84">
        <v>0.46111111111111108</v>
      </c>
      <c r="W2224" s="85">
        <v>0.63194444444444442</v>
      </c>
      <c r="X2224" s="78">
        <f t="shared" si="160"/>
        <v>0.17083333333333334</v>
      </c>
    </row>
    <row r="2225" spans="1:24" x14ac:dyDescent="0.3">
      <c r="A2225" s="47" t="s">
        <v>15767</v>
      </c>
      <c r="B2225" s="68" t="s">
        <v>10188</v>
      </c>
      <c r="C2225" s="2" t="s">
        <v>1</v>
      </c>
      <c r="D2225" s="2">
        <v>57</v>
      </c>
      <c r="E2225" s="6">
        <v>23000</v>
      </c>
      <c r="F2225" s="7">
        <v>44125.636817129627</v>
      </c>
      <c r="G2225" s="69" t="s">
        <v>4</v>
      </c>
      <c r="H2225" s="68">
        <v>2165</v>
      </c>
      <c r="I2225" s="93">
        <f t="shared" si="163"/>
        <v>21.65</v>
      </c>
      <c r="J2225" s="93">
        <v>1.8720000000000001</v>
      </c>
      <c r="K2225" s="69">
        <v>100</v>
      </c>
      <c r="L2225" s="68">
        <v>395</v>
      </c>
      <c r="M2225" s="93">
        <f t="shared" si="161"/>
        <v>3.95</v>
      </c>
      <c r="N2225" s="93">
        <v>0.80900000000000005</v>
      </c>
      <c r="O2225" s="69">
        <v>100</v>
      </c>
      <c r="P2225" s="191">
        <f t="shared" si="162"/>
        <v>5.4810126582278471</v>
      </c>
      <c r="Q2225" s="77" t="s">
        <v>719</v>
      </c>
      <c r="V2225" s="84">
        <v>0.50069444444444444</v>
      </c>
      <c r="W2225" s="85">
        <v>0.64583333333333337</v>
      </c>
      <c r="X2225" s="78">
        <f t="shared" si="160"/>
        <v>0.14513888888888893</v>
      </c>
    </row>
    <row r="2226" spans="1:24" x14ac:dyDescent="0.3">
      <c r="A2226" s="47" t="s">
        <v>15768</v>
      </c>
      <c r="B2226" s="68" t="s">
        <v>47</v>
      </c>
      <c r="C2226" s="2" t="s">
        <v>1</v>
      </c>
      <c r="D2226" s="2">
        <v>51</v>
      </c>
      <c r="E2226" s="6">
        <v>25431</v>
      </c>
      <c r="F2226" s="7">
        <v>44125.649837962963</v>
      </c>
      <c r="G2226" s="69" t="s">
        <v>4</v>
      </c>
      <c r="H2226" s="68">
        <v>1135</v>
      </c>
      <c r="I2226" s="93">
        <f t="shared" si="163"/>
        <v>11.464646464646465</v>
      </c>
      <c r="J2226" s="93">
        <v>0.95099999999999996</v>
      </c>
      <c r="K2226" s="69">
        <v>99</v>
      </c>
      <c r="L2226" s="68">
        <v>330</v>
      </c>
      <c r="M2226" s="93">
        <f t="shared" si="161"/>
        <v>3.3333333333333335</v>
      </c>
      <c r="N2226" s="93">
        <v>0.58899999999999997</v>
      </c>
      <c r="O2226" s="69">
        <v>99</v>
      </c>
      <c r="P2226" s="191">
        <f t="shared" si="162"/>
        <v>3.4393939393939394</v>
      </c>
      <c r="Q2226" s="77" t="s">
        <v>719</v>
      </c>
      <c r="V2226" s="84">
        <v>0.50486111111111109</v>
      </c>
      <c r="W2226" s="85">
        <v>0.65972222222222221</v>
      </c>
      <c r="X2226" s="78">
        <f t="shared" si="160"/>
        <v>0.15486111111111112</v>
      </c>
    </row>
    <row r="2227" spans="1:24" x14ac:dyDescent="0.3">
      <c r="A2227" s="47" t="s">
        <v>15769</v>
      </c>
      <c r="B2227" s="68" t="s">
        <v>15770</v>
      </c>
      <c r="C2227" s="2" t="s">
        <v>6</v>
      </c>
      <c r="D2227" s="2">
        <v>68</v>
      </c>
      <c r="E2227" s="6">
        <v>19079</v>
      </c>
      <c r="F2227" s="7">
        <v>44125.667349537034</v>
      </c>
      <c r="G2227" s="69" t="s">
        <v>4</v>
      </c>
      <c r="H2227" s="68">
        <v>1323</v>
      </c>
      <c r="I2227" s="93">
        <f t="shared" si="163"/>
        <v>13.23</v>
      </c>
      <c r="J2227" s="93">
        <v>1.413</v>
      </c>
      <c r="K2227" s="69">
        <v>100</v>
      </c>
      <c r="L2227" s="68">
        <v>306</v>
      </c>
      <c r="M2227" s="93">
        <f t="shared" si="161"/>
        <v>3.06</v>
      </c>
      <c r="N2227" s="93">
        <v>0.70799999999999996</v>
      </c>
      <c r="O2227" s="69">
        <v>100</v>
      </c>
      <c r="P2227" s="191">
        <f t="shared" si="162"/>
        <v>4.3235294117647056</v>
      </c>
      <c r="Q2227" s="77" t="s">
        <v>719</v>
      </c>
      <c r="V2227" s="84">
        <v>0.52777777777777779</v>
      </c>
      <c r="W2227" s="85">
        <v>0.68055555555555547</v>
      </c>
      <c r="X2227" s="78">
        <f t="shared" si="160"/>
        <v>0.15277777777777768</v>
      </c>
    </row>
    <row r="2228" spans="1:24" x14ac:dyDescent="0.3">
      <c r="A2228" s="47" t="s">
        <v>15771</v>
      </c>
      <c r="B2228" s="68" t="s">
        <v>15772</v>
      </c>
      <c r="C2228" s="2" t="s">
        <v>1</v>
      </c>
      <c r="D2228" s="2">
        <v>71</v>
      </c>
      <c r="E2228" s="6">
        <v>18025</v>
      </c>
      <c r="F2228" s="7">
        <v>44126.431203703702</v>
      </c>
      <c r="G2228" s="69" t="s">
        <v>71</v>
      </c>
      <c r="H2228" s="68">
        <v>1223</v>
      </c>
      <c r="I2228" s="93">
        <f t="shared" si="163"/>
        <v>12.353535353535353</v>
      </c>
      <c r="J2228" s="93">
        <v>1.264</v>
      </c>
      <c r="K2228" s="69">
        <v>99</v>
      </c>
      <c r="L2228" s="68">
        <v>332</v>
      </c>
      <c r="M2228" s="93">
        <f t="shared" si="161"/>
        <v>3.3535353535353534</v>
      </c>
      <c r="N2228" s="93">
        <v>0.52100000000000002</v>
      </c>
      <c r="O2228" s="69">
        <v>99</v>
      </c>
      <c r="P2228" s="191">
        <f t="shared" si="162"/>
        <v>3.6837349397590362</v>
      </c>
      <c r="Q2228" s="77" t="s">
        <v>719</v>
      </c>
      <c r="V2228" s="84">
        <v>0.43055555555555558</v>
      </c>
      <c r="W2228" s="85">
        <v>0.59722222222222221</v>
      </c>
      <c r="X2228" s="78">
        <f t="shared" si="160"/>
        <v>0.16666666666666663</v>
      </c>
    </row>
    <row r="2229" spans="1:24" x14ac:dyDescent="0.3">
      <c r="A2229" s="47" t="s">
        <v>15773</v>
      </c>
      <c r="B2229" s="68" t="s">
        <v>1417</v>
      </c>
      <c r="C2229" s="2" t="s">
        <v>1</v>
      </c>
      <c r="D2229" s="2">
        <v>44</v>
      </c>
      <c r="E2229" s="6">
        <v>27924</v>
      </c>
      <c r="F2229" s="7">
        <v>44126.514363425929</v>
      </c>
      <c r="G2229" s="69" t="s">
        <v>4</v>
      </c>
      <c r="H2229" s="68">
        <v>1284</v>
      </c>
      <c r="I2229" s="93">
        <f t="shared" si="163"/>
        <v>12.969696969696969</v>
      </c>
      <c r="J2229" s="93">
        <v>1.044</v>
      </c>
      <c r="K2229" s="69">
        <v>99</v>
      </c>
      <c r="L2229" s="68">
        <v>282</v>
      </c>
      <c r="M2229" s="93">
        <f t="shared" si="161"/>
        <v>2.8484848484848486</v>
      </c>
      <c r="N2229" s="93">
        <v>0.66</v>
      </c>
      <c r="O2229" s="69">
        <v>99</v>
      </c>
      <c r="P2229" s="191">
        <f t="shared" si="162"/>
        <v>4.5531914893617014</v>
      </c>
      <c r="Q2229" s="77" t="s">
        <v>719</v>
      </c>
      <c r="V2229" s="84">
        <v>0.37291666666666662</v>
      </c>
      <c r="W2229" s="85">
        <v>0.51388888888888895</v>
      </c>
      <c r="X2229" s="78">
        <f t="shared" si="160"/>
        <v>0.14097222222222233</v>
      </c>
    </row>
    <row r="2230" spans="1:24" x14ac:dyDescent="0.3">
      <c r="A2230" s="47" t="s">
        <v>4963</v>
      </c>
      <c r="B2230" s="68" t="s">
        <v>1145</v>
      </c>
      <c r="C2230" s="2" t="s">
        <v>1</v>
      </c>
      <c r="D2230" s="2">
        <v>50</v>
      </c>
      <c r="E2230" s="6">
        <v>25737</v>
      </c>
      <c r="F2230" s="7">
        <v>44126.52747685185</v>
      </c>
      <c r="G2230" s="69" t="s">
        <v>4</v>
      </c>
      <c r="H2230" s="68">
        <v>923</v>
      </c>
      <c r="I2230" s="93">
        <f t="shared" si="163"/>
        <v>9.3232323232323235</v>
      </c>
      <c r="J2230" s="93">
        <v>1.413</v>
      </c>
      <c r="K2230" s="69">
        <v>99</v>
      </c>
      <c r="L2230" s="68">
        <v>287</v>
      </c>
      <c r="M2230" s="93">
        <f t="shared" si="161"/>
        <v>2.8989898989898988</v>
      </c>
      <c r="N2230" s="93">
        <v>0.505</v>
      </c>
      <c r="O2230" s="69">
        <v>99</v>
      </c>
      <c r="P2230" s="191">
        <f t="shared" si="162"/>
        <v>3.2160278745644604</v>
      </c>
      <c r="Q2230" s="77" t="s">
        <v>719</v>
      </c>
      <c r="V2230" s="84">
        <v>0.3840277777777778</v>
      </c>
      <c r="W2230" s="85">
        <v>0.52986111111111112</v>
      </c>
      <c r="X2230" s="78">
        <f t="shared" si="160"/>
        <v>0.14583333333333331</v>
      </c>
    </row>
    <row r="2231" spans="1:24" x14ac:dyDescent="0.3">
      <c r="A2231" s="47" t="s">
        <v>3453</v>
      </c>
      <c r="B2231" s="68" t="s">
        <v>1936</v>
      </c>
      <c r="C2231" s="2" t="s">
        <v>1</v>
      </c>
      <c r="D2231" s="2">
        <v>49</v>
      </c>
      <c r="E2231" s="6">
        <v>26020</v>
      </c>
      <c r="F2231" s="7">
        <v>44126.538877314815</v>
      </c>
      <c r="G2231" s="69" t="s">
        <v>4</v>
      </c>
      <c r="H2231" s="68">
        <v>1069</v>
      </c>
      <c r="I2231" s="93">
        <f t="shared" si="163"/>
        <v>10.69</v>
      </c>
      <c r="J2231" s="93">
        <v>1.331</v>
      </c>
      <c r="K2231" s="69">
        <v>100</v>
      </c>
      <c r="L2231" s="68">
        <v>362</v>
      </c>
      <c r="M2231" s="93">
        <f t="shared" si="161"/>
        <v>3.62</v>
      </c>
      <c r="N2231" s="93">
        <v>0.50800000000000001</v>
      </c>
      <c r="O2231" s="69">
        <v>100</v>
      </c>
      <c r="P2231" s="191">
        <f t="shared" si="162"/>
        <v>2.9530386740331491</v>
      </c>
      <c r="Q2231" s="77" t="s">
        <v>719</v>
      </c>
      <c r="V2231" s="84">
        <v>0.4069444444444445</v>
      </c>
      <c r="W2231" s="85">
        <v>0.54861111111111105</v>
      </c>
      <c r="X2231" s="78">
        <f t="shared" ref="X2231:X2294" si="164">W2231-V2231</f>
        <v>0.14166666666666655</v>
      </c>
    </row>
    <row r="2232" spans="1:24" x14ac:dyDescent="0.3">
      <c r="A2232" s="47" t="s">
        <v>8153</v>
      </c>
      <c r="B2232" s="68" t="s">
        <v>8154</v>
      </c>
      <c r="C2232" s="2" t="s">
        <v>1</v>
      </c>
      <c r="D2232" s="2">
        <v>53</v>
      </c>
      <c r="E2232" s="6">
        <v>24717</v>
      </c>
      <c r="F2232" s="7">
        <v>44126.553993055553</v>
      </c>
      <c r="G2232" s="69" t="s">
        <v>4</v>
      </c>
      <c r="H2232" s="68">
        <v>1635</v>
      </c>
      <c r="I2232" s="93">
        <f t="shared" si="163"/>
        <v>16.350000000000001</v>
      </c>
      <c r="J2232" s="93">
        <v>1.274</v>
      </c>
      <c r="K2232" s="69">
        <v>100</v>
      </c>
      <c r="L2232" s="68">
        <v>274</v>
      </c>
      <c r="M2232" s="93">
        <f t="shared" si="161"/>
        <v>2.74</v>
      </c>
      <c r="N2232" s="93">
        <v>0.66100000000000003</v>
      </c>
      <c r="O2232" s="69">
        <v>100</v>
      </c>
      <c r="P2232" s="191">
        <f t="shared" si="162"/>
        <v>5.9671532846715332</v>
      </c>
      <c r="Q2232" s="77" t="s">
        <v>719</v>
      </c>
      <c r="V2232" s="84">
        <v>0.41875000000000001</v>
      </c>
      <c r="W2232" s="85">
        <v>0.55555555555555558</v>
      </c>
      <c r="X2232" s="78">
        <f t="shared" si="164"/>
        <v>0.13680555555555557</v>
      </c>
    </row>
    <row r="2233" spans="1:24" x14ac:dyDescent="0.3">
      <c r="A2233" s="47" t="s">
        <v>4419</v>
      </c>
      <c r="B2233" s="68" t="s">
        <v>4420</v>
      </c>
      <c r="C2233" s="2" t="s">
        <v>1</v>
      </c>
      <c r="D2233" s="2">
        <v>73</v>
      </c>
      <c r="E2233" s="6">
        <v>17212</v>
      </c>
      <c r="F2233" s="7">
        <v>44126.567557870374</v>
      </c>
      <c r="G2233" s="69" t="s">
        <v>4</v>
      </c>
      <c r="H2233" s="68">
        <v>1574</v>
      </c>
      <c r="I2233" s="93">
        <f t="shared" si="163"/>
        <v>15.8989898989899</v>
      </c>
      <c r="J2233" s="93">
        <v>1.321</v>
      </c>
      <c r="K2233" s="69">
        <v>99</v>
      </c>
      <c r="L2233" s="68">
        <v>399</v>
      </c>
      <c r="M2233" s="93">
        <f t="shared" si="161"/>
        <v>4.0303030303030303</v>
      </c>
      <c r="N2233" s="93">
        <v>0.54300000000000004</v>
      </c>
      <c r="O2233" s="69">
        <v>99</v>
      </c>
      <c r="P2233" s="191">
        <f t="shared" si="162"/>
        <v>3.9448621553884715</v>
      </c>
      <c r="Q2233" s="77" t="s">
        <v>719</v>
      </c>
      <c r="V2233" s="84">
        <v>0.42430555555555555</v>
      </c>
      <c r="W2233" s="85">
        <v>0.56944444444444442</v>
      </c>
      <c r="X2233" s="78">
        <f t="shared" si="164"/>
        <v>0.14513888888888887</v>
      </c>
    </row>
    <row r="2234" spans="1:24" x14ac:dyDescent="0.3">
      <c r="A2234" s="47" t="s">
        <v>15774</v>
      </c>
      <c r="B2234" s="68" t="s">
        <v>1229</v>
      </c>
      <c r="C2234" s="2" t="s">
        <v>1</v>
      </c>
      <c r="D2234" s="2">
        <v>53</v>
      </c>
      <c r="E2234" s="6">
        <v>24629</v>
      </c>
      <c r="F2234" s="7">
        <v>44126.61105324074</v>
      </c>
      <c r="G2234" s="69" t="s">
        <v>4</v>
      </c>
      <c r="H2234" s="68">
        <v>998</v>
      </c>
      <c r="I2234" s="93">
        <f t="shared" si="163"/>
        <v>10.080808080808081</v>
      </c>
      <c r="J2234" s="93">
        <v>0.85299999999999998</v>
      </c>
      <c r="K2234" s="69">
        <v>99</v>
      </c>
      <c r="L2234" s="68">
        <v>261</v>
      </c>
      <c r="M2234" s="93">
        <f t="shared" si="161"/>
        <v>2.6363636363636362</v>
      </c>
      <c r="N2234" s="93">
        <v>0.56200000000000006</v>
      </c>
      <c r="O2234" s="69">
        <v>99</v>
      </c>
      <c r="P2234" s="191">
        <f t="shared" si="162"/>
        <v>3.8237547892720309</v>
      </c>
      <c r="Q2234" s="77" t="s">
        <v>719</v>
      </c>
      <c r="V2234" s="84">
        <v>0.44375000000000003</v>
      </c>
      <c r="W2234" s="85">
        <v>0.61111111111111105</v>
      </c>
      <c r="X2234" s="78">
        <f t="shared" si="164"/>
        <v>0.16736111111111102</v>
      </c>
    </row>
    <row r="2235" spans="1:24" x14ac:dyDescent="0.3">
      <c r="A2235" s="47" t="s">
        <v>4704</v>
      </c>
      <c r="B2235" s="68" t="s">
        <v>4705</v>
      </c>
      <c r="C2235" s="2" t="s">
        <v>1</v>
      </c>
      <c r="D2235" s="2">
        <v>66</v>
      </c>
      <c r="E2235" s="6">
        <v>19992</v>
      </c>
      <c r="F2235" s="7">
        <v>44126.623599537037</v>
      </c>
      <c r="G2235" s="69" t="s">
        <v>4</v>
      </c>
      <c r="H2235" s="68">
        <v>1861</v>
      </c>
      <c r="I2235" s="93">
        <f t="shared" si="163"/>
        <v>18.61</v>
      </c>
      <c r="J2235" s="93">
        <v>1.363</v>
      </c>
      <c r="K2235" s="69">
        <v>100</v>
      </c>
      <c r="L2235" s="68">
        <v>214</v>
      </c>
      <c r="M2235" s="93">
        <f t="shared" si="161"/>
        <v>2.14</v>
      </c>
      <c r="N2235" s="93">
        <v>0.53200000000000003</v>
      </c>
      <c r="O2235" s="69">
        <v>100</v>
      </c>
      <c r="P2235" s="191">
        <f t="shared" si="162"/>
        <v>8.696261682242989</v>
      </c>
      <c r="Q2235" s="77" t="s">
        <v>719</v>
      </c>
      <c r="V2235" s="84">
        <v>0.45902777777777781</v>
      </c>
      <c r="W2235" s="85">
        <v>0.625</v>
      </c>
      <c r="X2235" s="78">
        <f t="shared" si="164"/>
        <v>0.16597222222222219</v>
      </c>
    </row>
    <row r="2236" spans="1:24" x14ac:dyDescent="0.3">
      <c r="A2236" s="47" t="s">
        <v>4996</v>
      </c>
      <c r="B2236" s="68" t="s">
        <v>283</v>
      </c>
      <c r="C2236" s="2" t="s">
        <v>1</v>
      </c>
      <c r="D2236" s="2">
        <v>46</v>
      </c>
      <c r="E2236" s="6">
        <v>27013</v>
      </c>
      <c r="F2236" s="7">
        <v>44126.633773148147</v>
      </c>
      <c r="G2236" s="69" t="s">
        <v>4</v>
      </c>
      <c r="H2236" s="68">
        <v>1321</v>
      </c>
      <c r="I2236" s="93">
        <f t="shared" si="163"/>
        <v>13.343434343434344</v>
      </c>
      <c r="J2236" s="93">
        <v>1.9279999999999999</v>
      </c>
      <c r="K2236" s="69">
        <v>99</v>
      </c>
      <c r="L2236" s="68">
        <v>263</v>
      </c>
      <c r="M2236" s="93">
        <f t="shared" si="161"/>
        <v>2.6565656565656566</v>
      </c>
      <c r="N2236" s="93">
        <v>0.60899999999999999</v>
      </c>
      <c r="O2236" s="69">
        <v>99</v>
      </c>
      <c r="P2236" s="191">
        <f t="shared" si="162"/>
        <v>5.0228136882129277</v>
      </c>
      <c r="Q2236" s="77" t="s">
        <v>719</v>
      </c>
      <c r="V2236" s="84">
        <v>0.47361111111111115</v>
      </c>
      <c r="W2236" s="85">
        <v>0.63541666666666663</v>
      </c>
      <c r="X2236" s="78">
        <f t="shared" si="164"/>
        <v>0.16180555555555548</v>
      </c>
    </row>
    <row r="2237" spans="1:24" x14ac:dyDescent="0.3">
      <c r="A2237" s="47" t="s">
        <v>15775</v>
      </c>
      <c r="B2237" s="68" t="s">
        <v>15776</v>
      </c>
      <c r="C2237" s="2" t="s">
        <v>6</v>
      </c>
      <c r="D2237" s="2">
        <v>37</v>
      </c>
      <c r="E2237" s="6">
        <v>30349</v>
      </c>
      <c r="F2237" s="7">
        <v>44126.643159722225</v>
      </c>
      <c r="G2237" s="69" t="s">
        <v>4</v>
      </c>
      <c r="H2237" s="68">
        <v>601</v>
      </c>
      <c r="I2237" s="93">
        <f t="shared" si="163"/>
        <v>6.01</v>
      </c>
      <c r="J2237" s="93">
        <v>0.93700000000000006</v>
      </c>
      <c r="K2237" s="69">
        <v>100</v>
      </c>
      <c r="L2237" s="68">
        <v>264</v>
      </c>
      <c r="M2237" s="93">
        <f t="shared" si="161"/>
        <v>2.64</v>
      </c>
      <c r="N2237" s="93">
        <v>0.52300000000000002</v>
      </c>
      <c r="O2237" s="69">
        <v>100</v>
      </c>
      <c r="P2237" s="191">
        <f t="shared" si="162"/>
        <v>2.2765151515151514</v>
      </c>
      <c r="Q2237" s="77" t="s">
        <v>719</v>
      </c>
      <c r="V2237" s="84">
        <v>0.47569444444444442</v>
      </c>
      <c r="W2237" s="85">
        <v>0.64583333333333337</v>
      </c>
      <c r="X2237" s="78">
        <f t="shared" si="164"/>
        <v>0.17013888888888895</v>
      </c>
    </row>
    <row r="2238" spans="1:24" x14ac:dyDescent="0.3">
      <c r="A2238" s="47" t="s">
        <v>15777</v>
      </c>
      <c r="B2238" s="68" t="s">
        <v>15778</v>
      </c>
      <c r="C2238" s="2" t="s">
        <v>6</v>
      </c>
      <c r="D2238" s="2">
        <v>29</v>
      </c>
      <c r="E2238" s="6">
        <v>33181</v>
      </c>
      <c r="F2238" s="7">
        <v>44126.661493055559</v>
      </c>
      <c r="G2238" s="69" t="s">
        <v>14997</v>
      </c>
      <c r="H2238" s="68">
        <v>828</v>
      </c>
      <c r="I2238" s="93">
        <f t="shared" si="163"/>
        <v>8.2799999999999994</v>
      </c>
      <c r="J2238" s="93">
        <v>0.84199999999999997</v>
      </c>
      <c r="K2238" s="69">
        <v>100</v>
      </c>
      <c r="L2238" s="68">
        <v>191</v>
      </c>
      <c r="M2238" s="93">
        <f t="shared" si="161"/>
        <v>1.91</v>
      </c>
      <c r="N2238" s="93">
        <v>0.49399999999999999</v>
      </c>
      <c r="O2238" s="69">
        <v>100</v>
      </c>
      <c r="P2238" s="191">
        <f t="shared" si="162"/>
        <v>4.3350785340314131</v>
      </c>
      <c r="Q2238" s="77" t="s">
        <v>719</v>
      </c>
      <c r="V2238" s="84">
        <v>0.49583333333333335</v>
      </c>
      <c r="W2238" s="85">
        <v>0.70486111111111116</v>
      </c>
      <c r="X2238" s="78">
        <f t="shared" si="164"/>
        <v>0.20902777777777781</v>
      </c>
    </row>
    <row r="2239" spans="1:24" x14ac:dyDescent="0.3">
      <c r="A2239" s="47" t="s">
        <v>13640</v>
      </c>
      <c r="B2239" s="68" t="s">
        <v>9718</v>
      </c>
      <c r="C2239" s="2" t="s">
        <v>1</v>
      </c>
      <c r="D2239" s="2">
        <v>61</v>
      </c>
      <c r="E2239" s="6">
        <v>21826</v>
      </c>
      <c r="F2239" s="7">
        <v>44127.513865740744</v>
      </c>
      <c r="G2239" s="69" t="s">
        <v>4</v>
      </c>
      <c r="H2239" s="68">
        <v>2645</v>
      </c>
      <c r="I2239" s="93">
        <f t="shared" si="163"/>
        <v>26.717171717171716</v>
      </c>
      <c r="J2239" s="93">
        <v>2.6230000000000002</v>
      </c>
      <c r="K2239" s="69">
        <v>99</v>
      </c>
      <c r="L2239" s="68">
        <v>522</v>
      </c>
      <c r="M2239" s="93">
        <f t="shared" si="161"/>
        <v>5.2727272727272725</v>
      </c>
      <c r="N2239" s="93">
        <v>0.83099999999999996</v>
      </c>
      <c r="O2239" s="69">
        <v>99</v>
      </c>
      <c r="P2239" s="191">
        <f t="shared" si="162"/>
        <v>5.0670498084291191</v>
      </c>
      <c r="Q2239" s="77" t="s">
        <v>719</v>
      </c>
      <c r="V2239" s="84">
        <v>0.37847222222222227</v>
      </c>
      <c r="W2239" s="85">
        <v>0.51388888888888895</v>
      </c>
      <c r="X2239" s="78">
        <f t="shared" si="164"/>
        <v>0.13541666666666669</v>
      </c>
    </row>
    <row r="2240" spans="1:24" x14ac:dyDescent="0.3">
      <c r="A2240" s="47" t="s">
        <v>15779</v>
      </c>
      <c r="B2240" s="68" t="s">
        <v>15780</v>
      </c>
      <c r="C2240" s="2" t="s">
        <v>1</v>
      </c>
      <c r="D2240" s="2">
        <v>65</v>
      </c>
      <c r="E2240" s="6">
        <v>20136</v>
      </c>
      <c r="F2240" s="7">
        <v>44127.525092592594</v>
      </c>
      <c r="G2240" s="69" t="s">
        <v>4</v>
      </c>
      <c r="H2240" s="68">
        <v>1811</v>
      </c>
      <c r="I2240" s="93">
        <f t="shared" si="163"/>
        <v>18.292929292929294</v>
      </c>
      <c r="J2240" s="93">
        <v>1.4019999999999999</v>
      </c>
      <c r="K2240" s="69">
        <v>99</v>
      </c>
      <c r="L2240" s="68">
        <v>431</v>
      </c>
      <c r="M2240" s="93">
        <f t="shared" si="161"/>
        <v>4.3535353535353538</v>
      </c>
      <c r="N2240" s="93">
        <v>0.66</v>
      </c>
      <c r="O2240" s="69">
        <v>99</v>
      </c>
      <c r="P2240" s="191">
        <f t="shared" si="162"/>
        <v>4.2018561484918795</v>
      </c>
      <c r="Q2240" s="77" t="s">
        <v>719</v>
      </c>
      <c r="V2240" s="84">
        <v>0.40416666666666662</v>
      </c>
      <c r="W2240" s="85">
        <v>0.52430555555555558</v>
      </c>
      <c r="X2240" s="78">
        <f t="shared" si="164"/>
        <v>0.12013888888888896</v>
      </c>
    </row>
    <row r="2241" spans="1:24" x14ac:dyDescent="0.3">
      <c r="A2241" s="47" t="s">
        <v>15781</v>
      </c>
      <c r="B2241" s="68" t="s">
        <v>9963</v>
      </c>
      <c r="C2241" s="2" t="s">
        <v>6</v>
      </c>
      <c r="D2241" s="2">
        <v>55</v>
      </c>
      <c r="E2241" s="6">
        <v>23726</v>
      </c>
      <c r="F2241" s="7">
        <v>44127.543287037035</v>
      </c>
      <c r="G2241" s="69" t="s">
        <v>4</v>
      </c>
      <c r="H2241" s="68">
        <v>867</v>
      </c>
      <c r="I2241" s="93">
        <f t="shared" si="163"/>
        <v>8.67</v>
      </c>
      <c r="J2241" s="93">
        <v>0.9</v>
      </c>
      <c r="K2241" s="69">
        <v>100</v>
      </c>
      <c r="L2241" s="68">
        <v>398</v>
      </c>
      <c r="M2241" s="93">
        <f t="shared" si="161"/>
        <v>3.98</v>
      </c>
      <c r="N2241" s="93">
        <v>0.68100000000000005</v>
      </c>
      <c r="O2241" s="69">
        <v>100</v>
      </c>
      <c r="P2241" s="191">
        <f t="shared" si="162"/>
        <v>2.1783919597989949</v>
      </c>
      <c r="Q2241" s="77" t="s">
        <v>719</v>
      </c>
      <c r="V2241" s="84">
        <v>0.40625</v>
      </c>
      <c r="W2241" s="85">
        <v>0.54861111111111105</v>
      </c>
      <c r="X2241" s="78">
        <f t="shared" si="164"/>
        <v>0.14236111111111105</v>
      </c>
    </row>
    <row r="2242" spans="1:24" x14ac:dyDescent="0.3">
      <c r="A2242" s="47" t="s">
        <v>3020</v>
      </c>
      <c r="B2242" s="68" t="s">
        <v>380</v>
      </c>
      <c r="C2242" s="2" t="s">
        <v>1</v>
      </c>
      <c r="D2242" s="2">
        <v>56</v>
      </c>
      <c r="E2242" s="6">
        <v>23508</v>
      </c>
      <c r="F2242" s="7">
        <v>44127.556527777779</v>
      </c>
      <c r="G2242" s="69" t="s">
        <v>4</v>
      </c>
      <c r="H2242" s="68">
        <v>1322</v>
      </c>
      <c r="I2242" s="93">
        <f t="shared" si="163"/>
        <v>13.353535353535353</v>
      </c>
      <c r="J2242" s="93">
        <v>1.0129999999999999</v>
      </c>
      <c r="K2242" s="69">
        <v>99</v>
      </c>
      <c r="L2242" s="68">
        <v>325</v>
      </c>
      <c r="M2242" s="93">
        <f t="shared" si="161"/>
        <v>3.2828282828282829</v>
      </c>
      <c r="N2242" s="93">
        <v>0.51600000000000001</v>
      </c>
      <c r="O2242" s="69">
        <v>99</v>
      </c>
      <c r="P2242" s="191">
        <f t="shared" si="162"/>
        <v>4.0676923076923073</v>
      </c>
      <c r="Q2242" s="77" t="s">
        <v>719</v>
      </c>
      <c r="V2242" s="84">
        <v>0.4291666666666667</v>
      </c>
      <c r="W2242" s="85">
        <v>0.60069444444444442</v>
      </c>
      <c r="X2242" s="78">
        <f t="shared" si="164"/>
        <v>0.17152777777777772</v>
      </c>
    </row>
    <row r="2243" spans="1:24" x14ac:dyDescent="0.3">
      <c r="A2243" s="47" t="s">
        <v>15782</v>
      </c>
      <c r="B2243" s="68" t="s">
        <v>15783</v>
      </c>
      <c r="C2243" s="2" t="s">
        <v>6</v>
      </c>
      <c r="D2243" s="2">
        <v>65</v>
      </c>
      <c r="E2243" s="6">
        <v>20135</v>
      </c>
      <c r="F2243" s="7">
        <v>44127.568101851852</v>
      </c>
      <c r="G2243" s="69" t="s">
        <v>4</v>
      </c>
      <c r="H2243" s="68">
        <v>801</v>
      </c>
      <c r="I2243" s="93">
        <f t="shared" si="163"/>
        <v>8.01</v>
      </c>
      <c r="J2243" s="93">
        <v>0.81</v>
      </c>
      <c r="K2243" s="69">
        <v>100</v>
      </c>
      <c r="L2243" s="68">
        <v>413</v>
      </c>
      <c r="M2243" s="93">
        <f t="shared" ref="M2243:M2306" si="165">L2243/O2243</f>
        <v>4.13</v>
      </c>
      <c r="N2243" s="93">
        <v>0.77400000000000002</v>
      </c>
      <c r="O2243" s="69">
        <v>100</v>
      </c>
      <c r="P2243" s="191">
        <f t="shared" ref="P2243:P2306" si="166">I2243/M2243</f>
        <v>1.9394673123486683</v>
      </c>
      <c r="Q2243" s="77" t="s">
        <v>719</v>
      </c>
      <c r="V2243" s="84">
        <v>0.41388888888888892</v>
      </c>
      <c r="W2243" s="85">
        <v>0.5625</v>
      </c>
      <c r="X2243" s="78">
        <f t="shared" si="164"/>
        <v>0.14861111111111108</v>
      </c>
    </row>
    <row r="2244" spans="1:24" x14ac:dyDescent="0.3">
      <c r="A2244" s="47" t="s">
        <v>13204</v>
      </c>
      <c r="B2244" s="68" t="s">
        <v>6288</v>
      </c>
      <c r="C2244" s="2" t="s">
        <v>1</v>
      </c>
      <c r="D2244" s="2">
        <v>72</v>
      </c>
      <c r="E2244" s="6">
        <v>17476</v>
      </c>
      <c r="F2244" s="7">
        <v>44127.589375000003</v>
      </c>
      <c r="G2244" s="69" t="s">
        <v>4</v>
      </c>
      <c r="H2244" s="68">
        <v>1329</v>
      </c>
      <c r="I2244" s="93">
        <f t="shared" si="163"/>
        <v>13.29</v>
      </c>
      <c r="J2244" s="93">
        <v>1.0569999999999999</v>
      </c>
      <c r="K2244" s="69">
        <v>100</v>
      </c>
      <c r="L2244" s="68">
        <v>663</v>
      </c>
      <c r="M2244" s="93">
        <f t="shared" si="165"/>
        <v>6.63</v>
      </c>
      <c r="N2244" s="93">
        <v>1.089</v>
      </c>
      <c r="O2244" s="69">
        <v>100</v>
      </c>
      <c r="P2244" s="191">
        <f t="shared" si="166"/>
        <v>2.004524886877828</v>
      </c>
      <c r="Q2244" s="77" t="s">
        <v>719</v>
      </c>
      <c r="V2244" s="84">
        <v>0.45624999999999999</v>
      </c>
      <c r="W2244" s="85">
        <v>0.59375</v>
      </c>
      <c r="X2244" s="78">
        <f t="shared" si="164"/>
        <v>0.13750000000000001</v>
      </c>
    </row>
    <row r="2245" spans="1:24" x14ac:dyDescent="0.3">
      <c r="A2245" s="47" t="s">
        <v>15784</v>
      </c>
      <c r="B2245" s="68" t="s">
        <v>15785</v>
      </c>
      <c r="C2245" s="2" t="s">
        <v>6</v>
      </c>
      <c r="D2245" s="2">
        <v>76</v>
      </c>
      <c r="E2245" s="6">
        <v>16206</v>
      </c>
      <c r="F2245" s="7">
        <v>44127.610879629632</v>
      </c>
      <c r="G2245" s="69" t="s">
        <v>14997</v>
      </c>
      <c r="H2245" s="68">
        <v>1022</v>
      </c>
      <c r="I2245" s="93">
        <f t="shared" si="163"/>
        <v>10.323232323232324</v>
      </c>
      <c r="J2245" s="93">
        <v>0.754</v>
      </c>
      <c r="K2245" s="69">
        <v>99</v>
      </c>
      <c r="L2245" s="68">
        <v>404</v>
      </c>
      <c r="M2245" s="93">
        <f t="shared" si="165"/>
        <v>4.0808080808080804</v>
      </c>
      <c r="N2245" s="93">
        <v>0.71</v>
      </c>
      <c r="O2245" s="69">
        <v>99</v>
      </c>
      <c r="P2245" s="191">
        <f t="shared" si="166"/>
        <v>2.5297029702970302</v>
      </c>
      <c r="Q2245" s="77" t="s">
        <v>719</v>
      </c>
      <c r="V2245" s="84">
        <v>0.47013888888888888</v>
      </c>
      <c r="W2245" s="85">
        <v>0.63194444444444442</v>
      </c>
      <c r="X2245" s="78">
        <f t="shared" si="164"/>
        <v>0.16180555555555554</v>
      </c>
    </row>
    <row r="2246" spans="1:24" x14ac:dyDescent="0.3">
      <c r="A2246" s="47" t="s">
        <v>3386</v>
      </c>
      <c r="B2246" s="68" t="s">
        <v>1881</v>
      </c>
      <c r="C2246" s="2" t="s">
        <v>1</v>
      </c>
      <c r="D2246" s="2">
        <v>47</v>
      </c>
      <c r="E2246" s="6">
        <v>26931</v>
      </c>
      <c r="F2246" s="7">
        <v>44127.651493055557</v>
      </c>
      <c r="G2246" s="69" t="s">
        <v>4</v>
      </c>
      <c r="H2246" s="68">
        <v>1066</v>
      </c>
      <c r="I2246" s="93">
        <f t="shared" si="163"/>
        <v>10.66</v>
      </c>
      <c r="J2246" s="93">
        <v>1.216</v>
      </c>
      <c r="K2246" s="69">
        <v>100</v>
      </c>
      <c r="L2246" s="68">
        <v>227</v>
      </c>
      <c r="M2246" s="93">
        <f t="shared" si="165"/>
        <v>2.27</v>
      </c>
      <c r="N2246" s="93">
        <v>0.51</v>
      </c>
      <c r="O2246" s="69">
        <v>100</v>
      </c>
      <c r="P2246" s="191">
        <f t="shared" si="166"/>
        <v>4.6960352422907485</v>
      </c>
      <c r="Q2246" s="77" t="s">
        <v>719</v>
      </c>
      <c r="V2246" s="84">
        <v>0.49444444444444446</v>
      </c>
      <c r="W2246" s="85">
        <v>0.66319444444444442</v>
      </c>
      <c r="X2246" s="78">
        <f t="shared" si="164"/>
        <v>0.16874999999999996</v>
      </c>
    </row>
    <row r="2247" spans="1:24" x14ac:dyDescent="0.3">
      <c r="A2247" s="47" t="s">
        <v>15786</v>
      </c>
      <c r="B2247" s="68" t="s">
        <v>10925</v>
      </c>
      <c r="C2247" s="2" t="s">
        <v>1</v>
      </c>
      <c r="D2247" s="2">
        <v>62</v>
      </c>
      <c r="E2247" s="6">
        <v>21218</v>
      </c>
      <c r="F2247" s="7">
        <v>44130.416655092595</v>
      </c>
      <c r="G2247" s="69" t="s">
        <v>4</v>
      </c>
      <c r="H2247" s="68">
        <v>2535</v>
      </c>
      <c r="I2247" s="93">
        <f t="shared" si="163"/>
        <v>25.35</v>
      </c>
      <c r="J2247" s="93">
        <v>2.1669999999999998</v>
      </c>
      <c r="K2247" s="69">
        <v>100</v>
      </c>
      <c r="L2247" s="68">
        <v>1036</v>
      </c>
      <c r="M2247" s="93">
        <f t="shared" si="165"/>
        <v>10.36</v>
      </c>
      <c r="N2247" s="93">
        <v>1.03</v>
      </c>
      <c r="O2247" s="69">
        <v>100</v>
      </c>
      <c r="P2247" s="191">
        <f t="shared" si="166"/>
        <v>2.4469111969111972</v>
      </c>
      <c r="Q2247" s="77" t="s">
        <v>719</v>
      </c>
      <c r="V2247" s="84">
        <v>0.37916666666666665</v>
      </c>
      <c r="W2247" s="85">
        <v>0.55555555555555558</v>
      </c>
      <c r="X2247" s="78">
        <f t="shared" si="164"/>
        <v>0.17638888888888893</v>
      </c>
    </row>
    <row r="2248" spans="1:24" x14ac:dyDescent="0.3">
      <c r="A2248" s="47" t="s">
        <v>3095</v>
      </c>
      <c r="B2248" s="68" t="s">
        <v>651</v>
      </c>
      <c r="C2248" s="2" t="s">
        <v>1</v>
      </c>
      <c r="D2248" s="2">
        <v>52</v>
      </c>
      <c r="E2248" s="6">
        <v>24779</v>
      </c>
      <c r="F2248" s="7">
        <v>44130.56527777778</v>
      </c>
      <c r="G2248" s="69" t="s">
        <v>4</v>
      </c>
      <c r="H2248" s="68">
        <v>1371</v>
      </c>
      <c r="I2248" s="93">
        <f t="shared" si="163"/>
        <v>13.71</v>
      </c>
      <c r="J2248" s="93">
        <v>1.472</v>
      </c>
      <c r="K2248" s="69">
        <v>100</v>
      </c>
      <c r="L2248" s="68">
        <v>291</v>
      </c>
      <c r="M2248" s="93">
        <f t="shared" si="165"/>
        <v>2.91</v>
      </c>
      <c r="N2248" s="93">
        <v>0.56999999999999995</v>
      </c>
      <c r="O2248" s="69">
        <v>100</v>
      </c>
      <c r="P2248" s="191">
        <f t="shared" si="166"/>
        <v>4.7113402061855671</v>
      </c>
      <c r="Q2248" s="77" t="s">
        <v>719</v>
      </c>
      <c r="V2248" s="84">
        <v>0.42430555555555555</v>
      </c>
      <c r="W2248" s="85">
        <v>0.56597222222222221</v>
      </c>
      <c r="X2248" s="78">
        <f t="shared" si="164"/>
        <v>0.14166666666666666</v>
      </c>
    </row>
    <row r="2249" spans="1:24" x14ac:dyDescent="0.3">
      <c r="A2249" s="47" t="s">
        <v>2808</v>
      </c>
      <c r="B2249" s="68" t="s">
        <v>1664</v>
      </c>
      <c r="C2249" s="2" t="s">
        <v>1</v>
      </c>
      <c r="D2249" s="2">
        <v>77</v>
      </c>
      <c r="E2249" s="6">
        <v>15863</v>
      </c>
      <c r="F2249" s="7">
        <v>44130.576655092591</v>
      </c>
      <c r="G2249" s="69" t="s">
        <v>4</v>
      </c>
      <c r="H2249" s="68">
        <v>1529</v>
      </c>
      <c r="I2249" s="93">
        <f t="shared" si="163"/>
        <v>15.444444444444445</v>
      </c>
      <c r="J2249" s="93">
        <v>1.052</v>
      </c>
      <c r="K2249" s="69">
        <v>99</v>
      </c>
      <c r="L2249" s="68">
        <v>723</v>
      </c>
      <c r="M2249" s="93">
        <f t="shared" si="165"/>
        <v>7.3030303030303028</v>
      </c>
      <c r="N2249" s="93">
        <v>0.72099999999999997</v>
      </c>
      <c r="O2249" s="69">
        <v>99</v>
      </c>
      <c r="P2249" s="191">
        <f t="shared" si="166"/>
        <v>2.1147994467496543</v>
      </c>
      <c r="Q2249" s="77" t="s">
        <v>719</v>
      </c>
      <c r="V2249" s="84">
        <v>0.43888888888888888</v>
      </c>
      <c r="W2249" s="85">
        <v>0.57986111111111105</v>
      </c>
      <c r="X2249" s="78">
        <f t="shared" si="164"/>
        <v>0.14097222222222217</v>
      </c>
    </row>
    <row r="2250" spans="1:24" x14ac:dyDescent="0.3">
      <c r="A2250" s="47" t="s">
        <v>4103</v>
      </c>
      <c r="B2250" s="68" t="s">
        <v>4104</v>
      </c>
      <c r="C2250" s="2" t="s">
        <v>1</v>
      </c>
      <c r="D2250" s="2">
        <v>64</v>
      </c>
      <c r="E2250" s="6">
        <v>20476</v>
      </c>
      <c r="F2250" s="7">
        <v>44130.593240740738</v>
      </c>
      <c r="G2250" s="69" t="s">
        <v>4</v>
      </c>
      <c r="H2250" s="68">
        <v>1584</v>
      </c>
      <c r="I2250" s="93">
        <f t="shared" si="163"/>
        <v>16</v>
      </c>
      <c r="J2250" s="93">
        <v>1.0880000000000001</v>
      </c>
      <c r="K2250" s="69">
        <v>99</v>
      </c>
      <c r="L2250" s="68">
        <v>476</v>
      </c>
      <c r="M2250" s="93">
        <f t="shared" si="165"/>
        <v>4.808080808080808</v>
      </c>
      <c r="N2250" s="93">
        <v>0.76500000000000001</v>
      </c>
      <c r="O2250" s="69">
        <v>99</v>
      </c>
      <c r="P2250" s="191">
        <f t="shared" si="166"/>
        <v>3.327731092436975</v>
      </c>
      <c r="Q2250" s="77" t="s">
        <v>719</v>
      </c>
      <c r="V2250" s="84">
        <v>0.46597222222222223</v>
      </c>
      <c r="W2250" s="85">
        <v>0.59375</v>
      </c>
      <c r="X2250" s="78">
        <f t="shared" si="164"/>
        <v>0.12777777777777777</v>
      </c>
    </row>
    <row r="2251" spans="1:24" x14ac:dyDescent="0.3">
      <c r="A2251" s="47" t="s">
        <v>15787</v>
      </c>
      <c r="B2251" s="68" t="s">
        <v>15788</v>
      </c>
      <c r="C2251" s="2" t="s">
        <v>6</v>
      </c>
      <c r="D2251" s="2">
        <v>38</v>
      </c>
      <c r="E2251" s="6">
        <v>30194</v>
      </c>
      <c r="F2251" s="7">
        <v>44130.60324074074</v>
      </c>
      <c r="G2251" s="69" t="s">
        <v>4</v>
      </c>
      <c r="H2251" s="68">
        <v>1026</v>
      </c>
      <c r="I2251" s="93">
        <f t="shared" si="163"/>
        <v>10.26</v>
      </c>
      <c r="J2251" s="93">
        <v>1.252</v>
      </c>
      <c r="K2251" s="69">
        <v>100</v>
      </c>
      <c r="L2251" s="68">
        <v>259</v>
      </c>
      <c r="M2251" s="93">
        <f t="shared" si="165"/>
        <v>2.59</v>
      </c>
      <c r="N2251" s="93">
        <v>0.51400000000000001</v>
      </c>
      <c r="O2251" s="69">
        <v>100</v>
      </c>
      <c r="P2251" s="191">
        <f t="shared" si="166"/>
        <v>3.9613899613899615</v>
      </c>
      <c r="Q2251" s="77" t="s">
        <v>719</v>
      </c>
      <c r="V2251" s="84">
        <v>0.4375</v>
      </c>
      <c r="W2251" s="85">
        <v>0.60416666666666663</v>
      </c>
      <c r="X2251" s="78">
        <f t="shared" si="164"/>
        <v>0.16666666666666663</v>
      </c>
    </row>
    <row r="2252" spans="1:24" x14ac:dyDescent="0.3">
      <c r="A2252" s="47" t="s">
        <v>3214</v>
      </c>
      <c r="B2252" s="68" t="s">
        <v>1060</v>
      </c>
      <c r="C2252" s="2" t="s">
        <v>1</v>
      </c>
      <c r="D2252" s="2">
        <v>45</v>
      </c>
      <c r="E2252" s="6">
        <v>27432</v>
      </c>
      <c r="F2252" s="7">
        <v>44130.635844907411</v>
      </c>
      <c r="G2252" s="69" t="s">
        <v>4</v>
      </c>
      <c r="H2252" s="68">
        <v>1275</v>
      </c>
      <c r="I2252" s="93">
        <f t="shared" si="163"/>
        <v>12.878787878787879</v>
      </c>
      <c r="J2252" s="93">
        <v>1.4590000000000001</v>
      </c>
      <c r="K2252" s="69">
        <v>99</v>
      </c>
      <c r="L2252" s="68">
        <v>260</v>
      </c>
      <c r="M2252" s="93">
        <f t="shared" si="165"/>
        <v>2.6262626262626263</v>
      </c>
      <c r="N2252" s="93">
        <v>0.63200000000000001</v>
      </c>
      <c r="O2252" s="69">
        <v>99</v>
      </c>
      <c r="P2252" s="191">
        <f t="shared" si="166"/>
        <v>4.9038461538461542</v>
      </c>
      <c r="Q2252" s="77" t="s">
        <v>719</v>
      </c>
      <c r="V2252" s="84">
        <v>0.48472222222222222</v>
      </c>
      <c r="W2252" s="85">
        <v>0.63888888888888895</v>
      </c>
      <c r="X2252" s="78">
        <f t="shared" si="164"/>
        <v>0.15416666666666673</v>
      </c>
    </row>
    <row r="2253" spans="1:24" x14ac:dyDescent="0.3">
      <c r="A2253" s="47" t="s">
        <v>15789</v>
      </c>
      <c r="B2253" s="68" t="s">
        <v>15790</v>
      </c>
      <c r="C2253" s="2" t="s">
        <v>6</v>
      </c>
      <c r="D2253" s="2">
        <v>52</v>
      </c>
      <c r="E2253" s="6">
        <v>24844</v>
      </c>
      <c r="F2253" s="7">
        <v>44130.647187499999</v>
      </c>
      <c r="G2253" s="69" t="s">
        <v>4</v>
      </c>
      <c r="H2253" s="68">
        <v>871</v>
      </c>
      <c r="I2253" s="93">
        <f t="shared" si="163"/>
        <v>8.7100000000000009</v>
      </c>
      <c r="J2253" s="93">
        <v>0.83199999999999996</v>
      </c>
      <c r="K2253" s="69">
        <v>100</v>
      </c>
      <c r="L2253" s="68">
        <v>354</v>
      </c>
      <c r="M2253" s="93">
        <f t="shared" si="165"/>
        <v>3.54</v>
      </c>
      <c r="N2253" s="93">
        <v>0.71699999999999997</v>
      </c>
      <c r="O2253" s="69">
        <v>100</v>
      </c>
      <c r="P2253" s="191">
        <f t="shared" si="166"/>
        <v>2.4604519774011302</v>
      </c>
      <c r="Q2253" s="77" t="s">
        <v>719</v>
      </c>
      <c r="V2253" s="84">
        <v>0.48958333333333331</v>
      </c>
      <c r="W2253" s="85">
        <v>0.65277777777777779</v>
      </c>
      <c r="X2253" s="78">
        <f t="shared" si="164"/>
        <v>0.16319444444444448</v>
      </c>
    </row>
    <row r="2254" spans="1:24" x14ac:dyDescent="0.3">
      <c r="A2254" s="47" t="s">
        <v>15791</v>
      </c>
      <c r="B2254" s="68" t="s">
        <v>15792</v>
      </c>
      <c r="C2254" s="2" t="s">
        <v>1</v>
      </c>
      <c r="D2254" s="2">
        <v>74</v>
      </c>
      <c r="E2254" s="6">
        <v>17101</v>
      </c>
      <c r="F2254" s="7">
        <v>44130.660509259258</v>
      </c>
      <c r="G2254" s="69" t="s">
        <v>4</v>
      </c>
      <c r="H2254" s="68">
        <v>2169</v>
      </c>
      <c r="I2254" s="93">
        <f t="shared" si="163"/>
        <v>21.69</v>
      </c>
      <c r="J2254" s="93">
        <v>1.4259999999999999</v>
      </c>
      <c r="K2254" s="69">
        <v>100</v>
      </c>
      <c r="L2254" s="68">
        <v>558</v>
      </c>
      <c r="M2254" s="93">
        <f t="shared" si="165"/>
        <v>5.58</v>
      </c>
      <c r="N2254" s="93">
        <v>0.80600000000000005</v>
      </c>
      <c r="O2254" s="69">
        <v>100</v>
      </c>
      <c r="P2254" s="191">
        <f t="shared" si="166"/>
        <v>3.8870967741935485</v>
      </c>
      <c r="Q2254" s="77" t="s">
        <v>719</v>
      </c>
      <c r="V2254" s="84">
        <v>0.53125</v>
      </c>
      <c r="W2254" s="85">
        <v>0.65972222222222221</v>
      </c>
      <c r="X2254" s="78">
        <f t="shared" si="164"/>
        <v>0.12847222222222221</v>
      </c>
    </row>
    <row r="2255" spans="1:24" x14ac:dyDescent="0.3">
      <c r="A2255" s="47" t="s">
        <v>15793</v>
      </c>
      <c r="B2255" s="68" t="s">
        <v>15794</v>
      </c>
      <c r="C2255" s="2" t="s">
        <v>1</v>
      </c>
      <c r="D2255" s="2">
        <v>63</v>
      </c>
      <c r="E2255" s="6">
        <v>20990</v>
      </c>
      <c r="F2255" s="7">
        <v>44130.673125000001</v>
      </c>
      <c r="G2255" s="69" t="s">
        <v>4</v>
      </c>
      <c r="H2255" s="68">
        <v>1486</v>
      </c>
      <c r="I2255" s="93">
        <f t="shared" si="163"/>
        <v>15.01010101010101</v>
      </c>
      <c r="J2255" s="93">
        <v>1.129</v>
      </c>
      <c r="K2255" s="69">
        <v>99</v>
      </c>
      <c r="L2255" s="68">
        <v>382</v>
      </c>
      <c r="M2255" s="93">
        <f t="shared" si="165"/>
        <v>3.8585858585858586</v>
      </c>
      <c r="N2255" s="93">
        <v>0.57199999999999995</v>
      </c>
      <c r="O2255" s="69">
        <v>99</v>
      </c>
      <c r="P2255" s="191">
        <f t="shared" si="166"/>
        <v>3.8900523560209423</v>
      </c>
      <c r="Q2255" s="77" t="s">
        <v>719</v>
      </c>
      <c r="V2255" s="84">
        <v>0.53680555555555554</v>
      </c>
      <c r="W2255" s="85">
        <v>0.6875</v>
      </c>
      <c r="X2255" s="78">
        <f t="shared" si="164"/>
        <v>0.15069444444444446</v>
      </c>
    </row>
    <row r="2256" spans="1:24" x14ac:dyDescent="0.3">
      <c r="A2256" s="47" t="s">
        <v>15795</v>
      </c>
      <c r="B2256" s="68" t="s">
        <v>15796</v>
      </c>
      <c r="C2256" s="2" t="s">
        <v>1</v>
      </c>
      <c r="D2256" s="2">
        <v>16</v>
      </c>
      <c r="E2256" s="6">
        <v>38285</v>
      </c>
      <c r="F2256" s="7">
        <v>44131.426099537035</v>
      </c>
      <c r="G2256" s="69" t="s">
        <v>2</v>
      </c>
      <c r="H2256" s="68">
        <v>798</v>
      </c>
      <c r="I2256" s="93">
        <f t="shared" si="163"/>
        <v>8.0606060606060606</v>
      </c>
      <c r="J2256" s="93">
        <v>1.018</v>
      </c>
      <c r="K2256" s="69">
        <v>99</v>
      </c>
      <c r="L2256" s="68">
        <v>237</v>
      </c>
      <c r="M2256" s="93">
        <f t="shared" si="165"/>
        <v>2.393939393939394</v>
      </c>
      <c r="N2256" s="93">
        <v>0.60299999999999998</v>
      </c>
      <c r="O2256" s="69">
        <v>99</v>
      </c>
      <c r="P2256" s="191">
        <f t="shared" si="166"/>
        <v>3.3670886075949364</v>
      </c>
      <c r="Q2256" s="77" t="s">
        <v>719</v>
      </c>
      <c r="V2256" s="84">
        <v>0.43055555555555558</v>
      </c>
      <c r="W2256" s="85">
        <v>0.55902777777777779</v>
      </c>
      <c r="X2256" s="78">
        <f t="shared" si="164"/>
        <v>0.12847222222222221</v>
      </c>
    </row>
    <row r="2257" spans="1:24" x14ac:dyDescent="0.3">
      <c r="A2257" s="47" t="s">
        <v>4890</v>
      </c>
      <c r="B2257" s="68" t="s">
        <v>4891</v>
      </c>
      <c r="C2257" s="2" t="s">
        <v>1</v>
      </c>
      <c r="D2257" s="2">
        <v>60</v>
      </c>
      <c r="E2257" s="6">
        <v>22060</v>
      </c>
      <c r="F2257" s="7">
        <v>44131.438310185185</v>
      </c>
      <c r="G2257" s="69" t="s">
        <v>4</v>
      </c>
      <c r="H2257" s="68">
        <v>2743</v>
      </c>
      <c r="I2257" s="93">
        <f t="shared" si="163"/>
        <v>27.43</v>
      </c>
      <c r="J2257" s="93">
        <v>1.754</v>
      </c>
      <c r="K2257" s="69">
        <v>100</v>
      </c>
      <c r="L2257" s="68">
        <v>583</v>
      </c>
      <c r="M2257" s="93">
        <f t="shared" si="165"/>
        <v>5.83</v>
      </c>
      <c r="N2257" s="93">
        <v>0.81699999999999995</v>
      </c>
      <c r="O2257" s="69">
        <v>100</v>
      </c>
      <c r="P2257" s="191">
        <f t="shared" si="166"/>
        <v>4.7049742710120066</v>
      </c>
      <c r="Q2257" s="77" t="s">
        <v>719</v>
      </c>
      <c r="V2257" s="84">
        <v>0.40277777777777773</v>
      </c>
      <c r="W2257" s="85">
        <v>0.52777777777777779</v>
      </c>
      <c r="X2257" s="78">
        <f t="shared" si="164"/>
        <v>0.12500000000000006</v>
      </c>
    </row>
    <row r="2258" spans="1:24" x14ac:dyDescent="0.3">
      <c r="A2258" s="47" t="s">
        <v>15797</v>
      </c>
      <c r="B2258" s="68" t="s">
        <v>15798</v>
      </c>
      <c r="C2258" s="2" t="s">
        <v>6</v>
      </c>
      <c r="D2258" s="2">
        <v>53</v>
      </c>
      <c r="E2258" s="6">
        <v>24451</v>
      </c>
      <c r="F2258" s="7">
        <v>44131.510925925926</v>
      </c>
      <c r="G2258" s="69" t="s">
        <v>4</v>
      </c>
      <c r="H2258" s="68">
        <v>1294</v>
      </c>
      <c r="I2258" s="93">
        <f t="shared" si="163"/>
        <v>13.070707070707071</v>
      </c>
      <c r="J2258" s="93">
        <v>0.98199999999999998</v>
      </c>
      <c r="K2258" s="69">
        <v>99</v>
      </c>
      <c r="L2258" s="68">
        <v>528</v>
      </c>
      <c r="M2258" s="93">
        <f t="shared" si="165"/>
        <v>5.333333333333333</v>
      </c>
      <c r="N2258" s="93">
        <v>0.65500000000000003</v>
      </c>
      <c r="O2258" s="69">
        <v>99</v>
      </c>
      <c r="P2258" s="191">
        <f t="shared" si="166"/>
        <v>2.4507575757575761</v>
      </c>
      <c r="Q2258" s="77" t="s">
        <v>719</v>
      </c>
      <c r="V2258" s="84">
        <v>0.3972222222222222</v>
      </c>
      <c r="W2258" s="85">
        <v>0.51388888888888895</v>
      </c>
      <c r="X2258" s="78">
        <f t="shared" si="164"/>
        <v>0.11666666666666675</v>
      </c>
    </row>
    <row r="2259" spans="1:24" x14ac:dyDescent="0.3">
      <c r="A2259" s="47" t="s">
        <v>2942</v>
      </c>
      <c r="B2259" s="68" t="s">
        <v>53</v>
      </c>
      <c r="C2259" s="2" t="s">
        <v>1</v>
      </c>
      <c r="D2259" s="2">
        <v>55</v>
      </c>
      <c r="E2259" s="6">
        <v>23841</v>
      </c>
      <c r="F2259" s="7">
        <v>44131.567256944443</v>
      </c>
      <c r="G2259" s="69" t="s">
        <v>4</v>
      </c>
      <c r="H2259" s="68">
        <v>1577</v>
      </c>
      <c r="I2259" s="93">
        <f t="shared" si="163"/>
        <v>15.929292929292929</v>
      </c>
      <c r="J2259" s="93">
        <v>1.4590000000000001</v>
      </c>
      <c r="K2259" s="69">
        <v>99</v>
      </c>
      <c r="L2259" s="68">
        <v>375</v>
      </c>
      <c r="M2259" s="93">
        <f t="shared" si="165"/>
        <v>3.7878787878787881</v>
      </c>
      <c r="N2259" s="93">
        <v>0.64300000000000002</v>
      </c>
      <c r="O2259" s="69">
        <v>99</v>
      </c>
      <c r="P2259" s="191">
        <f t="shared" si="166"/>
        <v>4.2053333333333329</v>
      </c>
      <c r="Q2259" s="77" t="s">
        <v>719</v>
      </c>
      <c r="V2259" s="84">
        <v>0.44027777777777777</v>
      </c>
      <c r="W2259" s="85">
        <v>0.57291666666666663</v>
      </c>
      <c r="X2259" s="78">
        <f t="shared" si="164"/>
        <v>0.13263888888888886</v>
      </c>
    </row>
    <row r="2260" spans="1:24" x14ac:dyDescent="0.3">
      <c r="A2260" s="47" t="s">
        <v>3307</v>
      </c>
      <c r="B2260" s="68" t="s">
        <v>1511</v>
      </c>
      <c r="C2260" s="2" t="s">
        <v>1</v>
      </c>
      <c r="D2260" s="2">
        <v>47</v>
      </c>
      <c r="E2260" s="6">
        <v>26760</v>
      </c>
      <c r="F2260" s="7">
        <v>44131.583981481483</v>
      </c>
      <c r="G2260" s="69" t="s">
        <v>4</v>
      </c>
      <c r="H2260" s="68">
        <v>937</v>
      </c>
      <c r="I2260" s="93">
        <f t="shared" si="163"/>
        <v>9.4646464646464654</v>
      </c>
      <c r="J2260" s="93">
        <v>0.76</v>
      </c>
      <c r="K2260" s="69">
        <v>99</v>
      </c>
      <c r="L2260" s="68">
        <v>300</v>
      </c>
      <c r="M2260" s="93">
        <f t="shared" si="165"/>
        <v>3.0303030303030303</v>
      </c>
      <c r="N2260" s="93">
        <v>0.57899999999999996</v>
      </c>
      <c r="O2260" s="69">
        <v>99</v>
      </c>
      <c r="P2260" s="191">
        <f t="shared" si="166"/>
        <v>3.1233333333333335</v>
      </c>
      <c r="Q2260" s="77" t="s">
        <v>719</v>
      </c>
      <c r="V2260" s="84">
        <v>0.45555555555555555</v>
      </c>
      <c r="W2260" s="85">
        <v>0.58680555555555558</v>
      </c>
      <c r="X2260" s="78">
        <f t="shared" si="164"/>
        <v>0.13125000000000003</v>
      </c>
    </row>
    <row r="2261" spans="1:24" x14ac:dyDescent="0.3">
      <c r="A2261" s="47" t="s">
        <v>2741</v>
      </c>
      <c r="B2261" s="68" t="s">
        <v>1606</v>
      </c>
      <c r="C2261" s="2" t="s">
        <v>1</v>
      </c>
      <c r="D2261" s="2">
        <v>42</v>
      </c>
      <c r="E2261" s="6">
        <v>28450</v>
      </c>
      <c r="F2261" s="7">
        <v>44131.594178240739</v>
      </c>
      <c r="G2261" s="69" t="s">
        <v>4</v>
      </c>
      <c r="H2261" s="68">
        <v>1147</v>
      </c>
      <c r="I2261" s="93">
        <f t="shared" si="163"/>
        <v>11.585858585858587</v>
      </c>
      <c r="J2261" s="93">
        <v>1.37</v>
      </c>
      <c r="K2261" s="69">
        <v>99</v>
      </c>
      <c r="L2261" s="68">
        <v>405</v>
      </c>
      <c r="M2261" s="93">
        <f t="shared" si="165"/>
        <v>4.0909090909090908</v>
      </c>
      <c r="N2261" s="93">
        <v>0.60799999999999998</v>
      </c>
      <c r="O2261" s="69">
        <v>99</v>
      </c>
      <c r="P2261" s="191">
        <f t="shared" si="166"/>
        <v>2.8320987654320988</v>
      </c>
      <c r="Q2261" s="77" t="s">
        <v>719</v>
      </c>
      <c r="V2261" s="84">
        <v>0.4604166666666667</v>
      </c>
      <c r="W2261" s="85">
        <v>0.60416666666666663</v>
      </c>
      <c r="X2261" s="78">
        <f t="shared" si="164"/>
        <v>0.14374999999999993</v>
      </c>
    </row>
    <row r="2262" spans="1:24" x14ac:dyDescent="0.3">
      <c r="A2262" s="47" t="s">
        <v>15799</v>
      </c>
      <c r="B2262" s="68" t="s">
        <v>15800</v>
      </c>
      <c r="C2262" s="2" t="s">
        <v>1</v>
      </c>
      <c r="D2262" s="2">
        <v>71</v>
      </c>
      <c r="E2262" s="6">
        <v>17896</v>
      </c>
      <c r="F2262" s="7">
        <v>44131.617488425924</v>
      </c>
      <c r="G2262" s="69" t="s">
        <v>4</v>
      </c>
      <c r="H2262" s="68">
        <v>1178</v>
      </c>
      <c r="I2262" s="93">
        <f t="shared" si="163"/>
        <v>11.78</v>
      </c>
      <c r="J2262" s="93">
        <v>1.1679999999999999</v>
      </c>
      <c r="K2262" s="69">
        <v>100</v>
      </c>
      <c r="L2262" s="68">
        <v>412</v>
      </c>
      <c r="M2262" s="93">
        <f t="shared" si="165"/>
        <v>4.12</v>
      </c>
      <c r="N2262" s="93">
        <v>0.80800000000000005</v>
      </c>
      <c r="O2262" s="69">
        <v>100</v>
      </c>
      <c r="P2262" s="191">
        <f t="shared" si="166"/>
        <v>2.8592233009708736</v>
      </c>
      <c r="Q2262" s="77" t="s">
        <v>719</v>
      </c>
      <c r="V2262" s="84">
        <v>0.47152777777777777</v>
      </c>
      <c r="W2262" s="85">
        <v>0.625</v>
      </c>
      <c r="X2262" s="78">
        <f t="shared" si="164"/>
        <v>0.15347222222222223</v>
      </c>
    </row>
    <row r="2263" spans="1:24" x14ac:dyDescent="0.3">
      <c r="A2263" s="47" t="s">
        <v>15801</v>
      </c>
      <c r="B2263" s="68" t="s">
        <v>532</v>
      </c>
      <c r="C2263" s="2" t="s">
        <v>1</v>
      </c>
      <c r="D2263" s="2">
        <v>32</v>
      </c>
      <c r="E2263" s="6">
        <v>32265</v>
      </c>
      <c r="F2263" s="7">
        <v>44131.633576388886</v>
      </c>
      <c r="G2263" s="69" t="s">
        <v>14406</v>
      </c>
      <c r="H2263" s="68">
        <v>653</v>
      </c>
      <c r="I2263" s="93">
        <f t="shared" si="163"/>
        <v>6.595959595959596</v>
      </c>
      <c r="J2263" s="93">
        <v>1.0189999999999999</v>
      </c>
      <c r="K2263" s="69">
        <v>99</v>
      </c>
      <c r="L2263" s="68">
        <v>211</v>
      </c>
      <c r="M2263" s="93">
        <f t="shared" si="165"/>
        <v>2.1313131313131315</v>
      </c>
      <c r="N2263" s="93">
        <v>0.48799999999999999</v>
      </c>
      <c r="O2263" s="69">
        <v>99</v>
      </c>
      <c r="P2263" s="191">
        <f t="shared" si="166"/>
        <v>3.0947867298578196</v>
      </c>
      <c r="Q2263" s="77" t="s">
        <v>719</v>
      </c>
      <c r="V2263" s="84">
        <v>0.48194444444444445</v>
      </c>
      <c r="W2263" s="85">
        <v>0.64583333333333337</v>
      </c>
      <c r="X2263" s="78">
        <f t="shared" si="164"/>
        <v>0.16388888888888892</v>
      </c>
    </row>
    <row r="2264" spans="1:24" x14ac:dyDescent="0.3">
      <c r="A2264" s="47" t="s">
        <v>15802</v>
      </c>
      <c r="B2264" s="68" t="s">
        <v>1511</v>
      </c>
      <c r="C2264" s="2" t="s">
        <v>1</v>
      </c>
      <c r="D2264" s="2">
        <v>44</v>
      </c>
      <c r="E2264" s="6">
        <v>27834</v>
      </c>
      <c r="F2264" s="7">
        <v>44131.649444444447</v>
      </c>
      <c r="G2264" s="69" t="s">
        <v>15803</v>
      </c>
      <c r="H2264" s="68">
        <v>1921</v>
      </c>
      <c r="I2264" s="93">
        <f t="shared" si="163"/>
        <v>19.21</v>
      </c>
      <c r="J2264" s="93">
        <v>3.8540000000000001</v>
      </c>
      <c r="K2264" s="69">
        <v>100</v>
      </c>
      <c r="L2264" s="68">
        <v>528</v>
      </c>
      <c r="M2264" s="93">
        <f t="shared" si="165"/>
        <v>5.28</v>
      </c>
      <c r="N2264" s="93">
        <v>2.4910000000000001</v>
      </c>
      <c r="O2264" s="69">
        <v>100</v>
      </c>
      <c r="P2264" s="191">
        <f t="shared" si="166"/>
        <v>3.6382575757575757</v>
      </c>
      <c r="Q2264" s="77" t="s">
        <v>719</v>
      </c>
      <c r="V2264" s="84">
        <v>0.53680555555555554</v>
      </c>
      <c r="W2264" s="85">
        <v>0.66666666666666663</v>
      </c>
      <c r="X2264" s="78">
        <f t="shared" si="164"/>
        <v>0.12986111111111109</v>
      </c>
    </row>
    <row r="2265" spans="1:24" x14ac:dyDescent="0.3">
      <c r="A2265" s="47" t="s">
        <v>3957</v>
      </c>
      <c r="B2265" s="68" t="s">
        <v>1340</v>
      </c>
      <c r="C2265" s="2" t="s">
        <v>1</v>
      </c>
      <c r="D2265" s="2">
        <v>47</v>
      </c>
      <c r="E2265" s="6">
        <v>26776</v>
      </c>
      <c r="F2265" s="7">
        <v>44132.529675925929</v>
      </c>
      <c r="G2265" s="69" t="s">
        <v>4</v>
      </c>
      <c r="H2265" s="68">
        <v>1203</v>
      </c>
      <c r="I2265" s="93">
        <f t="shared" si="163"/>
        <v>12.151515151515152</v>
      </c>
      <c r="J2265" s="93">
        <v>1.4239999999999999</v>
      </c>
      <c r="K2265" s="69">
        <v>99</v>
      </c>
      <c r="L2265" s="68">
        <v>368</v>
      </c>
      <c r="M2265" s="93">
        <f t="shared" si="165"/>
        <v>3.7171717171717171</v>
      </c>
      <c r="N2265" s="93">
        <v>0.65500000000000003</v>
      </c>
      <c r="O2265" s="69">
        <v>99</v>
      </c>
      <c r="P2265" s="191">
        <f t="shared" si="166"/>
        <v>3.269021739130435</v>
      </c>
      <c r="Q2265" s="77" t="s">
        <v>719</v>
      </c>
      <c r="V2265" s="84">
        <v>0.40277777777777773</v>
      </c>
      <c r="W2265" s="85">
        <v>0.53472222222222221</v>
      </c>
      <c r="X2265" s="78">
        <f t="shared" si="164"/>
        <v>0.13194444444444448</v>
      </c>
    </row>
    <row r="2266" spans="1:24" x14ac:dyDescent="0.3">
      <c r="A2266" s="47" t="s">
        <v>15808</v>
      </c>
      <c r="B2266" s="68" t="s">
        <v>1993</v>
      </c>
      <c r="C2266" s="2" t="s">
        <v>1</v>
      </c>
      <c r="D2266" s="2">
        <v>42</v>
      </c>
      <c r="E2266" s="6">
        <v>28671</v>
      </c>
      <c r="F2266" s="7">
        <v>44132.585833333331</v>
      </c>
      <c r="G2266" s="69" t="s">
        <v>4</v>
      </c>
      <c r="H2266" s="68">
        <v>1237</v>
      </c>
      <c r="I2266" s="93">
        <f t="shared" si="163"/>
        <v>12.494949494949495</v>
      </c>
      <c r="J2266" s="93">
        <v>1.3120000000000001</v>
      </c>
      <c r="K2266" s="69">
        <v>99</v>
      </c>
      <c r="L2266" s="68">
        <v>376</v>
      </c>
      <c r="M2266" s="93">
        <f t="shared" si="165"/>
        <v>3.797979797979798</v>
      </c>
      <c r="N2266" s="93">
        <v>0.75600000000000001</v>
      </c>
      <c r="O2266" s="69">
        <v>99</v>
      </c>
      <c r="P2266" s="191">
        <f t="shared" si="166"/>
        <v>3.2898936170212765</v>
      </c>
      <c r="Q2266" s="77" t="s">
        <v>719</v>
      </c>
      <c r="V2266" s="84">
        <v>0.42638888888888887</v>
      </c>
      <c r="W2266" s="85">
        <v>0.58333333333333337</v>
      </c>
      <c r="X2266" s="78">
        <f t="shared" si="164"/>
        <v>0.1569444444444445</v>
      </c>
    </row>
    <row r="2267" spans="1:24" x14ac:dyDescent="0.3">
      <c r="A2267" s="47" t="s">
        <v>15809</v>
      </c>
      <c r="B2267" s="68" t="s">
        <v>15810</v>
      </c>
      <c r="C2267" s="2" t="s">
        <v>1</v>
      </c>
      <c r="D2267" s="2">
        <v>43</v>
      </c>
      <c r="E2267" s="6">
        <v>28130</v>
      </c>
      <c r="F2267" s="7">
        <v>44132.595694444448</v>
      </c>
      <c r="G2267" s="69" t="s">
        <v>4</v>
      </c>
      <c r="H2267" s="68">
        <v>1265</v>
      </c>
      <c r="I2267" s="93">
        <f t="shared" si="163"/>
        <v>12.65</v>
      </c>
      <c r="J2267" s="93">
        <v>1.274</v>
      </c>
      <c r="K2267" s="69">
        <v>100</v>
      </c>
      <c r="L2267" s="68">
        <v>330</v>
      </c>
      <c r="M2267" s="93">
        <f t="shared" si="165"/>
        <v>3.3</v>
      </c>
      <c r="N2267" s="93">
        <v>0.65900000000000003</v>
      </c>
      <c r="O2267" s="69">
        <v>100</v>
      </c>
      <c r="P2267" s="191">
        <f t="shared" si="166"/>
        <v>3.8333333333333335</v>
      </c>
      <c r="Q2267" s="77" t="s">
        <v>719</v>
      </c>
      <c r="V2267" s="84">
        <v>0.44444444444444442</v>
      </c>
      <c r="W2267" s="85">
        <v>0.59722222222222221</v>
      </c>
      <c r="X2267" s="78">
        <f t="shared" si="164"/>
        <v>0.15277777777777779</v>
      </c>
    </row>
    <row r="2268" spans="1:24" x14ac:dyDescent="0.3">
      <c r="A2268" s="47" t="s">
        <v>11180</v>
      </c>
      <c r="B2268" s="68" t="s">
        <v>5310</v>
      </c>
      <c r="C2268" s="2" t="s">
        <v>1</v>
      </c>
      <c r="D2268" s="2">
        <v>45</v>
      </c>
      <c r="E2268" s="6">
        <v>27609</v>
      </c>
      <c r="F2268" s="7">
        <v>44132.606863425928</v>
      </c>
      <c r="G2268" s="69" t="s">
        <v>4</v>
      </c>
      <c r="H2268" s="68">
        <v>1419</v>
      </c>
      <c r="I2268" s="93">
        <f t="shared" si="163"/>
        <v>14.333333333333334</v>
      </c>
      <c r="J2268" s="93">
        <v>1.4850000000000001</v>
      </c>
      <c r="K2268" s="69">
        <v>99</v>
      </c>
      <c r="L2268" s="68">
        <v>342</v>
      </c>
      <c r="M2268" s="93">
        <f t="shared" si="165"/>
        <v>3.4545454545454546</v>
      </c>
      <c r="N2268" s="93">
        <v>0.746</v>
      </c>
      <c r="O2268" s="69">
        <v>99</v>
      </c>
      <c r="P2268" s="191">
        <f t="shared" si="166"/>
        <v>4.1491228070175437</v>
      </c>
      <c r="Q2268" s="77" t="s">
        <v>719</v>
      </c>
      <c r="V2268" s="84">
        <v>0.45277777777777778</v>
      </c>
      <c r="W2268" s="85">
        <v>0.61805555555555558</v>
      </c>
      <c r="X2268" s="78">
        <f t="shared" si="164"/>
        <v>0.1652777777777778</v>
      </c>
    </row>
    <row r="2269" spans="1:24" x14ac:dyDescent="0.3">
      <c r="A2269" s="47" t="s">
        <v>3937</v>
      </c>
      <c r="B2269" s="68" t="s">
        <v>1286</v>
      </c>
      <c r="C2269" s="2" t="s">
        <v>1</v>
      </c>
      <c r="D2269" s="2">
        <v>43</v>
      </c>
      <c r="E2269" s="6">
        <v>28172</v>
      </c>
      <c r="F2269" s="7">
        <v>44132.617291666669</v>
      </c>
      <c r="G2269" s="69" t="s">
        <v>4</v>
      </c>
      <c r="H2269" s="68">
        <v>2644</v>
      </c>
      <c r="I2269" s="93">
        <f t="shared" si="163"/>
        <v>26.707070707070706</v>
      </c>
      <c r="J2269" s="93">
        <v>3.9929999999999999</v>
      </c>
      <c r="K2269" s="69">
        <v>99</v>
      </c>
      <c r="L2269" s="68">
        <v>414</v>
      </c>
      <c r="M2269" s="93">
        <f t="shared" si="165"/>
        <v>4.1818181818181817</v>
      </c>
      <c r="N2269" s="93">
        <v>0.59499999999999997</v>
      </c>
      <c r="O2269" s="69">
        <v>99</v>
      </c>
      <c r="P2269" s="191">
        <f t="shared" si="166"/>
        <v>6.3864734299516908</v>
      </c>
      <c r="Q2269" s="77" t="s">
        <v>719</v>
      </c>
      <c r="V2269" s="84">
        <v>0.47083333333333338</v>
      </c>
      <c r="W2269" s="85">
        <v>0.63194444444444442</v>
      </c>
      <c r="X2269" s="78">
        <f t="shared" si="164"/>
        <v>0.16111111111111104</v>
      </c>
    </row>
    <row r="2270" spans="1:24" x14ac:dyDescent="0.3">
      <c r="A2270" s="47" t="s">
        <v>15811</v>
      </c>
      <c r="B2270" s="68" t="s">
        <v>15812</v>
      </c>
      <c r="C2270" s="2" t="s">
        <v>6</v>
      </c>
      <c r="D2270" s="2">
        <v>48</v>
      </c>
      <c r="E2270" s="6">
        <v>26390</v>
      </c>
      <c r="F2270" s="7">
        <v>44132.62877314815</v>
      </c>
      <c r="G2270" s="69" t="s">
        <v>15813</v>
      </c>
      <c r="H2270" s="68">
        <v>1157</v>
      </c>
      <c r="I2270" s="93">
        <f t="shared" si="163"/>
        <v>11.57</v>
      </c>
      <c r="J2270" s="93">
        <v>0.95599999999999996</v>
      </c>
      <c r="K2270" s="69">
        <v>100</v>
      </c>
      <c r="L2270" s="68">
        <v>682</v>
      </c>
      <c r="M2270" s="93">
        <f t="shared" si="165"/>
        <v>6.82</v>
      </c>
      <c r="N2270" s="93">
        <v>0.90300000000000002</v>
      </c>
      <c r="O2270" s="69">
        <v>100</v>
      </c>
      <c r="P2270" s="191">
        <f t="shared" si="166"/>
        <v>1.6964809384164223</v>
      </c>
      <c r="Q2270" s="77" t="s">
        <v>719</v>
      </c>
      <c r="V2270" s="84">
        <v>0.4777777777777778</v>
      </c>
      <c r="W2270" s="85">
        <v>0.63888888888888895</v>
      </c>
      <c r="X2270" s="78">
        <f t="shared" si="164"/>
        <v>0.16111111111111115</v>
      </c>
    </row>
    <row r="2271" spans="1:24" x14ac:dyDescent="0.3">
      <c r="A2271" s="47" t="s">
        <v>15814</v>
      </c>
      <c r="B2271" s="68" t="s">
        <v>6762</v>
      </c>
      <c r="C2271" s="2" t="s">
        <v>1</v>
      </c>
      <c r="D2271" s="2">
        <v>72</v>
      </c>
      <c r="E2271" s="6">
        <v>17676</v>
      </c>
      <c r="F2271" s="7">
        <v>44132.641053240739</v>
      </c>
      <c r="G2271" s="69" t="s">
        <v>10062</v>
      </c>
      <c r="H2271" s="68">
        <v>1636</v>
      </c>
      <c r="I2271" s="93">
        <f t="shared" si="163"/>
        <v>16.36</v>
      </c>
      <c r="J2271" s="93">
        <v>1.649</v>
      </c>
      <c r="K2271" s="69">
        <v>100</v>
      </c>
      <c r="L2271" s="68">
        <v>419</v>
      </c>
      <c r="M2271" s="93">
        <f t="shared" si="165"/>
        <v>4.1900000000000004</v>
      </c>
      <c r="N2271" s="93">
        <v>0.64700000000000002</v>
      </c>
      <c r="O2271" s="69">
        <v>100</v>
      </c>
      <c r="P2271" s="191">
        <f t="shared" si="166"/>
        <v>3.9045346062052499</v>
      </c>
      <c r="Q2271" s="77" t="s">
        <v>719</v>
      </c>
      <c r="V2271" s="84">
        <v>0.46388888888888885</v>
      </c>
      <c r="W2271" s="85">
        <v>0.64583333333333337</v>
      </c>
      <c r="X2271" s="78">
        <f t="shared" si="164"/>
        <v>0.18194444444444452</v>
      </c>
    </row>
    <row r="2272" spans="1:24" x14ac:dyDescent="0.3">
      <c r="A2272" s="47" t="s">
        <v>15815</v>
      </c>
      <c r="B2272" s="68" t="s">
        <v>15816</v>
      </c>
      <c r="C2272" s="2" t="s">
        <v>1</v>
      </c>
      <c r="D2272" s="2">
        <v>47</v>
      </c>
      <c r="E2272" s="6">
        <v>26677</v>
      </c>
      <c r="F2272" s="7">
        <v>44132.660520833335</v>
      </c>
      <c r="G2272" s="69" t="s">
        <v>10062</v>
      </c>
      <c r="H2272" s="68">
        <v>3213</v>
      </c>
      <c r="I2272" s="93">
        <f t="shared" si="163"/>
        <v>32.454545454545453</v>
      </c>
      <c r="J2272" s="93">
        <v>2.778</v>
      </c>
      <c r="K2272" s="69">
        <v>99</v>
      </c>
      <c r="L2272" s="68">
        <v>470</v>
      </c>
      <c r="M2272" s="93">
        <f t="shared" si="165"/>
        <v>4.7474747474747474</v>
      </c>
      <c r="N2272" s="93">
        <v>0.81200000000000006</v>
      </c>
      <c r="O2272" s="69">
        <v>99</v>
      </c>
      <c r="P2272" s="191">
        <f t="shared" si="166"/>
        <v>6.8361702127659569</v>
      </c>
      <c r="Q2272" s="77" t="s">
        <v>719</v>
      </c>
      <c r="V2272" s="84">
        <v>0.4826388888888889</v>
      </c>
      <c r="W2272" s="85">
        <v>0.65625</v>
      </c>
      <c r="X2272" s="78">
        <f t="shared" si="164"/>
        <v>0.1736111111111111</v>
      </c>
    </row>
    <row r="2273" spans="1:24" x14ac:dyDescent="0.3">
      <c r="A2273" s="47" t="s">
        <v>3062</v>
      </c>
      <c r="B2273" s="68" t="s">
        <v>517</v>
      </c>
      <c r="C2273" s="2" t="s">
        <v>1</v>
      </c>
      <c r="D2273" s="2">
        <v>37</v>
      </c>
      <c r="E2273" s="6">
        <v>30490</v>
      </c>
      <c r="F2273" s="7">
        <v>44133.43613425926</v>
      </c>
      <c r="G2273" s="69" t="s">
        <v>4</v>
      </c>
      <c r="H2273" s="68">
        <v>2158</v>
      </c>
      <c r="I2273" s="93">
        <f t="shared" si="163"/>
        <v>21.797979797979799</v>
      </c>
      <c r="J2273" s="93">
        <v>1.325</v>
      </c>
      <c r="K2273" s="69">
        <v>99</v>
      </c>
      <c r="L2273" s="68">
        <v>909</v>
      </c>
      <c r="M2273" s="93">
        <f t="shared" si="165"/>
        <v>9.1818181818181817</v>
      </c>
      <c r="N2273" s="93">
        <v>1.3580000000000001</v>
      </c>
      <c r="O2273" s="69">
        <v>99</v>
      </c>
      <c r="P2273" s="191">
        <f t="shared" si="166"/>
        <v>2.3740374037403744</v>
      </c>
      <c r="Q2273" s="77" t="s">
        <v>719</v>
      </c>
      <c r="V2273" s="84">
        <v>0.38958333333333334</v>
      </c>
      <c r="W2273" s="85">
        <v>0.52083333333333337</v>
      </c>
      <c r="X2273" s="78">
        <f t="shared" si="164"/>
        <v>0.13125000000000003</v>
      </c>
    </row>
    <row r="2274" spans="1:24" x14ac:dyDescent="0.3">
      <c r="A2274" s="47" t="s">
        <v>2820</v>
      </c>
      <c r="B2274" s="68" t="s">
        <v>1675</v>
      </c>
      <c r="C2274" s="2" t="s">
        <v>1</v>
      </c>
      <c r="D2274" s="2">
        <v>70</v>
      </c>
      <c r="E2274" s="6">
        <v>18312</v>
      </c>
      <c r="F2274" s="7">
        <v>44133.53292824074</v>
      </c>
      <c r="G2274" s="69" t="s">
        <v>4</v>
      </c>
      <c r="H2274" s="68">
        <v>1317</v>
      </c>
      <c r="I2274" s="93">
        <f t="shared" si="163"/>
        <v>13.17</v>
      </c>
      <c r="J2274" s="93">
        <v>1.0740000000000001</v>
      </c>
      <c r="K2274" s="69">
        <v>100</v>
      </c>
      <c r="L2274" s="68">
        <v>435</v>
      </c>
      <c r="M2274" s="93">
        <f t="shared" si="165"/>
        <v>4.3499999999999996</v>
      </c>
      <c r="N2274" s="93">
        <v>0.93600000000000005</v>
      </c>
      <c r="O2274" s="69">
        <v>100</v>
      </c>
      <c r="P2274" s="191">
        <f t="shared" si="166"/>
        <v>3.0275862068965518</v>
      </c>
      <c r="Q2274" s="77" t="s">
        <v>719</v>
      </c>
      <c r="V2274" s="84">
        <v>0.40347222222222223</v>
      </c>
      <c r="W2274" s="85">
        <v>0.54166666666666663</v>
      </c>
      <c r="X2274" s="78">
        <f t="shared" si="164"/>
        <v>0.1381944444444444</v>
      </c>
    </row>
    <row r="2275" spans="1:24" x14ac:dyDescent="0.3">
      <c r="A2275" s="47" t="s">
        <v>15817</v>
      </c>
      <c r="B2275" s="68" t="s">
        <v>15818</v>
      </c>
      <c r="C2275" s="2" t="s">
        <v>1</v>
      </c>
      <c r="D2275" s="2">
        <v>64</v>
      </c>
      <c r="E2275" s="6">
        <v>20660</v>
      </c>
      <c r="F2275" s="7">
        <v>44133.548414351855</v>
      </c>
      <c r="G2275" s="69" t="s">
        <v>4</v>
      </c>
      <c r="H2275" s="68">
        <v>1580</v>
      </c>
      <c r="I2275" s="93">
        <f t="shared" ref="I2275:I2338" si="167">H2275/K2275</f>
        <v>15.95959595959596</v>
      </c>
      <c r="J2275" s="93">
        <v>1.79</v>
      </c>
      <c r="K2275" s="69">
        <v>99</v>
      </c>
      <c r="L2275" s="68">
        <v>691</v>
      </c>
      <c r="M2275" s="93">
        <f t="shared" si="165"/>
        <v>6.9797979797979801</v>
      </c>
      <c r="N2275" s="93">
        <v>0.95799999999999996</v>
      </c>
      <c r="O2275" s="69">
        <v>99</v>
      </c>
      <c r="P2275" s="191">
        <f t="shared" si="166"/>
        <v>2.2865412445730824</v>
      </c>
      <c r="Q2275" s="77" t="s">
        <v>719</v>
      </c>
      <c r="V2275" s="84">
        <v>0.4201388888888889</v>
      </c>
      <c r="W2275" s="85">
        <v>0.55555555555555558</v>
      </c>
      <c r="X2275" s="78">
        <f t="shared" si="164"/>
        <v>0.13541666666666669</v>
      </c>
    </row>
    <row r="2276" spans="1:24" x14ac:dyDescent="0.3">
      <c r="A2276" s="47" t="s">
        <v>15819</v>
      </c>
      <c r="B2276" s="68" t="s">
        <v>5780</v>
      </c>
      <c r="C2276" s="2" t="s">
        <v>6</v>
      </c>
      <c r="D2276" s="2">
        <v>79</v>
      </c>
      <c r="E2276" s="6">
        <v>15261</v>
      </c>
      <c r="F2276" s="7">
        <v>44133.56486111111</v>
      </c>
      <c r="G2276" s="69" t="s">
        <v>4</v>
      </c>
      <c r="H2276" s="68">
        <v>1101</v>
      </c>
      <c r="I2276" s="93">
        <f t="shared" si="167"/>
        <v>11.121212121212121</v>
      </c>
      <c r="J2276" s="93">
        <v>0.97199999999999998</v>
      </c>
      <c r="K2276" s="69">
        <v>99</v>
      </c>
      <c r="L2276" s="68">
        <v>456</v>
      </c>
      <c r="M2276" s="93">
        <f t="shared" si="165"/>
        <v>4.6060606060606064</v>
      </c>
      <c r="N2276" s="93">
        <v>0.71199999999999997</v>
      </c>
      <c r="O2276" s="69">
        <v>99</v>
      </c>
      <c r="P2276" s="191">
        <f t="shared" si="166"/>
        <v>2.4144736842105261</v>
      </c>
      <c r="Q2276" s="77" t="s">
        <v>719</v>
      </c>
      <c r="V2276" s="84">
        <v>0.43333333333333335</v>
      </c>
      <c r="W2276" s="85">
        <v>0.59027777777777779</v>
      </c>
      <c r="X2276" s="78">
        <f t="shared" si="164"/>
        <v>0.15694444444444444</v>
      </c>
    </row>
    <row r="2277" spans="1:24" x14ac:dyDescent="0.3">
      <c r="A2277" s="47" t="s">
        <v>15820</v>
      </c>
      <c r="B2277" s="68" t="s">
        <v>1588</v>
      </c>
      <c r="C2277" s="2" t="s">
        <v>1</v>
      </c>
      <c r="D2277" s="2">
        <v>59</v>
      </c>
      <c r="E2277" s="6">
        <v>22260</v>
      </c>
      <c r="F2277" s="7">
        <v>44133.59884259259</v>
      </c>
      <c r="G2277" s="69" t="s">
        <v>4</v>
      </c>
      <c r="H2277" s="68">
        <v>1264</v>
      </c>
      <c r="I2277" s="93">
        <f t="shared" si="167"/>
        <v>12.767676767676768</v>
      </c>
      <c r="J2277" s="93">
        <v>1.361</v>
      </c>
      <c r="K2277" s="69">
        <v>99</v>
      </c>
      <c r="L2277" s="68">
        <v>314</v>
      </c>
      <c r="M2277" s="93">
        <f t="shared" si="165"/>
        <v>3.1717171717171717</v>
      </c>
      <c r="N2277" s="93">
        <v>0.51600000000000001</v>
      </c>
      <c r="O2277" s="69">
        <v>99</v>
      </c>
      <c r="P2277" s="191">
        <f t="shared" si="166"/>
        <v>4.0254777070063694</v>
      </c>
      <c r="Q2277" s="77" t="s">
        <v>719</v>
      </c>
      <c r="V2277" s="84">
        <v>0.4513888888888889</v>
      </c>
      <c r="W2277" s="85">
        <v>0.59722222222222221</v>
      </c>
      <c r="X2277" s="78">
        <f t="shared" si="164"/>
        <v>0.14583333333333331</v>
      </c>
    </row>
    <row r="2278" spans="1:24" x14ac:dyDescent="0.3">
      <c r="A2278" s="47" t="s">
        <v>4774</v>
      </c>
      <c r="B2278" s="68" t="s">
        <v>4775</v>
      </c>
      <c r="C2278" s="2" t="s">
        <v>1</v>
      </c>
      <c r="D2278" s="2">
        <v>57</v>
      </c>
      <c r="E2278" s="6">
        <v>23106</v>
      </c>
      <c r="F2278" s="7">
        <v>44133.61</v>
      </c>
      <c r="G2278" s="69" t="s">
        <v>4</v>
      </c>
      <c r="H2278" s="68">
        <v>1818</v>
      </c>
      <c r="I2278" s="93">
        <f t="shared" si="167"/>
        <v>18.363636363636363</v>
      </c>
      <c r="J2278" s="93">
        <v>1.77</v>
      </c>
      <c r="K2278" s="69">
        <v>99</v>
      </c>
      <c r="L2278" s="68">
        <v>332</v>
      </c>
      <c r="M2278" s="93">
        <f t="shared" si="165"/>
        <v>3.3535353535353534</v>
      </c>
      <c r="N2278" s="93">
        <v>0.57699999999999996</v>
      </c>
      <c r="O2278" s="69">
        <v>99</v>
      </c>
      <c r="P2278" s="191">
        <f t="shared" si="166"/>
        <v>5.4759036144578319</v>
      </c>
      <c r="Q2278" s="77" t="s">
        <v>719</v>
      </c>
      <c r="V2278" s="84">
        <v>0.4597222222222222</v>
      </c>
      <c r="W2278" s="85">
        <v>0.61111111111111105</v>
      </c>
      <c r="X2278" s="78">
        <f t="shared" si="164"/>
        <v>0.15138888888888885</v>
      </c>
    </row>
    <row r="2279" spans="1:24" x14ac:dyDescent="0.3">
      <c r="A2279" s="47" t="s">
        <v>15821</v>
      </c>
      <c r="B2279" s="68" t="s">
        <v>15822</v>
      </c>
      <c r="C2279" s="2" t="s">
        <v>6</v>
      </c>
      <c r="D2279" s="2">
        <v>47</v>
      </c>
      <c r="E2279" s="6">
        <v>26897</v>
      </c>
      <c r="F2279" s="7">
        <v>44133.621423611112</v>
      </c>
      <c r="G2279" s="69" t="s">
        <v>4</v>
      </c>
      <c r="H2279" s="68">
        <v>838</v>
      </c>
      <c r="I2279" s="93">
        <f t="shared" si="167"/>
        <v>8.4646464646464654</v>
      </c>
      <c r="J2279" s="93">
        <v>1.0620000000000001</v>
      </c>
      <c r="K2279" s="69">
        <v>99</v>
      </c>
      <c r="L2279" s="68">
        <v>230</v>
      </c>
      <c r="M2279" s="93">
        <f t="shared" si="165"/>
        <v>2.3232323232323231</v>
      </c>
      <c r="N2279" s="93">
        <v>0.58599999999999997</v>
      </c>
      <c r="O2279" s="69">
        <v>99</v>
      </c>
      <c r="P2279" s="191">
        <f t="shared" si="166"/>
        <v>3.6434782608695659</v>
      </c>
      <c r="Q2279" s="77" t="s">
        <v>719</v>
      </c>
      <c r="V2279" s="84">
        <v>0.4694444444444445</v>
      </c>
      <c r="W2279" s="85">
        <v>0.625</v>
      </c>
      <c r="X2279" s="78">
        <f t="shared" si="164"/>
        <v>0.1555555555555555</v>
      </c>
    </row>
    <row r="2280" spans="1:24" x14ac:dyDescent="0.3">
      <c r="A2280" s="47" t="s">
        <v>15823</v>
      </c>
      <c r="B2280" s="68" t="s">
        <v>15824</v>
      </c>
      <c r="C2280" s="2" t="s">
        <v>1</v>
      </c>
      <c r="D2280" s="2">
        <v>65</v>
      </c>
      <c r="E2280" s="6">
        <v>20147</v>
      </c>
      <c r="F2280" s="7">
        <v>44133.636643518519</v>
      </c>
      <c r="G2280" s="69" t="s">
        <v>10062</v>
      </c>
      <c r="H2280" s="68">
        <v>1747</v>
      </c>
      <c r="I2280" s="93">
        <f t="shared" si="167"/>
        <v>17.646464646464647</v>
      </c>
      <c r="J2280" s="93">
        <v>2.34</v>
      </c>
      <c r="K2280" s="69">
        <v>99</v>
      </c>
      <c r="L2280" s="68">
        <v>496</v>
      </c>
      <c r="M2280" s="93">
        <f t="shared" si="165"/>
        <v>5.0101010101010104</v>
      </c>
      <c r="N2280" s="93">
        <v>1.0449999999999999</v>
      </c>
      <c r="O2280" s="69">
        <v>99</v>
      </c>
      <c r="P2280" s="191">
        <f t="shared" si="166"/>
        <v>3.5221774193548385</v>
      </c>
      <c r="Q2280" s="77" t="s">
        <v>719</v>
      </c>
      <c r="V2280" s="84">
        <v>0.48333333333333334</v>
      </c>
      <c r="W2280" s="85">
        <v>0.64930555555555558</v>
      </c>
      <c r="X2280" s="78">
        <f t="shared" si="164"/>
        <v>0.16597222222222224</v>
      </c>
    </row>
    <row r="2281" spans="1:24" x14ac:dyDescent="0.3">
      <c r="A2281" s="47" t="s">
        <v>15825</v>
      </c>
      <c r="B2281" s="68" t="s">
        <v>15826</v>
      </c>
      <c r="C2281" s="2" t="s">
        <v>6</v>
      </c>
      <c r="D2281" s="2">
        <v>62</v>
      </c>
      <c r="E2281" s="6">
        <v>21352</v>
      </c>
      <c r="F2281" s="7">
        <v>44133.65966435185</v>
      </c>
      <c r="G2281" s="69" t="s">
        <v>10062</v>
      </c>
      <c r="H2281" s="68">
        <v>1019</v>
      </c>
      <c r="I2281" s="93">
        <f t="shared" si="167"/>
        <v>10.19</v>
      </c>
      <c r="J2281" s="93">
        <v>1.125</v>
      </c>
      <c r="K2281" s="69">
        <v>100</v>
      </c>
      <c r="L2281" s="68">
        <v>354</v>
      </c>
      <c r="M2281" s="93">
        <f t="shared" si="165"/>
        <v>3.54</v>
      </c>
      <c r="N2281" s="93">
        <v>0.61</v>
      </c>
      <c r="O2281" s="69">
        <v>100</v>
      </c>
      <c r="P2281" s="191">
        <f t="shared" si="166"/>
        <v>2.8785310734463274</v>
      </c>
      <c r="Q2281" s="77" t="s">
        <v>719</v>
      </c>
      <c r="V2281" s="84">
        <v>0.49236111111111108</v>
      </c>
      <c r="W2281" s="85">
        <v>0.66666666666666663</v>
      </c>
      <c r="X2281" s="78">
        <f t="shared" si="164"/>
        <v>0.17430555555555555</v>
      </c>
    </row>
    <row r="2282" spans="1:24" x14ac:dyDescent="0.3">
      <c r="A2282" s="47" t="s">
        <v>15827</v>
      </c>
      <c r="B2282" s="68" t="s">
        <v>15828</v>
      </c>
      <c r="C2282" s="2" t="s">
        <v>6</v>
      </c>
      <c r="D2282" s="2">
        <v>74</v>
      </c>
      <c r="E2282" s="6">
        <v>17052</v>
      </c>
      <c r="F2282" s="7">
        <v>44134.51421296296</v>
      </c>
      <c r="G2282" s="69" t="s">
        <v>4</v>
      </c>
      <c r="H2282" s="68">
        <v>1336</v>
      </c>
      <c r="I2282" s="93">
        <f t="shared" si="167"/>
        <v>13.494949494949495</v>
      </c>
      <c r="J2282" s="93">
        <v>1.1279999999999999</v>
      </c>
      <c r="K2282" s="69">
        <v>99</v>
      </c>
      <c r="L2282" s="68">
        <v>617</v>
      </c>
      <c r="M2282" s="93">
        <f t="shared" si="165"/>
        <v>6.2323232323232327</v>
      </c>
      <c r="N2282" s="93">
        <v>0.92400000000000004</v>
      </c>
      <c r="O2282" s="69">
        <v>99</v>
      </c>
      <c r="P2282" s="191">
        <f t="shared" si="166"/>
        <v>2.1653160453808749</v>
      </c>
      <c r="Q2282" s="77" t="s">
        <v>719</v>
      </c>
      <c r="V2282" s="84">
        <v>0.38194444444444442</v>
      </c>
      <c r="W2282" s="85">
        <v>0.51736111111111105</v>
      </c>
      <c r="X2282" s="78">
        <f t="shared" si="164"/>
        <v>0.13541666666666663</v>
      </c>
    </row>
    <row r="2283" spans="1:24" x14ac:dyDescent="0.3">
      <c r="A2283" s="47" t="s">
        <v>15829</v>
      </c>
      <c r="B2283" s="68" t="s">
        <v>5935</v>
      </c>
      <c r="C2283" s="2" t="s">
        <v>1</v>
      </c>
      <c r="D2283" s="2">
        <v>52</v>
      </c>
      <c r="E2283" s="6">
        <v>24907</v>
      </c>
      <c r="F2283" s="7">
        <v>44134.527986111112</v>
      </c>
      <c r="G2283" s="69" t="s">
        <v>4</v>
      </c>
      <c r="H2283" s="68">
        <v>1167</v>
      </c>
      <c r="I2283" s="93">
        <f t="shared" si="167"/>
        <v>11.787878787878787</v>
      </c>
      <c r="J2283" s="93">
        <v>1.248</v>
      </c>
      <c r="K2283" s="69">
        <v>99</v>
      </c>
      <c r="L2283" s="68">
        <v>383</v>
      </c>
      <c r="M2283" s="93">
        <f t="shared" si="165"/>
        <v>3.8686868686868685</v>
      </c>
      <c r="N2283" s="93">
        <v>0.46600000000000003</v>
      </c>
      <c r="O2283" s="69">
        <v>99</v>
      </c>
      <c r="P2283" s="191">
        <f t="shared" si="166"/>
        <v>3.0469973890339426</v>
      </c>
      <c r="Q2283" s="77" t="s">
        <v>719</v>
      </c>
      <c r="V2283" s="84">
        <v>0.39652777777777781</v>
      </c>
      <c r="W2283" s="85">
        <v>0.53472222222222221</v>
      </c>
      <c r="X2283" s="78">
        <f t="shared" si="164"/>
        <v>0.1381944444444444</v>
      </c>
    </row>
    <row r="2284" spans="1:24" x14ac:dyDescent="0.3">
      <c r="A2284" s="47" t="s">
        <v>2843</v>
      </c>
      <c r="B2284" s="68" t="s">
        <v>1697</v>
      </c>
      <c r="C2284" s="2" t="s">
        <v>1</v>
      </c>
      <c r="D2284" s="2">
        <v>47</v>
      </c>
      <c r="E2284" s="6">
        <v>26751</v>
      </c>
      <c r="F2284" s="7">
        <v>44134.539849537039</v>
      </c>
      <c r="G2284" s="69" t="s">
        <v>4</v>
      </c>
      <c r="H2284" s="68">
        <v>1557</v>
      </c>
      <c r="I2284" s="93">
        <f t="shared" si="167"/>
        <v>15.727272727272727</v>
      </c>
      <c r="J2284" s="93">
        <v>1.5109999999999999</v>
      </c>
      <c r="K2284" s="69">
        <v>99</v>
      </c>
      <c r="L2284" s="68">
        <v>398</v>
      </c>
      <c r="M2284" s="93">
        <f t="shared" si="165"/>
        <v>4.0202020202020199</v>
      </c>
      <c r="N2284" s="93">
        <v>0.93700000000000006</v>
      </c>
      <c r="O2284" s="69">
        <v>99</v>
      </c>
      <c r="P2284" s="191">
        <f t="shared" si="166"/>
        <v>3.9120603015075379</v>
      </c>
      <c r="Q2284" s="77" t="s">
        <v>719</v>
      </c>
      <c r="V2284" s="84">
        <v>0.4055555555555555</v>
      </c>
      <c r="W2284" s="85">
        <v>0.54861111111111105</v>
      </c>
      <c r="X2284" s="78">
        <f t="shared" si="164"/>
        <v>0.14305555555555555</v>
      </c>
    </row>
    <row r="2285" spans="1:24" x14ac:dyDescent="0.3">
      <c r="A2285" s="47" t="s">
        <v>3613</v>
      </c>
      <c r="B2285" s="68" t="s">
        <v>281</v>
      </c>
      <c r="C2285" s="2" t="s">
        <v>1</v>
      </c>
      <c r="D2285" s="2">
        <v>59</v>
      </c>
      <c r="E2285" s="6">
        <v>22227</v>
      </c>
      <c r="F2285" s="7">
        <v>44134.557280092595</v>
      </c>
      <c r="G2285" s="69" t="s">
        <v>4</v>
      </c>
      <c r="H2285" s="68">
        <v>2052</v>
      </c>
      <c r="I2285" s="93">
        <f t="shared" si="167"/>
        <v>20.52</v>
      </c>
      <c r="J2285" s="93">
        <v>1.2350000000000001</v>
      </c>
      <c r="K2285" s="69">
        <v>100</v>
      </c>
      <c r="L2285" s="68">
        <v>430</v>
      </c>
      <c r="M2285" s="93">
        <f t="shared" si="165"/>
        <v>4.3</v>
      </c>
      <c r="N2285" s="93">
        <v>0.503</v>
      </c>
      <c r="O2285" s="69">
        <v>100</v>
      </c>
      <c r="P2285" s="191">
        <f t="shared" si="166"/>
        <v>4.7720930232558141</v>
      </c>
      <c r="Q2285" s="77" t="s">
        <v>719</v>
      </c>
      <c r="V2285" s="84">
        <v>0.4236111111111111</v>
      </c>
      <c r="W2285" s="85">
        <v>0.55902777777777779</v>
      </c>
      <c r="X2285" s="78">
        <f t="shared" si="164"/>
        <v>0.13541666666666669</v>
      </c>
    </row>
    <row r="2286" spans="1:24" x14ac:dyDescent="0.3">
      <c r="A2286" s="47" t="s">
        <v>15830</v>
      </c>
      <c r="B2286" s="68" t="s">
        <v>9011</v>
      </c>
      <c r="C2286" s="2" t="s">
        <v>1</v>
      </c>
      <c r="D2286" s="2">
        <v>41</v>
      </c>
      <c r="E2286" s="6">
        <v>29068</v>
      </c>
      <c r="F2286" s="7">
        <v>44134.569456018522</v>
      </c>
      <c r="G2286" s="69" t="s">
        <v>4</v>
      </c>
      <c r="H2286" s="68">
        <v>1155</v>
      </c>
      <c r="I2286" s="93">
        <f t="shared" si="167"/>
        <v>11.666666666666666</v>
      </c>
      <c r="J2286" s="93">
        <v>1.5780000000000001</v>
      </c>
      <c r="K2286" s="69">
        <v>99</v>
      </c>
      <c r="L2286" s="68">
        <v>369</v>
      </c>
      <c r="M2286" s="93">
        <f t="shared" si="165"/>
        <v>3.7272727272727271</v>
      </c>
      <c r="N2286" s="93">
        <v>0.68200000000000005</v>
      </c>
      <c r="O2286" s="69">
        <v>99</v>
      </c>
      <c r="P2286" s="191">
        <f t="shared" si="166"/>
        <v>3.1300813008130079</v>
      </c>
      <c r="Q2286" s="77" t="s">
        <v>719</v>
      </c>
      <c r="V2286" s="84">
        <v>0.43958333333333338</v>
      </c>
      <c r="W2286" s="85">
        <v>0.58333333333333337</v>
      </c>
      <c r="X2286" s="78">
        <f t="shared" si="164"/>
        <v>0.14374999999999999</v>
      </c>
    </row>
    <row r="2287" spans="1:24" x14ac:dyDescent="0.3">
      <c r="A2287" s="47" t="s">
        <v>15831</v>
      </c>
      <c r="B2287" s="68" t="s">
        <v>15832</v>
      </c>
      <c r="C2287" s="2" t="s">
        <v>1</v>
      </c>
      <c r="D2287" s="2">
        <v>13.25</v>
      </c>
      <c r="E2287" s="6">
        <v>39290</v>
      </c>
      <c r="F2287" s="7">
        <v>44134.595775462964</v>
      </c>
      <c r="G2287" s="69" t="s">
        <v>4</v>
      </c>
      <c r="H2287" s="68">
        <v>487</v>
      </c>
      <c r="I2287" s="93">
        <f t="shared" si="167"/>
        <v>4.9191919191919196</v>
      </c>
      <c r="J2287" s="93">
        <v>0.65</v>
      </c>
      <c r="K2287" s="69">
        <v>99</v>
      </c>
      <c r="L2287" s="68">
        <v>109</v>
      </c>
      <c r="M2287" s="93">
        <f t="shared" si="165"/>
        <v>1.101010101010101</v>
      </c>
      <c r="N2287" s="93">
        <v>0.30299999999999999</v>
      </c>
      <c r="O2287" s="69">
        <v>99</v>
      </c>
      <c r="P2287" s="191">
        <f t="shared" si="166"/>
        <v>4.4678899082568808</v>
      </c>
      <c r="Q2287" s="77" t="s">
        <v>719</v>
      </c>
      <c r="V2287" s="84">
        <v>0.4513888888888889</v>
      </c>
      <c r="W2287" s="85">
        <v>0.60069444444444442</v>
      </c>
      <c r="X2287" s="78">
        <f t="shared" si="164"/>
        <v>0.14930555555555552</v>
      </c>
    </row>
    <row r="2288" spans="1:24" x14ac:dyDescent="0.3">
      <c r="A2288" s="47" t="s">
        <v>3627</v>
      </c>
      <c r="B2288" s="68" t="s">
        <v>309</v>
      </c>
      <c r="C2288" s="2" t="s">
        <v>1</v>
      </c>
      <c r="D2288" s="2">
        <v>46</v>
      </c>
      <c r="E2288" s="6">
        <v>26977</v>
      </c>
      <c r="F2288" s="7">
        <v>44134.609317129631</v>
      </c>
      <c r="G2288" s="69" t="s">
        <v>4</v>
      </c>
      <c r="H2288" s="68">
        <v>1349</v>
      </c>
      <c r="I2288" s="93">
        <f t="shared" si="167"/>
        <v>13.49</v>
      </c>
      <c r="J2288" s="93">
        <v>1.33</v>
      </c>
      <c r="K2288" s="69">
        <v>100</v>
      </c>
      <c r="L2288" s="68">
        <v>302</v>
      </c>
      <c r="M2288" s="93">
        <f t="shared" si="165"/>
        <v>3.02</v>
      </c>
      <c r="N2288" s="93">
        <v>0.65100000000000002</v>
      </c>
      <c r="O2288" s="69">
        <v>100</v>
      </c>
      <c r="P2288" s="191">
        <f t="shared" si="166"/>
        <v>4.4668874172185431</v>
      </c>
      <c r="Q2288" s="77" t="s">
        <v>719</v>
      </c>
      <c r="V2288" s="84">
        <v>0.47291666666666665</v>
      </c>
      <c r="W2288" s="85">
        <v>0.61458333333333337</v>
      </c>
      <c r="X2288" s="78">
        <f t="shared" si="164"/>
        <v>0.14166666666666672</v>
      </c>
    </row>
    <row r="2289" spans="1:24" x14ac:dyDescent="0.3">
      <c r="A2289" s="47" t="s">
        <v>10941</v>
      </c>
      <c r="B2289" s="68" t="s">
        <v>6199</v>
      </c>
      <c r="C2289" s="2" t="s">
        <v>1</v>
      </c>
      <c r="D2289" s="2">
        <v>57</v>
      </c>
      <c r="E2289" s="6">
        <v>22980</v>
      </c>
      <c r="F2289" s="7">
        <v>44134.62159722222</v>
      </c>
      <c r="G2289" s="69" t="s">
        <v>4</v>
      </c>
      <c r="H2289" s="68">
        <v>1786</v>
      </c>
      <c r="I2289" s="93">
        <f t="shared" si="167"/>
        <v>17.86</v>
      </c>
      <c r="J2289" s="93">
        <v>1.6140000000000001</v>
      </c>
      <c r="K2289" s="69">
        <v>100</v>
      </c>
      <c r="L2289" s="68">
        <v>397</v>
      </c>
      <c r="M2289" s="93">
        <f t="shared" si="165"/>
        <v>3.97</v>
      </c>
      <c r="N2289" s="93">
        <v>0.65800000000000003</v>
      </c>
      <c r="O2289" s="69">
        <v>100</v>
      </c>
      <c r="P2289" s="191">
        <f t="shared" si="166"/>
        <v>4.4987405541561714</v>
      </c>
      <c r="Q2289" s="77" t="s">
        <v>719</v>
      </c>
      <c r="V2289" s="84">
        <v>0.48055555555555557</v>
      </c>
      <c r="W2289" s="85">
        <v>0.62847222222222221</v>
      </c>
      <c r="X2289" s="78">
        <f t="shared" si="164"/>
        <v>0.14791666666666664</v>
      </c>
    </row>
    <row r="2290" spans="1:24" x14ac:dyDescent="0.3">
      <c r="A2290" s="47" t="s">
        <v>15833</v>
      </c>
      <c r="B2290" s="68" t="s">
        <v>15834</v>
      </c>
      <c r="C2290" s="2" t="s">
        <v>6</v>
      </c>
      <c r="D2290" s="2">
        <v>57</v>
      </c>
      <c r="E2290" s="6">
        <v>23193</v>
      </c>
      <c r="F2290" s="7">
        <v>44134.639120370368</v>
      </c>
      <c r="G2290" s="69" t="s">
        <v>4</v>
      </c>
      <c r="H2290" s="68">
        <v>948</v>
      </c>
      <c r="I2290" s="93">
        <f t="shared" si="167"/>
        <v>9.48</v>
      </c>
      <c r="J2290" s="93">
        <v>0.75900000000000001</v>
      </c>
      <c r="K2290" s="69">
        <v>100</v>
      </c>
      <c r="L2290" s="68">
        <v>353</v>
      </c>
      <c r="M2290" s="93">
        <f t="shared" si="165"/>
        <v>3.53</v>
      </c>
      <c r="N2290" s="93">
        <v>0.627</v>
      </c>
      <c r="O2290" s="69">
        <v>100</v>
      </c>
      <c r="P2290" s="191">
        <f t="shared" si="166"/>
        <v>2.6855524079320117</v>
      </c>
      <c r="Q2290" s="77" t="s">
        <v>719</v>
      </c>
      <c r="V2290" s="84">
        <v>0.48333333333333334</v>
      </c>
      <c r="W2290" s="85">
        <v>0.64583333333333337</v>
      </c>
      <c r="X2290" s="78">
        <f t="shared" si="164"/>
        <v>0.16250000000000003</v>
      </c>
    </row>
    <row r="2291" spans="1:24" x14ac:dyDescent="0.3">
      <c r="A2291" s="46" t="s">
        <v>3612</v>
      </c>
      <c r="B2291" s="68" t="s">
        <v>275</v>
      </c>
      <c r="C2291" s="2" t="s">
        <v>1</v>
      </c>
      <c r="D2291" s="2">
        <v>52</v>
      </c>
      <c r="E2291" s="6">
        <v>24893</v>
      </c>
      <c r="F2291" s="7">
        <v>44134.651226851849</v>
      </c>
      <c r="G2291" s="69" t="s">
        <v>4</v>
      </c>
      <c r="H2291" s="68">
        <v>1576</v>
      </c>
      <c r="I2291" s="93">
        <f t="shared" si="167"/>
        <v>15.919191919191919</v>
      </c>
      <c r="J2291" s="93">
        <v>1.226</v>
      </c>
      <c r="K2291" s="69">
        <v>99</v>
      </c>
      <c r="L2291" s="68">
        <v>361</v>
      </c>
      <c r="M2291" s="93">
        <f t="shared" si="165"/>
        <v>3.6464646464646466</v>
      </c>
      <c r="N2291" s="93">
        <v>0.747</v>
      </c>
      <c r="O2291" s="69">
        <v>99</v>
      </c>
      <c r="P2291" s="191">
        <f t="shared" si="166"/>
        <v>4.3656509695290859</v>
      </c>
      <c r="Q2291" s="77" t="s">
        <v>719</v>
      </c>
      <c r="V2291" s="84">
        <v>0.50624999999999998</v>
      </c>
      <c r="W2291" s="85">
        <v>0.66666666666666663</v>
      </c>
      <c r="X2291" s="78">
        <f t="shared" si="164"/>
        <v>0.16041666666666665</v>
      </c>
    </row>
    <row r="2292" spans="1:24" x14ac:dyDescent="0.3">
      <c r="A2292" s="46" t="s">
        <v>15835</v>
      </c>
      <c r="B2292" s="68" t="s">
        <v>4336</v>
      </c>
      <c r="C2292" s="2" t="s">
        <v>6</v>
      </c>
      <c r="D2292" s="2">
        <v>35</v>
      </c>
      <c r="E2292" s="6">
        <v>31297</v>
      </c>
      <c r="F2292" s="7">
        <v>44134.665844907409</v>
      </c>
      <c r="G2292" s="69" t="s">
        <v>10062</v>
      </c>
      <c r="H2292" s="68">
        <v>1036</v>
      </c>
      <c r="I2292" s="93">
        <f t="shared" si="167"/>
        <v>10.464646464646465</v>
      </c>
      <c r="J2292" s="93">
        <v>1.2230000000000001</v>
      </c>
      <c r="K2292" s="69">
        <v>99</v>
      </c>
      <c r="L2292" s="68">
        <v>316</v>
      </c>
      <c r="M2292" s="93">
        <f t="shared" si="165"/>
        <v>3.191919191919192</v>
      </c>
      <c r="N2292" s="93">
        <v>0.58299999999999996</v>
      </c>
      <c r="O2292" s="69">
        <v>99</v>
      </c>
      <c r="P2292" s="191">
        <f t="shared" si="166"/>
        <v>3.278481012658228</v>
      </c>
      <c r="Q2292" s="77" t="s">
        <v>719</v>
      </c>
      <c r="V2292" s="84">
        <v>0.51111111111111118</v>
      </c>
      <c r="W2292" s="85">
        <v>0.67013888888888884</v>
      </c>
      <c r="X2292" s="78">
        <f t="shared" si="164"/>
        <v>0.15902777777777766</v>
      </c>
    </row>
    <row r="2293" spans="1:24" x14ac:dyDescent="0.3">
      <c r="A2293" s="47" t="s">
        <v>5139</v>
      </c>
      <c r="B2293" s="68" t="s">
        <v>5140</v>
      </c>
      <c r="C2293" s="2" t="s">
        <v>1</v>
      </c>
      <c r="D2293" s="2">
        <v>35</v>
      </c>
      <c r="E2293" s="6">
        <v>31008</v>
      </c>
      <c r="F2293" s="7">
        <v>44137.545752314814</v>
      </c>
      <c r="G2293" s="69" t="s">
        <v>4</v>
      </c>
      <c r="H2293" s="68">
        <v>1020</v>
      </c>
      <c r="I2293" s="93">
        <f t="shared" si="167"/>
        <v>10.199999999999999</v>
      </c>
      <c r="J2293" s="93">
        <v>0.86499999999999999</v>
      </c>
      <c r="K2293" s="69">
        <v>100</v>
      </c>
      <c r="L2293" s="68">
        <v>287</v>
      </c>
      <c r="M2293" s="93">
        <f t="shared" si="165"/>
        <v>2.87</v>
      </c>
      <c r="N2293" s="93">
        <v>0.64600000000000002</v>
      </c>
      <c r="O2293" s="69">
        <v>100</v>
      </c>
      <c r="P2293" s="191">
        <f t="shared" si="166"/>
        <v>3.5540069686411146</v>
      </c>
      <c r="Q2293" s="77" t="s">
        <v>719</v>
      </c>
      <c r="V2293" s="84">
        <v>0.4055555555555555</v>
      </c>
      <c r="W2293" s="85">
        <v>0.55555555555555558</v>
      </c>
      <c r="X2293" s="78">
        <f t="shared" si="164"/>
        <v>0.15000000000000008</v>
      </c>
    </row>
    <row r="2294" spans="1:24" x14ac:dyDescent="0.3">
      <c r="A2294" s="47" t="s">
        <v>16341</v>
      </c>
      <c r="B2294" s="68" t="s">
        <v>6139</v>
      </c>
      <c r="C2294" s="2" t="s">
        <v>1</v>
      </c>
      <c r="D2294" s="2">
        <v>55</v>
      </c>
      <c r="E2294" s="6">
        <v>24021</v>
      </c>
      <c r="F2294" s="7">
        <v>44137.559016203704</v>
      </c>
      <c r="G2294" s="69" t="s">
        <v>4</v>
      </c>
      <c r="H2294" s="68">
        <v>1253</v>
      </c>
      <c r="I2294" s="93">
        <f t="shared" si="167"/>
        <v>12.656565656565656</v>
      </c>
      <c r="J2294" s="93">
        <v>1.3260000000000001</v>
      </c>
      <c r="K2294" s="69">
        <v>99</v>
      </c>
      <c r="L2294" s="68">
        <v>221</v>
      </c>
      <c r="M2294" s="93">
        <f t="shared" si="165"/>
        <v>2.2323232323232323</v>
      </c>
      <c r="N2294" s="93">
        <v>0.44800000000000001</v>
      </c>
      <c r="O2294" s="69">
        <v>99</v>
      </c>
      <c r="P2294" s="191">
        <f t="shared" si="166"/>
        <v>5.6696832579185514</v>
      </c>
      <c r="Q2294" s="77" t="s">
        <v>719</v>
      </c>
      <c r="V2294" s="84">
        <v>0.39166666666666666</v>
      </c>
      <c r="W2294" s="85">
        <v>0.55902777777777779</v>
      </c>
      <c r="X2294" s="78">
        <f t="shared" si="164"/>
        <v>0.16736111111111113</v>
      </c>
    </row>
    <row r="2295" spans="1:24" x14ac:dyDescent="0.3">
      <c r="A2295" s="47" t="s">
        <v>4630</v>
      </c>
      <c r="B2295" s="68" t="s">
        <v>4631</v>
      </c>
      <c r="C2295" s="2" t="s">
        <v>1</v>
      </c>
      <c r="D2295" s="2">
        <v>41</v>
      </c>
      <c r="E2295" s="6">
        <v>28994</v>
      </c>
      <c r="F2295" s="7">
        <v>44137.569745370369</v>
      </c>
      <c r="G2295" s="69" t="s">
        <v>4</v>
      </c>
      <c r="H2295" s="68">
        <v>887</v>
      </c>
      <c r="I2295" s="93">
        <f t="shared" si="167"/>
        <v>8.9595959595959602</v>
      </c>
      <c r="J2295" s="93">
        <v>0.74099999999999999</v>
      </c>
      <c r="K2295" s="69">
        <v>99</v>
      </c>
      <c r="L2295" s="68">
        <v>168</v>
      </c>
      <c r="M2295" s="93">
        <f t="shared" si="165"/>
        <v>1.696969696969697</v>
      </c>
      <c r="N2295" s="93">
        <v>0.46200000000000002</v>
      </c>
      <c r="O2295" s="69">
        <v>99</v>
      </c>
      <c r="P2295" s="191">
        <f t="shared" si="166"/>
        <v>5.2797619047619051</v>
      </c>
      <c r="Q2295" s="77" t="s">
        <v>719</v>
      </c>
      <c r="V2295" s="84">
        <v>0.4152777777777778</v>
      </c>
      <c r="W2295" s="85">
        <v>0.57291666666666663</v>
      </c>
      <c r="X2295" s="78">
        <f t="shared" ref="X2295:X2358" si="168">W2295-V2295</f>
        <v>0.15763888888888883</v>
      </c>
    </row>
    <row r="2296" spans="1:24" x14ac:dyDescent="0.3">
      <c r="A2296" s="47" t="s">
        <v>3361</v>
      </c>
      <c r="B2296" s="68" t="s">
        <v>1859</v>
      </c>
      <c r="C2296" s="2" t="s">
        <v>1</v>
      </c>
      <c r="D2296" s="2">
        <v>31</v>
      </c>
      <c r="E2296" s="6">
        <v>32798</v>
      </c>
      <c r="F2296" s="7">
        <v>44137.584409722222</v>
      </c>
      <c r="G2296" s="69" t="s">
        <v>4</v>
      </c>
      <c r="H2296" s="68">
        <v>748</v>
      </c>
      <c r="I2296" s="93">
        <f t="shared" si="167"/>
        <v>7.5555555555555554</v>
      </c>
      <c r="J2296" s="93">
        <v>0.81100000000000005</v>
      </c>
      <c r="K2296" s="69">
        <v>99</v>
      </c>
      <c r="L2296" s="68">
        <v>240</v>
      </c>
      <c r="M2296" s="93">
        <f t="shared" si="165"/>
        <v>2.4242424242424243</v>
      </c>
      <c r="N2296" s="93">
        <v>0.497</v>
      </c>
      <c r="O2296" s="69">
        <v>99</v>
      </c>
      <c r="P2296" s="191">
        <f t="shared" si="166"/>
        <v>3.1166666666666667</v>
      </c>
      <c r="Q2296" s="77" t="s">
        <v>719</v>
      </c>
      <c r="V2296" s="84">
        <v>0.42569444444444443</v>
      </c>
      <c r="W2296" s="85">
        <v>0.58333333333333337</v>
      </c>
      <c r="X2296" s="78">
        <f t="shared" si="168"/>
        <v>0.15763888888888894</v>
      </c>
    </row>
    <row r="2297" spans="1:24" x14ac:dyDescent="0.3">
      <c r="A2297" s="47" t="s">
        <v>2917</v>
      </c>
      <c r="B2297" s="68" t="s">
        <v>16</v>
      </c>
      <c r="C2297" s="2" t="s">
        <v>1</v>
      </c>
      <c r="D2297" s="2">
        <v>62</v>
      </c>
      <c r="E2297" s="6">
        <v>21197</v>
      </c>
      <c r="F2297" s="7">
        <v>44137.595486111109</v>
      </c>
      <c r="G2297" s="69" t="s">
        <v>4</v>
      </c>
      <c r="H2297" s="68">
        <v>1760</v>
      </c>
      <c r="I2297" s="93">
        <f t="shared" si="167"/>
        <v>17.777777777777779</v>
      </c>
      <c r="J2297" s="93">
        <v>1.8160000000000001</v>
      </c>
      <c r="K2297" s="69">
        <v>99</v>
      </c>
      <c r="L2297" s="68">
        <v>242</v>
      </c>
      <c r="M2297" s="93">
        <f t="shared" si="165"/>
        <v>2.4444444444444446</v>
      </c>
      <c r="N2297" s="93">
        <v>0.55700000000000005</v>
      </c>
      <c r="O2297" s="69">
        <v>99</v>
      </c>
      <c r="P2297" s="191">
        <f t="shared" si="166"/>
        <v>7.2727272727272725</v>
      </c>
      <c r="Q2297" s="77" t="s">
        <v>719</v>
      </c>
      <c r="V2297" s="84">
        <v>0.43402777777777773</v>
      </c>
      <c r="W2297" s="85">
        <v>0.60069444444444442</v>
      </c>
      <c r="X2297" s="78">
        <f t="shared" si="168"/>
        <v>0.16666666666666669</v>
      </c>
    </row>
    <row r="2298" spans="1:24" x14ac:dyDescent="0.3">
      <c r="A2298" s="47" t="s">
        <v>16342</v>
      </c>
      <c r="B2298" s="68" t="s">
        <v>1774</v>
      </c>
      <c r="C2298" s="2" t="s">
        <v>1</v>
      </c>
      <c r="D2298" s="2">
        <v>66</v>
      </c>
      <c r="E2298" s="6">
        <v>19775</v>
      </c>
      <c r="F2298" s="7">
        <v>44137.606064814812</v>
      </c>
      <c r="G2298" s="69" t="s">
        <v>4</v>
      </c>
      <c r="H2298" s="68">
        <v>1757</v>
      </c>
      <c r="I2298" s="93">
        <f t="shared" si="167"/>
        <v>17.57</v>
      </c>
      <c r="J2298" s="93">
        <v>1.335</v>
      </c>
      <c r="K2298" s="69">
        <v>100</v>
      </c>
      <c r="L2298" s="68">
        <v>880</v>
      </c>
      <c r="M2298" s="93">
        <f t="shared" si="165"/>
        <v>8.8000000000000007</v>
      </c>
      <c r="N2298" s="93">
        <v>0.95299999999999996</v>
      </c>
      <c r="O2298" s="69">
        <v>100</v>
      </c>
      <c r="P2298" s="191">
        <f t="shared" si="166"/>
        <v>1.9965909090909089</v>
      </c>
      <c r="Q2298" s="77" t="s">
        <v>719</v>
      </c>
      <c r="V2298" s="84">
        <v>0.4694444444444445</v>
      </c>
      <c r="W2298" s="85">
        <v>0.625</v>
      </c>
      <c r="X2298" s="78">
        <f t="shared" si="168"/>
        <v>0.1555555555555555</v>
      </c>
    </row>
    <row r="2299" spans="1:24" x14ac:dyDescent="0.3">
      <c r="A2299" s="47" t="s">
        <v>15092</v>
      </c>
      <c r="B2299" s="68" t="s">
        <v>15093</v>
      </c>
      <c r="C2299" s="2" t="s">
        <v>6</v>
      </c>
      <c r="D2299" s="2">
        <v>44</v>
      </c>
      <c r="E2299" s="6">
        <v>27902</v>
      </c>
      <c r="F2299" s="7">
        <v>44137.635127314818</v>
      </c>
      <c r="G2299" s="69" t="s">
        <v>4</v>
      </c>
      <c r="H2299" s="68">
        <v>1101</v>
      </c>
      <c r="I2299" s="93">
        <f t="shared" si="167"/>
        <v>11.01</v>
      </c>
      <c r="J2299" s="93">
        <v>1.1930000000000001</v>
      </c>
      <c r="K2299" s="69">
        <v>100</v>
      </c>
      <c r="L2299" s="68">
        <v>442</v>
      </c>
      <c r="M2299" s="93">
        <f t="shared" si="165"/>
        <v>4.42</v>
      </c>
      <c r="N2299" s="93">
        <v>0.57199999999999995</v>
      </c>
      <c r="O2299" s="69">
        <v>100</v>
      </c>
      <c r="P2299" s="191">
        <f t="shared" si="166"/>
        <v>2.4909502262443439</v>
      </c>
      <c r="Q2299" s="77" t="s">
        <v>719</v>
      </c>
      <c r="V2299" s="84">
        <v>0.4861111111111111</v>
      </c>
      <c r="W2299" s="85">
        <v>0.63888888888888895</v>
      </c>
      <c r="X2299" s="78">
        <f t="shared" si="168"/>
        <v>0.15277777777777785</v>
      </c>
    </row>
    <row r="2300" spans="1:24" x14ac:dyDescent="0.3">
      <c r="A2300" s="47" t="s">
        <v>16343</v>
      </c>
      <c r="B2300" s="68" t="s">
        <v>16344</v>
      </c>
      <c r="C2300" s="2" t="s">
        <v>6</v>
      </c>
      <c r="D2300" s="2">
        <v>55</v>
      </c>
      <c r="E2300" s="6">
        <v>23781</v>
      </c>
      <c r="F2300" s="7">
        <v>44137.651006944441</v>
      </c>
      <c r="G2300" s="69" t="s">
        <v>4</v>
      </c>
      <c r="H2300" s="68">
        <v>782</v>
      </c>
      <c r="I2300" s="93">
        <f t="shared" si="167"/>
        <v>7.8989898989898988</v>
      </c>
      <c r="J2300" s="93">
        <v>0.85099999999999998</v>
      </c>
      <c r="K2300" s="69">
        <v>99</v>
      </c>
      <c r="L2300" s="68">
        <v>213</v>
      </c>
      <c r="M2300" s="93">
        <f t="shared" si="165"/>
        <v>2.1515151515151514</v>
      </c>
      <c r="N2300" s="93">
        <v>0.52200000000000002</v>
      </c>
      <c r="O2300" s="69">
        <v>99</v>
      </c>
      <c r="P2300" s="191">
        <f t="shared" si="166"/>
        <v>3.671361502347418</v>
      </c>
      <c r="Q2300" s="77" t="s">
        <v>719</v>
      </c>
      <c r="V2300" s="84">
        <v>0.4777777777777778</v>
      </c>
      <c r="W2300" s="85">
        <v>0.65625</v>
      </c>
      <c r="X2300" s="78">
        <f t="shared" si="168"/>
        <v>0.1784722222222222</v>
      </c>
    </row>
    <row r="2301" spans="1:24" x14ac:dyDescent="0.3">
      <c r="A2301" s="47" t="s">
        <v>16345</v>
      </c>
      <c r="B2301" s="68" t="s">
        <v>16346</v>
      </c>
      <c r="C2301" s="2" t="s">
        <v>1</v>
      </c>
      <c r="D2301" s="2">
        <v>57</v>
      </c>
      <c r="E2301" s="6">
        <v>23059</v>
      </c>
      <c r="F2301" s="7">
        <v>44137.669641203705</v>
      </c>
      <c r="G2301" s="69" t="s">
        <v>10062</v>
      </c>
      <c r="H2301" s="68">
        <v>1337</v>
      </c>
      <c r="I2301" s="93">
        <f t="shared" si="167"/>
        <v>13.505050505050505</v>
      </c>
      <c r="J2301" s="93">
        <v>1.6</v>
      </c>
      <c r="K2301" s="69">
        <v>99</v>
      </c>
      <c r="L2301" s="68">
        <v>225</v>
      </c>
      <c r="M2301" s="93">
        <f t="shared" si="165"/>
        <v>2.2727272727272729</v>
      </c>
      <c r="N2301" s="93">
        <v>0.62</v>
      </c>
      <c r="O2301" s="69">
        <v>99</v>
      </c>
      <c r="P2301" s="191">
        <f t="shared" si="166"/>
        <v>5.9422222222222221</v>
      </c>
      <c r="Q2301" s="77" t="s">
        <v>719</v>
      </c>
      <c r="V2301" s="84">
        <v>0.49583333333333335</v>
      </c>
      <c r="W2301" s="85">
        <v>0.59027777777777779</v>
      </c>
      <c r="X2301" s="78">
        <f t="shared" si="168"/>
        <v>9.4444444444444442E-2</v>
      </c>
    </row>
    <row r="2302" spans="1:24" x14ac:dyDescent="0.3">
      <c r="A2302" s="47" t="s">
        <v>16347</v>
      </c>
      <c r="B2302" s="68" t="s">
        <v>16348</v>
      </c>
      <c r="C2302" s="2" t="s">
        <v>1</v>
      </c>
      <c r="D2302" s="2">
        <v>48</v>
      </c>
      <c r="E2302" s="6">
        <v>26548</v>
      </c>
      <c r="F2302" s="7">
        <v>44137.693738425929</v>
      </c>
      <c r="G2302" s="69" t="s">
        <v>4</v>
      </c>
      <c r="H2302" s="68">
        <v>802</v>
      </c>
      <c r="I2302" s="93">
        <f t="shared" si="167"/>
        <v>8.02</v>
      </c>
      <c r="J2302" s="93">
        <v>1.0249999999999999</v>
      </c>
      <c r="K2302" s="69">
        <v>100</v>
      </c>
      <c r="L2302" s="68">
        <v>249</v>
      </c>
      <c r="M2302" s="93">
        <f t="shared" si="165"/>
        <v>2.4900000000000002</v>
      </c>
      <c r="N2302" s="93">
        <v>0.59499999999999997</v>
      </c>
      <c r="O2302" s="69">
        <v>100</v>
      </c>
      <c r="P2302" s="191">
        <f t="shared" si="166"/>
        <v>3.2208835341365458</v>
      </c>
      <c r="Q2302" s="77" t="s">
        <v>719</v>
      </c>
      <c r="V2302" s="84">
        <v>0.52916666666666667</v>
      </c>
      <c r="W2302" s="85">
        <v>0.69444444444444453</v>
      </c>
      <c r="X2302" s="78">
        <f t="shared" si="168"/>
        <v>0.16527777777777786</v>
      </c>
    </row>
    <row r="2303" spans="1:24" x14ac:dyDescent="0.3">
      <c r="A2303" s="47" t="s">
        <v>16349</v>
      </c>
      <c r="B2303" s="68" t="s">
        <v>1120</v>
      </c>
      <c r="C2303" s="2" t="s">
        <v>1</v>
      </c>
      <c r="D2303" s="2">
        <v>43</v>
      </c>
      <c r="E2303" s="6">
        <v>28122</v>
      </c>
      <c r="F2303" s="7">
        <v>44137.707928240743</v>
      </c>
      <c r="G2303" s="69" t="s">
        <v>4</v>
      </c>
      <c r="H2303" s="68">
        <v>869</v>
      </c>
      <c r="I2303" s="93">
        <f t="shared" si="167"/>
        <v>8.69</v>
      </c>
      <c r="J2303" s="93">
        <v>1.107</v>
      </c>
      <c r="K2303" s="69">
        <v>100</v>
      </c>
      <c r="L2303" s="68">
        <v>234</v>
      </c>
      <c r="M2303" s="93">
        <f t="shared" si="165"/>
        <v>2.34</v>
      </c>
      <c r="N2303" s="93">
        <v>0.51700000000000002</v>
      </c>
      <c r="O2303" s="69">
        <v>100</v>
      </c>
      <c r="P2303" s="191">
        <f t="shared" si="166"/>
        <v>3.7136752136752138</v>
      </c>
      <c r="Q2303" s="77" t="s">
        <v>719</v>
      </c>
      <c r="V2303" s="84">
        <v>0.54166666666666663</v>
      </c>
      <c r="W2303" s="85">
        <v>0.70833333333333337</v>
      </c>
      <c r="X2303" s="78">
        <f t="shared" si="168"/>
        <v>0.16666666666666674</v>
      </c>
    </row>
    <row r="2304" spans="1:24" x14ac:dyDescent="0.3">
      <c r="A2304" s="47" t="s">
        <v>16350</v>
      </c>
      <c r="B2304" s="68" t="s">
        <v>5542</v>
      </c>
      <c r="C2304" s="2" t="s">
        <v>1</v>
      </c>
      <c r="D2304" s="2">
        <v>69</v>
      </c>
      <c r="E2304" s="6">
        <v>18733</v>
      </c>
      <c r="F2304" s="7">
        <v>44138.513958333337</v>
      </c>
      <c r="G2304" s="69" t="s">
        <v>4</v>
      </c>
      <c r="H2304" s="68">
        <v>1360</v>
      </c>
      <c r="I2304" s="93">
        <f t="shared" si="167"/>
        <v>13.737373737373737</v>
      </c>
      <c r="J2304" s="93">
        <v>1.1919999999999999</v>
      </c>
      <c r="K2304" s="69">
        <v>99</v>
      </c>
      <c r="L2304" s="68">
        <v>572</v>
      </c>
      <c r="M2304" s="93">
        <f t="shared" si="165"/>
        <v>5.7777777777777777</v>
      </c>
      <c r="N2304" s="93">
        <v>0.79</v>
      </c>
      <c r="O2304" s="69">
        <v>99</v>
      </c>
      <c r="P2304" s="191">
        <f t="shared" si="166"/>
        <v>2.3776223776223775</v>
      </c>
      <c r="Q2304" s="77" t="s">
        <v>719</v>
      </c>
      <c r="V2304" s="84">
        <v>0.38611111111111113</v>
      </c>
      <c r="W2304" s="85">
        <v>0.51388888888888895</v>
      </c>
      <c r="X2304" s="78">
        <f t="shared" si="168"/>
        <v>0.12777777777777782</v>
      </c>
    </row>
    <row r="2305" spans="1:24" x14ac:dyDescent="0.3">
      <c r="A2305" s="47" t="s">
        <v>11455</v>
      </c>
      <c r="B2305" s="68" t="s">
        <v>5448</v>
      </c>
      <c r="C2305" s="2" t="s">
        <v>1</v>
      </c>
      <c r="D2305" s="2">
        <v>59</v>
      </c>
      <c r="E2305" s="6">
        <v>22494</v>
      </c>
      <c r="F2305" s="7">
        <v>44138.526400462964</v>
      </c>
      <c r="G2305" s="69" t="s">
        <v>4</v>
      </c>
      <c r="H2305" s="68">
        <v>1820</v>
      </c>
      <c r="I2305" s="93">
        <f t="shared" si="167"/>
        <v>18.383838383838384</v>
      </c>
      <c r="J2305" s="93">
        <v>1.448</v>
      </c>
      <c r="K2305" s="69">
        <v>99</v>
      </c>
      <c r="L2305" s="68">
        <v>374</v>
      </c>
      <c r="M2305" s="93">
        <f t="shared" si="165"/>
        <v>3.7777777777777777</v>
      </c>
      <c r="N2305" s="93">
        <v>0.64800000000000002</v>
      </c>
      <c r="O2305" s="69">
        <v>99</v>
      </c>
      <c r="P2305" s="191">
        <f t="shared" si="166"/>
        <v>4.8663101604278074</v>
      </c>
      <c r="Q2305" s="77" t="s">
        <v>719</v>
      </c>
      <c r="V2305" s="84">
        <v>0.39583333333333331</v>
      </c>
      <c r="W2305" s="85">
        <v>0.52777777777777779</v>
      </c>
      <c r="X2305" s="78">
        <f t="shared" si="168"/>
        <v>0.13194444444444448</v>
      </c>
    </row>
    <row r="2306" spans="1:24" x14ac:dyDescent="0.3">
      <c r="A2306" s="47" t="s">
        <v>16351</v>
      </c>
      <c r="B2306" s="68" t="s">
        <v>1166</v>
      </c>
      <c r="C2306" s="2" t="s">
        <v>1</v>
      </c>
      <c r="D2306" s="2">
        <v>57</v>
      </c>
      <c r="E2306" s="6">
        <v>23081</v>
      </c>
      <c r="F2306" s="7">
        <v>44138.538263888891</v>
      </c>
      <c r="G2306" s="69" t="s">
        <v>4</v>
      </c>
      <c r="H2306" s="68">
        <v>1717</v>
      </c>
      <c r="I2306" s="93">
        <f t="shared" si="167"/>
        <v>17.170000000000002</v>
      </c>
      <c r="J2306" s="93">
        <v>0.91100000000000003</v>
      </c>
      <c r="K2306" s="69">
        <v>100</v>
      </c>
      <c r="L2306" s="68">
        <v>332</v>
      </c>
      <c r="M2306" s="93">
        <f t="shared" si="165"/>
        <v>3.32</v>
      </c>
      <c r="N2306" s="93">
        <v>0.66500000000000004</v>
      </c>
      <c r="O2306" s="69">
        <v>100</v>
      </c>
      <c r="P2306" s="191">
        <f t="shared" si="166"/>
        <v>5.1716867469879526</v>
      </c>
      <c r="Q2306" s="77" t="s">
        <v>719</v>
      </c>
      <c r="V2306" s="84">
        <v>0.4055555555555555</v>
      </c>
      <c r="W2306" s="85">
        <v>0.54166666666666663</v>
      </c>
      <c r="X2306" s="78">
        <f t="shared" si="168"/>
        <v>0.13611111111111113</v>
      </c>
    </row>
    <row r="2307" spans="1:24" x14ac:dyDescent="0.3">
      <c r="A2307" s="47" t="s">
        <v>16352</v>
      </c>
      <c r="B2307" s="68" t="s">
        <v>1409</v>
      </c>
      <c r="C2307" s="2" t="s">
        <v>1</v>
      </c>
      <c r="D2307" s="2">
        <v>49</v>
      </c>
      <c r="E2307" s="6">
        <v>26175</v>
      </c>
      <c r="F2307" s="7">
        <v>44138.550949074073</v>
      </c>
      <c r="G2307" s="69" t="s">
        <v>4</v>
      </c>
      <c r="H2307" s="68">
        <v>909</v>
      </c>
      <c r="I2307" s="93">
        <f t="shared" si="167"/>
        <v>9.1818181818181817</v>
      </c>
      <c r="J2307" s="93">
        <v>0.98299999999999998</v>
      </c>
      <c r="K2307" s="69">
        <v>99</v>
      </c>
      <c r="L2307" s="68">
        <v>274</v>
      </c>
      <c r="M2307" s="93">
        <f t="shared" ref="M2307:M2370" si="169">L2307/O2307</f>
        <v>2.7676767676767677</v>
      </c>
      <c r="N2307" s="93">
        <v>0.55000000000000004</v>
      </c>
      <c r="O2307" s="69">
        <v>99</v>
      </c>
      <c r="P2307" s="191">
        <f t="shared" ref="P2307:P2370" si="170">I2307/M2307</f>
        <v>3.3175182481751824</v>
      </c>
      <c r="Q2307" s="77" t="s">
        <v>719</v>
      </c>
      <c r="V2307" s="84">
        <v>0.41597222222222219</v>
      </c>
      <c r="W2307" s="85">
        <v>0.55208333333333337</v>
      </c>
      <c r="X2307" s="78">
        <f t="shared" si="168"/>
        <v>0.13611111111111118</v>
      </c>
    </row>
    <row r="2308" spans="1:24" x14ac:dyDescent="0.3">
      <c r="A2308" s="47" t="s">
        <v>13009</v>
      </c>
      <c r="B2308" s="68" t="s">
        <v>13010</v>
      </c>
      <c r="C2308" s="2" t="s">
        <v>1</v>
      </c>
      <c r="D2308" s="2">
        <v>56</v>
      </c>
      <c r="E2308" s="6">
        <v>23666</v>
      </c>
      <c r="F2308" s="7">
        <v>44138.567129629628</v>
      </c>
      <c r="G2308" s="69" t="s">
        <v>4</v>
      </c>
      <c r="H2308" s="68">
        <v>1345</v>
      </c>
      <c r="I2308" s="93">
        <f t="shared" si="167"/>
        <v>13.45</v>
      </c>
      <c r="J2308" s="93">
        <v>1.048</v>
      </c>
      <c r="K2308" s="69">
        <v>100</v>
      </c>
      <c r="L2308" s="68">
        <v>413</v>
      </c>
      <c r="M2308" s="93">
        <f t="shared" si="169"/>
        <v>4.13</v>
      </c>
      <c r="N2308" s="93">
        <v>0.70599999999999996</v>
      </c>
      <c r="O2308" s="69">
        <v>100</v>
      </c>
      <c r="P2308" s="191">
        <f t="shared" si="170"/>
        <v>3.2566585956416465</v>
      </c>
      <c r="Q2308" s="77" t="s">
        <v>719</v>
      </c>
      <c r="V2308" s="84">
        <v>0.4236111111111111</v>
      </c>
      <c r="W2308" s="85">
        <v>0.57291666666666663</v>
      </c>
      <c r="X2308" s="78">
        <f t="shared" si="168"/>
        <v>0.14930555555555552</v>
      </c>
    </row>
    <row r="2309" spans="1:24" x14ac:dyDescent="0.3">
      <c r="A2309" s="47" t="s">
        <v>16353</v>
      </c>
      <c r="B2309" s="68" t="s">
        <v>5323</v>
      </c>
      <c r="C2309" s="2" t="s">
        <v>1</v>
      </c>
      <c r="D2309" s="2">
        <v>63</v>
      </c>
      <c r="E2309" s="6">
        <v>20989</v>
      </c>
      <c r="F2309" s="7">
        <v>44138.582314814812</v>
      </c>
      <c r="G2309" s="69" t="s">
        <v>4</v>
      </c>
      <c r="H2309" s="68">
        <v>1445</v>
      </c>
      <c r="I2309" s="93">
        <f t="shared" si="167"/>
        <v>14.45</v>
      </c>
      <c r="J2309" s="93">
        <v>1.234</v>
      </c>
      <c r="K2309" s="69">
        <v>100</v>
      </c>
      <c r="L2309" s="68">
        <v>516</v>
      </c>
      <c r="M2309" s="93">
        <f t="shared" si="169"/>
        <v>5.16</v>
      </c>
      <c r="N2309" s="93">
        <v>0.63100000000000001</v>
      </c>
      <c r="O2309" s="69">
        <v>100</v>
      </c>
      <c r="P2309" s="191">
        <f t="shared" si="170"/>
        <v>2.8003875968992245</v>
      </c>
      <c r="Q2309" s="77" t="s">
        <v>719</v>
      </c>
      <c r="V2309" s="84">
        <v>0.42569444444444443</v>
      </c>
      <c r="W2309" s="85">
        <v>0.58680555555555558</v>
      </c>
      <c r="X2309" s="78">
        <f t="shared" si="168"/>
        <v>0.16111111111111115</v>
      </c>
    </row>
    <row r="2310" spans="1:24" x14ac:dyDescent="0.3">
      <c r="A2310" s="47" t="s">
        <v>16354</v>
      </c>
      <c r="B2310" s="68" t="s">
        <v>16355</v>
      </c>
      <c r="C2310" s="2" t="s">
        <v>6</v>
      </c>
      <c r="D2310" s="2">
        <v>26</v>
      </c>
      <c r="E2310" s="6">
        <v>34301</v>
      </c>
      <c r="F2310" s="7">
        <v>44138.59611111111</v>
      </c>
      <c r="G2310" s="69" t="s">
        <v>4</v>
      </c>
      <c r="H2310" s="68">
        <v>534</v>
      </c>
      <c r="I2310" s="93">
        <f t="shared" si="167"/>
        <v>5.34</v>
      </c>
      <c r="J2310" s="93">
        <v>0.57199999999999995</v>
      </c>
      <c r="K2310" s="69">
        <v>100</v>
      </c>
      <c r="L2310" s="68">
        <v>147</v>
      </c>
      <c r="M2310" s="93">
        <f t="shared" si="169"/>
        <v>1.47</v>
      </c>
      <c r="N2310" s="93">
        <v>0.502</v>
      </c>
      <c r="O2310" s="69">
        <v>100</v>
      </c>
      <c r="P2310" s="191">
        <f t="shared" si="170"/>
        <v>3.6326530612244898</v>
      </c>
      <c r="Q2310" s="77" t="s">
        <v>719</v>
      </c>
      <c r="V2310" s="84">
        <v>0.43958333333333338</v>
      </c>
      <c r="W2310" s="85">
        <v>0.59722222222222221</v>
      </c>
      <c r="X2310" s="78">
        <f t="shared" si="168"/>
        <v>0.15763888888888883</v>
      </c>
    </row>
    <row r="2311" spans="1:24" x14ac:dyDescent="0.3">
      <c r="A2311" s="47" t="s">
        <v>11318</v>
      </c>
      <c r="B2311" s="68" t="s">
        <v>6393</v>
      </c>
      <c r="C2311" s="2" t="s">
        <v>1</v>
      </c>
      <c r="D2311" s="2">
        <v>51</v>
      </c>
      <c r="E2311" s="6">
        <v>25399</v>
      </c>
      <c r="F2311" s="7">
        <v>44138.613692129627</v>
      </c>
      <c r="G2311" s="69" t="s">
        <v>4</v>
      </c>
      <c r="H2311" s="68">
        <v>1905</v>
      </c>
      <c r="I2311" s="93">
        <f t="shared" si="167"/>
        <v>19.242424242424242</v>
      </c>
      <c r="J2311" s="93">
        <v>1.2210000000000001</v>
      </c>
      <c r="K2311" s="69">
        <v>99</v>
      </c>
      <c r="L2311" s="68">
        <v>286</v>
      </c>
      <c r="M2311" s="93">
        <f t="shared" si="169"/>
        <v>2.8888888888888888</v>
      </c>
      <c r="N2311" s="93">
        <v>0.47099999999999997</v>
      </c>
      <c r="O2311" s="69">
        <v>99</v>
      </c>
      <c r="P2311" s="191">
        <f t="shared" si="170"/>
        <v>6.6608391608391608</v>
      </c>
      <c r="Q2311" s="77" t="s">
        <v>719</v>
      </c>
      <c r="V2311" s="84">
        <v>0.47152777777777777</v>
      </c>
      <c r="W2311" s="85">
        <v>0.63194444444444442</v>
      </c>
      <c r="X2311" s="78">
        <f t="shared" si="168"/>
        <v>0.16041666666666665</v>
      </c>
    </row>
    <row r="2312" spans="1:24" x14ac:dyDescent="0.3">
      <c r="A2312" s="47" t="s">
        <v>16356</v>
      </c>
      <c r="B2312" s="68" t="s">
        <v>16357</v>
      </c>
      <c r="C2312" s="2" t="s">
        <v>6</v>
      </c>
      <c r="D2312" s="2">
        <v>70</v>
      </c>
      <c r="E2312" s="6">
        <v>18247</v>
      </c>
      <c r="F2312" s="7">
        <v>44138.637256944443</v>
      </c>
      <c r="G2312" s="69" t="s">
        <v>10062</v>
      </c>
      <c r="H2312" s="68">
        <v>942</v>
      </c>
      <c r="I2312" s="93">
        <f t="shared" si="167"/>
        <v>9.42</v>
      </c>
      <c r="J2312" s="93">
        <v>0.79400000000000004</v>
      </c>
      <c r="K2312" s="69">
        <v>100</v>
      </c>
      <c r="L2312" s="68">
        <v>404</v>
      </c>
      <c r="M2312" s="93">
        <f t="shared" si="169"/>
        <v>4.04</v>
      </c>
      <c r="N2312" s="93">
        <v>0.88700000000000001</v>
      </c>
      <c r="O2312" s="69">
        <v>100</v>
      </c>
      <c r="P2312" s="191">
        <f t="shared" si="170"/>
        <v>2.3316831683168315</v>
      </c>
      <c r="Q2312" s="77" t="s">
        <v>719</v>
      </c>
      <c r="V2312" s="84">
        <v>0.46736111111111112</v>
      </c>
      <c r="W2312" s="85">
        <v>0.63541666666666663</v>
      </c>
      <c r="X2312" s="78">
        <f t="shared" si="168"/>
        <v>0.16805555555555551</v>
      </c>
    </row>
    <row r="2313" spans="1:24" x14ac:dyDescent="0.3">
      <c r="A2313" s="47" t="s">
        <v>16358</v>
      </c>
      <c r="B2313" s="68" t="s">
        <v>6280</v>
      </c>
      <c r="C2313" s="2" t="s">
        <v>1</v>
      </c>
      <c r="D2313" s="2">
        <v>60</v>
      </c>
      <c r="E2313" s="6">
        <v>22143</v>
      </c>
      <c r="F2313" s="7">
        <v>44138.64203703704</v>
      </c>
      <c r="G2313" s="69" t="s">
        <v>22</v>
      </c>
      <c r="H2313" s="68">
        <v>1863</v>
      </c>
      <c r="I2313" s="93">
        <f t="shared" si="167"/>
        <v>18.63</v>
      </c>
      <c r="J2313" s="93">
        <v>1.089</v>
      </c>
      <c r="K2313" s="69">
        <v>100</v>
      </c>
      <c r="L2313" s="68">
        <v>519</v>
      </c>
      <c r="M2313" s="93">
        <f t="shared" si="169"/>
        <v>5.19</v>
      </c>
      <c r="N2313" s="93">
        <v>0.76100000000000001</v>
      </c>
      <c r="O2313" s="69">
        <v>100</v>
      </c>
      <c r="P2313" s="191">
        <f t="shared" si="170"/>
        <v>3.5895953757225429</v>
      </c>
      <c r="Q2313" s="77" t="s">
        <v>719</v>
      </c>
      <c r="V2313" s="84">
        <v>0.49791666666666662</v>
      </c>
      <c r="W2313" s="85">
        <v>0.65625</v>
      </c>
      <c r="X2313" s="78">
        <f t="shared" si="168"/>
        <v>0.15833333333333338</v>
      </c>
    </row>
    <row r="2314" spans="1:24" x14ac:dyDescent="0.3">
      <c r="A2314" s="47" t="s">
        <v>16359</v>
      </c>
      <c r="B2314" s="68" t="s">
        <v>229</v>
      </c>
      <c r="C2314" s="2" t="s">
        <v>1</v>
      </c>
      <c r="D2314" s="2">
        <v>52</v>
      </c>
      <c r="E2314" s="6">
        <v>24862</v>
      </c>
      <c r="F2314" s="7">
        <v>44139.512418981481</v>
      </c>
      <c r="G2314" s="69" t="s">
        <v>4</v>
      </c>
      <c r="H2314" s="68">
        <v>1579</v>
      </c>
      <c r="I2314" s="93">
        <f t="shared" si="167"/>
        <v>15.79</v>
      </c>
      <c r="J2314" s="93">
        <v>1.2410000000000001</v>
      </c>
      <c r="K2314" s="69">
        <v>100</v>
      </c>
      <c r="L2314" s="68">
        <v>403</v>
      </c>
      <c r="M2314" s="93">
        <f t="shared" si="169"/>
        <v>4.03</v>
      </c>
      <c r="N2314" s="93">
        <v>0.67400000000000004</v>
      </c>
      <c r="O2314" s="69">
        <v>100</v>
      </c>
      <c r="P2314" s="191">
        <f t="shared" si="170"/>
        <v>3.9181141439205951</v>
      </c>
      <c r="Q2314" s="77" t="s">
        <v>719</v>
      </c>
      <c r="V2314" s="84">
        <v>0.3923611111111111</v>
      </c>
      <c r="W2314" s="85">
        <v>0.51736111111111105</v>
      </c>
      <c r="X2314" s="78">
        <f t="shared" si="168"/>
        <v>0.12499999999999994</v>
      </c>
    </row>
    <row r="2315" spans="1:24" x14ac:dyDescent="0.3">
      <c r="A2315" s="47" t="s">
        <v>16360</v>
      </c>
      <c r="B2315" s="68" t="s">
        <v>16361</v>
      </c>
      <c r="C2315" s="2" t="s">
        <v>6</v>
      </c>
      <c r="D2315" s="2">
        <v>78</v>
      </c>
      <c r="E2315" s="6">
        <v>15451</v>
      </c>
      <c r="F2315" s="7">
        <v>44139.52516203704</v>
      </c>
      <c r="G2315" s="69" t="s">
        <v>4</v>
      </c>
      <c r="H2315" s="68">
        <v>1355</v>
      </c>
      <c r="I2315" s="93">
        <f t="shared" si="167"/>
        <v>13.686868686868687</v>
      </c>
      <c r="J2315" s="93">
        <v>1.0940000000000001</v>
      </c>
      <c r="K2315" s="69">
        <v>99</v>
      </c>
      <c r="L2315" s="68">
        <v>884</v>
      </c>
      <c r="M2315" s="93">
        <f t="shared" si="169"/>
        <v>8.9292929292929291</v>
      </c>
      <c r="N2315" s="93">
        <v>1.1000000000000001</v>
      </c>
      <c r="O2315" s="69">
        <v>99</v>
      </c>
      <c r="P2315" s="191">
        <f t="shared" si="170"/>
        <v>1.5328054298642535</v>
      </c>
      <c r="Q2315" s="77" t="s">
        <v>719</v>
      </c>
      <c r="V2315" s="84">
        <v>0.38541666666666669</v>
      </c>
      <c r="W2315" s="85">
        <v>0.53472222222222221</v>
      </c>
      <c r="X2315" s="78">
        <f t="shared" si="168"/>
        <v>0.14930555555555552</v>
      </c>
    </row>
    <row r="2316" spans="1:24" x14ac:dyDescent="0.3">
      <c r="A2316" s="47" t="s">
        <v>16362</v>
      </c>
      <c r="B2316" s="68" t="s">
        <v>11124</v>
      </c>
      <c r="C2316" s="2" t="s">
        <v>1</v>
      </c>
      <c r="D2316" s="2">
        <v>58</v>
      </c>
      <c r="E2316" s="6">
        <v>22782</v>
      </c>
      <c r="F2316" s="7">
        <v>44139.548206018517</v>
      </c>
      <c r="G2316" s="69" t="s">
        <v>4</v>
      </c>
      <c r="H2316" s="68">
        <v>2126</v>
      </c>
      <c r="I2316" s="93">
        <f t="shared" si="167"/>
        <v>21.474747474747474</v>
      </c>
      <c r="J2316" s="93">
        <v>1.9550000000000001</v>
      </c>
      <c r="K2316" s="69">
        <v>99</v>
      </c>
      <c r="L2316" s="68">
        <v>425</v>
      </c>
      <c r="M2316" s="93">
        <f t="shared" si="169"/>
        <v>4.2929292929292933</v>
      </c>
      <c r="N2316" s="93">
        <v>0.89500000000000002</v>
      </c>
      <c r="O2316" s="69">
        <v>99</v>
      </c>
      <c r="P2316" s="191">
        <f t="shared" si="170"/>
        <v>5.0023529411764702</v>
      </c>
      <c r="Q2316" s="77" t="s">
        <v>719</v>
      </c>
      <c r="V2316" s="84">
        <v>0.4152777777777778</v>
      </c>
      <c r="W2316" s="85">
        <v>0.55902777777777779</v>
      </c>
      <c r="X2316" s="78">
        <f t="shared" si="168"/>
        <v>0.14374999999999999</v>
      </c>
    </row>
    <row r="2317" spans="1:24" x14ac:dyDescent="0.3">
      <c r="A2317" s="47" t="s">
        <v>4258</v>
      </c>
      <c r="B2317" s="68" t="s">
        <v>4259</v>
      </c>
      <c r="C2317" s="2" t="s">
        <v>1</v>
      </c>
      <c r="D2317" s="2">
        <v>74</v>
      </c>
      <c r="E2317" s="6">
        <v>17006</v>
      </c>
      <c r="F2317" s="7">
        <v>44139.560162037036</v>
      </c>
      <c r="G2317" s="69" t="s">
        <v>4</v>
      </c>
      <c r="H2317" s="68">
        <v>1879</v>
      </c>
      <c r="I2317" s="93">
        <f t="shared" si="167"/>
        <v>18.979797979797979</v>
      </c>
      <c r="J2317" s="93">
        <v>4.9800000000000004</v>
      </c>
      <c r="K2317" s="69">
        <v>99</v>
      </c>
      <c r="L2317" s="68">
        <v>647</v>
      </c>
      <c r="M2317" s="93">
        <f t="shared" si="169"/>
        <v>6.5353535353535355</v>
      </c>
      <c r="N2317" s="93">
        <v>2.383</v>
      </c>
      <c r="O2317" s="69">
        <v>99</v>
      </c>
      <c r="P2317" s="191">
        <f t="shared" si="170"/>
        <v>2.9041731066460588</v>
      </c>
      <c r="Q2317" s="77" t="s">
        <v>719</v>
      </c>
      <c r="V2317" s="84">
        <v>0.43333333333333335</v>
      </c>
      <c r="W2317" s="85">
        <v>0.5625</v>
      </c>
      <c r="X2317" s="78">
        <f t="shared" si="168"/>
        <v>0.12916666666666665</v>
      </c>
    </row>
    <row r="2318" spans="1:24" x14ac:dyDescent="0.3">
      <c r="A2318" s="47" t="s">
        <v>4462</v>
      </c>
      <c r="B2318" s="68" t="s">
        <v>4463</v>
      </c>
      <c r="C2318" s="2" t="s">
        <v>1</v>
      </c>
      <c r="D2318" s="2">
        <v>45</v>
      </c>
      <c r="E2318" s="6">
        <v>27490</v>
      </c>
      <c r="F2318" s="7">
        <v>44139.577835648146</v>
      </c>
      <c r="G2318" s="69" t="s">
        <v>4</v>
      </c>
      <c r="H2318" s="68">
        <v>862</v>
      </c>
      <c r="I2318" s="93">
        <f t="shared" si="167"/>
        <v>8.7070707070707076</v>
      </c>
      <c r="J2318" s="93">
        <v>1.0329999999999999</v>
      </c>
      <c r="K2318" s="69">
        <v>99</v>
      </c>
      <c r="L2318" s="68">
        <v>218</v>
      </c>
      <c r="M2318" s="93">
        <f t="shared" si="169"/>
        <v>2.202020202020202</v>
      </c>
      <c r="N2318" s="93">
        <v>0.49399999999999999</v>
      </c>
      <c r="O2318" s="69">
        <v>99</v>
      </c>
      <c r="P2318" s="191">
        <f t="shared" si="170"/>
        <v>3.954128440366973</v>
      </c>
      <c r="Q2318" s="77" t="s">
        <v>719</v>
      </c>
      <c r="V2318" s="84">
        <v>0.44513888888888892</v>
      </c>
      <c r="W2318" s="85">
        <v>0.57986111111111105</v>
      </c>
      <c r="X2318" s="78">
        <f t="shared" si="168"/>
        <v>0.13472222222222213</v>
      </c>
    </row>
    <row r="2319" spans="1:24" x14ac:dyDescent="0.3">
      <c r="A2319" s="47" t="s">
        <v>16363</v>
      </c>
      <c r="B2319" s="68" t="s">
        <v>16364</v>
      </c>
      <c r="C2319" s="2" t="s">
        <v>6</v>
      </c>
      <c r="D2319" s="2">
        <v>66</v>
      </c>
      <c r="E2319" s="6">
        <v>19792</v>
      </c>
      <c r="F2319" s="7">
        <v>44139.59233796296</v>
      </c>
      <c r="G2319" s="69" t="s">
        <v>10062</v>
      </c>
      <c r="H2319" s="68">
        <v>1204</v>
      </c>
      <c r="I2319" s="93">
        <f t="shared" si="167"/>
        <v>12.04</v>
      </c>
      <c r="J2319" s="93">
        <v>0.92</v>
      </c>
      <c r="K2319" s="69">
        <v>100</v>
      </c>
      <c r="L2319" s="68">
        <v>285</v>
      </c>
      <c r="M2319" s="93">
        <f t="shared" si="169"/>
        <v>2.85</v>
      </c>
      <c r="N2319" s="93">
        <v>0.65700000000000003</v>
      </c>
      <c r="O2319" s="69">
        <v>100</v>
      </c>
      <c r="P2319" s="191">
        <f t="shared" si="170"/>
        <v>4.2245614035087717</v>
      </c>
      <c r="Q2319" s="77" t="s">
        <v>719</v>
      </c>
      <c r="V2319" s="84">
        <v>0.44236111111111115</v>
      </c>
      <c r="W2319" s="85">
        <v>0.59722222222222221</v>
      </c>
      <c r="X2319" s="78">
        <f t="shared" si="168"/>
        <v>0.15486111111111106</v>
      </c>
    </row>
    <row r="2320" spans="1:24" x14ac:dyDescent="0.3">
      <c r="A2320" s="47" t="s">
        <v>16365</v>
      </c>
      <c r="B2320" s="68" t="s">
        <v>16366</v>
      </c>
      <c r="C2320" s="2" t="s">
        <v>6</v>
      </c>
      <c r="D2320" s="2">
        <v>60</v>
      </c>
      <c r="E2320" s="6">
        <v>22007</v>
      </c>
      <c r="F2320" s="7">
        <v>44139.618530092594</v>
      </c>
      <c r="G2320" s="69" t="s">
        <v>4</v>
      </c>
      <c r="H2320" s="68">
        <v>1292</v>
      </c>
      <c r="I2320" s="93">
        <f t="shared" si="167"/>
        <v>13.05050505050505</v>
      </c>
      <c r="J2320" s="93">
        <v>1.1100000000000001</v>
      </c>
      <c r="K2320" s="69">
        <v>99</v>
      </c>
      <c r="L2320" s="68">
        <v>733</v>
      </c>
      <c r="M2320" s="93">
        <f t="shared" si="169"/>
        <v>7.404040404040404</v>
      </c>
      <c r="N2320" s="93">
        <v>0.74099999999999999</v>
      </c>
      <c r="O2320" s="69">
        <v>99</v>
      </c>
      <c r="P2320" s="191">
        <f t="shared" si="170"/>
        <v>1.7626193724420192</v>
      </c>
      <c r="Q2320" s="77" t="s">
        <v>719</v>
      </c>
      <c r="V2320" s="84">
        <v>0.49583333333333335</v>
      </c>
      <c r="W2320" s="85">
        <v>0.62152777777777779</v>
      </c>
      <c r="X2320" s="78">
        <f t="shared" si="168"/>
        <v>0.12569444444444444</v>
      </c>
    </row>
    <row r="2321" spans="1:24" x14ac:dyDescent="0.3">
      <c r="A2321" s="47" t="s">
        <v>16367</v>
      </c>
      <c r="B2321" s="68" t="s">
        <v>16368</v>
      </c>
      <c r="C2321" s="2" t="s">
        <v>6</v>
      </c>
      <c r="D2321" s="2">
        <v>18</v>
      </c>
      <c r="E2321" s="6">
        <v>37337</v>
      </c>
      <c r="F2321" s="7">
        <v>44139.630104166667</v>
      </c>
      <c r="G2321" s="69" t="s">
        <v>22</v>
      </c>
      <c r="H2321" s="68">
        <v>586</v>
      </c>
      <c r="I2321" s="93">
        <f t="shared" si="167"/>
        <v>5.9191919191919196</v>
      </c>
      <c r="J2321" s="93">
        <v>0.68</v>
      </c>
      <c r="K2321" s="69">
        <v>99</v>
      </c>
      <c r="L2321" s="68">
        <v>175</v>
      </c>
      <c r="M2321" s="93">
        <f t="shared" si="169"/>
        <v>1.7676767676767677</v>
      </c>
      <c r="N2321" s="93">
        <v>0.44800000000000001</v>
      </c>
      <c r="O2321" s="69">
        <v>99</v>
      </c>
      <c r="P2321" s="191">
        <f t="shared" si="170"/>
        <v>3.3485714285714288</v>
      </c>
      <c r="Q2321" s="77" t="s">
        <v>719</v>
      </c>
      <c r="V2321" s="84">
        <v>0.5</v>
      </c>
      <c r="W2321" s="85">
        <v>0.64236111111111105</v>
      </c>
      <c r="X2321" s="78">
        <f t="shared" si="168"/>
        <v>0.14236111111111105</v>
      </c>
    </row>
    <row r="2322" spans="1:24" x14ac:dyDescent="0.3">
      <c r="A2322" s="47" t="s">
        <v>16369</v>
      </c>
      <c r="B2322" s="68" t="s">
        <v>10021</v>
      </c>
      <c r="C2322" s="2" t="s">
        <v>1</v>
      </c>
      <c r="D2322" s="2">
        <v>48</v>
      </c>
      <c r="E2322" s="6">
        <v>26454</v>
      </c>
      <c r="F2322" s="7">
        <v>44139.664421296293</v>
      </c>
      <c r="G2322" s="69" t="s">
        <v>4</v>
      </c>
      <c r="H2322" s="68">
        <v>1120</v>
      </c>
      <c r="I2322" s="93">
        <f t="shared" si="167"/>
        <v>11.2</v>
      </c>
      <c r="J2322" s="93">
        <v>1.2629999999999999</v>
      </c>
      <c r="K2322" s="69">
        <v>100</v>
      </c>
      <c r="L2322" s="68">
        <v>475</v>
      </c>
      <c r="M2322" s="93">
        <f t="shared" si="169"/>
        <v>4.75</v>
      </c>
      <c r="N2322" s="93">
        <v>0.78300000000000003</v>
      </c>
      <c r="O2322" s="69">
        <v>100</v>
      </c>
      <c r="P2322" s="191">
        <f t="shared" si="170"/>
        <v>2.357894736842105</v>
      </c>
      <c r="Q2322" s="77" t="s">
        <v>719</v>
      </c>
      <c r="V2322" s="84">
        <v>0.53819444444444442</v>
      </c>
      <c r="W2322" s="85">
        <v>0.66666666666666663</v>
      </c>
      <c r="X2322" s="78">
        <f t="shared" si="168"/>
        <v>0.12847222222222221</v>
      </c>
    </row>
    <row r="2323" spans="1:24" x14ac:dyDescent="0.3">
      <c r="A2323" s="47" t="s">
        <v>16370</v>
      </c>
      <c r="B2323" s="68" t="s">
        <v>567</v>
      </c>
      <c r="C2323" s="2" t="s">
        <v>1</v>
      </c>
      <c r="D2323" s="2">
        <v>55</v>
      </c>
      <c r="E2323" s="6">
        <v>23867</v>
      </c>
      <c r="F2323" s="7">
        <v>44140.546331018515</v>
      </c>
      <c r="G2323" s="69" t="s">
        <v>4</v>
      </c>
      <c r="H2323" s="68">
        <v>1888</v>
      </c>
      <c r="I2323" s="93">
        <f t="shared" si="167"/>
        <v>19.070707070707069</v>
      </c>
      <c r="J2323" s="93">
        <v>1.7909999999999999</v>
      </c>
      <c r="K2323" s="69">
        <v>99</v>
      </c>
      <c r="L2323" s="68">
        <v>263</v>
      </c>
      <c r="M2323" s="93">
        <f t="shared" si="169"/>
        <v>2.6565656565656566</v>
      </c>
      <c r="N2323" s="93">
        <v>0.53800000000000003</v>
      </c>
      <c r="O2323" s="69">
        <v>99</v>
      </c>
      <c r="P2323" s="191">
        <f t="shared" si="170"/>
        <v>7.1787072243346</v>
      </c>
      <c r="Q2323" s="77" t="s">
        <v>719</v>
      </c>
      <c r="V2323" s="84">
        <v>0.40486111111111112</v>
      </c>
      <c r="W2323" s="85">
        <v>0.55555555555555558</v>
      </c>
      <c r="X2323" s="78">
        <f t="shared" si="168"/>
        <v>0.15069444444444446</v>
      </c>
    </row>
    <row r="2324" spans="1:24" x14ac:dyDescent="0.3">
      <c r="A2324" s="47" t="s">
        <v>10799</v>
      </c>
      <c r="B2324" s="68" t="s">
        <v>6367</v>
      </c>
      <c r="C2324" s="2" t="s">
        <v>1</v>
      </c>
      <c r="D2324" s="2">
        <v>60</v>
      </c>
      <c r="E2324" s="6">
        <v>22204</v>
      </c>
      <c r="F2324" s="7">
        <v>44140.568159722221</v>
      </c>
      <c r="G2324" s="69" t="s">
        <v>4</v>
      </c>
      <c r="H2324" s="68">
        <v>1853</v>
      </c>
      <c r="I2324" s="93">
        <f t="shared" si="167"/>
        <v>18.717171717171716</v>
      </c>
      <c r="J2324" s="93">
        <v>1.532</v>
      </c>
      <c r="K2324" s="69">
        <v>99</v>
      </c>
      <c r="L2324" s="68">
        <v>390</v>
      </c>
      <c r="M2324" s="93">
        <f t="shared" si="169"/>
        <v>3.9393939393939394</v>
      </c>
      <c r="N2324" s="93">
        <v>0.58599999999999997</v>
      </c>
      <c r="O2324" s="69">
        <v>99</v>
      </c>
      <c r="P2324" s="191">
        <f t="shared" si="170"/>
        <v>4.7512820512820513</v>
      </c>
      <c r="Q2324" s="77" t="s">
        <v>719</v>
      </c>
      <c r="V2324" s="84">
        <v>0.41736111111111113</v>
      </c>
      <c r="W2324" s="85">
        <v>0.56944444444444442</v>
      </c>
      <c r="X2324" s="78">
        <f t="shared" si="168"/>
        <v>0.15208333333333329</v>
      </c>
    </row>
    <row r="2325" spans="1:24" x14ac:dyDescent="0.3">
      <c r="A2325" s="47" t="s">
        <v>11598</v>
      </c>
      <c r="B2325" s="68" t="s">
        <v>6085</v>
      </c>
      <c r="C2325" s="2" t="s">
        <v>1</v>
      </c>
      <c r="D2325" s="2">
        <v>39</v>
      </c>
      <c r="E2325" s="6">
        <v>29774</v>
      </c>
      <c r="F2325" s="7">
        <v>44140.578923611109</v>
      </c>
      <c r="G2325" s="69" t="s">
        <v>4</v>
      </c>
      <c r="H2325" s="68">
        <v>1292</v>
      </c>
      <c r="I2325" s="93">
        <f t="shared" si="167"/>
        <v>13.05050505050505</v>
      </c>
      <c r="J2325" s="93">
        <v>1.137</v>
      </c>
      <c r="K2325" s="69">
        <v>99</v>
      </c>
      <c r="L2325" s="68">
        <v>329</v>
      </c>
      <c r="M2325" s="93">
        <f t="shared" si="169"/>
        <v>3.3232323232323231</v>
      </c>
      <c r="N2325" s="93">
        <v>0.62</v>
      </c>
      <c r="O2325" s="69">
        <v>99</v>
      </c>
      <c r="P2325" s="191">
        <f t="shared" si="170"/>
        <v>3.927051671732523</v>
      </c>
      <c r="Q2325" s="77" t="s">
        <v>719</v>
      </c>
      <c r="V2325" s="84">
        <v>0.44375000000000003</v>
      </c>
      <c r="W2325" s="85">
        <v>0.58333333333333337</v>
      </c>
      <c r="X2325" s="78">
        <f t="shared" si="168"/>
        <v>0.13958333333333334</v>
      </c>
    </row>
    <row r="2326" spans="1:24" x14ac:dyDescent="0.3">
      <c r="A2326" s="47" t="s">
        <v>11297</v>
      </c>
      <c r="B2326" s="68" t="s">
        <v>85</v>
      </c>
      <c r="C2326" s="2" t="s">
        <v>1</v>
      </c>
      <c r="D2326" s="2">
        <v>43</v>
      </c>
      <c r="E2326" s="6">
        <v>28094</v>
      </c>
      <c r="F2326" s="7">
        <v>44140.59238425926</v>
      </c>
      <c r="G2326" s="69" t="s">
        <v>4</v>
      </c>
      <c r="H2326" s="68">
        <v>1524</v>
      </c>
      <c r="I2326" s="93">
        <f t="shared" si="167"/>
        <v>15.393939393939394</v>
      </c>
      <c r="J2326" s="93">
        <v>0.91300000000000003</v>
      </c>
      <c r="K2326" s="69">
        <v>99</v>
      </c>
      <c r="L2326" s="68">
        <v>246</v>
      </c>
      <c r="M2326" s="93">
        <f t="shared" si="169"/>
        <v>2.4848484848484849</v>
      </c>
      <c r="N2326" s="93">
        <v>0.502</v>
      </c>
      <c r="O2326" s="69">
        <v>99</v>
      </c>
      <c r="P2326" s="191">
        <f t="shared" si="170"/>
        <v>6.1951219512195124</v>
      </c>
      <c r="Q2326" s="77" t="s">
        <v>719</v>
      </c>
      <c r="V2326" s="84">
        <v>0.45416666666666666</v>
      </c>
      <c r="W2326" s="85">
        <v>0.61111111111111105</v>
      </c>
      <c r="X2326" s="78">
        <f t="shared" si="168"/>
        <v>0.15694444444444439</v>
      </c>
    </row>
    <row r="2327" spans="1:24" x14ac:dyDescent="0.3">
      <c r="A2327" s="47" t="s">
        <v>5094</v>
      </c>
      <c r="B2327" s="68" t="s">
        <v>5095</v>
      </c>
      <c r="C2327" s="2" t="s">
        <v>1</v>
      </c>
      <c r="D2327" s="2">
        <v>46</v>
      </c>
      <c r="E2327" s="6">
        <v>27299</v>
      </c>
      <c r="F2327" s="7">
        <v>44140.655185185184</v>
      </c>
      <c r="G2327" s="69" t="s">
        <v>4</v>
      </c>
      <c r="H2327" s="68">
        <v>1449</v>
      </c>
      <c r="I2327" s="93">
        <f t="shared" si="167"/>
        <v>14.49</v>
      </c>
      <c r="J2327" s="93">
        <v>1.1930000000000001</v>
      </c>
      <c r="K2327" s="69">
        <v>100</v>
      </c>
      <c r="L2327" s="68">
        <v>181</v>
      </c>
      <c r="M2327" s="93">
        <f t="shared" si="169"/>
        <v>1.81</v>
      </c>
      <c r="N2327" s="93">
        <v>0.52600000000000002</v>
      </c>
      <c r="O2327" s="69">
        <v>100</v>
      </c>
      <c r="P2327" s="191">
        <f t="shared" si="170"/>
        <v>8.0055248618784525</v>
      </c>
      <c r="Q2327" s="77" t="s">
        <v>719</v>
      </c>
      <c r="V2327" s="84">
        <v>0.47430555555555554</v>
      </c>
      <c r="W2327" s="85">
        <v>0.63194444444444442</v>
      </c>
      <c r="X2327" s="78">
        <f t="shared" si="168"/>
        <v>0.15763888888888888</v>
      </c>
    </row>
    <row r="2328" spans="1:24" x14ac:dyDescent="0.3">
      <c r="A2328" s="47" t="s">
        <v>16374</v>
      </c>
      <c r="B2328" s="68" t="s">
        <v>16375</v>
      </c>
      <c r="C2328" s="2" t="s">
        <v>1</v>
      </c>
      <c r="D2328" s="2">
        <v>48</v>
      </c>
      <c r="E2328" s="6">
        <v>26574</v>
      </c>
      <c r="F2328" s="7">
        <v>44140.66605324074</v>
      </c>
      <c r="G2328" s="69" t="s">
        <v>4</v>
      </c>
      <c r="H2328" s="68">
        <v>782</v>
      </c>
      <c r="I2328" s="93">
        <f t="shared" si="167"/>
        <v>7.82</v>
      </c>
      <c r="J2328" s="93">
        <v>0.94699999999999995</v>
      </c>
      <c r="K2328" s="69">
        <v>100</v>
      </c>
      <c r="L2328" s="68">
        <v>166</v>
      </c>
      <c r="M2328" s="93">
        <f t="shared" si="169"/>
        <v>1.66</v>
      </c>
      <c r="N2328" s="93">
        <v>0.47599999999999998</v>
      </c>
      <c r="O2328" s="69">
        <v>100</v>
      </c>
      <c r="P2328" s="191">
        <f t="shared" si="170"/>
        <v>4.7108433734939759</v>
      </c>
      <c r="Q2328" s="77" t="s">
        <v>719</v>
      </c>
      <c r="V2328" s="84">
        <v>0.50624999999999998</v>
      </c>
      <c r="W2328" s="85">
        <v>0.67013888888888884</v>
      </c>
      <c r="X2328" s="78">
        <f t="shared" si="168"/>
        <v>0.16388888888888886</v>
      </c>
    </row>
    <row r="2329" spans="1:24" x14ac:dyDescent="0.3">
      <c r="A2329" s="47" t="s">
        <v>16376</v>
      </c>
      <c r="B2329" s="68" t="s">
        <v>16377</v>
      </c>
      <c r="C2329" s="2" t="s">
        <v>1</v>
      </c>
      <c r="D2329" s="2">
        <v>23</v>
      </c>
      <c r="E2329" s="6">
        <v>35720</v>
      </c>
      <c r="F2329" s="7">
        <v>44141.511157407411</v>
      </c>
      <c r="G2329" s="69" t="s">
        <v>553</v>
      </c>
      <c r="H2329" s="68">
        <v>971</v>
      </c>
      <c r="I2329" s="93">
        <f t="shared" si="167"/>
        <v>9.7100000000000009</v>
      </c>
      <c r="J2329" s="93">
        <v>1.113</v>
      </c>
      <c r="K2329" s="69">
        <v>100</v>
      </c>
      <c r="L2329" s="68">
        <v>322</v>
      </c>
      <c r="M2329" s="93">
        <f t="shared" si="169"/>
        <v>3.22</v>
      </c>
      <c r="N2329" s="93">
        <v>0.56100000000000005</v>
      </c>
      <c r="O2329" s="69">
        <v>100</v>
      </c>
      <c r="P2329" s="191">
        <f t="shared" si="170"/>
        <v>3.0155279503105592</v>
      </c>
      <c r="Q2329" s="77" t="s">
        <v>719</v>
      </c>
      <c r="V2329" s="84">
        <v>0.37152777777777773</v>
      </c>
      <c r="W2329" s="85">
        <v>0.51388888888888895</v>
      </c>
      <c r="X2329" s="78">
        <f t="shared" si="168"/>
        <v>0.14236111111111122</v>
      </c>
    </row>
    <row r="2330" spans="1:24" x14ac:dyDescent="0.3">
      <c r="A2330" s="47" t="s">
        <v>16378</v>
      </c>
      <c r="B2330" s="68" t="s">
        <v>28</v>
      </c>
      <c r="C2330" s="2" t="s">
        <v>1</v>
      </c>
      <c r="D2330" s="2">
        <v>47</v>
      </c>
      <c r="E2330" s="6">
        <v>26766</v>
      </c>
      <c r="F2330" s="7">
        <v>44141.523009259261</v>
      </c>
      <c r="G2330" s="69" t="s">
        <v>4</v>
      </c>
      <c r="H2330" s="68">
        <v>1376</v>
      </c>
      <c r="I2330" s="93">
        <f t="shared" si="167"/>
        <v>13.76</v>
      </c>
      <c r="J2330" s="93">
        <v>1.3340000000000001</v>
      </c>
      <c r="K2330" s="69">
        <v>100</v>
      </c>
      <c r="L2330" s="68">
        <v>280</v>
      </c>
      <c r="M2330" s="93">
        <f t="shared" si="169"/>
        <v>2.8</v>
      </c>
      <c r="N2330" s="93">
        <v>0.56899999999999995</v>
      </c>
      <c r="O2330" s="69">
        <v>100</v>
      </c>
      <c r="P2330" s="191">
        <f t="shared" si="170"/>
        <v>4.9142857142857146</v>
      </c>
      <c r="Q2330" s="77" t="s">
        <v>719</v>
      </c>
      <c r="V2330" s="84">
        <v>0.38958333333333334</v>
      </c>
      <c r="W2330" s="85">
        <v>0.52430555555555558</v>
      </c>
      <c r="X2330" s="78">
        <f t="shared" si="168"/>
        <v>0.13472222222222224</v>
      </c>
    </row>
    <row r="2331" spans="1:24" x14ac:dyDescent="0.3">
      <c r="A2331" s="47" t="s">
        <v>16379</v>
      </c>
      <c r="B2331" s="68" t="s">
        <v>5321</v>
      </c>
      <c r="C2331" s="2" t="s">
        <v>1</v>
      </c>
      <c r="D2331" s="2">
        <v>55</v>
      </c>
      <c r="E2331" s="6">
        <v>23830</v>
      </c>
      <c r="F2331" s="7">
        <v>44141.535104166665</v>
      </c>
      <c r="G2331" s="69" t="s">
        <v>4</v>
      </c>
      <c r="H2331" s="68">
        <v>1367</v>
      </c>
      <c r="I2331" s="93">
        <f t="shared" si="167"/>
        <v>13.67</v>
      </c>
      <c r="J2331" s="93">
        <v>1.1639999999999999</v>
      </c>
      <c r="K2331" s="69">
        <v>100</v>
      </c>
      <c r="L2331" s="68">
        <v>393</v>
      </c>
      <c r="M2331" s="93">
        <f t="shared" si="169"/>
        <v>3.93</v>
      </c>
      <c r="N2331" s="93">
        <v>0.67100000000000004</v>
      </c>
      <c r="O2331" s="69">
        <v>100</v>
      </c>
      <c r="P2331" s="191">
        <f t="shared" si="170"/>
        <v>3.4783715012722647</v>
      </c>
      <c r="Q2331" s="77" t="s">
        <v>719</v>
      </c>
      <c r="V2331" s="84">
        <v>0.3972222222222222</v>
      </c>
      <c r="W2331" s="85">
        <v>0.54513888888888895</v>
      </c>
      <c r="X2331" s="78">
        <f t="shared" si="168"/>
        <v>0.14791666666666675</v>
      </c>
    </row>
    <row r="2332" spans="1:24" x14ac:dyDescent="0.3">
      <c r="A2332" s="47" t="s">
        <v>16380</v>
      </c>
      <c r="B2332" s="68" t="s">
        <v>16381</v>
      </c>
      <c r="C2332" s="2" t="s">
        <v>6</v>
      </c>
      <c r="D2332" s="2">
        <v>55</v>
      </c>
      <c r="E2332" s="6">
        <v>23812</v>
      </c>
      <c r="F2332" s="7">
        <v>44141.548379629632</v>
      </c>
      <c r="G2332" s="69" t="s">
        <v>4</v>
      </c>
      <c r="H2332" s="68">
        <v>976</v>
      </c>
      <c r="I2332" s="93">
        <f t="shared" si="167"/>
        <v>9.76</v>
      </c>
      <c r="J2332" s="93">
        <v>0.96499999999999997</v>
      </c>
      <c r="K2332" s="69">
        <v>100</v>
      </c>
      <c r="L2332" s="68">
        <v>241</v>
      </c>
      <c r="M2332" s="93">
        <f t="shared" si="169"/>
        <v>2.41</v>
      </c>
      <c r="N2332" s="93">
        <v>0.49399999999999999</v>
      </c>
      <c r="O2332" s="69">
        <v>100</v>
      </c>
      <c r="P2332" s="191">
        <f t="shared" si="170"/>
        <v>4.0497925311203318</v>
      </c>
      <c r="Q2332" s="77" t="s">
        <v>719</v>
      </c>
      <c r="V2332" s="84">
        <v>0.41319444444444442</v>
      </c>
      <c r="W2332" s="85">
        <v>0.56597222222222221</v>
      </c>
      <c r="X2332" s="78">
        <f t="shared" si="168"/>
        <v>0.15277777777777779</v>
      </c>
    </row>
    <row r="2333" spans="1:24" x14ac:dyDescent="0.3">
      <c r="A2333" s="47" t="s">
        <v>16382</v>
      </c>
      <c r="B2333" s="68" t="s">
        <v>16383</v>
      </c>
      <c r="C2333" s="2" t="s">
        <v>6</v>
      </c>
      <c r="D2333" s="2">
        <v>78</v>
      </c>
      <c r="E2333" s="6">
        <v>15550</v>
      </c>
      <c r="F2333" s="7">
        <v>44141.575613425928</v>
      </c>
      <c r="G2333" s="69" t="s">
        <v>4</v>
      </c>
      <c r="H2333" s="68">
        <v>1297</v>
      </c>
      <c r="I2333" s="93">
        <f t="shared" si="167"/>
        <v>12.97</v>
      </c>
      <c r="J2333" s="93">
        <v>1.5529999999999999</v>
      </c>
      <c r="K2333" s="69">
        <v>100</v>
      </c>
      <c r="L2333" s="68">
        <v>597</v>
      </c>
      <c r="M2333" s="93">
        <f t="shared" si="169"/>
        <v>5.97</v>
      </c>
      <c r="N2333" s="93">
        <v>0.84599999999999997</v>
      </c>
      <c r="O2333" s="69">
        <v>100</v>
      </c>
      <c r="P2333" s="191">
        <f t="shared" si="170"/>
        <v>2.1725293132328312</v>
      </c>
      <c r="Q2333" s="77" t="s">
        <v>719</v>
      </c>
      <c r="V2333" s="84">
        <v>0.43402777777777773</v>
      </c>
      <c r="W2333" s="85">
        <v>0.57638888888888895</v>
      </c>
      <c r="X2333" s="78">
        <f t="shared" si="168"/>
        <v>0.14236111111111122</v>
      </c>
    </row>
    <row r="2334" spans="1:24" x14ac:dyDescent="0.3">
      <c r="A2334" s="47" t="s">
        <v>5052</v>
      </c>
      <c r="B2334" s="68" t="s">
        <v>5053</v>
      </c>
      <c r="C2334" s="2" t="s">
        <v>1</v>
      </c>
      <c r="D2334" s="2">
        <v>46</v>
      </c>
      <c r="E2334" s="6">
        <v>27234</v>
      </c>
      <c r="F2334" s="7">
        <v>44141.610196759262</v>
      </c>
      <c r="G2334" s="69" t="s">
        <v>4</v>
      </c>
      <c r="H2334" s="68">
        <v>1339</v>
      </c>
      <c r="I2334" s="93">
        <f t="shared" si="167"/>
        <v>13.525252525252526</v>
      </c>
      <c r="J2334" s="93">
        <v>1.264</v>
      </c>
      <c r="K2334" s="69">
        <v>99</v>
      </c>
      <c r="L2334" s="68">
        <v>379</v>
      </c>
      <c r="M2334" s="93">
        <f t="shared" si="169"/>
        <v>3.8282828282828283</v>
      </c>
      <c r="N2334" s="93">
        <v>0.51600000000000001</v>
      </c>
      <c r="O2334" s="69">
        <v>99</v>
      </c>
      <c r="P2334" s="191">
        <f t="shared" si="170"/>
        <v>3.5329815303430081</v>
      </c>
      <c r="Q2334" s="77" t="s">
        <v>719</v>
      </c>
      <c r="V2334" s="84">
        <v>0.46875</v>
      </c>
      <c r="W2334" s="85">
        <v>0.61458333333333337</v>
      </c>
      <c r="X2334" s="78">
        <f t="shared" si="168"/>
        <v>0.14583333333333337</v>
      </c>
    </row>
    <row r="2335" spans="1:24" x14ac:dyDescent="0.3">
      <c r="A2335" s="47" t="s">
        <v>16386</v>
      </c>
      <c r="B2335" s="68" t="s">
        <v>16387</v>
      </c>
      <c r="C2335" s="2" t="s">
        <v>1</v>
      </c>
      <c r="D2335" s="2">
        <v>64</v>
      </c>
      <c r="E2335" s="6">
        <v>20409</v>
      </c>
      <c r="F2335" s="7">
        <v>44141.627395833333</v>
      </c>
      <c r="G2335" s="69" t="s">
        <v>10062</v>
      </c>
      <c r="H2335" s="68">
        <v>1734</v>
      </c>
      <c r="I2335" s="93">
        <f t="shared" si="167"/>
        <v>17.515151515151516</v>
      </c>
      <c r="J2335" s="93">
        <v>1.528</v>
      </c>
      <c r="K2335" s="69">
        <v>99</v>
      </c>
      <c r="L2335" s="68">
        <v>297</v>
      </c>
      <c r="M2335" s="93">
        <f t="shared" si="169"/>
        <v>3</v>
      </c>
      <c r="N2335" s="93">
        <v>0.82099999999999995</v>
      </c>
      <c r="O2335" s="69">
        <v>99</v>
      </c>
      <c r="P2335" s="191">
        <f t="shared" si="170"/>
        <v>5.8383838383838382</v>
      </c>
      <c r="Q2335" s="77" t="s">
        <v>719</v>
      </c>
      <c r="V2335" s="84">
        <v>0.48055555555555557</v>
      </c>
      <c r="W2335" s="85">
        <v>0.63194444444444442</v>
      </c>
      <c r="X2335" s="78">
        <f t="shared" si="168"/>
        <v>0.15138888888888885</v>
      </c>
    </row>
    <row r="2336" spans="1:24" x14ac:dyDescent="0.3">
      <c r="A2336" s="47" t="s">
        <v>16388</v>
      </c>
      <c r="B2336" s="68" t="s">
        <v>28</v>
      </c>
      <c r="C2336" s="2" t="s">
        <v>1</v>
      </c>
      <c r="D2336" s="2">
        <v>63</v>
      </c>
      <c r="E2336" s="6">
        <v>21088</v>
      </c>
      <c r="F2336" s="7">
        <v>44141.650763888887</v>
      </c>
      <c r="G2336" s="69" t="s">
        <v>4</v>
      </c>
      <c r="H2336" s="68">
        <v>1345</v>
      </c>
      <c r="I2336" s="93">
        <f t="shared" si="167"/>
        <v>13.585858585858587</v>
      </c>
      <c r="J2336" s="93">
        <v>1.2450000000000001</v>
      </c>
      <c r="K2336" s="69">
        <v>99</v>
      </c>
      <c r="L2336" s="68">
        <v>402</v>
      </c>
      <c r="M2336" s="93">
        <f t="shared" si="169"/>
        <v>4.0606060606060606</v>
      </c>
      <c r="N2336" s="93">
        <v>0.879</v>
      </c>
      <c r="O2336" s="69">
        <v>99</v>
      </c>
      <c r="P2336" s="191">
        <f t="shared" si="170"/>
        <v>3.3457711442786073</v>
      </c>
      <c r="Q2336" s="77" t="s">
        <v>719</v>
      </c>
      <c r="V2336" s="84">
        <v>0.50347222222222221</v>
      </c>
      <c r="W2336" s="85">
        <v>0.65277777777777779</v>
      </c>
      <c r="X2336" s="78">
        <f t="shared" si="168"/>
        <v>0.14930555555555558</v>
      </c>
    </row>
    <row r="2337" spans="1:24" x14ac:dyDescent="0.3">
      <c r="A2337" s="47" t="s">
        <v>16389</v>
      </c>
      <c r="B2337" s="68" t="s">
        <v>10106</v>
      </c>
      <c r="C2337" s="2" t="s">
        <v>6</v>
      </c>
      <c r="D2337" s="2">
        <v>72</v>
      </c>
      <c r="E2337" s="6">
        <v>17842</v>
      </c>
      <c r="F2337" s="7">
        <v>44144.42459490741</v>
      </c>
      <c r="G2337" s="69" t="s">
        <v>4</v>
      </c>
      <c r="H2337" s="68">
        <v>1451</v>
      </c>
      <c r="I2337" s="93">
        <f t="shared" si="167"/>
        <v>14.656565656565656</v>
      </c>
      <c r="J2337" s="93">
        <v>1.214</v>
      </c>
      <c r="K2337" s="69">
        <v>99</v>
      </c>
      <c r="L2337" s="68">
        <v>562</v>
      </c>
      <c r="M2337" s="93">
        <f t="shared" si="169"/>
        <v>5.6767676767676765</v>
      </c>
      <c r="N2337" s="93">
        <v>0.56799999999999995</v>
      </c>
      <c r="O2337" s="69">
        <v>99</v>
      </c>
      <c r="P2337" s="191">
        <f t="shared" si="170"/>
        <v>2.5818505338078293</v>
      </c>
      <c r="Q2337" s="77" t="s">
        <v>719</v>
      </c>
      <c r="V2337" s="84">
        <v>0.38194444444444442</v>
      </c>
      <c r="W2337" s="85">
        <v>0.52083333333333337</v>
      </c>
      <c r="X2337" s="78">
        <f t="shared" si="168"/>
        <v>0.13888888888888895</v>
      </c>
    </row>
    <row r="2338" spans="1:24" x14ac:dyDescent="0.3">
      <c r="A2338" s="47" t="s">
        <v>5128</v>
      </c>
      <c r="B2338" s="68" t="s">
        <v>5129</v>
      </c>
      <c r="C2338" s="2" t="s">
        <v>1</v>
      </c>
      <c r="D2338" s="2">
        <v>66</v>
      </c>
      <c r="E2338" s="6">
        <v>20012</v>
      </c>
      <c r="F2338" s="7">
        <v>44144.527662037035</v>
      </c>
      <c r="G2338" s="69" t="s">
        <v>4</v>
      </c>
      <c r="H2338" s="68">
        <v>1867</v>
      </c>
      <c r="I2338" s="93">
        <f t="shared" si="167"/>
        <v>18.670000000000002</v>
      </c>
      <c r="J2338" s="93">
        <v>1.016</v>
      </c>
      <c r="K2338" s="69">
        <v>100</v>
      </c>
      <c r="L2338" s="68">
        <v>547</v>
      </c>
      <c r="M2338" s="93">
        <f t="shared" si="169"/>
        <v>5.47</v>
      </c>
      <c r="N2338" s="93">
        <v>1.01</v>
      </c>
      <c r="O2338" s="69">
        <v>100</v>
      </c>
      <c r="P2338" s="191">
        <f t="shared" si="170"/>
        <v>3.4131627056672764</v>
      </c>
      <c r="Q2338" s="77" t="s">
        <v>719</v>
      </c>
      <c r="V2338" s="84">
        <v>0.39930555555555558</v>
      </c>
      <c r="W2338" s="85">
        <v>0.53125</v>
      </c>
      <c r="X2338" s="78">
        <f t="shared" si="168"/>
        <v>0.13194444444444442</v>
      </c>
    </row>
    <row r="2339" spans="1:24" x14ac:dyDescent="0.3">
      <c r="A2339" s="47" t="s">
        <v>11232</v>
      </c>
      <c r="B2339" s="68" t="s">
        <v>138</v>
      </c>
      <c r="C2339" s="2" t="s">
        <v>1</v>
      </c>
      <c r="D2339" s="2">
        <v>49</v>
      </c>
      <c r="E2339" s="6">
        <v>26064</v>
      </c>
      <c r="F2339" s="7">
        <v>44144.538275462961</v>
      </c>
      <c r="G2339" s="69" t="s">
        <v>4</v>
      </c>
      <c r="H2339" s="68">
        <v>1290</v>
      </c>
      <c r="I2339" s="93">
        <f t="shared" ref="I2339:I2402" si="171">H2339/K2339</f>
        <v>12.9</v>
      </c>
      <c r="J2339" s="93">
        <v>1.806</v>
      </c>
      <c r="K2339" s="69">
        <v>100</v>
      </c>
      <c r="L2339" s="68">
        <v>334</v>
      </c>
      <c r="M2339" s="93">
        <f t="shared" si="169"/>
        <v>3.34</v>
      </c>
      <c r="N2339" s="93">
        <v>0.623</v>
      </c>
      <c r="O2339" s="69">
        <v>100</v>
      </c>
      <c r="P2339" s="191">
        <f t="shared" si="170"/>
        <v>3.8622754491017965</v>
      </c>
      <c r="Q2339" s="77" t="s">
        <v>719</v>
      </c>
      <c r="V2339" s="84">
        <v>0.40625</v>
      </c>
      <c r="W2339" s="85">
        <v>0.54166666666666663</v>
      </c>
      <c r="X2339" s="78">
        <f t="shared" si="168"/>
        <v>0.13541666666666663</v>
      </c>
    </row>
    <row r="2340" spans="1:24" x14ac:dyDescent="0.3">
      <c r="A2340" s="47" t="s">
        <v>16390</v>
      </c>
      <c r="B2340" s="68" t="s">
        <v>1521</v>
      </c>
      <c r="C2340" s="2" t="s">
        <v>1</v>
      </c>
      <c r="D2340" s="2">
        <v>51</v>
      </c>
      <c r="E2340" s="6">
        <v>25349</v>
      </c>
      <c r="F2340" s="7">
        <v>44144.554201388892</v>
      </c>
      <c r="G2340" s="69" t="s">
        <v>4</v>
      </c>
      <c r="H2340" s="68">
        <v>1387</v>
      </c>
      <c r="I2340" s="93">
        <f t="shared" si="171"/>
        <v>14.01010101010101</v>
      </c>
      <c r="J2340" s="93">
        <v>1.3440000000000001</v>
      </c>
      <c r="K2340" s="69">
        <v>99</v>
      </c>
      <c r="L2340" s="68">
        <v>325</v>
      </c>
      <c r="M2340" s="93">
        <f t="shared" si="169"/>
        <v>3.2828282828282829</v>
      </c>
      <c r="N2340" s="93">
        <v>0.57199999999999995</v>
      </c>
      <c r="O2340" s="69">
        <v>99</v>
      </c>
      <c r="P2340" s="191">
        <f t="shared" si="170"/>
        <v>4.2676923076923075</v>
      </c>
      <c r="Q2340" s="77" t="s">
        <v>719</v>
      </c>
      <c r="V2340" s="84">
        <v>0.41875000000000001</v>
      </c>
      <c r="W2340" s="85">
        <v>0.55555555555555558</v>
      </c>
      <c r="X2340" s="78">
        <f t="shared" si="168"/>
        <v>0.13680555555555557</v>
      </c>
    </row>
    <row r="2341" spans="1:24" x14ac:dyDescent="0.3">
      <c r="A2341" s="47" t="s">
        <v>16391</v>
      </c>
      <c r="B2341" s="68" t="s">
        <v>16392</v>
      </c>
      <c r="C2341" s="2" t="s">
        <v>6</v>
      </c>
      <c r="D2341" s="2">
        <v>21</v>
      </c>
      <c r="E2341" s="6">
        <v>36195</v>
      </c>
      <c r="F2341" s="7">
        <v>44144.567569444444</v>
      </c>
      <c r="G2341" s="69" t="s">
        <v>4</v>
      </c>
      <c r="H2341" s="68">
        <v>516</v>
      </c>
      <c r="I2341" s="93">
        <f t="shared" si="171"/>
        <v>5.16</v>
      </c>
      <c r="J2341" s="93">
        <v>0.56399999999999995</v>
      </c>
      <c r="K2341" s="69">
        <v>100</v>
      </c>
      <c r="L2341" s="68">
        <v>241</v>
      </c>
      <c r="M2341" s="93">
        <f t="shared" si="169"/>
        <v>2.41</v>
      </c>
      <c r="N2341" s="93">
        <v>0.55200000000000005</v>
      </c>
      <c r="O2341" s="69">
        <v>100</v>
      </c>
      <c r="P2341" s="191">
        <f t="shared" si="170"/>
        <v>2.1410788381742738</v>
      </c>
      <c r="Q2341" s="77" t="s">
        <v>719</v>
      </c>
      <c r="V2341" s="84">
        <v>0.44236111111111115</v>
      </c>
      <c r="W2341" s="85">
        <v>0.57638888888888895</v>
      </c>
      <c r="X2341" s="78">
        <f t="shared" si="168"/>
        <v>0.1340277777777778</v>
      </c>
    </row>
    <row r="2342" spans="1:24" x14ac:dyDescent="0.3">
      <c r="A2342" s="47" t="s">
        <v>5016</v>
      </c>
      <c r="B2342" s="68" t="s">
        <v>1143</v>
      </c>
      <c r="C2342" s="2" t="s">
        <v>1</v>
      </c>
      <c r="D2342" s="2">
        <v>76</v>
      </c>
      <c r="E2342" s="6">
        <v>16119</v>
      </c>
      <c r="F2342" s="7">
        <v>44144.585543981484</v>
      </c>
      <c r="G2342" s="69" t="s">
        <v>4</v>
      </c>
      <c r="H2342" s="68">
        <v>1951</v>
      </c>
      <c r="I2342" s="93">
        <f t="shared" si="171"/>
        <v>19.510000000000002</v>
      </c>
      <c r="J2342" s="93">
        <v>1.3520000000000001</v>
      </c>
      <c r="K2342" s="69">
        <v>100</v>
      </c>
      <c r="L2342" s="68">
        <v>517</v>
      </c>
      <c r="M2342" s="93">
        <f t="shared" si="169"/>
        <v>5.17</v>
      </c>
      <c r="N2342" s="93">
        <v>0.65200000000000002</v>
      </c>
      <c r="O2342" s="69">
        <v>100</v>
      </c>
      <c r="P2342" s="191">
        <f t="shared" si="170"/>
        <v>3.7736943907156677</v>
      </c>
      <c r="Q2342" s="77" t="s">
        <v>719</v>
      </c>
      <c r="V2342" s="84">
        <v>0.45763888888888887</v>
      </c>
      <c r="W2342" s="85">
        <v>0.58680555555555558</v>
      </c>
      <c r="X2342" s="78">
        <f t="shared" si="168"/>
        <v>0.12916666666666671</v>
      </c>
    </row>
    <row r="2343" spans="1:24" x14ac:dyDescent="0.3">
      <c r="A2343" s="47" t="s">
        <v>16393</v>
      </c>
      <c r="B2343" s="68" t="s">
        <v>16394</v>
      </c>
      <c r="C2343" s="2" t="s">
        <v>6</v>
      </c>
      <c r="D2343" s="2">
        <v>81</v>
      </c>
      <c r="E2343" s="6">
        <v>14344</v>
      </c>
      <c r="F2343" s="7">
        <v>44144.600462962961</v>
      </c>
      <c r="G2343" s="69" t="s">
        <v>4</v>
      </c>
      <c r="H2343" s="68">
        <v>1875</v>
      </c>
      <c r="I2343" s="93">
        <f t="shared" si="171"/>
        <v>18.75</v>
      </c>
      <c r="J2343" s="93">
        <v>1.6040000000000001</v>
      </c>
      <c r="K2343" s="69">
        <v>100</v>
      </c>
      <c r="L2343" s="68">
        <v>587</v>
      </c>
      <c r="M2343" s="93">
        <f t="shared" si="169"/>
        <v>5.87</v>
      </c>
      <c r="N2343" s="93">
        <v>0.90600000000000003</v>
      </c>
      <c r="O2343" s="69">
        <v>100</v>
      </c>
      <c r="P2343" s="191">
        <f t="shared" si="170"/>
        <v>3.1942078364565587</v>
      </c>
      <c r="Q2343" s="77" t="s">
        <v>719</v>
      </c>
      <c r="V2343" s="84">
        <v>0.46666666666666662</v>
      </c>
      <c r="W2343" s="85">
        <v>0.60763888888888895</v>
      </c>
      <c r="X2343" s="78">
        <f t="shared" si="168"/>
        <v>0.14097222222222233</v>
      </c>
    </row>
    <row r="2344" spans="1:24" x14ac:dyDescent="0.3">
      <c r="A2344" s="47" t="s">
        <v>11734</v>
      </c>
      <c r="B2344" s="68" t="s">
        <v>6191</v>
      </c>
      <c r="C2344" s="2" t="s">
        <v>1</v>
      </c>
      <c r="D2344" s="2">
        <v>49</v>
      </c>
      <c r="E2344" s="6">
        <v>25922</v>
      </c>
      <c r="F2344" s="7">
        <v>44144.611087962963</v>
      </c>
      <c r="G2344" s="69" t="s">
        <v>4</v>
      </c>
      <c r="H2344" s="68">
        <v>1192</v>
      </c>
      <c r="I2344" s="93">
        <f t="shared" si="171"/>
        <v>12.04040404040404</v>
      </c>
      <c r="J2344" s="93">
        <v>1.115</v>
      </c>
      <c r="K2344" s="69">
        <v>99</v>
      </c>
      <c r="L2344" s="68">
        <v>269</v>
      </c>
      <c r="M2344" s="93">
        <f t="shared" si="169"/>
        <v>2.7171717171717171</v>
      </c>
      <c r="N2344" s="93">
        <v>0.67100000000000004</v>
      </c>
      <c r="O2344" s="69">
        <v>99</v>
      </c>
      <c r="P2344" s="191">
        <f t="shared" si="170"/>
        <v>4.4312267657992566</v>
      </c>
      <c r="Q2344" s="77" t="s">
        <v>719</v>
      </c>
      <c r="V2344" s="84">
        <v>0.48194444444444445</v>
      </c>
      <c r="W2344" s="85">
        <v>0.62847222222222221</v>
      </c>
      <c r="X2344" s="78">
        <f t="shared" si="168"/>
        <v>0.14652777777777776</v>
      </c>
    </row>
    <row r="2345" spans="1:24" x14ac:dyDescent="0.3">
      <c r="A2345" s="47" t="s">
        <v>2956</v>
      </c>
      <c r="B2345" s="68" t="s">
        <v>159</v>
      </c>
      <c r="C2345" s="2" t="s">
        <v>1</v>
      </c>
      <c r="D2345" s="2">
        <v>57</v>
      </c>
      <c r="E2345" s="6">
        <v>23106</v>
      </c>
      <c r="F2345" s="7">
        <v>44144.633831018517</v>
      </c>
      <c r="G2345" s="69" t="s">
        <v>14997</v>
      </c>
      <c r="H2345" s="68">
        <v>1517</v>
      </c>
      <c r="I2345" s="93">
        <f t="shared" si="171"/>
        <v>15.323232323232324</v>
      </c>
      <c r="J2345" s="93">
        <v>1.159</v>
      </c>
      <c r="K2345" s="69">
        <v>99</v>
      </c>
      <c r="L2345" s="68">
        <v>303</v>
      </c>
      <c r="M2345" s="93">
        <f t="shared" si="169"/>
        <v>3.0606060606060606</v>
      </c>
      <c r="N2345" s="93">
        <v>0.47</v>
      </c>
      <c r="O2345" s="69">
        <v>99</v>
      </c>
      <c r="P2345" s="191">
        <f t="shared" si="170"/>
        <v>5.0066006600660069</v>
      </c>
      <c r="Q2345" s="77" t="s">
        <v>719</v>
      </c>
      <c r="V2345" s="84">
        <v>0.48749999999999999</v>
      </c>
      <c r="W2345" s="85">
        <v>0.63888888888888895</v>
      </c>
      <c r="X2345" s="78">
        <f t="shared" si="168"/>
        <v>0.15138888888888896</v>
      </c>
    </row>
    <row r="2346" spans="1:24" x14ac:dyDescent="0.3">
      <c r="A2346" s="47" t="s">
        <v>16395</v>
      </c>
      <c r="B2346" s="68" t="s">
        <v>1370</v>
      </c>
      <c r="C2346" s="2" t="s">
        <v>1</v>
      </c>
      <c r="D2346" s="2">
        <v>49</v>
      </c>
      <c r="E2346" s="6">
        <v>26007</v>
      </c>
      <c r="F2346" s="7">
        <v>44144.663831018515</v>
      </c>
      <c r="G2346" s="69" t="s">
        <v>4</v>
      </c>
      <c r="H2346" s="68">
        <v>915</v>
      </c>
      <c r="I2346" s="93">
        <f t="shared" si="171"/>
        <v>9.2424242424242422</v>
      </c>
      <c r="J2346" s="93">
        <v>0.91600000000000004</v>
      </c>
      <c r="K2346" s="69">
        <v>99</v>
      </c>
      <c r="L2346" s="68">
        <v>235</v>
      </c>
      <c r="M2346" s="93">
        <f t="shared" si="169"/>
        <v>2.3737373737373737</v>
      </c>
      <c r="N2346" s="93">
        <v>0.63200000000000001</v>
      </c>
      <c r="O2346" s="69">
        <v>99</v>
      </c>
      <c r="P2346" s="191">
        <f t="shared" si="170"/>
        <v>3.8936170212765959</v>
      </c>
      <c r="Q2346" s="77" t="s">
        <v>719</v>
      </c>
      <c r="V2346" s="84">
        <v>0.52083333333333337</v>
      </c>
      <c r="W2346" s="85">
        <v>0.67361111111111116</v>
      </c>
      <c r="X2346" s="78">
        <f t="shared" si="168"/>
        <v>0.15277777777777779</v>
      </c>
    </row>
    <row r="2347" spans="1:24" x14ac:dyDescent="0.3">
      <c r="A2347" s="47" t="s">
        <v>16396</v>
      </c>
      <c r="B2347" s="68" t="s">
        <v>232</v>
      </c>
      <c r="C2347" s="2" t="s">
        <v>1</v>
      </c>
      <c r="D2347" s="2">
        <v>55</v>
      </c>
      <c r="E2347" s="6">
        <v>23728</v>
      </c>
      <c r="F2347" s="7">
        <v>44144.683495370373</v>
      </c>
      <c r="G2347" s="69" t="s">
        <v>4</v>
      </c>
      <c r="H2347" s="68">
        <v>1373</v>
      </c>
      <c r="I2347" s="93">
        <f t="shared" si="171"/>
        <v>13.868686868686869</v>
      </c>
      <c r="J2347" s="93">
        <v>1.36</v>
      </c>
      <c r="K2347" s="69">
        <v>99</v>
      </c>
      <c r="L2347" s="68">
        <v>253</v>
      </c>
      <c r="M2347" s="93">
        <f t="shared" si="169"/>
        <v>2.5555555555555554</v>
      </c>
      <c r="N2347" s="93">
        <v>0.499</v>
      </c>
      <c r="O2347" s="69">
        <v>99</v>
      </c>
      <c r="P2347" s="191">
        <f t="shared" si="170"/>
        <v>5.4268774703557314</v>
      </c>
      <c r="Q2347" s="77" t="s">
        <v>719</v>
      </c>
      <c r="V2347" s="84">
        <v>0.53194444444444444</v>
      </c>
      <c r="W2347" s="85">
        <v>0.6875</v>
      </c>
      <c r="X2347" s="78">
        <f t="shared" si="168"/>
        <v>0.15555555555555556</v>
      </c>
    </row>
    <row r="2348" spans="1:24" x14ac:dyDescent="0.3">
      <c r="A2348" s="47" t="s">
        <v>3772</v>
      </c>
      <c r="B2348" s="68" t="s">
        <v>745</v>
      </c>
      <c r="C2348" s="2" t="s">
        <v>1</v>
      </c>
      <c r="D2348" s="2">
        <v>57</v>
      </c>
      <c r="E2348" s="6">
        <v>23014</v>
      </c>
      <c r="F2348" s="7">
        <v>44145.511111111111</v>
      </c>
      <c r="G2348" s="69" t="s">
        <v>4</v>
      </c>
      <c r="H2348" s="68">
        <v>1996</v>
      </c>
      <c r="I2348" s="93">
        <f t="shared" si="171"/>
        <v>20.161616161616163</v>
      </c>
      <c r="J2348" s="93">
        <v>2.1320000000000001</v>
      </c>
      <c r="K2348" s="69">
        <v>99</v>
      </c>
      <c r="L2348" s="68">
        <v>376</v>
      </c>
      <c r="M2348" s="93">
        <f t="shared" si="169"/>
        <v>3.797979797979798</v>
      </c>
      <c r="N2348" s="93">
        <v>0.7</v>
      </c>
      <c r="O2348" s="69">
        <v>99</v>
      </c>
      <c r="P2348" s="191">
        <f t="shared" si="170"/>
        <v>5.3085106382978724</v>
      </c>
      <c r="Q2348" s="77" t="s">
        <v>719</v>
      </c>
      <c r="V2348" s="84">
        <v>0.38472222222222219</v>
      </c>
      <c r="W2348" s="85">
        <v>0.51736111111111105</v>
      </c>
      <c r="X2348" s="78">
        <f t="shared" si="168"/>
        <v>0.13263888888888886</v>
      </c>
    </row>
    <row r="2349" spans="1:24" x14ac:dyDescent="0.3">
      <c r="A2349" s="47" t="s">
        <v>11731</v>
      </c>
      <c r="B2349" s="68" t="s">
        <v>1240</v>
      </c>
      <c r="C2349" s="2" t="s">
        <v>1</v>
      </c>
      <c r="D2349" s="2">
        <v>50</v>
      </c>
      <c r="E2349" s="6">
        <v>25840</v>
      </c>
      <c r="F2349" s="7">
        <v>44145.52579861111</v>
      </c>
      <c r="G2349" s="69" t="s">
        <v>4</v>
      </c>
      <c r="H2349" s="68">
        <v>1427</v>
      </c>
      <c r="I2349" s="93">
        <f t="shared" si="171"/>
        <v>14.414141414141413</v>
      </c>
      <c r="J2349" s="93">
        <v>1.895</v>
      </c>
      <c r="K2349" s="69">
        <v>99</v>
      </c>
      <c r="L2349" s="68">
        <v>268</v>
      </c>
      <c r="M2349" s="93">
        <f t="shared" si="169"/>
        <v>2.7070707070707072</v>
      </c>
      <c r="N2349" s="93">
        <v>0.47899999999999998</v>
      </c>
      <c r="O2349" s="69">
        <v>99</v>
      </c>
      <c r="P2349" s="191">
        <f t="shared" si="170"/>
        <v>5.3246268656716413</v>
      </c>
      <c r="Q2349" s="77" t="s">
        <v>719</v>
      </c>
      <c r="V2349" s="84">
        <v>0.39305555555555555</v>
      </c>
      <c r="W2349" s="85">
        <v>0.52777777777777779</v>
      </c>
      <c r="X2349" s="78">
        <f t="shared" si="168"/>
        <v>0.13472222222222224</v>
      </c>
    </row>
    <row r="2350" spans="1:24" x14ac:dyDescent="0.3">
      <c r="A2350" s="47" t="s">
        <v>3798</v>
      </c>
      <c r="B2350" s="68" t="s">
        <v>768</v>
      </c>
      <c r="C2350" s="2" t="s">
        <v>1</v>
      </c>
      <c r="D2350" s="2">
        <v>57</v>
      </c>
      <c r="E2350" s="6">
        <v>23174</v>
      </c>
      <c r="F2350" s="7">
        <v>44145.537569444445</v>
      </c>
      <c r="G2350" s="69" t="s">
        <v>4</v>
      </c>
      <c r="H2350" s="68">
        <v>1586</v>
      </c>
      <c r="I2350" s="93">
        <f t="shared" si="171"/>
        <v>16.020202020202021</v>
      </c>
      <c r="J2350" s="93">
        <v>1.1859999999999999</v>
      </c>
      <c r="K2350" s="69">
        <v>99</v>
      </c>
      <c r="L2350" s="68">
        <v>350</v>
      </c>
      <c r="M2350" s="93">
        <f t="shared" si="169"/>
        <v>3.5353535353535355</v>
      </c>
      <c r="N2350" s="93">
        <v>0.59399999999999997</v>
      </c>
      <c r="O2350" s="69">
        <v>99</v>
      </c>
      <c r="P2350" s="191">
        <f t="shared" si="170"/>
        <v>4.5314285714285711</v>
      </c>
      <c r="Q2350" s="77" t="s">
        <v>719</v>
      </c>
      <c r="V2350" s="84">
        <v>0.39930555555555558</v>
      </c>
      <c r="W2350" s="85">
        <v>0.54166666666666663</v>
      </c>
      <c r="X2350" s="78">
        <f t="shared" si="168"/>
        <v>0.14236111111111105</v>
      </c>
    </row>
    <row r="2351" spans="1:24" x14ac:dyDescent="0.3">
      <c r="A2351" s="47" t="s">
        <v>3823</v>
      </c>
      <c r="B2351" s="68" t="s">
        <v>791</v>
      </c>
      <c r="C2351" s="2" t="s">
        <v>1</v>
      </c>
      <c r="D2351" s="2">
        <v>57</v>
      </c>
      <c r="E2351" s="6">
        <v>22996</v>
      </c>
      <c r="F2351" s="7">
        <v>44145.548171296294</v>
      </c>
      <c r="G2351" s="69" t="s">
        <v>4</v>
      </c>
      <c r="H2351" s="68">
        <v>1369</v>
      </c>
      <c r="I2351" s="93">
        <f t="shared" si="171"/>
        <v>13.828282828282829</v>
      </c>
      <c r="J2351" s="93">
        <v>1.27</v>
      </c>
      <c r="K2351" s="69">
        <v>99</v>
      </c>
      <c r="L2351" s="68">
        <v>308</v>
      </c>
      <c r="M2351" s="93">
        <f t="shared" si="169"/>
        <v>3.1111111111111112</v>
      </c>
      <c r="N2351" s="93">
        <v>0.56899999999999995</v>
      </c>
      <c r="O2351" s="69">
        <v>99</v>
      </c>
      <c r="P2351" s="191">
        <f t="shared" si="170"/>
        <v>4.4448051948051948</v>
      </c>
      <c r="Q2351" s="77" t="s">
        <v>719</v>
      </c>
      <c r="V2351" s="84">
        <v>0.40625</v>
      </c>
      <c r="W2351" s="85">
        <v>0.54861111111111105</v>
      </c>
      <c r="X2351" s="78">
        <f t="shared" si="168"/>
        <v>0.14236111111111105</v>
      </c>
    </row>
    <row r="2352" spans="1:24" x14ac:dyDescent="0.3">
      <c r="A2352" s="47" t="s">
        <v>4425</v>
      </c>
      <c r="B2352" s="68" t="s">
        <v>4426</v>
      </c>
      <c r="C2352" s="2" t="s">
        <v>1</v>
      </c>
      <c r="D2352" s="2">
        <v>50</v>
      </c>
      <c r="E2352" s="6">
        <v>25601</v>
      </c>
      <c r="F2352" s="7">
        <v>44145.562210648146</v>
      </c>
      <c r="G2352" s="69" t="s">
        <v>4</v>
      </c>
      <c r="H2352" s="68">
        <v>1313</v>
      </c>
      <c r="I2352" s="93">
        <f t="shared" si="171"/>
        <v>13.262626262626263</v>
      </c>
      <c r="J2352" s="93">
        <v>1.29</v>
      </c>
      <c r="K2352" s="69">
        <v>99</v>
      </c>
      <c r="L2352" s="68">
        <v>370</v>
      </c>
      <c r="M2352" s="93">
        <f t="shared" si="169"/>
        <v>3.7373737373737375</v>
      </c>
      <c r="N2352" s="93">
        <v>0.72299999999999998</v>
      </c>
      <c r="O2352" s="69">
        <v>99</v>
      </c>
      <c r="P2352" s="191">
        <f t="shared" si="170"/>
        <v>3.5486486486486486</v>
      </c>
      <c r="Q2352" s="77" t="s">
        <v>719</v>
      </c>
      <c r="V2352" s="84">
        <v>0.44166666666666665</v>
      </c>
      <c r="W2352" s="85">
        <v>0.57638888888888895</v>
      </c>
      <c r="X2352" s="78">
        <f t="shared" si="168"/>
        <v>0.1347222222222223</v>
      </c>
    </row>
    <row r="2353" spans="1:24" x14ac:dyDescent="0.3">
      <c r="A2353" s="47" t="s">
        <v>16397</v>
      </c>
      <c r="B2353" s="68" t="s">
        <v>140</v>
      </c>
      <c r="C2353" s="2" t="s">
        <v>1</v>
      </c>
      <c r="D2353" s="2">
        <v>57</v>
      </c>
      <c r="E2353" s="6">
        <v>23232</v>
      </c>
      <c r="F2353" s="7">
        <v>44145.587835648148</v>
      </c>
      <c r="G2353" s="69" t="s">
        <v>4</v>
      </c>
      <c r="H2353" s="68">
        <v>1383</v>
      </c>
      <c r="I2353" s="93">
        <f t="shared" si="171"/>
        <v>13.83</v>
      </c>
      <c r="J2353" s="93">
        <v>0.94299999999999995</v>
      </c>
      <c r="K2353" s="69">
        <v>100</v>
      </c>
      <c r="L2353" s="68">
        <v>329</v>
      </c>
      <c r="M2353" s="93">
        <f t="shared" si="169"/>
        <v>3.29</v>
      </c>
      <c r="N2353" s="93">
        <v>0.57399999999999995</v>
      </c>
      <c r="O2353" s="69">
        <v>100</v>
      </c>
      <c r="P2353" s="191">
        <f t="shared" si="170"/>
        <v>4.2036474164133741</v>
      </c>
      <c r="Q2353" s="77" t="s">
        <v>719</v>
      </c>
      <c r="V2353" s="84">
        <v>0.44444444444444442</v>
      </c>
      <c r="W2353" s="85">
        <v>0.59027777777777779</v>
      </c>
      <c r="X2353" s="78">
        <f t="shared" si="168"/>
        <v>0.14583333333333337</v>
      </c>
    </row>
    <row r="2354" spans="1:24" x14ac:dyDescent="0.3">
      <c r="A2354" s="47" t="s">
        <v>16398</v>
      </c>
      <c r="B2354" s="68" t="s">
        <v>16399</v>
      </c>
      <c r="C2354" s="2" t="s">
        <v>1</v>
      </c>
      <c r="D2354" s="2">
        <v>62</v>
      </c>
      <c r="E2354" s="6">
        <v>21282</v>
      </c>
      <c r="F2354" s="7">
        <v>44145.59957175926</v>
      </c>
      <c r="G2354" s="69" t="s">
        <v>4</v>
      </c>
      <c r="H2354" s="68">
        <v>1485</v>
      </c>
      <c r="I2354" s="93">
        <f t="shared" si="171"/>
        <v>14.85</v>
      </c>
      <c r="J2354" s="93">
        <v>1.5529999999999999</v>
      </c>
      <c r="K2354" s="69">
        <v>100</v>
      </c>
      <c r="L2354" s="68">
        <v>464</v>
      </c>
      <c r="M2354" s="93">
        <f t="shared" si="169"/>
        <v>4.6399999999999997</v>
      </c>
      <c r="N2354" s="93">
        <v>0.84699999999999998</v>
      </c>
      <c r="O2354" s="69">
        <v>100</v>
      </c>
      <c r="P2354" s="191">
        <f t="shared" si="170"/>
        <v>3.2004310344827589</v>
      </c>
      <c r="Q2354" s="77" t="s">
        <v>719</v>
      </c>
      <c r="V2354" s="84">
        <v>0.4513888888888889</v>
      </c>
      <c r="W2354" s="85">
        <v>0.61111111111111105</v>
      </c>
      <c r="X2354" s="78">
        <f t="shared" si="168"/>
        <v>0.15972222222222215</v>
      </c>
    </row>
    <row r="2355" spans="1:24" x14ac:dyDescent="0.3">
      <c r="A2355" s="47" t="s">
        <v>11704</v>
      </c>
      <c r="B2355" s="68" t="s">
        <v>6238</v>
      </c>
      <c r="C2355" s="2" t="s">
        <v>1</v>
      </c>
      <c r="D2355" s="2">
        <v>51</v>
      </c>
      <c r="E2355" s="6">
        <v>25273</v>
      </c>
      <c r="F2355" s="7">
        <v>44145.610613425924</v>
      </c>
      <c r="G2355" s="69" t="s">
        <v>4</v>
      </c>
      <c r="H2355" s="68">
        <v>1511</v>
      </c>
      <c r="I2355" s="93">
        <f t="shared" si="171"/>
        <v>15.11</v>
      </c>
      <c r="J2355" s="93">
        <v>1.1180000000000001</v>
      </c>
      <c r="K2355" s="69">
        <v>100</v>
      </c>
      <c r="L2355" s="68">
        <v>320</v>
      </c>
      <c r="M2355" s="93">
        <f t="shared" si="169"/>
        <v>3.2</v>
      </c>
      <c r="N2355" s="93">
        <v>0.47099999999999997</v>
      </c>
      <c r="O2355" s="69">
        <v>100</v>
      </c>
      <c r="P2355" s="191">
        <f t="shared" si="170"/>
        <v>4.7218749999999998</v>
      </c>
      <c r="Q2355" s="77" t="s">
        <v>719</v>
      </c>
      <c r="V2355" s="84">
        <v>0.46249999999999997</v>
      </c>
      <c r="W2355" s="85">
        <v>0.61458333333333337</v>
      </c>
      <c r="X2355" s="78">
        <f t="shared" si="168"/>
        <v>0.1520833333333334</v>
      </c>
    </row>
    <row r="2356" spans="1:24" x14ac:dyDescent="0.3">
      <c r="A2356" s="47" t="s">
        <v>16400</v>
      </c>
      <c r="B2356" s="68" t="s">
        <v>16401</v>
      </c>
      <c r="C2356" s="2" t="s">
        <v>6</v>
      </c>
      <c r="D2356" s="2">
        <v>64</v>
      </c>
      <c r="E2356" s="6">
        <v>20572</v>
      </c>
      <c r="F2356" s="7">
        <v>44145.623287037037</v>
      </c>
      <c r="G2356" s="69" t="s">
        <v>4</v>
      </c>
      <c r="H2356" s="68">
        <v>912</v>
      </c>
      <c r="I2356" s="93">
        <f t="shared" si="171"/>
        <v>9.2121212121212128</v>
      </c>
      <c r="J2356" s="93">
        <v>0.97199999999999998</v>
      </c>
      <c r="K2356" s="69">
        <v>99</v>
      </c>
      <c r="L2356" s="68">
        <v>311</v>
      </c>
      <c r="M2356" s="93">
        <f t="shared" si="169"/>
        <v>3.1414141414141414</v>
      </c>
      <c r="N2356" s="93">
        <v>0.63900000000000001</v>
      </c>
      <c r="O2356" s="69">
        <v>99</v>
      </c>
      <c r="P2356" s="191">
        <f t="shared" si="170"/>
        <v>2.932475884244373</v>
      </c>
      <c r="Q2356" s="77" t="s">
        <v>719</v>
      </c>
      <c r="V2356" s="84">
        <v>0.48055555555555557</v>
      </c>
      <c r="W2356" s="85">
        <v>0.625</v>
      </c>
      <c r="X2356" s="78">
        <f t="shared" si="168"/>
        <v>0.14444444444444443</v>
      </c>
    </row>
    <row r="2357" spans="1:24" x14ac:dyDescent="0.3">
      <c r="A2357" s="47" t="s">
        <v>16402</v>
      </c>
      <c r="B2357" s="68" t="s">
        <v>16403</v>
      </c>
      <c r="C2357" s="2" t="s">
        <v>6</v>
      </c>
      <c r="D2357" s="2">
        <v>81</v>
      </c>
      <c r="E2357" s="6">
        <v>14387</v>
      </c>
      <c r="F2357" s="7">
        <v>44145.639826388891</v>
      </c>
      <c r="G2357" s="69" t="s">
        <v>4</v>
      </c>
      <c r="H2357" s="68">
        <v>2940</v>
      </c>
      <c r="I2357" s="93">
        <f t="shared" si="171"/>
        <v>29.696969696969695</v>
      </c>
      <c r="J2357" s="93">
        <v>2.4220000000000002</v>
      </c>
      <c r="K2357" s="69">
        <v>99</v>
      </c>
      <c r="L2357" s="68">
        <v>828</v>
      </c>
      <c r="M2357" s="93">
        <f t="shared" si="169"/>
        <v>8.3636363636363633</v>
      </c>
      <c r="N2357" s="93">
        <v>1.073</v>
      </c>
      <c r="O2357" s="69">
        <v>99</v>
      </c>
      <c r="P2357" s="191">
        <f t="shared" si="170"/>
        <v>3.5507246376811592</v>
      </c>
      <c r="Q2357" s="77" t="s">
        <v>719</v>
      </c>
      <c r="V2357" s="84">
        <v>0.51874999999999993</v>
      </c>
      <c r="W2357" s="85">
        <v>0.65277777777777779</v>
      </c>
      <c r="X2357" s="78">
        <f t="shared" si="168"/>
        <v>0.13402777777777786</v>
      </c>
    </row>
    <row r="2358" spans="1:24" x14ac:dyDescent="0.3">
      <c r="A2358" s="47" t="s">
        <v>3488</v>
      </c>
      <c r="B2358" s="68" t="s">
        <v>1969</v>
      </c>
      <c r="C2358" s="2" t="s">
        <v>1</v>
      </c>
      <c r="D2358" s="2">
        <v>50</v>
      </c>
      <c r="E2358" s="6">
        <v>25716</v>
      </c>
      <c r="F2358" s="7">
        <v>44146.550208333334</v>
      </c>
      <c r="G2358" s="69" t="s">
        <v>4</v>
      </c>
      <c r="H2358" s="68">
        <v>1652</v>
      </c>
      <c r="I2358" s="93">
        <f t="shared" si="171"/>
        <v>16.686868686868689</v>
      </c>
      <c r="J2358" s="93">
        <v>1.712</v>
      </c>
      <c r="K2358" s="69">
        <v>99</v>
      </c>
      <c r="L2358" s="68">
        <v>438</v>
      </c>
      <c r="M2358" s="93">
        <f t="shared" si="169"/>
        <v>4.4242424242424239</v>
      </c>
      <c r="N2358" s="93">
        <v>0.82199999999999995</v>
      </c>
      <c r="O2358" s="69">
        <v>99</v>
      </c>
      <c r="P2358" s="191">
        <f t="shared" si="170"/>
        <v>3.7716894977168955</v>
      </c>
      <c r="Q2358" s="77" t="s">
        <v>719</v>
      </c>
      <c r="V2358" s="84">
        <v>0.40833333333333338</v>
      </c>
      <c r="W2358" s="85">
        <v>0.55902777777777779</v>
      </c>
      <c r="X2358" s="78">
        <f t="shared" si="168"/>
        <v>0.15069444444444441</v>
      </c>
    </row>
    <row r="2359" spans="1:24" x14ac:dyDescent="0.3">
      <c r="A2359" s="47" t="s">
        <v>16404</v>
      </c>
      <c r="B2359" s="68" t="s">
        <v>16405</v>
      </c>
      <c r="C2359" s="2" t="s">
        <v>6</v>
      </c>
      <c r="D2359" s="2">
        <v>10.666666666666666</v>
      </c>
      <c r="E2359" s="6">
        <v>40252</v>
      </c>
      <c r="F2359" s="7">
        <v>44146.579293981478</v>
      </c>
      <c r="G2359" s="69" t="s">
        <v>4</v>
      </c>
      <c r="H2359" s="68">
        <v>1501</v>
      </c>
      <c r="I2359" s="93">
        <f t="shared" si="171"/>
        <v>15.01</v>
      </c>
      <c r="J2359" s="93">
        <v>1.2989999999999999</v>
      </c>
      <c r="K2359" s="69">
        <v>100</v>
      </c>
      <c r="L2359" s="68">
        <v>251</v>
      </c>
      <c r="M2359" s="93">
        <f t="shared" si="169"/>
        <v>2.5099999999999998</v>
      </c>
      <c r="N2359" s="93">
        <v>0.502</v>
      </c>
      <c r="O2359" s="69">
        <v>100</v>
      </c>
      <c r="P2359" s="191">
        <f t="shared" si="170"/>
        <v>5.9800796812749004</v>
      </c>
      <c r="Q2359" s="77" t="s">
        <v>719</v>
      </c>
      <c r="V2359" s="84">
        <v>0.46388888888888885</v>
      </c>
      <c r="W2359" s="85">
        <v>0.58333333333333337</v>
      </c>
      <c r="X2359" s="78">
        <f t="shared" ref="X2359:X2422" si="172">W2359-V2359</f>
        <v>0.11944444444444452</v>
      </c>
    </row>
    <row r="2360" spans="1:24" x14ac:dyDescent="0.3">
      <c r="A2360" s="47" t="s">
        <v>11558</v>
      </c>
      <c r="B2360" s="68" t="s">
        <v>5314</v>
      </c>
      <c r="C2360" s="2" t="s">
        <v>1</v>
      </c>
      <c r="D2360" s="2">
        <v>57</v>
      </c>
      <c r="E2360" s="6">
        <v>23211</v>
      </c>
      <c r="F2360" s="7">
        <v>44146.593182870369</v>
      </c>
      <c r="G2360" s="69" t="s">
        <v>4</v>
      </c>
      <c r="H2360" s="68">
        <v>2344</v>
      </c>
      <c r="I2360" s="93">
        <f t="shared" si="171"/>
        <v>23.676767676767678</v>
      </c>
      <c r="J2360" s="93">
        <v>1.8620000000000001</v>
      </c>
      <c r="K2360" s="69">
        <v>99</v>
      </c>
      <c r="L2360" s="68">
        <v>473</v>
      </c>
      <c r="M2360" s="93">
        <f t="shared" si="169"/>
        <v>4.7777777777777777</v>
      </c>
      <c r="N2360" s="93">
        <v>0.86399999999999999</v>
      </c>
      <c r="O2360" s="69">
        <v>99</v>
      </c>
      <c r="P2360" s="191">
        <f t="shared" si="170"/>
        <v>4.955602536997886</v>
      </c>
      <c r="Q2360" s="77" t="s">
        <v>719</v>
      </c>
      <c r="V2360" s="84">
        <v>0.44236111111111115</v>
      </c>
      <c r="W2360" s="85">
        <v>0.59722222222222221</v>
      </c>
      <c r="X2360" s="78">
        <f t="shared" si="172"/>
        <v>0.15486111111111106</v>
      </c>
    </row>
    <row r="2361" spans="1:24" x14ac:dyDescent="0.3">
      <c r="A2361" s="47" t="s">
        <v>16406</v>
      </c>
      <c r="B2361" s="68" t="s">
        <v>16407</v>
      </c>
      <c r="C2361" s="2" t="s">
        <v>6</v>
      </c>
      <c r="D2361" s="2">
        <v>38</v>
      </c>
      <c r="E2361" s="6">
        <v>30224</v>
      </c>
      <c r="F2361" s="7">
        <v>44146.602800925924</v>
      </c>
      <c r="G2361" s="69" t="s">
        <v>4</v>
      </c>
      <c r="H2361" s="68">
        <v>578</v>
      </c>
      <c r="I2361" s="93">
        <f t="shared" si="171"/>
        <v>5.78</v>
      </c>
      <c r="J2361" s="93">
        <v>0.746</v>
      </c>
      <c r="K2361" s="69">
        <v>100</v>
      </c>
      <c r="L2361" s="68">
        <v>268</v>
      </c>
      <c r="M2361" s="93">
        <f t="shared" si="169"/>
        <v>2.68</v>
      </c>
      <c r="N2361" s="93">
        <v>0.46899999999999997</v>
      </c>
      <c r="O2361" s="69">
        <v>100</v>
      </c>
      <c r="P2361" s="191">
        <f t="shared" si="170"/>
        <v>2.1567164179104479</v>
      </c>
      <c r="Q2361" s="77" t="s">
        <v>719</v>
      </c>
      <c r="V2361" s="84">
        <v>0.40277777777777773</v>
      </c>
      <c r="W2361" s="85">
        <v>0.60416666666666663</v>
      </c>
      <c r="X2361" s="78">
        <f t="shared" si="172"/>
        <v>0.2013888888888889</v>
      </c>
    </row>
    <row r="2362" spans="1:24" x14ac:dyDescent="0.3">
      <c r="A2362" s="47" t="s">
        <v>11315</v>
      </c>
      <c r="B2362" s="68" t="s">
        <v>6282</v>
      </c>
      <c r="C2362" s="2" t="s">
        <v>1</v>
      </c>
      <c r="D2362" s="2">
        <v>55</v>
      </c>
      <c r="E2362" s="6">
        <v>23750</v>
      </c>
      <c r="F2362" s="7">
        <v>44146.615659722222</v>
      </c>
      <c r="G2362" s="69" t="s">
        <v>4</v>
      </c>
      <c r="H2362" s="68">
        <v>1171</v>
      </c>
      <c r="I2362" s="93">
        <f t="shared" si="171"/>
        <v>11.828282828282829</v>
      </c>
      <c r="J2362" s="93">
        <v>0.92600000000000005</v>
      </c>
      <c r="K2362" s="69">
        <v>99</v>
      </c>
      <c r="L2362" s="68">
        <v>232</v>
      </c>
      <c r="M2362" s="93">
        <f t="shared" si="169"/>
        <v>2.3434343434343434</v>
      </c>
      <c r="N2362" s="93">
        <v>0.53800000000000003</v>
      </c>
      <c r="O2362" s="69">
        <v>99</v>
      </c>
      <c r="P2362" s="191">
        <f t="shared" si="170"/>
        <v>5.0474137931034484</v>
      </c>
      <c r="Q2362" s="77" t="s">
        <v>719</v>
      </c>
      <c r="V2362" s="84">
        <v>0.45</v>
      </c>
      <c r="W2362" s="85">
        <v>0.62152777777777779</v>
      </c>
      <c r="X2362" s="78">
        <f t="shared" si="172"/>
        <v>0.17152777777777778</v>
      </c>
    </row>
    <row r="2363" spans="1:24" x14ac:dyDescent="0.3">
      <c r="A2363" s="47" t="s">
        <v>16408</v>
      </c>
      <c r="B2363" s="68" t="s">
        <v>6929</v>
      </c>
      <c r="C2363" s="2" t="s">
        <v>1</v>
      </c>
      <c r="D2363" s="2">
        <v>68</v>
      </c>
      <c r="E2363" s="6">
        <v>19195</v>
      </c>
      <c r="F2363" s="7">
        <v>44146.631898148145</v>
      </c>
      <c r="G2363" s="69" t="s">
        <v>4</v>
      </c>
      <c r="H2363" s="68">
        <v>1489</v>
      </c>
      <c r="I2363" s="93">
        <f t="shared" si="171"/>
        <v>15.04040404040404</v>
      </c>
      <c r="J2363" s="93">
        <v>1.2529999999999999</v>
      </c>
      <c r="K2363" s="69">
        <v>99</v>
      </c>
      <c r="L2363" s="68">
        <v>281</v>
      </c>
      <c r="M2363" s="93">
        <f t="shared" si="169"/>
        <v>2.8383838383838382</v>
      </c>
      <c r="N2363" s="93">
        <v>0.39700000000000002</v>
      </c>
      <c r="O2363" s="69">
        <v>99</v>
      </c>
      <c r="P2363" s="191">
        <f t="shared" si="170"/>
        <v>5.2989323843416374</v>
      </c>
      <c r="Q2363" s="77" t="s">
        <v>719</v>
      </c>
      <c r="V2363" s="84">
        <v>0.47569444444444442</v>
      </c>
      <c r="W2363" s="85">
        <v>0.63541666666666663</v>
      </c>
      <c r="X2363" s="78">
        <f t="shared" si="172"/>
        <v>0.15972222222222221</v>
      </c>
    </row>
    <row r="2364" spans="1:24" x14ac:dyDescent="0.3">
      <c r="A2364" s="47" t="s">
        <v>13039</v>
      </c>
      <c r="B2364" s="68" t="s">
        <v>318</v>
      </c>
      <c r="C2364" s="2" t="s">
        <v>1</v>
      </c>
      <c r="D2364" s="2">
        <v>70</v>
      </c>
      <c r="E2364" s="6">
        <v>18362</v>
      </c>
      <c r="F2364" s="7">
        <v>44146.645046296297</v>
      </c>
      <c r="G2364" s="69" t="s">
        <v>10062</v>
      </c>
      <c r="H2364" s="68">
        <v>1696</v>
      </c>
      <c r="I2364" s="93">
        <f t="shared" si="171"/>
        <v>17.131313131313131</v>
      </c>
      <c r="J2364" s="93">
        <v>1.794</v>
      </c>
      <c r="K2364" s="69">
        <v>99</v>
      </c>
      <c r="L2364" s="68">
        <v>376</v>
      </c>
      <c r="M2364" s="93">
        <f t="shared" si="169"/>
        <v>3.797979797979798</v>
      </c>
      <c r="N2364" s="93">
        <v>0.86899999999999999</v>
      </c>
      <c r="O2364" s="69">
        <v>99</v>
      </c>
      <c r="P2364" s="191">
        <f t="shared" si="170"/>
        <v>4.5106382978723403</v>
      </c>
      <c r="Q2364" s="77" t="s">
        <v>719</v>
      </c>
      <c r="V2364" s="84">
        <v>0.49236111111111108</v>
      </c>
      <c r="W2364" s="85">
        <v>0.64930555555555558</v>
      </c>
      <c r="X2364" s="78">
        <f t="shared" si="172"/>
        <v>0.1569444444444445</v>
      </c>
    </row>
    <row r="2365" spans="1:24" x14ac:dyDescent="0.3">
      <c r="A2365" s="47" t="s">
        <v>16409</v>
      </c>
      <c r="B2365" s="68" t="s">
        <v>16410</v>
      </c>
      <c r="C2365" s="2" t="s">
        <v>1</v>
      </c>
      <c r="D2365" s="2">
        <v>50</v>
      </c>
      <c r="E2365" s="6">
        <v>25880</v>
      </c>
      <c r="F2365" s="7">
        <v>44146.669791666667</v>
      </c>
      <c r="G2365" s="69" t="s">
        <v>4</v>
      </c>
      <c r="H2365" s="68">
        <v>1145</v>
      </c>
      <c r="I2365" s="93">
        <f t="shared" si="171"/>
        <v>11.45</v>
      </c>
      <c r="J2365" s="93">
        <v>1.0860000000000001</v>
      </c>
      <c r="K2365" s="69">
        <v>100</v>
      </c>
      <c r="L2365" s="68">
        <v>317</v>
      </c>
      <c r="M2365" s="93">
        <f t="shared" si="169"/>
        <v>3.17</v>
      </c>
      <c r="N2365" s="93">
        <v>0.56999999999999995</v>
      </c>
      <c r="O2365" s="69">
        <v>100</v>
      </c>
      <c r="P2365" s="191">
        <f t="shared" si="170"/>
        <v>3.6119873817034698</v>
      </c>
      <c r="Q2365" s="77" t="s">
        <v>719</v>
      </c>
      <c r="V2365" s="84">
        <v>0.53333333333333333</v>
      </c>
      <c r="W2365" s="85">
        <v>0.67361111111111116</v>
      </c>
      <c r="X2365" s="78">
        <f t="shared" si="172"/>
        <v>0.14027777777777783</v>
      </c>
    </row>
    <row r="2366" spans="1:24" x14ac:dyDescent="0.3">
      <c r="A2366" s="47" t="s">
        <v>16411</v>
      </c>
      <c r="B2366" s="68" t="s">
        <v>16412</v>
      </c>
      <c r="C2366" s="2" t="s">
        <v>1</v>
      </c>
      <c r="D2366" s="2">
        <v>61</v>
      </c>
      <c r="E2366" s="6">
        <v>21503</v>
      </c>
      <c r="F2366" s="7">
        <v>44147.512812499997</v>
      </c>
      <c r="G2366" s="69" t="s">
        <v>4</v>
      </c>
      <c r="H2366" s="68">
        <v>1202</v>
      </c>
      <c r="I2366" s="93">
        <f t="shared" si="171"/>
        <v>12.02</v>
      </c>
      <c r="J2366" s="93">
        <v>0.84099999999999997</v>
      </c>
      <c r="K2366" s="69">
        <v>100</v>
      </c>
      <c r="L2366" s="68">
        <v>541</v>
      </c>
      <c r="M2366" s="93">
        <f t="shared" si="169"/>
        <v>5.41</v>
      </c>
      <c r="N2366" s="93">
        <v>0.71199999999999997</v>
      </c>
      <c r="O2366" s="69">
        <v>100</v>
      </c>
      <c r="P2366" s="191">
        <f t="shared" si="170"/>
        <v>2.2218114602587797</v>
      </c>
      <c r="Q2366" s="77" t="s">
        <v>719</v>
      </c>
      <c r="V2366" s="84">
        <v>0.38819444444444445</v>
      </c>
      <c r="W2366" s="85">
        <v>0.51736111111111105</v>
      </c>
      <c r="X2366" s="78">
        <f t="shared" si="172"/>
        <v>0.1291666666666666</v>
      </c>
    </row>
    <row r="2367" spans="1:24" x14ac:dyDescent="0.3">
      <c r="A2367" s="47" t="s">
        <v>12807</v>
      </c>
      <c r="B2367" s="68" t="s">
        <v>12808</v>
      </c>
      <c r="C2367" s="2" t="s">
        <v>6</v>
      </c>
      <c r="D2367" s="2">
        <v>50</v>
      </c>
      <c r="E2367" s="6">
        <v>25669</v>
      </c>
      <c r="F2367" s="7">
        <v>44147.525405092594</v>
      </c>
      <c r="G2367" s="69" t="s">
        <v>4</v>
      </c>
      <c r="H2367" s="68">
        <v>863</v>
      </c>
      <c r="I2367" s="93">
        <f t="shared" si="171"/>
        <v>8.6300000000000008</v>
      </c>
      <c r="J2367" s="93">
        <v>0.66100000000000003</v>
      </c>
      <c r="K2367" s="69">
        <v>100</v>
      </c>
      <c r="L2367" s="68">
        <v>385</v>
      </c>
      <c r="M2367" s="93">
        <f t="shared" si="169"/>
        <v>3.85</v>
      </c>
      <c r="N2367" s="93">
        <v>0.53900000000000003</v>
      </c>
      <c r="O2367" s="69">
        <v>100</v>
      </c>
      <c r="P2367" s="191">
        <f t="shared" si="170"/>
        <v>2.2415584415584417</v>
      </c>
      <c r="Q2367" s="77" t="s">
        <v>719</v>
      </c>
      <c r="V2367" s="84">
        <v>0.3840277777777778</v>
      </c>
      <c r="W2367" s="85">
        <v>0.52777777777777779</v>
      </c>
      <c r="X2367" s="78">
        <f t="shared" si="172"/>
        <v>0.14374999999999999</v>
      </c>
    </row>
    <row r="2368" spans="1:24" x14ac:dyDescent="0.3">
      <c r="A2368" s="47" t="s">
        <v>4989</v>
      </c>
      <c r="B2368" s="68" t="s">
        <v>4990</v>
      </c>
      <c r="C2368" s="2" t="s">
        <v>1</v>
      </c>
      <c r="D2368" s="2">
        <v>52</v>
      </c>
      <c r="E2368" s="6">
        <v>24801</v>
      </c>
      <c r="F2368" s="7">
        <v>44147.5390625</v>
      </c>
      <c r="G2368" s="69" t="s">
        <v>4</v>
      </c>
      <c r="H2368" s="68">
        <v>2083</v>
      </c>
      <c r="I2368" s="93">
        <f t="shared" si="171"/>
        <v>20.83</v>
      </c>
      <c r="J2368" s="93">
        <v>1.583</v>
      </c>
      <c r="K2368" s="69">
        <v>100</v>
      </c>
      <c r="L2368" s="68">
        <v>346</v>
      </c>
      <c r="M2368" s="93">
        <f t="shared" si="169"/>
        <v>3.46</v>
      </c>
      <c r="N2368" s="93">
        <v>0.73099999999999998</v>
      </c>
      <c r="O2368" s="69">
        <v>100</v>
      </c>
      <c r="P2368" s="191">
        <f t="shared" si="170"/>
        <v>6.0202312138728322</v>
      </c>
      <c r="Q2368" s="77" t="s">
        <v>719</v>
      </c>
      <c r="V2368" s="84">
        <v>0.40902777777777777</v>
      </c>
      <c r="W2368" s="85">
        <v>0.53819444444444442</v>
      </c>
      <c r="X2368" s="78">
        <f t="shared" si="172"/>
        <v>0.12916666666666665</v>
      </c>
    </row>
    <row r="2369" spans="1:24" x14ac:dyDescent="0.3">
      <c r="A2369" s="47" t="s">
        <v>16413</v>
      </c>
      <c r="B2369" s="68" t="s">
        <v>1551</v>
      </c>
      <c r="C2369" s="2" t="s">
        <v>1</v>
      </c>
      <c r="D2369" s="2">
        <v>52</v>
      </c>
      <c r="E2369" s="6">
        <v>24946</v>
      </c>
      <c r="F2369" s="7">
        <v>44147.549050925925</v>
      </c>
      <c r="G2369" s="69" t="s">
        <v>4</v>
      </c>
      <c r="H2369" s="68">
        <v>1451</v>
      </c>
      <c r="I2369" s="93">
        <f t="shared" si="171"/>
        <v>14.656565656565656</v>
      </c>
      <c r="J2369" s="93">
        <v>1.071</v>
      </c>
      <c r="K2369" s="69">
        <v>99</v>
      </c>
      <c r="L2369" s="68">
        <v>400</v>
      </c>
      <c r="M2369" s="93">
        <f t="shared" si="169"/>
        <v>4.0404040404040407</v>
      </c>
      <c r="N2369" s="93">
        <v>0.79400000000000004</v>
      </c>
      <c r="O2369" s="69">
        <v>99</v>
      </c>
      <c r="P2369" s="191">
        <f t="shared" si="170"/>
        <v>3.6274999999999995</v>
      </c>
      <c r="Q2369" s="77" t="s">
        <v>719</v>
      </c>
      <c r="V2369" s="84">
        <v>0.45902777777777781</v>
      </c>
      <c r="W2369" s="85">
        <v>0.55208333333333337</v>
      </c>
      <c r="X2369" s="78">
        <f t="shared" si="172"/>
        <v>9.3055555555555558E-2</v>
      </c>
    </row>
    <row r="2370" spans="1:24" x14ac:dyDescent="0.3">
      <c r="A2370" s="47" t="s">
        <v>4943</v>
      </c>
      <c r="B2370" s="68" t="s">
        <v>4944</v>
      </c>
      <c r="C2370" s="2" t="s">
        <v>1</v>
      </c>
      <c r="D2370" s="2">
        <v>49</v>
      </c>
      <c r="E2370" s="6">
        <v>25979</v>
      </c>
      <c r="F2370" s="7">
        <v>44147.562997685185</v>
      </c>
      <c r="G2370" s="69" t="s">
        <v>4</v>
      </c>
      <c r="H2370" s="68">
        <v>1846</v>
      </c>
      <c r="I2370" s="93">
        <f t="shared" si="171"/>
        <v>18.46</v>
      </c>
      <c r="J2370" s="93">
        <v>1.2669999999999999</v>
      </c>
      <c r="K2370" s="69">
        <v>100</v>
      </c>
      <c r="L2370" s="68">
        <v>390</v>
      </c>
      <c r="M2370" s="93">
        <f t="shared" si="169"/>
        <v>3.9</v>
      </c>
      <c r="N2370" s="93">
        <v>0.54100000000000004</v>
      </c>
      <c r="O2370" s="69">
        <v>100</v>
      </c>
      <c r="P2370" s="191">
        <f t="shared" si="170"/>
        <v>4.7333333333333334</v>
      </c>
      <c r="Q2370" s="77" t="s">
        <v>719</v>
      </c>
      <c r="V2370" s="84">
        <v>0.42638888888888887</v>
      </c>
      <c r="W2370" s="85">
        <v>0.5625</v>
      </c>
      <c r="X2370" s="78">
        <f t="shared" si="172"/>
        <v>0.13611111111111113</v>
      </c>
    </row>
    <row r="2371" spans="1:24" x14ac:dyDescent="0.3">
      <c r="A2371" s="47" t="s">
        <v>11781</v>
      </c>
      <c r="B2371" s="68" t="s">
        <v>1119</v>
      </c>
      <c r="C2371" s="2" t="s">
        <v>1</v>
      </c>
      <c r="D2371" s="2">
        <v>60</v>
      </c>
      <c r="E2371" s="6">
        <v>22072</v>
      </c>
      <c r="F2371" s="7">
        <v>44147.574606481481</v>
      </c>
      <c r="G2371" s="69" t="s">
        <v>4</v>
      </c>
      <c r="H2371" s="68">
        <v>1543</v>
      </c>
      <c r="I2371" s="93">
        <f t="shared" si="171"/>
        <v>15.585858585858587</v>
      </c>
      <c r="J2371" s="93">
        <v>1.125</v>
      </c>
      <c r="K2371" s="69">
        <v>99</v>
      </c>
      <c r="L2371" s="68">
        <v>486</v>
      </c>
      <c r="M2371" s="93">
        <f t="shared" ref="M2371:M2434" si="173">L2371/O2371</f>
        <v>4.9090909090909092</v>
      </c>
      <c r="N2371" s="93">
        <v>0.77100000000000002</v>
      </c>
      <c r="O2371" s="69">
        <v>99</v>
      </c>
      <c r="P2371" s="191">
        <f t="shared" ref="P2371:P2434" si="174">I2371/M2371</f>
        <v>3.1748971193415638</v>
      </c>
      <c r="Q2371" s="77" t="s">
        <v>719</v>
      </c>
      <c r="V2371" s="84">
        <v>0.44236111111111115</v>
      </c>
      <c r="W2371" s="85">
        <v>0.57638888888888895</v>
      </c>
      <c r="X2371" s="78">
        <f t="shared" si="172"/>
        <v>0.1340277777777778</v>
      </c>
    </row>
    <row r="2372" spans="1:24" x14ac:dyDescent="0.3">
      <c r="A2372" s="47" t="s">
        <v>3263</v>
      </c>
      <c r="B2372" s="68" t="s">
        <v>1776</v>
      </c>
      <c r="C2372" s="2" t="s">
        <v>1</v>
      </c>
      <c r="D2372" s="2">
        <v>55</v>
      </c>
      <c r="E2372" s="6">
        <v>23955</v>
      </c>
      <c r="F2372" s="7">
        <v>44147.590266203704</v>
      </c>
      <c r="G2372" s="69" t="s">
        <v>4</v>
      </c>
      <c r="H2372" s="68">
        <v>1850</v>
      </c>
      <c r="I2372" s="93">
        <f t="shared" si="171"/>
        <v>18.686868686868689</v>
      </c>
      <c r="J2372" s="93">
        <v>1.7769999999999999</v>
      </c>
      <c r="K2372" s="69">
        <v>99</v>
      </c>
      <c r="L2372" s="68">
        <v>407</v>
      </c>
      <c r="M2372" s="93">
        <f t="shared" si="173"/>
        <v>4.1111111111111107</v>
      </c>
      <c r="N2372" s="93">
        <v>0.63700000000000001</v>
      </c>
      <c r="O2372" s="69">
        <v>99</v>
      </c>
      <c r="P2372" s="191">
        <f t="shared" si="174"/>
        <v>4.5454545454545467</v>
      </c>
      <c r="Q2372" s="77" t="s">
        <v>719</v>
      </c>
      <c r="V2372" s="84">
        <v>0.45624999999999999</v>
      </c>
      <c r="W2372" s="85">
        <v>0.59027777777777779</v>
      </c>
      <c r="X2372" s="78">
        <f t="shared" si="172"/>
        <v>0.1340277777777778</v>
      </c>
    </row>
    <row r="2373" spans="1:24" x14ac:dyDescent="0.3">
      <c r="A2373" s="47" t="s">
        <v>16414</v>
      </c>
      <c r="B2373" s="68" t="s">
        <v>5340</v>
      </c>
      <c r="C2373" s="2" t="s">
        <v>1</v>
      </c>
      <c r="D2373" s="2">
        <v>48</v>
      </c>
      <c r="E2373" s="6">
        <v>26282</v>
      </c>
      <c r="F2373" s="7">
        <v>44147.60497685185</v>
      </c>
      <c r="G2373" s="69" t="s">
        <v>4</v>
      </c>
      <c r="H2373" s="68">
        <v>1237</v>
      </c>
      <c r="I2373" s="93">
        <f t="shared" si="171"/>
        <v>12.37</v>
      </c>
      <c r="J2373" s="93">
        <v>1.1950000000000001</v>
      </c>
      <c r="K2373" s="69">
        <v>100</v>
      </c>
      <c r="L2373" s="68">
        <v>456</v>
      </c>
      <c r="M2373" s="93">
        <f t="shared" si="173"/>
        <v>4.5599999999999996</v>
      </c>
      <c r="N2373" s="93">
        <v>0.88</v>
      </c>
      <c r="O2373" s="69">
        <v>100</v>
      </c>
      <c r="P2373" s="191">
        <f t="shared" si="174"/>
        <v>2.7127192982456143</v>
      </c>
      <c r="Q2373" s="77" t="s">
        <v>719</v>
      </c>
      <c r="V2373" s="84">
        <v>0.47916666666666669</v>
      </c>
      <c r="W2373" s="85">
        <v>0.61805555555555558</v>
      </c>
      <c r="X2373" s="78">
        <f t="shared" si="172"/>
        <v>0.1388888888888889</v>
      </c>
    </row>
    <row r="2374" spans="1:24" x14ac:dyDescent="0.3">
      <c r="A2374" s="47" t="s">
        <v>16415</v>
      </c>
      <c r="B2374" s="68" t="s">
        <v>5947</v>
      </c>
      <c r="C2374" s="2" t="s">
        <v>6</v>
      </c>
      <c r="D2374" s="2">
        <v>60</v>
      </c>
      <c r="E2374" s="6">
        <v>22124</v>
      </c>
      <c r="F2374" s="7">
        <v>44147.62840277778</v>
      </c>
      <c r="G2374" s="69" t="s">
        <v>22</v>
      </c>
      <c r="H2374" s="68">
        <v>1692</v>
      </c>
      <c r="I2374" s="93">
        <f t="shared" si="171"/>
        <v>17.09090909090909</v>
      </c>
      <c r="J2374" s="93">
        <v>1.333</v>
      </c>
      <c r="K2374" s="69">
        <v>99</v>
      </c>
      <c r="L2374" s="68">
        <v>572</v>
      </c>
      <c r="M2374" s="93">
        <f t="shared" si="173"/>
        <v>5.7777777777777777</v>
      </c>
      <c r="N2374" s="93">
        <v>0.63200000000000001</v>
      </c>
      <c r="O2374" s="69">
        <v>99</v>
      </c>
      <c r="P2374" s="191">
        <f t="shared" si="174"/>
        <v>2.9580419580419579</v>
      </c>
      <c r="Q2374" s="77" t="s">
        <v>719</v>
      </c>
      <c r="V2374" s="84">
        <v>0.48749999999999999</v>
      </c>
      <c r="W2374" s="85">
        <v>0.63541666666666663</v>
      </c>
      <c r="X2374" s="78">
        <f t="shared" si="172"/>
        <v>0.14791666666666664</v>
      </c>
    </row>
    <row r="2375" spans="1:24" x14ac:dyDescent="0.3">
      <c r="A2375" s="47" t="s">
        <v>16416</v>
      </c>
      <c r="B2375" s="68" t="s">
        <v>16417</v>
      </c>
      <c r="C2375" s="2" t="s">
        <v>1</v>
      </c>
      <c r="D2375" s="2">
        <v>77</v>
      </c>
      <c r="E2375" s="6">
        <v>15996</v>
      </c>
      <c r="F2375" s="7">
        <v>44147.653483796297</v>
      </c>
      <c r="G2375" s="69" t="s">
        <v>4</v>
      </c>
      <c r="H2375" s="68">
        <v>1251</v>
      </c>
      <c r="I2375" s="93">
        <f t="shared" si="171"/>
        <v>12.51</v>
      </c>
      <c r="J2375" s="93">
        <v>1.2829999999999999</v>
      </c>
      <c r="K2375" s="69">
        <v>100</v>
      </c>
      <c r="L2375" s="68">
        <v>708</v>
      </c>
      <c r="M2375" s="93">
        <f t="shared" si="173"/>
        <v>7.08</v>
      </c>
      <c r="N2375" s="93">
        <v>0.77400000000000002</v>
      </c>
      <c r="O2375" s="69">
        <v>100</v>
      </c>
      <c r="P2375" s="191">
        <f t="shared" si="174"/>
        <v>1.7669491525423728</v>
      </c>
      <c r="Q2375" s="77" t="s">
        <v>719</v>
      </c>
      <c r="V2375" s="84">
        <v>0.50555555555555554</v>
      </c>
      <c r="W2375" s="85">
        <v>0.65625</v>
      </c>
      <c r="X2375" s="78">
        <f t="shared" si="172"/>
        <v>0.15069444444444446</v>
      </c>
    </row>
    <row r="2376" spans="1:24" x14ac:dyDescent="0.3">
      <c r="A2376" s="47" t="s">
        <v>11316</v>
      </c>
      <c r="B2376" s="68" t="s">
        <v>5402</v>
      </c>
      <c r="C2376" s="2" t="s">
        <v>1</v>
      </c>
      <c r="D2376" s="2">
        <v>64</v>
      </c>
      <c r="E2376" s="6">
        <v>20524</v>
      </c>
      <c r="F2376" s="7">
        <v>44148.525648148148</v>
      </c>
      <c r="G2376" s="69" t="s">
        <v>4</v>
      </c>
      <c r="H2376" s="68">
        <v>1848</v>
      </c>
      <c r="I2376" s="93">
        <f t="shared" si="171"/>
        <v>18.48</v>
      </c>
      <c r="J2376" s="93">
        <v>1.41</v>
      </c>
      <c r="K2376" s="69">
        <v>100</v>
      </c>
      <c r="L2376" s="68">
        <v>423</v>
      </c>
      <c r="M2376" s="93">
        <f t="shared" si="173"/>
        <v>4.2300000000000004</v>
      </c>
      <c r="N2376" s="93">
        <v>0.54800000000000004</v>
      </c>
      <c r="O2376" s="69">
        <v>100</v>
      </c>
      <c r="P2376" s="191">
        <f t="shared" si="174"/>
        <v>4.3687943262411348</v>
      </c>
      <c r="Q2376" s="77" t="s">
        <v>719</v>
      </c>
      <c r="V2376" s="84">
        <v>0.38819444444444445</v>
      </c>
      <c r="W2376" s="85">
        <v>0.54166666666666663</v>
      </c>
      <c r="X2376" s="78">
        <f t="shared" si="172"/>
        <v>0.15347222222222218</v>
      </c>
    </row>
    <row r="2377" spans="1:24" x14ac:dyDescent="0.3">
      <c r="A2377" s="47" t="s">
        <v>16418</v>
      </c>
      <c r="B2377" s="68" t="s">
        <v>5457</v>
      </c>
      <c r="C2377" s="2" t="s">
        <v>1</v>
      </c>
      <c r="D2377" s="2">
        <v>64</v>
      </c>
      <c r="E2377" s="6">
        <v>20751</v>
      </c>
      <c r="F2377" s="7">
        <v>44148.541261574072</v>
      </c>
      <c r="G2377" s="69" t="s">
        <v>4</v>
      </c>
      <c r="H2377" s="68">
        <v>1523</v>
      </c>
      <c r="I2377" s="93">
        <f t="shared" si="171"/>
        <v>15.23</v>
      </c>
      <c r="J2377" s="93">
        <v>1.6319999999999999</v>
      </c>
      <c r="K2377" s="69">
        <v>100</v>
      </c>
      <c r="L2377" s="68">
        <v>344</v>
      </c>
      <c r="M2377" s="93">
        <f t="shared" si="173"/>
        <v>3.44</v>
      </c>
      <c r="N2377" s="93">
        <v>0.57399999999999995</v>
      </c>
      <c r="O2377" s="69">
        <v>100</v>
      </c>
      <c r="P2377" s="191">
        <f t="shared" si="174"/>
        <v>4.4273255813953494</v>
      </c>
      <c r="Q2377" s="77" t="s">
        <v>719</v>
      </c>
      <c r="V2377" s="84">
        <v>0.40486111111111112</v>
      </c>
      <c r="W2377" s="85">
        <v>0.55555555555555558</v>
      </c>
      <c r="X2377" s="78">
        <f t="shared" si="172"/>
        <v>0.15069444444444446</v>
      </c>
    </row>
    <row r="2378" spans="1:24" x14ac:dyDescent="0.3">
      <c r="A2378" s="47" t="s">
        <v>16419</v>
      </c>
      <c r="B2378" s="68" t="s">
        <v>16420</v>
      </c>
      <c r="C2378" s="2" t="s">
        <v>6</v>
      </c>
      <c r="D2378" s="2">
        <v>58</v>
      </c>
      <c r="E2378" s="6">
        <v>22708</v>
      </c>
      <c r="F2378" s="7">
        <v>44148.564027777778</v>
      </c>
      <c r="G2378" s="69" t="s">
        <v>4</v>
      </c>
      <c r="H2378" s="68">
        <v>890</v>
      </c>
      <c r="I2378" s="93">
        <f t="shared" si="171"/>
        <v>8.9</v>
      </c>
      <c r="J2378" s="93">
        <v>0.745</v>
      </c>
      <c r="K2378" s="69">
        <v>100</v>
      </c>
      <c r="L2378" s="68">
        <v>433</v>
      </c>
      <c r="M2378" s="93">
        <f t="shared" si="173"/>
        <v>4.33</v>
      </c>
      <c r="N2378" s="93">
        <v>0.66700000000000004</v>
      </c>
      <c r="O2378" s="69">
        <v>100</v>
      </c>
      <c r="P2378" s="191">
        <f t="shared" si="174"/>
        <v>2.0554272517321017</v>
      </c>
      <c r="Q2378" s="77" t="s">
        <v>719</v>
      </c>
      <c r="V2378" s="84">
        <v>0.41250000000000003</v>
      </c>
      <c r="W2378" s="85">
        <v>0.56944444444444442</v>
      </c>
      <c r="X2378" s="78">
        <f t="shared" si="172"/>
        <v>0.15694444444444439</v>
      </c>
    </row>
    <row r="2379" spans="1:24" x14ac:dyDescent="0.3">
      <c r="A2379" s="47" t="s">
        <v>16421</v>
      </c>
      <c r="B2379" s="68" t="s">
        <v>962</v>
      </c>
      <c r="C2379" s="2" t="s">
        <v>1</v>
      </c>
      <c r="D2379" s="2">
        <v>46</v>
      </c>
      <c r="E2379" s="6">
        <v>27004</v>
      </c>
      <c r="F2379" s="7">
        <v>44148.579722222225</v>
      </c>
      <c r="G2379" s="69" t="s">
        <v>4</v>
      </c>
      <c r="H2379" s="68">
        <v>1620</v>
      </c>
      <c r="I2379" s="93">
        <f t="shared" si="171"/>
        <v>16.363636363636363</v>
      </c>
      <c r="J2379" s="93">
        <v>2.4300000000000002</v>
      </c>
      <c r="K2379" s="69">
        <v>99</v>
      </c>
      <c r="L2379" s="68">
        <v>354</v>
      </c>
      <c r="M2379" s="93">
        <f t="shared" si="173"/>
        <v>3.5757575757575757</v>
      </c>
      <c r="N2379" s="93">
        <v>0.55500000000000005</v>
      </c>
      <c r="O2379" s="69">
        <v>99</v>
      </c>
      <c r="P2379" s="191">
        <f t="shared" si="174"/>
        <v>4.5762711864406782</v>
      </c>
      <c r="Q2379" s="77" t="s">
        <v>719</v>
      </c>
      <c r="V2379" s="84">
        <v>0.43541666666666662</v>
      </c>
      <c r="W2379" s="85">
        <v>0.58333333333333337</v>
      </c>
      <c r="X2379" s="78">
        <f t="shared" si="172"/>
        <v>0.14791666666666675</v>
      </c>
    </row>
    <row r="2380" spans="1:24" x14ac:dyDescent="0.3">
      <c r="A2380" s="47" t="s">
        <v>16422</v>
      </c>
      <c r="B2380" s="68" t="s">
        <v>16423</v>
      </c>
      <c r="C2380" s="2" t="s">
        <v>1</v>
      </c>
      <c r="D2380" s="2">
        <v>38</v>
      </c>
      <c r="E2380" s="6">
        <v>30259</v>
      </c>
      <c r="F2380" s="7">
        <v>44148.591793981483</v>
      </c>
      <c r="G2380" s="69" t="s">
        <v>4</v>
      </c>
      <c r="H2380" s="68">
        <v>495</v>
      </c>
      <c r="I2380" s="93">
        <f t="shared" si="171"/>
        <v>4.95</v>
      </c>
      <c r="J2380" s="93">
        <v>0.91400000000000003</v>
      </c>
      <c r="K2380" s="69">
        <v>100</v>
      </c>
      <c r="L2380" s="68">
        <v>249</v>
      </c>
      <c r="M2380" s="93">
        <f t="shared" si="173"/>
        <v>2.4900000000000002</v>
      </c>
      <c r="N2380" s="93">
        <v>0.55900000000000005</v>
      </c>
      <c r="O2380" s="69">
        <v>100</v>
      </c>
      <c r="P2380" s="191">
        <f t="shared" si="174"/>
        <v>1.9879518072289155</v>
      </c>
      <c r="Q2380" s="77" t="s">
        <v>719</v>
      </c>
      <c r="V2380" s="84">
        <v>0.4604166666666667</v>
      </c>
      <c r="W2380" s="85">
        <v>0.59375</v>
      </c>
      <c r="X2380" s="78">
        <f t="shared" si="172"/>
        <v>0.1333333333333333</v>
      </c>
    </row>
    <row r="2381" spans="1:24" x14ac:dyDescent="0.3">
      <c r="A2381" s="47" t="s">
        <v>16424</v>
      </c>
      <c r="B2381" s="68" t="s">
        <v>16425</v>
      </c>
      <c r="C2381" s="2" t="s">
        <v>1</v>
      </c>
      <c r="D2381" s="2">
        <v>60</v>
      </c>
      <c r="E2381" s="6">
        <v>22061</v>
      </c>
      <c r="F2381" s="7">
        <v>44148.604826388888</v>
      </c>
      <c r="G2381" s="69" t="s">
        <v>4</v>
      </c>
      <c r="H2381" s="68">
        <v>1596</v>
      </c>
      <c r="I2381" s="93">
        <f t="shared" si="171"/>
        <v>15.96</v>
      </c>
      <c r="J2381" s="93">
        <v>1.651</v>
      </c>
      <c r="K2381" s="69">
        <v>100</v>
      </c>
      <c r="L2381" s="68">
        <v>407</v>
      </c>
      <c r="M2381" s="93">
        <f t="shared" si="173"/>
        <v>4.07</v>
      </c>
      <c r="N2381" s="93">
        <v>0.75600000000000001</v>
      </c>
      <c r="O2381" s="69">
        <v>100</v>
      </c>
      <c r="P2381" s="191">
        <f t="shared" si="174"/>
        <v>3.9213759213759212</v>
      </c>
      <c r="Q2381" s="77" t="s">
        <v>719</v>
      </c>
      <c r="V2381" s="84">
        <v>0.48472222222222222</v>
      </c>
      <c r="W2381" s="85">
        <v>0.61111111111111105</v>
      </c>
      <c r="X2381" s="78">
        <f t="shared" si="172"/>
        <v>0.12638888888888883</v>
      </c>
    </row>
    <row r="2382" spans="1:24" x14ac:dyDescent="0.3">
      <c r="A2382" s="47" t="s">
        <v>2981</v>
      </c>
      <c r="B2382" s="68" t="s">
        <v>250</v>
      </c>
      <c r="C2382" s="2" t="s">
        <v>1</v>
      </c>
      <c r="D2382" s="2">
        <v>48</v>
      </c>
      <c r="E2382" s="6">
        <v>26451</v>
      </c>
      <c r="F2382" s="7">
        <v>44148.62939814815</v>
      </c>
      <c r="G2382" s="69" t="s">
        <v>4</v>
      </c>
      <c r="H2382" s="68">
        <v>1177</v>
      </c>
      <c r="I2382" s="93">
        <f t="shared" si="171"/>
        <v>11.888888888888889</v>
      </c>
      <c r="J2382" s="93">
        <v>0.89100000000000001</v>
      </c>
      <c r="K2382" s="69">
        <v>99</v>
      </c>
      <c r="L2382" s="68">
        <v>300</v>
      </c>
      <c r="M2382" s="93">
        <f t="shared" si="173"/>
        <v>3.0303030303030303</v>
      </c>
      <c r="N2382" s="93">
        <v>0.61399999999999999</v>
      </c>
      <c r="O2382" s="69">
        <v>99</v>
      </c>
      <c r="P2382" s="191">
        <f t="shared" si="174"/>
        <v>3.9233333333333333</v>
      </c>
      <c r="Q2382" s="77" t="s">
        <v>719</v>
      </c>
      <c r="V2382" s="84">
        <v>0.49305555555555558</v>
      </c>
      <c r="W2382" s="85">
        <v>0.64236111111111105</v>
      </c>
      <c r="X2382" s="78">
        <f t="shared" si="172"/>
        <v>0.14930555555555547</v>
      </c>
    </row>
    <row r="2383" spans="1:24" x14ac:dyDescent="0.3">
      <c r="A2383" s="47" t="s">
        <v>16426</v>
      </c>
      <c r="B2383" s="68" t="s">
        <v>16427</v>
      </c>
      <c r="C2383" s="2" t="s">
        <v>6</v>
      </c>
      <c r="D2383" s="2">
        <v>44</v>
      </c>
      <c r="E2383" s="6">
        <v>27882</v>
      </c>
      <c r="F2383" s="7">
        <v>44148.655648148146</v>
      </c>
      <c r="G2383" s="69" t="s">
        <v>15813</v>
      </c>
      <c r="H2383" s="68">
        <v>1319</v>
      </c>
      <c r="I2383" s="93">
        <f t="shared" si="171"/>
        <v>13.323232323232324</v>
      </c>
      <c r="J2383" s="93">
        <v>1.0860000000000001</v>
      </c>
      <c r="K2383" s="69">
        <v>99</v>
      </c>
      <c r="L2383" s="68">
        <v>592</v>
      </c>
      <c r="M2383" s="93">
        <f t="shared" si="173"/>
        <v>5.9797979797979801</v>
      </c>
      <c r="N2383" s="93">
        <v>0.82</v>
      </c>
      <c r="O2383" s="69">
        <v>99</v>
      </c>
      <c r="P2383" s="191">
        <f t="shared" si="174"/>
        <v>2.2280405405405403</v>
      </c>
      <c r="Q2383" s="77" t="s">
        <v>719</v>
      </c>
      <c r="V2383" s="84">
        <v>0.52083333333333337</v>
      </c>
      <c r="W2383" s="85">
        <v>0.65277777777777779</v>
      </c>
      <c r="X2383" s="78">
        <f t="shared" si="172"/>
        <v>0.13194444444444442</v>
      </c>
    </row>
    <row r="2384" spans="1:24" x14ac:dyDescent="0.3">
      <c r="A2384" s="47" t="s">
        <v>16428</v>
      </c>
      <c r="B2384" s="68" t="s">
        <v>6845</v>
      </c>
      <c r="C2384" s="2" t="s">
        <v>6</v>
      </c>
      <c r="D2384" s="2">
        <v>63</v>
      </c>
      <c r="E2384" s="6">
        <v>20839</v>
      </c>
      <c r="F2384" s="7">
        <v>44151.557604166665</v>
      </c>
      <c r="G2384" s="69" t="s">
        <v>4</v>
      </c>
      <c r="H2384" s="68">
        <v>707</v>
      </c>
      <c r="I2384" s="93">
        <f t="shared" si="171"/>
        <v>7.141414141414141</v>
      </c>
      <c r="J2384" s="93">
        <v>0.92600000000000005</v>
      </c>
      <c r="K2384" s="69">
        <v>99</v>
      </c>
      <c r="L2384" s="68">
        <v>324</v>
      </c>
      <c r="M2384" s="93">
        <f t="shared" si="173"/>
        <v>3.2727272727272729</v>
      </c>
      <c r="N2384" s="93">
        <v>0.51100000000000001</v>
      </c>
      <c r="O2384" s="69">
        <v>99</v>
      </c>
      <c r="P2384" s="191">
        <f t="shared" si="174"/>
        <v>2.1820987654320985</v>
      </c>
      <c r="Q2384" s="77" t="s">
        <v>719</v>
      </c>
      <c r="V2384" s="84">
        <v>0.40486111111111112</v>
      </c>
      <c r="W2384" s="85">
        <v>0.5625</v>
      </c>
      <c r="X2384" s="78">
        <f t="shared" si="172"/>
        <v>0.15763888888888888</v>
      </c>
    </row>
    <row r="2385" spans="1:24" x14ac:dyDescent="0.3">
      <c r="A2385" s="47" t="s">
        <v>11744</v>
      </c>
      <c r="B2385" s="68" t="s">
        <v>6189</v>
      </c>
      <c r="C2385" s="2" t="s">
        <v>1</v>
      </c>
      <c r="D2385" s="2">
        <v>51</v>
      </c>
      <c r="E2385" s="6">
        <v>25392</v>
      </c>
      <c r="F2385" s="7">
        <v>44151.570324074077</v>
      </c>
      <c r="G2385" s="69" t="s">
        <v>4</v>
      </c>
      <c r="H2385" s="68">
        <v>1492</v>
      </c>
      <c r="I2385" s="93">
        <f t="shared" si="171"/>
        <v>14.92</v>
      </c>
      <c r="J2385" s="93">
        <v>1.7789999999999999</v>
      </c>
      <c r="K2385" s="69">
        <v>100</v>
      </c>
      <c r="L2385" s="68">
        <v>326</v>
      </c>
      <c r="M2385" s="93">
        <f t="shared" si="173"/>
        <v>3.26</v>
      </c>
      <c r="N2385" s="93">
        <v>0.57899999999999996</v>
      </c>
      <c r="O2385" s="69">
        <v>100</v>
      </c>
      <c r="P2385" s="191">
        <f t="shared" si="174"/>
        <v>4.5766871165644174</v>
      </c>
      <c r="Q2385" s="77" t="s">
        <v>719</v>
      </c>
      <c r="V2385" s="84">
        <v>0.42430555555555555</v>
      </c>
      <c r="W2385" s="85">
        <v>0.57291666666666663</v>
      </c>
      <c r="X2385" s="78">
        <f t="shared" si="172"/>
        <v>0.14861111111111108</v>
      </c>
    </row>
    <row r="2386" spans="1:24" x14ac:dyDescent="0.3">
      <c r="A2386" s="47" t="s">
        <v>11250</v>
      </c>
      <c r="B2386" s="68" t="s">
        <v>45</v>
      </c>
      <c r="C2386" s="2" t="s">
        <v>1</v>
      </c>
      <c r="D2386" s="2">
        <v>70</v>
      </c>
      <c r="E2386" s="6">
        <v>18480</v>
      </c>
      <c r="F2386" s="7">
        <v>44151.581423611111</v>
      </c>
      <c r="G2386" s="69" t="s">
        <v>4</v>
      </c>
      <c r="H2386" s="68">
        <v>2358</v>
      </c>
      <c r="I2386" s="93">
        <f t="shared" si="171"/>
        <v>23.58</v>
      </c>
      <c r="J2386" s="93">
        <v>2.2029999999999998</v>
      </c>
      <c r="K2386" s="69">
        <v>100</v>
      </c>
      <c r="L2386" s="68">
        <v>342</v>
      </c>
      <c r="M2386" s="93">
        <f t="shared" si="173"/>
        <v>3.42</v>
      </c>
      <c r="N2386" s="93">
        <v>0.57199999999999995</v>
      </c>
      <c r="O2386" s="69">
        <v>100</v>
      </c>
      <c r="P2386" s="191">
        <f t="shared" si="174"/>
        <v>6.8947368421052628</v>
      </c>
      <c r="Q2386" s="77" t="s">
        <v>719</v>
      </c>
      <c r="V2386" s="84">
        <v>0.4375</v>
      </c>
      <c r="W2386" s="85">
        <v>0.58333333333333337</v>
      </c>
      <c r="X2386" s="78">
        <f t="shared" si="172"/>
        <v>0.14583333333333337</v>
      </c>
    </row>
    <row r="2387" spans="1:24" x14ac:dyDescent="0.3">
      <c r="A2387" s="47" t="s">
        <v>11306</v>
      </c>
      <c r="B2387" s="68" t="s">
        <v>305</v>
      </c>
      <c r="C2387" s="2" t="s">
        <v>1</v>
      </c>
      <c r="D2387" s="2">
        <v>60</v>
      </c>
      <c r="E2387" s="6">
        <v>22083</v>
      </c>
      <c r="F2387" s="7">
        <v>44151.59646990741</v>
      </c>
      <c r="G2387" s="69" t="s">
        <v>4</v>
      </c>
      <c r="H2387" s="68">
        <v>1653</v>
      </c>
      <c r="I2387" s="93">
        <f t="shared" si="171"/>
        <v>16.696969696969695</v>
      </c>
      <c r="J2387" s="93">
        <v>1.3959999999999999</v>
      </c>
      <c r="K2387" s="69">
        <v>99</v>
      </c>
      <c r="L2387" s="68">
        <v>301</v>
      </c>
      <c r="M2387" s="93">
        <f t="shared" si="173"/>
        <v>3.0404040404040402</v>
      </c>
      <c r="N2387" s="93">
        <v>0.53300000000000003</v>
      </c>
      <c r="O2387" s="69">
        <v>99</v>
      </c>
      <c r="P2387" s="191">
        <f t="shared" si="174"/>
        <v>5.4916943521594686</v>
      </c>
      <c r="Q2387" s="77" t="s">
        <v>719</v>
      </c>
      <c r="V2387" s="84">
        <v>0.43402777777777773</v>
      </c>
      <c r="W2387" s="85">
        <v>0.60416666666666663</v>
      </c>
      <c r="X2387" s="78">
        <f t="shared" si="172"/>
        <v>0.1701388888888889</v>
      </c>
    </row>
    <row r="2388" spans="1:24" x14ac:dyDescent="0.3">
      <c r="A2388" s="47" t="s">
        <v>16429</v>
      </c>
      <c r="B2388" s="68" t="s">
        <v>3962</v>
      </c>
      <c r="C2388" s="2" t="s">
        <v>1</v>
      </c>
      <c r="D2388" s="2">
        <v>58</v>
      </c>
      <c r="E2388" s="6">
        <v>22767</v>
      </c>
      <c r="F2388" s="7">
        <v>44151.613888888889</v>
      </c>
      <c r="G2388" s="69" t="s">
        <v>4</v>
      </c>
      <c r="H2388" s="68">
        <v>1082</v>
      </c>
      <c r="I2388" s="93">
        <f t="shared" si="171"/>
        <v>10.82</v>
      </c>
      <c r="J2388" s="93">
        <v>1.1399999999999999</v>
      </c>
      <c r="K2388" s="69">
        <v>100</v>
      </c>
      <c r="L2388" s="68">
        <v>315</v>
      </c>
      <c r="M2388" s="93">
        <f t="shared" si="173"/>
        <v>3.15</v>
      </c>
      <c r="N2388" s="93">
        <v>0.45800000000000002</v>
      </c>
      <c r="O2388" s="69">
        <v>100</v>
      </c>
      <c r="P2388" s="191">
        <f t="shared" si="174"/>
        <v>3.4349206349206352</v>
      </c>
      <c r="Q2388" s="77" t="s">
        <v>719</v>
      </c>
      <c r="V2388" s="84">
        <v>0.4604166666666667</v>
      </c>
      <c r="W2388" s="85">
        <v>0.625</v>
      </c>
      <c r="X2388" s="78">
        <f t="shared" si="172"/>
        <v>0.1645833333333333</v>
      </c>
    </row>
    <row r="2389" spans="1:24" x14ac:dyDescent="0.3">
      <c r="A2389" s="47" t="s">
        <v>16430</v>
      </c>
      <c r="B2389" s="68" t="s">
        <v>16431</v>
      </c>
      <c r="C2389" s="2" t="s">
        <v>6</v>
      </c>
      <c r="D2389" s="2">
        <v>39</v>
      </c>
      <c r="E2389" s="6">
        <v>29659</v>
      </c>
      <c r="F2389" s="7">
        <v>44151.626273148147</v>
      </c>
      <c r="G2389" s="69" t="s">
        <v>4</v>
      </c>
      <c r="H2389" s="68">
        <v>820</v>
      </c>
      <c r="I2389" s="93">
        <f t="shared" si="171"/>
        <v>8.282828282828282</v>
      </c>
      <c r="J2389" s="93">
        <v>1</v>
      </c>
      <c r="K2389" s="69">
        <v>99</v>
      </c>
      <c r="L2389" s="68">
        <v>247</v>
      </c>
      <c r="M2389" s="93">
        <f t="shared" si="173"/>
        <v>2.4949494949494948</v>
      </c>
      <c r="N2389" s="93">
        <v>0.54200000000000004</v>
      </c>
      <c r="O2389" s="69">
        <v>99</v>
      </c>
      <c r="P2389" s="191">
        <f t="shared" si="174"/>
        <v>3.3198380566801617</v>
      </c>
      <c r="Q2389" s="77" t="s">
        <v>719</v>
      </c>
      <c r="V2389" s="84">
        <v>0.47291666666666665</v>
      </c>
      <c r="W2389" s="85">
        <v>0.63194444444444442</v>
      </c>
      <c r="X2389" s="78">
        <f t="shared" si="172"/>
        <v>0.15902777777777777</v>
      </c>
    </row>
    <row r="2390" spans="1:24" x14ac:dyDescent="0.3">
      <c r="A2390" s="47" t="s">
        <v>11604</v>
      </c>
      <c r="B2390" s="68" t="s">
        <v>5780</v>
      </c>
      <c r="C2390" s="2" t="s">
        <v>1</v>
      </c>
      <c r="D2390" s="2">
        <v>41</v>
      </c>
      <c r="E2390" s="6">
        <v>28981</v>
      </c>
      <c r="F2390" s="7">
        <v>44151.635821759257</v>
      </c>
      <c r="G2390" s="69" t="s">
        <v>4</v>
      </c>
      <c r="H2390" s="68">
        <v>871</v>
      </c>
      <c r="I2390" s="93">
        <f t="shared" si="171"/>
        <v>8.7100000000000009</v>
      </c>
      <c r="J2390" s="93">
        <v>0.89100000000000001</v>
      </c>
      <c r="K2390" s="69">
        <v>100</v>
      </c>
      <c r="L2390" s="68">
        <v>258</v>
      </c>
      <c r="M2390" s="93">
        <f t="shared" si="173"/>
        <v>2.58</v>
      </c>
      <c r="N2390" s="93">
        <v>0.51600000000000001</v>
      </c>
      <c r="O2390" s="69">
        <v>100</v>
      </c>
      <c r="P2390" s="191">
        <f t="shared" si="174"/>
        <v>3.3759689922480622</v>
      </c>
      <c r="Q2390" s="77" t="s">
        <v>719</v>
      </c>
      <c r="V2390" s="84">
        <v>0.48055555555555557</v>
      </c>
      <c r="W2390" s="85">
        <v>0.64236111111111105</v>
      </c>
      <c r="X2390" s="78">
        <f t="shared" si="172"/>
        <v>0.16180555555555548</v>
      </c>
    </row>
    <row r="2391" spans="1:24" x14ac:dyDescent="0.3">
      <c r="A2391" s="47" t="s">
        <v>5111</v>
      </c>
      <c r="B2391" s="68" t="s">
        <v>1034</v>
      </c>
      <c r="C2391" s="2" t="s">
        <v>1</v>
      </c>
      <c r="D2391" s="2">
        <v>49</v>
      </c>
      <c r="E2391" s="6">
        <v>25925</v>
      </c>
      <c r="F2391" s="7">
        <v>44151.652326388888</v>
      </c>
      <c r="G2391" s="69" t="s">
        <v>4</v>
      </c>
      <c r="H2391" s="68">
        <v>1578</v>
      </c>
      <c r="I2391" s="93">
        <f t="shared" si="171"/>
        <v>15.939393939393939</v>
      </c>
      <c r="J2391" s="93">
        <v>1.3080000000000001</v>
      </c>
      <c r="K2391" s="69">
        <v>99</v>
      </c>
      <c r="L2391" s="68">
        <v>306</v>
      </c>
      <c r="M2391" s="93">
        <f t="shared" si="173"/>
        <v>3.0909090909090908</v>
      </c>
      <c r="N2391" s="93">
        <v>0.70099999999999996</v>
      </c>
      <c r="O2391" s="69">
        <v>99</v>
      </c>
      <c r="P2391" s="191">
        <f t="shared" si="174"/>
        <v>5.1568627450980395</v>
      </c>
      <c r="Q2391" s="77" t="s">
        <v>719</v>
      </c>
      <c r="V2391" s="84">
        <v>0.4826388888888889</v>
      </c>
      <c r="W2391" s="85">
        <v>0.69791666666666663</v>
      </c>
      <c r="X2391" s="78">
        <f t="shared" si="172"/>
        <v>0.21527777777777773</v>
      </c>
    </row>
    <row r="2392" spans="1:24" x14ac:dyDescent="0.3">
      <c r="A2392" s="47" t="s">
        <v>16432</v>
      </c>
      <c r="B2392" s="68" t="s">
        <v>1227</v>
      </c>
      <c r="C2392" s="2" t="s">
        <v>1</v>
      </c>
      <c r="D2392" s="2">
        <v>73</v>
      </c>
      <c r="E2392" s="6">
        <v>17476</v>
      </c>
      <c r="F2392" s="7">
        <v>44151.667245370372</v>
      </c>
      <c r="G2392" s="69" t="s">
        <v>22</v>
      </c>
      <c r="H2392" s="68">
        <v>2323</v>
      </c>
      <c r="I2392" s="93">
        <f t="shared" si="171"/>
        <v>23.464646464646464</v>
      </c>
      <c r="J2392" s="93">
        <v>2.512</v>
      </c>
      <c r="K2392" s="69">
        <v>99</v>
      </c>
      <c r="L2392" s="68">
        <v>347</v>
      </c>
      <c r="M2392" s="93">
        <f t="shared" si="173"/>
        <v>3.5050505050505052</v>
      </c>
      <c r="N2392" s="93">
        <v>0.72</v>
      </c>
      <c r="O2392" s="69">
        <v>99</v>
      </c>
      <c r="P2392" s="191">
        <f t="shared" si="174"/>
        <v>6.694524495677233</v>
      </c>
      <c r="Q2392" s="77" t="s">
        <v>719</v>
      </c>
      <c r="V2392" s="84">
        <v>0.50208333333333333</v>
      </c>
      <c r="W2392" s="85">
        <v>0.67361111111111116</v>
      </c>
      <c r="X2392" s="78">
        <f t="shared" si="172"/>
        <v>0.17152777777777783</v>
      </c>
    </row>
    <row r="2393" spans="1:24" x14ac:dyDescent="0.3">
      <c r="A2393" s="47" t="s">
        <v>11570</v>
      </c>
      <c r="B2393" s="68" t="s">
        <v>6378</v>
      </c>
      <c r="C2393" s="2" t="s">
        <v>1</v>
      </c>
      <c r="D2393" s="2">
        <v>45</v>
      </c>
      <c r="E2393" s="6">
        <v>27449</v>
      </c>
      <c r="F2393" s="7">
        <v>44152.569687499999</v>
      </c>
      <c r="G2393" s="69" t="s">
        <v>4</v>
      </c>
      <c r="H2393" s="68">
        <v>962</v>
      </c>
      <c r="I2393" s="93">
        <f t="shared" si="171"/>
        <v>9.717171717171718</v>
      </c>
      <c r="J2393" s="93">
        <v>0.84599999999999997</v>
      </c>
      <c r="K2393" s="69">
        <v>99</v>
      </c>
      <c r="L2393" s="68">
        <v>178</v>
      </c>
      <c r="M2393" s="93">
        <f t="shared" si="173"/>
        <v>1.797979797979798</v>
      </c>
      <c r="N2393" s="93">
        <v>0.45100000000000001</v>
      </c>
      <c r="O2393" s="69">
        <v>99</v>
      </c>
      <c r="P2393" s="191">
        <f t="shared" si="174"/>
        <v>5.404494382022472</v>
      </c>
      <c r="Q2393" s="77" t="s">
        <v>719</v>
      </c>
      <c r="V2393" s="84">
        <v>0.4152777777777778</v>
      </c>
      <c r="W2393" s="85">
        <v>0.57638888888888895</v>
      </c>
      <c r="X2393" s="78">
        <f t="shared" si="172"/>
        <v>0.16111111111111115</v>
      </c>
    </row>
    <row r="2394" spans="1:24" x14ac:dyDescent="0.3">
      <c r="A2394" s="47" t="s">
        <v>11780</v>
      </c>
      <c r="B2394" s="68" t="s">
        <v>5503</v>
      </c>
      <c r="C2394" s="2" t="s">
        <v>1</v>
      </c>
      <c r="D2394" s="2">
        <v>54</v>
      </c>
      <c r="E2394" s="6">
        <v>24185</v>
      </c>
      <c r="F2394" s="7">
        <v>44152.587881944448</v>
      </c>
      <c r="G2394" s="69" t="s">
        <v>4</v>
      </c>
      <c r="H2394" s="68">
        <v>1341</v>
      </c>
      <c r="I2394" s="93">
        <f t="shared" si="171"/>
        <v>13.41</v>
      </c>
      <c r="J2394" s="93">
        <v>1.621</v>
      </c>
      <c r="K2394" s="69">
        <v>100</v>
      </c>
      <c r="L2394" s="68">
        <v>243</v>
      </c>
      <c r="M2394" s="93">
        <f t="shared" si="173"/>
        <v>2.4300000000000002</v>
      </c>
      <c r="N2394" s="93">
        <v>0.67100000000000004</v>
      </c>
      <c r="O2394" s="69">
        <v>100</v>
      </c>
      <c r="P2394" s="191">
        <f t="shared" si="174"/>
        <v>5.5185185185185182</v>
      </c>
      <c r="Q2394" s="77" t="s">
        <v>719</v>
      </c>
      <c r="V2394" s="84">
        <v>0.43333333333333335</v>
      </c>
      <c r="W2394" s="85">
        <v>0.59027777777777779</v>
      </c>
      <c r="X2394" s="78">
        <f t="shared" si="172"/>
        <v>0.15694444444444444</v>
      </c>
    </row>
    <row r="2395" spans="1:24" x14ac:dyDescent="0.3">
      <c r="A2395" s="47" t="s">
        <v>11272</v>
      </c>
      <c r="B2395" s="68" t="s">
        <v>6441</v>
      </c>
      <c r="C2395" s="2" t="s">
        <v>1</v>
      </c>
      <c r="D2395" s="2">
        <v>63</v>
      </c>
      <c r="E2395" s="6">
        <v>20879</v>
      </c>
      <c r="F2395" s="7">
        <v>44152.600844907407</v>
      </c>
      <c r="G2395" s="69" t="s">
        <v>4</v>
      </c>
      <c r="H2395" s="68">
        <v>1445</v>
      </c>
      <c r="I2395" s="93">
        <f t="shared" si="171"/>
        <v>14.45</v>
      </c>
      <c r="J2395" s="93">
        <v>1.29</v>
      </c>
      <c r="K2395" s="69">
        <v>100</v>
      </c>
      <c r="L2395" s="68">
        <v>315</v>
      </c>
      <c r="M2395" s="93">
        <f t="shared" si="173"/>
        <v>3.15</v>
      </c>
      <c r="N2395" s="93">
        <v>0.74399999999999999</v>
      </c>
      <c r="O2395" s="69">
        <v>100</v>
      </c>
      <c r="P2395" s="191">
        <f t="shared" si="174"/>
        <v>4.587301587301587</v>
      </c>
      <c r="Q2395" s="77" t="s">
        <v>719</v>
      </c>
      <c r="V2395" s="84">
        <v>0.4548611111111111</v>
      </c>
      <c r="W2395" s="85">
        <v>0.60416666666666663</v>
      </c>
      <c r="X2395" s="78">
        <f t="shared" si="172"/>
        <v>0.14930555555555552</v>
      </c>
    </row>
    <row r="2396" spans="1:24" x14ac:dyDescent="0.3">
      <c r="A2396" s="47" t="s">
        <v>14391</v>
      </c>
      <c r="B2396" s="68" t="s">
        <v>14392</v>
      </c>
      <c r="C2396" s="2" t="s">
        <v>6</v>
      </c>
      <c r="D2396" s="2">
        <v>73</v>
      </c>
      <c r="E2396" s="6">
        <v>17433</v>
      </c>
      <c r="F2396" s="7">
        <v>44152.613379629627</v>
      </c>
      <c r="G2396" s="69" t="s">
        <v>4</v>
      </c>
      <c r="H2396" s="68">
        <v>942</v>
      </c>
      <c r="I2396" s="93">
        <f t="shared" si="171"/>
        <v>9.42</v>
      </c>
      <c r="J2396" s="93">
        <v>0.90100000000000002</v>
      </c>
      <c r="K2396" s="69">
        <v>100</v>
      </c>
      <c r="L2396" s="68">
        <v>486</v>
      </c>
      <c r="M2396" s="93">
        <f t="shared" si="173"/>
        <v>4.8600000000000003</v>
      </c>
      <c r="N2396" s="93">
        <v>0.76600000000000001</v>
      </c>
      <c r="O2396" s="69">
        <v>100</v>
      </c>
      <c r="P2396" s="191">
        <f t="shared" si="174"/>
        <v>1.9382716049382716</v>
      </c>
      <c r="Q2396" s="77" t="s">
        <v>719</v>
      </c>
      <c r="V2396" s="84">
        <v>0.46527777777777773</v>
      </c>
      <c r="W2396" s="85">
        <v>0.61805555555555558</v>
      </c>
      <c r="X2396" s="78">
        <f t="shared" si="172"/>
        <v>0.15277777777777785</v>
      </c>
    </row>
    <row r="2397" spans="1:24" x14ac:dyDescent="0.3">
      <c r="A2397" s="47" t="s">
        <v>2884</v>
      </c>
      <c r="B2397" s="68" t="s">
        <v>1731</v>
      </c>
      <c r="C2397" s="2" t="s">
        <v>1</v>
      </c>
      <c r="D2397" s="2">
        <v>76</v>
      </c>
      <c r="E2397" s="6">
        <v>16299</v>
      </c>
      <c r="F2397" s="7">
        <v>44152.624027777776</v>
      </c>
      <c r="G2397" s="69" t="s">
        <v>4</v>
      </c>
      <c r="H2397" s="68">
        <v>1480</v>
      </c>
      <c r="I2397" s="93">
        <f t="shared" si="171"/>
        <v>14.94949494949495</v>
      </c>
      <c r="J2397" s="93">
        <v>0.70499999999999996</v>
      </c>
      <c r="K2397" s="69">
        <v>99</v>
      </c>
      <c r="L2397" s="68">
        <v>467</v>
      </c>
      <c r="M2397" s="93">
        <f t="shared" si="173"/>
        <v>4.7171717171717171</v>
      </c>
      <c r="N2397" s="93">
        <v>0.95899999999999996</v>
      </c>
      <c r="O2397" s="69">
        <v>99</v>
      </c>
      <c r="P2397" s="191">
        <f t="shared" si="174"/>
        <v>3.1691648822269807</v>
      </c>
      <c r="Q2397" s="77" t="s">
        <v>719</v>
      </c>
      <c r="V2397" s="84">
        <v>0.48194444444444445</v>
      </c>
      <c r="W2397" s="85">
        <v>0.63541666666666663</v>
      </c>
      <c r="X2397" s="78">
        <f t="shared" si="172"/>
        <v>0.15347222222222218</v>
      </c>
    </row>
    <row r="2398" spans="1:24" x14ac:dyDescent="0.3">
      <c r="A2398" s="47" t="s">
        <v>16433</v>
      </c>
      <c r="B2398" s="68" t="s">
        <v>16434</v>
      </c>
      <c r="C2398" s="2" t="s">
        <v>1</v>
      </c>
      <c r="D2398" s="2">
        <v>51</v>
      </c>
      <c r="E2398" s="6">
        <v>25267</v>
      </c>
      <c r="F2398" s="7">
        <v>44152.640601851854</v>
      </c>
      <c r="G2398" s="69" t="s">
        <v>4</v>
      </c>
      <c r="H2398" s="68">
        <v>871</v>
      </c>
      <c r="I2398" s="93">
        <f t="shared" si="171"/>
        <v>8.7979797979797976</v>
      </c>
      <c r="J2398" s="93">
        <v>1.204</v>
      </c>
      <c r="K2398" s="69">
        <v>99</v>
      </c>
      <c r="L2398" s="68">
        <v>191</v>
      </c>
      <c r="M2398" s="93">
        <f t="shared" si="173"/>
        <v>1.9292929292929293</v>
      </c>
      <c r="N2398" s="93">
        <v>0.41</v>
      </c>
      <c r="O2398" s="69">
        <v>99</v>
      </c>
      <c r="P2398" s="191">
        <f t="shared" si="174"/>
        <v>4.5602094240837694</v>
      </c>
      <c r="Q2398" s="77" t="s">
        <v>719</v>
      </c>
      <c r="V2398" s="84">
        <v>0.49791666666666662</v>
      </c>
      <c r="W2398" s="85">
        <v>0.64583333333333337</v>
      </c>
      <c r="X2398" s="78">
        <f t="shared" si="172"/>
        <v>0.14791666666666675</v>
      </c>
    </row>
    <row r="2399" spans="1:24" x14ac:dyDescent="0.3">
      <c r="A2399" s="47" t="s">
        <v>16435</v>
      </c>
      <c r="B2399" s="68" t="s">
        <v>16436</v>
      </c>
      <c r="C2399" s="2" t="s">
        <v>6</v>
      </c>
      <c r="D2399" s="2">
        <v>76</v>
      </c>
      <c r="E2399" s="6">
        <v>16392</v>
      </c>
      <c r="F2399" s="7">
        <v>44152.657083333332</v>
      </c>
      <c r="G2399" s="69" t="s">
        <v>553</v>
      </c>
      <c r="H2399" s="68">
        <v>1194</v>
      </c>
      <c r="I2399" s="93">
        <f t="shared" si="171"/>
        <v>11.94</v>
      </c>
      <c r="J2399" s="93">
        <v>1.0029999999999999</v>
      </c>
      <c r="K2399" s="69">
        <v>100</v>
      </c>
      <c r="L2399" s="68">
        <v>462</v>
      </c>
      <c r="M2399" s="93">
        <f t="shared" si="173"/>
        <v>4.62</v>
      </c>
      <c r="N2399" s="93">
        <v>0.69299999999999995</v>
      </c>
      <c r="O2399" s="69">
        <v>100</v>
      </c>
      <c r="P2399" s="191">
        <f t="shared" si="174"/>
        <v>2.5844155844155843</v>
      </c>
      <c r="Q2399" s="77" t="s">
        <v>719</v>
      </c>
      <c r="V2399" s="84">
        <v>0.52847222222222223</v>
      </c>
      <c r="W2399" s="85">
        <v>0.66319444444444442</v>
      </c>
      <c r="X2399" s="78">
        <f t="shared" si="172"/>
        <v>0.13472222222222219</v>
      </c>
    </row>
    <row r="2400" spans="1:24" x14ac:dyDescent="0.3">
      <c r="A2400" s="47" t="s">
        <v>11832</v>
      </c>
      <c r="B2400" s="68" t="s">
        <v>6031</v>
      </c>
      <c r="C2400" s="2" t="s">
        <v>1</v>
      </c>
      <c r="D2400" s="2">
        <v>42</v>
      </c>
      <c r="E2400" s="6">
        <v>28485</v>
      </c>
      <c r="F2400" s="7">
        <v>44153.531631944446</v>
      </c>
      <c r="G2400" s="69" t="s">
        <v>4</v>
      </c>
      <c r="H2400" s="68">
        <v>933</v>
      </c>
      <c r="I2400" s="93">
        <f t="shared" si="171"/>
        <v>9.4242424242424239</v>
      </c>
      <c r="J2400" s="93">
        <v>0.82199999999999995</v>
      </c>
      <c r="K2400" s="69">
        <v>99</v>
      </c>
      <c r="L2400" s="68">
        <v>276</v>
      </c>
      <c r="M2400" s="93">
        <f t="shared" si="173"/>
        <v>2.7878787878787881</v>
      </c>
      <c r="N2400" s="93">
        <v>0.48</v>
      </c>
      <c r="O2400" s="69">
        <v>99</v>
      </c>
      <c r="P2400" s="191">
        <f t="shared" si="174"/>
        <v>3.3804347826086953</v>
      </c>
      <c r="Q2400" s="77" t="s">
        <v>719</v>
      </c>
      <c r="V2400" s="84">
        <v>0.39930555555555558</v>
      </c>
      <c r="W2400" s="85">
        <v>0.54166666666666663</v>
      </c>
      <c r="X2400" s="78">
        <f t="shared" si="172"/>
        <v>0.14236111111111105</v>
      </c>
    </row>
    <row r="2401" spans="1:24" x14ac:dyDescent="0.3">
      <c r="A2401" s="47" t="s">
        <v>5287</v>
      </c>
      <c r="B2401" s="68" t="s">
        <v>5288</v>
      </c>
      <c r="C2401" s="2" t="s">
        <v>1</v>
      </c>
      <c r="D2401" s="2">
        <v>57</v>
      </c>
      <c r="E2401" s="6">
        <v>23071</v>
      </c>
      <c r="F2401" s="7">
        <v>44153.549363425926</v>
      </c>
      <c r="G2401" s="69" t="s">
        <v>4</v>
      </c>
      <c r="H2401" s="68">
        <v>1531</v>
      </c>
      <c r="I2401" s="93">
        <f t="shared" si="171"/>
        <v>15.464646464646465</v>
      </c>
      <c r="J2401" s="93">
        <v>1.56</v>
      </c>
      <c r="K2401" s="69">
        <v>99</v>
      </c>
      <c r="L2401" s="68">
        <v>377</v>
      </c>
      <c r="M2401" s="93">
        <f t="shared" si="173"/>
        <v>3.808080808080808</v>
      </c>
      <c r="N2401" s="93">
        <v>0.71</v>
      </c>
      <c r="O2401" s="69">
        <v>99</v>
      </c>
      <c r="P2401" s="191">
        <f t="shared" si="174"/>
        <v>4.0610079575596822</v>
      </c>
      <c r="Q2401" s="77" t="s">
        <v>719</v>
      </c>
      <c r="V2401" s="84">
        <v>0.40208333333333335</v>
      </c>
      <c r="W2401" s="85">
        <v>0.56944444444444442</v>
      </c>
      <c r="X2401" s="78">
        <f t="shared" si="172"/>
        <v>0.16736111111111107</v>
      </c>
    </row>
    <row r="2402" spans="1:24" x14ac:dyDescent="0.3">
      <c r="A2402" s="47" t="s">
        <v>11607</v>
      </c>
      <c r="B2402" s="68" t="s">
        <v>6272</v>
      </c>
      <c r="C2402" s="2" t="s">
        <v>1</v>
      </c>
      <c r="D2402" s="2">
        <v>58</v>
      </c>
      <c r="E2402" s="6">
        <v>22882</v>
      </c>
      <c r="F2402" s="7">
        <v>44153.56689814815</v>
      </c>
      <c r="G2402" s="69" t="s">
        <v>4</v>
      </c>
      <c r="H2402" s="68">
        <v>1312</v>
      </c>
      <c r="I2402" s="93">
        <f t="shared" si="171"/>
        <v>13.252525252525253</v>
      </c>
      <c r="J2402" s="93">
        <v>1.19</v>
      </c>
      <c r="K2402" s="69">
        <v>99</v>
      </c>
      <c r="L2402" s="68">
        <v>325</v>
      </c>
      <c r="M2402" s="93">
        <f t="shared" si="173"/>
        <v>3.2828282828282829</v>
      </c>
      <c r="N2402" s="93">
        <v>0.7</v>
      </c>
      <c r="O2402" s="69">
        <v>99</v>
      </c>
      <c r="P2402" s="191">
        <f t="shared" si="174"/>
        <v>4.0369230769230766</v>
      </c>
      <c r="Q2402" s="77" t="s">
        <v>719</v>
      </c>
      <c r="V2402" s="84">
        <v>0.41944444444444445</v>
      </c>
      <c r="W2402" s="85">
        <v>0.56944444444444442</v>
      </c>
      <c r="X2402" s="78">
        <f t="shared" si="172"/>
        <v>0.14999999999999997</v>
      </c>
    </row>
    <row r="2403" spans="1:24" x14ac:dyDescent="0.3">
      <c r="A2403" s="47" t="s">
        <v>3749</v>
      </c>
      <c r="B2403" s="68" t="s">
        <v>721</v>
      </c>
      <c r="C2403" s="2" t="s">
        <v>1</v>
      </c>
      <c r="D2403" s="2">
        <v>53</v>
      </c>
      <c r="E2403" s="6">
        <v>24504</v>
      </c>
      <c r="F2403" s="7">
        <v>44153.576956018522</v>
      </c>
      <c r="G2403" s="69" t="s">
        <v>4</v>
      </c>
      <c r="H2403" s="68">
        <v>1259</v>
      </c>
      <c r="I2403" s="93">
        <f t="shared" ref="I2403:I2466" si="175">H2403/K2403</f>
        <v>12.59</v>
      </c>
      <c r="J2403" s="93">
        <v>1.111</v>
      </c>
      <c r="K2403" s="69">
        <v>100</v>
      </c>
      <c r="L2403" s="68">
        <v>295</v>
      </c>
      <c r="M2403" s="93">
        <f t="shared" si="173"/>
        <v>2.95</v>
      </c>
      <c r="N2403" s="93">
        <v>0.52</v>
      </c>
      <c r="O2403" s="69">
        <v>100</v>
      </c>
      <c r="P2403" s="191">
        <f t="shared" si="174"/>
        <v>4.2677966101694915</v>
      </c>
      <c r="Q2403" s="77" t="s">
        <v>719</v>
      </c>
      <c r="V2403" s="84">
        <v>0.44375000000000003</v>
      </c>
      <c r="W2403" s="85">
        <v>0.58333333333333337</v>
      </c>
      <c r="X2403" s="78">
        <f t="shared" si="172"/>
        <v>0.13958333333333334</v>
      </c>
    </row>
    <row r="2404" spans="1:24" x14ac:dyDescent="0.3">
      <c r="A2404" s="47" t="s">
        <v>16437</v>
      </c>
      <c r="B2404" s="68" t="s">
        <v>437</v>
      </c>
      <c r="C2404" s="2" t="s">
        <v>1</v>
      </c>
      <c r="D2404" s="2">
        <v>59</v>
      </c>
      <c r="E2404" s="6">
        <v>22463</v>
      </c>
      <c r="F2404" s="7">
        <v>44153.589525462965</v>
      </c>
      <c r="G2404" s="69" t="s">
        <v>4</v>
      </c>
      <c r="H2404" s="68">
        <v>791</v>
      </c>
      <c r="I2404" s="93">
        <f t="shared" si="175"/>
        <v>7.9898989898989896</v>
      </c>
      <c r="J2404" s="93">
        <v>1.147</v>
      </c>
      <c r="K2404" s="69">
        <v>99</v>
      </c>
      <c r="L2404" s="68">
        <v>196</v>
      </c>
      <c r="M2404" s="93">
        <f t="shared" si="173"/>
        <v>1.9797979797979799</v>
      </c>
      <c r="N2404" s="93">
        <v>0.47299999999999998</v>
      </c>
      <c r="O2404" s="69">
        <v>99</v>
      </c>
      <c r="P2404" s="191">
        <f t="shared" si="174"/>
        <v>4.0357142857142856</v>
      </c>
      <c r="Q2404" s="77" t="s">
        <v>719</v>
      </c>
      <c r="V2404" s="84">
        <v>0.42083333333333334</v>
      </c>
      <c r="W2404" s="85">
        <v>0.60069444444444442</v>
      </c>
      <c r="X2404" s="78">
        <f t="shared" si="172"/>
        <v>0.17986111111111108</v>
      </c>
    </row>
    <row r="2405" spans="1:24" x14ac:dyDescent="0.3">
      <c r="A2405" s="47" t="s">
        <v>16438</v>
      </c>
      <c r="B2405" s="68" t="s">
        <v>592</v>
      </c>
      <c r="C2405" s="2" t="s">
        <v>1</v>
      </c>
      <c r="D2405" s="2">
        <v>54</v>
      </c>
      <c r="E2405" s="6">
        <v>24073</v>
      </c>
      <c r="F2405" s="7">
        <v>44153.613229166665</v>
      </c>
      <c r="G2405" s="69" t="s">
        <v>4</v>
      </c>
      <c r="H2405" s="68">
        <v>1381</v>
      </c>
      <c r="I2405" s="93">
        <f t="shared" si="175"/>
        <v>13.94949494949495</v>
      </c>
      <c r="J2405" s="93">
        <v>1.1639999999999999</v>
      </c>
      <c r="K2405" s="69">
        <v>99</v>
      </c>
      <c r="L2405" s="68">
        <v>243</v>
      </c>
      <c r="M2405" s="93">
        <f t="shared" si="173"/>
        <v>2.4545454545454546</v>
      </c>
      <c r="N2405" s="93">
        <v>0.59399999999999997</v>
      </c>
      <c r="O2405" s="69">
        <v>99</v>
      </c>
      <c r="P2405" s="191">
        <f t="shared" si="174"/>
        <v>5.6831275720164607</v>
      </c>
      <c r="Q2405" s="77" t="s">
        <v>719</v>
      </c>
      <c r="V2405" s="84">
        <v>0.45902777777777781</v>
      </c>
      <c r="W2405" s="85">
        <v>0.61805555555555558</v>
      </c>
      <c r="X2405" s="78">
        <f t="shared" si="172"/>
        <v>0.15902777777777777</v>
      </c>
    </row>
    <row r="2406" spans="1:24" x14ac:dyDescent="0.3">
      <c r="A2406" s="47" t="s">
        <v>16439</v>
      </c>
      <c r="B2406" s="68" t="s">
        <v>776</v>
      </c>
      <c r="C2406" s="2" t="s">
        <v>1</v>
      </c>
      <c r="D2406" s="2">
        <v>66</v>
      </c>
      <c r="E2406" s="6">
        <v>19912</v>
      </c>
      <c r="F2406" s="7">
        <v>44153.631331018521</v>
      </c>
      <c r="G2406" s="69" t="s">
        <v>4</v>
      </c>
      <c r="H2406" s="68">
        <v>1493</v>
      </c>
      <c r="I2406" s="93">
        <f t="shared" si="175"/>
        <v>15.080808080808081</v>
      </c>
      <c r="J2406" s="93">
        <v>1.712</v>
      </c>
      <c r="K2406" s="69">
        <v>99</v>
      </c>
      <c r="L2406" s="68">
        <v>359</v>
      </c>
      <c r="M2406" s="93">
        <f t="shared" si="173"/>
        <v>3.6262626262626263</v>
      </c>
      <c r="N2406" s="93">
        <v>0.58199999999999996</v>
      </c>
      <c r="O2406" s="69">
        <v>99</v>
      </c>
      <c r="P2406" s="191">
        <f t="shared" si="174"/>
        <v>4.1587743732590532</v>
      </c>
      <c r="Q2406" s="77" t="s">
        <v>719</v>
      </c>
      <c r="V2406" s="84">
        <v>0.48194444444444445</v>
      </c>
      <c r="W2406" s="85">
        <v>0.63194444444444442</v>
      </c>
      <c r="X2406" s="78">
        <f t="shared" si="172"/>
        <v>0.14999999999999997</v>
      </c>
    </row>
    <row r="2407" spans="1:24" x14ac:dyDescent="0.3">
      <c r="A2407" s="47" t="s">
        <v>16440</v>
      </c>
      <c r="B2407" s="68" t="s">
        <v>16441</v>
      </c>
      <c r="C2407" s="2" t="s">
        <v>1</v>
      </c>
      <c r="D2407" s="2">
        <v>43</v>
      </c>
      <c r="E2407" s="6">
        <v>28241</v>
      </c>
      <c r="F2407" s="7">
        <v>44153.649814814817</v>
      </c>
      <c r="G2407" s="69" t="s">
        <v>4</v>
      </c>
      <c r="H2407" s="68">
        <v>846</v>
      </c>
      <c r="I2407" s="93">
        <f t="shared" si="175"/>
        <v>8.4600000000000009</v>
      </c>
      <c r="J2407" s="93">
        <v>1.1759999999999999</v>
      </c>
      <c r="K2407" s="69">
        <v>100</v>
      </c>
      <c r="L2407" s="68">
        <v>242</v>
      </c>
      <c r="M2407" s="93">
        <f t="shared" si="173"/>
        <v>2.42</v>
      </c>
      <c r="N2407" s="93">
        <v>0.51600000000000001</v>
      </c>
      <c r="O2407" s="69">
        <v>100</v>
      </c>
      <c r="P2407" s="191">
        <f t="shared" si="174"/>
        <v>3.4958677685950419</v>
      </c>
      <c r="Q2407" s="77" t="s">
        <v>719</v>
      </c>
      <c r="V2407" s="84">
        <v>0.53472222222222221</v>
      </c>
      <c r="W2407" s="85">
        <v>0.65277777777777779</v>
      </c>
      <c r="X2407" s="78">
        <f t="shared" si="172"/>
        <v>0.11805555555555558</v>
      </c>
    </row>
    <row r="2408" spans="1:24" x14ac:dyDescent="0.3">
      <c r="A2408" s="47" t="s">
        <v>16442</v>
      </c>
      <c r="B2408" s="68" t="s">
        <v>10948</v>
      </c>
      <c r="C2408" s="2" t="s">
        <v>1</v>
      </c>
      <c r="D2408" s="2">
        <v>44</v>
      </c>
      <c r="E2408" s="6">
        <v>27765</v>
      </c>
      <c r="F2408" s="7">
        <v>44153.660879629628</v>
      </c>
      <c r="G2408" s="69" t="s">
        <v>4</v>
      </c>
      <c r="H2408" s="68">
        <v>703</v>
      </c>
      <c r="I2408" s="93">
        <f t="shared" si="175"/>
        <v>7.1010101010101012</v>
      </c>
      <c r="J2408" s="93">
        <v>0.69199999999999995</v>
      </c>
      <c r="K2408" s="69">
        <v>99</v>
      </c>
      <c r="L2408" s="68">
        <v>252</v>
      </c>
      <c r="M2408" s="93">
        <f t="shared" si="173"/>
        <v>2.5454545454545454</v>
      </c>
      <c r="N2408" s="93">
        <v>0.54</v>
      </c>
      <c r="O2408" s="69">
        <v>99</v>
      </c>
      <c r="P2408" s="191">
        <f t="shared" si="174"/>
        <v>2.78968253968254</v>
      </c>
      <c r="Q2408" s="77" t="s">
        <v>719</v>
      </c>
      <c r="V2408" s="84">
        <v>0.53055555555555556</v>
      </c>
      <c r="W2408" s="85">
        <v>0.66666666666666663</v>
      </c>
      <c r="X2408" s="78">
        <f t="shared" si="172"/>
        <v>0.13611111111111107</v>
      </c>
    </row>
    <row r="2409" spans="1:24" x14ac:dyDescent="0.3">
      <c r="A2409" s="47" t="s">
        <v>1996</v>
      </c>
      <c r="B2409" s="68" t="s">
        <v>875</v>
      </c>
      <c r="C2409" s="2" t="s">
        <v>1</v>
      </c>
      <c r="D2409" s="2">
        <v>53</v>
      </c>
      <c r="E2409" s="6">
        <v>24761</v>
      </c>
      <c r="F2409" s="7">
        <v>44154.431458333333</v>
      </c>
      <c r="G2409" s="69" t="s">
        <v>4</v>
      </c>
      <c r="H2409" s="68">
        <v>1259</v>
      </c>
      <c r="I2409" s="93">
        <f t="shared" si="175"/>
        <v>12.717171717171718</v>
      </c>
      <c r="J2409" s="93">
        <v>1.5720000000000001</v>
      </c>
      <c r="K2409" s="69">
        <v>99</v>
      </c>
      <c r="L2409" s="68">
        <v>218</v>
      </c>
      <c r="M2409" s="93">
        <f t="shared" si="173"/>
        <v>2.202020202020202</v>
      </c>
      <c r="N2409" s="93">
        <v>0.55300000000000005</v>
      </c>
      <c r="O2409" s="69">
        <v>99</v>
      </c>
      <c r="P2409" s="191">
        <f t="shared" si="174"/>
        <v>5.7752293577981657</v>
      </c>
      <c r="Q2409" s="77" t="s">
        <v>719</v>
      </c>
      <c r="V2409" s="84">
        <v>0.38680555555555557</v>
      </c>
      <c r="W2409" s="85">
        <v>0.54166666666666663</v>
      </c>
      <c r="X2409" s="78">
        <f t="shared" si="172"/>
        <v>0.15486111111111106</v>
      </c>
    </row>
    <row r="2410" spans="1:24" x14ac:dyDescent="0.3">
      <c r="A2410" s="47" t="s">
        <v>16443</v>
      </c>
      <c r="B2410" s="68" t="s">
        <v>16444</v>
      </c>
      <c r="C2410" s="2" t="s">
        <v>6</v>
      </c>
      <c r="D2410" s="2">
        <v>80</v>
      </c>
      <c r="E2410" s="6">
        <v>14764</v>
      </c>
      <c r="F2410" s="7">
        <v>44154.558055555557</v>
      </c>
      <c r="G2410" s="69" t="s">
        <v>4</v>
      </c>
      <c r="H2410" s="68">
        <v>1542</v>
      </c>
      <c r="I2410" s="93">
        <f t="shared" si="175"/>
        <v>15.42</v>
      </c>
      <c r="J2410" s="93">
        <v>1.224</v>
      </c>
      <c r="K2410" s="69">
        <v>100</v>
      </c>
      <c r="L2410" s="68">
        <v>548</v>
      </c>
      <c r="M2410" s="93">
        <f t="shared" si="173"/>
        <v>5.48</v>
      </c>
      <c r="N2410" s="93">
        <v>0.96899999999999997</v>
      </c>
      <c r="O2410" s="69">
        <v>100</v>
      </c>
      <c r="P2410" s="191">
        <f t="shared" si="174"/>
        <v>2.8138686131386859</v>
      </c>
      <c r="Q2410" s="77" t="s">
        <v>719</v>
      </c>
      <c r="V2410" s="84">
        <v>0.40138888888888885</v>
      </c>
      <c r="W2410" s="85">
        <v>0.55555555555555558</v>
      </c>
      <c r="X2410" s="78">
        <f t="shared" si="172"/>
        <v>0.15416666666666673</v>
      </c>
    </row>
    <row r="2411" spans="1:24" x14ac:dyDescent="0.3">
      <c r="A2411" s="47" t="s">
        <v>16445</v>
      </c>
      <c r="B2411" s="68" t="s">
        <v>646</v>
      </c>
      <c r="C2411" s="2" t="s">
        <v>1</v>
      </c>
      <c r="D2411" s="2">
        <v>43</v>
      </c>
      <c r="E2411" s="6">
        <v>28425</v>
      </c>
      <c r="F2411" s="7">
        <v>44154.569421296299</v>
      </c>
      <c r="G2411" s="69" t="s">
        <v>4</v>
      </c>
      <c r="H2411" s="68">
        <v>1017</v>
      </c>
      <c r="I2411" s="93">
        <f t="shared" si="175"/>
        <v>10.272727272727273</v>
      </c>
      <c r="J2411" s="93">
        <v>1.123</v>
      </c>
      <c r="K2411" s="69">
        <v>99</v>
      </c>
      <c r="L2411" s="68">
        <v>229</v>
      </c>
      <c r="M2411" s="93">
        <f t="shared" si="173"/>
        <v>2.3131313131313131</v>
      </c>
      <c r="N2411" s="93">
        <v>0.48799999999999999</v>
      </c>
      <c r="O2411" s="69">
        <v>99</v>
      </c>
      <c r="P2411" s="191">
        <f t="shared" si="174"/>
        <v>4.4410480349344983</v>
      </c>
      <c r="Q2411" s="77" t="s">
        <v>719</v>
      </c>
      <c r="V2411" s="84">
        <v>0.40902777777777777</v>
      </c>
      <c r="W2411" s="85">
        <v>0.56944444444444442</v>
      </c>
      <c r="X2411" s="78">
        <f t="shared" si="172"/>
        <v>0.16041666666666665</v>
      </c>
    </row>
    <row r="2412" spans="1:24" x14ac:dyDescent="0.3">
      <c r="A2412" s="47" t="s">
        <v>2913</v>
      </c>
      <c r="B2412" s="68" t="s">
        <v>1758</v>
      </c>
      <c r="C2412" s="2" t="s">
        <v>1</v>
      </c>
      <c r="D2412" s="2">
        <v>63</v>
      </c>
      <c r="E2412" s="6">
        <v>21114</v>
      </c>
      <c r="F2412" s="7">
        <v>44154.579965277779</v>
      </c>
      <c r="G2412" s="69" t="s">
        <v>4</v>
      </c>
      <c r="H2412" s="68">
        <v>1899</v>
      </c>
      <c r="I2412" s="93">
        <f t="shared" si="175"/>
        <v>18.989999999999998</v>
      </c>
      <c r="J2412" s="93">
        <v>0.99</v>
      </c>
      <c r="K2412" s="69">
        <v>100</v>
      </c>
      <c r="L2412" s="68">
        <v>247</v>
      </c>
      <c r="M2412" s="93">
        <f t="shared" si="173"/>
        <v>2.4700000000000002</v>
      </c>
      <c r="N2412" s="93">
        <v>0.52100000000000002</v>
      </c>
      <c r="O2412" s="69">
        <v>100</v>
      </c>
      <c r="P2412" s="191">
        <f t="shared" si="174"/>
        <v>7.6882591093117396</v>
      </c>
      <c r="Q2412" s="77" t="s">
        <v>719</v>
      </c>
      <c r="V2412" s="84">
        <v>0.4236111111111111</v>
      </c>
      <c r="W2412" s="85">
        <v>0.57986111111111105</v>
      </c>
      <c r="X2412" s="78">
        <f t="shared" si="172"/>
        <v>0.15624999999999994</v>
      </c>
    </row>
    <row r="2413" spans="1:24" x14ac:dyDescent="0.3">
      <c r="A2413" s="47" t="s">
        <v>2920</v>
      </c>
      <c r="B2413" s="68" t="s">
        <v>27</v>
      </c>
      <c r="C2413" s="2" t="s">
        <v>1</v>
      </c>
      <c r="D2413" s="2">
        <v>72</v>
      </c>
      <c r="E2413" s="6">
        <v>17732</v>
      </c>
      <c r="F2413" s="7">
        <v>44154.590891203705</v>
      </c>
      <c r="G2413" s="69" t="s">
        <v>4</v>
      </c>
      <c r="H2413" s="68">
        <v>1414</v>
      </c>
      <c r="I2413" s="93">
        <f t="shared" si="175"/>
        <v>14.282828282828282</v>
      </c>
      <c r="J2413" s="93">
        <v>1.161</v>
      </c>
      <c r="K2413" s="69">
        <v>99</v>
      </c>
      <c r="L2413" s="68">
        <v>294</v>
      </c>
      <c r="M2413" s="93">
        <f t="shared" si="173"/>
        <v>2.9696969696969697</v>
      </c>
      <c r="N2413" s="93">
        <v>0.67700000000000005</v>
      </c>
      <c r="O2413" s="69">
        <v>99</v>
      </c>
      <c r="P2413" s="191">
        <f t="shared" si="174"/>
        <v>4.8095238095238093</v>
      </c>
      <c r="Q2413" s="77" t="s">
        <v>719</v>
      </c>
      <c r="V2413" s="84">
        <v>0.43402777777777773</v>
      </c>
      <c r="W2413" s="85">
        <v>0.59722222222222221</v>
      </c>
      <c r="X2413" s="78">
        <f t="shared" si="172"/>
        <v>0.16319444444444448</v>
      </c>
    </row>
    <row r="2414" spans="1:24" x14ac:dyDescent="0.3">
      <c r="A2414" s="47" t="s">
        <v>16446</v>
      </c>
      <c r="B2414" s="68" t="s">
        <v>4797</v>
      </c>
      <c r="C2414" s="2" t="s">
        <v>1</v>
      </c>
      <c r="D2414" s="2">
        <v>75</v>
      </c>
      <c r="E2414" s="6">
        <v>16461</v>
      </c>
      <c r="F2414" s="7">
        <v>44154.604537037034</v>
      </c>
      <c r="G2414" s="69" t="s">
        <v>4</v>
      </c>
      <c r="H2414" s="68">
        <v>1462</v>
      </c>
      <c r="I2414" s="93">
        <f t="shared" si="175"/>
        <v>14.62</v>
      </c>
      <c r="J2414" s="93">
        <v>1.482</v>
      </c>
      <c r="K2414" s="69">
        <v>100</v>
      </c>
      <c r="L2414" s="68">
        <v>237</v>
      </c>
      <c r="M2414" s="93">
        <f t="shared" si="173"/>
        <v>2.37</v>
      </c>
      <c r="N2414" s="93">
        <v>0.64600000000000002</v>
      </c>
      <c r="O2414" s="69">
        <v>100</v>
      </c>
      <c r="P2414" s="191">
        <f t="shared" si="174"/>
        <v>6.1687763713080166</v>
      </c>
      <c r="Q2414" s="77" t="s">
        <v>719</v>
      </c>
      <c r="V2414" s="84">
        <v>0.43611111111111112</v>
      </c>
      <c r="W2414" s="85">
        <v>0.61805555555555558</v>
      </c>
      <c r="X2414" s="78">
        <f t="shared" si="172"/>
        <v>0.18194444444444446</v>
      </c>
    </row>
    <row r="2415" spans="1:24" x14ac:dyDescent="0.3">
      <c r="A2415" s="47" t="s">
        <v>16447</v>
      </c>
      <c r="B2415" s="68" t="s">
        <v>16448</v>
      </c>
      <c r="C2415" s="2" t="s">
        <v>6</v>
      </c>
      <c r="D2415" s="2">
        <v>24</v>
      </c>
      <c r="E2415" s="6">
        <v>35214</v>
      </c>
      <c r="F2415" s="7">
        <v>44154.616296296299</v>
      </c>
      <c r="G2415" s="69" t="s">
        <v>4</v>
      </c>
      <c r="H2415" s="68">
        <v>551</v>
      </c>
      <c r="I2415" s="93">
        <f t="shared" si="175"/>
        <v>5.5656565656565657</v>
      </c>
      <c r="J2415" s="93">
        <v>0.83499999999999996</v>
      </c>
      <c r="K2415" s="69">
        <v>99</v>
      </c>
      <c r="L2415" s="68">
        <v>245</v>
      </c>
      <c r="M2415" s="93">
        <f t="shared" si="173"/>
        <v>2.4747474747474749</v>
      </c>
      <c r="N2415" s="93">
        <v>0.56000000000000005</v>
      </c>
      <c r="O2415" s="69">
        <v>99</v>
      </c>
      <c r="P2415" s="191">
        <f t="shared" si="174"/>
        <v>2.2489795918367346</v>
      </c>
      <c r="Q2415" s="77" t="s">
        <v>719</v>
      </c>
      <c r="V2415" s="84">
        <v>0.4604166666666667</v>
      </c>
      <c r="W2415" s="85">
        <v>0.63194444444444442</v>
      </c>
      <c r="X2415" s="78">
        <f t="shared" si="172"/>
        <v>0.17152777777777772</v>
      </c>
    </row>
    <row r="2416" spans="1:24" x14ac:dyDescent="0.3">
      <c r="A2416" s="47" t="s">
        <v>4227</v>
      </c>
      <c r="B2416" s="68" t="s">
        <v>4228</v>
      </c>
      <c r="C2416" s="2" t="s">
        <v>1</v>
      </c>
      <c r="D2416" s="2">
        <v>71</v>
      </c>
      <c r="E2416" s="6">
        <v>17950</v>
      </c>
      <c r="F2416" s="7">
        <v>44154.645462962966</v>
      </c>
      <c r="G2416" s="69" t="s">
        <v>4</v>
      </c>
      <c r="H2416" s="68">
        <v>1300</v>
      </c>
      <c r="I2416" s="93">
        <f t="shared" si="175"/>
        <v>13</v>
      </c>
      <c r="J2416" s="93">
        <v>0.93200000000000005</v>
      </c>
      <c r="K2416" s="69">
        <v>100</v>
      </c>
      <c r="L2416" s="68">
        <v>322</v>
      </c>
      <c r="M2416" s="93">
        <f t="shared" si="173"/>
        <v>3.22</v>
      </c>
      <c r="N2416" s="93">
        <v>0.41599999999999998</v>
      </c>
      <c r="O2416" s="69">
        <v>100</v>
      </c>
      <c r="P2416" s="191">
        <f t="shared" si="174"/>
        <v>4.037267080745341</v>
      </c>
      <c r="Q2416" s="77" t="s">
        <v>719</v>
      </c>
      <c r="V2416" s="84">
        <v>0.4909722222222222</v>
      </c>
      <c r="W2416" s="85">
        <v>0.65277777777777779</v>
      </c>
      <c r="X2416" s="78">
        <f t="shared" si="172"/>
        <v>0.16180555555555559</v>
      </c>
    </row>
    <row r="2417" spans="1:24" x14ac:dyDescent="0.3">
      <c r="A2417" s="47" t="s">
        <v>16449</v>
      </c>
      <c r="B2417" s="68" t="s">
        <v>16450</v>
      </c>
      <c r="C2417" s="2" t="s">
        <v>1</v>
      </c>
      <c r="D2417" s="2">
        <v>55</v>
      </c>
      <c r="E2417" s="6">
        <v>23872</v>
      </c>
      <c r="F2417" s="7">
        <v>44154.661319444444</v>
      </c>
      <c r="G2417" s="69" t="s">
        <v>4</v>
      </c>
      <c r="H2417" s="68">
        <v>1192</v>
      </c>
      <c r="I2417" s="93">
        <f t="shared" si="175"/>
        <v>12.04040404040404</v>
      </c>
      <c r="J2417" s="93">
        <v>1.5249999999999999</v>
      </c>
      <c r="K2417" s="69">
        <v>99</v>
      </c>
      <c r="L2417" s="68">
        <v>240</v>
      </c>
      <c r="M2417" s="93">
        <f t="shared" si="173"/>
        <v>2.4242424242424243</v>
      </c>
      <c r="N2417" s="93">
        <v>0.53600000000000003</v>
      </c>
      <c r="O2417" s="69">
        <v>99</v>
      </c>
      <c r="P2417" s="191">
        <f t="shared" si="174"/>
        <v>4.9666666666666659</v>
      </c>
      <c r="Q2417" s="77" t="s">
        <v>719</v>
      </c>
      <c r="V2417" s="84">
        <v>0.50694444444444442</v>
      </c>
      <c r="W2417" s="85">
        <v>0.66319444444444442</v>
      </c>
      <c r="X2417" s="78">
        <f t="shared" si="172"/>
        <v>0.15625</v>
      </c>
    </row>
    <row r="2418" spans="1:24" x14ac:dyDescent="0.3">
      <c r="A2418" s="47" t="s">
        <v>16451</v>
      </c>
      <c r="B2418" s="68" t="s">
        <v>16452</v>
      </c>
      <c r="C2418" s="2" t="s">
        <v>1</v>
      </c>
      <c r="D2418" s="2">
        <v>58</v>
      </c>
      <c r="E2418" s="6">
        <v>22743</v>
      </c>
      <c r="F2418" s="7">
        <v>44155.526712962965</v>
      </c>
      <c r="G2418" s="69" t="s">
        <v>4</v>
      </c>
      <c r="H2418" s="68">
        <v>1120</v>
      </c>
      <c r="I2418" s="93">
        <f t="shared" si="175"/>
        <v>11.313131313131313</v>
      </c>
      <c r="J2418" s="93">
        <v>1.2749999999999999</v>
      </c>
      <c r="K2418" s="69">
        <v>99</v>
      </c>
      <c r="L2418" s="68">
        <v>734</v>
      </c>
      <c r="M2418" s="93">
        <f t="shared" si="173"/>
        <v>7.4141414141414144</v>
      </c>
      <c r="N2418" s="93">
        <v>0.7</v>
      </c>
      <c r="O2418" s="69">
        <v>99</v>
      </c>
      <c r="P2418" s="191">
        <f t="shared" si="174"/>
        <v>1.5258855585831061</v>
      </c>
      <c r="Q2418" s="77" t="s">
        <v>719</v>
      </c>
      <c r="V2418" s="84">
        <v>0.37847222222222227</v>
      </c>
      <c r="W2418" s="85">
        <v>0.53125</v>
      </c>
      <c r="X2418" s="78">
        <f t="shared" si="172"/>
        <v>0.15277777777777773</v>
      </c>
    </row>
    <row r="2419" spans="1:24" x14ac:dyDescent="0.3">
      <c r="A2419" s="47" t="s">
        <v>16453</v>
      </c>
      <c r="B2419" s="68" t="s">
        <v>6316</v>
      </c>
      <c r="C2419" s="2" t="s">
        <v>1</v>
      </c>
      <c r="D2419" s="2">
        <v>45</v>
      </c>
      <c r="E2419" s="6">
        <v>27705</v>
      </c>
      <c r="F2419" s="7">
        <v>44155.539884259262</v>
      </c>
      <c r="G2419" s="69" t="s">
        <v>4</v>
      </c>
      <c r="H2419" s="68">
        <v>1689</v>
      </c>
      <c r="I2419" s="93">
        <f t="shared" si="175"/>
        <v>17.060606060606062</v>
      </c>
      <c r="J2419" s="93">
        <v>2.3199999999999998</v>
      </c>
      <c r="K2419" s="69">
        <v>99</v>
      </c>
      <c r="L2419" s="68">
        <v>287</v>
      </c>
      <c r="M2419" s="93">
        <f t="shared" si="173"/>
        <v>2.8989898989898988</v>
      </c>
      <c r="N2419" s="93">
        <v>0.48399999999999999</v>
      </c>
      <c r="O2419" s="69">
        <v>99</v>
      </c>
      <c r="P2419" s="191">
        <f t="shared" si="174"/>
        <v>5.8850174216027886</v>
      </c>
      <c r="Q2419" s="77" t="s">
        <v>719</v>
      </c>
      <c r="V2419" s="84">
        <v>0.40625</v>
      </c>
      <c r="W2419" s="85">
        <v>0.56944444444444442</v>
      </c>
      <c r="X2419" s="78">
        <f t="shared" si="172"/>
        <v>0.16319444444444442</v>
      </c>
    </row>
    <row r="2420" spans="1:24" x14ac:dyDescent="0.3">
      <c r="A2420" s="47" t="s">
        <v>11293</v>
      </c>
      <c r="B2420" s="68" t="s">
        <v>11294</v>
      </c>
      <c r="C2420" s="2" t="s">
        <v>1</v>
      </c>
      <c r="D2420" s="2">
        <v>64</v>
      </c>
      <c r="E2420" s="6">
        <v>20631</v>
      </c>
      <c r="F2420" s="7">
        <v>44155.553124999999</v>
      </c>
      <c r="G2420" s="69" t="s">
        <v>4</v>
      </c>
      <c r="H2420" s="68">
        <v>1717</v>
      </c>
      <c r="I2420" s="93">
        <f t="shared" si="175"/>
        <v>17.170000000000002</v>
      </c>
      <c r="J2420" s="93">
        <v>2.5230000000000001</v>
      </c>
      <c r="K2420" s="69">
        <v>100</v>
      </c>
      <c r="L2420" s="68">
        <v>432</v>
      </c>
      <c r="M2420" s="93">
        <f t="shared" si="173"/>
        <v>4.32</v>
      </c>
      <c r="N2420" s="93">
        <v>0.72299999999999998</v>
      </c>
      <c r="O2420" s="69">
        <v>100</v>
      </c>
      <c r="P2420" s="191">
        <f t="shared" si="174"/>
        <v>3.9745370370370372</v>
      </c>
      <c r="Q2420" s="77" t="s">
        <v>719</v>
      </c>
      <c r="V2420" s="84">
        <v>0.4145833333333333</v>
      </c>
      <c r="W2420" s="85">
        <v>0.55347222222222225</v>
      </c>
      <c r="X2420" s="78">
        <f t="shared" si="172"/>
        <v>0.13888888888888895</v>
      </c>
    </row>
    <row r="2421" spans="1:24" x14ac:dyDescent="0.3">
      <c r="A2421" s="47" t="s">
        <v>16454</v>
      </c>
      <c r="B2421" s="68" t="s">
        <v>6434</v>
      </c>
      <c r="C2421" s="2" t="s">
        <v>1</v>
      </c>
      <c r="D2421" s="2">
        <v>50</v>
      </c>
      <c r="E2421" s="6">
        <v>25781</v>
      </c>
      <c r="F2421" s="7">
        <v>44155.565474537034</v>
      </c>
      <c r="G2421" s="69" t="s">
        <v>4</v>
      </c>
      <c r="H2421" s="68">
        <v>810</v>
      </c>
      <c r="I2421" s="93">
        <f t="shared" si="175"/>
        <v>8.1818181818181817</v>
      </c>
      <c r="J2421" s="93">
        <v>1.0629999999999999</v>
      </c>
      <c r="K2421" s="69">
        <v>99</v>
      </c>
      <c r="L2421" s="68">
        <v>252</v>
      </c>
      <c r="M2421" s="93">
        <f t="shared" si="173"/>
        <v>2.5454545454545454</v>
      </c>
      <c r="N2421" s="93">
        <v>0.64300000000000002</v>
      </c>
      <c r="O2421" s="69">
        <v>99</v>
      </c>
      <c r="P2421" s="191">
        <f t="shared" si="174"/>
        <v>3.2142857142857144</v>
      </c>
      <c r="Q2421" s="77" t="s">
        <v>719</v>
      </c>
      <c r="V2421" s="84">
        <v>0.43888888888888888</v>
      </c>
      <c r="W2421" s="85">
        <v>0.59027777777777779</v>
      </c>
      <c r="X2421" s="78">
        <f t="shared" si="172"/>
        <v>0.15138888888888891</v>
      </c>
    </row>
    <row r="2422" spans="1:24" x14ac:dyDescent="0.3">
      <c r="A2422" s="47" t="s">
        <v>4385</v>
      </c>
      <c r="B2422" s="68" t="s">
        <v>4386</v>
      </c>
      <c r="C2422" s="2" t="s">
        <v>1</v>
      </c>
      <c r="D2422" s="2">
        <v>59</v>
      </c>
      <c r="E2422" s="6">
        <v>22452</v>
      </c>
      <c r="F2422" s="7">
        <v>44155.599421296298</v>
      </c>
      <c r="G2422" s="69" t="s">
        <v>4</v>
      </c>
      <c r="H2422" s="68">
        <v>1716</v>
      </c>
      <c r="I2422" s="93">
        <f t="shared" si="175"/>
        <v>17.333333333333332</v>
      </c>
      <c r="J2422" s="93">
        <v>1.5840000000000001</v>
      </c>
      <c r="K2422" s="69">
        <v>99</v>
      </c>
      <c r="L2422" s="68">
        <v>326</v>
      </c>
      <c r="M2422" s="93">
        <f t="shared" si="173"/>
        <v>3.2929292929292928</v>
      </c>
      <c r="N2422" s="93">
        <v>0.61</v>
      </c>
      <c r="O2422" s="69">
        <v>99</v>
      </c>
      <c r="P2422" s="191">
        <f t="shared" si="174"/>
        <v>5.2638036809815949</v>
      </c>
      <c r="Q2422" s="77" t="s">
        <v>719</v>
      </c>
      <c r="V2422" s="84">
        <v>0.4513888888888889</v>
      </c>
      <c r="W2422" s="85">
        <v>0.60763888888888895</v>
      </c>
      <c r="X2422" s="78">
        <f t="shared" si="172"/>
        <v>0.15625000000000006</v>
      </c>
    </row>
    <row r="2423" spans="1:24" x14ac:dyDescent="0.3">
      <c r="A2423" s="47" t="s">
        <v>4366</v>
      </c>
      <c r="B2423" s="68" t="s">
        <v>4367</v>
      </c>
      <c r="C2423" s="2" t="s">
        <v>1</v>
      </c>
      <c r="D2423" s="2">
        <v>37</v>
      </c>
      <c r="E2423" s="6">
        <v>30484</v>
      </c>
      <c r="F2423" s="7">
        <v>44155.612256944441</v>
      </c>
      <c r="G2423" s="69" t="s">
        <v>4</v>
      </c>
      <c r="H2423" s="68">
        <v>1384</v>
      </c>
      <c r="I2423" s="93">
        <f t="shared" si="175"/>
        <v>13.979797979797979</v>
      </c>
      <c r="J2423" s="93">
        <v>1.5780000000000001</v>
      </c>
      <c r="K2423" s="69">
        <v>99</v>
      </c>
      <c r="L2423" s="68">
        <v>332</v>
      </c>
      <c r="M2423" s="93">
        <f t="shared" si="173"/>
        <v>3.3535353535353534</v>
      </c>
      <c r="N2423" s="93">
        <v>0.55900000000000005</v>
      </c>
      <c r="O2423" s="69">
        <v>99</v>
      </c>
      <c r="P2423" s="191">
        <f t="shared" si="174"/>
        <v>4.168674698795181</v>
      </c>
      <c r="Q2423" s="77" t="s">
        <v>719</v>
      </c>
      <c r="V2423" s="84">
        <v>0.4680555555555555</v>
      </c>
      <c r="W2423" s="85">
        <v>0.625</v>
      </c>
      <c r="X2423" s="78">
        <f t="shared" ref="X2423:X2486" si="176">W2423-V2423</f>
        <v>0.1569444444444445</v>
      </c>
    </row>
    <row r="2424" spans="1:24" x14ac:dyDescent="0.3">
      <c r="A2424" s="47" t="s">
        <v>16455</v>
      </c>
      <c r="B2424" s="68" t="s">
        <v>16456</v>
      </c>
      <c r="C2424" s="2" t="s">
        <v>6</v>
      </c>
      <c r="D2424" s="2">
        <v>24</v>
      </c>
      <c r="E2424" s="6">
        <v>35242</v>
      </c>
      <c r="F2424" s="7">
        <v>44155.629861111112</v>
      </c>
      <c r="G2424" s="69" t="s">
        <v>4</v>
      </c>
      <c r="H2424" s="68">
        <v>547</v>
      </c>
      <c r="I2424" s="93">
        <f t="shared" si="175"/>
        <v>5.5252525252525251</v>
      </c>
      <c r="J2424" s="93">
        <v>0.70499999999999996</v>
      </c>
      <c r="K2424" s="69">
        <v>99</v>
      </c>
      <c r="L2424" s="68">
        <v>214</v>
      </c>
      <c r="M2424" s="93">
        <f t="shared" si="173"/>
        <v>2.1616161616161618</v>
      </c>
      <c r="N2424" s="93">
        <v>0.46700000000000003</v>
      </c>
      <c r="O2424" s="69">
        <v>99</v>
      </c>
      <c r="P2424" s="191">
        <f t="shared" si="174"/>
        <v>2.55607476635514</v>
      </c>
      <c r="Q2424" s="77" t="s">
        <v>719</v>
      </c>
      <c r="V2424" s="84">
        <v>0.45763888888888887</v>
      </c>
      <c r="W2424" s="85">
        <v>0.63541666666666663</v>
      </c>
      <c r="X2424" s="78">
        <f t="shared" si="176"/>
        <v>0.17777777777777776</v>
      </c>
    </row>
    <row r="2425" spans="1:24" x14ac:dyDescent="0.3">
      <c r="A2425" s="47" t="s">
        <v>16457</v>
      </c>
      <c r="B2425" s="68" t="s">
        <v>16458</v>
      </c>
      <c r="C2425" s="2" t="s">
        <v>6</v>
      </c>
      <c r="D2425" s="2">
        <v>44</v>
      </c>
      <c r="E2425" s="6">
        <v>27899</v>
      </c>
      <c r="F2425" s="7">
        <v>44155.645601851851</v>
      </c>
      <c r="G2425" s="69" t="s">
        <v>22</v>
      </c>
      <c r="H2425" s="68">
        <v>778</v>
      </c>
      <c r="I2425" s="93">
        <f t="shared" si="175"/>
        <v>7.858585858585859</v>
      </c>
      <c r="J2425" s="93">
        <v>0.80800000000000005</v>
      </c>
      <c r="K2425" s="69">
        <v>99</v>
      </c>
      <c r="L2425" s="68">
        <v>242</v>
      </c>
      <c r="M2425" s="93">
        <f t="shared" si="173"/>
        <v>2.4444444444444446</v>
      </c>
      <c r="N2425" s="93">
        <v>0.499</v>
      </c>
      <c r="O2425" s="69">
        <v>99</v>
      </c>
      <c r="P2425" s="191">
        <f t="shared" si="174"/>
        <v>3.214876033057851</v>
      </c>
      <c r="Q2425" s="77" t="s">
        <v>719</v>
      </c>
      <c r="V2425" s="84">
        <v>0.4909722222222222</v>
      </c>
      <c r="W2425" s="85">
        <v>0.64930555555555558</v>
      </c>
      <c r="X2425" s="78">
        <f t="shared" si="176"/>
        <v>0.15833333333333338</v>
      </c>
    </row>
    <row r="2426" spans="1:24" x14ac:dyDescent="0.3">
      <c r="A2426" s="47" t="s">
        <v>16459</v>
      </c>
      <c r="B2426" s="68" t="s">
        <v>11122</v>
      </c>
      <c r="C2426" s="2" t="s">
        <v>1</v>
      </c>
      <c r="D2426" s="2">
        <v>80</v>
      </c>
      <c r="E2426" s="6">
        <v>14744</v>
      </c>
      <c r="F2426" s="7">
        <v>44158.38244212963</v>
      </c>
      <c r="G2426" s="69" t="s">
        <v>71</v>
      </c>
      <c r="H2426" s="68">
        <v>2713</v>
      </c>
      <c r="I2426" s="93">
        <f t="shared" si="175"/>
        <v>27.404040404040405</v>
      </c>
      <c r="J2426" s="93">
        <v>1.4490000000000001</v>
      </c>
      <c r="K2426" s="69">
        <v>99</v>
      </c>
      <c r="L2426" s="68">
        <v>656</v>
      </c>
      <c r="M2426" s="93">
        <f t="shared" si="173"/>
        <v>6.6262626262626263</v>
      </c>
      <c r="N2426" s="93">
        <v>0.91</v>
      </c>
      <c r="O2426" s="69">
        <v>99</v>
      </c>
      <c r="P2426" s="191">
        <f t="shared" si="174"/>
        <v>4.1356707317073171</v>
      </c>
      <c r="Q2426" s="77" t="s">
        <v>719</v>
      </c>
      <c r="V2426" s="84">
        <v>0.3888888888888889</v>
      </c>
      <c r="W2426" s="85">
        <v>0.54166666666666663</v>
      </c>
      <c r="X2426" s="78">
        <f t="shared" si="176"/>
        <v>0.15277777777777773</v>
      </c>
    </row>
    <row r="2427" spans="1:24" x14ac:dyDescent="0.3">
      <c r="A2427" s="47" t="s">
        <v>16460</v>
      </c>
      <c r="B2427" s="68" t="s">
        <v>1154</v>
      </c>
      <c r="C2427" s="2" t="s">
        <v>1</v>
      </c>
      <c r="D2427" s="2">
        <v>46</v>
      </c>
      <c r="E2427" s="6">
        <v>27022</v>
      </c>
      <c r="F2427" s="7">
        <v>44158.561909722222</v>
      </c>
      <c r="G2427" s="69" t="s">
        <v>4</v>
      </c>
      <c r="H2427" s="68">
        <v>1102</v>
      </c>
      <c r="I2427" s="93">
        <f t="shared" si="175"/>
        <v>11.02</v>
      </c>
      <c r="J2427" s="93">
        <v>0.79100000000000004</v>
      </c>
      <c r="K2427" s="69">
        <v>100</v>
      </c>
      <c r="L2427" s="68">
        <v>287</v>
      </c>
      <c r="M2427" s="93">
        <f t="shared" si="173"/>
        <v>2.87</v>
      </c>
      <c r="N2427" s="93">
        <v>0.61399999999999999</v>
      </c>
      <c r="O2427" s="69">
        <v>100</v>
      </c>
      <c r="P2427" s="191">
        <f t="shared" si="174"/>
        <v>3.8397212543554002</v>
      </c>
      <c r="Q2427" s="77" t="s">
        <v>719</v>
      </c>
      <c r="V2427" s="84">
        <v>0.41875000000000001</v>
      </c>
      <c r="W2427" s="85">
        <v>0.5625</v>
      </c>
      <c r="X2427" s="78">
        <f t="shared" si="176"/>
        <v>0.14374999999999999</v>
      </c>
    </row>
    <row r="2428" spans="1:24" x14ac:dyDescent="0.3">
      <c r="A2428" s="47" t="s">
        <v>16461</v>
      </c>
      <c r="B2428" s="68" t="s">
        <v>10760</v>
      </c>
      <c r="C2428" s="2" t="s">
        <v>1</v>
      </c>
      <c r="D2428" s="2">
        <v>50</v>
      </c>
      <c r="E2428" s="6">
        <v>25887</v>
      </c>
      <c r="F2428" s="7">
        <v>44158.574467592596</v>
      </c>
      <c r="G2428" s="69" t="s">
        <v>4</v>
      </c>
      <c r="H2428" s="68">
        <v>1092</v>
      </c>
      <c r="I2428" s="93">
        <f t="shared" si="175"/>
        <v>10.92</v>
      </c>
      <c r="J2428" s="93">
        <v>1.3460000000000001</v>
      </c>
      <c r="K2428" s="69">
        <v>100</v>
      </c>
      <c r="L2428" s="68">
        <v>320</v>
      </c>
      <c r="M2428" s="93">
        <f t="shared" si="173"/>
        <v>3.2</v>
      </c>
      <c r="N2428" s="93">
        <v>0.56899999999999995</v>
      </c>
      <c r="O2428" s="69">
        <v>100</v>
      </c>
      <c r="P2428" s="191">
        <f t="shared" si="174"/>
        <v>3.4124999999999996</v>
      </c>
      <c r="Q2428" s="77" t="s">
        <v>719</v>
      </c>
      <c r="V2428" s="84">
        <v>0.43124999999999997</v>
      </c>
      <c r="W2428" s="85">
        <v>0.57638888888888895</v>
      </c>
      <c r="X2428" s="78">
        <f t="shared" si="176"/>
        <v>0.14513888888888898</v>
      </c>
    </row>
    <row r="2429" spans="1:24" x14ac:dyDescent="0.3">
      <c r="A2429" s="47" t="s">
        <v>2866</v>
      </c>
      <c r="B2429" s="68" t="s">
        <v>1715</v>
      </c>
      <c r="C2429" s="2" t="s">
        <v>1</v>
      </c>
      <c r="D2429" s="2">
        <v>50</v>
      </c>
      <c r="E2429" s="6">
        <v>25536</v>
      </c>
      <c r="F2429" s="7">
        <v>44158.585960648146</v>
      </c>
      <c r="G2429" s="69" t="s">
        <v>4</v>
      </c>
      <c r="H2429" s="68">
        <v>1615</v>
      </c>
      <c r="I2429" s="93">
        <f t="shared" si="175"/>
        <v>16.149999999999999</v>
      </c>
      <c r="J2429" s="93">
        <v>1.3660000000000001</v>
      </c>
      <c r="K2429" s="69">
        <v>100</v>
      </c>
      <c r="L2429" s="68">
        <v>447</v>
      </c>
      <c r="M2429" s="93">
        <f t="shared" si="173"/>
        <v>4.47</v>
      </c>
      <c r="N2429" s="93">
        <v>0.67400000000000004</v>
      </c>
      <c r="O2429" s="69">
        <v>100</v>
      </c>
      <c r="P2429" s="191">
        <f t="shared" si="174"/>
        <v>3.6129753914988814</v>
      </c>
      <c r="Q2429" s="77" t="s">
        <v>719</v>
      </c>
      <c r="V2429" s="84">
        <v>0.44305555555555554</v>
      </c>
      <c r="W2429" s="85">
        <v>0.59027777777777779</v>
      </c>
      <c r="X2429" s="78">
        <f t="shared" si="176"/>
        <v>0.14722222222222225</v>
      </c>
    </row>
    <row r="2430" spans="1:24" x14ac:dyDescent="0.3">
      <c r="A2430" s="47" t="s">
        <v>11641</v>
      </c>
      <c r="B2430" s="68" t="s">
        <v>6066</v>
      </c>
      <c r="C2430" s="2" t="s">
        <v>1</v>
      </c>
      <c r="D2430" s="2">
        <v>47</v>
      </c>
      <c r="E2430" s="6">
        <v>26777</v>
      </c>
      <c r="F2430" s="7">
        <v>44158.599317129629</v>
      </c>
      <c r="G2430" s="69" t="s">
        <v>4</v>
      </c>
      <c r="H2430" s="68">
        <v>1235</v>
      </c>
      <c r="I2430" s="93">
        <f t="shared" si="175"/>
        <v>12.474747474747474</v>
      </c>
      <c r="J2430" s="93">
        <v>1.587</v>
      </c>
      <c r="K2430" s="69">
        <v>99</v>
      </c>
      <c r="L2430" s="68">
        <v>257</v>
      </c>
      <c r="M2430" s="93">
        <f t="shared" si="173"/>
        <v>2.595959595959596</v>
      </c>
      <c r="N2430" s="93">
        <v>0.49299999999999999</v>
      </c>
      <c r="O2430" s="69">
        <v>99</v>
      </c>
      <c r="P2430" s="191">
        <f t="shared" si="174"/>
        <v>4.8054474708171204</v>
      </c>
      <c r="Q2430" s="77" t="s">
        <v>719</v>
      </c>
      <c r="V2430" s="84">
        <v>0.46666666666666662</v>
      </c>
      <c r="W2430" s="85">
        <v>0.60416666666666663</v>
      </c>
      <c r="X2430" s="78">
        <f t="shared" si="176"/>
        <v>0.13750000000000001</v>
      </c>
    </row>
    <row r="2431" spans="1:24" x14ac:dyDescent="0.3">
      <c r="A2431" s="47" t="s">
        <v>16462</v>
      </c>
      <c r="B2431" s="68" t="s">
        <v>16463</v>
      </c>
      <c r="C2431" s="2" t="s">
        <v>6</v>
      </c>
      <c r="D2431" s="2">
        <v>12.583333333333334</v>
      </c>
      <c r="E2431" s="6">
        <v>39577</v>
      </c>
      <c r="F2431" s="7">
        <v>44158.612199074072</v>
      </c>
      <c r="G2431" s="69" t="s">
        <v>4</v>
      </c>
      <c r="H2431" s="68">
        <v>752</v>
      </c>
      <c r="I2431" s="93">
        <f t="shared" si="175"/>
        <v>7.595959595959596</v>
      </c>
      <c r="J2431" s="93">
        <v>0.84399999999999997</v>
      </c>
      <c r="K2431" s="69">
        <v>99</v>
      </c>
      <c r="L2431" s="68">
        <v>133</v>
      </c>
      <c r="M2431" s="93">
        <f t="shared" si="173"/>
        <v>1.3434343434343434</v>
      </c>
      <c r="N2431" s="93">
        <v>0.51800000000000002</v>
      </c>
      <c r="O2431" s="69">
        <v>99</v>
      </c>
      <c r="P2431" s="191">
        <f t="shared" si="174"/>
        <v>5.6541353383458643</v>
      </c>
      <c r="Q2431" s="77" t="s">
        <v>719</v>
      </c>
      <c r="V2431" s="84">
        <v>0.48125000000000001</v>
      </c>
      <c r="W2431" s="85">
        <v>0.63888888888888895</v>
      </c>
      <c r="X2431" s="78">
        <f t="shared" si="176"/>
        <v>0.15763888888888894</v>
      </c>
    </row>
    <row r="2432" spans="1:24" x14ac:dyDescent="0.3">
      <c r="A2432" s="47" t="s">
        <v>16464</v>
      </c>
      <c r="B2432" s="68" t="s">
        <v>9849</v>
      </c>
      <c r="C2432" s="2" t="s">
        <v>6</v>
      </c>
      <c r="D2432" s="2">
        <v>25</v>
      </c>
      <c r="E2432" s="6">
        <v>34830</v>
      </c>
      <c r="F2432" s="7">
        <v>44158.638148148151</v>
      </c>
      <c r="G2432" s="69" t="s">
        <v>4</v>
      </c>
      <c r="H2432" s="68">
        <v>541</v>
      </c>
      <c r="I2432" s="93">
        <f t="shared" si="175"/>
        <v>5.41</v>
      </c>
      <c r="J2432" s="93">
        <v>0.66800000000000004</v>
      </c>
      <c r="K2432" s="69">
        <v>100</v>
      </c>
      <c r="L2432" s="68">
        <v>218</v>
      </c>
      <c r="M2432" s="93">
        <f t="shared" si="173"/>
        <v>2.1800000000000002</v>
      </c>
      <c r="N2432" s="93">
        <v>0.55700000000000005</v>
      </c>
      <c r="O2432" s="69">
        <v>100</v>
      </c>
      <c r="P2432" s="191">
        <f t="shared" si="174"/>
        <v>2.4816513761467887</v>
      </c>
      <c r="Q2432" s="77" t="s">
        <v>719</v>
      </c>
      <c r="V2432" s="84">
        <v>0.48402777777777778</v>
      </c>
      <c r="W2432" s="85">
        <v>0.63888888888888895</v>
      </c>
      <c r="X2432" s="78">
        <f t="shared" si="176"/>
        <v>0.15486111111111117</v>
      </c>
    </row>
    <row r="2433" spans="1:24" x14ac:dyDescent="0.3">
      <c r="A2433" s="47" t="s">
        <v>16465</v>
      </c>
      <c r="B2433" s="68" t="s">
        <v>14147</v>
      </c>
      <c r="C2433" s="2" t="s">
        <v>1</v>
      </c>
      <c r="D2433" s="2">
        <v>62</v>
      </c>
      <c r="E2433" s="6">
        <v>21432</v>
      </c>
      <c r="F2433" s="7">
        <v>44158.648854166669</v>
      </c>
      <c r="G2433" s="69" t="s">
        <v>4</v>
      </c>
      <c r="H2433" s="68">
        <v>1510</v>
      </c>
      <c r="I2433" s="93">
        <f t="shared" si="175"/>
        <v>15.252525252525253</v>
      </c>
      <c r="J2433" s="93">
        <v>1.32</v>
      </c>
      <c r="K2433" s="69">
        <v>99</v>
      </c>
      <c r="L2433" s="68">
        <v>286</v>
      </c>
      <c r="M2433" s="93">
        <f t="shared" si="173"/>
        <v>2.8888888888888888</v>
      </c>
      <c r="N2433" s="93">
        <v>0.49299999999999999</v>
      </c>
      <c r="O2433" s="69">
        <v>99</v>
      </c>
      <c r="P2433" s="191">
        <f t="shared" si="174"/>
        <v>5.27972027972028</v>
      </c>
      <c r="Q2433" s="77" t="s">
        <v>719</v>
      </c>
      <c r="V2433" s="84">
        <v>0.50208333333333333</v>
      </c>
      <c r="W2433" s="85">
        <v>0.65277777777777779</v>
      </c>
      <c r="X2433" s="78">
        <f t="shared" si="176"/>
        <v>0.15069444444444446</v>
      </c>
    </row>
    <row r="2434" spans="1:24" x14ac:dyDescent="0.3">
      <c r="A2434" s="47" t="s">
        <v>16466</v>
      </c>
      <c r="B2434" s="68" t="s">
        <v>16467</v>
      </c>
      <c r="C2434" s="2" t="s">
        <v>1</v>
      </c>
      <c r="D2434" s="2">
        <v>59</v>
      </c>
      <c r="E2434" s="6">
        <v>22482</v>
      </c>
      <c r="F2434" s="7">
        <v>44158.661817129629</v>
      </c>
      <c r="G2434" s="69" t="s">
        <v>4</v>
      </c>
      <c r="H2434" s="68">
        <v>1833</v>
      </c>
      <c r="I2434" s="93">
        <f t="shared" si="175"/>
        <v>18.515151515151516</v>
      </c>
      <c r="J2434" s="93">
        <v>1.722</v>
      </c>
      <c r="K2434" s="69">
        <v>99</v>
      </c>
      <c r="L2434" s="68">
        <v>336</v>
      </c>
      <c r="M2434" s="93">
        <f t="shared" si="173"/>
        <v>3.393939393939394</v>
      </c>
      <c r="N2434" s="93">
        <v>0.65200000000000002</v>
      </c>
      <c r="O2434" s="69">
        <v>99</v>
      </c>
      <c r="P2434" s="191">
        <f t="shared" si="174"/>
        <v>5.4553571428571432</v>
      </c>
      <c r="Q2434" s="77" t="s">
        <v>719</v>
      </c>
      <c r="V2434" s="84">
        <v>0.51458333333333328</v>
      </c>
      <c r="W2434" s="85">
        <v>0.66319444444444442</v>
      </c>
      <c r="X2434" s="78">
        <f t="shared" si="176"/>
        <v>0.14861111111111114</v>
      </c>
    </row>
    <row r="2435" spans="1:24" x14ac:dyDescent="0.3">
      <c r="A2435" s="47" t="s">
        <v>12128</v>
      </c>
      <c r="B2435" s="68" t="s">
        <v>12129</v>
      </c>
      <c r="C2435" s="2" t="s">
        <v>1</v>
      </c>
      <c r="D2435" s="2">
        <v>50</v>
      </c>
      <c r="E2435" s="6">
        <v>25714</v>
      </c>
      <c r="F2435" s="7">
        <v>44159.51221064815</v>
      </c>
      <c r="G2435" s="69" t="s">
        <v>4</v>
      </c>
      <c r="H2435" s="68">
        <v>1766</v>
      </c>
      <c r="I2435" s="93">
        <f t="shared" si="175"/>
        <v>17.66</v>
      </c>
      <c r="J2435" s="93">
        <v>1.552</v>
      </c>
      <c r="K2435" s="69">
        <v>100</v>
      </c>
      <c r="L2435" s="68">
        <v>586</v>
      </c>
      <c r="M2435" s="93">
        <f t="shared" ref="M2435:M2498" si="177">L2435/O2435</f>
        <v>5.86</v>
      </c>
      <c r="N2435" s="93">
        <v>0.80400000000000005</v>
      </c>
      <c r="O2435" s="69">
        <v>100</v>
      </c>
      <c r="P2435" s="191">
        <f t="shared" ref="P2435:P2498" si="178">I2435/M2435</f>
        <v>3.0136518771331056</v>
      </c>
      <c r="Q2435" s="77" t="s">
        <v>719</v>
      </c>
      <c r="V2435" s="84">
        <v>0.39583333333333331</v>
      </c>
      <c r="W2435" s="85">
        <v>0.51736111111111105</v>
      </c>
      <c r="X2435" s="78">
        <f t="shared" si="176"/>
        <v>0.12152777777777773</v>
      </c>
    </row>
    <row r="2436" spans="1:24" x14ac:dyDescent="0.3">
      <c r="A2436" s="47" t="s">
        <v>4360</v>
      </c>
      <c r="B2436" s="68" t="s">
        <v>4361</v>
      </c>
      <c r="C2436" s="2" t="s">
        <v>1</v>
      </c>
      <c r="D2436" s="2">
        <v>42</v>
      </c>
      <c r="E2436" s="6">
        <v>28741</v>
      </c>
      <c r="F2436" s="7">
        <v>44159.52375</v>
      </c>
      <c r="G2436" s="69" t="s">
        <v>4</v>
      </c>
      <c r="H2436" s="68">
        <v>1374</v>
      </c>
      <c r="I2436" s="93">
        <f t="shared" si="175"/>
        <v>13.74</v>
      </c>
      <c r="J2436" s="93">
        <v>1.8180000000000001</v>
      </c>
      <c r="K2436" s="69">
        <v>100</v>
      </c>
      <c r="L2436" s="68">
        <v>355</v>
      </c>
      <c r="M2436" s="93">
        <f t="shared" si="177"/>
        <v>3.55</v>
      </c>
      <c r="N2436" s="93">
        <v>0.59199999999999997</v>
      </c>
      <c r="O2436" s="69">
        <v>100</v>
      </c>
      <c r="P2436" s="191">
        <f t="shared" si="178"/>
        <v>3.8704225352112678</v>
      </c>
      <c r="Q2436" s="77" t="s">
        <v>719</v>
      </c>
      <c r="V2436" s="84">
        <v>0.3979166666666667</v>
      </c>
      <c r="W2436" s="85">
        <v>0.53125</v>
      </c>
      <c r="X2436" s="78">
        <f t="shared" si="176"/>
        <v>0.1333333333333333</v>
      </c>
    </row>
    <row r="2437" spans="1:24" x14ac:dyDescent="0.3">
      <c r="A2437" s="47" t="s">
        <v>3666</v>
      </c>
      <c r="B2437" s="68" t="s">
        <v>437</v>
      </c>
      <c r="C2437" s="2" t="s">
        <v>1</v>
      </c>
      <c r="D2437" s="2">
        <v>54</v>
      </c>
      <c r="E2437" s="6">
        <v>24143</v>
      </c>
      <c r="F2437" s="7">
        <v>44159.544363425928</v>
      </c>
      <c r="G2437" s="69" t="s">
        <v>4</v>
      </c>
      <c r="H2437" s="68">
        <v>1446</v>
      </c>
      <c r="I2437" s="93">
        <f t="shared" si="175"/>
        <v>14.46</v>
      </c>
      <c r="J2437" s="93">
        <v>1.9870000000000001</v>
      </c>
      <c r="K2437" s="69">
        <v>100</v>
      </c>
      <c r="L2437" s="68">
        <v>386</v>
      </c>
      <c r="M2437" s="93">
        <f t="shared" si="177"/>
        <v>3.86</v>
      </c>
      <c r="N2437" s="93">
        <v>0.56899999999999995</v>
      </c>
      <c r="O2437" s="69">
        <v>100</v>
      </c>
      <c r="P2437" s="191">
        <f t="shared" si="178"/>
        <v>3.7461139896373061</v>
      </c>
      <c r="Q2437" s="77" t="s">
        <v>719</v>
      </c>
      <c r="V2437" s="84">
        <v>0.41250000000000003</v>
      </c>
      <c r="W2437" s="85">
        <v>0.54861111111111105</v>
      </c>
      <c r="X2437" s="78">
        <f t="shared" si="176"/>
        <v>0.13611111111111102</v>
      </c>
    </row>
    <row r="2438" spans="1:24" x14ac:dyDescent="0.3">
      <c r="A2438" s="47" t="s">
        <v>3784</v>
      </c>
      <c r="B2438" s="68" t="s">
        <v>756</v>
      </c>
      <c r="C2438" s="2" t="s">
        <v>1</v>
      </c>
      <c r="D2438" s="2">
        <v>47</v>
      </c>
      <c r="E2438" s="6">
        <v>26809</v>
      </c>
      <c r="F2438" s="7">
        <v>44159.557141203702</v>
      </c>
      <c r="G2438" s="69" t="s">
        <v>4</v>
      </c>
      <c r="H2438" s="68">
        <v>1347</v>
      </c>
      <c r="I2438" s="93">
        <f t="shared" si="175"/>
        <v>13.47</v>
      </c>
      <c r="J2438" s="93">
        <v>1.5009999999999999</v>
      </c>
      <c r="K2438" s="69">
        <v>100</v>
      </c>
      <c r="L2438" s="68">
        <v>221</v>
      </c>
      <c r="M2438" s="93">
        <f t="shared" si="177"/>
        <v>2.21</v>
      </c>
      <c r="N2438" s="93">
        <v>0.498</v>
      </c>
      <c r="O2438" s="69">
        <v>100</v>
      </c>
      <c r="P2438" s="191">
        <f t="shared" si="178"/>
        <v>6.0950226244343897</v>
      </c>
      <c r="Q2438" s="77" t="s">
        <v>719</v>
      </c>
      <c r="V2438" s="84">
        <v>0.41666666666666669</v>
      </c>
      <c r="W2438" s="85">
        <v>0.55902777777777779</v>
      </c>
      <c r="X2438" s="78">
        <f t="shared" si="176"/>
        <v>0.1423611111111111</v>
      </c>
    </row>
    <row r="2439" spans="1:24" x14ac:dyDescent="0.3">
      <c r="A2439" s="47" t="s">
        <v>3494</v>
      </c>
      <c r="B2439" s="68" t="s">
        <v>1974</v>
      </c>
      <c r="C2439" s="2" t="s">
        <v>1</v>
      </c>
      <c r="D2439" s="2">
        <v>37</v>
      </c>
      <c r="E2439" s="6">
        <v>30476</v>
      </c>
      <c r="F2439" s="7">
        <v>44159.577534722222</v>
      </c>
      <c r="G2439" s="69" t="s">
        <v>4</v>
      </c>
      <c r="H2439" s="68">
        <v>1088</v>
      </c>
      <c r="I2439" s="93">
        <f t="shared" si="175"/>
        <v>10.98989898989899</v>
      </c>
      <c r="J2439" s="93">
        <v>1.359</v>
      </c>
      <c r="K2439" s="69">
        <v>99</v>
      </c>
      <c r="L2439" s="68">
        <v>263</v>
      </c>
      <c r="M2439" s="93">
        <f t="shared" si="177"/>
        <v>2.6565656565656566</v>
      </c>
      <c r="N2439" s="93">
        <v>0.498</v>
      </c>
      <c r="O2439" s="69">
        <v>99</v>
      </c>
      <c r="P2439" s="191">
        <f t="shared" si="178"/>
        <v>4.1368821292775664</v>
      </c>
      <c r="Q2439" s="77" t="s">
        <v>719</v>
      </c>
      <c r="V2439" s="84">
        <v>0.45416666666666666</v>
      </c>
      <c r="W2439" s="85">
        <v>0.57986111111111105</v>
      </c>
      <c r="X2439" s="78">
        <f t="shared" si="176"/>
        <v>0.12569444444444439</v>
      </c>
    </row>
    <row r="2440" spans="1:24" x14ac:dyDescent="0.3">
      <c r="A2440" s="47" t="s">
        <v>16468</v>
      </c>
      <c r="B2440" s="68" t="s">
        <v>1480</v>
      </c>
      <c r="C2440" s="2" t="s">
        <v>1</v>
      </c>
      <c r="D2440" s="2">
        <v>62</v>
      </c>
      <c r="E2440" s="6">
        <v>21300</v>
      </c>
      <c r="F2440" s="7">
        <v>44159.588182870371</v>
      </c>
      <c r="G2440" s="69" t="s">
        <v>4</v>
      </c>
      <c r="H2440" s="68">
        <v>1509</v>
      </c>
      <c r="I2440" s="93">
        <f t="shared" si="175"/>
        <v>15.242424242424242</v>
      </c>
      <c r="J2440" s="93">
        <v>1.2130000000000001</v>
      </c>
      <c r="K2440" s="69">
        <v>99</v>
      </c>
      <c r="L2440" s="68">
        <v>277</v>
      </c>
      <c r="M2440" s="93">
        <f t="shared" si="177"/>
        <v>2.797979797979798</v>
      </c>
      <c r="N2440" s="93">
        <v>0.7</v>
      </c>
      <c r="O2440" s="69">
        <v>99</v>
      </c>
      <c r="P2440" s="191">
        <f t="shared" si="178"/>
        <v>5.4476534296028882</v>
      </c>
      <c r="Q2440" s="77" t="s">
        <v>719</v>
      </c>
      <c r="V2440" s="84">
        <v>0.4458333333333333</v>
      </c>
      <c r="W2440" s="85">
        <v>0.59027777777777779</v>
      </c>
      <c r="X2440" s="78">
        <f t="shared" si="176"/>
        <v>0.14444444444444449</v>
      </c>
    </row>
    <row r="2441" spans="1:24" x14ac:dyDescent="0.3">
      <c r="A2441" s="47" t="s">
        <v>16469</v>
      </c>
      <c r="B2441" s="68" t="s">
        <v>16470</v>
      </c>
      <c r="C2441" s="2" t="s">
        <v>6</v>
      </c>
      <c r="D2441" s="2">
        <v>59</v>
      </c>
      <c r="E2441" s="6">
        <v>22378</v>
      </c>
      <c r="F2441" s="7">
        <v>44159.596620370372</v>
      </c>
      <c r="G2441" s="69" t="s">
        <v>4</v>
      </c>
      <c r="H2441" s="68">
        <v>896</v>
      </c>
      <c r="I2441" s="93">
        <f t="shared" si="175"/>
        <v>8.9600000000000009</v>
      </c>
      <c r="J2441" s="93">
        <v>1.1359999999999999</v>
      </c>
      <c r="K2441" s="69">
        <v>100</v>
      </c>
      <c r="L2441" s="68">
        <v>297</v>
      </c>
      <c r="M2441" s="93">
        <f t="shared" si="177"/>
        <v>2.97</v>
      </c>
      <c r="N2441" s="93">
        <v>0.502</v>
      </c>
      <c r="O2441" s="69">
        <v>100</v>
      </c>
      <c r="P2441" s="191">
        <f t="shared" si="178"/>
        <v>3.0168350168350169</v>
      </c>
      <c r="Q2441" s="77" t="s">
        <v>719</v>
      </c>
      <c r="V2441" s="84">
        <v>0.43472222222222223</v>
      </c>
      <c r="W2441" s="85">
        <v>0.60416666666666663</v>
      </c>
      <c r="X2441" s="78">
        <f t="shared" si="176"/>
        <v>0.1694444444444444</v>
      </c>
    </row>
    <row r="2442" spans="1:24" x14ac:dyDescent="0.3">
      <c r="A2442" s="47" t="s">
        <v>4965</v>
      </c>
      <c r="B2442" s="68" t="s">
        <v>4468</v>
      </c>
      <c r="C2442" s="2" t="s">
        <v>1</v>
      </c>
      <c r="D2442" s="2">
        <v>37</v>
      </c>
      <c r="E2442" s="6">
        <v>30515</v>
      </c>
      <c r="F2442" s="7">
        <v>44159.626435185186</v>
      </c>
      <c r="G2442" s="69" t="s">
        <v>4</v>
      </c>
      <c r="H2442" s="68">
        <v>1475</v>
      </c>
      <c r="I2442" s="93">
        <f t="shared" si="175"/>
        <v>14.8989898989899</v>
      </c>
      <c r="J2442" s="93">
        <v>1.651</v>
      </c>
      <c r="K2442" s="69">
        <v>99</v>
      </c>
      <c r="L2442" s="68">
        <v>266</v>
      </c>
      <c r="M2442" s="93">
        <f t="shared" si="177"/>
        <v>2.6868686868686869</v>
      </c>
      <c r="N2442" s="93">
        <v>0.46600000000000003</v>
      </c>
      <c r="O2442" s="69">
        <v>99</v>
      </c>
      <c r="P2442" s="191">
        <f t="shared" si="178"/>
        <v>5.5451127819548871</v>
      </c>
      <c r="Q2442" s="77" t="s">
        <v>719</v>
      </c>
      <c r="V2442" s="84">
        <v>0.46736111111111112</v>
      </c>
      <c r="W2442" s="85">
        <v>0.63194444444444442</v>
      </c>
      <c r="X2442" s="78">
        <f t="shared" si="176"/>
        <v>0.1645833333333333</v>
      </c>
    </row>
    <row r="2443" spans="1:24" x14ac:dyDescent="0.3">
      <c r="A2443" s="47" t="s">
        <v>16471</v>
      </c>
      <c r="B2443" s="68" t="s">
        <v>11</v>
      </c>
      <c r="C2443" s="2" t="s">
        <v>1</v>
      </c>
      <c r="D2443" s="2">
        <v>53</v>
      </c>
      <c r="E2443" s="6">
        <v>24565</v>
      </c>
      <c r="F2443" s="7">
        <v>44159.64</v>
      </c>
      <c r="G2443" s="69" t="s">
        <v>15813</v>
      </c>
      <c r="H2443" s="68">
        <v>1392</v>
      </c>
      <c r="I2443" s="93">
        <f t="shared" si="175"/>
        <v>14.060606060606061</v>
      </c>
      <c r="J2443" s="93">
        <v>1.2270000000000001</v>
      </c>
      <c r="K2443" s="69">
        <v>99</v>
      </c>
      <c r="L2443" s="68">
        <v>300</v>
      </c>
      <c r="M2443" s="93">
        <f t="shared" si="177"/>
        <v>3.0303030303030303</v>
      </c>
      <c r="N2443" s="93">
        <v>0.61399999999999999</v>
      </c>
      <c r="O2443" s="69">
        <v>99</v>
      </c>
      <c r="P2443" s="191">
        <f t="shared" si="178"/>
        <v>4.6399999999999997</v>
      </c>
      <c r="Q2443" s="77" t="s">
        <v>719</v>
      </c>
      <c r="V2443" s="84">
        <v>0.4861111111111111</v>
      </c>
      <c r="W2443" s="85">
        <v>0.65277777777777779</v>
      </c>
      <c r="X2443" s="78">
        <f t="shared" si="176"/>
        <v>0.16666666666666669</v>
      </c>
    </row>
    <row r="2444" spans="1:24" x14ac:dyDescent="0.3">
      <c r="A2444" s="47" t="s">
        <v>16472</v>
      </c>
      <c r="B2444" s="68" t="s">
        <v>16473</v>
      </c>
      <c r="C2444" s="2" t="s">
        <v>1</v>
      </c>
      <c r="D2444" s="2">
        <v>69</v>
      </c>
      <c r="E2444" s="6">
        <v>18642</v>
      </c>
      <c r="F2444" s="7">
        <v>44159.667546296296</v>
      </c>
      <c r="G2444" s="69" t="s">
        <v>4</v>
      </c>
      <c r="H2444" s="68">
        <v>1765</v>
      </c>
      <c r="I2444" s="93">
        <f t="shared" si="175"/>
        <v>17.649999999999999</v>
      </c>
      <c r="J2444" s="93">
        <v>1.6040000000000001</v>
      </c>
      <c r="K2444" s="69">
        <v>100</v>
      </c>
      <c r="L2444" s="68">
        <v>616</v>
      </c>
      <c r="M2444" s="93">
        <f t="shared" si="177"/>
        <v>6.16</v>
      </c>
      <c r="N2444" s="93">
        <v>1.032</v>
      </c>
      <c r="O2444" s="69">
        <v>100</v>
      </c>
      <c r="P2444" s="191">
        <f t="shared" si="178"/>
        <v>2.8652597402597402</v>
      </c>
      <c r="Q2444" s="77" t="s">
        <v>719</v>
      </c>
      <c r="V2444" s="84">
        <v>0.5395833333333333</v>
      </c>
      <c r="W2444" s="85">
        <v>0.68055555555555547</v>
      </c>
      <c r="X2444" s="78">
        <f t="shared" si="176"/>
        <v>0.14097222222222217</v>
      </c>
    </row>
    <row r="2445" spans="1:24" x14ac:dyDescent="0.3">
      <c r="A2445" s="47" t="s">
        <v>16474</v>
      </c>
      <c r="B2445" s="68" t="s">
        <v>16475</v>
      </c>
      <c r="C2445" s="2" t="s">
        <v>6</v>
      </c>
      <c r="D2445" s="2">
        <v>51</v>
      </c>
      <c r="E2445" s="6">
        <v>25528</v>
      </c>
      <c r="F2445" s="7">
        <v>44160.437442129631</v>
      </c>
      <c r="G2445" s="69" t="s">
        <v>4</v>
      </c>
      <c r="H2445" s="68">
        <v>953</v>
      </c>
      <c r="I2445" s="93">
        <f t="shared" si="175"/>
        <v>9.6262626262626263</v>
      </c>
      <c r="J2445" s="93">
        <v>1.298</v>
      </c>
      <c r="K2445" s="69">
        <v>99</v>
      </c>
      <c r="L2445" s="68">
        <v>312</v>
      </c>
      <c r="M2445" s="93">
        <f t="shared" si="177"/>
        <v>3.1515151515151514</v>
      </c>
      <c r="N2445" s="93">
        <v>0.70499999999999996</v>
      </c>
      <c r="O2445" s="69">
        <v>99</v>
      </c>
      <c r="P2445" s="191">
        <f t="shared" si="178"/>
        <v>3.0544871794871797</v>
      </c>
      <c r="Q2445" s="77" t="s">
        <v>719</v>
      </c>
      <c r="V2445" s="84">
        <v>0.39513888888888887</v>
      </c>
      <c r="W2445" s="85">
        <v>0.52083333333333337</v>
      </c>
      <c r="X2445" s="78">
        <f t="shared" si="176"/>
        <v>0.1256944444444445</v>
      </c>
    </row>
    <row r="2446" spans="1:24" x14ac:dyDescent="0.3">
      <c r="A2446" s="47" t="s">
        <v>11288</v>
      </c>
      <c r="B2446" s="68" t="s">
        <v>219</v>
      </c>
      <c r="C2446" s="2" t="s">
        <v>1</v>
      </c>
      <c r="D2446" s="2">
        <v>57</v>
      </c>
      <c r="E2446" s="6">
        <v>23201</v>
      </c>
      <c r="F2446" s="7">
        <v>44160.52784722222</v>
      </c>
      <c r="G2446" s="69" t="s">
        <v>4</v>
      </c>
      <c r="H2446" s="68">
        <v>1718</v>
      </c>
      <c r="I2446" s="93">
        <f t="shared" si="175"/>
        <v>17.353535353535353</v>
      </c>
      <c r="J2446" s="93">
        <v>1.0720000000000001</v>
      </c>
      <c r="K2446" s="69">
        <v>99</v>
      </c>
      <c r="L2446" s="68">
        <v>574</v>
      </c>
      <c r="M2446" s="93">
        <f t="shared" si="177"/>
        <v>5.7979797979797976</v>
      </c>
      <c r="N2446" s="93">
        <v>0.96899999999999997</v>
      </c>
      <c r="O2446" s="69">
        <v>99</v>
      </c>
      <c r="P2446" s="191">
        <f t="shared" si="178"/>
        <v>2.9930313588850175</v>
      </c>
      <c r="Q2446" s="77" t="s">
        <v>719</v>
      </c>
      <c r="V2446" s="84">
        <v>0.39999999999999997</v>
      </c>
      <c r="W2446" s="85">
        <v>0.52777777777777779</v>
      </c>
      <c r="X2446" s="78">
        <f t="shared" si="176"/>
        <v>0.12777777777777782</v>
      </c>
    </row>
    <row r="2447" spans="1:24" x14ac:dyDescent="0.3">
      <c r="A2447" s="47" t="s">
        <v>16476</v>
      </c>
      <c r="B2447" s="68" t="s">
        <v>16477</v>
      </c>
      <c r="C2447" s="2" t="s">
        <v>6</v>
      </c>
      <c r="D2447" s="2">
        <v>68</v>
      </c>
      <c r="E2447" s="6">
        <v>19282</v>
      </c>
      <c r="F2447" s="7">
        <v>44160.542534722219</v>
      </c>
      <c r="G2447" s="69" t="s">
        <v>4</v>
      </c>
      <c r="H2447" s="68">
        <v>1033</v>
      </c>
      <c r="I2447" s="93">
        <f t="shared" si="175"/>
        <v>10.434343434343434</v>
      </c>
      <c r="J2447" s="93">
        <v>0.89400000000000002</v>
      </c>
      <c r="K2447" s="69">
        <v>99</v>
      </c>
      <c r="L2447" s="68">
        <v>393</v>
      </c>
      <c r="M2447" s="93">
        <f t="shared" si="177"/>
        <v>3.9696969696969697</v>
      </c>
      <c r="N2447" s="93">
        <v>0.54300000000000004</v>
      </c>
      <c r="O2447" s="69">
        <v>99</v>
      </c>
      <c r="P2447" s="191">
        <f t="shared" si="178"/>
        <v>2.6284987277353689</v>
      </c>
      <c r="Q2447" s="77" t="s">
        <v>719</v>
      </c>
      <c r="V2447" s="84">
        <v>0.41041666666666665</v>
      </c>
      <c r="W2447" s="85">
        <v>0.54513888888888895</v>
      </c>
      <c r="X2447" s="78">
        <f t="shared" si="176"/>
        <v>0.1347222222222223</v>
      </c>
    </row>
    <row r="2448" spans="1:24" x14ac:dyDescent="0.3">
      <c r="A2448" s="47" t="s">
        <v>16478</v>
      </c>
      <c r="B2448" s="68" t="s">
        <v>17</v>
      </c>
      <c r="C2448" s="2" t="s">
        <v>1</v>
      </c>
      <c r="D2448" s="2">
        <v>48</v>
      </c>
      <c r="E2448" s="6">
        <v>26340</v>
      </c>
      <c r="F2448" s="7">
        <v>44160.556851851848</v>
      </c>
      <c r="G2448" s="69" t="s">
        <v>4</v>
      </c>
      <c r="H2448" s="68">
        <v>1337</v>
      </c>
      <c r="I2448" s="93">
        <f t="shared" si="175"/>
        <v>13.505050505050505</v>
      </c>
      <c r="J2448" s="93">
        <v>1.224</v>
      </c>
      <c r="K2448" s="69">
        <v>99</v>
      </c>
      <c r="L2448" s="68">
        <v>331</v>
      </c>
      <c r="M2448" s="93">
        <f t="shared" si="177"/>
        <v>3.3434343434343434</v>
      </c>
      <c r="N2448" s="93">
        <v>0.75800000000000001</v>
      </c>
      <c r="O2448" s="69">
        <v>99</v>
      </c>
      <c r="P2448" s="191">
        <f t="shared" si="178"/>
        <v>4.0392749244712993</v>
      </c>
      <c r="Q2448" s="77" t="s">
        <v>719</v>
      </c>
      <c r="V2448" s="84">
        <v>0.41805555555555557</v>
      </c>
      <c r="W2448" s="85">
        <v>0.5625</v>
      </c>
      <c r="X2448" s="78">
        <f t="shared" si="176"/>
        <v>0.14444444444444443</v>
      </c>
    </row>
    <row r="2449" spans="1:24" x14ac:dyDescent="0.3">
      <c r="A2449" s="47" t="s">
        <v>16479</v>
      </c>
      <c r="B2449" s="68" t="s">
        <v>16480</v>
      </c>
      <c r="C2449" s="2" t="s">
        <v>1</v>
      </c>
      <c r="D2449" s="2">
        <v>39</v>
      </c>
      <c r="E2449" s="6">
        <v>29747</v>
      </c>
      <c r="F2449" s="7">
        <v>44160.57303240741</v>
      </c>
      <c r="G2449" s="69" t="s">
        <v>4</v>
      </c>
      <c r="H2449" s="68">
        <v>842</v>
      </c>
      <c r="I2449" s="93">
        <f t="shared" si="175"/>
        <v>8.5050505050505052</v>
      </c>
      <c r="J2449" s="93">
        <v>0.93</v>
      </c>
      <c r="K2449" s="69">
        <v>99</v>
      </c>
      <c r="L2449" s="68">
        <v>238</v>
      </c>
      <c r="M2449" s="93">
        <f t="shared" si="177"/>
        <v>2.404040404040404</v>
      </c>
      <c r="N2449" s="93">
        <v>0.49299999999999999</v>
      </c>
      <c r="O2449" s="69">
        <v>99</v>
      </c>
      <c r="P2449" s="191">
        <f t="shared" si="178"/>
        <v>3.5378151260504205</v>
      </c>
      <c r="Q2449" s="77" t="s">
        <v>719</v>
      </c>
      <c r="V2449" s="84">
        <v>0.41666666666666669</v>
      </c>
      <c r="W2449" s="85">
        <v>0.57986111111111105</v>
      </c>
      <c r="X2449" s="78">
        <f t="shared" si="176"/>
        <v>0.16319444444444436</v>
      </c>
    </row>
    <row r="2450" spans="1:24" x14ac:dyDescent="0.3">
      <c r="A2450" s="47" t="s">
        <v>5073</v>
      </c>
      <c r="B2450" s="68" t="s">
        <v>5074</v>
      </c>
      <c r="C2450" s="2" t="s">
        <v>1</v>
      </c>
      <c r="D2450" s="2">
        <v>42</v>
      </c>
      <c r="E2450" s="6">
        <v>28547</v>
      </c>
      <c r="F2450" s="7">
        <v>44160.593078703707</v>
      </c>
      <c r="G2450" s="69" t="s">
        <v>4</v>
      </c>
      <c r="H2450" s="68">
        <v>1318</v>
      </c>
      <c r="I2450" s="93">
        <f t="shared" si="175"/>
        <v>13.18</v>
      </c>
      <c r="J2450" s="93">
        <v>1.8879999999999999</v>
      </c>
      <c r="K2450" s="69">
        <v>100</v>
      </c>
      <c r="L2450" s="68">
        <v>309</v>
      </c>
      <c r="M2450" s="93">
        <f t="shared" si="177"/>
        <v>3.09</v>
      </c>
      <c r="N2450" s="93">
        <v>0.69799999999999995</v>
      </c>
      <c r="O2450" s="69">
        <v>100</v>
      </c>
      <c r="P2450" s="191">
        <f t="shared" si="178"/>
        <v>4.2653721682847898</v>
      </c>
      <c r="Q2450" s="77" t="s">
        <v>719</v>
      </c>
      <c r="V2450" s="84">
        <v>0.4513888888888889</v>
      </c>
      <c r="W2450" s="85">
        <v>0.59722222222222221</v>
      </c>
      <c r="X2450" s="78">
        <f t="shared" si="176"/>
        <v>0.14583333333333331</v>
      </c>
    </row>
    <row r="2451" spans="1:24" x14ac:dyDescent="0.3">
      <c r="A2451" s="47" t="s">
        <v>11175</v>
      </c>
      <c r="B2451" s="68" t="s">
        <v>11176</v>
      </c>
      <c r="C2451" s="2" t="s">
        <v>1</v>
      </c>
      <c r="D2451" s="2">
        <v>42</v>
      </c>
      <c r="E2451" s="6">
        <v>28740</v>
      </c>
      <c r="F2451" s="7">
        <v>44160.608888888892</v>
      </c>
      <c r="G2451" s="69" t="s">
        <v>4</v>
      </c>
      <c r="H2451" s="68">
        <v>969</v>
      </c>
      <c r="I2451" s="93">
        <f t="shared" si="175"/>
        <v>9.69</v>
      </c>
      <c r="J2451" s="93">
        <v>1.2929999999999999</v>
      </c>
      <c r="K2451" s="69">
        <v>100</v>
      </c>
      <c r="L2451" s="68">
        <v>302</v>
      </c>
      <c r="M2451" s="93">
        <f t="shared" si="177"/>
        <v>3.02</v>
      </c>
      <c r="N2451" s="93">
        <v>0.56799999999999995</v>
      </c>
      <c r="O2451" s="69">
        <v>100</v>
      </c>
      <c r="P2451" s="191">
        <f t="shared" si="178"/>
        <v>3.2086092715231787</v>
      </c>
      <c r="Q2451" s="77" t="s">
        <v>719</v>
      </c>
      <c r="V2451" s="84">
        <v>0.46736111111111112</v>
      </c>
      <c r="W2451" s="85">
        <v>0.61458333333333337</v>
      </c>
      <c r="X2451" s="78">
        <f t="shared" si="176"/>
        <v>0.14722222222222225</v>
      </c>
    </row>
    <row r="2452" spans="1:24" x14ac:dyDescent="0.3">
      <c r="A2452" s="47" t="s">
        <v>4339</v>
      </c>
      <c r="B2452" s="68" t="s">
        <v>4340</v>
      </c>
      <c r="C2452" s="2" t="s">
        <v>1</v>
      </c>
      <c r="D2452" s="2">
        <v>57</v>
      </c>
      <c r="E2452" s="6">
        <v>23096</v>
      </c>
      <c r="F2452" s="7">
        <v>44160.626898148148</v>
      </c>
      <c r="G2452" s="69" t="s">
        <v>4</v>
      </c>
      <c r="H2452" s="68">
        <v>1302</v>
      </c>
      <c r="I2452" s="93">
        <f t="shared" si="175"/>
        <v>13.02</v>
      </c>
      <c r="J2452" s="93">
        <v>1.5629999999999999</v>
      </c>
      <c r="K2452" s="69">
        <v>100</v>
      </c>
      <c r="L2452" s="68">
        <v>185</v>
      </c>
      <c r="M2452" s="93">
        <f t="shared" si="177"/>
        <v>1.85</v>
      </c>
      <c r="N2452" s="93">
        <v>0.52</v>
      </c>
      <c r="O2452" s="69">
        <v>100</v>
      </c>
      <c r="P2452" s="191">
        <f t="shared" si="178"/>
        <v>7.037837837837837</v>
      </c>
      <c r="Q2452" s="77" t="s">
        <v>719</v>
      </c>
      <c r="V2452" s="84">
        <v>0.4770833333333333</v>
      </c>
      <c r="W2452" s="85">
        <v>0.63541666666666663</v>
      </c>
      <c r="X2452" s="78">
        <f t="shared" si="176"/>
        <v>0.15833333333333333</v>
      </c>
    </row>
    <row r="2453" spans="1:24" x14ac:dyDescent="0.3">
      <c r="A2453" s="47" t="s">
        <v>16481</v>
      </c>
      <c r="B2453" s="68" t="s">
        <v>16482</v>
      </c>
      <c r="C2453" s="2" t="s">
        <v>6</v>
      </c>
      <c r="D2453" s="2">
        <v>68</v>
      </c>
      <c r="E2453" s="6">
        <v>19020</v>
      </c>
      <c r="F2453" s="7">
        <v>44160.643090277779</v>
      </c>
      <c r="G2453" s="69" t="s">
        <v>4</v>
      </c>
      <c r="H2453" s="68">
        <v>1084</v>
      </c>
      <c r="I2453" s="93">
        <f t="shared" si="175"/>
        <v>10.84</v>
      </c>
      <c r="J2453" s="93">
        <v>0.92900000000000005</v>
      </c>
      <c r="K2453" s="69">
        <v>100</v>
      </c>
      <c r="L2453" s="68">
        <v>449</v>
      </c>
      <c r="M2453" s="93">
        <f t="shared" si="177"/>
        <v>4.49</v>
      </c>
      <c r="N2453" s="93">
        <v>0.745</v>
      </c>
      <c r="O2453" s="69">
        <v>100</v>
      </c>
      <c r="P2453" s="191">
        <f t="shared" si="178"/>
        <v>2.4142538975501111</v>
      </c>
      <c r="Q2453" s="77" t="s">
        <v>719</v>
      </c>
      <c r="V2453" s="84">
        <v>0.50486111111111109</v>
      </c>
      <c r="W2453" s="85">
        <v>0.64583333333333337</v>
      </c>
      <c r="X2453" s="78">
        <f t="shared" si="176"/>
        <v>0.14097222222222228</v>
      </c>
    </row>
    <row r="2454" spans="1:24" x14ac:dyDescent="0.3">
      <c r="A2454" s="47" t="s">
        <v>16483</v>
      </c>
      <c r="B2454" s="68" t="s">
        <v>16484</v>
      </c>
      <c r="C2454" s="2" t="s">
        <v>1</v>
      </c>
      <c r="D2454" s="2">
        <v>52</v>
      </c>
      <c r="E2454" s="6">
        <v>24966</v>
      </c>
      <c r="F2454" s="7">
        <v>44160.657696759263</v>
      </c>
      <c r="G2454" s="69" t="s">
        <v>4</v>
      </c>
      <c r="H2454" s="68">
        <v>1178</v>
      </c>
      <c r="I2454" s="93">
        <f t="shared" si="175"/>
        <v>11.78</v>
      </c>
      <c r="J2454" s="93">
        <v>1.0209999999999999</v>
      </c>
      <c r="K2454" s="69">
        <v>100</v>
      </c>
      <c r="L2454" s="68">
        <v>326</v>
      </c>
      <c r="M2454" s="93">
        <f t="shared" si="177"/>
        <v>3.26</v>
      </c>
      <c r="N2454" s="93">
        <v>0.69099999999999995</v>
      </c>
      <c r="O2454" s="69">
        <v>100</v>
      </c>
      <c r="P2454" s="191">
        <f t="shared" si="178"/>
        <v>3.6134969325153374</v>
      </c>
      <c r="Q2454" s="77" t="s">
        <v>719</v>
      </c>
      <c r="V2454" s="84">
        <v>0.52222222222222225</v>
      </c>
      <c r="W2454" s="85">
        <v>0.65972222222222221</v>
      </c>
      <c r="X2454" s="78">
        <f t="shared" si="176"/>
        <v>0.13749999999999996</v>
      </c>
    </row>
    <row r="2455" spans="1:24" x14ac:dyDescent="0.3">
      <c r="A2455" s="47" t="s">
        <v>16485</v>
      </c>
      <c r="B2455" s="68" t="s">
        <v>16486</v>
      </c>
      <c r="C2455" s="2" t="s">
        <v>6</v>
      </c>
      <c r="D2455" s="2">
        <v>65</v>
      </c>
      <c r="E2455" s="6">
        <v>20151</v>
      </c>
      <c r="F2455" s="7">
        <v>44160.669224537036</v>
      </c>
      <c r="G2455" s="69" t="s">
        <v>4</v>
      </c>
      <c r="H2455" s="68">
        <v>1305</v>
      </c>
      <c r="I2455" s="93">
        <f t="shared" si="175"/>
        <v>13.05</v>
      </c>
      <c r="J2455" s="93">
        <v>1.282</v>
      </c>
      <c r="K2455" s="69">
        <v>100</v>
      </c>
      <c r="L2455" s="68">
        <v>528</v>
      </c>
      <c r="M2455" s="93">
        <f t="shared" si="177"/>
        <v>5.28</v>
      </c>
      <c r="N2455" s="93">
        <v>0.68300000000000005</v>
      </c>
      <c r="O2455" s="69">
        <v>100</v>
      </c>
      <c r="P2455" s="191">
        <f t="shared" si="178"/>
        <v>2.4715909090909092</v>
      </c>
      <c r="Q2455" s="77" t="s">
        <v>719</v>
      </c>
      <c r="V2455" s="84">
        <v>0.52708333333333335</v>
      </c>
      <c r="W2455" s="85">
        <v>0.67013888888888884</v>
      </c>
      <c r="X2455" s="78">
        <f t="shared" si="176"/>
        <v>0.14305555555555549</v>
      </c>
    </row>
    <row r="2456" spans="1:24" x14ac:dyDescent="0.3">
      <c r="A2456" s="47" t="s">
        <v>16487</v>
      </c>
      <c r="B2456" s="68" t="s">
        <v>16488</v>
      </c>
      <c r="C2456" s="2" t="s">
        <v>1</v>
      </c>
      <c r="D2456" s="2">
        <v>60</v>
      </c>
      <c r="E2456" s="6">
        <v>21902</v>
      </c>
      <c r="F2456" s="7">
        <v>44161.395520833335</v>
      </c>
      <c r="G2456" s="69" t="s">
        <v>2</v>
      </c>
      <c r="H2456" s="68">
        <v>1488</v>
      </c>
      <c r="I2456" s="93">
        <f t="shared" si="175"/>
        <v>15.030303030303031</v>
      </c>
      <c r="J2456" s="93">
        <v>1.4319999999999999</v>
      </c>
      <c r="K2456" s="69">
        <v>99</v>
      </c>
      <c r="L2456" s="68">
        <v>331</v>
      </c>
      <c r="M2456" s="93">
        <f t="shared" si="177"/>
        <v>3.3434343434343434</v>
      </c>
      <c r="N2456" s="93">
        <v>0.57399999999999995</v>
      </c>
      <c r="O2456" s="69">
        <v>99</v>
      </c>
      <c r="P2456" s="191">
        <f t="shared" si="178"/>
        <v>4.4954682779456192</v>
      </c>
      <c r="Q2456" s="77" t="s">
        <v>719</v>
      </c>
      <c r="V2456" s="84">
        <v>0.39583333333333331</v>
      </c>
      <c r="W2456" s="85">
        <v>0.53819444444444442</v>
      </c>
      <c r="X2456" s="78">
        <f t="shared" si="176"/>
        <v>0.1423611111111111</v>
      </c>
    </row>
    <row r="2457" spans="1:24" x14ac:dyDescent="0.3">
      <c r="A2457" s="47" t="s">
        <v>16489</v>
      </c>
      <c r="B2457" s="68" t="s">
        <v>1148</v>
      </c>
      <c r="C2457" s="2" t="s">
        <v>1</v>
      </c>
      <c r="D2457" s="2">
        <v>40</v>
      </c>
      <c r="E2457" s="6">
        <v>29492</v>
      </c>
      <c r="F2457" s="7">
        <v>44161.547858796293</v>
      </c>
      <c r="G2457" s="69" t="s">
        <v>4</v>
      </c>
      <c r="H2457" s="68">
        <v>815</v>
      </c>
      <c r="I2457" s="93">
        <f t="shared" si="175"/>
        <v>8.2323232323232318</v>
      </c>
      <c r="J2457" s="93">
        <v>1.0860000000000001</v>
      </c>
      <c r="K2457" s="69">
        <v>99</v>
      </c>
      <c r="L2457" s="68">
        <v>226</v>
      </c>
      <c r="M2457" s="93">
        <f t="shared" si="177"/>
        <v>2.2828282828282829</v>
      </c>
      <c r="N2457" s="93">
        <v>0.57199999999999995</v>
      </c>
      <c r="O2457" s="69">
        <v>99</v>
      </c>
      <c r="P2457" s="191">
        <f t="shared" si="178"/>
        <v>3.6061946902654864</v>
      </c>
      <c r="Q2457" s="77" t="s">
        <v>719</v>
      </c>
      <c r="V2457" s="84">
        <v>0.4152777777777778</v>
      </c>
      <c r="W2457" s="85">
        <v>0.54861111111111105</v>
      </c>
      <c r="X2457" s="78">
        <f t="shared" si="176"/>
        <v>0.13333333333333325</v>
      </c>
    </row>
    <row r="2458" spans="1:24" x14ac:dyDescent="0.3">
      <c r="A2458" s="47" t="s">
        <v>16490</v>
      </c>
      <c r="B2458" s="68" t="s">
        <v>1099</v>
      </c>
      <c r="C2458" s="2" t="s">
        <v>1</v>
      </c>
      <c r="D2458" s="2">
        <v>60</v>
      </c>
      <c r="E2458" s="6">
        <v>21935</v>
      </c>
      <c r="F2458" s="7">
        <v>44161.562997685185</v>
      </c>
      <c r="G2458" s="69" t="s">
        <v>4</v>
      </c>
      <c r="H2458" s="68">
        <v>2005</v>
      </c>
      <c r="I2458" s="93">
        <f t="shared" si="175"/>
        <v>20.252525252525253</v>
      </c>
      <c r="J2458" s="93">
        <v>2.4340000000000002</v>
      </c>
      <c r="K2458" s="69">
        <v>99</v>
      </c>
      <c r="L2458" s="68">
        <v>316</v>
      </c>
      <c r="M2458" s="93">
        <f t="shared" si="177"/>
        <v>3.191919191919192</v>
      </c>
      <c r="N2458" s="93">
        <v>0.72399999999999998</v>
      </c>
      <c r="O2458" s="69">
        <v>99</v>
      </c>
      <c r="P2458" s="191">
        <f t="shared" si="178"/>
        <v>6.3449367088607591</v>
      </c>
      <c r="Q2458" s="77" t="s">
        <v>719</v>
      </c>
      <c r="V2458" s="84">
        <v>0.42430555555555555</v>
      </c>
      <c r="W2458" s="85">
        <v>0.57291666666666663</v>
      </c>
      <c r="X2458" s="78">
        <f t="shared" si="176"/>
        <v>0.14861111111111108</v>
      </c>
    </row>
    <row r="2459" spans="1:24" x14ac:dyDescent="0.3">
      <c r="A2459" s="47" t="s">
        <v>3086</v>
      </c>
      <c r="B2459" s="68" t="s">
        <v>619</v>
      </c>
      <c r="C2459" s="2" t="s">
        <v>1</v>
      </c>
      <c r="D2459" s="2">
        <v>47</v>
      </c>
      <c r="E2459" s="6">
        <v>26766</v>
      </c>
      <c r="F2459" s="7">
        <v>44161.584432870368</v>
      </c>
      <c r="G2459" s="69" t="s">
        <v>4</v>
      </c>
      <c r="H2459" s="68">
        <v>1344</v>
      </c>
      <c r="I2459" s="93">
        <f t="shared" si="175"/>
        <v>13.575757575757576</v>
      </c>
      <c r="J2459" s="93">
        <v>1.0409999999999999</v>
      </c>
      <c r="K2459" s="69">
        <v>99</v>
      </c>
      <c r="L2459" s="68">
        <v>323</v>
      </c>
      <c r="M2459" s="93">
        <f t="shared" si="177"/>
        <v>3.2626262626262625</v>
      </c>
      <c r="N2459" s="93">
        <v>0.72299999999999998</v>
      </c>
      <c r="O2459" s="69">
        <v>99</v>
      </c>
      <c r="P2459" s="191">
        <f t="shared" si="178"/>
        <v>4.1609907120743035</v>
      </c>
      <c r="Q2459" s="77" t="s">
        <v>719</v>
      </c>
      <c r="V2459" s="84">
        <v>0.4368055555555555</v>
      </c>
      <c r="W2459" s="85">
        <v>0.59027777777777779</v>
      </c>
      <c r="X2459" s="78">
        <f t="shared" si="176"/>
        <v>0.15347222222222229</v>
      </c>
    </row>
    <row r="2460" spans="1:24" x14ac:dyDescent="0.3">
      <c r="A2460" s="47" t="s">
        <v>3762</v>
      </c>
      <c r="B2460" s="68" t="s">
        <v>735</v>
      </c>
      <c r="C2460" s="2" t="s">
        <v>1</v>
      </c>
      <c r="D2460" s="2">
        <v>57</v>
      </c>
      <c r="E2460" s="6">
        <v>23283</v>
      </c>
      <c r="F2460" s="7">
        <v>44161.599074074074</v>
      </c>
      <c r="G2460" s="69" t="s">
        <v>4</v>
      </c>
      <c r="H2460" s="68">
        <v>1529</v>
      </c>
      <c r="I2460" s="93">
        <f t="shared" si="175"/>
        <v>15.444444444444445</v>
      </c>
      <c r="J2460" s="93">
        <v>1.214</v>
      </c>
      <c r="K2460" s="69">
        <v>99</v>
      </c>
      <c r="L2460" s="68">
        <v>210</v>
      </c>
      <c r="M2460" s="93">
        <f t="shared" si="177"/>
        <v>2.1212121212121211</v>
      </c>
      <c r="N2460" s="93">
        <v>0.45800000000000002</v>
      </c>
      <c r="O2460" s="69">
        <v>99</v>
      </c>
      <c r="P2460" s="191">
        <f t="shared" si="178"/>
        <v>7.2809523809523817</v>
      </c>
      <c r="Q2460" s="77" t="s">
        <v>719</v>
      </c>
      <c r="V2460" s="84">
        <v>0.44305555555555554</v>
      </c>
      <c r="W2460" s="85">
        <v>0.60416666666666663</v>
      </c>
      <c r="X2460" s="78">
        <f t="shared" si="176"/>
        <v>0.16111111111111109</v>
      </c>
    </row>
    <row r="2461" spans="1:24" x14ac:dyDescent="0.3">
      <c r="A2461" s="47" t="s">
        <v>3796</v>
      </c>
      <c r="B2461" s="68" t="s">
        <v>766</v>
      </c>
      <c r="C2461" s="2" t="s">
        <v>1</v>
      </c>
      <c r="D2461" s="2">
        <v>62</v>
      </c>
      <c r="E2461" s="6">
        <v>21350</v>
      </c>
      <c r="F2461" s="7">
        <v>44161.611319444448</v>
      </c>
      <c r="G2461" s="69" t="s">
        <v>4</v>
      </c>
      <c r="H2461" s="68">
        <v>1104</v>
      </c>
      <c r="I2461" s="93">
        <f t="shared" si="175"/>
        <v>11.151515151515152</v>
      </c>
      <c r="J2461" s="93">
        <v>0.89600000000000002</v>
      </c>
      <c r="K2461" s="69">
        <v>99</v>
      </c>
      <c r="L2461" s="68">
        <v>258</v>
      </c>
      <c r="M2461" s="93">
        <f t="shared" si="177"/>
        <v>2.606060606060606</v>
      </c>
      <c r="N2461" s="93">
        <v>0.66700000000000004</v>
      </c>
      <c r="O2461" s="69">
        <v>99</v>
      </c>
      <c r="P2461" s="191">
        <f t="shared" si="178"/>
        <v>4.279069767441861</v>
      </c>
      <c r="Q2461" s="77" t="s">
        <v>719</v>
      </c>
      <c r="V2461" s="84">
        <v>0.45833333333333331</v>
      </c>
      <c r="W2461" s="85">
        <v>0.61458333333333337</v>
      </c>
      <c r="X2461" s="78">
        <f t="shared" si="176"/>
        <v>0.15625000000000006</v>
      </c>
    </row>
    <row r="2462" spans="1:24" x14ac:dyDescent="0.3">
      <c r="A2462" s="47" t="s">
        <v>16491</v>
      </c>
      <c r="B2462" s="68" t="s">
        <v>16492</v>
      </c>
      <c r="C2462" s="2" t="s">
        <v>1</v>
      </c>
      <c r="D2462" s="2">
        <v>52</v>
      </c>
      <c r="E2462" s="6">
        <v>25165</v>
      </c>
      <c r="F2462" s="7">
        <v>44161.623229166667</v>
      </c>
      <c r="G2462" s="69" t="s">
        <v>4</v>
      </c>
      <c r="H2462" s="68">
        <v>1471</v>
      </c>
      <c r="I2462" s="93">
        <f t="shared" si="175"/>
        <v>14.858585858585858</v>
      </c>
      <c r="J2462" s="93">
        <v>1.107</v>
      </c>
      <c r="K2462" s="69">
        <v>99</v>
      </c>
      <c r="L2462" s="68">
        <v>314</v>
      </c>
      <c r="M2462" s="93">
        <f t="shared" si="177"/>
        <v>3.1717171717171717</v>
      </c>
      <c r="N2462" s="93">
        <v>0.47499999999999998</v>
      </c>
      <c r="O2462" s="69">
        <v>99</v>
      </c>
      <c r="P2462" s="191">
        <f t="shared" si="178"/>
        <v>4.6847133757961785</v>
      </c>
      <c r="Q2462" s="77" t="s">
        <v>719</v>
      </c>
      <c r="V2462" s="84">
        <v>0.47013888888888888</v>
      </c>
      <c r="W2462" s="85">
        <v>0.63194444444444442</v>
      </c>
      <c r="X2462" s="78">
        <f t="shared" si="176"/>
        <v>0.16180555555555554</v>
      </c>
    </row>
    <row r="2463" spans="1:24" x14ac:dyDescent="0.3">
      <c r="A2463" s="47" t="s">
        <v>4748</v>
      </c>
      <c r="B2463" s="68" t="s">
        <v>4749</v>
      </c>
      <c r="C2463" s="2" t="s">
        <v>1</v>
      </c>
      <c r="D2463" s="2">
        <v>48</v>
      </c>
      <c r="E2463" s="6">
        <v>26404</v>
      </c>
      <c r="F2463" s="7">
        <v>44161.635046296295</v>
      </c>
      <c r="G2463" s="69" t="s">
        <v>4</v>
      </c>
      <c r="H2463" s="68">
        <v>1183</v>
      </c>
      <c r="I2463" s="93">
        <f t="shared" si="175"/>
        <v>11.83</v>
      </c>
      <c r="J2463" s="93">
        <v>1.006</v>
      </c>
      <c r="K2463" s="69">
        <v>100</v>
      </c>
      <c r="L2463" s="68">
        <v>323</v>
      </c>
      <c r="M2463" s="93">
        <f t="shared" si="177"/>
        <v>3.23</v>
      </c>
      <c r="N2463" s="93">
        <v>0.56599999999999995</v>
      </c>
      <c r="O2463" s="69">
        <v>100</v>
      </c>
      <c r="P2463" s="191">
        <f t="shared" si="178"/>
        <v>3.6625386996904026</v>
      </c>
      <c r="Q2463" s="77" t="s">
        <v>719</v>
      </c>
      <c r="V2463" s="84">
        <v>0.48055555555555557</v>
      </c>
      <c r="W2463" s="85">
        <v>0.63888888888888895</v>
      </c>
      <c r="X2463" s="78">
        <f t="shared" si="176"/>
        <v>0.15833333333333338</v>
      </c>
    </row>
    <row r="2464" spans="1:24" x14ac:dyDescent="0.3">
      <c r="A2464" s="47" t="s">
        <v>11494</v>
      </c>
      <c r="B2464" s="68" t="s">
        <v>11495</v>
      </c>
      <c r="C2464" s="2" t="s">
        <v>1</v>
      </c>
      <c r="D2464" s="2">
        <v>65</v>
      </c>
      <c r="E2464" s="6">
        <v>20090</v>
      </c>
      <c r="F2464" s="7">
        <v>44161.64775462963</v>
      </c>
      <c r="G2464" s="69" t="s">
        <v>4</v>
      </c>
      <c r="H2464" s="68">
        <v>1554</v>
      </c>
      <c r="I2464" s="93">
        <f t="shared" si="175"/>
        <v>15.696969696969697</v>
      </c>
      <c r="J2464" s="93">
        <v>1.403</v>
      </c>
      <c r="K2464" s="69">
        <v>99</v>
      </c>
      <c r="L2464" s="68">
        <v>363</v>
      </c>
      <c r="M2464" s="93">
        <f t="shared" si="177"/>
        <v>3.6666666666666665</v>
      </c>
      <c r="N2464" s="93">
        <v>0.75600000000000001</v>
      </c>
      <c r="O2464" s="69">
        <v>99</v>
      </c>
      <c r="P2464" s="191">
        <f t="shared" si="178"/>
        <v>4.2809917355371905</v>
      </c>
      <c r="Q2464" s="77" t="s">
        <v>719</v>
      </c>
      <c r="V2464" s="84">
        <v>0.48749999999999999</v>
      </c>
      <c r="W2464" s="85">
        <v>0.65277777777777779</v>
      </c>
      <c r="X2464" s="78">
        <f t="shared" si="176"/>
        <v>0.1652777777777778</v>
      </c>
    </row>
    <row r="2465" spans="1:24" x14ac:dyDescent="0.3">
      <c r="A2465" s="47" t="s">
        <v>4356</v>
      </c>
      <c r="B2465" s="68" t="s">
        <v>4357</v>
      </c>
      <c r="C2465" s="2" t="s">
        <v>1</v>
      </c>
      <c r="D2465" s="2">
        <v>51</v>
      </c>
      <c r="E2465" s="6">
        <v>25487</v>
      </c>
      <c r="F2465" s="7">
        <v>44161.661192129628</v>
      </c>
      <c r="G2465" s="69" t="s">
        <v>4</v>
      </c>
      <c r="H2465" s="68">
        <v>1743</v>
      </c>
      <c r="I2465" s="93">
        <f t="shared" si="175"/>
        <v>17.43</v>
      </c>
      <c r="J2465" s="93">
        <v>1.458</v>
      </c>
      <c r="K2465" s="69">
        <v>100</v>
      </c>
      <c r="L2465" s="68">
        <v>288</v>
      </c>
      <c r="M2465" s="93">
        <f t="shared" si="177"/>
        <v>2.88</v>
      </c>
      <c r="N2465" s="93">
        <v>0.51800000000000002</v>
      </c>
      <c r="O2465" s="69">
        <v>100</v>
      </c>
      <c r="P2465" s="191">
        <f t="shared" si="178"/>
        <v>6.052083333333333</v>
      </c>
      <c r="Q2465" s="77" t="s">
        <v>719</v>
      </c>
      <c r="V2465" s="84">
        <v>0.49305555555555558</v>
      </c>
      <c r="W2465" s="85">
        <v>0.66666666666666663</v>
      </c>
      <c r="X2465" s="78">
        <f t="shared" si="176"/>
        <v>0.17361111111111105</v>
      </c>
    </row>
    <row r="2466" spans="1:24" x14ac:dyDescent="0.3">
      <c r="A2466" s="47" t="s">
        <v>16493</v>
      </c>
      <c r="B2466" s="68" t="s">
        <v>7712</v>
      </c>
      <c r="C2466" s="2" t="s">
        <v>1</v>
      </c>
      <c r="D2466" s="2">
        <v>64</v>
      </c>
      <c r="E2466" s="6">
        <v>20591</v>
      </c>
      <c r="F2466" s="7">
        <v>44161.673854166664</v>
      </c>
      <c r="G2466" s="69" t="s">
        <v>15813</v>
      </c>
      <c r="H2466" s="68">
        <v>2018</v>
      </c>
      <c r="I2466" s="93">
        <f t="shared" si="175"/>
        <v>20.383838383838384</v>
      </c>
      <c r="J2466" s="93">
        <v>1.5369999999999999</v>
      </c>
      <c r="K2466" s="69">
        <v>99</v>
      </c>
      <c r="L2466" s="68">
        <v>273</v>
      </c>
      <c r="M2466" s="93">
        <f t="shared" si="177"/>
        <v>2.7575757575757578</v>
      </c>
      <c r="N2466" s="93">
        <v>0.59099999999999997</v>
      </c>
      <c r="O2466" s="69">
        <v>99</v>
      </c>
      <c r="P2466" s="191">
        <f t="shared" si="178"/>
        <v>7.3919413919413914</v>
      </c>
      <c r="Q2466" s="77" t="s">
        <v>719</v>
      </c>
      <c r="V2466" s="84">
        <v>0.49791666666666662</v>
      </c>
      <c r="W2466" s="85">
        <v>0.68055555555555547</v>
      </c>
      <c r="X2466" s="78">
        <f t="shared" si="176"/>
        <v>0.18263888888888885</v>
      </c>
    </row>
    <row r="2467" spans="1:24" x14ac:dyDescent="0.3">
      <c r="A2467" s="47" t="s">
        <v>3237</v>
      </c>
      <c r="B2467" s="68" t="s">
        <v>1297</v>
      </c>
      <c r="C2467" s="2" t="s">
        <v>1</v>
      </c>
      <c r="D2467" s="2">
        <v>33</v>
      </c>
      <c r="E2467" s="6">
        <v>31836</v>
      </c>
      <c r="F2467" s="7">
        <v>44162.423819444448</v>
      </c>
      <c r="G2467" s="69" t="s">
        <v>4</v>
      </c>
      <c r="H2467" s="68">
        <v>653</v>
      </c>
      <c r="I2467" s="93">
        <f t="shared" ref="I2467:I2530" si="179">H2467/K2467</f>
        <v>6.595959595959596</v>
      </c>
      <c r="J2467" s="93">
        <v>0.68400000000000005</v>
      </c>
      <c r="K2467" s="69">
        <v>99</v>
      </c>
      <c r="L2467" s="68">
        <v>246</v>
      </c>
      <c r="M2467" s="93">
        <f t="shared" si="177"/>
        <v>2.4848484848484849</v>
      </c>
      <c r="N2467" s="93">
        <v>0.502</v>
      </c>
      <c r="O2467" s="69">
        <v>99</v>
      </c>
      <c r="P2467" s="191">
        <f t="shared" si="178"/>
        <v>2.654471544715447</v>
      </c>
      <c r="Q2467" s="77" t="s">
        <v>719</v>
      </c>
      <c r="V2467" s="84">
        <v>0.37152777777777773</v>
      </c>
      <c r="W2467" s="85">
        <v>0.52083333333333337</v>
      </c>
      <c r="X2467" s="78">
        <f t="shared" si="176"/>
        <v>0.14930555555555564</v>
      </c>
    </row>
    <row r="2468" spans="1:24" x14ac:dyDescent="0.3">
      <c r="A2468" s="47" t="s">
        <v>16496</v>
      </c>
      <c r="B2468" s="68" t="s">
        <v>5850</v>
      </c>
      <c r="C2468" s="2" t="s">
        <v>1</v>
      </c>
      <c r="D2468" s="2">
        <v>48</v>
      </c>
      <c r="E2468" s="6">
        <v>26548</v>
      </c>
      <c r="F2468" s="7">
        <v>44162.570208333331</v>
      </c>
      <c r="G2468" s="69" t="s">
        <v>4</v>
      </c>
      <c r="H2468" s="68">
        <v>2154</v>
      </c>
      <c r="I2468" s="93">
        <f t="shared" si="179"/>
        <v>21.54</v>
      </c>
      <c r="J2468" s="93">
        <v>1.6719999999999999</v>
      </c>
      <c r="K2468" s="69">
        <v>100</v>
      </c>
      <c r="L2468" s="68">
        <v>342</v>
      </c>
      <c r="M2468" s="93">
        <f t="shared" si="177"/>
        <v>3.42</v>
      </c>
      <c r="N2468" s="93">
        <v>0.66900000000000004</v>
      </c>
      <c r="O2468" s="69">
        <v>100</v>
      </c>
      <c r="P2468" s="191">
        <f t="shared" si="178"/>
        <v>6.2982456140350873</v>
      </c>
      <c r="Q2468" s="77" t="s">
        <v>719</v>
      </c>
      <c r="V2468" s="84">
        <v>0.41805555555555557</v>
      </c>
      <c r="W2468" s="85">
        <v>0.57291666666666663</v>
      </c>
      <c r="X2468" s="78">
        <f t="shared" si="176"/>
        <v>0.15486111111111106</v>
      </c>
    </row>
    <row r="2469" spans="1:24" x14ac:dyDescent="0.3">
      <c r="A2469" s="47" t="s">
        <v>4166</v>
      </c>
      <c r="B2469" s="68" t="s">
        <v>4167</v>
      </c>
      <c r="C2469" s="2" t="s">
        <v>1</v>
      </c>
      <c r="D2469" s="2">
        <v>53</v>
      </c>
      <c r="E2469" s="6">
        <v>24802</v>
      </c>
      <c r="F2469" s="7">
        <v>44162.583622685182</v>
      </c>
      <c r="G2469" s="69" t="s">
        <v>4</v>
      </c>
      <c r="H2469" s="68">
        <v>1599</v>
      </c>
      <c r="I2469" s="93">
        <f t="shared" si="179"/>
        <v>16.151515151515152</v>
      </c>
      <c r="J2469" s="93">
        <v>1.746</v>
      </c>
      <c r="K2469" s="69">
        <v>99</v>
      </c>
      <c r="L2469" s="68">
        <v>354</v>
      </c>
      <c r="M2469" s="93">
        <f t="shared" si="177"/>
        <v>3.5757575757575757</v>
      </c>
      <c r="N2469" s="93">
        <v>0.68600000000000005</v>
      </c>
      <c r="O2469" s="69">
        <v>99</v>
      </c>
      <c r="P2469" s="191">
        <f t="shared" si="178"/>
        <v>4.5169491525423728</v>
      </c>
      <c r="Q2469" s="77" t="s">
        <v>719</v>
      </c>
      <c r="V2469" s="84">
        <v>0.43333333333333335</v>
      </c>
      <c r="W2469" s="85">
        <v>0.58680555555555558</v>
      </c>
      <c r="X2469" s="78">
        <f t="shared" si="176"/>
        <v>0.15347222222222223</v>
      </c>
    </row>
    <row r="2470" spans="1:24" x14ac:dyDescent="0.3">
      <c r="A2470" s="47" t="s">
        <v>3129</v>
      </c>
      <c r="B2470" s="68" t="s">
        <v>962</v>
      </c>
      <c r="C2470" s="2" t="s">
        <v>1</v>
      </c>
      <c r="D2470" s="2">
        <v>47</v>
      </c>
      <c r="E2470" s="6">
        <v>26689</v>
      </c>
      <c r="F2470" s="7">
        <v>44162.596018518518</v>
      </c>
      <c r="G2470" s="69" t="s">
        <v>4</v>
      </c>
      <c r="H2470" s="68">
        <v>1267</v>
      </c>
      <c r="I2470" s="93">
        <f t="shared" si="179"/>
        <v>12.67</v>
      </c>
      <c r="J2470" s="93">
        <v>0.93300000000000005</v>
      </c>
      <c r="K2470" s="69">
        <v>100</v>
      </c>
      <c r="L2470" s="68">
        <v>320</v>
      </c>
      <c r="M2470" s="93">
        <f t="shared" si="177"/>
        <v>3.2</v>
      </c>
      <c r="N2470" s="93">
        <v>0.58599999999999997</v>
      </c>
      <c r="O2470" s="69">
        <v>100</v>
      </c>
      <c r="P2470" s="191">
        <f t="shared" si="178"/>
        <v>3.9593749999999996</v>
      </c>
      <c r="Q2470" s="77" t="s">
        <v>719</v>
      </c>
      <c r="V2470" s="84">
        <v>0.44305555555555554</v>
      </c>
      <c r="W2470" s="85">
        <v>0.59722222222222221</v>
      </c>
      <c r="X2470" s="78">
        <f t="shared" si="176"/>
        <v>0.15416666666666667</v>
      </c>
    </row>
    <row r="2471" spans="1:24" x14ac:dyDescent="0.3">
      <c r="A2471" s="47" t="s">
        <v>16497</v>
      </c>
      <c r="B2471" s="68" t="s">
        <v>16498</v>
      </c>
      <c r="C2471" s="2" t="s">
        <v>6</v>
      </c>
      <c r="D2471" s="2">
        <v>10.75</v>
      </c>
      <c r="E2471" s="6">
        <v>40244</v>
      </c>
      <c r="F2471" s="7">
        <v>44162.606111111112</v>
      </c>
      <c r="G2471" s="69" t="s">
        <v>4</v>
      </c>
      <c r="H2471" s="68">
        <v>1477</v>
      </c>
      <c r="I2471" s="93">
        <f t="shared" si="179"/>
        <v>14.919191919191919</v>
      </c>
      <c r="J2471" s="93">
        <v>1.8280000000000001</v>
      </c>
      <c r="K2471" s="69">
        <v>99</v>
      </c>
      <c r="L2471" s="68">
        <v>184</v>
      </c>
      <c r="M2471" s="93">
        <f t="shared" si="177"/>
        <v>1.8585858585858586</v>
      </c>
      <c r="N2471" s="93">
        <v>0.495</v>
      </c>
      <c r="O2471" s="69">
        <v>99</v>
      </c>
      <c r="P2471" s="191">
        <f t="shared" si="178"/>
        <v>8.0271739130434785</v>
      </c>
      <c r="Q2471" s="77" t="s">
        <v>719</v>
      </c>
      <c r="V2471" s="84">
        <v>0.4597222222222222</v>
      </c>
      <c r="W2471" s="85">
        <v>0.61111111111111105</v>
      </c>
      <c r="X2471" s="78">
        <f t="shared" si="176"/>
        <v>0.15138888888888885</v>
      </c>
    </row>
    <row r="2472" spans="1:24" x14ac:dyDescent="0.3">
      <c r="A2472" s="47" t="s">
        <v>3805</v>
      </c>
      <c r="B2472" s="68" t="s">
        <v>775</v>
      </c>
      <c r="C2472" s="2" t="s">
        <v>1</v>
      </c>
      <c r="D2472" s="2">
        <v>57</v>
      </c>
      <c r="E2472" s="6">
        <v>23105</v>
      </c>
      <c r="F2472" s="7">
        <v>44162.620740740742</v>
      </c>
      <c r="G2472" s="69" t="s">
        <v>4</v>
      </c>
      <c r="H2472" s="68">
        <v>1833</v>
      </c>
      <c r="I2472" s="93">
        <f t="shared" si="179"/>
        <v>18.329999999999998</v>
      </c>
      <c r="J2472" s="93">
        <v>1.19</v>
      </c>
      <c r="K2472" s="69">
        <v>100</v>
      </c>
      <c r="L2472" s="68">
        <v>394</v>
      </c>
      <c r="M2472" s="93">
        <f t="shared" si="177"/>
        <v>3.94</v>
      </c>
      <c r="N2472" s="93">
        <v>0.63300000000000001</v>
      </c>
      <c r="O2472" s="69">
        <v>100</v>
      </c>
      <c r="P2472" s="191">
        <f t="shared" si="178"/>
        <v>4.6522842639593902</v>
      </c>
      <c r="Q2472" s="77" t="s">
        <v>719</v>
      </c>
      <c r="V2472" s="84">
        <v>0.47916666666666669</v>
      </c>
      <c r="W2472" s="85">
        <v>0.625</v>
      </c>
      <c r="X2472" s="78">
        <f t="shared" si="176"/>
        <v>0.14583333333333331</v>
      </c>
    </row>
    <row r="2473" spans="1:24" x14ac:dyDescent="0.3">
      <c r="A2473" s="47" t="s">
        <v>11497</v>
      </c>
      <c r="B2473" s="68" t="s">
        <v>6134</v>
      </c>
      <c r="C2473" s="2" t="s">
        <v>1</v>
      </c>
      <c r="D2473" s="2">
        <v>53</v>
      </c>
      <c r="E2473" s="6">
        <v>24482</v>
      </c>
      <c r="F2473" s="7">
        <v>44162.6403587963</v>
      </c>
      <c r="G2473" s="69" t="s">
        <v>4</v>
      </c>
      <c r="H2473" s="68">
        <v>2862</v>
      </c>
      <c r="I2473" s="93">
        <f t="shared" si="179"/>
        <v>28.90909090909091</v>
      </c>
      <c r="J2473" s="93">
        <v>2.6150000000000002</v>
      </c>
      <c r="K2473" s="69">
        <v>99</v>
      </c>
      <c r="L2473" s="68">
        <v>369</v>
      </c>
      <c r="M2473" s="93">
        <f t="shared" si="177"/>
        <v>3.7272727272727271</v>
      </c>
      <c r="N2473" s="93">
        <v>0.80600000000000005</v>
      </c>
      <c r="O2473" s="69">
        <v>99</v>
      </c>
      <c r="P2473" s="191">
        <f t="shared" si="178"/>
        <v>7.7560975609756104</v>
      </c>
      <c r="Q2473" s="77" t="s">
        <v>719</v>
      </c>
      <c r="V2473" s="84">
        <v>0.48888888888888887</v>
      </c>
      <c r="W2473" s="85">
        <v>0.63888888888888895</v>
      </c>
      <c r="X2473" s="78">
        <f t="shared" si="176"/>
        <v>0.15000000000000008</v>
      </c>
    </row>
    <row r="2474" spans="1:24" x14ac:dyDescent="0.3">
      <c r="A2474" s="47" t="s">
        <v>16499</v>
      </c>
      <c r="B2474" s="68" t="s">
        <v>16500</v>
      </c>
      <c r="C2474" s="2" t="s">
        <v>1</v>
      </c>
      <c r="D2474" s="2">
        <v>54</v>
      </c>
      <c r="E2474" s="6">
        <v>24365</v>
      </c>
      <c r="F2474" s="7">
        <v>44162.655115740738</v>
      </c>
      <c r="G2474" s="69" t="s">
        <v>4</v>
      </c>
      <c r="H2474" s="68">
        <v>1596</v>
      </c>
      <c r="I2474" s="93">
        <f t="shared" si="179"/>
        <v>16.121212121212121</v>
      </c>
      <c r="J2474" s="93">
        <v>1.8859999999999999</v>
      </c>
      <c r="K2474" s="69">
        <v>99</v>
      </c>
      <c r="L2474" s="68">
        <v>408</v>
      </c>
      <c r="M2474" s="93">
        <f t="shared" si="177"/>
        <v>4.1212121212121211</v>
      </c>
      <c r="N2474" s="93">
        <v>0.96099999999999997</v>
      </c>
      <c r="O2474" s="69">
        <v>99</v>
      </c>
      <c r="P2474" s="191">
        <f t="shared" si="178"/>
        <v>3.9117647058823528</v>
      </c>
      <c r="Q2474" s="77" t="s">
        <v>719</v>
      </c>
      <c r="V2474" s="84">
        <v>0.51250000000000007</v>
      </c>
      <c r="W2474" s="85">
        <v>0.66666666666666663</v>
      </c>
      <c r="X2474" s="78">
        <f t="shared" si="176"/>
        <v>0.15416666666666656</v>
      </c>
    </row>
    <row r="2475" spans="1:24" x14ac:dyDescent="0.3">
      <c r="A2475" s="47" t="s">
        <v>16501</v>
      </c>
      <c r="B2475" s="68" t="s">
        <v>11527</v>
      </c>
      <c r="C2475" s="2" t="s">
        <v>1</v>
      </c>
      <c r="D2475" s="2">
        <v>53</v>
      </c>
      <c r="E2475" s="6">
        <v>24453</v>
      </c>
      <c r="F2475" s="7">
        <v>44162.676423611112</v>
      </c>
      <c r="G2475" s="69" t="s">
        <v>4</v>
      </c>
      <c r="H2475" s="68">
        <v>1443</v>
      </c>
      <c r="I2475" s="93">
        <f t="shared" si="179"/>
        <v>14.575757575757576</v>
      </c>
      <c r="J2475" s="93">
        <v>1.089</v>
      </c>
      <c r="K2475" s="69">
        <v>99</v>
      </c>
      <c r="L2475" s="68">
        <v>371</v>
      </c>
      <c r="M2475" s="93">
        <f t="shared" si="177"/>
        <v>3.7474747474747474</v>
      </c>
      <c r="N2475" s="93">
        <v>0.66</v>
      </c>
      <c r="O2475" s="69">
        <v>99</v>
      </c>
      <c r="P2475" s="191">
        <f t="shared" si="178"/>
        <v>3.8894878706199463</v>
      </c>
      <c r="Q2475" s="77" t="s">
        <v>719</v>
      </c>
      <c r="V2475" s="84">
        <v>0.51666666666666672</v>
      </c>
      <c r="W2475" s="85">
        <v>0.67708333333333337</v>
      </c>
      <c r="X2475" s="78">
        <f t="shared" si="176"/>
        <v>0.16041666666666665</v>
      </c>
    </row>
    <row r="2476" spans="1:24" x14ac:dyDescent="0.3">
      <c r="A2476" s="47" t="s">
        <v>16502</v>
      </c>
      <c r="B2476" s="68" t="s">
        <v>16503</v>
      </c>
      <c r="C2476" s="2" t="s">
        <v>1</v>
      </c>
      <c r="D2476" s="2">
        <v>59</v>
      </c>
      <c r="E2476" s="6">
        <v>22316</v>
      </c>
      <c r="F2476" s="7">
        <v>44165.38453703704</v>
      </c>
      <c r="G2476" s="69" t="s">
        <v>71</v>
      </c>
      <c r="H2476" s="68">
        <v>1698</v>
      </c>
      <c r="I2476" s="93">
        <f t="shared" si="179"/>
        <v>17.151515151515152</v>
      </c>
      <c r="J2476" s="93">
        <v>1.373</v>
      </c>
      <c r="K2476" s="69">
        <v>99</v>
      </c>
      <c r="L2476" s="68">
        <v>331</v>
      </c>
      <c r="M2476" s="93">
        <f t="shared" si="177"/>
        <v>3.3434343434343434</v>
      </c>
      <c r="N2476" s="93">
        <v>0.64100000000000001</v>
      </c>
      <c r="O2476" s="69">
        <v>99</v>
      </c>
      <c r="P2476" s="191">
        <f t="shared" si="178"/>
        <v>5.1299093655589125</v>
      </c>
      <c r="Q2476" s="77" t="s">
        <v>719</v>
      </c>
      <c r="V2476" s="84">
        <v>0.3923611111111111</v>
      </c>
      <c r="W2476" s="85">
        <v>0.54861111111111105</v>
      </c>
      <c r="X2476" s="78">
        <f t="shared" si="176"/>
        <v>0.15624999999999994</v>
      </c>
    </row>
    <row r="2477" spans="1:24" x14ac:dyDescent="0.3">
      <c r="A2477" s="47" t="s">
        <v>4874</v>
      </c>
      <c r="B2477" s="68" t="s">
        <v>4875</v>
      </c>
      <c r="C2477" s="2" t="s">
        <v>1</v>
      </c>
      <c r="D2477" s="2">
        <v>36</v>
      </c>
      <c r="E2477" s="6">
        <v>30770</v>
      </c>
      <c r="F2477" s="7">
        <v>44165.51158564815</v>
      </c>
      <c r="G2477" s="69" t="s">
        <v>4</v>
      </c>
      <c r="H2477" s="68">
        <v>1259</v>
      </c>
      <c r="I2477" s="93">
        <f t="shared" si="179"/>
        <v>12.59</v>
      </c>
      <c r="J2477" s="93">
        <v>0.92200000000000004</v>
      </c>
      <c r="K2477" s="69">
        <v>100</v>
      </c>
      <c r="L2477" s="68">
        <v>364</v>
      </c>
      <c r="M2477" s="93">
        <f t="shared" si="177"/>
        <v>3.64</v>
      </c>
      <c r="N2477" s="93">
        <v>0.65900000000000003</v>
      </c>
      <c r="O2477" s="69">
        <v>100</v>
      </c>
      <c r="P2477" s="191">
        <f t="shared" si="178"/>
        <v>3.4587912087912085</v>
      </c>
      <c r="Q2477" s="77" t="s">
        <v>719</v>
      </c>
      <c r="V2477" s="84">
        <v>0.38263888888888892</v>
      </c>
      <c r="W2477" s="85">
        <v>0.51388888888888895</v>
      </c>
      <c r="X2477" s="78">
        <f t="shared" si="176"/>
        <v>0.13125000000000003</v>
      </c>
    </row>
    <row r="2478" spans="1:24" x14ac:dyDescent="0.3">
      <c r="A2478" s="47" t="s">
        <v>16504</v>
      </c>
      <c r="B2478" s="68" t="s">
        <v>16505</v>
      </c>
      <c r="C2478" s="2" t="s">
        <v>6</v>
      </c>
      <c r="D2478" s="2">
        <v>73</v>
      </c>
      <c r="E2478" s="6">
        <v>17204</v>
      </c>
      <c r="F2478" s="7">
        <v>44165.527384259258</v>
      </c>
      <c r="G2478" s="69" t="s">
        <v>4</v>
      </c>
      <c r="H2478" s="68">
        <v>764</v>
      </c>
      <c r="I2478" s="93">
        <f t="shared" si="179"/>
        <v>7.64</v>
      </c>
      <c r="J2478" s="93">
        <v>0.78500000000000003</v>
      </c>
      <c r="K2478" s="69">
        <v>100</v>
      </c>
      <c r="L2478" s="68">
        <v>429</v>
      </c>
      <c r="M2478" s="93">
        <f t="shared" si="177"/>
        <v>4.29</v>
      </c>
      <c r="N2478" s="93">
        <v>0.79500000000000004</v>
      </c>
      <c r="O2478" s="69">
        <v>100</v>
      </c>
      <c r="P2478" s="191">
        <f t="shared" si="178"/>
        <v>1.7808857808857808</v>
      </c>
      <c r="Q2478" s="77" t="s">
        <v>719</v>
      </c>
      <c r="V2478" s="84">
        <v>0.38680555555555557</v>
      </c>
      <c r="W2478" s="85">
        <v>0.53472222222222221</v>
      </c>
      <c r="X2478" s="78">
        <f t="shared" si="176"/>
        <v>0.14791666666666664</v>
      </c>
    </row>
    <row r="2479" spans="1:24" x14ac:dyDescent="0.3">
      <c r="A2479" s="47" t="s">
        <v>16506</v>
      </c>
      <c r="B2479" s="68" t="s">
        <v>16507</v>
      </c>
      <c r="C2479" s="2" t="s">
        <v>1</v>
      </c>
      <c r="D2479" s="2">
        <v>48</v>
      </c>
      <c r="E2479" s="6">
        <v>26469</v>
      </c>
      <c r="F2479" s="7">
        <v>44165.562638888892</v>
      </c>
      <c r="G2479" s="69" t="s">
        <v>4</v>
      </c>
      <c r="H2479" s="68">
        <v>1222</v>
      </c>
      <c r="I2479" s="93">
        <f t="shared" si="179"/>
        <v>12.343434343434344</v>
      </c>
      <c r="J2479" s="93">
        <v>1.117</v>
      </c>
      <c r="K2479" s="69">
        <v>99</v>
      </c>
      <c r="L2479" s="68">
        <v>281</v>
      </c>
      <c r="M2479" s="93">
        <f t="shared" si="177"/>
        <v>2.8383838383838382</v>
      </c>
      <c r="N2479" s="93">
        <v>0.63400000000000001</v>
      </c>
      <c r="O2479" s="69">
        <v>99</v>
      </c>
      <c r="P2479" s="191">
        <f t="shared" si="178"/>
        <v>4.3487544483985774</v>
      </c>
      <c r="Q2479" s="77" t="s">
        <v>719</v>
      </c>
      <c r="V2479" s="84">
        <v>0.4145833333333333</v>
      </c>
      <c r="W2479" s="85">
        <v>0.5625</v>
      </c>
      <c r="X2479" s="78">
        <f t="shared" si="176"/>
        <v>0.1479166666666667</v>
      </c>
    </row>
    <row r="2480" spans="1:24" x14ac:dyDescent="0.3">
      <c r="A2480" s="47" t="s">
        <v>4710</v>
      </c>
      <c r="B2480" s="68" t="s">
        <v>4711</v>
      </c>
      <c r="C2480" s="2" t="s">
        <v>1</v>
      </c>
      <c r="D2480" s="2">
        <v>51</v>
      </c>
      <c r="E2480" s="6">
        <v>25319</v>
      </c>
      <c r="F2480" s="7">
        <v>44165.573298611111</v>
      </c>
      <c r="G2480" s="69" t="s">
        <v>4</v>
      </c>
      <c r="H2480" s="68">
        <v>1170</v>
      </c>
      <c r="I2480" s="93">
        <f t="shared" si="179"/>
        <v>11.818181818181818</v>
      </c>
      <c r="J2480" s="93">
        <v>1.296</v>
      </c>
      <c r="K2480" s="69">
        <v>99</v>
      </c>
      <c r="L2480" s="68">
        <v>296</v>
      </c>
      <c r="M2480" s="93">
        <f t="shared" si="177"/>
        <v>2.9898989898989901</v>
      </c>
      <c r="N2480" s="93">
        <v>0.61399999999999999</v>
      </c>
      <c r="O2480" s="69">
        <v>99</v>
      </c>
      <c r="P2480" s="191">
        <f t="shared" si="178"/>
        <v>3.9527027027027026</v>
      </c>
      <c r="Q2480" s="77" t="s">
        <v>719</v>
      </c>
      <c r="V2480" s="84">
        <v>0.41736111111111113</v>
      </c>
      <c r="W2480" s="85">
        <v>0.59027777777777779</v>
      </c>
      <c r="X2480" s="78">
        <f t="shared" si="176"/>
        <v>0.17291666666666666</v>
      </c>
    </row>
    <row r="2481" spans="1:24" x14ac:dyDescent="0.3">
      <c r="A2481" s="47" t="s">
        <v>4856</v>
      </c>
      <c r="B2481" s="68" t="s">
        <v>4857</v>
      </c>
      <c r="C2481" s="2" t="s">
        <v>1</v>
      </c>
      <c r="D2481" s="2">
        <v>52</v>
      </c>
      <c r="E2481" s="6">
        <v>25026</v>
      </c>
      <c r="F2481" s="7">
        <v>44165.584756944445</v>
      </c>
      <c r="G2481" s="69" t="s">
        <v>4</v>
      </c>
      <c r="H2481" s="68">
        <v>798</v>
      </c>
      <c r="I2481" s="93">
        <f t="shared" si="179"/>
        <v>8.0606060606060606</v>
      </c>
      <c r="J2481" s="93">
        <v>1.038</v>
      </c>
      <c r="K2481" s="69">
        <v>99</v>
      </c>
      <c r="L2481" s="68">
        <v>239</v>
      </c>
      <c r="M2481" s="93">
        <f t="shared" si="177"/>
        <v>2.4141414141414139</v>
      </c>
      <c r="N2481" s="93">
        <v>0.55300000000000005</v>
      </c>
      <c r="O2481" s="69">
        <v>99</v>
      </c>
      <c r="P2481" s="191">
        <f t="shared" si="178"/>
        <v>3.3389121338912138</v>
      </c>
      <c r="Q2481" s="77" t="s">
        <v>719</v>
      </c>
      <c r="V2481" s="84">
        <v>0.44375000000000003</v>
      </c>
      <c r="W2481" s="85">
        <v>0.58680555555555558</v>
      </c>
      <c r="X2481" s="78">
        <f t="shared" si="176"/>
        <v>0.14305555555555555</v>
      </c>
    </row>
    <row r="2482" spans="1:24" x14ac:dyDescent="0.3">
      <c r="A2482" s="47" t="s">
        <v>16508</v>
      </c>
      <c r="B2482" s="68" t="s">
        <v>1164</v>
      </c>
      <c r="C2482" s="2" t="s">
        <v>1</v>
      </c>
      <c r="D2482" s="2">
        <v>38</v>
      </c>
      <c r="E2482" s="6">
        <v>29976</v>
      </c>
      <c r="F2482" s="7">
        <v>44165.598275462966</v>
      </c>
      <c r="G2482" s="69" t="s">
        <v>4</v>
      </c>
      <c r="H2482" s="68">
        <v>942</v>
      </c>
      <c r="I2482" s="93">
        <f t="shared" si="179"/>
        <v>9.42</v>
      </c>
      <c r="J2482" s="93">
        <v>1.444</v>
      </c>
      <c r="K2482" s="69">
        <v>100</v>
      </c>
      <c r="L2482" s="68">
        <v>281</v>
      </c>
      <c r="M2482" s="93">
        <f t="shared" si="177"/>
        <v>2.81</v>
      </c>
      <c r="N2482" s="93">
        <v>0.46500000000000002</v>
      </c>
      <c r="O2482" s="69">
        <v>100</v>
      </c>
      <c r="P2482" s="191">
        <f t="shared" si="178"/>
        <v>3.3523131672597866</v>
      </c>
      <c r="Q2482" s="77" t="s">
        <v>719</v>
      </c>
      <c r="V2482" s="84">
        <v>0.45694444444444443</v>
      </c>
      <c r="W2482" s="85">
        <v>0.61111111111111105</v>
      </c>
      <c r="X2482" s="78">
        <f t="shared" si="176"/>
        <v>0.15416666666666662</v>
      </c>
    </row>
    <row r="2483" spans="1:24" x14ac:dyDescent="0.3">
      <c r="A2483" s="47" t="s">
        <v>3824</v>
      </c>
      <c r="B2483" s="68" t="s">
        <v>345</v>
      </c>
      <c r="C2483" s="2" t="s">
        <v>1</v>
      </c>
      <c r="D2483" s="2">
        <v>60</v>
      </c>
      <c r="E2483" s="6">
        <v>22193</v>
      </c>
      <c r="F2483" s="7">
        <v>44165.620567129627</v>
      </c>
      <c r="G2483" s="69" t="s">
        <v>4</v>
      </c>
      <c r="H2483" s="68">
        <v>1488</v>
      </c>
      <c r="I2483" s="93">
        <f t="shared" si="179"/>
        <v>15.030303030303031</v>
      </c>
      <c r="J2483" s="93">
        <v>1.1819999999999999</v>
      </c>
      <c r="K2483" s="69">
        <v>99</v>
      </c>
      <c r="L2483" s="68">
        <v>283</v>
      </c>
      <c r="M2483" s="93">
        <f t="shared" si="177"/>
        <v>2.8585858585858586</v>
      </c>
      <c r="N2483" s="93">
        <v>0.55300000000000005</v>
      </c>
      <c r="O2483" s="69">
        <v>99</v>
      </c>
      <c r="P2483" s="191">
        <f t="shared" si="178"/>
        <v>5.2579505300353357</v>
      </c>
      <c r="Q2483" s="77" t="s">
        <v>719</v>
      </c>
      <c r="V2483" s="84">
        <v>0.47222222222222227</v>
      </c>
      <c r="W2483" s="85">
        <v>0.62847222222222221</v>
      </c>
      <c r="X2483" s="78">
        <f t="shared" si="176"/>
        <v>0.15624999999999994</v>
      </c>
    </row>
    <row r="2484" spans="1:24" x14ac:dyDescent="0.3">
      <c r="A2484" s="46" t="s">
        <v>16509</v>
      </c>
      <c r="B2484" s="68" t="s">
        <v>16510</v>
      </c>
      <c r="C2484" s="2" t="s">
        <v>6</v>
      </c>
      <c r="D2484" s="2">
        <v>72</v>
      </c>
      <c r="E2484" s="6">
        <v>17801</v>
      </c>
      <c r="F2484" s="7">
        <v>44165.640625</v>
      </c>
      <c r="G2484" s="69" t="s">
        <v>4</v>
      </c>
      <c r="H2484" s="68">
        <v>1166</v>
      </c>
      <c r="I2484" s="93">
        <f t="shared" si="179"/>
        <v>11.66</v>
      </c>
      <c r="J2484" s="93">
        <v>1.0269999999999999</v>
      </c>
      <c r="K2484" s="69">
        <v>100</v>
      </c>
      <c r="L2484" s="68">
        <v>408</v>
      </c>
      <c r="M2484" s="93">
        <f t="shared" si="177"/>
        <v>4.08</v>
      </c>
      <c r="N2484" s="93">
        <v>0.69199999999999995</v>
      </c>
      <c r="O2484" s="69">
        <v>100</v>
      </c>
      <c r="P2484" s="191">
        <f t="shared" si="178"/>
        <v>2.857843137254902</v>
      </c>
      <c r="Q2484" s="77" t="s">
        <v>719</v>
      </c>
      <c r="V2484" s="84">
        <v>0.48749999999999999</v>
      </c>
      <c r="W2484" s="85">
        <v>0.64583333333333337</v>
      </c>
      <c r="X2484" s="78">
        <f t="shared" si="176"/>
        <v>0.15833333333333338</v>
      </c>
    </row>
    <row r="2485" spans="1:24" x14ac:dyDescent="0.3">
      <c r="A2485" s="46" t="s">
        <v>16511</v>
      </c>
      <c r="B2485" s="68" t="s">
        <v>16512</v>
      </c>
      <c r="C2485" s="2" t="s">
        <v>1</v>
      </c>
      <c r="D2485" s="2">
        <v>66</v>
      </c>
      <c r="E2485" s="6">
        <v>19792</v>
      </c>
      <c r="F2485" s="7">
        <v>44165.653564814813</v>
      </c>
      <c r="G2485" s="69" t="s">
        <v>4</v>
      </c>
      <c r="H2485" s="68">
        <v>1725</v>
      </c>
      <c r="I2485" s="93">
        <f t="shared" si="179"/>
        <v>17.25</v>
      </c>
      <c r="J2485" s="93">
        <v>1.452</v>
      </c>
      <c r="K2485" s="69">
        <v>100</v>
      </c>
      <c r="L2485" s="68">
        <v>337</v>
      </c>
      <c r="M2485" s="93">
        <f t="shared" si="177"/>
        <v>3.37</v>
      </c>
      <c r="N2485" s="93">
        <v>0.57999999999999996</v>
      </c>
      <c r="O2485" s="69">
        <v>100</v>
      </c>
      <c r="P2485" s="191">
        <f t="shared" si="178"/>
        <v>5.1186943620178038</v>
      </c>
      <c r="Q2485" s="77" t="s">
        <v>719</v>
      </c>
      <c r="V2485" s="84">
        <v>0.50902777777777775</v>
      </c>
      <c r="W2485" s="85">
        <v>0.625</v>
      </c>
      <c r="X2485" s="78">
        <f t="shared" si="176"/>
        <v>0.11597222222222225</v>
      </c>
    </row>
    <row r="2486" spans="1:24" x14ac:dyDescent="0.3">
      <c r="A2486" s="47" t="s">
        <v>16991</v>
      </c>
      <c r="B2486" s="68" t="s">
        <v>16992</v>
      </c>
      <c r="C2486" s="2" t="s">
        <v>6</v>
      </c>
      <c r="D2486" s="2">
        <v>42</v>
      </c>
      <c r="E2486" s="6">
        <v>28658</v>
      </c>
      <c r="F2486" s="7">
        <v>44166.408321759256</v>
      </c>
      <c r="G2486" s="69" t="s">
        <v>4</v>
      </c>
      <c r="H2486" s="68">
        <v>1149</v>
      </c>
      <c r="I2486" s="93">
        <f t="shared" si="179"/>
        <v>11.606060606060606</v>
      </c>
      <c r="J2486" s="93">
        <v>1.141</v>
      </c>
      <c r="K2486" s="69">
        <v>99</v>
      </c>
      <c r="L2486" s="68">
        <v>322</v>
      </c>
      <c r="M2486" s="93">
        <f t="shared" si="177"/>
        <v>3.2525252525252526</v>
      </c>
      <c r="N2486" s="93">
        <v>0.71899999999999997</v>
      </c>
      <c r="O2486" s="69">
        <v>99</v>
      </c>
      <c r="P2486" s="191">
        <f t="shared" si="178"/>
        <v>3.5683229813664594</v>
      </c>
      <c r="Q2486" s="77" t="s">
        <v>719</v>
      </c>
      <c r="V2486" s="82">
        <v>0.37986111111111115</v>
      </c>
      <c r="W2486" s="83">
        <v>0.52083333333333337</v>
      </c>
      <c r="X2486" s="86">
        <f t="shared" si="176"/>
        <v>0.14097222222222222</v>
      </c>
    </row>
    <row r="2487" spans="1:24" x14ac:dyDescent="0.3">
      <c r="A2487" s="47" t="s">
        <v>16993</v>
      </c>
      <c r="B2487" s="68" t="s">
        <v>6449</v>
      </c>
      <c r="C2487" s="2" t="s">
        <v>1</v>
      </c>
      <c r="D2487" s="2">
        <v>56</v>
      </c>
      <c r="E2487" s="6">
        <v>23465</v>
      </c>
      <c r="F2487" s="7">
        <v>44166.543888888889</v>
      </c>
      <c r="G2487" s="69" t="s">
        <v>4</v>
      </c>
      <c r="H2487" s="68">
        <v>1264</v>
      </c>
      <c r="I2487" s="93">
        <f t="shared" si="179"/>
        <v>12.767676767676768</v>
      </c>
      <c r="J2487" s="93">
        <v>1.038</v>
      </c>
      <c r="K2487" s="69">
        <v>99</v>
      </c>
      <c r="L2487" s="68">
        <v>387</v>
      </c>
      <c r="M2487" s="93">
        <f t="shared" si="177"/>
        <v>3.9090909090909092</v>
      </c>
      <c r="N2487" s="93">
        <v>0.67100000000000004</v>
      </c>
      <c r="O2487" s="69">
        <v>99</v>
      </c>
      <c r="P2487" s="191">
        <f t="shared" si="178"/>
        <v>3.2661498708010335</v>
      </c>
      <c r="Q2487" s="77" t="s">
        <v>719</v>
      </c>
      <c r="V2487" s="82">
        <v>0.40902777777777777</v>
      </c>
      <c r="W2487" s="83">
        <v>0.54513888888888895</v>
      </c>
      <c r="X2487" s="86">
        <f t="shared" ref="X2487:X2550" si="180">W2487-V2487</f>
        <v>0.13611111111111118</v>
      </c>
    </row>
    <row r="2488" spans="1:24" x14ac:dyDescent="0.3">
      <c r="A2488" s="47" t="s">
        <v>16994</v>
      </c>
      <c r="B2488" s="68" t="s">
        <v>10598</v>
      </c>
      <c r="C2488" s="2" t="s">
        <v>1</v>
      </c>
      <c r="D2488" s="2">
        <v>43</v>
      </c>
      <c r="E2488" s="6">
        <v>28130</v>
      </c>
      <c r="F2488" s="7">
        <v>44166.556331018517</v>
      </c>
      <c r="G2488" s="69" t="s">
        <v>4</v>
      </c>
      <c r="H2488" s="68">
        <v>1282</v>
      </c>
      <c r="I2488" s="93">
        <f t="shared" si="179"/>
        <v>12.82</v>
      </c>
      <c r="J2488" s="93">
        <v>1.1040000000000001</v>
      </c>
      <c r="K2488" s="69">
        <v>100</v>
      </c>
      <c r="L2488" s="68">
        <v>663</v>
      </c>
      <c r="M2488" s="93">
        <f t="shared" si="177"/>
        <v>6.63</v>
      </c>
      <c r="N2488" s="93">
        <v>0.8</v>
      </c>
      <c r="O2488" s="69">
        <v>100</v>
      </c>
      <c r="P2488" s="191">
        <f t="shared" si="178"/>
        <v>1.9336349924585219</v>
      </c>
      <c r="Q2488" s="77" t="s">
        <v>719</v>
      </c>
      <c r="V2488" s="82">
        <v>0.41666666666666669</v>
      </c>
      <c r="W2488" s="83">
        <v>0.57291666666666663</v>
      </c>
      <c r="X2488" s="86">
        <f t="shared" si="180"/>
        <v>0.15624999999999994</v>
      </c>
    </row>
    <row r="2489" spans="1:24" x14ac:dyDescent="0.3">
      <c r="A2489" s="47" t="s">
        <v>16995</v>
      </c>
      <c r="B2489" s="68" t="s">
        <v>9260</v>
      </c>
      <c r="C2489" s="2" t="s">
        <v>6</v>
      </c>
      <c r="D2489" s="2">
        <v>36</v>
      </c>
      <c r="E2489" s="6">
        <v>30907</v>
      </c>
      <c r="F2489" s="7">
        <v>44166.57885416667</v>
      </c>
      <c r="G2489" s="69" t="s">
        <v>4</v>
      </c>
      <c r="H2489" s="68">
        <v>554</v>
      </c>
      <c r="I2489" s="93">
        <f t="shared" si="179"/>
        <v>5.595959595959596</v>
      </c>
      <c r="J2489" s="93">
        <v>0.60499999999999998</v>
      </c>
      <c r="K2489" s="69">
        <v>99</v>
      </c>
      <c r="L2489" s="68">
        <v>197</v>
      </c>
      <c r="M2489" s="93">
        <f t="shared" si="177"/>
        <v>1.9898989898989898</v>
      </c>
      <c r="N2489" s="93">
        <v>0.22600000000000001</v>
      </c>
      <c r="O2489" s="69">
        <v>99</v>
      </c>
      <c r="P2489" s="191">
        <f t="shared" si="178"/>
        <v>2.8121827411167515</v>
      </c>
      <c r="Q2489" s="77" t="s">
        <v>719</v>
      </c>
      <c r="V2489" s="82">
        <v>0.4152777777777778</v>
      </c>
      <c r="W2489" s="83">
        <v>0.58333333333333337</v>
      </c>
      <c r="X2489" s="86">
        <f t="shared" si="180"/>
        <v>0.16805555555555557</v>
      </c>
    </row>
    <row r="2490" spans="1:24" x14ac:dyDescent="0.3">
      <c r="A2490" s="47" t="s">
        <v>16996</v>
      </c>
      <c r="B2490" s="68" t="s">
        <v>5741</v>
      </c>
      <c r="C2490" s="2" t="s">
        <v>1</v>
      </c>
      <c r="D2490" s="2">
        <v>75</v>
      </c>
      <c r="E2490" s="6">
        <v>16555</v>
      </c>
      <c r="F2490" s="7">
        <v>44166.593194444446</v>
      </c>
      <c r="G2490" s="69" t="s">
        <v>4</v>
      </c>
      <c r="H2490" s="68">
        <v>1205</v>
      </c>
      <c r="I2490" s="93">
        <f t="shared" si="179"/>
        <v>12.171717171717171</v>
      </c>
      <c r="J2490" s="93">
        <v>1.069</v>
      </c>
      <c r="K2490" s="69">
        <v>99</v>
      </c>
      <c r="L2490" s="68">
        <v>594</v>
      </c>
      <c r="M2490" s="93">
        <f t="shared" si="177"/>
        <v>6</v>
      </c>
      <c r="N2490" s="93">
        <v>0.88100000000000001</v>
      </c>
      <c r="O2490" s="69">
        <v>99</v>
      </c>
      <c r="P2490" s="191">
        <f t="shared" si="178"/>
        <v>2.0286195286195285</v>
      </c>
      <c r="Q2490" s="77" t="s">
        <v>719</v>
      </c>
      <c r="V2490" s="82">
        <v>0.44722222222222219</v>
      </c>
      <c r="W2490" s="83">
        <v>0.59722222222222221</v>
      </c>
      <c r="X2490" s="86">
        <f t="shared" si="180"/>
        <v>0.15000000000000002</v>
      </c>
    </row>
    <row r="2491" spans="1:24" x14ac:dyDescent="0.3">
      <c r="A2491" s="47" t="s">
        <v>16997</v>
      </c>
      <c r="B2491" s="68" t="s">
        <v>16998</v>
      </c>
      <c r="C2491" s="2" t="s">
        <v>1</v>
      </c>
      <c r="D2491" s="2">
        <v>71</v>
      </c>
      <c r="E2491" s="6">
        <v>18212</v>
      </c>
      <c r="F2491" s="7">
        <v>44166.608761574076</v>
      </c>
      <c r="G2491" s="69" t="s">
        <v>10062</v>
      </c>
      <c r="H2491" s="68">
        <v>1751</v>
      </c>
      <c r="I2491" s="93">
        <f t="shared" si="179"/>
        <v>17.686868686868689</v>
      </c>
      <c r="J2491" s="93">
        <v>0.92200000000000004</v>
      </c>
      <c r="K2491" s="69">
        <v>99</v>
      </c>
      <c r="L2491" s="68">
        <v>535</v>
      </c>
      <c r="M2491" s="93">
        <f t="shared" si="177"/>
        <v>5.404040404040404</v>
      </c>
      <c r="N2491" s="93">
        <v>0.94699999999999995</v>
      </c>
      <c r="O2491" s="69">
        <v>99</v>
      </c>
      <c r="P2491" s="191">
        <f t="shared" si="178"/>
        <v>3.2728971962616824</v>
      </c>
      <c r="Q2491" s="77" t="s">
        <v>719</v>
      </c>
      <c r="V2491" s="82">
        <v>0.46319444444444446</v>
      </c>
      <c r="W2491" s="83">
        <v>0.61458333333333337</v>
      </c>
      <c r="X2491" s="86">
        <f t="shared" si="180"/>
        <v>0.15138888888888891</v>
      </c>
    </row>
    <row r="2492" spans="1:24" x14ac:dyDescent="0.3">
      <c r="A2492" s="47" t="s">
        <v>16999</v>
      </c>
      <c r="B2492" s="68" t="s">
        <v>17000</v>
      </c>
      <c r="C2492" s="2" t="s">
        <v>6</v>
      </c>
      <c r="D2492" s="2">
        <v>69</v>
      </c>
      <c r="E2492" s="6">
        <v>18753</v>
      </c>
      <c r="F2492" s="7">
        <v>44166.640289351853</v>
      </c>
      <c r="G2492" s="69" t="s">
        <v>4</v>
      </c>
      <c r="H2492" s="68">
        <v>1449</v>
      </c>
      <c r="I2492" s="93">
        <f t="shared" si="179"/>
        <v>14.636363636363637</v>
      </c>
      <c r="J2492" s="93">
        <v>1.7290000000000001</v>
      </c>
      <c r="K2492" s="69">
        <v>99</v>
      </c>
      <c r="L2492" s="68">
        <v>513</v>
      </c>
      <c r="M2492" s="93">
        <f t="shared" si="177"/>
        <v>5.1818181818181817</v>
      </c>
      <c r="N2492" s="93">
        <v>0.73399999999999999</v>
      </c>
      <c r="O2492" s="69">
        <v>99</v>
      </c>
      <c r="P2492" s="191">
        <f t="shared" si="178"/>
        <v>2.8245614035087723</v>
      </c>
      <c r="Q2492" s="77" t="s">
        <v>719</v>
      </c>
      <c r="V2492" s="82">
        <v>0.48402777777777778</v>
      </c>
      <c r="W2492" s="83">
        <v>0.64930555555555558</v>
      </c>
      <c r="X2492" s="86">
        <f t="shared" si="180"/>
        <v>0.1652777777777778</v>
      </c>
    </row>
    <row r="2493" spans="1:24" x14ac:dyDescent="0.3">
      <c r="A2493" s="47" t="s">
        <v>17001</v>
      </c>
      <c r="B2493" s="68" t="s">
        <v>17002</v>
      </c>
      <c r="C2493" s="2" t="s">
        <v>6</v>
      </c>
      <c r="D2493" s="2">
        <v>46</v>
      </c>
      <c r="E2493" s="6">
        <v>27292</v>
      </c>
      <c r="F2493" s="7">
        <v>44167.410277777781</v>
      </c>
      <c r="G2493" s="69" t="s">
        <v>71</v>
      </c>
      <c r="H2493" s="68">
        <v>931</v>
      </c>
      <c r="I2493" s="93">
        <f t="shared" si="179"/>
        <v>9.4040404040404049</v>
      </c>
      <c r="J2493" s="93">
        <v>0.94699999999999995</v>
      </c>
      <c r="K2493" s="69">
        <v>99</v>
      </c>
      <c r="L2493" s="68">
        <v>253</v>
      </c>
      <c r="M2493" s="93">
        <f t="shared" si="177"/>
        <v>2.5555555555555554</v>
      </c>
      <c r="N2493" s="93">
        <v>0.55700000000000005</v>
      </c>
      <c r="O2493" s="69">
        <v>99</v>
      </c>
      <c r="P2493" s="191">
        <f t="shared" si="178"/>
        <v>3.6798418972332021</v>
      </c>
      <c r="Q2493" s="77" t="s">
        <v>719</v>
      </c>
      <c r="V2493" s="82">
        <v>0.41319444444444442</v>
      </c>
      <c r="W2493" s="83">
        <v>0.57638888888888895</v>
      </c>
      <c r="X2493" s="86">
        <f t="shared" si="180"/>
        <v>0.16319444444444453</v>
      </c>
    </row>
    <row r="2494" spans="1:24" x14ac:dyDescent="0.3">
      <c r="A2494" s="47" t="s">
        <v>12722</v>
      </c>
      <c r="B2494" s="68" t="s">
        <v>38</v>
      </c>
      <c r="C2494" s="2" t="s">
        <v>1</v>
      </c>
      <c r="D2494" s="2">
        <v>52</v>
      </c>
      <c r="E2494" s="6">
        <v>25161</v>
      </c>
      <c r="F2494" s="7">
        <v>44167.546655092592</v>
      </c>
      <c r="G2494" s="69" t="s">
        <v>4</v>
      </c>
      <c r="H2494" s="68">
        <v>944</v>
      </c>
      <c r="I2494" s="93">
        <f t="shared" si="179"/>
        <v>9.5353535353535346</v>
      </c>
      <c r="J2494" s="93">
        <v>1.1279999999999999</v>
      </c>
      <c r="K2494" s="69">
        <v>99</v>
      </c>
      <c r="L2494" s="68">
        <v>246</v>
      </c>
      <c r="M2494" s="93">
        <f t="shared" si="177"/>
        <v>2.4848484848484849</v>
      </c>
      <c r="N2494" s="93">
        <v>0.52200000000000002</v>
      </c>
      <c r="O2494" s="69">
        <v>99</v>
      </c>
      <c r="P2494" s="191">
        <f t="shared" si="178"/>
        <v>3.8373983739837394</v>
      </c>
      <c r="Q2494" s="77" t="s">
        <v>719</v>
      </c>
      <c r="V2494" s="82">
        <v>0.38958333333333334</v>
      </c>
      <c r="W2494" s="83">
        <v>0.5625</v>
      </c>
      <c r="X2494" s="86">
        <f t="shared" si="180"/>
        <v>0.17291666666666666</v>
      </c>
    </row>
    <row r="2495" spans="1:24" x14ac:dyDescent="0.3">
      <c r="A2495" s="47" t="s">
        <v>17004</v>
      </c>
      <c r="B2495" s="68" t="s">
        <v>6505</v>
      </c>
      <c r="C2495" s="2" t="s">
        <v>1</v>
      </c>
      <c r="D2495" s="2">
        <v>63</v>
      </c>
      <c r="E2495" s="6">
        <v>21076</v>
      </c>
      <c r="F2495" s="7">
        <v>44167.600451388891</v>
      </c>
      <c r="G2495" s="69" t="s">
        <v>4</v>
      </c>
      <c r="H2495" s="68">
        <v>1727</v>
      </c>
      <c r="I2495" s="93">
        <f t="shared" si="179"/>
        <v>17.444444444444443</v>
      </c>
      <c r="J2495" s="93">
        <v>1.2310000000000001</v>
      </c>
      <c r="K2495" s="69">
        <v>99</v>
      </c>
      <c r="L2495" s="68">
        <v>337</v>
      </c>
      <c r="M2495" s="93">
        <f t="shared" si="177"/>
        <v>3.404040404040404</v>
      </c>
      <c r="N2495" s="93">
        <v>0.68400000000000005</v>
      </c>
      <c r="O2495" s="69">
        <v>99</v>
      </c>
      <c r="P2495" s="191">
        <f t="shared" si="178"/>
        <v>5.1246290801186936</v>
      </c>
      <c r="Q2495" s="77" t="s">
        <v>719</v>
      </c>
      <c r="V2495" s="82">
        <v>0.45069444444444445</v>
      </c>
      <c r="W2495" s="83">
        <v>0.60416666666666663</v>
      </c>
      <c r="X2495" s="86">
        <f t="shared" si="180"/>
        <v>0.15347222222222218</v>
      </c>
    </row>
    <row r="2496" spans="1:24" x14ac:dyDescent="0.3">
      <c r="A2496" s="47" t="s">
        <v>17005</v>
      </c>
      <c r="B2496" s="68" t="s">
        <v>6093</v>
      </c>
      <c r="C2496" s="2" t="s">
        <v>1</v>
      </c>
      <c r="D2496" s="2">
        <v>51</v>
      </c>
      <c r="E2496" s="6">
        <v>25414</v>
      </c>
      <c r="F2496" s="7">
        <v>44167.610810185186</v>
      </c>
      <c r="G2496" s="69" t="s">
        <v>4</v>
      </c>
      <c r="H2496" s="68">
        <v>1168</v>
      </c>
      <c r="I2496" s="93">
        <f t="shared" si="179"/>
        <v>11.797979797979798</v>
      </c>
      <c r="J2496" s="93">
        <v>0.83299999999999996</v>
      </c>
      <c r="K2496" s="69">
        <v>99</v>
      </c>
      <c r="L2496" s="68">
        <v>253</v>
      </c>
      <c r="M2496" s="93">
        <f t="shared" si="177"/>
        <v>2.5555555555555554</v>
      </c>
      <c r="N2496" s="93">
        <v>0.626</v>
      </c>
      <c r="O2496" s="69">
        <v>99</v>
      </c>
      <c r="P2496" s="191">
        <f t="shared" si="178"/>
        <v>4.616600790513834</v>
      </c>
      <c r="Q2496" s="77" t="s">
        <v>719</v>
      </c>
      <c r="V2496" s="82">
        <v>0.46458333333333335</v>
      </c>
      <c r="W2496" s="83">
        <v>0.61805555555555558</v>
      </c>
      <c r="X2496" s="86">
        <f t="shared" si="180"/>
        <v>0.15347222222222223</v>
      </c>
    </row>
    <row r="2497" spans="1:24" x14ac:dyDescent="0.3">
      <c r="A2497" s="47" t="s">
        <v>4389</v>
      </c>
      <c r="B2497" s="68" t="s">
        <v>4390</v>
      </c>
      <c r="C2497" s="2" t="s">
        <v>6</v>
      </c>
      <c r="D2497" s="2">
        <v>75</v>
      </c>
      <c r="E2497" s="6">
        <v>16457</v>
      </c>
      <c r="F2497" s="7">
        <v>44167.628194444442</v>
      </c>
      <c r="G2497" s="69" t="s">
        <v>4</v>
      </c>
      <c r="H2497" s="68">
        <v>1016</v>
      </c>
      <c r="I2497" s="93">
        <f t="shared" si="179"/>
        <v>10.262626262626263</v>
      </c>
      <c r="J2497" s="93">
        <v>1.1299999999999999</v>
      </c>
      <c r="K2497" s="69">
        <v>99</v>
      </c>
      <c r="L2497" s="68">
        <v>405</v>
      </c>
      <c r="M2497" s="93">
        <f t="shared" si="177"/>
        <v>4.0909090909090908</v>
      </c>
      <c r="N2497" s="93">
        <v>0.55500000000000005</v>
      </c>
      <c r="O2497" s="69">
        <v>99</v>
      </c>
      <c r="P2497" s="191">
        <f t="shared" si="178"/>
        <v>2.5086419753086422</v>
      </c>
      <c r="Q2497" s="77" t="s">
        <v>719</v>
      </c>
      <c r="V2497" s="82">
        <v>0.49236111111111108</v>
      </c>
      <c r="W2497" s="83">
        <v>0.63194444444444442</v>
      </c>
      <c r="X2497" s="86">
        <f t="shared" si="180"/>
        <v>0.13958333333333334</v>
      </c>
    </row>
    <row r="2498" spans="1:24" x14ac:dyDescent="0.3">
      <c r="A2498" s="47" t="s">
        <v>17006</v>
      </c>
      <c r="B2498" s="68" t="s">
        <v>17007</v>
      </c>
      <c r="C2498" s="2" t="s">
        <v>6</v>
      </c>
      <c r="D2498" s="2">
        <v>65</v>
      </c>
      <c r="E2498" s="6">
        <v>20113</v>
      </c>
      <c r="F2498" s="7">
        <v>44167.643078703702</v>
      </c>
      <c r="G2498" s="69" t="s">
        <v>10062</v>
      </c>
      <c r="H2498" s="68">
        <v>918</v>
      </c>
      <c r="I2498" s="93">
        <f t="shared" si="179"/>
        <v>9.18</v>
      </c>
      <c r="J2498" s="93">
        <v>1.0289999999999999</v>
      </c>
      <c r="K2498" s="69">
        <v>100</v>
      </c>
      <c r="L2498" s="68">
        <v>367</v>
      </c>
      <c r="M2498" s="93">
        <f t="shared" si="177"/>
        <v>3.67</v>
      </c>
      <c r="N2498" s="93">
        <v>0.56999999999999995</v>
      </c>
      <c r="O2498" s="69">
        <v>100</v>
      </c>
      <c r="P2498" s="191">
        <f t="shared" si="178"/>
        <v>2.5013623978201633</v>
      </c>
      <c r="Q2498" s="77" t="s">
        <v>719</v>
      </c>
      <c r="V2498" s="82">
        <v>0.49513888888888885</v>
      </c>
      <c r="W2498" s="83">
        <v>0.64583333333333337</v>
      </c>
      <c r="X2498" s="86">
        <f t="shared" si="180"/>
        <v>0.15069444444444452</v>
      </c>
    </row>
    <row r="2499" spans="1:24" x14ac:dyDescent="0.3">
      <c r="A2499" s="47" t="s">
        <v>17008</v>
      </c>
      <c r="B2499" s="68" t="s">
        <v>17009</v>
      </c>
      <c r="C2499" s="2" t="s">
        <v>1</v>
      </c>
      <c r="D2499" s="2">
        <v>64</v>
      </c>
      <c r="E2499" s="6">
        <v>20610</v>
      </c>
      <c r="F2499" s="7">
        <v>44167.665590277778</v>
      </c>
      <c r="G2499" s="69" t="s">
        <v>4</v>
      </c>
      <c r="H2499" s="68">
        <v>1744</v>
      </c>
      <c r="I2499" s="93">
        <f t="shared" si="179"/>
        <v>17.440000000000001</v>
      </c>
      <c r="J2499" s="93">
        <v>1.266</v>
      </c>
      <c r="K2499" s="69">
        <v>100</v>
      </c>
      <c r="L2499" s="68">
        <v>379</v>
      </c>
      <c r="M2499" s="93">
        <f t="shared" ref="M2499:M2562" si="181">L2499/O2499</f>
        <v>3.79</v>
      </c>
      <c r="N2499" s="93">
        <v>0.74299999999999999</v>
      </c>
      <c r="O2499" s="69">
        <v>100</v>
      </c>
      <c r="P2499" s="191">
        <f t="shared" ref="P2499:P2562" si="182">I2499/M2499</f>
        <v>4.6015831134564644</v>
      </c>
      <c r="Q2499" s="77" t="s">
        <v>719</v>
      </c>
      <c r="V2499" s="82">
        <v>0.53611111111111109</v>
      </c>
      <c r="W2499" s="83">
        <v>0.67708333333333337</v>
      </c>
      <c r="X2499" s="86">
        <f t="shared" si="180"/>
        <v>0.14097222222222228</v>
      </c>
    </row>
    <row r="2500" spans="1:24" x14ac:dyDescent="0.3">
      <c r="A2500" s="47" t="s">
        <v>17010</v>
      </c>
      <c r="B2500" s="68" t="s">
        <v>327</v>
      </c>
      <c r="C2500" s="2" t="s">
        <v>1</v>
      </c>
      <c r="D2500" s="2">
        <v>48</v>
      </c>
      <c r="E2500" s="6">
        <v>26272</v>
      </c>
      <c r="F2500" s="7">
        <v>44168.524837962963</v>
      </c>
      <c r="G2500" s="69" t="s">
        <v>4</v>
      </c>
      <c r="H2500" s="68">
        <v>1539</v>
      </c>
      <c r="I2500" s="93">
        <f t="shared" si="179"/>
        <v>15.545454545454545</v>
      </c>
      <c r="J2500" s="93">
        <v>1.431</v>
      </c>
      <c r="K2500" s="69">
        <v>99</v>
      </c>
      <c r="L2500" s="68">
        <v>370</v>
      </c>
      <c r="M2500" s="93">
        <f t="shared" si="181"/>
        <v>3.7373737373737375</v>
      </c>
      <c r="N2500" s="93">
        <v>0.80300000000000005</v>
      </c>
      <c r="O2500" s="69">
        <v>99</v>
      </c>
      <c r="P2500" s="191">
        <f t="shared" si="182"/>
        <v>4.1594594594594589</v>
      </c>
      <c r="Q2500" s="77" t="s">
        <v>719</v>
      </c>
      <c r="V2500" s="82">
        <v>0.39097222222222222</v>
      </c>
      <c r="W2500" s="83">
        <v>0.53472222222222221</v>
      </c>
      <c r="X2500" s="86">
        <f t="shared" si="180"/>
        <v>0.14374999999999999</v>
      </c>
    </row>
    <row r="2501" spans="1:24" x14ac:dyDescent="0.3">
      <c r="A2501" s="47" t="s">
        <v>17011</v>
      </c>
      <c r="B2501" s="68" t="s">
        <v>8512</v>
      </c>
      <c r="C2501" s="2" t="s">
        <v>1</v>
      </c>
      <c r="D2501" s="2">
        <v>52</v>
      </c>
      <c r="E2501" s="6">
        <v>25150</v>
      </c>
      <c r="F2501" s="7">
        <v>44168.548298611109</v>
      </c>
      <c r="G2501" s="69" t="s">
        <v>4</v>
      </c>
      <c r="H2501" s="68">
        <v>1324</v>
      </c>
      <c r="I2501" s="93">
        <f t="shared" si="179"/>
        <v>13.24</v>
      </c>
      <c r="J2501" s="93">
        <v>1.026</v>
      </c>
      <c r="K2501" s="69">
        <v>100</v>
      </c>
      <c r="L2501" s="68">
        <v>292</v>
      </c>
      <c r="M2501" s="93">
        <f t="shared" si="181"/>
        <v>2.92</v>
      </c>
      <c r="N2501" s="93">
        <v>0.54500000000000004</v>
      </c>
      <c r="O2501" s="69">
        <v>100</v>
      </c>
      <c r="P2501" s="191">
        <f t="shared" si="182"/>
        <v>4.5342465753424657</v>
      </c>
      <c r="Q2501" s="77" t="s">
        <v>719</v>
      </c>
      <c r="V2501" s="82">
        <v>0.40277777777777773</v>
      </c>
      <c r="W2501" s="83">
        <v>0.54861111111111105</v>
      </c>
      <c r="X2501" s="86">
        <f t="shared" si="180"/>
        <v>0.14583333333333331</v>
      </c>
    </row>
    <row r="2502" spans="1:24" x14ac:dyDescent="0.3">
      <c r="A2502" s="47" t="s">
        <v>17012</v>
      </c>
      <c r="B2502" s="68" t="s">
        <v>17013</v>
      </c>
      <c r="C2502" s="2" t="s">
        <v>6</v>
      </c>
      <c r="D2502" s="2">
        <v>77</v>
      </c>
      <c r="E2502" s="6">
        <v>15842</v>
      </c>
      <c r="F2502" s="7">
        <v>44168.558032407411</v>
      </c>
      <c r="G2502" s="69" t="s">
        <v>4</v>
      </c>
      <c r="H2502" s="68">
        <v>1442</v>
      </c>
      <c r="I2502" s="93">
        <f t="shared" si="179"/>
        <v>14.565656565656566</v>
      </c>
      <c r="J2502" s="93">
        <v>1.458</v>
      </c>
      <c r="K2502" s="69">
        <v>99</v>
      </c>
      <c r="L2502" s="68">
        <v>579</v>
      </c>
      <c r="M2502" s="93">
        <f t="shared" si="181"/>
        <v>5.8484848484848486</v>
      </c>
      <c r="N2502" s="93">
        <v>1.024</v>
      </c>
      <c r="O2502" s="69">
        <v>99</v>
      </c>
      <c r="P2502" s="191">
        <f t="shared" si="182"/>
        <v>2.4905008635578585</v>
      </c>
      <c r="Q2502" s="77" t="s">
        <v>719</v>
      </c>
      <c r="V2502" s="82">
        <v>0.40972222222222227</v>
      </c>
      <c r="W2502" s="83">
        <v>0.55902777777777779</v>
      </c>
      <c r="X2502" s="86">
        <f t="shared" si="180"/>
        <v>0.14930555555555552</v>
      </c>
    </row>
    <row r="2503" spans="1:24" x14ac:dyDescent="0.3">
      <c r="A2503" s="47" t="s">
        <v>12868</v>
      </c>
      <c r="B2503" s="68" t="s">
        <v>7407</v>
      </c>
      <c r="C2503" s="2" t="s">
        <v>1</v>
      </c>
      <c r="D2503" s="2">
        <v>44</v>
      </c>
      <c r="E2503" s="6">
        <v>27914</v>
      </c>
      <c r="F2503" s="7">
        <v>44168.569085648145</v>
      </c>
      <c r="G2503" s="69" t="s">
        <v>4</v>
      </c>
      <c r="H2503" s="68">
        <v>1713</v>
      </c>
      <c r="I2503" s="93">
        <f t="shared" si="179"/>
        <v>17.13</v>
      </c>
      <c r="J2503" s="93">
        <v>1.292</v>
      </c>
      <c r="K2503" s="69">
        <v>100</v>
      </c>
      <c r="L2503" s="68">
        <v>301</v>
      </c>
      <c r="M2503" s="93">
        <f t="shared" si="181"/>
        <v>3.01</v>
      </c>
      <c r="N2503" s="93">
        <v>0.67400000000000004</v>
      </c>
      <c r="O2503" s="69">
        <v>100</v>
      </c>
      <c r="P2503" s="191">
        <f t="shared" si="182"/>
        <v>5.691029900332226</v>
      </c>
      <c r="Q2503" s="77" t="s">
        <v>719</v>
      </c>
      <c r="V2503" s="82">
        <v>0.41597222222222219</v>
      </c>
      <c r="W2503" s="83">
        <v>0.56944444444444442</v>
      </c>
      <c r="X2503" s="86">
        <f t="shared" si="180"/>
        <v>0.15347222222222223</v>
      </c>
    </row>
    <row r="2504" spans="1:24" x14ac:dyDescent="0.3">
      <c r="A2504" s="47" t="s">
        <v>17014</v>
      </c>
      <c r="B2504" s="68" t="s">
        <v>1657</v>
      </c>
      <c r="C2504" s="2" t="s">
        <v>1</v>
      </c>
      <c r="D2504" s="2">
        <v>41</v>
      </c>
      <c r="E2504" s="6">
        <v>29184</v>
      </c>
      <c r="F2504" s="7">
        <v>44168.579016203701</v>
      </c>
      <c r="G2504" s="69" t="s">
        <v>4</v>
      </c>
      <c r="H2504" s="68">
        <v>599</v>
      </c>
      <c r="I2504" s="93">
        <f t="shared" si="179"/>
        <v>5.99</v>
      </c>
      <c r="J2504" s="93">
        <v>0.628</v>
      </c>
      <c r="K2504" s="69">
        <v>100</v>
      </c>
      <c r="L2504" s="68">
        <v>260</v>
      </c>
      <c r="M2504" s="93">
        <f t="shared" si="181"/>
        <v>2.6</v>
      </c>
      <c r="N2504" s="93">
        <v>0.63600000000000001</v>
      </c>
      <c r="O2504" s="69">
        <v>100</v>
      </c>
      <c r="P2504" s="191">
        <f t="shared" si="182"/>
        <v>2.3038461538461537</v>
      </c>
      <c r="Q2504" s="77" t="s">
        <v>719</v>
      </c>
      <c r="V2504" s="82">
        <v>0.4201388888888889</v>
      </c>
      <c r="W2504" s="83">
        <v>0.58680555555555558</v>
      </c>
      <c r="X2504" s="86">
        <f t="shared" si="180"/>
        <v>0.16666666666666669</v>
      </c>
    </row>
    <row r="2505" spans="1:24" x14ac:dyDescent="0.3">
      <c r="A2505" s="47" t="s">
        <v>12681</v>
      </c>
      <c r="B2505" s="68" t="s">
        <v>6201</v>
      </c>
      <c r="C2505" s="2" t="s">
        <v>1</v>
      </c>
      <c r="D2505" s="2">
        <v>53</v>
      </c>
      <c r="E2505" s="6">
        <v>24685</v>
      </c>
      <c r="F2505" s="7">
        <v>44168.593043981484</v>
      </c>
      <c r="G2505" s="69" t="s">
        <v>4</v>
      </c>
      <c r="H2505" s="68">
        <v>1545</v>
      </c>
      <c r="I2505" s="93">
        <f t="shared" si="179"/>
        <v>15.606060606060606</v>
      </c>
      <c r="J2505" s="93">
        <v>1.3839999999999999</v>
      </c>
      <c r="K2505" s="69">
        <v>99</v>
      </c>
      <c r="L2505" s="68">
        <v>500</v>
      </c>
      <c r="M2505" s="93">
        <f t="shared" si="181"/>
        <v>5.0505050505050502</v>
      </c>
      <c r="N2505" s="93">
        <v>0.73399999999999999</v>
      </c>
      <c r="O2505" s="69">
        <v>99</v>
      </c>
      <c r="P2505" s="191">
        <f t="shared" si="182"/>
        <v>3.0900000000000003</v>
      </c>
      <c r="Q2505" s="77" t="s">
        <v>719</v>
      </c>
      <c r="V2505" s="82">
        <v>0.45277777777777778</v>
      </c>
      <c r="W2505" s="83">
        <v>0.59722222222222221</v>
      </c>
      <c r="X2505" s="86">
        <f t="shared" si="180"/>
        <v>0.14444444444444443</v>
      </c>
    </row>
    <row r="2506" spans="1:24" x14ac:dyDescent="0.3">
      <c r="A2506" s="47" t="s">
        <v>17015</v>
      </c>
      <c r="B2506" s="68" t="s">
        <v>17016</v>
      </c>
      <c r="C2506" s="2" t="s">
        <v>1</v>
      </c>
      <c r="D2506" s="2">
        <v>61</v>
      </c>
      <c r="E2506" s="6">
        <v>21608</v>
      </c>
      <c r="F2506" s="7">
        <v>44168.608148148145</v>
      </c>
      <c r="G2506" s="69" t="s">
        <v>10062</v>
      </c>
      <c r="H2506" s="68">
        <v>1401</v>
      </c>
      <c r="I2506" s="93">
        <f t="shared" si="179"/>
        <v>14.151515151515152</v>
      </c>
      <c r="J2506" s="93">
        <v>1.431</v>
      </c>
      <c r="K2506" s="69">
        <v>99</v>
      </c>
      <c r="L2506" s="68">
        <v>547</v>
      </c>
      <c r="M2506" s="93">
        <f t="shared" si="181"/>
        <v>5.5252525252525251</v>
      </c>
      <c r="N2506" s="93">
        <v>0.747</v>
      </c>
      <c r="O2506" s="69">
        <v>99</v>
      </c>
      <c r="P2506" s="191">
        <f t="shared" si="182"/>
        <v>2.5612431444241319</v>
      </c>
      <c r="Q2506" s="77" t="s">
        <v>719</v>
      </c>
      <c r="V2506" s="82">
        <v>0.4680555555555555</v>
      </c>
      <c r="W2506" s="83">
        <v>0.61111111111111105</v>
      </c>
      <c r="X2506" s="86">
        <f t="shared" si="180"/>
        <v>0.14305555555555555</v>
      </c>
    </row>
    <row r="2507" spans="1:24" x14ac:dyDescent="0.3">
      <c r="A2507" s="47" t="s">
        <v>17017</v>
      </c>
      <c r="B2507" s="68" t="s">
        <v>17018</v>
      </c>
      <c r="C2507" s="2" t="s">
        <v>6</v>
      </c>
      <c r="D2507" s="2">
        <v>51</v>
      </c>
      <c r="E2507" s="6">
        <v>25526</v>
      </c>
      <c r="F2507" s="7">
        <v>44168.63108796296</v>
      </c>
      <c r="G2507" s="69" t="s">
        <v>4</v>
      </c>
      <c r="H2507" s="68">
        <v>860</v>
      </c>
      <c r="I2507" s="93">
        <f t="shared" si="179"/>
        <v>8.6</v>
      </c>
      <c r="J2507" s="93">
        <v>1.0920000000000001</v>
      </c>
      <c r="K2507" s="69">
        <v>100</v>
      </c>
      <c r="L2507" s="68">
        <v>261</v>
      </c>
      <c r="M2507" s="93">
        <f t="shared" si="181"/>
        <v>2.61</v>
      </c>
      <c r="N2507" s="93">
        <v>0.49</v>
      </c>
      <c r="O2507" s="69">
        <v>100</v>
      </c>
      <c r="P2507" s="191">
        <f t="shared" si="182"/>
        <v>3.2950191570881224</v>
      </c>
      <c r="Q2507" s="77" t="s">
        <v>719</v>
      </c>
      <c r="V2507" s="82">
        <v>0.49513888888888885</v>
      </c>
      <c r="W2507" s="83">
        <v>0.65486111111111112</v>
      </c>
      <c r="X2507" s="86">
        <f t="shared" si="180"/>
        <v>0.15972222222222227</v>
      </c>
    </row>
    <row r="2508" spans="1:24" x14ac:dyDescent="0.3">
      <c r="A2508" s="47" t="s">
        <v>17019</v>
      </c>
      <c r="B2508" s="68" t="s">
        <v>12587</v>
      </c>
      <c r="C2508" s="2" t="s">
        <v>1</v>
      </c>
      <c r="D2508" s="2">
        <v>60</v>
      </c>
      <c r="E2508" s="6">
        <v>21993</v>
      </c>
      <c r="F2508" s="7">
        <v>44168.664548611108</v>
      </c>
      <c r="G2508" s="69" t="s">
        <v>10062</v>
      </c>
      <c r="H2508" s="68">
        <v>2052</v>
      </c>
      <c r="I2508" s="93">
        <f t="shared" si="179"/>
        <v>20.727272727272727</v>
      </c>
      <c r="J2508" s="93">
        <v>1.1850000000000001</v>
      </c>
      <c r="K2508" s="69">
        <v>99</v>
      </c>
      <c r="L2508" s="68">
        <v>439</v>
      </c>
      <c r="M2508" s="93">
        <f t="shared" si="181"/>
        <v>4.4343434343434343</v>
      </c>
      <c r="N2508" s="93">
        <v>0.78500000000000003</v>
      </c>
      <c r="O2508" s="69">
        <v>99</v>
      </c>
      <c r="P2508" s="191">
        <f t="shared" si="182"/>
        <v>4.6742596810933943</v>
      </c>
      <c r="Q2508" s="77" t="s">
        <v>719</v>
      </c>
      <c r="V2508" s="82">
        <v>0.52986111111111112</v>
      </c>
      <c r="W2508" s="83">
        <v>0.66666666666666663</v>
      </c>
      <c r="X2508" s="86">
        <f t="shared" si="180"/>
        <v>0.13680555555555551</v>
      </c>
    </row>
    <row r="2509" spans="1:24" x14ac:dyDescent="0.3">
      <c r="A2509" s="47" t="s">
        <v>12715</v>
      </c>
      <c r="B2509" s="68" t="s">
        <v>6064</v>
      </c>
      <c r="C2509" s="2" t="s">
        <v>1</v>
      </c>
      <c r="D2509" s="2">
        <v>64</v>
      </c>
      <c r="E2509" s="6">
        <v>20739</v>
      </c>
      <c r="F2509" s="7">
        <v>44169.513518518521</v>
      </c>
      <c r="G2509" s="69" t="s">
        <v>4</v>
      </c>
      <c r="H2509" s="68">
        <v>1480</v>
      </c>
      <c r="I2509" s="93">
        <f t="shared" si="179"/>
        <v>14.94949494949495</v>
      </c>
      <c r="J2509" s="93">
        <v>1.373</v>
      </c>
      <c r="K2509" s="69">
        <v>99</v>
      </c>
      <c r="L2509" s="68">
        <v>499</v>
      </c>
      <c r="M2509" s="93">
        <f t="shared" si="181"/>
        <v>5.0404040404040407</v>
      </c>
      <c r="N2509" s="93">
        <v>0.80700000000000005</v>
      </c>
      <c r="O2509" s="69">
        <v>99</v>
      </c>
      <c r="P2509" s="191">
        <f t="shared" si="182"/>
        <v>2.9659318637274548</v>
      </c>
      <c r="Q2509" s="77" t="s">
        <v>719</v>
      </c>
      <c r="V2509" s="82">
        <v>0.37916666666666665</v>
      </c>
      <c r="W2509" s="83">
        <v>0.51736111111111105</v>
      </c>
      <c r="X2509" s="86">
        <f t="shared" si="180"/>
        <v>0.1381944444444444</v>
      </c>
    </row>
    <row r="2510" spans="1:24" x14ac:dyDescent="0.3">
      <c r="A2510" s="47" t="s">
        <v>17020</v>
      </c>
      <c r="B2510" s="68" t="s">
        <v>6062</v>
      </c>
      <c r="C2510" s="2" t="s">
        <v>1</v>
      </c>
      <c r="D2510" s="2">
        <v>47</v>
      </c>
      <c r="E2510" s="6">
        <v>26650</v>
      </c>
      <c r="F2510" s="7">
        <v>44169.528449074074</v>
      </c>
      <c r="G2510" s="69" t="s">
        <v>4</v>
      </c>
      <c r="H2510" s="68">
        <v>1434</v>
      </c>
      <c r="I2510" s="93">
        <f t="shared" si="179"/>
        <v>14.34</v>
      </c>
      <c r="J2510" s="93">
        <v>1.597</v>
      </c>
      <c r="K2510" s="69">
        <v>100</v>
      </c>
      <c r="L2510" s="68">
        <v>315</v>
      </c>
      <c r="M2510" s="93">
        <f t="shared" si="181"/>
        <v>3.15</v>
      </c>
      <c r="N2510" s="93">
        <v>0.68700000000000006</v>
      </c>
      <c r="O2510" s="69">
        <v>100</v>
      </c>
      <c r="P2510" s="191">
        <f t="shared" si="182"/>
        <v>4.5523809523809522</v>
      </c>
      <c r="Q2510" s="77" t="s">
        <v>719</v>
      </c>
      <c r="V2510" s="82">
        <v>0.3979166666666667</v>
      </c>
      <c r="W2510" s="83">
        <v>0.53472222222222221</v>
      </c>
      <c r="X2510" s="86">
        <f t="shared" si="180"/>
        <v>0.13680555555555551</v>
      </c>
    </row>
    <row r="2511" spans="1:24" x14ac:dyDescent="0.3">
      <c r="A2511" s="47" t="s">
        <v>17021</v>
      </c>
      <c r="B2511" s="68" t="s">
        <v>6908</v>
      </c>
      <c r="C2511" s="2" t="s">
        <v>1</v>
      </c>
      <c r="D2511" s="2">
        <v>55</v>
      </c>
      <c r="E2511" s="6">
        <v>23935</v>
      </c>
      <c r="F2511" s="7">
        <v>44169.543506944443</v>
      </c>
      <c r="G2511" s="69" t="s">
        <v>4</v>
      </c>
      <c r="H2511" s="68">
        <v>1388</v>
      </c>
      <c r="I2511" s="93">
        <f t="shared" si="179"/>
        <v>14.020202020202021</v>
      </c>
      <c r="J2511" s="93">
        <v>1.22</v>
      </c>
      <c r="K2511" s="69">
        <v>99</v>
      </c>
      <c r="L2511" s="68">
        <v>428</v>
      </c>
      <c r="M2511" s="93">
        <f t="shared" si="181"/>
        <v>4.3232323232323235</v>
      </c>
      <c r="N2511" s="93">
        <v>0.69699999999999995</v>
      </c>
      <c r="O2511" s="69">
        <v>99</v>
      </c>
      <c r="P2511" s="191">
        <f t="shared" si="182"/>
        <v>3.2429906542056073</v>
      </c>
      <c r="Q2511" s="77" t="s">
        <v>719</v>
      </c>
      <c r="V2511" s="82">
        <v>0.4236111111111111</v>
      </c>
      <c r="W2511" s="83">
        <v>0.54513888888888895</v>
      </c>
      <c r="X2511" s="86">
        <f t="shared" si="180"/>
        <v>0.12152777777777785</v>
      </c>
    </row>
    <row r="2512" spans="1:24" x14ac:dyDescent="0.3">
      <c r="A2512" s="47" t="s">
        <v>17022</v>
      </c>
      <c r="B2512" s="68" t="s">
        <v>17023</v>
      </c>
      <c r="C2512" s="2" t="s">
        <v>1</v>
      </c>
      <c r="D2512" s="2">
        <v>60</v>
      </c>
      <c r="E2512" s="6">
        <v>22016</v>
      </c>
      <c r="F2512" s="7">
        <v>44169.556377314817</v>
      </c>
      <c r="G2512" s="69" t="s">
        <v>10062</v>
      </c>
      <c r="H2512" s="68">
        <v>1529</v>
      </c>
      <c r="I2512" s="93">
        <f t="shared" si="179"/>
        <v>15.444444444444445</v>
      </c>
      <c r="J2512" s="93">
        <v>1.379</v>
      </c>
      <c r="K2512" s="69">
        <v>99</v>
      </c>
      <c r="L2512" s="68">
        <v>389</v>
      </c>
      <c r="M2512" s="93">
        <f t="shared" si="181"/>
        <v>3.9292929292929295</v>
      </c>
      <c r="N2512" s="93">
        <v>0.77300000000000002</v>
      </c>
      <c r="O2512" s="69">
        <v>99</v>
      </c>
      <c r="P2512" s="191">
        <f t="shared" si="182"/>
        <v>3.9305912596401025</v>
      </c>
      <c r="Q2512" s="77" t="s">
        <v>719</v>
      </c>
      <c r="V2512" s="82">
        <v>0.4368055555555555</v>
      </c>
      <c r="W2512" s="83">
        <v>0.5625</v>
      </c>
      <c r="X2512" s="86">
        <f t="shared" si="180"/>
        <v>0.1256944444444445</v>
      </c>
    </row>
    <row r="2513" spans="1:24" x14ac:dyDescent="0.3">
      <c r="A2513" s="47" t="s">
        <v>17024</v>
      </c>
      <c r="B2513" s="68" t="s">
        <v>17025</v>
      </c>
      <c r="C2513" s="2" t="s">
        <v>1</v>
      </c>
      <c r="D2513" s="2">
        <v>81</v>
      </c>
      <c r="E2513" s="6">
        <v>14309</v>
      </c>
      <c r="F2513" s="7">
        <v>44169.58079861111</v>
      </c>
      <c r="G2513" s="69" t="s">
        <v>10062</v>
      </c>
      <c r="H2513" s="68">
        <v>1608</v>
      </c>
      <c r="I2513" s="93">
        <f t="shared" si="179"/>
        <v>16.242424242424242</v>
      </c>
      <c r="J2513" s="93">
        <v>1.617</v>
      </c>
      <c r="K2513" s="69">
        <v>99</v>
      </c>
      <c r="L2513" s="68">
        <v>451</v>
      </c>
      <c r="M2513" s="93">
        <f t="shared" si="181"/>
        <v>4.5555555555555554</v>
      </c>
      <c r="N2513" s="93">
        <v>0.64200000000000002</v>
      </c>
      <c r="O2513" s="69">
        <v>99</v>
      </c>
      <c r="P2513" s="191">
        <f t="shared" si="182"/>
        <v>3.565410199556541</v>
      </c>
      <c r="Q2513" s="77" t="s">
        <v>719</v>
      </c>
      <c r="V2513" s="82">
        <v>0.44375000000000003</v>
      </c>
      <c r="W2513" s="83">
        <v>0.58333333333333337</v>
      </c>
      <c r="X2513" s="86">
        <f t="shared" si="180"/>
        <v>0.13958333333333334</v>
      </c>
    </row>
    <row r="2514" spans="1:24" x14ac:dyDescent="0.3">
      <c r="A2514" s="47" t="s">
        <v>17026</v>
      </c>
      <c r="B2514" s="68" t="s">
        <v>825</v>
      </c>
      <c r="C2514" s="2" t="s">
        <v>1</v>
      </c>
      <c r="D2514" s="2">
        <v>40</v>
      </c>
      <c r="E2514" s="6">
        <v>29399</v>
      </c>
      <c r="F2514" s="7">
        <v>44169.603090277778</v>
      </c>
      <c r="G2514" s="69" t="s">
        <v>4</v>
      </c>
      <c r="H2514" s="68">
        <v>1067</v>
      </c>
      <c r="I2514" s="93">
        <f t="shared" si="179"/>
        <v>10.67</v>
      </c>
      <c r="J2514" s="93">
        <v>1.248</v>
      </c>
      <c r="K2514" s="69">
        <v>100</v>
      </c>
      <c r="L2514" s="68">
        <v>243</v>
      </c>
      <c r="M2514" s="93">
        <f t="shared" si="181"/>
        <v>2.4300000000000002</v>
      </c>
      <c r="N2514" s="93">
        <v>0.60699999999999998</v>
      </c>
      <c r="O2514" s="69">
        <v>100</v>
      </c>
      <c r="P2514" s="191">
        <f t="shared" si="182"/>
        <v>4.3909465020576128</v>
      </c>
      <c r="Q2514" s="77" t="s">
        <v>719</v>
      </c>
      <c r="V2514" s="82">
        <v>0.47916666666666669</v>
      </c>
      <c r="W2514" s="83">
        <v>0.61111111111111105</v>
      </c>
      <c r="X2514" s="86">
        <f t="shared" si="180"/>
        <v>0.13194444444444436</v>
      </c>
    </row>
    <row r="2515" spans="1:24" x14ac:dyDescent="0.3">
      <c r="A2515" s="47" t="s">
        <v>17027</v>
      </c>
      <c r="B2515" s="68" t="s">
        <v>17028</v>
      </c>
      <c r="C2515" s="2" t="s">
        <v>1</v>
      </c>
      <c r="D2515" s="2">
        <v>64</v>
      </c>
      <c r="E2515" s="6">
        <v>20537</v>
      </c>
      <c r="F2515" s="7">
        <v>44169.62840277778</v>
      </c>
      <c r="G2515" s="69" t="s">
        <v>4</v>
      </c>
      <c r="H2515" s="68">
        <v>1524</v>
      </c>
      <c r="I2515" s="93">
        <f t="shared" si="179"/>
        <v>15.393939393939394</v>
      </c>
      <c r="J2515" s="93">
        <v>1.202</v>
      </c>
      <c r="K2515" s="69">
        <v>99</v>
      </c>
      <c r="L2515" s="68">
        <v>450</v>
      </c>
      <c r="M2515" s="93">
        <f t="shared" si="181"/>
        <v>4.5454545454545459</v>
      </c>
      <c r="N2515" s="93">
        <v>0.61099999999999999</v>
      </c>
      <c r="O2515" s="69">
        <v>99</v>
      </c>
      <c r="P2515" s="191">
        <f t="shared" si="182"/>
        <v>3.3866666666666663</v>
      </c>
      <c r="Q2515" s="77" t="s">
        <v>719</v>
      </c>
      <c r="V2515" s="82">
        <v>0.52083333333333337</v>
      </c>
      <c r="W2515" s="83">
        <v>0.64374999999999993</v>
      </c>
      <c r="X2515" s="86">
        <f t="shared" si="180"/>
        <v>0.12291666666666656</v>
      </c>
    </row>
    <row r="2516" spans="1:24" x14ac:dyDescent="0.3">
      <c r="A2516" s="47" t="s">
        <v>17029</v>
      </c>
      <c r="B2516" s="68" t="s">
        <v>6534</v>
      </c>
      <c r="C2516" s="2" t="s">
        <v>1</v>
      </c>
      <c r="D2516" s="2">
        <v>69</v>
      </c>
      <c r="E2516" s="6">
        <v>18814</v>
      </c>
      <c r="F2516" s="7">
        <v>44172.578217592592</v>
      </c>
      <c r="G2516" s="69" t="s">
        <v>4</v>
      </c>
      <c r="H2516" s="68">
        <v>2188</v>
      </c>
      <c r="I2516" s="93">
        <f t="shared" si="179"/>
        <v>21.88</v>
      </c>
      <c r="J2516" s="93">
        <v>3.9319999999999999</v>
      </c>
      <c r="K2516" s="69">
        <v>100</v>
      </c>
      <c r="L2516" s="68">
        <v>505</v>
      </c>
      <c r="M2516" s="93">
        <f t="shared" si="181"/>
        <v>5.05</v>
      </c>
      <c r="N2516" s="93">
        <v>0.77</v>
      </c>
      <c r="O2516" s="69">
        <v>100</v>
      </c>
      <c r="P2516" s="191">
        <f t="shared" si="182"/>
        <v>4.332673267326733</v>
      </c>
      <c r="Q2516" s="77" t="s">
        <v>719</v>
      </c>
      <c r="V2516" s="82">
        <v>0.43055555555555558</v>
      </c>
      <c r="W2516" s="83">
        <v>0.58333333333333337</v>
      </c>
      <c r="X2516" s="86">
        <f t="shared" si="180"/>
        <v>0.15277777777777779</v>
      </c>
    </row>
    <row r="2517" spans="1:24" x14ac:dyDescent="0.3">
      <c r="A2517" s="47" t="s">
        <v>17030</v>
      </c>
      <c r="B2517" s="68" t="s">
        <v>17031</v>
      </c>
      <c r="C2517" s="2" t="s">
        <v>6</v>
      </c>
      <c r="D2517" s="2">
        <v>42</v>
      </c>
      <c r="E2517" s="6">
        <v>28610</v>
      </c>
      <c r="F2517" s="7">
        <v>44172.589305555557</v>
      </c>
      <c r="G2517" s="69" t="s">
        <v>4</v>
      </c>
      <c r="H2517" s="68">
        <v>992</v>
      </c>
      <c r="I2517" s="93">
        <f t="shared" si="179"/>
        <v>10.020202020202021</v>
      </c>
      <c r="J2517" s="93">
        <v>1.04</v>
      </c>
      <c r="K2517" s="69">
        <v>99</v>
      </c>
      <c r="L2517" s="68">
        <v>330</v>
      </c>
      <c r="M2517" s="93">
        <f t="shared" si="181"/>
        <v>3.3333333333333335</v>
      </c>
      <c r="N2517" s="93">
        <v>0.60599999999999998</v>
      </c>
      <c r="O2517" s="69">
        <v>99</v>
      </c>
      <c r="P2517" s="191">
        <f t="shared" si="182"/>
        <v>3.0060606060606059</v>
      </c>
      <c r="Q2517" s="77" t="s">
        <v>719</v>
      </c>
      <c r="V2517" s="82">
        <v>0.43611111111111112</v>
      </c>
      <c r="W2517" s="83">
        <v>0.59722222222222221</v>
      </c>
      <c r="X2517" s="86">
        <f t="shared" si="180"/>
        <v>0.16111111111111109</v>
      </c>
    </row>
    <row r="2518" spans="1:24" x14ac:dyDescent="0.3">
      <c r="A2518" s="47" t="s">
        <v>12752</v>
      </c>
      <c r="B2518" s="68" t="s">
        <v>7327</v>
      </c>
      <c r="C2518" s="2" t="s">
        <v>1</v>
      </c>
      <c r="D2518" s="2">
        <v>43</v>
      </c>
      <c r="E2518" s="6">
        <v>28402</v>
      </c>
      <c r="F2518" s="7">
        <v>44172.600682870368</v>
      </c>
      <c r="G2518" s="69" t="s">
        <v>4</v>
      </c>
      <c r="H2518" s="68">
        <v>1295</v>
      </c>
      <c r="I2518" s="93">
        <f t="shared" si="179"/>
        <v>12.95</v>
      </c>
      <c r="J2518" s="93">
        <v>1.708</v>
      </c>
      <c r="K2518" s="69">
        <v>100</v>
      </c>
      <c r="L2518" s="68">
        <v>190</v>
      </c>
      <c r="M2518" s="93">
        <f t="shared" si="181"/>
        <v>1.9</v>
      </c>
      <c r="N2518" s="93">
        <v>0.36199999999999999</v>
      </c>
      <c r="O2518" s="69">
        <v>100</v>
      </c>
      <c r="P2518" s="191">
        <f t="shared" si="182"/>
        <v>6.8157894736842106</v>
      </c>
      <c r="Q2518" s="77" t="s">
        <v>719</v>
      </c>
      <c r="V2518" s="82">
        <v>0.44513888888888892</v>
      </c>
      <c r="W2518" s="83">
        <v>0.61111111111111105</v>
      </c>
      <c r="X2518" s="86">
        <f t="shared" si="180"/>
        <v>0.16597222222222213</v>
      </c>
    </row>
    <row r="2519" spans="1:24" x14ac:dyDescent="0.3">
      <c r="A2519" s="47" t="s">
        <v>12726</v>
      </c>
      <c r="B2519" s="68" t="s">
        <v>6255</v>
      </c>
      <c r="C2519" s="2" t="s">
        <v>1</v>
      </c>
      <c r="D2519" s="2">
        <v>51</v>
      </c>
      <c r="E2519" s="6">
        <v>25197</v>
      </c>
      <c r="F2519" s="7">
        <v>44172.611377314817</v>
      </c>
      <c r="G2519" s="69" t="s">
        <v>4</v>
      </c>
      <c r="H2519" s="68">
        <v>1544</v>
      </c>
      <c r="I2519" s="93">
        <f t="shared" si="179"/>
        <v>15.595959595959595</v>
      </c>
      <c r="J2519" s="93">
        <v>2.254</v>
      </c>
      <c r="K2519" s="69">
        <v>99</v>
      </c>
      <c r="L2519" s="68">
        <v>316</v>
      </c>
      <c r="M2519" s="93">
        <f t="shared" si="181"/>
        <v>3.191919191919192</v>
      </c>
      <c r="N2519" s="93">
        <v>0.72399999999999998</v>
      </c>
      <c r="O2519" s="69">
        <v>99</v>
      </c>
      <c r="P2519" s="191">
        <f t="shared" si="182"/>
        <v>4.886075949367088</v>
      </c>
      <c r="Q2519" s="77" t="s">
        <v>719</v>
      </c>
      <c r="V2519" s="82">
        <v>0.46388888888888885</v>
      </c>
      <c r="W2519" s="83">
        <v>0.63194444444444442</v>
      </c>
      <c r="X2519" s="86">
        <f t="shared" si="180"/>
        <v>0.16805555555555557</v>
      </c>
    </row>
    <row r="2520" spans="1:24" x14ac:dyDescent="0.3">
      <c r="A2520" s="47" t="s">
        <v>5219</v>
      </c>
      <c r="B2520" s="68" t="s">
        <v>5220</v>
      </c>
      <c r="C2520" s="2" t="s">
        <v>1</v>
      </c>
      <c r="D2520" s="2">
        <v>49</v>
      </c>
      <c r="E2520" s="6">
        <v>26238</v>
      </c>
      <c r="F2520" s="7">
        <v>44172.631122685183</v>
      </c>
      <c r="G2520" s="69" t="s">
        <v>4</v>
      </c>
      <c r="H2520" s="68">
        <v>1114</v>
      </c>
      <c r="I2520" s="93">
        <f t="shared" si="179"/>
        <v>11.14</v>
      </c>
      <c r="J2520" s="93">
        <v>1.0349999999999999</v>
      </c>
      <c r="K2520" s="69">
        <v>100</v>
      </c>
      <c r="L2520" s="68">
        <v>291</v>
      </c>
      <c r="M2520" s="93">
        <f t="shared" si="181"/>
        <v>2.91</v>
      </c>
      <c r="N2520" s="93">
        <v>0.58799999999999997</v>
      </c>
      <c r="O2520" s="69">
        <v>100</v>
      </c>
      <c r="P2520" s="191">
        <f t="shared" si="182"/>
        <v>3.8281786941580758</v>
      </c>
      <c r="Q2520" s="77" t="s">
        <v>719</v>
      </c>
      <c r="V2520" s="82">
        <v>0.47222222222222227</v>
      </c>
      <c r="W2520" s="83">
        <v>0.64583333333333337</v>
      </c>
      <c r="X2520" s="86">
        <f t="shared" si="180"/>
        <v>0.1736111111111111</v>
      </c>
    </row>
    <row r="2521" spans="1:24" x14ac:dyDescent="0.3">
      <c r="A2521" s="47" t="s">
        <v>2006</v>
      </c>
      <c r="B2521" s="68" t="s">
        <v>1178</v>
      </c>
      <c r="C2521" s="2" t="s">
        <v>1</v>
      </c>
      <c r="D2521" s="2">
        <v>46</v>
      </c>
      <c r="E2521" s="6">
        <v>27159</v>
      </c>
      <c r="F2521" s="7">
        <v>44172.648182870369</v>
      </c>
      <c r="G2521" s="69" t="s">
        <v>4</v>
      </c>
      <c r="H2521" s="68">
        <v>1804</v>
      </c>
      <c r="I2521" s="93">
        <f t="shared" si="179"/>
        <v>18.222222222222221</v>
      </c>
      <c r="J2521" s="93">
        <v>4.4640000000000004</v>
      </c>
      <c r="K2521" s="69">
        <v>99</v>
      </c>
      <c r="L2521" s="68">
        <v>612</v>
      </c>
      <c r="M2521" s="93">
        <f t="shared" si="181"/>
        <v>6.1818181818181817</v>
      </c>
      <c r="N2521" s="93">
        <v>2.34</v>
      </c>
      <c r="O2521" s="69">
        <v>99</v>
      </c>
      <c r="P2521" s="191">
        <f t="shared" si="182"/>
        <v>2.9477124183006533</v>
      </c>
      <c r="Q2521" s="77" t="s">
        <v>719</v>
      </c>
      <c r="V2521" s="82">
        <v>0.4909722222222222</v>
      </c>
      <c r="W2521" s="83">
        <v>0.65972222222222221</v>
      </c>
      <c r="X2521" s="86">
        <f t="shared" si="180"/>
        <v>0.16875000000000001</v>
      </c>
    </row>
    <row r="2522" spans="1:24" x14ac:dyDescent="0.3">
      <c r="A2522" s="47" t="s">
        <v>17032</v>
      </c>
      <c r="B2522" s="68" t="s">
        <v>12911</v>
      </c>
      <c r="C2522" s="2" t="s">
        <v>6</v>
      </c>
      <c r="D2522" s="2">
        <v>52</v>
      </c>
      <c r="E2522" s="6">
        <v>24981</v>
      </c>
      <c r="F2522" s="7">
        <v>44172.664351851854</v>
      </c>
      <c r="G2522" s="69" t="s">
        <v>4</v>
      </c>
      <c r="H2522" s="68">
        <v>884</v>
      </c>
      <c r="I2522" s="93">
        <f t="shared" si="179"/>
        <v>8.84</v>
      </c>
      <c r="J2522" s="93">
        <v>0.76200000000000001</v>
      </c>
      <c r="K2522" s="69">
        <v>100</v>
      </c>
      <c r="L2522" s="68">
        <v>240</v>
      </c>
      <c r="M2522" s="93">
        <f t="shared" si="181"/>
        <v>2.4</v>
      </c>
      <c r="N2522" s="93">
        <v>0.51200000000000001</v>
      </c>
      <c r="O2522" s="69">
        <v>100</v>
      </c>
      <c r="P2522" s="191">
        <f t="shared" si="182"/>
        <v>3.6833333333333336</v>
      </c>
      <c r="Q2522" s="77" t="s">
        <v>719</v>
      </c>
      <c r="V2522" s="82">
        <v>0.58611111111111114</v>
      </c>
      <c r="W2522" s="83">
        <v>0.68055555555555547</v>
      </c>
      <c r="X2522" s="86">
        <f t="shared" si="180"/>
        <v>9.4444444444444331E-2</v>
      </c>
    </row>
    <row r="2523" spans="1:24" x14ac:dyDescent="0.3">
      <c r="A2523" s="47" t="s">
        <v>17033</v>
      </c>
      <c r="B2523" s="68" t="s">
        <v>6157</v>
      </c>
      <c r="C2523" s="2" t="s">
        <v>1</v>
      </c>
      <c r="D2523" s="2">
        <v>65</v>
      </c>
      <c r="E2523" s="6">
        <v>20157</v>
      </c>
      <c r="F2523" s="7">
        <v>44173.440682870372</v>
      </c>
      <c r="G2523" s="69" t="s">
        <v>4</v>
      </c>
      <c r="H2523" s="68">
        <v>1919</v>
      </c>
      <c r="I2523" s="93">
        <f t="shared" si="179"/>
        <v>19.190000000000001</v>
      </c>
      <c r="J2523" s="93">
        <v>1.716</v>
      </c>
      <c r="K2523" s="69">
        <v>100</v>
      </c>
      <c r="L2523" s="68">
        <v>721</v>
      </c>
      <c r="M2523" s="93">
        <f t="shared" si="181"/>
        <v>7.21</v>
      </c>
      <c r="N2523" s="93">
        <v>0.95699999999999996</v>
      </c>
      <c r="O2523" s="69">
        <v>100</v>
      </c>
      <c r="P2523" s="191">
        <f t="shared" si="182"/>
        <v>2.6615811373092928</v>
      </c>
      <c r="Q2523" s="77" t="s">
        <v>719</v>
      </c>
      <c r="V2523" s="82">
        <v>0.39097222222222222</v>
      </c>
      <c r="W2523" s="83">
        <v>0.52083333333333337</v>
      </c>
      <c r="X2523" s="86">
        <f t="shared" si="180"/>
        <v>0.12986111111111115</v>
      </c>
    </row>
    <row r="2524" spans="1:24" x14ac:dyDescent="0.3">
      <c r="A2524" s="47" t="s">
        <v>17034</v>
      </c>
      <c r="B2524" s="68" t="s">
        <v>17035</v>
      </c>
      <c r="C2524" s="2" t="s">
        <v>6</v>
      </c>
      <c r="D2524" s="2">
        <v>7.25</v>
      </c>
      <c r="E2524" s="6">
        <v>41530</v>
      </c>
      <c r="F2524" s="7">
        <v>44173.523506944446</v>
      </c>
      <c r="G2524" s="69" t="s">
        <v>4</v>
      </c>
      <c r="H2524" s="68">
        <v>1178</v>
      </c>
      <c r="I2524" s="93">
        <f t="shared" si="179"/>
        <v>11.8989898989899</v>
      </c>
      <c r="J2524" s="93">
        <v>1.94</v>
      </c>
      <c r="K2524" s="69">
        <v>99</v>
      </c>
      <c r="L2524" s="68">
        <v>98</v>
      </c>
      <c r="M2524" s="93">
        <f t="shared" si="181"/>
        <v>0.98989898989898994</v>
      </c>
      <c r="N2524" s="93">
        <v>0.17499999999999999</v>
      </c>
      <c r="O2524" s="69">
        <v>99</v>
      </c>
      <c r="P2524" s="191">
        <f t="shared" si="182"/>
        <v>12.020408163265307</v>
      </c>
      <c r="Q2524" s="77" t="s">
        <v>719</v>
      </c>
      <c r="V2524" s="82">
        <v>0.40138888888888885</v>
      </c>
      <c r="W2524" s="83">
        <v>0.52777777777777779</v>
      </c>
      <c r="X2524" s="86">
        <f t="shared" si="180"/>
        <v>0.12638888888888894</v>
      </c>
    </row>
    <row r="2525" spans="1:24" x14ac:dyDescent="0.3">
      <c r="A2525" s="47" t="s">
        <v>4011</v>
      </c>
      <c r="B2525" s="68" t="s">
        <v>4012</v>
      </c>
      <c r="C2525" s="2" t="s">
        <v>1</v>
      </c>
      <c r="D2525" s="2">
        <v>50</v>
      </c>
      <c r="E2525" s="6">
        <v>25676</v>
      </c>
      <c r="F2525" s="7">
        <v>44173.534849537034</v>
      </c>
      <c r="G2525" s="69" t="s">
        <v>4</v>
      </c>
      <c r="H2525" s="68">
        <v>2084</v>
      </c>
      <c r="I2525" s="93">
        <f t="shared" si="179"/>
        <v>20.84</v>
      </c>
      <c r="J2525" s="93">
        <v>2.2679999999999998</v>
      </c>
      <c r="K2525" s="69">
        <v>100</v>
      </c>
      <c r="L2525" s="68">
        <v>462</v>
      </c>
      <c r="M2525" s="93">
        <f t="shared" si="181"/>
        <v>4.62</v>
      </c>
      <c r="N2525" s="93">
        <v>0.66300000000000003</v>
      </c>
      <c r="O2525" s="69">
        <v>100</v>
      </c>
      <c r="P2525" s="191">
        <f t="shared" si="182"/>
        <v>4.5108225108225106</v>
      </c>
      <c r="Q2525" s="77" t="s">
        <v>719</v>
      </c>
      <c r="V2525" s="82">
        <v>0.40833333333333338</v>
      </c>
      <c r="W2525" s="83">
        <v>0.53819444444444442</v>
      </c>
      <c r="X2525" s="86">
        <f t="shared" si="180"/>
        <v>0.12986111111111104</v>
      </c>
    </row>
    <row r="2526" spans="1:24" x14ac:dyDescent="0.3">
      <c r="A2526" s="47" t="s">
        <v>17036</v>
      </c>
      <c r="B2526" s="68" t="s">
        <v>17037</v>
      </c>
      <c r="C2526" s="2" t="s">
        <v>6</v>
      </c>
      <c r="D2526" s="2">
        <v>27</v>
      </c>
      <c r="E2526" s="6">
        <v>34111</v>
      </c>
      <c r="F2526" s="7">
        <v>44173.559571759259</v>
      </c>
      <c r="G2526" s="69" t="s">
        <v>4</v>
      </c>
      <c r="H2526" s="68">
        <v>604</v>
      </c>
      <c r="I2526" s="93">
        <f t="shared" si="179"/>
        <v>6.04</v>
      </c>
      <c r="J2526" s="93">
        <v>0.56699999999999995</v>
      </c>
      <c r="K2526" s="69">
        <v>100</v>
      </c>
      <c r="L2526" s="68">
        <v>265</v>
      </c>
      <c r="M2526" s="93">
        <f t="shared" si="181"/>
        <v>2.65</v>
      </c>
      <c r="N2526" s="93">
        <v>0.5</v>
      </c>
      <c r="O2526" s="69">
        <v>100</v>
      </c>
      <c r="P2526" s="191">
        <f t="shared" si="182"/>
        <v>2.2792452830188679</v>
      </c>
      <c r="Q2526" s="77" t="s">
        <v>719</v>
      </c>
      <c r="V2526" s="82">
        <v>0.41319444444444442</v>
      </c>
      <c r="W2526" s="83">
        <v>0.60416666666666663</v>
      </c>
      <c r="X2526" s="86">
        <f t="shared" si="180"/>
        <v>0.19097222222222221</v>
      </c>
    </row>
    <row r="2527" spans="1:24" x14ac:dyDescent="0.3">
      <c r="A2527" s="47" t="s">
        <v>11931</v>
      </c>
      <c r="B2527" s="68" t="s">
        <v>17038</v>
      </c>
      <c r="C2527" s="2" t="s">
        <v>1</v>
      </c>
      <c r="D2527" s="2">
        <v>39</v>
      </c>
      <c r="E2527" s="6">
        <v>29757</v>
      </c>
      <c r="F2527" s="7">
        <v>44173.573078703703</v>
      </c>
      <c r="G2527" s="69" t="s">
        <v>4</v>
      </c>
      <c r="H2527" s="68">
        <v>872</v>
      </c>
      <c r="I2527" s="93">
        <f t="shared" si="179"/>
        <v>8.7200000000000006</v>
      </c>
      <c r="J2527" s="93">
        <v>0.85399999999999998</v>
      </c>
      <c r="K2527" s="69">
        <v>100</v>
      </c>
      <c r="L2527" s="68">
        <v>274</v>
      </c>
      <c r="M2527" s="93">
        <f t="shared" si="181"/>
        <v>2.74</v>
      </c>
      <c r="N2527" s="93">
        <v>0.54300000000000004</v>
      </c>
      <c r="O2527" s="69">
        <v>100</v>
      </c>
      <c r="P2527" s="191">
        <f t="shared" si="182"/>
        <v>3.1824817518248176</v>
      </c>
      <c r="Q2527" s="77" t="s">
        <v>719</v>
      </c>
      <c r="V2527" s="82">
        <v>0.41875000000000001</v>
      </c>
      <c r="W2527" s="83">
        <v>0.5708333333333333</v>
      </c>
      <c r="X2527" s="86">
        <f t="shared" si="180"/>
        <v>0.15208333333333329</v>
      </c>
    </row>
    <row r="2528" spans="1:24" x14ac:dyDescent="0.3">
      <c r="A2528" s="47" t="s">
        <v>11695</v>
      </c>
      <c r="B2528" s="68" t="s">
        <v>5823</v>
      </c>
      <c r="C2528" s="2" t="s">
        <v>1</v>
      </c>
      <c r="D2528" s="2">
        <v>47</v>
      </c>
      <c r="E2528" s="6">
        <v>26679</v>
      </c>
      <c r="F2528" s="7">
        <v>44173.598090277781</v>
      </c>
      <c r="G2528" s="69" t="s">
        <v>4</v>
      </c>
      <c r="H2528" s="68">
        <v>1218</v>
      </c>
      <c r="I2528" s="93">
        <f t="shared" si="179"/>
        <v>12.303030303030303</v>
      </c>
      <c r="J2528" s="93">
        <v>1.0049999999999999</v>
      </c>
      <c r="K2528" s="69">
        <v>99</v>
      </c>
      <c r="L2528" s="68">
        <v>182</v>
      </c>
      <c r="M2528" s="93">
        <f t="shared" si="181"/>
        <v>1.8383838383838385</v>
      </c>
      <c r="N2528" s="93">
        <v>0.52900000000000003</v>
      </c>
      <c r="O2528" s="69">
        <v>99</v>
      </c>
      <c r="P2528" s="191">
        <f t="shared" si="182"/>
        <v>6.6923076923076916</v>
      </c>
      <c r="Q2528" s="77" t="s">
        <v>719</v>
      </c>
      <c r="V2528" s="82">
        <v>0.44930555555555557</v>
      </c>
      <c r="W2528" s="83">
        <v>0.61111111111111105</v>
      </c>
      <c r="X2528" s="86">
        <f t="shared" si="180"/>
        <v>0.16180555555555548</v>
      </c>
    </row>
    <row r="2529" spans="1:24" x14ac:dyDescent="0.3">
      <c r="A2529" s="47" t="s">
        <v>13847</v>
      </c>
      <c r="B2529" s="68" t="s">
        <v>7252</v>
      </c>
      <c r="C2529" s="2" t="s">
        <v>1</v>
      </c>
      <c r="D2529" s="2">
        <v>49</v>
      </c>
      <c r="E2529" s="6">
        <v>26183</v>
      </c>
      <c r="F2529" s="7">
        <v>44173.62059027778</v>
      </c>
      <c r="G2529" s="69" t="s">
        <v>4</v>
      </c>
      <c r="H2529" s="68">
        <v>1358</v>
      </c>
      <c r="I2529" s="93">
        <f t="shared" si="179"/>
        <v>13.717171717171718</v>
      </c>
      <c r="J2529" s="93">
        <v>1.34</v>
      </c>
      <c r="K2529" s="69">
        <v>99</v>
      </c>
      <c r="L2529" s="68">
        <v>280</v>
      </c>
      <c r="M2529" s="93">
        <f t="shared" si="181"/>
        <v>2.8282828282828283</v>
      </c>
      <c r="N2529" s="93">
        <v>0.75600000000000001</v>
      </c>
      <c r="O2529" s="69">
        <v>99</v>
      </c>
      <c r="P2529" s="191">
        <f t="shared" si="182"/>
        <v>4.8500000000000005</v>
      </c>
      <c r="Q2529" s="77" t="s">
        <v>719</v>
      </c>
      <c r="V2529" s="82">
        <v>0.46527777777777773</v>
      </c>
      <c r="W2529" s="83">
        <v>0.62847222222222221</v>
      </c>
      <c r="X2529" s="86">
        <f t="shared" si="180"/>
        <v>0.16319444444444448</v>
      </c>
    </row>
    <row r="2530" spans="1:24" x14ac:dyDescent="0.3">
      <c r="A2530" s="47" t="s">
        <v>7700</v>
      </c>
      <c r="B2530" s="68" t="s">
        <v>7701</v>
      </c>
      <c r="C2530" s="2" t="s">
        <v>6</v>
      </c>
      <c r="D2530" s="2">
        <v>64</v>
      </c>
      <c r="E2530" s="6">
        <v>20590</v>
      </c>
      <c r="F2530" s="7">
        <v>44173.632025462961</v>
      </c>
      <c r="G2530" s="69" t="s">
        <v>4</v>
      </c>
      <c r="H2530" s="68">
        <v>1152</v>
      </c>
      <c r="I2530" s="93">
        <f t="shared" si="179"/>
        <v>11.636363636363637</v>
      </c>
      <c r="J2530" s="93">
        <v>0.89700000000000002</v>
      </c>
      <c r="K2530" s="69">
        <v>99</v>
      </c>
      <c r="L2530" s="68">
        <v>306</v>
      </c>
      <c r="M2530" s="93">
        <f t="shared" si="181"/>
        <v>3.0909090909090908</v>
      </c>
      <c r="N2530" s="93">
        <v>0.497</v>
      </c>
      <c r="O2530" s="69">
        <v>99</v>
      </c>
      <c r="P2530" s="191">
        <f t="shared" si="182"/>
        <v>3.7647058823529416</v>
      </c>
      <c r="Q2530" s="77" t="s">
        <v>719</v>
      </c>
      <c r="V2530" s="82">
        <v>0.47569444444444442</v>
      </c>
      <c r="W2530" s="83">
        <v>0.63888888888888895</v>
      </c>
      <c r="X2530" s="86">
        <f t="shared" si="180"/>
        <v>0.16319444444444453</v>
      </c>
    </row>
    <row r="2531" spans="1:24" x14ac:dyDescent="0.3">
      <c r="A2531" s="47" t="s">
        <v>17039</v>
      </c>
      <c r="B2531" s="68" t="s">
        <v>17040</v>
      </c>
      <c r="C2531" s="2" t="s">
        <v>1</v>
      </c>
      <c r="D2531" s="2">
        <v>36</v>
      </c>
      <c r="E2531" s="6">
        <v>30720</v>
      </c>
      <c r="F2531" s="7">
        <v>44173.650347222225</v>
      </c>
      <c r="G2531" s="69" t="s">
        <v>4</v>
      </c>
      <c r="H2531" s="68">
        <v>1207</v>
      </c>
      <c r="I2531" s="93">
        <f t="shared" ref="I2531:I2594" si="183">H2531/K2531</f>
        <v>12.191919191919192</v>
      </c>
      <c r="J2531" s="93">
        <v>1.1839999999999999</v>
      </c>
      <c r="K2531" s="69">
        <v>99</v>
      </c>
      <c r="L2531" s="68">
        <v>356</v>
      </c>
      <c r="M2531" s="93">
        <f t="shared" si="181"/>
        <v>3.595959595959596</v>
      </c>
      <c r="N2531" s="93">
        <v>0.49299999999999999</v>
      </c>
      <c r="O2531" s="69">
        <v>99</v>
      </c>
      <c r="P2531" s="191">
        <f t="shared" si="182"/>
        <v>3.3904494382022472</v>
      </c>
      <c r="Q2531" s="77" t="s">
        <v>719</v>
      </c>
      <c r="V2531" s="82">
        <v>0.51388888888888895</v>
      </c>
      <c r="W2531" s="83">
        <v>0.63888888888888895</v>
      </c>
      <c r="X2531" s="86">
        <f t="shared" si="180"/>
        <v>0.125</v>
      </c>
    </row>
    <row r="2532" spans="1:24" x14ac:dyDescent="0.3">
      <c r="A2532" s="47" t="s">
        <v>17041</v>
      </c>
      <c r="B2532" s="68" t="s">
        <v>17042</v>
      </c>
      <c r="C2532" s="2" t="s">
        <v>6</v>
      </c>
      <c r="D2532" s="2">
        <v>78</v>
      </c>
      <c r="E2532" s="6">
        <v>15325</v>
      </c>
      <c r="F2532" s="7">
        <v>44173.663124999999</v>
      </c>
      <c r="G2532" s="69" t="s">
        <v>4</v>
      </c>
      <c r="H2532" s="68">
        <v>3212</v>
      </c>
      <c r="I2532" s="93">
        <f t="shared" si="183"/>
        <v>32.119999999999997</v>
      </c>
      <c r="J2532" s="93">
        <v>1.966</v>
      </c>
      <c r="K2532" s="69">
        <v>100</v>
      </c>
      <c r="L2532" s="68">
        <v>1991</v>
      </c>
      <c r="M2532" s="93">
        <f t="shared" si="181"/>
        <v>19.91</v>
      </c>
      <c r="N2532" s="93">
        <v>1.8540000000000001</v>
      </c>
      <c r="O2532" s="69">
        <v>100</v>
      </c>
      <c r="P2532" s="191">
        <f t="shared" si="182"/>
        <v>1.6132596685082872</v>
      </c>
      <c r="Q2532" s="77" t="s">
        <v>719</v>
      </c>
      <c r="V2532" s="82">
        <v>0.50972222222222219</v>
      </c>
      <c r="W2532" s="83">
        <v>0.67013888888888884</v>
      </c>
      <c r="X2532" s="86">
        <f t="shared" si="180"/>
        <v>0.16041666666666665</v>
      </c>
    </row>
    <row r="2533" spans="1:24" x14ac:dyDescent="0.3">
      <c r="A2533" s="47" t="s">
        <v>4781</v>
      </c>
      <c r="B2533" s="68" t="s">
        <v>4782</v>
      </c>
      <c r="C2533" s="2" t="s">
        <v>1</v>
      </c>
      <c r="D2533" s="2">
        <v>49</v>
      </c>
      <c r="E2533" s="6">
        <v>26261</v>
      </c>
      <c r="F2533" s="7">
        <v>44174.529178240744</v>
      </c>
      <c r="G2533" s="69" t="s">
        <v>4</v>
      </c>
      <c r="H2533" s="68">
        <v>1325</v>
      </c>
      <c r="I2533" s="93">
        <f t="shared" si="183"/>
        <v>13.25</v>
      </c>
      <c r="J2533" s="93">
        <v>1.6479999999999999</v>
      </c>
      <c r="K2533" s="69">
        <v>100</v>
      </c>
      <c r="L2533" s="68">
        <v>412</v>
      </c>
      <c r="M2533" s="93">
        <f t="shared" si="181"/>
        <v>4.12</v>
      </c>
      <c r="N2533" s="93">
        <v>0.75600000000000001</v>
      </c>
      <c r="O2533" s="69">
        <v>100</v>
      </c>
      <c r="P2533" s="191">
        <f t="shared" si="182"/>
        <v>3.2160194174757279</v>
      </c>
      <c r="Q2533" s="77" t="s">
        <v>719</v>
      </c>
      <c r="V2533" s="82">
        <v>0.40902777777777777</v>
      </c>
      <c r="W2533" s="83">
        <v>0.53125</v>
      </c>
      <c r="X2533" s="86">
        <f t="shared" si="180"/>
        <v>0.12222222222222223</v>
      </c>
    </row>
    <row r="2534" spans="1:24" x14ac:dyDescent="0.3">
      <c r="A2534" s="47" t="s">
        <v>12407</v>
      </c>
      <c r="B2534" s="68" t="s">
        <v>1399</v>
      </c>
      <c r="C2534" s="2" t="s">
        <v>1</v>
      </c>
      <c r="D2534" s="2">
        <v>36</v>
      </c>
      <c r="E2534" s="6">
        <v>30930</v>
      </c>
      <c r="F2534" s="7">
        <v>44174.543414351851</v>
      </c>
      <c r="G2534" s="69" t="s">
        <v>4</v>
      </c>
      <c r="H2534" s="68">
        <v>1327</v>
      </c>
      <c r="I2534" s="93">
        <f t="shared" si="183"/>
        <v>13.404040404040405</v>
      </c>
      <c r="J2534" s="93">
        <v>1.4490000000000001</v>
      </c>
      <c r="K2534" s="69">
        <v>99</v>
      </c>
      <c r="L2534" s="68">
        <v>265</v>
      </c>
      <c r="M2534" s="93">
        <f t="shared" si="181"/>
        <v>2.6767676767676769</v>
      </c>
      <c r="N2534" s="93">
        <v>0.62</v>
      </c>
      <c r="O2534" s="69">
        <v>99</v>
      </c>
      <c r="P2534" s="191">
        <f t="shared" si="182"/>
        <v>5.0075471698113212</v>
      </c>
      <c r="Q2534" s="77" t="s">
        <v>719</v>
      </c>
      <c r="V2534" s="82">
        <v>0.39861111111111108</v>
      </c>
      <c r="W2534" s="83">
        <v>0.54513888888888895</v>
      </c>
      <c r="X2534" s="86">
        <f t="shared" si="180"/>
        <v>0.14652777777777787</v>
      </c>
    </row>
    <row r="2535" spans="1:24" x14ac:dyDescent="0.3">
      <c r="A2535" s="47" t="s">
        <v>3919</v>
      </c>
      <c r="B2535" s="68" t="s">
        <v>880</v>
      </c>
      <c r="C2535" s="2" t="s">
        <v>1</v>
      </c>
      <c r="D2535" s="2">
        <v>58</v>
      </c>
      <c r="E2535" s="6">
        <v>22863</v>
      </c>
      <c r="F2535" s="7">
        <v>44174.554444444446</v>
      </c>
      <c r="G2535" s="69" t="s">
        <v>4</v>
      </c>
      <c r="H2535" s="68">
        <v>1531</v>
      </c>
      <c r="I2535" s="93">
        <f t="shared" si="183"/>
        <v>15.464646464646465</v>
      </c>
      <c r="J2535" s="93">
        <v>1.256</v>
      </c>
      <c r="K2535" s="69">
        <v>99</v>
      </c>
      <c r="L2535" s="68">
        <v>477</v>
      </c>
      <c r="M2535" s="93">
        <f t="shared" si="181"/>
        <v>4.8181818181818183</v>
      </c>
      <c r="N2535" s="93">
        <v>0.81299999999999994</v>
      </c>
      <c r="O2535" s="69">
        <v>99</v>
      </c>
      <c r="P2535" s="191">
        <f t="shared" si="182"/>
        <v>3.2096436058700211</v>
      </c>
      <c r="Q2535" s="77" t="s">
        <v>719</v>
      </c>
      <c r="V2535" s="82">
        <v>0.41944444444444445</v>
      </c>
      <c r="W2535" s="83">
        <v>0.55902777777777779</v>
      </c>
      <c r="X2535" s="86">
        <f t="shared" si="180"/>
        <v>0.13958333333333334</v>
      </c>
    </row>
    <row r="2536" spans="1:24" x14ac:dyDescent="0.3">
      <c r="A2536" s="47" t="s">
        <v>15298</v>
      </c>
      <c r="B2536" s="68" t="s">
        <v>318</v>
      </c>
      <c r="C2536" s="2" t="s">
        <v>1</v>
      </c>
      <c r="D2536" s="2">
        <v>59</v>
      </c>
      <c r="E2536" s="6">
        <v>22337</v>
      </c>
      <c r="F2536" s="7">
        <v>44174.572280092594</v>
      </c>
      <c r="G2536" s="69" t="s">
        <v>4</v>
      </c>
      <c r="H2536" s="68">
        <v>1858</v>
      </c>
      <c r="I2536" s="93">
        <f t="shared" si="183"/>
        <v>18.579999999999998</v>
      </c>
      <c r="J2536" s="93">
        <v>2.5939999999999999</v>
      </c>
      <c r="K2536" s="69">
        <v>100</v>
      </c>
      <c r="L2536" s="68">
        <v>299</v>
      </c>
      <c r="M2536" s="93">
        <f t="shared" si="181"/>
        <v>2.99</v>
      </c>
      <c r="N2536" s="93">
        <v>0.59499999999999997</v>
      </c>
      <c r="O2536" s="69">
        <v>100</v>
      </c>
      <c r="P2536" s="191">
        <f t="shared" si="182"/>
        <v>6.2140468227424739</v>
      </c>
      <c r="Q2536" s="77" t="s">
        <v>719</v>
      </c>
      <c r="V2536" s="82">
        <v>0.41180555555555554</v>
      </c>
      <c r="W2536" s="83">
        <v>0.57638888888888895</v>
      </c>
      <c r="X2536" s="86">
        <f t="shared" si="180"/>
        <v>0.16458333333333341</v>
      </c>
    </row>
    <row r="2537" spans="1:24" x14ac:dyDescent="0.3">
      <c r="A2537" s="47" t="s">
        <v>3241</v>
      </c>
      <c r="B2537" s="68" t="s">
        <v>1317</v>
      </c>
      <c r="C2537" s="2" t="s">
        <v>1</v>
      </c>
      <c r="D2537" s="2">
        <v>46</v>
      </c>
      <c r="E2537" s="6">
        <v>27283</v>
      </c>
      <c r="F2537" s="7">
        <v>44174.584988425922</v>
      </c>
      <c r="G2537" s="69" t="s">
        <v>4</v>
      </c>
      <c r="H2537" s="68">
        <v>1050</v>
      </c>
      <c r="I2537" s="93">
        <f t="shared" si="183"/>
        <v>10.606060606060606</v>
      </c>
      <c r="J2537" s="93">
        <v>1.1499999999999999</v>
      </c>
      <c r="K2537" s="69">
        <v>99</v>
      </c>
      <c r="L2537" s="68">
        <v>253</v>
      </c>
      <c r="M2537" s="93">
        <f t="shared" si="181"/>
        <v>2.5555555555555554</v>
      </c>
      <c r="N2537" s="93">
        <v>0.499</v>
      </c>
      <c r="O2537" s="69">
        <v>99</v>
      </c>
      <c r="P2537" s="191">
        <f t="shared" si="182"/>
        <v>4.150197628458498</v>
      </c>
      <c r="Q2537" s="77" t="s">
        <v>719</v>
      </c>
      <c r="V2537" s="82">
        <v>0.44791666666666669</v>
      </c>
      <c r="W2537" s="83">
        <v>0.59375</v>
      </c>
      <c r="X2537" s="86">
        <f t="shared" si="180"/>
        <v>0.14583333333333331</v>
      </c>
    </row>
    <row r="2538" spans="1:24" x14ac:dyDescent="0.3">
      <c r="A2538" s="47" t="s">
        <v>3133</v>
      </c>
      <c r="B2538" s="68" t="s">
        <v>969</v>
      </c>
      <c r="C2538" s="2" t="s">
        <v>1</v>
      </c>
      <c r="D2538" s="2">
        <v>63</v>
      </c>
      <c r="E2538" s="6">
        <v>20904</v>
      </c>
      <c r="F2538" s="7">
        <v>44174.604872685188</v>
      </c>
      <c r="G2538" s="69" t="s">
        <v>4</v>
      </c>
      <c r="H2538" s="68">
        <v>1915</v>
      </c>
      <c r="I2538" s="93">
        <f t="shared" si="183"/>
        <v>19.149999999999999</v>
      </c>
      <c r="J2538" s="93">
        <v>1.992</v>
      </c>
      <c r="K2538" s="69">
        <v>100</v>
      </c>
      <c r="L2538" s="68">
        <v>399</v>
      </c>
      <c r="M2538" s="93">
        <f t="shared" si="181"/>
        <v>3.99</v>
      </c>
      <c r="N2538" s="93">
        <v>0.87</v>
      </c>
      <c r="O2538" s="69">
        <v>100</v>
      </c>
      <c r="P2538" s="191">
        <f t="shared" si="182"/>
        <v>4.799498746867167</v>
      </c>
      <c r="Q2538" s="77" t="s">
        <v>719</v>
      </c>
      <c r="V2538" s="82">
        <v>0.4680555555555555</v>
      </c>
      <c r="W2538" s="83">
        <v>0.60763888888888895</v>
      </c>
      <c r="X2538" s="86">
        <f t="shared" si="180"/>
        <v>0.13958333333333345</v>
      </c>
    </row>
    <row r="2539" spans="1:24" x14ac:dyDescent="0.3">
      <c r="A2539" s="47" t="s">
        <v>12535</v>
      </c>
      <c r="B2539" s="68" t="s">
        <v>12536</v>
      </c>
      <c r="C2539" s="2" t="s">
        <v>1</v>
      </c>
      <c r="D2539" s="2">
        <v>52</v>
      </c>
      <c r="E2539" s="6">
        <v>25073</v>
      </c>
      <c r="F2539" s="7">
        <v>44174.617152777777</v>
      </c>
      <c r="G2539" s="69" t="s">
        <v>4</v>
      </c>
      <c r="H2539" s="68">
        <v>1716</v>
      </c>
      <c r="I2539" s="93">
        <f t="shared" si="183"/>
        <v>17.333333333333332</v>
      </c>
      <c r="J2539" s="93">
        <v>1.696</v>
      </c>
      <c r="K2539" s="69">
        <v>99</v>
      </c>
      <c r="L2539" s="68">
        <v>380</v>
      </c>
      <c r="M2539" s="93">
        <f t="shared" si="181"/>
        <v>3.8383838383838382</v>
      </c>
      <c r="N2539" s="93">
        <v>0.60099999999999998</v>
      </c>
      <c r="O2539" s="69">
        <v>99</v>
      </c>
      <c r="P2539" s="191">
        <f t="shared" si="182"/>
        <v>4.5157894736842108</v>
      </c>
      <c r="Q2539" s="77" t="s">
        <v>719</v>
      </c>
      <c r="V2539" s="82">
        <v>0.49374999999999997</v>
      </c>
      <c r="W2539" s="83">
        <v>0.63194444444444442</v>
      </c>
      <c r="X2539" s="86">
        <f t="shared" si="180"/>
        <v>0.13819444444444445</v>
      </c>
    </row>
    <row r="2540" spans="1:24" x14ac:dyDescent="0.3">
      <c r="A2540" s="47" t="s">
        <v>17043</v>
      </c>
      <c r="B2540" s="68" t="s">
        <v>17044</v>
      </c>
      <c r="C2540" s="2" t="s">
        <v>1</v>
      </c>
      <c r="D2540" s="2">
        <v>64</v>
      </c>
      <c r="E2540" s="6">
        <v>20734</v>
      </c>
      <c r="F2540" s="7">
        <v>44174.63925925926</v>
      </c>
      <c r="G2540" s="69" t="s">
        <v>10062</v>
      </c>
      <c r="H2540" s="68">
        <v>2273</v>
      </c>
      <c r="I2540" s="93">
        <f t="shared" si="183"/>
        <v>22.959595959595958</v>
      </c>
      <c r="J2540" s="93">
        <v>1.8009999999999999</v>
      </c>
      <c r="K2540" s="69">
        <v>99</v>
      </c>
      <c r="L2540" s="68">
        <v>539</v>
      </c>
      <c r="M2540" s="93">
        <f t="shared" si="181"/>
        <v>5.4444444444444446</v>
      </c>
      <c r="N2540" s="93">
        <v>0.86</v>
      </c>
      <c r="O2540" s="69">
        <v>99</v>
      </c>
      <c r="P2540" s="191">
        <f t="shared" si="182"/>
        <v>4.2170686456400741</v>
      </c>
      <c r="Q2540" s="77" t="s">
        <v>719</v>
      </c>
      <c r="V2540" s="82">
        <v>0.51180555555555551</v>
      </c>
      <c r="W2540" s="83">
        <v>0.64583333333333337</v>
      </c>
      <c r="X2540" s="86">
        <f t="shared" si="180"/>
        <v>0.13402777777777786</v>
      </c>
    </row>
    <row r="2541" spans="1:24" x14ac:dyDescent="0.3">
      <c r="A2541" s="47" t="s">
        <v>17045</v>
      </c>
      <c r="B2541" s="68" t="s">
        <v>1434</v>
      </c>
      <c r="C2541" s="2" t="s">
        <v>1</v>
      </c>
      <c r="D2541" s="2">
        <v>60</v>
      </c>
      <c r="E2541" s="6">
        <v>22074</v>
      </c>
      <c r="F2541" s="7">
        <v>44174.666562500002</v>
      </c>
      <c r="G2541" s="69" t="s">
        <v>4</v>
      </c>
      <c r="H2541" s="68">
        <v>1530</v>
      </c>
      <c r="I2541" s="93">
        <f t="shared" si="183"/>
        <v>15.454545454545455</v>
      </c>
      <c r="J2541" s="93">
        <v>1.4379999999999999</v>
      </c>
      <c r="K2541" s="69">
        <v>99</v>
      </c>
      <c r="L2541" s="68">
        <v>326</v>
      </c>
      <c r="M2541" s="93">
        <f t="shared" si="181"/>
        <v>3.2929292929292928</v>
      </c>
      <c r="N2541" s="93">
        <v>0.77300000000000002</v>
      </c>
      <c r="O2541" s="69">
        <v>99</v>
      </c>
      <c r="P2541" s="191">
        <f t="shared" si="182"/>
        <v>4.6932515337423313</v>
      </c>
      <c r="Q2541" s="77" t="s">
        <v>719</v>
      </c>
      <c r="V2541" s="82">
        <v>0.5229166666666667</v>
      </c>
      <c r="W2541" s="83">
        <v>0.67013888888888884</v>
      </c>
      <c r="X2541" s="86">
        <f t="shared" si="180"/>
        <v>0.14722222222222214</v>
      </c>
    </row>
    <row r="2542" spans="1:24" x14ac:dyDescent="0.3">
      <c r="A2542" s="47" t="s">
        <v>11526</v>
      </c>
      <c r="B2542" s="68" t="s">
        <v>11527</v>
      </c>
      <c r="C2542" s="2" t="s">
        <v>1</v>
      </c>
      <c r="D2542" s="2">
        <v>38</v>
      </c>
      <c r="E2542" s="6">
        <v>30259</v>
      </c>
      <c r="F2542" s="7">
        <v>44175.511574074073</v>
      </c>
      <c r="G2542" s="69" t="s">
        <v>4</v>
      </c>
      <c r="H2542" s="68">
        <v>918</v>
      </c>
      <c r="I2542" s="93">
        <f t="shared" si="183"/>
        <v>9.18</v>
      </c>
      <c r="J2542" s="93">
        <v>0.83299999999999996</v>
      </c>
      <c r="K2542" s="69">
        <v>100</v>
      </c>
      <c r="L2542" s="68">
        <v>616</v>
      </c>
      <c r="M2542" s="93">
        <f t="shared" si="181"/>
        <v>6.16</v>
      </c>
      <c r="N2542" s="93">
        <v>0.748</v>
      </c>
      <c r="O2542" s="69">
        <v>100</v>
      </c>
      <c r="P2542" s="191">
        <f t="shared" si="182"/>
        <v>1.4902597402597402</v>
      </c>
      <c r="Q2542" s="77" t="s">
        <v>719</v>
      </c>
      <c r="V2542" s="82">
        <v>0.37777777777777777</v>
      </c>
      <c r="W2542" s="83">
        <v>0.52083333333333337</v>
      </c>
      <c r="X2542" s="86">
        <f t="shared" si="180"/>
        <v>0.1430555555555556</v>
      </c>
    </row>
    <row r="2543" spans="1:24" x14ac:dyDescent="0.3">
      <c r="A2543" s="47" t="s">
        <v>17046</v>
      </c>
      <c r="B2543" s="68" t="s">
        <v>1296</v>
      </c>
      <c r="C2543" s="2" t="s">
        <v>1</v>
      </c>
      <c r="D2543" s="2">
        <v>47</v>
      </c>
      <c r="E2543" s="6">
        <v>26857</v>
      </c>
      <c r="F2543" s="7">
        <v>44175.532986111109</v>
      </c>
      <c r="G2543" s="69" t="s">
        <v>4</v>
      </c>
      <c r="H2543" s="68">
        <v>1240</v>
      </c>
      <c r="I2543" s="93">
        <f t="shared" si="183"/>
        <v>12.4</v>
      </c>
      <c r="J2543" s="93">
        <v>1.054</v>
      </c>
      <c r="K2543" s="69">
        <v>100</v>
      </c>
      <c r="L2543" s="68">
        <v>390</v>
      </c>
      <c r="M2543" s="93">
        <f t="shared" si="181"/>
        <v>3.9</v>
      </c>
      <c r="N2543" s="93">
        <v>0.745</v>
      </c>
      <c r="O2543" s="69">
        <v>100</v>
      </c>
      <c r="P2543" s="191">
        <f t="shared" si="182"/>
        <v>3.1794871794871797</v>
      </c>
      <c r="Q2543" s="77" t="s">
        <v>719</v>
      </c>
      <c r="V2543" s="82">
        <v>0.39861111111111108</v>
      </c>
      <c r="W2543" s="83">
        <v>0.50347222222222221</v>
      </c>
      <c r="X2543" s="86">
        <f t="shared" si="180"/>
        <v>0.10486111111111113</v>
      </c>
    </row>
    <row r="2544" spans="1:24" x14ac:dyDescent="0.3">
      <c r="A2544" s="47" t="s">
        <v>4192</v>
      </c>
      <c r="B2544" s="68" t="s">
        <v>4193</v>
      </c>
      <c r="C2544" s="2" t="s">
        <v>1</v>
      </c>
      <c r="D2544" s="2">
        <v>38</v>
      </c>
      <c r="E2544" s="6">
        <v>30247</v>
      </c>
      <c r="F2544" s="7">
        <v>44175.543275462966</v>
      </c>
      <c r="G2544" s="69" t="s">
        <v>4</v>
      </c>
      <c r="H2544" s="68">
        <v>1020</v>
      </c>
      <c r="I2544" s="93">
        <f t="shared" si="183"/>
        <v>10.199999999999999</v>
      </c>
      <c r="J2544" s="93">
        <v>2.069</v>
      </c>
      <c r="K2544" s="69">
        <v>100</v>
      </c>
      <c r="L2544" s="68">
        <v>271</v>
      </c>
      <c r="M2544" s="93">
        <f t="shared" si="181"/>
        <v>2.71</v>
      </c>
      <c r="N2544" s="93">
        <v>0.70099999999999996</v>
      </c>
      <c r="O2544" s="69">
        <v>100</v>
      </c>
      <c r="P2544" s="191">
        <f t="shared" si="182"/>
        <v>3.7638376383763834</v>
      </c>
      <c r="Q2544" s="77" t="s">
        <v>719</v>
      </c>
      <c r="V2544" s="82">
        <v>0.41666666666666669</v>
      </c>
      <c r="W2544" s="83">
        <v>0.54513888888888895</v>
      </c>
      <c r="X2544" s="86">
        <f t="shared" si="180"/>
        <v>0.12847222222222227</v>
      </c>
    </row>
    <row r="2545" spans="1:24" x14ac:dyDescent="0.3">
      <c r="A2545" s="47" t="s">
        <v>12786</v>
      </c>
      <c r="B2545" s="68" t="s">
        <v>7409</v>
      </c>
      <c r="C2545" s="2" t="s">
        <v>1</v>
      </c>
      <c r="D2545" s="2">
        <v>44</v>
      </c>
      <c r="E2545" s="6">
        <v>27784</v>
      </c>
      <c r="F2545" s="7">
        <v>44175.553796296299</v>
      </c>
      <c r="G2545" s="69" t="s">
        <v>4</v>
      </c>
      <c r="H2545" s="68">
        <v>1004</v>
      </c>
      <c r="I2545" s="93">
        <f t="shared" si="183"/>
        <v>10.141414141414142</v>
      </c>
      <c r="J2545" s="93">
        <v>0.86899999999999999</v>
      </c>
      <c r="K2545" s="69">
        <v>99</v>
      </c>
      <c r="L2545" s="68">
        <v>280</v>
      </c>
      <c r="M2545" s="93">
        <f t="shared" si="181"/>
        <v>2.8282828282828283</v>
      </c>
      <c r="N2545" s="93">
        <v>0.71499999999999997</v>
      </c>
      <c r="O2545" s="69">
        <v>99</v>
      </c>
      <c r="P2545" s="191">
        <f t="shared" si="182"/>
        <v>3.5857142857142859</v>
      </c>
      <c r="Q2545" s="77" t="s">
        <v>719</v>
      </c>
      <c r="V2545" s="82">
        <v>0.4284722222222222</v>
      </c>
      <c r="W2545" s="83">
        <v>0.55555555555555558</v>
      </c>
      <c r="X2545" s="86">
        <f t="shared" si="180"/>
        <v>0.12708333333333338</v>
      </c>
    </row>
    <row r="2546" spans="1:24" x14ac:dyDescent="0.3">
      <c r="A2546" s="47" t="s">
        <v>12422</v>
      </c>
      <c r="B2546" s="68" t="s">
        <v>6224</v>
      </c>
      <c r="C2546" s="2" t="s">
        <v>1</v>
      </c>
      <c r="D2546" s="2">
        <v>50</v>
      </c>
      <c r="E2546" s="6">
        <v>25637</v>
      </c>
      <c r="F2546" s="7">
        <v>44175.564872685187</v>
      </c>
      <c r="G2546" s="69" t="s">
        <v>4</v>
      </c>
      <c r="H2546" s="68">
        <v>1583</v>
      </c>
      <c r="I2546" s="93">
        <f t="shared" si="183"/>
        <v>15.98989898989899</v>
      </c>
      <c r="J2546" s="93">
        <v>1.6259999999999999</v>
      </c>
      <c r="K2546" s="69">
        <v>99</v>
      </c>
      <c r="L2546" s="68">
        <v>525</v>
      </c>
      <c r="M2546" s="93">
        <f t="shared" si="181"/>
        <v>5.3030303030303028</v>
      </c>
      <c r="N2546" s="93">
        <v>0.69199999999999995</v>
      </c>
      <c r="O2546" s="69">
        <v>99</v>
      </c>
      <c r="P2546" s="191">
        <f t="shared" si="182"/>
        <v>3.0152380952380953</v>
      </c>
      <c r="Q2546" s="77" t="s">
        <v>719</v>
      </c>
      <c r="V2546" s="82">
        <v>0.44513888888888892</v>
      </c>
      <c r="W2546" s="83">
        <v>0.56597222222222221</v>
      </c>
      <c r="X2546" s="86">
        <f t="shared" si="180"/>
        <v>0.12083333333333329</v>
      </c>
    </row>
    <row r="2547" spans="1:24" x14ac:dyDescent="0.3">
      <c r="A2547" s="47" t="s">
        <v>12690</v>
      </c>
      <c r="B2547" s="68" t="s">
        <v>6478</v>
      </c>
      <c r="C2547" s="2" t="s">
        <v>1</v>
      </c>
      <c r="D2547" s="2">
        <v>60</v>
      </c>
      <c r="E2547" s="6">
        <v>22164</v>
      </c>
      <c r="F2547" s="7">
        <v>44175.583020833335</v>
      </c>
      <c r="G2547" s="69" t="s">
        <v>4</v>
      </c>
      <c r="H2547" s="68">
        <v>1551</v>
      </c>
      <c r="I2547" s="93">
        <f t="shared" si="183"/>
        <v>15.666666666666666</v>
      </c>
      <c r="J2547" s="93">
        <v>1.702</v>
      </c>
      <c r="K2547" s="69">
        <v>99</v>
      </c>
      <c r="L2547" s="68">
        <v>403</v>
      </c>
      <c r="M2547" s="93">
        <f t="shared" si="181"/>
        <v>4.0707070707070709</v>
      </c>
      <c r="N2547" s="93">
        <v>0.75900000000000001</v>
      </c>
      <c r="O2547" s="69">
        <v>99</v>
      </c>
      <c r="P2547" s="191">
        <f t="shared" si="182"/>
        <v>3.8486352357320097</v>
      </c>
      <c r="Q2547" s="77" t="s">
        <v>719</v>
      </c>
      <c r="V2547" s="82">
        <v>0.45694444444444443</v>
      </c>
      <c r="W2547" s="83">
        <v>0.59722222222222221</v>
      </c>
      <c r="X2547" s="86">
        <f t="shared" si="180"/>
        <v>0.14027777777777778</v>
      </c>
    </row>
    <row r="2548" spans="1:24" x14ac:dyDescent="0.3">
      <c r="A2548" s="47" t="s">
        <v>4765</v>
      </c>
      <c r="B2548" s="68" t="s">
        <v>4766</v>
      </c>
      <c r="C2548" s="2" t="s">
        <v>1</v>
      </c>
      <c r="D2548" s="2">
        <v>51</v>
      </c>
      <c r="E2548" s="6">
        <v>25239</v>
      </c>
      <c r="F2548" s="7">
        <v>44175.601018518515</v>
      </c>
      <c r="G2548" s="69" t="s">
        <v>4</v>
      </c>
      <c r="H2548" s="68">
        <v>1207</v>
      </c>
      <c r="I2548" s="93">
        <f t="shared" si="183"/>
        <v>12.07</v>
      </c>
      <c r="J2548" s="93">
        <v>1.008</v>
      </c>
      <c r="K2548" s="69">
        <v>100</v>
      </c>
      <c r="L2548" s="68">
        <v>328</v>
      </c>
      <c r="M2548" s="93">
        <f t="shared" si="181"/>
        <v>3.28</v>
      </c>
      <c r="N2548" s="93">
        <v>0.60399999999999998</v>
      </c>
      <c r="O2548" s="69">
        <v>100</v>
      </c>
      <c r="P2548" s="191">
        <f t="shared" si="182"/>
        <v>3.6798780487804881</v>
      </c>
      <c r="Q2548" s="77" t="s">
        <v>719</v>
      </c>
      <c r="V2548" s="82">
        <v>0.46388888888888885</v>
      </c>
      <c r="W2548" s="83">
        <v>0.60763888888888895</v>
      </c>
      <c r="X2548" s="86">
        <f t="shared" si="180"/>
        <v>0.1437500000000001</v>
      </c>
    </row>
    <row r="2549" spans="1:24" x14ac:dyDescent="0.3">
      <c r="A2549" s="47" t="s">
        <v>17047</v>
      </c>
      <c r="B2549" s="68" t="s">
        <v>6041</v>
      </c>
      <c r="C2549" s="2" t="s">
        <v>1</v>
      </c>
      <c r="D2549" s="2">
        <v>73</v>
      </c>
      <c r="E2549" s="6">
        <v>17172</v>
      </c>
      <c r="F2549" s="7">
        <v>44175.61650462963</v>
      </c>
      <c r="G2549" s="69" t="s">
        <v>22</v>
      </c>
      <c r="H2549" s="68">
        <v>1599</v>
      </c>
      <c r="I2549" s="93">
        <f t="shared" si="183"/>
        <v>16.151515151515152</v>
      </c>
      <c r="J2549" s="93">
        <v>1.1279999999999999</v>
      </c>
      <c r="K2549" s="69">
        <v>99</v>
      </c>
      <c r="L2549" s="68">
        <v>469</v>
      </c>
      <c r="M2549" s="93">
        <f t="shared" si="181"/>
        <v>4.737373737373737</v>
      </c>
      <c r="N2549" s="93">
        <v>0.79</v>
      </c>
      <c r="O2549" s="69">
        <v>99</v>
      </c>
      <c r="P2549" s="191">
        <f t="shared" si="182"/>
        <v>3.4093816631130069</v>
      </c>
      <c r="Q2549" s="77" t="s">
        <v>719</v>
      </c>
      <c r="V2549" s="82">
        <v>0.46249999999999997</v>
      </c>
      <c r="W2549" s="83">
        <v>0.62152777777777779</v>
      </c>
      <c r="X2549" s="86">
        <f t="shared" si="180"/>
        <v>0.15902777777777782</v>
      </c>
    </row>
    <row r="2550" spans="1:24" x14ac:dyDescent="0.3">
      <c r="A2550" s="47" t="s">
        <v>17048</v>
      </c>
      <c r="B2550" s="68" t="s">
        <v>17049</v>
      </c>
      <c r="C2550" s="2" t="s">
        <v>1</v>
      </c>
      <c r="D2550" s="2">
        <v>49</v>
      </c>
      <c r="E2550" s="6">
        <v>26067</v>
      </c>
      <c r="F2550" s="7">
        <v>44175.639166666668</v>
      </c>
      <c r="G2550" s="69" t="s">
        <v>4</v>
      </c>
      <c r="H2550" s="68">
        <v>1121</v>
      </c>
      <c r="I2550" s="93">
        <f t="shared" si="183"/>
        <v>11.323232323232324</v>
      </c>
      <c r="J2550" s="93">
        <v>0.92400000000000004</v>
      </c>
      <c r="K2550" s="69">
        <v>99</v>
      </c>
      <c r="L2550" s="68">
        <v>287</v>
      </c>
      <c r="M2550" s="93">
        <f t="shared" si="181"/>
        <v>2.8989898989898988</v>
      </c>
      <c r="N2550" s="93">
        <v>0.66200000000000003</v>
      </c>
      <c r="O2550" s="69">
        <v>99</v>
      </c>
      <c r="P2550" s="191">
        <f t="shared" si="182"/>
        <v>3.9059233449477357</v>
      </c>
      <c r="Q2550" s="77" t="s">
        <v>719</v>
      </c>
      <c r="V2550" s="82">
        <v>0.49305555555555558</v>
      </c>
      <c r="W2550" s="83">
        <v>0.63888888888888895</v>
      </c>
      <c r="X2550" s="86">
        <f t="shared" si="180"/>
        <v>0.14583333333333337</v>
      </c>
    </row>
    <row r="2551" spans="1:24" x14ac:dyDescent="0.3">
      <c r="A2551" s="47" t="s">
        <v>17050</v>
      </c>
      <c r="B2551" s="68" t="s">
        <v>17051</v>
      </c>
      <c r="C2551" s="2" t="s">
        <v>6</v>
      </c>
      <c r="D2551" s="2">
        <v>54</v>
      </c>
      <c r="E2551" s="6">
        <v>24137</v>
      </c>
      <c r="F2551" s="7">
        <v>44175.653113425928</v>
      </c>
      <c r="G2551" s="69" t="s">
        <v>4</v>
      </c>
      <c r="H2551" s="68">
        <v>716</v>
      </c>
      <c r="I2551" s="93">
        <f t="shared" si="183"/>
        <v>7.2323232323232327</v>
      </c>
      <c r="J2551" s="93">
        <v>0.90200000000000002</v>
      </c>
      <c r="K2551" s="69">
        <v>99</v>
      </c>
      <c r="L2551" s="68">
        <v>290</v>
      </c>
      <c r="M2551" s="93">
        <f t="shared" si="181"/>
        <v>2.9292929292929295</v>
      </c>
      <c r="N2551" s="93">
        <v>0.57599999999999996</v>
      </c>
      <c r="O2551" s="69">
        <v>99</v>
      </c>
      <c r="P2551" s="191">
        <f t="shared" si="182"/>
        <v>2.4689655172413794</v>
      </c>
      <c r="Q2551" s="77" t="s">
        <v>719</v>
      </c>
      <c r="V2551" s="82">
        <v>0.51111111111111118</v>
      </c>
      <c r="W2551" s="83">
        <v>0.67361111111111116</v>
      </c>
      <c r="X2551" s="86">
        <f t="shared" ref="X2551:X2614" si="184">W2551-V2551</f>
        <v>0.16249999999999998</v>
      </c>
    </row>
    <row r="2552" spans="1:24" x14ac:dyDescent="0.3">
      <c r="A2552" s="47" t="s">
        <v>5295</v>
      </c>
      <c r="B2552" s="68" t="s">
        <v>5296</v>
      </c>
      <c r="C2552" s="2" t="s">
        <v>1</v>
      </c>
      <c r="D2552" s="2">
        <v>39</v>
      </c>
      <c r="E2552" s="6">
        <v>29614</v>
      </c>
      <c r="F2552" s="7">
        <v>44176.437939814816</v>
      </c>
      <c r="G2552" s="69" t="s">
        <v>4</v>
      </c>
      <c r="H2552" s="68">
        <v>1476</v>
      </c>
      <c r="I2552" s="93">
        <f t="shared" si="183"/>
        <v>14.909090909090908</v>
      </c>
      <c r="J2552" s="93">
        <v>1.667</v>
      </c>
      <c r="K2552" s="69">
        <v>99</v>
      </c>
      <c r="L2552" s="68">
        <v>329</v>
      </c>
      <c r="M2552" s="93">
        <f t="shared" si="181"/>
        <v>3.3232323232323231</v>
      </c>
      <c r="N2552" s="93">
        <v>0.72599999999999998</v>
      </c>
      <c r="O2552" s="69">
        <v>99</v>
      </c>
      <c r="P2552" s="191">
        <f t="shared" si="182"/>
        <v>4.4863221884498481</v>
      </c>
      <c r="Q2552" s="77" t="s">
        <v>719</v>
      </c>
      <c r="V2552" s="82">
        <v>0.38680555555555557</v>
      </c>
      <c r="W2552" s="83">
        <v>0.51736111111111105</v>
      </c>
      <c r="X2552" s="86">
        <f t="shared" si="184"/>
        <v>0.13055555555555548</v>
      </c>
    </row>
    <row r="2553" spans="1:24" x14ac:dyDescent="0.3">
      <c r="A2553" s="47" t="s">
        <v>12280</v>
      </c>
      <c r="B2553" s="68" t="s">
        <v>6567</v>
      </c>
      <c r="C2553" s="2" t="s">
        <v>1</v>
      </c>
      <c r="D2553" s="2">
        <v>47</v>
      </c>
      <c r="E2553" s="6">
        <v>26845</v>
      </c>
      <c r="F2553" s="7">
        <v>44176.526307870372</v>
      </c>
      <c r="G2553" s="69" t="s">
        <v>4</v>
      </c>
      <c r="H2553" s="68">
        <v>1020</v>
      </c>
      <c r="I2553" s="93">
        <f t="shared" si="183"/>
        <v>10.199999999999999</v>
      </c>
      <c r="J2553" s="93">
        <v>1.2869999999999999</v>
      </c>
      <c r="K2553" s="69">
        <v>100</v>
      </c>
      <c r="L2553" s="68">
        <v>257</v>
      </c>
      <c r="M2553" s="93">
        <f t="shared" si="181"/>
        <v>2.57</v>
      </c>
      <c r="N2553" s="93">
        <v>0.57299999999999995</v>
      </c>
      <c r="O2553" s="69">
        <v>100</v>
      </c>
      <c r="P2553" s="191">
        <f t="shared" si="182"/>
        <v>3.9688715953307394</v>
      </c>
      <c r="Q2553" s="77" t="s">
        <v>719</v>
      </c>
      <c r="V2553" s="82">
        <v>0.3923611111111111</v>
      </c>
      <c r="W2553" s="83">
        <v>0.52777777777777779</v>
      </c>
      <c r="X2553" s="86">
        <f t="shared" si="184"/>
        <v>0.13541666666666669</v>
      </c>
    </row>
    <row r="2554" spans="1:24" x14ac:dyDescent="0.3">
      <c r="A2554" s="47" t="s">
        <v>12848</v>
      </c>
      <c r="B2554" s="68" t="s">
        <v>1220</v>
      </c>
      <c r="C2554" s="2" t="s">
        <v>1</v>
      </c>
      <c r="D2554" s="2">
        <v>46</v>
      </c>
      <c r="E2554" s="6">
        <v>27161</v>
      </c>
      <c r="F2554" s="7">
        <v>44176.538645833331</v>
      </c>
      <c r="G2554" s="69" t="s">
        <v>4</v>
      </c>
      <c r="H2554" s="68">
        <v>1066</v>
      </c>
      <c r="I2554" s="93">
        <f t="shared" si="183"/>
        <v>10.767676767676768</v>
      </c>
      <c r="J2554" s="93">
        <v>1.202</v>
      </c>
      <c r="K2554" s="69">
        <v>99</v>
      </c>
      <c r="L2554" s="68">
        <v>418</v>
      </c>
      <c r="M2554" s="93">
        <f t="shared" si="181"/>
        <v>4.2222222222222223</v>
      </c>
      <c r="N2554" s="93">
        <v>0.72199999999999998</v>
      </c>
      <c r="O2554" s="69">
        <v>99</v>
      </c>
      <c r="P2554" s="191">
        <f t="shared" si="182"/>
        <v>2.5502392344497609</v>
      </c>
      <c r="Q2554" s="77" t="s">
        <v>719</v>
      </c>
      <c r="V2554" s="82">
        <v>0.40277777777777773</v>
      </c>
      <c r="W2554" s="83">
        <v>0.54166666666666663</v>
      </c>
      <c r="X2554" s="86">
        <f t="shared" si="184"/>
        <v>0.1388888888888889</v>
      </c>
    </row>
    <row r="2555" spans="1:24" x14ac:dyDescent="0.3">
      <c r="A2555" s="47" t="s">
        <v>11420</v>
      </c>
      <c r="B2555" s="68" t="s">
        <v>11421</v>
      </c>
      <c r="C2555" s="2" t="s">
        <v>1</v>
      </c>
      <c r="D2555" s="2">
        <v>51</v>
      </c>
      <c r="E2555" s="6">
        <v>25300</v>
      </c>
      <c r="F2555" s="7">
        <v>44176.550196759257</v>
      </c>
      <c r="G2555" s="69" t="s">
        <v>4</v>
      </c>
      <c r="H2555" s="68">
        <v>1078</v>
      </c>
      <c r="I2555" s="93">
        <f t="shared" si="183"/>
        <v>10.78</v>
      </c>
      <c r="J2555" s="93">
        <v>1.1240000000000001</v>
      </c>
      <c r="K2555" s="69">
        <v>100</v>
      </c>
      <c r="L2555" s="68">
        <v>270</v>
      </c>
      <c r="M2555" s="93">
        <f t="shared" si="181"/>
        <v>2.7</v>
      </c>
      <c r="N2555" s="93">
        <v>0.59499999999999997</v>
      </c>
      <c r="O2555" s="69">
        <v>100</v>
      </c>
      <c r="P2555" s="191">
        <f t="shared" si="182"/>
        <v>3.992592592592592</v>
      </c>
      <c r="Q2555" s="77" t="s">
        <v>719</v>
      </c>
      <c r="V2555" s="82">
        <v>0.4145833333333333</v>
      </c>
      <c r="W2555" s="83">
        <v>0.5625</v>
      </c>
      <c r="X2555" s="86">
        <f t="shared" si="184"/>
        <v>0.1479166666666667</v>
      </c>
    </row>
    <row r="2556" spans="1:24" x14ac:dyDescent="0.3">
      <c r="A2556" s="47" t="s">
        <v>17052</v>
      </c>
      <c r="B2556" s="68" t="s">
        <v>38</v>
      </c>
      <c r="C2556" s="2" t="s">
        <v>1</v>
      </c>
      <c r="D2556" s="2">
        <v>65</v>
      </c>
      <c r="E2556" s="6">
        <v>20284</v>
      </c>
      <c r="F2556" s="7">
        <v>44176.576319444444</v>
      </c>
      <c r="G2556" s="69" t="s">
        <v>4</v>
      </c>
      <c r="H2556" s="68">
        <v>1234</v>
      </c>
      <c r="I2556" s="93">
        <f t="shared" si="183"/>
        <v>12.464646464646465</v>
      </c>
      <c r="J2556" s="93">
        <v>0.95099999999999996</v>
      </c>
      <c r="K2556" s="69">
        <v>99</v>
      </c>
      <c r="L2556" s="68">
        <v>481</v>
      </c>
      <c r="M2556" s="93">
        <f t="shared" si="181"/>
        <v>4.858585858585859</v>
      </c>
      <c r="N2556" s="93">
        <v>0.74199999999999999</v>
      </c>
      <c r="O2556" s="69">
        <v>99</v>
      </c>
      <c r="P2556" s="191">
        <f t="shared" si="182"/>
        <v>2.5654885654885655</v>
      </c>
      <c r="Q2556" s="77" t="s">
        <v>719</v>
      </c>
      <c r="V2556" s="82">
        <v>0.45208333333333334</v>
      </c>
      <c r="W2556" s="83">
        <v>0.58333333333333337</v>
      </c>
      <c r="X2556" s="86">
        <f t="shared" si="184"/>
        <v>0.13125000000000003</v>
      </c>
    </row>
    <row r="2557" spans="1:24" x14ac:dyDescent="0.3">
      <c r="A2557" s="47" t="s">
        <v>4850</v>
      </c>
      <c r="B2557" s="68" t="s">
        <v>4851</v>
      </c>
      <c r="C2557" s="2" t="s">
        <v>1</v>
      </c>
      <c r="D2557" s="2">
        <v>50</v>
      </c>
      <c r="E2557" s="6">
        <v>25628</v>
      </c>
      <c r="F2557" s="7">
        <v>44176.590138888889</v>
      </c>
      <c r="G2557" s="69" t="s">
        <v>4</v>
      </c>
      <c r="H2557" s="68">
        <v>1526</v>
      </c>
      <c r="I2557" s="93">
        <f t="shared" si="183"/>
        <v>15.26</v>
      </c>
      <c r="J2557" s="93">
        <v>0.98099999999999998</v>
      </c>
      <c r="K2557" s="69">
        <v>100</v>
      </c>
      <c r="L2557" s="68">
        <v>342</v>
      </c>
      <c r="M2557" s="93">
        <f t="shared" si="181"/>
        <v>3.42</v>
      </c>
      <c r="N2557" s="93">
        <v>0.51600000000000001</v>
      </c>
      <c r="O2557" s="69">
        <v>100</v>
      </c>
      <c r="P2557" s="191">
        <f t="shared" si="182"/>
        <v>4.4619883040935671</v>
      </c>
      <c r="Q2557" s="77" t="s">
        <v>719</v>
      </c>
      <c r="V2557" s="82">
        <v>0.46597222222222223</v>
      </c>
      <c r="W2557" s="83">
        <v>0.58680555555555558</v>
      </c>
      <c r="X2557" s="86">
        <f t="shared" si="184"/>
        <v>0.12083333333333335</v>
      </c>
    </row>
    <row r="2558" spans="1:24" x14ac:dyDescent="0.3">
      <c r="A2558" s="47" t="s">
        <v>17053</v>
      </c>
      <c r="B2558" s="68" t="s">
        <v>17054</v>
      </c>
      <c r="C2558" s="2" t="s">
        <v>6</v>
      </c>
      <c r="D2558" s="2">
        <v>82</v>
      </c>
      <c r="E2558" s="6">
        <v>14093</v>
      </c>
      <c r="F2558" s="7">
        <v>44176.6015625</v>
      </c>
      <c r="G2558" s="69" t="s">
        <v>4</v>
      </c>
      <c r="H2558" s="68">
        <v>1576</v>
      </c>
      <c r="I2558" s="93">
        <f t="shared" si="183"/>
        <v>15.919191919191919</v>
      </c>
      <c r="J2558" s="93">
        <v>1.131</v>
      </c>
      <c r="K2558" s="69">
        <v>99</v>
      </c>
      <c r="L2558" s="68">
        <v>877</v>
      </c>
      <c r="M2558" s="93">
        <f t="shared" si="181"/>
        <v>8.8585858585858581</v>
      </c>
      <c r="N2558" s="93">
        <v>0.95799999999999996</v>
      </c>
      <c r="O2558" s="69">
        <v>99</v>
      </c>
      <c r="P2558" s="191">
        <f t="shared" si="182"/>
        <v>1.7970353477765109</v>
      </c>
      <c r="Q2558" s="77" t="s">
        <v>719</v>
      </c>
      <c r="V2558" s="82">
        <v>0.48055555555555557</v>
      </c>
      <c r="W2558" s="83">
        <v>0.61805555555555558</v>
      </c>
      <c r="X2558" s="86">
        <f t="shared" si="184"/>
        <v>0.13750000000000001</v>
      </c>
    </row>
    <row r="2559" spans="1:24" x14ac:dyDescent="0.3">
      <c r="A2559" s="47" t="s">
        <v>17055</v>
      </c>
      <c r="B2559" s="68" t="s">
        <v>17056</v>
      </c>
      <c r="C2559" s="2" t="s">
        <v>6</v>
      </c>
      <c r="D2559" s="2">
        <v>56</v>
      </c>
      <c r="E2559" s="6">
        <v>23664</v>
      </c>
      <c r="F2559" s="7">
        <v>44176.633946759262</v>
      </c>
      <c r="G2559" s="69" t="s">
        <v>10062</v>
      </c>
      <c r="H2559" s="68">
        <v>1069</v>
      </c>
      <c r="I2559" s="93">
        <f t="shared" si="183"/>
        <v>10.69</v>
      </c>
      <c r="J2559" s="93">
        <v>1.032</v>
      </c>
      <c r="K2559" s="69">
        <v>100</v>
      </c>
      <c r="L2559" s="68">
        <v>434</v>
      </c>
      <c r="M2559" s="93">
        <f t="shared" si="181"/>
        <v>4.34</v>
      </c>
      <c r="N2559" s="93">
        <v>0.51700000000000002</v>
      </c>
      <c r="O2559" s="69">
        <v>100</v>
      </c>
      <c r="P2559" s="191">
        <f t="shared" si="182"/>
        <v>2.4631336405529956</v>
      </c>
      <c r="Q2559" s="77" t="s">
        <v>719</v>
      </c>
      <c r="V2559" s="82">
        <v>0.4993055555555555</v>
      </c>
      <c r="W2559" s="83">
        <v>0.63888888888888895</v>
      </c>
      <c r="X2559" s="86">
        <f t="shared" si="184"/>
        <v>0.13958333333333345</v>
      </c>
    </row>
    <row r="2560" spans="1:24" x14ac:dyDescent="0.3">
      <c r="A2560" s="47" t="s">
        <v>17057</v>
      </c>
      <c r="B2560" s="68" t="s">
        <v>17058</v>
      </c>
      <c r="C2560" s="2" t="s">
        <v>6</v>
      </c>
      <c r="D2560" s="2">
        <v>77</v>
      </c>
      <c r="E2560" s="6">
        <v>15939</v>
      </c>
      <c r="F2560" s="7">
        <v>44176.661053240743</v>
      </c>
      <c r="G2560" s="69" t="s">
        <v>4</v>
      </c>
      <c r="H2560" s="68">
        <v>1136</v>
      </c>
      <c r="I2560" s="93">
        <f t="shared" si="183"/>
        <v>11.474747474747474</v>
      </c>
      <c r="J2560" s="93">
        <v>1.28</v>
      </c>
      <c r="K2560" s="69">
        <v>99</v>
      </c>
      <c r="L2560" s="68">
        <v>492</v>
      </c>
      <c r="M2560" s="93">
        <f t="shared" si="181"/>
        <v>4.9696969696969697</v>
      </c>
      <c r="N2560" s="93">
        <v>0.64600000000000002</v>
      </c>
      <c r="O2560" s="69">
        <v>99</v>
      </c>
      <c r="P2560" s="191">
        <f t="shared" si="182"/>
        <v>2.308943089430894</v>
      </c>
      <c r="Q2560" s="77" t="s">
        <v>719</v>
      </c>
      <c r="V2560" s="82">
        <v>0.51250000000000007</v>
      </c>
      <c r="W2560" s="83">
        <v>0.66666666666666663</v>
      </c>
      <c r="X2560" s="86">
        <f t="shared" si="184"/>
        <v>0.15416666666666656</v>
      </c>
    </row>
    <row r="2561" spans="1:24" x14ac:dyDescent="0.3">
      <c r="A2561" s="47" t="s">
        <v>17059</v>
      </c>
      <c r="B2561" s="68" t="s">
        <v>6931</v>
      </c>
      <c r="C2561" s="2" t="s">
        <v>1</v>
      </c>
      <c r="D2561" s="2">
        <v>54</v>
      </c>
      <c r="E2561" s="6">
        <v>24149</v>
      </c>
      <c r="F2561" s="7">
        <v>44179.579027777778</v>
      </c>
      <c r="G2561" s="69" t="s">
        <v>4</v>
      </c>
      <c r="H2561" s="68">
        <v>1684</v>
      </c>
      <c r="I2561" s="93">
        <f t="shared" si="183"/>
        <v>17.01010101010101</v>
      </c>
      <c r="J2561" s="93">
        <v>1.425</v>
      </c>
      <c r="K2561" s="69">
        <v>99</v>
      </c>
      <c r="L2561" s="68">
        <v>369</v>
      </c>
      <c r="M2561" s="93">
        <f t="shared" si="181"/>
        <v>3.7272727272727271</v>
      </c>
      <c r="N2561" s="93">
        <v>0.60299999999999998</v>
      </c>
      <c r="O2561" s="69">
        <v>99</v>
      </c>
      <c r="P2561" s="191">
        <f t="shared" si="182"/>
        <v>4.563685636856369</v>
      </c>
      <c r="Q2561" s="77" t="s">
        <v>719</v>
      </c>
      <c r="V2561" s="82">
        <v>0.41875000000000001</v>
      </c>
      <c r="W2561" s="83">
        <v>0.58680555555555558</v>
      </c>
      <c r="X2561" s="86">
        <f t="shared" si="184"/>
        <v>0.16805555555555557</v>
      </c>
    </row>
    <row r="2562" spans="1:24" x14ac:dyDescent="0.3">
      <c r="A2562" s="47" t="s">
        <v>11941</v>
      </c>
      <c r="B2562" s="68" t="s">
        <v>11942</v>
      </c>
      <c r="C2562" s="2" t="s">
        <v>1</v>
      </c>
      <c r="D2562" s="2">
        <v>56</v>
      </c>
      <c r="E2562" s="6">
        <v>23612</v>
      </c>
      <c r="F2562" s="7">
        <v>44179.59207175926</v>
      </c>
      <c r="G2562" s="69" t="s">
        <v>4</v>
      </c>
      <c r="H2562" s="68">
        <v>1305</v>
      </c>
      <c r="I2562" s="93">
        <f t="shared" si="183"/>
        <v>13.181818181818182</v>
      </c>
      <c r="J2562" s="93">
        <v>0.93</v>
      </c>
      <c r="K2562" s="69">
        <v>99</v>
      </c>
      <c r="L2562" s="68">
        <v>377</v>
      </c>
      <c r="M2562" s="93">
        <f t="shared" si="181"/>
        <v>3.808080808080808</v>
      </c>
      <c r="N2562" s="93">
        <v>0.61699999999999999</v>
      </c>
      <c r="O2562" s="69">
        <v>99</v>
      </c>
      <c r="P2562" s="191">
        <f t="shared" si="182"/>
        <v>3.4615384615384617</v>
      </c>
      <c r="Q2562" s="77" t="s">
        <v>719</v>
      </c>
      <c r="V2562" s="82">
        <v>0.43124999999999997</v>
      </c>
      <c r="W2562" s="83">
        <v>0.59375</v>
      </c>
      <c r="X2562" s="86">
        <f t="shared" si="184"/>
        <v>0.16250000000000003</v>
      </c>
    </row>
    <row r="2563" spans="1:24" x14ac:dyDescent="0.3">
      <c r="A2563" s="47" t="s">
        <v>17060</v>
      </c>
      <c r="B2563" s="68" t="s">
        <v>17061</v>
      </c>
      <c r="C2563" s="2" t="s">
        <v>6</v>
      </c>
      <c r="D2563" s="2">
        <v>61</v>
      </c>
      <c r="E2563" s="6">
        <v>21650</v>
      </c>
      <c r="F2563" s="7">
        <v>44179.605057870373</v>
      </c>
      <c r="G2563" s="69" t="s">
        <v>4</v>
      </c>
      <c r="H2563" s="68">
        <v>1208</v>
      </c>
      <c r="I2563" s="93">
        <f t="shared" si="183"/>
        <v>12.202020202020202</v>
      </c>
      <c r="J2563" s="93">
        <v>1.125</v>
      </c>
      <c r="K2563" s="69">
        <v>99</v>
      </c>
      <c r="L2563" s="68">
        <v>376</v>
      </c>
      <c r="M2563" s="93">
        <f t="shared" ref="M2563:M2626" si="185">L2563/O2563</f>
        <v>3.797979797979798</v>
      </c>
      <c r="N2563" s="93">
        <v>0.84499999999999997</v>
      </c>
      <c r="O2563" s="69">
        <v>99</v>
      </c>
      <c r="P2563" s="191">
        <f t="shared" ref="P2563:P2626" si="186">I2563/M2563</f>
        <v>3.2127659574468086</v>
      </c>
      <c r="Q2563" s="77" t="s">
        <v>719</v>
      </c>
      <c r="V2563" s="82">
        <v>0.44236111111111115</v>
      </c>
      <c r="W2563" s="83">
        <v>0.60763888888888895</v>
      </c>
      <c r="X2563" s="86">
        <f t="shared" si="184"/>
        <v>0.1652777777777778</v>
      </c>
    </row>
    <row r="2564" spans="1:24" x14ac:dyDescent="0.3">
      <c r="A2564" s="47" t="s">
        <v>11762</v>
      </c>
      <c r="B2564" s="68" t="s">
        <v>11763</v>
      </c>
      <c r="C2564" s="2" t="s">
        <v>1</v>
      </c>
      <c r="D2564" s="2">
        <v>47</v>
      </c>
      <c r="E2564" s="6">
        <v>26733</v>
      </c>
      <c r="F2564" s="7">
        <v>44179.618819444448</v>
      </c>
      <c r="G2564" s="69" t="s">
        <v>4</v>
      </c>
      <c r="H2564" s="68">
        <v>993</v>
      </c>
      <c r="I2564" s="93">
        <f t="shared" si="183"/>
        <v>10.030303030303031</v>
      </c>
      <c r="J2564" s="93">
        <v>1.6930000000000001</v>
      </c>
      <c r="K2564" s="69">
        <v>99</v>
      </c>
      <c r="L2564" s="68">
        <v>199</v>
      </c>
      <c r="M2564" s="93">
        <f t="shared" si="185"/>
        <v>2.0101010101010099</v>
      </c>
      <c r="N2564" s="93">
        <v>0.48399999999999999</v>
      </c>
      <c r="O2564" s="69">
        <v>99</v>
      </c>
      <c r="P2564" s="191">
        <f t="shared" si="186"/>
        <v>4.9899497487437197</v>
      </c>
      <c r="Q2564" s="77" t="s">
        <v>719</v>
      </c>
      <c r="V2564" s="82">
        <v>0.45277777777777778</v>
      </c>
      <c r="W2564" s="83">
        <v>0.625</v>
      </c>
      <c r="X2564" s="86">
        <f t="shared" si="184"/>
        <v>0.17222222222222222</v>
      </c>
    </row>
    <row r="2565" spans="1:24" x14ac:dyDescent="0.3">
      <c r="A2565" s="47" t="s">
        <v>11646</v>
      </c>
      <c r="B2565" s="68" t="s">
        <v>11647</v>
      </c>
      <c r="C2565" s="2" t="s">
        <v>1</v>
      </c>
      <c r="D2565" s="2">
        <v>36</v>
      </c>
      <c r="E2565" s="6">
        <v>30682</v>
      </c>
      <c r="F2565" s="7">
        <v>44179.635185185187</v>
      </c>
      <c r="G2565" s="69" t="s">
        <v>4</v>
      </c>
      <c r="H2565" s="68">
        <v>754</v>
      </c>
      <c r="I2565" s="93">
        <f t="shared" si="183"/>
        <v>7.6161616161616159</v>
      </c>
      <c r="J2565" s="93">
        <v>0.82899999999999996</v>
      </c>
      <c r="K2565" s="69">
        <v>99</v>
      </c>
      <c r="L2565" s="68">
        <v>175</v>
      </c>
      <c r="M2565" s="93">
        <f t="shared" si="185"/>
        <v>1.7676767676767677</v>
      </c>
      <c r="N2565" s="93">
        <v>0.42399999999999999</v>
      </c>
      <c r="O2565" s="69">
        <v>99</v>
      </c>
      <c r="P2565" s="191">
        <f t="shared" si="186"/>
        <v>4.3085714285714287</v>
      </c>
      <c r="Q2565" s="77" t="s">
        <v>719</v>
      </c>
      <c r="V2565" s="82">
        <v>0.48055555555555557</v>
      </c>
      <c r="W2565" s="83">
        <v>0.63888888888888895</v>
      </c>
      <c r="X2565" s="86">
        <f t="shared" si="184"/>
        <v>0.15833333333333338</v>
      </c>
    </row>
    <row r="2566" spans="1:24" x14ac:dyDescent="0.3">
      <c r="A2566" s="47" t="s">
        <v>5258</v>
      </c>
      <c r="B2566" s="68" t="s">
        <v>4091</v>
      </c>
      <c r="C2566" s="2" t="s">
        <v>1</v>
      </c>
      <c r="D2566" s="2">
        <v>57</v>
      </c>
      <c r="E2566" s="6">
        <v>23344</v>
      </c>
      <c r="F2566" s="7">
        <v>44179.649305555555</v>
      </c>
      <c r="G2566" s="69" t="s">
        <v>4</v>
      </c>
      <c r="H2566" s="68">
        <v>1879</v>
      </c>
      <c r="I2566" s="93">
        <f t="shared" si="183"/>
        <v>18.979797979797979</v>
      </c>
      <c r="J2566" s="93">
        <v>1.262</v>
      </c>
      <c r="K2566" s="69">
        <v>99</v>
      </c>
      <c r="L2566" s="68">
        <v>301</v>
      </c>
      <c r="M2566" s="93">
        <f t="shared" si="185"/>
        <v>3.0404040404040402</v>
      </c>
      <c r="N2566" s="93">
        <v>0.65300000000000002</v>
      </c>
      <c r="O2566" s="69">
        <v>99</v>
      </c>
      <c r="P2566" s="191">
        <f t="shared" si="186"/>
        <v>6.2425249169435215</v>
      </c>
      <c r="Q2566" s="77" t="s">
        <v>719</v>
      </c>
      <c r="V2566" s="82">
        <v>0.4993055555555555</v>
      </c>
      <c r="W2566" s="83">
        <v>0.65277777777777779</v>
      </c>
      <c r="X2566" s="86">
        <f t="shared" si="184"/>
        <v>0.15347222222222229</v>
      </c>
    </row>
    <row r="2567" spans="1:24" x14ac:dyDescent="0.3">
      <c r="A2567" s="47" t="s">
        <v>17062</v>
      </c>
      <c r="B2567" s="68" t="s">
        <v>17063</v>
      </c>
      <c r="C2567" s="2" t="s">
        <v>6</v>
      </c>
      <c r="D2567" s="2">
        <v>58</v>
      </c>
      <c r="E2567" s="6">
        <v>22698</v>
      </c>
      <c r="F2567" s="7">
        <v>44179.666273148148</v>
      </c>
      <c r="G2567" s="69" t="s">
        <v>10062</v>
      </c>
      <c r="H2567" s="68">
        <v>979</v>
      </c>
      <c r="I2567" s="93">
        <f t="shared" si="183"/>
        <v>9.7899999999999991</v>
      </c>
      <c r="J2567" s="93">
        <v>1.282</v>
      </c>
      <c r="K2567" s="69">
        <v>100</v>
      </c>
      <c r="L2567" s="68">
        <v>275</v>
      </c>
      <c r="M2567" s="93">
        <f t="shared" si="185"/>
        <v>2.75</v>
      </c>
      <c r="N2567" s="93">
        <v>0.57499999999999996</v>
      </c>
      <c r="O2567" s="69">
        <v>100</v>
      </c>
      <c r="P2567" s="191">
        <f t="shared" si="186"/>
        <v>3.5599999999999996</v>
      </c>
      <c r="Q2567" s="77" t="s">
        <v>719</v>
      </c>
      <c r="V2567" s="82">
        <v>0.49652777777777773</v>
      </c>
      <c r="W2567" s="83">
        <v>0.67013888888888884</v>
      </c>
      <c r="X2567" s="86">
        <f t="shared" si="184"/>
        <v>0.1736111111111111</v>
      </c>
    </row>
    <row r="2568" spans="1:24" x14ac:dyDescent="0.3">
      <c r="A2568" s="47" t="s">
        <v>17064</v>
      </c>
      <c r="B2568" s="68" t="s">
        <v>11438</v>
      </c>
      <c r="C2568" s="2" t="s">
        <v>1</v>
      </c>
      <c r="D2568" s="2">
        <v>49</v>
      </c>
      <c r="E2568" s="6">
        <v>26031</v>
      </c>
      <c r="F2568" s="7">
        <v>44180.429016203707</v>
      </c>
      <c r="G2568" s="69" t="s">
        <v>4</v>
      </c>
      <c r="H2568" s="68">
        <v>965</v>
      </c>
      <c r="I2568" s="93">
        <f t="shared" si="183"/>
        <v>9.7474747474747474</v>
      </c>
      <c r="J2568" s="93">
        <v>1.0029999999999999</v>
      </c>
      <c r="K2568" s="69">
        <v>99</v>
      </c>
      <c r="L2568" s="68">
        <v>385</v>
      </c>
      <c r="M2568" s="93">
        <f t="shared" si="185"/>
        <v>3.8888888888888888</v>
      </c>
      <c r="N2568" s="93">
        <v>0.68300000000000005</v>
      </c>
      <c r="O2568" s="69">
        <v>99</v>
      </c>
      <c r="P2568" s="191">
        <f t="shared" si="186"/>
        <v>2.5064935064935066</v>
      </c>
      <c r="Q2568" s="77" t="s">
        <v>719</v>
      </c>
      <c r="V2568" s="82">
        <v>0.37708333333333338</v>
      </c>
      <c r="W2568" s="83">
        <v>0.51597222222222217</v>
      </c>
      <c r="X2568" s="86">
        <f t="shared" si="184"/>
        <v>0.13888888888888878</v>
      </c>
    </row>
    <row r="2569" spans="1:24" x14ac:dyDescent="0.3">
      <c r="A2569" s="47" t="s">
        <v>12260</v>
      </c>
      <c r="B2569" s="68" t="s">
        <v>6474</v>
      </c>
      <c r="C2569" s="2" t="s">
        <v>1</v>
      </c>
      <c r="D2569" s="2">
        <v>63</v>
      </c>
      <c r="E2569" s="6">
        <v>20866</v>
      </c>
      <c r="F2569" s="7">
        <v>44180.528194444443</v>
      </c>
      <c r="G2569" s="69" t="s">
        <v>4</v>
      </c>
      <c r="H2569" s="68">
        <v>1079</v>
      </c>
      <c r="I2569" s="93">
        <f t="shared" si="183"/>
        <v>10.79</v>
      </c>
      <c r="J2569" s="93">
        <v>1.028</v>
      </c>
      <c r="K2569" s="69">
        <v>100</v>
      </c>
      <c r="L2569" s="68">
        <v>302</v>
      </c>
      <c r="M2569" s="93">
        <f t="shared" si="185"/>
        <v>3.02</v>
      </c>
      <c r="N2569" s="93">
        <v>0.73799999999999999</v>
      </c>
      <c r="O2569" s="69">
        <v>100</v>
      </c>
      <c r="P2569" s="191">
        <f t="shared" si="186"/>
        <v>3.572847682119205</v>
      </c>
      <c r="Q2569" s="77" t="s">
        <v>719</v>
      </c>
      <c r="V2569" s="82">
        <v>0.40138888888888885</v>
      </c>
      <c r="W2569" s="83">
        <v>0.53125</v>
      </c>
      <c r="X2569" s="86">
        <f t="shared" si="184"/>
        <v>0.12986111111111115</v>
      </c>
    </row>
    <row r="2570" spans="1:24" x14ac:dyDescent="0.3">
      <c r="A2570" s="47" t="s">
        <v>12762</v>
      </c>
      <c r="B2570" s="68" t="s">
        <v>5683</v>
      </c>
      <c r="C2570" s="2" t="s">
        <v>1</v>
      </c>
      <c r="D2570" s="2">
        <v>46</v>
      </c>
      <c r="E2570" s="6">
        <v>27208</v>
      </c>
      <c r="F2570" s="7">
        <v>44180.538402777776</v>
      </c>
      <c r="G2570" s="69" t="s">
        <v>4</v>
      </c>
      <c r="H2570" s="68">
        <v>1227</v>
      </c>
      <c r="I2570" s="93">
        <f t="shared" si="183"/>
        <v>12.393939393939394</v>
      </c>
      <c r="J2570" s="93">
        <v>1.236</v>
      </c>
      <c r="K2570" s="69">
        <v>99</v>
      </c>
      <c r="L2570" s="68">
        <v>305</v>
      </c>
      <c r="M2570" s="93">
        <f t="shared" si="185"/>
        <v>3.0808080808080809</v>
      </c>
      <c r="N2570" s="93">
        <v>0.63400000000000001</v>
      </c>
      <c r="O2570" s="69">
        <v>99</v>
      </c>
      <c r="P2570" s="191">
        <f t="shared" si="186"/>
        <v>4.0229508196721309</v>
      </c>
      <c r="Q2570" s="77" t="s">
        <v>719</v>
      </c>
      <c r="V2570" s="82">
        <v>0.4055555555555555</v>
      </c>
      <c r="W2570" s="83">
        <v>0.54166666666666663</v>
      </c>
      <c r="X2570" s="86">
        <f t="shared" si="184"/>
        <v>0.13611111111111113</v>
      </c>
    </row>
    <row r="2571" spans="1:24" x14ac:dyDescent="0.3">
      <c r="A2571" s="47" t="s">
        <v>12347</v>
      </c>
      <c r="B2571" s="68" t="s">
        <v>7461</v>
      </c>
      <c r="C2571" s="2" t="s">
        <v>1</v>
      </c>
      <c r="D2571" s="2">
        <v>48</v>
      </c>
      <c r="E2571" s="6">
        <v>26556</v>
      </c>
      <c r="F2571" s="7">
        <v>44180.550486111111</v>
      </c>
      <c r="G2571" s="69" t="s">
        <v>4</v>
      </c>
      <c r="H2571" s="68">
        <v>797</v>
      </c>
      <c r="I2571" s="93">
        <f t="shared" si="183"/>
        <v>7.97</v>
      </c>
      <c r="J2571" s="93">
        <v>0.92600000000000005</v>
      </c>
      <c r="K2571" s="69">
        <v>100</v>
      </c>
      <c r="L2571" s="68">
        <v>194</v>
      </c>
      <c r="M2571" s="93">
        <f t="shared" si="185"/>
        <v>1.94</v>
      </c>
      <c r="N2571" s="93">
        <v>0.54700000000000004</v>
      </c>
      <c r="O2571" s="69">
        <v>100</v>
      </c>
      <c r="P2571" s="191">
        <f t="shared" si="186"/>
        <v>4.108247422680412</v>
      </c>
      <c r="Q2571" s="77" t="s">
        <v>719</v>
      </c>
      <c r="V2571" s="82">
        <v>0.4145833333333333</v>
      </c>
      <c r="W2571" s="83">
        <v>0.55555555555555558</v>
      </c>
      <c r="X2571" s="86">
        <f t="shared" si="184"/>
        <v>0.14097222222222228</v>
      </c>
    </row>
    <row r="2572" spans="1:24" x14ac:dyDescent="0.3">
      <c r="A2572" s="47" t="s">
        <v>11480</v>
      </c>
      <c r="B2572" s="68" t="s">
        <v>724</v>
      </c>
      <c r="C2572" s="2" t="s">
        <v>1</v>
      </c>
      <c r="D2572" s="2">
        <v>84</v>
      </c>
      <c r="E2572" s="6">
        <v>13143</v>
      </c>
      <c r="F2572" s="7">
        <v>44180.566516203704</v>
      </c>
      <c r="G2572" s="69" t="s">
        <v>4</v>
      </c>
      <c r="H2572" s="68">
        <v>1809</v>
      </c>
      <c r="I2572" s="93">
        <f t="shared" si="183"/>
        <v>18.09</v>
      </c>
      <c r="J2572" s="93">
        <v>1.9019999999999999</v>
      </c>
      <c r="K2572" s="69">
        <v>100</v>
      </c>
      <c r="L2572" s="68">
        <v>1248</v>
      </c>
      <c r="M2572" s="93">
        <f t="shared" si="185"/>
        <v>12.48</v>
      </c>
      <c r="N2572" s="93">
        <v>1.01</v>
      </c>
      <c r="O2572" s="69">
        <v>100</v>
      </c>
      <c r="P2572" s="191">
        <f t="shared" si="186"/>
        <v>1.4495192307692306</v>
      </c>
      <c r="Q2572" s="77" t="s">
        <v>719</v>
      </c>
      <c r="V2572" s="82">
        <v>0.45208333333333334</v>
      </c>
      <c r="W2572" s="83">
        <v>0.57986111111111105</v>
      </c>
      <c r="X2572" s="86">
        <f t="shared" si="184"/>
        <v>0.12777777777777771</v>
      </c>
    </row>
    <row r="2573" spans="1:24" x14ac:dyDescent="0.3">
      <c r="A2573" s="47" t="s">
        <v>17065</v>
      </c>
      <c r="B2573" s="68" t="s">
        <v>17066</v>
      </c>
      <c r="C2573" s="2" t="s">
        <v>1</v>
      </c>
      <c r="D2573" s="2">
        <v>84</v>
      </c>
      <c r="E2573" s="6">
        <v>13284</v>
      </c>
      <c r="F2573" s="7">
        <v>44180.588738425926</v>
      </c>
      <c r="G2573" s="69" t="s">
        <v>4</v>
      </c>
      <c r="H2573" s="68">
        <v>2044</v>
      </c>
      <c r="I2573" s="93">
        <f t="shared" si="183"/>
        <v>20.440000000000001</v>
      </c>
      <c r="J2573" s="93">
        <v>1.9610000000000001</v>
      </c>
      <c r="K2573" s="69">
        <v>100</v>
      </c>
      <c r="L2573" s="68">
        <v>528</v>
      </c>
      <c r="M2573" s="93">
        <f t="shared" si="185"/>
        <v>5.28</v>
      </c>
      <c r="N2573" s="93">
        <v>0.69699999999999995</v>
      </c>
      <c r="O2573" s="69">
        <v>100</v>
      </c>
      <c r="P2573" s="191">
        <f t="shared" si="186"/>
        <v>3.8712121212121211</v>
      </c>
      <c r="Q2573" s="77" t="s">
        <v>719</v>
      </c>
      <c r="V2573" s="82">
        <v>0.45624999999999999</v>
      </c>
      <c r="W2573" s="83">
        <v>0.59375</v>
      </c>
      <c r="X2573" s="86">
        <f t="shared" si="184"/>
        <v>0.13750000000000001</v>
      </c>
    </row>
    <row r="2574" spans="1:24" x14ac:dyDescent="0.3">
      <c r="A2574" s="47" t="s">
        <v>12315</v>
      </c>
      <c r="B2574" s="68" t="s">
        <v>529</v>
      </c>
      <c r="C2574" s="2" t="s">
        <v>1</v>
      </c>
      <c r="D2574" s="2">
        <v>58</v>
      </c>
      <c r="E2574" s="6">
        <v>22683</v>
      </c>
      <c r="F2574" s="7">
        <v>44180.606990740744</v>
      </c>
      <c r="G2574" s="69" t="s">
        <v>4</v>
      </c>
      <c r="H2574" s="68">
        <v>1834</v>
      </c>
      <c r="I2574" s="93">
        <f t="shared" si="183"/>
        <v>18.525252525252526</v>
      </c>
      <c r="J2574" s="93">
        <v>1.897</v>
      </c>
      <c r="K2574" s="69">
        <v>99</v>
      </c>
      <c r="L2574" s="68">
        <v>302</v>
      </c>
      <c r="M2574" s="93">
        <f t="shared" si="185"/>
        <v>3.0505050505050506</v>
      </c>
      <c r="N2574" s="93">
        <v>0.54200000000000004</v>
      </c>
      <c r="O2574" s="69">
        <v>99</v>
      </c>
      <c r="P2574" s="191">
        <f t="shared" si="186"/>
        <v>6.072847682119205</v>
      </c>
      <c r="Q2574" s="77" t="s">
        <v>719</v>
      </c>
      <c r="V2574" s="82">
        <v>0.46319444444444446</v>
      </c>
      <c r="W2574" s="83">
        <v>0.61111111111111105</v>
      </c>
      <c r="X2574" s="86">
        <f t="shared" si="184"/>
        <v>0.14791666666666659</v>
      </c>
    </row>
    <row r="2575" spans="1:24" x14ac:dyDescent="0.3">
      <c r="A2575" s="47" t="s">
        <v>17067</v>
      </c>
      <c r="B2575" s="68" t="s">
        <v>827</v>
      </c>
      <c r="C2575" s="2" t="s">
        <v>1</v>
      </c>
      <c r="D2575" s="2">
        <v>73</v>
      </c>
      <c r="E2575" s="6">
        <v>17419</v>
      </c>
      <c r="F2575" s="7">
        <v>44180.618680555555</v>
      </c>
      <c r="G2575" s="69" t="s">
        <v>4</v>
      </c>
      <c r="H2575" s="68">
        <v>1541</v>
      </c>
      <c r="I2575" s="93">
        <f t="shared" si="183"/>
        <v>15.565656565656566</v>
      </c>
      <c r="J2575" s="93">
        <v>1.2549999999999999</v>
      </c>
      <c r="K2575" s="69">
        <v>99</v>
      </c>
      <c r="L2575" s="68">
        <v>350</v>
      </c>
      <c r="M2575" s="93">
        <f t="shared" si="185"/>
        <v>3.5353535353535355</v>
      </c>
      <c r="N2575" s="93">
        <v>0.64400000000000002</v>
      </c>
      <c r="O2575" s="69">
        <v>99</v>
      </c>
      <c r="P2575" s="191">
        <f t="shared" si="186"/>
        <v>4.402857142857143</v>
      </c>
      <c r="Q2575" s="77" t="s">
        <v>719</v>
      </c>
      <c r="V2575" s="82">
        <v>0.48125000000000001</v>
      </c>
      <c r="W2575" s="83">
        <v>0.63194444444444442</v>
      </c>
      <c r="X2575" s="86">
        <f t="shared" si="184"/>
        <v>0.15069444444444441</v>
      </c>
    </row>
    <row r="2576" spans="1:24" x14ac:dyDescent="0.3">
      <c r="A2576" s="47" t="s">
        <v>17068</v>
      </c>
      <c r="B2576" s="68" t="s">
        <v>17069</v>
      </c>
      <c r="C2576" s="2" t="s">
        <v>6</v>
      </c>
      <c r="D2576" s="2">
        <v>64</v>
      </c>
      <c r="E2576" s="6">
        <v>20565</v>
      </c>
      <c r="F2576" s="7">
        <v>44180.641585648147</v>
      </c>
      <c r="G2576" s="69" t="s">
        <v>4</v>
      </c>
      <c r="H2576" s="68">
        <v>1077</v>
      </c>
      <c r="I2576" s="93">
        <f t="shared" si="183"/>
        <v>10.878787878787879</v>
      </c>
      <c r="J2576" s="93">
        <v>1.198</v>
      </c>
      <c r="K2576" s="69">
        <v>99</v>
      </c>
      <c r="L2576" s="68">
        <v>335</v>
      </c>
      <c r="M2576" s="93">
        <f t="shared" si="185"/>
        <v>3.3838383838383836</v>
      </c>
      <c r="N2576" s="93">
        <v>0.73799999999999999</v>
      </c>
      <c r="O2576" s="69">
        <v>99</v>
      </c>
      <c r="P2576" s="191">
        <f t="shared" si="186"/>
        <v>3.2149253731343284</v>
      </c>
      <c r="Q2576" s="77" t="s">
        <v>719</v>
      </c>
      <c r="V2576" s="82">
        <v>0.47847222222222219</v>
      </c>
      <c r="W2576" s="83">
        <v>0.64583333333333337</v>
      </c>
      <c r="X2576" s="86">
        <f t="shared" si="184"/>
        <v>0.16736111111111118</v>
      </c>
    </row>
    <row r="2577" spans="1:24" x14ac:dyDescent="0.3">
      <c r="A2577" s="47" t="s">
        <v>12265</v>
      </c>
      <c r="B2577" s="68" t="s">
        <v>6280</v>
      </c>
      <c r="C2577" s="2" t="s">
        <v>1</v>
      </c>
      <c r="D2577" s="2">
        <v>68</v>
      </c>
      <c r="E2577" s="6">
        <v>19121</v>
      </c>
      <c r="F2577" s="7">
        <v>44180.653807870367</v>
      </c>
      <c r="G2577" s="69" t="s">
        <v>4</v>
      </c>
      <c r="H2577" s="68">
        <v>1579</v>
      </c>
      <c r="I2577" s="93">
        <f t="shared" si="183"/>
        <v>15.94949494949495</v>
      </c>
      <c r="J2577" s="93">
        <v>1.19</v>
      </c>
      <c r="K2577" s="69">
        <v>99</v>
      </c>
      <c r="L2577" s="68">
        <v>425</v>
      </c>
      <c r="M2577" s="93">
        <f t="shared" si="185"/>
        <v>4.2929292929292933</v>
      </c>
      <c r="N2577" s="93">
        <v>0.83599999999999997</v>
      </c>
      <c r="O2577" s="69">
        <v>99</v>
      </c>
      <c r="P2577" s="191">
        <f t="shared" si="186"/>
        <v>3.7152941176470584</v>
      </c>
      <c r="Q2577" s="77" t="s">
        <v>719</v>
      </c>
      <c r="V2577" s="82">
        <v>0.50347222222222221</v>
      </c>
      <c r="W2577" s="83">
        <v>0.65972222222222221</v>
      </c>
      <c r="X2577" s="86">
        <f t="shared" si="184"/>
        <v>0.15625</v>
      </c>
    </row>
    <row r="2578" spans="1:24" x14ac:dyDescent="0.3">
      <c r="A2578" s="47" t="s">
        <v>17070</v>
      </c>
      <c r="B2578" s="68" t="s">
        <v>17071</v>
      </c>
      <c r="C2578" s="2" t="s">
        <v>6</v>
      </c>
      <c r="D2578" s="2">
        <v>20</v>
      </c>
      <c r="E2578" s="6">
        <v>36540</v>
      </c>
      <c r="F2578" s="7">
        <v>44180.677708333336</v>
      </c>
      <c r="G2578" s="69" t="s">
        <v>14997</v>
      </c>
      <c r="H2578" s="68">
        <v>495</v>
      </c>
      <c r="I2578" s="93">
        <f t="shared" si="183"/>
        <v>5</v>
      </c>
      <c r="J2578" s="93">
        <v>0.88100000000000001</v>
      </c>
      <c r="K2578" s="69">
        <v>99</v>
      </c>
      <c r="L2578" s="68">
        <v>159</v>
      </c>
      <c r="M2578" s="93">
        <f t="shared" si="185"/>
        <v>1.606060606060606</v>
      </c>
      <c r="N2578" s="93">
        <v>0.49099999999999999</v>
      </c>
      <c r="O2578" s="69">
        <v>99</v>
      </c>
      <c r="P2578" s="191">
        <f t="shared" si="186"/>
        <v>3.1132075471698113</v>
      </c>
      <c r="Q2578" s="77" t="s">
        <v>719</v>
      </c>
      <c r="V2578" s="82">
        <v>0.50694444444444442</v>
      </c>
      <c r="W2578" s="83">
        <v>0.68055555555555547</v>
      </c>
      <c r="X2578" s="86">
        <f t="shared" si="184"/>
        <v>0.17361111111111105</v>
      </c>
    </row>
    <row r="2579" spans="1:24" x14ac:dyDescent="0.3">
      <c r="A2579" s="47" t="s">
        <v>17072</v>
      </c>
      <c r="B2579" s="68" t="s">
        <v>17073</v>
      </c>
      <c r="C2579" s="2" t="s">
        <v>6</v>
      </c>
      <c r="D2579" s="2">
        <v>73</v>
      </c>
      <c r="E2579" s="6">
        <v>17196</v>
      </c>
      <c r="F2579" s="7">
        <v>44181.513391203705</v>
      </c>
      <c r="G2579" s="69" t="s">
        <v>4</v>
      </c>
      <c r="H2579" s="68">
        <v>1482</v>
      </c>
      <c r="I2579" s="93">
        <f t="shared" si="183"/>
        <v>14.969696969696969</v>
      </c>
      <c r="J2579" s="93">
        <v>0.99399999999999999</v>
      </c>
      <c r="K2579" s="69">
        <v>99</v>
      </c>
      <c r="L2579" s="68">
        <v>578</v>
      </c>
      <c r="M2579" s="93">
        <f t="shared" si="185"/>
        <v>5.8383838383838382</v>
      </c>
      <c r="N2579" s="93">
        <v>0.997</v>
      </c>
      <c r="O2579" s="69">
        <v>99</v>
      </c>
      <c r="P2579" s="191">
        <f t="shared" si="186"/>
        <v>2.5640138408304498</v>
      </c>
      <c r="Q2579" s="77" t="s">
        <v>719</v>
      </c>
      <c r="V2579" s="82">
        <v>0.38263888888888892</v>
      </c>
      <c r="W2579" s="83">
        <v>0.51736111111111105</v>
      </c>
      <c r="X2579" s="86">
        <f t="shared" si="184"/>
        <v>0.13472222222222213</v>
      </c>
    </row>
    <row r="2580" spans="1:24" x14ac:dyDescent="0.3">
      <c r="A2580" s="47" t="s">
        <v>13201</v>
      </c>
      <c r="B2580" s="68" t="s">
        <v>13202</v>
      </c>
      <c r="C2580" s="2" t="s">
        <v>1</v>
      </c>
      <c r="D2580" s="2">
        <v>38</v>
      </c>
      <c r="E2580" s="6">
        <v>30014</v>
      </c>
      <c r="F2580" s="7">
        <v>44181.526030092595</v>
      </c>
      <c r="G2580" s="69" t="s">
        <v>4</v>
      </c>
      <c r="H2580" s="68">
        <v>1293</v>
      </c>
      <c r="I2580" s="93">
        <f t="shared" si="183"/>
        <v>12.93</v>
      </c>
      <c r="J2580" s="93">
        <v>1.008</v>
      </c>
      <c r="K2580" s="69">
        <v>100</v>
      </c>
      <c r="L2580" s="68">
        <v>540</v>
      </c>
      <c r="M2580" s="93">
        <f t="shared" si="185"/>
        <v>5.4</v>
      </c>
      <c r="N2580" s="93">
        <v>0.66700000000000004</v>
      </c>
      <c r="O2580" s="69">
        <v>100</v>
      </c>
      <c r="P2580" s="191">
        <f t="shared" si="186"/>
        <v>2.3944444444444444</v>
      </c>
      <c r="Q2580" s="77" t="s">
        <v>719</v>
      </c>
      <c r="V2580" s="82">
        <v>0.40277777777777773</v>
      </c>
      <c r="W2580" s="83">
        <v>0.53125</v>
      </c>
      <c r="X2580" s="86">
        <f t="shared" si="184"/>
        <v>0.12847222222222227</v>
      </c>
    </row>
    <row r="2581" spans="1:24" x14ac:dyDescent="0.3">
      <c r="A2581" s="47" t="s">
        <v>17074</v>
      </c>
      <c r="B2581" s="68" t="s">
        <v>7544</v>
      </c>
      <c r="C2581" s="2" t="s">
        <v>1</v>
      </c>
      <c r="D2581" s="2">
        <v>51</v>
      </c>
      <c r="E2581" s="6">
        <v>25465</v>
      </c>
      <c r="F2581" s="7">
        <v>44181.538946759261</v>
      </c>
      <c r="G2581" s="69" t="s">
        <v>4</v>
      </c>
      <c r="H2581" s="68">
        <v>1809</v>
      </c>
      <c r="I2581" s="93">
        <f t="shared" si="183"/>
        <v>18.272727272727273</v>
      </c>
      <c r="J2581" s="93">
        <v>1.3979999999999999</v>
      </c>
      <c r="K2581" s="69">
        <v>99</v>
      </c>
      <c r="L2581" s="68">
        <v>442</v>
      </c>
      <c r="M2581" s="93">
        <f t="shared" si="185"/>
        <v>4.4646464646464645</v>
      </c>
      <c r="N2581" s="93">
        <v>0.82499999999999996</v>
      </c>
      <c r="O2581" s="69">
        <v>99</v>
      </c>
      <c r="P2581" s="191">
        <f t="shared" si="186"/>
        <v>4.0927601809954757</v>
      </c>
      <c r="Q2581" s="77" t="s">
        <v>719</v>
      </c>
      <c r="V2581" s="82">
        <v>0.4055555555555555</v>
      </c>
      <c r="W2581" s="83">
        <v>0.54166666666666663</v>
      </c>
      <c r="X2581" s="86">
        <f t="shared" si="184"/>
        <v>0.13611111111111113</v>
      </c>
    </row>
    <row r="2582" spans="1:24" x14ac:dyDescent="0.3">
      <c r="A2582" s="47" t="s">
        <v>17075</v>
      </c>
      <c r="B2582" s="68" t="s">
        <v>7108</v>
      </c>
      <c r="C2582" s="2" t="s">
        <v>1</v>
      </c>
      <c r="D2582" s="2">
        <v>75</v>
      </c>
      <c r="E2582" s="6">
        <v>16755</v>
      </c>
      <c r="F2582" s="7">
        <v>44181.558680555558</v>
      </c>
      <c r="G2582" s="69" t="s">
        <v>4</v>
      </c>
      <c r="H2582" s="68">
        <v>1674</v>
      </c>
      <c r="I2582" s="93">
        <f t="shared" si="183"/>
        <v>16.90909090909091</v>
      </c>
      <c r="J2582" s="93">
        <v>1.393</v>
      </c>
      <c r="K2582" s="69">
        <v>99</v>
      </c>
      <c r="L2582" s="68">
        <v>563</v>
      </c>
      <c r="M2582" s="93">
        <f t="shared" si="185"/>
        <v>5.6868686868686869</v>
      </c>
      <c r="N2582" s="93">
        <v>0.80400000000000005</v>
      </c>
      <c r="O2582" s="69">
        <v>99</v>
      </c>
      <c r="P2582" s="191">
        <f t="shared" si="186"/>
        <v>2.9733570159857905</v>
      </c>
      <c r="Q2582" s="77" t="s">
        <v>719</v>
      </c>
      <c r="V2582" s="82">
        <v>0.43124999999999997</v>
      </c>
      <c r="W2582" s="83">
        <v>0.5625</v>
      </c>
      <c r="X2582" s="86">
        <f t="shared" si="184"/>
        <v>0.13125000000000003</v>
      </c>
    </row>
    <row r="2583" spans="1:24" x14ac:dyDescent="0.3">
      <c r="A2583" s="47" t="s">
        <v>4581</v>
      </c>
      <c r="B2583" s="68" t="s">
        <v>219</v>
      </c>
      <c r="C2583" s="2" t="s">
        <v>1</v>
      </c>
      <c r="D2583" s="2">
        <v>59</v>
      </c>
      <c r="E2583" s="6">
        <v>22379</v>
      </c>
      <c r="F2583" s="7">
        <v>44181.584293981483</v>
      </c>
      <c r="G2583" s="69" t="s">
        <v>4</v>
      </c>
      <c r="H2583" s="68">
        <v>1363</v>
      </c>
      <c r="I2583" s="93">
        <f t="shared" si="183"/>
        <v>13.767676767676768</v>
      </c>
      <c r="J2583" s="93">
        <v>2.5270000000000001</v>
      </c>
      <c r="K2583" s="69">
        <v>99</v>
      </c>
      <c r="L2583" s="68">
        <v>230</v>
      </c>
      <c r="M2583" s="93">
        <f t="shared" si="185"/>
        <v>2.3232323232323231</v>
      </c>
      <c r="N2583" s="93">
        <v>0.47</v>
      </c>
      <c r="O2583" s="69">
        <v>99</v>
      </c>
      <c r="P2583" s="191">
        <f t="shared" si="186"/>
        <v>5.9260869565217398</v>
      </c>
      <c r="Q2583" s="77" t="s">
        <v>719</v>
      </c>
      <c r="V2583" s="82">
        <v>0.43402777777777773</v>
      </c>
      <c r="W2583" s="83">
        <v>0.58333333333333337</v>
      </c>
      <c r="X2583" s="86">
        <f t="shared" si="184"/>
        <v>0.14930555555555564</v>
      </c>
    </row>
    <row r="2584" spans="1:24" x14ac:dyDescent="0.3">
      <c r="A2584" s="47" t="s">
        <v>12867</v>
      </c>
      <c r="B2584" s="68" t="s">
        <v>7446</v>
      </c>
      <c r="C2584" s="2" t="s">
        <v>1</v>
      </c>
      <c r="D2584" s="2">
        <v>73</v>
      </c>
      <c r="E2584" s="6">
        <v>17218</v>
      </c>
      <c r="F2584" s="7">
        <v>44181.599004629628</v>
      </c>
      <c r="G2584" s="69" t="s">
        <v>4</v>
      </c>
      <c r="H2584" s="68">
        <v>1407</v>
      </c>
      <c r="I2584" s="93">
        <f t="shared" si="183"/>
        <v>14.212121212121213</v>
      </c>
      <c r="J2584" s="93">
        <v>1.256</v>
      </c>
      <c r="K2584" s="69">
        <v>99</v>
      </c>
      <c r="L2584" s="68">
        <v>336</v>
      </c>
      <c r="M2584" s="93">
        <f t="shared" si="185"/>
        <v>3.393939393939394</v>
      </c>
      <c r="N2584" s="93">
        <v>0.74</v>
      </c>
      <c r="O2584" s="69">
        <v>99</v>
      </c>
      <c r="P2584" s="191">
        <f t="shared" si="186"/>
        <v>4.1875</v>
      </c>
      <c r="Q2584" s="77" t="s">
        <v>719</v>
      </c>
      <c r="V2584" s="82">
        <v>0.45416666666666666</v>
      </c>
      <c r="W2584" s="83">
        <v>0.60069444444444442</v>
      </c>
      <c r="X2584" s="86">
        <f t="shared" si="184"/>
        <v>0.14652777777777776</v>
      </c>
    </row>
    <row r="2585" spans="1:24" x14ac:dyDescent="0.3">
      <c r="A2585" s="47" t="s">
        <v>5263</v>
      </c>
      <c r="B2585" s="68" t="s">
        <v>5264</v>
      </c>
      <c r="C2585" s="2" t="s">
        <v>1</v>
      </c>
      <c r="D2585" s="2">
        <v>70</v>
      </c>
      <c r="E2585" s="6">
        <v>18541</v>
      </c>
      <c r="F2585" s="7">
        <v>44181.610069444447</v>
      </c>
      <c r="G2585" s="69" t="s">
        <v>4</v>
      </c>
      <c r="H2585" s="68">
        <v>1566</v>
      </c>
      <c r="I2585" s="93">
        <f t="shared" si="183"/>
        <v>15.818181818181818</v>
      </c>
      <c r="J2585" s="93">
        <v>1.58</v>
      </c>
      <c r="K2585" s="69">
        <v>99</v>
      </c>
      <c r="L2585" s="68">
        <v>459</v>
      </c>
      <c r="M2585" s="93">
        <f t="shared" si="185"/>
        <v>4.6363636363636367</v>
      </c>
      <c r="N2585" s="93">
        <v>0.59699999999999998</v>
      </c>
      <c r="O2585" s="69">
        <v>99</v>
      </c>
      <c r="P2585" s="191">
        <f t="shared" si="186"/>
        <v>3.4117647058823528</v>
      </c>
      <c r="Q2585" s="77" t="s">
        <v>719</v>
      </c>
      <c r="V2585" s="82">
        <v>0.4680555555555555</v>
      </c>
      <c r="W2585" s="83">
        <v>0.61111111111111105</v>
      </c>
      <c r="X2585" s="86">
        <f t="shared" si="184"/>
        <v>0.14305555555555555</v>
      </c>
    </row>
    <row r="2586" spans="1:24" x14ac:dyDescent="0.3">
      <c r="A2586" s="47" t="s">
        <v>6225</v>
      </c>
      <c r="B2586" s="68" t="s">
        <v>17081</v>
      </c>
      <c r="C2586" s="2" t="s">
        <v>713</v>
      </c>
      <c r="D2586" s="2">
        <v>36</v>
      </c>
      <c r="E2586" s="6">
        <v>30825</v>
      </c>
      <c r="F2586" s="7">
        <v>44181.622430555559</v>
      </c>
      <c r="G2586" s="69" t="s">
        <v>228</v>
      </c>
      <c r="H2586" s="68">
        <v>916</v>
      </c>
      <c r="I2586" s="93">
        <f t="shared" si="183"/>
        <v>9.2525252525252526</v>
      </c>
      <c r="J2586" s="93">
        <v>1.48</v>
      </c>
      <c r="K2586" s="69">
        <v>99</v>
      </c>
      <c r="L2586" s="68">
        <v>249</v>
      </c>
      <c r="M2586" s="93">
        <f t="shared" si="185"/>
        <v>2.5151515151515151</v>
      </c>
      <c r="N2586" s="93">
        <v>0.52200000000000002</v>
      </c>
      <c r="O2586" s="69">
        <v>99</v>
      </c>
      <c r="P2586" s="191">
        <f t="shared" si="186"/>
        <v>3.678714859437751</v>
      </c>
      <c r="Q2586" s="77" t="s">
        <v>719</v>
      </c>
      <c r="V2586" s="82">
        <v>0.4826388888888889</v>
      </c>
      <c r="W2586" s="83">
        <v>0.62847222222222221</v>
      </c>
      <c r="X2586" s="86">
        <f t="shared" si="184"/>
        <v>0.14583333333333331</v>
      </c>
    </row>
    <row r="2587" spans="1:24" x14ac:dyDescent="0.3">
      <c r="A2587" s="47" t="s">
        <v>17076</v>
      </c>
      <c r="B2587" s="68" t="s">
        <v>17077</v>
      </c>
      <c r="C2587" s="2" t="s">
        <v>1</v>
      </c>
      <c r="D2587" s="2">
        <v>62</v>
      </c>
      <c r="E2587" s="6">
        <v>21182</v>
      </c>
      <c r="F2587" s="7">
        <v>44181.6405787037</v>
      </c>
      <c r="G2587" s="69" t="s">
        <v>4</v>
      </c>
      <c r="H2587" s="68">
        <v>1712</v>
      </c>
      <c r="I2587" s="93">
        <f t="shared" si="183"/>
        <v>17.12</v>
      </c>
      <c r="J2587" s="93">
        <v>1.1220000000000001</v>
      </c>
      <c r="K2587" s="69">
        <v>100</v>
      </c>
      <c r="L2587" s="68">
        <v>590</v>
      </c>
      <c r="M2587" s="93">
        <f t="shared" si="185"/>
        <v>5.9</v>
      </c>
      <c r="N2587" s="93">
        <v>1.0960000000000001</v>
      </c>
      <c r="O2587" s="69">
        <v>100</v>
      </c>
      <c r="P2587" s="191">
        <f t="shared" si="186"/>
        <v>2.9016949152542373</v>
      </c>
      <c r="Q2587" s="77" t="s">
        <v>719</v>
      </c>
      <c r="V2587" s="82">
        <v>0.4916666666666667</v>
      </c>
      <c r="W2587" s="83">
        <v>0.64236111111111105</v>
      </c>
      <c r="X2587" s="86">
        <f t="shared" si="184"/>
        <v>0.15069444444444435</v>
      </c>
    </row>
    <row r="2588" spans="1:24" x14ac:dyDescent="0.3">
      <c r="A2588" s="47" t="s">
        <v>17078</v>
      </c>
      <c r="B2588" s="68" t="s">
        <v>17079</v>
      </c>
      <c r="C2588" s="2" t="s">
        <v>1</v>
      </c>
      <c r="D2588" s="2">
        <v>52</v>
      </c>
      <c r="E2588" s="6">
        <v>24927</v>
      </c>
      <c r="F2588" s="7">
        <v>44181.654548611114</v>
      </c>
      <c r="G2588" s="69" t="s">
        <v>10062</v>
      </c>
      <c r="H2588" s="68">
        <v>1566</v>
      </c>
      <c r="I2588" s="93">
        <f t="shared" si="183"/>
        <v>15.66</v>
      </c>
      <c r="J2588" s="93">
        <v>1.821</v>
      </c>
      <c r="K2588" s="69">
        <v>100</v>
      </c>
      <c r="L2588" s="68">
        <v>213</v>
      </c>
      <c r="M2588" s="93">
        <f t="shared" si="185"/>
        <v>2.13</v>
      </c>
      <c r="N2588" s="93">
        <v>0.56200000000000006</v>
      </c>
      <c r="O2588" s="69">
        <v>100</v>
      </c>
      <c r="P2588" s="191">
        <f t="shared" si="186"/>
        <v>7.3521126760563389</v>
      </c>
      <c r="Q2588" s="77" t="s">
        <v>719</v>
      </c>
      <c r="V2588" s="82">
        <v>0.49236111111111108</v>
      </c>
      <c r="W2588" s="83">
        <v>0.65625</v>
      </c>
      <c r="X2588" s="86">
        <f t="shared" si="184"/>
        <v>0.16388888888888892</v>
      </c>
    </row>
    <row r="2589" spans="1:24" x14ac:dyDescent="0.3">
      <c r="A2589" s="47" t="s">
        <v>17080</v>
      </c>
      <c r="B2589" s="68" t="s">
        <v>4722</v>
      </c>
      <c r="C2589" s="2" t="s">
        <v>1</v>
      </c>
      <c r="D2589" s="2">
        <v>40</v>
      </c>
      <c r="E2589" s="6">
        <v>29268</v>
      </c>
      <c r="F2589" s="7">
        <v>44181.677094907405</v>
      </c>
      <c r="G2589" s="69" t="s">
        <v>4</v>
      </c>
      <c r="H2589" s="68">
        <v>808</v>
      </c>
      <c r="I2589" s="93">
        <f t="shared" si="183"/>
        <v>8.08</v>
      </c>
      <c r="J2589" s="93">
        <v>0.8</v>
      </c>
      <c r="K2589" s="69">
        <v>100</v>
      </c>
      <c r="L2589" s="68">
        <v>230</v>
      </c>
      <c r="M2589" s="93">
        <f t="shared" si="185"/>
        <v>2.2999999999999998</v>
      </c>
      <c r="N2589" s="93">
        <v>0.46100000000000002</v>
      </c>
      <c r="O2589" s="69">
        <v>100</v>
      </c>
      <c r="P2589" s="191">
        <f t="shared" si="186"/>
        <v>3.5130434782608697</v>
      </c>
      <c r="Q2589" s="77" t="s">
        <v>719</v>
      </c>
      <c r="V2589" s="82">
        <v>0.53819444444444442</v>
      </c>
      <c r="W2589" s="83">
        <v>0.68055555555555547</v>
      </c>
      <c r="X2589" s="86">
        <f t="shared" si="184"/>
        <v>0.14236111111111105</v>
      </c>
    </row>
    <row r="2590" spans="1:24" x14ac:dyDescent="0.3">
      <c r="A2590" s="47" t="s">
        <v>17082</v>
      </c>
      <c r="B2590" s="68" t="s">
        <v>16836</v>
      </c>
      <c r="C2590" s="2" t="s">
        <v>1</v>
      </c>
      <c r="D2590" s="2">
        <v>79</v>
      </c>
      <c r="E2590" s="6">
        <v>14986</v>
      </c>
      <c r="F2590" s="7">
        <v>44182.536087962966</v>
      </c>
      <c r="G2590" s="69" t="s">
        <v>4</v>
      </c>
      <c r="H2590" s="68">
        <v>2394</v>
      </c>
      <c r="I2590" s="93">
        <f t="shared" si="183"/>
        <v>24.181818181818183</v>
      </c>
      <c r="J2590" s="93">
        <v>1.722</v>
      </c>
      <c r="K2590" s="69">
        <v>99</v>
      </c>
      <c r="L2590" s="68">
        <v>698</v>
      </c>
      <c r="M2590" s="93">
        <f t="shared" si="185"/>
        <v>7.0505050505050502</v>
      </c>
      <c r="N2590" s="93">
        <v>1.0629999999999999</v>
      </c>
      <c r="O2590" s="69">
        <v>99</v>
      </c>
      <c r="P2590" s="191">
        <f t="shared" si="186"/>
        <v>3.4297994269340979</v>
      </c>
      <c r="Q2590" s="77" t="s">
        <v>719</v>
      </c>
      <c r="V2590" s="82">
        <v>0.3888888888888889</v>
      </c>
      <c r="W2590" s="83">
        <v>0.53819444444444442</v>
      </c>
      <c r="X2590" s="86">
        <f t="shared" si="184"/>
        <v>0.14930555555555552</v>
      </c>
    </row>
    <row r="2591" spans="1:24" x14ac:dyDescent="0.3">
      <c r="A2591" s="47" t="s">
        <v>17083</v>
      </c>
      <c r="B2591" s="68" t="s">
        <v>17084</v>
      </c>
      <c r="C2591" s="2" t="s">
        <v>6</v>
      </c>
      <c r="D2591" s="2">
        <v>48</v>
      </c>
      <c r="E2591" s="6">
        <v>26415</v>
      </c>
      <c r="F2591" s="7">
        <v>44182.549618055556</v>
      </c>
      <c r="G2591" s="69" t="s">
        <v>553</v>
      </c>
      <c r="H2591" s="68">
        <v>833</v>
      </c>
      <c r="I2591" s="93">
        <f t="shared" si="183"/>
        <v>8.4141414141414135</v>
      </c>
      <c r="J2591" s="93">
        <v>1.02</v>
      </c>
      <c r="K2591" s="69">
        <v>99</v>
      </c>
      <c r="L2591" s="68">
        <v>308</v>
      </c>
      <c r="M2591" s="93">
        <f t="shared" si="185"/>
        <v>3.1111111111111112</v>
      </c>
      <c r="N2591" s="93">
        <v>0.69799999999999995</v>
      </c>
      <c r="O2591" s="69">
        <v>99</v>
      </c>
      <c r="P2591" s="191">
        <f t="shared" si="186"/>
        <v>2.7045454545454541</v>
      </c>
      <c r="Q2591" s="77" t="s">
        <v>719</v>
      </c>
      <c r="V2591" s="82">
        <v>0.40069444444444446</v>
      </c>
      <c r="W2591" s="83">
        <v>0.55208333333333337</v>
      </c>
      <c r="X2591" s="86">
        <f t="shared" si="184"/>
        <v>0.15138888888888891</v>
      </c>
    </row>
    <row r="2592" spans="1:24" x14ac:dyDescent="0.3">
      <c r="A2592" s="47" t="s">
        <v>12488</v>
      </c>
      <c r="B2592" s="68" t="s">
        <v>6946</v>
      </c>
      <c r="C2592" s="2" t="s">
        <v>1</v>
      </c>
      <c r="D2592" s="2">
        <v>49</v>
      </c>
      <c r="E2592" s="6">
        <v>26229</v>
      </c>
      <c r="F2592" s="7">
        <v>44182.563993055555</v>
      </c>
      <c r="G2592" s="69" t="s">
        <v>4</v>
      </c>
      <c r="H2592" s="68">
        <v>1039</v>
      </c>
      <c r="I2592" s="93">
        <f t="shared" si="183"/>
        <v>10.494949494949495</v>
      </c>
      <c r="J2592" s="93">
        <v>1.044</v>
      </c>
      <c r="K2592" s="69">
        <v>99</v>
      </c>
      <c r="L2592" s="68">
        <v>285</v>
      </c>
      <c r="M2592" s="93">
        <f t="shared" si="185"/>
        <v>2.8787878787878789</v>
      </c>
      <c r="N2592" s="93">
        <v>0.55800000000000005</v>
      </c>
      <c r="O2592" s="69">
        <v>99</v>
      </c>
      <c r="P2592" s="191">
        <f t="shared" si="186"/>
        <v>3.6456140350877191</v>
      </c>
      <c r="Q2592" s="77" t="s">
        <v>719</v>
      </c>
      <c r="V2592" s="82">
        <v>0.4145833333333333</v>
      </c>
      <c r="W2592" s="83">
        <v>0.56944444444444442</v>
      </c>
      <c r="X2592" s="86">
        <f t="shared" si="184"/>
        <v>0.15486111111111112</v>
      </c>
    </row>
    <row r="2593" spans="1:24" x14ac:dyDescent="0.3">
      <c r="A2593" s="47" t="s">
        <v>4427</v>
      </c>
      <c r="B2593" s="68" t="s">
        <v>4428</v>
      </c>
      <c r="C2593" s="2" t="s">
        <v>1</v>
      </c>
      <c r="D2593" s="2">
        <v>55</v>
      </c>
      <c r="E2593" s="6">
        <v>23969</v>
      </c>
      <c r="F2593" s="7">
        <v>44182.576817129629</v>
      </c>
      <c r="G2593" s="69" t="s">
        <v>4</v>
      </c>
      <c r="H2593" s="68">
        <v>1754</v>
      </c>
      <c r="I2593" s="93">
        <f t="shared" si="183"/>
        <v>17.54</v>
      </c>
      <c r="J2593" s="93">
        <v>1.3520000000000001</v>
      </c>
      <c r="K2593" s="69">
        <v>100</v>
      </c>
      <c r="L2593" s="68">
        <v>238</v>
      </c>
      <c r="M2593" s="93">
        <f t="shared" si="185"/>
        <v>2.38</v>
      </c>
      <c r="N2593" s="93">
        <v>0.59899999999999998</v>
      </c>
      <c r="O2593" s="69">
        <v>100</v>
      </c>
      <c r="P2593" s="191">
        <f t="shared" si="186"/>
        <v>7.3697478991596634</v>
      </c>
      <c r="Q2593" s="77" t="s">
        <v>719</v>
      </c>
      <c r="V2593" s="82">
        <v>0.42430555555555555</v>
      </c>
      <c r="W2593" s="83">
        <v>0.57638888888888895</v>
      </c>
      <c r="X2593" s="86">
        <f t="shared" si="184"/>
        <v>0.1520833333333334</v>
      </c>
    </row>
    <row r="2594" spans="1:24" x14ac:dyDescent="0.3">
      <c r="A2594" s="47" t="s">
        <v>17085</v>
      </c>
      <c r="B2594" s="68" t="s">
        <v>327</v>
      </c>
      <c r="C2594" s="2" t="s">
        <v>1</v>
      </c>
      <c r="D2594" s="2">
        <v>50</v>
      </c>
      <c r="E2594" s="6">
        <v>25665</v>
      </c>
      <c r="F2594" s="7">
        <v>44182.592835648145</v>
      </c>
      <c r="G2594" s="69" t="s">
        <v>4</v>
      </c>
      <c r="H2594" s="68">
        <v>1201</v>
      </c>
      <c r="I2594" s="93">
        <f t="shared" si="183"/>
        <v>12.01</v>
      </c>
      <c r="J2594" s="93">
        <v>1.087</v>
      </c>
      <c r="K2594" s="69">
        <v>100</v>
      </c>
      <c r="L2594" s="68">
        <v>321</v>
      </c>
      <c r="M2594" s="93">
        <f t="shared" si="185"/>
        <v>3.21</v>
      </c>
      <c r="N2594" s="93">
        <v>0.65600000000000003</v>
      </c>
      <c r="O2594" s="69">
        <v>100</v>
      </c>
      <c r="P2594" s="191">
        <f t="shared" si="186"/>
        <v>3.7414330218068534</v>
      </c>
      <c r="Q2594" s="77" t="s">
        <v>719</v>
      </c>
      <c r="V2594" s="82">
        <v>0.44166666666666665</v>
      </c>
      <c r="W2594" s="83">
        <v>0.60069444444444442</v>
      </c>
      <c r="X2594" s="86">
        <f t="shared" si="184"/>
        <v>0.15902777777777777</v>
      </c>
    </row>
    <row r="2595" spans="1:24" x14ac:dyDescent="0.3">
      <c r="A2595" s="47" t="s">
        <v>13552</v>
      </c>
      <c r="B2595" s="68" t="s">
        <v>8125</v>
      </c>
      <c r="C2595" s="2" t="s">
        <v>1</v>
      </c>
      <c r="D2595" s="2">
        <v>53</v>
      </c>
      <c r="E2595" s="6">
        <v>24734</v>
      </c>
      <c r="F2595" s="7">
        <v>44182.610243055555</v>
      </c>
      <c r="G2595" s="69" t="s">
        <v>4</v>
      </c>
      <c r="H2595" s="68">
        <v>1082</v>
      </c>
      <c r="I2595" s="93">
        <f t="shared" ref="I2595:I2658" si="187">H2595/K2595</f>
        <v>10.82</v>
      </c>
      <c r="J2595" s="93">
        <v>1.1319999999999999</v>
      </c>
      <c r="K2595" s="69">
        <v>100</v>
      </c>
      <c r="L2595" s="68">
        <v>359</v>
      </c>
      <c r="M2595" s="93">
        <f t="shared" si="185"/>
        <v>3.59</v>
      </c>
      <c r="N2595" s="93">
        <v>0.68300000000000005</v>
      </c>
      <c r="O2595" s="69">
        <v>100</v>
      </c>
      <c r="P2595" s="191">
        <f t="shared" si="186"/>
        <v>3.0139275766016715</v>
      </c>
      <c r="Q2595" s="77" t="s">
        <v>719</v>
      </c>
      <c r="V2595" s="82">
        <v>0.45833333333333331</v>
      </c>
      <c r="W2595" s="83">
        <v>0.61111111111111105</v>
      </c>
      <c r="X2595" s="86">
        <f t="shared" si="184"/>
        <v>0.15277777777777773</v>
      </c>
    </row>
    <row r="2596" spans="1:24" x14ac:dyDescent="0.3">
      <c r="A2596" s="47" t="s">
        <v>11982</v>
      </c>
      <c r="B2596" s="68" t="s">
        <v>5390</v>
      </c>
      <c r="C2596" s="2" t="s">
        <v>1</v>
      </c>
      <c r="D2596" s="2">
        <v>58</v>
      </c>
      <c r="E2596" s="6">
        <v>22861</v>
      </c>
      <c r="F2596" s="7">
        <v>44182.623611111114</v>
      </c>
      <c r="G2596" s="69" t="s">
        <v>4</v>
      </c>
      <c r="H2596" s="68">
        <v>1080</v>
      </c>
      <c r="I2596" s="93">
        <f t="shared" si="187"/>
        <v>10.909090909090908</v>
      </c>
      <c r="J2596" s="93">
        <v>1.0009999999999999</v>
      </c>
      <c r="K2596" s="69">
        <v>99</v>
      </c>
      <c r="L2596" s="68">
        <v>233</v>
      </c>
      <c r="M2596" s="93">
        <f t="shared" si="185"/>
        <v>2.3535353535353534</v>
      </c>
      <c r="N2596" s="93">
        <v>0.59399999999999997</v>
      </c>
      <c r="O2596" s="69">
        <v>99</v>
      </c>
      <c r="P2596" s="191">
        <f t="shared" si="186"/>
        <v>4.6351931330472107</v>
      </c>
      <c r="Q2596" s="77" t="s">
        <v>719</v>
      </c>
      <c r="V2596" s="82">
        <v>0.47361111111111115</v>
      </c>
      <c r="W2596" s="83">
        <v>0.63541666666666663</v>
      </c>
      <c r="X2596" s="86">
        <f t="shared" si="184"/>
        <v>0.16180555555555548</v>
      </c>
    </row>
    <row r="2597" spans="1:24" x14ac:dyDescent="0.3">
      <c r="A2597" s="47" t="s">
        <v>12810</v>
      </c>
      <c r="B2597" s="68" t="s">
        <v>6295</v>
      </c>
      <c r="C2597" s="2" t="s">
        <v>1</v>
      </c>
      <c r="D2597" s="2">
        <v>70</v>
      </c>
      <c r="E2597" s="6">
        <v>18256</v>
      </c>
      <c r="F2597" s="7">
        <v>44182.647094907406</v>
      </c>
      <c r="G2597" s="69" t="s">
        <v>4</v>
      </c>
      <c r="H2597" s="68">
        <v>921</v>
      </c>
      <c r="I2597" s="93">
        <f t="shared" si="187"/>
        <v>9.2100000000000009</v>
      </c>
      <c r="J2597" s="93">
        <v>1.431</v>
      </c>
      <c r="K2597" s="69">
        <v>100</v>
      </c>
      <c r="L2597" s="68">
        <v>272</v>
      </c>
      <c r="M2597" s="93">
        <f t="shared" si="185"/>
        <v>2.72</v>
      </c>
      <c r="N2597" s="93">
        <v>0.47299999999999998</v>
      </c>
      <c r="O2597" s="69">
        <v>100</v>
      </c>
      <c r="P2597" s="191">
        <f t="shared" si="186"/>
        <v>3.3860294117647061</v>
      </c>
      <c r="Q2597" s="77" t="s">
        <v>719</v>
      </c>
      <c r="V2597" s="82">
        <v>0.4861111111111111</v>
      </c>
      <c r="W2597" s="83">
        <v>0.64930555555555558</v>
      </c>
      <c r="X2597" s="86">
        <f t="shared" si="184"/>
        <v>0.16319444444444448</v>
      </c>
    </row>
    <row r="2598" spans="1:24" x14ac:dyDescent="0.3">
      <c r="A2598" s="47" t="s">
        <v>17086</v>
      </c>
      <c r="B2598" s="68" t="s">
        <v>17087</v>
      </c>
      <c r="C2598" s="2" t="s">
        <v>1</v>
      </c>
      <c r="D2598" s="2">
        <v>49</v>
      </c>
      <c r="E2598" s="6">
        <v>26236</v>
      </c>
      <c r="F2598" s="7">
        <v>44182.657488425924</v>
      </c>
      <c r="G2598" s="69" t="s">
        <v>4</v>
      </c>
      <c r="H2598" s="68">
        <v>1260</v>
      </c>
      <c r="I2598" s="93">
        <f t="shared" si="187"/>
        <v>12.6</v>
      </c>
      <c r="J2598" s="93">
        <v>1.181</v>
      </c>
      <c r="K2598" s="69">
        <v>100</v>
      </c>
      <c r="L2598" s="68">
        <v>290</v>
      </c>
      <c r="M2598" s="93">
        <f t="shared" si="185"/>
        <v>2.9</v>
      </c>
      <c r="N2598" s="93">
        <v>0.52200000000000002</v>
      </c>
      <c r="O2598" s="69">
        <v>100</v>
      </c>
      <c r="P2598" s="191">
        <f t="shared" si="186"/>
        <v>4.3448275862068968</v>
      </c>
      <c r="Q2598" s="77" t="s">
        <v>719</v>
      </c>
      <c r="V2598" s="82">
        <v>0.50694444444444442</v>
      </c>
      <c r="W2598" s="83">
        <v>0.66666666666666663</v>
      </c>
      <c r="X2598" s="86">
        <f t="shared" si="184"/>
        <v>0.15972222222222221</v>
      </c>
    </row>
    <row r="2599" spans="1:24" x14ac:dyDescent="0.3">
      <c r="A2599" s="47" t="s">
        <v>17088</v>
      </c>
      <c r="B2599" s="68" t="s">
        <v>5175</v>
      </c>
      <c r="C2599" s="2" t="s">
        <v>1</v>
      </c>
      <c r="D2599" s="2">
        <v>27</v>
      </c>
      <c r="E2599" s="6">
        <v>34307</v>
      </c>
      <c r="F2599" s="7">
        <v>44183.516516203701</v>
      </c>
      <c r="G2599" s="69" t="s">
        <v>4</v>
      </c>
      <c r="H2599" s="68">
        <v>1152</v>
      </c>
      <c r="I2599" s="93">
        <f t="shared" si="187"/>
        <v>11.52</v>
      </c>
      <c r="J2599" s="93">
        <v>1.337</v>
      </c>
      <c r="K2599" s="69">
        <v>100</v>
      </c>
      <c r="L2599" s="68">
        <v>324</v>
      </c>
      <c r="M2599" s="93">
        <f t="shared" si="185"/>
        <v>3.24</v>
      </c>
      <c r="N2599" s="93">
        <v>0.55300000000000005</v>
      </c>
      <c r="O2599" s="69">
        <v>100</v>
      </c>
      <c r="P2599" s="191">
        <f t="shared" si="186"/>
        <v>3.5555555555555554</v>
      </c>
      <c r="Q2599" s="77" t="s">
        <v>719</v>
      </c>
      <c r="V2599" s="82">
        <v>0.37847222222222227</v>
      </c>
      <c r="W2599" s="83">
        <v>0.52083333333333337</v>
      </c>
      <c r="X2599" s="86">
        <f t="shared" si="184"/>
        <v>0.1423611111111111</v>
      </c>
    </row>
    <row r="2600" spans="1:24" x14ac:dyDescent="0.3">
      <c r="A2600" s="47" t="s">
        <v>17089</v>
      </c>
      <c r="B2600" s="68" t="s">
        <v>7241</v>
      </c>
      <c r="C2600" s="2" t="s">
        <v>1</v>
      </c>
      <c r="D2600" s="2">
        <v>60</v>
      </c>
      <c r="E2600" s="6">
        <v>22116</v>
      </c>
      <c r="F2600" s="7">
        <v>44183.528078703705</v>
      </c>
      <c r="G2600" s="69" t="s">
        <v>4</v>
      </c>
      <c r="H2600" s="68">
        <v>1529</v>
      </c>
      <c r="I2600" s="93">
        <f t="shared" si="187"/>
        <v>15.29</v>
      </c>
      <c r="J2600" s="93">
        <v>1.5589999999999999</v>
      </c>
      <c r="K2600" s="69">
        <v>100</v>
      </c>
      <c r="L2600" s="68">
        <v>529</v>
      </c>
      <c r="M2600" s="93">
        <f t="shared" si="185"/>
        <v>5.29</v>
      </c>
      <c r="N2600" s="93">
        <v>0.74299999999999999</v>
      </c>
      <c r="O2600" s="69">
        <v>100</v>
      </c>
      <c r="P2600" s="191">
        <f t="shared" si="186"/>
        <v>2.8903591682419658</v>
      </c>
      <c r="Q2600" s="77" t="s">
        <v>719</v>
      </c>
      <c r="V2600" s="82">
        <v>0.39444444444444443</v>
      </c>
      <c r="W2600" s="83">
        <v>0.53472222222222221</v>
      </c>
      <c r="X2600" s="86">
        <f t="shared" si="184"/>
        <v>0.14027777777777778</v>
      </c>
    </row>
    <row r="2601" spans="1:24" x14ac:dyDescent="0.3">
      <c r="A2601" s="47" t="s">
        <v>4928</v>
      </c>
      <c r="B2601" s="68" t="s">
        <v>192</v>
      </c>
      <c r="C2601" s="2" t="s">
        <v>1</v>
      </c>
      <c r="D2601" s="2">
        <v>39</v>
      </c>
      <c r="E2601" s="6">
        <v>29576</v>
      </c>
      <c r="F2601" s="7">
        <v>44183.538321759261</v>
      </c>
      <c r="G2601" s="69" t="s">
        <v>4</v>
      </c>
      <c r="H2601" s="68">
        <v>881</v>
      </c>
      <c r="I2601" s="93">
        <f t="shared" si="187"/>
        <v>8.8989898989898997</v>
      </c>
      <c r="J2601" s="93">
        <v>1.1379999999999999</v>
      </c>
      <c r="K2601" s="69">
        <v>99</v>
      </c>
      <c r="L2601" s="68">
        <v>240</v>
      </c>
      <c r="M2601" s="93">
        <f t="shared" si="185"/>
        <v>2.4242424242424243</v>
      </c>
      <c r="N2601" s="93">
        <v>0.53600000000000003</v>
      </c>
      <c r="O2601" s="69">
        <v>99</v>
      </c>
      <c r="P2601" s="191">
        <f t="shared" si="186"/>
        <v>3.6708333333333334</v>
      </c>
      <c r="Q2601" s="77" t="s">
        <v>719</v>
      </c>
      <c r="V2601" s="82">
        <v>0.40972222222222227</v>
      </c>
      <c r="W2601" s="83">
        <v>0.54861111111111105</v>
      </c>
      <c r="X2601" s="86">
        <f t="shared" si="184"/>
        <v>0.13888888888888878</v>
      </c>
    </row>
    <row r="2602" spans="1:24" x14ac:dyDescent="0.3">
      <c r="A2602" s="47" t="s">
        <v>17090</v>
      </c>
      <c r="B2602" s="68" t="s">
        <v>1270</v>
      </c>
      <c r="C2602" s="2" t="s">
        <v>1</v>
      </c>
      <c r="D2602" s="2">
        <v>62</v>
      </c>
      <c r="E2602" s="6">
        <v>21254</v>
      </c>
      <c r="F2602" s="7">
        <v>44183.548472222225</v>
      </c>
      <c r="G2602" s="69" t="s">
        <v>4</v>
      </c>
      <c r="H2602" s="68">
        <v>1654</v>
      </c>
      <c r="I2602" s="93">
        <f t="shared" si="187"/>
        <v>16.707070707070706</v>
      </c>
      <c r="J2602" s="93">
        <v>1.052</v>
      </c>
      <c r="K2602" s="69">
        <v>99</v>
      </c>
      <c r="L2602" s="68">
        <v>350</v>
      </c>
      <c r="M2602" s="93">
        <f t="shared" si="185"/>
        <v>3.5353535353535355</v>
      </c>
      <c r="N2602" s="93">
        <v>0.69</v>
      </c>
      <c r="O2602" s="69">
        <v>99</v>
      </c>
      <c r="P2602" s="191">
        <f t="shared" si="186"/>
        <v>4.7257142857142851</v>
      </c>
      <c r="Q2602" s="77" t="s">
        <v>719</v>
      </c>
      <c r="V2602" s="82">
        <v>0.41250000000000003</v>
      </c>
      <c r="W2602" s="83">
        <v>0.5625</v>
      </c>
      <c r="X2602" s="86">
        <f t="shared" si="184"/>
        <v>0.14999999999999997</v>
      </c>
    </row>
    <row r="2603" spans="1:24" x14ac:dyDescent="0.3">
      <c r="A2603" s="47" t="s">
        <v>3873</v>
      </c>
      <c r="B2603" s="68" t="s">
        <v>839</v>
      </c>
      <c r="C2603" s="2" t="s">
        <v>1</v>
      </c>
      <c r="D2603" s="2">
        <v>48</v>
      </c>
      <c r="E2603" s="6">
        <v>26321</v>
      </c>
      <c r="F2603" s="7">
        <v>44183.560416666667</v>
      </c>
      <c r="G2603" s="69" t="s">
        <v>4</v>
      </c>
      <c r="H2603" s="68">
        <v>1142</v>
      </c>
      <c r="I2603" s="93">
        <f t="shared" si="187"/>
        <v>11.535353535353535</v>
      </c>
      <c r="J2603" s="93">
        <v>1.0229999999999999</v>
      </c>
      <c r="K2603" s="69">
        <v>99</v>
      </c>
      <c r="L2603" s="68">
        <v>276</v>
      </c>
      <c r="M2603" s="93">
        <f t="shared" si="185"/>
        <v>2.7878787878787881</v>
      </c>
      <c r="N2603" s="93">
        <v>0.67400000000000004</v>
      </c>
      <c r="O2603" s="69">
        <v>99</v>
      </c>
      <c r="P2603" s="191">
        <f t="shared" si="186"/>
        <v>4.1376811594202891</v>
      </c>
      <c r="Q2603" s="77" t="s">
        <v>719</v>
      </c>
      <c r="V2603" s="82">
        <v>0.42708333333333331</v>
      </c>
      <c r="W2603" s="83">
        <v>0.58333333333333337</v>
      </c>
      <c r="X2603" s="86">
        <f t="shared" si="184"/>
        <v>0.15625000000000006</v>
      </c>
    </row>
    <row r="2604" spans="1:24" x14ac:dyDescent="0.3">
      <c r="A2604" s="47" t="s">
        <v>6859</v>
      </c>
      <c r="B2604" s="68" t="s">
        <v>6860</v>
      </c>
      <c r="C2604" s="2" t="s">
        <v>1</v>
      </c>
      <c r="D2604" s="2">
        <v>74</v>
      </c>
      <c r="E2604" s="6">
        <v>17137</v>
      </c>
      <c r="F2604" s="7">
        <v>44183.583564814813</v>
      </c>
      <c r="G2604" s="69" t="s">
        <v>4</v>
      </c>
      <c r="H2604" s="68">
        <v>2049</v>
      </c>
      <c r="I2604" s="93">
        <f t="shared" si="187"/>
        <v>20.696969696969695</v>
      </c>
      <c r="J2604" s="93">
        <v>1.4319999999999999</v>
      </c>
      <c r="K2604" s="69">
        <v>99</v>
      </c>
      <c r="L2604" s="68">
        <v>450</v>
      </c>
      <c r="M2604" s="93">
        <f t="shared" si="185"/>
        <v>4.5454545454545459</v>
      </c>
      <c r="N2604" s="93">
        <v>0.83599999999999997</v>
      </c>
      <c r="O2604" s="69">
        <v>99</v>
      </c>
      <c r="P2604" s="191">
        <f t="shared" si="186"/>
        <v>4.5533333333333328</v>
      </c>
      <c r="Q2604" s="77" t="s">
        <v>719</v>
      </c>
      <c r="V2604" s="82">
        <v>0.44861111111111113</v>
      </c>
      <c r="W2604" s="83">
        <v>0.59722222222222221</v>
      </c>
      <c r="X2604" s="86">
        <f t="shared" si="184"/>
        <v>0.14861111111111108</v>
      </c>
    </row>
    <row r="2605" spans="1:24" x14ac:dyDescent="0.3">
      <c r="A2605" s="47" t="s">
        <v>17091</v>
      </c>
      <c r="B2605" s="68" t="s">
        <v>17092</v>
      </c>
      <c r="C2605" s="2" t="s">
        <v>6</v>
      </c>
      <c r="D2605" s="2">
        <v>48</v>
      </c>
      <c r="E2605" s="6">
        <v>26497</v>
      </c>
      <c r="F2605" s="7">
        <v>44183.600983796299</v>
      </c>
      <c r="G2605" s="69" t="s">
        <v>4</v>
      </c>
      <c r="H2605" s="68">
        <v>1087</v>
      </c>
      <c r="I2605" s="93">
        <f t="shared" si="187"/>
        <v>10.87</v>
      </c>
      <c r="J2605" s="93">
        <v>1.482</v>
      </c>
      <c r="K2605" s="69">
        <v>100</v>
      </c>
      <c r="L2605" s="68">
        <v>277</v>
      </c>
      <c r="M2605" s="93">
        <f t="shared" si="185"/>
        <v>2.77</v>
      </c>
      <c r="N2605" s="93">
        <v>0.63300000000000001</v>
      </c>
      <c r="O2605" s="69">
        <v>100</v>
      </c>
      <c r="P2605" s="191">
        <f t="shared" si="186"/>
        <v>3.9241877256317688</v>
      </c>
      <c r="Q2605" s="77" t="s">
        <v>719</v>
      </c>
      <c r="V2605" s="82">
        <v>0.4381944444444445</v>
      </c>
      <c r="W2605" s="83">
        <v>0.61111111111111105</v>
      </c>
      <c r="X2605" s="86">
        <f t="shared" si="184"/>
        <v>0.17291666666666655</v>
      </c>
    </row>
    <row r="2606" spans="1:24" x14ac:dyDescent="0.3">
      <c r="A2606" s="47" t="s">
        <v>12876</v>
      </c>
      <c r="B2606" s="68" t="s">
        <v>6716</v>
      </c>
      <c r="C2606" s="2" t="s">
        <v>1</v>
      </c>
      <c r="D2606" s="2">
        <v>57</v>
      </c>
      <c r="E2606" s="6">
        <v>23062</v>
      </c>
      <c r="F2606" s="7">
        <v>44183.61482638889</v>
      </c>
      <c r="G2606" s="69" t="s">
        <v>4</v>
      </c>
      <c r="H2606" s="68">
        <v>2414</v>
      </c>
      <c r="I2606" s="93">
        <f t="shared" si="187"/>
        <v>24.383838383838384</v>
      </c>
      <c r="J2606" s="93">
        <v>2.798</v>
      </c>
      <c r="K2606" s="69">
        <v>99</v>
      </c>
      <c r="L2606" s="68">
        <v>462</v>
      </c>
      <c r="M2606" s="93">
        <f t="shared" si="185"/>
        <v>4.666666666666667</v>
      </c>
      <c r="N2606" s="93">
        <v>0.76900000000000002</v>
      </c>
      <c r="O2606" s="69">
        <v>99</v>
      </c>
      <c r="P2606" s="191">
        <f t="shared" si="186"/>
        <v>5.225108225108225</v>
      </c>
      <c r="Q2606" s="77" t="s">
        <v>719</v>
      </c>
      <c r="V2606" s="82">
        <v>0.48125000000000001</v>
      </c>
      <c r="W2606" s="83">
        <v>0.63194444444444442</v>
      </c>
      <c r="X2606" s="86">
        <f t="shared" si="184"/>
        <v>0.15069444444444441</v>
      </c>
    </row>
    <row r="2607" spans="1:24" x14ac:dyDescent="0.3">
      <c r="A2607" s="47" t="s">
        <v>17093</v>
      </c>
      <c r="B2607" s="68" t="s">
        <v>17094</v>
      </c>
      <c r="C2607" s="2" t="s">
        <v>1</v>
      </c>
      <c r="D2607" s="2">
        <v>55</v>
      </c>
      <c r="E2607" s="6">
        <v>23895</v>
      </c>
      <c r="F2607" s="7">
        <v>44183.630578703705</v>
      </c>
      <c r="G2607" s="69" t="s">
        <v>10062</v>
      </c>
      <c r="H2607" s="68">
        <v>1629</v>
      </c>
      <c r="I2607" s="93">
        <f t="shared" si="187"/>
        <v>16.29</v>
      </c>
      <c r="J2607" s="93">
        <v>1.431</v>
      </c>
      <c r="K2607" s="69">
        <v>100</v>
      </c>
      <c r="L2607" s="68">
        <v>240</v>
      </c>
      <c r="M2607" s="93">
        <f t="shared" si="185"/>
        <v>2.4</v>
      </c>
      <c r="N2607" s="93">
        <v>0.55000000000000004</v>
      </c>
      <c r="O2607" s="69">
        <v>100</v>
      </c>
      <c r="P2607" s="191">
        <f t="shared" si="186"/>
        <v>6.7874999999999996</v>
      </c>
      <c r="Q2607" s="77" t="s">
        <v>719</v>
      </c>
      <c r="V2607" s="82">
        <v>0.4861111111111111</v>
      </c>
      <c r="W2607" s="83">
        <v>0.64583333333333337</v>
      </c>
      <c r="X2607" s="86">
        <f t="shared" si="184"/>
        <v>0.15972222222222227</v>
      </c>
    </row>
    <row r="2608" spans="1:24" x14ac:dyDescent="0.3">
      <c r="A2608" s="47" t="s">
        <v>17095</v>
      </c>
      <c r="B2608" s="68" t="s">
        <v>17096</v>
      </c>
      <c r="C2608" s="2" t="s">
        <v>1</v>
      </c>
      <c r="D2608" s="2">
        <v>62</v>
      </c>
      <c r="E2608" s="6">
        <v>21330</v>
      </c>
      <c r="F2608" s="7">
        <v>44186.515497685185</v>
      </c>
      <c r="G2608" s="69" t="s">
        <v>4</v>
      </c>
      <c r="H2608" s="68">
        <v>2308</v>
      </c>
      <c r="I2608" s="93">
        <f t="shared" si="187"/>
        <v>23.313131313131311</v>
      </c>
      <c r="J2608" s="93">
        <v>1.978</v>
      </c>
      <c r="K2608" s="69">
        <v>99</v>
      </c>
      <c r="L2608" s="68">
        <v>366</v>
      </c>
      <c r="M2608" s="93">
        <f t="shared" si="185"/>
        <v>3.6969696969696968</v>
      </c>
      <c r="N2608" s="93">
        <v>0.63</v>
      </c>
      <c r="O2608" s="69">
        <v>99</v>
      </c>
      <c r="P2608" s="191">
        <f t="shared" si="186"/>
        <v>6.3060109289617481</v>
      </c>
      <c r="Q2608" s="77" t="s">
        <v>719</v>
      </c>
      <c r="V2608" s="82">
        <v>0.38194444444444442</v>
      </c>
      <c r="W2608" s="83">
        <v>0.52083333333333337</v>
      </c>
      <c r="X2608" s="86">
        <f t="shared" si="184"/>
        <v>0.13888888888888895</v>
      </c>
    </row>
    <row r="2609" spans="1:24" x14ac:dyDescent="0.3">
      <c r="A2609" s="47" t="s">
        <v>12361</v>
      </c>
      <c r="B2609" s="68" t="s">
        <v>7243</v>
      </c>
      <c r="C2609" s="2" t="s">
        <v>1</v>
      </c>
      <c r="D2609" s="2">
        <v>53</v>
      </c>
      <c r="E2609" s="6">
        <v>24632</v>
      </c>
      <c r="F2609" s="7">
        <v>44186.526817129627</v>
      </c>
      <c r="G2609" s="69" t="s">
        <v>4</v>
      </c>
      <c r="H2609" s="68">
        <v>1695</v>
      </c>
      <c r="I2609" s="93">
        <f t="shared" si="187"/>
        <v>17.121212121212121</v>
      </c>
      <c r="J2609" s="93">
        <v>1.365</v>
      </c>
      <c r="K2609" s="69">
        <v>99</v>
      </c>
      <c r="L2609" s="68">
        <v>373</v>
      </c>
      <c r="M2609" s="93">
        <f t="shared" si="185"/>
        <v>3.7676767676767677</v>
      </c>
      <c r="N2609" s="93">
        <v>0.69699999999999995</v>
      </c>
      <c r="O2609" s="69">
        <v>99</v>
      </c>
      <c r="P2609" s="191">
        <f t="shared" si="186"/>
        <v>4.544235924932976</v>
      </c>
      <c r="Q2609" s="77" t="s">
        <v>719</v>
      </c>
      <c r="V2609" s="82">
        <v>0.39930555555555558</v>
      </c>
      <c r="W2609" s="83">
        <v>0.53125</v>
      </c>
      <c r="X2609" s="86">
        <f t="shared" si="184"/>
        <v>0.13194444444444442</v>
      </c>
    </row>
    <row r="2610" spans="1:24" x14ac:dyDescent="0.3">
      <c r="A2610" s="47" t="s">
        <v>3905</v>
      </c>
      <c r="B2610" s="68" t="s">
        <v>866</v>
      </c>
      <c r="C2610" s="2" t="s">
        <v>1</v>
      </c>
      <c r="D2610" s="2">
        <v>52</v>
      </c>
      <c r="E2610" s="6">
        <v>24897</v>
      </c>
      <c r="F2610" s="7">
        <v>44186.538275462961</v>
      </c>
      <c r="G2610" s="69" t="s">
        <v>4</v>
      </c>
      <c r="H2610" s="68">
        <v>1352</v>
      </c>
      <c r="I2610" s="93">
        <f t="shared" si="187"/>
        <v>13.52</v>
      </c>
      <c r="J2610" s="93">
        <v>1.21</v>
      </c>
      <c r="K2610" s="69">
        <v>100</v>
      </c>
      <c r="L2610" s="68">
        <v>357</v>
      </c>
      <c r="M2610" s="93">
        <f t="shared" si="185"/>
        <v>3.57</v>
      </c>
      <c r="N2610" s="93">
        <v>0.498</v>
      </c>
      <c r="O2610" s="69">
        <v>100</v>
      </c>
      <c r="P2610" s="191">
        <f t="shared" si="186"/>
        <v>3.7871148459383752</v>
      </c>
      <c r="Q2610" s="77" t="s">
        <v>719</v>
      </c>
      <c r="V2610" s="82">
        <v>0.40902777777777777</v>
      </c>
      <c r="W2610" s="83">
        <v>0.54166666666666663</v>
      </c>
      <c r="X2610" s="86">
        <f t="shared" si="184"/>
        <v>0.13263888888888886</v>
      </c>
    </row>
    <row r="2611" spans="1:24" x14ac:dyDescent="0.3">
      <c r="A2611" s="47" t="s">
        <v>17097</v>
      </c>
      <c r="B2611" s="68" t="s">
        <v>7204</v>
      </c>
      <c r="C2611" s="2" t="s">
        <v>1</v>
      </c>
      <c r="D2611" s="2">
        <v>45</v>
      </c>
      <c r="E2611" s="6">
        <v>27528</v>
      </c>
      <c r="F2611" s="7">
        <v>44186.552210648151</v>
      </c>
      <c r="G2611" s="69" t="s">
        <v>4</v>
      </c>
      <c r="H2611" s="68">
        <v>1401</v>
      </c>
      <c r="I2611" s="93">
        <f t="shared" si="187"/>
        <v>14.01</v>
      </c>
      <c r="J2611" s="93">
        <v>1.403</v>
      </c>
      <c r="K2611" s="69">
        <v>100</v>
      </c>
      <c r="L2611" s="68">
        <v>428</v>
      </c>
      <c r="M2611" s="93">
        <f t="shared" si="185"/>
        <v>4.28</v>
      </c>
      <c r="N2611" s="93">
        <v>0.96499999999999997</v>
      </c>
      <c r="O2611" s="69">
        <v>100</v>
      </c>
      <c r="P2611" s="191">
        <f t="shared" si="186"/>
        <v>3.273364485981308</v>
      </c>
      <c r="Q2611" s="77" t="s">
        <v>719</v>
      </c>
      <c r="V2611" s="82">
        <v>0.41597222222222219</v>
      </c>
      <c r="W2611" s="83">
        <v>0.55555555555555558</v>
      </c>
      <c r="X2611" s="86">
        <f t="shared" si="184"/>
        <v>0.13958333333333339</v>
      </c>
    </row>
    <row r="2612" spans="1:24" x14ac:dyDescent="0.3">
      <c r="A2612" s="47" t="s">
        <v>12798</v>
      </c>
      <c r="B2612" s="68" t="s">
        <v>7661</v>
      </c>
      <c r="C2612" s="2" t="s">
        <v>1</v>
      </c>
      <c r="D2612" s="2">
        <v>51</v>
      </c>
      <c r="E2612" s="6">
        <v>25338</v>
      </c>
      <c r="F2612" s="7">
        <v>44186.562905092593</v>
      </c>
      <c r="G2612" s="69" t="s">
        <v>4</v>
      </c>
      <c r="H2612" s="68">
        <v>1501</v>
      </c>
      <c r="I2612" s="93">
        <f t="shared" si="187"/>
        <v>15.161616161616161</v>
      </c>
      <c r="J2612" s="93">
        <v>1.9419999999999999</v>
      </c>
      <c r="K2612" s="69">
        <v>99</v>
      </c>
      <c r="L2612" s="68">
        <v>419</v>
      </c>
      <c r="M2612" s="93">
        <f t="shared" si="185"/>
        <v>4.2323232323232327</v>
      </c>
      <c r="N2612" s="93">
        <v>0.754</v>
      </c>
      <c r="O2612" s="69">
        <v>99</v>
      </c>
      <c r="P2612" s="191">
        <f t="shared" si="186"/>
        <v>3.582338902147971</v>
      </c>
      <c r="Q2612" s="77" t="s">
        <v>719</v>
      </c>
      <c r="V2612" s="82">
        <v>0.4375</v>
      </c>
      <c r="W2612" s="83">
        <v>0.58333333333333337</v>
      </c>
      <c r="X2612" s="86">
        <f t="shared" si="184"/>
        <v>0.14583333333333337</v>
      </c>
    </row>
    <row r="2613" spans="1:24" x14ac:dyDescent="0.3">
      <c r="A2613" s="47" t="s">
        <v>17098</v>
      </c>
      <c r="B2613" s="68" t="s">
        <v>10752</v>
      </c>
      <c r="C2613" s="2" t="s">
        <v>1</v>
      </c>
      <c r="D2613" s="2">
        <v>47</v>
      </c>
      <c r="E2613" s="6">
        <v>26690</v>
      </c>
      <c r="F2613" s="7">
        <v>44186.588449074072</v>
      </c>
      <c r="G2613" s="69" t="s">
        <v>4</v>
      </c>
      <c r="H2613" s="68">
        <v>1490</v>
      </c>
      <c r="I2613" s="93">
        <f t="shared" si="187"/>
        <v>14.9</v>
      </c>
      <c r="J2613" s="93">
        <v>1.0780000000000001</v>
      </c>
      <c r="K2613" s="69">
        <v>100</v>
      </c>
      <c r="L2613" s="68">
        <v>349</v>
      </c>
      <c r="M2613" s="93">
        <f t="shared" si="185"/>
        <v>3.49</v>
      </c>
      <c r="N2613" s="93">
        <v>0.65900000000000003</v>
      </c>
      <c r="O2613" s="69">
        <v>100</v>
      </c>
      <c r="P2613" s="191">
        <f t="shared" si="186"/>
        <v>4.2693409742120343</v>
      </c>
      <c r="Q2613" s="77" t="s">
        <v>719</v>
      </c>
      <c r="V2613" s="82">
        <v>0.4465277777777778</v>
      </c>
      <c r="W2613" s="83">
        <v>0.59722222222222221</v>
      </c>
      <c r="X2613" s="86">
        <f t="shared" si="184"/>
        <v>0.15069444444444441</v>
      </c>
    </row>
    <row r="2614" spans="1:24" x14ac:dyDescent="0.3">
      <c r="A2614" s="47" t="s">
        <v>17099</v>
      </c>
      <c r="B2614" s="68" t="s">
        <v>17100</v>
      </c>
      <c r="C2614" s="2" t="s">
        <v>6</v>
      </c>
      <c r="D2614" s="2">
        <v>37</v>
      </c>
      <c r="E2614" s="6">
        <v>30658</v>
      </c>
      <c r="F2614" s="7">
        <v>44186.601215277777</v>
      </c>
      <c r="G2614" s="69" t="s">
        <v>4</v>
      </c>
      <c r="H2614" s="68">
        <v>775</v>
      </c>
      <c r="I2614" s="93">
        <f t="shared" si="187"/>
        <v>7.8282828282828278</v>
      </c>
      <c r="J2614" s="93">
        <v>0.94799999999999995</v>
      </c>
      <c r="K2614" s="69">
        <v>99</v>
      </c>
      <c r="L2614" s="68">
        <v>350</v>
      </c>
      <c r="M2614" s="93">
        <f t="shared" si="185"/>
        <v>3.5353535353535355</v>
      </c>
      <c r="N2614" s="93">
        <v>0.71899999999999997</v>
      </c>
      <c r="O2614" s="69">
        <v>99</v>
      </c>
      <c r="P2614" s="191">
        <f t="shared" si="186"/>
        <v>2.214285714285714</v>
      </c>
      <c r="Q2614" s="77" t="s">
        <v>719</v>
      </c>
      <c r="V2614" s="82">
        <v>0.46388888888888885</v>
      </c>
      <c r="W2614" s="83">
        <v>0.60069444444444442</v>
      </c>
      <c r="X2614" s="86">
        <f t="shared" si="184"/>
        <v>0.13680555555555557</v>
      </c>
    </row>
    <row r="2615" spans="1:24" x14ac:dyDescent="0.3">
      <c r="A2615" s="47" t="s">
        <v>11601</v>
      </c>
      <c r="B2615" s="68" t="s">
        <v>1105</v>
      </c>
      <c r="C2615" s="2" t="s">
        <v>1</v>
      </c>
      <c r="D2615" s="2">
        <v>57</v>
      </c>
      <c r="E2615" s="6">
        <v>23287</v>
      </c>
      <c r="F2615" s="7">
        <v>44186.618935185186</v>
      </c>
      <c r="G2615" s="69" t="s">
        <v>4</v>
      </c>
      <c r="H2615" s="68">
        <v>1325</v>
      </c>
      <c r="I2615" s="93">
        <f t="shared" si="187"/>
        <v>13.383838383838384</v>
      </c>
      <c r="J2615" s="93">
        <v>1.5369999999999999</v>
      </c>
      <c r="K2615" s="69">
        <v>99</v>
      </c>
      <c r="L2615" s="68">
        <v>411</v>
      </c>
      <c r="M2615" s="93">
        <f t="shared" si="185"/>
        <v>4.1515151515151514</v>
      </c>
      <c r="N2615" s="93">
        <v>0.71899999999999997</v>
      </c>
      <c r="O2615" s="69">
        <v>99</v>
      </c>
      <c r="P2615" s="191">
        <f t="shared" si="186"/>
        <v>3.223844282238443</v>
      </c>
      <c r="Q2615" s="77" t="s">
        <v>719</v>
      </c>
      <c r="V2615" s="82">
        <v>0.48472222222222222</v>
      </c>
      <c r="W2615" s="83">
        <v>0.62152777777777779</v>
      </c>
      <c r="X2615" s="86">
        <f t="shared" ref="X2615:X2678" si="188">W2615-V2615</f>
        <v>0.13680555555555557</v>
      </c>
    </row>
    <row r="2616" spans="1:24" x14ac:dyDescent="0.3">
      <c r="A2616" s="47" t="s">
        <v>12073</v>
      </c>
      <c r="B2616" s="68" t="s">
        <v>7588</v>
      </c>
      <c r="C2616" s="2" t="s">
        <v>1</v>
      </c>
      <c r="D2616" s="2">
        <v>48</v>
      </c>
      <c r="E2616" s="6">
        <v>26392</v>
      </c>
      <c r="F2616" s="7">
        <v>44186.633819444447</v>
      </c>
      <c r="G2616" s="69" t="s">
        <v>4</v>
      </c>
      <c r="H2616" s="68">
        <v>892</v>
      </c>
      <c r="I2616" s="93">
        <f t="shared" si="187"/>
        <v>8.92</v>
      </c>
      <c r="J2616" s="93">
        <v>1.002</v>
      </c>
      <c r="K2616" s="69">
        <v>100</v>
      </c>
      <c r="L2616" s="68">
        <v>221</v>
      </c>
      <c r="M2616" s="93">
        <f t="shared" si="185"/>
        <v>2.21</v>
      </c>
      <c r="N2616" s="93">
        <v>0.60799999999999998</v>
      </c>
      <c r="O2616" s="69">
        <v>100</v>
      </c>
      <c r="P2616" s="191">
        <f t="shared" si="186"/>
        <v>4.0361990950226243</v>
      </c>
      <c r="Q2616" s="77" t="s">
        <v>719</v>
      </c>
      <c r="V2616" s="82">
        <v>0.48888888888888887</v>
      </c>
      <c r="W2616" s="83">
        <v>0.63541666666666663</v>
      </c>
      <c r="X2616" s="86">
        <f t="shared" si="188"/>
        <v>0.14652777777777776</v>
      </c>
    </row>
    <row r="2617" spans="1:24" x14ac:dyDescent="0.3">
      <c r="A2617" s="47" t="s">
        <v>17101</v>
      </c>
      <c r="B2617" s="68" t="s">
        <v>17102</v>
      </c>
      <c r="C2617" s="2" t="s">
        <v>1</v>
      </c>
      <c r="D2617" s="2">
        <v>46</v>
      </c>
      <c r="E2617" s="6">
        <v>27263</v>
      </c>
      <c r="F2617" s="7">
        <v>44186.645138888889</v>
      </c>
      <c r="G2617" s="69" t="s">
        <v>4</v>
      </c>
      <c r="H2617" s="68">
        <v>1143</v>
      </c>
      <c r="I2617" s="93">
        <f t="shared" si="187"/>
        <v>11.545454545454545</v>
      </c>
      <c r="J2617" s="93">
        <v>0.86</v>
      </c>
      <c r="K2617" s="69">
        <v>99</v>
      </c>
      <c r="L2617" s="68">
        <v>332</v>
      </c>
      <c r="M2617" s="93">
        <f t="shared" si="185"/>
        <v>3.3535353535353534</v>
      </c>
      <c r="N2617" s="93">
        <v>0.501</v>
      </c>
      <c r="O2617" s="69">
        <v>99</v>
      </c>
      <c r="P2617" s="191">
        <f t="shared" si="186"/>
        <v>3.4427710843373496</v>
      </c>
      <c r="Q2617" s="77" t="s">
        <v>719</v>
      </c>
      <c r="V2617" s="82">
        <v>0.49791666666666662</v>
      </c>
      <c r="W2617" s="83">
        <v>0.65625</v>
      </c>
      <c r="X2617" s="86">
        <f t="shared" si="188"/>
        <v>0.15833333333333338</v>
      </c>
    </row>
    <row r="2618" spans="1:24" x14ac:dyDescent="0.3">
      <c r="A2618" s="47" t="s">
        <v>17103</v>
      </c>
      <c r="B2618" s="68" t="s">
        <v>17104</v>
      </c>
      <c r="C2618" s="2" t="s">
        <v>6</v>
      </c>
      <c r="D2618" s="2">
        <v>55</v>
      </c>
      <c r="E2618" s="6">
        <v>23981</v>
      </c>
      <c r="F2618" s="7">
        <v>44186.659872685188</v>
      </c>
      <c r="G2618" s="69" t="s">
        <v>4</v>
      </c>
      <c r="H2618" s="68">
        <v>897</v>
      </c>
      <c r="I2618" s="93">
        <f t="shared" si="187"/>
        <v>9.0606060606060606</v>
      </c>
      <c r="J2618" s="93">
        <v>1.123</v>
      </c>
      <c r="K2618" s="69">
        <v>99</v>
      </c>
      <c r="L2618" s="68">
        <v>299</v>
      </c>
      <c r="M2618" s="93">
        <f t="shared" si="185"/>
        <v>3.0202020202020203</v>
      </c>
      <c r="N2618" s="93">
        <v>0.51500000000000001</v>
      </c>
      <c r="O2618" s="69">
        <v>99</v>
      </c>
      <c r="P2618" s="191">
        <f t="shared" si="186"/>
        <v>3</v>
      </c>
      <c r="Q2618" s="77" t="s">
        <v>719</v>
      </c>
      <c r="V2618" s="82">
        <v>0.51111111111111118</v>
      </c>
      <c r="W2618" s="83">
        <v>0.67361111111111116</v>
      </c>
      <c r="X2618" s="86">
        <f t="shared" si="188"/>
        <v>0.16249999999999998</v>
      </c>
    </row>
    <row r="2619" spans="1:24" x14ac:dyDescent="0.3">
      <c r="A2619" s="47" t="s">
        <v>17105</v>
      </c>
      <c r="B2619" s="68" t="s">
        <v>17106</v>
      </c>
      <c r="C2619" s="2" t="s">
        <v>6</v>
      </c>
      <c r="D2619" s="2">
        <v>41</v>
      </c>
      <c r="E2619" s="6">
        <v>28965</v>
      </c>
      <c r="F2619" s="7">
        <v>44187.518877314818</v>
      </c>
      <c r="G2619" s="69" t="s">
        <v>4</v>
      </c>
      <c r="H2619" s="68">
        <v>1110</v>
      </c>
      <c r="I2619" s="93">
        <f t="shared" si="187"/>
        <v>11.1</v>
      </c>
      <c r="J2619" s="93">
        <v>1.2989999999999999</v>
      </c>
      <c r="K2619" s="69">
        <v>100</v>
      </c>
      <c r="L2619" s="68">
        <v>507</v>
      </c>
      <c r="M2619" s="93">
        <f t="shared" si="185"/>
        <v>5.07</v>
      </c>
      <c r="N2619" s="93">
        <v>0.72799999999999998</v>
      </c>
      <c r="O2619" s="69">
        <v>100</v>
      </c>
      <c r="P2619" s="191">
        <f t="shared" si="186"/>
        <v>2.1893491124260351</v>
      </c>
      <c r="Q2619" s="77" t="s">
        <v>719</v>
      </c>
      <c r="V2619" s="82">
        <v>0.39374999999999999</v>
      </c>
      <c r="W2619" s="83">
        <v>0.52083333333333337</v>
      </c>
      <c r="X2619" s="86">
        <f t="shared" si="188"/>
        <v>0.12708333333333338</v>
      </c>
    </row>
    <row r="2620" spans="1:24" x14ac:dyDescent="0.3">
      <c r="A2620" s="47" t="s">
        <v>17107</v>
      </c>
      <c r="B2620" s="68" t="s">
        <v>6695</v>
      </c>
      <c r="C2620" s="2" t="s">
        <v>1</v>
      </c>
      <c r="D2620" s="2">
        <v>63</v>
      </c>
      <c r="E2620" s="6">
        <v>20885</v>
      </c>
      <c r="F2620" s="7">
        <v>44187.548460648148</v>
      </c>
      <c r="G2620" s="69" t="s">
        <v>4</v>
      </c>
      <c r="H2620" s="68">
        <v>1378</v>
      </c>
      <c r="I2620" s="93">
        <f t="shared" si="187"/>
        <v>13.78</v>
      </c>
      <c r="J2620" s="93">
        <v>1.599</v>
      </c>
      <c r="K2620" s="69">
        <v>100</v>
      </c>
      <c r="L2620" s="68">
        <v>346</v>
      </c>
      <c r="M2620" s="93">
        <f t="shared" si="185"/>
        <v>3.46</v>
      </c>
      <c r="N2620" s="93">
        <v>0.59299999999999997</v>
      </c>
      <c r="O2620" s="69">
        <v>100</v>
      </c>
      <c r="P2620" s="191">
        <f t="shared" si="186"/>
        <v>3.9826589595375723</v>
      </c>
      <c r="Q2620" s="77" t="s">
        <v>719</v>
      </c>
      <c r="V2620" s="82">
        <v>0.40416666666666662</v>
      </c>
      <c r="W2620" s="83">
        <v>0.55902777777777779</v>
      </c>
      <c r="X2620" s="86">
        <f t="shared" si="188"/>
        <v>0.15486111111111117</v>
      </c>
    </row>
    <row r="2621" spans="1:24" x14ac:dyDescent="0.3">
      <c r="A2621" s="47" t="s">
        <v>17108</v>
      </c>
      <c r="B2621" s="68" t="s">
        <v>8465</v>
      </c>
      <c r="C2621" s="2" t="s">
        <v>1</v>
      </c>
      <c r="D2621" s="2">
        <v>47</v>
      </c>
      <c r="E2621" s="6">
        <v>26892</v>
      </c>
      <c r="F2621" s="7">
        <v>44187.568402777775</v>
      </c>
      <c r="G2621" s="69" t="s">
        <v>4</v>
      </c>
      <c r="H2621" s="68">
        <v>1329</v>
      </c>
      <c r="I2621" s="93">
        <f t="shared" si="187"/>
        <v>13.424242424242424</v>
      </c>
      <c r="J2621" s="93">
        <v>1.5189999999999999</v>
      </c>
      <c r="K2621" s="69">
        <v>99</v>
      </c>
      <c r="L2621" s="68">
        <v>225</v>
      </c>
      <c r="M2621" s="93">
        <f t="shared" si="185"/>
        <v>2.2727272727272729</v>
      </c>
      <c r="N2621" s="93">
        <v>0.55000000000000004</v>
      </c>
      <c r="O2621" s="69">
        <v>99</v>
      </c>
      <c r="P2621" s="191">
        <f t="shared" si="186"/>
        <v>5.9066666666666663</v>
      </c>
      <c r="Q2621" s="77" t="s">
        <v>719</v>
      </c>
      <c r="V2621" s="82">
        <v>0.41319444444444442</v>
      </c>
      <c r="W2621" s="83">
        <v>0.56944444444444442</v>
      </c>
      <c r="X2621" s="86">
        <f t="shared" si="188"/>
        <v>0.15625</v>
      </c>
    </row>
    <row r="2622" spans="1:24" x14ac:dyDescent="0.3">
      <c r="A2622" s="47" t="s">
        <v>11375</v>
      </c>
      <c r="B2622" s="68" t="s">
        <v>5879</v>
      </c>
      <c r="C2622" s="2" t="s">
        <v>1</v>
      </c>
      <c r="D2622" s="2">
        <v>69</v>
      </c>
      <c r="E2622" s="6">
        <v>18817</v>
      </c>
      <c r="F2622" s="7">
        <v>44187.579004629632</v>
      </c>
      <c r="G2622" s="69" t="s">
        <v>4</v>
      </c>
      <c r="H2622" s="68">
        <v>1771</v>
      </c>
      <c r="I2622" s="93">
        <f t="shared" si="187"/>
        <v>17.888888888888889</v>
      </c>
      <c r="J2622" s="93">
        <v>1.115</v>
      </c>
      <c r="K2622" s="69">
        <v>99</v>
      </c>
      <c r="L2622" s="68">
        <v>325</v>
      </c>
      <c r="M2622" s="93">
        <f t="shared" si="185"/>
        <v>3.2828282828282829</v>
      </c>
      <c r="N2622" s="93">
        <v>0.623</v>
      </c>
      <c r="O2622" s="69">
        <v>99</v>
      </c>
      <c r="P2622" s="191">
        <f t="shared" si="186"/>
        <v>5.4492307692307689</v>
      </c>
      <c r="Q2622" s="77" t="s">
        <v>719</v>
      </c>
      <c r="V2622" s="82">
        <v>0.43333333333333335</v>
      </c>
      <c r="W2622" s="83">
        <v>0.58333333333333337</v>
      </c>
      <c r="X2622" s="86">
        <f t="shared" si="188"/>
        <v>0.15000000000000002</v>
      </c>
    </row>
    <row r="2623" spans="1:24" x14ac:dyDescent="0.3">
      <c r="A2623" s="47" t="s">
        <v>3727</v>
      </c>
      <c r="B2623" s="68" t="s">
        <v>353</v>
      </c>
      <c r="C2623" s="2" t="s">
        <v>1</v>
      </c>
      <c r="D2623" s="2">
        <v>70</v>
      </c>
      <c r="E2623" s="6">
        <v>18539</v>
      </c>
      <c r="F2623" s="7">
        <v>44187.59101851852</v>
      </c>
      <c r="G2623" s="69" t="s">
        <v>4</v>
      </c>
      <c r="H2623" s="68">
        <v>1576</v>
      </c>
      <c r="I2623" s="93">
        <f t="shared" si="187"/>
        <v>15.919191919191919</v>
      </c>
      <c r="J2623" s="93">
        <v>1.2350000000000001</v>
      </c>
      <c r="K2623" s="69">
        <v>99</v>
      </c>
      <c r="L2623" s="68">
        <v>441</v>
      </c>
      <c r="M2623" s="93">
        <f t="shared" si="185"/>
        <v>4.4545454545454541</v>
      </c>
      <c r="N2623" s="93">
        <v>0.71799999999999997</v>
      </c>
      <c r="O2623" s="69">
        <v>99</v>
      </c>
      <c r="P2623" s="191">
        <f t="shared" si="186"/>
        <v>3.5736961451247167</v>
      </c>
      <c r="Q2623" s="77" t="s">
        <v>719</v>
      </c>
      <c r="V2623" s="82">
        <v>0.4548611111111111</v>
      </c>
      <c r="W2623" s="83">
        <v>0.59444444444444444</v>
      </c>
      <c r="X2623" s="86">
        <f t="shared" si="188"/>
        <v>0.13958333333333334</v>
      </c>
    </row>
    <row r="2624" spans="1:24" x14ac:dyDescent="0.3">
      <c r="A2624" s="47" t="s">
        <v>17109</v>
      </c>
      <c r="B2624" s="68" t="s">
        <v>5037</v>
      </c>
      <c r="C2624" s="2" t="s">
        <v>1</v>
      </c>
      <c r="D2624" s="2">
        <v>43</v>
      </c>
      <c r="E2624" s="6">
        <v>28259</v>
      </c>
      <c r="F2624" s="7">
        <v>44187.608449074076</v>
      </c>
      <c r="G2624" s="69" t="s">
        <v>4</v>
      </c>
      <c r="H2624" s="68">
        <v>936</v>
      </c>
      <c r="I2624" s="93">
        <f t="shared" si="187"/>
        <v>9.454545454545455</v>
      </c>
      <c r="J2624" s="93">
        <v>1.728</v>
      </c>
      <c r="K2624" s="69">
        <v>99</v>
      </c>
      <c r="L2624" s="68">
        <v>320</v>
      </c>
      <c r="M2624" s="93">
        <f t="shared" si="185"/>
        <v>3.2323232323232323</v>
      </c>
      <c r="N2624" s="93">
        <v>0.49099999999999999</v>
      </c>
      <c r="O2624" s="69">
        <v>99</v>
      </c>
      <c r="P2624" s="191">
        <f t="shared" si="186"/>
        <v>2.9250000000000003</v>
      </c>
      <c r="Q2624" s="77" t="s">
        <v>719</v>
      </c>
      <c r="V2624" s="82">
        <v>0.47430555555555554</v>
      </c>
      <c r="W2624" s="83">
        <v>0.63194444444444442</v>
      </c>
      <c r="X2624" s="86">
        <f t="shared" si="188"/>
        <v>0.15763888888888888</v>
      </c>
    </row>
    <row r="2625" spans="1:24" x14ac:dyDescent="0.3">
      <c r="A2625" s="47" t="s">
        <v>11539</v>
      </c>
      <c r="B2625" s="68" t="s">
        <v>106</v>
      </c>
      <c r="C2625" s="2" t="s">
        <v>1</v>
      </c>
      <c r="D2625" s="2">
        <v>60</v>
      </c>
      <c r="E2625" s="6">
        <v>22241</v>
      </c>
      <c r="F2625" s="7">
        <v>44187.63548611111</v>
      </c>
      <c r="G2625" s="69" t="s">
        <v>4</v>
      </c>
      <c r="H2625" s="68">
        <v>1239</v>
      </c>
      <c r="I2625" s="93">
        <f t="shared" si="187"/>
        <v>12.515151515151516</v>
      </c>
      <c r="J2625" s="93">
        <v>1.19</v>
      </c>
      <c r="K2625" s="69">
        <v>99</v>
      </c>
      <c r="L2625" s="68">
        <v>372</v>
      </c>
      <c r="M2625" s="93">
        <f t="shared" si="185"/>
        <v>3.7575757575757578</v>
      </c>
      <c r="N2625" s="93">
        <v>0.71599999999999997</v>
      </c>
      <c r="O2625" s="69">
        <v>99</v>
      </c>
      <c r="P2625" s="191">
        <f t="shared" si="186"/>
        <v>3.3306451612903225</v>
      </c>
      <c r="Q2625" s="77" t="s">
        <v>719</v>
      </c>
      <c r="V2625" s="82">
        <v>0.47986111111111113</v>
      </c>
      <c r="W2625" s="83">
        <v>0.63541666666666663</v>
      </c>
      <c r="X2625" s="86">
        <f t="shared" si="188"/>
        <v>0.1555555555555555</v>
      </c>
    </row>
    <row r="2626" spans="1:24" x14ac:dyDescent="0.3">
      <c r="A2626" s="47" t="s">
        <v>12111</v>
      </c>
      <c r="B2626" s="68" t="s">
        <v>435</v>
      </c>
      <c r="C2626" s="2" t="s">
        <v>1</v>
      </c>
      <c r="D2626" s="2">
        <v>60</v>
      </c>
      <c r="E2626" s="6">
        <v>22087</v>
      </c>
      <c r="F2626" s="7">
        <v>44187.646203703705</v>
      </c>
      <c r="G2626" s="69" t="s">
        <v>4</v>
      </c>
      <c r="H2626" s="68">
        <v>1328</v>
      </c>
      <c r="I2626" s="93">
        <f t="shared" si="187"/>
        <v>13.414141414141413</v>
      </c>
      <c r="J2626" s="93">
        <v>0.90400000000000003</v>
      </c>
      <c r="K2626" s="69">
        <v>99</v>
      </c>
      <c r="L2626" s="68">
        <v>404</v>
      </c>
      <c r="M2626" s="93">
        <f t="shared" si="185"/>
        <v>4.0808080808080804</v>
      </c>
      <c r="N2626" s="93">
        <v>0.61699999999999999</v>
      </c>
      <c r="O2626" s="69">
        <v>99</v>
      </c>
      <c r="P2626" s="191">
        <f t="shared" si="186"/>
        <v>3.2871287128712874</v>
      </c>
      <c r="Q2626" s="77" t="s">
        <v>719</v>
      </c>
      <c r="V2626" s="82">
        <v>0.48888888888888887</v>
      </c>
      <c r="W2626" s="83">
        <v>0.64583333333333337</v>
      </c>
      <c r="X2626" s="86">
        <f t="shared" si="188"/>
        <v>0.1569444444444445</v>
      </c>
    </row>
    <row r="2627" spans="1:24" x14ac:dyDescent="0.3">
      <c r="A2627" s="47" t="s">
        <v>17110</v>
      </c>
      <c r="B2627" s="68" t="s">
        <v>16992</v>
      </c>
      <c r="C2627" s="2" t="s">
        <v>6</v>
      </c>
      <c r="D2627" s="2">
        <v>42</v>
      </c>
      <c r="E2627" s="6">
        <v>28658</v>
      </c>
      <c r="F2627" s="7">
        <v>44187.658043981479</v>
      </c>
      <c r="G2627" s="69" t="s">
        <v>15813</v>
      </c>
      <c r="H2627" s="68">
        <v>1363</v>
      </c>
      <c r="I2627" s="93">
        <f t="shared" si="187"/>
        <v>13.63</v>
      </c>
      <c r="J2627" s="93">
        <v>1.397</v>
      </c>
      <c r="K2627" s="69">
        <v>100</v>
      </c>
      <c r="L2627" s="68">
        <v>408</v>
      </c>
      <c r="M2627" s="93">
        <f t="shared" ref="M2627:M2687" si="189">L2627/O2627</f>
        <v>4.08</v>
      </c>
      <c r="N2627" s="93">
        <v>0.54500000000000004</v>
      </c>
      <c r="O2627" s="69">
        <v>100</v>
      </c>
      <c r="P2627" s="191">
        <f t="shared" ref="P2627:P2687" si="190">I2627/M2627</f>
        <v>3.340686274509804</v>
      </c>
      <c r="Q2627" s="77" t="s">
        <v>719</v>
      </c>
      <c r="V2627" s="82">
        <v>0.49305555555555558</v>
      </c>
      <c r="W2627" s="83">
        <v>0.65972222222222221</v>
      </c>
      <c r="X2627" s="86">
        <f t="shared" si="188"/>
        <v>0.16666666666666663</v>
      </c>
    </row>
    <row r="2628" spans="1:24" x14ac:dyDescent="0.3">
      <c r="A2628" s="47" t="s">
        <v>17111</v>
      </c>
      <c r="B2628" s="68" t="s">
        <v>17112</v>
      </c>
      <c r="C2628" s="2" t="s">
        <v>6</v>
      </c>
      <c r="D2628" s="2">
        <v>78</v>
      </c>
      <c r="E2628" s="6">
        <v>15617</v>
      </c>
      <c r="F2628" s="7">
        <v>44188.392002314817</v>
      </c>
      <c r="G2628" s="69" t="s">
        <v>71</v>
      </c>
      <c r="H2628" s="68">
        <v>1493</v>
      </c>
      <c r="I2628" s="93">
        <f t="shared" si="187"/>
        <v>15.080808080808081</v>
      </c>
      <c r="J2628" s="93">
        <v>4.351</v>
      </c>
      <c r="K2628" s="69">
        <v>99</v>
      </c>
      <c r="L2628" s="68">
        <v>718</v>
      </c>
      <c r="M2628" s="93">
        <f t="shared" si="189"/>
        <v>7.2525252525252526</v>
      </c>
      <c r="N2628" s="93">
        <v>2.9359999999999999</v>
      </c>
      <c r="O2628" s="69">
        <v>99</v>
      </c>
      <c r="P2628" s="191">
        <f t="shared" si="190"/>
        <v>2.0793871866295266</v>
      </c>
      <c r="Q2628" s="77" t="s">
        <v>719</v>
      </c>
      <c r="V2628" s="82">
        <v>0.40277777777777773</v>
      </c>
      <c r="W2628" s="83">
        <v>0.53472222222222221</v>
      </c>
      <c r="X2628" s="86">
        <f t="shared" si="188"/>
        <v>0.13194444444444448</v>
      </c>
    </row>
    <row r="2629" spans="1:24" x14ac:dyDescent="0.3">
      <c r="A2629" s="47" t="s">
        <v>2803</v>
      </c>
      <c r="B2629" s="68" t="s">
        <v>1660</v>
      </c>
      <c r="C2629" s="2" t="s">
        <v>1</v>
      </c>
      <c r="D2629" s="2">
        <v>49</v>
      </c>
      <c r="E2629" s="6">
        <v>26044</v>
      </c>
      <c r="F2629" s="7">
        <v>44188.419571759259</v>
      </c>
      <c r="G2629" s="69" t="s">
        <v>4</v>
      </c>
      <c r="H2629" s="68">
        <v>1132</v>
      </c>
      <c r="I2629" s="93">
        <f t="shared" si="187"/>
        <v>11.434343434343434</v>
      </c>
      <c r="J2629" s="93">
        <v>1.032</v>
      </c>
      <c r="K2629" s="69">
        <v>99</v>
      </c>
      <c r="L2629" s="68">
        <v>334</v>
      </c>
      <c r="M2629" s="93">
        <f t="shared" si="189"/>
        <v>3.3737373737373737</v>
      </c>
      <c r="N2629" s="93">
        <v>0.59899999999999998</v>
      </c>
      <c r="O2629" s="69">
        <v>99</v>
      </c>
      <c r="P2629" s="191">
        <f t="shared" si="190"/>
        <v>3.3892215568862274</v>
      </c>
      <c r="Q2629" s="77" t="s">
        <v>719</v>
      </c>
      <c r="V2629" s="82">
        <v>0.3923611111111111</v>
      </c>
      <c r="W2629" s="83">
        <v>0.53472222222222221</v>
      </c>
      <c r="X2629" s="86">
        <f t="shared" si="188"/>
        <v>0.1423611111111111</v>
      </c>
    </row>
    <row r="2630" spans="1:24" x14ac:dyDescent="0.3">
      <c r="A2630" s="47" t="s">
        <v>3705</v>
      </c>
      <c r="B2630" s="68" t="s">
        <v>550</v>
      </c>
      <c r="C2630" s="2" t="s">
        <v>6</v>
      </c>
      <c r="D2630" s="2">
        <v>74</v>
      </c>
      <c r="E2630" s="6">
        <v>17032</v>
      </c>
      <c r="F2630" s="7">
        <v>44188.555717592593</v>
      </c>
      <c r="G2630" s="69" t="s">
        <v>4</v>
      </c>
      <c r="H2630" s="68">
        <v>1679</v>
      </c>
      <c r="I2630" s="93">
        <f t="shared" si="187"/>
        <v>16.959595959595958</v>
      </c>
      <c r="J2630" s="93">
        <v>1.0589999999999999</v>
      </c>
      <c r="K2630" s="69">
        <v>99</v>
      </c>
      <c r="L2630" s="68">
        <v>465</v>
      </c>
      <c r="M2630" s="93">
        <f t="shared" si="189"/>
        <v>4.6969696969696972</v>
      </c>
      <c r="N2630" s="93">
        <v>0.69199999999999995</v>
      </c>
      <c r="O2630" s="69">
        <v>99</v>
      </c>
      <c r="P2630" s="191">
        <f t="shared" si="190"/>
        <v>3.6107526881720426</v>
      </c>
      <c r="Q2630" s="77" t="s">
        <v>719</v>
      </c>
      <c r="V2630" s="82">
        <v>0.42499999999999999</v>
      </c>
      <c r="W2630" s="83">
        <v>0.5625</v>
      </c>
      <c r="X2630" s="86">
        <f t="shared" si="188"/>
        <v>0.13750000000000001</v>
      </c>
    </row>
    <row r="2631" spans="1:24" x14ac:dyDescent="0.3">
      <c r="A2631" s="47" t="s">
        <v>3755</v>
      </c>
      <c r="B2631" s="68" t="s">
        <v>729</v>
      </c>
      <c r="C2631" s="2" t="s">
        <v>1</v>
      </c>
      <c r="D2631" s="2">
        <v>49</v>
      </c>
      <c r="E2631" s="6">
        <v>26192</v>
      </c>
      <c r="F2631" s="7">
        <v>44188.568437499998</v>
      </c>
      <c r="G2631" s="69" t="s">
        <v>4</v>
      </c>
      <c r="H2631" s="68">
        <v>1172</v>
      </c>
      <c r="I2631" s="93">
        <f t="shared" si="187"/>
        <v>11.838383838383839</v>
      </c>
      <c r="J2631" s="93">
        <v>1.0169999999999999</v>
      </c>
      <c r="K2631" s="69">
        <v>99</v>
      </c>
      <c r="L2631" s="68">
        <v>350</v>
      </c>
      <c r="M2631" s="93">
        <f t="shared" si="189"/>
        <v>3.5353535353535355</v>
      </c>
      <c r="N2631" s="93">
        <v>0.76</v>
      </c>
      <c r="O2631" s="69">
        <v>99</v>
      </c>
      <c r="P2631" s="191">
        <f t="shared" si="190"/>
        <v>3.3485714285714288</v>
      </c>
      <c r="Q2631" s="77" t="s">
        <v>719</v>
      </c>
      <c r="V2631" s="82">
        <v>0.40069444444444446</v>
      </c>
      <c r="W2631" s="83">
        <v>0.56944444444444442</v>
      </c>
      <c r="X2631" s="86">
        <f t="shared" si="188"/>
        <v>0.16874999999999996</v>
      </c>
    </row>
    <row r="2632" spans="1:24" x14ac:dyDescent="0.3">
      <c r="A2632" s="47" t="s">
        <v>4921</v>
      </c>
      <c r="B2632" s="68" t="s">
        <v>45</v>
      </c>
      <c r="C2632" s="2" t="s">
        <v>1</v>
      </c>
      <c r="D2632" s="2">
        <v>58</v>
      </c>
      <c r="E2632" s="6">
        <v>22976</v>
      </c>
      <c r="F2632" s="7">
        <v>44188.581990740742</v>
      </c>
      <c r="G2632" s="69" t="s">
        <v>4</v>
      </c>
      <c r="H2632" s="68">
        <v>1651</v>
      </c>
      <c r="I2632" s="93">
        <f t="shared" si="187"/>
        <v>16.510000000000002</v>
      </c>
      <c r="J2632" s="93">
        <v>1.1930000000000001</v>
      </c>
      <c r="K2632" s="69">
        <v>100</v>
      </c>
      <c r="L2632" s="68">
        <v>342</v>
      </c>
      <c r="M2632" s="93">
        <f t="shared" si="189"/>
        <v>3.42</v>
      </c>
      <c r="N2632" s="93">
        <v>0.63800000000000001</v>
      </c>
      <c r="O2632" s="69">
        <v>100</v>
      </c>
      <c r="P2632" s="191">
        <f t="shared" si="190"/>
        <v>4.8274853801169595</v>
      </c>
      <c r="Q2632" s="77" t="s">
        <v>719</v>
      </c>
      <c r="V2632" s="82">
        <v>0.42569444444444443</v>
      </c>
      <c r="W2632" s="83">
        <v>0.59027777777777779</v>
      </c>
      <c r="X2632" s="86">
        <f t="shared" si="188"/>
        <v>0.16458333333333336</v>
      </c>
    </row>
    <row r="2633" spans="1:24" x14ac:dyDescent="0.3">
      <c r="A2633" s="47" t="s">
        <v>17113</v>
      </c>
      <c r="B2633" s="68" t="s">
        <v>1242</v>
      </c>
      <c r="C2633" s="2" t="s">
        <v>1</v>
      </c>
      <c r="D2633" s="2">
        <v>51</v>
      </c>
      <c r="E2633" s="6">
        <v>25425</v>
      </c>
      <c r="F2633" s="7">
        <v>44188.593680555554</v>
      </c>
      <c r="G2633" s="69" t="s">
        <v>4</v>
      </c>
      <c r="H2633" s="68">
        <v>1449</v>
      </c>
      <c r="I2633" s="93">
        <f t="shared" si="187"/>
        <v>14.636363636363637</v>
      </c>
      <c r="J2633" s="93">
        <v>1.2729999999999999</v>
      </c>
      <c r="K2633" s="69">
        <v>99</v>
      </c>
      <c r="L2633" s="68">
        <v>300</v>
      </c>
      <c r="M2633" s="93">
        <f t="shared" si="189"/>
        <v>3.0303030303030303</v>
      </c>
      <c r="N2633" s="93">
        <v>0.80100000000000005</v>
      </c>
      <c r="O2633" s="69">
        <v>99</v>
      </c>
      <c r="P2633" s="191">
        <f t="shared" si="190"/>
        <v>4.83</v>
      </c>
      <c r="Q2633" s="77" t="s">
        <v>719</v>
      </c>
      <c r="V2633" s="82">
        <v>0.44444444444444442</v>
      </c>
      <c r="W2633" s="83">
        <v>0.60833333333333328</v>
      </c>
      <c r="X2633" s="86">
        <f t="shared" si="188"/>
        <v>0.16388888888888886</v>
      </c>
    </row>
    <row r="2634" spans="1:24" x14ac:dyDescent="0.3">
      <c r="A2634" s="47" t="s">
        <v>3908</v>
      </c>
      <c r="B2634" s="68" t="s">
        <v>868</v>
      </c>
      <c r="C2634" s="2" t="s">
        <v>1</v>
      </c>
      <c r="D2634" s="2">
        <v>73</v>
      </c>
      <c r="E2634" s="6">
        <v>17161</v>
      </c>
      <c r="F2634" s="7">
        <v>44188.617037037038</v>
      </c>
      <c r="G2634" s="69" t="s">
        <v>4</v>
      </c>
      <c r="H2634" s="68">
        <v>1559</v>
      </c>
      <c r="I2634" s="93">
        <f t="shared" si="187"/>
        <v>15.59</v>
      </c>
      <c r="J2634" s="93">
        <v>0.81799999999999995</v>
      </c>
      <c r="K2634" s="69">
        <v>100</v>
      </c>
      <c r="L2634" s="68">
        <v>559</v>
      </c>
      <c r="M2634" s="93">
        <f t="shared" si="189"/>
        <v>5.59</v>
      </c>
      <c r="N2634" s="93">
        <v>0.95399999999999996</v>
      </c>
      <c r="O2634" s="69">
        <v>100</v>
      </c>
      <c r="P2634" s="191">
        <f t="shared" si="190"/>
        <v>2.7889087656529519</v>
      </c>
      <c r="Q2634" s="77" t="s">
        <v>719</v>
      </c>
      <c r="V2634" s="82">
        <v>0.46319444444444446</v>
      </c>
      <c r="W2634" s="83">
        <v>0.61805555555555558</v>
      </c>
      <c r="X2634" s="86">
        <f t="shared" si="188"/>
        <v>0.15486111111111112</v>
      </c>
    </row>
    <row r="2635" spans="1:24" x14ac:dyDescent="0.3">
      <c r="A2635" s="47" t="s">
        <v>12102</v>
      </c>
      <c r="B2635" s="68" t="s">
        <v>517</v>
      </c>
      <c r="C2635" s="2" t="s">
        <v>1</v>
      </c>
      <c r="D2635" s="2">
        <v>46</v>
      </c>
      <c r="E2635" s="6">
        <v>27261</v>
      </c>
      <c r="F2635" s="7">
        <v>44188.627870370372</v>
      </c>
      <c r="G2635" s="69" t="s">
        <v>4</v>
      </c>
      <c r="H2635" s="68">
        <v>1167</v>
      </c>
      <c r="I2635" s="93">
        <f t="shared" si="187"/>
        <v>11.787878787878787</v>
      </c>
      <c r="J2635" s="93">
        <v>0.89500000000000002</v>
      </c>
      <c r="K2635" s="69">
        <v>99</v>
      </c>
      <c r="L2635" s="68">
        <v>253</v>
      </c>
      <c r="M2635" s="93">
        <f t="shared" si="189"/>
        <v>2.5555555555555554</v>
      </c>
      <c r="N2635" s="93">
        <v>0.59299999999999997</v>
      </c>
      <c r="O2635" s="69">
        <v>99</v>
      </c>
      <c r="P2635" s="191">
        <f t="shared" si="190"/>
        <v>4.612648221343874</v>
      </c>
      <c r="Q2635" s="77" t="s">
        <v>719</v>
      </c>
      <c r="V2635" s="82">
        <v>0.48472222222222222</v>
      </c>
      <c r="W2635" s="83">
        <v>0.63194444444444442</v>
      </c>
      <c r="X2635" s="86">
        <f t="shared" si="188"/>
        <v>0.1472222222222222</v>
      </c>
    </row>
    <row r="2636" spans="1:24" x14ac:dyDescent="0.3">
      <c r="A2636" s="47" t="s">
        <v>17114</v>
      </c>
      <c r="B2636" s="68" t="s">
        <v>17115</v>
      </c>
      <c r="C2636" s="2" t="s">
        <v>6</v>
      </c>
      <c r="D2636" s="2">
        <v>70</v>
      </c>
      <c r="E2636" s="6">
        <v>18573</v>
      </c>
      <c r="F2636" s="7">
        <v>44188.640266203707</v>
      </c>
      <c r="G2636" s="69" t="s">
        <v>4</v>
      </c>
      <c r="H2636" s="68">
        <v>1326</v>
      </c>
      <c r="I2636" s="93">
        <f t="shared" si="187"/>
        <v>13.26</v>
      </c>
      <c r="J2636" s="93">
        <v>1.1160000000000001</v>
      </c>
      <c r="K2636" s="69">
        <v>100</v>
      </c>
      <c r="L2636" s="68">
        <v>623</v>
      </c>
      <c r="M2636" s="93">
        <f t="shared" si="189"/>
        <v>6.23</v>
      </c>
      <c r="N2636" s="93">
        <v>0.81499999999999995</v>
      </c>
      <c r="O2636" s="69">
        <v>100</v>
      </c>
      <c r="P2636" s="191">
        <f t="shared" si="190"/>
        <v>2.1284109149277688</v>
      </c>
      <c r="Q2636" s="77" t="s">
        <v>719</v>
      </c>
      <c r="V2636" s="82">
        <v>0.49583333333333335</v>
      </c>
      <c r="W2636" s="83">
        <v>0.63888888888888895</v>
      </c>
      <c r="X2636" s="86">
        <f t="shared" si="188"/>
        <v>0.1430555555555556</v>
      </c>
    </row>
    <row r="2637" spans="1:24" x14ac:dyDescent="0.3">
      <c r="A2637" s="47" t="s">
        <v>3997</v>
      </c>
      <c r="B2637" s="68" t="s">
        <v>3998</v>
      </c>
      <c r="C2637" s="2" t="s">
        <v>1</v>
      </c>
      <c r="D2637" s="2">
        <v>45</v>
      </c>
      <c r="E2637" s="6">
        <v>27485</v>
      </c>
      <c r="F2637" s="7">
        <v>44188.654826388891</v>
      </c>
      <c r="G2637" s="69" t="s">
        <v>4</v>
      </c>
      <c r="H2637" s="68">
        <v>1090</v>
      </c>
      <c r="I2637" s="93">
        <f t="shared" si="187"/>
        <v>10.9</v>
      </c>
      <c r="J2637" s="93">
        <v>1.1419999999999999</v>
      </c>
      <c r="K2637" s="69">
        <v>100</v>
      </c>
      <c r="L2637" s="68">
        <v>349</v>
      </c>
      <c r="M2637" s="93">
        <f t="shared" si="189"/>
        <v>3.49</v>
      </c>
      <c r="N2637" s="93">
        <v>0.628</v>
      </c>
      <c r="O2637" s="69">
        <v>100</v>
      </c>
      <c r="P2637" s="191">
        <f t="shared" si="190"/>
        <v>3.1232091690544412</v>
      </c>
      <c r="Q2637" s="77" t="s">
        <v>719</v>
      </c>
      <c r="V2637" s="82">
        <v>0.49722222222222223</v>
      </c>
      <c r="W2637" s="83">
        <v>0.65625</v>
      </c>
      <c r="X2637" s="86">
        <f t="shared" si="188"/>
        <v>0.15902777777777777</v>
      </c>
    </row>
    <row r="2638" spans="1:24" x14ac:dyDescent="0.3">
      <c r="A2638" s="47" t="s">
        <v>17116</v>
      </c>
      <c r="B2638" s="68" t="s">
        <v>17117</v>
      </c>
      <c r="C2638" s="2" t="s">
        <v>6</v>
      </c>
      <c r="D2638" s="2">
        <v>55</v>
      </c>
      <c r="E2638" s="6">
        <v>23940</v>
      </c>
      <c r="F2638" s="7">
        <v>44188.674432870372</v>
      </c>
      <c r="G2638" s="69" t="s">
        <v>22</v>
      </c>
      <c r="H2638" s="68">
        <v>1049</v>
      </c>
      <c r="I2638" s="93">
        <f t="shared" si="187"/>
        <v>10.49</v>
      </c>
      <c r="J2638" s="93">
        <v>1.02</v>
      </c>
      <c r="K2638" s="69">
        <v>100</v>
      </c>
      <c r="L2638" s="68">
        <v>346</v>
      </c>
      <c r="M2638" s="93">
        <f t="shared" si="189"/>
        <v>3.46</v>
      </c>
      <c r="N2638" s="93">
        <v>0.64200000000000002</v>
      </c>
      <c r="O2638" s="69">
        <v>100</v>
      </c>
      <c r="P2638" s="191">
        <f t="shared" si="190"/>
        <v>3.0317919075144508</v>
      </c>
      <c r="Q2638" s="77" t="s">
        <v>719</v>
      </c>
      <c r="V2638" s="82">
        <v>0.50138888888888888</v>
      </c>
      <c r="W2638" s="83">
        <v>0.67361111111111116</v>
      </c>
      <c r="X2638" s="86">
        <f t="shared" si="188"/>
        <v>0.17222222222222228</v>
      </c>
    </row>
    <row r="2639" spans="1:24" x14ac:dyDescent="0.3">
      <c r="A2639" s="215" t="s">
        <v>17118</v>
      </c>
      <c r="B2639" s="68" t="s">
        <v>17119</v>
      </c>
      <c r="C2639" s="2" t="s">
        <v>1</v>
      </c>
      <c r="D2639" s="2">
        <v>69</v>
      </c>
      <c r="E2639" s="6">
        <v>18744</v>
      </c>
      <c r="F2639" s="219">
        <v>44188.698576388888</v>
      </c>
      <c r="G2639" s="69" t="s">
        <v>4</v>
      </c>
      <c r="H2639" s="68">
        <v>1626</v>
      </c>
      <c r="I2639" s="93">
        <f t="shared" si="187"/>
        <v>16.424242424242426</v>
      </c>
      <c r="J2639" s="93">
        <v>1.0109999999999999</v>
      </c>
      <c r="K2639" s="69">
        <v>99</v>
      </c>
      <c r="L2639" s="68">
        <v>423</v>
      </c>
      <c r="M2639" s="93">
        <f t="shared" si="189"/>
        <v>4.2727272727272725</v>
      </c>
      <c r="N2639" s="93">
        <v>0.753</v>
      </c>
      <c r="O2639" s="69">
        <v>99</v>
      </c>
      <c r="P2639" s="191">
        <f t="shared" si="190"/>
        <v>3.8439716312056742</v>
      </c>
      <c r="Q2639" s="77" t="s">
        <v>719</v>
      </c>
      <c r="V2639" s="82">
        <v>0.53333333333333333</v>
      </c>
      <c r="W2639" s="83">
        <v>0.71180555555555547</v>
      </c>
      <c r="X2639" s="86">
        <f t="shared" si="188"/>
        <v>0.17847222222222214</v>
      </c>
    </row>
    <row r="2640" spans="1:24" x14ac:dyDescent="0.3">
      <c r="A2640" s="47" t="s">
        <v>11500</v>
      </c>
      <c r="B2640" s="68" t="s">
        <v>1723</v>
      </c>
      <c r="C2640" s="2" t="s">
        <v>1</v>
      </c>
      <c r="D2640" s="2">
        <v>54</v>
      </c>
      <c r="E2640" s="6">
        <v>24127</v>
      </c>
      <c r="F2640" s="7">
        <v>44189.520543981482</v>
      </c>
      <c r="G2640" s="69" t="s">
        <v>4</v>
      </c>
      <c r="H2640" s="68">
        <v>1307</v>
      </c>
      <c r="I2640" s="93">
        <f t="shared" si="187"/>
        <v>13.07</v>
      </c>
      <c r="J2640" s="93">
        <v>1.2809999999999999</v>
      </c>
      <c r="K2640" s="69">
        <v>100</v>
      </c>
      <c r="L2640" s="68">
        <v>428</v>
      </c>
      <c r="M2640" s="93">
        <f t="shared" si="189"/>
        <v>4.28</v>
      </c>
      <c r="N2640" s="93">
        <v>0.60399999999999998</v>
      </c>
      <c r="O2640" s="69">
        <v>100</v>
      </c>
      <c r="P2640" s="191">
        <f t="shared" si="190"/>
        <v>3.0537383177570092</v>
      </c>
      <c r="Q2640" s="77" t="s">
        <v>719</v>
      </c>
      <c r="V2640" s="82">
        <v>0.38055555555555554</v>
      </c>
      <c r="W2640" s="83">
        <v>0.52083333333333337</v>
      </c>
      <c r="X2640" s="86">
        <f t="shared" si="188"/>
        <v>0.14027777777777783</v>
      </c>
    </row>
    <row r="2641" spans="1:24" x14ac:dyDescent="0.3">
      <c r="A2641" s="47" t="s">
        <v>17120</v>
      </c>
      <c r="B2641" s="68" t="s">
        <v>17121</v>
      </c>
      <c r="C2641" s="2" t="s">
        <v>1</v>
      </c>
      <c r="D2641" s="2">
        <v>52</v>
      </c>
      <c r="E2641" s="6">
        <v>25029</v>
      </c>
      <c r="F2641" s="7">
        <v>44189.532268518517</v>
      </c>
      <c r="G2641" s="69" t="s">
        <v>4</v>
      </c>
      <c r="H2641" s="68">
        <v>1712</v>
      </c>
      <c r="I2641" s="93">
        <f t="shared" si="187"/>
        <v>17.12</v>
      </c>
      <c r="J2641" s="93">
        <v>1.2410000000000001</v>
      </c>
      <c r="K2641" s="69">
        <v>100</v>
      </c>
      <c r="L2641" s="68">
        <v>310</v>
      </c>
      <c r="M2641" s="93">
        <f t="shared" si="189"/>
        <v>3.1</v>
      </c>
      <c r="N2641" s="93">
        <v>0.59499999999999997</v>
      </c>
      <c r="O2641" s="69">
        <v>100</v>
      </c>
      <c r="P2641" s="191">
        <f t="shared" si="190"/>
        <v>5.5225806451612902</v>
      </c>
      <c r="Q2641" s="77" t="s">
        <v>719</v>
      </c>
      <c r="V2641" s="82">
        <v>0.38541666666666669</v>
      </c>
      <c r="W2641" s="83">
        <v>0.53472222222222221</v>
      </c>
      <c r="X2641" s="86">
        <f t="shared" si="188"/>
        <v>0.14930555555555552</v>
      </c>
    </row>
    <row r="2642" spans="1:24" x14ac:dyDescent="0.3">
      <c r="A2642" s="47" t="s">
        <v>2958</v>
      </c>
      <c r="B2642" s="68" t="s">
        <v>165</v>
      </c>
      <c r="C2642" s="2" t="s">
        <v>1</v>
      </c>
      <c r="D2642" s="2">
        <v>62</v>
      </c>
      <c r="E2642" s="6">
        <v>21370</v>
      </c>
      <c r="F2642" s="7">
        <v>44189.544988425929</v>
      </c>
      <c r="G2642" s="69" t="s">
        <v>4</v>
      </c>
      <c r="H2642" s="68">
        <v>1722</v>
      </c>
      <c r="I2642" s="93">
        <f t="shared" si="187"/>
        <v>17.393939393939394</v>
      </c>
      <c r="J2642" s="93">
        <v>1.9530000000000001</v>
      </c>
      <c r="K2642" s="69">
        <v>99</v>
      </c>
      <c r="L2642" s="68">
        <v>351</v>
      </c>
      <c r="M2642" s="93">
        <f t="shared" si="189"/>
        <v>3.5454545454545454</v>
      </c>
      <c r="N2642" s="93">
        <v>0.52</v>
      </c>
      <c r="O2642" s="69">
        <v>99</v>
      </c>
      <c r="P2642" s="191">
        <f t="shared" si="190"/>
        <v>4.9059829059829063</v>
      </c>
      <c r="Q2642" s="77" t="s">
        <v>719</v>
      </c>
      <c r="V2642" s="82">
        <v>0.39444444444444443</v>
      </c>
      <c r="W2642" s="83">
        <v>0.54861111111111105</v>
      </c>
      <c r="X2642" s="86">
        <f t="shared" si="188"/>
        <v>0.15416666666666662</v>
      </c>
    </row>
    <row r="2643" spans="1:24" x14ac:dyDescent="0.3">
      <c r="A2643" s="47" t="s">
        <v>17122</v>
      </c>
      <c r="B2643" s="68" t="s">
        <v>7213</v>
      </c>
      <c r="C2643" s="2" t="s">
        <v>1</v>
      </c>
      <c r="D2643" s="2">
        <v>53</v>
      </c>
      <c r="E2643" s="6">
        <v>24577</v>
      </c>
      <c r="F2643" s="7">
        <v>44189.558379629627</v>
      </c>
      <c r="G2643" s="69" t="s">
        <v>4</v>
      </c>
      <c r="H2643" s="68">
        <v>2640</v>
      </c>
      <c r="I2643" s="93">
        <f t="shared" si="187"/>
        <v>26.666666666666668</v>
      </c>
      <c r="J2643" s="93">
        <v>2.5110000000000001</v>
      </c>
      <c r="K2643" s="69">
        <v>99</v>
      </c>
      <c r="L2643" s="68">
        <v>311</v>
      </c>
      <c r="M2643" s="93">
        <f t="shared" si="189"/>
        <v>3.1414141414141414</v>
      </c>
      <c r="N2643" s="93">
        <v>0.68500000000000005</v>
      </c>
      <c r="O2643" s="69">
        <v>99</v>
      </c>
      <c r="P2643" s="191">
        <f t="shared" si="190"/>
        <v>8.4887459807073959</v>
      </c>
      <c r="Q2643" s="77" t="s">
        <v>719</v>
      </c>
      <c r="V2643" s="82">
        <v>0.40972222222222227</v>
      </c>
      <c r="W2643" s="83">
        <v>0.55902777777777779</v>
      </c>
      <c r="X2643" s="86">
        <f t="shared" si="188"/>
        <v>0.14930555555555552</v>
      </c>
    </row>
    <row r="2644" spans="1:24" x14ac:dyDescent="0.3">
      <c r="A2644" s="47" t="s">
        <v>12831</v>
      </c>
      <c r="B2644" s="68" t="s">
        <v>7051</v>
      </c>
      <c r="C2644" s="2" t="s">
        <v>1</v>
      </c>
      <c r="D2644" s="2">
        <v>41</v>
      </c>
      <c r="E2644" s="6">
        <v>29202</v>
      </c>
      <c r="F2644" s="7">
        <v>44189.577534722222</v>
      </c>
      <c r="G2644" s="69" t="s">
        <v>4</v>
      </c>
      <c r="H2644" s="68">
        <v>1414</v>
      </c>
      <c r="I2644" s="93">
        <f t="shared" si="187"/>
        <v>14.282828282828282</v>
      </c>
      <c r="J2644" s="93">
        <v>1.72</v>
      </c>
      <c r="K2644" s="69">
        <v>99</v>
      </c>
      <c r="L2644" s="68">
        <v>347</v>
      </c>
      <c r="M2644" s="93">
        <f t="shared" si="189"/>
        <v>3.5050505050505052</v>
      </c>
      <c r="N2644" s="93">
        <v>0.56000000000000005</v>
      </c>
      <c r="O2644" s="69">
        <v>99</v>
      </c>
      <c r="P2644" s="191">
        <f t="shared" si="190"/>
        <v>4.0749279538904899</v>
      </c>
      <c r="Q2644" s="77" t="s">
        <v>719</v>
      </c>
      <c r="V2644" s="82">
        <v>0.43541666666666662</v>
      </c>
      <c r="W2644" s="83">
        <v>0.58333333333333337</v>
      </c>
      <c r="X2644" s="86">
        <f t="shared" si="188"/>
        <v>0.14791666666666675</v>
      </c>
    </row>
    <row r="2645" spans="1:24" x14ac:dyDescent="0.3">
      <c r="A2645" s="47" t="s">
        <v>17123</v>
      </c>
      <c r="B2645" s="68" t="s">
        <v>17124</v>
      </c>
      <c r="C2645" s="2" t="s">
        <v>6</v>
      </c>
      <c r="D2645" s="2">
        <v>53</v>
      </c>
      <c r="E2645" s="6">
        <v>24600</v>
      </c>
      <c r="F2645" s="7">
        <v>44189.589467592596</v>
      </c>
      <c r="G2645" s="69" t="s">
        <v>4</v>
      </c>
      <c r="H2645" s="68">
        <v>862</v>
      </c>
      <c r="I2645" s="93">
        <f t="shared" si="187"/>
        <v>8.7070707070707076</v>
      </c>
      <c r="J2645" s="93">
        <v>0.75900000000000001</v>
      </c>
      <c r="K2645" s="69">
        <v>99</v>
      </c>
      <c r="L2645" s="68">
        <v>587</v>
      </c>
      <c r="M2645" s="93">
        <f t="shared" si="189"/>
        <v>5.9292929292929291</v>
      </c>
      <c r="N2645" s="93">
        <v>0.71799999999999997</v>
      </c>
      <c r="O2645" s="69">
        <v>99</v>
      </c>
      <c r="P2645" s="191">
        <f t="shared" si="190"/>
        <v>1.4684838160136289</v>
      </c>
      <c r="Q2645" s="77" t="s">
        <v>719</v>
      </c>
      <c r="V2645" s="82">
        <v>0.41805555555555557</v>
      </c>
      <c r="W2645" s="83">
        <v>0.59027777777777779</v>
      </c>
      <c r="X2645" s="86">
        <f t="shared" si="188"/>
        <v>0.17222222222222222</v>
      </c>
    </row>
    <row r="2646" spans="1:24" x14ac:dyDescent="0.3">
      <c r="A2646" s="47" t="s">
        <v>3372</v>
      </c>
      <c r="B2646" s="68" t="s">
        <v>1869</v>
      </c>
      <c r="C2646" s="2" t="s">
        <v>1</v>
      </c>
      <c r="D2646" s="2">
        <v>35</v>
      </c>
      <c r="E2646" s="6">
        <v>31160</v>
      </c>
      <c r="F2646" s="7">
        <v>44189.601331018515</v>
      </c>
      <c r="G2646" s="69" t="s">
        <v>4</v>
      </c>
      <c r="H2646" s="68">
        <v>1134</v>
      </c>
      <c r="I2646" s="93">
        <f t="shared" si="187"/>
        <v>11.34</v>
      </c>
      <c r="J2646" s="93">
        <v>1.1299999999999999</v>
      </c>
      <c r="K2646" s="69">
        <v>100</v>
      </c>
      <c r="L2646" s="68">
        <v>249</v>
      </c>
      <c r="M2646" s="93">
        <f t="shared" si="189"/>
        <v>2.4900000000000002</v>
      </c>
      <c r="N2646" s="93">
        <v>0.54100000000000004</v>
      </c>
      <c r="O2646" s="69">
        <v>100</v>
      </c>
      <c r="P2646" s="191">
        <f t="shared" si="190"/>
        <v>4.5542168674698793</v>
      </c>
      <c r="Q2646" s="77" t="s">
        <v>719</v>
      </c>
      <c r="V2646" s="82">
        <v>0.45833333333333331</v>
      </c>
      <c r="W2646" s="83">
        <v>0.60416666666666663</v>
      </c>
      <c r="X2646" s="86">
        <f t="shared" si="188"/>
        <v>0.14583333333333331</v>
      </c>
    </row>
    <row r="2647" spans="1:24" x14ac:dyDescent="0.3">
      <c r="A2647" s="47" t="s">
        <v>12565</v>
      </c>
      <c r="B2647" s="68" t="s">
        <v>1203</v>
      </c>
      <c r="C2647" s="2" t="s">
        <v>1</v>
      </c>
      <c r="D2647" s="2">
        <v>63</v>
      </c>
      <c r="E2647" s="6">
        <v>20924</v>
      </c>
      <c r="F2647" s="7">
        <v>44189.621458333335</v>
      </c>
      <c r="G2647" s="69" t="s">
        <v>4</v>
      </c>
      <c r="H2647" s="68">
        <v>2491</v>
      </c>
      <c r="I2647" s="93">
        <f t="shared" si="187"/>
        <v>25.161616161616163</v>
      </c>
      <c r="J2647" s="93">
        <v>1.9730000000000001</v>
      </c>
      <c r="K2647" s="69">
        <v>99</v>
      </c>
      <c r="L2647" s="68">
        <v>375</v>
      </c>
      <c r="M2647" s="93">
        <f t="shared" si="189"/>
        <v>3.7878787878787881</v>
      </c>
      <c r="N2647" s="93">
        <v>0.64300000000000002</v>
      </c>
      <c r="O2647" s="69">
        <v>99</v>
      </c>
      <c r="P2647" s="191">
        <f t="shared" si="190"/>
        <v>6.6426666666666669</v>
      </c>
      <c r="Q2647" s="77" t="s">
        <v>719</v>
      </c>
      <c r="V2647" s="82">
        <v>0.46388888888888885</v>
      </c>
      <c r="W2647" s="83">
        <v>0.625</v>
      </c>
      <c r="X2647" s="86">
        <f t="shared" si="188"/>
        <v>0.16111111111111115</v>
      </c>
    </row>
    <row r="2648" spans="1:24" x14ac:dyDescent="0.3">
      <c r="A2648" s="47" t="s">
        <v>17125</v>
      </c>
      <c r="B2648" s="68" t="s">
        <v>1500</v>
      </c>
      <c r="C2648" s="2" t="s">
        <v>1</v>
      </c>
      <c r="D2648" s="2">
        <v>75</v>
      </c>
      <c r="E2648" s="6">
        <v>16544</v>
      </c>
      <c r="F2648" s="7">
        <v>44189.634953703702</v>
      </c>
      <c r="G2648" s="69" t="s">
        <v>4</v>
      </c>
      <c r="H2648" s="68">
        <v>1755</v>
      </c>
      <c r="I2648" s="93">
        <f t="shared" si="187"/>
        <v>17.55</v>
      </c>
      <c r="J2648" s="93">
        <v>1.8879999999999999</v>
      </c>
      <c r="K2648" s="69">
        <v>100</v>
      </c>
      <c r="L2648" s="68">
        <v>448</v>
      </c>
      <c r="M2648" s="93">
        <f t="shared" si="189"/>
        <v>4.4800000000000004</v>
      </c>
      <c r="N2648" s="93">
        <v>0.81</v>
      </c>
      <c r="O2648" s="69">
        <v>100</v>
      </c>
      <c r="P2648" s="191">
        <f t="shared" si="190"/>
        <v>3.917410714285714</v>
      </c>
      <c r="Q2648" s="77" t="s">
        <v>719</v>
      </c>
      <c r="V2648" s="82">
        <v>0.47500000000000003</v>
      </c>
      <c r="W2648" s="83">
        <v>0.64583333333333337</v>
      </c>
      <c r="X2648" s="86">
        <f t="shared" si="188"/>
        <v>0.17083333333333334</v>
      </c>
    </row>
    <row r="2649" spans="1:24" x14ac:dyDescent="0.3">
      <c r="A2649" s="47" t="s">
        <v>4081</v>
      </c>
      <c r="B2649" s="68" t="s">
        <v>4082</v>
      </c>
      <c r="C2649" s="2" t="s">
        <v>1</v>
      </c>
      <c r="D2649" s="2">
        <v>63</v>
      </c>
      <c r="E2649" s="6">
        <v>20942</v>
      </c>
      <c r="F2649" s="7">
        <v>44189.648460648146</v>
      </c>
      <c r="G2649" s="69" t="s">
        <v>4</v>
      </c>
      <c r="H2649" s="68">
        <v>1529</v>
      </c>
      <c r="I2649" s="93">
        <f t="shared" si="187"/>
        <v>15.444444444444445</v>
      </c>
      <c r="J2649" s="93">
        <v>1.379</v>
      </c>
      <c r="K2649" s="69">
        <v>99</v>
      </c>
      <c r="L2649" s="68">
        <v>288</v>
      </c>
      <c r="M2649" s="93">
        <f t="shared" si="189"/>
        <v>2.9090909090909092</v>
      </c>
      <c r="N2649" s="93">
        <v>0.60799999999999998</v>
      </c>
      <c r="O2649" s="69">
        <v>99</v>
      </c>
      <c r="P2649" s="191">
        <f t="shared" si="190"/>
        <v>5.3090277777777777</v>
      </c>
      <c r="Q2649" s="77" t="s">
        <v>719</v>
      </c>
      <c r="V2649" s="82">
        <v>0.5</v>
      </c>
      <c r="W2649" s="83">
        <v>0.65277777777777779</v>
      </c>
      <c r="X2649" s="86">
        <f t="shared" si="188"/>
        <v>0.15277777777777779</v>
      </c>
    </row>
    <row r="2650" spans="1:24" x14ac:dyDescent="0.3">
      <c r="A2650" s="47" t="s">
        <v>17126</v>
      </c>
      <c r="B2650" s="68" t="s">
        <v>9538</v>
      </c>
      <c r="C2650" s="2" t="s">
        <v>1</v>
      </c>
      <c r="D2650" s="2">
        <v>42</v>
      </c>
      <c r="E2650" s="6">
        <v>28535</v>
      </c>
      <c r="F2650" s="7">
        <v>44189.66777777778</v>
      </c>
      <c r="G2650" s="69" t="s">
        <v>4</v>
      </c>
      <c r="H2650" s="68">
        <v>879</v>
      </c>
      <c r="I2650" s="93">
        <f t="shared" si="187"/>
        <v>8.7899999999999991</v>
      </c>
      <c r="J2650" s="93">
        <v>0.75600000000000001</v>
      </c>
      <c r="K2650" s="69">
        <v>100</v>
      </c>
      <c r="L2650" s="68">
        <v>194</v>
      </c>
      <c r="M2650" s="93">
        <f t="shared" si="189"/>
        <v>1.94</v>
      </c>
      <c r="N2650" s="93">
        <v>0.42199999999999999</v>
      </c>
      <c r="O2650" s="69">
        <v>100</v>
      </c>
      <c r="P2650" s="191">
        <f t="shared" si="190"/>
        <v>4.5309278350515463</v>
      </c>
      <c r="Q2650" s="77" t="s">
        <v>719</v>
      </c>
      <c r="V2650" s="82">
        <v>0.51388888888888895</v>
      </c>
      <c r="W2650" s="83">
        <v>0.67013888888888884</v>
      </c>
      <c r="X2650" s="86">
        <f t="shared" si="188"/>
        <v>0.15624999999999989</v>
      </c>
    </row>
    <row r="2651" spans="1:24" x14ac:dyDescent="0.3">
      <c r="A2651" s="47" t="s">
        <v>11347</v>
      </c>
      <c r="B2651" s="68" t="s">
        <v>6380</v>
      </c>
      <c r="C2651" s="2" t="s">
        <v>1</v>
      </c>
      <c r="D2651" s="2">
        <v>52</v>
      </c>
      <c r="E2651" s="6">
        <v>24876</v>
      </c>
      <c r="F2651" s="7">
        <v>44193.514664351853</v>
      </c>
      <c r="G2651" s="69" t="s">
        <v>4</v>
      </c>
      <c r="H2651" s="68">
        <v>1396</v>
      </c>
      <c r="I2651" s="93">
        <f t="shared" si="187"/>
        <v>14.1010101010101</v>
      </c>
      <c r="J2651" s="93">
        <v>1.129</v>
      </c>
      <c r="K2651" s="69">
        <v>99</v>
      </c>
      <c r="L2651" s="68">
        <v>341</v>
      </c>
      <c r="M2651" s="93">
        <f t="shared" si="189"/>
        <v>3.4444444444444446</v>
      </c>
      <c r="N2651" s="93">
        <v>0.59299999999999997</v>
      </c>
      <c r="O2651" s="69">
        <v>99</v>
      </c>
      <c r="P2651" s="191">
        <f t="shared" si="190"/>
        <v>4.0938416422287389</v>
      </c>
      <c r="Q2651" s="77" t="s">
        <v>719</v>
      </c>
      <c r="V2651" s="82">
        <v>0.37152777777777773</v>
      </c>
      <c r="W2651" s="83">
        <v>0.51736111111111105</v>
      </c>
      <c r="X2651" s="86">
        <f t="shared" si="188"/>
        <v>0.14583333333333331</v>
      </c>
    </row>
    <row r="2652" spans="1:24" x14ac:dyDescent="0.3">
      <c r="A2652" s="47" t="s">
        <v>17127</v>
      </c>
      <c r="B2652" s="68" t="s">
        <v>7402</v>
      </c>
      <c r="C2652" s="2" t="s">
        <v>1</v>
      </c>
      <c r="D2652" s="2">
        <v>62</v>
      </c>
      <c r="E2652" s="6">
        <v>21544</v>
      </c>
      <c r="F2652" s="7">
        <v>44193.570254629631</v>
      </c>
      <c r="G2652" s="69" t="s">
        <v>4</v>
      </c>
      <c r="H2652" s="68">
        <v>1643</v>
      </c>
      <c r="I2652" s="93">
        <f t="shared" si="187"/>
        <v>16.43</v>
      </c>
      <c r="J2652" s="93">
        <v>1.8979999999999999</v>
      </c>
      <c r="K2652" s="69">
        <v>100</v>
      </c>
      <c r="L2652" s="68">
        <v>391</v>
      </c>
      <c r="M2652" s="93">
        <f t="shared" si="189"/>
        <v>3.91</v>
      </c>
      <c r="N2652" s="93">
        <v>0.621</v>
      </c>
      <c r="O2652" s="69">
        <v>100</v>
      </c>
      <c r="P2652" s="191">
        <f t="shared" si="190"/>
        <v>4.2020460358056262</v>
      </c>
      <c r="Q2652" s="77" t="s">
        <v>719</v>
      </c>
      <c r="V2652" s="82">
        <v>0.42638888888888887</v>
      </c>
      <c r="W2652" s="83">
        <v>0.57638888888888895</v>
      </c>
      <c r="X2652" s="86">
        <f t="shared" si="188"/>
        <v>0.15000000000000008</v>
      </c>
    </row>
    <row r="2653" spans="1:24" x14ac:dyDescent="0.3">
      <c r="A2653" s="47" t="s">
        <v>12540</v>
      </c>
      <c r="B2653" s="68" t="s">
        <v>12541</v>
      </c>
      <c r="C2653" s="2" t="s">
        <v>1</v>
      </c>
      <c r="D2653" s="2">
        <v>51</v>
      </c>
      <c r="E2653" s="6">
        <v>25279</v>
      </c>
      <c r="F2653" s="7">
        <v>44193.58693287037</v>
      </c>
      <c r="G2653" s="69" t="s">
        <v>4</v>
      </c>
      <c r="H2653" s="68">
        <v>1188</v>
      </c>
      <c r="I2653" s="93">
        <f t="shared" si="187"/>
        <v>12</v>
      </c>
      <c r="J2653" s="93">
        <v>1.4359999999999999</v>
      </c>
      <c r="K2653" s="69">
        <v>99</v>
      </c>
      <c r="L2653" s="68">
        <v>285</v>
      </c>
      <c r="M2653" s="93">
        <f t="shared" si="189"/>
        <v>2.8787878787878789</v>
      </c>
      <c r="N2653" s="93">
        <v>0.52</v>
      </c>
      <c r="O2653" s="69">
        <v>99</v>
      </c>
      <c r="P2653" s="191">
        <f t="shared" si="190"/>
        <v>4.1684210526315786</v>
      </c>
      <c r="Q2653" s="77" t="s">
        <v>719</v>
      </c>
      <c r="V2653" s="82">
        <v>0.43333333333333335</v>
      </c>
      <c r="W2653" s="83">
        <v>0.59027777777777779</v>
      </c>
      <c r="X2653" s="86">
        <f t="shared" si="188"/>
        <v>0.15694444444444444</v>
      </c>
    </row>
    <row r="2654" spans="1:24" x14ac:dyDescent="0.3">
      <c r="A2654" s="47" t="s">
        <v>12947</v>
      </c>
      <c r="B2654" s="68" t="s">
        <v>5514</v>
      </c>
      <c r="C2654" s="2" t="s">
        <v>1</v>
      </c>
      <c r="D2654" s="2">
        <v>68</v>
      </c>
      <c r="E2654" s="6">
        <v>19111</v>
      </c>
      <c r="F2654" s="7">
        <v>44193.603819444441</v>
      </c>
      <c r="G2654" s="69" t="s">
        <v>4</v>
      </c>
      <c r="H2654" s="68">
        <v>1793</v>
      </c>
      <c r="I2654" s="93">
        <f t="shared" si="187"/>
        <v>17.93</v>
      </c>
      <c r="J2654" s="93">
        <v>1.591</v>
      </c>
      <c r="K2654" s="69">
        <v>100</v>
      </c>
      <c r="L2654" s="68">
        <v>354</v>
      </c>
      <c r="M2654" s="93">
        <f t="shared" si="189"/>
        <v>3.54</v>
      </c>
      <c r="N2654" s="93">
        <v>0.626</v>
      </c>
      <c r="O2654" s="69">
        <v>100</v>
      </c>
      <c r="P2654" s="191">
        <f t="shared" si="190"/>
        <v>5.0649717514124291</v>
      </c>
      <c r="Q2654" s="77" t="s">
        <v>719</v>
      </c>
      <c r="V2654" s="82">
        <v>0.44236111111111115</v>
      </c>
      <c r="W2654" s="83">
        <v>0.61111111111111105</v>
      </c>
      <c r="X2654" s="86">
        <f t="shared" si="188"/>
        <v>0.1687499999999999</v>
      </c>
    </row>
    <row r="2655" spans="1:24" x14ac:dyDescent="0.3">
      <c r="A2655" s="47" t="s">
        <v>12884</v>
      </c>
      <c r="B2655" s="68" t="s">
        <v>7171</v>
      </c>
      <c r="C2655" s="2" t="s">
        <v>1</v>
      </c>
      <c r="D2655" s="2">
        <v>43</v>
      </c>
      <c r="E2655" s="6">
        <v>28183</v>
      </c>
      <c r="F2655" s="7">
        <v>44193.620706018519</v>
      </c>
      <c r="G2655" s="69" t="s">
        <v>4</v>
      </c>
      <c r="H2655" s="68">
        <v>1111</v>
      </c>
      <c r="I2655" s="93">
        <f t="shared" si="187"/>
        <v>11.11</v>
      </c>
      <c r="J2655" s="93">
        <v>1.34</v>
      </c>
      <c r="K2655" s="69">
        <v>100</v>
      </c>
      <c r="L2655" s="68">
        <v>358</v>
      </c>
      <c r="M2655" s="93">
        <f t="shared" si="189"/>
        <v>3.58</v>
      </c>
      <c r="N2655" s="93">
        <v>0.55400000000000005</v>
      </c>
      <c r="O2655" s="69">
        <v>100</v>
      </c>
      <c r="P2655" s="191">
        <f t="shared" si="190"/>
        <v>3.1033519553072622</v>
      </c>
      <c r="Q2655" s="77" t="s">
        <v>719</v>
      </c>
      <c r="V2655" s="82">
        <v>0.4777777777777778</v>
      </c>
      <c r="W2655" s="83">
        <v>0.62152777777777779</v>
      </c>
      <c r="X2655" s="86">
        <f t="shared" si="188"/>
        <v>0.14374999999999999</v>
      </c>
    </row>
    <row r="2656" spans="1:24" x14ac:dyDescent="0.3">
      <c r="A2656" s="47" t="s">
        <v>17128</v>
      </c>
      <c r="B2656" s="68" t="s">
        <v>6776</v>
      </c>
      <c r="C2656" s="2" t="s">
        <v>1</v>
      </c>
      <c r="D2656" s="2">
        <v>57</v>
      </c>
      <c r="E2656" s="6">
        <v>23044</v>
      </c>
      <c r="F2656" s="7">
        <v>44193.631874999999</v>
      </c>
      <c r="G2656" s="69" t="s">
        <v>4</v>
      </c>
      <c r="H2656" s="68">
        <v>1741</v>
      </c>
      <c r="I2656" s="93">
        <f t="shared" si="187"/>
        <v>17.41</v>
      </c>
      <c r="J2656" s="93">
        <v>1.7809999999999999</v>
      </c>
      <c r="K2656" s="69">
        <v>100</v>
      </c>
      <c r="L2656" s="68">
        <v>333</v>
      </c>
      <c r="M2656" s="93">
        <f t="shared" si="189"/>
        <v>3.33</v>
      </c>
      <c r="N2656" s="93">
        <v>0.65200000000000002</v>
      </c>
      <c r="O2656" s="69">
        <v>100</v>
      </c>
      <c r="P2656" s="191">
        <f t="shared" si="190"/>
        <v>5.228228228228228</v>
      </c>
      <c r="Q2656" s="77" t="s">
        <v>719</v>
      </c>
      <c r="V2656" s="82">
        <v>0.47430555555555554</v>
      </c>
      <c r="W2656" s="83">
        <v>0.63541666666666663</v>
      </c>
      <c r="X2656" s="86">
        <f t="shared" si="188"/>
        <v>0.16111111111111109</v>
      </c>
    </row>
    <row r="2657" spans="1:24" x14ac:dyDescent="0.3">
      <c r="A2657" s="47" t="s">
        <v>17129</v>
      </c>
      <c r="B2657" s="68" t="s">
        <v>17130</v>
      </c>
      <c r="C2657" s="2" t="s">
        <v>6</v>
      </c>
      <c r="D2657" s="2">
        <v>75</v>
      </c>
      <c r="E2657" s="6">
        <v>16438</v>
      </c>
      <c r="F2657" s="7">
        <v>44193.650173611109</v>
      </c>
      <c r="G2657" s="69" t="s">
        <v>10062</v>
      </c>
      <c r="H2657" s="68">
        <v>1914</v>
      </c>
      <c r="I2657" s="93">
        <f t="shared" si="187"/>
        <v>19.333333333333332</v>
      </c>
      <c r="J2657" s="93">
        <v>1.4570000000000001</v>
      </c>
      <c r="K2657" s="69">
        <v>99</v>
      </c>
      <c r="L2657" s="68">
        <v>668</v>
      </c>
      <c r="M2657" s="93">
        <f t="shared" si="189"/>
        <v>6.7474747474747474</v>
      </c>
      <c r="N2657" s="93">
        <v>0.76100000000000001</v>
      </c>
      <c r="O2657" s="69">
        <v>99</v>
      </c>
      <c r="P2657" s="191">
        <f t="shared" si="190"/>
        <v>2.865269461077844</v>
      </c>
      <c r="Q2657" s="77" t="s">
        <v>719</v>
      </c>
      <c r="V2657" s="82">
        <v>0.47638888888888892</v>
      </c>
      <c r="W2657" s="83">
        <v>0.65277777777777779</v>
      </c>
      <c r="X2657" s="86">
        <f t="shared" si="188"/>
        <v>0.17638888888888887</v>
      </c>
    </row>
    <row r="2658" spans="1:24" x14ac:dyDescent="0.3">
      <c r="A2658" s="47" t="s">
        <v>17131</v>
      </c>
      <c r="B2658" s="68" t="s">
        <v>17132</v>
      </c>
      <c r="C2658" s="2" t="s">
        <v>6</v>
      </c>
      <c r="D2658" s="2">
        <v>76</v>
      </c>
      <c r="E2658" s="6">
        <v>16091</v>
      </c>
      <c r="F2658" s="7">
        <v>44193.673148148147</v>
      </c>
      <c r="G2658" s="69" t="s">
        <v>4</v>
      </c>
      <c r="H2658" s="68">
        <v>984</v>
      </c>
      <c r="I2658" s="93">
        <f t="shared" si="187"/>
        <v>9.84</v>
      </c>
      <c r="J2658" s="93">
        <v>0.92900000000000005</v>
      </c>
      <c r="K2658" s="69">
        <v>100</v>
      </c>
      <c r="L2658" s="68">
        <v>356</v>
      </c>
      <c r="M2658" s="93">
        <f t="shared" si="189"/>
        <v>3.56</v>
      </c>
      <c r="N2658" s="93">
        <v>0.68600000000000005</v>
      </c>
      <c r="O2658" s="69">
        <v>100</v>
      </c>
      <c r="P2658" s="191">
        <f t="shared" si="190"/>
        <v>2.7640449438202248</v>
      </c>
      <c r="Q2658" s="77" t="s">
        <v>719</v>
      </c>
      <c r="V2658" s="82">
        <v>0.51458333333333328</v>
      </c>
      <c r="W2658" s="83">
        <v>0.68055555555555547</v>
      </c>
      <c r="X2658" s="86">
        <f t="shared" si="188"/>
        <v>0.16597222222222219</v>
      </c>
    </row>
    <row r="2659" spans="1:24" x14ac:dyDescent="0.3">
      <c r="A2659" s="47" t="s">
        <v>17133</v>
      </c>
      <c r="B2659" s="68" t="s">
        <v>1389</v>
      </c>
      <c r="C2659" s="2" t="s">
        <v>1</v>
      </c>
      <c r="D2659" s="2">
        <v>50</v>
      </c>
      <c r="E2659" s="6">
        <v>25632</v>
      </c>
      <c r="F2659" s="7">
        <v>44193.686689814815</v>
      </c>
      <c r="G2659" s="69" t="s">
        <v>4</v>
      </c>
      <c r="H2659" s="68">
        <v>1166</v>
      </c>
      <c r="I2659" s="93">
        <f t="shared" ref="I2659:I2687" si="191">H2659/K2659</f>
        <v>11.777777777777779</v>
      </c>
      <c r="J2659" s="93">
        <v>1.006</v>
      </c>
      <c r="K2659" s="69">
        <v>99</v>
      </c>
      <c r="L2659" s="68">
        <v>274</v>
      </c>
      <c r="M2659" s="93">
        <f t="shared" si="189"/>
        <v>2.7676767676767677</v>
      </c>
      <c r="N2659" s="93">
        <v>0.62</v>
      </c>
      <c r="O2659" s="69">
        <v>99</v>
      </c>
      <c r="P2659" s="191">
        <f t="shared" si="190"/>
        <v>4.2554744525547443</v>
      </c>
      <c r="Q2659" s="77" t="s">
        <v>719</v>
      </c>
      <c r="V2659" s="82">
        <v>0.54027777777777775</v>
      </c>
      <c r="W2659" s="83">
        <v>0.6875</v>
      </c>
      <c r="X2659" s="86">
        <f t="shared" si="188"/>
        <v>0.14722222222222225</v>
      </c>
    </row>
    <row r="2660" spans="1:24" x14ac:dyDescent="0.3">
      <c r="A2660" s="47" t="s">
        <v>17134</v>
      </c>
      <c r="B2660" s="68" t="s">
        <v>279</v>
      </c>
      <c r="C2660" s="2" t="s">
        <v>1</v>
      </c>
      <c r="D2660" s="2">
        <v>46</v>
      </c>
      <c r="E2660" s="6">
        <v>27120</v>
      </c>
      <c r="F2660" s="7">
        <v>44193.700543981482</v>
      </c>
      <c r="G2660" s="69" t="s">
        <v>4</v>
      </c>
      <c r="H2660" s="68">
        <v>1014</v>
      </c>
      <c r="I2660" s="93">
        <f t="shared" si="191"/>
        <v>10.242424242424242</v>
      </c>
      <c r="J2660" s="93">
        <v>1.135</v>
      </c>
      <c r="K2660" s="69">
        <v>99</v>
      </c>
      <c r="L2660" s="68">
        <v>273</v>
      </c>
      <c r="M2660" s="93">
        <f t="shared" si="189"/>
        <v>2.7575757575757578</v>
      </c>
      <c r="N2660" s="93">
        <v>0.57299999999999995</v>
      </c>
      <c r="O2660" s="69">
        <v>99</v>
      </c>
      <c r="P2660" s="191">
        <f t="shared" si="190"/>
        <v>3.714285714285714</v>
      </c>
      <c r="Q2660" s="77" t="s">
        <v>719</v>
      </c>
      <c r="V2660" s="82">
        <v>0.54652777777777783</v>
      </c>
      <c r="W2660" s="83">
        <v>0.70138888888888884</v>
      </c>
      <c r="X2660" s="86">
        <f t="shared" si="188"/>
        <v>0.15486111111111101</v>
      </c>
    </row>
    <row r="2661" spans="1:24" x14ac:dyDescent="0.3">
      <c r="A2661" s="47" t="s">
        <v>17135</v>
      </c>
      <c r="B2661" s="68" t="s">
        <v>17136</v>
      </c>
      <c r="C2661" s="2" t="s">
        <v>6</v>
      </c>
      <c r="D2661" s="2">
        <v>56</v>
      </c>
      <c r="E2661" s="6">
        <v>23734</v>
      </c>
      <c r="F2661" s="7">
        <v>44194.512673611112</v>
      </c>
      <c r="G2661" s="69" t="s">
        <v>4</v>
      </c>
      <c r="H2661" s="68">
        <v>616</v>
      </c>
      <c r="I2661" s="93">
        <f t="shared" si="191"/>
        <v>6.2222222222222223</v>
      </c>
      <c r="J2661" s="93">
        <v>0.72199999999999998</v>
      </c>
      <c r="K2661" s="69">
        <v>99</v>
      </c>
      <c r="L2661" s="68">
        <v>320</v>
      </c>
      <c r="M2661" s="93">
        <f t="shared" si="189"/>
        <v>3.2323232323232323</v>
      </c>
      <c r="N2661" s="93">
        <v>0.49099999999999999</v>
      </c>
      <c r="O2661" s="69">
        <v>99</v>
      </c>
      <c r="P2661" s="191">
        <f t="shared" si="190"/>
        <v>1.925</v>
      </c>
      <c r="Q2661" s="77" t="s">
        <v>719</v>
      </c>
      <c r="V2661" s="82">
        <v>0.38750000000000001</v>
      </c>
      <c r="W2661" s="83">
        <v>0.52083333333333337</v>
      </c>
      <c r="X2661" s="86">
        <f t="shared" si="188"/>
        <v>0.13333333333333336</v>
      </c>
    </row>
    <row r="2662" spans="1:24" x14ac:dyDescent="0.3">
      <c r="A2662" s="47" t="s">
        <v>12914</v>
      </c>
      <c r="B2662" s="68" t="s">
        <v>1050</v>
      </c>
      <c r="C2662" s="2" t="s">
        <v>1</v>
      </c>
      <c r="D2662" s="2">
        <v>61</v>
      </c>
      <c r="E2662" s="6">
        <v>21753</v>
      </c>
      <c r="F2662" s="7">
        <v>44194.581342592595</v>
      </c>
      <c r="G2662" s="69" t="s">
        <v>4</v>
      </c>
      <c r="H2662" s="68">
        <v>1595</v>
      </c>
      <c r="I2662" s="93">
        <f t="shared" si="191"/>
        <v>15.95</v>
      </c>
      <c r="J2662" s="93">
        <v>1.321</v>
      </c>
      <c r="K2662" s="69">
        <v>100</v>
      </c>
      <c r="L2662" s="68">
        <v>329</v>
      </c>
      <c r="M2662" s="93">
        <f t="shared" si="189"/>
        <v>3.29</v>
      </c>
      <c r="N2662" s="93">
        <v>0.57399999999999995</v>
      </c>
      <c r="O2662" s="69">
        <v>100</v>
      </c>
      <c r="P2662" s="191">
        <f t="shared" si="190"/>
        <v>4.8480243161094219</v>
      </c>
      <c r="Q2662" s="77" t="s">
        <v>719</v>
      </c>
      <c r="V2662" s="82">
        <v>0.44861111111111113</v>
      </c>
      <c r="W2662" s="83">
        <v>0.59722222222222221</v>
      </c>
      <c r="X2662" s="86">
        <f t="shared" si="188"/>
        <v>0.14861111111111108</v>
      </c>
    </row>
    <row r="2663" spans="1:24" x14ac:dyDescent="0.3">
      <c r="A2663" s="47" t="s">
        <v>17137</v>
      </c>
      <c r="B2663" s="68" t="s">
        <v>7169</v>
      </c>
      <c r="C2663" s="2" t="s">
        <v>1</v>
      </c>
      <c r="D2663" s="2">
        <v>57</v>
      </c>
      <c r="E2663" s="6">
        <v>23105</v>
      </c>
      <c r="F2663" s="7">
        <v>44194.593356481484</v>
      </c>
      <c r="G2663" s="69" t="s">
        <v>4</v>
      </c>
      <c r="H2663" s="68">
        <v>1436</v>
      </c>
      <c r="I2663" s="93">
        <f t="shared" si="191"/>
        <v>14.505050505050505</v>
      </c>
      <c r="J2663" s="93">
        <v>1.2070000000000001</v>
      </c>
      <c r="K2663" s="69">
        <v>99</v>
      </c>
      <c r="L2663" s="68">
        <v>304</v>
      </c>
      <c r="M2663" s="93">
        <f t="shared" si="189"/>
        <v>3.0707070707070705</v>
      </c>
      <c r="N2663" s="93">
        <v>0.55800000000000005</v>
      </c>
      <c r="O2663" s="69">
        <v>99</v>
      </c>
      <c r="P2663" s="191">
        <f t="shared" si="190"/>
        <v>4.7236842105263159</v>
      </c>
      <c r="Q2663" s="77" t="s">
        <v>719</v>
      </c>
      <c r="V2663" s="82">
        <v>0.4152777777777778</v>
      </c>
      <c r="W2663" s="83">
        <v>0.58333333333333337</v>
      </c>
      <c r="X2663" s="86">
        <f t="shared" si="188"/>
        <v>0.16805555555555557</v>
      </c>
    </row>
    <row r="2664" spans="1:24" x14ac:dyDescent="0.3">
      <c r="A2664" s="47" t="s">
        <v>17138</v>
      </c>
      <c r="B2664" s="68" t="s">
        <v>7489</v>
      </c>
      <c r="C2664" s="2" t="s">
        <v>1</v>
      </c>
      <c r="D2664" s="2">
        <v>56</v>
      </c>
      <c r="E2664" s="6">
        <v>23492</v>
      </c>
      <c r="F2664" s="7">
        <v>44194.601840277777</v>
      </c>
      <c r="G2664" s="69" t="s">
        <v>4</v>
      </c>
      <c r="H2664" s="68">
        <v>1268</v>
      </c>
      <c r="I2664" s="93">
        <f t="shared" si="191"/>
        <v>12.68</v>
      </c>
      <c r="J2664" s="93">
        <v>1.27</v>
      </c>
      <c r="K2664" s="69">
        <v>100</v>
      </c>
      <c r="L2664" s="68">
        <v>301</v>
      </c>
      <c r="M2664" s="93">
        <f t="shared" si="189"/>
        <v>3.01</v>
      </c>
      <c r="N2664" s="93">
        <v>0.71799999999999997</v>
      </c>
      <c r="O2664" s="69">
        <v>100</v>
      </c>
      <c r="P2664" s="191">
        <f t="shared" si="190"/>
        <v>4.2126245847176085</v>
      </c>
      <c r="Q2664" s="77" t="s">
        <v>719</v>
      </c>
      <c r="V2664" s="82">
        <v>0.46527777777777773</v>
      </c>
      <c r="W2664" s="83">
        <v>0.61111111111111105</v>
      </c>
      <c r="X2664" s="86">
        <f t="shared" si="188"/>
        <v>0.14583333333333331</v>
      </c>
    </row>
    <row r="2665" spans="1:24" x14ac:dyDescent="0.3">
      <c r="A2665" s="47" t="s">
        <v>12306</v>
      </c>
      <c r="B2665" s="68" t="s">
        <v>7027</v>
      </c>
      <c r="C2665" s="2" t="s">
        <v>1</v>
      </c>
      <c r="D2665" s="2">
        <v>41</v>
      </c>
      <c r="E2665" s="6">
        <v>29159</v>
      </c>
      <c r="F2665" s="7">
        <v>44194.615787037037</v>
      </c>
      <c r="G2665" s="69" t="s">
        <v>4</v>
      </c>
      <c r="H2665" s="68">
        <v>1373</v>
      </c>
      <c r="I2665" s="93">
        <f t="shared" si="191"/>
        <v>13.73</v>
      </c>
      <c r="J2665" s="93">
        <v>1.825</v>
      </c>
      <c r="K2665" s="69">
        <v>100</v>
      </c>
      <c r="L2665" s="68">
        <v>298</v>
      </c>
      <c r="M2665" s="93">
        <f t="shared" si="189"/>
        <v>2.98</v>
      </c>
      <c r="N2665" s="93">
        <v>0.49199999999999999</v>
      </c>
      <c r="O2665" s="69">
        <v>100</v>
      </c>
      <c r="P2665" s="191">
        <f t="shared" si="190"/>
        <v>4.6073825503355703</v>
      </c>
      <c r="Q2665" s="77" t="s">
        <v>719</v>
      </c>
      <c r="V2665" s="82">
        <v>0.46875</v>
      </c>
      <c r="W2665" s="83">
        <v>0.625</v>
      </c>
      <c r="X2665" s="86">
        <f t="shared" si="188"/>
        <v>0.15625</v>
      </c>
    </row>
    <row r="2666" spans="1:24" x14ac:dyDescent="0.3">
      <c r="A2666" s="47" t="s">
        <v>17139</v>
      </c>
      <c r="B2666" s="68" t="s">
        <v>6312</v>
      </c>
      <c r="C2666" s="2" t="s">
        <v>1</v>
      </c>
      <c r="D2666" s="2">
        <v>65</v>
      </c>
      <c r="E2666" s="6">
        <v>20091</v>
      </c>
      <c r="F2666" s="7">
        <v>44194.634722222225</v>
      </c>
      <c r="G2666" s="69" t="s">
        <v>4</v>
      </c>
      <c r="H2666" s="68">
        <v>1828</v>
      </c>
      <c r="I2666" s="93">
        <f t="shared" si="191"/>
        <v>18.464646464646464</v>
      </c>
      <c r="J2666" s="93">
        <v>1.5669999999999999</v>
      </c>
      <c r="K2666" s="69">
        <v>99</v>
      </c>
      <c r="L2666" s="68">
        <v>313</v>
      </c>
      <c r="M2666" s="93">
        <f t="shared" si="189"/>
        <v>3.1616161616161618</v>
      </c>
      <c r="N2666" s="93">
        <v>0.63400000000000001</v>
      </c>
      <c r="O2666" s="69">
        <v>99</v>
      </c>
      <c r="P2666" s="191">
        <f t="shared" si="190"/>
        <v>5.8402555910543121</v>
      </c>
      <c r="Q2666" s="77" t="s">
        <v>719</v>
      </c>
      <c r="V2666" s="82">
        <v>0.47638888888888892</v>
      </c>
      <c r="W2666" s="83">
        <v>0.64583333333333337</v>
      </c>
      <c r="X2666" s="86">
        <f t="shared" si="188"/>
        <v>0.16944444444444445</v>
      </c>
    </row>
    <row r="2667" spans="1:24" x14ac:dyDescent="0.3">
      <c r="A2667" s="47" t="s">
        <v>17140</v>
      </c>
      <c r="B2667" s="68" t="s">
        <v>17141</v>
      </c>
      <c r="C2667" s="2" t="s">
        <v>6</v>
      </c>
      <c r="D2667" s="2">
        <v>55</v>
      </c>
      <c r="E2667" s="6">
        <v>23911</v>
      </c>
      <c r="F2667" s="7">
        <v>44194.651238425926</v>
      </c>
      <c r="G2667" s="69" t="s">
        <v>4</v>
      </c>
      <c r="H2667" s="68">
        <v>943</v>
      </c>
      <c r="I2667" s="93">
        <f t="shared" si="191"/>
        <v>9.525252525252526</v>
      </c>
      <c r="J2667" s="93">
        <v>1.466</v>
      </c>
      <c r="K2667" s="69">
        <v>99</v>
      </c>
      <c r="L2667" s="68">
        <v>278</v>
      </c>
      <c r="M2667" s="93">
        <f t="shared" si="189"/>
        <v>2.808080808080808</v>
      </c>
      <c r="N2667" s="93">
        <v>0.63400000000000001</v>
      </c>
      <c r="O2667" s="69">
        <v>99</v>
      </c>
      <c r="P2667" s="191">
        <f t="shared" si="190"/>
        <v>3.392086330935252</v>
      </c>
      <c r="Q2667" s="77" t="s">
        <v>719</v>
      </c>
      <c r="V2667" s="82">
        <v>0.50486111111111109</v>
      </c>
      <c r="W2667" s="83">
        <v>0.65972222222222221</v>
      </c>
      <c r="X2667" s="86">
        <f t="shared" si="188"/>
        <v>0.15486111111111112</v>
      </c>
    </row>
    <row r="2668" spans="1:24" x14ac:dyDescent="0.3">
      <c r="A2668" s="47" t="s">
        <v>17142</v>
      </c>
      <c r="B2668" s="68" t="s">
        <v>17143</v>
      </c>
      <c r="C2668" s="2" t="s">
        <v>6</v>
      </c>
      <c r="D2668" s="2">
        <v>63</v>
      </c>
      <c r="E2668" s="6">
        <v>20986</v>
      </c>
      <c r="F2668" s="7">
        <v>44194.667141203703</v>
      </c>
      <c r="G2668" s="69" t="s">
        <v>4</v>
      </c>
      <c r="H2668" s="68">
        <v>914</v>
      </c>
      <c r="I2668" s="93">
        <f t="shared" si="191"/>
        <v>9.2323232323232318</v>
      </c>
      <c r="J2668" s="93">
        <v>0.879</v>
      </c>
      <c r="K2668" s="69">
        <v>99</v>
      </c>
      <c r="L2668" s="68">
        <v>271</v>
      </c>
      <c r="M2668" s="93">
        <f t="shared" si="189"/>
        <v>2.7373737373737375</v>
      </c>
      <c r="N2668" s="93">
        <v>0.59899999999999998</v>
      </c>
      <c r="O2668" s="69">
        <v>99</v>
      </c>
      <c r="P2668" s="191">
        <f t="shared" si="190"/>
        <v>3.372693726937269</v>
      </c>
      <c r="Q2668" s="77" t="s">
        <v>719</v>
      </c>
      <c r="V2668" s="82">
        <v>0.51041666666666663</v>
      </c>
      <c r="W2668" s="83">
        <v>0.67361111111111116</v>
      </c>
      <c r="X2668" s="86">
        <f t="shared" si="188"/>
        <v>0.16319444444444453</v>
      </c>
    </row>
    <row r="2669" spans="1:24" x14ac:dyDescent="0.3">
      <c r="A2669" s="47" t="s">
        <v>17144</v>
      </c>
      <c r="B2669" s="68" t="s">
        <v>17145</v>
      </c>
      <c r="C2669" s="2" t="s">
        <v>1</v>
      </c>
      <c r="D2669" s="2">
        <v>61</v>
      </c>
      <c r="E2669" s="6">
        <v>21617</v>
      </c>
      <c r="F2669" s="7">
        <v>44195.503518518519</v>
      </c>
      <c r="G2669" s="69" t="s">
        <v>4</v>
      </c>
      <c r="H2669" s="68">
        <v>2123</v>
      </c>
      <c r="I2669" s="93">
        <f t="shared" si="191"/>
        <v>21.444444444444443</v>
      </c>
      <c r="J2669" s="93">
        <v>1.722</v>
      </c>
      <c r="K2669" s="69">
        <v>99</v>
      </c>
      <c r="L2669" s="68">
        <v>369</v>
      </c>
      <c r="M2669" s="93">
        <f t="shared" si="189"/>
        <v>3.7272727272727271</v>
      </c>
      <c r="N2669" s="93">
        <v>0.63600000000000001</v>
      </c>
      <c r="O2669" s="69">
        <v>99</v>
      </c>
      <c r="P2669" s="191">
        <f t="shared" si="190"/>
        <v>5.7533875338753386</v>
      </c>
      <c r="Q2669" s="77" t="s">
        <v>719</v>
      </c>
      <c r="V2669" s="82">
        <v>0.39305555555555555</v>
      </c>
      <c r="W2669" s="83">
        <v>0.52083333333333337</v>
      </c>
      <c r="X2669" s="86">
        <f t="shared" si="188"/>
        <v>0.12777777777777782</v>
      </c>
    </row>
    <row r="2670" spans="1:24" x14ac:dyDescent="0.3">
      <c r="A2670" s="47" t="s">
        <v>13001</v>
      </c>
      <c r="B2670" s="68" t="s">
        <v>7804</v>
      </c>
      <c r="C2670" s="2" t="s">
        <v>1</v>
      </c>
      <c r="D2670" s="2">
        <v>19</v>
      </c>
      <c r="E2670" s="6">
        <v>37185</v>
      </c>
      <c r="F2670" s="7">
        <v>44195.531840277778</v>
      </c>
      <c r="G2670" s="69" t="s">
        <v>4</v>
      </c>
      <c r="H2670" s="68">
        <v>948</v>
      </c>
      <c r="I2670" s="93">
        <f t="shared" si="191"/>
        <v>9.48</v>
      </c>
      <c r="J2670" s="93">
        <v>0.94799999999999995</v>
      </c>
      <c r="K2670" s="69">
        <v>100</v>
      </c>
      <c r="L2670" s="68">
        <v>272</v>
      </c>
      <c r="M2670" s="93">
        <f t="shared" si="189"/>
        <v>2.72</v>
      </c>
      <c r="N2670" s="93">
        <v>0.53300000000000003</v>
      </c>
      <c r="O2670" s="69">
        <v>100</v>
      </c>
      <c r="P2670" s="191">
        <f t="shared" si="190"/>
        <v>3.4852941176470589</v>
      </c>
      <c r="Q2670" s="77" t="s">
        <v>719</v>
      </c>
      <c r="V2670" s="82">
        <v>0.3972222222222222</v>
      </c>
      <c r="W2670" s="83">
        <v>0.53472222222222221</v>
      </c>
      <c r="X2670" s="86">
        <f t="shared" si="188"/>
        <v>0.13750000000000001</v>
      </c>
    </row>
    <row r="2671" spans="1:24" x14ac:dyDescent="0.3">
      <c r="A2671" s="47" t="s">
        <v>17146</v>
      </c>
      <c r="B2671" s="68" t="s">
        <v>17147</v>
      </c>
      <c r="C2671" s="2" t="s">
        <v>1</v>
      </c>
      <c r="D2671" s="2">
        <v>63</v>
      </c>
      <c r="E2671" s="6">
        <v>20956</v>
      </c>
      <c r="F2671" s="7">
        <v>44195.565370370372</v>
      </c>
      <c r="G2671" s="69" t="s">
        <v>4</v>
      </c>
      <c r="H2671" s="68">
        <v>1529</v>
      </c>
      <c r="I2671" s="93">
        <f t="shared" si="191"/>
        <v>15.29</v>
      </c>
      <c r="J2671" s="93">
        <v>1.788</v>
      </c>
      <c r="K2671" s="69">
        <v>100</v>
      </c>
      <c r="L2671" s="68">
        <v>320</v>
      </c>
      <c r="M2671" s="93">
        <f t="shared" si="189"/>
        <v>3.2</v>
      </c>
      <c r="N2671" s="93">
        <v>0.62</v>
      </c>
      <c r="O2671" s="69">
        <v>100</v>
      </c>
      <c r="P2671" s="191">
        <f t="shared" si="190"/>
        <v>4.7781249999999993</v>
      </c>
      <c r="Q2671" s="77" t="s">
        <v>719</v>
      </c>
      <c r="V2671" s="82">
        <v>0.40833333333333338</v>
      </c>
      <c r="W2671" s="83">
        <v>0.56944444444444442</v>
      </c>
      <c r="X2671" s="86">
        <f t="shared" si="188"/>
        <v>0.16111111111111104</v>
      </c>
    </row>
    <row r="2672" spans="1:24" x14ac:dyDescent="0.3">
      <c r="A2672" s="47" t="s">
        <v>12534</v>
      </c>
      <c r="B2672" s="68" t="s">
        <v>366</v>
      </c>
      <c r="C2672" s="2" t="s">
        <v>1</v>
      </c>
      <c r="D2672" s="2">
        <v>47</v>
      </c>
      <c r="E2672" s="6">
        <v>26999</v>
      </c>
      <c r="F2672" s="7">
        <v>44195.576666666668</v>
      </c>
      <c r="G2672" s="69" t="s">
        <v>4</v>
      </c>
      <c r="H2672" s="68">
        <v>858</v>
      </c>
      <c r="I2672" s="93">
        <f t="shared" si="191"/>
        <v>8.6666666666666661</v>
      </c>
      <c r="J2672" s="93">
        <v>0.95799999999999996</v>
      </c>
      <c r="K2672" s="69">
        <v>99</v>
      </c>
      <c r="L2672" s="68">
        <v>255</v>
      </c>
      <c r="M2672" s="93">
        <f t="shared" si="189"/>
        <v>2.5757575757575757</v>
      </c>
      <c r="N2672" s="93">
        <v>0.59099999999999997</v>
      </c>
      <c r="O2672" s="69">
        <v>99</v>
      </c>
      <c r="P2672" s="191">
        <f t="shared" si="190"/>
        <v>3.3647058823529412</v>
      </c>
      <c r="Q2672" s="77" t="s">
        <v>719</v>
      </c>
      <c r="V2672" s="82">
        <v>0.42083333333333334</v>
      </c>
      <c r="W2672" s="83">
        <v>0.57986111111111105</v>
      </c>
      <c r="X2672" s="86">
        <f t="shared" si="188"/>
        <v>0.15902777777777771</v>
      </c>
    </row>
    <row r="2673" spans="1:24" x14ac:dyDescent="0.3">
      <c r="A2673" s="47" t="s">
        <v>10640</v>
      </c>
      <c r="B2673" s="68" t="s">
        <v>1331</v>
      </c>
      <c r="C2673" s="2" t="s">
        <v>1</v>
      </c>
      <c r="D2673" s="2">
        <v>70</v>
      </c>
      <c r="E2673" s="6">
        <v>18603</v>
      </c>
      <c r="F2673" s="7">
        <v>44195.588645833333</v>
      </c>
      <c r="G2673" s="69" t="s">
        <v>4</v>
      </c>
      <c r="H2673" s="68">
        <v>1472</v>
      </c>
      <c r="I2673" s="93">
        <f t="shared" si="191"/>
        <v>14.868686868686869</v>
      </c>
      <c r="J2673" s="93">
        <v>1.0269999999999999</v>
      </c>
      <c r="K2673" s="69">
        <v>99</v>
      </c>
      <c r="L2673" s="68">
        <v>415</v>
      </c>
      <c r="M2673" s="93">
        <f t="shared" si="189"/>
        <v>4.191919191919192</v>
      </c>
      <c r="N2673" s="93">
        <v>0.79100000000000004</v>
      </c>
      <c r="O2673" s="69">
        <v>99</v>
      </c>
      <c r="P2673" s="191">
        <f t="shared" si="190"/>
        <v>3.5469879518072287</v>
      </c>
      <c r="Q2673" s="77" t="s">
        <v>719</v>
      </c>
      <c r="V2673" s="82">
        <v>0.44097222222222227</v>
      </c>
      <c r="W2673" s="83">
        <v>0.59027777777777779</v>
      </c>
      <c r="X2673" s="86">
        <f t="shared" si="188"/>
        <v>0.14930555555555552</v>
      </c>
    </row>
    <row r="2674" spans="1:24" x14ac:dyDescent="0.3">
      <c r="A2674" s="47" t="s">
        <v>12181</v>
      </c>
      <c r="B2674" s="68" t="s">
        <v>5468</v>
      </c>
      <c r="C2674" s="2" t="s">
        <v>1</v>
      </c>
      <c r="D2674" s="2">
        <v>40</v>
      </c>
      <c r="E2674" s="6">
        <v>29278</v>
      </c>
      <c r="F2674" s="7">
        <v>44195.611168981479</v>
      </c>
      <c r="G2674" s="69" t="s">
        <v>4</v>
      </c>
      <c r="H2674" s="68">
        <v>1185</v>
      </c>
      <c r="I2674" s="93">
        <f t="shared" si="191"/>
        <v>11.969696969696969</v>
      </c>
      <c r="J2674" s="93">
        <v>1.4950000000000001</v>
      </c>
      <c r="K2674" s="69">
        <v>99</v>
      </c>
      <c r="L2674" s="68">
        <v>180</v>
      </c>
      <c r="M2674" s="93">
        <f t="shared" si="189"/>
        <v>1.8181818181818181</v>
      </c>
      <c r="N2674" s="93">
        <v>0.41299999999999998</v>
      </c>
      <c r="O2674" s="69">
        <v>99</v>
      </c>
      <c r="P2674" s="191">
        <f t="shared" si="190"/>
        <v>6.583333333333333</v>
      </c>
      <c r="Q2674" s="77" t="s">
        <v>719</v>
      </c>
      <c r="V2674" s="82">
        <v>0.46111111111111108</v>
      </c>
      <c r="W2674" s="83">
        <v>0.61458333333333337</v>
      </c>
      <c r="X2674" s="86">
        <f t="shared" si="188"/>
        <v>0.15347222222222229</v>
      </c>
    </row>
    <row r="2675" spans="1:24" x14ac:dyDescent="0.3">
      <c r="A2675" s="47" t="s">
        <v>4606</v>
      </c>
      <c r="B2675" s="68" t="s">
        <v>4607</v>
      </c>
      <c r="C2675" s="2" t="s">
        <v>1</v>
      </c>
      <c r="D2675" s="2">
        <v>44</v>
      </c>
      <c r="E2675" s="6">
        <v>27891</v>
      </c>
      <c r="F2675" s="7">
        <v>44195.625648148147</v>
      </c>
      <c r="G2675" s="69" t="s">
        <v>4</v>
      </c>
      <c r="H2675" s="68">
        <v>1128</v>
      </c>
      <c r="I2675" s="93">
        <f t="shared" si="191"/>
        <v>11.393939393939394</v>
      </c>
      <c r="J2675" s="93">
        <v>0.90100000000000002</v>
      </c>
      <c r="K2675" s="69">
        <v>99</v>
      </c>
      <c r="L2675" s="68">
        <v>412</v>
      </c>
      <c r="M2675" s="93">
        <f t="shared" si="189"/>
        <v>4.1616161616161618</v>
      </c>
      <c r="N2675" s="93">
        <v>0.65</v>
      </c>
      <c r="O2675" s="69">
        <v>99</v>
      </c>
      <c r="P2675" s="191">
        <f t="shared" si="190"/>
        <v>2.737864077669903</v>
      </c>
      <c r="Q2675" s="77" t="s">
        <v>719</v>
      </c>
      <c r="V2675" s="82">
        <v>0.48402777777777778</v>
      </c>
      <c r="W2675" s="83">
        <v>0.62638888888888888</v>
      </c>
      <c r="X2675" s="86">
        <f t="shared" si="188"/>
        <v>0.1423611111111111</v>
      </c>
    </row>
    <row r="2676" spans="1:24" x14ac:dyDescent="0.3">
      <c r="A2676" s="47" t="s">
        <v>17148</v>
      </c>
      <c r="B2676" s="68" t="s">
        <v>17149</v>
      </c>
      <c r="C2676" s="2" t="s">
        <v>6</v>
      </c>
      <c r="D2676" s="2">
        <v>84</v>
      </c>
      <c r="E2676" s="6">
        <v>13234</v>
      </c>
      <c r="F2676" s="7">
        <v>44195.637071759258</v>
      </c>
      <c r="G2676" s="69" t="s">
        <v>4</v>
      </c>
      <c r="H2676" s="68">
        <v>1146</v>
      </c>
      <c r="I2676" s="93">
        <f t="shared" si="191"/>
        <v>11.46</v>
      </c>
      <c r="J2676" s="93">
        <v>1.0489999999999999</v>
      </c>
      <c r="K2676" s="69">
        <v>100</v>
      </c>
      <c r="L2676" s="68">
        <v>372</v>
      </c>
      <c r="M2676" s="93">
        <f t="shared" si="189"/>
        <v>3.72</v>
      </c>
      <c r="N2676" s="93">
        <v>0.68300000000000005</v>
      </c>
      <c r="O2676" s="69">
        <v>100</v>
      </c>
      <c r="P2676" s="191">
        <f t="shared" si="190"/>
        <v>3.0806451612903225</v>
      </c>
      <c r="Q2676" s="77" t="s">
        <v>719</v>
      </c>
      <c r="V2676" s="82">
        <v>0.4777777777777778</v>
      </c>
      <c r="W2676" s="83">
        <v>0.64374999999999993</v>
      </c>
      <c r="X2676" s="86">
        <f t="shared" si="188"/>
        <v>0.16597222222222213</v>
      </c>
    </row>
    <row r="2677" spans="1:24" x14ac:dyDescent="0.3">
      <c r="A2677" s="47" t="s">
        <v>17150</v>
      </c>
      <c r="B2677" s="68" t="s">
        <v>13364</v>
      </c>
      <c r="C2677" s="2" t="s">
        <v>6</v>
      </c>
      <c r="D2677" s="2">
        <v>54</v>
      </c>
      <c r="E2677" s="6">
        <v>24318</v>
      </c>
      <c r="F2677" s="7">
        <v>44195.659097222226</v>
      </c>
      <c r="G2677" s="69" t="s">
        <v>4</v>
      </c>
      <c r="H2677" s="68">
        <v>981</v>
      </c>
      <c r="I2677" s="93">
        <f t="shared" si="191"/>
        <v>9.9090909090909083</v>
      </c>
      <c r="J2677" s="93">
        <v>1.06</v>
      </c>
      <c r="K2677" s="69">
        <v>99</v>
      </c>
      <c r="L2677" s="68">
        <v>252</v>
      </c>
      <c r="M2677" s="93">
        <f t="shared" si="189"/>
        <v>2.5454545454545454</v>
      </c>
      <c r="N2677" s="93">
        <v>0.5</v>
      </c>
      <c r="O2677" s="69">
        <v>99</v>
      </c>
      <c r="P2677" s="191">
        <f t="shared" si="190"/>
        <v>3.8928571428571428</v>
      </c>
      <c r="Q2677" s="77" t="s">
        <v>719</v>
      </c>
      <c r="V2677" s="82">
        <v>0.50555555555555554</v>
      </c>
      <c r="W2677" s="83">
        <v>0.66319444444444442</v>
      </c>
      <c r="X2677" s="86">
        <f t="shared" si="188"/>
        <v>0.15763888888888888</v>
      </c>
    </row>
    <row r="2678" spans="1:24" x14ac:dyDescent="0.3">
      <c r="A2678" s="47" t="s">
        <v>17151</v>
      </c>
      <c r="B2678" s="68" t="s">
        <v>17152</v>
      </c>
      <c r="C2678" s="2" t="s">
        <v>1</v>
      </c>
      <c r="D2678" s="2">
        <v>51</v>
      </c>
      <c r="E2678" s="6">
        <v>25474</v>
      </c>
      <c r="F2678" s="7">
        <v>44195.672129629631</v>
      </c>
      <c r="G2678" s="69" t="s">
        <v>4</v>
      </c>
      <c r="H2678" s="68">
        <v>943</v>
      </c>
      <c r="I2678" s="93">
        <f t="shared" si="191"/>
        <v>9.43</v>
      </c>
      <c r="J2678" s="93">
        <v>0.998</v>
      </c>
      <c r="K2678" s="69">
        <v>100</v>
      </c>
      <c r="L2678" s="68">
        <v>184</v>
      </c>
      <c r="M2678" s="93">
        <f t="shared" si="189"/>
        <v>1.84</v>
      </c>
      <c r="N2678" s="93">
        <v>0.59799999999999998</v>
      </c>
      <c r="O2678" s="69">
        <v>100</v>
      </c>
      <c r="P2678" s="191">
        <f t="shared" si="190"/>
        <v>5.125</v>
      </c>
      <c r="Q2678" s="77" t="s">
        <v>719</v>
      </c>
      <c r="V2678" s="82">
        <v>0.51597222222222217</v>
      </c>
      <c r="W2678" s="83">
        <v>0.67708333333333337</v>
      </c>
      <c r="X2678" s="86">
        <f t="shared" si="188"/>
        <v>0.1611111111111112</v>
      </c>
    </row>
    <row r="2679" spans="1:24" x14ac:dyDescent="0.3">
      <c r="A2679" s="47" t="s">
        <v>17153</v>
      </c>
      <c r="B2679" s="68" t="s">
        <v>17154</v>
      </c>
      <c r="C2679" s="2" t="s">
        <v>1</v>
      </c>
      <c r="D2679" s="2">
        <v>62</v>
      </c>
      <c r="E2679" s="6">
        <v>21389</v>
      </c>
      <c r="F2679" s="7">
        <v>44196.386493055557</v>
      </c>
      <c r="G2679" s="69" t="s">
        <v>71</v>
      </c>
      <c r="H2679" s="68">
        <v>835</v>
      </c>
      <c r="I2679" s="93">
        <f t="shared" si="191"/>
        <v>8.35</v>
      </c>
      <c r="J2679" s="93">
        <v>0.70199999999999996</v>
      </c>
      <c r="K2679" s="69">
        <v>100</v>
      </c>
      <c r="L2679" s="68">
        <v>216</v>
      </c>
      <c r="M2679" s="93">
        <f t="shared" si="189"/>
        <v>2.16</v>
      </c>
      <c r="N2679" s="93">
        <v>0.36799999999999999</v>
      </c>
      <c r="O2679" s="69">
        <v>100</v>
      </c>
      <c r="P2679" s="191">
        <f t="shared" si="190"/>
        <v>3.8657407407407405</v>
      </c>
      <c r="Q2679" s="77" t="s">
        <v>719</v>
      </c>
      <c r="V2679" s="82">
        <v>0.3923611111111111</v>
      </c>
      <c r="W2679" s="83">
        <v>0.5625</v>
      </c>
      <c r="X2679" s="86">
        <f t="shared" ref="X2679:X2687" si="192">W2679-V2679</f>
        <v>0.1701388888888889</v>
      </c>
    </row>
    <row r="2680" spans="1:24" x14ac:dyDescent="0.3">
      <c r="A2680" s="47" t="s">
        <v>14575</v>
      </c>
      <c r="B2680" s="68" t="s">
        <v>14576</v>
      </c>
      <c r="C2680" s="2" t="s">
        <v>1</v>
      </c>
      <c r="D2680" s="2">
        <v>44</v>
      </c>
      <c r="E2680" s="6">
        <v>27856</v>
      </c>
      <c r="F2680" s="7">
        <v>44196.563807870371</v>
      </c>
      <c r="G2680" s="69" t="s">
        <v>4</v>
      </c>
      <c r="H2680" s="68">
        <v>859</v>
      </c>
      <c r="I2680" s="93">
        <f t="shared" si="191"/>
        <v>8.6767676767676765</v>
      </c>
      <c r="J2680" s="93">
        <v>1.284</v>
      </c>
      <c r="K2680" s="69">
        <v>99</v>
      </c>
      <c r="L2680" s="68">
        <v>303</v>
      </c>
      <c r="M2680" s="93">
        <f t="shared" si="189"/>
        <v>3.0606060606060606</v>
      </c>
      <c r="N2680" s="93">
        <v>0.44800000000000001</v>
      </c>
      <c r="O2680" s="69">
        <v>99</v>
      </c>
      <c r="P2680" s="191">
        <f t="shared" si="190"/>
        <v>2.834983498349835</v>
      </c>
      <c r="Q2680" s="77" t="s">
        <v>719</v>
      </c>
      <c r="V2680" s="82">
        <v>0.41180555555555554</v>
      </c>
      <c r="W2680" s="83">
        <v>0.56944444444444442</v>
      </c>
      <c r="X2680" s="86">
        <f t="shared" si="192"/>
        <v>0.15763888888888888</v>
      </c>
    </row>
    <row r="2681" spans="1:24" x14ac:dyDescent="0.3">
      <c r="A2681" s="47" t="s">
        <v>11464</v>
      </c>
      <c r="B2681" s="68" t="s">
        <v>6998</v>
      </c>
      <c r="C2681" s="2" t="s">
        <v>1</v>
      </c>
      <c r="D2681" s="2">
        <v>76</v>
      </c>
      <c r="E2681" s="6">
        <v>16304</v>
      </c>
      <c r="F2681" s="7">
        <v>44196.583090277774</v>
      </c>
      <c r="G2681" s="69" t="s">
        <v>4</v>
      </c>
      <c r="H2681" s="68">
        <v>1132</v>
      </c>
      <c r="I2681" s="93">
        <f t="shared" si="191"/>
        <v>11.434343434343434</v>
      </c>
      <c r="J2681" s="93">
        <v>0.92800000000000005</v>
      </c>
      <c r="K2681" s="69">
        <v>99</v>
      </c>
      <c r="L2681" s="68">
        <v>385</v>
      </c>
      <c r="M2681" s="93">
        <f t="shared" si="189"/>
        <v>3.8888888888888888</v>
      </c>
      <c r="N2681" s="93">
        <v>0.34699999999999998</v>
      </c>
      <c r="O2681" s="69">
        <v>99</v>
      </c>
      <c r="P2681" s="191">
        <f t="shared" si="190"/>
        <v>2.9402597402597404</v>
      </c>
      <c r="Q2681" s="77" t="s">
        <v>719</v>
      </c>
      <c r="V2681" s="82">
        <v>0.43402777777777773</v>
      </c>
      <c r="W2681" s="83">
        <v>0.59375</v>
      </c>
      <c r="X2681" s="86">
        <f t="shared" si="192"/>
        <v>0.15972222222222227</v>
      </c>
    </row>
    <row r="2682" spans="1:24" x14ac:dyDescent="0.3">
      <c r="A2682" s="47" t="s">
        <v>13097</v>
      </c>
      <c r="B2682" s="68" t="s">
        <v>1456</v>
      </c>
      <c r="C2682" s="2" t="s">
        <v>1</v>
      </c>
      <c r="D2682" s="2">
        <v>48</v>
      </c>
      <c r="E2682" s="6">
        <v>26358</v>
      </c>
      <c r="F2682" s="7">
        <v>44196.601863425924</v>
      </c>
      <c r="G2682" s="69" t="s">
        <v>4</v>
      </c>
      <c r="H2682" s="68">
        <v>1078</v>
      </c>
      <c r="I2682" s="93">
        <f t="shared" si="191"/>
        <v>10.888888888888889</v>
      </c>
      <c r="J2682" s="93">
        <v>1.6220000000000001</v>
      </c>
      <c r="K2682" s="69">
        <v>99</v>
      </c>
      <c r="L2682" s="68">
        <v>238</v>
      </c>
      <c r="M2682" s="93">
        <f t="shared" si="189"/>
        <v>2.404040404040404</v>
      </c>
      <c r="N2682" s="93">
        <v>0.49299999999999999</v>
      </c>
      <c r="O2682" s="69">
        <v>99</v>
      </c>
      <c r="P2682" s="191">
        <f t="shared" si="190"/>
        <v>4.5294117647058822</v>
      </c>
      <c r="Q2682" s="77" t="s">
        <v>719</v>
      </c>
      <c r="V2682" s="82">
        <v>0.45069444444444445</v>
      </c>
      <c r="W2682" s="83">
        <v>0.60416666666666663</v>
      </c>
      <c r="X2682" s="86">
        <f t="shared" si="192"/>
        <v>0.15347222222222218</v>
      </c>
    </row>
    <row r="2683" spans="1:24" x14ac:dyDescent="0.3">
      <c r="A2683" s="47" t="s">
        <v>17155</v>
      </c>
      <c r="B2683" s="68" t="s">
        <v>1259</v>
      </c>
      <c r="C2683" s="2" t="s">
        <v>1</v>
      </c>
      <c r="D2683" s="2">
        <v>60</v>
      </c>
      <c r="E2683" s="6">
        <v>22199</v>
      </c>
      <c r="F2683" s="7">
        <v>44196.615173611113</v>
      </c>
      <c r="G2683" s="69" t="s">
        <v>4</v>
      </c>
      <c r="H2683" s="68">
        <v>2434</v>
      </c>
      <c r="I2683" s="93">
        <f t="shared" si="191"/>
        <v>24.585858585858585</v>
      </c>
      <c r="J2683" s="93">
        <v>1.6479999999999999</v>
      </c>
      <c r="K2683" s="69">
        <v>99</v>
      </c>
      <c r="L2683" s="68">
        <v>454</v>
      </c>
      <c r="M2683" s="93">
        <f t="shared" si="189"/>
        <v>4.5858585858585856</v>
      </c>
      <c r="N2683" s="93">
        <v>0.623</v>
      </c>
      <c r="O2683" s="69">
        <v>99</v>
      </c>
      <c r="P2683" s="191">
        <f t="shared" si="190"/>
        <v>5.3612334801762112</v>
      </c>
      <c r="Q2683" s="77" t="s">
        <v>719</v>
      </c>
      <c r="V2683" s="82">
        <v>0.46666666666666662</v>
      </c>
      <c r="W2683" s="83">
        <v>0.61805555555555558</v>
      </c>
      <c r="X2683" s="86">
        <f t="shared" si="192"/>
        <v>0.15138888888888896</v>
      </c>
    </row>
    <row r="2684" spans="1:24" x14ac:dyDescent="0.3">
      <c r="A2684" s="47" t="s">
        <v>4163</v>
      </c>
      <c r="B2684" s="68" t="s">
        <v>4164</v>
      </c>
      <c r="C2684" s="2" t="s">
        <v>1</v>
      </c>
      <c r="D2684" s="2">
        <v>62</v>
      </c>
      <c r="E2684" s="6">
        <v>21379</v>
      </c>
      <c r="F2684" s="7">
        <v>44196.629560185182</v>
      </c>
      <c r="G2684" s="69" t="s">
        <v>4</v>
      </c>
      <c r="H2684" s="68">
        <v>1214</v>
      </c>
      <c r="I2684" s="93">
        <f t="shared" si="191"/>
        <v>12.262626262626263</v>
      </c>
      <c r="J2684" s="93">
        <v>1.103</v>
      </c>
      <c r="K2684" s="69">
        <v>99</v>
      </c>
      <c r="L2684" s="68">
        <v>319</v>
      </c>
      <c r="M2684" s="93">
        <f t="shared" si="189"/>
        <v>3.2222222222222223</v>
      </c>
      <c r="N2684" s="93">
        <v>0.58099999999999996</v>
      </c>
      <c r="O2684" s="69">
        <v>99</v>
      </c>
      <c r="P2684" s="191">
        <f t="shared" si="190"/>
        <v>3.8056426332288402</v>
      </c>
      <c r="Q2684" s="77" t="s">
        <v>719</v>
      </c>
      <c r="V2684" s="82">
        <v>0.47986111111111113</v>
      </c>
      <c r="W2684" s="83">
        <v>0.63194444444444442</v>
      </c>
      <c r="X2684" s="86">
        <f t="shared" si="192"/>
        <v>0.15208333333333329</v>
      </c>
    </row>
    <row r="2685" spans="1:24" x14ac:dyDescent="0.3">
      <c r="A2685" s="47" t="s">
        <v>17156</v>
      </c>
      <c r="B2685" s="68" t="s">
        <v>17157</v>
      </c>
      <c r="C2685" s="2" t="s">
        <v>6</v>
      </c>
      <c r="D2685" s="2">
        <v>81</v>
      </c>
      <c r="E2685" s="6">
        <v>14284</v>
      </c>
      <c r="F2685" s="7">
        <v>44196.6403587963</v>
      </c>
      <c r="G2685" s="69" t="s">
        <v>4</v>
      </c>
      <c r="H2685" s="68">
        <v>1061</v>
      </c>
      <c r="I2685" s="93">
        <f t="shared" si="191"/>
        <v>10.61</v>
      </c>
      <c r="J2685" s="93">
        <v>1.145</v>
      </c>
      <c r="K2685" s="69">
        <v>100</v>
      </c>
      <c r="L2685" s="68">
        <v>509</v>
      </c>
      <c r="M2685" s="93">
        <f t="shared" si="189"/>
        <v>5.09</v>
      </c>
      <c r="N2685" s="93">
        <v>0.72599999999999998</v>
      </c>
      <c r="O2685" s="69">
        <v>100</v>
      </c>
      <c r="P2685" s="191">
        <f t="shared" si="190"/>
        <v>2.0844793713163066</v>
      </c>
      <c r="Q2685" s="77" t="s">
        <v>719</v>
      </c>
      <c r="V2685" s="82">
        <v>0.48402777777777778</v>
      </c>
      <c r="W2685" s="83">
        <v>0.65277777777777779</v>
      </c>
      <c r="X2685" s="86">
        <f t="shared" si="192"/>
        <v>0.16875000000000001</v>
      </c>
    </row>
    <row r="2686" spans="1:24" x14ac:dyDescent="0.3">
      <c r="A2686" s="44" t="s">
        <v>17158</v>
      </c>
      <c r="B2686" s="68" t="s">
        <v>5771</v>
      </c>
      <c r="C2686" s="2" t="s">
        <v>1</v>
      </c>
      <c r="D2686" s="2">
        <v>53</v>
      </c>
      <c r="E2686" s="6">
        <v>24668</v>
      </c>
      <c r="F2686" s="7">
        <v>44196.660081018519</v>
      </c>
      <c r="G2686" s="69" t="s">
        <v>4</v>
      </c>
      <c r="H2686" s="68">
        <v>1067</v>
      </c>
      <c r="I2686" s="93">
        <f t="shared" si="191"/>
        <v>10.67</v>
      </c>
      <c r="J2686" s="93">
        <v>1.0920000000000001</v>
      </c>
      <c r="K2686" s="69">
        <v>100</v>
      </c>
      <c r="L2686" s="68">
        <v>293</v>
      </c>
      <c r="M2686" s="93">
        <f t="shared" si="189"/>
        <v>2.93</v>
      </c>
      <c r="N2686" s="93">
        <v>0.55500000000000005</v>
      </c>
      <c r="O2686" s="69">
        <v>100</v>
      </c>
      <c r="P2686" s="191">
        <f t="shared" si="190"/>
        <v>3.6416382252559725</v>
      </c>
      <c r="Q2686" s="77" t="s">
        <v>719</v>
      </c>
      <c r="V2686" s="82">
        <v>0.51041666666666663</v>
      </c>
      <c r="W2686" s="83">
        <v>0.66319444444444442</v>
      </c>
      <c r="X2686" s="86">
        <f t="shared" si="192"/>
        <v>0.15277777777777779</v>
      </c>
    </row>
    <row r="2687" spans="1:24" ht="17.25" thickBot="1" x14ac:dyDescent="0.35">
      <c r="A2687" s="44" t="s">
        <v>17159</v>
      </c>
      <c r="B2687" s="68" t="s">
        <v>289</v>
      </c>
      <c r="C2687" s="2" t="s">
        <v>1</v>
      </c>
      <c r="D2687" s="2">
        <v>54</v>
      </c>
      <c r="E2687" s="6">
        <v>24381</v>
      </c>
      <c r="F2687" s="7">
        <v>44196.673414351855</v>
      </c>
      <c r="G2687" s="69" t="s">
        <v>4</v>
      </c>
      <c r="H2687" s="68">
        <v>1175</v>
      </c>
      <c r="I2687" s="93">
        <f t="shared" si="191"/>
        <v>11.868686868686869</v>
      </c>
      <c r="J2687" s="93">
        <v>1.2829999999999999</v>
      </c>
      <c r="K2687" s="69">
        <v>99</v>
      </c>
      <c r="L2687" s="68">
        <v>358</v>
      </c>
      <c r="M2687" s="93">
        <f t="shared" si="189"/>
        <v>3.6161616161616164</v>
      </c>
      <c r="N2687" s="93">
        <v>0.63400000000000001</v>
      </c>
      <c r="O2687" s="69">
        <v>99</v>
      </c>
      <c r="P2687" s="191">
        <f t="shared" si="190"/>
        <v>3.2821229050279328</v>
      </c>
      <c r="Q2687" s="77" t="s">
        <v>719</v>
      </c>
      <c r="V2687" s="82">
        <v>0.51944444444444449</v>
      </c>
      <c r="W2687" s="83">
        <v>0.67361111111111116</v>
      </c>
      <c r="X2687" s="86">
        <f t="shared" si="192"/>
        <v>0.15416666666666667</v>
      </c>
    </row>
    <row r="2688" spans="1:24" x14ac:dyDescent="0.3">
      <c r="A2688" s="171"/>
      <c r="B2688" s="196"/>
      <c r="C2688" s="128"/>
      <c r="D2688" s="127"/>
      <c r="E2688" s="127"/>
      <c r="F2688" s="127"/>
      <c r="G2688" s="195"/>
      <c r="H2688" s="202"/>
      <c r="I2688" s="127"/>
      <c r="J2688" s="127"/>
      <c r="K2688" s="195"/>
      <c r="L2688" s="196"/>
      <c r="M2688" s="127"/>
      <c r="N2688" s="127"/>
      <c r="O2688" s="195"/>
      <c r="P2688" s="197"/>
      <c r="Q2688" s="198"/>
      <c r="R2688" s="202"/>
      <c r="S2688" s="127"/>
      <c r="T2688" s="127"/>
      <c r="U2688" s="206"/>
      <c r="V2688" s="213"/>
      <c r="W2688" s="214"/>
      <c r="X2688" s="198"/>
    </row>
    <row r="2689" spans="1:24" x14ac:dyDescent="0.3">
      <c r="I2689" s="9"/>
      <c r="J2689" s="9"/>
      <c r="K2689" s="188"/>
      <c r="L2689" s="190"/>
      <c r="M2689" s="9"/>
      <c r="N2689" s="9"/>
      <c r="Q2689" s="86"/>
      <c r="V2689" s="82"/>
      <c r="W2689" s="83"/>
      <c r="X2689" s="86"/>
    </row>
    <row r="2690" spans="1:24" x14ac:dyDescent="0.3">
      <c r="C2690" s="21"/>
      <c r="Q2690" s="86"/>
      <c r="R2690" s="190"/>
      <c r="V2690" s="82"/>
      <c r="W2690" s="83"/>
      <c r="X2690" s="86"/>
    </row>
    <row r="2691" spans="1:24" x14ac:dyDescent="0.3">
      <c r="I2691" s="9"/>
      <c r="J2691" s="9"/>
      <c r="M2691" s="9"/>
      <c r="N2691" s="9"/>
      <c r="Q2691" s="86"/>
      <c r="V2691" s="82"/>
      <c r="W2691" s="83"/>
      <c r="X2691" s="86"/>
    </row>
    <row r="2693" spans="1:24" x14ac:dyDescent="0.3">
      <c r="I2693" s="9"/>
      <c r="J2693" s="9"/>
      <c r="M2693" s="9"/>
      <c r="N2693" s="9"/>
      <c r="Q2693" s="86"/>
      <c r="V2693" s="82"/>
      <c r="W2693" s="83"/>
      <c r="X2693" s="86"/>
    </row>
    <row r="2695" spans="1:24" x14ac:dyDescent="0.3">
      <c r="I2695" s="9"/>
      <c r="J2695" s="9"/>
      <c r="M2695" s="9"/>
      <c r="N2695" s="9"/>
      <c r="Q2695" s="86"/>
      <c r="V2695" s="82"/>
      <c r="W2695" s="83"/>
      <c r="X2695" s="86"/>
    </row>
    <row r="2697" spans="1:24" x14ac:dyDescent="0.3">
      <c r="I2697" s="9"/>
      <c r="J2697" s="9"/>
      <c r="M2697" s="9"/>
      <c r="N2697" s="9"/>
      <c r="Q2697" s="86"/>
      <c r="V2697" s="82"/>
      <c r="W2697" s="83"/>
      <c r="X2697" s="86"/>
    </row>
    <row r="2703" spans="1:24" ht="20.25" x14ac:dyDescent="0.3">
      <c r="B2703" s="186"/>
      <c r="C2703" s="66"/>
      <c r="D2703" s="66"/>
      <c r="E2703" s="66"/>
      <c r="F2703" s="66"/>
      <c r="G2703" s="187"/>
      <c r="H2703" s="186"/>
      <c r="I2703" s="66"/>
      <c r="J2703" s="66"/>
      <c r="K2703" s="187"/>
      <c r="L2703" s="186"/>
      <c r="M2703" s="66"/>
      <c r="N2703" s="66"/>
      <c r="O2703" s="187"/>
      <c r="R2703" s="186"/>
      <c r="S2703" s="66"/>
      <c r="T2703" s="66"/>
      <c r="U2703" s="228"/>
    </row>
    <row r="2704" spans="1:24" ht="20.25" x14ac:dyDescent="0.3">
      <c r="A2704" s="172"/>
      <c r="B2704" s="186"/>
      <c r="C2704" s="66"/>
      <c r="D2704" s="66"/>
      <c r="E2704" s="66"/>
      <c r="F2704" s="66"/>
      <c r="G2704" s="187"/>
      <c r="H2704" s="186"/>
      <c r="I2704" s="66"/>
      <c r="J2704" s="66"/>
      <c r="K2704" s="187"/>
      <c r="L2704" s="186"/>
      <c r="M2704" s="66"/>
      <c r="N2704" s="66"/>
      <c r="O2704" s="187"/>
      <c r="R2704" s="186"/>
      <c r="S2704" s="66"/>
      <c r="T2704" s="66"/>
      <c r="U2704" s="228"/>
    </row>
    <row r="2706" spans="9:18" x14ac:dyDescent="0.3">
      <c r="I2706" s="9"/>
      <c r="J2706" s="9"/>
      <c r="K2706" s="188"/>
      <c r="M2706" s="9"/>
      <c r="N2706" s="9"/>
    </row>
    <row r="2707" spans="9:18" x14ac:dyDescent="0.3">
      <c r="I2707" s="9"/>
      <c r="J2707" s="9"/>
      <c r="K2707" s="188"/>
      <c r="M2707" s="9"/>
      <c r="N2707" s="9"/>
    </row>
    <row r="2708" spans="9:18" x14ac:dyDescent="0.3">
      <c r="I2708" s="9"/>
      <c r="J2708" s="9"/>
      <c r="K2708" s="188"/>
      <c r="M2708" s="9"/>
      <c r="N2708" s="9"/>
    </row>
    <row r="2709" spans="9:18" x14ac:dyDescent="0.3">
      <c r="I2709" s="9"/>
      <c r="J2709" s="9"/>
      <c r="K2709" s="188"/>
      <c r="M2709" s="9"/>
      <c r="N2709" s="9"/>
    </row>
    <row r="2710" spans="9:18" x14ac:dyDescent="0.3">
      <c r="I2710" s="9"/>
      <c r="J2710" s="9"/>
      <c r="K2710" s="188"/>
      <c r="M2710" s="9"/>
      <c r="N2710" s="9"/>
    </row>
    <row r="2711" spans="9:18" x14ac:dyDescent="0.3">
      <c r="I2711" s="9"/>
      <c r="J2711" s="9"/>
      <c r="K2711" s="188"/>
      <c r="M2711" s="9"/>
      <c r="N2711" s="9"/>
    </row>
    <row r="2712" spans="9:18" x14ac:dyDescent="0.3">
      <c r="I2712" s="9"/>
      <c r="J2712" s="9"/>
      <c r="K2712" s="188"/>
      <c r="M2712" s="9"/>
      <c r="N2712" s="9"/>
    </row>
    <row r="2713" spans="9:18" x14ac:dyDescent="0.3">
      <c r="I2713" s="9"/>
      <c r="J2713" s="9"/>
      <c r="K2713" s="188"/>
      <c r="M2713" s="9"/>
      <c r="N2713" s="9"/>
    </row>
    <row r="2714" spans="9:18" x14ac:dyDescent="0.3">
      <c r="I2714" s="9"/>
      <c r="J2714" s="9"/>
      <c r="M2714" s="9"/>
      <c r="N2714" s="9"/>
      <c r="R2714" s="190"/>
    </row>
    <row r="2715" spans="9:18" x14ac:dyDescent="0.3">
      <c r="I2715" s="8"/>
    </row>
  </sheetData>
  <sortState ref="A3:X2690">
    <sortCondition ref="F3:F2690"/>
  </sortState>
  <mergeCells count="16">
    <mergeCell ref="X1:X2"/>
    <mergeCell ref="V1:V2"/>
    <mergeCell ref="W1:W2"/>
    <mergeCell ref="G1:G2"/>
    <mergeCell ref="H1:K1"/>
    <mergeCell ref="L1:O1"/>
    <mergeCell ref="P1:P2"/>
    <mergeCell ref="Q1:Q2"/>
    <mergeCell ref="R1:T2"/>
    <mergeCell ref="U1:U2"/>
    <mergeCell ref="F1:F2"/>
    <mergeCell ref="A1:A2"/>
    <mergeCell ref="B1:B2"/>
    <mergeCell ref="C1:C2"/>
    <mergeCell ref="D1:D2"/>
    <mergeCell ref="E1:E2"/>
  </mergeCells>
  <phoneticPr fontId="1" type="noConversion"/>
  <conditionalFormatting sqref="Z3:Z189">
    <cfRule type="duplicateValues" dxfId="326" priority="1330"/>
  </conditionalFormatting>
  <conditionalFormatting sqref="V1781:X1951 P1781:Q1951 X1952:X2685">
    <cfRule type="cellIs" dxfId="325" priority="17" operator="equal">
      <formula>"""No Data"""</formula>
    </cfRule>
  </conditionalFormatting>
  <conditionalFormatting sqref="Q1952:Q2182 V1952:W2685 Q2184:Q2685">
    <cfRule type="containsBlanks" dxfId="324" priority="12">
      <formula>LEN(TRIM(Q1952))=0</formula>
    </cfRule>
  </conditionalFormatting>
  <conditionalFormatting sqref="R2124:R2483">
    <cfRule type="notContainsBlanks" dxfId="323" priority="8">
      <formula>LEN(TRIM(R2124))&gt;0</formula>
    </cfRule>
  </conditionalFormatting>
  <conditionalFormatting sqref="J2124:J2182 N2124:N2182 N2184:N2290 J2184:J2290">
    <cfRule type="cellIs" dxfId="322" priority="7" operator="greaterThan">
      <formula>10</formula>
    </cfRule>
  </conditionalFormatting>
  <conditionalFormatting sqref="H2124:P2182 H2184:P2290">
    <cfRule type="containsBlanks" dxfId="321" priority="6">
      <formula>LEN(TRIM(H2124))=0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3557"/>
  <sheetViews>
    <sheetView tabSelected="1" zoomScaleNormal="100" workbookViewId="0">
      <pane xSplit="1" ySplit="2" topLeftCell="V2665" activePane="bottomRight" state="frozen"/>
      <selection pane="topRight" activeCell="B1" sqref="B1"/>
      <selection pane="bottomLeft" activeCell="A3" sqref="A3"/>
      <selection pane="bottomRight" activeCell="I2699" sqref="I2699"/>
    </sheetView>
  </sheetViews>
  <sheetFormatPr defaultRowHeight="16.5" x14ac:dyDescent="0.3"/>
  <cols>
    <col min="1" max="1" width="9.625" style="4" bestFit="1" customWidth="1"/>
    <col min="2" max="2" width="17.25" style="68" customWidth="1"/>
    <col min="3" max="3" width="5.25" style="2" bestFit="1" customWidth="1"/>
    <col min="4" max="4" width="7.375" style="2" bestFit="1" customWidth="1"/>
    <col min="5" max="5" width="12.25" style="2" bestFit="1" customWidth="1"/>
    <col min="6" max="6" width="18.375" style="2" bestFit="1" customWidth="1"/>
    <col min="7" max="7" width="23.625" style="69" bestFit="1" customWidth="1"/>
    <col min="8" max="8" width="11.125" style="68" bestFit="1" customWidth="1"/>
    <col min="9" max="9" width="17.625" style="2" bestFit="1" customWidth="1"/>
    <col min="10" max="10" width="19.875" style="2" bestFit="1" customWidth="1"/>
    <col min="11" max="11" width="9.25" style="69" bestFit="1" customWidth="1"/>
    <col min="12" max="12" width="11.125" style="68" bestFit="1" customWidth="1"/>
    <col min="13" max="13" width="17.125" style="2" bestFit="1" customWidth="1"/>
    <col min="14" max="14" width="17.25" style="2" bestFit="1" customWidth="1"/>
    <col min="15" max="15" width="9.25" style="69" bestFit="1" customWidth="1"/>
    <col min="16" max="16" width="12.5" style="77" bestFit="1" customWidth="1"/>
    <col min="17" max="17" width="13.5" style="77" bestFit="1" customWidth="1"/>
    <col min="18" max="18" width="8.75" style="68" bestFit="1" customWidth="1"/>
    <col min="19" max="20" width="9.375" style="2" bestFit="1" customWidth="1"/>
    <col min="21" max="21" width="13.375" style="227" customWidth="1"/>
    <col min="22" max="22" width="9" style="2"/>
    <col min="23" max="23" width="8.625" style="69" customWidth="1"/>
    <col min="24" max="24" width="14.375" style="77" bestFit="1" customWidth="1"/>
    <col min="28" max="28" width="16" customWidth="1"/>
    <col min="29" max="29" width="20.875" style="43" customWidth="1"/>
    <col min="30" max="30" width="18.375" style="43" bestFit="1" customWidth="1"/>
    <col min="31" max="31" width="18.25" style="43" bestFit="1" customWidth="1"/>
    <col min="32" max="32" width="18.625" style="43" customWidth="1"/>
    <col min="33" max="33" width="20.125" style="43" customWidth="1"/>
    <col min="34" max="34" width="16.5" style="43" customWidth="1"/>
    <col min="35" max="35" width="18.375" style="43" customWidth="1"/>
    <col min="36" max="36" width="15.5" customWidth="1"/>
    <col min="38" max="38" width="20.75" customWidth="1"/>
    <col min="39" max="39" width="8.5" customWidth="1"/>
    <col min="49" max="49" width="15.125" customWidth="1"/>
  </cols>
  <sheetData>
    <row r="1" spans="1:53" s="2" customFormat="1" x14ac:dyDescent="0.3">
      <c r="A1" s="281" t="s">
        <v>663</v>
      </c>
      <c r="B1" s="283" t="s">
        <v>664</v>
      </c>
      <c r="C1" s="285" t="s">
        <v>665</v>
      </c>
      <c r="D1" s="285" t="s">
        <v>666</v>
      </c>
      <c r="E1" s="285" t="s">
        <v>667</v>
      </c>
      <c r="F1" s="285" t="s">
        <v>668</v>
      </c>
      <c r="G1" s="289" t="s">
        <v>669</v>
      </c>
      <c r="H1" s="283" t="s">
        <v>673</v>
      </c>
      <c r="I1" s="285"/>
      <c r="J1" s="285"/>
      <c r="K1" s="289"/>
      <c r="L1" s="283" t="s">
        <v>674</v>
      </c>
      <c r="M1" s="285"/>
      <c r="N1" s="285"/>
      <c r="O1" s="289"/>
      <c r="P1" s="287" t="s">
        <v>684</v>
      </c>
      <c r="Q1" s="287" t="s">
        <v>715</v>
      </c>
      <c r="R1" s="283" t="s">
        <v>675</v>
      </c>
      <c r="S1" s="285"/>
      <c r="T1" s="285"/>
      <c r="U1" s="287" t="s">
        <v>17348</v>
      </c>
      <c r="V1" s="285" t="s">
        <v>922</v>
      </c>
      <c r="W1" s="289" t="s">
        <v>923</v>
      </c>
      <c r="X1" s="287" t="s">
        <v>1349</v>
      </c>
      <c r="AC1" s="42"/>
      <c r="AD1" s="42"/>
      <c r="AE1" s="42"/>
      <c r="AF1" s="42"/>
      <c r="AG1" s="42"/>
      <c r="AH1" s="42"/>
      <c r="AI1" s="42"/>
    </row>
    <row r="2" spans="1:53" s="2" customFormat="1" ht="17.25" thickBot="1" x14ac:dyDescent="0.35">
      <c r="A2" s="282"/>
      <c r="B2" s="284"/>
      <c r="C2" s="286"/>
      <c r="D2" s="286"/>
      <c r="E2" s="286"/>
      <c r="F2" s="286"/>
      <c r="G2" s="290"/>
      <c r="H2" s="75" t="s">
        <v>670</v>
      </c>
      <c r="I2" s="3" t="s">
        <v>671</v>
      </c>
      <c r="J2" s="3" t="s">
        <v>694</v>
      </c>
      <c r="K2" s="76" t="s">
        <v>672</v>
      </c>
      <c r="L2" s="75" t="s">
        <v>670</v>
      </c>
      <c r="M2" s="3" t="s">
        <v>671</v>
      </c>
      <c r="N2" s="3" t="s">
        <v>694</v>
      </c>
      <c r="O2" s="76" t="s">
        <v>672</v>
      </c>
      <c r="P2" s="291"/>
      <c r="Q2" s="291"/>
      <c r="R2" s="284"/>
      <c r="S2" s="286"/>
      <c r="T2" s="286"/>
      <c r="U2" s="291"/>
      <c r="V2" s="286"/>
      <c r="W2" s="290"/>
      <c r="X2" s="291"/>
      <c r="Z2" s="21"/>
      <c r="AC2" s="42"/>
      <c r="AD2" s="42"/>
      <c r="AE2" s="42"/>
      <c r="AF2" s="42"/>
      <c r="AG2" s="42"/>
      <c r="AH2" s="42"/>
      <c r="AI2" s="42"/>
    </row>
    <row r="3" spans="1:53" x14ac:dyDescent="0.3">
      <c r="A3" s="44" t="s">
        <v>3749</v>
      </c>
      <c r="B3" s="68" t="s">
        <v>721</v>
      </c>
      <c r="C3" s="2" t="s">
        <v>1</v>
      </c>
      <c r="D3" s="2">
        <v>52</v>
      </c>
      <c r="E3" s="6">
        <v>24504</v>
      </c>
      <c r="F3" s="7">
        <v>43710.517800925925</v>
      </c>
      <c r="G3" s="69" t="s">
        <v>4</v>
      </c>
      <c r="H3" s="68">
        <v>2019</v>
      </c>
      <c r="I3" s="8">
        <f t="shared" ref="I3:I66" si="0">H3/K3</f>
        <v>28.041666666666668</v>
      </c>
      <c r="J3" s="2">
        <v>4.96</v>
      </c>
      <c r="K3" s="69">
        <v>72</v>
      </c>
      <c r="L3" s="68">
        <v>415</v>
      </c>
      <c r="M3" s="8">
        <f t="shared" ref="M3:M66" si="1">L3/O3</f>
        <v>5.7638888888888893</v>
      </c>
      <c r="N3" s="2">
        <v>2.371</v>
      </c>
      <c r="O3" s="69">
        <f t="shared" ref="O3:O34" si="2">K3</f>
        <v>72</v>
      </c>
      <c r="P3" s="181">
        <f t="shared" ref="P3:P66" si="3">I3/M3</f>
        <v>4.8650602409638557</v>
      </c>
      <c r="Q3" s="77" t="s">
        <v>910</v>
      </c>
      <c r="V3" s="32">
        <v>0.3833333333333333</v>
      </c>
      <c r="W3" s="83">
        <v>0.52083333333333337</v>
      </c>
      <c r="X3" s="207">
        <f t="shared" ref="X3:X66" si="4">IF(AND(W3&lt;&gt;0,V3&lt;&gt;0),W3-V3,"No_data")</f>
        <v>0.13750000000000007</v>
      </c>
      <c r="Y3" s="2"/>
      <c r="Z3" s="2"/>
      <c r="AA3" s="107" t="s">
        <v>712</v>
      </c>
      <c r="AB3" s="19" t="s">
        <v>687</v>
      </c>
      <c r="AC3" s="5" t="s">
        <v>689</v>
      </c>
      <c r="AD3" s="19" t="s">
        <v>688</v>
      </c>
      <c r="AE3" s="5" t="s">
        <v>690</v>
      </c>
      <c r="AF3" s="123" t="s">
        <v>685</v>
      </c>
      <c r="AG3" s="111" t="s">
        <v>1350</v>
      </c>
      <c r="AH3" s="42"/>
      <c r="AK3" s="2"/>
      <c r="AL3" s="2"/>
      <c r="AU3" s="2"/>
      <c r="AX3" s="2"/>
      <c r="BA3" s="2"/>
    </row>
    <row r="4" spans="1:53" x14ac:dyDescent="0.3">
      <c r="A4" s="44" t="s">
        <v>3750</v>
      </c>
      <c r="B4" s="68" t="s">
        <v>722</v>
      </c>
      <c r="C4" s="2" t="s">
        <v>1</v>
      </c>
      <c r="D4" s="2">
        <v>50</v>
      </c>
      <c r="E4" s="6">
        <v>25339</v>
      </c>
      <c r="F4" s="7">
        <v>43710.5233912037</v>
      </c>
      <c r="G4" s="69" t="s">
        <v>4</v>
      </c>
      <c r="H4" s="68">
        <v>2229</v>
      </c>
      <c r="I4" s="8">
        <f t="shared" si="0"/>
        <v>16.886363636363637</v>
      </c>
      <c r="J4" s="2">
        <v>4.1509999999999998</v>
      </c>
      <c r="K4" s="69">
        <v>132</v>
      </c>
      <c r="L4" s="68">
        <v>909</v>
      </c>
      <c r="M4" s="8">
        <f t="shared" si="1"/>
        <v>6.8863636363636367</v>
      </c>
      <c r="N4" s="2">
        <v>2.7730000000000001</v>
      </c>
      <c r="O4" s="69">
        <f t="shared" si="2"/>
        <v>132</v>
      </c>
      <c r="P4" s="181">
        <f t="shared" si="3"/>
        <v>2.452145214521452</v>
      </c>
      <c r="Q4" s="77" t="s">
        <v>911</v>
      </c>
      <c r="V4" s="32">
        <v>0.39097222222222222</v>
      </c>
      <c r="W4" s="83">
        <v>0.53472222222222221</v>
      </c>
      <c r="X4" s="86">
        <f t="shared" si="4"/>
        <v>0.14374999999999999</v>
      </c>
      <c r="Y4" s="2"/>
      <c r="Z4" s="2"/>
      <c r="AA4" s="114">
        <f ca="1">COUNTIF(OFFSET(C3,0,0,COUNTA(C:C)),"M")</f>
        <v>779</v>
      </c>
      <c r="AB4" s="116">
        <f ca="1">AVERAGE(OFFSET(I3,0,0,COUNTA(I:I)))</f>
        <v>21.515474664733745</v>
      </c>
      <c r="AC4" s="115">
        <f ca="1">AVERAGE(OFFSET(J3,0,0,COUNTA(J:J)))</f>
        <v>4.8204529061525188</v>
      </c>
      <c r="AD4" s="116">
        <f ca="1">AVERAGE(OFFSET(M3,0,0,COUNTA(M:M)))</f>
        <v>5.3912051043401386</v>
      </c>
      <c r="AE4" s="115">
        <f ca="1">AVERAGE(OFFSET(N3,0,0,COUNTA(N:N)))</f>
        <v>2.3229707967110915</v>
      </c>
      <c r="AF4" s="124">
        <f ca="1">AVERAGE(OFFSET(P3,0,0,COUNTA(P:P)))</f>
        <v>4.2512348988643547</v>
      </c>
      <c r="AG4" s="117">
        <f ca="1">AVERAGE(OFFSET(X3,0,0,COUNTA(X:X)))</f>
        <v>0.15337830387801987</v>
      </c>
      <c r="AH4" s="42"/>
      <c r="AK4" s="9"/>
      <c r="AL4" s="2"/>
      <c r="AU4" s="2"/>
      <c r="AX4" s="2"/>
      <c r="BA4" s="2"/>
    </row>
    <row r="5" spans="1:53" x14ac:dyDescent="0.3">
      <c r="A5" s="44" t="s">
        <v>3752</v>
      </c>
      <c r="B5" s="68" t="s">
        <v>725</v>
      </c>
      <c r="C5" s="2" t="s">
        <v>6</v>
      </c>
      <c r="D5" s="2">
        <v>68</v>
      </c>
      <c r="E5" s="6">
        <v>18632</v>
      </c>
      <c r="F5" s="7">
        <v>43710.549050925925</v>
      </c>
      <c r="G5" s="69" t="s">
        <v>4</v>
      </c>
      <c r="H5" s="68">
        <v>1892</v>
      </c>
      <c r="I5" s="8">
        <f t="shared" si="0"/>
        <v>16.596491228070175</v>
      </c>
      <c r="J5" s="2">
        <v>4.2519999999999998</v>
      </c>
      <c r="K5" s="69">
        <v>114</v>
      </c>
      <c r="L5" s="68">
        <v>825</v>
      </c>
      <c r="M5" s="8">
        <f t="shared" si="1"/>
        <v>7.2368421052631575</v>
      </c>
      <c r="N5" s="2">
        <v>2.976</v>
      </c>
      <c r="O5" s="69">
        <f t="shared" si="2"/>
        <v>114</v>
      </c>
      <c r="P5" s="181">
        <f t="shared" si="3"/>
        <v>2.2933333333333334</v>
      </c>
      <c r="Q5" s="77" t="s">
        <v>898</v>
      </c>
      <c r="V5" s="32">
        <v>0.40486111111111112</v>
      </c>
      <c r="W5" s="83">
        <v>0.56944444444444442</v>
      </c>
      <c r="X5" s="86">
        <f t="shared" si="4"/>
        <v>0.1645833333333333</v>
      </c>
      <c r="Y5" s="2"/>
      <c r="Z5" s="2"/>
      <c r="AA5" s="108" t="s">
        <v>713</v>
      </c>
      <c r="AB5" s="119" t="s">
        <v>695</v>
      </c>
      <c r="AC5" s="118" t="s">
        <v>704</v>
      </c>
      <c r="AD5" s="119" t="s">
        <v>700</v>
      </c>
      <c r="AE5" s="118" t="s">
        <v>708</v>
      </c>
      <c r="AF5" s="119" t="s">
        <v>693</v>
      </c>
      <c r="AG5" s="120" t="s">
        <v>1351</v>
      </c>
      <c r="AH5" s="42"/>
      <c r="AK5" s="2"/>
      <c r="AL5" s="2"/>
      <c r="AU5" s="2"/>
      <c r="AX5" s="2"/>
      <c r="BA5" s="2"/>
    </row>
    <row r="6" spans="1:53" x14ac:dyDescent="0.3">
      <c r="A6" s="44" t="s">
        <v>3753</v>
      </c>
      <c r="B6" s="68" t="s">
        <v>726</v>
      </c>
      <c r="C6" s="2" t="s">
        <v>1</v>
      </c>
      <c r="D6" s="2">
        <v>55</v>
      </c>
      <c r="E6" s="6">
        <v>23565</v>
      </c>
      <c r="F6" s="7">
        <v>43710.574328703704</v>
      </c>
      <c r="G6" s="69" t="s">
        <v>4</v>
      </c>
      <c r="H6" s="68">
        <v>3423</v>
      </c>
      <c r="I6" s="8">
        <f t="shared" si="0"/>
        <v>20.375</v>
      </c>
      <c r="J6" s="2">
        <v>4.9130000000000003</v>
      </c>
      <c r="K6" s="69">
        <v>168</v>
      </c>
      <c r="L6" s="68">
        <v>938</v>
      </c>
      <c r="M6" s="8">
        <f t="shared" si="1"/>
        <v>5.583333333333333</v>
      </c>
      <c r="N6" s="2">
        <v>2.5910000000000002</v>
      </c>
      <c r="O6" s="69">
        <f t="shared" si="2"/>
        <v>168</v>
      </c>
      <c r="P6" s="181">
        <f t="shared" si="3"/>
        <v>3.6492537313432836</v>
      </c>
      <c r="Q6" s="77" t="s">
        <v>913</v>
      </c>
      <c r="V6" s="32">
        <v>0.42499999999999999</v>
      </c>
      <c r="W6" s="83">
        <v>0.58333333333333337</v>
      </c>
      <c r="X6" s="86">
        <f t="shared" si="4"/>
        <v>0.15833333333333338</v>
      </c>
      <c r="Y6" s="2"/>
      <c r="Z6" s="2"/>
      <c r="AA6" s="114">
        <f ca="1">COUNTIF(OFFSET(C3,0,0,COUNTA(C:C)),"F")</f>
        <v>2748</v>
      </c>
      <c r="AB6" s="116">
        <f ca="1">_xlfn.STDEV.S(OFFSET(I3,0,0,COUNTA(I:I)))</f>
        <v>7.2149346748848773</v>
      </c>
      <c r="AC6" s="115">
        <f ca="1">_xlfn.STDEV.S(OFFSET(J3,0,0,COUNTA(J:J)))</f>
        <v>1.0568712356574856</v>
      </c>
      <c r="AD6" s="116">
        <f ca="1">_xlfn.STDEV.S(OFFSET(M3,0,0,COUNTA(M:M)))</f>
        <v>2.1581838675617653</v>
      </c>
      <c r="AE6" s="115">
        <f ca="1">_xlfn.STDEV.S(OFFSET(N3,0,0,COUNTA(N:N)))</f>
        <v>0.49546778460270235</v>
      </c>
      <c r="AF6" s="116">
        <f ca="1">_xlfn.STDEV.S(OFFSET(P3,0,0,COUNTA(P:P)))</f>
        <v>1.4516509741604871</v>
      </c>
      <c r="AG6" s="117">
        <f ca="1">_xlfn.STDEV.S(OFFSET(X3,0,0,COUNTA(X:X)))</f>
        <v>1.3479789102298318E-2</v>
      </c>
      <c r="AH6" s="42"/>
      <c r="AK6" s="2"/>
      <c r="AL6" s="2"/>
      <c r="AU6" s="2"/>
      <c r="AX6" s="2"/>
      <c r="BA6" s="2"/>
    </row>
    <row r="7" spans="1:53" x14ac:dyDescent="0.3">
      <c r="A7" s="44" t="s">
        <v>3754</v>
      </c>
      <c r="B7" s="68" t="s">
        <v>728</v>
      </c>
      <c r="C7" s="2" t="s">
        <v>1</v>
      </c>
      <c r="D7" s="2">
        <v>5</v>
      </c>
      <c r="E7" s="6">
        <v>41877</v>
      </c>
      <c r="F7" s="7">
        <v>43710.581932870373</v>
      </c>
      <c r="G7" s="69" t="s">
        <v>4</v>
      </c>
      <c r="H7" s="68">
        <v>1261</v>
      </c>
      <c r="I7" s="8">
        <f t="shared" si="0"/>
        <v>17.513888888888889</v>
      </c>
      <c r="J7" s="2">
        <v>4.5629999999999997</v>
      </c>
      <c r="K7" s="69">
        <v>72</v>
      </c>
      <c r="L7" s="68">
        <v>223</v>
      </c>
      <c r="M7" s="8">
        <f t="shared" si="1"/>
        <v>3.0972222222222223</v>
      </c>
      <c r="N7" s="2">
        <v>1.994</v>
      </c>
      <c r="O7" s="69">
        <f t="shared" si="2"/>
        <v>72</v>
      </c>
      <c r="P7" s="181">
        <f t="shared" si="3"/>
        <v>5.6547085201793719</v>
      </c>
      <c r="Q7" s="77" t="s">
        <v>723</v>
      </c>
      <c r="V7" s="32">
        <v>0.46249999999999997</v>
      </c>
      <c r="W7" s="83">
        <v>0.59375</v>
      </c>
      <c r="X7" s="86">
        <f t="shared" si="4"/>
        <v>0.13125000000000003</v>
      </c>
      <c r="Y7" s="2"/>
      <c r="Z7" s="2"/>
      <c r="AA7" s="4" t="s">
        <v>1341</v>
      </c>
      <c r="AB7" s="119" t="s">
        <v>696</v>
      </c>
      <c r="AC7" s="118" t="s">
        <v>705</v>
      </c>
      <c r="AD7" s="119" t="s">
        <v>701</v>
      </c>
      <c r="AE7" s="118" t="s">
        <v>709</v>
      </c>
      <c r="AF7" s="119" t="s">
        <v>691</v>
      </c>
      <c r="AG7" s="118" t="s">
        <v>1352</v>
      </c>
      <c r="AH7" s="42"/>
      <c r="AK7" s="2"/>
      <c r="AL7" s="2"/>
      <c r="AU7" s="2"/>
      <c r="AX7" s="2"/>
      <c r="BA7" s="2"/>
    </row>
    <row r="8" spans="1:53" x14ac:dyDescent="0.3">
      <c r="A8" s="44" t="s">
        <v>3755</v>
      </c>
      <c r="B8" s="68" t="s">
        <v>729</v>
      </c>
      <c r="C8" s="2" t="s">
        <v>1</v>
      </c>
      <c r="D8" s="2">
        <v>47</v>
      </c>
      <c r="E8" s="6">
        <v>26192</v>
      </c>
      <c r="F8" s="7">
        <v>43710.595358796294</v>
      </c>
      <c r="G8" s="69" t="s">
        <v>4</v>
      </c>
      <c r="H8" s="68">
        <v>2429</v>
      </c>
      <c r="I8" s="8">
        <f t="shared" si="0"/>
        <v>22.49074074074074</v>
      </c>
      <c r="J8" s="2">
        <v>4.6289999999999996</v>
      </c>
      <c r="K8" s="69">
        <v>108</v>
      </c>
      <c r="L8" s="68">
        <v>776</v>
      </c>
      <c r="M8" s="8">
        <f t="shared" si="1"/>
        <v>7.1851851851851851</v>
      </c>
      <c r="N8" s="2">
        <v>3.0579999999999998</v>
      </c>
      <c r="O8" s="69">
        <f t="shared" si="2"/>
        <v>108</v>
      </c>
      <c r="P8" s="181">
        <f t="shared" si="3"/>
        <v>3.1301546391752577</v>
      </c>
      <c r="Q8" s="77" t="s">
        <v>913</v>
      </c>
      <c r="V8" s="32">
        <v>0.46458333333333335</v>
      </c>
      <c r="W8" s="83">
        <v>0.61458333333333337</v>
      </c>
      <c r="X8" s="86">
        <f t="shared" si="4"/>
        <v>0.15000000000000002</v>
      </c>
      <c r="Y8" s="2"/>
      <c r="Z8" s="2"/>
      <c r="AA8" s="114">
        <f ca="1">IF(COUNTA(OFFSET(C3,0,0,COUNTA(C:C)))=AA4+AA6,AA4+AA6,"MISTAKE!")</f>
        <v>3527</v>
      </c>
      <c r="AB8" s="116">
        <f ca="1">MAX(OFFSET(I3,0,0,COUNTA(I:I)))</f>
        <v>75.83</v>
      </c>
      <c r="AC8" s="115">
        <f ca="1">MAX(OFFSET(J3,0,0,COUNTA(J:J)))</f>
        <v>10.526</v>
      </c>
      <c r="AD8" s="116">
        <f ca="1">MAX(OFFSET(M3,0,0,COUNTA(M:M)))</f>
        <v>24.76</v>
      </c>
      <c r="AE8" s="115">
        <f ca="1">MAX(OFFSET(N3,0,0,COUNTA(N:N)))</f>
        <v>6.02</v>
      </c>
      <c r="AF8" s="116">
        <f ca="1">MAX(OFFSET(P3,0,0,COUNTA(P:P)))</f>
        <v>17.312785388127853</v>
      </c>
      <c r="AG8" s="117">
        <f ca="1">MAX(OFFSET(X3,0,0,COUNTA(X:X)))</f>
        <v>0.23125000000000001</v>
      </c>
      <c r="AH8" s="42"/>
      <c r="AK8" s="2"/>
      <c r="AL8" s="2"/>
      <c r="AU8" s="2"/>
      <c r="AX8" s="2"/>
      <c r="BA8" s="2"/>
    </row>
    <row r="9" spans="1:53" x14ac:dyDescent="0.3">
      <c r="A9" s="44" t="s">
        <v>3756</v>
      </c>
      <c r="B9" s="68" t="s">
        <v>730</v>
      </c>
      <c r="C9" s="2" t="s">
        <v>6</v>
      </c>
      <c r="D9" s="2">
        <v>56</v>
      </c>
      <c r="E9" s="6">
        <v>23004</v>
      </c>
      <c r="F9" s="7">
        <v>43710.611851851849</v>
      </c>
      <c r="G9" s="69" t="s">
        <v>4</v>
      </c>
      <c r="H9" s="68">
        <v>2560</v>
      </c>
      <c r="I9" s="8">
        <f t="shared" si="0"/>
        <v>21.512605042016808</v>
      </c>
      <c r="J9" s="2">
        <v>5.0970000000000004</v>
      </c>
      <c r="K9" s="69">
        <v>119</v>
      </c>
      <c r="L9" s="68">
        <v>1415</v>
      </c>
      <c r="M9" s="8">
        <f t="shared" si="1"/>
        <v>11.890756302521009</v>
      </c>
      <c r="N9" s="2">
        <v>4.4340000000000002</v>
      </c>
      <c r="O9" s="69">
        <f t="shared" si="2"/>
        <v>119</v>
      </c>
      <c r="P9" s="181">
        <f t="shared" si="3"/>
        <v>1.8091872791519434</v>
      </c>
      <c r="Q9" s="77" t="s">
        <v>727</v>
      </c>
      <c r="V9" s="32">
        <v>0.47152777777777777</v>
      </c>
      <c r="W9" s="83">
        <v>0.625</v>
      </c>
      <c r="X9" s="86">
        <f t="shared" si="4"/>
        <v>0.15347222222222223</v>
      </c>
      <c r="Y9" s="2"/>
      <c r="Z9" s="2"/>
      <c r="AA9" s="4"/>
      <c r="AB9" s="119" t="s">
        <v>697</v>
      </c>
      <c r="AC9" s="118" t="s">
        <v>706</v>
      </c>
      <c r="AD9" s="119" t="s">
        <v>702</v>
      </c>
      <c r="AE9" s="118" t="s">
        <v>710</v>
      </c>
      <c r="AF9" s="119" t="s">
        <v>698</v>
      </c>
      <c r="AG9" s="118" t="s">
        <v>1353</v>
      </c>
      <c r="AH9" s="42"/>
      <c r="AK9" s="2"/>
      <c r="AL9" s="2"/>
      <c r="AU9" s="2"/>
      <c r="AX9" s="2"/>
      <c r="BA9" s="2"/>
    </row>
    <row r="10" spans="1:53" x14ac:dyDescent="0.3">
      <c r="A10" s="44" t="s">
        <v>3757</v>
      </c>
      <c r="B10" s="68" t="s">
        <v>11</v>
      </c>
      <c r="C10" s="2" t="s">
        <v>1</v>
      </c>
      <c r="D10" s="2">
        <v>57</v>
      </c>
      <c r="E10" s="6">
        <v>22839</v>
      </c>
      <c r="F10" s="7">
        <v>43710.63354166667</v>
      </c>
      <c r="G10" s="69" t="s">
        <v>4</v>
      </c>
      <c r="H10" s="68">
        <v>3892</v>
      </c>
      <c r="I10" s="8">
        <f t="shared" si="0"/>
        <v>28.202898550724637</v>
      </c>
      <c r="J10" s="2">
        <v>5.6390000000000002</v>
      </c>
      <c r="K10" s="69">
        <v>138</v>
      </c>
      <c r="L10" s="68">
        <v>1026</v>
      </c>
      <c r="M10" s="8">
        <f t="shared" si="1"/>
        <v>7.4347826086956523</v>
      </c>
      <c r="N10" s="2">
        <v>2.8279999999999998</v>
      </c>
      <c r="O10" s="69">
        <f t="shared" si="2"/>
        <v>138</v>
      </c>
      <c r="P10" s="181">
        <f t="shared" si="3"/>
        <v>3.7933723196881091</v>
      </c>
      <c r="Q10" s="77" t="s">
        <v>727</v>
      </c>
      <c r="V10" s="32">
        <v>0.49027777777777781</v>
      </c>
      <c r="W10" s="83">
        <v>0.63888888888888895</v>
      </c>
      <c r="X10" s="86">
        <f t="shared" si="4"/>
        <v>0.14861111111111114</v>
      </c>
      <c r="Y10" s="2"/>
      <c r="Z10" s="2"/>
      <c r="AA10" s="4"/>
      <c r="AB10" s="116">
        <f ca="1">MEDIAN(OFFSET(I3,0,0,COUNTA(I:I)))</f>
        <v>20.65</v>
      </c>
      <c r="AC10" s="115">
        <f ca="1">MEDIAN(OFFSET(J3,0,0,COUNTA(J:J)))</f>
        <v>4.7210000000000001</v>
      </c>
      <c r="AD10" s="116">
        <f ca="1">MEDIAN(OFFSET(M3,0,0,COUNTA(M:M)))</f>
        <v>4.9292929292929291</v>
      </c>
      <c r="AE10" s="115">
        <f ca="1">MEDIAN(OFFSET(N3,0,0,COUNTA(N:N)))</f>
        <v>2.2469999999999999</v>
      </c>
      <c r="AF10" s="116">
        <f ca="1">MEDIAN(OFFSET(P3,0,0,COUNTA(P:P)))</f>
        <v>4.1196428571428578</v>
      </c>
      <c r="AG10" s="117">
        <f ca="1">MEDIAN(OFFSET(X3,0,0,COUNTA(X:X)))</f>
        <v>0.15277777777777773</v>
      </c>
      <c r="AH10" s="42"/>
      <c r="AK10" s="2"/>
      <c r="AL10" s="2"/>
      <c r="AU10" s="2"/>
      <c r="AX10" s="2"/>
      <c r="BA10" s="2"/>
    </row>
    <row r="11" spans="1:53" x14ac:dyDescent="0.3">
      <c r="A11" s="44" t="s">
        <v>3758</v>
      </c>
      <c r="B11" s="68" t="s">
        <v>731</v>
      </c>
      <c r="C11" s="2" t="s">
        <v>6</v>
      </c>
      <c r="D11" s="2">
        <v>42</v>
      </c>
      <c r="E11" s="6">
        <v>28345</v>
      </c>
      <c r="F11" s="7">
        <v>43710.644409722219</v>
      </c>
      <c r="G11" s="69" t="s">
        <v>553</v>
      </c>
      <c r="H11" s="68">
        <v>2696</v>
      </c>
      <c r="I11" s="8">
        <f t="shared" si="0"/>
        <v>17.282051282051281</v>
      </c>
      <c r="J11" s="2">
        <v>4.2300000000000004</v>
      </c>
      <c r="K11" s="69">
        <v>156</v>
      </c>
      <c r="L11" s="68">
        <v>672</v>
      </c>
      <c r="M11" s="8">
        <f t="shared" si="1"/>
        <v>4.3076923076923075</v>
      </c>
      <c r="N11" s="2">
        <v>1.9690000000000001</v>
      </c>
      <c r="O11" s="69">
        <f t="shared" si="2"/>
        <v>156</v>
      </c>
      <c r="P11" s="181">
        <f t="shared" si="3"/>
        <v>4.0119047619047619</v>
      </c>
      <c r="Q11" s="77" t="s">
        <v>913</v>
      </c>
      <c r="V11" s="32">
        <v>0.50277777777777777</v>
      </c>
      <c r="W11" s="83">
        <v>0.65972222222222221</v>
      </c>
      <c r="X11" s="86">
        <f t="shared" si="4"/>
        <v>0.15694444444444444</v>
      </c>
      <c r="Y11" s="2"/>
      <c r="Z11" s="2"/>
      <c r="AA11" s="4"/>
      <c r="AB11" s="18" t="s">
        <v>699</v>
      </c>
      <c r="AC11" s="10" t="s">
        <v>707</v>
      </c>
      <c r="AD11" s="18" t="s">
        <v>703</v>
      </c>
      <c r="AE11" s="10" t="s">
        <v>711</v>
      </c>
      <c r="AF11" s="18" t="s">
        <v>692</v>
      </c>
      <c r="AG11" s="10" t="s">
        <v>1354</v>
      </c>
      <c r="AH11" s="42"/>
      <c r="AK11" s="2"/>
      <c r="AL11" s="2"/>
      <c r="AU11" s="2"/>
      <c r="AX11" s="2"/>
      <c r="BA11" s="2"/>
    </row>
    <row r="12" spans="1:53" ht="17.25" thickBot="1" x14ac:dyDescent="0.35">
      <c r="A12" s="44" t="s">
        <v>3759</v>
      </c>
      <c r="B12" s="68" t="s">
        <v>732</v>
      </c>
      <c r="C12" s="2" t="s">
        <v>6</v>
      </c>
      <c r="D12" s="2">
        <v>53</v>
      </c>
      <c r="E12" s="6">
        <v>24169</v>
      </c>
      <c r="F12" s="7">
        <v>43710.658680555556</v>
      </c>
      <c r="G12" s="69" t="s">
        <v>4</v>
      </c>
      <c r="H12" s="68">
        <v>1473</v>
      </c>
      <c r="I12" s="8">
        <f t="shared" si="0"/>
        <v>15.505263157894737</v>
      </c>
      <c r="J12" s="2">
        <v>3.8420000000000001</v>
      </c>
      <c r="K12" s="69">
        <v>95</v>
      </c>
      <c r="L12" s="68">
        <v>519</v>
      </c>
      <c r="M12" s="8">
        <f t="shared" si="1"/>
        <v>5.4631578947368418</v>
      </c>
      <c r="N12" s="2">
        <v>2.202</v>
      </c>
      <c r="O12" s="69">
        <f t="shared" si="2"/>
        <v>95</v>
      </c>
      <c r="P12" s="181">
        <f t="shared" si="3"/>
        <v>2.8381502890173413</v>
      </c>
      <c r="Q12" s="77" t="s">
        <v>723</v>
      </c>
      <c r="V12" s="32">
        <v>0.5</v>
      </c>
      <c r="W12" s="83">
        <v>0.67708333333333337</v>
      </c>
      <c r="X12" s="86">
        <f t="shared" si="4"/>
        <v>0.17708333333333337</v>
      </c>
      <c r="Y12" s="2"/>
      <c r="Z12" s="2"/>
      <c r="AA12" s="109"/>
      <c r="AB12" s="110">
        <f ca="1">MIN(OFFSET(I3,0,0,COUNTA(I:I)))</f>
        <v>5.5246913580246915</v>
      </c>
      <c r="AC12" s="17">
        <f ca="1">MIN(OFFSET(J3,0,0,COUNTA(J:J)))</f>
        <v>1.171</v>
      </c>
      <c r="AD12" s="110">
        <f ca="1">MIN(OFFSET(M3,0,0,COUNTA(M:M)))</f>
        <v>0.75</v>
      </c>
      <c r="AE12" s="17">
        <f ca="1">MIN(OFFSET(N3,0,0,COUNTA(N:N)))</f>
        <v>0.68100000000000005</v>
      </c>
      <c r="AF12" s="110">
        <f ca="1">MIN(OFFSET(P3,0,0,COUNTA(P:P)))</f>
        <v>1.0730464326160816</v>
      </c>
      <c r="AG12" s="113">
        <f ca="1">MIN(OFFSET(X3,0,0,COUNTA(X:X)))</f>
        <v>5.9722222222222232E-2</v>
      </c>
      <c r="AH12" s="42"/>
      <c r="AK12" s="2"/>
      <c r="AL12" s="2"/>
      <c r="AU12" s="2"/>
      <c r="AX12" s="2"/>
      <c r="BA12" s="2"/>
    </row>
    <row r="13" spans="1:53" ht="17.25" thickBot="1" x14ac:dyDescent="0.35">
      <c r="A13" s="44" t="s">
        <v>3760</v>
      </c>
      <c r="B13" s="68" t="s">
        <v>733</v>
      </c>
      <c r="C13" s="2" t="s">
        <v>6</v>
      </c>
      <c r="D13" s="2">
        <v>52</v>
      </c>
      <c r="E13" s="6">
        <v>24609</v>
      </c>
      <c r="F13" s="7">
        <v>43711.413622685184</v>
      </c>
      <c r="G13" s="69" t="s">
        <v>71</v>
      </c>
      <c r="H13" s="68">
        <v>1319</v>
      </c>
      <c r="I13" s="8">
        <f t="shared" si="0"/>
        <v>10.991666666666667</v>
      </c>
      <c r="J13" s="2">
        <v>3.4140000000000001</v>
      </c>
      <c r="K13" s="69">
        <v>120</v>
      </c>
      <c r="L13" s="68">
        <v>515</v>
      </c>
      <c r="M13" s="8">
        <f t="shared" si="1"/>
        <v>4.291666666666667</v>
      </c>
      <c r="N13" s="2">
        <v>2.1</v>
      </c>
      <c r="O13" s="69">
        <f t="shared" si="2"/>
        <v>120</v>
      </c>
      <c r="P13" s="181">
        <f t="shared" si="3"/>
        <v>2.5611650485436894</v>
      </c>
      <c r="Q13" s="77" t="s">
        <v>727</v>
      </c>
      <c r="V13" s="32">
        <v>0.4201388888888889</v>
      </c>
      <c r="W13" s="83">
        <v>0.58333333333333337</v>
      </c>
      <c r="X13" s="86">
        <f t="shared" si="4"/>
        <v>0.16319444444444448</v>
      </c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</row>
    <row r="14" spans="1:53" ht="17.25" thickBot="1" x14ac:dyDescent="0.35">
      <c r="A14" s="44" t="s">
        <v>3761</v>
      </c>
      <c r="B14" s="68" t="s">
        <v>734</v>
      </c>
      <c r="C14" s="2" t="s">
        <v>6</v>
      </c>
      <c r="D14" s="2">
        <v>78</v>
      </c>
      <c r="E14" s="6">
        <v>15170</v>
      </c>
      <c r="F14" s="7">
        <v>43711.517835648148</v>
      </c>
      <c r="G14" s="69" t="s">
        <v>4</v>
      </c>
      <c r="H14" s="68">
        <v>3900</v>
      </c>
      <c r="I14" s="8">
        <f t="shared" si="0"/>
        <v>25</v>
      </c>
      <c r="J14" s="2">
        <v>6.0789999999999997</v>
      </c>
      <c r="K14" s="69">
        <v>156</v>
      </c>
      <c r="L14" s="68">
        <v>861</v>
      </c>
      <c r="M14" s="8">
        <f t="shared" si="1"/>
        <v>5.5192307692307692</v>
      </c>
      <c r="N14" s="2">
        <v>2.3919999999999999</v>
      </c>
      <c r="O14" s="69">
        <f t="shared" si="2"/>
        <v>156</v>
      </c>
      <c r="P14" s="181">
        <f t="shared" si="3"/>
        <v>4.529616724738676</v>
      </c>
      <c r="Q14" s="77" t="s">
        <v>913</v>
      </c>
      <c r="V14" s="32">
        <v>0.37847222222222227</v>
      </c>
      <c r="W14" s="83">
        <v>0.52083333333333337</v>
      </c>
      <c r="X14" s="86">
        <f t="shared" si="4"/>
        <v>0.1423611111111111</v>
      </c>
      <c r="Y14" s="2"/>
      <c r="Z14" s="2"/>
      <c r="AA14" s="67" t="s">
        <v>5303</v>
      </c>
      <c r="AB14" s="143" t="s">
        <v>686</v>
      </c>
      <c r="AC14" s="133" t="s">
        <v>687</v>
      </c>
      <c r="AD14" s="134" t="s">
        <v>695</v>
      </c>
      <c r="AE14" s="139" t="s">
        <v>688</v>
      </c>
      <c r="AF14" s="140" t="s">
        <v>714</v>
      </c>
      <c r="AG14" s="130" t="s">
        <v>5305</v>
      </c>
      <c r="AH14" s="20" t="s">
        <v>5306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</row>
    <row r="15" spans="1:53" x14ac:dyDescent="0.3">
      <c r="A15" s="44" t="s">
        <v>3762</v>
      </c>
      <c r="B15" s="68" t="s">
        <v>735</v>
      </c>
      <c r="C15" s="2" t="s">
        <v>1</v>
      </c>
      <c r="D15" s="2">
        <v>55</v>
      </c>
      <c r="E15" s="6">
        <v>23283</v>
      </c>
      <c r="F15" s="7">
        <v>43711.527696759258</v>
      </c>
      <c r="G15" s="69" t="s">
        <v>4</v>
      </c>
      <c r="H15" s="68">
        <v>3772</v>
      </c>
      <c r="I15" s="8">
        <f t="shared" si="0"/>
        <v>22.452380952380953</v>
      </c>
      <c r="J15" s="2">
        <v>4.5789999999999997</v>
      </c>
      <c r="K15" s="69">
        <v>168</v>
      </c>
      <c r="L15" s="68">
        <v>597</v>
      </c>
      <c r="M15" s="8">
        <f t="shared" si="1"/>
        <v>3.5535714285714284</v>
      </c>
      <c r="N15" s="2">
        <v>1.7909999999999999</v>
      </c>
      <c r="O15" s="69">
        <f t="shared" si="2"/>
        <v>168</v>
      </c>
      <c r="P15" s="181">
        <f t="shared" si="3"/>
        <v>6.3182579564489112</v>
      </c>
      <c r="Q15" s="77" t="s">
        <v>727</v>
      </c>
      <c r="V15" s="32">
        <v>0.39166666666666666</v>
      </c>
      <c r="W15" s="83">
        <v>0.53472222222222221</v>
      </c>
      <c r="X15" s="86">
        <f t="shared" si="4"/>
        <v>0.14305555555555555</v>
      </c>
      <c r="Y15" s="2"/>
      <c r="Z15" s="2"/>
      <c r="AA15" s="18" t="s">
        <v>16707</v>
      </c>
      <c r="AB15" s="4">
        <f ca="1">COUNTIFS(OFFSET(D3,0,0,COUNTA(D:D)),"&lt;20")</f>
        <v>55</v>
      </c>
      <c r="AC15" s="137">
        <f ca="1">AVERAGEIFS(OFFSET(I3,0,0,COUNTA(I:I)),OFFSET(D3,0,0,COUNTA(D:D)),"&lt;20")</f>
        <v>14.503523150508071</v>
      </c>
      <c r="AD15" s="135">
        <f t="array" aca="1" ref="AD15" ca="1">_xlfn.STDEV.S(IF(OFFSET(D3,0,0,IMSUB(COUNTA(D:D),1))&lt;20,OFFSET(I3,0,0,IMSUB(COUNTA(I:I),1))))</f>
        <v>5.7773172140677982</v>
      </c>
      <c r="AE15" s="137">
        <f ca="1">AVERAGEIFS(OFFSET(M3,0,0,COUNTA(M:M)),OFFSET(D3,0,0,COUNTA(D:D)),"&lt;20")</f>
        <v>2.6002482516342384</v>
      </c>
      <c r="AF15" s="135">
        <f t="array" aca="1" ref="AF15" ca="1">_xlfn.STDEV.S(IF(OFFSET(D3,0,0,IMSUB(COUNTA(D:D),1))&lt;20,OFFSET(M3,0,0,IMSUB(COUNTA(M:M),1))))</f>
        <v>0.96810359157815906</v>
      </c>
      <c r="AG15" s="131">
        <f ca="1">AVERAGEIFS(OFFSET(P3,0,0,COUNTA(P:P)),OFFSET(D3,0,0,COUNTA(D:D)),"&lt;20")</f>
        <v>6.1349040086510449</v>
      </c>
      <c r="AH15" s="126">
        <f t="array" aca="1" ref="AH15" ca="1">_xlfn.STDEV.S(IF(OFFSET(D3,0,0,IMSUB(COUNTA(D:D),1))&lt;20,OFFSET(P3,0,0,IMSUB(COUNTA(P:P),1))))</f>
        <v>2.7157498596416838</v>
      </c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</row>
    <row r="16" spans="1:53" x14ac:dyDescent="0.3">
      <c r="A16" s="44" t="s">
        <v>3763</v>
      </c>
      <c r="B16" s="68" t="s">
        <v>736</v>
      </c>
      <c r="C16" s="2" t="s">
        <v>6</v>
      </c>
      <c r="D16" s="2">
        <v>76</v>
      </c>
      <c r="E16" s="6">
        <v>15589</v>
      </c>
      <c r="F16" s="7">
        <v>43711.542511574073</v>
      </c>
      <c r="G16" s="69" t="s">
        <v>4</v>
      </c>
      <c r="H16" s="68">
        <v>2885</v>
      </c>
      <c r="I16" s="8">
        <f t="shared" si="0"/>
        <v>20.034722222222221</v>
      </c>
      <c r="J16" s="2">
        <v>4.9240000000000004</v>
      </c>
      <c r="K16" s="69">
        <v>144</v>
      </c>
      <c r="L16" s="68">
        <v>1007</v>
      </c>
      <c r="M16" s="8">
        <f t="shared" si="1"/>
        <v>6.9930555555555554</v>
      </c>
      <c r="N16" s="2">
        <v>2.782</v>
      </c>
      <c r="O16" s="69">
        <f t="shared" si="2"/>
        <v>144</v>
      </c>
      <c r="P16" s="181">
        <f t="shared" si="3"/>
        <v>2.8649453823237336</v>
      </c>
      <c r="Q16" s="77" t="s">
        <v>727</v>
      </c>
      <c r="V16" s="32">
        <v>0.39583333333333331</v>
      </c>
      <c r="W16" s="83">
        <v>0.5625</v>
      </c>
      <c r="X16" s="86">
        <f t="shared" si="4"/>
        <v>0.16666666666666669</v>
      </c>
      <c r="Y16" s="2"/>
      <c r="Z16" s="2"/>
      <c r="AA16" s="18" t="s">
        <v>677</v>
      </c>
      <c r="AB16" s="4">
        <f ca="1">COUNTIFS(OFFSET(D3,0,0,COUNTA(D:D)),"&gt;=20",OFFSET(D3,0,0,COUNTA(D:D)),"&lt;30")</f>
        <v>73</v>
      </c>
      <c r="AC16" s="137">
        <f ca="1">AVERAGEIFS(OFFSET(I3,0,0,COUNTA(I:I)),OFFSET(D3,0,0,COUNTA(D:D)),"&gt;=20",OFFSET(D3,0,0,COUNTA(D:D)),"&lt;30")</f>
        <v>11.028199837468671</v>
      </c>
      <c r="AD16" s="135">
        <f t="array" aca="1" ref="AD16" ca="1">_xlfn.STDEV.S(IF(OFFSET(D3,0,0,IMSUB(COUNTA(D:D),1))&gt;=20,IF(OFFSET(D3,0,0,IMSUB(COUNTA(D:D),1))&lt;30,OFFSET(I3,0,0,IMSUB(COUNTA(I:I),1)))))</f>
        <v>2.7617148458822589</v>
      </c>
      <c r="AE16" s="137">
        <f ca="1">AVERAGEIFS(OFFSET(M3,0,0,COUNTA(M:M)),OFFSET($D3,0,0,COUNTA($D:$D)),"&gt;=20",OFFSET($D3,0,0,COUNTA($D:$D)),"&lt;30")</f>
        <v>3.884344142706512</v>
      </c>
      <c r="AF16" s="135">
        <f t="array" aca="1" ref="AF16" ca="1">_xlfn.STDEV.S(IF(OFFSET(D3,0,0,IMSUB(COUNTA(D:D),1))&gt;=20,IF(OFFSET(D3,0,0,IMSUB(COUNTA(D:D),1))&lt;30,OFFSET(M3,0,0,IMSUB(COUNTA(M:M),1)))))</f>
        <v>1.0659246763882801</v>
      </c>
      <c r="AG16" s="131">
        <f ca="1">AVERAGEIFS(OFFSET(P3,0,0,COUNTA(P:P)),OFFSET($D3,0,0,COUNTA($D:$D)),"&gt;=20",OFFSET($D3,0,0,COUNTA($D:$D)),"&lt;30")</f>
        <v>2.954130861995226</v>
      </c>
      <c r="AH16" s="16">
        <f t="array" aca="1" ref="AH16" ca="1">_xlfn.STDEV.S(IF(OFFSET(D3,0,0,IMSUB(COUNTA(D:D),1))&gt;=20,IF(OFFSET(D3,0,0,IMSUB(COUNTA(D:D),1))&lt;30,OFFSET(P3,0,0,IMSUB(COUNTA(P:P),1)))))</f>
        <v>0.82579857753341612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</row>
    <row r="17" spans="1:53" x14ac:dyDescent="0.3">
      <c r="A17" s="44" t="s">
        <v>3764</v>
      </c>
      <c r="B17" s="68" t="s">
        <v>737</v>
      </c>
      <c r="C17" s="2" t="s">
        <v>6</v>
      </c>
      <c r="D17" s="2">
        <v>81</v>
      </c>
      <c r="E17" s="6">
        <v>14016</v>
      </c>
      <c r="F17" s="7">
        <v>43711.553425925929</v>
      </c>
      <c r="G17" s="69" t="s">
        <v>4</v>
      </c>
      <c r="H17" s="68">
        <v>4272</v>
      </c>
      <c r="I17" s="8">
        <f t="shared" si="0"/>
        <v>35.6</v>
      </c>
      <c r="J17" s="2">
        <v>6.056</v>
      </c>
      <c r="K17" s="69">
        <v>120</v>
      </c>
      <c r="L17" s="68">
        <v>1363</v>
      </c>
      <c r="M17" s="8">
        <f t="shared" si="1"/>
        <v>11.358333333333333</v>
      </c>
      <c r="N17" s="2">
        <v>4.1680000000000001</v>
      </c>
      <c r="O17" s="69">
        <f t="shared" si="2"/>
        <v>120</v>
      </c>
      <c r="P17" s="181">
        <f t="shared" si="3"/>
        <v>3.13426265590609</v>
      </c>
      <c r="Q17" s="77" t="s">
        <v>914</v>
      </c>
      <c r="V17" s="32">
        <v>0.41319444444444442</v>
      </c>
      <c r="W17" s="83">
        <v>0.5625</v>
      </c>
      <c r="X17" s="86">
        <f t="shared" si="4"/>
        <v>0.14930555555555558</v>
      </c>
      <c r="Y17" s="2"/>
      <c r="Z17" s="2"/>
      <c r="AA17" s="18" t="s">
        <v>678</v>
      </c>
      <c r="AB17" s="4">
        <f ca="1">COUNTIFS(OFFSET(D3,0,0,COUNTA(D:D)),"&gt;=30",OFFSET(D3,0,0,COUNTA(D:D)),"&lt;40")</f>
        <v>211</v>
      </c>
      <c r="AC17" s="137">
        <f ca="1">AVERAGEIFS(OFFSET(I3,0,0,COUNTA(I:I)),OFFSET(D3,0,0,COUNTA(D:D)),"&gt;=30",OFFSET(D3,0,0,COUNTA(D:D)),"&lt;40")</f>
        <v>15.459762149963103</v>
      </c>
      <c r="AD17" s="135">
        <f t="array" aca="1" ref="AD17" ca="1">_xlfn.STDEV.S(IF(OFFSET(D3,0,0,IMSUB(COUNTA(D:D),1))&gt;=30,IF(OFFSET(D3,0,0,IMSUB(COUNTA(D:D),1))&lt;40,OFFSET(I3,0,0,IMSUB(COUNTA(I:I),1)))))</f>
        <v>4.7507811981987418</v>
      </c>
      <c r="AE17" s="137">
        <f ca="1">AVERAGEIFS(OFFSET(M3,0,0,COUNTA(M:M)),OFFSET(D3,0,0,COUNTA(D:D)),"&gt;=30",OFFSET(D3,0,0,COUNTA(D:D)),"&lt;40")</f>
        <v>4.3945957620668539</v>
      </c>
      <c r="AF17" s="135">
        <f t="array" aca="1" ref="AF17" ca="1">_xlfn.STDEV.S(IF(OFFSET(D3,0,0,IMSUB(COUNTA(D:D),1))&gt;=30,IF(OFFSET(D3,0,0,IMSUB(COUNTA(D:D),1))&lt;40,OFFSET(M3,0,0,IMSUB(COUNTA(M:M),1)))))</f>
        <v>1.6438478249770165</v>
      </c>
      <c r="AG17" s="131">
        <f ca="1">AVERAGEIFS(OFFSET(P3,0,0,COUNTA(P:P)),OFFSET($D3,0,0,COUNTA($D:$D)),"&gt;=30",OFFSET($D3,0,0,COUNTA($D:$D)),"&lt;40")</f>
        <v>3.7158826801258438</v>
      </c>
      <c r="AH17" s="16">
        <f t="array" aca="1" ref="AH17" ca="1">_xlfn.STDEV.S(IF(OFFSET(D3,0,0,IMSUB(COUNTA(D:D),1))&gt;=30,IF(OFFSET(D3,0,0,IMSUB(COUNTA(D:D),1))&lt;40,OFFSET(P3,0,0,IMSUB(COUNTA(P:P),1)))))</f>
        <v>1.1704615996948862</v>
      </c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</row>
    <row r="18" spans="1:53" ht="16.5" customHeight="1" x14ac:dyDescent="0.3">
      <c r="A18" s="44" t="s">
        <v>3765</v>
      </c>
      <c r="B18" s="68" t="s">
        <v>738</v>
      </c>
      <c r="C18" s="2" t="s">
        <v>1</v>
      </c>
      <c r="D18" s="2">
        <v>42</v>
      </c>
      <c r="E18" s="6">
        <v>28190</v>
      </c>
      <c r="F18" s="7">
        <v>43711.559317129628</v>
      </c>
      <c r="G18" s="69" t="s">
        <v>4</v>
      </c>
      <c r="H18" s="68">
        <v>2106</v>
      </c>
      <c r="I18" s="8">
        <f t="shared" si="0"/>
        <v>18.31304347826087</v>
      </c>
      <c r="J18" s="2">
        <v>4.6740000000000004</v>
      </c>
      <c r="K18" s="69">
        <v>115</v>
      </c>
      <c r="L18" s="68">
        <v>477</v>
      </c>
      <c r="M18" s="8">
        <f t="shared" si="1"/>
        <v>4.1478260869565213</v>
      </c>
      <c r="N18" s="2">
        <v>2.0739999999999998</v>
      </c>
      <c r="O18" s="69">
        <f t="shared" si="2"/>
        <v>115</v>
      </c>
      <c r="P18" s="181">
        <f t="shared" si="3"/>
        <v>4.4150943396226419</v>
      </c>
      <c r="Q18" s="77" t="s">
        <v>914</v>
      </c>
      <c r="V18" s="32">
        <v>0.42152777777777778</v>
      </c>
      <c r="W18" s="83">
        <v>0.58333333333333337</v>
      </c>
      <c r="X18" s="86">
        <f t="shared" si="4"/>
        <v>0.16180555555555559</v>
      </c>
      <c r="Y18" s="2"/>
      <c r="Z18" s="2"/>
      <c r="AA18" s="18" t="s">
        <v>679</v>
      </c>
      <c r="AB18" s="4">
        <f ca="1">COUNTIFS(OFFSET(D3,0,0,COUNTA(D:D)),"&gt;=40",OFFSET(D3,0,0,COUNTA(D:D)),"&lt;50")</f>
        <v>913</v>
      </c>
      <c r="AC18" s="137">
        <f ca="1">AVERAGEIFS(OFFSET(I3,0,0,COUNTA(I:I)),OFFSET(D3,0,0,COUNTA(D:D)),"&gt;=40",OFFSET(D3,0,0,COUNTA(D:D)),"&lt;50")</f>
        <v>18.867984214760348</v>
      </c>
      <c r="AD18" s="135">
        <f t="array" aca="1" ref="AD18" ca="1">_xlfn.STDEV.S(IF(OFFSET(D3,0,0,IMSUB(COUNTA(D:D),1))&gt;=40,IF(OFFSET(D3,0,0,IMSUB(COUNTA(D:D),1))&lt;50,OFFSET(I3,0,0,IMSUB(COUNTA(I:I),1)))))</f>
        <v>5.1554129079436288</v>
      </c>
      <c r="AE18" s="137">
        <f ca="1">AVERAGEIFS(OFFSET(M3,0,0,COUNTA(M:M)),OFFSET(D3,0,0,COUNTA(D:D)),"&gt;=40",OFFSET(D3,0,0,COUNTA(D:D)),"&lt;50")</f>
        <v>4.5991955950443542</v>
      </c>
      <c r="AF18" s="135">
        <f t="array" aca="1" ref="AF18" ca="1">_xlfn.STDEV.S(IF(OFFSET(D3,0,0,IMSUB(COUNTA(D:D),1))&gt;=40,IF(OFFSET(D3,0,0,IMSUB(COUNTA(D:D),1))&lt;50,OFFSET(M3,0,0,IMSUB(COUNTA(M:M),1)))))</f>
        <v>1.2746496723340519</v>
      </c>
      <c r="AG18" s="131">
        <f ca="1">AVERAGEIFS(OFFSET(P3,0,0,COUNTA(P:P)),OFFSET($D3,0,0,COUNTA($D:$D)),"&gt;=40",OFFSET($D3,0,0,COUNTA($D:$D)),"&lt;50")</f>
        <v>4.2570424727992799</v>
      </c>
      <c r="AH18" s="16">
        <f t="array" aca="1" ref="AH18" ca="1">_xlfn.STDEV.S(IF(OFFSET(D3,0,0,IMSUB(COUNTA(D:D),1))&gt;=40,IF(OFFSET(D3,0,0,IMSUB(COUNTA(D:D),1))&lt;50,OFFSET(P3,0,0,IMSUB(COUNTA(P:P),1)))))</f>
        <v>1.2392113978642221</v>
      </c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2"/>
      <c r="AV18" s="2"/>
      <c r="AW18" s="2"/>
      <c r="AX18" s="2"/>
      <c r="AY18" s="2"/>
      <c r="AZ18" s="2"/>
      <c r="BA18" s="2"/>
    </row>
    <row r="19" spans="1:53" ht="20.25" x14ac:dyDescent="0.3">
      <c r="A19" s="44" t="s">
        <v>3767</v>
      </c>
      <c r="B19" s="68" t="s">
        <v>740</v>
      </c>
      <c r="C19" s="2" t="s">
        <v>1</v>
      </c>
      <c r="D19" s="2">
        <v>45</v>
      </c>
      <c r="E19" s="6">
        <v>26969</v>
      </c>
      <c r="F19" s="7">
        <v>43711.612060185187</v>
      </c>
      <c r="G19" s="69" t="s">
        <v>4</v>
      </c>
      <c r="H19" s="68">
        <v>1720</v>
      </c>
      <c r="I19" s="8">
        <f t="shared" si="0"/>
        <v>19.545454545454547</v>
      </c>
      <c r="J19" s="2">
        <v>4.5629999999999997</v>
      </c>
      <c r="K19" s="69">
        <v>88</v>
      </c>
      <c r="L19" s="68">
        <v>351</v>
      </c>
      <c r="M19" s="8">
        <f t="shared" si="1"/>
        <v>3.9886363636363638</v>
      </c>
      <c r="N19" s="2">
        <v>2.0539999999999998</v>
      </c>
      <c r="O19" s="69">
        <f t="shared" si="2"/>
        <v>88</v>
      </c>
      <c r="P19" s="181">
        <f t="shared" si="3"/>
        <v>4.9002849002849</v>
      </c>
      <c r="Q19" s="77" t="s">
        <v>898</v>
      </c>
      <c r="V19" s="32">
        <v>0.45624999999999999</v>
      </c>
      <c r="W19" s="83">
        <v>0.625</v>
      </c>
      <c r="X19" s="86">
        <f t="shared" si="4"/>
        <v>0.16875000000000001</v>
      </c>
      <c r="Y19" s="2"/>
      <c r="Z19" s="66"/>
      <c r="AA19" s="18" t="s">
        <v>680</v>
      </c>
      <c r="AB19" s="4">
        <f ca="1">COUNTIFS(OFFSET(D3,0,0,COUNTA(D:D)),"&gt;=50",OFFSET(D3,0,0,COUNTA(D:D)),"&lt;60")</f>
        <v>1186</v>
      </c>
      <c r="AC19" s="137">
        <f ca="1">AVERAGEIFS(OFFSET(I3,0,0,COUNTA(I:I)),OFFSET(D3,0,0,COUNTA(D:D)),"&gt;=50",OFFSET(D3,0,0,COUNTA(D:D)),"&lt;60")</f>
        <v>22.441944263451312</v>
      </c>
      <c r="AD19" s="135">
        <f t="array" aca="1" ref="AD19" ca="1">_xlfn.STDEV.S(IF(OFFSET(D3,0,0,IMSUB(COUNTA(D:D),1))&gt;=50,IF(OFFSET(D3,0,0,IMSUB(COUNTA(D:D),1))&lt;60,OFFSET(I3,0,0,IMSUB(COUNTA(I:I),1)))))</f>
        <v>6.6494274084093776</v>
      </c>
      <c r="AE19" s="137">
        <f ca="1">AVERAGEIFS(OFFSET(M3,0,0,COUNTA(M:M)),OFFSET(D3,0,0,COUNTA(D:D)),"&gt;=50",OFFSET(D3,0,0,COUNTA(D:D)),"&lt;60")</f>
        <v>5.0813745757894306</v>
      </c>
      <c r="AF19" s="135">
        <f t="array" aca="1" ref="AF19" ca="1">_xlfn.STDEV.S(IF(OFFSET(D3,0,0,IMSUB(COUNTA(D:D),1))&gt;=50,IF(OFFSET(D3,0,0,IMSUB(COUNTA(D:D),1))&lt;60,OFFSET(M3,0,0,IMSUB(COUNTA(M:M),1)))))</f>
        <v>1.5777612233504563</v>
      </c>
      <c r="AG19" s="131">
        <f ca="1">AVERAGEIFS(OFFSET(P3,0,0,COUNTA(P:P)),OFFSET($D3,0,0,COUNTA($D:$D)),"&gt;=50",OFFSET($D3,0,0,COUNTA($D:$D)),"&lt;60")</f>
        <v>4.6151989132026099</v>
      </c>
      <c r="AH19" s="16">
        <f t="array" aca="1" ref="AH19" ca="1">_xlfn.STDEV.S(IF(OFFSET(D3,0,0,IMSUB(COUNTA(D:D),1))&gt;=50,IF(OFFSET(D3,0,0,IMSUB(COUNTA(D:D),1))&lt;60,OFFSET(P3,0,0,IMSUB(COUNTA(P:P),1)))))</f>
        <v>1.4623958499087384</v>
      </c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2"/>
      <c r="AV19" s="2"/>
      <c r="AW19" s="2"/>
      <c r="AX19" s="2"/>
      <c r="AY19" s="2"/>
      <c r="AZ19" s="2"/>
      <c r="BA19" s="2"/>
    </row>
    <row r="20" spans="1:53" x14ac:dyDescent="0.3">
      <c r="A20" s="44" t="s">
        <v>3768</v>
      </c>
      <c r="B20" s="68" t="s">
        <v>741</v>
      </c>
      <c r="C20" s="2" t="s">
        <v>6</v>
      </c>
      <c r="D20" s="2">
        <v>78</v>
      </c>
      <c r="E20" s="6">
        <v>15000</v>
      </c>
      <c r="F20" s="7">
        <v>43711.622291666667</v>
      </c>
      <c r="G20" s="69" t="s">
        <v>4</v>
      </c>
      <c r="H20" s="68">
        <v>2397</v>
      </c>
      <c r="I20" s="8">
        <f t="shared" si="0"/>
        <v>14.267857142857142</v>
      </c>
      <c r="J20" s="2">
        <v>1.171</v>
      </c>
      <c r="K20" s="69">
        <v>168</v>
      </c>
      <c r="L20" s="68">
        <v>766</v>
      </c>
      <c r="M20" s="8">
        <f t="shared" si="1"/>
        <v>4.5595238095238093</v>
      </c>
      <c r="N20" s="2">
        <v>0.68100000000000005</v>
      </c>
      <c r="O20" s="69">
        <f t="shared" si="2"/>
        <v>168</v>
      </c>
      <c r="P20" s="181">
        <f t="shared" si="3"/>
        <v>3.1292428198433422</v>
      </c>
      <c r="Q20" s="77" t="s">
        <v>898</v>
      </c>
      <c r="V20" s="32">
        <v>0.44930555555555557</v>
      </c>
      <c r="W20" s="83">
        <v>0.625</v>
      </c>
      <c r="X20" s="86">
        <f t="shared" si="4"/>
        <v>0.17569444444444443</v>
      </c>
      <c r="Y20" s="2"/>
      <c r="Z20" s="2"/>
      <c r="AA20" s="18" t="s">
        <v>681</v>
      </c>
      <c r="AB20" s="4">
        <f ca="1">COUNTIFS(OFFSET(D3,0,0,COUNTA(D:D)),"&gt;=60",OFFSET(D3,0,0,COUNTA(D:D)),"&lt;70")</f>
        <v>655</v>
      </c>
      <c r="AC20" s="137">
        <f ca="1">AVERAGEIFS(OFFSET(I3,0,0,COUNTA(I:I)),OFFSET(D3,0,0,COUNTA(D:D)),"&gt;=60",OFFSET(D3,0,0,COUNTA(D:D)),"&lt;70")</f>
        <v>24.620859229711421</v>
      </c>
      <c r="AD20" s="135">
        <f t="array" aca="1" ref="AD20" ca="1">_xlfn.STDEV.S(IF(OFFSET(D3,0,0,IMSUB(COUNTA(D:D),1))&gt;=60,IF(OFFSET(D3,0,0,IMSUB(COUNTA(D:D),1))&lt;70,OFFSET(I3,0,0,IMSUB(COUNTA(I:I),1)))))</f>
        <v>7.3761391767436768</v>
      </c>
      <c r="AE20" s="137">
        <f ca="1">AVERAGEIFS(OFFSET(M3,0,0,COUNTA(M:M)),OFFSET(D3,0,0,COUNTA(D:D)),"&gt;=60",OFFSET(D3,0,0,COUNTA(D:D)),"&lt;70")</f>
        <v>6.0399413038895595</v>
      </c>
      <c r="AF20" s="135">
        <f t="array" aca="1" ref="AF20" ca="1">_xlfn.STDEV.S(IF(OFFSET(D3,0,0,IMSUB(COUNTA(D:D),1))&gt;=60,IF(OFFSET(D3,0,0,IMSUB(COUNTA(D:D),1))&lt;70,OFFSET(M3,0,0,IMSUB(COUNTA(M:M),1)))))</f>
        <v>2.1777590932051591</v>
      </c>
      <c r="AG20" s="131">
        <f ca="1">AVERAGEIFS(OFFSET(P3,0,0,COUNTA(P:P)),OFFSET($D3,0,0,COUNTA($D:$D)),"&gt;=60",OFFSET($D3,0,0,COUNTA($D:$D)),"&lt;70")</f>
        <v>4.3144046148980584</v>
      </c>
      <c r="AH20" s="16">
        <f t="array" aca="1" ref="AH20" ca="1">_xlfn.STDEV.S(IF(OFFSET(D3,0,0,IMSUB(COUNTA(D:D),1))&gt;=60,IF(OFFSET(D3,0,0,IMSUB(COUNTA(D:D),1))&lt;70,OFFSET(P3,0,0,IMSUB(COUNTA(P:P),1)))))</f>
        <v>1.414711911293792</v>
      </c>
      <c r="AI20" s="4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</row>
    <row r="21" spans="1:53" x14ac:dyDescent="0.3">
      <c r="A21" s="44" t="s">
        <v>3769</v>
      </c>
      <c r="B21" s="68" t="s">
        <v>742</v>
      </c>
      <c r="C21" s="2" t="s">
        <v>6</v>
      </c>
      <c r="D21" s="2">
        <v>72</v>
      </c>
      <c r="E21" s="6">
        <v>17236</v>
      </c>
      <c r="F21" s="7">
        <v>43711.629594907405</v>
      </c>
      <c r="G21" s="69" t="s">
        <v>4</v>
      </c>
      <c r="H21" s="68">
        <v>4407</v>
      </c>
      <c r="I21" s="8">
        <f t="shared" si="0"/>
        <v>29.38</v>
      </c>
      <c r="J21" s="2">
        <v>5.202</v>
      </c>
      <c r="K21" s="69">
        <v>150</v>
      </c>
      <c r="L21" s="68">
        <v>852</v>
      </c>
      <c r="M21" s="8">
        <f t="shared" si="1"/>
        <v>5.68</v>
      </c>
      <c r="N21" s="2">
        <v>2.4060000000000001</v>
      </c>
      <c r="O21" s="69">
        <f t="shared" si="2"/>
        <v>150</v>
      </c>
      <c r="P21" s="181">
        <f t="shared" si="3"/>
        <v>5.172535211267606</v>
      </c>
      <c r="Q21" s="77" t="s">
        <v>909</v>
      </c>
      <c r="V21" s="32">
        <v>0.48402777777777778</v>
      </c>
      <c r="W21" s="83">
        <v>0.64930555555555558</v>
      </c>
      <c r="X21" s="86">
        <f t="shared" si="4"/>
        <v>0.1652777777777778</v>
      </c>
      <c r="Y21" s="2"/>
      <c r="Z21" s="2"/>
      <c r="AA21" s="18" t="s">
        <v>682</v>
      </c>
      <c r="AB21" s="4">
        <f ca="1">COUNTIFS(OFFSET(D3,0,0,COUNTA(D:D)),"&gt;=70",OFFSET(D3,0,0,COUNTA(D:D)),"&lt;80")</f>
        <v>331</v>
      </c>
      <c r="AC21" s="137">
        <f ca="1">AVERAGEIFS(OFFSET(I3,0,0,COUNTA(I:I)),OFFSET(D3,0,0,COUNTA(D:D)),"&gt;=70",OFFSET(D3,0,0,COUNTA(D:D)),"&lt;80")</f>
        <v>24.978518366029554</v>
      </c>
      <c r="AD21" s="135">
        <f t="array" aca="1" ref="AD21" ca="1">_xlfn.STDEV.S(IF(OFFSET(D3,0,0,IMSUB(COUNTA(D:D),1))&gt;=70,IF(OFFSET(D3,0,0,IMSUB(COUNTA(D:D),1))&lt;80,OFFSET(I3,0,0,IMSUB(COUNTA(I:I),1)))))</f>
        <v>7.6513952274610597</v>
      </c>
      <c r="AE21" s="137">
        <f ca="1">AVERAGEIFS(OFFSET(M3,0,0,COUNTA(M:M)),OFFSET(D3,0,0,COUNTA(D:D)),"&gt;=70",OFFSET(D3,0,0,COUNTA(D:D)),"&lt;80")</f>
        <v>7.732741686709689</v>
      </c>
      <c r="AF21" s="135">
        <f t="array" aca="1" ref="AF21" ca="1">_xlfn.STDEV.S(IF(OFFSET(D3,0,0,IMSUB(COUNTA(D:D),1))&gt;=70,IF(OFFSET(D3,0,0,IMSUB(COUNTA(D:D),1))&lt;80,OFFSET(M3,0,0,IMSUB(COUNTA(M:M),1)))))</f>
        <v>2.7974051334407268</v>
      </c>
      <c r="AG21" s="131">
        <f ca="1">AVERAGEIFS(OFFSET(P3,0,0,COUNTA(P:P)),OFFSET($D3,0,0,COUNTA($D:$D)),"&gt;=70",OFFSET($D3,0,0,COUNTA($D:$D)),"&lt;80")</f>
        <v>3.442282131013104</v>
      </c>
      <c r="AH21" s="16">
        <f t="array" aca="1" ref="AH21" ca="1">_xlfn.STDEV.S(IF(OFFSET(D3,0,0,IMSUB(COUNTA(D:D),1))&gt;=70,IF(OFFSET(D3,0,0,IMSUB(COUNTA(D:D),1))&lt;80,OFFSET(P3,0,0,IMSUB(COUNTA(P:P),1)))))</f>
        <v>1.150270969304569</v>
      </c>
      <c r="AI21" s="4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</row>
    <row r="22" spans="1:53" ht="17.25" thickBot="1" x14ac:dyDescent="0.35">
      <c r="A22" s="44" t="s">
        <v>3770</v>
      </c>
      <c r="B22" s="68" t="s">
        <v>743</v>
      </c>
      <c r="C22" s="2" t="s">
        <v>1</v>
      </c>
      <c r="D22" s="2">
        <v>41</v>
      </c>
      <c r="E22" s="6">
        <v>28626</v>
      </c>
      <c r="F22" s="7">
        <v>43711.674745370372</v>
      </c>
      <c r="G22" s="69" t="s">
        <v>4</v>
      </c>
      <c r="H22" s="68">
        <v>2694</v>
      </c>
      <c r="I22" s="8">
        <f t="shared" si="0"/>
        <v>16.732919254658384</v>
      </c>
      <c r="J22" s="2">
        <v>4.0590000000000002</v>
      </c>
      <c r="K22" s="69">
        <v>161</v>
      </c>
      <c r="L22" s="68">
        <v>669</v>
      </c>
      <c r="M22" s="8">
        <f t="shared" si="1"/>
        <v>4.1552795031055902</v>
      </c>
      <c r="N22" s="2">
        <v>2.0960000000000001</v>
      </c>
      <c r="O22" s="69">
        <f t="shared" si="2"/>
        <v>161</v>
      </c>
      <c r="P22" s="181">
        <f t="shared" si="3"/>
        <v>4.0269058295964122</v>
      </c>
      <c r="Q22" s="77" t="s">
        <v>915</v>
      </c>
      <c r="V22" s="32">
        <v>0.52569444444444446</v>
      </c>
      <c r="W22" s="83">
        <v>0.68055555555555547</v>
      </c>
      <c r="X22" s="86">
        <f t="shared" si="4"/>
        <v>0.15486111111111101</v>
      </c>
      <c r="Y22" s="2"/>
      <c r="Z22" s="2"/>
      <c r="AA22" s="18" t="s">
        <v>5304</v>
      </c>
      <c r="AB22" s="4">
        <f ca="1">COUNTIFS(OFFSET(D3,0,0,COUNTA(D:D)),"&gt;=80")</f>
        <v>103</v>
      </c>
      <c r="AC22" s="137">
        <f ca="1">AVERAGEIFS(OFFSET(I3,0,0,COUNTA(I:I)),OFFSET(D3,0,0,COUNTA(D:D)),"&gt;=80")</f>
        <v>27.020865129266099</v>
      </c>
      <c r="AD22" s="135">
        <f t="array" aca="1" ref="AD22" ca="1">_xlfn.STDEV.S(IF(OFFSET(D3,0,0,IMSUB(COUNTA(D:D),1))&gt;=80,OFFSET(I3,0,0,IMSUB(COUNTA(I:I),1))))</f>
        <v>7.4253116601195446</v>
      </c>
      <c r="AE22" s="137">
        <f ca="1">AVERAGEIFS(OFFSET(M3,0,0,COUNTA(M:M)),OFFSET(D3,0,0,COUNTA(D:D)),"&gt;=80")</f>
        <v>8.9288839169304595</v>
      </c>
      <c r="AF22" s="135">
        <f t="array" aca="1" ref="AF22" ca="1">_xlfn.STDEV.S(IF(OFFSET(D3,0,0,IMSUB(COUNTA(D:D),1))&gt;=80,OFFSET(M3,0,0,IMSUB(COUNTA(M:M),1))))</f>
        <v>2.6895464578657742</v>
      </c>
      <c r="AG22" s="131">
        <f ca="1">AVERAGEIFS(OFFSET(P3,0,0,COUNTA(P:P)),OFFSET(D3,0,0,COUNTA(D:D)),"&gt;=80")</f>
        <v>3.2169599275629519</v>
      </c>
      <c r="AH22" s="16">
        <f t="array" aca="1" ref="AH22" ca="1">_xlfn.STDEV.S(IF(OFFSET(D3,0,0,IMSUB(COUNTA(D:D),1))&gt;=80,OFFSET(P3,0,0,IMSUB(COUNTA(P:P),1))))</f>
        <v>1.2124845917165121</v>
      </c>
      <c r="AI22" s="4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</row>
    <row r="23" spans="1:53" ht="17.25" thickBot="1" x14ac:dyDescent="0.35">
      <c r="A23" s="44" t="s">
        <v>3771</v>
      </c>
      <c r="B23" s="68" t="s">
        <v>744</v>
      </c>
      <c r="C23" s="2" t="s">
        <v>1</v>
      </c>
      <c r="D23" s="2">
        <v>53</v>
      </c>
      <c r="E23" s="6">
        <v>24025</v>
      </c>
      <c r="F23" s="7">
        <v>43711.702974537038</v>
      </c>
      <c r="G23" s="69" t="s">
        <v>4</v>
      </c>
      <c r="H23" s="68">
        <v>2182</v>
      </c>
      <c r="I23" s="8">
        <f t="shared" si="0"/>
        <v>19.482142857142858</v>
      </c>
      <c r="J23" s="2">
        <v>4.9260000000000002</v>
      </c>
      <c r="K23" s="69">
        <v>112</v>
      </c>
      <c r="L23" s="68">
        <v>518</v>
      </c>
      <c r="M23" s="8">
        <f t="shared" si="1"/>
        <v>4.625</v>
      </c>
      <c r="N23" s="2">
        <v>1.992</v>
      </c>
      <c r="O23" s="69">
        <f t="shared" si="2"/>
        <v>112</v>
      </c>
      <c r="P23" s="181">
        <f t="shared" si="3"/>
        <v>4.2123552123552122</v>
      </c>
      <c r="Q23" s="77" t="s">
        <v>898</v>
      </c>
      <c r="V23" s="32">
        <v>0.53472222222222221</v>
      </c>
      <c r="W23" s="83">
        <v>0.70833333333333337</v>
      </c>
      <c r="X23" s="86">
        <f t="shared" si="4"/>
        <v>0.17361111111111116</v>
      </c>
      <c r="Y23" s="2"/>
      <c r="Z23" s="2"/>
      <c r="AA23" s="67" t="s">
        <v>676</v>
      </c>
      <c r="AB23" s="143">
        <f ca="1">SUM(AB15:AB22)</f>
        <v>3527</v>
      </c>
      <c r="AC23" s="138">
        <f ca="1">AVERAGE(OFFSET(I3,0,0,COUNTA(I:I)))</f>
        <v>21.515474664733745</v>
      </c>
      <c r="AD23" s="136">
        <f ca="1">_xlfn.STDEV.S(OFFSET(I3,0,0,COUNTA(I:I)))</f>
        <v>7.2149346748848773</v>
      </c>
      <c r="AE23" s="141">
        <f ca="1">AVERAGE(OFFSET(J3,0,0,COUNTA(J:J)))</f>
        <v>4.8204529061525188</v>
      </c>
      <c r="AF23" s="142">
        <f ca="1">_xlfn.STDEV.S(OFFSET(M3,0,0,COUNTA(M:M)))</f>
        <v>2.1581838675617653</v>
      </c>
      <c r="AG23" s="132">
        <f ca="1">AVERAGE(OFFSET(P3,0,0,COUNTA(P:P)))</f>
        <v>4.2512348988643547</v>
      </c>
      <c r="AH23" s="129">
        <f ca="1">_xlfn.STDEV.S(OFFSET(P3,0,0,COUNTA(P:P)))</f>
        <v>1.4516509741604871</v>
      </c>
      <c r="AI23" s="4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</row>
    <row r="24" spans="1:53" x14ac:dyDescent="0.3">
      <c r="A24" s="44" t="s">
        <v>3772</v>
      </c>
      <c r="B24" s="68" t="s">
        <v>745</v>
      </c>
      <c r="C24" s="2" t="s">
        <v>1</v>
      </c>
      <c r="D24" s="2">
        <v>56</v>
      </c>
      <c r="E24" s="6">
        <v>23014</v>
      </c>
      <c r="F24" s="7">
        <v>43711.703206018516</v>
      </c>
      <c r="G24" s="69" t="s">
        <v>4</v>
      </c>
      <c r="H24" s="68">
        <v>2401</v>
      </c>
      <c r="I24" s="8">
        <f t="shared" si="0"/>
        <v>19.207999999999998</v>
      </c>
      <c r="J24" s="2">
        <v>4.9269999999999996</v>
      </c>
      <c r="K24" s="69">
        <v>125</v>
      </c>
      <c r="L24" s="68">
        <v>571</v>
      </c>
      <c r="M24" s="8">
        <f t="shared" si="1"/>
        <v>4.5679999999999996</v>
      </c>
      <c r="N24" s="2">
        <v>2.0609999999999999</v>
      </c>
      <c r="O24" s="69">
        <f t="shared" si="2"/>
        <v>125</v>
      </c>
      <c r="P24" s="181">
        <f t="shared" si="3"/>
        <v>4.2049036777583186</v>
      </c>
      <c r="Q24" s="77" t="s">
        <v>912</v>
      </c>
      <c r="V24" s="32">
        <v>0.54027777777777775</v>
      </c>
      <c r="W24" s="83">
        <v>0.72222222222222221</v>
      </c>
      <c r="X24" s="86">
        <f t="shared" si="4"/>
        <v>0.18194444444444446</v>
      </c>
      <c r="Y24" s="2"/>
      <c r="Z24" s="2"/>
      <c r="AA24" s="2"/>
      <c r="AB24" s="2"/>
      <c r="AC24" s="42"/>
      <c r="AD24" s="42"/>
      <c r="AE24" s="42"/>
      <c r="AF24" s="42"/>
      <c r="AG24" s="42"/>
      <c r="AH24" s="42"/>
      <c r="AI24" s="4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</row>
    <row r="25" spans="1:53" x14ac:dyDescent="0.3">
      <c r="A25" s="44" t="s">
        <v>3773</v>
      </c>
      <c r="B25" s="68" t="s">
        <v>515</v>
      </c>
      <c r="C25" s="2" t="s">
        <v>1</v>
      </c>
      <c r="D25" s="2">
        <v>51</v>
      </c>
      <c r="E25" s="6">
        <v>24897</v>
      </c>
      <c r="F25" s="7">
        <v>43712.517407407409</v>
      </c>
      <c r="G25" s="69" t="s">
        <v>4</v>
      </c>
      <c r="H25" s="68">
        <v>4038</v>
      </c>
      <c r="I25" s="8">
        <f t="shared" si="0"/>
        <v>31.061538461538461</v>
      </c>
      <c r="J25" s="2">
        <v>5.7889999999999997</v>
      </c>
      <c r="K25" s="69">
        <v>130</v>
      </c>
      <c r="L25" s="68">
        <v>779</v>
      </c>
      <c r="M25" s="8">
        <f t="shared" si="1"/>
        <v>5.9923076923076923</v>
      </c>
      <c r="N25" s="2">
        <v>2.5859999999999999</v>
      </c>
      <c r="O25" s="69">
        <f t="shared" si="2"/>
        <v>130</v>
      </c>
      <c r="P25" s="181">
        <f t="shared" si="3"/>
        <v>5.1835686777920413</v>
      </c>
      <c r="Q25" s="77" t="s">
        <v>907</v>
      </c>
      <c r="V25" s="32">
        <v>0.37986111111111115</v>
      </c>
      <c r="W25" s="83">
        <v>0.52083333333333337</v>
      </c>
      <c r="X25" s="86">
        <f t="shared" si="4"/>
        <v>0.14097222222222222</v>
      </c>
      <c r="Y25" s="2"/>
      <c r="Z25" s="2"/>
      <c r="AA25" s="2"/>
      <c r="AB25" s="2"/>
      <c r="AC25" s="42"/>
      <c r="AD25" s="42"/>
      <c r="AE25" s="42"/>
      <c r="AF25" s="42"/>
      <c r="AG25" s="42"/>
      <c r="AH25" s="42"/>
      <c r="AI25" s="4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</row>
    <row r="26" spans="1:53" x14ac:dyDescent="0.3">
      <c r="A26" s="44" t="s">
        <v>3774</v>
      </c>
      <c r="B26" s="68" t="s">
        <v>746</v>
      </c>
      <c r="C26" s="2" t="s">
        <v>1</v>
      </c>
      <c r="D26" s="2">
        <v>51</v>
      </c>
      <c r="E26" s="6">
        <v>24840</v>
      </c>
      <c r="F26" s="7">
        <v>43712.526400462964</v>
      </c>
      <c r="G26" s="69" t="s">
        <v>4</v>
      </c>
      <c r="H26" s="68">
        <v>3086</v>
      </c>
      <c r="I26" s="8">
        <f t="shared" si="0"/>
        <v>28.574074074074073</v>
      </c>
      <c r="J26" s="2">
        <v>5.3659999999999997</v>
      </c>
      <c r="K26" s="69">
        <v>108</v>
      </c>
      <c r="L26" s="68">
        <v>668</v>
      </c>
      <c r="M26" s="8">
        <f t="shared" si="1"/>
        <v>6.1851851851851851</v>
      </c>
      <c r="N26" s="2">
        <v>2.7349999999999999</v>
      </c>
      <c r="O26" s="69">
        <f t="shared" si="2"/>
        <v>108</v>
      </c>
      <c r="P26" s="181">
        <f t="shared" si="3"/>
        <v>4.6197604790419158</v>
      </c>
      <c r="Q26" s="77" t="s">
        <v>894</v>
      </c>
      <c r="V26" s="32">
        <v>0.38194444444444442</v>
      </c>
      <c r="W26" s="83">
        <v>0.53125</v>
      </c>
      <c r="X26" s="86">
        <f t="shared" si="4"/>
        <v>0.14930555555555558</v>
      </c>
      <c r="Y26" s="2"/>
      <c r="Z26" s="2"/>
      <c r="AA26" s="2"/>
      <c r="AB26" s="2"/>
      <c r="AC26" s="42"/>
      <c r="AD26" s="42"/>
      <c r="AE26" s="42"/>
      <c r="AF26" s="42"/>
      <c r="AG26" s="42"/>
      <c r="AH26" s="42"/>
      <c r="AI26" s="4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</row>
    <row r="27" spans="1:53" x14ac:dyDescent="0.3">
      <c r="A27" s="44" t="s">
        <v>3775</v>
      </c>
      <c r="B27" s="68" t="s">
        <v>747</v>
      </c>
      <c r="C27" s="2" t="s">
        <v>1</v>
      </c>
      <c r="D27" s="2">
        <v>65</v>
      </c>
      <c r="E27" s="6">
        <v>19617</v>
      </c>
      <c r="F27" s="7">
        <v>43712.529189814813</v>
      </c>
      <c r="G27" s="69" t="s">
        <v>4</v>
      </c>
      <c r="H27" s="68">
        <v>2060</v>
      </c>
      <c r="I27" s="8">
        <f t="shared" si="0"/>
        <v>20.196078431372548</v>
      </c>
      <c r="J27" s="2">
        <v>4.8070000000000004</v>
      </c>
      <c r="K27" s="69">
        <v>102</v>
      </c>
      <c r="L27" s="68">
        <v>515</v>
      </c>
      <c r="M27" s="8">
        <f t="shared" si="1"/>
        <v>5.0490196078431371</v>
      </c>
      <c r="N27" s="2">
        <v>2.7770000000000001</v>
      </c>
      <c r="O27" s="69">
        <f t="shared" si="2"/>
        <v>102</v>
      </c>
      <c r="P27" s="181">
        <f t="shared" si="3"/>
        <v>4</v>
      </c>
      <c r="Q27" s="77" t="s">
        <v>895</v>
      </c>
      <c r="V27" s="32">
        <v>0.3972222222222222</v>
      </c>
      <c r="W27" s="83">
        <v>0.54861111111111105</v>
      </c>
      <c r="X27" s="86">
        <f t="shared" si="4"/>
        <v>0.15138888888888885</v>
      </c>
      <c r="Y27" s="2"/>
      <c r="Z27" s="2"/>
      <c r="AA27" s="2"/>
      <c r="AB27" s="2"/>
      <c r="AC27" s="42"/>
      <c r="AD27" s="42"/>
      <c r="AE27" s="42"/>
      <c r="AF27" s="42"/>
      <c r="AG27" s="42"/>
      <c r="AH27" s="42"/>
      <c r="AI27" s="4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</row>
    <row r="28" spans="1:53" x14ac:dyDescent="0.3">
      <c r="A28" s="44" t="s">
        <v>3776</v>
      </c>
      <c r="B28" s="68" t="s">
        <v>748</v>
      </c>
      <c r="C28" s="2" t="s">
        <v>6</v>
      </c>
      <c r="D28" s="2">
        <v>17</v>
      </c>
      <c r="E28" s="6">
        <v>37430</v>
      </c>
      <c r="F28" s="7">
        <v>43712.546435185184</v>
      </c>
      <c r="G28" s="69" t="s">
        <v>4</v>
      </c>
      <c r="H28" s="68">
        <v>924</v>
      </c>
      <c r="I28" s="8">
        <f t="shared" si="0"/>
        <v>6.7941176470588234</v>
      </c>
      <c r="J28" s="2">
        <v>2.4350000000000001</v>
      </c>
      <c r="K28" s="69">
        <v>136</v>
      </c>
      <c r="L28" s="68">
        <v>262</v>
      </c>
      <c r="M28" s="8">
        <f t="shared" si="1"/>
        <v>1.9264705882352942</v>
      </c>
      <c r="N28" s="2">
        <v>1.4690000000000001</v>
      </c>
      <c r="O28" s="69">
        <f t="shared" si="2"/>
        <v>136</v>
      </c>
      <c r="P28" s="181">
        <f t="shared" si="3"/>
        <v>3.5267175572519083</v>
      </c>
      <c r="Q28" s="77" t="s">
        <v>893</v>
      </c>
      <c r="V28" s="32">
        <v>0.39930555555555558</v>
      </c>
      <c r="W28" s="83">
        <v>0.58333333333333337</v>
      </c>
      <c r="X28" s="86">
        <f t="shared" si="4"/>
        <v>0.18402777777777779</v>
      </c>
      <c r="Y28" s="2"/>
      <c r="Z28" s="2"/>
      <c r="AA28" s="2"/>
      <c r="AB28" s="2"/>
      <c r="AC28" s="42"/>
      <c r="AD28" s="42"/>
      <c r="AE28" s="42"/>
      <c r="AF28" s="42"/>
      <c r="AG28" s="42"/>
      <c r="AH28" s="42"/>
      <c r="AI28" s="4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</row>
    <row r="29" spans="1:53" x14ac:dyDescent="0.3">
      <c r="A29" s="44" t="s">
        <v>3777</v>
      </c>
      <c r="B29" s="68" t="s">
        <v>749</v>
      </c>
      <c r="C29" s="2" t="s">
        <v>1</v>
      </c>
      <c r="D29" s="2">
        <v>44</v>
      </c>
      <c r="E29" s="6">
        <v>27519</v>
      </c>
      <c r="F29" s="7">
        <v>43712.55641203704</v>
      </c>
      <c r="G29" s="69" t="s">
        <v>4</v>
      </c>
      <c r="H29" s="68">
        <v>2830</v>
      </c>
      <c r="I29" s="8">
        <f t="shared" si="0"/>
        <v>15.722222222222221</v>
      </c>
      <c r="J29" s="2">
        <v>4.6020000000000003</v>
      </c>
      <c r="K29" s="69">
        <v>180</v>
      </c>
      <c r="L29" s="68">
        <v>888</v>
      </c>
      <c r="M29" s="8">
        <f t="shared" si="1"/>
        <v>4.9333333333333336</v>
      </c>
      <c r="N29" s="2">
        <v>2.1859999999999999</v>
      </c>
      <c r="O29" s="69">
        <f t="shared" si="2"/>
        <v>180</v>
      </c>
      <c r="P29" s="181">
        <f t="shared" si="3"/>
        <v>3.1869369369369367</v>
      </c>
      <c r="Q29" s="77" t="s">
        <v>897</v>
      </c>
      <c r="V29" s="32">
        <v>0.4201388888888889</v>
      </c>
      <c r="W29" s="83">
        <v>0.5625</v>
      </c>
      <c r="X29" s="86">
        <f t="shared" si="4"/>
        <v>0.1423611111111111</v>
      </c>
      <c r="Y29" s="2"/>
      <c r="Z29" s="2"/>
      <c r="AA29" s="2"/>
      <c r="AB29" s="2"/>
      <c r="AC29" s="42"/>
      <c r="AD29" s="42"/>
      <c r="AE29" s="42"/>
      <c r="AF29" s="42"/>
      <c r="AG29" s="42"/>
      <c r="AH29" s="42"/>
      <c r="AI29" s="42"/>
      <c r="AJ29" s="2"/>
      <c r="AK29" s="2"/>
      <c r="AL29" s="2"/>
      <c r="AM29" s="2"/>
      <c r="AN29" s="2"/>
      <c r="AO29" s="2"/>
      <c r="AP29" s="2"/>
      <c r="AQ29" s="9"/>
      <c r="AR29" s="2"/>
      <c r="AS29" s="2"/>
      <c r="AT29" s="2"/>
      <c r="AU29" s="2"/>
      <c r="AV29" s="2"/>
      <c r="AW29" s="2"/>
      <c r="AX29" s="2"/>
      <c r="AY29" s="2"/>
      <c r="AZ29" s="2"/>
      <c r="BA29" s="2"/>
    </row>
    <row r="30" spans="1:53" x14ac:dyDescent="0.3">
      <c r="A30" s="44" t="s">
        <v>3778</v>
      </c>
      <c r="B30" s="68" t="s">
        <v>750</v>
      </c>
      <c r="C30" s="2" t="s">
        <v>1</v>
      </c>
      <c r="D30" s="2">
        <v>54</v>
      </c>
      <c r="E30" s="6">
        <v>23670</v>
      </c>
      <c r="F30" s="7">
        <v>43712.590671296297</v>
      </c>
      <c r="G30" s="69" t="s">
        <v>4</v>
      </c>
      <c r="H30" s="68">
        <v>2345</v>
      </c>
      <c r="I30" s="8">
        <f t="shared" si="0"/>
        <v>13.958333333333334</v>
      </c>
      <c r="J30" s="2">
        <v>3.6970000000000001</v>
      </c>
      <c r="K30" s="69">
        <v>168</v>
      </c>
      <c r="L30" s="68">
        <v>592</v>
      </c>
      <c r="M30" s="8">
        <f t="shared" si="1"/>
        <v>3.5238095238095237</v>
      </c>
      <c r="N30" s="2">
        <v>1.9910000000000001</v>
      </c>
      <c r="O30" s="69">
        <f t="shared" si="2"/>
        <v>168</v>
      </c>
      <c r="P30" s="181">
        <f t="shared" si="3"/>
        <v>3.9611486486486491</v>
      </c>
      <c r="Q30" s="77" t="s">
        <v>896</v>
      </c>
      <c r="V30" s="32">
        <v>0.42777777777777781</v>
      </c>
      <c r="W30" s="83">
        <v>0.59722222222222221</v>
      </c>
      <c r="X30" s="86">
        <f t="shared" si="4"/>
        <v>0.1694444444444444</v>
      </c>
      <c r="Y30" s="2"/>
      <c r="Z30" s="2"/>
      <c r="AA30" s="2"/>
      <c r="AB30" s="2"/>
      <c r="AC30" s="42"/>
      <c r="AD30" s="42"/>
      <c r="AE30" s="42"/>
      <c r="AF30" s="42"/>
      <c r="AG30" s="42"/>
      <c r="AH30" s="42"/>
      <c r="AI30" s="4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</row>
    <row r="31" spans="1:53" x14ac:dyDescent="0.3">
      <c r="A31" s="44" t="s">
        <v>3779</v>
      </c>
      <c r="B31" s="68" t="s">
        <v>751</v>
      </c>
      <c r="C31" s="2" t="s">
        <v>1</v>
      </c>
      <c r="D31" s="2">
        <v>47</v>
      </c>
      <c r="E31" s="6">
        <v>26318</v>
      </c>
      <c r="F31" s="7">
        <v>43712.59584490741</v>
      </c>
      <c r="G31" s="69" t="s">
        <v>4</v>
      </c>
      <c r="H31" s="68">
        <v>1834</v>
      </c>
      <c r="I31" s="8">
        <f t="shared" si="0"/>
        <v>17.466666666666665</v>
      </c>
      <c r="J31" s="2">
        <v>4.5430000000000001</v>
      </c>
      <c r="K31" s="69">
        <v>105</v>
      </c>
      <c r="L31" s="68">
        <v>405</v>
      </c>
      <c r="M31" s="8">
        <f t="shared" si="1"/>
        <v>3.8571428571428572</v>
      </c>
      <c r="N31" s="2">
        <v>2.2930000000000001</v>
      </c>
      <c r="O31" s="69">
        <f t="shared" si="2"/>
        <v>105</v>
      </c>
      <c r="P31" s="181">
        <f t="shared" si="3"/>
        <v>4.5283950617283946</v>
      </c>
      <c r="Q31" s="77" t="s">
        <v>898</v>
      </c>
      <c r="V31" s="32">
        <v>0.44097222222222227</v>
      </c>
      <c r="W31" s="83">
        <v>0.61111111111111105</v>
      </c>
      <c r="X31" s="86">
        <f t="shared" si="4"/>
        <v>0.17013888888888878</v>
      </c>
      <c r="Y31" s="2"/>
      <c r="Z31" s="2"/>
      <c r="AA31" s="2"/>
      <c r="AB31" s="2"/>
      <c r="AC31" s="42"/>
      <c r="AD31" s="42"/>
      <c r="AE31" s="42"/>
      <c r="AF31" s="42"/>
      <c r="AG31" s="42"/>
      <c r="AH31" s="42"/>
      <c r="AI31" s="4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</row>
    <row r="32" spans="1:53" x14ac:dyDescent="0.3">
      <c r="A32" s="44" t="s">
        <v>3780</v>
      </c>
      <c r="B32" s="68" t="s">
        <v>752</v>
      </c>
      <c r="C32" s="2" t="s">
        <v>6</v>
      </c>
      <c r="D32" s="2">
        <v>71</v>
      </c>
      <c r="E32" s="6">
        <v>17457</v>
      </c>
      <c r="F32" s="7">
        <v>43712.61614583333</v>
      </c>
      <c r="G32" s="69" t="s">
        <v>4</v>
      </c>
      <c r="H32" s="68">
        <v>1411</v>
      </c>
      <c r="I32" s="8">
        <f t="shared" si="0"/>
        <v>9.4066666666666663</v>
      </c>
      <c r="J32" s="2">
        <v>3.39</v>
      </c>
      <c r="K32" s="69">
        <v>150</v>
      </c>
      <c r="L32" s="68">
        <v>524</v>
      </c>
      <c r="M32" s="8">
        <f t="shared" si="1"/>
        <v>3.4933333333333332</v>
      </c>
      <c r="N32" s="2">
        <v>1.8819999999999999</v>
      </c>
      <c r="O32" s="69">
        <f t="shared" si="2"/>
        <v>150</v>
      </c>
      <c r="P32" s="181">
        <f t="shared" si="3"/>
        <v>2.6927480916030535</v>
      </c>
      <c r="Q32" s="77" t="s">
        <v>899</v>
      </c>
      <c r="V32" s="32">
        <v>0.42708333333333331</v>
      </c>
      <c r="W32" s="83">
        <v>0.625</v>
      </c>
      <c r="X32" s="86">
        <f t="shared" si="4"/>
        <v>0.19791666666666669</v>
      </c>
      <c r="Y32" s="2"/>
      <c r="Z32" s="2"/>
      <c r="AA32" s="2"/>
      <c r="AB32" s="2"/>
      <c r="AC32" s="42"/>
      <c r="AD32" s="42"/>
      <c r="AE32" s="42"/>
      <c r="AF32" s="42"/>
      <c r="AG32" s="42"/>
      <c r="AH32" s="42"/>
      <c r="AI32" s="4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</row>
    <row r="33" spans="1:24" x14ac:dyDescent="0.3">
      <c r="A33" s="44" t="s">
        <v>3781</v>
      </c>
      <c r="B33" s="68" t="s">
        <v>753</v>
      </c>
      <c r="C33" s="2" t="s">
        <v>1</v>
      </c>
      <c r="D33" s="2">
        <v>74</v>
      </c>
      <c r="E33" s="6">
        <v>16525</v>
      </c>
      <c r="F33" s="7">
        <v>43712.633680555555</v>
      </c>
      <c r="G33" s="69" t="s">
        <v>4</v>
      </c>
      <c r="H33" s="68">
        <v>5473</v>
      </c>
      <c r="I33" s="8">
        <f t="shared" si="0"/>
        <v>28.957671957671959</v>
      </c>
      <c r="J33" s="2">
        <v>5.5389999999999997</v>
      </c>
      <c r="K33" s="69">
        <v>189</v>
      </c>
      <c r="L33" s="68">
        <v>1540</v>
      </c>
      <c r="M33" s="8">
        <f t="shared" si="1"/>
        <v>8.1481481481481488</v>
      </c>
      <c r="N33" s="2">
        <v>3.028</v>
      </c>
      <c r="O33" s="69">
        <f t="shared" si="2"/>
        <v>189</v>
      </c>
      <c r="P33" s="181">
        <f t="shared" si="3"/>
        <v>3.5538961038961037</v>
      </c>
      <c r="Q33" s="77" t="s">
        <v>892</v>
      </c>
      <c r="V33" s="32">
        <v>0.48125000000000001</v>
      </c>
      <c r="W33" s="83">
        <v>0.63888888888888895</v>
      </c>
      <c r="X33" s="86">
        <f t="shared" si="4"/>
        <v>0.15763888888888894</v>
      </c>
    </row>
    <row r="34" spans="1:24" x14ac:dyDescent="0.3">
      <c r="A34" s="44" t="s">
        <v>3782</v>
      </c>
      <c r="B34" s="68" t="s">
        <v>754</v>
      </c>
      <c r="C34" s="2" t="s">
        <v>1</v>
      </c>
      <c r="D34" s="2">
        <v>62</v>
      </c>
      <c r="E34" s="6">
        <v>20967</v>
      </c>
      <c r="F34" s="7">
        <v>43712.655949074076</v>
      </c>
      <c r="G34" s="69" t="s">
        <v>4</v>
      </c>
      <c r="H34" s="68">
        <v>4227</v>
      </c>
      <c r="I34" s="8">
        <f t="shared" si="0"/>
        <v>23.483333333333334</v>
      </c>
      <c r="J34" s="2">
        <v>5.391</v>
      </c>
      <c r="K34" s="69">
        <v>180</v>
      </c>
      <c r="L34" s="68">
        <v>891</v>
      </c>
      <c r="M34" s="8">
        <f t="shared" si="1"/>
        <v>4.95</v>
      </c>
      <c r="N34" s="2">
        <v>2.157</v>
      </c>
      <c r="O34" s="69">
        <f t="shared" si="2"/>
        <v>180</v>
      </c>
      <c r="P34" s="181">
        <f t="shared" si="3"/>
        <v>4.7441077441077439</v>
      </c>
      <c r="Q34" s="77" t="s">
        <v>899</v>
      </c>
      <c r="V34" s="32">
        <v>0.52152777777777781</v>
      </c>
      <c r="W34" s="83">
        <v>0.67361111111111116</v>
      </c>
      <c r="X34" s="86">
        <f t="shared" si="4"/>
        <v>0.15208333333333335</v>
      </c>
    </row>
    <row r="35" spans="1:24" x14ac:dyDescent="0.3">
      <c r="A35" s="44" t="s">
        <v>3783</v>
      </c>
      <c r="B35" s="68" t="s">
        <v>755</v>
      </c>
      <c r="C35" s="2" t="s">
        <v>1</v>
      </c>
      <c r="D35" s="2">
        <v>53</v>
      </c>
      <c r="E35" s="6">
        <v>24205</v>
      </c>
      <c r="F35" s="7">
        <v>43712.656840277778</v>
      </c>
      <c r="G35" s="69" t="s">
        <v>4</v>
      </c>
      <c r="H35" s="68">
        <v>3606</v>
      </c>
      <c r="I35" s="8">
        <f t="shared" si="0"/>
        <v>24.04</v>
      </c>
      <c r="J35" s="2">
        <v>5.0919999999999996</v>
      </c>
      <c r="K35" s="69">
        <v>150</v>
      </c>
      <c r="L35" s="68">
        <v>778</v>
      </c>
      <c r="M35" s="8">
        <f t="shared" si="1"/>
        <v>5.1866666666666665</v>
      </c>
      <c r="N35" s="2">
        <v>2.31</v>
      </c>
      <c r="O35" s="69">
        <f t="shared" ref="O35:O66" si="5">K35</f>
        <v>150</v>
      </c>
      <c r="P35" s="181">
        <f t="shared" si="3"/>
        <v>4.6349614395886887</v>
      </c>
      <c r="Q35" s="77" t="s">
        <v>900</v>
      </c>
      <c r="V35" s="32">
        <v>0.4770833333333333</v>
      </c>
      <c r="W35" s="83">
        <v>0.65277777777777779</v>
      </c>
      <c r="X35" s="86">
        <f t="shared" si="4"/>
        <v>0.17569444444444449</v>
      </c>
    </row>
    <row r="36" spans="1:24" x14ac:dyDescent="0.3">
      <c r="A36" s="44" t="s">
        <v>3784</v>
      </c>
      <c r="B36" s="68" t="s">
        <v>756</v>
      </c>
      <c r="C36" s="2" t="s">
        <v>1</v>
      </c>
      <c r="D36" s="2">
        <v>46</v>
      </c>
      <c r="E36" s="6">
        <v>26809</v>
      </c>
      <c r="F36" s="7">
        <v>43713.532638888886</v>
      </c>
      <c r="G36" s="69" t="s">
        <v>4</v>
      </c>
      <c r="H36" s="68">
        <v>4074</v>
      </c>
      <c r="I36" s="8">
        <f t="shared" si="0"/>
        <v>20.37</v>
      </c>
      <c r="J36" s="2">
        <v>4.5229999999999997</v>
      </c>
      <c r="K36" s="69">
        <v>200</v>
      </c>
      <c r="L36" s="68">
        <v>844</v>
      </c>
      <c r="M36" s="8">
        <f t="shared" si="1"/>
        <v>4.22</v>
      </c>
      <c r="N36" s="2">
        <v>2.2200000000000002</v>
      </c>
      <c r="O36" s="69">
        <f t="shared" si="5"/>
        <v>200</v>
      </c>
      <c r="P36" s="181">
        <f t="shared" si="3"/>
        <v>4.8270142180094791</v>
      </c>
      <c r="Q36" s="77" t="s">
        <v>898</v>
      </c>
      <c r="V36" s="32">
        <v>0.38125000000000003</v>
      </c>
      <c r="W36" s="83">
        <v>0.53819444444444442</v>
      </c>
      <c r="X36" s="86">
        <f t="shared" si="4"/>
        <v>0.15694444444444439</v>
      </c>
    </row>
    <row r="37" spans="1:24" x14ac:dyDescent="0.3">
      <c r="A37" s="44" t="s">
        <v>3785</v>
      </c>
      <c r="B37" s="68" t="s">
        <v>757</v>
      </c>
      <c r="C37" s="2" t="s">
        <v>1</v>
      </c>
      <c r="D37" s="2">
        <v>47</v>
      </c>
      <c r="E37" s="6">
        <v>26533</v>
      </c>
      <c r="F37" s="7">
        <v>43713.536840277775</v>
      </c>
      <c r="G37" s="69" t="s">
        <v>4</v>
      </c>
      <c r="H37" s="68">
        <v>2707</v>
      </c>
      <c r="I37" s="8">
        <f t="shared" si="0"/>
        <v>20.05185185185185</v>
      </c>
      <c r="J37" s="2">
        <v>4.4480000000000004</v>
      </c>
      <c r="K37" s="69">
        <v>135</v>
      </c>
      <c r="L37" s="68">
        <v>624</v>
      </c>
      <c r="M37" s="8">
        <f t="shared" si="1"/>
        <v>4.6222222222222218</v>
      </c>
      <c r="N37" s="2">
        <v>2.1640000000000001</v>
      </c>
      <c r="O37" s="69">
        <f t="shared" si="5"/>
        <v>135</v>
      </c>
      <c r="P37" s="181">
        <f t="shared" si="3"/>
        <v>4.3381410256410255</v>
      </c>
      <c r="Q37" s="77" t="s">
        <v>898</v>
      </c>
      <c r="V37" s="32">
        <v>0.40625</v>
      </c>
      <c r="W37" s="83">
        <v>0.55208333333333337</v>
      </c>
      <c r="X37" s="86">
        <f t="shared" si="4"/>
        <v>0.14583333333333337</v>
      </c>
    </row>
    <row r="38" spans="1:24" x14ac:dyDescent="0.3">
      <c r="A38" s="44" t="s">
        <v>3786</v>
      </c>
      <c r="B38" s="68" t="s">
        <v>758</v>
      </c>
      <c r="C38" s="2" t="s">
        <v>1</v>
      </c>
      <c r="D38" s="2">
        <v>49</v>
      </c>
      <c r="E38" s="6">
        <v>25691</v>
      </c>
      <c r="F38" s="7">
        <v>43713.550405092596</v>
      </c>
      <c r="G38" s="69" t="s">
        <v>4</v>
      </c>
      <c r="H38" s="68">
        <v>2733</v>
      </c>
      <c r="I38" s="8">
        <f t="shared" si="0"/>
        <v>17.51923076923077</v>
      </c>
      <c r="J38" s="2">
        <v>4.1959999999999997</v>
      </c>
      <c r="K38" s="69">
        <v>156</v>
      </c>
      <c r="L38" s="68">
        <v>627</v>
      </c>
      <c r="M38" s="8">
        <f t="shared" si="1"/>
        <v>4.0192307692307692</v>
      </c>
      <c r="N38" s="2">
        <v>2.1110000000000002</v>
      </c>
      <c r="O38" s="69">
        <f t="shared" si="5"/>
        <v>156</v>
      </c>
      <c r="P38" s="181">
        <f t="shared" si="3"/>
        <v>4.3588516746411488</v>
      </c>
      <c r="Q38" s="77" t="s">
        <v>897</v>
      </c>
      <c r="V38" s="32">
        <v>0.41180555555555554</v>
      </c>
      <c r="W38" s="83">
        <v>0.56597222222222221</v>
      </c>
      <c r="X38" s="86">
        <f t="shared" si="4"/>
        <v>0.15416666666666667</v>
      </c>
    </row>
    <row r="39" spans="1:24" x14ac:dyDescent="0.3">
      <c r="A39" s="44" t="s">
        <v>3787</v>
      </c>
      <c r="B39" s="68" t="s">
        <v>240</v>
      </c>
      <c r="C39" s="2" t="s">
        <v>1</v>
      </c>
      <c r="D39" s="2">
        <v>52</v>
      </c>
      <c r="E39" s="6">
        <v>24446</v>
      </c>
      <c r="F39" s="7">
        <v>43713.565011574072</v>
      </c>
      <c r="G39" s="69" t="s">
        <v>4</v>
      </c>
      <c r="H39" s="68">
        <v>2413</v>
      </c>
      <c r="I39" s="8">
        <f t="shared" si="0"/>
        <v>19.303999999999998</v>
      </c>
      <c r="J39" s="2">
        <v>4.2850000000000001</v>
      </c>
      <c r="K39" s="69">
        <v>125</v>
      </c>
      <c r="L39" s="68">
        <v>572</v>
      </c>
      <c r="M39" s="8">
        <f t="shared" si="1"/>
        <v>4.5759999999999996</v>
      </c>
      <c r="N39" s="2">
        <v>2.08</v>
      </c>
      <c r="O39" s="69">
        <f t="shared" si="5"/>
        <v>125</v>
      </c>
      <c r="P39" s="181">
        <f t="shared" si="3"/>
        <v>4.2185314685314683</v>
      </c>
      <c r="Q39" s="77" t="s">
        <v>896</v>
      </c>
      <c r="V39" s="32">
        <v>0.42291666666666666</v>
      </c>
      <c r="W39" s="83">
        <v>0.58333333333333337</v>
      </c>
      <c r="X39" s="86">
        <f t="shared" si="4"/>
        <v>0.16041666666666671</v>
      </c>
    </row>
    <row r="40" spans="1:24" x14ac:dyDescent="0.3">
      <c r="A40" s="44" t="s">
        <v>3788</v>
      </c>
      <c r="B40" s="68" t="s">
        <v>759</v>
      </c>
      <c r="C40" s="2" t="s">
        <v>1</v>
      </c>
      <c r="D40" s="2">
        <v>46</v>
      </c>
      <c r="E40" s="6">
        <v>26719</v>
      </c>
      <c r="F40" s="7">
        <v>43713.584641203706</v>
      </c>
      <c r="G40" s="69" t="s">
        <v>4</v>
      </c>
      <c r="H40" s="68">
        <v>3059</v>
      </c>
      <c r="I40" s="8">
        <f t="shared" si="0"/>
        <v>18.539393939393939</v>
      </c>
      <c r="J40" s="2">
        <v>4.4260000000000002</v>
      </c>
      <c r="K40" s="69">
        <v>165</v>
      </c>
      <c r="L40" s="68">
        <v>702</v>
      </c>
      <c r="M40" s="8">
        <f t="shared" si="1"/>
        <v>4.2545454545454549</v>
      </c>
      <c r="N40" s="2">
        <v>2.2240000000000002</v>
      </c>
      <c r="O40" s="69">
        <f t="shared" si="5"/>
        <v>165</v>
      </c>
      <c r="P40" s="181">
        <f t="shared" si="3"/>
        <v>4.3575498575498575</v>
      </c>
      <c r="Q40" s="77" t="s">
        <v>897</v>
      </c>
      <c r="V40" s="32">
        <v>0.44791666666666669</v>
      </c>
      <c r="W40" s="83">
        <v>0.59722222222222221</v>
      </c>
      <c r="X40" s="86">
        <f t="shared" si="4"/>
        <v>0.14930555555555552</v>
      </c>
    </row>
    <row r="41" spans="1:24" x14ac:dyDescent="0.3">
      <c r="A41" s="44" t="s">
        <v>3789</v>
      </c>
      <c r="B41" s="68" t="s">
        <v>549</v>
      </c>
      <c r="C41" s="2" t="s">
        <v>1</v>
      </c>
      <c r="D41" s="2">
        <v>57</v>
      </c>
      <c r="E41" s="6">
        <v>22559</v>
      </c>
      <c r="F41" s="7">
        <v>43713.602129629631</v>
      </c>
      <c r="G41" s="69" t="s">
        <v>4</v>
      </c>
      <c r="H41" s="68">
        <v>3081</v>
      </c>
      <c r="I41" s="8">
        <f t="shared" si="0"/>
        <v>21.395833333333332</v>
      </c>
      <c r="J41" s="2">
        <v>5.5810000000000004</v>
      </c>
      <c r="K41" s="69">
        <v>144</v>
      </c>
      <c r="L41" s="68">
        <v>791</v>
      </c>
      <c r="M41" s="8">
        <f t="shared" si="1"/>
        <v>5.4930555555555554</v>
      </c>
      <c r="N41" s="2">
        <v>2.4609999999999999</v>
      </c>
      <c r="O41" s="69">
        <f t="shared" si="5"/>
        <v>144</v>
      </c>
      <c r="P41" s="181">
        <f t="shared" si="3"/>
        <v>3.8950695322376738</v>
      </c>
      <c r="Q41" s="77" t="s">
        <v>900</v>
      </c>
      <c r="V41" s="32">
        <v>0.4597222222222222</v>
      </c>
      <c r="W41" s="83">
        <v>0.61111111111111105</v>
      </c>
      <c r="X41" s="86">
        <f t="shared" si="4"/>
        <v>0.15138888888888885</v>
      </c>
    </row>
    <row r="42" spans="1:24" x14ac:dyDescent="0.3">
      <c r="A42" s="44" t="s">
        <v>3790</v>
      </c>
      <c r="B42" s="68" t="s">
        <v>760</v>
      </c>
      <c r="C42" s="2" t="s">
        <v>1</v>
      </c>
      <c r="D42" s="2">
        <v>64</v>
      </c>
      <c r="E42" s="6">
        <v>20290</v>
      </c>
      <c r="F42" s="7">
        <v>43713.607222222221</v>
      </c>
      <c r="G42" s="69" t="s">
        <v>4</v>
      </c>
      <c r="H42" s="68">
        <v>2306</v>
      </c>
      <c r="I42" s="8">
        <f t="shared" si="0"/>
        <v>25.622222222222224</v>
      </c>
      <c r="J42" s="2">
        <v>5.1509999999999998</v>
      </c>
      <c r="K42" s="69">
        <v>90</v>
      </c>
      <c r="L42" s="68">
        <v>602</v>
      </c>
      <c r="M42" s="8">
        <f t="shared" si="1"/>
        <v>6.6888888888888891</v>
      </c>
      <c r="N42" s="2">
        <v>2.7629999999999999</v>
      </c>
      <c r="O42" s="69">
        <f t="shared" si="5"/>
        <v>90</v>
      </c>
      <c r="P42" s="181">
        <f t="shared" si="3"/>
        <v>3.830564784053156</v>
      </c>
      <c r="Q42" s="77" t="s">
        <v>897</v>
      </c>
      <c r="V42" s="32">
        <v>0.46527777777777773</v>
      </c>
      <c r="W42" s="83">
        <v>0.62152777777777779</v>
      </c>
      <c r="X42" s="86">
        <f t="shared" si="4"/>
        <v>0.15625000000000006</v>
      </c>
    </row>
    <row r="43" spans="1:24" x14ac:dyDescent="0.3">
      <c r="A43" s="44" t="s">
        <v>3791</v>
      </c>
      <c r="B43" s="68" t="s">
        <v>761</v>
      </c>
      <c r="C43" s="2" t="s">
        <v>6</v>
      </c>
      <c r="D43" s="2">
        <v>66</v>
      </c>
      <c r="E43" s="6">
        <v>19282</v>
      </c>
      <c r="F43" s="7">
        <v>43713.618703703702</v>
      </c>
      <c r="G43" s="69" t="s">
        <v>4</v>
      </c>
      <c r="H43" s="68">
        <v>2207</v>
      </c>
      <c r="I43" s="8">
        <f t="shared" si="0"/>
        <v>11.146464646464647</v>
      </c>
      <c r="J43" s="2">
        <v>3.4380000000000002</v>
      </c>
      <c r="K43" s="69">
        <v>198</v>
      </c>
      <c r="L43" s="68">
        <v>936</v>
      </c>
      <c r="M43" s="8">
        <f t="shared" si="1"/>
        <v>4.7272727272727275</v>
      </c>
      <c r="N43" s="2">
        <v>2.3730000000000002</v>
      </c>
      <c r="O43" s="69">
        <f t="shared" si="5"/>
        <v>198</v>
      </c>
      <c r="P43" s="181">
        <f t="shared" si="3"/>
        <v>2.357905982905983</v>
      </c>
      <c r="Q43" s="77" t="s">
        <v>904</v>
      </c>
      <c r="V43" s="32">
        <v>0.46527777777777773</v>
      </c>
      <c r="W43" s="83">
        <v>0.63888888888888895</v>
      </c>
      <c r="X43" s="86">
        <f t="shared" si="4"/>
        <v>0.17361111111111122</v>
      </c>
    </row>
    <row r="44" spans="1:24" x14ac:dyDescent="0.3">
      <c r="A44" s="44" t="s">
        <v>3792</v>
      </c>
      <c r="B44" s="68" t="s">
        <v>762</v>
      </c>
      <c r="C44" s="2" t="s">
        <v>1</v>
      </c>
      <c r="D44" s="2">
        <v>33</v>
      </c>
      <c r="E44" s="6">
        <v>31298</v>
      </c>
      <c r="F44" s="7">
        <v>43713.649317129632</v>
      </c>
      <c r="G44" s="69" t="s">
        <v>4</v>
      </c>
      <c r="H44" s="68">
        <v>2693</v>
      </c>
      <c r="I44" s="8">
        <f t="shared" si="0"/>
        <v>16.623456790123456</v>
      </c>
      <c r="J44" s="2">
        <v>4.2649999999999997</v>
      </c>
      <c r="K44" s="69">
        <v>162</v>
      </c>
      <c r="L44" s="68">
        <v>744</v>
      </c>
      <c r="M44" s="8">
        <f t="shared" si="1"/>
        <v>4.5925925925925926</v>
      </c>
      <c r="N44" s="2">
        <v>2.2360000000000002</v>
      </c>
      <c r="O44" s="69">
        <f t="shared" si="5"/>
        <v>162</v>
      </c>
      <c r="P44" s="181">
        <f t="shared" si="3"/>
        <v>3.6196236559139781</v>
      </c>
      <c r="Q44" s="77" t="s">
        <v>897</v>
      </c>
      <c r="V44" s="32">
        <v>0.50624999999999998</v>
      </c>
      <c r="W44" s="83">
        <v>0.65972222222222221</v>
      </c>
      <c r="X44" s="86">
        <f t="shared" si="4"/>
        <v>0.15347222222222223</v>
      </c>
    </row>
    <row r="45" spans="1:24" x14ac:dyDescent="0.3">
      <c r="A45" s="44" t="s">
        <v>3793</v>
      </c>
      <c r="B45" s="68" t="s">
        <v>763</v>
      </c>
      <c r="C45" s="2" t="s">
        <v>6</v>
      </c>
      <c r="D45" s="2">
        <v>61</v>
      </c>
      <c r="E45" s="6">
        <v>21236</v>
      </c>
      <c r="F45" s="7">
        <v>43713.65320601852</v>
      </c>
      <c r="G45" s="69" t="s">
        <v>4</v>
      </c>
      <c r="H45" s="68">
        <v>2574</v>
      </c>
      <c r="I45" s="8">
        <f t="shared" si="0"/>
        <v>16.5</v>
      </c>
      <c r="J45" s="2">
        <v>4.3410000000000002</v>
      </c>
      <c r="K45" s="69">
        <v>156</v>
      </c>
      <c r="L45" s="68">
        <v>673</v>
      </c>
      <c r="M45" s="8">
        <f t="shared" si="1"/>
        <v>4.3141025641025639</v>
      </c>
      <c r="N45" s="2">
        <v>1.9830000000000001</v>
      </c>
      <c r="O45" s="69">
        <f t="shared" si="5"/>
        <v>156</v>
      </c>
      <c r="P45" s="181">
        <f t="shared" si="3"/>
        <v>3.8246656760772662</v>
      </c>
      <c r="Q45" s="77" t="s">
        <v>906</v>
      </c>
      <c r="V45" s="32">
        <v>0.51388888888888895</v>
      </c>
      <c r="W45" s="83">
        <v>0.67361111111111116</v>
      </c>
      <c r="X45" s="86">
        <f t="shared" si="4"/>
        <v>0.15972222222222221</v>
      </c>
    </row>
    <row r="46" spans="1:24" x14ac:dyDescent="0.3">
      <c r="A46" s="44" t="s">
        <v>3794</v>
      </c>
      <c r="B46" s="68" t="s">
        <v>764</v>
      </c>
      <c r="C46" s="2" t="s">
        <v>6</v>
      </c>
      <c r="D46" s="2">
        <v>56</v>
      </c>
      <c r="E46" s="6">
        <v>23165</v>
      </c>
      <c r="F46" s="7">
        <v>43714.394444444442</v>
      </c>
      <c r="G46" s="69" t="s">
        <v>71</v>
      </c>
      <c r="H46" s="68">
        <v>3191</v>
      </c>
      <c r="I46" s="8">
        <f t="shared" si="0"/>
        <v>22.159722222222221</v>
      </c>
      <c r="J46" s="2">
        <v>5.242</v>
      </c>
      <c r="K46" s="69">
        <v>144</v>
      </c>
      <c r="L46" s="68">
        <v>907</v>
      </c>
      <c r="M46" s="8">
        <f t="shared" si="1"/>
        <v>6.2986111111111107</v>
      </c>
      <c r="N46" s="2">
        <v>2.4350000000000001</v>
      </c>
      <c r="O46" s="69">
        <f t="shared" si="5"/>
        <v>144</v>
      </c>
      <c r="P46" s="181">
        <f t="shared" si="3"/>
        <v>3.5181918412348403</v>
      </c>
      <c r="Q46" s="77" t="s">
        <v>898</v>
      </c>
      <c r="V46" s="32">
        <v>0.40277777777777773</v>
      </c>
      <c r="W46" s="83">
        <v>0.57291666666666663</v>
      </c>
      <c r="X46" s="86">
        <f t="shared" si="4"/>
        <v>0.1701388888888889</v>
      </c>
    </row>
    <row r="47" spans="1:24" x14ac:dyDescent="0.3">
      <c r="A47" s="44" t="s">
        <v>3795</v>
      </c>
      <c r="B47" s="68" t="s">
        <v>765</v>
      </c>
      <c r="C47" s="2" t="s">
        <v>1</v>
      </c>
      <c r="D47" s="2">
        <v>56</v>
      </c>
      <c r="E47" s="6">
        <v>23106</v>
      </c>
      <c r="F47" s="7">
        <v>43714.51666666667</v>
      </c>
      <c r="G47" s="69" t="s">
        <v>4</v>
      </c>
      <c r="H47" s="68">
        <v>2334</v>
      </c>
      <c r="I47" s="8">
        <f t="shared" si="0"/>
        <v>20.839285714285715</v>
      </c>
      <c r="J47" s="2">
        <v>4.7809999999999997</v>
      </c>
      <c r="K47" s="69">
        <v>112</v>
      </c>
      <c r="L47" s="68">
        <v>610</v>
      </c>
      <c r="M47" s="8">
        <f t="shared" si="1"/>
        <v>5.4464285714285712</v>
      </c>
      <c r="N47" s="2">
        <v>2.4039999999999999</v>
      </c>
      <c r="O47" s="69">
        <f t="shared" si="5"/>
        <v>112</v>
      </c>
      <c r="P47" s="181">
        <f t="shared" si="3"/>
        <v>3.8262295081967217</v>
      </c>
      <c r="Q47" s="77" t="s">
        <v>901</v>
      </c>
      <c r="V47" s="32">
        <v>0.38055555555555554</v>
      </c>
      <c r="W47" s="83">
        <v>0.52083333333333337</v>
      </c>
      <c r="X47" s="86">
        <f t="shared" si="4"/>
        <v>0.14027777777777783</v>
      </c>
    </row>
    <row r="48" spans="1:24" x14ac:dyDescent="0.3">
      <c r="A48" s="44" t="s">
        <v>3796</v>
      </c>
      <c r="B48" s="68" t="s">
        <v>766</v>
      </c>
      <c r="C48" s="2" t="s">
        <v>1</v>
      </c>
      <c r="D48" s="2">
        <v>61</v>
      </c>
      <c r="E48" s="6">
        <v>21350</v>
      </c>
      <c r="F48" s="7">
        <v>43714.518750000003</v>
      </c>
      <c r="G48" s="69" t="s">
        <v>4</v>
      </c>
      <c r="H48" s="68">
        <v>2457</v>
      </c>
      <c r="I48" s="8">
        <f t="shared" si="0"/>
        <v>17.0625</v>
      </c>
      <c r="J48" s="2">
        <v>4.0389999999999997</v>
      </c>
      <c r="K48" s="69">
        <v>144</v>
      </c>
      <c r="L48" s="68">
        <v>632</v>
      </c>
      <c r="M48" s="8">
        <f t="shared" si="1"/>
        <v>4.3888888888888893</v>
      </c>
      <c r="N48" s="2">
        <v>2.278</v>
      </c>
      <c r="O48" s="69">
        <f t="shared" si="5"/>
        <v>144</v>
      </c>
      <c r="P48" s="181">
        <f t="shared" si="3"/>
        <v>3.8876582278481009</v>
      </c>
      <c r="Q48" s="77" t="s">
        <v>916</v>
      </c>
      <c r="V48" s="32">
        <v>0.38263888888888892</v>
      </c>
      <c r="W48" s="83">
        <v>0.53472222222222221</v>
      </c>
      <c r="X48" s="86">
        <f t="shared" si="4"/>
        <v>0.15208333333333329</v>
      </c>
    </row>
    <row r="49" spans="1:24" x14ac:dyDescent="0.3">
      <c r="A49" s="44" t="s">
        <v>3797</v>
      </c>
      <c r="B49" s="68" t="s">
        <v>767</v>
      </c>
      <c r="C49" s="2" t="s">
        <v>6</v>
      </c>
      <c r="D49" s="2">
        <v>26</v>
      </c>
      <c r="E49" s="6">
        <v>34012</v>
      </c>
      <c r="F49" s="7">
        <v>43714.539583333331</v>
      </c>
      <c r="G49" s="69" t="s">
        <v>4</v>
      </c>
      <c r="H49" s="68">
        <v>895</v>
      </c>
      <c r="I49" s="8">
        <f t="shared" si="0"/>
        <v>5.5246913580246915</v>
      </c>
      <c r="J49" s="2">
        <v>2.33</v>
      </c>
      <c r="K49" s="69">
        <v>162</v>
      </c>
      <c r="L49" s="68">
        <v>348</v>
      </c>
      <c r="M49" s="8">
        <f t="shared" si="1"/>
        <v>2.1481481481481484</v>
      </c>
      <c r="N49" s="2">
        <v>1.329</v>
      </c>
      <c r="O49" s="69">
        <f t="shared" si="5"/>
        <v>162</v>
      </c>
      <c r="P49" s="181">
        <f t="shared" si="3"/>
        <v>2.5718390804597697</v>
      </c>
      <c r="Q49" s="77" t="s">
        <v>897</v>
      </c>
      <c r="V49" s="32">
        <v>0.39652777777777781</v>
      </c>
      <c r="W49" s="83">
        <v>0.54513888888888895</v>
      </c>
      <c r="X49" s="86">
        <f t="shared" si="4"/>
        <v>0.14861111111111114</v>
      </c>
    </row>
    <row r="50" spans="1:24" x14ac:dyDescent="0.3">
      <c r="A50" s="44" t="s">
        <v>3798</v>
      </c>
      <c r="B50" s="68" t="s">
        <v>768</v>
      </c>
      <c r="C50" s="2" t="s">
        <v>1</v>
      </c>
      <c r="D50" s="2">
        <v>56</v>
      </c>
      <c r="E50" s="6">
        <v>23174</v>
      </c>
      <c r="F50" s="7">
        <v>43714.576388888891</v>
      </c>
      <c r="G50" s="69" t="s">
        <v>4</v>
      </c>
      <c r="H50" s="68">
        <v>2518</v>
      </c>
      <c r="I50" s="8">
        <f t="shared" si="0"/>
        <v>16.786666666666665</v>
      </c>
      <c r="J50" s="2">
        <v>3.996</v>
      </c>
      <c r="K50" s="69">
        <v>150</v>
      </c>
      <c r="L50" s="68">
        <v>434</v>
      </c>
      <c r="M50" s="8">
        <f t="shared" si="1"/>
        <v>2.8933333333333335</v>
      </c>
      <c r="N50" s="2">
        <v>1.7350000000000001</v>
      </c>
      <c r="O50" s="69">
        <f t="shared" si="5"/>
        <v>150</v>
      </c>
      <c r="P50" s="181">
        <f t="shared" si="3"/>
        <v>5.8018433179723496</v>
      </c>
      <c r="Q50" s="77" t="s">
        <v>896</v>
      </c>
      <c r="V50" s="32">
        <v>0.40972222222222227</v>
      </c>
      <c r="W50" s="83">
        <v>0.59027777777777779</v>
      </c>
      <c r="X50" s="86">
        <f t="shared" si="4"/>
        <v>0.18055555555555552</v>
      </c>
    </row>
    <row r="51" spans="1:24" x14ac:dyDescent="0.3">
      <c r="A51" s="44" t="s">
        <v>3799</v>
      </c>
      <c r="B51" s="68" t="s">
        <v>769</v>
      </c>
      <c r="C51" s="2" t="s">
        <v>1</v>
      </c>
      <c r="D51" s="2">
        <v>51</v>
      </c>
      <c r="E51" s="6">
        <v>25042</v>
      </c>
      <c r="F51" s="7">
        <v>43714.588194444441</v>
      </c>
      <c r="G51" s="69" t="s">
        <v>4</v>
      </c>
      <c r="H51" s="68">
        <v>1941</v>
      </c>
      <c r="I51" s="8">
        <f t="shared" si="0"/>
        <v>17.972222222222221</v>
      </c>
      <c r="J51" s="2">
        <v>4.4560000000000004</v>
      </c>
      <c r="K51" s="69">
        <v>108</v>
      </c>
      <c r="L51" s="68">
        <v>416</v>
      </c>
      <c r="M51" s="8">
        <f t="shared" si="1"/>
        <v>3.8518518518518516</v>
      </c>
      <c r="N51" s="2">
        <v>1.889</v>
      </c>
      <c r="O51" s="69">
        <f t="shared" si="5"/>
        <v>108</v>
      </c>
      <c r="P51" s="181">
        <f t="shared" si="3"/>
        <v>4.665865384615385</v>
      </c>
      <c r="Q51" s="77" t="s">
        <v>897</v>
      </c>
      <c r="V51" s="32">
        <v>0.4284722222222222</v>
      </c>
      <c r="W51" s="83">
        <v>0.60069444444444442</v>
      </c>
      <c r="X51" s="86">
        <f t="shared" si="4"/>
        <v>0.17222222222222222</v>
      </c>
    </row>
    <row r="52" spans="1:24" x14ac:dyDescent="0.3">
      <c r="A52" s="44" t="s">
        <v>3800</v>
      </c>
      <c r="B52" s="68" t="s">
        <v>770</v>
      </c>
      <c r="C52" s="2" t="s">
        <v>1</v>
      </c>
      <c r="D52" s="2">
        <v>48</v>
      </c>
      <c r="E52" s="6">
        <v>26001</v>
      </c>
      <c r="F52" s="7">
        <v>43714.597222222219</v>
      </c>
      <c r="G52" s="69" t="s">
        <v>4</v>
      </c>
      <c r="H52" s="68">
        <v>3515</v>
      </c>
      <c r="I52" s="8">
        <f t="shared" si="0"/>
        <v>21.303030303030305</v>
      </c>
      <c r="J52" s="2">
        <v>4.9660000000000002</v>
      </c>
      <c r="K52" s="69">
        <v>165</v>
      </c>
      <c r="L52" s="68">
        <v>808</v>
      </c>
      <c r="M52" s="8">
        <f t="shared" si="1"/>
        <v>4.8969696969696965</v>
      </c>
      <c r="N52" s="2">
        <v>2.31</v>
      </c>
      <c r="O52" s="69">
        <f t="shared" si="5"/>
        <v>165</v>
      </c>
      <c r="P52" s="181">
        <f t="shared" si="3"/>
        <v>4.3502475247524757</v>
      </c>
      <c r="Q52" s="77" t="s">
        <v>900</v>
      </c>
      <c r="V52" s="32">
        <v>0.45</v>
      </c>
      <c r="W52" s="83">
        <v>0.61111111111111105</v>
      </c>
      <c r="X52" s="86">
        <f t="shared" si="4"/>
        <v>0.16111111111111104</v>
      </c>
    </row>
    <row r="53" spans="1:24" x14ac:dyDescent="0.3">
      <c r="A53" s="44" t="s">
        <v>3801</v>
      </c>
      <c r="B53" s="68" t="s">
        <v>771</v>
      </c>
      <c r="C53" s="2" t="s">
        <v>1</v>
      </c>
      <c r="D53" s="2">
        <v>51</v>
      </c>
      <c r="E53" s="6">
        <v>24748</v>
      </c>
      <c r="F53" s="7">
        <v>43714.617361111108</v>
      </c>
      <c r="G53" s="69" t="s">
        <v>4</v>
      </c>
      <c r="H53" s="68">
        <v>2624</v>
      </c>
      <c r="I53" s="8">
        <f t="shared" si="0"/>
        <v>22.817391304347826</v>
      </c>
      <c r="J53" s="2">
        <v>5.4429999999999996</v>
      </c>
      <c r="K53" s="69">
        <v>115</v>
      </c>
      <c r="L53" s="68">
        <v>421</v>
      </c>
      <c r="M53" s="8">
        <f t="shared" si="1"/>
        <v>3.6608695652173915</v>
      </c>
      <c r="N53" s="2">
        <v>2.0979999999999999</v>
      </c>
      <c r="O53" s="69">
        <f t="shared" si="5"/>
        <v>115</v>
      </c>
      <c r="P53" s="181">
        <f t="shared" si="3"/>
        <v>6.2327790973871728</v>
      </c>
      <c r="Q53" s="77" t="s">
        <v>917</v>
      </c>
      <c r="V53" s="32">
        <v>0.45902777777777781</v>
      </c>
      <c r="W53" s="83">
        <v>0.62152777777777779</v>
      </c>
      <c r="X53" s="86">
        <f t="shared" si="4"/>
        <v>0.16249999999999998</v>
      </c>
    </row>
    <row r="54" spans="1:24" x14ac:dyDescent="0.3">
      <c r="A54" s="44" t="s">
        <v>3802</v>
      </c>
      <c r="B54" s="68" t="s">
        <v>772</v>
      </c>
      <c r="C54" s="2" t="s">
        <v>1</v>
      </c>
      <c r="D54" s="2">
        <v>69</v>
      </c>
      <c r="E54" s="6">
        <v>18251</v>
      </c>
      <c r="F54" s="7">
        <v>43714.621527777781</v>
      </c>
      <c r="G54" s="69" t="s">
        <v>4</v>
      </c>
      <c r="H54" s="68">
        <v>2905</v>
      </c>
      <c r="I54" s="8">
        <f t="shared" si="0"/>
        <v>23.427419354838708</v>
      </c>
      <c r="J54" s="2">
        <v>4.4539999999999997</v>
      </c>
      <c r="K54" s="69">
        <v>124</v>
      </c>
      <c r="L54" s="68">
        <v>581</v>
      </c>
      <c r="M54" s="8">
        <f t="shared" si="1"/>
        <v>4.685483870967742</v>
      </c>
      <c r="N54" s="2">
        <v>2.0649999999999999</v>
      </c>
      <c r="O54" s="69">
        <f t="shared" si="5"/>
        <v>124</v>
      </c>
      <c r="P54" s="181">
        <f t="shared" si="3"/>
        <v>5</v>
      </c>
      <c r="Q54" s="77" t="s">
        <v>903</v>
      </c>
      <c r="V54" s="32">
        <v>0.47430555555555554</v>
      </c>
      <c r="W54" s="83">
        <v>0.64583333333333337</v>
      </c>
      <c r="X54" s="86">
        <f t="shared" si="4"/>
        <v>0.17152777777777783</v>
      </c>
    </row>
    <row r="55" spans="1:24" x14ac:dyDescent="0.3">
      <c r="A55" s="44" t="s">
        <v>3803</v>
      </c>
      <c r="B55" s="68" t="s">
        <v>773</v>
      </c>
      <c r="C55" s="2" t="s">
        <v>1</v>
      </c>
      <c r="D55" s="2">
        <v>66</v>
      </c>
      <c r="E55" s="6">
        <v>19503</v>
      </c>
      <c r="F55" s="7">
        <v>43714.643055555556</v>
      </c>
      <c r="G55" s="69" t="s">
        <v>4</v>
      </c>
      <c r="H55" s="68">
        <v>3235</v>
      </c>
      <c r="I55" s="8">
        <f t="shared" si="0"/>
        <v>29.953703703703702</v>
      </c>
      <c r="J55" s="2">
        <v>5.875</v>
      </c>
      <c r="K55" s="69">
        <v>108</v>
      </c>
      <c r="L55" s="68">
        <v>1032</v>
      </c>
      <c r="M55" s="8">
        <f t="shared" si="1"/>
        <v>9.5555555555555554</v>
      </c>
      <c r="N55" s="2">
        <v>3.274</v>
      </c>
      <c r="O55" s="69">
        <f t="shared" si="5"/>
        <v>108</v>
      </c>
      <c r="P55" s="181">
        <f t="shared" si="3"/>
        <v>3.1346899224806202</v>
      </c>
      <c r="Q55" s="77" t="s">
        <v>893</v>
      </c>
      <c r="V55" s="32">
        <v>0.50902777777777775</v>
      </c>
      <c r="W55" s="83">
        <v>0.65972222222222221</v>
      </c>
      <c r="X55" s="86">
        <f t="shared" si="4"/>
        <v>0.15069444444444446</v>
      </c>
    </row>
    <row r="56" spans="1:24" x14ac:dyDescent="0.3">
      <c r="A56" s="44" t="s">
        <v>3804</v>
      </c>
      <c r="B56" s="68" t="s">
        <v>774</v>
      </c>
      <c r="C56" s="2" t="s">
        <v>1</v>
      </c>
      <c r="D56" s="2">
        <v>32</v>
      </c>
      <c r="E56" s="6">
        <v>31703</v>
      </c>
      <c r="F56" s="7">
        <v>43714.657638888886</v>
      </c>
      <c r="G56" s="69" t="s">
        <v>4</v>
      </c>
      <c r="H56" s="68">
        <v>931</v>
      </c>
      <c r="I56" s="8">
        <f t="shared" si="0"/>
        <v>10.119565217391305</v>
      </c>
      <c r="J56" s="2">
        <v>2.7450000000000001</v>
      </c>
      <c r="K56" s="69">
        <v>92</v>
      </c>
      <c r="L56" s="68">
        <v>404</v>
      </c>
      <c r="M56" s="8">
        <f t="shared" si="1"/>
        <v>4.3913043478260869</v>
      </c>
      <c r="N56" s="2">
        <v>2.5110000000000001</v>
      </c>
      <c r="O56" s="69">
        <f t="shared" si="5"/>
        <v>92</v>
      </c>
      <c r="P56" s="181">
        <f t="shared" si="3"/>
        <v>2.3044554455445545</v>
      </c>
      <c r="Q56" s="77" t="s">
        <v>898</v>
      </c>
      <c r="V56" s="32">
        <v>0.50347222222222221</v>
      </c>
      <c r="W56" s="83">
        <v>0.67361111111111116</v>
      </c>
      <c r="X56" s="86">
        <f t="shared" si="4"/>
        <v>0.17013888888888895</v>
      </c>
    </row>
    <row r="57" spans="1:24" x14ac:dyDescent="0.3">
      <c r="A57" s="44" t="s">
        <v>3805</v>
      </c>
      <c r="B57" s="68" t="s">
        <v>775</v>
      </c>
      <c r="C57" s="2" t="s">
        <v>1</v>
      </c>
      <c r="D57" s="2">
        <v>56</v>
      </c>
      <c r="E57" s="6">
        <v>23105</v>
      </c>
      <c r="F57" s="7">
        <v>43714.700694444444</v>
      </c>
      <c r="G57" s="69" t="s">
        <v>4</v>
      </c>
      <c r="H57" s="68">
        <v>2740</v>
      </c>
      <c r="I57" s="8">
        <f t="shared" si="0"/>
        <v>17.125</v>
      </c>
      <c r="J57" s="2">
        <v>4.7539999999999996</v>
      </c>
      <c r="K57" s="69">
        <v>160</v>
      </c>
      <c r="L57" s="68">
        <v>609</v>
      </c>
      <c r="M57" s="8">
        <f t="shared" si="1"/>
        <v>3.8062499999999999</v>
      </c>
      <c r="N57" s="2">
        <v>1.9179999999999999</v>
      </c>
      <c r="O57" s="69">
        <f t="shared" si="5"/>
        <v>160</v>
      </c>
      <c r="P57" s="181">
        <f t="shared" si="3"/>
        <v>4.4991789819376029</v>
      </c>
      <c r="Q57" s="78" t="s">
        <v>899</v>
      </c>
      <c r="V57" s="32">
        <v>0.53472222222222221</v>
      </c>
      <c r="W57" s="83">
        <v>0.70833333333333337</v>
      </c>
      <c r="X57" s="86">
        <f t="shared" si="4"/>
        <v>0.17361111111111116</v>
      </c>
    </row>
    <row r="58" spans="1:24" x14ac:dyDescent="0.3">
      <c r="A58" s="44" t="s">
        <v>3806</v>
      </c>
      <c r="B58" s="68" t="s">
        <v>776</v>
      </c>
      <c r="C58" s="2" t="s">
        <v>1</v>
      </c>
      <c r="D58" s="2">
        <v>44</v>
      </c>
      <c r="E58" s="6">
        <v>27435</v>
      </c>
      <c r="F58" s="7">
        <v>43714.716666666667</v>
      </c>
      <c r="G58" s="69" t="s">
        <v>4</v>
      </c>
      <c r="H58" s="68">
        <v>1067</v>
      </c>
      <c r="I58" s="8">
        <f t="shared" si="0"/>
        <v>12.702380952380953</v>
      </c>
      <c r="J58" s="2">
        <v>3.57</v>
      </c>
      <c r="K58" s="69">
        <v>84</v>
      </c>
      <c r="L58" s="68">
        <v>222</v>
      </c>
      <c r="M58" s="8">
        <f t="shared" si="1"/>
        <v>2.6428571428571428</v>
      </c>
      <c r="N58" s="2">
        <v>1.867</v>
      </c>
      <c r="O58" s="69">
        <f t="shared" si="5"/>
        <v>84</v>
      </c>
      <c r="P58" s="181">
        <f t="shared" si="3"/>
        <v>4.8063063063063067</v>
      </c>
      <c r="Q58" s="77" t="s">
        <v>905</v>
      </c>
      <c r="V58" s="32">
        <v>0.54305555555555551</v>
      </c>
      <c r="W58" s="83">
        <v>0.72222222222222221</v>
      </c>
      <c r="X58" s="86">
        <f t="shared" si="4"/>
        <v>0.1791666666666667</v>
      </c>
    </row>
    <row r="59" spans="1:24" x14ac:dyDescent="0.3">
      <c r="A59" s="44" t="s">
        <v>3807</v>
      </c>
      <c r="B59" s="68" t="s">
        <v>777</v>
      </c>
      <c r="C59" s="2" t="s">
        <v>1</v>
      </c>
      <c r="D59" s="2">
        <v>42</v>
      </c>
      <c r="E59" s="6">
        <v>28154</v>
      </c>
      <c r="F59" s="7">
        <v>43717.516550925924</v>
      </c>
      <c r="G59" s="69" t="s">
        <v>4</v>
      </c>
      <c r="H59" s="68">
        <v>2253</v>
      </c>
      <c r="I59" s="8">
        <f t="shared" si="0"/>
        <v>16.68888888888889</v>
      </c>
      <c r="J59" s="2">
        <v>4.3529999999999998</v>
      </c>
      <c r="K59" s="69">
        <v>135</v>
      </c>
      <c r="L59" s="68">
        <v>755</v>
      </c>
      <c r="M59" s="8">
        <f t="shared" si="1"/>
        <v>5.5925925925925926</v>
      </c>
      <c r="N59" s="2">
        <v>2.7349999999999999</v>
      </c>
      <c r="O59" s="69">
        <f t="shared" si="5"/>
        <v>135</v>
      </c>
      <c r="P59" s="181">
        <f t="shared" si="3"/>
        <v>2.9841059602649009</v>
      </c>
      <c r="Q59" s="77" t="s">
        <v>896</v>
      </c>
      <c r="V59" s="32">
        <v>0.38263888888888892</v>
      </c>
      <c r="W59" s="83">
        <v>0.52083333333333337</v>
      </c>
      <c r="X59" s="86">
        <f t="shared" si="4"/>
        <v>0.13819444444444445</v>
      </c>
    </row>
    <row r="60" spans="1:24" x14ac:dyDescent="0.3">
      <c r="A60" s="44" t="s">
        <v>3808</v>
      </c>
      <c r="B60" s="68" t="s">
        <v>778</v>
      </c>
      <c r="C60" s="2" t="s">
        <v>1</v>
      </c>
      <c r="D60" s="2">
        <v>64</v>
      </c>
      <c r="E60" s="6">
        <v>20036</v>
      </c>
      <c r="F60" s="7">
        <v>43717.527569444443</v>
      </c>
      <c r="G60" s="69" t="s">
        <v>4</v>
      </c>
      <c r="H60" s="68">
        <v>2209</v>
      </c>
      <c r="I60" s="8">
        <f t="shared" si="0"/>
        <v>17.672000000000001</v>
      </c>
      <c r="J60" s="2">
        <v>3.9689999999999999</v>
      </c>
      <c r="K60" s="69">
        <v>125</v>
      </c>
      <c r="L60" s="68">
        <v>901</v>
      </c>
      <c r="M60" s="8">
        <f t="shared" si="1"/>
        <v>7.2080000000000002</v>
      </c>
      <c r="N60" s="2">
        <v>2.4769999999999999</v>
      </c>
      <c r="O60" s="69">
        <f t="shared" si="5"/>
        <v>125</v>
      </c>
      <c r="P60" s="181">
        <f t="shared" si="3"/>
        <v>2.4517203107658156</v>
      </c>
      <c r="Q60" s="77" t="s">
        <v>899</v>
      </c>
      <c r="V60" s="32">
        <v>0.39166666666666666</v>
      </c>
      <c r="W60" s="83">
        <v>0.53472222222222221</v>
      </c>
      <c r="X60" s="86">
        <f t="shared" si="4"/>
        <v>0.14305555555555555</v>
      </c>
    </row>
    <row r="61" spans="1:24" x14ac:dyDescent="0.3">
      <c r="A61" s="44" t="s">
        <v>3809</v>
      </c>
      <c r="B61" s="68" t="s">
        <v>779</v>
      </c>
      <c r="C61" s="2" t="s">
        <v>1</v>
      </c>
      <c r="D61" s="2">
        <v>75</v>
      </c>
      <c r="E61" s="6">
        <v>16175</v>
      </c>
      <c r="F61" s="7">
        <v>43717.533101851855</v>
      </c>
      <c r="G61" s="69" t="s">
        <v>4</v>
      </c>
      <c r="H61" s="68">
        <v>3433</v>
      </c>
      <c r="I61" s="8">
        <f t="shared" si="0"/>
        <v>27.463999999999999</v>
      </c>
      <c r="J61" s="2">
        <v>5.5019999999999998</v>
      </c>
      <c r="K61" s="69">
        <v>125</v>
      </c>
      <c r="L61" s="68">
        <v>1452</v>
      </c>
      <c r="M61" s="8">
        <f t="shared" si="1"/>
        <v>11.616</v>
      </c>
      <c r="N61" s="2">
        <v>3.9350000000000001</v>
      </c>
      <c r="O61" s="69">
        <f t="shared" si="5"/>
        <v>125</v>
      </c>
      <c r="P61" s="181">
        <f t="shared" si="3"/>
        <v>2.3643250688705235</v>
      </c>
      <c r="Q61" s="77" t="s">
        <v>900</v>
      </c>
      <c r="V61" s="32">
        <v>0.39444444444444443</v>
      </c>
      <c r="W61" s="83">
        <v>0.54513888888888895</v>
      </c>
      <c r="X61" s="86">
        <f t="shared" si="4"/>
        <v>0.15069444444444452</v>
      </c>
    </row>
    <row r="62" spans="1:24" x14ac:dyDescent="0.3">
      <c r="A62" s="44" t="s">
        <v>3810</v>
      </c>
      <c r="B62" s="68" t="s">
        <v>780</v>
      </c>
      <c r="C62" s="2" t="s">
        <v>1</v>
      </c>
      <c r="D62" s="2">
        <v>65</v>
      </c>
      <c r="E62" s="6">
        <v>19901</v>
      </c>
      <c r="F62" s="7">
        <v>43717.55400462963</v>
      </c>
      <c r="G62" s="69" t="s">
        <v>4</v>
      </c>
      <c r="H62" s="68">
        <v>1814</v>
      </c>
      <c r="I62" s="8">
        <f t="shared" si="0"/>
        <v>14.171875</v>
      </c>
      <c r="J62" s="2">
        <v>3.556</v>
      </c>
      <c r="K62" s="69">
        <v>128</v>
      </c>
      <c r="L62" s="68">
        <v>512</v>
      </c>
      <c r="M62" s="8">
        <f t="shared" si="1"/>
        <v>4</v>
      </c>
      <c r="N62" s="2">
        <v>1.992</v>
      </c>
      <c r="O62" s="69">
        <f t="shared" si="5"/>
        <v>128</v>
      </c>
      <c r="P62" s="181">
        <f t="shared" si="3"/>
        <v>3.54296875</v>
      </c>
      <c r="Q62" s="77" t="s">
        <v>902</v>
      </c>
      <c r="V62" s="32">
        <v>0.3923611111111111</v>
      </c>
      <c r="W62" s="83">
        <v>0.5625</v>
      </c>
      <c r="X62" s="86">
        <f t="shared" si="4"/>
        <v>0.1701388888888889</v>
      </c>
    </row>
    <row r="63" spans="1:24" x14ac:dyDescent="0.3">
      <c r="A63" s="44" t="s">
        <v>3811</v>
      </c>
      <c r="B63" s="68" t="s">
        <v>781</v>
      </c>
      <c r="C63" s="2" t="s">
        <v>1</v>
      </c>
      <c r="D63" s="2">
        <v>37</v>
      </c>
      <c r="E63" s="6">
        <v>30061</v>
      </c>
      <c r="F63" s="7">
        <v>43717.578796296293</v>
      </c>
      <c r="G63" s="69" t="s">
        <v>4</v>
      </c>
      <c r="H63" s="68">
        <v>1050</v>
      </c>
      <c r="I63" s="8">
        <f t="shared" si="0"/>
        <v>10.9375</v>
      </c>
      <c r="J63" s="2">
        <v>3.302</v>
      </c>
      <c r="K63" s="69">
        <v>96</v>
      </c>
      <c r="L63" s="68">
        <v>363</v>
      </c>
      <c r="M63" s="8">
        <f t="shared" si="1"/>
        <v>3.78125</v>
      </c>
      <c r="N63" s="2">
        <v>1.921</v>
      </c>
      <c r="O63" s="69">
        <f t="shared" si="5"/>
        <v>96</v>
      </c>
      <c r="P63" s="181">
        <f t="shared" si="3"/>
        <v>2.8925619834710745</v>
      </c>
      <c r="Q63" s="77" t="s">
        <v>896</v>
      </c>
      <c r="V63" s="32">
        <v>0.42083333333333334</v>
      </c>
      <c r="W63" s="83">
        <v>0.58333333333333337</v>
      </c>
      <c r="X63" s="86">
        <f t="shared" si="4"/>
        <v>0.16250000000000003</v>
      </c>
    </row>
    <row r="64" spans="1:24" x14ac:dyDescent="0.3">
      <c r="A64" s="44" t="s">
        <v>3812</v>
      </c>
      <c r="B64" s="68" t="s">
        <v>782</v>
      </c>
      <c r="C64" s="2" t="s">
        <v>1</v>
      </c>
      <c r="D64" s="2">
        <v>58</v>
      </c>
      <c r="E64" s="6">
        <v>22389</v>
      </c>
      <c r="F64" s="7">
        <v>43717.58425925926</v>
      </c>
      <c r="G64" s="69" t="s">
        <v>4</v>
      </c>
      <c r="H64" s="68">
        <v>2071</v>
      </c>
      <c r="I64" s="8">
        <f t="shared" si="0"/>
        <v>17.258333333333333</v>
      </c>
      <c r="J64" s="2">
        <v>4.4640000000000004</v>
      </c>
      <c r="K64" s="69">
        <v>120</v>
      </c>
      <c r="L64" s="68">
        <v>593</v>
      </c>
      <c r="M64" s="8">
        <f t="shared" si="1"/>
        <v>4.9416666666666664</v>
      </c>
      <c r="N64" s="2">
        <v>2.2280000000000002</v>
      </c>
      <c r="O64" s="69">
        <f t="shared" si="5"/>
        <v>120</v>
      </c>
      <c r="P64" s="181">
        <f t="shared" si="3"/>
        <v>3.4924114671163577</v>
      </c>
      <c r="Q64" s="78" t="s">
        <v>902</v>
      </c>
      <c r="V64" s="32">
        <v>0.43263888888888885</v>
      </c>
      <c r="W64" s="83">
        <v>0.59722222222222221</v>
      </c>
      <c r="X64" s="86">
        <f t="shared" si="4"/>
        <v>0.16458333333333336</v>
      </c>
    </row>
    <row r="65" spans="1:24" x14ac:dyDescent="0.3">
      <c r="A65" s="44" t="s">
        <v>3813</v>
      </c>
      <c r="B65" s="68" t="s">
        <v>101</v>
      </c>
      <c r="C65" s="2" t="s">
        <v>1</v>
      </c>
      <c r="D65" s="2">
        <v>52</v>
      </c>
      <c r="E65" s="6">
        <v>24551</v>
      </c>
      <c r="F65" s="7">
        <v>43717.601435185185</v>
      </c>
      <c r="G65" s="69" t="s">
        <v>4</v>
      </c>
      <c r="H65" s="68">
        <v>1854</v>
      </c>
      <c r="I65" s="8">
        <f t="shared" si="0"/>
        <v>16.121739130434783</v>
      </c>
      <c r="J65" s="2">
        <v>4.149</v>
      </c>
      <c r="K65" s="69">
        <v>115</v>
      </c>
      <c r="L65" s="68">
        <v>506</v>
      </c>
      <c r="M65" s="8">
        <f t="shared" si="1"/>
        <v>4.4000000000000004</v>
      </c>
      <c r="N65" s="2">
        <v>2.0430000000000001</v>
      </c>
      <c r="O65" s="69">
        <f t="shared" si="5"/>
        <v>115</v>
      </c>
      <c r="P65" s="181">
        <f t="shared" si="3"/>
        <v>3.6640316205533594</v>
      </c>
      <c r="Q65" s="77" t="s">
        <v>893</v>
      </c>
      <c r="V65" s="32">
        <v>0.4375</v>
      </c>
      <c r="W65" s="83">
        <v>0.61805555555555558</v>
      </c>
      <c r="X65" s="86">
        <f t="shared" si="4"/>
        <v>0.18055555555555558</v>
      </c>
    </row>
    <row r="66" spans="1:24" x14ac:dyDescent="0.3">
      <c r="A66" s="44" t="s">
        <v>3814</v>
      </c>
      <c r="B66" s="68" t="s">
        <v>783</v>
      </c>
      <c r="C66" s="2" t="s">
        <v>6</v>
      </c>
      <c r="D66" s="2">
        <v>61</v>
      </c>
      <c r="E66" s="6">
        <v>21331</v>
      </c>
      <c r="F66" s="7">
        <v>43717.621516203704</v>
      </c>
      <c r="G66" s="69" t="s">
        <v>4</v>
      </c>
      <c r="H66" s="68">
        <v>2831</v>
      </c>
      <c r="I66" s="8">
        <f t="shared" si="0"/>
        <v>18.873333333333335</v>
      </c>
      <c r="J66" s="2">
        <v>4.59</v>
      </c>
      <c r="K66" s="69">
        <v>150</v>
      </c>
      <c r="L66" s="68">
        <v>941</v>
      </c>
      <c r="M66" s="8">
        <f t="shared" si="1"/>
        <v>6.2733333333333334</v>
      </c>
      <c r="N66" s="2">
        <v>2.7949999999999999</v>
      </c>
      <c r="O66" s="69">
        <f t="shared" si="5"/>
        <v>150</v>
      </c>
      <c r="P66" s="181">
        <f t="shared" si="3"/>
        <v>3.0085015940488842</v>
      </c>
      <c r="Q66" s="77" t="s">
        <v>902</v>
      </c>
      <c r="V66" s="32">
        <v>0.45347222222222222</v>
      </c>
      <c r="W66" s="83">
        <v>0.625</v>
      </c>
      <c r="X66" s="86">
        <f t="shared" si="4"/>
        <v>0.17152777777777778</v>
      </c>
    </row>
    <row r="67" spans="1:24" x14ac:dyDescent="0.3">
      <c r="A67" s="44" t="s">
        <v>3815</v>
      </c>
      <c r="B67" s="68" t="s">
        <v>784</v>
      </c>
      <c r="C67" s="2" t="s">
        <v>1</v>
      </c>
      <c r="D67" s="2">
        <v>53</v>
      </c>
      <c r="E67" s="6">
        <v>23998</v>
      </c>
      <c r="F67" s="7">
        <v>43717.624571759261</v>
      </c>
      <c r="G67" s="69" t="s">
        <v>4</v>
      </c>
      <c r="H67" s="68">
        <v>2504</v>
      </c>
      <c r="I67" s="8">
        <f t="shared" ref="I67:I130" si="6">H67/K67</f>
        <v>23.185185185185187</v>
      </c>
      <c r="J67" s="2">
        <v>4.3620000000000001</v>
      </c>
      <c r="K67" s="69">
        <v>108</v>
      </c>
      <c r="L67" s="68">
        <v>509</v>
      </c>
      <c r="M67" s="8">
        <f t="shared" ref="M67:M130" si="7">L67/O67</f>
        <v>4.7129629629629628</v>
      </c>
      <c r="N67" s="2">
        <v>2.3199999999999998</v>
      </c>
      <c r="O67" s="69">
        <f t="shared" ref="O67:O98" si="8">K67</f>
        <v>108</v>
      </c>
      <c r="P67" s="181">
        <f t="shared" ref="P67:P130" si="9">I67/M67</f>
        <v>4.9194499017681732</v>
      </c>
      <c r="Q67" s="77" t="s">
        <v>900</v>
      </c>
      <c r="V67" s="32">
        <v>0.4770833333333333</v>
      </c>
      <c r="W67" s="83">
        <v>0.64930555555555558</v>
      </c>
      <c r="X67" s="86">
        <f t="shared" ref="X67:X130" si="10">IF(AND(W67&lt;&gt;0,V67&lt;&gt;0),W67-V67,"No_data")</f>
        <v>0.17222222222222228</v>
      </c>
    </row>
    <row r="68" spans="1:24" x14ac:dyDescent="0.3">
      <c r="A68" s="44" t="s">
        <v>3816</v>
      </c>
      <c r="B68" s="68" t="s">
        <v>785</v>
      </c>
      <c r="C68" s="2" t="s">
        <v>1</v>
      </c>
      <c r="D68" s="2">
        <v>32</v>
      </c>
      <c r="E68" s="6">
        <v>31992</v>
      </c>
      <c r="F68" s="7">
        <v>43717.658379629633</v>
      </c>
      <c r="G68" s="69" t="s">
        <v>4</v>
      </c>
      <c r="H68" s="68">
        <v>1983</v>
      </c>
      <c r="I68" s="8">
        <f t="shared" si="6"/>
        <v>13.22</v>
      </c>
      <c r="J68" s="2">
        <v>3.766</v>
      </c>
      <c r="K68" s="69">
        <v>150</v>
      </c>
      <c r="L68" s="68">
        <v>652</v>
      </c>
      <c r="M68" s="8">
        <f t="shared" si="7"/>
        <v>4.3466666666666667</v>
      </c>
      <c r="N68" s="2">
        <v>2.0950000000000002</v>
      </c>
      <c r="O68" s="69">
        <f t="shared" si="8"/>
        <v>150</v>
      </c>
      <c r="P68" s="181">
        <f t="shared" si="9"/>
        <v>3.0414110429447856</v>
      </c>
      <c r="Q68" s="77" t="s">
        <v>900</v>
      </c>
      <c r="V68" s="32">
        <v>0.49861111111111112</v>
      </c>
      <c r="W68" s="83">
        <v>0.66319444444444442</v>
      </c>
      <c r="X68" s="86">
        <f t="shared" si="10"/>
        <v>0.1645833333333333</v>
      </c>
    </row>
    <row r="69" spans="1:24" x14ac:dyDescent="0.3">
      <c r="A69" s="44" t="s">
        <v>3817</v>
      </c>
      <c r="B69" s="68" t="s">
        <v>786</v>
      </c>
      <c r="C69" s="2" t="s">
        <v>6</v>
      </c>
      <c r="D69" s="2">
        <v>67</v>
      </c>
      <c r="E69" s="6">
        <v>19044</v>
      </c>
      <c r="F69" s="7">
        <v>43717.662719907406</v>
      </c>
      <c r="G69" s="69" t="s">
        <v>4</v>
      </c>
      <c r="H69" s="68">
        <v>1355</v>
      </c>
      <c r="I69" s="8">
        <f t="shared" si="6"/>
        <v>8.3641975308641978</v>
      </c>
      <c r="J69" s="2">
        <v>2.9039999999999999</v>
      </c>
      <c r="K69" s="69">
        <v>162</v>
      </c>
      <c r="L69" s="68">
        <v>911</v>
      </c>
      <c r="M69" s="8">
        <f t="shared" si="7"/>
        <v>5.6234567901234565</v>
      </c>
      <c r="N69" s="2">
        <v>2.38</v>
      </c>
      <c r="O69" s="69">
        <f t="shared" si="8"/>
        <v>162</v>
      </c>
      <c r="P69" s="181">
        <f t="shared" si="9"/>
        <v>1.4873765093304063</v>
      </c>
      <c r="Q69" s="77" t="s">
        <v>892</v>
      </c>
      <c r="V69" s="32">
        <v>0.49722222222222223</v>
      </c>
      <c r="W69" s="83">
        <v>0.69097222222222221</v>
      </c>
      <c r="X69" s="86">
        <f t="shared" si="10"/>
        <v>0.19374999999999998</v>
      </c>
    </row>
    <row r="70" spans="1:24" x14ac:dyDescent="0.3">
      <c r="A70" s="44" t="s">
        <v>3818</v>
      </c>
      <c r="B70" s="68" t="s">
        <v>787</v>
      </c>
      <c r="C70" s="2" t="s">
        <v>1</v>
      </c>
      <c r="D70" s="2">
        <v>51</v>
      </c>
      <c r="E70" s="6">
        <v>24909</v>
      </c>
      <c r="F70" s="7">
        <v>43718.516296296293</v>
      </c>
      <c r="G70" s="69" t="s">
        <v>4</v>
      </c>
      <c r="H70" s="68">
        <v>2325</v>
      </c>
      <c r="I70" s="8">
        <f t="shared" si="6"/>
        <v>16.847826086956523</v>
      </c>
      <c r="J70" s="2">
        <v>4.2249999999999996</v>
      </c>
      <c r="K70" s="69">
        <v>138</v>
      </c>
      <c r="L70" s="68">
        <v>688</v>
      </c>
      <c r="M70" s="8">
        <f t="shared" si="7"/>
        <v>4.9855072463768115</v>
      </c>
      <c r="N70" s="2">
        <v>2.476</v>
      </c>
      <c r="O70" s="69">
        <f t="shared" si="8"/>
        <v>138</v>
      </c>
      <c r="P70" s="181">
        <f t="shared" si="9"/>
        <v>3.3793604651162794</v>
      </c>
      <c r="Q70" s="77" t="s">
        <v>900</v>
      </c>
      <c r="V70" s="32">
        <v>0.37638888888888888</v>
      </c>
      <c r="W70" s="83">
        <v>0.52083333333333337</v>
      </c>
      <c r="X70" s="86">
        <f t="shared" si="10"/>
        <v>0.14444444444444449</v>
      </c>
    </row>
    <row r="71" spans="1:24" x14ac:dyDescent="0.3">
      <c r="A71" s="44" t="s">
        <v>3819</v>
      </c>
      <c r="B71" s="68" t="s">
        <v>788</v>
      </c>
      <c r="C71" s="2" t="s">
        <v>6</v>
      </c>
      <c r="D71" s="2">
        <v>67</v>
      </c>
      <c r="E71" s="6">
        <v>18907</v>
      </c>
      <c r="F71" s="7">
        <v>43718.516550925924</v>
      </c>
      <c r="G71" s="69" t="s">
        <v>4</v>
      </c>
      <c r="H71" s="68">
        <v>2693</v>
      </c>
      <c r="I71" s="8">
        <f t="shared" si="6"/>
        <v>18.319727891156461</v>
      </c>
      <c r="J71" s="2">
        <v>4.4770000000000003</v>
      </c>
      <c r="K71" s="69">
        <v>147</v>
      </c>
      <c r="L71" s="68">
        <v>893</v>
      </c>
      <c r="M71" s="8">
        <f t="shared" si="7"/>
        <v>6.074829931972789</v>
      </c>
      <c r="N71" s="2">
        <v>2.4550000000000001</v>
      </c>
      <c r="O71" s="69">
        <f t="shared" si="8"/>
        <v>147</v>
      </c>
      <c r="P71" s="181">
        <f t="shared" si="9"/>
        <v>3.0156774916013438</v>
      </c>
      <c r="Q71" s="77" t="s">
        <v>895</v>
      </c>
      <c r="V71" s="32">
        <v>0.38541666666666669</v>
      </c>
      <c r="W71" s="83">
        <v>0.53472222222222221</v>
      </c>
      <c r="X71" s="86">
        <f t="shared" si="10"/>
        <v>0.14930555555555552</v>
      </c>
    </row>
    <row r="72" spans="1:24" x14ac:dyDescent="0.3">
      <c r="A72" s="44" t="s">
        <v>3820</v>
      </c>
      <c r="B72" s="68" t="s">
        <v>789</v>
      </c>
      <c r="C72" s="2" t="s">
        <v>1</v>
      </c>
      <c r="D72" s="2">
        <v>67</v>
      </c>
      <c r="E72" s="6">
        <v>19058</v>
      </c>
      <c r="F72" s="7">
        <v>43718.536261574074</v>
      </c>
      <c r="G72" s="69" t="s">
        <v>4</v>
      </c>
      <c r="H72" s="68">
        <v>3648</v>
      </c>
      <c r="I72" s="8">
        <f t="shared" si="6"/>
        <v>20.845714285714287</v>
      </c>
      <c r="J72" s="2">
        <v>5.1150000000000002</v>
      </c>
      <c r="K72" s="69">
        <v>175</v>
      </c>
      <c r="L72" s="68">
        <v>1197</v>
      </c>
      <c r="M72" s="8">
        <f t="shared" si="7"/>
        <v>6.84</v>
      </c>
      <c r="N72" s="2">
        <v>2.7770000000000001</v>
      </c>
      <c r="O72" s="69">
        <f t="shared" si="8"/>
        <v>175</v>
      </c>
      <c r="P72" s="181">
        <f t="shared" si="9"/>
        <v>3.0476190476190479</v>
      </c>
      <c r="Q72" s="77" t="s">
        <v>908</v>
      </c>
      <c r="V72" s="32">
        <v>0.3888888888888889</v>
      </c>
      <c r="W72" s="83">
        <v>0.54861111111111105</v>
      </c>
      <c r="X72" s="86">
        <f t="shared" si="10"/>
        <v>0.15972222222222215</v>
      </c>
    </row>
    <row r="73" spans="1:24" x14ac:dyDescent="0.3">
      <c r="A73" s="44" t="s">
        <v>3821</v>
      </c>
      <c r="B73" s="68" t="s">
        <v>60</v>
      </c>
      <c r="C73" s="2" t="s">
        <v>1</v>
      </c>
      <c r="D73" s="2">
        <v>50</v>
      </c>
      <c r="E73" s="6">
        <v>25146</v>
      </c>
      <c r="F73" s="7">
        <v>43718.555405092593</v>
      </c>
      <c r="G73" s="69" t="s">
        <v>4</v>
      </c>
      <c r="H73" s="68">
        <v>2633</v>
      </c>
      <c r="I73" s="8">
        <f t="shared" si="6"/>
        <v>23.508928571428573</v>
      </c>
      <c r="J73" s="2">
        <v>4.7210000000000001</v>
      </c>
      <c r="K73" s="69">
        <v>112</v>
      </c>
      <c r="L73" s="68">
        <v>653</v>
      </c>
      <c r="M73" s="8">
        <f t="shared" si="7"/>
        <v>5.8303571428571432</v>
      </c>
      <c r="N73" s="2">
        <v>2.4489999999999998</v>
      </c>
      <c r="O73" s="69">
        <f t="shared" si="8"/>
        <v>112</v>
      </c>
      <c r="P73" s="181">
        <f t="shared" si="9"/>
        <v>4.0321592649310869</v>
      </c>
      <c r="Q73" s="77" t="s">
        <v>893</v>
      </c>
      <c r="V73" s="32">
        <v>0.40833333333333338</v>
      </c>
      <c r="W73" s="83">
        <v>0.55902777777777779</v>
      </c>
      <c r="X73" s="86">
        <f t="shared" si="10"/>
        <v>0.15069444444444441</v>
      </c>
    </row>
    <row r="74" spans="1:24" x14ac:dyDescent="0.3">
      <c r="A74" s="44" t="s">
        <v>3822</v>
      </c>
      <c r="B74" s="68" t="s">
        <v>790</v>
      </c>
      <c r="C74" s="2" t="s">
        <v>1</v>
      </c>
      <c r="D74" s="2">
        <v>55</v>
      </c>
      <c r="E74" s="6">
        <v>23305</v>
      </c>
      <c r="F74" s="7">
        <v>43718.574502314812</v>
      </c>
      <c r="G74" s="69" t="s">
        <v>4</v>
      </c>
      <c r="H74" s="68">
        <v>2748</v>
      </c>
      <c r="I74" s="8">
        <f t="shared" si="6"/>
        <v>22.9</v>
      </c>
      <c r="J74" s="2">
        <v>5.4409999999999998</v>
      </c>
      <c r="K74" s="69">
        <v>120</v>
      </c>
      <c r="L74" s="68">
        <v>741</v>
      </c>
      <c r="M74" s="8">
        <f t="shared" si="7"/>
        <v>6.1749999999999998</v>
      </c>
      <c r="N74" s="2">
        <v>2.4620000000000002</v>
      </c>
      <c r="O74" s="69">
        <f t="shared" si="8"/>
        <v>120</v>
      </c>
      <c r="P74" s="181">
        <f t="shared" si="9"/>
        <v>3.7085020242914979</v>
      </c>
      <c r="Q74" s="77" t="s">
        <v>900</v>
      </c>
      <c r="V74" s="32">
        <v>0.42499999999999999</v>
      </c>
      <c r="W74" s="83">
        <v>0.57986111111111105</v>
      </c>
      <c r="X74" s="86">
        <f t="shared" si="10"/>
        <v>0.15486111111111106</v>
      </c>
    </row>
    <row r="75" spans="1:24" x14ac:dyDescent="0.3">
      <c r="A75" s="44" t="s">
        <v>3823</v>
      </c>
      <c r="B75" s="68" t="s">
        <v>791</v>
      </c>
      <c r="C75" s="2" t="s">
        <v>1</v>
      </c>
      <c r="D75" s="2">
        <v>56</v>
      </c>
      <c r="E75" s="6">
        <v>22996</v>
      </c>
      <c r="F75" s="7">
        <v>43718.578645833331</v>
      </c>
      <c r="G75" s="69" t="s">
        <v>4</v>
      </c>
      <c r="H75" s="68">
        <v>2273</v>
      </c>
      <c r="I75" s="8">
        <f t="shared" si="6"/>
        <v>16.471014492753625</v>
      </c>
      <c r="J75" s="2">
        <v>4.3970000000000002</v>
      </c>
      <c r="K75" s="69">
        <v>138</v>
      </c>
      <c r="L75" s="68">
        <v>443</v>
      </c>
      <c r="M75" s="8">
        <f t="shared" si="7"/>
        <v>3.2101449275362319</v>
      </c>
      <c r="N75" s="2">
        <v>1.954</v>
      </c>
      <c r="O75" s="69">
        <f t="shared" si="8"/>
        <v>138</v>
      </c>
      <c r="P75" s="181">
        <f t="shared" si="9"/>
        <v>5.1309255079006775</v>
      </c>
      <c r="Q75" s="77" t="s">
        <v>900</v>
      </c>
      <c r="V75" s="32">
        <v>0.43194444444444446</v>
      </c>
      <c r="W75" s="83">
        <v>0.59027777777777779</v>
      </c>
      <c r="X75" s="86">
        <f t="shared" si="10"/>
        <v>0.15833333333333333</v>
      </c>
    </row>
    <row r="76" spans="1:24" x14ac:dyDescent="0.3">
      <c r="A76" s="44" t="s">
        <v>3824</v>
      </c>
      <c r="B76" s="68" t="s">
        <v>345</v>
      </c>
      <c r="C76" s="2" t="s">
        <v>1</v>
      </c>
      <c r="D76" s="2">
        <v>58</v>
      </c>
      <c r="E76" s="6">
        <v>22193</v>
      </c>
      <c r="F76" s="7">
        <v>43718.588761574072</v>
      </c>
      <c r="G76" s="69" t="s">
        <v>4</v>
      </c>
      <c r="H76" s="68">
        <v>2510</v>
      </c>
      <c r="I76" s="8">
        <f t="shared" si="6"/>
        <v>20.916666666666668</v>
      </c>
      <c r="J76" s="2">
        <v>4.72</v>
      </c>
      <c r="K76" s="69">
        <v>120</v>
      </c>
      <c r="L76" s="68">
        <v>650</v>
      </c>
      <c r="M76" s="8">
        <f t="shared" si="7"/>
        <v>5.416666666666667</v>
      </c>
      <c r="N76" s="2">
        <v>2.4129999999999998</v>
      </c>
      <c r="O76" s="69">
        <f t="shared" si="8"/>
        <v>120</v>
      </c>
      <c r="P76" s="181">
        <f t="shared" si="9"/>
        <v>3.8615384615384616</v>
      </c>
      <c r="Q76" s="77" t="s">
        <v>909</v>
      </c>
      <c r="V76" s="32">
        <v>0.45277777777777778</v>
      </c>
      <c r="W76" s="83">
        <v>0.58333333333333337</v>
      </c>
      <c r="X76" s="86">
        <f t="shared" si="10"/>
        <v>0.13055555555555559</v>
      </c>
    </row>
    <row r="77" spans="1:24" x14ac:dyDescent="0.3">
      <c r="A77" s="44" t="s">
        <v>3825</v>
      </c>
      <c r="B77" s="68" t="s">
        <v>792</v>
      </c>
      <c r="C77" s="2" t="s">
        <v>1</v>
      </c>
      <c r="D77" s="2">
        <v>55</v>
      </c>
      <c r="E77" s="6">
        <v>23604</v>
      </c>
      <c r="F77" s="7">
        <v>43718.597083333334</v>
      </c>
      <c r="G77" s="69" t="s">
        <v>4</v>
      </c>
      <c r="H77" s="68">
        <v>2719</v>
      </c>
      <c r="I77" s="8">
        <f t="shared" si="6"/>
        <v>22.658333333333335</v>
      </c>
      <c r="J77" s="2">
        <v>4.6079999999999997</v>
      </c>
      <c r="K77" s="69">
        <v>120</v>
      </c>
      <c r="L77" s="68">
        <v>672</v>
      </c>
      <c r="M77" s="8">
        <f t="shared" si="7"/>
        <v>5.6</v>
      </c>
      <c r="N77" s="2">
        <v>2.4510000000000001</v>
      </c>
      <c r="O77" s="69">
        <f t="shared" si="8"/>
        <v>120</v>
      </c>
      <c r="P77" s="181">
        <f t="shared" si="9"/>
        <v>4.0461309523809526</v>
      </c>
      <c r="Q77" s="77" t="s">
        <v>909</v>
      </c>
      <c r="V77" s="32">
        <v>0.46180555555555558</v>
      </c>
      <c r="W77" s="83">
        <v>0.60069444444444442</v>
      </c>
      <c r="X77" s="86">
        <f t="shared" si="10"/>
        <v>0.13888888888888884</v>
      </c>
    </row>
    <row r="78" spans="1:24" x14ac:dyDescent="0.3">
      <c r="A78" s="44" t="s">
        <v>3826</v>
      </c>
      <c r="B78" s="68" t="s">
        <v>793</v>
      </c>
      <c r="C78" s="2" t="s">
        <v>6</v>
      </c>
      <c r="D78" s="2">
        <v>77</v>
      </c>
      <c r="E78" s="6">
        <v>15473</v>
      </c>
      <c r="F78" s="7">
        <v>43718.633946759262</v>
      </c>
      <c r="G78" s="69" t="s">
        <v>4</v>
      </c>
      <c r="H78" s="68">
        <v>1480</v>
      </c>
      <c r="I78" s="8">
        <f t="shared" si="6"/>
        <v>11.212121212121213</v>
      </c>
      <c r="J78" s="2">
        <v>3.556</v>
      </c>
      <c r="K78" s="69">
        <v>132</v>
      </c>
      <c r="L78" s="68">
        <v>739</v>
      </c>
      <c r="M78" s="8">
        <f t="shared" si="7"/>
        <v>5.5984848484848486</v>
      </c>
      <c r="N78" s="2">
        <v>2.1819999999999999</v>
      </c>
      <c r="O78" s="69">
        <f t="shared" si="8"/>
        <v>132</v>
      </c>
      <c r="P78" s="181">
        <f t="shared" si="9"/>
        <v>2.002706359945873</v>
      </c>
      <c r="Q78" s="77" t="s">
        <v>909</v>
      </c>
      <c r="V78" s="32">
        <v>0.49652777777777773</v>
      </c>
      <c r="W78" s="83">
        <v>0.64236111111111105</v>
      </c>
      <c r="X78" s="86">
        <f t="shared" si="10"/>
        <v>0.14583333333333331</v>
      </c>
    </row>
    <row r="79" spans="1:24" x14ac:dyDescent="0.3">
      <c r="A79" s="44" t="s">
        <v>3827</v>
      </c>
      <c r="B79" s="68" t="s">
        <v>794</v>
      </c>
      <c r="C79" s="2" t="s">
        <v>1</v>
      </c>
      <c r="D79" s="2">
        <v>54</v>
      </c>
      <c r="E79" s="6">
        <v>23909</v>
      </c>
      <c r="F79" s="7">
        <v>43718.641863425924</v>
      </c>
      <c r="G79" s="69" t="s">
        <v>4</v>
      </c>
      <c r="H79" s="68">
        <v>1817</v>
      </c>
      <c r="I79" s="8">
        <f t="shared" si="6"/>
        <v>16.824074074074073</v>
      </c>
      <c r="J79" s="2">
        <v>4.6180000000000003</v>
      </c>
      <c r="K79" s="69">
        <v>108</v>
      </c>
      <c r="L79" s="68">
        <v>545</v>
      </c>
      <c r="M79" s="8">
        <f t="shared" si="7"/>
        <v>5.0462962962962967</v>
      </c>
      <c r="N79" s="2">
        <v>2.3889999999999998</v>
      </c>
      <c r="O79" s="69">
        <f t="shared" si="8"/>
        <v>108</v>
      </c>
      <c r="P79" s="181">
        <f t="shared" si="9"/>
        <v>3.3339449541284396</v>
      </c>
      <c r="Q79" s="77" t="s">
        <v>918</v>
      </c>
      <c r="V79" s="32">
        <v>0.49305555555555558</v>
      </c>
      <c r="W79" s="83">
        <v>0.65972222222222221</v>
      </c>
      <c r="X79" s="86">
        <f t="shared" si="10"/>
        <v>0.16666666666666663</v>
      </c>
    </row>
    <row r="80" spans="1:24" x14ac:dyDescent="0.3">
      <c r="A80" s="44" t="s">
        <v>3828</v>
      </c>
      <c r="B80" s="68" t="s">
        <v>795</v>
      </c>
      <c r="C80" s="2" t="s">
        <v>6</v>
      </c>
      <c r="D80" s="2">
        <v>57</v>
      </c>
      <c r="E80" s="6">
        <v>22715</v>
      </c>
      <c r="F80" s="7">
        <v>43718.665439814817</v>
      </c>
      <c r="G80" s="69" t="s">
        <v>4</v>
      </c>
      <c r="H80" s="68">
        <v>1154</v>
      </c>
      <c r="I80" s="8">
        <f t="shared" si="6"/>
        <v>8.7424242424242422</v>
      </c>
      <c r="J80" s="2">
        <v>3.2850000000000001</v>
      </c>
      <c r="K80" s="69">
        <v>132</v>
      </c>
      <c r="L80" s="68">
        <v>270</v>
      </c>
      <c r="M80" s="8">
        <f t="shared" si="7"/>
        <v>2.0454545454545454</v>
      </c>
      <c r="N80" s="2">
        <v>1.2030000000000001</v>
      </c>
      <c r="O80" s="69">
        <f t="shared" si="8"/>
        <v>132</v>
      </c>
      <c r="P80" s="181">
        <f t="shared" si="9"/>
        <v>4.2740740740740737</v>
      </c>
      <c r="Q80" s="77" t="s">
        <v>909</v>
      </c>
      <c r="V80" s="32">
        <v>0.48819444444444443</v>
      </c>
      <c r="W80" s="83">
        <v>0.68055555555555547</v>
      </c>
      <c r="X80" s="86">
        <f t="shared" si="10"/>
        <v>0.19236111111111104</v>
      </c>
    </row>
    <row r="81" spans="1:24" x14ac:dyDescent="0.3">
      <c r="A81" s="44" t="s">
        <v>3829</v>
      </c>
      <c r="B81" s="68" t="s">
        <v>796</v>
      </c>
      <c r="C81" s="2" t="s">
        <v>1</v>
      </c>
      <c r="D81" s="2">
        <v>72</v>
      </c>
      <c r="E81" s="6">
        <v>17392</v>
      </c>
      <c r="F81" s="7">
        <v>43718.695150462961</v>
      </c>
      <c r="G81" s="69" t="s">
        <v>4</v>
      </c>
      <c r="H81" s="68">
        <v>2284</v>
      </c>
      <c r="I81" s="8">
        <f t="shared" si="6"/>
        <v>17.303030303030305</v>
      </c>
      <c r="J81" s="2">
        <v>4.492</v>
      </c>
      <c r="K81" s="69">
        <v>132</v>
      </c>
      <c r="L81" s="68">
        <v>692</v>
      </c>
      <c r="M81" s="8">
        <f t="shared" si="7"/>
        <v>5.2424242424242422</v>
      </c>
      <c r="N81" s="2">
        <v>2.4249999999999998</v>
      </c>
      <c r="O81" s="69">
        <f t="shared" si="8"/>
        <v>132</v>
      </c>
      <c r="P81" s="181">
        <f t="shared" si="9"/>
        <v>3.3005780346820814</v>
      </c>
      <c r="Q81" s="77" t="s">
        <v>727</v>
      </c>
      <c r="V81" s="32">
        <v>0.53611111111111109</v>
      </c>
      <c r="W81" s="83">
        <v>0.70833333333333337</v>
      </c>
      <c r="X81" s="86">
        <f t="shared" si="10"/>
        <v>0.17222222222222228</v>
      </c>
    </row>
    <row r="82" spans="1:24" x14ac:dyDescent="0.3">
      <c r="A82" s="44" t="s">
        <v>3830</v>
      </c>
      <c r="B82" s="68" t="s">
        <v>797</v>
      </c>
      <c r="C82" s="2" t="s">
        <v>1</v>
      </c>
      <c r="D82" s="2">
        <v>34</v>
      </c>
      <c r="E82" s="6">
        <v>30950</v>
      </c>
      <c r="F82" s="7">
        <v>43718.695381944446</v>
      </c>
      <c r="G82" s="69" t="s">
        <v>4</v>
      </c>
      <c r="H82" s="68">
        <v>2439</v>
      </c>
      <c r="I82" s="8">
        <f t="shared" si="6"/>
        <v>14.517857142857142</v>
      </c>
      <c r="J82" s="2">
        <v>4.282</v>
      </c>
      <c r="K82" s="69">
        <v>168</v>
      </c>
      <c r="L82" s="68">
        <v>853</v>
      </c>
      <c r="M82" s="8">
        <f t="shared" si="7"/>
        <v>5.0773809523809526</v>
      </c>
      <c r="N82" s="2">
        <v>2.5190000000000001</v>
      </c>
      <c r="O82" s="69">
        <f t="shared" si="8"/>
        <v>168</v>
      </c>
      <c r="P82" s="181">
        <f t="shared" si="9"/>
        <v>2.8593200468933175</v>
      </c>
      <c r="Q82" s="77" t="s">
        <v>891</v>
      </c>
      <c r="V82" s="32">
        <v>0.53819444444444442</v>
      </c>
      <c r="W82" s="83">
        <v>0.72222222222222221</v>
      </c>
      <c r="X82" s="86">
        <f t="shared" si="10"/>
        <v>0.18402777777777779</v>
      </c>
    </row>
    <row r="83" spans="1:24" x14ac:dyDescent="0.3">
      <c r="A83" s="44" t="s">
        <v>3831</v>
      </c>
      <c r="B83" s="68" t="s">
        <v>798</v>
      </c>
      <c r="C83" s="2" t="s">
        <v>6</v>
      </c>
      <c r="D83" s="2">
        <v>39</v>
      </c>
      <c r="E83" s="6">
        <v>29265</v>
      </c>
      <c r="F83" s="7">
        <v>43719.400879629633</v>
      </c>
      <c r="G83" s="69" t="s">
        <v>71</v>
      </c>
      <c r="H83" s="68">
        <v>1303</v>
      </c>
      <c r="I83" s="8">
        <f t="shared" si="6"/>
        <v>9.3071428571428569</v>
      </c>
      <c r="J83" s="2">
        <v>3.109</v>
      </c>
      <c r="K83" s="69">
        <v>140</v>
      </c>
      <c r="L83" s="68">
        <v>345</v>
      </c>
      <c r="M83" s="8">
        <f t="shared" si="7"/>
        <v>2.4642857142857144</v>
      </c>
      <c r="N83" s="2">
        <v>1.476</v>
      </c>
      <c r="O83" s="69">
        <f t="shared" si="8"/>
        <v>140</v>
      </c>
      <c r="P83" s="181">
        <f t="shared" si="9"/>
        <v>3.7768115942028984</v>
      </c>
      <c r="Q83" s="77" t="s">
        <v>727</v>
      </c>
      <c r="V83" s="32">
        <v>0.40625</v>
      </c>
      <c r="W83" s="83">
        <v>0.56597222222222221</v>
      </c>
      <c r="X83" s="86">
        <f t="shared" si="10"/>
        <v>0.15972222222222221</v>
      </c>
    </row>
    <row r="84" spans="1:24" x14ac:dyDescent="0.3">
      <c r="A84" s="44" t="s">
        <v>3832</v>
      </c>
      <c r="B84" s="68" t="s">
        <v>799</v>
      </c>
      <c r="C84" s="2" t="s">
        <v>1</v>
      </c>
      <c r="D84" s="2">
        <v>51</v>
      </c>
      <c r="E84" s="6">
        <v>24972</v>
      </c>
      <c r="F84" s="7">
        <v>43719.518576388888</v>
      </c>
      <c r="G84" s="69" t="s">
        <v>4</v>
      </c>
      <c r="H84" s="68">
        <v>1919</v>
      </c>
      <c r="I84" s="8">
        <f t="shared" si="6"/>
        <v>20.2</v>
      </c>
      <c r="J84" s="2">
        <v>4.3730000000000002</v>
      </c>
      <c r="K84" s="69">
        <v>95</v>
      </c>
      <c r="L84" s="68">
        <v>610</v>
      </c>
      <c r="M84" s="8">
        <f t="shared" si="7"/>
        <v>6.4210526315789478</v>
      </c>
      <c r="N84" s="2">
        <v>2.93</v>
      </c>
      <c r="O84" s="69">
        <f t="shared" si="8"/>
        <v>95</v>
      </c>
      <c r="P84" s="181">
        <f t="shared" si="9"/>
        <v>3.1459016393442618</v>
      </c>
      <c r="Q84" s="77" t="s">
        <v>727</v>
      </c>
      <c r="V84" s="32">
        <v>0.36944444444444446</v>
      </c>
      <c r="W84" s="83">
        <v>0.52430555555555558</v>
      </c>
      <c r="X84" s="86">
        <f t="shared" si="10"/>
        <v>0.15486111111111112</v>
      </c>
    </row>
    <row r="85" spans="1:24" x14ac:dyDescent="0.3">
      <c r="A85" s="44" t="s">
        <v>3833</v>
      </c>
      <c r="B85" s="68" t="s">
        <v>800</v>
      </c>
      <c r="C85" s="2" t="s">
        <v>1</v>
      </c>
      <c r="D85" s="2">
        <v>36</v>
      </c>
      <c r="E85" s="6">
        <v>30318</v>
      </c>
      <c r="F85" s="7">
        <v>43719.528622685182</v>
      </c>
      <c r="G85" s="69" t="s">
        <v>4</v>
      </c>
      <c r="H85" s="68">
        <v>1642</v>
      </c>
      <c r="I85" s="8">
        <f t="shared" si="6"/>
        <v>14.278260869565218</v>
      </c>
      <c r="J85" s="2">
        <v>3.9039999999999999</v>
      </c>
      <c r="K85" s="69">
        <v>115</v>
      </c>
      <c r="L85" s="68">
        <v>553</v>
      </c>
      <c r="M85" s="8">
        <f t="shared" si="7"/>
        <v>4.8086956521739133</v>
      </c>
      <c r="N85" s="2">
        <v>2.347</v>
      </c>
      <c r="O85" s="69">
        <f t="shared" si="8"/>
        <v>115</v>
      </c>
      <c r="P85" s="181">
        <f t="shared" si="9"/>
        <v>2.969258589511754</v>
      </c>
      <c r="Q85" s="77" t="s">
        <v>727</v>
      </c>
      <c r="V85" s="32">
        <v>0.38541666666666669</v>
      </c>
      <c r="W85" s="83">
        <v>0.53472222222222221</v>
      </c>
      <c r="X85" s="86">
        <f t="shared" si="10"/>
        <v>0.14930555555555552</v>
      </c>
    </row>
    <row r="86" spans="1:24" x14ac:dyDescent="0.3">
      <c r="A86" s="44" t="s">
        <v>3834</v>
      </c>
      <c r="B86" s="68" t="s">
        <v>801</v>
      </c>
      <c r="C86" s="2" t="s">
        <v>1</v>
      </c>
      <c r="D86" s="2">
        <v>78</v>
      </c>
      <c r="E86" s="6">
        <v>15229</v>
      </c>
      <c r="F86" s="7">
        <v>43719.540335648147</v>
      </c>
      <c r="G86" s="69" t="s">
        <v>4</v>
      </c>
      <c r="H86" s="68">
        <v>1677</v>
      </c>
      <c r="I86" s="8">
        <f t="shared" si="6"/>
        <v>16.125</v>
      </c>
      <c r="J86" s="2">
        <v>4.3460000000000001</v>
      </c>
      <c r="K86" s="69">
        <v>104</v>
      </c>
      <c r="L86" s="68">
        <v>778</v>
      </c>
      <c r="M86" s="8">
        <f t="shared" si="7"/>
        <v>7.4807692307692308</v>
      </c>
      <c r="N86" s="2">
        <v>2.9529999999999998</v>
      </c>
      <c r="O86" s="69">
        <f t="shared" si="8"/>
        <v>104</v>
      </c>
      <c r="P86" s="181">
        <f t="shared" si="9"/>
        <v>2.1555269922879177</v>
      </c>
      <c r="Q86" s="77" t="s">
        <v>727</v>
      </c>
      <c r="V86" s="32">
        <v>0.3888888888888889</v>
      </c>
      <c r="W86" s="83">
        <v>0.54861111111111105</v>
      </c>
      <c r="X86" s="86">
        <f t="shared" si="10"/>
        <v>0.15972222222222215</v>
      </c>
    </row>
    <row r="87" spans="1:24" x14ac:dyDescent="0.3">
      <c r="A87" s="44" t="s">
        <v>3835</v>
      </c>
      <c r="B87" s="68" t="s">
        <v>802</v>
      </c>
      <c r="C87" s="2" t="s">
        <v>1</v>
      </c>
      <c r="D87" s="2">
        <v>45</v>
      </c>
      <c r="E87" s="6">
        <v>26946</v>
      </c>
      <c r="F87" s="7">
        <v>43719.566087962965</v>
      </c>
      <c r="G87" s="69" t="s">
        <v>4</v>
      </c>
      <c r="H87" s="68">
        <v>1827</v>
      </c>
      <c r="I87" s="8">
        <f t="shared" si="6"/>
        <v>15.225</v>
      </c>
      <c r="J87" s="2">
        <v>3.948</v>
      </c>
      <c r="K87" s="69">
        <v>120</v>
      </c>
      <c r="L87" s="68">
        <v>519</v>
      </c>
      <c r="M87" s="8">
        <f t="shared" si="7"/>
        <v>4.3250000000000002</v>
      </c>
      <c r="N87" s="2">
        <v>2.2010000000000001</v>
      </c>
      <c r="O87" s="69">
        <f t="shared" si="8"/>
        <v>120</v>
      </c>
      <c r="P87" s="181">
        <f t="shared" si="9"/>
        <v>3.5202312138728322</v>
      </c>
      <c r="Q87" s="77" t="s">
        <v>727</v>
      </c>
      <c r="V87" s="32">
        <v>0.4236111111111111</v>
      </c>
      <c r="W87" s="83">
        <v>0.58888888888888891</v>
      </c>
      <c r="X87" s="86">
        <f t="shared" si="10"/>
        <v>0.1652777777777778</v>
      </c>
    </row>
    <row r="88" spans="1:24" x14ac:dyDescent="0.3">
      <c r="A88" s="44" t="s">
        <v>3836</v>
      </c>
      <c r="B88" s="68" t="s">
        <v>803</v>
      </c>
      <c r="C88" s="2" t="s">
        <v>1</v>
      </c>
      <c r="D88" s="2">
        <v>61</v>
      </c>
      <c r="E88" s="6">
        <v>21346</v>
      </c>
      <c r="F88" s="7">
        <v>43719.599062499998</v>
      </c>
      <c r="G88" s="69" t="s">
        <v>4</v>
      </c>
      <c r="H88" s="68">
        <v>2484</v>
      </c>
      <c r="I88" s="8">
        <f t="shared" si="6"/>
        <v>18.818181818181817</v>
      </c>
      <c r="J88" s="2">
        <v>4.798</v>
      </c>
      <c r="K88" s="69">
        <v>132</v>
      </c>
      <c r="L88" s="68">
        <v>360</v>
      </c>
      <c r="M88" s="8">
        <f t="shared" si="7"/>
        <v>2.7272727272727271</v>
      </c>
      <c r="N88" s="2">
        <v>1.6759999999999999</v>
      </c>
      <c r="O88" s="69">
        <f t="shared" si="8"/>
        <v>132</v>
      </c>
      <c r="P88" s="181">
        <f t="shared" si="9"/>
        <v>6.9</v>
      </c>
      <c r="Q88" s="77" t="s">
        <v>727</v>
      </c>
      <c r="V88" s="32">
        <v>0.42708333333333331</v>
      </c>
      <c r="W88" s="83">
        <v>0.60416666666666663</v>
      </c>
      <c r="X88" s="86">
        <f t="shared" si="10"/>
        <v>0.17708333333333331</v>
      </c>
    </row>
    <row r="89" spans="1:24" x14ac:dyDescent="0.3">
      <c r="A89" s="44" t="s">
        <v>3837</v>
      </c>
      <c r="B89" s="68" t="s">
        <v>804</v>
      </c>
      <c r="C89" s="2" t="s">
        <v>1</v>
      </c>
      <c r="D89" s="2">
        <v>53</v>
      </c>
      <c r="E89" s="6">
        <v>24180</v>
      </c>
      <c r="F89" s="7">
        <v>43719.610798611109</v>
      </c>
      <c r="G89" s="69" t="s">
        <v>4</v>
      </c>
      <c r="H89" s="68">
        <v>3018</v>
      </c>
      <c r="I89" s="8">
        <f t="shared" si="6"/>
        <v>22.863636363636363</v>
      </c>
      <c r="J89" s="2">
        <v>4.8890000000000002</v>
      </c>
      <c r="K89" s="69">
        <v>132</v>
      </c>
      <c r="L89" s="68">
        <v>808</v>
      </c>
      <c r="M89" s="8">
        <f t="shared" si="7"/>
        <v>6.1212121212121211</v>
      </c>
      <c r="N89" s="2">
        <v>2.6589999999999998</v>
      </c>
      <c r="O89" s="69">
        <f t="shared" si="8"/>
        <v>132</v>
      </c>
      <c r="P89" s="181">
        <f t="shared" si="9"/>
        <v>3.7351485148514851</v>
      </c>
      <c r="Q89" s="77" t="s">
        <v>727</v>
      </c>
      <c r="V89" s="32">
        <v>0.47916666666666669</v>
      </c>
      <c r="W89" s="83">
        <v>0.61805555555555558</v>
      </c>
      <c r="X89" s="86">
        <f t="shared" si="10"/>
        <v>0.1388888888888889</v>
      </c>
    </row>
    <row r="90" spans="1:24" x14ac:dyDescent="0.3">
      <c r="A90" s="44" t="s">
        <v>3838</v>
      </c>
      <c r="B90" s="68" t="s">
        <v>805</v>
      </c>
      <c r="C90" s="2" t="s">
        <v>1</v>
      </c>
      <c r="D90" s="2">
        <v>45</v>
      </c>
      <c r="E90" s="6">
        <v>27052</v>
      </c>
      <c r="F90" s="7">
        <v>43719.622372685182</v>
      </c>
      <c r="G90" s="69" t="s">
        <v>4</v>
      </c>
      <c r="H90" s="68">
        <v>1453</v>
      </c>
      <c r="I90" s="8">
        <f t="shared" si="6"/>
        <v>10.528985507246377</v>
      </c>
      <c r="J90" s="2">
        <v>3.2959999999999998</v>
      </c>
      <c r="K90" s="69">
        <v>138</v>
      </c>
      <c r="L90" s="68">
        <v>457</v>
      </c>
      <c r="M90" s="8">
        <f t="shared" si="7"/>
        <v>3.3115942028985508</v>
      </c>
      <c r="N90" s="2">
        <v>2.0779999999999998</v>
      </c>
      <c r="O90" s="69">
        <f t="shared" si="8"/>
        <v>138</v>
      </c>
      <c r="P90" s="181">
        <f t="shared" si="9"/>
        <v>3.1794310722100656</v>
      </c>
      <c r="Q90" s="77" t="s">
        <v>918</v>
      </c>
      <c r="V90" s="32">
        <v>0.47291666666666665</v>
      </c>
      <c r="W90" s="83">
        <v>0.62847222222222221</v>
      </c>
      <c r="X90" s="86">
        <f t="shared" si="10"/>
        <v>0.15555555555555556</v>
      </c>
    </row>
    <row r="91" spans="1:24" x14ac:dyDescent="0.3">
      <c r="A91" s="44" t="s">
        <v>3839</v>
      </c>
      <c r="B91" s="68" t="s">
        <v>806</v>
      </c>
      <c r="C91" s="2" t="s">
        <v>1</v>
      </c>
      <c r="D91" s="2">
        <v>48</v>
      </c>
      <c r="E91" s="6">
        <v>26142</v>
      </c>
      <c r="F91" s="7">
        <v>43719.6253125</v>
      </c>
      <c r="G91" s="69" t="s">
        <v>4</v>
      </c>
      <c r="H91" s="68">
        <v>2219</v>
      </c>
      <c r="I91" s="8">
        <f t="shared" si="6"/>
        <v>13.697530864197532</v>
      </c>
      <c r="J91" s="2">
        <v>3.895</v>
      </c>
      <c r="K91" s="69">
        <v>162</v>
      </c>
      <c r="L91" s="68">
        <v>691</v>
      </c>
      <c r="M91" s="8">
        <f t="shared" si="7"/>
        <v>4.2654320987654319</v>
      </c>
      <c r="N91" s="2">
        <v>2.2450000000000001</v>
      </c>
      <c r="O91" s="69">
        <f t="shared" si="8"/>
        <v>162</v>
      </c>
      <c r="P91" s="181">
        <f t="shared" si="9"/>
        <v>3.2112879884225762</v>
      </c>
      <c r="Q91" s="77" t="s">
        <v>909</v>
      </c>
      <c r="V91" s="32">
        <v>0.47430555555555554</v>
      </c>
      <c r="W91" s="83">
        <v>0.64583333333333337</v>
      </c>
      <c r="X91" s="86">
        <f t="shared" si="10"/>
        <v>0.17152777777777783</v>
      </c>
    </row>
    <row r="92" spans="1:24" x14ac:dyDescent="0.3">
      <c r="A92" s="44" t="s">
        <v>3840</v>
      </c>
      <c r="B92" s="68" t="s">
        <v>807</v>
      </c>
      <c r="C92" s="2" t="s">
        <v>1</v>
      </c>
      <c r="D92" s="2">
        <v>66</v>
      </c>
      <c r="E92" s="6">
        <v>19603</v>
      </c>
      <c r="F92" s="7">
        <v>43719.645185185182</v>
      </c>
      <c r="G92" s="69" t="s">
        <v>4</v>
      </c>
      <c r="H92" s="68">
        <v>2877</v>
      </c>
      <c r="I92" s="8">
        <f t="shared" si="6"/>
        <v>26.154545454545456</v>
      </c>
      <c r="J92" s="2">
        <v>4.9139999999999997</v>
      </c>
      <c r="K92" s="69">
        <v>110</v>
      </c>
      <c r="L92" s="68">
        <v>811</v>
      </c>
      <c r="M92" s="8">
        <f t="shared" si="7"/>
        <v>7.372727272727273</v>
      </c>
      <c r="N92" s="2">
        <v>2.8540000000000001</v>
      </c>
      <c r="O92" s="69">
        <f t="shared" si="8"/>
        <v>110</v>
      </c>
      <c r="P92" s="181">
        <f t="shared" si="9"/>
        <v>3.5474722564734895</v>
      </c>
      <c r="Q92" s="77" t="s">
        <v>898</v>
      </c>
      <c r="V92" s="32">
        <v>0.49374999999999997</v>
      </c>
      <c r="W92" s="83">
        <v>0.65625</v>
      </c>
      <c r="X92" s="86">
        <f t="shared" si="10"/>
        <v>0.16250000000000003</v>
      </c>
    </row>
    <row r="93" spans="1:24" x14ac:dyDescent="0.3">
      <c r="A93" s="44" t="s">
        <v>3841</v>
      </c>
      <c r="B93" s="68" t="s">
        <v>808</v>
      </c>
      <c r="C93" s="2" t="s">
        <v>6</v>
      </c>
      <c r="D93" s="2">
        <v>80</v>
      </c>
      <c r="E93" s="6">
        <v>14302</v>
      </c>
      <c r="F93" s="7">
        <v>43719.655243055553</v>
      </c>
      <c r="G93" s="69" t="s">
        <v>4</v>
      </c>
      <c r="H93" s="68">
        <v>1884</v>
      </c>
      <c r="I93" s="8">
        <f t="shared" si="6"/>
        <v>12.56</v>
      </c>
      <c r="J93" s="2">
        <v>3.7029999999999998</v>
      </c>
      <c r="K93" s="69">
        <v>150</v>
      </c>
      <c r="L93" s="68">
        <v>727</v>
      </c>
      <c r="M93" s="8">
        <f t="shared" si="7"/>
        <v>4.8466666666666667</v>
      </c>
      <c r="N93" s="2">
        <v>2.12</v>
      </c>
      <c r="O93" s="69">
        <f t="shared" si="8"/>
        <v>150</v>
      </c>
      <c r="P93" s="181">
        <f t="shared" si="9"/>
        <v>2.5914718019257221</v>
      </c>
      <c r="Q93" s="77" t="s">
        <v>919</v>
      </c>
      <c r="V93" s="32">
        <v>0.50347222222222221</v>
      </c>
      <c r="W93" s="83">
        <v>0.68402777777777779</v>
      </c>
      <c r="X93" s="86">
        <f t="shared" si="10"/>
        <v>0.18055555555555558</v>
      </c>
    </row>
    <row r="94" spans="1:24" x14ac:dyDescent="0.3">
      <c r="A94" s="44" t="s">
        <v>3842</v>
      </c>
      <c r="B94" s="68" t="s">
        <v>809</v>
      </c>
      <c r="C94" s="2" t="s">
        <v>6</v>
      </c>
      <c r="D94" s="2">
        <v>25</v>
      </c>
      <c r="E94" s="6">
        <v>34325</v>
      </c>
      <c r="F94" s="7">
        <v>43724.401655092595</v>
      </c>
      <c r="G94" s="69" t="s">
        <v>71</v>
      </c>
      <c r="H94" s="68">
        <v>1502</v>
      </c>
      <c r="I94" s="8">
        <f t="shared" si="6"/>
        <v>9.6903225806451605</v>
      </c>
      <c r="J94" s="2">
        <v>3.347</v>
      </c>
      <c r="K94" s="69">
        <v>155</v>
      </c>
      <c r="L94" s="68">
        <v>623</v>
      </c>
      <c r="M94" s="8">
        <f t="shared" si="7"/>
        <v>4.0193548387096776</v>
      </c>
      <c r="N94" s="2">
        <v>2.024</v>
      </c>
      <c r="O94" s="69">
        <f t="shared" si="8"/>
        <v>155</v>
      </c>
      <c r="P94" s="181">
        <f t="shared" si="9"/>
        <v>2.41091492776886</v>
      </c>
      <c r="Q94" s="77" t="s">
        <v>910</v>
      </c>
      <c r="V94" s="32">
        <v>0.40625</v>
      </c>
      <c r="W94" s="83">
        <v>0.56597222222222221</v>
      </c>
      <c r="X94" s="86">
        <f t="shared" si="10"/>
        <v>0.15972222222222221</v>
      </c>
    </row>
    <row r="95" spans="1:24" x14ac:dyDescent="0.3">
      <c r="A95" s="44" t="s">
        <v>3843</v>
      </c>
      <c r="B95" s="68" t="s">
        <v>810</v>
      </c>
      <c r="C95" s="2" t="s">
        <v>1</v>
      </c>
      <c r="D95" s="2">
        <v>43</v>
      </c>
      <c r="E95" s="6">
        <v>27939</v>
      </c>
      <c r="F95" s="7">
        <v>43724.516724537039</v>
      </c>
      <c r="G95" s="69" t="s">
        <v>4</v>
      </c>
      <c r="H95" s="68">
        <v>1454</v>
      </c>
      <c r="I95" s="8">
        <f t="shared" si="6"/>
        <v>10.536231884057971</v>
      </c>
      <c r="J95" s="2">
        <v>3.411</v>
      </c>
      <c r="K95" s="69">
        <v>138</v>
      </c>
      <c r="L95" s="68">
        <v>582</v>
      </c>
      <c r="M95" s="8">
        <f t="shared" si="7"/>
        <v>4.2173913043478262</v>
      </c>
      <c r="N95" s="2">
        <v>2.2109999999999999</v>
      </c>
      <c r="O95" s="69">
        <f t="shared" si="8"/>
        <v>138</v>
      </c>
      <c r="P95" s="181">
        <f t="shared" si="9"/>
        <v>2.4982817869415808</v>
      </c>
      <c r="Q95" s="77" t="s">
        <v>909</v>
      </c>
      <c r="V95" s="32">
        <v>0.38125000000000003</v>
      </c>
      <c r="W95" s="83">
        <v>0.52083333333333337</v>
      </c>
      <c r="X95" s="86">
        <f t="shared" si="10"/>
        <v>0.13958333333333334</v>
      </c>
    </row>
    <row r="96" spans="1:24" x14ac:dyDescent="0.3">
      <c r="A96" s="44" t="s">
        <v>3844</v>
      </c>
      <c r="B96" s="68" t="s">
        <v>811</v>
      </c>
      <c r="C96" s="2" t="s">
        <v>6</v>
      </c>
      <c r="D96" s="2">
        <v>56</v>
      </c>
      <c r="E96" s="6">
        <v>23108</v>
      </c>
      <c r="F96" s="7">
        <v>43724.528067129628</v>
      </c>
      <c r="G96" s="69" t="s">
        <v>4</v>
      </c>
      <c r="H96" s="68">
        <v>3176</v>
      </c>
      <c r="I96" s="8">
        <f t="shared" si="6"/>
        <v>20.490322580645163</v>
      </c>
      <c r="J96" s="2">
        <v>5.1159999999999997</v>
      </c>
      <c r="K96" s="69">
        <v>155</v>
      </c>
      <c r="L96" s="68">
        <v>954</v>
      </c>
      <c r="M96" s="8">
        <f t="shared" si="7"/>
        <v>6.1548387096774198</v>
      </c>
      <c r="N96" s="2">
        <v>2.5710000000000002</v>
      </c>
      <c r="O96" s="69">
        <f t="shared" si="8"/>
        <v>155</v>
      </c>
      <c r="P96" s="181">
        <f t="shared" si="9"/>
        <v>3.3291404612159328</v>
      </c>
      <c r="Q96" s="77" t="s">
        <v>898</v>
      </c>
      <c r="V96" s="32">
        <v>0.38680555555555557</v>
      </c>
      <c r="W96" s="83">
        <v>0.53472222222222221</v>
      </c>
      <c r="X96" s="86">
        <f t="shared" si="10"/>
        <v>0.14791666666666664</v>
      </c>
    </row>
    <row r="97" spans="1:24" x14ac:dyDescent="0.3">
      <c r="A97" s="44" t="s">
        <v>3845</v>
      </c>
      <c r="B97" s="68" t="s">
        <v>812</v>
      </c>
      <c r="C97" s="2" t="s">
        <v>6</v>
      </c>
      <c r="D97" s="2">
        <v>76</v>
      </c>
      <c r="E97" s="6">
        <v>15959</v>
      </c>
      <c r="F97" s="7">
        <v>43724.531793981485</v>
      </c>
      <c r="G97" s="69" t="s">
        <v>4</v>
      </c>
      <c r="H97" s="68">
        <v>3482</v>
      </c>
      <c r="I97" s="8">
        <f t="shared" si="6"/>
        <v>19.131868131868131</v>
      </c>
      <c r="J97" s="2">
        <v>4.734</v>
      </c>
      <c r="K97" s="69">
        <v>182</v>
      </c>
      <c r="L97" s="68">
        <v>1585</v>
      </c>
      <c r="M97" s="8">
        <f t="shared" si="7"/>
        <v>8.708791208791208</v>
      </c>
      <c r="N97" s="2">
        <v>3.0430000000000001</v>
      </c>
      <c r="O97" s="69">
        <f t="shared" si="8"/>
        <v>182</v>
      </c>
      <c r="P97" s="181">
        <f t="shared" si="9"/>
        <v>2.1968454258675081</v>
      </c>
      <c r="Q97" s="77" t="s">
        <v>909</v>
      </c>
      <c r="V97" s="32">
        <v>0.39097222222222222</v>
      </c>
      <c r="W97" s="83">
        <v>0.54513888888888895</v>
      </c>
      <c r="X97" s="86">
        <f t="shared" si="10"/>
        <v>0.15416666666666673</v>
      </c>
    </row>
    <row r="98" spans="1:24" x14ac:dyDescent="0.3">
      <c r="A98" s="44" t="s">
        <v>3846</v>
      </c>
      <c r="B98" s="68" t="s">
        <v>813</v>
      </c>
      <c r="C98" s="2" t="s">
        <v>6</v>
      </c>
      <c r="D98" s="2">
        <v>63</v>
      </c>
      <c r="E98" s="6">
        <v>20482</v>
      </c>
      <c r="F98" s="7">
        <v>43724.570937500001</v>
      </c>
      <c r="G98" s="69" t="s">
        <v>4</v>
      </c>
      <c r="H98" s="68">
        <v>1821</v>
      </c>
      <c r="I98" s="8">
        <f t="shared" si="6"/>
        <v>12.645833333333334</v>
      </c>
      <c r="J98" s="2">
        <v>3.4630000000000001</v>
      </c>
      <c r="K98" s="69">
        <v>144</v>
      </c>
      <c r="L98" s="68">
        <v>914</v>
      </c>
      <c r="M98" s="8">
        <f t="shared" si="7"/>
        <v>6.3472222222222223</v>
      </c>
      <c r="N98" s="2">
        <v>2.653</v>
      </c>
      <c r="O98" s="69">
        <f t="shared" si="8"/>
        <v>144</v>
      </c>
      <c r="P98" s="181">
        <f t="shared" si="9"/>
        <v>1.9923413566739607</v>
      </c>
      <c r="Q98" s="77" t="s">
        <v>910</v>
      </c>
      <c r="V98" s="32">
        <v>0.41041666666666665</v>
      </c>
      <c r="W98" s="83">
        <v>0.58333333333333337</v>
      </c>
      <c r="X98" s="86">
        <f t="shared" si="10"/>
        <v>0.17291666666666672</v>
      </c>
    </row>
    <row r="99" spans="1:24" x14ac:dyDescent="0.3">
      <c r="A99" s="44" t="s">
        <v>3847</v>
      </c>
      <c r="B99" s="68" t="s">
        <v>814</v>
      </c>
      <c r="C99" s="2" t="s">
        <v>1</v>
      </c>
      <c r="D99" s="2">
        <v>31</v>
      </c>
      <c r="E99" s="6">
        <v>32344</v>
      </c>
      <c r="F99" s="7">
        <v>43724.580729166664</v>
      </c>
      <c r="G99" s="69" t="s">
        <v>4</v>
      </c>
      <c r="H99" s="68">
        <v>1874</v>
      </c>
      <c r="I99" s="8">
        <f t="shared" si="6"/>
        <v>13.385714285714286</v>
      </c>
      <c r="J99" s="2">
        <v>3.673</v>
      </c>
      <c r="K99" s="69">
        <v>140</v>
      </c>
      <c r="L99" s="68">
        <v>437</v>
      </c>
      <c r="M99" s="8">
        <f t="shared" si="7"/>
        <v>3.1214285714285714</v>
      </c>
      <c r="N99" s="2">
        <v>1.647</v>
      </c>
      <c r="O99" s="69">
        <f t="shared" ref="O99:O104" si="11">K99</f>
        <v>140</v>
      </c>
      <c r="P99" s="181">
        <f t="shared" si="9"/>
        <v>4.2883295194508007</v>
      </c>
      <c r="Q99" s="77" t="s">
        <v>909</v>
      </c>
      <c r="V99" s="32">
        <v>0.44444444444444442</v>
      </c>
      <c r="W99" s="83">
        <v>0.59375</v>
      </c>
      <c r="X99" s="86">
        <f t="shared" si="10"/>
        <v>0.14930555555555558</v>
      </c>
    </row>
    <row r="100" spans="1:24" x14ac:dyDescent="0.3">
      <c r="A100" s="44" t="s">
        <v>3848</v>
      </c>
      <c r="B100" s="68" t="s">
        <v>815</v>
      </c>
      <c r="C100" s="2" t="s">
        <v>1</v>
      </c>
      <c r="D100" s="2">
        <v>61</v>
      </c>
      <c r="E100" s="6">
        <v>21435</v>
      </c>
      <c r="F100" s="7">
        <v>43724.599594907406</v>
      </c>
      <c r="G100" s="69" t="s">
        <v>4</v>
      </c>
      <c r="H100" s="68">
        <v>2304</v>
      </c>
      <c r="I100" s="8">
        <f t="shared" si="6"/>
        <v>17.723076923076924</v>
      </c>
      <c r="J100" s="2">
        <v>4.2190000000000003</v>
      </c>
      <c r="K100" s="69">
        <v>130</v>
      </c>
      <c r="L100" s="68">
        <v>775</v>
      </c>
      <c r="M100" s="8">
        <f t="shared" si="7"/>
        <v>5.9615384615384617</v>
      </c>
      <c r="N100" s="2">
        <v>2.8130000000000002</v>
      </c>
      <c r="O100" s="69">
        <f t="shared" si="11"/>
        <v>130</v>
      </c>
      <c r="P100" s="181">
        <f t="shared" si="9"/>
        <v>2.9729032258064518</v>
      </c>
      <c r="Q100" s="77" t="s">
        <v>910</v>
      </c>
      <c r="V100" s="32">
        <v>0.45763888888888887</v>
      </c>
      <c r="W100" s="83">
        <v>0.61458333333333337</v>
      </c>
      <c r="X100" s="86">
        <f t="shared" si="10"/>
        <v>0.1569444444444445</v>
      </c>
    </row>
    <row r="101" spans="1:24" x14ac:dyDescent="0.3">
      <c r="A101" s="44" t="s">
        <v>3849</v>
      </c>
      <c r="B101" s="68" t="s">
        <v>816</v>
      </c>
      <c r="C101" s="2" t="s">
        <v>6</v>
      </c>
      <c r="D101" s="2">
        <v>59</v>
      </c>
      <c r="E101" s="6">
        <v>22170</v>
      </c>
      <c r="F101" s="7">
        <v>43724.601747685185</v>
      </c>
      <c r="G101" s="69" t="s">
        <v>4</v>
      </c>
      <c r="H101" s="68">
        <v>1584</v>
      </c>
      <c r="I101" s="8">
        <f t="shared" si="6"/>
        <v>12.184615384615384</v>
      </c>
      <c r="J101" s="2">
        <v>3.4990000000000001</v>
      </c>
      <c r="K101" s="69">
        <v>130</v>
      </c>
      <c r="L101" s="68">
        <v>666</v>
      </c>
      <c r="M101" s="8">
        <f t="shared" si="7"/>
        <v>5.1230769230769226</v>
      </c>
      <c r="N101" s="2">
        <v>2.468</v>
      </c>
      <c r="O101" s="69">
        <f t="shared" si="11"/>
        <v>130</v>
      </c>
      <c r="P101" s="181">
        <f t="shared" si="9"/>
        <v>2.3783783783783785</v>
      </c>
      <c r="Q101" s="77" t="s">
        <v>909</v>
      </c>
      <c r="V101" s="32">
        <v>0.45347222222222222</v>
      </c>
      <c r="W101" s="83">
        <v>0.62847222222222221</v>
      </c>
      <c r="X101" s="86">
        <f t="shared" si="10"/>
        <v>0.17499999999999999</v>
      </c>
    </row>
    <row r="102" spans="1:24" x14ac:dyDescent="0.3">
      <c r="A102" s="44" t="s">
        <v>3850</v>
      </c>
      <c r="B102" s="68" t="s">
        <v>817</v>
      </c>
      <c r="C102" s="2" t="s">
        <v>1</v>
      </c>
      <c r="D102" s="2">
        <v>51</v>
      </c>
      <c r="E102" s="6">
        <v>24865</v>
      </c>
      <c r="F102" s="7">
        <v>43724.627303240741</v>
      </c>
      <c r="G102" s="69" t="s">
        <v>4</v>
      </c>
      <c r="H102" s="68">
        <v>1910</v>
      </c>
      <c r="I102" s="8">
        <f t="shared" si="6"/>
        <v>12.733333333333333</v>
      </c>
      <c r="J102" s="2">
        <v>3.6040000000000001</v>
      </c>
      <c r="K102" s="69">
        <v>150</v>
      </c>
      <c r="L102" s="68">
        <v>559</v>
      </c>
      <c r="M102" s="8">
        <f t="shared" si="7"/>
        <v>3.7266666666666666</v>
      </c>
      <c r="N102" s="2">
        <v>1.917</v>
      </c>
      <c r="O102" s="69">
        <f t="shared" si="11"/>
        <v>150</v>
      </c>
      <c r="P102" s="181">
        <f t="shared" si="9"/>
        <v>3.4168157423971377</v>
      </c>
      <c r="Q102" s="77" t="s">
        <v>909</v>
      </c>
      <c r="V102" s="32">
        <v>0.47361111111111115</v>
      </c>
      <c r="W102" s="83">
        <v>0.64236111111111105</v>
      </c>
      <c r="X102" s="86">
        <f t="shared" si="10"/>
        <v>0.1687499999999999</v>
      </c>
    </row>
    <row r="103" spans="1:24" x14ac:dyDescent="0.3">
      <c r="A103" s="44" t="s">
        <v>3851</v>
      </c>
      <c r="B103" s="68" t="s">
        <v>818</v>
      </c>
      <c r="C103" s="2" t="s">
        <v>1</v>
      </c>
      <c r="D103" s="2">
        <v>61</v>
      </c>
      <c r="E103" s="6">
        <v>21346</v>
      </c>
      <c r="F103" s="7">
        <v>43724.639641203707</v>
      </c>
      <c r="G103" s="69" t="s">
        <v>4</v>
      </c>
      <c r="H103" s="68">
        <v>4592</v>
      </c>
      <c r="I103" s="8">
        <f t="shared" si="6"/>
        <v>37.032258064516128</v>
      </c>
      <c r="J103" s="2">
        <v>6.8040000000000003</v>
      </c>
      <c r="K103" s="69">
        <v>124</v>
      </c>
      <c r="L103" s="68">
        <v>863</v>
      </c>
      <c r="M103" s="8">
        <f t="shared" si="7"/>
        <v>6.959677419354839</v>
      </c>
      <c r="N103" s="2">
        <v>2.7090000000000001</v>
      </c>
      <c r="O103" s="69">
        <f t="shared" si="11"/>
        <v>124</v>
      </c>
      <c r="P103" s="181">
        <f t="shared" si="9"/>
        <v>5.3209733487833137</v>
      </c>
      <c r="Q103" s="77" t="s">
        <v>898</v>
      </c>
      <c r="V103" s="32">
        <v>0.5</v>
      </c>
      <c r="W103" s="83">
        <v>0.65625</v>
      </c>
      <c r="X103" s="86">
        <f t="shared" si="10"/>
        <v>0.15625</v>
      </c>
    </row>
    <row r="104" spans="1:24" x14ac:dyDescent="0.3">
      <c r="A104" s="44" t="s">
        <v>3852</v>
      </c>
      <c r="B104" s="68" t="s">
        <v>819</v>
      </c>
      <c r="C104" s="2" t="s">
        <v>6</v>
      </c>
      <c r="D104" s="2">
        <v>63</v>
      </c>
      <c r="E104" s="6">
        <v>20455</v>
      </c>
      <c r="F104" s="7">
        <v>43724.650347222225</v>
      </c>
      <c r="G104" s="69" t="s">
        <v>4</v>
      </c>
      <c r="H104" s="68">
        <v>1480</v>
      </c>
      <c r="I104" s="8">
        <f t="shared" si="6"/>
        <v>10.206896551724139</v>
      </c>
      <c r="J104" s="2">
        <v>3.0840000000000001</v>
      </c>
      <c r="K104" s="69">
        <v>145</v>
      </c>
      <c r="L104" s="68">
        <v>966</v>
      </c>
      <c r="M104" s="8">
        <f t="shared" si="7"/>
        <v>6.6620689655172418</v>
      </c>
      <c r="N104" s="2">
        <v>2.4750000000000001</v>
      </c>
      <c r="O104" s="69">
        <f t="shared" si="11"/>
        <v>145</v>
      </c>
      <c r="P104" s="181">
        <f t="shared" si="9"/>
        <v>1.5320910973084887</v>
      </c>
      <c r="Q104" s="77" t="s">
        <v>898</v>
      </c>
      <c r="V104" s="32">
        <v>0.49652777777777773</v>
      </c>
      <c r="W104" s="83">
        <v>0.68055555555555547</v>
      </c>
      <c r="X104" s="86">
        <f t="shared" si="10"/>
        <v>0.18402777777777773</v>
      </c>
    </row>
    <row r="105" spans="1:24" x14ac:dyDescent="0.3">
      <c r="A105" s="44" t="s">
        <v>3853</v>
      </c>
      <c r="B105" s="68" t="s">
        <v>820</v>
      </c>
      <c r="C105" s="2" t="s">
        <v>1</v>
      </c>
      <c r="D105" s="2">
        <v>54</v>
      </c>
      <c r="E105" s="6">
        <v>23800</v>
      </c>
      <c r="F105" s="7">
        <v>43724.716307870367</v>
      </c>
      <c r="G105" s="69" t="s">
        <v>4</v>
      </c>
      <c r="H105" s="68">
        <v>4119</v>
      </c>
      <c r="I105" s="8">
        <f t="shared" si="6"/>
        <v>23.537142857142857</v>
      </c>
      <c r="J105" s="2">
        <v>5.2370000000000001</v>
      </c>
      <c r="K105" s="69">
        <v>175</v>
      </c>
      <c r="L105" s="68">
        <v>771</v>
      </c>
      <c r="M105" s="8">
        <f t="shared" si="7"/>
        <v>4.4057142857142857</v>
      </c>
      <c r="N105" s="2">
        <v>2.1949999999999998</v>
      </c>
      <c r="O105" s="69">
        <v>175</v>
      </c>
      <c r="P105" s="181">
        <f t="shared" si="9"/>
        <v>5.3424124513618674</v>
      </c>
      <c r="Q105" s="77" t="s">
        <v>898</v>
      </c>
      <c r="V105" s="32">
        <v>0.5395833333333333</v>
      </c>
      <c r="W105" s="83">
        <v>0.72222222222222221</v>
      </c>
      <c r="X105" s="86">
        <f t="shared" si="10"/>
        <v>0.18263888888888891</v>
      </c>
    </row>
    <row r="106" spans="1:24" x14ac:dyDescent="0.3">
      <c r="A106" s="44" t="s">
        <v>3854</v>
      </c>
      <c r="B106" s="68" t="s">
        <v>821</v>
      </c>
      <c r="C106" s="2" t="s">
        <v>1</v>
      </c>
      <c r="D106" s="2">
        <v>61</v>
      </c>
      <c r="E106" s="6">
        <v>21411</v>
      </c>
      <c r="F106" s="7">
        <v>43725.516724537039</v>
      </c>
      <c r="G106" s="69" t="s">
        <v>4</v>
      </c>
      <c r="H106" s="68">
        <v>3072</v>
      </c>
      <c r="I106" s="8">
        <f t="shared" si="6"/>
        <v>19.692307692307693</v>
      </c>
      <c r="J106" s="2">
        <v>4.625</v>
      </c>
      <c r="K106" s="69">
        <v>156</v>
      </c>
      <c r="L106" s="68">
        <v>1128</v>
      </c>
      <c r="M106" s="8">
        <f t="shared" si="7"/>
        <v>7.2307692307692308</v>
      </c>
      <c r="N106" s="2">
        <v>2.8170000000000002</v>
      </c>
      <c r="O106" s="69">
        <f t="shared" ref="O106:O169" si="12">K106</f>
        <v>156</v>
      </c>
      <c r="P106" s="181">
        <f t="shared" si="9"/>
        <v>2.7234042553191489</v>
      </c>
      <c r="Q106" s="77" t="s">
        <v>909</v>
      </c>
      <c r="V106" s="32">
        <v>0.38750000000000001</v>
      </c>
      <c r="W106" s="83">
        <v>0.52430555555555558</v>
      </c>
      <c r="X106" s="86">
        <f t="shared" si="10"/>
        <v>0.13680555555555557</v>
      </c>
    </row>
    <row r="107" spans="1:24" x14ac:dyDescent="0.3">
      <c r="A107" s="44" t="s">
        <v>3855</v>
      </c>
      <c r="B107" s="68" t="s">
        <v>822</v>
      </c>
      <c r="C107" s="2" t="s">
        <v>1</v>
      </c>
      <c r="D107" s="2">
        <v>36</v>
      </c>
      <c r="E107" s="6">
        <v>30486</v>
      </c>
      <c r="F107" s="7">
        <v>43725.521817129629</v>
      </c>
      <c r="G107" s="69" t="s">
        <v>4</v>
      </c>
      <c r="H107" s="68">
        <v>2361</v>
      </c>
      <c r="I107" s="8">
        <f t="shared" si="6"/>
        <v>17.108695652173914</v>
      </c>
      <c r="J107" s="2">
        <v>4.07</v>
      </c>
      <c r="K107" s="69">
        <v>138</v>
      </c>
      <c r="L107" s="68">
        <v>850</v>
      </c>
      <c r="M107" s="8">
        <f t="shared" si="7"/>
        <v>6.1594202898550723</v>
      </c>
      <c r="N107" s="2">
        <v>2.48</v>
      </c>
      <c r="O107" s="69">
        <f t="shared" si="12"/>
        <v>138</v>
      </c>
      <c r="P107" s="181">
        <f t="shared" si="9"/>
        <v>2.7776470588235296</v>
      </c>
      <c r="Q107" s="77" t="s">
        <v>920</v>
      </c>
      <c r="V107" s="32">
        <v>0.39583333333333331</v>
      </c>
      <c r="W107" s="83">
        <v>0.53472222222222221</v>
      </c>
      <c r="X107" s="86">
        <f t="shared" si="10"/>
        <v>0.1388888888888889</v>
      </c>
    </row>
    <row r="108" spans="1:24" x14ac:dyDescent="0.3">
      <c r="A108" s="44" t="s">
        <v>3856</v>
      </c>
      <c r="B108" s="68" t="s">
        <v>823</v>
      </c>
      <c r="C108" s="2" t="s">
        <v>6</v>
      </c>
      <c r="D108" s="2">
        <v>43</v>
      </c>
      <c r="E108" s="6">
        <v>27823</v>
      </c>
      <c r="F108" s="7">
        <v>43725.540775462963</v>
      </c>
      <c r="G108" s="69" t="s">
        <v>4</v>
      </c>
      <c r="H108" s="68">
        <v>1990</v>
      </c>
      <c r="I108" s="8">
        <f t="shared" si="6"/>
        <v>15.307692307692308</v>
      </c>
      <c r="J108" s="2">
        <v>3.4910000000000001</v>
      </c>
      <c r="K108" s="69">
        <v>130</v>
      </c>
      <c r="L108" s="68">
        <v>695</v>
      </c>
      <c r="M108" s="8">
        <f t="shared" si="7"/>
        <v>5.3461538461538458</v>
      </c>
      <c r="N108" s="2">
        <v>2.1840000000000002</v>
      </c>
      <c r="O108" s="69">
        <f t="shared" si="12"/>
        <v>130</v>
      </c>
      <c r="P108" s="181">
        <f t="shared" si="9"/>
        <v>2.863309352517986</v>
      </c>
      <c r="Q108" s="77" t="s">
        <v>909</v>
      </c>
      <c r="V108" s="32">
        <v>0.40138888888888885</v>
      </c>
      <c r="W108" s="83">
        <v>0.54861111111111105</v>
      </c>
      <c r="X108" s="86">
        <f t="shared" si="10"/>
        <v>0.1472222222222222</v>
      </c>
    </row>
    <row r="109" spans="1:24" x14ac:dyDescent="0.3">
      <c r="A109" s="44" t="s">
        <v>3857</v>
      </c>
      <c r="B109" s="68" t="s">
        <v>824</v>
      </c>
      <c r="C109" s="2" t="s">
        <v>6</v>
      </c>
      <c r="D109" s="2">
        <v>71</v>
      </c>
      <c r="E109" s="6">
        <v>17506</v>
      </c>
      <c r="F109" s="7">
        <v>43725.54483796296</v>
      </c>
      <c r="G109" s="69" t="s">
        <v>4</v>
      </c>
      <c r="H109" s="68">
        <v>3304</v>
      </c>
      <c r="I109" s="8">
        <f t="shared" si="6"/>
        <v>25.030303030303031</v>
      </c>
      <c r="J109" s="2">
        <v>5.665</v>
      </c>
      <c r="K109" s="69">
        <v>132</v>
      </c>
      <c r="L109" s="68">
        <v>920</v>
      </c>
      <c r="M109" s="8">
        <f t="shared" si="7"/>
        <v>6.9696969696969697</v>
      </c>
      <c r="N109" s="2">
        <v>2.7850000000000001</v>
      </c>
      <c r="O109" s="69">
        <f t="shared" si="12"/>
        <v>132</v>
      </c>
      <c r="P109" s="181">
        <f t="shared" si="9"/>
        <v>3.5913043478260871</v>
      </c>
      <c r="Q109" s="77" t="s">
        <v>919</v>
      </c>
      <c r="V109" s="32">
        <v>0.41111111111111115</v>
      </c>
      <c r="W109" s="83">
        <v>0.5625</v>
      </c>
      <c r="X109" s="86">
        <f t="shared" si="10"/>
        <v>0.15138888888888885</v>
      </c>
    </row>
    <row r="110" spans="1:24" x14ac:dyDescent="0.3">
      <c r="A110" s="44" t="s">
        <v>3858</v>
      </c>
      <c r="B110" s="68" t="s">
        <v>825</v>
      </c>
      <c r="C110" s="2" t="s">
        <v>1</v>
      </c>
      <c r="D110" s="2">
        <v>36</v>
      </c>
      <c r="E110" s="6">
        <v>30443</v>
      </c>
      <c r="F110" s="7">
        <v>43725.557187500002</v>
      </c>
      <c r="G110" s="69" t="s">
        <v>4</v>
      </c>
      <c r="H110" s="68">
        <v>2784</v>
      </c>
      <c r="I110" s="8">
        <f t="shared" si="6"/>
        <v>19.885714285714286</v>
      </c>
      <c r="J110" s="2">
        <v>4.4820000000000002</v>
      </c>
      <c r="K110" s="69">
        <v>140</v>
      </c>
      <c r="L110" s="68">
        <v>890</v>
      </c>
      <c r="M110" s="8">
        <f t="shared" si="7"/>
        <v>6.3571428571428568</v>
      </c>
      <c r="N110" s="2">
        <v>2.625</v>
      </c>
      <c r="O110" s="69">
        <f t="shared" si="12"/>
        <v>140</v>
      </c>
      <c r="P110" s="181">
        <f t="shared" si="9"/>
        <v>3.1280898876404497</v>
      </c>
      <c r="Q110" s="77" t="s">
        <v>920</v>
      </c>
      <c r="V110" s="32">
        <v>0.44097222222222227</v>
      </c>
      <c r="W110" s="83">
        <v>0.58333333333333337</v>
      </c>
      <c r="X110" s="86">
        <f t="shared" si="10"/>
        <v>0.1423611111111111</v>
      </c>
    </row>
    <row r="111" spans="1:24" x14ac:dyDescent="0.3">
      <c r="A111" s="44" t="s">
        <v>3859</v>
      </c>
      <c r="B111" s="68" t="s">
        <v>826</v>
      </c>
      <c r="C111" s="2" t="s">
        <v>6</v>
      </c>
      <c r="D111" s="2">
        <v>75</v>
      </c>
      <c r="E111" s="6">
        <v>16134</v>
      </c>
      <c r="F111" s="7">
        <v>43725.590613425928</v>
      </c>
      <c r="G111" s="69" t="s">
        <v>4</v>
      </c>
      <c r="H111" s="68">
        <v>4169</v>
      </c>
      <c r="I111" s="8">
        <f t="shared" si="6"/>
        <v>23.161111111111111</v>
      </c>
      <c r="J111" s="2">
        <v>4.6079999999999997</v>
      </c>
      <c r="K111" s="69">
        <v>180</v>
      </c>
      <c r="L111" s="68">
        <v>1357</v>
      </c>
      <c r="M111" s="8">
        <f t="shared" si="7"/>
        <v>7.5388888888888888</v>
      </c>
      <c r="N111" s="2">
        <v>3.0329999999999999</v>
      </c>
      <c r="O111" s="69">
        <f t="shared" si="12"/>
        <v>180</v>
      </c>
      <c r="P111" s="181">
        <f t="shared" si="9"/>
        <v>3.0722181282240237</v>
      </c>
      <c r="Q111" s="77" t="s">
        <v>909</v>
      </c>
      <c r="V111" s="32">
        <v>0.45277777777777778</v>
      </c>
      <c r="W111" s="83">
        <v>0.60069444444444442</v>
      </c>
      <c r="X111" s="86">
        <f t="shared" si="10"/>
        <v>0.14791666666666664</v>
      </c>
    </row>
    <row r="112" spans="1:24" x14ac:dyDescent="0.3">
      <c r="A112" s="44" t="s">
        <v>3860</v>
      </c>
      <c r="B112" s="68" t="s">
        <v>827</v>
      </c>
      <c r="C112" s="2" t="s">
        <v>1</v>
      </c>
      <c r="D112" s="2">
        <v>46</v>
      </c>
      <c r="E112" s="6">
        <v>26783</v>
      </c>
      <c r="F112" s="7">
        <v>43725.607708333337</v>
      </c>
      <c r="G112" s="69" t="s">
        <v>4</v>
      </c>
      <c r="H112" s="68">
        <v>2206</v>
      </c>
      <c r="I112" s="8">
        <f t="shared" si="6"/>
        <v>16.969230769230769</v>
      </c>
      <c r="J112" s="2">
        <v>4.5199999999999996</v>
      </c>
      <c r="K112" s="69">
        <v>130</v>
      </c>
      <c r="L112" s="68">
        <v>643</v>
      </c>
      <c r="M112" s="8">
        <f t="shared" si="7"/>
        <v>4.9461538461538463</v>
      </c>
      <c r="N112" s="2">
        <v>2.37</v>
      </c>
      <c r="O112" s="69">
        <f t="shared" si="12"/>
        <v>130</v>
      </c>
      <c r="P112" s="181">
        <f t="shared" si="9"/>
        <v>3.4307931570762054</v>
      </c>
      <c r="Q112" s="77" t="s">
        <v>910</v>
      </c>
      <c r="V112" s="32">
        <v>0.46180555555555558</v>
      </c>
      <c r="W112" s="83">
        <v>0.61458333333333337</v>
      </c>
      <c r="X112" s="86">
        <f t="shared" si="10"/>
        <v>0.15277777777777779</v>
      </c>
    </row>
    <row r="113" spans="1:24" x14ac:dyDescent="0.3">
      <c r="A113" s="44" t="s">
        <v>3861</v>
      </c>
      <c r="B113" s="68" t="s">
        <v>828</v>
      </c>
      <c r="C113" s="2" t="s">
        <v>1</v>
      </c>
      <c r="D113" s="2">
        <v>61</v>
      </c>
      <c r="E113" s="6">
        <v>21099</v>
      </c>
      <c r="F113" s="7">
        <v>43725.617789351854</v>
      </c>
      <c r="G113" s="69" t="s">
        <v>4</v>
      </c>
      <c r="H113" s="68">
        <v>2433</v>
      </c>
      <c r="I113" s="8">
        <f t="shared" si="6"/>
        <v>19.30952380952381</v>
      </c>
      <c r="J113" s="2">
        <v>4.4139999999999997</v>
      </c>
      <c r="K113" s="69">
        <v>126</v>
      </c>
      <c r="L113" s="68">
        <v>812</v>
      </c>
      <c r="M113" s="8">
        <f t="shared" si="7"/>
        <v>6.4444444444444446</v>
      </c>
      <c r="N113" s="2">
        <v>2.8039999999999998</v>
      </c>
      <c r="O113" s="69">
        <f t="shared" si="12"/>
        <v>126</v>
      </c>
      <c r="P113" s="181">
        <f t="shared" si="9"/>
        <v>2.9963054187192117</v>
      </c>
      <c r="Q113" s="77" t="s">
        <v>909</v>
      </c>
      <c r="V113" s="32">
        <v>0.48888888888888887</v>
      </c>
      <c r="W113" s="83">
        <v>0.625</v>
      </c>
      <c r="X113" s="86">
        <f t="shared" si="10"/>
        <v>0.13611111111111113</v>
      </c>
    </row>
    <row r="114" spans="1:24" x14ac:dyDescent="0.3">
      <c r="A114" s="44" t="s">
        <v>3862</v>
      </c>
      <c r="B114" s="68" t="s">
        <v>462</v>
      </c>
      <c r="C114" s="2" t="s">
        <v>1</v>
      </c>
      <c r="D114" s="2">
        <v>61</v>
      </c>
      <c r="E114" s="6">
        <v>21187</v>
      </c>
      <c r="F114" s="7">
        <v>43725.621516203704</v>
      </c>
      <c r="G114" s="69" t="s">
        <v>4</v>
      </c>
      <c r="H114" s="68">
        <v>2455</v>
      </c>
      <c r="I114" s="8">
        <f t="shared" si="6"/>
        <v>21.535087719298247</v>
      </c>
      <c r="J114" s="2">
        <v>5.0910000000000002</v>
      </c>
      <c r="K114" s="69">
        <v>114</v>
      </c>
      <c r="L114" s="68">
        <v>560</v>
      </c>
      <c r="M114" s="8">
        <f t="shared" si="7"/>
        <v>4.9122807017543861</v>
      </c>
      <c r="N114" s="2">
        <v>2.3370000000000002</v>
      </c>
      <c r="O114" s="69">
        <f t="shared" si="12"/>
        <v>114</v>
      </c>
      <c r="P114" s="181">
        <f t="shared" si="9"/>
        <v>4.3839285714285712</v>
      </c>
      <c r="Q114" s="77" t="s">
        <v>910</v>
      </c>
      <c r="V114" s="32">
        <v>0.49305555555555558</v>
      </c>
      <c r="W114" s="83">
        <v>0.64583333333333337</v>
      </c>
      <c r="X114" s="86">
        <f t="shared" si="10"/>
        <v>0.15277777777777779</v>
      </c>
    </row>
    <row r="115" spans="1:24" x14ac:dyDescent="0.3">
      <c r="A115" s="44" t="s">
        <v>3863</v>
      </c>
      <c r="B115" s="68" t="s">
        <v>829</v>
      </c>
      <c r="C115" s="2" t="s">
        <v>1</v>
      </c>
      <c r="D115" s="2">
        <v>58</v>
      </c>
      <c r="E115" s="6">
        <v>22355</v>
      </c>
      <c r="F115" s="7">
        <v>43725.644293981481</v>
      </c>
      <c r="G115" s="69" t="s">
        <v>4</v>
      </c>
      <c r="H115" s="68">
        <v>2352</v>
      </c>
      <c r="I115" s="8">
        <f t="shared" si="6"/>
        <v>20.452173913043477</v>
      </c>
      <c r="J115" s="2">
        <v>4.9649999999999999</v>
      </c>
      <c r="K115" s="69">
        <v>115</v>
      </c>
      <c r="L115" s="68">
        <v>434</v>
      </c>
      <c r="M115" s="8">
        <f t="shared" si="7"/>
        <v>3.7739130434782608</v>
      </c>
      <c r="N115" s="2">
        <v>2.044</v>
      </c>
      <c r="O115" s="69">
        <f t="shared" si="12"/>
        <v>115</v>
      </c>
      <c r="P115" s="181">
        <f t="shared" si="9"/>
        <v>5.419354838709677</v>
      </c>
      <c r="Q115" s="77" t="s">
        <v>909</v>
      </c>
      <c r="V115" s="32">
        <v>0.51041666666666663</v>
      </c>
      <c r="W115" s="83">
        <v>0.66666666666666663</v>
      </c>
      <c r="X115" s="86">
        <f t="shared" si="10"/>
        <v>0.15625</v>
      </c>
    </row>
    <row r="116" spans="1:24" x14ac:dyDescent="0.3">
      <c r="A116" s="44" t="s">
        <v>3864</v>
      </c>
      <c r="B116" s="68" t="s">
        <v>830</v>
      </c>
      <c r="C116" s="2" t="s">
        <v>1</v>
      </c>
      <c r="D116" s="2">
        <v>69</v>
      </c>
      <c r="E116" s="6">
        <v>18498</v>
      </c>
      <c r="F116" s="7">
        <v>43725.663078703707</v>
      </c>
      <c r="G116" s="69" t="s">
        <v>4</v>
      </c>
      <c r="H116" s="68">
        <v>3349</v>
      </c>
      <c r="I116" s="8">
        <f t="shared" si="6"/>
        <v>23.921428571428571</v>
      </c>
      <c r="J116" s="2">
        <v>4.5270000000000001</v>
      </c>
      <c r="K116" s="69">
        <v>140</v>
      </c>
      <c r="L116" s="68">
        <v>640</v>
      </c>
      <c r="M116" s="8">
        <f t="shared" si="7"/>
        <v>4.5714285714285712</v>
      </c>
      <c r="N116" s="2">
        <v>2.2320000000000002</v>
      </c>
      <c r="O116" s="69">
        <f t="shared" si="12"/>
        <v>140</v>
      </c>
      <c r="P116" s="181">
        <f t="shared" si="9"/>
        <v>5.2328125000000005</v>
      </c>
      <c r="Q116" s="77" t="s">
        <v>910</v>
      </c>
      <c r="V116" s="32">
        <v>0.51874999999999993</v>
      </c>
      <c r="W116" s="83">
        <v>0.67708333333333337</v>
      </c>
      <c r="X116" s="86">
        <f t="shared" si="10"/>
        <v>0.15833333333333344</v>
      </c>
    </row>
    <row r="117" spans="1:24" x14ac:dyDescent="0.3">
      <c r="A117" s="44" t="s">
        <v>3865</v>
      </c>
      <c r="B117" s="68" t="s">
        <v>831</v>
      </c>
      <c r="C117" s="2" t="s">
        <v>1</v>
      </c>
      <c r="D117" s="2">
        <v>60</v>
      </c>
      <c r="E117" s="6">
        <v>21599</v>
      </c>
      <c r="F117" s="7">
        <v>43725.699224537035</v>
      </c>
      <c r="G117" s="69" t="s">
        <v>4</v>
      </c>
      <c r="H117" s="68">
        <v>4281</v>
      </c>
      <c r="I117" s="8">
        <f t="shared" si="6"/>
        <v>21.405000000000001</v>
      </c>
      <c r="J117" s="2">
        <v>5.0999999999999996</v>
      </c>
      <c r="K117" s="69">
        <v>200</v>
      </c>
      <c r="L117" s="68">
        <v>790</v>
      </c>
      <c r="M117" s="8">
        <f t="shared" si="7"/>
        <v>3.95</v>
      </c>
      <c r="N117" s="2">
        <v>2.2029999999999998</v>
      </c>
      <c r="O117" s="69">
        <f t="shared" si="12"/>
        <v>200</v>
      </c>
      <c r="P117" s="181">
        <f t="shared" si="9"/>
        <v>5.4189873417721524</v>
      </c>
      <c r="Q117" s="77" t="s">
        <v>921</v>
      </c>
      <c r="V117" s="32">
        <v>0.53194444444444444</v>
      </c>
      <c r="W117" s="83">
        <v>0.70833333333333337</v>
      </c>
      <c r="X117" s="86">
        <f t="shared" si="10"/>
        <v>0.17638888888888893</v>
      </c>
    </row>
    <row r="118" spans="1:24" x14ac:dyDescent="0.3">
      <c r="A118" s="44" t="s">
        <v>3866</v>
      </c>
      <c r="B118" s="68" t="s">
        <v>832</v>
      </c>
      <c r="C118" s="2" t="s">
        <v>1</v>
      </c>
      <c r="D118" s="2">
        <v>38</v>
      </c>
      <c r="E118" s="6">
        <v>29831</v>
      </c>
      <c r="F118" s="7">
        <v>43725.699664351851</v>
      </c>
      <c r="G118" s="69" t="s">
        <v>4</v>
      </c>
      <c r="H118" s="68">
        <v>2208</v>
      </c>
      <c r="I118" s="8">
        <f t="shared" si="6"/>
        <v>14.72</v>
      </c>
      <c r="J118" s="2">
        <v>4.1310000000000002</v>
      </c>
      <c r="K118" s="69">
        <v>150</v>
      </c>
      <c r="L118" s="68">
        <v>494</v>
      </c>
      <c r="M118" s="8">
        <f t="shared" si="7"/>
        <v>3.2933333333333334</v>
      </c>
      <c r="N118" s="2">
        <v>1.778</v>
      </c>
      <c r="O118" s="69">
        <f t="shared" si="12"/>
        <v>150</v>
      </c>
      <c r="P118" s="181">
        <f t="shared" si="9"/>
        <v>4.4696356275303648</v>
      </c>
      <c r="Q118" s="77" t="s">
        <v>909</v>
      </c>
      <c r="V118" s="32">
        <v>0.53680555555555554</v>
      </c>
      <c r="W118" s="83">
        <v>0.72222222222222221</v>
      </c>
      <c r="X118" s="86">
        <f t="shared" si="10"/>
        <v>0.18541666666666667</v>
      </c>
    </row>
    <row r="119" spans="1:24" x14ac:dyDescent="0.3">
      <c r="A119" s="44" t="s">
        <v>3867</v>
      </c>
      <c r="B119" s="68" t="s">
        <v>833</v>
      </c>
      <c r="C119" s="2" t="s">
        <v>1</v>
      </c>
      <c r="D119" s="2">
        <v>46</v>
      </c>
      <c r="E119" s="6">
        <v>26789</v>
      </c>
      <c r="F119" s="7">
        <v>43726.517013888886</v>
      </c>
      <c r="G119" s="69" t="s">
        <v>4</v>
      </c>
      <c r="H119" s="68">
        <v>2921</v>
      </c>
      <c r="I119" s="8">
        <f t="shared" si="6"/>
        <v>18.030864197530864</v>
      </c>
      <c r="J119" s="2">
        <v>4.2969999999999997</v>
      </c>
      <c r="K119" s="69">
        <v>162</v>
      </c>
      <c r="L119" s="68">
        <v>961</v>
      </c>
      <c r="M119" s="8">
        <f t="shared" si="7"/>
        <v>5.9320987654320989</v>
      </c>
      <c r="N119" s="2">
        <v>2.1469999999999998</v>
      </c>
      <c r="O119" s="69">
        <f t="shared" si="12"/>
        <v>162</v>
      </c>
      <c r="P119" s="181">
        <f t="shared" si="9"/>
        <v>3.039542143600416</v>
      </c>
      <c r="Q119" s="77" t="s">
        <v>910</v>
      </c>
      <c r="V119" s="32">
        <v>0.38194444444444442</v>
      </c>
      <c r="W119" s="83">
        <v>0.52430555555555558</v>
      </c>
      <c r="X119" s="86">
        <f t="shared" si="10"/>
        <v>0.14236111111111116</v>
      </c>
    </row>
    <row r="120" spans="1:24" x14ac:dyDescent="0.3">
      <c r="A120" s="44" t="s">
        <v>3868</v>
      </c>
      <c r="B120" s="68" t="s">
        <v>834</v>
      </c>
      <c r="C120" s="2" t="s">
        <v>1</v>
      </c>
      <c r="D120" s="2">
        <v>49</v>
      </c>
      <c r="E120" s="6">
        <v>25804</v>
      </c>
      <c r="F120" s="7">
        <v>43726.522268518522</v>
      </c>
      <c r="G120" s="69" t="s">
        <v>4</v>
      </c>
      <c r="H120" s="68">
        <v>2478</v>
      </c>
      <c r="I120" s="8">
        <f t="shared" si="6"/>
        <v>19.824000000000002</v>
      </c>
      <c r="J120" s="2">
        <v>4.9089999999999998</v>
      </c>
      <c r="K120" s="69">
        <v>125</v>
      </c>
      <c r="L120" s="68">
        <v>832</v>
      </c>
      <c r="M120" s="8">
        <f t="shared" si="7"/>
        <v>6.6559999999999997</v>
      </c>
      <c r="N120" s="2">
        <v>2.1890000000000001</v>
      </c>
      <c r="O120" s="69">
        <f t="shared" si="12"/>
        <v>125</v>
      </c>
      <c r="P120" s="181">
        <f t="shared" si="9"/>
        <v>2.978365384615385</v>
      </c>
      <c r="Q120" s="77" t="s">
        <v>909</v>
      </c>
      <c r="V120" s="32">
        <v>0.40763888888888888</v>
      </c>
      <c r="W120" s="83">
        <v>0.53472222222222221</v>
      </c>
      <c r="X120" s="86">
        <f t="shared" si="10"/>
        <v>0.12708333333333333</v>
      </c>
    </row>
    <row r="121" spans="1:24" x14ac:dyDescent="0.3">
      <c r="A121" s="44" t="s">
        <v>3869</v>
      </c>
      <c r="B121" s="68" t="s">
        <v>835</v>
      </c>
      <c r="C121" s="2" t="s">
        <v>1</v>
      </c>
      <c r="D121" s="2">
        <v>33</v>
      </c>
      <c r="E121" s="6">
        <v>31616</v>
      </c>
      <c r="F121" s="7">
        <v>43726.540520833332</v>
      </c>
      <c r="G121" s="69" t="s">
        <v>4</v>
      </c>
      <c r="H121" s="68">
        <v>2685</v>
      </c>
      <c r="I121" s="8">
        <f t="shared" si="6"/>
        <v>16.574074074074073</v>
      </c>
      <c r="J121" s="2">
        <v>4.6580000000000004</v>
      </c>
      <c r="K121" s="69">
        <v>162</v>
      </c>
      <c r="L121" s="68">
        <v>1012</v>
      </c>
      <c r="M121" s="8">
        <f t="shared" si="7"/>
        <v>6.2469135802469138</v>
      </c>
      <c r="N121" s="2">
        <v>2.7050000000000001</v>
      </c>
      <c r="O121" s="69">
        <f t="shared" si="12"/>
        <v>162</v>
      </c>
      <c r="P121" s="181">
        <f t="shared" si="9"/>
        <v>2.6531620553359683</v>
      </c>
      <c r="Q121" s="77" t="s">
        <v>910</v>
      </c>
      <c r="V121" s="32">
        <v>0.40972222222222227</v>
      </c>
      <c r="W121" s="83">
        <v>0.54513888888888895</v>
      </c>
      <c r="X121" s="86">
        <f t="shared" si="10"/>
        <v>0.13541666666666669</v>
      </c>
    </row>
    <row r="122" spans="1:24" x14ac:dyDescent="0.3">
      <c r="A122" s="44" t="s">
        <v>3870</v>
      </c>
      <c r="B122" s="68" t="s">
        <v>836</v>
      </c>
      <c r="C122" s="2" t="s">
        <v>6</v>
      </c>
      <c r="D122" s="2">
        <v>70</v>
      </c>
      <c r="E122" s="6">
        <v>17946</v>
      </c>
      <c r="F122" s="7">
        <v>43726.544062499997</v>
      </c>
      <c r="G122" s="69" t="s">
        <v>4</v>
      </c>
      <c r="H122" s="68">
        <v>2555</v>
      </c>
      <c r="I122" s="8">
        <f t="shared" si="6"/>
        <v>12.904040404040405</v>
      </c>
      <c r="J122" s="2">
        <v>3.968</v>
      </c>
      <c r="K122" s="69">
        <v>198</v>
      </c>
      <c r="L122" s="68">
        <v>1089</v>
      </c>
      <c r="M122" s="8">
        <f t="shared" si="7"/>
        <v>5.5</v>
      </c>
      <c r="N122" s="2">
        <v>2.3969999999999998</v>
      </c>
      <c r="O122" s="69">
        <f t="shared" si="12"/>
        <v>198</v>
      </c>
      <c r="P122" s="181">
        <f t="shared" si="9"/>
        <v>2.3461891643709829</v>
      </c>
      <c r="Q122" s="77" t="s">
        <v>909</v>
      </c>
      <c r="V122" s="32">
        <v>0.41319444444444442</v>
      </c>
      <c r="W122" s="83">
        <v>0.56597222222222221</v>
      </c>
      <c r="X122" s="86">
        <f t="shared" si="10"/>
        <v>0.15277777777777779</v>
      </c>
    </row>
    <row r="123" spans="1:24" x14ac:dyDescent="0.3">
      <c r="A123" s="44" t="s">
        <v>3871</v>
      </c>
      <c r="B123" s="68" t="s">
        <v>837</v>
      </c>
      <c r="C123" s="2" t="s">
        <v>1</v>
      </c>
      <c r="D123" s="2">
        <v>55</v>
      </c>
      <c r="E123" s="6">
        <v>23285</v>
      </c>
      <c r="F123" s="7">
        <v>43726.564942129633</v>
      </c>
      <c r="G123" s="69" t="s">
        <v>4</v>
      </c>
      <c r="H123" s="68">
        <v>2237</v>
      </c>
      <c r="I123" s="8">
        <f t="shared" si="6"/>
        <v>24.315217391304348</v>
      </c>
      <c r="J123" s="2">
        <v>4.9749999999999996</v>
      </c>
      <c r="K123" s="69">
        <v>92</v>
      </c>
      <c r="L123" s="68">
        <v>472</v>
      </c>
      <c r="M123" s="8">
        <f t="shared" si="7"/>
        <v>5.1304347826086953</v>
      </c>
      <c r="N123" s="2">
        <v>2.4500000000000002</v>
      </c>
      <c r="O123" s="69">
        <f t="shared" si="12"/>
        <v>92</v>
      </c>
      <c r="P123" s="181">
        <f t="shared" si="9"/>
        <v>4.7394067796610173</v>
      </c>
      <c r="Q123" s="77" t="s">
        <v>910</v>
      </c>
      <c r="V123" s="32">
        <v>0.41944444444444445</v>
      </c>
      <c r="W123" s="83">
        <v>0.58333333333333337</v>
      </c>
      <c r="X123" s="86">
        <f t="shared" si="10"/>
        <v>0.16388888888888892</v>
      </c>
    </row>
    <row r="124" spans="1:24" x14ac:dyDescent="0.3">
      <c r="A124" s="44" t="s">
        <v>3872</v>
      </c>
      <c r="B124" s="68" t="s">
        <v>838</v>
      </c>
      <c r="C124" s="2" t="s">
        <v>1</v>
      </c>
      <c r="D124" s="2">
        <v>51</v>
      </c>
      <c r="E124" s="6">
        <v>24788</v>
      </c>
      <c r="F124" s="7">
        <v>43726.581597222219</v>
      </c>
      <c r="G124" s="69" t="s">
        <v>4</v>
      </c>
      <c r="H124" s="68">
        <v>1933</v>
      </c>
      <c r="I124" s="8">
        <f t="shared" si="6"/>
        <v>16.108333333333334</v>
      </c>
      <c r="J124" s="2">
        <v>3.972</v>
      </c>
      <c r="K124" s="69">
        <v>120</v>
      </c>
      <c r="L124" s="68">
        <v>718</v>
      </c>
      <c r="M124" s="8">
        <f t="shared" si="7"/>
        <v>5.9833333333333334</v>
      </c>
      <c r="N124" s="2">
        <v>2.2490000000000001</v>
      </c>
      <c r="O124" s="69">
        <f t="shared" si="12"/>
        <v>120</v>
      </c>
      <c r="P124" s="181">
        <f t="shared" si="9"/>
        <v>2.6922005571030643</v>
      </c>
      <c r="Q124" s="77" t="s">
        <v>909</v>
      </c>
      <c r="V124" s="32">
        <v>0.4381944444444445</v>
      </c>
      <c r="W124" s="83">
        <v>0.59375</v>
      </c>
      <c r="X124" s="86">
        <f t="shared" si="10"/>
        <v>0.1555555555555555</v>
      </c>
    </row>
    <row r="125" spans="1:24" x14ac:dyDescent="0.3">
      <c r="A125" s="44" t="s">
        <v>3873</v>
      </c>
      <c r="B125" s="68" t="s">
        <v>839</v>
      </c>
      <c r="C125" s="2" t="s">
        <v>1</v>
      </c>
      <c r="D125" s="2">
        <v>47</v>
      </c>
      <c r="E125" s="6">
        <v>26321</v>
      </c>
      <c r="F125" s="7">
        <v>43726.608101851853</v>
      </c>
      <c r="G125" s="69" t="s">
        <v>4</v>
      </c>
      <c r="H125" s="68">
        <v>1582</v>
      </c>
      <c r="I125" s="8">
        <f t="shared" si="6"/>
        <v>15.211538461538462</v>
      </c>
      <c r="J125" s="2">
        <v>3.9260000000000002</v>
      </c>
      <c r="K125" s="69">
        <v>104</v>
      </c>
      <c r="L125" s="68">
        <v>426</v>
      </c>
      <c r="M125" s="8">
        <f t="shared" si="7"/>
        <v>4.0961538461538458</v>
      </c>
      <c r="N125" s="2">
        <v>1.968</v>
      </c>
      <c r="O125" s="69">
        <f t="shared" si="12"/>
        <v>104</v>
      </c>
      <c r="P125" s="181">
        <f t="shared" si="9"/>
        <v>3.7136150234741789</v>
      </c>
      <c r="Q125" s="77" t="s">
        <v>898</v>
      </c>
      <c r="V125" s="32">
        <v>0.45347222222222222</v>
      </c>
      <c r="W125" s="83">
        <v>0.61805555555555558</v>
      </c>
      <c r="X125" s="86">
        <f t="shared" si="10"/>
        <v>0.16458333333333336</v>
      </c>
    </row>
    <row r="126" spans="1:24" x14ac:dyDescent="0.3">
      <c r="A126" s="44" t="s">
        <v>3874</v>
      </c>
      <c r="B126" s="68" t="s">
        <v>840</v>
      </c>
      <c r="C126" s="2" t="s">
        <v>1</v>
      </c>
      <c r="D126" s="2">
        <v>40</v>
      </c>
      <c r="E126" s="6">
        <v>28965</v>
      </c>
      <c r="F126" s="7">
        <v>43726.618888888886</v>
      </c>
      <c r="G126" s="69" t="s">
        <v>4</v>
      </c>
      <c r="H126" s="68">
        <v>2556</v>
      </c>
      <c r="I126" s="8">
        <f t="shared" si="6"/>
        <v>21.3</v>
      </c>
      <c r="J126" s="2">
        <v>4.915</v>
      </c>
      <c r="K126" s="69">
        <v>120</v>
      </c>
      <c r="L126" s="68">
        <v>654</v>
      </c>
      <c r="M126" s="8">
        <f t="shared" si="7"/>
        <v>5.45</v>
      </c>
      <c r="N126" s="2">
        <v>2.2149999999999999</v>
      </c>
      <c r="O126" s="69">
        <f t="shared" si="12"/>
        <v>120</v>
      </c>
      <c r="P126" s="181">
        <f t="shared" si="9"/>
        <v>3.9082568807339451</v>
      </c>
      <c r="Q126" s="77" t="s">
        <v>909</v>
      </c>
      <c r="V126" s="32">
        <v>0.47222222222222227</v>
      </c>
      <c r="W126" s="83">
        <v>0.62847222222222221</v>
      </c>
      <c r="X126" s="86">
        <f t="shared" si="10"/>
        <v>0.15624999999999994</v>
      </c>
    </row>
    <row r="127" spans="1:24" x14ac:dyDescent="0.3">
      <c r="A127" s="44" t="s">
        <v>3875</v>
      </c>
      <c r="B127" s="68" t="s">
        <v>841</v>
      </c>
      <c r="C127" s="2" t="s">
        <v>6</v>
      </c>
      <c r="D127" s="2">
        <v>50</v>
      </c>
      <c r="E127" s="6">
        <v>25283</v>
      </c>
      <c r="F127" s="7">
        <v>43726.634965277779</v>
      </c>
      <c r="G127" s="69" t="s">
        <v>4</v>
      </c>
      <c r="H127" s="68">
        <v>4352</v>
      </c>
      <c r="I127" s="8">
        <f t="shared" si="6"/>
        <v>23.026455026455025</v>
      </c>
      <c r="J127" s="2">
        <v>4.9969999999999999</v>
      </c>
      <c r="K127" s="69">
        <v>189</v>
      </c>
      <c r="L127" s="68">
        <v>1242</v>
      </c>
      <c r="M127" s="8">
        <f t="shared" si="7"/>
        <v>6.5714285714285712</v>
      </c>
      <c r="N127" s="2">
        <v>2.802</v>
      </c>
      <c r="O127" s="69">
        <f t="shared" si="12"/>
        <v>189</v>
      </c>
      <c r="P127" s="181">
        <f t="shared" si="9"/>
        <v>3.5040257648953301</v>
      </c>
      <c r="Q127" s="77" t="s">
        <v>909</v>
      </c>
      <c r="V127" s="32">
        <v>0.50347222222222221</v>
      </c>
      <c r="W127" s="83">
        <v>0.63888888888888895</v>
      </c>
      <c r="X127" s="86">
        <f t="shared" si="10"/>
        <v>0.13541666666666674</v>
      </c>
    </row>
    <row r="128" spans="1:24" x14ac:dyDescent="0.3">
      <c r="A128" s="44" t="s">
        <v>3876</v>
      </c>
      <c r="B128" s="68" t="s">
        <v>842</v>
      </c>
      <c r="C128" s="2" t="s">
        <v>6</v>
      </c>
      <c r="D128" s="2">
        <v>62</v>
      </c>
      <c r="E128" s="6">
        <v>20802</v>
      </c>
      <c r="F128" s="7">
        <v>43726.649363425924</v>
      </c>
      <c r="G128" s="69" t="s">
        <v>4</v>
      </c>
      <c r="H128" s="68">
        <v>2147</v>
      </c>
      <c r="I128" s="8">
        <f t="shared" si="6"/>
        <v>17.039682539682541</v>
      </c>
      <c r="J128" s="2">
        <v>4.7249999999999996</v>
      </c>
      <c r="K128" s="69">
        <v>126</v>
      </c>
      <c r="L128" s="68">
        <v>789</v>
      </c>
      <c r="M128" s="8">
        <f t="shared" si="7"/>
        <v>6.2619047619047619</v>
      </c>
      <c r="N128" s="2">
        <v>2.63</v>
      </c>
      <c r="O128" s="69">
        <f t="shared" si="12"/>
        <v>126</v>
      </c>
      <c r="P128" s="181">
        <f t="shared" si="9"/>
        <v>2.7211660329531053</v>
      </c>
      <c r="Q128" s="77" t="s">
        <v>898</v>
      </c>
      <c r="V128" s="32">
        <v>0.50208333333333333</v>
      </c>
      <c r="W128" s="83">
        <v>0.66319444444444442</v>
      </c>
      <c r="X128" s="86">
        <f t="shared" si="10"/>
        <v>0.16111111111111109</v>
      </c>
    </row>
    <row r="129" spans="1:24" x14ac:dyDescent="0.3">
      <c r="A129" s="44" t="s">
        <v>3877</v>
      </c>
      <c r="B129" s="68" t="s">
        <v>843</v>
      </c>
      <c r="C129" s="2" t="s">
        <v>6</v>
      </c>
      <c r="D129" s="2">
        <v>33</v>
      </c>
      <c r="E129" s="6">
        <v>31650</v>
      </c>
      <c r="F129" s="7">
        <v>43727.367615740739</v>
      </c>
      <c r="G129" s="69" t="s">
        <v>71</v>
      </c>
      <c r="H129" s="68">
        <v>1919</v>
      </c>
      <c r="I129" s="8">
        <f t="shared" si="6"/>
        <v>12.380645161290323</v>
      </c>
      <c r="J129" s="2">
        <v>3.7890000000000001</v>
      </c>
      <c r="K129" s="69">
        <v>155</v>
      </c>
      <c r="L129" s="68">
        <v>660</v>
      </c>
      <c r="M129" s="8">
        <f t="shared" si="7"/>
        <v>4.258064516129032</v>
      </c>
      <c r="N129" s="2">
        <v>2.0950000000000002</v>
      </c>
      <c r="O129" s="69">
        <f t="shared" si="12"/>
        <v>155</v>
      </c>
      <c r="P129" s="181">
        <f t="shared" si="9"/>
        <v>2.9075757575757577</v>
      </c>
      <c r="Q129" s="77" t="s">
        <v>909</v>
      </c>
      <c r="V129" s="32">
        <v>0.375</v>
      </c>
      <c r="W129" s="83">
        <v>0.52083333333333337</v>
      </c>
      <c r="X129" s="86">
        <f t="shared" si="10"/>
        <v>0.14583333333333337</v>
      </c>
    </row>
    <row r="130" spans="1:24" x14ac:dyDescent="0.3">
      <c r="A130" s="44" t="s">
        <v>3879</v>
      </c>
      <c r="B130" s="68" t="s">
        <v>845</v>
      </c>
      <c r="C130" s="2" t="s">
        <v>1</v>
      </c>
      <c r="D130" s="2">
        <v>46</v>
      </c>
      <c r="E130" s="6">
        <v>26707</v>
      </c>
      <c r="F130" s="7">
        <v>43727.535671296297</v>
      </c>
      <c r="G130" s="69" t="s">
        <v>4</v>
      </c>
      <c r="H130" s="68">
        <v>2887</v>
      </c>
      <c r="I130" s="8">
        <f t="shared" si="6"/>
        <v>22.912698412698411</v>
      </c>
      <c r="J130" s="2">
        <v>4.68</v>
      </c>
      <c r="K130" s="69">
        <v>126</v>
      </c>
      <c r="L130" s="68">
        <v>648</v>
      </c>
      <c r="M130" s="8">
        <f t="shared" si="7"/>
        <v>5.1428571428571432</v>
      </c>
      <c r="N130" s="2">
        <v>2.5449999999999999</v>
      </c>
      <c r="O130" s="69">
        <f t="shared" si="12"/>
        <v>126</v>
      </c>
      <c r="P130" s="181">
        <f t="shared" si="9"/>
        <v>4.4552469135802459</v>
      </c>
      <c r="Q130" s="77" t="s">
        <v>910</v>
      </c>
      <c r="V130" s="32">
        <v>0.42222222222222222</v>
      </c>
      <c r="W130" s="83">
        <v>0.55208333333333337</v>
      </c>
      <c r="X130" s="86">
        <f t="shared" si="10"/>
        <v>0.12986111111111115</v>
      </c>
    </row>
    <row r="131" spans="1:24" x14ac:dyDescent="0.3">
      <c r="A131" s="44" t="s">
        <v>3880</v>
      </c>
      <c r="B131" s="68" t="s">
        <v>515</v>
      </c>
      <c r="C131" s="2" t="s">
        <v>1</v>
      </c>
      <c r="D131" s="2">
        <v>55</v>
      </c>
      <c r="E131" s="6">
        <v>23583</v>
      </c>
      <c r="F131" s="7">
        <v>43727.549050925925</v>
      </c>
      <c r="G131" s="69" t="s">
        <v>4</v>
      </c>
      <c r="H131" s="68">
        <v>3828</v>
      </c>
      <c r="I131" s="8">
        <f t="shared" ref="I131:I194" si="13">H131/K131</f>
        <v>25.52</v>
      </c>
      <c r="J131" s="2">
        <v>5.2140000000000004</v>
      </c>
      <c r="K131" s="69">
        <v>150</v>
      </c>
      <c r="L131" s="68">
        <v>885</v>
      </c>
      <c r="M131" s="8">
        <f t="shared" ref="M131:M194" si="14">L131/O131</f>
        <v>5.9</v>
      </c>
      <c r="N131" s="2">
        <v>2.427</v>
      </c>
      <c r="O131" s="69">
        <f t="shared" si="12"/>
        <v>150</v>
      </c>
      <c r="P131" s="181">
        <f t="shared" ref="P131:P194" si="15">I131/M131</f>
        <v>4.3254237288135586</v>
      </c>
      <c r="Q131" s="77" t="s">
        <v>909</v>
      </c>
      <c r="V131" s="32">
        <v>0.4375</v>
      </c>
      <c r="W131" s="83">
        <v>0.57638888888888895</v>
      </c>
      <c r="X131" s="86">
        <f t="shared" ref="X131:X194" si="16">IF(AND(W131&lt;&gt;0,V131&lt;&gt;0),W131-V131,"No_data")</f>
        <v>0.13888888888888895</v>
      </c>
    </row>
    <row r="132" spans="1:24" x14ac:dyDescent="0.3">
      <c r="A132" s="44" t="s">
        <v>3881</v>
      </c>
      <c r="B132" s="68" t="s">
        <v>846</v>
      </c>
      <c r="C132" s="2" t="s">
        <v>1</v>
      </c>
      <c r="D132" s="2">
        <v>61</v>
      </c>
      <c r="E132" s="6">
        <v>21332</v>
      </c>
      <c r="F132" s="7">
        <v>43727.569039351853</v>
      </c>
      <c r="G132" s="69" t="s">
        <v>4</v>
      </c>
      <c r="H132" s="68">
        <v>3729</v>
      </c>
      <c r="I132" s="8">
        <f t="shared" si="13"/>
        <v>25.367346938775512</v>
      </c>
      <c r="J132" s="2">
        <v>5.944</v>
      </c>
      <c r="K132" s="69">
        <v>147</v>
      </c>
      <c r="L132" s="68">
        <v>1018</v>
      </c>
      <c r="M132" s="8">
        <f t="shared" si="14"/>
        <v>6.925170068027211</v>
      </c>
      <c r="N132" s="2">
        <v>2.6070000000000002</v>
      </c>
      <c r="O132" s="69">
        <f t="shared" si="12"/>
        <v>147</v>
      </c>
      <c r="P132" s="181">
        <f t="shared" si="15"/>
        <v>3.6630648330058939</v>
      </c>
      <c r="Q132" s="77" t="s">
        <v>898</v>
      </c>
      <c r="V132" s="32">
        <v>0.46875</v>
      </c>
      <c r="W132" s="83">
        <v>0.59722222222222221</v>
      </c>
      <c r="X132" s="86">
        <f t="shared" si="16"/>
        <v>0.12847222222222221</v>
      </c>
    </row>
    <row r="133" spans="1:24" x14ac:dyDescent="0.3">
      <c r="A133" s="44" t="s">
        <v>3882</v>
      </c>
      <c r="B133" s="68" t="s">
        <v>641</v>
      </c>
      <c r="C133" s="2" t="s">
        <v>1</v>
      </c>
      <c r="D133" s="2">
        <v>66</v>
      </c>
      <c r="E133" s="6">
        <v>19409</v>
      </c>
      <c r="F133" s="7">
        <v>43727.600613425922</v>
      </c>
      <c r="G133" s="69" t="s">
        <v>4</v>
      </c>
      <c r="H133" s="68">
        <v>4919</v>
      </c>
      <c r="I133" s="8">
        <f t="shared" si="13"/>
        <v>35.135714285714286</v>
      </c>
      <c r="J133" s="2">
        <v>6.617</v>
      </c>
      <c r="K133" s="69">
        <v>140</v>
      </c>
      <c r="L133" s="68">
        <v>729</v>
      </c>
      <c r="M133" s="8">
        <f t="shared" si="14"/>
        <v>5.2071428571428573</v>
      </c>
      <c r="N133" s="2">
        <v>2.407</v>
      </c>
      <c r="O133" s="69">
        <f t="shared" si="12"/>
        <v>140</v>
      </c>
      <c r="P133" s="181">
        <f t="shared" si="15"/>
        <v>6.747599451303155</v>
      </c>
      <c r="Q133" s="77" t="s">
        <v>909</v>
      </c>
      <c r="V133" s="32">
        <v>0.46597222222222223</v>
      </c>
      <c r="W133" s="83">
        <v>0.60763888888888895</v>
      </c>
      <c r="X133" s="86">
        <f t="shared" si="16"/>
        <v>0.14166666666666672</v>
      </c>
    </row>
    <row r="134" spans="1:24" x14ac:dyDescent="0.3">
      <c r="A134" s="44" t="s">
        <v>3883</v>
      </c>
      <c r="B134" s="68" t="s">
        <v>847</v>
      </c>
      <c r="C134" s="2" t="s">
        <v>6</v>
      </c>
      <c r="D134" s="2">
        <v>68</v>
      </c>
      <c r="E134" s="6">
        <v>18727</v>
      </c>
      <c r="F134" s="7">
        <v>43727.626631944448</v>
      </c>
      <c r="G134" s="69" t="s">
        <v>4</v>
      </c>
      <c r="H134" s="68">
        <v>2382</v>
      </c>
      <c r="I134" s="8">
        <f t="shared" si="13"/>
        <v>17.014285714285716</v>
      </c>
      <c r="J134" s="2">
        <v>4.4800000000000004</v>
      </c>
      <c r="K134" s="69">
        <v>140</v>
      </c>
      <c r="L134" s="68">
        <v>790</v>
      </c>
      <c r="M134" s="8">
        <f t="shared" si="14"/>
        <v>5.6428571428571432</v>
      </c>
      <c r="N134" s="2">
        <v>2.4169999999999998</v>
      </c>
      <c r="O134" s="69">
        <f t="shared" si="12"/>
        <v>140</v>
      </c>
      <c r="P134" s="181">
        <f t="shared" si="15"/>
        <v>3.0151898734177216</v>
      </c>
      <c r="Q134" s="77" t="s">
        <v>898</v>
      </c>
      <c r="V134" s="32">
        <v>0.48055555555555557</v>
      </c>
      <c r="W134" s="83">
        <v>0.63541666666666663</v>
      </c>
      <c r="X134" s="86">
        <f t="shared" si="16"/>
        <v>0.15486111111111106</v>
      </c>
    </row>
    <row r="135" spans="1:24" x14ac:dyDescent="0.3">
      <c r="A135" s="44" t="s">
        <v>3884</v>
      </c>
      <c r="B135" s="68" t="s">
        <v>848</v>
      </c>
      <c r="C135" s="2" t="s">
        <v>1</v>
      </c>
      <c r="D135" s="2">
        <v>46</v>
      </c>
      <c r="E135" s="6">
        <v>26579</v>
      </c>
      <c r="F135" s="7">
        <v>43727.626851851855</v>
      </c>
      <c r="G135" s="69" t="s">
        <v>4</v>
      </c>
      <c r="H135" s="68">
        <v>1678</v>
      </c>
      <c r="I135" s="8">
        <f t="shared" si="13"/>
        <v>16.134615384615383</v>
      </c>
      <c r="J135" s="2">
        <v>4.1239999999999997</v>
      </c>
      <c r="K135" s="69">
        <v>104</v>
      </c>
      <c r="L135" s="68">
        <v>444</v>
      </c>
      <c r="M135" s="8">
        <f t="shared" si="14"/>
        <v>4.2692307692307692</v>
      </c>
      <c r="N135" s="2">
        <v>2.1419999999999999</v>
      </c>
      <c r="O135" s="69">
        <f t="shared" si="12"/>
        <v>104</v>
      </c>
      <c r="P135" s="181">
        <f t="shared" si="15"/>
        <v>3.7792792792792791</v>
      </c>
      <c r="Q135" s="77" t="s">
        <v>909</v>
      </c>
      <c r="V135" s="32">
        <v>0.50277777777777777</v>
      </c>
      <c r="W135" s="83">
        <v>0.64583333333333337</v>
      </c>
      <c r="X135" s="86">
        <f t="shared" si="16"/>
        <v>0.1430555555555556</v>
      </c>
    </row>
    <row r="136" spans="1:24" x14ac:dyDescent="0.3">
      <c r="A136" s="44" t="s">
        <v>3686</v>
      </c>
      <c r="B136" s="68" t="s">
        <v>492</v>
      </c>
      <c r="C136" s="2" t="s">
        <v>6</v>
      </c>
      <c r="D136" s="2">
        <v>63</v>
      </c>
      <c r="E136" s="6">
        <v>20497</v>
      </c>
      <c r="F136" s="7">
        <v>43728.511886574073</v>
      </c>
      <c r="G136" s="69" t="s">
        <v>4</v>
      </c>
      <c r="H136" s="68">
        <v>4347</v>
      </c>
      <c r="I136" s="8">
        <f t="shared" si="13"/>
        <v>17.25</v>
      </c>
      <c r="J136" s="2">
        <v>4.2939999999999996</v>
      </c>
      <c r="K136" s="69">
        <v>252</v>
      </c>
      <c r="L136" s="68">
        <v>1653</v>
      </c>
      <c r="M136" s="8">
        <f t="shared" si="14"/>
        <v>6.5595238095238093</v>
      </c>
      <c r="N136" s="2">
        <v>2.63</v>
      </c>
      <c r="O136" s="69">
        <f t="shared" si="12"/>
        <v>252</v>
      </c>
      <c r="P136" s="181">
        <f t="shared" si="15"/>
        <v>2.6297640653357535</v>
      </c>
      <c r="Q136" s="77" t="s">
        <v>919</v>
      </c>
      <c r="V136" s="32">
        <v>0.36319444444444443</v>
      </c>
      <c r="W136" s="83">
        <v>0.52083333333333337</v>
      </c>
      <c r="X136" s="86">
        <f t="shared" si="16"/>
        <v>0.15763888888888894</v>
      </c>
    </row>
    <row r="137" spans="1:24" x14ac:dyDescent="0.3">
      <c r="A137" s="44" t="s">
        <v>3885</v>
      </c>
      <c r="B137" s="68" t="s">
        <v>849</v>
      </c>
      <c r="C137" s="2" t="s">
        <v>1</v>
      </c>
      <c r="D137" s="2">
        <v>50</v>
      </c>
      <c r="E137" s="6">
        <v>25378</v>
      </c>
      <c r="F137" s="7">
        <v>43728.526932870373</v>
      </c>
      <c r="G137" s="69" t="s">
        <v>4</v>
      </c>
      <c r="H137" s="68">
        <v>2519</v>
      </c>
      <c r="I137" s="8">
        <f t="shared" si="13"/>
        <v>14.994047619047619</v>
      </c>
      <c r="J137" s="2">
        <v>3.9249999999999998</v>
      </c>
      <c r="K137" s="69">
        <v>168</v>
      </c>
      <c r="L137" s="68">
        <v>788</v>
      </c>
      <c r="M137" s="8">
        <f t="shared" si="14"/>
        <v>4.6904761904761907</v>
      </c>
      <c r="N137" s="2">
        <v>2.2450000000000001</v>
      </c>
      <c r="O137" s="69">
        <f t="shared" si="12"/>
        <v>168</v>
      </c>
      <c r="P137" s="181">
        <f t="shared" si="15"/>
        <v>3.1967005076142128</v>
      </c>
      <c r="Q137" s="77" t="s">
        <v>910</v>
      </c>
      <c r="V137" s="32">
        <v>0.41111111111111115</v>
      </c>
      <c r="W137" s="83">
        <v>0.54166666666666663</v>
      </c>
      <c r="X137" s="86">
        <f t="shared" si="16"/>
        <v>0.13055555555555548</v>
      </c>
    </row>
    <row r="138" spans="1:24" x14ac:dyDescent="0.3">
      <c r="A138" s="44" t="s">
        <v>3886</v>
      </c>
      <c r="B138" s="68" t="s">
        <v>850</v>
      </c>
      <c r="C138" s="2" t="s">
        <v>1</v>
      </c>
      <c r="D138" s="2">
        <v>42</v>
      </c>
      <c r="E138" s="6">
        <v>28058</v>
      </c>
      <c r="F138" s="7">
        <v>43728.546944444446</v>
      </c>
      <c r="G138" s="69" t="s">
        <v>4</v>
      </c>
      <c r="H138" s="68">
        <v>1999</v>
      </c>
      <c r="I138" s="8">
        <f t="shared" si="13"/>
        <v>13.326666666666666</v>
      </c>
      <c r="J138" s="2">
        <v>3.7029999999999998</v>
      </c>
      <c r="K138" s="69">
        <v>150</v>
      </c>
      <c r="L138" s="68">
        <v>498</v>
      </c>
      <c r="M138" s="8">
        <f t="shared" si="14"/>
        <v>3.32</v>
      </c>
      <c r="N138" s="2">
        <v>1.8069999999999999</v>
      </c>
      <c r="O138" s="69">
        <f t="shared" si="12"/>
        <v>150</v>
      </c>
      <c r="P138" s="181">
        <f t="shared" si="15"/>
        <v>4.0140562248995986</v>
      </c>
      <c r="Q138" s="77" t="s">
        <v>909</v>
      </c>
      <c r="V138" s="32">
        <v>0.45069444444444445</v>
      </c>
      <c r="W138" s="83">
        <v>0.58333333333333337</v>
      </c>
      <c r="X138" s="86">
        <f t="shared" si="16"/>
        <v>0.13263888888888892</v>
      </c>
    </row>
    <row r="139" spans="1:24" x14ac:dyDescent="0.3">
      <c r="A139" s="44" t="s">
        <v>3887</v>
      </c>
      <c r="B139" s="68" t="s">
        <v>851</v>
      </c>
      <c r="C139" s="2" t="s">
        <v>1</v>
      </c>
      <c r="D139" s="2">
        <v>63</v>
      </c>
      <c r="E139" s="6">
        <v>20535</v>
      </c>
      <c r="F139" s="7">
        <v>43728.579942129632</v>
      </c>
      <c r="G139" s="69" t="s">
        <v>4</v>
      </c>
      <c r="H139" s="68">
        <v>2477</v>
      </c>
      <c r="I139" s="8">
        <f t="shared" si="13"/>
        <v>18.765151515151516</v>
      </c>
      <c r="J139" s="2">
        <v>4.891</v>
      </c>
      <c r="K139" s="69">
        <v>132</v>
      </c>
      <c r="L139" s="68">
        <v>738</v>
      </c>
      <c r="M139" s="8">
        <f t="shared" si="14"/>
        <v>5.5909090909090908</v>
      </c>
      <c r="N139" s="2">
        <v>2.5830000000000002</v>
      </c>
      <c r="O139" s="69">
        <f t="shared" si="12"/>
        <v>132</v>
      </c>
      <c r="P139" s="181">
        <f t="shared" si="15"/>
        <v>3.3563685636856371</v>
      </c>
      <c r="Q139" s="77" t="s">
        <v>898</v>
      </c>
      <c r="V139" s="32">
        <v>0.45763888888888887</v>
      </c>
      <c r="W139" s="83">
        <v>0.59375</v>
      </c>
      <c r="X139" s="86">
        <f t="shared" si="16"/>
        <v>0.13611111111111113</v>
      </c>
    </row>
    <row r="140" spans="1:24" x14ac:dyDescent="0.3">
      <c r="A140" s="44" t="s">
        <v>3888</v>
      </c>
      <c r="B140" s="68" t="s">
        <v>852</v>
      </c>
      <c r="C140" s="2" t="s">
        <v>1</v>
      </c>
      <c r="D140" s="2">
        <v>40</v>
      </c>
      <c r="E140" s="6">
        <v>29094</v>
      </c>
      <c r="F140" s="7">
        <v>43728.591770833336</v>
      </c>
      <c r="G140" s="69" t="s">
        <v>4</v>
      </c>
      <c r="H140" s="68">
        <v>2593</v>
      </c>
      <c r="I140" s="8">
        <f t="shared" si="13"/>
        <v>17.882758620689657</v>
      </c>
      <c r="J140" s="2">
        <v>3.8650000000000002</v>
      </c>
      <c r="K140" s="69">
        <v>145</v>
      </c>
      <c r="L140" s="68">
        <v>510</v>
      </c>
      <c r="M140" s="8">
        <f t="shared" si="14"/>
        <v>3.5172413793103448</v>
      </c>
      <c r="N140" s="2">
        <v>1.9219999999999999</v>
      </c>
      <c r="O140" s="69">
        <f t="shared" si="12"/>
        <v>145</v>
      </c>
      <c r="P140" s="181">
        <f t="shared" si="15"/>
        <v>5.0843137254901967</v>
      </c>
      <c r="Q140" s="77" t="s">
        <v>898</v>
      </c>
      <c r="V140" s="32">
        <v>0.47222222222222227</v>
      </c>
      <c r="W140" s="83">
        <v>0.60416666666666663</v>
      </c>
      <c r="X140" s="86">
        <f t="shared" si="16"/>
        <v>0.13194444444444436</v>
      </c>
    </row>
    <row r="141" spans="1:24" x14ac:dyDescent="0.3">
      <c r="A141" s="44" t="s">
        <v>3889</v>
      </c>
      <c r="B141" s="68" t="s">
        <v>366</v>
      </c>
      <c r="C141" s="2" t="s">
        <v>1</v>
      </c>
      <c r="D141" s="2">
        <v>53</v>
      </c>
      <c r="E141" s="6">
        <v>24348</v>
      </c>
      <c r="F141" s="7">
        <v>43728.603344907409</v>
      </c>
      <c r="G141" s="69" t="s">
        <v>4</v>
      </c>
      <c r="H141" s="68">
        <v>3055</v>
      </c>
      <c r="I141" s="8">
        <f t="shared" si="13"/>
        <v>19.09375</v>
      </c>
      <c r="J141" s="2">
        <v>4.7569999999999997</v>
      </c>
      <c r="K141" s="69">
        <v>160</v>
      </c>
      <c r="L141" s="68">
        <v>736</v>
      </c>
      <c r="M141" s="8">
        <f t="shared" si="14"/>
        <v>4.5999999999999996</v>
      </c>
      <c r="N141" s="2">
        <v>2.0379999999999998</v>
      </c>
      <c r="O141" s="69">
        <f t="shared" si="12"/>
        <v>160</v>
      </c>
      <c r="P141" s="181">
        <f t="shared" si="15"/>
        <v>4.1508152173913047</v>
      </c>
      <c r="Q141" s="77" t="s">
        <v>909</v>
      </c>
      <c r="V141" s="32">
        <v>0.48333333333333334</v>
      </c>
      <c r="W141" s="83">
        <v>0.61458333333333337</v>
      </c>
      <c r="X141" s="86">
        <f t="shared" si="16"/>
        <v>0.13125000000000003</v>
      </c>
    </row>
    <row r="142" spans="1:24" x14ac:dyDescent="0.3">
      <c r="A142" s="44" t="s">
        <v>3890</v>
      </c>
      <c r="B142" s="68" t="s">
        <v>853</v>
      </c>
      <c r="C142" s="2" t="s">
        <v>6</v>
      </c>
      <c r="D142" s="2">
        <v>58</v>
      </c>
      <c r="E142" s="6">
        <v>22210</v>
      </c>
      <c r="F142" s="7">
        <v>43728.623831018522</v>
      </c>
      <c r="G142" s="69" t="s">
        <v>4</v>
      </c>
      <c r="H142" s="68">
        <v>2147</v>
      </c>
      <c r="I142" s="8">
        <f t="shared" si="13"/>
        <v>17.31451612903226</v>
      </c>
      <c r="J142" s="2">
        <v>4.306</v>
      </c>
      <c r="K142" s="69">
        <v>124</v>
      </c>
      <c r="L142" s="68">
        <v>541</v>
      </c>
      <c r="M142" s="8">
        <f t="shared" si="14"/>
        <v>4.362903225806452</v>
      </c>
      <c r="N142" s="2">
        <v>2.214</v>
      </c>
      <c r="O142" s="69">
        <f t="shared" si="12"/>
        <v>124</v>
      </c>
      <c r="P142" s="181">
        <f t="shared" si="15"/>
        <v>3.9685767097966731</v>
      </c>
      <c r="Q142" s="77" t="s">
        <v>920</v>
      </c>
      <c r="V142" s="32">
        <v>0.4993055555555555</v>
      </c>
      <c r="W142" s="83">
        <v>0.63888888888888895</v>
      </c>
      <c r="X142" s="86">
        <f t="shared" si="16"/>
        <v>0.13958333333333345</v>
      </c>
    </row>
    <row r="143" spans="1:24" x14ac:dyDescent="0.3">
      <c r="A143" s="44" t="s">
        <v>3891</v>
      </c>
      <c r="B143" s="68" t="s">
        <v>854</v>
      </c>
      <c r="C143" s="2" t="s">
        <v>6</v>
      </c>
      <c r="D143" s="2">
        <v>55</v>
      </c>
      <c r="E143" s="6">
        <v>23291</v>
      </c>
      <c r="F143" s="7">
        <v>43728.635150462964</v>
      </c>
      <c r="G143" s="69" t="s">
        <v>4</v>
      </c>
      <c r="H143" s="68">
        <v>1911</v>
      </c>
      <c r="I143" s="8">
        <f t="shared" si="13"/>
        <v>11.796296296296296</v>
      </c>
      <c r="J143" s="2">
        <v>3.34</v>
      </c>
      <c r="K143" s="69">
        <v>162</v>
      </c>
      <c r="L143" s="68">
        <v>615</v>
      </c>
      <c r="M143" s="8">
        <f t="shared" si="14"/>
        <v>3.7962962962962963</v>
      </c>
      <c r="N143" s="2">
        <v>2.0369999999999999</v>
      </c>
      <c r="O143" s="69">
        <f t="shared" si="12"/>
        <v>162</v>
      </c>
      <c r="P143" s="181">
        <f t="shared" si="15"/>
        <v>3.1073170731707318</v>
      </c>
      <c r="Q143" s="77" t="s">
        <v>909</v>
      </c>
      <c r="V143" s="32">
        <v>0.50208333333333333</v>
      </c>
      <c r="W143" s="83">
        <v>0.65972222222222221</v>
      </c>
      <c r="X143" s="86">
        <f t="shared" si="16"/>
        <v>0.15763888888888888</v>
      </c>
    </row>
    <row r="144" spans="1:24" x14ac:dyDescent="0.3">
      <c r="A144" s="44" t="s">
        <v>3892</v>
      </c>
      <c r="B144" s="68" t="s">
        <v>855</v>
      </c>
      <c r="C144" s="2" t="s">
        <v>6</v>
      </c>
      <c r="D144" s="2">
        <v>23</v>
      </c>
      <c r="E144" s="6">
        <v>35212</v>
      </c>
      <c r="F144" s="7">
        <v>43731.517557870371</v>
      </c>
      <c r="G144" s="69" t="s">
        <v>4</v>
      </c>
      <c r="H144" s="68">
        <v>1961</v>
      </c>
      <c r="I144" s="8">
        <f t="shared" si="13"/>
        <v>11.270114942528735</v>
      </c>
      <c r="J144" s="2">
        <v>3.6480000000000001</v>
      </c>
      <c r="K144" s="69">
        <v>174</v>
      </c>
      <c r="L144" s="68">
        <v>603</v>
      </c>
      <c r="M144" s="8">
        <f t="shared" si="14"/>
        <v>3.4655172413793105</v>
      </c>
      <c r="N144" s="2">
        <v>1.8520000000000001</v>
      </c>
      <c r="O144" s="69">
        <f t="shared" si="12"/>
        <v>174</v>
      </c>
      <c r="P144" s="181">
        <f t="shared" si="15"/>
        <v>3.2520729684908787</v>
      </c>
      <c r="Q144" s="77" t="s">
        <v>919</v>
      </c>
      <c r="V144" s="32">
        <v>0.36874999999999997</v>
      </c>
      <c r="W144" s="83">
        <v>0.52430555555555558</v>
      </c>
      <c r="X144" s="86">
        <f t="shared" si="16"/>
        <v>0.15555555555555561</v>
      </c>
    </row>
    <row r="145" spans="1:24" x14ac:dyDescent="0.3">
      <c r="A145" s="44" t="s">
        <v>3893</v>
      </c>
      <c r="B145" s="68" t="s">
        <v>856</v>
      </c>
      <c r="C145" s="2" t="s">
        <v>1</v>
      </c>
      <c r="D145" s="2">
        <v>49</v>
      </c>
      <c r="E145" s="6">
        <v>25751</v>
      </c>
      <c r="F145" s="7">
        <v>43731.528668981482</v>
      </c>
      <c r="G145" s="69" t="s">
        <v>4</v>
      </c>
      <c r="H145" s="68">
        <v>2158</v>
      </c>
      <c r="I145" s="8">
        <f t="shared" si="13"/>
        <v>17.983333333333334</v>
      </c>
      <c r="J145" s="2">
        <v>4.3040000000000003</v>
      </c>
      <c r="K145" s="69">
        <v>120</v>
      </c>
      <c r="L145" s="68">
        <v>513</v>
      </c>
      <c r="M145" s="8">
        <f t="shared" si="14"/>
        <v>4.2750000000000004</v>
      </c>
      <c r="N145" s="2">
        <v>2.1019999999999999</v>
      </c>
      <c r="O145" s="69">
        <f t="shared" si="12"/>
        <v>120</v>
      </c>
      <c r="P145" s="181">
        <f t="shared" si="15"/>
        <v>4.2066276803118905</v>
      </c>
      <c r="Q145" s="77" t="s">
        <v>919</v>
      </c>
      <c r="V145" s="32">
        <v>0.3743055555555555</v>
      </c>
      <c r="W145" s="83">
        <v>0.53472222222222221</v>
      </c>
      <c r="X145" s="86">
        <f t="shared" si="16"/>
        <v>0.16041666666666671</v>
      </c>
    </row>
    <row r="146" spans="1:24" x14ac:dyDescent="0.3">
      <c r="A146" s="44" t="s">
        <v>3894</v>
      </c>
      <c r="B146" s="68" t="s">
        <v>857</v>
      </c>
      <c r="C146" s="2" t="s">
        <v>6</v>
      </c>
      <c r="D146" s="2">
        <v>62</v>
      </c>
      <c r="E146" s="6">
        <v>20733</v>
      </c>
      <c r="F146" s="7">
        <v>43731.534641203703</v>
      </c>
      <c r="G146" s="69" t="s">
        <v>4</v>
      </c>
      <c r="H146" s="68">
        <v>2392</v>
      </c>
      <c r="I146" s="8">
        <f t="shared" si="13"/>
        <v>17.718518518518518</v>
      </c>
      <c r="J146" s="2">
        <v>4.5199999999999996</v>
      </c>
      <c r="K146" s="69">
        <v>135</v>
      </c>
      <c r="L146" s="68">
        <v>751</v>
      </c>
      <c r="M146" s="8">
        <f t="shared" si="14"/>
        <v>5.5629629629629633</v>
      </c>
      <c r="N146" s="2">
        <v>2.5499999999999998</v>
      </c>
      <c r="O146" s="69">
        <f t="shared" si="12"/>
        <v>135</v>
      </c>
      <c r="P146" s="181">
        <f t="shared" si="15"/>
        <v>3.18508655126498</v>
      </c>
      <c r="Q146" s="77" t="s">
        <v>920</v>
      </c>
      <c r="V146" s="32">
        <v>0.38680555555555557</v>
      </c>
      <c r="W146" s="83">
        <v>0.54513888888888895</v>
      </c>
      <c r="X146" s="86">
        <f t="shared" si="16"/>
        <v>0.15833333333333338</v>
      </c>
    </row>
    <row r="147" spans="1:24" x14ac:dyDescent="0.3">
      <c r="A147" s="44" t="s">
        <v>3895</v>
      </c>
      <c r="B147" s="68" t="s">
        <v>858</v>
      </c>
      <c r="C147" s="2" t="s">
        <v>1</v>
      </c>
      <c r="D147" s="2">
        <v>49</v>
      </c>
      <c r="E147" s="6">
        <v>25658</v>
      </c>
      <c r="F147" s="7">
        <v>43731.543171296296</v>
      </c>
      <c r="G147" s="69" t="s">
        <v>4</v>
      </c>
      <c r="H147" s="68">
        <v>1660</v>
      </c>
      <c r="I147" s="8">
        <f t="shared" si="13"/>
        <v>16.767676767676768</v>
      </c>
      <c r="J147" s="2">
        <v>4.5869999999999997</v>
      </c>
      <c r="K147" s="69">
        <v>99</v>
      </c>
      <c r="L147" s="68">
        <v>462</v>
      </c>
      <c r="M147" s="8">
        <f t="shared" si="14"/>
        <v>4.666666666666667</v>
      </c>
      <c r="N147" s="2">
        <v>2.1669999999999998</v>
      </c>
      <c r="O147" s="69">
        <f t="shared" si="12"/>
        <v>99</v>
      </c>
      <c r="P147" s="181">
        <f t="shared" si="15"/>
        <v>3.5930735930735929</v>
      </c>
      <c r="Q147" s="77" t="s">
        <v>909</v>
      </c>
      <c r="V147" s="32">
        <v>0.40763888888888888</v>
      </c>
      <c r="W147" s="83">
        <v>0.56944444444444442</v>
      </c>
      <c r="X147" s="86">
        <f t="shared" si="16"/>
        <v>0.16180555555555554</v>
      </c>
    </row>
    <row r="148" spans="1:24" x14ac:dyDescent="0.3">
      <c r="A148" s="44" t="s">
        <v>3896</v>
      </c>
      <c r="B148" s="68" t="s">
        <v>859</v>
      </c>
      <c r="C148" s="2" t="s">
        <v>1</v>
      </c>
      <c r="D148" s="2">
        <v>43</v>
      </c>
      <c r="E148" s="6">
        <v>27815</v>
      </c>
      <c r="F148" s="7">
        <v>43731.56726851852</v>
      </c>
      <c r="G148" s="69" t="s">
        <v>4</v>
      </c>
      <c r="H148" s="68">
        <v>2466</v>
      </c>
      <c r="I148" s="8">
        <f t="shared" si="13"/>
        <v>24.176470588235293</v>
      </c>
      <c r="J148" s="2">
        <v>5.0449999999999999</v>
      </c>
      <c r="K148" s="69">
        <v>102</v>
      </c>
      <c r="L148" s="68">
        <v>483</v>
      </c>
      <c r="M148" s="8">
        <f t="shared" si="14"/>
        <v>4.7352941176470589</v>
      </c>
      <c r="N148" s="2">
        <v>2.2250000000000001</v>
      </c>
      <c r="O148" s="69">
        <f t="shared" si="12"/>
        <v>102</v>
      </c>
      <c r="P148" s="181">
        <f t="shared" si="15"/>
        <v>5.1055900621118013</v>
      </c>
      <c r="Q148" s="77" t="s">
        <v>910</v>
      </c>
      <c r="V148" s="32">
        <v>0.4236111111111111</v>
      </c>
      <c r="W148" s="83">
        <v>0.58333333333333337</v>
      </c>
      <c r="X148" s="86">
        <f t="shared" si="16"/>
        <v>0.15972222222222227</v>
      </c>
    </row>
    <row r="149" spans="1:24" x14ac:dyDescent="0.3">
      <c r="A149" s="44" t="s">
        <v>3897</v>
      </c>
      <c r="B149" s="68" t="s">
        <v>607</v>
      </c>
      <c r="C149" s="2" t="s">
        <v>1</v>
      </c>
      <c r="D149" s="2">
        <v>66</v>
      </c>
      <c r="E149" s="6">
        <v>19423</v>
      </c>
      <c r="F149" s="7">
        <v>43731.597083333334</v>
      </c>
      <c r="G149" s="69" t="s">
        <v>4</v>
      </c>
      <c r="H149" s="68">
        <v>2618</v>
      </c>
      <c r="I149" s="8">
        <f t="shared" si="13"/>
        <v>15.583333333333334</v>
      </c>
      <c r="J149" s="2">
        <v>3.6429999999999998</v>
      </c>
      <c r="K149" s="69">
        <v>168</v>
      </c>
      <c r="L149" s="68">
        <v>555</v>
      </c>
      <c r="M149" s="8">
        <f t="shared" si="14"/>
        <v>3.3035714285714284</v>
      </c>
      <c r="N149" s="2">
        <v>1.8169999999999999</v>
      </c>
      <c r="O149" s="69">
        <f t="shared" si="12"/>
        <v>168</v>
      </c>
      <c r="P149" s="181">
        <f t="shared" si="15"/>
        <v>4.7171171171171178</v>
      </c>
      <c r="Q149" s="77" t="s">
        <v>909</v>
      </c>
      <c r="V149" s="32">
        <v>0.41597222222222219</v>
      </c>
      <c r="W149" s="83">
        <v>0.57638888888888895</v>
      </c>
      <c r="X149" s="86">
        <f t="shared" si="16"/>
        <v>0.16041666666666676</v>
      </c>
    </row>
    <row r="150" spans="1:24" x14ac:dyDescent="0.3">
      <c r="A150" s="44" t="s">
        <v>3898</v>
      </c>
      <c r="B150" s="68" t="s">
        <v>860</v>
      </c>
      <c r="C150" s="2" t="s">
        <v>6</v>
      </c>
      <c r="D150" s="2">
        <v>70</v>
      </c>
      <c r="E150" s="6">
        <v>17977</v>
      </c>
      <c r="F150" s="7">
        <v>43731.6091087963</v>
      </c>
      <c r="G150" s="69" t="s">
        <v>4</v>
      </c>
      <c r="H150" s="68">
        <v>2206</v>
      </c>
      <c r="I150" s="8">
        <f t="shared" si="13"/>
        <v>11.86021505376344</v>
      </c>
      <c r="J150" s="2">
        <v>3.3919999999999999</v>
      </c>
      <c r="K150" s="69">
        <v>186</v>
      </c>
      <c r="L150" s="68">
        <v>830</v>
      </c>
      <c r="M150" s="8">
        <f t="shared" si="14"/>
        <v>4.4623655913978491</v>
      </c>
      <c r="N150" s="2">
        <v>1.954</v>
      </c>
      <c r="O150" s="69">
        <f t="shared" si="12"/>
        <v>186</v>
      </c>
      <c r="P150" s="181">
        <f t="shared" si="15"/>
        <v>2.6578313253012049</v>
      </c>
      <c r="Q150" s="77" t="s">
        <v>910</v>
      </c>
      <c r="V150" s="32">
        <v>0.41666666666666669</v>
      </c>
      <c r="W150" s="83">
        <v>0.61458333333333337</v>
      </c>
      <c r="X150" s="86">
        <f t="shared" si="16"/>
        <v>0.19791666666666669</v>
      </c>
    </row>
    <row r="151" spans="1:24" x14ac:dyDescent="0.3">
      <c r="A151" s="44" t="s">
        <v>3899</v>
      </c>
      <c r="B151" s="68" t="s">
        <v>38</v>
      </c>
      <c r="C151" s="2" t="s">
        <v>1</v>
      </c>
      <c r="D151" s="2">
        <v>57</v>
      </c>
      <c r="E151" s="6">
        <v>22890</v>
      </c>
      <c r="F151" s="7">
        <v>43731.623680555553</v>
      </c>
      <c r="G151" s="69" t="s">
        <v>4</v>
      </c>
      <c r="H151" s="68">
        <v>2597</v>
      </c>
      <c r="I151" s="8">
        <f t="shared" si="13"/>
        <v>20.776</v>
      </c>
      <c r="J151" s="2">
        <v>4.7919999999999998</v>
      </c>
      <c r="K151" s="69">
        <v>125</v>
      </c>
      <c r="L151" s="68">
        <v>793</v>
      </c>
      <c r="M151" s="8">
        <f t="shared" si="14"/>
        <v>6.3440000000000003</v>
      </c>
      <c r="N151" s="2">
        <v>2.8140000000000001</v>
      </c>
      <c r="O151" s="69">
        <f t="shared" si="12"/>
        <v>125</v>
      </c>
      <c r="P151" s="181">
        <f t="shared" si="15"/>
        <v>3.2749054224464058</v>
      </c>
      <c r="Q151" s="77" t="s">
        <v>909</v>
      </c>
      <c r="V151" s="32">
        <v>0.45347222222222222</v>
      </c>
      <c r="W151" s="83">
        <v>0.62847222222222221</v>
      </c>
      <c r="X151" s="86">
        <f t="shared" si="16"/>
        <v>0.17499999999999999</v>
      </c>
    </row>
    <row r="152" spans="1:24" x14ac:dyDescent="0.3">
      <c r="A152" s="44" t="s">
        <v>3900</v>
      </c>
      <c r="B152" s="68" t="s">
        <v>861</v>
      </c>
      <c r="C152" s="2" t="s">
        <v>6</v>
      </c>
      <c r="D152" s="2">
        <v>36</v>
      </c>
      <c r="E152" s="6">
        <v>30333</v>
      </c>
      <c r="F152" s="7">
        <v>43731.63008101852</v>
      </c>
      <c r="G152" s="69" t="s">
        <v>4</v>
      </c>
      <c r="H152" s="68">
        <v>813</v>
      </c>
      <c r="I152" s="8">
        <f t="shared" si="13"/>
        <v>7.3909090909090907</v>
      </c>
      <c r="J152" s="2">
        <v>2.7629999999999999</v>
      </c>
      <c r="K152" s="69">
        <v>110</v>
      </c>
      <c r="L152" s="68">
        <v>299</v>
      </c>
      <c r="M152" s="8">
        <f t="shared" si="14"/>
        <v>2.7181818181818183</v>
      </c>
      <c r="N152" s="2">
        <v>1.575</v>
      </c>
      <c r="O152" s="69">
        <f t="shared" si="12"/>
        <v>110</v>
      </c>
      <c r="P152" s="181">
        <f t="shared" si="15"/>
        <v>2.7190635451505014</v>
      </c>
      <c r="Q152" s="77" t="s">
        <v>910</v>
      </c>
      <c r="V152" s="32">
        <v>0.4513888888888889</v>
      </c>
      <c r="W152" s="83">
        <v>0.64236111111111105</v>
      </c>
      <c r="X152" s="86">
        <f t="shared" si="16"/>
        <v>0.19097222222222215</v>
      </c>
    </row>
    <row r="153" spans="1:24" x14ac:dyDescent="0.3">
      <c r="A153" s="44" t="s">
        <v>3901</v>
      </c>
      <c r="B153" s="68" t="s">
        <v>862</v>
      </c>
      <c r="C153" s="2" t="s">
        <v>6</v>
      </c>
      <c r="D153" s="2">
        <v>67</v>
      </c>
      <c r="E153" s="6">
        <v>18982</v>
      </c>
      <c r="F153" s="7">
        <v>43731.639594907407</v>
      </c>
      <c r="G153" s="69" t="s">
        <v>4</v>
      </c>
      <c r="H153" s="68">
        <v>2096</v>
      </c>
      <c r="I153" s="8">
        <f t="shared" si="13"/>
        <v>19.054545454545455</v>
      </c>
      <c r="J153" s="2">
        <v>4.88</v>
      </c>
      <c r="K153" s="69">
        <v>110</v>
      </c>
      <c r="L153" s="68">
        <v>632</v>
      </c>
      <c r="M153" s="8">
        <f t="shared" si="14"/>
        <v>5.7454545454545451</v>
      </c>
      <c r="N153" s="2">
        <v>2.589</v>
      </c>
      <c r="O153" s="69">
        <f t="shared" si="12"/>
        <v>110</v>
      </c>
      <c r="P153" s="181">
        <f t="shared" si="15"/>
        <v>3.316455696202532</v>
      </c>
      <c r="Q153" s="77" t="s">
        <v>919</v>
      </c>
      <c r="V153" s="32">
        <v>0.49513888888888885</v>
      </c>
      <c r="W153" s="83">
        <v>0.66666666666666663</v>
      </c>
      <c r="X153" s="86">
        <f t="shared" si="16"/>
        <v>0.17152777777777778</v>
      </c>
    </row>
    <row r="154" spans="1:24" x14ac:dyDescent="0.3">
      <c r="A154" s="44" t="s">
        <v>3902</v>
      </c>
      <c r="B154" s="68" t="s">
        <v>863</v>
      </c>
      <c r="C154" s="2" t="s">
        <v>6</v>
      </c>
      <c r="D154" s="2">
        <v>76</v>
      </c>
      <c r="E154" s="6">
        <v>15661</v>
      </c>
      <c r="F154" s="7">
        <v>43731.671261574076</v>
      </c>
      <c r="G154" s="69" t="s">
        <v>4</v>
      </c>
      <c r="H154" s="68">
        <v>2538</v>
      </c>
      <c r="I154" s="8">
        <f t="shared" si="13"/>
        <v>15.763975155279503</v>
      </c>
      <c r="J154" s="2">
        <v>3.7120000000000002</v>
      </c>
      <c r="K154" s="69">
        <v>161</v>
      </c>
      <c r="L154" s="68">
        <v>1181</v>
      </c>
      <c r="M154" s="8">
        <f t="shared" si="14"/>
        <v>7.3354037267080745</v>
      </c>
      <c r="N154" s="2">
        <v>2.7290000000000001</v>
      </c>
      <c r="O154" s="69">
        <f t="shared" si="12"/>
        <v>161</v>
      </c>
      <c r="P154" s="181">
        <f t="shared" si="15"/>
        <v>2.149026248941575</v>
      </c>
      <c r="Q154" s="77" t="s">
        <v>727</v>
      </c>
      <c r="V154" s="32">
        <v>0.52500000000000002</v>
      </c>
      <c r="W154" s="83">
        <v>0.68055555555555547</v>
      </c>
      <c r="X154" s="86">
        <f t="shared" si="16"/>
        <v>0.15555555555555545</v>
      </c>
    </row>
    <row r="155" spans="1:24" x14ac:dyDescent="0.3">
      <c r="A155" s="44" t="s">
        <v>3903</v>
      </c>
      <c r="B155" s="68" t="s">
        <v>864</v>
      </c>
      <c r="C155" s="2" t="s">
        <v>1</v>
      </c>
      <c r="D155" s="2">
        <v>58</v>
      </c>
      <c r="E155" s="6">
        <v>22200</v>
      </c>
      <c r="F155" s="7">
        <v>43732.512766203705</v>
      </c>
      <c r="G155" s="69" t="s">
        <v>4</v>
      </c>
      <c r="H155" s="68">
        <v>2476</v>
      </c>
      <c r="I155" s="8">
        <f t="shared" si="13"/>
        <v>23.807692307692307</v>
      </c>
      <c r="J155" s="2">
        <v>4.8949999999999996</v>
      </c>
      <c r="K155" s="69">
        <v>104</v>
      </c>
      <c r="L155" s="68">
        <v>791</v>
      </c>
      <c r="M155" s="8">
        <f t="shared" si="14"/>
        <v>7.6057692307692308</v>
      </c>
      <c r="N155" s="2">
        <v>2.62</v>
      </c>
      <c r="O155" s="69">
        <f t="shared" si="12"/>
        <v>104</v>
      </c>
      <c r="P155" s="181">
        <f t="shared" si="15"/>
        <v>3.130214917825537</v>
      </c>
      <c r="Q155" s="77" t="s">
        <v>898</v>
      </c>
      <c r="V155" s="32">
        <v>0.38194444444444442</v>
      </c>
      <c r="W155" s="83">
        <v>0.51736111111111105</v>
      </c>
      <c r="X155" s="86">
        <f t="shared" si="16"/>
        <v>0.13541666666666663</v>
      </c>
    </row>
    <row r="156" spans="1:24" x14ac:dyDescent="0.3">
      <c r="A156" s="44" t="s">
        <v>3904</v>
      </c>
      <c r="B156" s="68" t="s">
        <v>865</v>
      </c>
      <c r="C156" s="2" t="s">
        <v>6</v>
      </c>
      <c r="D156" s="2">
        <v>41</v>
      </c>
      <c r="E156" s="6">
        <v>28493</v>
      </c>
      <c r="F156" s="7">
        <v>43732.523425925923</v>
      </c>
      <c r="G156" s="69" t="s">
        <v>4</v>
      </c>
      <c r="H156" s="68">
        <v>1115</v>
      </c>
      <c r="I156" s="8">
        <f t="shared" si="13"/>
        <v>8.92</v>
      </c>
      <c r="J156" s="2">
        <v>2.8809999999999998</v>
      </c>
      <c r="K156" s="69">
        <v>125</v>
      </c>
      <c r="L156" s="68">
        <v>604</v>
      </c>
      <c r="M156" s="8">
        <f t="shared" si="14"/>
        <v>4.8319999999999999</v>
      </c>
      <c r="N156" s="2">
        <v>2.2210000000000001</v>
      </c>
      <c r="O156" s="69">
        <f t="shared" si="12"/>
        <v>125</v>
      </c>
      <c r="P156" s="181">
        <f t="shared" si="15"/>
        <v>1.8460264900662251</v>
      </c>
      <c r="Q156" s="77" t="s">
        <v>919</v>
      </c>
      <c r="V156" s="32">
        <v>0.38194444444444442</v>
      </c>
      <c r="W156" s="83">
        <v>0.54166666666666663</v>
      </c>
      <c r="X156" s="86">
        <f t="shared" si="16"/>
        <v>0.15972222222222221</v>
      </c>
    </row>
    <row r="157" spans="1:24" x14ac:dyDescent="0.3">
      <c r="A157" s="44" t="s">
        <v>3905</v>
      </c>
      <c r="B157" s="68" t="s">
        <v>866</v>
      </c>
      <c r="C157" s="2" t="s">
        <v>1</v>
      </c>
      <c r="D157" s="2">
        <v>51</v>
      </c>
      <c r="E157" s="6">
        <v>24897</v>
      </c>
      <c r="F157" s="7">
        <v>43732.526307870372</v>
      </c>
      <c r="G157" s="69" t="s">
        <v>4</v>
      </c>
      <c r="H157" s="68">
        <v>2585</v>
      </c>
      <c r="I157" s="8">
        <f t="shared" si="13"/>
        <v>22.478260869565219</v>
      </c>
      <c r="J157" s="2">
        <v>5.1970000000000001</v>
      </c>
      <c r="K157" s="69">
        <v>115</v>
      </c>
      <c r="L157" s="68">
        <v>819</v>
      </c>
      <c r="M157" s="8">
        <f t="shared" si="14"/>
        <v>7.1217391304347828</v>
      </c>
      <c r="N157" s="2">
        <v>2.7050000000000001</v>
      </c>
      <c r="O157" s="69">
        <f t="shared" si="12"/>
        <v>115</v>
      </c>
      <c r="P157" s="181">
        <f t="shared" si="15"/>
        <v>3.1562881562881562</v>
      </c>
      <c r="Q157" s="77" t="s">
        <v>727</v>
      </c>
      <c r="V157" s="32">
        <v>0.39027777777777778</v>
      </c>
      <c r="W157" s="83">
        <v>0.53125</v>
      </c>
      <c r="X157" s="86">
        <f t="shared" si="16"/>
        <v>0.14097222222222222</v>
      </c>
    </row>
    <row r="158" spans="1:24" x14ac:dyDescent="0.3">
      <c r="A158" s="44" t="s">
        <v>3906</v>
      </c>
      <c r="B158" s="68" t="s">
        <v>867</v>
      </c>
      <c r="C158" s="2" t="s">
        <v>1</v>
      </c>
      <c r="D158" s="2">
        <v>47</v>
      </c>
      <c r="E158" s="6">
        <v>26349</v>
      </c>
      <c r="F158" s="7">
        <v>43732.551018518519</v>
      </c>
      <c r="G158" s="69" t="s">
        <v>4</v>
      </c>
      <c r="H158" s="68">
        <v>3012</v>
      </c>
      <c r="I158" s="8">
        <f t="shared" si="13"/>
        <v>23.169230769230769</v>
      </c>
      <c r="J158" s="2">
        <v>4.9569999999999999</v>
      </c>
      <c r="K158" s="69">
        <v>130</v>
      </c>
      <c r="L158" s="68">
        <v>863</v>
      </c>
      <c r="M158" s="8">
        <f t="shared" si="14"/>
        <v>6.6384615384615389</v>
      </c>
      <c r="N158" s="2">
        <v>2.3980000000000001</v>
      </c>
      <c r="O158" s="69">
        <f t="shared" si="12"/>
        <v>130</v>
      </c>
      <c r="P158" s="181">
        <f t="shared" si="15"/>
        <v>3.4901506373117033</v>
      </c>
      <c r="Q158" s="77" t="s">
        <v>910</v>
      </c>
      <c r="V158" s="32">
        <v>0.4145833333333333</v>
      </c>
      <c r="W158" s="83">
        <v>0.55555555555555558</v>
      </c>
      <c r="X158" s="86">
        <f t="shared" si="16"/>
        <v>0.14097222222222228</v>
      </c>
    </row>
    <row r="159" spans="1:24" x14ac:dyDescent="0.3">
      <c r="A159" s="44" t="s">
        <v>3907</v>
      </c>
      <c r="B159" s="68" t="s">
        <v>216</v>
      </c>
      <c r="C159" s="2" t="s">
        <v>1</v>
      </c>
      <c r="D159" s="2">
        <v>46</v>
      </c>
      <c r="E159" s="6">
        <v>26675</v>
      </c>
      <c r="F159" s="7">
        <v>43732.570960648147</v>
      </c>
      <c r="G159" s="69" t="s">
        <v>4</v>
      </c>
      <c r="H159" s="68">
        <v>2353</v>
      </c>
      <c r="I159" s="8">
        <f t="shared" si="13"/>
        <v>18.824000000000002</v>
      </c>
      <c r="J159" s="2">
        <v>4.5910000000000002</v>
      </c>
      <c r="K159" s="69">
        <v>125</v>
      </c>
      <c r="L159" s="68">
        <v>854</v>
      </c>
      <c r="M159" s="8">
        <f t="shared" si="14"/>
        <v>6.8319999999999999</v>
      </c>
      <c r="N159" s="2">
        <v>2.5710000000000002</v>
      </c>
      <c r="O159" s="69">
        <f t="shared" si="12"/>
        <v>125</v>
      </c>
      <c r="P159" s="181">
        <f t="shared" si="15"/>
        <v>2.7552693208430918</v>
      </c>
      <c r="Q159" s="77" t="s">
        <v>910</v>
      </c>
      <c r="V159" s="32">
        <v>0.44930555555555557</v>
      </c>
      <c r="W159" s="83">
        <v>0.57291666666666663</v>
      </c>
      <c r="X159" s="86">
        <f t="shared" si="16"/>
        <v>0.12361111111111106</v>
      </c>
    </row>
    <row r="160" spans="1:24" x14ac:dyDescent="0.3">
      <c r="A160" s="44" t="s">
        <v>3908</v>
      </c>
      <c r="B160" s="68" t="s">
        <v>868</v>
      </c>
      <c r="C160" s="2" t="s">
        <v>1</v>
      </c>
      <c r="D160" s="2">
        <v>72</v>
      </c>
      <c r="E160" s="6">
        <v>17161</v>
      </c>
      <c r="F160" s="7">
        <v>43732.582754629628</v>
      </c>
      <c r="G160" s="69" t="s">
        <v>4</v>
      </c>
      <c r="H160" s="68">
        <v>5017</v>
      </c>
      <c r="I160" s="8">
        <f t="shared" si="13"/>
        <v>29.863095238095237</v>
      </c>
      <c r="J160" s="2">
        <v>5.85</v>
      </c>
      <c r="K160" s="69">
        <v>168</v>
      </c>
      <c r="L160" s="68">
        <v>1206</v>
      </c>
      <c r="M160" s="8">
        <f t="shared" si="14"/>
        <v>7.1785714285714288</v>
      </c>
      <c r="N160" s="2">
        <v>2.6859999999999999</v>
      </c>
      <c r="O160" s="69">
        <f t="shared" si="12"/>
        <v>168</v>
      </c>
      <c r="P160" s="181">
        <f t="shared" si="15"/>
        <v>4.1600331674958539</v>
      </c>
      <c r="Q160" s="77" t="s">
        <v>910</v>
      </c>
      <c r="V160" s="32">
        <v>0.42638888888888887</v>
      </c>
      <c r="W160" s="83">
        <v>0.58333333333333337</v>
      </c>
      <c r="X160" s="86">
        <f t="shared" si="16"/>
        <v>0.1569444444444445</v>
      </c>
    </row>
    <row r="161" spans="1:24" x14ac:dyDescent="0.3">
      <c r="A161" s="44" t="s">
        <v>3909</v>
      </c>
      <c r="B161" s="68" t="s">
        <v>869</v>
      </c>
      <c r="C161" s="2" t="s">
        <v>1</v>
      </c>
      <c r="D161" s="2">
        <v>50</v>
      </c>
      <c r="E161" s="6">
        <v>25172</v>
      </c>
      <c r="F161" s="7">
        <v>43732.596643518518</v>
      </c>
      <c r="G161" s="69" t="s">
        <v>4</v>
      </c>
      <c r="H161" s="68">
        <v>3033</v>
      </c>
      <c r="I161" s="8">
        <f t="shared" si="13"/>
        <v>32.967391304347828</v>
      </c>
      <c r="J161" s="2">
        <v>5.1680000000000001</v>
      </c>
      <c r="K161" s="69">
        <v>92</v>
      </c>
      <c r="L161" s="68">
        <v>611</v>
      </c>
      <c r="M161" s="8">
        <f t="shared" si="14"/>
        <v>6.6413043478260869</v>
      </c>
      <c r="N161" s="2">
        <v>2.3650000000000002</v>
      </c>
      <c r="O161" s="69">
        <f t="shared" si="12"/>
        <v>92</v>
      </c>
      <c r="P161" s="181">
        <f t="shared" si="15"/>
        <v>4.9639934533551555</v>
      </c>
      <c r="Q161" s="78" t="s">
        <v>910</v>
      </c>
      <c r="V161" s="32">
        <v>0.45833333333333331</v>
      </c>
      <c r="W161" s="83">
        <v>0.60416666666666663</v>
      </c>
      <c r="X161" s="86">
        <f t="shared" si="16"/>
        <v>0.14583333333333331</v>
      </c>
    </row>
    <row r="162" spans="1:24" x14ac:dyDescent="0.3">
      <c r="A162" s="44" t="s">
        <v>3910</v>
      </c>
      <c r="B162" s="68" t="s">
        <v>870</v>
      </c>
      <c r="C162" s="2" t="s">
        <v>6</v>
      </c>
      <c r="D162" s="2">
        <v>55</v>
      </c>
      <c r="E162" s="6">
        <v>23280</v>
      </c>
      <c r="F162" s="7">
        <v>43732.612754629627</v>
      </c>
      <c r="G162" s="69" t="s">
        <v>4</v>
      </c>
      <c r="H162" s="68">
        <v>1332</v>
      </c>
      <c r="I162" s="8">
        <f t="shared" si="13"/>
        <v>7.9285714285714288</v>
      </c>
      <c r="J162" s="2">
        <v>2.8719999999999999</v>
      </c>
      <c r="K162" s="69">
        <v>168</v>
      </c>
      <c r="L162" s="68">
        <v>551</v>
      </c>
      <c r="M162" s="8">
        <f t="shared" si="14"/>
        <v>3.2797619047619047</v>
      </c>
      <c r="N162" s="2">
        <v>1.778</v>
      </c>
      <c r="O162" s="69">
        <f t="shared" si="12"/>
        <v>168</v>
      </c>
      <c r="P162" s="181">
        <f t="shared" si="15"/>
        <v>2.4174228675136118</v>
      </c>
      <c r="Q162" s="77" t="s">
        <v>919</v>
      </c>
      <c r="V162" s="32">
        <v>0.45763888888888887</v>
      </c>
      <c r="W162" s="83">
        <v>0.63194444444444442</v>
      </c>
      <c r="X162" s="86">
        <f t="shared" si="16"/>
        <v>0.17430555555555555</v>
      </c>
    </row>
    <row r="163" spans="1:24" x14ac:dyDescent="0.3">
      <c r="A163" s="44" t="s">
        <v>3911</v>
      </c>
      <c r="B163" s="68" t="s">
        <v>871</v>
      </c>
      <c r="C163" s="2" t="s">
        <v>1</v>
      </c>
      <c r="D163" s="2">
        <v>83</v>
      </c>
      <c r="E163" s="6">
        <v>13316</v>
      </c>
      <c r="F163" s="7">
        <v>43732.662754629629</v>
      </c>
      <c r="G163" s="69" t="s">
        <v>4</v>
      </c>
      <c r="H163" s="68">
        <v>3217</v>
      </c>
      <c r="I163" s="8">
        <f t="shared" si="13"/>
        <v>20.88961038961039</v>
      </c>
      <c r="J163" s="2">
        <v>4.6459999999999999</v>
      </c>
      <c r="K163" s="69">
        <v>154</v>
      </c>
      <c r="L163" s="68">
        <v>1494</v>
      </c>
      <c r="M163" s="8">
        <f t="shared" si="14"/>
        <v>9.7012987012987004</v>
      </c>
      <c r="N163" s="2">
        <v>2.9569999999999999</v>
      </c>
      <c r="O163" s="69">
        <f t="shared" si="12"/>
        <v>154</v>
      </c>
      <c r="P163" s="181">
        <f t="shared" si="15"/>
        <v>2.1532797858099064</v>
      </c>
      <c r="Q163" s="77" t="s">
        <v>727</v>
      </c>
      <c r="V163" s="32">
        <v>0.49583333333333335</v>
      </c>
      <c r="W163" s="83">
        <v>0.66666666666666663</v>
      </c>
      <c r="X163" s="86">
        <f t="shared" si="16"/>
        <v>0.17083333333333328</v>
      </c>
    </row>
    <row r="164" spans="1:24" x14ac:dyDescent="0.3">
      <c r="A164" s="44" t="s">
        <v>3912</v>
      </c>
      <c r="B164" s="68" t="s">
        <v>872</v>
      </c>
      <c r="C164" s="2" t="s">
        <v>6</v>
      </c>
      <c r="D164" s="2">
        <v>63</v>
      </c>
      <c r="E164" s="6">
        <v>20424</v>
      </c>
      <c r="F164" s="7">
        <v>43732.675185185188</v>
      </c>
      <c r="G164" s="69" t="s">
        <v>4</v>
      </c>
      <c r="H164" s="68">
        <v>3071</v>
      </c>
      <c r="I164" s="8">
        <f t="shared" si="13"/>
        <v>24.568000000000001</v>
      </c>
      <c r="J164" s="2">
        <v>5.1449999999999996</v>
      </c>
      <c r="K164" s="69">
        <v>125</v>
      </c>
      <c r="L164" s="68">
        <v>1054</v>
      </c>
      <c r="M164" s="8">
        <f t="shared" si="14"/>
        <v>8.4320000000000004</v>
      </c>
      <c r="N164" s="2">
        <v>3.0939999999999999</v>
      </c>
      <c r="O164" s="69">
        <f t="shared" si="12"/>
        <v>125</v>
      </c>
      <c r="P164" s="181">
        <f t="shared" si="15"/>
        <v>2.913662239089184</v>
      </c>
      <c r="Q164" s="77" t="s">
        <v>898</v>
      </c>
      <c r="V164" s="32">
        <v>0.5083333333333333</v>
      </c>
      <c r="W164" s="83">
        <v>0.68055555555555547</v>
      </c>
      <c r="X164" s="86">
        <f t="shared" si="16"/>
        <v>0.17222222222222217</v>
      </c>
    </row>
    <row r="165" spans="1:24" x14ac:dyDescent="0.3">
      <c r="A165" s="44" t="s">
        <v>3913</v>
      </c>
      <c r="B165" s="68" t="s">
        <v>873</v>
      </c>
      <c r="C165" s="2" t="s">
        <v>1</v>
      </c>
      <c r="D165" s="2">
        <v>59</v>
      </c>
      <c r="E165" s="6">
        <v>21919</v>
      </c>
      <c r="F165" s="7">
        <v>43733.518310185187</v>
      </c>
      <c r="G165" s="69" t="s">
        <v>4</v>
      </c>
      <c r="H165" s="68">
        <v>2579</v>
      </c>
      <c r="I165" s="8">
        <f t="shared" si="13"/>
        <v>20.798387096774192</v>
      </c>
      <c r="J165" s="2">
        <v>4.5529999999999999</v>
      </c>
      <c r="K165" s="69">
        <v>124</v>
      </c>
      <c r="L165" s="68">
        <v>567</v>
      </c>
      <c r="M165" s="8">
        <f t="shared" si="14"/>
        <v>4.57258064516129</v>
      </c>
      <c r="N165" s="2">
        <v>2.0569999999999999</v>
      </c>
      <c r="O165" s="69">
        <f t="shared" si="12"/>
        <v>124</v>
      </c>
      <c r="P165" s="181">
        <f t="shared" si="15"/>
        <v>4.5485008818342152</v>
      </c>
      <c r="Q165" s="77" t="s">
        <v>919</v>
      </c>
      <c r="V165" s="32">
        <v>0.375</v>
      </c>
      <c r="W165" s="83">
        <v>0.52083333333333337</v>
      </c>
      <c r="X165" s="86">
        <f t="shared" si="16"/>
        <v>0.14583333333333337</v>
      </c>
    </row>
    <row r="166" spans="1:24" x14ac:dyDescent="0.3">
      <c r="A166" s="44" t="s">
        <v>3914</v>
      </c>
      <c r="B166" s="68" t="s">
        <v>874</v>
      </c>
      <c r="C166" s="2" t="s">
        <v>1</v>
      </c>
      <c r="D166" s="2">
        <v>46</v>
      </c>
      <c r="E166" s="6">
        <v>26588</v>
      </c>
      <c r="F166" s="7">
        <v>43733.519016203703</v>
      </c>
      <c r="G166" s="69" t="s">
        <v>4</v>
      </c>
      <c r="H166" s="68">
        <v>1096</v>
      </c>
      <c r="I166" s="8">
        <f t="shared" si="13"/>
        <v>9.6140350877192979</v>
      </c>
      <c r="J166" s="2">
        <v>2.9039999999999999</v>
      </c>
      <c r="K166" s="69">
        <v>114</v>
      </c>
      <c r="L166" s="68">
        <v>556</v>
      </c>
      <c r="M166" s="8">
        <f t="shared" si="14"/>
        <v>4.8771929824561404</v>
      </c>
      <c r="N166" s="2">
        <v>1.901</v>
      </c>
      <c r="O166" s="69">
        <f t="shared" si="12"/>
        <v>114</v>
      </c>
      <c r="P166" s="181">
        <f t="shared" si="15"/>
        <v>1.9712230215827338</v>
      </c>
      <c r="Q166" s="77" t="s">
        <v>727</v>
      </c>
      <c r="V166" s="32">
        <v>0.38680555555555557</v>
      </c>
      <c r="W166" s="83">
        <v>0.53819444444444442</v>
      </c>
      <c r="X166" s="86">
        <f t="shared" si="16"/>
        <v>0.15138888888888885</v>
      </c>
    </row>
    <row r="167" spans="1:24" x14ac:dyDescent="0.3">
      <c r="A167" s="44" t="s">
        <v>1996</v>
      </c>
      <c r="B167" s="68" t="s">
        <v>875</v>
      </c>
      <c r="C167" s="2" t="s">
        <v>1</v>
      </c>
      <c r="D167" s="2">
        <v>51</v>
      </c>
      <c r="E167" s="6">
        <v>24761</v>
      </c>
      <c r="F167" s="7">
        <v>43733.543935185182</v>
      </c>
      <c r="G167" s="69" t="s">
        <v>4</v>
      </c>
      <c r="H167" s="68">
        <v>2873</v>
      </c>
      <c r="I167" s="8">
        <f t="shared" si="13"/>
        <v>19.813793103448276</v>
      </c>
      <c r="J167" s="2">
        <v>5.4290000000000003</v>
      </c>
      <c r="K167" s="69">
        <v>145</v>
      </c>
      <c r="L167" s="68">
        <v>596</v>
      </c>
      <c r="M167" s="8">
        <f t="shared" si="14"/>
        <v>4.1103448275862071</v>
      </c>
      <c r="N167" s="2">
        <v>2.331</v>
      </c>
      <c r="O167" s="69">
        <f t="shared" si="12"/>
        <v>145</v>
      </c>
      <c r="P167" s="181">
        <f t="shared" si="15"/>
        <v>4.8204697986577179</v>
      </c>
      <c r="Q167" s="77" t="s">
        <v>910</v>
      </c>
      <c r="V167" s="32">
        <v>0.39583333333333331</v>
      </c>
      <c r="W167" s="83">
        <v>0.55208333333333337</v>
      </c>
      <c r="X167" s="86">
        <f t="shared" si="16"/>
        <v>0.15625000000000006</v>
      </c>
    </row>
    <row r="168" spans="1:24" x14ac:dyDescent="0.3">
      <c r="A168" s="44" t="s">
        <v>3915</v>
      </c>
      <c r="B168" s="68" t="s">
        <v>876</v>
      </c>
      <c r="C168" s="2" t="s">
        <v>6</v>
      </c>
      <c r="D168" s="2">
        <v>84</v>
      </c>
      <c r="E168" s="6">
        <v>13016</v>
      </c>
      <c r="F168" s="7">
        <v>43733.557951388888</v>
      </c>
      <c r="G168" s="69" t="s">
        <v>4</v>
      </c>
      <c r="H168" s="68">
        <v>5394</v>
      </c>
      <c r="I168" s="8">
        <f t="shared" si="13"/>
        <v>36.693877551020407</v>
      </c>
      <c r="J168" s="2">
        <v>6.2149999999999999</v>
      </c>
      <c r="K168" s="69">
        <v>147</v>
      </c>
      <c r="L168" s="68">
        <v>1100</v>
      </c>
      <c r="M168" s="8">
        <f t="shared" si="14"/>
        <v>7.4829931972789119</v>
      </c>
      <c r="N168" s="2">
        <v>2.9550000000000001</v>
      </c>
      <c r="O168" s="69">
        <f t="shared" si="12"/>
        <v>147</v>
      </c>
      <c r="P168" s="181">
        <f t="shared" si="15"/>
        <v>4.9036363636363633</v>
      </c>
      <c r="Q168" s="77" t="s">
        <v>919</v>
      </c>
      <c r="V168" s="32">
        <v>0.3888888888888889</v>
      </c>
      <c r="W168" s="83">
        <v>0.5625</v>
      </c>
      <c r="X168" s="86">
        <f t="shared" si="16"/>
        <v>0.1736111111111111</v>
      </c>
    </row>
    <row r="169" spans="1:24" x14ac:dyDescent="0.3">
      <c r="A169" s="44" t="s">
        <v>3916</v>
      </c>
      <c r="B169" s="68" t="s">
        <v>877</v>
      </c>
      <c r="C169" s="2" t="s">
        <v>1</v>
      </c>
      <c r="D169" s="2">
        <v>56</v>
      </c>
      <c r="E169" s="6">
        <v>23015</v>
      </c>
      <c r="F169" s="7">
        <v>43733.561759259261</v>
      </c>
      <c r="G169" s="69" t="s">
        <v>4</v>
      </c>
      <c r="H169" s="68">
        <v>2921</v>
      </c>
      <c r="I169" s="8">
        <f t="shared" si="13"/>
        <v>20.284722222222221</v>
      </c>
      <c r="J169" s="2">
        <v>5.0170000000000003</v>
      </c>
      <c r="K169" s="69">
        <v>144</v>
      </c>
      <c r="L169" s="68">
        <v>639</v>
      </c>
      <c r="M169" s="8">
        <f t="shared" si="14"/>
        <v>4.4375</v>
      </c>
      <c r="N169" s="2">
        <v>2.202</v>
      </c>
      <c r="O169" s="69">
        <f t="shared" si="12"/>
        <v>144</v>
      </c>
      <c r="P169" s="181">
        <f t="shared" si="15"/>
        <v>4.5712050078247257</v>
      </c>
      <c r="Q169" s="77" t="s">
        <v>920</v>
      </c>
      <c r="V169" s="32">
        <v>0.4055555555555555</v>
      </c>
      <c r="W169" s="83">
        <v>0.57638888888888895</v>
      </c>
      <c r="X169" s="86">
        <f t="shared" si="16"/>
        <v>0.17083333333333345</v>
      </c>
    </row>
    <row r="170" spans="1:24" x14ac:dyDescent="0.3">
      <c r="A170" s="44" t="s">
        <v>3917</v>
      </c>
      <c r="B170" s="68" t="s">
        <v>878</v>
      </c>
      <c r="C170" s="2" t="s">
        <v>1</v>
      </c>
      <c r="D170" s="2">
        <v>72</v>
      </c>
      <c r="E170" s="6">
        <v>17320</v>
      </c>
      <c r="F170" s="7">
        <v>43733.57953703704</v>
      </c>
      <c r="G170" s="69" t="s">
        <v>4</v>
      </c>
      <c r="H170" s="68">
        <v>2930</v>
      </c>
      <c r="I170" s="8">
        <f t="shared" si="13"/>
        <v>22.53846153846154</v>
      </c>
      <c r="J170" s="2">
        <v>4.5789999999999997</v>
      </c>
      <c r="K170" s="69">
        <v>130</v>
      </c>
      <c r="L170" s="68">
        <v>650</v>
      </c>
      <c r="M170" s="8">
        <f t="shared" si="14"/>
        <v>5</v>
      </c>
      <c r="N170" s="2">
        <v>2.2719999999999998</v>
      </c>
      <c r="O170" s="69">
        <f t="shared" ref="O170:O233" si="17">K170</f>
        <v>130</v>
      </c>
      <c r="P170" s="181">
        <f t="shared" si="15"/>
        <v>4.5076923076923077</v>
      </c>
      <c r="Q170" s="77" t="s">
        <v>910</v>
      </c>
      <c r="V170" s="32">
        <v>0.41666666666666669</v>
      </c>
      <c r="W170" s="83">
        <v>0.59722222222222221</v>
      </c>
      <c r="X170" s="86">
        <f t="shared" si="16"/>
        <v>0.18055555555555552</v>
      </c>
    </row>
    <row r="171" spans="1:24" x14ac:dyDescent="0.3">
      <c r="A171" s="44" t="s">
        <v>3918</v>
      </c>
      <c r="B171" s="68" t="s">
        <v>879</v>
      </c>
      <c r="C171" s="2" t="s">
        <v>1</v>
      </c>
      <c r="D171" s="2">
        <v>54</v>
      </c>
      <c r="E171" s="6">
        <v>23985</v>
      </c>
      <c r="F171" s="7">
        <v>43733.60428240741</v>
      </c>
      <c r="G171" s="69" t="s">
        <v>4</v>
      </c>
      <c r="H171" s="68">
        <v>3507</v>
      </c>
      <c r="I171" s="8">
        <f t="shared" si="13"/>
        <v>22.625806451612902</v>
      </c>
      <c r="J171" s="2">
        <v>4.6360000000000001</v>
      </c>
      <c r="K171" s="69">
        <v>155</v>
      </c>
      <c r="L171" s="68">
        <v>649</v>
      </c>
      <c r="M171" s="8">
        <f t="shared" si="14"/>
        <v>4.1870967741935488</v>
      </c>
      <c r="N171" s="2">
        <v>1.93</v>
      </c>
      <c r="O171" s="69">
        <f t="shared" si="17"/>
        <v>155</v>
      </c>
      <c r="P171" s="181">
        <f t="shared" si="15"/>
        <v>5.4036979969183356</v>
      </c>
      <c r="Q171" s="77" t="s">
        <v>919</v>
      </c>
      <c r="V171" s="32">
        <v>0.4375</v>
      </c>
      <c r="W171" s="83">
        <v>0.61111111111111105</v>
      </c>
      <c r="X171" s="86">
        <f t="shared" si="16"/>
        <v>0.17361111111111105</v>
      </c>
    </row>
    <row r="172" spans="1:24" x14ac:dyDescent="0.3">
      <c r="A172" s="44" t="s">
        <v>3919</v>
      </c>
      <c r="B172" s="68" t="s">
        <v>880</v>
      </c>
      <c r="C172" s="2" t="s">
        <v>1</v>
      </c>
      <c r="D172" s="2">
        <v>57</v>
      </c>
      <c r="E172" s="6">
        <v>22863</v>
      </c>
      <c r="F172" s="7">
        <v>43733.61037037037</v>
      </c>
      <c r="G172" s="69" t="s">
        <v>4</v>
      </c>
      <c r="H172" s="68">
        <v>3016</v>
      </c>
      <c r="I172" s="8">
        <f t="shared" si="13"/>
        <v>22.676691729323309</v>
      </c>
      <c r="J172" s="2">
        <v>4.2240000000000002</v>
      </c>
      <c r="K172" s="69">
        <v>133</v>
      </c>
      <c r="L172" s="68">
        <v>622</v>
      </c>
      <c r="M172" s="8">
        <f t="shared" si="14"/>
        <v>4.6766917293233083</v>
      </c>
      <c r="N172" s="2">
        <v>2.3079999999999998</v>
      </c>
      <c r="O172" s="69">
        <f t="shared" si="17"/>
        <v>133</v>
      </c>
      <c r="P172" s="181">
        <f t="shared" si="15"/>
        <v>4.8488745980707399</v>
      </c>
      <c r="Q172" s="77" t="s">
        <v>920</v>
      </c>
      <c r="V172" s="32">
        <v>0.46249999999999997</v>
      </c>
      <c r="W172" s="83">
        <v>0.625</v>
      </c>
      <c r="X172" s="86">
        <f t="shared" si="16"/>
        <v>0.16250000000000003</v>
      </c>
    </row>
    <row r="173" spans="1:24" x14ac:dyDescent="0.3">
      <c r="A173" s="44" t="s">
        <v>3920</v>
      </c>
      <c r="B173" s="68" t="s">
        <v>881</v>
      </c>
      <c r="C173" s="2" t="s">
        <v>1</v>
      </c>
      <c r="D173" s="2">
        <v>44</v>
      </c>
      <c r="E173" s="6">
        <v>27377</v>
      </c>
      <c r="F173" s="7">
        <v>43733.620868055557</v>
      </c>
      <c r="G173" s="69" t="s">
        <v>4</v>
      </c>
      <c r="H173" s="68">
        <v>2345</v>
      </c>
      <c r="I173" s="8">
        <f t="shared" si="13"/>
        <v>20.391304347826086</v>
      </c>
      <c r="J173" s="2">
        <v>4.5279999999999996</v>
      </c>
      <c r="K173" s="69">
        <v>115</v>
      </c>
      <c r="L173" s="68">
        <v>688</v>
      </c>
      <c r="M173" s="8">
        <f t="shared" si="14"/>
        <v>5.982608695652174</v>
      </c>
      <c r="N173" s="2">
        <v>2.4209999999999998</v>
      </c>
      <c r="O173" s="69">
        <f t="shared" si="17"/>
        <v>115</v>
      </c>
      <c r="P173" s="181">
        <f t="shared" si="15"/>
        <v>3.4084302325581395</v>
      </c>
      <c r="Q173" s="77" t="s">
        <v>919</v>
      </c>
      <c r="V173" s="32">
        <v>0.48055555555555557</v>
      </c>
      <c r="W173" s="83">
        <v>0.63541666666666663</v>
      </c>
      <c r="X173" s="86">
        <f t="shared" si="16"/>
        <v>0.15486111111111106</v>
      </c>
    </row>
    <row r="174" spans="1:24" x14ac:dyDescent="0.3">
      <c r="A174" s="44" t="s">
        <v>3921</v>
      </c>
      <c r="B174" s="68" t="s">
        <v>882</v>
      </c>
      <c r="C174" s="2" t="s">
        <v>6</v>
      </c>
      <c r="D174" s="2">
        <v>46</v>
      </c>
      <c r="E174" s="6">
        <v>26605</v>
      </c>
      <c r="F174" s="7">
        <v>43733.632407407407</v>
      </c>
      <c r="G174" s="69" t="s">
        <v>4</v>
      </c>
      <c r="H174" s="68">
        <v>2201</v>
      </c>
      <c r="I174" s="8">
        <f t="shared" si="13"/>
        <v>22.01</v>
      </c>
      <c r="J174" s="2">
        <v>4.5519999999999996</v>
      </c>
      <c r="K174" s="69">
        <v>100</v>
      </c>
      <c r="L174" s="68">
        <v>952</v>
      </c>
      <c r="M174" s="8">
        <f t="shared" si="14"/>
        <v>9.52</v>
      </c>
      <c r="N174" s="2">
        <v>3</v>
      </c>
      <c r="O174" s="69">
        <f t="shared" si="17"/>
        <v>100</v>
      </c>
      <c r="P174" s="181">
        <f t="shared" si="15"/>
        <v>2.3119747899159666</v>
      </c>
      <c r="Q174" s="77" t="s">
        <v>727</v>
      </c>
      <c r="V174" s="32">
        <v>0.47222222222222227</v>
      </c>
      <c r="W174" s="83">
        <v>0.65972222222222221</v>
      </c>
      <c r="X174" s="86">
        <f t="shared" si="16"/>
        <v>0.18749999999999994</v>
      </c>
    </row>
    <row r="175" spans="1:24" x14ac:dyDescent="0.3">
      <c r="A175" s="44" t="s">
        <v>3922</v>
      </c>
      <c r="B175" s="68" t="s">
        <v>883</v>
      </c>
      <c r="C175" s="2" t="s">
        <v>1</v>
      </c>
      <c r="D175" s="2">
        <v>88</v>
      </c>
      <c r="E175" s="6">
        <v>11510</v>
      </c>
      <c r="F175" s="7">
        <v>43733.665405092594</v>
      </c>
      <c r="G175" s="69" t="s">
        <v>4</v>
      </c>
      <c r="H175" s="68">
        <v>2348</v>
      </c>
      <c r="I175" s="8">
        <f t="shared" si="13"/>
        <v>20.417391304347827</v>
      </c>
      <c r="J175" s="2">
        <v>4.6130000000000004</v>
      </c>
      <c r="K175" s="69">
        <v>115</v>
      </c>
      <c r="L175" s="68">
        <v>657</v>
      </c>
      <c r="M175" s="8">
        <f t="shared" si="14"/>
        <v>5.7130434782608699</v>
      </c>
      <c r="N175" s="2">
        <v>2.1669999999999998</v>
      </c>
      <c r="O175" s="69">
        <f t="shared" si="17"/>
        <v>115</v>
      </c>
      <c r="P175" s="181">
        <f t="shared" si="15"/>
        <v>3.573820395738204</v>
      </c>
      <c r="Q175" s="77" t="s">
        <v>898</v>
      </c>
      <c r="V175" s="32">
        <v>0.50555555555555554</v>
      </c>
      <c r="W175" s="83">
        <v>0.67361111111111116</v>
      </c>
      <c r="X175" s="86">
        <f t="shared" si="16"/>
        <v>0.16805555555555562</v>
      </c>
    </row>
    <row r="176" spans="1:24" x14ac:dyDescent="0.3">
      <c r="A176" s="44" t="s">
        <v>3923</v>
      </c>
      <c r="B176" s="68" t="s">
        <v>884</v>
      </c>
      <c r="C176" s="2" t="s">
        <v>6</v>
      </c>
      <c r="D176" s="2">
        <v>76</v>
      </c>
      <c r="E176" s="6">
        <v>15926</v>
      </c>
      <c r="F176" s="7">
        <v>43733.702233796299</v>
      </c>
      <c r="G176" s="69" t="s">
        <v>4</v>
      </c>
      <c r="H176" s="68">
        <v>2993</v>
      </c>
      <c r="I176" s="8">
        <f t="shared" si="13"/>
        <v>15.835978835978835</v>
      </c>
      <c r="J176" s="2">
        <v>3.9870000000000001</v>
      </c>
      <c r="K176" s="69">
        <v>189</v>
      </c>
      <c r="L176" s="68">
        <v>853</v>
      </c>
      <c r="M176" s="8">
        <f t="shared" si="14"/>
        <v>4.5132275132275135</v>
      </c>
      <c r="N176" s="2">
        <v>2.0070000000000001</v>
      </c>
      <c r="O176" s="69">
        <f t="shared" si="17"/>
        <v>189</v>
      </c>
      <c r="P176" s="181">
        <f t="shared" si="15"/>
        <v>3.5087924970691673</v>
      </c>
      <c r="Q176" s="77" t="s">
        <v>910</v>
      </c>
      <c r="V176" s="32">
        <v>0.52986111111111112</v>
      </c>
      <c r="W176" s="83">
        <v>0.70833333333333337</v>
      </c>
      <c r="X176" s="86">
        <f t="shared" si="16"/>
        <v>0.17847222222222225</v>
      </c>
    </row>
    <row r="177" spans="1:24" x14ac:dyDescent="0.3">
      <c r="A177" s="44" t="s">
        <v>3924</v>
      </c>
      <c r="B177" s="68" t="s">
        <v>390</v>
      </c>
      <c r="C177" s="2" t="s">
        <v>6</v>
      </c>
      <c r="D177" s="2">
        <v>75</v>
      </c>
      <c r="E177" s="6">
        <v>16247</v>
      </c>
      <c r="F177" s="7">
        <v>43733.705972222226</v>
      </c>
      <c r="G177" s="69" t="s">
        <v>4</v>
      </c>
      <c r="H177" s="68">
        <v>3297</v>
      </c>
      <c r="I177" s="8">
        <f t="shared" si="13"/>
        <v>22.895833333333332</v>
      </c>
      <c r="J177" s="2">
        <v>4.9000000000000004</v>
      </c>
      <c r="K177" s="69">
        <v>144</v>
      </c>
      <c r="L177" s="68">
        <v>1780</v>
      </c>
      <c r="M177" s="8">
        <f t="shared" si="14"/>
        <v>12.361111111111111</v>
      </c>
      <c r="N177" s="2">
        <v>4.3479999999999999</v>
      </c>
      <c r="O177" s="69">
        <f t="shared" si="17"/>
        <v>144</v>
      </c>
      <c r="P177" s="181">
        <f t="shared" si="15"/>
        <v>1.8522471910112359</v>
      </c>
      <c r="Q177" s="77" t="s">
        <v>919</v>
      </c>
      <c r="V177" s="32">
        <v>0.53541666666666665</v>
      </c>
      <c r="W177" s="83">
        <v>0.72569444444444453</v>
      </c>
      <c r="X177" s="86">
        <f t="shared" si="16"/>
        <v>0.19027777777777788</v>
      </c>
    </row>
    <row r="178" spans="1:24" x14ac:dyDescent="0.3">
      <c r="A178" s="44" t="s">
        <v>3925</v>
      </c>
      <c r="B178" s="68" t="s">
        <v>885</v>
      </c>
      <c r="C178" s="2" t="s">
        <v>6</v>
      </c>
      <c r="D178" s="2">
        <v>78</v>
      </c>
      <c r="E178" s="6">
        <v>15121</v>
      </c>
      <c r="F178" s="7">
        <v>43734.513194444444</v>
      </c>
      <c r="G178" s="69" t="s">
        <v>4</v>
      </c>
      <c r="H178" s="68">
        <v>1761</v>
      </c>
      <c r="I178" s="8">
        <f t="shared" si="13"/>
        <v>12.229166666666666</v>
      </c>
      <c r="J178" s="2">
        <v>3.262</v>
      </c>
      <c r="K178" s="69">
        <v>144</v>
      </c>
      <c r="L178" s="68">
        <v>1089</v>
      </c>
      <c r="M178" s="8">
        <f t="shared" si="14"/>
        <v>7.5625</v>
      </c>
      <c r="N178" s="2">
        <v>2.82</v>
      </c>
      <c r="O178" s="69">
        <f t="shared" si="17"/>
        <v>144</v>
      </c>
      <c r="P178" s="181">
        <f t="shared" si="15"/>
        <v>1.6170798898071626</v>
      </c>
      <c r="Q178" s="77" t="s">
        <v>727</v>
      </c>
      <c r="V178" s="32">
        <v>0.37152777777777773</v>
      </c>
      <c r="W178" s="83">
        <v>0.52083333333333337</v>
      </c>
      <c r="X178" s="86">
        <f t="shared" si="16"/>
        <v>0.14930555555555564</v>
      </c>
    </row>
    <row r="179" spans="1:24" x14ac:dyDescent="0.3">
      <c r="A179" s="44" t="s">
        <v>3926</v>
      </c>
      <c r="B179" s="68" t="s">
        <v>120</v>
      </c>
      <c r="C179" s="2" t="s">
        <v>1</v>
      </c>
      <c r="D179" s="2">
        <v>44</v>
      </c>
      <c r="E179" s="6">
        <v>27565</v>
      </c>
      <c r="F179" s="7">
        <v>43734.582951388889</v>
      </c>
      <c r="G179" s="69" t="s">
        <v>4</v>
      </c>
      <c r="H179" s="68">
        <v>2166</v>
      </c>
      <c r="I179" s="8">
        <f t="shared" si="13"/>
        <v>16.40909090909091</v>
      </c>
      <c r="J179" s="2">
        <v>4.548</v>
      </c>
      <c r="K179" s="69">
        <v>132</v>
      </c>
      <c r="L179" s="68">
        <v>631</v>
      </c>
      <c r="M179" s="8">
        <f t="shared" si="14"/>
        <v>4.7803030303030303</v>
      </c>
      <c r="N179" s="2">
        <v>2.2629999999999999</v>
      </c>
      <c r="O179" s="69">
        <f t="shared" si="17"/>
        <v>132</v>
      </c>
      <c r="P179" s="181">
        <f t="shared" si="15"/>
        <v>3.4326465927099843</v>
      </c>
      <c r="Q179" s="77" t="s">
        <v>898</v>
      </c>
      <c r="V179" s="32">
        <v>0.41666666666666669</v>
      </c>
      <c r="W179" s="83">
        <v>0.58611111111111114</v>
      </c>
      <c r="X179" s="86">
        <f t="shared" si="16"/>
        <v>0.16944444444444445</v>
      </c>
    </row>
    <row r="180" spans="1:24" x14ac:dyDescent="0.3">
      <c r="A180" s="44" t="s">
        <v>3927</v>
      </c>
      <c r="B180" s="68" t="s">
        <v>886</v>
      </c>
      <c r="C180" s="2" t="s">
        <v>1</v>
      </c>
      <c r="D180" s="2">
        <v>62</v>
      </c>
      <c r="E180" s="6">
        <v>21014</v>
      </c>
      <c r="F180" s="7">
        <v>43734.585775462961</v>
      </c>
      <c r="G180" s="69" t="s">
        <v>4</v>
      </c>
      <c r="H180" s="68">
        <v>2102</v>
      </c>
      <c r="I180" s="8">
        <f t="shared" si="13"/>
        <v>19.109090909090909</v>
      </c>
      <c r="J180" s="2">
        <v>4.7149999999999999</v>
      </c>
      <c r="K180" s="69">
        <v>110</v>
      </c>
      <c r="L180" s="68">
        <v>575</v>
      </c>
      <c r="M180" s="8">
        <f t="shared" si="14"/>
        <v>5.2272727272727275</v>
      </c>
      <c r="N180" s="2">
        <v>2.3759999999999999</v>
      </c>
      <c r="O180" s="69">
        <f t="shared" si="17"/>
        <v>110</v>
      </c>
      <c r="P180" s="181">
        <f t="shared" si="15"/>
        <v>3.6556521739130434</v>
      </c>
      <c r="Q180" s="77" t="s">
        <v>918</v>
      </c>
      <c r="V180" s="32">
        <v>0.44513888888888892</v>
      </c>
      <c r="W180" s="83">
        <v>0.59722222222222221</v>
      </c>
      <c r="X180" s="86">
        <f t="shared" si="16"/>
        <v>0.15208333333333329</v>
      </c>
    </row>
    <row r="181" spans="1:24" x14ac:dyDescent="0.3">
      <c r="A181" s="44" t="s">
        <v>3928</v>
      </c>
      <c r="B181" s="68" t="s">
        <v>887</v>
      </c>
      <c r="C181" s="2" t="s">
        <v>1</v>
      </c>
      <c r="D181" s="2">
        <v>68</v>
      </c>
      <c r="E181" s="6">
        <v>18637</v>
      </c>
      <c r="F181" s="7">
        <v>43734.59715277778</v>
      </c>
      <c r="G181" s="69" t="s">
        <v>4</v>
      </c>
      <c r="H181" s="68">
        <v>3218</v>
      </c>
      <c r="I181" s="8">
        <f t="shared" si="13"/>
        <v>26.816666666666666</v>
      </c>
      <c r="J181" s="2">
        <v>5.3449999999999998</v>
      </c>
      <c r="K181" s="69">
        <v>120</v>
      </c>
      <c r="L181" s="68">
        <v>952</v>
      </c>
      <c r="M181" s="8">
        <f t="shared" si="14"/>
        <v>7.9333333333333336</v>
      </c>
      <c r="N181" s="2">
        <v>2.8809999999999998</v>
      </c>
      <c r="O181" s="69">
        <f t="shared" si="17"/>
        <v>120</v>
      </c>
      <c r="P181" s="181">
        <f t="shared" si="15"/>
        <v>3.3802521008403361</v>
      </c>
      <c r="Q181" s="77" t="s">
        <v>909</v>
      </c>
      <c r="V181" s="32">
        <v>0.45624999999999999</v>
      </c>
      <c r="W181" s="83">
        <v>0.61111111111111105</v>
      </c>
      <c r="X181" s="86">
        <f t="shared" si="16"/>
        <v>0.15486111111111106</v>
      </c>
    </row>
    <row r="182" spans="1:24" x14ac:dyDescent="0.3">
      <c r="A182" s="44" t="s">
        <v>3929</v>
      </c>
      <c r="B182" s="68" t="s">
        <v>888</v>
      </c>
      <c r="C182" s="2" t="s">
        <v>1</v>
      </c>
      <c r="D182" s="2">
        <v>56</v>
      </c>
      <c r="E182" s="6">
        <v>22969</v>
      </c>
      <c r="F182" s="7">
        <v>43734.607986111114</v>
      </c>
      <c r="G182" s="69" t="s">
        <v>4</v>
      </c>
      <c r="H182" s="68">
        <v>2385</v>
      </c>
      <c r="I182" s="8">
        <f t="shared" si="13"/>
        <v>27.102272727272727</v>
      </c>
      <c r="J182" s="2">
        <v>5.4420000000000002</v>
      </c>
      <c r="K182" s="69">
        <v>88</v>
      </c>
      <c r="L182" s="68">
        <v>389</v>
      </c>
      <c r="M182" s="8">
        <f t="shared" si="14"/>
        <v>4.4204545454545459</v>
      </c>
      <c r="N182" s="2">
        <v>2.206</v>
      </c>
      <c r="O182" s="69">
        <f t="shared" si="17"/>
        <v>88</v>
      </c>
      <c r="P182" s="181">
        <f t="shared" si="15"/>
        <v>6.1311053984575832</v>
      </c>
      <c r="Q182" s="77" t="s">
        <v>919</v>
      </c>
      <c r="V182" s="32">
        <v>0.46180555555555558</v>
      </c>
      <c r="W182" s="83">
        <v>0.62847222222222221</v>
      </c>
      <c r="X182" s="86">
        <f t="shared" si="16"/>
        <v>0.16666666666666663</v>
      </c>
    </row>
    <row r="183" spans="1:24" x14ac:dyDescent="0.3">
      <c r="A183" s="44" t="s">
        <v>3930</v>
      </c>
      <c r="B183" s="68" t="s">
        <v>388</v>
      </c>
      <c r="C183" s="2" t="s">
        <v>1</v>
      </c>
      <c r="D183" s="2">
        <v>51</v>
      </c>
      <c r="E183" s="6">
        <v>24909</v>
      </c>
      <c r="F183" s="7">
        <v>43734.625902777778</v>
      </c>
      <c r="G183" s="69" t="s">
        <v>4</v>
      </c>
      <c r="H183" s="68">
        <v>2561</v>
      </c>
      <c r="I183" s="8">
        <f t="shared" si="13"/>
        <v>18.292857142857144</v>
      </c>
      <c r="J183" s="2">
        <v>4.3609999999999998</v>
      </c>
      <c r="K183" s="69">
        <v>140</v>
      </c>
      <c r="L183" s="68">
        <v>596</v>
      </c>
      <c r="M183" s="8">
        <f t="shared" si="14"/>
        <v>4.2571428571428571</v>
      </c>
      <c r="N183" s="2">
        <v>2.0819999999999999</v>
      </c>
      <c r="O183" s="69">
        <f t="shared" si="17"/>
        <v>140</v>
      </c>
      <c r="P183" s="181">
        <f t="shared" si="15"/>
        <v>4.2969798657718128</v>
      </c>
      <c r="Q183" s="77" t="s">
        <v>920</v>
      </c>
      <c r="V183" s="32">
        <v>0.48055555555555557</v>
      </c>
      <c r="W183" s="83">
        <v>0.63888888888888895</v>
      </c>
      <c r="X183" s="86">
        <f t="shared" si="16"/>
        <v>0.15833333333333338</v>
      </c>
    </row>
    <row r="184" spans="1:24" x14ac:dyDescent="0.3">
      <c r="A184" s="44" t="s">
        <v>3931</v>
      </c>
      <c r="B184" s="68" t="s">
        <v>889</v>
      </c>
      <c r="C184" s="2" t="s">
        <v>1</v>
      </c>
      <c r="D184" s="2">
        <v>52</v>
      </c>
      <c r="E184" s="6">
        <v>24396</v>
      </c>
      <c r="F184" s="7">
        <v>43734.657939814817</v>
      </c>
      <c r="G184" s="69" t="s">
        <v>4</v>
      </c>
      <c r="H184" s="68">
        <v>1847</v>
      </c>
      <c r="I184" s="8">
        <f t="shared" si="13"/>
        <v>15.922413793103448</v>
      </c>
      <c r="J184" s="2">
        <v>4.3739999999999997</v>
      </c>
      <c r="K184" s="69">
        <v>116</v>
      </c>
      <c r="L184" s="68">
        <v>442</v>
      </c>
      <c r="M184" s="8">
        <f t="shared" si="14"/>
        <v>3.8103448275862069</v>
      </c>
      <c r="N184" s="2">
        <v>2.1219999999999999</v>
      </c>
      <c r="O184" s="69">
        <f t="shared" si="17"/>
        <v>116</v>
      </c>
      <c r="P184" s="181">
        <f t="shared" si="15"/>
        <v>4.1787330316742084</v>
      </c>
      <c r="Q184" s="77" t="s">
        <v>727</v>
      </c>
      <c r="V184" s="32">
        <v>0.49583333333333335</v>
      </c>
      <c r="W184" s="83">
        <v>0.66319444444444442</v>
      </c>
      <c r="X184" s="86">
        <f t="shared" si="16"/>
        <v>0.16736111111111107</v>
      </c>
    </row>
    <row r="185" spans="1:24" x14ac:dyDescent="0.3">
      <c r="A185" s="44" t="s">
        <v>3932</v>
      </c>
      <c r="B185" s="68" t="s">
        <v>890</v>
      </c>
      <c r="C185" s="2" t="s">
        <v>1</v>
      </c>
      <c r="D185" s="2">
        <v>79</v>
      </c>
      <c r="E185" s="6">
        <v>14564</v>
      </c>
      <c r="F185" s="7">
        <v>43734.658136574071</v>
      </c>
      <c r="G185" s="69" t="s">
        <v>4</v>
      </c>
      <c r="H185" s="68">
        <v>2905</v>
      </c>
      <c r="I185" s="8">
        <f t="shared" si="13"/>
        <v>25.9375</v>
      </c>
      <c r="J185" s="2">
        <v>5.6269999999999998</v>
      </c>
      <c r="K185" s="69">
        <v>112</v>
      </c>
      <c r="L185" s="68">
        <v>934</v>
      </c>
      <c r="M185" s="8">
        <f t="shared" si="14"/>
        <v>8.3392857142857135</v>
      </c>
      <c r="N185" s="2">
        <v>3.0030000000000001</v>
      </c>
      <c r="O185" s="69">
        <f t="shared" si="17"/>
        <v>112</v>
      </c>
      <c r="P185" s="181">
        <f t="shared" si="15"/>
        <v>3.1102783725910066</v>
      </c>
      <c r="Q185" s="77" t="s">
        <v>727</v>
      </c>
      <c r="V185" s="32">
        <v>0.49305555555555558</v>
      </c>
      <c r="W185" s="83">
        <v>0.67361111111111116</v>
      </c>
      <c r="X185" s="86">
        <f t="shared" si="16"/>
        <v>0.18055555555555558</v>
      </c>
    </row>
    <row r="186" spans="1:24" x14ac:dyDescent="0.3">
      <c r="A186" s="44" t="s">
        <v>3933</v>
      </c>
      <c r="B186" s="68" t="s">
        <v>977</v>
      </c>
      <c r="C186" s="2" t="s">
        <v>1</v>
      </c>
      <c r="D186" s="2">
        <v>56</v>
      </c>
      <c r="E186" s="6">
        <v>23233</v>
      </c>
      <c r="F186" s="7">
        <v>43735.520833333336</v>
      </c>
      <c r="G186" s="69" t="s">
        <v>4</v>
      </c>
      <c r="H186" s="68">
        <v>2889</v>
      </c>
      <c r="I186" s="8">
        <f t="shared" si="13"/>
        <v>21.4</v>
      </c>
      <c r="J186" s="2">
        <v>4.7679999999999998</v>
      </c>
      <c r="K186" s="69">
        <v>135</v>
      </c>
      <c r="L186" s="68">
        <v>694</v>
      </c>
      <c r="M186" s="8">
        <f t="shared" si="14"/>
        <v>5.1407407407407408</v>
      </c>
      <c r="N186" s="2">
        <v>2.2570000000000001</v>
      </c>
      <c r="O186" s="69">
        <f t="shared" si="17"/>
        <v>135</v>
      </c>
      <c r="P186" s="181">
        <f t="shared" si="15"/>
        <v>4.162824207492795</v>
      </c>
      <c r="Q186" s="77" t="s">
        <v>718</v>
      </c>
      <c r="V186" s="32">
        <v>0.37986111111111115</v>
      </c>
      <c r="W186" s="83">
        <v>0.52083333333333337</v>
      </c>
      <c r="X186" s="86">
        <f t="shared" si="16"/>
        <v>0.14097222222222222</v>
      </c>
    </row>
    <row r="187" spans="1:24" x14ac:dyDescent="0.3">
      <c r="A187" s="44" t="s">
        <v>3934</v>
      </c>
      <c r="B187" s="68" t="s">
        <v>1281</v>
      </c>
      <c r="C187" s="2" t="s">
        <v>1</v>
      </c>
      <c r="D187" s="2">
        <v>60</v>
      </c>
      <c r="E187" s="6">
        <v>21782</v>
      </c>
      <c r="F187" s="7">
        <v>43735.527581018519</v>
      </c>
      <c r="G187" s="69" t="s">
        <v>4</v>
      </c>
      <c r="H187" s="68">
        <v>1467</v>
      </c>
      <c r="I187" s="8">
        <f t="shared" si="13"/>
        <v>13.336363636363636</v>
      </c>
      <c r="J187" s="2">
        <v>3.6859999999999999</v>
      </c>
      <c r="K187" s="69">
        <v>110</v>
      </c>
      <c r="L187" s="68">
        <v>446</v>
      </c>
      <c r="M187" s="8">
        <f t="shared" si="14"/>
        <v>4.0545454545454547</v>
      </c>
      <c r="N187" s="2">
        <v>2.137</v>
      </c>
      <c r="O187" s="69">
        <f t="shared" si="17"/>
        <v>110</v>
      </c>
      <c r="P187" s="181">
        <f t="shared" si="15"/>
        <v>3.2892376681614346</v>
      </c>
      <c r="Q187" s="77" t="s">
        <v>718</v>
      </c>
      <c r="V187" s="32">
        <v>0.40208333333333335</v>
      </c>
      <c r="W187" s="83">
        <v>0.53472222222222221</v>
      </c>
      <c r="X187" s="86">
        <f t="shared" si="16"/>
        <v>0.13263888888888886</v>
      </c>
    </row>
    <row r="188" spans="1:24" x14ac:dyDescent="0.3">
      <c r="A188" s="44" t="s">
        <v>3935</v>
      </c>
      <c r="B188" s="68" t="s">
        <v>45</v>
      </c>
      <c r="C188" s="2" t="s">
        <v>1</v>
      </c>
      <c r="D188" s="2">
        <v>66</v>
      </c>
      <c r="E188" s="6">
        <v>19437</v>
      </c>
      <c r="F188" s="7">
        <v>43735.551400462966</v>
      </c>
      <c r="G188" s="69" t="s">
        <v>4</v>
      </c>
      <c r="H188" s="68">
        <v>3329</v>
      </c>
      <c r="I188" s="8">
        <f t="shared" si="13"/>
        <v>19.58235294117647</v>
      </c>
      <c r="J188" s="2">
        <v>4.1779999999999999</v>
      </c>
      <c r="K188" s="69">
        <v>170</v>
      </c>
      <c r="L188" s="68">
        <v>604</v>
      </c>
      <c r="M188" s="8">
        <f t="shared" si="14"/>
        <v>3.552941176470588</v>
      </c>
      <c r="N188" s="2">
        <v>1.9910000000000001</v>
      </c>
      <c r="O188" s="69">
        <f t="shared" si="17"/>
        <v>170</v>
      </c>
      <c r="P188" s="181">
        <f t="shared" si="15"/>
        <v>5.5115894039735105</v>
      </c>
      <c r="Q188" s="77" t="s">
        <v>718</v>
      </c>
      <c r="V188" s="32">
        <v>0.4152777777777778</v>
      </c>
      <c r="W188" s="83">
        <v>0.56944444444444442</v>
      </c>
      <c r="X188" s="86">
        <f t="shared" si="16"/>
        <v>0.15416666666666662</v>
      </c>
    </row>
    <row r="189" spans="1:24" x14ac:dyDescent="0.3">
      <c r="A189" s="44" t="s">
        <v>3937</v>
      </c>
      <c r="B189" s="68" t="s">
        <v>1286</v>
      </c>
      <c r="C189" s="2" t="s">
        <v>1</v>
      </c>
      <c r="D189" s="2">
        <v>42</v>
      </c>
      <c r="E189" s="6">
        <v>28172</v>
      </c>
      <c r="F189" s="7">
        <v>43735.586562500001</v>
      </c>
      <c r="G189" s="69" t="s">
        <v>4</v>
      </c>
      <c r="H189" s="68">
        <v>2246</v>
      </c>
      <c r="I189" s="8">
        <f t="shared" si="13"/>
        <v>20.796296296296298</v>
      </c>
      <c r="J189" s="2">
        <v>4.9269999999999996</v>
      </c>
      <c r="K189" s="69">
        <v>108</v>
      </c>
      <c r="L189" s="68">
        <v>453</v>
      </c>
      <c r="M189" s="8">
        <f t="shared" si="14"/>
        <v>4.1944444444444446</v>
      </c>
      <c r="N189" s="2">
        <v>1.9830000000000001</v>
      </c>
      <c r="O189" s="69">
        <f t="shared" si="17"/>
        <v>108</v>
      </c>
      <c r="P189" s="181">
        <f t="shared" si="15"/>
        <v>4.9580573951434879</v>
      </c>
      <c r="Q189" s="77" t="s">
        <v>718</v>
      </c>
      <c r="V189" s="32">
        <v>0.45069444444444445</v>
      </c>
      <c r="W189" s="83">
        <v>0.59375</v>
      </c>
      <c r="X189" s="86">
        <f t="shared" si="16"/>
        <v>0.14305555555555555</v>
      </c>
    </row>
    <row r="190" spans="1:24" x14ac:dyDescent="0.3">
      <c r="A190" s="44" t="s">
        <v>3938</v>
      </c>
      <c r="B190" s="68" t="s">
        <v>1287</v>
      </c>
      <c r="C190" s="2" t="s">
        <v>1</v>
      </c>
      <c r="D190" s="2">
        <v>51</v>
      </c>
      <c r="E190" s="6">
        <v>24999</v>
      </c>
      <c r="F190" s="7">
        <v>43735.589409722219</v>
      </c>
      <c r="G190" s="69" t="s">
        <v>4</v>
      </c>
      <c r="H190" s="68">
        <v>2025</v>
      </c>
      <c r="I190" s="8">
        <f t="shared" si="13"/>
        <v>24.107142857142858</v>
      </c>
      <c r="J190" s="2">
        <v>4.7489999999999997</v>
      </c>
      <c r="K190" s="69">
        <v>84</v>
      </c>
      <c r="L190" s="68">
        <v>527</v>
      </c>
      <c r="M190" s="8">
        <f t="shared" si="14"/>
        <v>6.2738095238095237</v>
      </c>
      <c r="N190" s="2">
        <v>2.1859999999999999</v>
      </c>
      <c r="O190" s="69">
        <f t="shared" si="17"/>
        <v>84</v>
      </c>
      <c r="P190" s="181">
        <f t="shared" si="15"/>
        <v>3.8425047438330173</v>
      </c>
      <c r="Q190" s="77" t="s">
        <v>718</v>
      </c>
      <c r="V190" s="32">
        <v>0.4597222222222222</v>
      </c>
      <c r="W190" s="83">
        <v>0.60416666666666663</v>
      </c>
      <c r="X190" s="86">
        <f t="shared" si="16"/>
        <v>0.14444444444444443</v>
      </c>
    </row>
    <row r="191" spans="1:24" x14ac:dyDescent="0.3">
      <c r="A191" s="44" t="s">
        <v>3939</v>
      </c>
      <c r="B191" s="68" t="s">
        <v>1292</v>
      </c>
      <c r="C191" s="2" t="s">
        <v>1</v>
      </c>
      <c r="D191" s="2">
        <v>46</v>
      </c>
      <c r="E191" s="6">
        <v>26818</v>
      </c>
      <c r="F191" s="7">
        <v>43735.620555555557</v>
      </c>
      <c r="G191" s="69" t="s">
        <v>4</v>
      </c>
      <c r="H191" s="68">
        <v>2083</v>
      </c>
      <c r="I191" s="8">
        <f t="shared" si="13"/>
        <v>25.716049382716051</v>
      </c>
      <c r="J191" s="2">
        <v>5.66</v>
      </c>
      <c r="K191" s="69">
        <v>81</v>
      </c>
      <c r="L191" s="68">
        <v>392</v>
      </c>
      <c r="M191" s="8">
        <f t="shared" si="14"/>
        <v>4.8395061728395063</v>
      </c>
      <c r="N191" s="2">
        <v>2.0150000000000001</v>
      </c>
      <c r="O191" s="69">
        <f t="shared" si="17"/>
        <v>81</v>
      </c>
      <c r="P191" s="181">
        <f t="shared" si="15"/>
        <v>5.3137755102040813</v>
      </c>
      <c r="Q191" s="77" t="s">
        <v>718</v>
      </c>
      <c r="V191" s="32">
        <v>0.46319444444444446</v>
      </c>
      <c r="W191" s="83">
        <v>0.625</v>
      </c>
      <c r="X191" s="86">
        <f t="shared" si="16"/>
        <v>0.16180555555555554</v>
      </c>
    </row>
    <row r="192" spans="1:24" x14ac:dyDescent="0.3">
      <c r="A192" s="44" t="s">
        <v>3940</v>
      </c>
      <c r="B192" s="68" t="s">
        <v>1294</v>
      </c>
      <c r="C192" s="2" t="s">
        <v>1</v>
      </c>
      <c r="D192" s="2">
        <v>43</v>
      </c>
      <c r="E192" s="6">
        <v>27888</v>
      </c>
      <c r="F192" s="7">
        <v>43735.631435185183</v>
      </c>
      <c r="G192" s="69" t="s">
        <v>4</v>
      </c>
      <c r="H192" s="68">
        <v>1895</v>
      </c>
      <c r="I192" s="8">
        <f t="shared" si="13"/>
        <v>13.535714285714286</v>
      </c>
      <c r="J192" s="2">
        <v>3.7080000000000002</v>
      </c>
      <c r="K192" s="69">
        <v>140</v>
      </c>
      <c r="L192" s="68">
        <v>545</v>
      </c>
      <c r="M192" s="8">
        <f t="shared" si="14"/>
        <v>3.8928571428571428</v>
      </c>
      <c r="N192" s="2">
        <v>1.762</v>
      </c>
      <c r="O192" s="69">
        <f t="shared" si="17"/>
        <v>140</v>
      </c>
      <c r="P192" s="181">
        <f t="shared" si="15"/>
        <v>3.4770642201834865</v>
      </c>
      <c r="Q192" s="77" t="s">
        <v>718</v>
      </c>
      <c r="V192" s="32">
        <v>0.4770833333333333</v>
      </c>
      <c r="W192" s="83">
        <v>0.64583333333333337</v>
      </c>
      <c r="X192" s="86">
        <f t="shared" si="16"/>
        <v>0.16875000000000007</v>
      </c>
    </row>
    <row r="193" spans="1:24" x14ac:dyDescent="0.3">
      <c r="A193" s="44" t="s">
        <v>3941</v>
      </c>
      <c r="B193" s="68" t="s">
        <v>1298</v>
      </c>
      <c r="C193" s="2" t="s">
        <v>1</v>
      </c>
      <c r="D193" s="2">
        <v>35</v>
      </c>
      <c r="E193" s="6">
        <v>30592</v>
      </c>
      <c r="F193" s="7">
        <v>43735.654224537036</v>
      </c>
      <c r="G193" s="69" t="s">
        <v>4</v>
      </c>
      <c r="H193" s="68">
        <v>1371</v>
      </c>
      <c r="I193" s="8">
        <f t="shared" si="13"/>
        <v>11.056451612903226</v>
      </c>
      <c r="J193" s="2">
        <v>3.74</v>
      </c>
      <c r="K193" s="69">
        <v>124</v>
      </c>
      <c r="L193" s="68">
        <v>390</v>
      </c>
      <c r="M193" s="8">
        <f t="shared" si="14"/>
        <v>3.1451612903225805</v>
      </c>
      <c r="N193" s="2">
        <v>1.8240000000000001</v>
      </c>
      <c r="O193" s="69">
        <f t="shared" si="17"/>
        <v>124</v>
      </c>
      <c r="P193" s="181">
        <f t="shared" si="15"/>
        <v>3.5153846153846158</v>
      </c>
      <c r="Q193" s="77" t="s">
        <v>718</v>
      </c>
      <c r="V193" s="32">
        <v>0.49652777777777773</v>
      </c>
      <c r="W193" s="83">
        <v>0.66319444444444442</v>
      </c>
      <c r="X193" s="86">
        <f t="shared" si="16"/>
        <v>0.16666666666666669</v>
      </c>
    </row>
    <row r="194" spans="1:24" x14ac:dyDescent="0.3">
      <c r="A194" s="44" t="s">
        <v>3942</v>
      </c>
      <c r="B194" s="68" t="s">
        <v>1299</v>
      </c>
      <c r="C194" s="2" t="s">
        <v>6</v>
      </c>
      <c r="D194" s="2">
        <v>57</v>
      </c>
      <c r="E194" s="6">
        <v>22604</v>
      </c>
      <c r="F194" s="7">
        <v>43735.654710648145</v>
      </c>
      <c r="G194" s="69" t="s">
        <v>4</v>
      </c>
      <c r="H194" s="68">
        <v>1206</v>
      </c>
      <c r="I194" s="8">
        <f t="shared" si="13"/>
        <v>9.6479999999999997</v>
      </c>
      <c r="J194" s="2">
        <v>2.9</v>
      </c>
      <c r="K194" s="69">
        <v>125</v>
      </c>
      <c r="L194" s="68">
        <v>510</v>
      </c>
      <c r="M194" s="8">
        <f t="shared" si="14"/>
        <v>4.08</v>
      </c>
      <c r="N194" s="2">
        <v>2.1389999999999998</v>
      </c>
      <c r="O194" s="69">
        <f t="shared" si="17"/>
        <v>125</v>
      </c>
      <c r="P194" s="181">
        <f t="shared" si="15"/>
        <v>2.3647058823529412</v>
      </c>
      <c r="Q194" s="77" t="s">
        <v>718</v>
      </c>
      <c r="V194" s="32">
        <v>0.5</v>
      </c>
      <c r="W194" s="83">
        <v>0.67708333333333337</v>
      </c>
      <c r="X194" s="86">
        <f t="shared" si="16"/>
        <v>0.17708333333333337</v>
      </c>
    </row>
    <row r="195" spans="1:24" x14ac:dyDescent="0.3">
      <c r="A195" s="44" t="s">
        <v>3943</v>
      </c>
      <c r="B195" s="68" t="s">
        <v>1304</v>
      </c>
      <c r="C195" s="2" t="s">
        <v>1</v>
      </c>
      <c r="D195" s="2">
        <v>53</v>
      </c>
      <c r="E195" s="6">
        <v>24298</v>
      </c>
      <c r="F195" s="7">
        <v>43735.698495370372</v>
      </c>
      <c r="G195" s="69" t="s">
        <v>4</v>
      </c>
      <c r="H195" s="68">
        <v>1948</v>
      </c>
      <c r="I195" s="8">
        <f t="shared" ref="I195:I258" si="18">H195/K195</f>
        <v>16.233333333333334</v>
      </c>
      <c r="J195" s="2">
        <v>3.7719999999999998</v>
      </c>
      <c r="K195" s="69">
        <v>120</v>
      </c>
      <c r="L195" s="68">
        <v>414</v>
      </c>
      <c r="M195" s="8">
        <f t="shared" ref="M195:M258" si="19">L195/O195</f>
        <v>3.45</v>
      </c>
      <c r="N195" s="2">
        <v>1.68</v>
      </c>
      <c r="O195" s="69">
        <f t="shared" si="17"/>
        <v>120</v>
      </c>
      <c r="P195" s="181">
        <f t="shared" ref="P195:P258" si="20">I195/M195</f>
        <v>4.7053140096618362</v>
      </c>
      <c r="Q195" s="77" t="s">
        <v>718</v>
      </c>
      <c r="V195" s="32">
        <v>0.53402777777777777</v>
      </c>
      <c r="W195" s="83">
        <v>0.70833333333333337</v>
      </c>
      <c r="X195" s="86">
        <f t="shared" ref="X195:X258" si="21">IF(AND(W195&lt;&gt;0,V195&lt;&gt;0),W195-V195,"No_data")</f>
        <v>0.1743055555555556</v>
      </c>
    </row>
    <row r="196" spans="1:24" x14ac:dyDescent="0.3">
      <c r="A196" s="44" t="s">
        <v>3944</v>
      </c>
      <c r="B196" s="68" t="s">
        <v>1305</v>
      </c>
      <c r="C196" s="2" t="s">
        <v>1</v>
      </c>
      <c r="D196" s="2">
        <v>59</v>
      </c>
      <c r="E196" s="6">
        <v>21932</v>
      </c>
      <c r="F196" s="7">
        <v>43735.7033912037</v>
      </c>
      <c r="G196" s="69" t="s">
        <v>4</v>
      </c>
      <c r="H196" s="68">
        <v>2270</v>
      </c>
      <c r="I196" s="8">
        <f t="shared" si="18"/>
        <v>24.673913043478262</v>
      </c>
      <c r="J196" s="2">
        <v>5.3079999999999998</v>
      </c>
      <c r="K196" s="69">
        <v>92</v>
      </c>
      <c r="L196" s="68">
        <v>459</v>
      </c>
      <c r="M196" s="8">
        <f t="shared" si="19"/>
        <v>4.9891304347826084</v>
      </c>
      <c r="N196" s="2">
        <v>2.1960000000000002</v>
      </c>
      <c r="O196" s="69">
        <f t="shared" si="17"/>
        <v>92</v>
      </c>
      <c r="P196" s="181">
        <f t="shared" si="20"/>
        <v>4.9455337690631813</v>
      </c>
      <c r="Q196" s="77" t="s">
        <v>718</v>
      </c>
      <c r="V196" s="32">
        <v>0.53680555555555554</v>
      </c>
      <c r="W196" s="83">
        <v>0.71527777777777779</v>
      </c>
      <c r="X196" s="86">
        <f t="shared" si="21"/>
        <v>0.17847222222222225</v>
      </c>
    </row>
    <row r="197" spans="1:24" x14ac:dyDescent="0.3">
      <c r="A197" s="44" t="s">
        <v>3945</v>
      </c>
      <c r="B197" s="68" t="s">
        <v>1310</v>
      </c>
      <c r="C197" s="2" t="s">
        <v>6</v>
      </c>
      <c r="D197" s="2">
        <v>49</v>
      </c>
      <c r="E197" s="6">
        <v>25812</v>
      </c>
      <c r="F197" s="7">
        <v>43738.515775462962</v>
      </c>
      <c r="G197" s="69" t="s">
        <v>4</v>
      </c>
      <c r="H197" s="68">
        <v>2774</v>
      </c>
      <c r="I197" s="8">
        <f t="shared" si="18"/>
        <v>16.317647058823528</v>
      </c>
      <c r="J197" s="2">
        <v>3.859</v>
      </c>
      <c r="K197" s="69">
        <v>170</v>
      </c>
      <c r="L197" s="68">
        <v>827</v>
      </c>
      <c r="M197" s="8">
        <f t="shared" si="19"/>
        <v>4.8647058823529408</v>
      </c>
      <c r="N197" s="2">
        <v>2.1429999999999998</v>
      </c>
      <c r="O197" s="69">
        <f t="shared" si="17"/>
        <v>170</v>
      </c>
      <c r="P197" s="181">
        <f t="shared" si="20"/>
        <v>3.354292623941959</v>
      </c>
      <c r="Q197" s="77" t="s">
        <v>718</v>
      </c>
      <c r="V197" s="32">
        <v>0.36805555555555558</v>
      </c>
      <c r="W197" s="83">
        <v>0.52083333333333337</v>
      </c>
      <c r="X197" s="86">
        <f t="shared" si="21"/>
        <v>0.15277777777777779</v>
      </c>
    </row>
    <row r="198" spans="1:24" x14ac:dyDescent="0.3">
      <c r="A198" s="44" t="s">
        <v>3946</v>
      </c>
      <c r="B198" s="68" t="s">
        <v>1311</v>
      </c>
      <c r="C198" s="2" t="s">
        <v>6</v>
      </c>
      <c r="D198" s="2">
        <v>83</v>
      </c>
      <c r="E198" s="6">
        <v>13065</v>
      </c>
      <c r="F198" s="7">
        <v>43738.516030092593</v>
      </c>
      <c r="G198" s="69" t="s">
        <v>4</v>
      </c>
      <c r="H198" s="68">
        <v>4444</v>
      </c>
      <c r="I198" s="8">
        <f t="shared" si="18"/>
        <v>29.626666666666665</v>
      </c>
      <c r="J198" s="2">
        <v>5.55</v>
      </c>
      <c r="K198" s="69">
        <v>150</v>
      </c>
      <c r="L198" s="68">
        <v>1110</v>
      </c>
      <c r="M198" s="8">
        <f t="shared" si="19"/>
        <v>7.4</v>
      </c>
      <c r="N198" s="2">
        <v>3.0059999999999998</v>
      </c>
      <c r="O198" s="69">
        <f t="shared" si="17"/>
        <v>150</v>
      </c>
      <c r="P198" s="181">
        <f t="shared" si="20"/>
        <v>4.0036036036036036</v>
      </c>
      <c r="Q198" s="77" t="s">
        <v>718</v>
      </c>
      <c r="V198" s="32">
        <v>0.38263888888888892</v>
      </c>
      <c r="W198" s="83">
        <v>0.53125</v>
      </c>
      <c r="X198" s="86">
        <f t="shared" si="21"/>
        <v>0.14861111111111108</v>
      </c>
    </row>
    <row r="199" spans="1:24" x14ac:dyDescent="0.3">
      <c r="A199" s="44" t="s">
        <v>3947</v>
      </c>
      <c r="B199" s="68" t="s">
        <v>1313</v>
      </c>
      <c r="C199" s="2" t="s">
        <v>1</v>
      </c>
      <c r="D199" s="2">
        <v>67</v>
      </c>
      <c r="E199" s="6">
        <v>19173</v>
      </c>
      <c r="F199" s="7">
        <v>43738.53665509259</v>
      </c>
      <c r="G199" s="69" t="s">
        <v>4</v>
      </c>
      <c r="H199" s="68">
        <v>3020</v>
      </c>
      <c r="I199" s="8">
        <f t="shared" si="18"/>
        <v>17.976190476190474</v>
      </c>
      <c r="J199" s="2">
        <v>4.2380000000000004</v>
      </c>
      <c r="K199" s="69">
        <v>168</v>
      </c>
      <c r="L199" s="68">
        <v>1045</v>
      </c>
      <c r="M199" s="8">
        <f t="shared" si="19"/>
        <v>6.2202380952380949</v>
      </c>
      <c r="N199" s="2">
        <v>2.5649999999999999</v>
      </c>
      <c r="O199" s="69">
        <f t="shared" si="17"/>
        <v>168</v>
      </c>
      <c r="P199" s="181">
        <f t="shared" si="20"/>
        <v>2.8899521531100478</v>
      </c>
      <c r="Q199" s="77" t="s">
        <v>718</v>
      </c>
      <c r="V199" s="32">
        <v>0.41944444444444445</v>
      </c>
      <c r="W199" s="83">
        <v>0.54513888888888895</v>
      </c>
      <c r="X199" s="86">
        <f t="shared" si="21"/>
        <v>0.1256944444444445</v>
      </c>
    </row>
    <row r="200" spans="1:24" x14ac:dyDescent="0.3">
      <c r="A200" s="44" t="s">
        <v>3948</v>
      </c>
      <c r="B200" s="68" t="s">
        <v>1314</v>
      </c>
      <c r="C200" s="2" t="s">
        <v>1</v>
      </c>
      <c r="D200" s="2">
        <v>51</v>
      </c>
      <c r="E200" s="6">
        <v>24858</v>
      </c>
      <c r="F200" s="7">
        <v>43738.53974537037</v>
      </c>
      <c r="G200" s="69" t="s">
        <v>4</v>
      </c>
      <c r="H200" s="68">
        <v>2686</v>
      </c>
      <c r="I200" s="8">
        <f t="shared" si="18"/>
        <v>17.906666666666666</v>
      </c>
      <c r="J200" s="2">
        <v>4.5060000000000002</v>
      </c>
      <c r="K200" s="69">
        <v>150</v>
      </c>
      <c r="L200" s="68">
        <v>570</v>
      </c>
      <c r="M200" s="8">
        <f t="shared" si="19"/>
        <v>3.8</v>
      </c>
      <c r="N200" s="2">
        <v>2.0270000000000001</v>
      </c>
      <c r="O200" s="69">
        <f t="shared" si="17"/>
        <v>150</v>
      </c>
      <c r="P200" s="181">
        <f t="shared" si="20"/>
        <v>4.712280701754386</v>
      </c>
      <c r="Q200" s="77" t="s">
        <v>718</v>
      </c>
      <c r="V200" s="32">
        <v>0.41388888888888892</v>
      </c>
      <c r="W200" s="83">
        <v>0.56944444444444442</v>
      </c>
      <c r="X200" s="86">
        <f t="shared" si="21"/>
        <v>0.1555555555555555</v>
      </c>
    </row>
    <row r="201" spans="1:24" x14ac:dyDescent="0.3">
      <c r="A201" s="44" t="s">
        <v>3949</v>
      </c>
      <c r="B201" s="68" t="s">
        <v>1319</v>
      </c>
      <c r="C201" s="2" t="s">
        <v>1</v>
      </c>
      <c r="D201" s="2">
        <v>69</v>
      </c>
      <c r="E201" s="6">
        <v>18316</v>
      </c>
      <c r="F201" s="7">
        <v>43738.566770833335</v>
      </c>
      <c r="G201" s="69" t="s">
        <v>4</v>
      </c>
      <c r="H201" s="68">
        <v>3270</v>
      </c>
      <c r="I201" s="8">
        <f t="shared" si="18"/>
        <v>22.708333333333332</v>
      </c>
      <c r="J201" s="2">
        <v>4.4530000000000003</v>
      </c>
      <c r="K201" s="69">
        <v>144</v>
      </c>
      <c r="L201" s="68">
        <v>692</v>
      </c>
      <c r="M201" s="8">
        <f t="shared" si="19"/>
        <v>4.8055555555555554</v>
      </c>
      <c r="N201" s="2">
        <v>2.2229999999999999</v>
      </c>
      <c r="O201" s="69">
        <f t="shared" si="17"/>
        <v>144</v>
      </c>
      <c r="P201" s="181">
        <f t="shared" si="20"/>
        <v>4.7254335260115603</v>
      </c>
      <c r="Q201" s="77" t="s">
        <v>718</v>
      </c>
      <c r="V201" s="32">
        <v>0.42083333333333334</v>
      </c>
      <c r="W201" s="83">
        <v>0.58333333333333337</v>
      </c>
      <c r="X201" s="86">
        <f t="shared" si="21"/>
        <v>0.16250000000000003</v>
      </c>
    </row>
    <row r="202" spans="1:24" x14ac:dyDescent="0.3">
      <c r="A202" s="44" t="s">
        <v>3950</v>
      </c>
      <c r="B202" s="68" t="s">
        <v>1323</v>
      </c>
      <c r="C202" s="2" t="s">
        <v>1</v>
      </c>
      <c r="D202" s="2">
        <v>55</v>
      </c>
      <c r="E202" s="6">
        <v>23493</v>
      </c>
      <c r="F202" s="7">
        <v>43738.588958333334</v>
      </c>
      <c r="G202" s="69" t="s">
        <v>4</v>
      </c>
      <c r="H202" s="68">
        <v>3099</v>
      </c>
      <c r="I202" s="8">
        <f t="shared" si="18"/>
        <v>23.477272727272727</v>
      </c>
      <c r="J202" s="2">
        <v>5.1459999999999999</v>
      </c>
      <c r="K202" s="69">
        <v>132</v>
      </c>
      <c r="L202" s="68">
        <v>804</v>
      </c>
      <c r="M202" s="8">
        <f t="shared" si="19"/>
        <v>6.0909090909090908</v>
      </c>
      <c r="N202" s="2">
        <v>2.3719999999999999</v>
      </c>
      <c r="O202" s="69">
        <f t="shared" si="17"/>
        <v>132</v>
      </c>
      <c r="P202" s="181">
        <f t="shared" si="20"/>
        <v>3.8544776119402986</v>
      </c>
      <c r="Q202" s="77" t="s">
        <v>718</v>
      </c>
      <c r="V202" s="32">
        <v>0.4458333333333333</v>
      </c>
      <c r="W202" s="83">
        <v>0.59375</v>
      </c>
      <c r="X202" s="86">
        <f t="shared" si="21"/>
        <v>0.1479166666666667</v>
      </c>
    </row>
    <row r="203" spans="1:24" x14ac:dyDescent="0.3">
      <c r="A203" s="44" t="s">
        <v>3951</v>
      </c>
      <c r="B203" s="68" t="s">
        <v>1325</v>
      </c>
      <c r="C203" s="2" t="s">
        <v>1</v>
      </c>
      <c r="D203" s="2">
        <v>66</v>
      </c>
      <c r="E203" s="6">
        <v>19503</v>
      </c>
      <c r="F203" s="7">
        <v>43738.596562500003</v>
      </c>
      <c r="G203" s="69" t="s">
        <v>4</v>
      </c>
      <c r="H203" s="68">
        <v>2274</v>
      </c>
      <c r="I203" s="8">
        <f t="shared" si="18"/>
        <v>23.6875</v>
      </c>
      <c r="J203" s="2">
        <v>5.6740000000000004</v>
      </c>
      <c r="K203" s="69">
        <v>96</v>
      </c>
      <c r="L203" s="68">
        <v>640</v>
      </c>
      <c r="M203" s="8">
        <f t="shared" si="19"/>
        <v>6.666666666666667</v>
      </c>
      <c r="N203" s="2">
        <v>2.7559999999999998</v>
      </c>
      <c r="O203" s="69">
        <f t="shared" si="17"/>
        <v>96</v>
      </c>
      <c r="P203" s="181">
        <f t="shared" si="20"/>
        <v>3.5531249999999996</v>
      </c>
      <c r="Q203" s="77" t="s">
        <v>718</v>
      </c>
      <c r="V203" s="32">
        <v>0.45208333333333334</v>
      </c>
      <c r="W203" s="83">
        <v>0.60416666666666663</v>
      </c>
      <c r="X203" s="86">
        <f t="shared" si="21"/>
        <v>0.15208333333333329</v>
      </c>
    </row>
    <row r="204" spans="1:24" x14ac:dyDescent="0.3">
      <c r="A204" s="44" t="s">
        <v>3952</v>
      </c>
      <c r="B204" s="68" t="s">
        <v>1327</v>
      </c>
      <c r="C204" s="2" t="s">
        <v>1</v>
      </c>
      <c r="D204" s="2">
        <v>50</v>
      </c>
      <c r="E204" s="6">
        <v>25148</v>
      </c>
      <c r="F204" s="7">
        <v>43738.61959490741</v>
      </c>
      <c r="G204" s="69" t="s">
        <v>4</v>
      </c>
      <c r="H204" s="68">
        <v>2475</v>
      </c>
      <c r="I204" s="8">
        <f t="shared" si="18"/>
        <v>13.095238095238095</v>
      </c>
      <c r="J204" s="2">
        <v>3.581</v>
      </c>
      <c r="K204" s="69">
        <v>189</v>
      </c>
      <c r="L204" s="68">
        <v>690</v>
      </c>
      <c r="M204" s="8">
        <f t="shared" si="19"/>
        <v>3.6507936507936507</v>
      </c>
      <c r="N204" s="2">
        <v>2.2080000000000002</v>
      </c>
      <c r="O204" s="69">
        <f t="shared" si="17"/>
        <v>189</v>
      </c>
      <c r="P204" s="181">
        <f t="shared" si="20"/>
        <v>3.5869565217391304</v>
      </c>
      <c r="Q204" s="77" t="s">
        <v>718</v>
      </c>
      <c r="V204" s="32">
        <v>0.46666666666666662</v>
      </c>
      <c r="W204" s="83">
        <v>0.62847222222222221</v>
      </c>
      <c r="X204" s="86">
        <f t="shared" si="21"/>
        <v>0.16180555555555559</v>
      </c>
    </row>
    <row r="205" spans="1:24" x14ac:dyDescent="0.3">
      <c r="A205" s="44" t="s">
        <v>3953</v>
      </c>
      <c r="B205" s="68" t="s">
        <v>1328</v>
      </c>
      <c r="C205" s="2" t="s">
        <v>6</v>
      </c>
      <c r="D205" s="2">
        <v>18</v>
      </c>
      <c r="E205" s="6">
        <v>36894</v>
      </c>
      <c r="F205" s="7">
        <v>43738.619849537034</v>
      </c>
      <c r="G205" s="69" t="s">
        <v>4</v>
      </c>
      <c r="H205" s="68">
        <v>1262</v>
      </c>
      <c r="I205" s="8">
        <f t="shared" si="18"/>
        <v>9.3481481481481481</v>
      </c>
      <c r="J205" s="2">
        <v>3.0990000000000002</v>
      </c>
      <c r="K205" s="69">
        <v>135</v>
      </c>
      <c r="L205" s="68">
        <v>382</v>
      </c>
      <c r="M205" s="8">
        <f t="shared" si="19"/>
        <v>2.8296296296296295</v>
      </c>
      <c r="N205" s="2">
        <v>1.794</v>
      </c>
      <c r="O205" s="69">
        <f t="shared" si="17"/>
        <v>135</v>
      </c>
      <c r="P205" s="181">
        <f t="shared" si="20"/>
        <v>3.3036649214659688</v>
      </c>
      <c r="Q205" s="77" t="s">
        <v>718</v>
      </c>
      <c r="V205" s="32">
        <v>0.46249999999999997</v>
      </c>
      <c r="W205" s="83">
        <v>0.64583333333333337</v>
      </c>
      <c r="X205" s="86">
        <f t="shared" si="21"/>
        <v>0.1833333333333334</v>
      </c>
    </row>
    <row r="206" spans="1:24" x14ac:dyDescent="0.3">
      <c r="A206" s="44" t="s">
        <v>3954</v>
      </c>
      <c r="B206" s="68" t="s">
        <v>1333</v>
      </c>
      <c r="C206" s="2" t="s">
        <v>1</v>
      </c>
      <c r="D206" s="2">
        <v>51</v>
      </c>
      <c r="E206" s="6">
        <v>24852</v>
      </c>
      <c r="F206" s="7">
        <v>43738.655069444445</v>
      </c>
      <c r="G206" s="69" t="s">
        <v>4</v>
      </c>
      <c r="H206" s="68">
        <v>1780</v>
      </c>
      <c r="I206" s="8">
        <f t="shared" si="18"/>
        <v>12.714285714285714</v>
      </c>
      <c r="J206" s="2">
        <v>3.456</v>
      </c>
      <c r="K206" s="69">
        <v>140</v>
      </c>
      <c r="L206" s="68">
        <v>406</v>
      </c>
      <c r="M206" s="8">
        <f t="shared" si="19"/>
        <v>2.9</v>
      </c>
      <c r="N206" s="2">
        <v>1.706</v>
      </c>
      <c r="O206" s="69">
        <f t="shared" si="17"/>
        <v>140</v>
      </c>
      <c r="P206" s="181">
        <f t="shared" si="20"/>
        <v>4.3842364532019706</v>
      </c>
      <c r="Q206" s="77" t="s">
        <v>718</v>
      </c>
      <c r="V206" s="32">
        <v>0.49861111111111112</v>
      </c>
      <c r="W206" s="83">
        <v>0.66319444444444442</v>
      </c>
      <c r="X206" s="86">
        <f t="shared" si="21"/>
        <v>0.1645833333333333</v>
      </c>
    </row>
    <row r="207" spans="1:24" x14ac:dyDescent="0.3">
      <c r="A207" s="44" t="s">
        <v>3955</v>
      </c>
      <c r="B207" s="68" t="s">
        <v>1335</v>
      </c>
      <c r="C207" s="2" t="s">
        <v>6</v>
      </c>
      <c r="D207" s="2">
        <v>79</v>
      </c>
      <c r="E207" s="6">
        <v>14551</v>
      </c>
      <c r="F207" s="7">
        <v>43738.669259259259</v>
      </c>
      <c r="G207" s="69" t="s">
        <v>4</v>
      </c>
      <c r="H207" s="68">
        <v>2404</v>
      </c>
      <c r="I207" s="8">
        <f t="shared" si="18"/>
        <v>17.807407407407407</v>
      </c>
      <c r="J207" s="2">
        <v>4.6340000000000003</v>
      </c>
      <c r="K207" s="69">
        <v>135</v>
      </c>
      <c r="L207" s="68">
        <v>1535</v>
      </c>
      <c r="M207" s="8">
        <f t="shared" si="19"/>
        <v>11.37037037037037</v>
      </c>
      <c r="N207" s="2">
        <v>3.2389999999999999</v>
      </c>
      <c r="O207" s="69">
        <f t="shared" si="17"/>
        <v>135</v>
      </c>
      <c r="P207" s="181">
        <f t="shared" si="20"/>
        <v>1.5661237785016286</v>
      </c>
      <c r="Q207" s="77" t="s">
        <v>718</v>
      </c>
      <c r="V207" s="32">
        <v>0.52916666666666667</v>
      </c>
      <c r="W207" s="83">
        <v>0.68055555555555547</v>
      </c>
      <c r="X207" s="86">
        <f t="shared" si="21"/>
        <v>0.1513888888888888</v>
      </c>
    </row>
    <row r="208" spans="1:24" x14ac:dyDescent="0.3">
      <c r="A208" s="44" t="s">
        <v>4840</v>
      </c>
      <c r="B208" s="68" t="s">
        <v>4841</v>
      </c>
      <c r="C208" s="2" t="s">
        <v>6</v>
      </c>
      <c r="D208" s="2">
        <v>53</v>
      </c>
      <c r="E208" s="6">
        <v>24268</v>
      </c>
      <c r="F208" s="7">
        <v>43739.517210648148</v>
      </c>
      <c r="G208" s="69" t="s">
        <v>4</v>
      </c>
      <c r="H208" s="68">
        <v>2243</v>
      </c>
      <c r="I208" s="8">
        <f t="shared" si="18"/>
        <v>14.953333333333333</v>
      </c>
      <c r="J208" s="2">
        <v>4.069</v>
      </c>
      <c r="K208" s="69">
        <v>150</v>
      </c>
      <c r="L208" s="68">
        <v>650</v>
      </c>
      <c r="M208" s="8">
        <f t="shared" si="19"/>
        <v>4.333333333333333</v>
      </c>
      <c r="N208" s="2">
        <v>2.11</v>
      </c>
      <c r="O208" s="69">
        <f t="shared" si="17"/>
        <v>150</v>
      </c>
      <c r="P208" s="181">
        <f t="shared" si="20"/>
        <v>3.450769230769231</v>
      </c>
      <c r="Q208" s="77" t="s">
        <v>4842</v>
      </c>
      <c r="V208" s="34">
        <v>0.37638888888888888</v>
      </c>
      <c r="W208" s="85">
        <v>0.52430555555555558</v>
      </c>
      <c r="X208" s="86">
        <f t="shared" si="21"/>
        <v>0.1479166666666667</v>
      </c>
    </row>
    <row r="209" spans="1:24" x14ac:dyDescent="0.3">
      <c r="A209" s="44" t="s">
        <v>4846</v>
      </c>
      <c r="B209" s="68" t="s">
        <v>4847</v>
      </c>
      <c r="C209" s="2" t="s">
        <v>1</v>
      </c>
      <c r="D209" s="2">
        <v>61</v>
      </c>
      <c r="E209" s="6">
        <v>21373</v>
      </c>
      <c r="F209" s="7">
        <v>43739.537916666668</v>
      </c>
      <c r="G209" s="69" t="s">
        <v>4</v>
      </c>
      <c r="H209" s="68">
        <v>2094</v>
      </c>
      <c r="I209" s="8">
        <f t="shared" si="18"/>
        <v>18.696428571428573</v>
      </c>
      <c r="J209" s="2">
        <v>4.4029999999999996</v>
      </c>
      <c r="K209" s="69">
        <v>112</v>
      </c>
      <c r="L209" s="68">
        <v>545</v>
      </c>
      <c r="M209" s="8">
        <f t="shared" si="19"/>
        <v>4.8660714285714288</v>
      </c>
      <c r="N209" s="2">
        <v>2.2120000000000002</v>
      </c>
      <c r="O209" s="69">
        <f t="shared" si="17"/>
        <v>112</v>
      </c>
      <c r="P209" s="181">
        <f t="shared" si="20"/>
        <v>3.8422018348623856</v>
      </c>
      <c r="Q209" s="77" t="s">
        <v>4842</v>
      </c>
      <c r="V209" s="34">
        <v>0.40347222222222223</v>
      </c>
      <c r="W209" s="85">
        <v>0.54513888888888895</v>
      </c>
      <c r="X209" s="86">
        <f t="shared" si="21"/>
        <v>0.14166666666666672</v>
      </c>
    </row>
    <row r="210" spans="1:24" x14ac:dyDescent="0.3">
      <c r="A210" s="44" t="s">
        <v>4848</v>
      </c>
      <c r="B210" s="68" t="s">
        <v>4849</v>
      </c>
      <c r="C210" s="2" t="s">
        <v>1</v>
      </c>
      <c r="D210" s="2">
        <v>79</v>
      </c>
      <c r="E210" s="6">
        <v>14615</v>
      </c>
      <c r="F210" s="7">
        <v>43739.549733796295</v>
      </c>
      <c r="G210" s="69" t="s">
        <v>4</v>
      </c>
      <c r="H210" s="68">
        <v>4559</v>
      </c>
      <c r="I210" s="8">
        <f t="shared" si="18"/>
        <v>42.607476635514018</v>
      </c>
      <c r="J210" s="2">
        <v>6.4480000000000004</v>
      </c>
      <c r="K210" s="69">
        <v>107</v>
      </c>
      <c r="L210" s="68">
        <v>2281</v>
      </c>
      <c r="M210" s="8">
        <f t="shared" si="19"/>
        <v>21.317757009345794</v>
      </c>
      <c r="N210" s="2">
        <v>6.02</v>
      </c>
      <c r="O210" s="69">
        <f t="shared" si="17"/>
        <v>107</v>
      </c>
      <c r="P210" s="181">
        <f t="shared" si="20"/>
        <v>1.9986847873739588</v>
      </c>
      <c r="Q210" s="77" t="s">
        <v>4842</v>
      </c>
      <c r="V210" s="34">
        <v>0.41250000000000003</v>
      </c>
      <c r="W210" s="85">
        <v>0.57638888888888895</v>
      </c>
      <c r="X210" s="86">
        <f t="shared" si="21"/>
        <v>0.16388888888888892</v>
      </c>
    </row>
    <row r="211" spans="1:24" x14ac:dyDescent="0.3">
      <c r="A211" s="44" t="s">
        <v>4850</v>
      </c>
      <c r="B211" s="68" t="s">
        <v>4851</v>
      </c>
      <c r="C211" s="2" t="s">
        <v>1</v>
      </c>
      <c r="D211" s="2">
        <v>49</v>
      </c>
      <c r="E211" s="6">
        <v>25628</v>
      </c>
      <c r="F211" s="7">
        <v>43739.573217592595</v>
      </c>
      <c r="G211" s="69" t="s">
        <v>4</v>
      </c>
      <c r="H211" s="68">
        <v>3294</v>
      </c>
      <c r="I211" s="8">
        <f t="shared" si="18"/>
        <v>24.954545454545453</v>
      </c>
      <c r="J211" s="2">
        <v>5.3220000000000001</v>
      </c>
      <c r="K211" s="69">
        <v>132</v>
      </c>
      <c r="L211" s="68">
        <v>505</v>
      </c>
      <c r="M211" s="8">
        <f t="shared" si="19"/>
        <v>3.8257575757575757</v>
      </c>
      <c r="N211" s="2">
        <v>1.851</v>
      </c>
      <c r="O211" s="69">
        <f t="shared" si="17"/>
        <v>132</v>
      </c>
      <c r="P211" s="181">
        <f t="shared" si="20"/>
        <v>6.5227722772277223</v>
      </c>
      <c r="Q211" s="77" t="s">
        <v>4842</v>
      </c>
      <c r="V211" s="34">
        <v>0.41666666666666669</v>
      </c>
      <c r="W211" s="85">
        <v>0.59027777777777779</v>
      </c>
      <c r="X211" s="86">
        <f t="shared" si="21"/>
        <v>0.1736111111111111</v>
      </c>
    </row>
    <row r="212" spans="1:24" x14ac:dyDescent="0.3">
      <c r="A212" s="44" t="s">
        <v>4852</v>
      </c>
      <c r="B212" s="68" t="s">
        <v>1506</v>
      </c>
      <c r="C212" s="2" t="s">
        <v>1</v>
      </c>
      <c r="D212" s="2">
        <v>53</v>
      </c>
      <c r="E212" s="6">
        <v>24043</v>
      </c>
      <c r="F212" s="7">
        <v>43739.592199074075</v>
      </c>
      <c r="G212" s="69" t="s">
        <v>4</v>
      </c>
      <c r="H212" s="68">
        <v>2364</v>
      </c>
      <c r="I212" s="8">
        <f t="shared" si="18"/>
        <v>30.307692307692307</v>
      </c>
      <c r="J212" s="2">
        <v>6.8609999999999998</v>
      </c>
      <c r="K212" s="69">
        <v>78</v>
      </c>
      <c r="L212" s="68">
        <v>398</v>
      </c>
      <c r="M212" s="8">
        <f t="shared" si="19"/>
        <v>5.1025641025641022</v>
      </c>
      <c r="N212" s="2">
        <v>2.2189999999999999</v>
      </c>
      <c r="O212" s="69">
        <f t="shared" si="17"/>
        <v>78</v>
      </c>
      <c r="P212" s="181">
        <f t="shared" si="20"/>
        <v>5.9396984924623117</v>
      </c>
      <c r="Q212" s="77" t="s">
        <v>718</v>
      </c>
      <c r="V212" s="34">
        <v>0.43263888888888885</v>
      </c>
      <c r="W212" s="85">
        <v>0.60069444444444442</v>
      </c>
      <c r="X212" s="86">
        <f t="shared" si="21"/>
        <v>0.16805555555555557</v>
      </c>
    </row>
    <row r="213" spans="1:24" x14ac:dyDescent="0.3">
      <c r="A213" s="44" t="s">
        <v>4853</v>
      </c>
      <c r="B213" s="68" t="s">
        <v>4854</v>
      </c>
      <c r="C213" s="2" t="s">
        <v>1</v>
      </c>
      <c r="D213" s="2">
        <v>51</v>
      </c>
      <c r="E213" s="6">
        <v>25044</v>
      </c>
      <c r="F213" s="7">
        <v>43739.604467592595</v>
      </c>
      <c r="G213" s="69" t="s">
        <v>4</v>
      </c>
      <c r="H213" s="68">
        <v>2077</v>
      </c>
      <c r="I213" s="8">
        <f t="shared" si="18"/>
        <v>18.881818181818183</v>
      </c>
      <c r="J213" s="2">
        <v>4.22</v>
      </c>
      <c r="K213" s="69">
        <v>110</v>
      </c>
      <c r="L213" s="68">
        <v>589</v>
      </c>
      <c r="M213" s="8">
        <f t="shared" si="19"/>
        <v>5.3545454545454545</v>
      </c>
      <c r="N213" s="2">
        <v>2.601</v>
      </c>
      <c r="O213" s="69">
        <f t="shared" si="17"/>
        <v>110</v>
      </c>
      <c r="P213" s="181">
        <f t="shared" si="20"/>
        <v>3.5263157894736845</v>
      </c>
      <c r="Q213" s="77" t="s">
        <v>4855</v>
      </c>
      <c r="V213" s="34">
        <v>0.45624999999999999</v>
      </c>
      <c r="W213" s="85">
        <v>0.61805555555555558</v>
      </c>
      <c r="X213" s="86">
        <f t="shared" si="21"/>
        <v>0.16180555555555559</v>
      </c>
    </row>
    <row r="214" spans="1:24" x14ac:dyDescent="0.3">
      <c r="A214" s="44" t="s">
        <v>4856</v>
      </c>
      <c r="B214" s="68" t="s">
        <v>4857</v>
      </c>
      <c r="C214" s="2" t="s">
        <v>1</v>
      </c>
      <c r="D214" s="2">
        <v>51</v>
      </c>
      <c r="E214" s="6">
        <v>25026</v>
      </c>
      <c r="F214" s="7">
        <v>43739.618668981479</v>
      </c>
      <c r="G214" s="69" t="s">
        <v>4</v>
      </c>
      <c r="H214" s="68">
        <v>3828</v>
      </c>
      <c r="I214" s="8">
        <f t="shared" si="18"/>
        <v>23.77639751552795</v>
      </c>
      <c r="J214" s="2">
        <v>4.976</v>
      </c>
      <c r="K214" s="69">
        <v>161</v>
      </c>
      <c r="L214" s="68">
        <v>870</v>
      </c>
      <c r="M214" s="8">
        <f t="shared" si="19"/>
        <v>5.4037267080745339</v>
      </c>
      <c r="N214" s="2">
        <v>2.3879999999999999</v>
      </c>
      <c r="O214" s="69">
        <f t="shared" si="17"/>
        <v>161</v>
      </c>
      <c r="P214" s="181">
        <f t="shared" si="20"/>
        <v>4.4000000000000004</v>
      </c>
      <c r="Q214" s="77" t="s">
        <v>4858</v>
      </c>
      <c r="V214" s="34">
        <v>0.46388888888888885</v>
      </c>
      <c r="W214" s="85">
        <v>0.62847222222222221</v>
      </c>
      <c r="X214" s="86">
        <f t="shared" si="21"/>
        <v>0.16458333333333336</v>
      </c>
    </row>
    <row r="215" spans="1:24" x14ac:dyDescent="0.3">
      <c r="A215" s="44" t="s">
        <v>4859</v>
      </c>
      <c r="B215" s="68" t="s">
        <v>4860</v>
      </c>
      <c r="C215" s="2" t="s">
        <v>6</v>
      </c>
      <c r="D215" s="2">
        <v>67</v>
      </c>
      <c r="E215" s="6">
        <v>19211</v>
      </c>
      <c r="F215" s="7">
        <v>43739.627256944441</v>
      </c>
      <c r="G215" s="69" t="s">
        <v>4</v>
      </c>
      <c r="H215" s="68">
        <v>3011</v>
      </c>
      <c r="I215" s="8">
        <f t="shared" si="18"/>
        <v>25.091666666666665</v>
      </c>
      <c r="J215" s="2">
        <v>5.2279999999999998</v>
      </c>
      <c r="K215" s="69">
        <v>120</v>
      </c>
      <c r="L215" s="68">
        <v>858</v>
      </c>
      <c r="M215" s="8">
        <f t="shared" si="19"/>
        <v>7.15</v>
      </c>
      <c r="N215" s="2">
        <v>2.5390000000000001</v>
      </c>
      <c r="O215" s="69">
        <f t="shared" si="17"/>
        <v>120</v>
      </c>
      <c r="P215" s="181">
        <f t="shared" si="20"/>
        <v>3.509324009324009</v>
      </c>
      <c r="Q215" s="77" t="s">
        <v>4861</v>
      </c>
      <c r="V215" s="34">
        <v>0.4826388888888889</v>
      </c>
      <c r="W215" s="85">
        <v>0.63888888888888895</v>
      </c>
      <c r="X215" s="86">
        <f t="shared" si="21"/>
        <v>0.15625000000000006</v>
      </c>
    </row>
    <row r="216" spans="1:24" x14ac:dyDescent="0.3">
      <c r="A216" s="44" t="s">
        <v>4862</v>
      </c>
      <c r="B216" s="68" t="s">
        <v>4863</v>
      </c>
      <c r="C216" s="2" t="s">
        <v>1</v>
      </c>
      <c r="D216" s="2">
        <v>53</v>
      </c>
      <c r="E216" s="6">
        <v>24227</v>
      </c>
      <c r="F216" s="7">
        <v>43739.639675925922</v>
      </c>
      <c r="G216" s="69" t="s">
        <v>4</v>
      </c>
      <c r="H216" s="68">
        <v>2249</v>
      </c>
      <c r="I216" s="8">
        <f t="shared" si="18"/>
        <v>24.445652173913043</v>
      </c>
      <c r="J216" s="2">
        <v>4.8550000000000004</v>
      </c>
      <c r="K216" s="69">
        <v>92</v>
      </c>
      <c r="L216" s="68">
        <v>513</v>
      </c>
      <c r="M216" s="8">
        <f t="shared" si="19"/>
        <v>5.5760869565217392</v>
      </c>
      <c r="N216" s="2">
        <v>1.9570000000000001</v>
      </c>
      <c r="O216" s="69">
        <f t="shared" si="17"/>
        <v>92</v>
      </c>
      <c r="P216" s="181">
        <f t="shared" si="20"/>
        <v>4.3840155945419106</v>
      </c>
      <c r="Q216" s="77" t="s">
        <v>4864</v>
      </c>
      <c r="V216" s="34">
        <v>0.50347222222222221</v>
      </c>
      <c r="W216" s="85">
        <v>0.65625</v>
      </c>
      <c r="X216" s="86">
        <f t="shared" si="21"/>
        <v>0.15277777777777779</v>
      </c>
    </row>
    <row r="217" spans="1:24" x14ac:dyDescent="0.3">
      <c r="A217" s="44" t="s">
        <v>4865</v>
      </c>
      <c r="B217" s="68" t="s">
        <v>4866</v>
      </c>
      <c r="C217" s="2" t="s">
        <v>6</v>
      </c>
      <c r="D217" s="2">
        <v>35</v>
      </c>
      <c r="E217" s="6">
        <v>30915</v>
      </c>
      <c r="F217" s="7">
        <v>43739.651435185187</v>
      </c>
      <c r="G217" s="69" t="s">
        <v>4</v>
      </c>
      <c r="H217" s="68">
        <v>1691</v>
      </c>
      <c r="I217" s="8">
        <f t="shared" si="18"/>
        <v>11.743055555555555</v>
      </c>
      <c r="J217" s="2">
        <v>3.62</v>
      </c>
      <c r="K217" s="69">
        <v>144</v>
      </c>
      <c r="L217" s="68">
        <v>608</v>
      </c>
      <c r="M217" s="8">
        <f t="shared" si="19"/>
        <v>4.2222222222222223</v>
      </c>
      <c r="N217" s="2">
        <v>1.92</v>
      </c>
      <c r="O217" s="69">
        <f t="shared" si="17"/>
        <v>144</v>
      </c>
      <c r="P217" s="181">
        <f t="shared" si="20"/>
        <v>2.78125</v>
      </c>
      <c r="Q217" s="77" t="s">
        <v>4867</v>
      </c>
      <c r="V217" s="34">
        <v>0.50694444444444442</v>
      </c>
      <c r="W217" s="85">
        <v>0.68402777777777779</v>
      </c>
      <c r="X217" s="86">
        <f t="shared" si="21"/>
        <v>0.17708333333333337</v>
      </c>
    </row>
    <row r="218" spans="1:24" x14ac:dyDescent="0.3">
      <c r="A218" s="44" t="s">
        <v>4868</v>
      </c>
      <c r="B218" s="68" t="s">
        <v>823</v>
      </c>
      <c r="C218" s="2" t="s">
        <v>6</v>
      </c>
      <c r="D218" s="2">
        <v>75</v>
      </c>
      <c r="E218" s="6">
        <v>16017</v>
      </c>
      <c r="F218" s="7">
        <v>43739.701469907406</v>
      </c>
      <c r="G218" s="69" t="s">
        <v>4</v>
      </c>
      <c r="H218" s="68">
        <v>2052</v>
      </c>
      <c r="I218" s="8">
        <f t="shared" si="18"/>
        <v>17.100000000000001</v>
      </c>
      <c r="J218" s="2">
        <v>4.1959999999999997</v>
      </c>
      <c r="K218" s="69">
        <v>120</v>
      </c>
      <c r="L218" s="68">
        <v>1049</v>
      </c>
      <c r="M218" s="8">
        <f t="shared" si="19"/>
        <v>8.7416666666666671</v>
      </c>
      <c r="N218" s="2">
        <v>3.0470000000000002</v>
      </c>
      <c r="O218" s="69">
        <f t="shared" si="17"/>
        <v>120</v>
      </c>
      <c r="P218" s="181">
        <f t="shared" si="20"/>
        <v>1.9561487130600572</v>
      </c>
      <c r="Q218" s="77" t="s">
        <v>4869</v>
      </c>
      <c r="V218" s="34">
        <v>0.54166666666666663</v>
      </c>
      <c r="W218" s="85">
        <v>0.70833333333333337</v>
      </c>
      <c r="X218" s="86">
        <f t="shared" si="21"/>
        <v>0.16666666666666674</v>
      </c>
    </row>
    <row r="219" spans="1:24" x14ac:dyDescent="0.3">
      <c r="A219" s="44" t="s">
        <v>4870</v>
      </c>
      <c r="B219" s="68" t="s">
        <v>4871</v>
      </c>
      <c r="C219" s="2" t="s">
        <v>6</v>
      </c>
      <c r="D219" s="2">
        <v>53</v>
      </c>
      <c r="E219" s="6">
        <v>24217</v>
      </c>
      <c r="F219" s="7">
        <v>43740.431863425925</v>
      </c>
      <c r="G219" s="69" t="s">
        <v>71</v>
      </c>
      <c r="H219" s="68">
        <v>2527</v>
      </c>
      <c r="I219" s="8">
        <f t="shared" si="18"/>
        <v>16.846666666666668</v>
      </c>
      <c r="J219" s="2">
        <v>4.2519999999999998</v>
      </c>
      <c r="K219" s="69">
        <v>150</v>
      </c>
      <c r="L219" s="68">
        <v>728</v>
      </c>
      <c r="M219" s="8">
        <f t="shared" si="19"/>
        <v>4.8533333333333335</v>
      </c>
      <c r="N219" s="2">
        <v>2.286</v>
      </c>
      <c r="O219" s="69">
        <f t="shared" si="17"/>
        <v>150</v>
      </c>
      <c r="P219" s="181">
        <f t="shared" si="20"/>
        <v>3.4711538461538463</v>
      </c>
      <c r="Q219" s="77" t="s">
        <v>4872</v>
      </c>
      <c r="V219" s="34">
        <v>0.44097222222222227</v>
      </c>
      <c r="W219" s="85">
        <v>0.60763888888888895</v>
      </c>
      <c r="X219" s="86">
        <f t="shared" si="21"/>
        <v>0.16666666666666669</v>
      </c>
    </row>
    <row r="220" spans="1:24" x14ac:dyDescent="0.3">
      <c r="A220" s="44" t="s">
        <v>3270</v>
      </c>
      <c r="B220" s="68" t="s">
        <v>1783</v>
      </c>
      <c r="C220" s="2" t="s">
        <v>1</v>
      </c>
      <c r="D220" s="2">
        <v>63</v>
      </c>
      <c r="E220" s="6">
        <v>20655</v>
      </c>
      <c r="F220" s="7">
        <v>43740.513692129629</v>
      </c>
      <c r="G220" s="69" t="s">
        <v>4</v>
      </c>
      <c r="H220" s="68">
        <v>2159</v>
      </c>
      <c r="I220" s="8">
        <f t="shared" si="18"/>
        <v>20.561904761904763</v>
      </c>
      <c r="J220" s="2">
        <v>4.4269999999999996</v>
      </c>
      <c r="K220" s="69">
        <v>105</v>
      </c>
      <c r="L220" s="68">
        <v>798</v>
      </c>
      <c r="M220" s="8">
        <f t="shared" si="19"/>
        <v>7.6</v>
      </c>
      <c r="N220" s="2">
        <v>2.698</v>
      </c>
      <c r="O220" s="69">
        <f t="shared" si="17"/>
        <v>105</v>
      </c>
      <c r="P220" s="181">
        <f t="shared" si="20"/>
        <v>2.7055137844611532</v>
      </c>
      <c r="Q220" s="77" t="s">
        <v>4873</v>
      </c>
      <c r="V220" s="34">
        <v>0.37361111111111112</v>
      </c>
      <c r="W220" s="85">
        <v>0.52083333333333337</v>
      </c>
      <c r="X220" s="86">
        <f t="shared" si="21"/>
        <v>0.14722222222222225</v>
      </c>
    </row>
    <row r="221" spans="1:24" x14ac:dyDescent="0.3">
      <c r="A221" s="44" t="s">
        <v>4874</v>
      </c>
      <c r="B221" s="68" t="s">
        <v>4875</v>
      </c>
      <c r="C221" s="2" t="s">
        <v>1</v>
      </c>
      <c r="D221" s="2">
        <v>35</v>
      </c>
      <c r="E221" s="6">
        <v>30770</v>
      </c>
      <c r="F221" s="7">
        <v>43740.516319444447</v>
      </c>
      <c r="G221" s="69" t="s">
        <v>4</v>
      </c>
      <c r="H221" s="68">
        <v>1304</v>
      </c>
      <c r="I221" s="8">
        <f t="shared" si="18"/>
        <v>13.726315789473684</v>
      </c>
      <c r="J221" s="2">
        <v>3.7290000000000001</v>
      </c>
      <c r="K221" s="69">
        <v>95</v>
      </c>
      <c r="L221" s="68">
        <v>450</v>
      </c>
      <c r="M221" s="8">
        <f t="shared" si="19"/>
        <v>4.7368421052631575</v>
      </c>
      <c r="N221" s="2">
        <v>2.1739999999999999</v>
      </c>
      <c r="O221" s="69">
        <f t="shared" si="17"/>
        <v>95</v>
      </c>
      <c r="P221" s="181">
        <f t="shared" si="20"/>
        <v>2.8977777777777782</v>
      </c>
      <c r="Q221" s="77" t="s">
        <v>4876</v>
      </c>
      <c r="V221" s="34">
        <v>0.37777777777777777</v>
      </c>
      <c r="W221" s="85">
        <v>0.53125</v>
      </c>
      <c r="X221" s="86">
        <f t="shared" si="21"/>
        <v>0.15347222222222223</v>
      </c>
    </row>
    <row r="222" spans="1:24" x14ac:dyDescent="0.3">
      <c r="A222" s="44" t="s">
        <v>4877</v>
      </c>
      <c r="B222" s="68" t="s">
        <v>4878</v>
      </c>
      <c r="C222" s="2" t="s">
        <v>1</v>
      </c>
      <c r="D222" s="2">
        <v>7.75</v>
      </c>
      <c r="E222" s="6">
        <v>40906</v>
      </c>
      <c r="F222" s="7">
        <v>43740.529062499998</v>
      </c>
      <c r="G222" s="69" t="s">
        <v>4</v>
      </c>
      <c r="H222" s="68">
        <v>691</v>
      </c>
      <c r="I222" s="8">
        <f t="shared" si="18"/>
        <v>8.2261904761904763</v>
      </c>
      <c r="J222" s="2">
        <v>2.855</v>
      </c>
      <c r="K222" s="69">
        <v>84</v>
      </c>
      <c r="L222" s="68">
        <v>79</v>
      </c>
      <c r="M222" s="8">
        <f t="shared" si="19"/>
        <v>0.94047619047619047</v>
      </c>
      <c r="N222" s="2">
        <v>1.0449999999999999</v>
      </c>
      <c r="O222" s="69">
        <f t="shared" si="17"/>
        <v>84</v>
      </c>
      <c r="P222" s="181">
        <f t="shared" si="20"/>
        <v>8.7468354430379751</v>
      </c>
      <c r="Q222" s="77" t="s">
        <v>4879</v>
      </c>
      <c r="V222" s="34">
        <v>0.38611111111111113</v>
      </c>
      <c r="W222" s="85">
        <v>0.55555555555555558</v>
      </c>
      <c r="X222" s="86">
        <f t="shared" si="21"/>
        <v>0.16944444444444445</v>
      </c>
    </row>
    <row r="223" spans="1:24" x14ac:dyDescent="0.3">
      <c r="A223" s="44" t="s">
        <v>4880</v>
      </c>
      <c r="B223" s="68" t="s">
        <v>4881</v>
      </c>
      <c r="C223" s="2" t="s">
        <v>1</v>
      </c>
      <c r="D223" s="2">
        <v>54</v>
      </c>
      <c r="E223" s="6">
        <v>23783</v>
      </c>
      <c r="F223" s="7">
        <v>43740.539317129631</v>
      </c>
      <c r="G223" s="69" t="s">
        <v>4</v>
      </c>
      <c r="H223" s="68">
        <v>2768</v>
      </c>
      <c r="I223" s="8">
        <f t="shared" si="18"/>
        <v>17.3</v>
      </c>
      <c r="J223" s="2">
        <v>4.3559999999999999</v>
      </c>
      <c r="K223" s="69">
        <v>160</v>
      </c>
      <c r="L223" s="68">
        <v>598</v>
      </c>
      <c r="M223" s="8">
        <f t="shared" si="19"/>
        <v>3.7374999999999998</v>
      </c>
      <c r="N223" s="2">
        <v>2.0419999999999998</v>
      </c>
      <c r="O223" s="69">
        <f t="shared" si="17"/>
        <v>160</v>
      </c>
      <c r="P223" s="181">
        <f t="shared" si="20"/>
        <v>4.6287625418060205</v>
      </c>
      <c r="Q223" s="77" t="s">
        <v>4864</v>
      </c>
      <c r="V223" s="34">
        <v>0.39652777777777781</v>
      </c>
      <c r="W223" s="85">
        <v>0.54513888888888895</v>
      </c>
      <c r="X223" s="86">
        <f t="shared" si="21"/>
        <v>0.14861111111111114</v>
      </c>
    </row>
    <row r="224" spans="1:24" x14ac:dyDescent="0.3">
      <c r="A224" s="44" t="s">
        <v>4885</v>
      </c>
      <c r="B224" s="68" t="s">
        <v>4886</v>
      </c>
      <c r="C224" s="2" t="s">
        <v>1</v>
      </c>
      <c r="D224" s="2">
        <v>55</v>
      </c>
      <c r="E224" s="6">
        <v>23630</v>
      </c>
      <c r="F224" s="7">
        <v>43740.585694444446</v>
      </c>
      <c r="G224" s="69" t="s">
        <v>4</v>
      </c>
      <c r="H224" s="68">
        <v>1741</v>
      </c>
      <c r="I224" s="8">
        <f t="shared" si="18"/>
        <v>18.923913043478262</v>
      </c>
      <c r="J224" s="2">
        <v>5.2249999999999996</v>
      </c>
      <c r="K224" s="69">
        <v>92</v>
      </c>
      <c r="L224" s="68">
        <v>392</v>
      </c>
      <c r="M224" s="8">
        <f t="shared" si="19"/>
        <v>4.2608695652173916</v>
      </c>
      <c r="N224" s="2">
        <v>2.101</v>
      </c>
      <c r="O224" s="69">
        <f t="shared" si="17"/>
        <v>92</v>
      </c>
      <c r="P224" s="181">
        <f t="shared" si="20"/>
        <v>4.4413265306122449</v>
      </c>
      <c r="Q224" s="77" t="s">
        <v>4883</v>
      </c>
      <c r="V224" s="34">
        <v>0.41388888888888892</v>
      </c>
      <c r="W224" s="85">
        <v>0.59375</v>
      </c>
      <c r="X224" s="86">
        <f t="shared" si="21"/>
        <v>0.17986111111111108</v>
      </c>
    </row>
    <row r="225" spans="1:24" x14ac:dyDescent="0.3">
      <c r="A225" s="44" t="s">
        <v>4887</v>
      </c>
      <c r="B225" s="68" t="s">
        <v>4888</v>
      </c>
      <c r="C225" s="2" t="s">
        <v>1</v>
      </c>
      <c r="D225" s="2">
        <v>54</v>
      </c>
      <c r="E225" s="6">
        <v>23728</v>
      </c>
      <c r="F225" s="7">
        <v>43740.60665509259</v>
      </c>
      <c r="G225" s="69" t="s">
        <v>4</v>
      </c>
      <c r="H225" s="68">
        <v>2482</v>
      </c>
      <c r="I225" s="8">
        <f t="shared" si="18"/>
        <v>21.582608695652173</v>
      </c>
      <c r="J225" s="2">
        <v>5.2110000000000003</v>
      </c>
      <c r="K225" s="69">
        <v>115</v>
      </c>
      <c r="L225" s="68">
        <v>462</v>
      </c>
      <c r="M225" s="8">
        <f t="shared" si="19"/>
        <v>4.017391304347826</v>
      </c>
      <c r="N225" s="2">
        <v>2.056</v>
      </c>
      <c r="O225" s="69">
        <f t="shared" si="17"/>
        <v>115</v>
      </c>
      <c r="P225" s="181">
        <f t="shared" si="20"/>
        <v>5.3722943722943723</v>
      </c>
      <c r="Q225" s="77" t="s">
        <v>4889</v>
      </c>
      <c r="V225" s="34">
        <v>0.45833333333333331</v>
      </c>
      <c r="W225" s="85">
        <v>0.62847222222222221</v>
      </c>
      <c r="X225" s="86">
        <f t="shared" si="21"/>
        <v>0.1701388888888889</v>
      </c>
    </row>
    <row r="226" spans="1:24" x14ac:dyDescent="0.3">
      <c r="A226" s="44" t="s">
        <v>4890</v>
      </c>
      <c r="B226" s="68" t="s">
        <v>4891</v>
      </c>
      <c r="C226" s="2" t="s">
        <v>1</v>
      </c>
      <c r="D226" s="2">
        <v>59</v>
      </c>
      <c r="E226" s="6">
        <v>22060</v>
      </c>
      <c r="F226" s="7">
        <v>43740.622986111113</v>
      </c>
      <c r="G226" s="69" t="s">
        <v>4</v>
      </c>
      <c r="H226" s="68">
        <v>2969</v>
      </c>
      <c r="I226" s="8">
        <f t="shared" si="18"/>
        <v>26.990909090909092</v>
      </c>
      <c r="J226" s="2">
        <v>4.399</v>
      </c>
      <c r="K226" s="69">
        <v>110</v>
      </c>
      <c r="L226" s="68">
        <v>417</v>
      </c>
      <c r="M226" s="8">
        <f t="shared" si="19"/>
        <v>3.790909090909091</v>
      </c>
      <c r="N226" s="2">
        <v>1.911</v>
      </c>
      <c r="O226" s="69">
        <f t="shared" si="17"/>
        <v>110</v>
      </c>
      <c r="P226" s="181">
        <f t="shared" si="20"/>
        <v>7.1199040767386093</v>
      </c>
      <c r="Q226" s="77" t="s">
        <v>4867</v>
      </c>
      <c r="V226" s="34">
        <v>0.4770833333333333</v>
      </c>
      <c r="W226" s="85">
        <v>0.63888888888888895</v>
      </c>
      <c r="X226" s="86">
        <f t="shared" si="21"/>
        <v>0.16180555555555565</v>
      </c>
    </row>
    <row r="227" spans="1:24" x14ac:dyDescent="0.3">
      <c r="A227" s="44" t="s">
        <v>4892</v>
      </c>
      <c r="B227" s="68" t="s">
        <v>4893</v>
      </c>
      <c r="C227" s="2" t="s">
        <v>1</v>
      </c>
      <c r="D227" s="2">
        <v>80</v>
      </c>
      <c r="E227" s="6">
        <v>14340</v>
      </c>
      <c r="F227" s="7">
        <v>43740.6565625</v>
      </c>
      <c r="G227" s="69" t="s">
        <v>4</v>
      </c>
      <c r="H227" s="68">
        <v>3142</v>
      </c>
      <c r="I227" s="8">
        <f t="shared" si="18"/>
        <v>23.803030303030305</v>
      </c>
      <c r="J227" s="2">
        <v>4.0199999999999996</v>
      </c>
      <c r="K227" s="69">
        <v>132</v>
      </c>
      <c r="L227" s="68">
        <v>815</v>
      </c>
      <c r="M227" s="8">
        <f t="shared" si="19"/>
        <v>6.1742424242424239</v>
      </c>
      <c r="N227" s="2">
        <v>2.6339999999999999</v>
      </c>
      <c r="O227" s="69">
        <f t="shared" si="17"/>
        <v>132</v>
      </c>
      <c r="P227" s="181">
        <f t="shared" si="20"/>
        <v>3.8552147239263808</v>
      </c>
      <c r="Q227" s="77" t="s">
        <v>4867</v>
      </c>
      <c r="V227" s="34">
        <v>0.50347222222222221</v>
      </c>
      <c r="W227" s="85">
        <v>0.66666666666666663</v>
      </c>
      <c r="X227" s="86">
        <f t="shared" si="21"/>
        <v>0.16319444444444442</v>
      </c>
    </row>
    <row r="228" spans="1:24" x14ac:dyDescent="0.3">
      <c r="A228" s="44" t="s">
        <v>4894</v>
      </c>
      <c r="B228" s="68" t="s">
        <v>4895</v>
      </c>
      <c r="C228" s="2" t="s">
        <v>1</v>
      </c>
      <c r="D228" s="2">
        <v>50</v>
      </c>
      <c r="E228" s="6">
        <v>25191</v>
      </c>
      <c r="F228" s="7">
        <v>43740.656817129631</v>
      </c>
      <c r="G228" s="69" t="s">
        <v>4</v>
      </c>
      <c r="H228" s="68">
        <v>1647</v>
      </c>
      <c r="I228" s="8">
        <f t="shared" si="18"/>
        <v>16.47</v>
      </c>
      <c r="J228" s="2">
        <v>3.6110000000000002</v>
      </c>
      <c r="K228" s="69">
        <v>100</v>
      </c>
      <c r="L228" s="68">
        <v>528</v>
      </c>
      <c r="M228" s="8">
        <f t="shared" si="19"/>
        <v>5.28</v>
      </c>
      <c r="N228" s="2">
        <v>2.4209999999999998</v>
      </c>
      <c r="O228" s="69">
        <f t="shared" si="17"/>
        <v>100</v>
      </c>
      <c r="P228" s="181">
        <f t="shared" si="20"/>
        <v>3.1193181818181817</v>
      </c>
      <c r="Q228" s="77" t="s">
        <v>4889</v>
      </c>
      <c r="V228" s="34">
        <v>0.50624999999999998</v>
      </c>
      <c r="W228" s="85">
        <v>0.67708333333333337</v>
      </c>
      <c r="X228" s="86">
        <f t="shared" si="21"/>
        <v>0.17083333333333339</v>
      </c>
    </row>
    <row r="229" spans="1:24" x14ac:dyDescent="0.3">
      <c r="A229" s="44" t="s">
        <v>4896</v>
      </c>
      <c r="B229" s="68" t="s">
        <v>4897</v>
      </c>
      <c r="C229" s="2" t="s">
        <v>6</v>
      </c>
      <c r="D229" s="2">
        <v>13</v>
      </c>
      <c r="E229" s="6">
        <v>38982</v>
      </c>
      <c r="F229" s="7">
        <v>43742.515474537038</v>
      </c>
      <c r="G229" s="69" t="s">
        <v>4</v>
      </c>
      <c r="H229" s="68">
        <v>3122</v>
      </c>
      <c r="I229" s="8">
        <f t="shared" si="18"/>
        <v>29.733333333333334</v>
      </c>
      <c r="J229" s="2">
        <v>6.2320000000000002</v>
      </c>
      <c r="K229" s="69">
        <v>105</v>
      </c>
      <c r="L229" s="68">
        <v>305</v>
      </c>
      <c r="M229" s="8">
        <f t="shared" si="19"/>
        <v>2.9047619047619047</v>
      </c>
      <c r="N229" s="2">
        <v>1.65</v>
      </c>
      <c r="O229" s="69">
        <f t="shared" si="17"/>
        <v>105</v>
      </c>
      <c r="P229" s="181">
        <f t="shared" si="20"/>
        <v>10.236065573770492</v>
      </c>
      <c r="Q229" s="77" t="s">
        <v>4898</v>
      </c>
      <c r="V229" s="34">
        <v>0.38055555555555554</v>
      </c>
      <c r="W229" s="85">
        <v>0.52083333333333337</v>
      </c>
      <c r="X229" s="86">
        <f t="shared" si="21"/>
        <v>0.14027777777777783</v>
      </c>
    </row>
    <row r="230" spans="1:24" x14ac:dyDescent="0.3">
      <c r="A230" s="44" t="s">
        <v>4899</v>
      </c>
      <c r="B230" s="68" t="s">
        <v>4900</v>
      </c>
      <c r="C230" s="2" t="s">
        <v>1</v>
      </c>
      <c r="D230" s="2">
        <v>33</v>
      </c>
      <c r="E230" s="6">
        <v>31326</v>
      </c>
      <c r="F230" s="7">
        <v>43742.519675925927</v>
      </c>
      <c r="G230" s="69" t="s">
        <v>4</v>
      </c>
      <c r="H230" s="68">
        <v>1060</v>
      </c>
      <c r="I230" s="8">
        <f t="shared" si="18"/>
        <v>12.045454545454545</v>
      </c>
      <c r="J230" s="2">
        <v>3.173</v>
      </c>
      <c r="K230" s="69">
        <v>88</v>
      </c>
      <c r="L230" s="68">
        <v>460</v>
      </c>
      <c r="M230" s="8">
        <f t="shared" si="19"/>
        <v>5.2272727272727275</v>
      </c>
      <c r="N230" s="2">
        <v>2.2269999999999999</v>
      </c>
      <c r="O230" s="69">
        <f t="shared" si="17"/>
        <v>88</v>
      </c>
      <c r="P230" s="181">
        <f t="shared" si="20"/>
        <v>2.3043478260869565</v>
      </c>
      <c r="Q230" s="77" t="s">
        <v>4901</v>
      </c>
      <c r="V230" s="34">
        <v>0.39583333333333331</v>
      </c>
      <c r="W230" s="85">
        <v>0.53125</v>
      </c>
      <c r="X230" s="86">
        <f t="shared" si="21"/>
        <v>0.13541666666666669</v>
      </c>
    </row>
    <row r="231" spans="1:24" x14ac:dyDescent="0.3">
      <c r="A231" s="44" t="s">
        <v>4902</v>
      </c>
      <c r="B231" s="68" t="s">
        <v>4903</v>
      </c>
      <c r="C231" s="2" t="s">
        <v>1</v>
      </c>
      <c r="D231" s="2">
        <v>41</v>
      </c>
      <c r="E231" s="6">
        <v>28447</v>
      </c>
      <c r="F231" s="7">
        <v>43742.530138888891</v>
      </c>
      <c r="G231" s="69" t="s">
        <v>4</v>
      </c>
      <c r="H231" s="68">
        <v>2612</v>
      </c>
      <c r="I231" s="8">
        <f t="shared" si="18"/>
        <v>19.787878787878789</v>
      </c>
      <c r="J231" s="2">
        <v>5.117</v>
      </c>
      <c r="K231" s="69">
        <v>132</v>
      </c>
      <c r="L231" s="68">
        <v>581</v>
      </c>
      <c r="M231" s="8">
        <f t="shared" si="19"/>
        <v>4.4015151515151514</v>
      </c>
      <c r="N231" s="2">
        <v>2.23</v>
      </c>
      <c r="O231" s="69">
        <f t="shared" si="17"/>
        <v>132</v>
      </c>
      <c r="P231" s="181">
        <f t="shared" si="20"/>
        <v>4.4956970740103275</v>
      </c>
      <c r="Q231" s="77" t="s">
        <v>4904</v>
      </c>
      <c r="V231" s="34">
        <v>0.40069444444444446</v>
      </c>
      <c r="W231" s="85">
        <v>0.54166666666666663</v>
      </c>
      <c r="X231" s="86">
        <f t="shared" si="21"/>
        <v>0.14097222222222217</v>
      </c>
    </row>
    <row r="232" spans="1:24" x14ac:dyDescent="0.3">
      <c r="A232" s="44" t="s">
        <v>4905</v>
      </c>
      <c r="B232" s="68" t="s">
        <v>4651</v>
      </c>
      <c r="C232" s="2" t="s">
        <v>1</v>
      </c>
      <c r="D232" s="2">
        <v>61</v>
      </c>
      <c r="E232" s="6">
        <v>21427</v>
      </c>
      <c r="F232" s="7">
        <v>43742.540949074071</v>
      </c>
      <c r="G232" s="69" t="s">
        <v>4</v>
      </c>
      <c r="H232" s="68">
        <v>2802</v>
      </c>
      <c r="I232" s="8">
        <f t="shared" si="18"/>
        <v>20.304347826086957</v>
      </c>
      <c r="J232" s="2">
        <v>5.1639999999999997</v>
      </c>
      <c r="K232" s="69">
        <v>138</v>
      </c>
      <c r="L232" s="68">
        <v>657</v>
      </c>
      <c r="M232" s="8">
        <f t="shared" si="19"/>
        <v>4.7608695652173916</v>
      </c>
      <c r="N232" s="2">
        <v>2.3199999999999998</v>
      </c>
      <c r="O232" s="69">
        <f t="shared" si="17"/>
        <v>138</v>
      </c>
      <c r="P232" s="181">
        <f t="shared" si="20"/>
        <v>4.2648401826484017</v>
      </c>
      <c r="Q232" s="77" t="s">
        <v>4861</v>
      </c>
      <c r="V232" s="34">
        <v>0.41319444444444442</v>
      </c>
      <c r="W232" s="85">
        <v>0.56597222222222221</v>
      </c>
      <c r="X232" s="86">
        <f t="shared" si="21"/>
        <v>0.15277777777777779</v>
      </c>
    </row>
    <row r="233" spans="1:24" x14ac:dyDescent="0.3">
      <c r="A233" s="44" t="s">
        <v>4906</v>
      </c>
      <c r="B233" s="68" t="s">
        <v>4907</v>
      </c>
      <c r="C233" s="2" t="s">
        <v>1</v>
      </c>
      <c r="D233" s="2">
        <v>56</v>
      </c>
      <c r="E233" s="6">
        <v>22929</v>
      </c>
      <c r="F233" s="7">
        <v>43742.571620370371</v>
      </c>
      <c r="G233" s="69" t="s">
        <v>4</v>
      </c>
      <c r="H233" s="68">
        <v>2434</v>
      </c>
      <c r="I233" s="8">
        <f t="shared" si="18"/>
        <v>22.537037037037038</v>
      </c>
      <c r="J233" s="2">
        <v>4.9660000000000002</v>
      </c>
      <c r="K233" s="69">
        <v>108</v>
      </c>
      <c r="L233" s="68">
        <v>486</v>
      </c>
      <c r="M233" s="8">
        <f t="shared" si="19"/>
        <v>4.5</v>
      </c>
      <c r="N233" s="2">
        <v>2.3220000000000001</v>
      </c>
      <c r="O233" s="69">
        <f t="shared" si="17"/>
        <v>108</v>
      </c>
      <c r="P233" s="181">
        <f t="shared" si="20"/>
        <v>5.0082304526748977</v>
      </c>
      <c r="Q233" s="77" t="s">
        <v>4889</v>
      </c>
      <c r="V233" s="34">
        <v>0.41805555555555557</v>
      </c>
      <c r="W233" s="85">
        <v>0.57638888888888895</v>
      </c>
      <c r="X233" s="86">
        <f t="shared" si="21"/>
        <v>0.15833333333333338</v>
      </c>
    </row>
    <row r="234" spans="1:24" x14ac:dyDescent="0.3">
      <c r="A234" s="44" t="s">
        <v>4908</v>
      </c>
      <c r="B234" s="68" t="s">
        <v>4909</v>
      </c>
      <c r="C234" s="2" t="s">
        <v>6</v>
      </c>
      <c r="D234" s="2">
        <v>40</v>
      </c>
      <c r="E234" s="6">
        <v>28823</v>
      </c>
      <c r="F234" s="7">
        <v>43742.575011574074</v>
      </c>
      <c r="G234" s="69" t="s">
        <v>4</v>
      </c>
      <c r="H234" s="68">
        <v>2107</v>
      </c>
      <c r="I234" s="8">
        <f t="shared" si="18"/>
        <v>15.268115942028986</v>
      </c>
      <c r="J234" s="2">
        <v>4.2160000000000002</v>
      </c>
      <c r="K234" s="69">
        <v>138</v>
      </c>
      <c r="L234" s="68">
        <v>595</v>
      </c>
      <c r="M234" s="8">
        <f t="shared" si="19"/>
        <v>4.3115942028985508</v>
      </c>
      <c r="N234" s="2">
        <v>2.0459999999999998</v>
      </c>
      <c r="O234" s="69">
        <f t="shared" ref="O234:O297" si="22">K234</f>
        <v>138</v>
      </c>
      <c r="P234" s="181">
        <f t="shared" si="20"/>
        <v>3.5411764705882356</v>
      </c>
      <c r="Q234" s="77" t="s">
        <v>4883</v>
      </c>
      <c r="V234" s="34">
        <v>0.43055555555555558</v>
      </c>
      <c r="W234" s="85">
        <v>0.60069444444444442</v>
      </c>
      <c r="X234" s="86">
        <f t="shared" si="21"/>
        <v>0.17013888888888884</v>
      </c>
    </row>
    <row r="235" spans="1:24" x14ac:dyDescent="0.3">
      <c r="A235" s="44" t="s">
        <v>4910</v>
      </c>
      <c r="B235" s="68" t="s">
        <v>4911</v>
      </c>
      <c r="C235" s="2" t="s">
        <v>1</v>
      </c>
      <c r="D235" s="2">
        <v>52</v>
      </c>
      <c r="E235" s="6">
        <v>24460</v>
      </c>
      <c r="F235" s="7">
        <v>43742.609155092592</v>
      </c>
      <c r="G235" s="69" t="s">
        <v>4</v>
      </c>
      <c r="H235" s="68">
        <v>2718</v>
      </c>
      <c r="I235" s="8">
        <f t="shared" si="18"/>
        <v>20.436090225563909</v>
      </c>
      <c r="J235" s="2">
        <v>4.282</v>
      </c>
      <c r="K235" s="69">
        <v>133</v>
      </c>
      <c r="L235" s="68">
        <v>859</v>
      </c>
      <c r="M235" s="8">
        <f t="shared" si="19"/>
        <v>6.458646616541353</v>
      </c>
      <c r="N235" s="2">
        <v>2.7759999999999998</v>
      </c>
      <c r="O235" s="69">
        <f t="shared" si="22"/>
        <v>133</v>
      </c>
      <c r="P235" s="181">
        <f t="shared" si="20"/>
        <v>3.1641443538998835</v>
      </c>
      <c r="Q235" s="77" t="s">
        <v>4889</v>
      </c>
      <c r="V235" s="34">
        <v>0.45694444444444443</v>
      </c>
      <c r="W235" s="85">
        <v>0.61458333333333337</v>
      </c>
      <c r="X235" s="86">
        <f t="shared" si="21"/>
        <v>0.15763888888888894</v>
      </c>
    </row>
    <row r="236" spans="1:24" x14ac:dyDescent="0.3">
      <c r="A236" s="44" t="s">
        <v>4912</v>
      </c>
      <c r="B236" s="68" t="s">
        <v>4913</v>
      </c>
      <c r="C236" s="2" t="s">
        <v>1</v>
      </c>
      <c r="D236" s="2">
        <v>42</v>
      </c>
      <c r="E236" s="6">
        <v>28135</v>
      </c>
      <c r="F236" s="7">
        <v>43742.620393518519</v>
      </c>
      <c r="G236" s="69" t="s">
        <v>4</v>
      </c>
      <c r="H236" s="68">
        <v>1934</v>
      </c>
      <c r="I236" s="8">
        <f t="shared" si="18"/>
        <v>16.964912280701753</v>
      </c>
      <c r="J236" s="2">
        <v>4.0869999999999997</v>
      </c>
      <c r="K236" s="69">
        <v>114</v>
      </c>
      <c r="L236" s="68">
        <v>460</v>
      </c>
      <c r="M236" s="8">
        <f t="shared" si="19"/>
        <v>4.0350877192982457</v>
      </c>
      <c r="N236" s="2">
        <v>1.946</v>
      </c>
      <c r="O236" s="69">
        <f t="shared" si="22"/>
        <v>114</v>
      </c>
      <c r="P236" s="181">
        <f t="shared" si="20"/>
        <v>4.2043478260869565</v>
      </c>
      <c r="Q236" s="77" t="s">
        <v>4872</v>
      </c>
      <c r="V236" s="34">
        <v>0.4680555555555555</v>
      </c>
      <c r="W236" s="85">
        <v>0.625</v>
      </c>
      <c r="X236" s="86">
        <f t="shared" si="21"/>
        <v>0.1569444444444445</v>
      </c>
    </row>
    <row r="237" spans="1:24" x14ac:dyDescent="0.3">
      <c r="A237" s="44" t="s">
        <v>4914</v>
      </c>
      <c r="B237" s="68" t="s">
        <v>4915</v>
      </c>
      <c r="C237" s="2" t="s">
        <v>1</v>
      </c>
      <c r="D237" s="2">
        <v>48</v>
      </c>
      <c r="E237" s="6">
        <v>26000</v>
      </c>
      <c r="F237" s="7">
        <v>43742.62290509259</v>
      </c>
      <c r="G237" s="69" t="s">
        <v>4</v>
      </c>
      <c r="H237" s="68">
        <v>3701</v>
      </c>
      <c r="I237" s="8">
        <f t="shared" si="18"/>
        <v>35.58653846153846</v>
      </c>
      <c r="J237" s="2">
        <v>5.859</v>
      </c>
      <c r="K237" s="69">
        <v>104</v>
      </c>
      <c r="L237" s="68">
        <v>763</v>
      </c>
      <c r="M237" s="8">
        <f t="shared" si="19"/>
        <v>7.3365384615384617</v>
      </c>
      <c r="N237" s="2">
        <v>2.8370000000000002</v>
      </c>
      <c r="O237" s="69">
        <f t="shared" si="22"/>
        <v>104</v>
      </c>
      <c r="P237" s="181">
        <f t="shared" si="20"/>
        <v>4.8505897771952817</v>
      </c>
      <c r="Q237" s="77" t="s">
        <v>4883</v>
      </c>
      <c r="V237" s="34">
        <v>0.48958333333333331</v>
      </c>
      <c r="W237" s="85">
        <v>0.63541666666666663</v>
      </c>
      <c r="X237" s="86">
        <f t="shared" si="21"/>
        <v>0.14583333333333331</v>
      </c>
    </row>
    <row r="238" spans="1:24" x14ac:dyDescent="0.3">
      <c r="A238" s="44" t="s">
        <v>4916</v>
      </c>
      <c r="B238" s="68" t="s">
        <v>4917</v>
      </c>
      <c r="C238" s="2" t="s">
        <v>6</v>
      </c>
      <c r="D238" s="2">
        <v>52</v>
      </c>
      <c r="E238" s="6">
        <v>24558</v>
      </c>
      <c r="F238" s="7">
        <v>43742.632523148146</v>
      </c>
      <c r="G238" s="69" t="s">
        <v>4</v>
      </c>
      <c r="H238" s="68">
        <v>1777</v>
      </c>
      <c r="I238" s="8">
        <f t="shared" si="18"/>
        <v>15.587719298245615</v>
      </c>
      <c r="J238" s="2">
        <v>4.0410000000000004</v>
      </c>
      <c r="K238" s="69">
        <v>114</v>
      </c>
      <c r="L238" s="68">
        <v>732</v>
      </c>
      <c r="M238" s="8">
        <f t="shared" si="19"/>
        <v>6.4210526315789478</v>
      </c>
      <c r="N238" s="2">
        <v>2.246</v>
      </c>
      <c r="O238" s="69">
        <f t="shared" si="22"/>
        <v>114</v>
      </c>
      <c r="P238" s="181">
        <f t="shared" si="20"/>
        <v>2.4275956284153004</v>
      </c>
      <c r="Q238" s="77" t="s">
        <v>4889</v>
      </c>
      <c r="S238" s="2" t="s">
        <v>4918</v>
      </c>
      <c r="V238" s="34">
        <v>0.50138888888888888</v>
      </c>
      <c r="W238" s="85">
        <v>0.65972222222222221</v>
      </c>
      <c r="X238" s="86">
        <f t="shared" si="21"/>
        <v>0.15833333333333333</v>
      </c>
    </row>
    <row r="239" spans="1:24" x14ac:dyDescent="0.3">
      <c r="A239" s="44" t="s">
        <v>4919</v>
      </c>
      <c r="B239" s="68" t="s">
        <v>4920</v>
      </c>
      <c r="C239" s="2" t="s">
        <v>1</v>
      </c>
      <c r="D239" s="2">
        <v>82</v>
      </c>
      <c r="E239" s="6">
        <v>13750</v>
      </c>
      <c r="F239" s="7">
        <v>43745.402372685188</v>
      </c>
      <c r="G239" s="69" t="s">
        <v>71</v>
      </c>
      <c r="H239" s="68">
        <v>3357</v>
      </c>
      <c r="I239" s="8">
        <f t="shared" si="18"/>
        <v>27.975000000000001</v>
      </c>
      <c r="J239" s="2">
        <v>5.9429999999999996</v>
      </c>
      <c r="K239" s="69">
        <v>120</v>
      </c>
      <c r="L239" s="68">
        <v>1314</v>
      </c>
      <c r="M239" s="8">
        <f t="shared" si="19"/>
        <v>10.95</v>
      </c>
      <c r="N239" s="2">
        <v>3.8340000000000001</v>
      </c>
      <c r="O239" s="69">
        <f t="shared" si="22"/>
        <v>120</v>
      </c>
      <c r="P239" s="181">
        <f t="shared" si="20"/>
        <v>2.5547945205479454</v>
      </c>
      <c r="Q239" s="77" t="s">
        <v>4898</v>
      </c>
      <c r="V239" s="34">
        <v>0.41319444444444442</v>
      </c>
      <c r="W239" s="85">
        <v>0.55555555555555558</v>
      </c>
      <c r="X239" s="86">
        <f t="shared" si="21"/>
        <v>0.14236111111111116</v>
      </c>
    </row>
    <row r="240" spans="1:24" x14ac:dyDescent="0.3">
      <c r="A240" s="44" t="s">
        <v>4921</v>
      </c>
      <c r="B240" s="68" t="s">
        <v>45</v>
      </c>
      <c r="C240" s="2" t="s">
        <v>1</v>
      </c>
      <c r="D240" s="2">
        <v>56</v>
      </c>
      <c r="E240" s="6">
        <v>22976</v>
      </c>
      <c r="F240" s="7">
        <v>43745.514548611114</v>
      </c>
      <c r="G240" s="69" t="s">
        <v>4</v>
      </c>
      <c r="H240" s="68">
        <v>2103</v>
      </c>
      <c r="I240" s="8">
        <f t="shared" si="18"/>
        <v>18.44736842105263</v>
      </c>
      <c r="J240" s="2">
        <v>4.4249999999999998</v>
      </c>
      <c r="K240" s="69">
        <v>114</v>
      </c>
      <c r="L240" s="68">
        <v>506</v>
      </c>
      <c r="M240" s="8">
        <f t="shared" si="19"/>
        <v>4.4385964912280702</v>
      </c>
      <c r="N240" s="2">
        <v>2.194</v>
      </c>
      <c r="O240" s="69">
        <f t="shared" si="22"/>
        <v>114</v>
      </c>
      <c r="P240" s="181">
        <f t="shared" si="20"/>
        <v>4.1561264822134385</v>
      </c>
      <c r="Q240" s="77" t="s">
        <v>4861</v>
      </c>
      <c r="V240" s="34">
        <v>0.38125000000000003</v>
      </c>
      <c r="W240" s="85">
        <v>0.52083333333333337</v>
      </c>
      <c r="X240" s="86">
        <f t="shared" si="21"/>
        <v>0.13958333333333334</v>
      </c>
    </row>
    <row r="241" spans="1:24" x14ac:dyDescent="0.3">
      <c r="A241" s="44" t="s">
        <v>4922</v>
      </c>
      <c r="B241" s="68" t="s">
        <v>4923</v>
      </c>
      <c r="C241" s="2" t="s">
        <v>1</v>
      </c>
      <c r="D241" s="2">
        <v>48</v>
      </c>
      <c r="E241" s="6">
        <v>26094</v>
      </c>
      <c r="F241" s="7">
        <v>43745.514999999999</v>
      </c>
      <c r="G241" s="69" t="s">
        <v>4</v>
      </c>
      <c r="H241" s="68">
        <v>1548</v>
      </c>
      <c r="I241" s="8">
        <f t="shared" si="18"/>
        <v>14.742857142857142</v>
      </c>
      <c r="J241" s="2">
        <v>3.944</v>
      </c>
      <c r="K241" s="69">
        <v>105</v>
      </c>
      <c r="L241" s="68">
        <v>474</v>
      </c>
      <c r="M241" s="8">
        <f t="shared" si="19"/>
        <v>4.5142857142857142</v>
      </c>
      <c r="N241" s="2">
        <v>2.0619999999999998</v>
      </c>
      <c r="O241" s="69">
        <f t="shared" si="22"/>
        <v>105</v>
      </c>
      <c r="P241" s="181">
        <f t="shared" si="20"/>
        <v>3.2658227848101262</v>
      </c>
      <c r="Q241" s="77" t="s">
        <v>4889</v>
      </c>
      <c r="V241" s="34">
        <v>0.3888888888888889</v>
      </c>
      <c r="W241" s="85">
        <v>0.53125</v>
      </c>
      <c r="X241" s="86">
        <f t="shared" si="21"/>
        <v>0.1423611111111111</v>
      </c>
    </row>
    <row r="242" spans="1:24" x14ac:dyDescent="0.3">
      <c r="A242" s="44" t="s">
        <v>4924</v>
      </c>
      <c r="B242" s="68" t="s">
        <v>4925</v>
      </c>
      <c r="C242" s="2" t="s">
        <v>1</v>
      </c>
      <c r="D242" s="2">
        <v>60</v>
      </c>
      <c r="E242" s="6">
        <v>21726</v>
      </c>
      <c r="F242" s="7">
        <v>43745.528657407405</v>
      </c>
      <c r="G242" s="69" t="s">
        <v>4</v>
      </c>
      <c r="H242" s="68">
        <v>2733</v>
      </c>
      <c r="I242" s="8">
        <f t="shared" si="18"/>
        <v>23.765217391304347</v>
      </c>
      <c r="J242" s="2">
        <v>4.8890000000000002</v>
      </c>
      <c r="K242" s="69">
        <v>115</v>
      </c>
      <c r="L242" s="68">
        <v>518</v>
      </c>
      <c r="M242" s="8">
        <f t="shared" si="19"/>
        <v>4.5043478260869563</v>
      </c>
      <c r="N242" s="2">
        <v>2.0230000000000001</v>
      </c>
      <c r="O242" s="69">
        <f t="shared" si="22"/>
        <v>115</v>
      </c>
      <c r="P242" s="181">
        <f t="shared" si="20"/>
        <v>5.2760617760617761</v>
      </c>
      <c r="Q242" s="77" t="s">
        <v>4898</v>
      </c>
      <c r="V242" s="34">
        <v>0.3972222222222222</v>
      </c>
      <c r="W242" s="85">
        <v>0.54166666666666663</v>
      </c>
      <c r="X242" s="86">
        <f t="shared" si="21"/>
        <v>0.14444444444444443</v>
      </c>
    </row>
    <row r="243" spans="1:24" x14ac:dyDescent="0.3">
      <c r="A243" s="44" t="s">
        <v>4926</v>
      </c>
      <c r="B243" s="68" t="s">
        <v>4927</v>
      </c>
      <c r="C243" s="2" t="s">
        <v>1</v>
      </c>
      <c r="D243" s="2">
        <v>20</v>
      </c>
      <c r="E243" s="6">
        <v>36271</v>
      </c>
      <c r="F243" s="7">
        <v>43745.549525462964</v>
      </c>
      <c r="G243" s="69" t="s">
        <v>4</v>
      </c>
      <c r="H243" s="68">
        <v>1187</v>
      </c>
      <c r="I243" s="8">
        <f t="shared" si="18"/>
        <v>11.304761904761905</v>
      </c>
      <c r="J243" s="2">
        <v>3.3660000000000001</v>
      </c>
      <c r="K243" s="69">
        <v>105</v>
      </c>
      <c r="L243" s="68">
        <v>315</v>
      </c>
      <c r="M243" s="8">
        <f t="shared" si="19"/>
        <v>3</v>
      </c>
      <c r="N243" s="2">
        <v>1.653</v>
      </c>
      <c r="O243" s="69">
        <f t="shared" si="22"/>
        <v>105</v>
      </c>
      <c r="P243" s="181">
        <f t="shared" si="20"/>
        <v>3.7682539682539686</v>
      </c>
      <c r="Q243" s="77" t="s">
        <v>4867</v>
      </c>
      <c r="V243" s="34">
        <v>0.41597222222222219</v>
      </c>
      <c r="W243" s="85">
        <v>0.58333333333333337</v>
      </c>
      <c r="X243" s="86">
        <f t="shared" si="21"/>
        <v>0.16736111111111118</v>
      </c>
    </row>
    <row r="244" spans="1:24" x14ac:dyDescent="0.3">
      <c r="A244" s="44" t="s">
        <v>4928</v>
      </c>
      <c r="B244" s="68" t="s">
        <v>192</v>
      </c>
      <c r="C244" s="2" t="s">
        <v>1</v>
      </c>
      <c r="D244" s="2">
        <v>38</v>
      </c>
      <c r="E244" s="6">
        <v>29576</v>
      </c>
      <c r="F244" s="7">
        <v>43745.583368055559</v>
      </c>
      <c r="G244" s="69" t="s">
        <v>4</v>
      </c>
      <c r="H244" s="68">
        <v>1398</v>
      </c>
      <c r="I244" s="8">
        <f t="shared" si="18"/>
        <v>14.121212121212121</v>
      </c>
      <c r="J244" s="2">
        <v>3.8290000000000002</v>
      </c>
      <c r="K244" s="69">
        <v>99</v>
      </c>
      <c r="L244" s="68">
        <v>323</v>
      </c>
      <c r="M244" s="8">
        <f t="shared" si="19"/>
        <v>3.2626262626262625</v>
      </c>
      <c r="N244" s="2">
        <v>1.7350000000000001</v>
      </c>
      <c r="O244" s="69">
        <f t="shared" si="22"/>
        <v>99</v>
      </c>
      <c r="P244" s="181">
        <f t="shared" si="20"/>
        <v>4.3281733746130033</v>
      </c>
      <c r="Q244" s="77" t="s">
        <v>4842</v>
      </c>
      <c r="V244" s="34">
        <v>0.43263888888888885</v>
      </c>
      <c r="W244" s="85">
        <v>0.59375</v>
      </c>
      <c r="X244" s="86">
        <f t="shared" si="21"/>
        <v>0.16111111111111115</v>
      </c>
    </row>
    <row r="245" spans="1:24" x14ac:dyDescent="0.3">
      <c r="A245" s="44" t="s">
        <v>4929</v>
      </c>
      <c r="B245" s="68" t="s">
        <v>4930</v>
      </c>
      <c r="C245" s="2" t="s">
        <v>1</v>
      </c>
      <c r="D245" s="2">
        <v>76</v>
      </c>
      <c r="E245" s="6">
        <v>15933</v>
      </c>
      <c r="F245" s="7">
        <v>43745.593599537038</v>
      </c>
      <c r="G245" s="69" t="s">
        <v>4</v>
      </c>
      <c r="H245" s="68">
        <v>2744</v>
      </c>
      <c r="I245" s="8">
        <f t="shared" si="18"/>
        <v>22.866666666666667</v>
      </c>
      <c r="J245" s="2">
        <v>4.4269999999999996</v>
      </c>
      <c r="K245" s="69">
        <v>120</v>
      </c>
      <c r="L245" s="68">
        <v>496</v>
      </c>
      <c r="M245" s="8">
        <f t="shared" si="19"/>
        <v>4.1333333333333337</v>
      </c>
      <c r="N245" s="2">
        <v>1.9530000000000001</v>
      </c>
      <c r="O245" s="69">
        <f t="shared" si="22"/>
        <v>120</v>
      </c>
      <c r="P245" s="181">
        <f t="shared" si="20"/>
        <v>5.532258064516129</v>
      </c>
      <c r="Q245" s="77" t="s">
        <v>4883</v>
      </c>
      <c r="V245" s="34">
        <v>0.4368055555555555</v>
      </c>
      <c r="W245" s="85">
        <v>0.61458333333333337</v>
      </c>
      <c r="X245" s="86">
        <f t="shared" si="21"/>
        <v>0.17777777777777787</v>
      </c>
    </row>
    <row r="246" spans="1:24" x14ac:dyDescent="0.3">
      <c r="A246" s="44" t="s">
        <v>4931</v>
      </c>
      <c r="B246" s="68" t="s">
        <v>4401</v>
      </c>
      <c r="C246" s="2" t="s">
        <v>1</v>
      </c>
      <c r="D246" s="2">
        <v>23</v>
      </c>
      <c r="E246" s="6">
        <v>35338</v>
      </c>
      <c r="F246" s="7">
        <v>43745.620439814818</v>
      </c>
      <c r="G246" s="69" t="s">
        <v>4</v>
      </c>
      <c r="H246" s="68">
        <v>1882</v>
      </c>
      <c r="I246" s="8">
        <f t="shared" si="18"/>
        <v>14.257575757575758</v>
      </c>
      <c r="J246" s="2">
        <v>4.4610000000000003</v>
      </c>
      <c r="K246" s="69">
        <v>132</v>
      </c>
      <c r="L246" s="68">
        <v>603</v>
      </c>
      <c r="M246" s="8">
        <f t="shared" si="19"/>
        <v>4.5681818181818183</v>
      </c>
      <c r="N246" s="2">
        <v>2.0649999999999999</v>
      </c>
      <c r="O246" s="69">
        <f t="shared" si="22"/>
        <v>132</v>
      </c>
      <c r="P246" s="181">
        <f t="shared" si="20"/>
        <v>3.1210613598673298</v>
      </c>
      <c r="Q246" s="77" t="s">
        <v>4898</v>
      </c>
      <c r="V246" s="34">
        <v>0.4548611111111111</v>
      </c>
      <c r="W246" s="85">
        <v>0.625</v>
      </c>
      <c r="X246" s="86">
        <f t="shared" si="21"/>
        <v>0.1701388888888889</v>
      </c>
    </row>
    <row r="247" spans="1:24" ht="16.5" customHeight="1" x14ac:dyDescent="0.3">
      <c r="A247" s="44" t="s">
        <v>4932</v>
      </c>
      <c r="B247" s="68" t="s">
        <v>4933</v>
      </c>
      <c r="C247" s="2" t="s">
        <v>1</v>
      </c>
      <c r="D247" s="2">
        <v>59</v>
      </c>
      <c r="E247" s="6">
        <v>21914</v>
      </c>
      <c r="F247" s="7">
        <v>43745.623217592591</v>
      </c>
      <c r="G247" s="69" t="s">
        <v>4</v>
      </c>
      <c r="H247" s="68">
        <v>1771</v>
      </c>
      <c r="I247" s="8">
        <f t="shared" si="18"/>
        <v>17.71</v>
      </c>
      <c r="J247" s="2">
        <v>4.1980000000000004</v>
      </c>
      <c r="K247" s="69">
        <v>100</v>
      </c>
      <c r="L247" s="68">
        <v>430</v>
      </c>
      <c r="M247" s="8">
        <f t="shared" si="19"/>
        <v>4.3</v>
      </c>
      <c r="N247" s="2">
        <v>2.0670000000000002</v>
      </c>
      <c r="O247" s="69">
        <f t="shared" si="22"/>
        <v>100</v>
      </c>
      <c r="P247" s="181">
        <f t="shared" si="20"/>
        <v>4.1186046511627907</v>
      </c>
      <c r="Q247" s="77" t="s">
        <v>4864</v>
      </c>
      <c r="V247" s="34">
        <v>0.46597222222222223</v>
      </c>
      <c r="W247" s="85">
        <v>0.64583333333333337</v>
      </c>
      <c r="X247" s="86">
        <f t="shared" si="21"/>
        <v>0.17986111111111114</v>
      </c>
    </row>
    <row r="248" spans="1:24" ht="17.25" customHeight="1" x14ac:dyDescent="0.3">
      <c r="A248" s="44" t="s">
        <v>4934</v>
      </c>
      <c r="B248" s="68" t="s">
        <v>4935</v>
      </c>
      <c r="C248" s="2" t="s">
        <v>6</v>
      </c>
      <c r="D248" s="2">
        <v>45</v>
      </c>
      <c r="E248" s="6">
        <v>27032</v>
      </c>
      <c r="F248" s="7">
        <v>43745.655798611115</v>
      </c>
      <c r="G248" s="69" t="s">
        <v>4</v>
      </c>
      <c r="H248" s="68">
        <v>4196</v>
      </c>
      <c r="I248" s="8">
        <f t="shared" si="18"/>
        <v>28.544217687074831</v>
      </c>
      <c r="J248" s="2">
        <v>5.7510000000000003</v>
      </c>
      <c r="K248" s="69">
        <v>147</v>
      </c>
      <c r="L248" s="68">
        <v>1669</v>
      </c>
      <c r="M248" s="8">
        <f t="shared" si="19"/>
        <v>11.353741496598639</v>
      </c>
      <c r="N248" s="2">
        <v>3.6970000000000001</v>
      </c>
      <c r="O248" s="69">
        <f t="shared" si="22"/>
        <v>147</v>
      </c>
      <c r="P248" s="181">
        <f t="shared" si="20"/>
        <v>2.514080287597364</v>
      </c>
      <c r="Q248" s="77" t="s">
        <v>4876</v>
      </c>
      <c r="V248" s="34">
        <v>0.50416666666666665</v>
      </c>
      <c r="W248" s="85">
        <v>0.65972222222222221</v>
      </c>
      <c r="X248" s="86">
        <f t="shared" si="21"/>
        <v>0.15555555555555556</v>
      </c>
    </row>
    <row r="249" spans="1:24" x14ac:dyDescent="0.3">
      <c r="A249" s="44" t="s">
        <v>4936</v>
      </c>
      <c r="B249" s="68" t="s">
        <v>4937</v>
      </c>
      <c r="C249" s="2" t="s">
        <v>1</v>
      </c>
      <c r="D249" s="2">
        <v>53</v>
      </c>
      <c r="E249" s="6">
        <v>24385</v>
      </c>
      <c r="F249" s="7">
        <v>43745.658009259256</v>
      </c>
      <c r="G249" s="69" t="s">
        <v>4</v>
      </c>
      <c r="H249" s="68">
        <v>2329</v>
      </c>
      <c r="I249" s="8">
        <f t="shared" si="18"/>
        <v>21.172727272727272</v>
      </c>
      <c r="J249" s="2">
        <v>4.9930000000000003</v>
      </c>
      <c r="K249" s="69">
        <v>110</v>
      </c>
      <c r="L249" s="68">
        <v>640</v>
      </c>
      <c r="M249" s="8">
        <f t="shared" si="19"/>
        <v>5.8181818181818183</v>
      </c>
      <c r="N249" s="2">
        <v>2.3620000000000001</v>
      </c>
      <c r="O249" s="69">
        <f t="shared" si="22"/>
        <v>110</v>
      </c>
      <c r="P249" s="181">
        <f t="shared" si="20"/>
        <v>3.6390624999999996</v>
      </c>
      <c r="Q249" s="77" t="s">
        <v>4867</v>
      </c>
      <c r="V249" s="34">
        <v>0.54166666666666663</v>
      </c>
      <c r="W249" s="85">
        <v>0.67361111111111116</v>
      </c>
      <c r="X249" s="86">
        <f t="shared" si="21"/>
        <v>0.13194444444444453</v>
      </c>
    </row>
    <row r="250" spans="1:24" x14ac:dyDescent="0.3">
      <c r="A250" s="44" t="s">
        <v>4938</v>
      </c>
      <c r="B250" s="68" t="s">
        <v>4939</v>
      </c>
      <c r="C250" s="2" t="s">
        <v>1</v>
      </c>
      <c r="D250" s="2">
        <v>62</v>
      </c>
      <c r="E250" s="6">
        <v>21052</v>
      </c>
      <c r="F250" s="7">
        <v>43746.516064814816</v>
      </c>
      <c r="G250" s="69" t="s">
        <v>4</v>
      </c>
      <c r="H250" s="68">
        <v>4246</v>
      </c>
      <c r="I250" s="8">
        <f t="shared" si="18"/>
        <v>37.245614035087719</v>
      </c>
      <c r="J250" s="2">
        <v>6.38</v>
      </c>
      <c r="K250" s="69">
        <v>114</v>
      </c>
      <c r="L250" s="68">
        <v>660</v>
      </c>
      <c r="M250" s="8">
        <f t="shared" si="19"/>
        <v>5.7894736842105265</v>
      </c>
      <c r="N250" s="2">
        <v>1.93</v>
      </c>
      <c r="O250" s="69">
        <f t="shared" si="22"/>
        <v>114</v>
      </c>
      <c r="P250" s="181">
        <f t="shared" si="20"/>
        <v>6.4333333333333327</v>
      </c>
      <c r="Q250" s="77" t="s">
        <v>4869</v>
      </c>
      <c r="V250" s="34">
        <v>0.37777777777777777</v>
      </c>
      <c r="W250" s="85">
        <v>0.52083333333333337</v>
      </c>
      <c r="X250" s="86">
        <f t="shared" si="21"/>
        <v>0.1430555555555556</v>
      </c>
    </row>
    <row r="251" spans="1:24" x14ac:dyDescent="0.3">
      <c r="A251" s="44" t="s">
        <v>4940</v>
      </c>
      <c r="B251" s="68" t="s">
        <v>4941</v>
      </c>
      <c r="C251" s="2" t="s">
        <v>1</v>
      </c>
      <c r="D251" s="2">
        <v>54</v>
      </c>
      <c r="E251" s="6">
        <v>23960</v>
      </c>
      <c r="F251" s="7">
        <v>43746.526828703703</v>
      </c>
      <c r="G251" s="69" t="s">
        <v>4</v>
      </c>
      <c r="H251" s="68">
        <v>2691</v>
      </c>
      <c r="I251" s="8">
        <f t="shared" si="18"/>
        <v>24.916666666666668</v>
      </c>
      <c r="J251" s="2">
        <v>5.7549999999999999</v>
      </c>
      <c r="K251" s="69">
        <v>108</v>
      </c>
      <c r="L251" s="68">
        <v>587</v>
      </c>
      <c r="M251" s="8">
        <f t="shared" si="19"/>
        <v>5.4351851851851851</v>
      </c>
      <c r="N251" s="2">
        <v>2.8490000000000002</v>
      </c>
      <c r="O251" s="69">
        <f t="shared" si="22"/>
        <v>108</v>
      </c>
      <c r="P251" s="181">
        <f t="shared" si="20"/>
        <v>4.5843270868824533</v>
      </c>
      <c r="Q251" s="77" t="s">
        <v>4872</v>
      </c>
      <c r="V251" s="34">
        <v>0.3888888888888889</v>
      </c>
      <c r="W251" s="85">
        <v>0.53472222222222221</v>
      </c>
      <c r="X251" s="86">
        <f t="shared" si="21"/>
        <v>0.14583333333333331</v>
      </c>
    </row>
    <row r="252" spans="1:24" x14ac:dyDescent="0.3">
      <c r="A252" s="44" t="s">
        <v>4942</v>
      </c>
      <c r="B252" s="68" t="s">
        <v>11</v>
      </c>
      <c r="C252" s="2" t="s">
        <v>1</v>
      </c>
      <c r="D252" s="2">
        <v>51</v>
      </c>
      <c r="E252" s="6">
        <v>24892</v>
      </c>
      <c r="F252" s="7">
        <v>43746.53979166667</v>
      </c>
      <c r="G252" s="69" t="s">
        <v>4</v>
      </c>
      <c r="H252" s="68">
        <v>1901</v>
      </c>
      <c r="I252" s="8">
        <f t="shared" si="18"/>
        <v>17.281818181818181</v>
      </c>
      <c r="J252" s="2">
        <v>4.1130000000000004</v>
      </c>
      <c r="K252" s="69">
        <v>110</v>
      </c>
      <c r="L252" s="68">
        <v>530</v>
      </c>
      <c r="M252" s="8">
        <f t="shared" si="19"/>
        <v>4.8181818181818183</v>
      </c>
      <c r="N252" s="2">
        <v>2.0990000000000002</v>
      </c>
      <c r="O252" s="69">
        <f t="shared" si="22"/>
        <v>110</v>
      </c>
      <c r="P252" s="181">
        <f t="shared" si="20"/>
        <v>3.5867924528301884</v>
      </c>
      <c r="Q252" s="77" t="s">
        <v>4879</v>
      </c>
      <c r="V252" s="34">
        <v>0.40486111111111112</v>
      </c>
      <c r="W252" s="85">
        <v>0.54861111111111105</v>
      </c>
      <c r="X252" s="86">
        <f t="shared" si="21"/>
        <v>0.14374999999999993</v>
      </c>
    </row>
    <row r="253" spans="1:24" x14ac:dyDescent="0.3">
      <c r="A253" s="44" t="s">
        <v>4943</v>
      </c>
      <c r="B253" s="68" t="s">
        <v>4944</v>
      </c>
      <c r="C253" s="2" t="s">
        <v>1</v>
      </c>
      <c r="D253" s="2">
        <v>48</v>
      </c>
      <c r="E253" s="6">
        <v>25979</v>
      </c>
      <c r="F253" s="7">
        <v>43746.557037037041</v>
      </c>
      <c r="G253" s="69" t="s">
        <v>4</v>
      </c>
      <c r="H253" s="68">
        <v>3217</v>
      </c>
      <c r="I253" s="8">
        <f t="shared" si="18"/>
        <v>29.787037037037038</v>
      </c>
      <c r="J253" s="2">
        <v>5.3159999999999998</v>
      </c>
      <c r="K253" s="69">
        <v>108</v>
      </c>
      <c r="L253" s="68">
        <v>646</v>
      </c>
      <c r="M253" s="8">
        <f t="shared" si="19"/>
        <v>5.9814814814814818</v>
      </c>
      <c r="N253" s="2">
        <v>2.23</v>
      </c>
      <c r="O253" s="69">
        <f t="shared" si="22"/>
        <v>108</v>
      </c>
      <c r="P253" s="181">
        <f t="shared" si="20"/>
        <v>4.9798761609907123</v>
      </c>
      <c r="Q253" s="77" t="s">
        <v>4867</v>
      </c>
      <c r="V253" s="34">
        <v>0.40972222222222227</v>
      </c>
      <c r="W253" s="85">
        <v>0.56944444444444442</v>
      </c>
      <c r="X253" s="86">
        <f t="shared" si="21"/>
        <v>0.15972222222222215</v>
      </c>
    </row>
    <row r="254" spans="1:24" x14ac:dyDescent="0.3">
      <c r="A254" s="44" t="s">
        <v>4945</v>
      </c>
      <c r="B254" s="68" t="s">
        <v>4946</v>
      </c>
      <c r="C254" s="2" t="s">
        <v>1</v>
      </c>
      <c r="D254" s="2">
        <v>54</v>
      </c>
      <c r="E254" s="6">
        <v>23743</v>
      </c>
      <c r="F254" s="7">
        <v>43746.577534722222</v>
      </c>
      <c r="G254" s="69" t="s">
        <v>4</v>
      </c>
      <c r="H254" s="68">
        <v>2328</v>
      </c>
      <c r="I254" s="8">
        <f t="shared" si="18"/>
        <v>20.421052631578949</v>
      </c>
      <c r="J254" s="2">
        <v>5.0270000000000001</v>
      </c>
      <c r="K254" s="69">
        <v>114</v>
      </c>
      <c r="L254" s="68">
        <v>427</v>
      </c>
      <c r="M254" s="8">
        <f t="shared" si="19"/>
        <v>3.7456140350877192</v>
      </c>
      <c r="N254" s="2">
        <v>1.6919999999999999</v>
      </c>
      <c r="O254" s="69">
        <f t="shared" si="22"/>
        <v>114</v>
      </c>
      <c r="P254" s="181">
        <f t="shared" si="20"/>
        <v>5.4519906323185019</v>
      </c>
      <c r="Q254" s="77" t="s">
        <v>4947</v>
      </c>
      <c r="V254" s="34">
        <v>0.4375</v>
      </c>
      <c r="W254" s="85">
        <v>0.58333333333333337</v>
      </c>
      <c r="X254" s="86">
        <f t="shared" si="21"/>
        <v>0.14583333333333337</v>
      </c>
    </row>
    <row r="255" spans="1:24" x14ac:dyDescent="0.3">
      <c r="A255" s="44" t="s">
        <v>4948</v>
      </c>
      <c r="B255" s="68" t="s">
        <v>1885</v>
      </c>
      <c r="C255" s="2" t="s">
        <v>1</v>
      </c>
      <c r="D255" s="2">
        <v>46</v>
      </c>
      <c r="E255" s="6">
        <v>26650</v>
      </c>
      <c r="F255" s="7">
        <v>43746.591122685182</v>
      </c>
      <c r="G255" s="69" t="s">
        <v>4</v>
      </c>
      <c r="H255" s="68">
        <v>981</v>
      </c>
      <c r="I255" s="8">
        <f t="shared" si="18"/>
        <v>8.6052631578947363</v>
      </c>
      <c r="J255" s="2">
        <v>2.9470000000000001</v>
      </c>
      <c r="K255" s="69">
        <v>114</v>
      </c>
      <c r="L255" s="68">
        <v>302</v>
      </c>
      <c r="M255" s="8">
        <f t="shared" si="19"/>
        <v>2.6491228070175437</v>
      </c>
      <c r="N255" s="2">
        <v>1.4510000000000001</v>
      </c>
      <c r="O255" s="69">
        <f t="shared" si="22"/>
        <v>114</v>
      </c>
      <c r="P255" s="181">
        <f t="shared" si="20"/>
        <v>3.2483443708609272</v>
      </c>
      <c r="Q255" s="77" t="s">
        <v>4867</v>
      </c>
      <c r="V255" s="34">
        <v>0.4381944444444445</v>
      </c>
      <c r="W255" s="85">
        <v>0.59722222222222221</v>
      </c>
      <c r="X255" s="86">
        <f t="shared" si="21"/>
        <v>0.15902777777777771</v>
      </c>
    </row>
    <row r="256" spans="1:24" x14ac:dyDescent="0.3">
      <c r="A256" s="44" t="s">
        <v>4949</v>
      </c>
      <c r="B256" s="68" t="s">
        <v>4950</v>
      </c>
      <c r="C256" s="2" t="s">
        <v>1</v>
      </c>
      <c r="D256" s="2">
        <v>57</v>
      </c>
      <c r="E256" s="6">
        <v>22613</v>
      </c>
      <c r="F256" s="7">
        <v>43746.606851851851</v>
      </c>
      <c r="G256" s="69" t="s">
        <v>4</v>
      </c>
      <c r="H256" s="68">
        <v>2019</v>
      </c>
      <c r="I256" s="8">
        <f t="shared" si="18"/>
        <v>18.189189189189189</v>
      </c>
      <c r="J256" s="2">
        <v>4.0579999999999998</v>
      </c>
      <c r="K256" s="69">
        <v>111</v>
      </c>
      <c r="L256" s="68">
        <v>876</v>
      </c>
      <c r="M256" s="8">
        <f t="shared" si="19"/>
        <v>7.8918918918918921</v>
      </c>
      <c r="N256" s="2">
        <v>3.004</v>
      </c>
      <c r="O256" s="69">
        <f t="shared" si="22"/>
        <v>111</v>
      </c>
      <c r="P256" s="181">
        <f t="shared" si="20"/>
        <v>2.304794520547945</v>
      </c>
      <c r="Q256" s="77" t="s">
        <v>4864</v>
      </c>
      <c r="V256" s="34">
        <v>0.45624999999999999</v>
      </c>
      <c r="W256" s="85">
        <v>0.61805555555555558</v>
      </c>
      <c r="X256" s="86">
        <f t="shared" si="21"/>
        <v>0.16180555555555559</v>
      </c>
    </row>
    <row r="257" spans="1:24" x14ac:dyDescent="0.3">
      <c r="A257" s="44" t="s">
        <v>4951</v>
      </c>
      <c r="B257" s="68" t="s">
        <v>435</v>
      </c>
      <c r="C257" s="2" t="s">
        <v>1</v>
      </c>
      <c r="D257" s="2">
        <v>83</v>
      </c>
      <c r="E257" s="6">
        <v>13408</v>
      </c>
      <c r="F257" s="7">
        <v>43746.631435185183</v>
      </c>
      <c r="G257" s="69" t="s">
        <v>4</v>
      </c>
      <c r="H257" s="68">
        <v>2916</v>
      </c>
      <c r="I257" s="8">
        <f t="shared" si="18"/>
        <v>30.694736842105264</v>
      </c>
      <c r="J257" s="2">
        <v>4.9770000000000003</v>
      </c>
      <c r="K257" s="69">
        <v>95</v>
      </c>
      <c r="L257" s="68">
        <v>565</v>
      </c>
      <c r="M257" s="8">
        <f t="shared" si="19"/>
        <v>5.9473684210526319</v>
      </c>
      <c r="N257" s="2">
        <v>2.8260000000000001</v>
      </c>
      <c r="O257" s="69">
        <f t="shared" si="22"/>
        <v>95</v>
      </c>
      <c r="P257" s="181">
        <f t="shared" si="20"/>
        <v>5.1610619469026551</v>
      </c>
      <c r="Q257" s="77" t="s">
        <v>4883</v>
      </c>
      <c r="V257" s="34">
        <v>0.47083333333333338</v>
      </c>
      <c r="W257" s="85">
        <v>0.63194444444444442</v>
      </c>
      <c r="X257" s="86">
        <f t="shared" si="21"/>
        <v>0.16111111111111104</v>
      </c>
    </row>
    <row r="258" spans="1:24" x14ac:dyDescent="0.3">
      <c r="A258" s="44" t="s">
        <v>4952</v>
      </c>
      <c r="B258" s="68" t="s">
        <v>4953</v>
      </c>
      <c r="C258" s="2" t="s">
        <v>6</v>
      </c>
      <c r="D258" s="2">
        <v>25</v>
      </c>
      <c r="E258" s="6">
        <v>34306</v>
      </c>
      <c r="F258" s="7">
        <v>43746.642523148148</v>
      </c>
      <c r="G258" s="69" t="s">
        <v>4</v>
      </c>
      <c r="H258" s="68">
        <v>1166</v>
      </c>
      <c r="I258" s="8">
        <f t="shared" si="18"/>
        <v>10.228070175438596</v>
      </c>
      <c r="J258" s="2">
        <v>3.51</v>
      </c>
      <c r="K258" s="69">
        <v>114</v>
      </c>
      <c r="L258" s="68">
        <v>630</v>
      </c>
      <c r="M258" s="8">
        <f t="shared" si="19"/>
        <v>5.5263157894736841</v>
      </c>
      <c r="N258" s="2">
        <v>2.504</v>
      </c>
      <c r="O258" s="69">
        <f t="shared" si="22"/>
        <v>114</v>
      </c>
      <c r="P258" s="181">
        <f t="shared" si="20"/>
        <v>1.8507936507936507</v>
      </c>
      <c r="Q258" s="77" t="s">
        <v>4867</v>
      </c>
      <c r="V258" s="34">
        <v>0.4861111111111111</v>
      </c>
      <c r="W258" s="85">
        <v>0.64583333333333337</v>
      </c>
      <c r="X258" s="86">
        <f t="shared" si="21"/>
        <v>0.15972222222222227</v>
      </c>
    </row>
    <row r="259" spans="1:24" x14ac:dyDescent="0.3">
      <c r="A259" s="44" t="s">
        <v>4954</v>
      </c>
      <c r="B259" s="68" t="s">
        <v>4955</v>
      </c>
      <c r="C259" s="2" t="s">
        <v>1</v>
      </c>
      <c r="D259" s="2">
        <v>85</v>
      </c>
      <c r="E259" s="6">
        <v>12671</v>
      </c>
      <c r="F259" s="7">
        <v>43746.655844907407</v>
      </c>
      <c r="G259" s="69" t="s">
        <v>4</v>
      </c>
      <c r="H259" s="68">
        <v>2864</v>
      </c>
      <c r="I259" s="8">
        <f t="shared" ref="I259:I322" si="23">H259/K259</f>
        <v>30.147368421052633</v>
      </c>
      <c r="J259" s="2">
        <v>6.0739999999999998</v>
      </c>
      <c r="K259" s="69">
        <v>95</v>
      </c>
      <c r="L259" s="68">
        <v>830</v>
      </c>
      <c r="M259" s="8">
        <f t="shared" ref="M259:M322" si="24">L259/O259</f>
        <v>8.7368421052631575</v>
      </c>
      <c r="N259" s="2">
        <v>2.6589999999999998</v>
      </c>
      <c r="O259" s="69">
        <f t="shared" si="22"/>
        <v>95</v>
      </c>
      <c r="P259" s="181">
        <f t="shared" ref="P259:P322" si="25">I259/M259</f>
        <v>3.4506024096385546</v>
      </c>
      <c r="Q259" s="77" t="s">
        <v>4889</v>
      </c>
      <c r="V259" s="34">
        <v>0.50694444444444442</v>
      </c>
      <c r="W259" s="85">
        <v>0.67361111111111116</v>
      </c>
      <c r="X259" s="86">
        <f t="shared" ref="X259:X322" si="26">IF(AND(W259&lt;&gt;0,V259&lt;&gt;0),W259-V259,"No_data")</f>
        <v>0.16666666666666674</v>
      </c>
    </row>
    <row r="260" spans="1:24" x14ac:dyDescent="0.3">
      <c r="A260" s="44" t="s">
        <v>4956</v>
      </c>
      <c r="B260" s="68" t="s">
        <v>1084</v>
      </c>
      <c r="C260" s="2" t="s">
        <v>1</v>
      </c>
      <c r="D260" s="2">
        <v>41</v>
      </c>
      <c r="E260" s="6">
        <v>28496</v>
      </c>
      <c r="F260" s="7">
        <v>43746.699918981481</v>
      </c>
      <c r="G260" s="69" t="s">
        <v>4</v>
      </c>
      <c r="H260" s="68">
        <v>1465</v>
      </c>
      <c r="I260" s="8">
        <f t="shared" si="23"/>
        <v>15.421052631578947</v>
      </c>
      <c r="J260" s="2">
        <v>3.68</v>
      </c>
      <c r="K260" s="69">
        <v>95</v>
      </c>
      <c r="L260" s="68">
        <v>342</v>
      </c>
      <c r="M260" s="8">
        <f t="shared" si="24"/>
        <v>3.6</v>
      </c>
      <c r="N260" s="2">
        <v>1.9370000000000001</v>
      </c>
      <c r="O260" s="69">
        <f t="shared" si="22"/>
        <v>95</v>
      </c>
      <c r="P260" s="181">
        <f t="shared" si="25"/>
        <v>4.2836257309941521</v>
      </c>
      <c r="Q260" s="77" t="s">
        <v>4872</v>
      </c>
      <c r="V260" s="34">
        <v>0.5395833333333333</v>
      </c>
      <c r="W260" s="85">
        <v>0.70486111111111116</v>
      </c>
      <c r="X260" s="86">
        <f t="shared" si="26"/>
        <v>0.16527777777777786</v>
      </c>
    </row>
    <row r="261" spans="1:24" x14ac:dyDescent="0.3">
      <c r="A261" s="44" t="s">
        <v>4957</v>
      </c>
      <c r="B261" s="68" t="s">
        <v>4958</v>
      </c>
      <c r="C261" s="2" t="s">
        <v>6</v>
      </c>
      <c r="D261" s="2">
        <v>79</v>
      </c>
      <c r="E261" s="6">
        <v>14709</v>
      </c>
      <c r="F261" s="7">
        <v>43746.712164351855</v>
      </c>
      <c r="G261" s="69" t="s">
        <v>4</v>
      </c>
      <c r="H261" s="68">
        <v>3024</v>
      </c>
      <c r="I261" s="8">
        <f t="shared" si="23"/>
        <v>26.526315789473685</v>
      </c>
      <c r="J261" s="2">
        <v>5.444</v>
      </c>
      <c r="K261" s="69">
        <v>114</v>
      </c>
      <c r="L261" s="68">
        <v>1110</v>
      </c>
      <c r="M261" s="8">
        <f t="shared" si="24"/>
        <v>9.7368421052631575</v>
      </c>
      <c r="N261" s="2">
        <v>3.1</v>
      </c>
      <c r="O261" s="69">
        <f t="shared" si="22"/>
        <v>114</v>
      </c>
      <c r="P261" s="181">
        <f t="shared" si="25"/>
        <v>2.7243243243243245</v>
      </c>
      <c r="Q261" s="77" t="s">
        <v>4876</v>
      </c>
      <c r="V261" s="34">
        <v>0.54652777777777783</v>
      </c>
      <c r="W261" s="85">
        <v>0.71666666666666667</v>
      </c>
      <c r="X261" s="86">
        <f t="shared" si="26"/>
        <v>0.17013888888888884</v>
      </c>
    </row>
    <row r="262" spans="1:24" x14ac:dyDescent="0.3">
      <c r="A262" s="44" t="s">
        <v>4959</v>
      </c>
      <c r="B262" s="68" t="s">
        <v>4960</v>
      </c>
      <c r="C262" s="2" t="s">
        <v>1</v>
      </c>
      <c r="D262" s="2">
        <v>47</v>
      </c>
      <c r="E262" s="6">
        <v>26262</v>
      </c>
      <c r="F262" s="7">
        <v>43748.516562500001</v>
      </c>
      <c r="G262" s="69" t="s">
        <v>4</v>
      </c>
      <c r="H262" s="68">
        <v>1679</v>
      </c>
      <c r="I262" s="8">
        <f t="shared" si="23"/>
        <v>14.728070175438596</v>
      </c>
      <c r="J262" s="2">
        <v>4.1230000000000002</v>
      </c>
      <c r="K262" s="69">
        <v>114</v>
      </c>
      <c r="L262" s="68">
        <v>543</v>
      </c>
      <c r="M262" s="8">
        <f t="shared" si="24"/>
        <v>4.7631578947368425</v>
      </c>
      <c r="N262" s="2">
        <v>2.028</v>
      </c>
      <c r="O262" s="69">
        <f t="shared" si="22"/>
        <v>114</v>
      </c>
      <c r="P262" s="181">
        <f t="shared" si="25"/>
        <v>3.0920810313075502</v>
      </c>
      <c r="Q262" s="77" t="s">
        <v>4879</v>
      </c>
      <c r="V262" s="34">
        <v>0.3833333333333333</v>
      </c>
      <c r="W262" s="85">
        <v>0.52083333333333337</v>
      </c>
      <c r="X262" s="86">
        <f t="shared" si="26"/>
        <v>0.13750000000000007</v>
      </c>
    </row>
    <row r="263" spans="1:24" x14ac:dyDescent="0.3">
      <c r="A263" s="44" t="s">
        <v>4961</v>
      </c>
      <c r="B263" s="68" t="s">
        <v>4962</v>
      </c>
      <c r="C263" s="2" t="s">
        <v>6</v>
      </c>
      <c r="D263" s="2">
        <v>49</v>
      </c>
      <c r="E263" s="6">
        <v>25637</v>
      </c>
      <c r="F263" s="7">
        <v>43748.527071759258</v>
      </c>
      <c r="G263" s="69" t="s">
        <v>4</v>
      </c>
      <c r="H263" s="68">
        <v>1193</v>
      </c>
      <c r="I263" s="8">
        <f t="shared" si="23"/>
        <v>11.361904761904762</v>
      </c>
      <c r="J263" s="2">
        <v>3.5710000000000002</v>
      </c>
      <c r="K263" s="69">
        <v>105</v>
      </c>
      <c r="L263" s="68">
        <v>486</v>
      </c>
      <c r="M263" s="8">
        <f t="shared" si="24"/>
        <v>4.628571428571429</v>
      </c>
      <c r="N263" s="2">
        <v>2.367</v>
      </c>
      <c r="O263" s="69">
        <f t="shared" si="22"/>
        <v>105</v>
      </c>
      <c r="P263" s="181">
        <f t="shared" si="25"/>
        <v>2.4547325102880659</v>
      </c>
      <c r="Q263" s="77" t="s">
        <v>4864</v>
      </c>
      <c r="V263" s="34">
        <v>0.37847222222222227</v>
      </c>
      <c r="W263" s="85">
        <v>0.53472222222222221</v>
      </c>
      <c r="X263" s="86">
        <f t="shared" si="26"/>
        <v>0.15624999999999994</v>
      </c>
    </row>
    <row r="264" spans="1:24" x14ac:dyDescent="0.3">
      <c r="A264" s="44" t="s">
        <v>4963</v>
      </c>
      <c r="B264" s="68" t="s">
        <v>1145</v>
      </c>
      <c r="C264" s="2" t="s">
        <v>1</v>
      </c>
      <c r="D264" s="2">
        <v>49</v>
      </c>
      <c r="E264" s="6">
        <v>25737</v>
      </c>
      <c r="F264" s="7">
        <v>43748.531134259261</v>
      </c>
      <c r="G264" s="69" t="s">
        <v>4</v>
      </c>
      <c r="H264" s="68">
        <v>2390</v>
      </c>
      <c r="I264" s="8">
        <f t="shared" si="23"/>
        <v>21.727272727272727</v>
      </c>
      <c r="J264" s="2">
        <v>4.6840000000000002</v>
      </c>
      <c r="K264" s="69">
        <v>110</v>
      </c>
      <c r="L264" s="68">
        <v>533</v>
      </c>
      <c r="M264" s="8">
        <f t="shared" si="24"/>
        <v>4.8454545454545457</v>
      </c>
      <c r="N264" s="2">
        <v>2.1080000000000001</v>
      </c>
      <c r="O264" s="69">
        <f t="shared" si="22"/>
        <v>110</v>
      </c>
      <c r="P264" s="181">
        <f t="shared" si="25"/>
        <v>4.4840525328330205</v>
      </c>
      <c r="Q264" s="77" t="s">
        <v>4964</v>
      </c>
      <c r="V264" s="34">
        <v>0.40069444444444446</v>
      </c>
      <c r="W264" s="85">
        <v>0.54513888888888895</v>
      </c>
      <c r="X264" s="86">
        <f t="shared" si="26"/>
        <v>0.14444444444444449</v>
      </c>
    </row>
    <row r="265" spans="1:24" x14ac:dyDescent="0.3">
      <c r="A265" s="44" t="s">
        <v>4965</v>
      </c>
      <c r="B265" s="68" t="s">
        <v>4468</v>
      </c>
      <c r="C265" s="2" t="s">
        <v>1</v>
      </c>
      <c r="D265" s="2">
        <v>36</v>
      </c>
      <c r="E265" s="6">
        <v>30515</v>
      </c>
      <c r="F265" s="7">
        <v>43748.542256944442</v>
      </c>
      <c r="G265" s="69" t="s">
        <v>4</v>
      </c>
      <c r="H265" s="68">
        <v>3381</v>
      </c>
      <c r="I265" s="8">
        <f t="shared" si="23"/>
        <v>26.833333333333332</v>
      </c>
      <c r="J265" s="2">
        <v>6.1070000000000002</v>
      </c>
      <c r="K265" s="69">
        <v>126</v>
      </c>
      <c r="L265" s="68">
        <v>636</v>
      </c>
      <c r="M265" s="8">
        <f t="shared" si="24"/>
        <v>5.0476190476190474</v>
      </c>
      <c r="N265" s="2">
        <v>2.456</v>
      </c>
      <c r="O265" s="69">
        <f t="shared" si="22"/>
        <v>126</v>
      </c>
      <c r="P265" s="181">
        <f t="shared" si="25"/>
        <v>5.3160377358490569</v>
      </c>
      <c r="Q265" s="77" t="s">
        <v>4966</v>
      </c>
      <c r="V265" s="34">
        <v>0.40416666666666662</v>
      </c>
      <c r="W265" s="85">
        <v>0.5625</v>
      </c>
      <c r="X265" s="86">
        <f t="shared" si="26"/>
        <v>0.15833333333333338</v>
      </c>
    </row>
    <row r="266" spans="1:24" x14ac:dyDescent="0.3">
      <c r="A266" s="44" t="s">
        <v>4967</v>
      </c>
      <c r="B266" s="68" t="s">
        <v>4968</v>
      </c>
      <c r="C266" s="2" t="s">
        <v>1</v>
      </c>
      <c r="D266" s="2">
        <v>45</v>
      </c>
      <c r="E266" s="6">
        <v>27015</v>
      </c>
      <c r="F266" s="7">
        <v>43748.571053240739</v>
      </c>
      <c r="G266" s="69" t="s">
        <v>4</v>
      </c>
      <c r="H266" s="68">
        <v>1721</v>
      </c>
      <c r="I266" s="8">
        <f t="shared" si="23"/>
        <v>19.122222222222224</v>
      </c>
      <c r="J266" s="2">
        <v>4.3239999999999998</v>
      </c>
      <c r="K266" s="69">
        <v>90</v>
      </c>
      <c r="L266" s="68">
        <v>411</v>
      </c>
      <c r="M266" s="8">
        <f t="shared" si="24"/>
        <v>4.5666666666666664</v>
      </c>
      <c r="N266" s="2">
        <v>2.2240000000000002</v>
      </c>
      <c r="O266" s="69">
        <f t="shared" si="22"/>
        <v>90</v>
      </c>
      <c r="P266" s="181">
        <f t="shared" si="25"/>
        <v>4.1873479318734796</v>
      </c>
      <c r="Q266" s="77" t="s">
        <v>4889</v>
      </c>
      <c r="V266" s="34">
        <v>0.4284722222222222</v>
      </c>
      <c r="W266" s="85">
        <v>0.57638888888888895</v>
      </c>
      <c r="X266" s="86">
        <f t="shared" si="26"/>
        <v>0.14791666666666675</v>
      </c>
    </row>
    <row r="267" spans="1:24" x14ac:dyDescent="0.3">
      <c r="A267" s="44" t="s">
        <v>4969</v>
      </c>
      <c r="B267" s="68" t="s">
        <v>4970</v>
      </c>
      <c r="C267" s="2" t="s">
        <v>1</v>
      </c>
      <c r="D267" s="2">
        <v>57</v>
      </c>
      <c r="E267" s="6">
        <v>22640</v>
      </c>
      <c r="F267" s="7">
        <v>43748.573900462965</v>
      </c>
      <c r="G267" s="69" t="s">
        <v>4</v>
      </c>
      <c r="H267" s="68">
        <v>2105</v>
      </c>
      <c r="I267" s="8">
        <f t="shared" si="23"/>
        <v>23.388888888888889</v>
      </c>
      <c r="J267" s="2">
        <v>5.4749999999999996</v>
      </c>
      <c r="K267" s="69">
        <v>90</v>
      </c>
      <c r="L267" s="68">
        <v>240</v>
      </c>
      <c r="M267" s="8">
        <f t="shared" si="24"/>
        <v>2.6666666666666665</v>
      </c>
      <c r="N267" s="2">
        <v>1.5289999999999999</v>
      </c>
      <c r="O267" s="69">
        <f t="shared" si="22"/>
        <v>90</v>
      </c>
      <c r="P267" s="181">
        <f t="shared" si="25"/>
        <v>8.7708333333333339</v>
      </c>
      <c r="Q267" s="77" t="s">
        <v>4867</v>
      </c>
      <c r="V267" s="34">
        <v>0.43541666666666662</v>
      </c>
      <c r="W267" s="85">
        <v>0.59722222222222221</v>
      </c>
      <c r="X267" s="86">
        <f t="shared" si="26"/>
        <v>0.16180555555555559</v>
      </c>
    </row>
    <row r="268" spans="1:24" x14ac:dyDescent="0.3">
      <c r="A268" s="44" t="s">
        <v>4971</v>
      </c>
      <c r="B268" s="68" t="s">
        <v>4972</v>
      </c>
      <c r="C268" s="2" t="s">
        <v>1</v>
      </c>
      <c r="D268" s="2">
        <v>43</v>
      </c>
      <c r="E268" s="6">
        <v>27754</v>
      </c>
      <c r="F268" s="7">
        <v>43748.605150462965</v>
      </c>
      <c r="G268" s="69" t="s">
        <v>4</v>
      </c>
      <c r="H268" s="68">
        <v>1940</v>
      </c>
      <c r="I268" s="8">
        <f t="shared" si="23"/>
        <v>19.399999999999999</v>
      </c>
      <c r="J268" s="2">
        <v>4.5880000000000001</v>
      </c>
      <c r="K268" s="69">
        <v>100</v>
      </c>
      <c r="L268" s="68">
        <v>390</v>
      </c>
      <c r="M268" s="8">
        <f t="shared" si="24"/>
        <v>3.9</v>
      </c>
      <c r="N268" s="2">
        <v>2.0960000000000001</v>
      </c>
      <c r="O268" s="69">
        <f t="shared" si="22"/>
        <v>100</v>
      </c>
      <c r="P268" s="181">
        <f t="shared" si="25"/>
        <v>4.9743589743589745</v>
      </c>
      <c r="Q268" s="77" t="s">
        <v>4867</v>
      </c>
      <c r="V268" s="34">
        <v>0.44930555555555557</v>
      </c>
      <c r="W268" s="85">
        <v>0.61111111111111105</v>
      </c>
      <c r="X268" s="86">
        <f t="shared" si="26"/>
        <v>0.16180555555555548</v>
      </c>
    </row>
    <row r="269" spans="1:24" x14ac:dyDescent="0.3">
      <c r="A269" s="44" t="s">
        <v>4973</v>
      </c>
      <c r="B269" s="68" t="s">
        <v>4730</v>
      </c>
      <c r="C269" s="2" t="s">
        <v>1</v>
      </c>
      <c r="D269" s="2">
        <v>46</v>
      </c>
      <c r="E269" s="6">
        <v>26589</v>
      </c>
      <c r="F269" s="7">
        <v>43748.61482638889</v>
      </c>
      <c r="G269" s="69" t="s">
        <v>4</v>
      </c>
      <c r="H269" s="68">
        <v>1688</v>
      </c>
      <c r="I269" s="8">
        <f t="shared" si="23"/>
        <v>14.807017543859649</v>
      </c>
      <c r="J269" s="2">
        <v>4.0110000000000001</v>
      </c>
      <c r="K269" s="69">
        <v>114</v>
      </c>
      <c r="L269" s="68">
        <v>383</v>
      </c>
      <c r="M269" s="8">
        <f t="shared" si="24"/>
        <v>3.3596491228070176</v>
      </c>
      <c r="N269" s="2">
        <v>1.978</v>
      </c>
      <c r="O269" s="69">
        <f t="shared" si="22"/>
        <v>114</v>
      </c>
      <c r="P269" s="181">
        <f t="shared" si="25"/>
        <v>4.4073107049608353</v>
      </c>
      <c r="Q269" s="77" t="s">
        <v>4889</v>
      </c>
      <c r="V269" s="34">
        <v>0.46458333333333335</v>
      </c>
      <c r="W269" s="85">
        <v>0.63194444444444442</v>
      </c>
      <c r="X269" s="86">
        <f t="shared" si="26"/>
        <v>0.16736111111111107</v>
      </c>
    </row>
    <row r="270" spans="1:24" x14ac:dyDescent="0.3">
      <c r="A270" s="44" t="s">
        <v>4974</v>
      </c>
      <c r="B270" s="68" t="s">
        <v>4975</v>
      </c>
      <c r="C270" s="2" t="s">
        <v>6</v>
      </c>
      <c r="D270" s="2">
        <v>67</v>
      </c>
      <c r="E270" s="6">
        <v>19079</v>
      </c>
      <c r="F270" s="7">
        <v>43748.631481481483</v>
      </c>
      <c r="G270" s="69" t="s">
        <v>4</v>
      </c>
      <c r="H270" s="68">
        <v>1371</v>
      </c>
      <c r="I270" s="8">
        <f t="shared" si="23"/>
        <v>9.14</v>
      </c>
      <c r="J270" s="2">
        <v>2.7730000000000001</v>
      </c>
      <c r="K270" s="69">
        <v>150</v>
      </c>
      <c r="L270" s="68">
        <v>760</v>
      </c>
      <c r="M270" s="8">
        <f t="shared" si="24"/>
        <v>5.0666666666666664</v>
      </c>
      <c r="N270" s="2">
        <v>2.2930000000000001</v>
      </c>
      <c r="O270" s="69">
        <f t="shared" si="22"/>
        <v>150</v>
      </c>
      <c r="P270" s="181">
        <f t="shared" si="25"/>
        <v>1.8039473684210527</v>
      </c>
      <c r="Q270" s="77" t="s">
        <v>4898</v>
      </c>
      <c r="V270" s="34">
        <v>0.45277777777777778</v>
      </c>
      <c r="W270" s="85">
        <v>0.64583333333333337</v>
      </c>
      <c r="X270" s="86">
        <f t="shared" si="26"/>
        <v>0.19305555555555559</v>
      </c>
    </row>
    <row r="271" spans="1:24" x14ac:dyDescent="0.3">
      <c r="A271" s="44" t="s">
        <v>4976</v>
      </c>
      <c r="B271" s="68" t="s">
        <v>4977</v>
      </c>
      <c r="C271" s="2" t="s">
        <v>6</v>
      </c>
      <c r="D271" s="2">
        <v>27</v>
      </c>
      <c r="E271" s="6">
        <v>33799</v>
      </c>
      <c r="F271" s="7">
        <v>43748.652777777781</v>
      </c>
      <c r="G271" s="69" t="s">
        <v>4</v>
      </c>
      <c r="H271" s="68">
        <v>1745</v>
      </c>
      <c r="I271" s="8">
        <f t="shared" si="23"/>
        <v>12.464285714285714</v>
      </c>
      <c r="J271" s="2">
        <v>3.9540000000000002</v>
      </c>
      <c r="K271" s="69">
        <v>140</v>
      </c>
      <c r="L271" s="68">
        <v>521</v>
      </c>
      <c r="M271" s="8">
        <f t="shared" si="24"/>
        <v>3.7214285714285715</v>
      </c>
      <c r="N271" s="2">
        <v>2.036</v>
      </c>
      <c r="O271" s="69">
        <f t="shared" si="22"/>
        <v>140</v>
      </c>
      <c r="P271" s="181">
        <f t="shared" si="25"/>
        <v>3.3493282149712091</v>
      </c>
      <c r="Q271" s="77" t="s">
        <v>4872</v>
      </c>
      <c r="V271" s="34">
        <v>0.48125000000000001</v>
      </c>
      <c r="W271" s="85">
        <v>0.66319444444444442</v>
      </c>
      <c r="X271" s="86">
        <f t="shared" si="26"/>
        <v>0.18194444444444441</v>
      </c>
    </row>
    <row r="272" spans="1:24" x14ac:dyDescent="0.3">
      <c r="A272" s="44" t="s">
        <v>4978</v>
      </c>
      <c r="B272" s="68" t="s">
        <v>4979</v>
      </c>
      <c r="C272" s="2" t="s">
        <v>6</v>
      </c>
      <c r="D272" s="2">
        <v>66</v>
      </c>
      <c r="E272" s="6">
        <v>19555</v>
      </c>
      <c r="F272" s="7">
        <v>43748.656064814815</v>
      </c>
      <c r="G272" s="69" t="s">
        <v>4</v>
      </c>
      <c r="H272" s="68">
        <v>2057</v>
      </c>
      <c r="I272" s="8">
        <f t="shared" si="23"/>
        <v>17.141666666666666</v>
      </c>
      <c r="J272" s="2">
        <v>4.4459999999999997</v>
      </c>
      <c r="K272" s="69">
        <v>120</v>
      </c>
      <c r="L272" s="68">
        <v>610</v>
      </c>
      <c r="M272" s="8">
        <f t="shared" si="24"/>
        <v>5.083333333333333</v>
      </c>
      <c r="N272" s="2">
        <v>2.06</v>
      </c>
      <c r="O272" s="69">
        <f t="shared" si="22"/>
        <v>120</v>
      </c>
      <c r="P272" s="181">
        <f t="shared" si="25"/>
        <v>3.3721311475409834</v>
      </c>
      <c r="Q272" s="77" t="s">
        <v>4980</v>
      </c>
      <c r="V272" s="34">
        <v>0.49374999999999997</v>
      </c>
      <c r="W272" s="85">
        <v>0.67708333333333337</v>
      </c>
      <c r="X272" s="86">
        <f t="shared" si="26"/>
        <v>0.1833333333333334</v>
      </c>
    </row>
    <row r="273" spans="1:24" x14ac:dyDescent="0.3">
      <c r="A273" s="44" t="s">
        <v>4981</v>
      </c>
      <c r="B273" s="68" t="s">
        <v>4982</v>
      </c>
      <c r="C273" s="2" t="s">
        <v>6</v>
      </c>
      <c r="D273" s="2">
        <v>50</v>
      </c>
      <c r="E273" s="6">
        <v>25308</v>
      </c>
      <c r="F273" s="7">
        <v>43749.516886574071</v>
      </c>
      <c r="G273" s="69" t="s">
        <v>4</v>
      </c>
      <c r="H273" s="68">
        <v>1372</v>
      </c>
      <c r="I273" s="8">
        <f t="shared" si="23"/>
        <v>14.291666666666666</v>
      </c>
      <c r="J273" s="2">
        <v>3.7440000000000002</v>
      </c>
      <c r="K273" s="69">
        <v>96</v>
      </c>
      <c r="L273" s="68">
        <v>458</v>
      </c>
      <c r="M273" s="8">
        <f t="shared" si="24"/>
        <v>4.770833333333333</v>
      </c>
      <c r="N273" s="2">
        <v>2.3690000000000002</v>
      </c>
      <c r="O273" s="69">
        <f t="shared" si="22"/>
        <v>96</v>
      </c>
      <c r="P273" s="181">
        <f t="shared" si="25"/>
        <v>2.9956331877729259</v>
      </c>
      <c r="Q273" s="77" t="s">
        <v>4883</v>
      </c>
      <c r="V273" s="34">
        <v>0.38263888888888892</v>
      </c>
      <c r="W273" s="85">
        <v>0.52083333333333337</v>
      </c>
      <c r="X273" s="86">
        <f t="shared" si="26"/>
        <v>0.13819444444444445</v>
      </c>
    </row>
    <row r="274" spans="1:24" x14ac:dyDescent="0.3">
      <c r="A274" s="44" t="s">
        <v>4983</v>
      </c>
      <c r="B274" s="68" t="s">
        <v>766</v>
      </c>
      <c r="C274" s="2" t="s">
        <v>1</v>
      </c>
      <c r="D274" s="2">
        <v>84</v>
      </c>
      <c r="E274" s="6">
        <v>12763</v>
      </c>
      <c r="F274" s="7">
        <v>43749.526655092595</v>
      </c>
      <c r="G274" s="69" t="s">
        <v>4</v>
      </c>
      <c r="H274" s="68">
        <v>2833</v>
      </c>
      <c r="I274" s="8">
        <f t="shared" si="23"/>
        <v>24.850877192982455</v>
      </c>
      <c r="J274" s="2">
        <v>4.9429999999999996</v>
      </c>
      <c r="K274" s="69">
        <v>114</v>
      </c>
      <c r="L274" s="68">
        <v>1078</v>
      </c>
      <c r="M274" s="8">
        <f t="shared" si="24"/>
        <v>9.4561403508771935</v>
      </c>
      <c r="N274" s="2">
        <v>3.294</v>
      </c>
      <c r="O274" s="69">
        <f t="shared" si="22"/>
        <v>114</v>
      </c>
      <c r="P274" s="181">
        <f t="shared" si="25"/>
        <v>2.6280148423005563</v>
      </c>
      <c r="Q274" s="77" t="s">
        <v>4984</v>
      </c>
      <c r="V274" s="34">
        <v>0.39930555555555558</v>
      </c>
      <c r="W274" s="85">
        <v>0.53472222222222221</v>
      </c>
      <c r="X274" s="86">
        <f t="shared" si="26"/>
        <v>0.13541666666666663</v>
      </c>
    </row>
    <row r="275" spans="1:24" x14ac:dyDescent="0.3">
      <c r="A275" s="44" t="s">
        <v>4985</v>
      </c>
      <c r="B275" s="68" t="s">
        <v>4986</v>
      </c>
      <c r="C275" s="2" t="s">
        <v>1</v>
      </c>
      <c r="D275" s="2">
        <v>56</v>
      </c>
      <c r="E275" s="6">
        <v>23256</v>
      </c>
      <c r="F275" s="7">
        <v>43749.532118055555</v>
      </c>
      <c r="G275" s="69" t="s">
        <v>4</v>
      </c>
      <c r="H275" s="68">
        <v>2523</v>
      </c>
      <c r="I275" s="8">
        <f t="shared" si="23"/>
        <v>25.23</v>
      </c>
      <c r="J275" s="2">
        <v>4.6529999999999996</v>
      </c>
      <c r="K275" s="69">
        <v>100</v>
      </c>
      <c r="L275" s="68">
        <v>668</v>
      </c>
      <c r="M275" s="8">
        <f t="shared" si="24"/>
        <v>6.68</v>
      </c>
      <c r="N275" s="2">
        <v>2.778</v>
      </c>
      <c r="O275" s="69">
        <f t="shared" si="22"/>
        <v>100</v>
      </c>
      <c r="P275" s="181">
        <f t="shared" si="25"/>
        <v>3.7769461077844313</v>
      </c>
      <c r="Q275" s="77" t="s">
        <v>4883</v>
      </c>
      <c r="V275" s="34">
        <v>0.40416666666666662</v>
      </c>
      <c r="W275" s="85">
        <v>0.54513888888888895</v>
      </c>
      <c r="X275" s="86">
        <f t="shared" si="26"/>
        <v>0.14097222222222233</v>
      </c>
    </row>
    <row r="276" spans="1:24" x14ac:dyDescent="0.3">
      <c r="A276" s="44" t="s">
        <v>4987</v>
      </c>
      <c r="B276" s="68" t="s">
        <v>4988</v>
      </c>
      <c r="C276" s="2" t="s">
        <v>1</v>
      </c>
      <c r="D276" s="2">
        <v>52</v>
      </c>
      <c r="E276" s="6">
        <v>24660</v>
      </c>
      <c r="F276" s="7">
        <v>43749.552199074074</v>
      </c>
      <c r="G276" s="69" t="s">
        <v>4</v>
      </c>
      <c r="H276" s="68">
        <v>2310</v>
      </c>
      <c r="I276" s="8">
        <f t="shared" si="23"/>
        <v>22.21153846153846</v>
      </c>
      <c r="J276" s="2">
        <v>5.1849999999999996</v>
      </c>
      <c r="K276" s="69">
        <v>104</v>
      </c>
      <c r="L276" s="68">
        <v>453</v>
      </c>
      <c r="M276" s="8">
        <f t="shared" si="24"/>
        <v>4.3557692307692308</v>
      </c>
      <c r="N276" s="2">
        <v>2.113</v>
      </c>
      <c r="O276" s="69">
        <f t="shared" si="22"/>
        <v>104</v>
      </c>
      <c r="P276" s="181">
        <f t="shared" si="25"/>
        <v>5.0993377483443707</v>
      </c>
      <c r="Q276" s="77" t="s">
        <v>4889</v>
      </c>
      <c r="V276" s="34">
        <v>0.40625</v>
      </c>
      <c r="W276" s="85">
        <v>0.57291666666666663</v>
      </c>
      <c r="X276" s="86">
        <f t="shared" si="26"/>
        <v>0.16666666666666663</v>
      </c>
    </row>
    <row r="277" spans="1:24" x14ac:dyDescent="0.3">
      <c r="A277" s="44" t="s">
        <v>4989</v>
      </c>
      <c r="B277" s="68" t="s">
        <v>4990</v>
      </c>
      <c r="C277" s="2" t="s">
        <v>1</v>
      </c>
      <c r="D277" s="2">
        <v>51</v>
      </c>
      <c r="E277" s="6">
        <v>24801</v>
      </c>
      <c r="F277" s="7">
        <v>43749.55332175926</v>
      </c>
      <c r="G277" s="69" t="s">
        <v>4</v>
      </c>
      <c r="H277" s="68">
        <v>3429</v>
      </c>
      <c r="I277" s="8">
        <f t="shared" si="23"/>
        <v>29.817391304347826</v>
      </c>
      <c r="J277" s="2">
        <v>5.5469999999999997</v>
      </c>
      <c r="K277" s="69">
        <v>115</v>
      </c>
      <c r="L277" s="68">
        <v>573</v>
      </c>
      <c r="M277" s="8">
        <f t="shared" si="24"/>
        <v>4.982608695652174</v>
      </c>
      <c r="N277" s="2">
        <v>2.1110000000000002</v>
      </c>
      <c r="O277" s="69">
        <f t="shared" si="22"/>
        <v>115</v>
      </c>
      <c r="P277" s="181">
        <f t="shared" si="25"/>
        <v>5.984293193717277</v>
      </c>
      <c r="Q277" s="77" t="s">
        <v>4872</v>
      </c>
      <c r="V277" s="34">
        <v>0.4236111111111111</v>
      </c>
      <c r="W277" s="85">
        <v>0.55902777777777779</v>
      </c>
      <c r="X277" s="86">
        <f t="shared" si="26"/>
        <v>0.13541666666666669</v>
      </c>
    </row>
    <row r="278" spans="1:24" x14ac:dyDescent="0.3">
      <c r="A278" s="44" t="s">
        <v>4991</v>
      </c>
      <c r="B278" s="68" t="s">
        <v>4992</v>
      </c>
      <c r="C278" s="2" t="s">
        <v>1</v>
      </c>
      <c r="D278" s="2">
        <v>59</v>
      </c>
      <c r="E278" s="6">
        <v>22095</v>
      </c>
      <c r="F278" s="7">
        <v>43749.58803240741</v>
      </c>
      <c r="G278" s="69" t="s">
        <v>4</v>
      </c>
      <c r="H278" s="68">
        <v>2209</v>
      </c>
      <c r="I278" s="8">
        <f t="shared" si="23"/>
        <v>13.635802469135802</v>
      </c>
      <c r="J278" s="2">
        <v>3.8439999999999999</v>
      </c>
      <c r="K278" s="69">
        <v>162</v>
      </c>
      <c r="L278" s="68">
        <v>377</v>
      </c>
      <c r="M278" s="8">
        <f t="shared" si="24"/>
        <v>2.3271604938271606</v>
      </c>
      <c r="N278" s="2">
        <v>1.452</v>
      </c>
      <c r="O278" s="69">
        <f t="shared" si="22"/>
        <v>162</v>
      </c>
      <c r="P278" s="181">
        <f t="shared" si="25"/>
        <v>5.8594164456233422</v>
      </c>
      <c r="Q278" s="77" t="s">
        <v>4993</v>
      </c>
      <c r="V278" s="34">
        <v>0.41319444444444442</v>
      </c>
      <c r="W278" s="85">
        <v>0.60416666666666663</v>
      </c>
      <c r="X278" s="86">
        <f t="shared" si="26"/>
        <v>0.19097222222222221</v>
      </c>
    </row>
    <row r="279" spans="1:24" x14ac:dyDescent="0.3">
      <c r="A279" s="44" t="s">
        <v>4994</v>
      </c>
      <c r="B279" s="68" t="s">
        <v>1301</v>
      </c>
      <c r="C279" s="2" t="s">
        <v>1</v>
      </c>
      <c r="D279" s="2">
        <v>54</v>
      </c>
      <c r="E279" s="6">
        <v>23974</v>
      </c>
      <c r="F279" s="7">
        <v>43749.588379629633</v>
      </c>
      <c r="G279" s="69" t="s">
        <v>4</v>
      </c>
      <c r="H279" s="68">
        <v>4426</v>
      </c>
      <c r="I279" s="8">
        <f t="shared" si="23"/>
        <v>34.04615384615385</v>
      </c>
      <c r="J279" s="2">
        <v>6.1349999999999998</v>
      </c>
      <c r="K279" s="69">
        <v>130</v>
      </c>
      <c r="L279" s="68">
        <v>620</v>
      </c>
      <c r="M279" s="8">
        <f t="shared" si="24"/>
        <v>4.7692307692307692</v>
      </c>
      <c r="N279" s="2">
        <v>2.294</v>
      </c>
      <c r="O279" s="69">
        <f t="shared" si="22"/>
        <v>130</v>
      </c>
      <c r="P279" s="181">
        <f t="shared" si="25"/>
        <v>7.1387096774193557</v>
      </c>
      <c r="Q279" s="77" t="s">
        <v>4995</v>
      </c>
      <c r="V279" s="34">
        <v>0.47152777777777777</v>
      </c>
      <c r="W279" s="85">
        <v>0.61805555555555558</v>
      </c>
      <c r="X279" s="86">
        <f t="shared" si="26"/>
        <v>0.14652777777777781</v>
      </c>
    </row>
    <row r="280" spans="1:24" x14ac:dyDescent="0.3">
      <c r="A280" s="44" t="s">
        <v>4996</v>
      </c>
      <c r="B280" s="68" t="s">
        <v>283</v>
      </c>
      <c r="C280" s="2" t="s">
        <v>1</v>
      </c>
      <c r="D280" s="2">
        <v>45</v>
      </c>
      <c r="E280" s="6">
        <v>27013</v>
      </c>
      <c r="F280" s="7">
        <v>43749.626712962963</v>
      </c>
      <c r="G280" s="69" t="s">
        <v>4</v>
      </c>
      <c r="H280" s="68">
        <v>2870</v>
      </c>
      <c r="I280" s="8">
        <f t="shared" si="23"/>
        <v>28.7</v>
      </c>
      <c r="J280" s="2">
        <v>5.52</v>
      </c>
      <c r="K280" s="69">
        <v>100</v>
      </c>
      <c r="L280" s="68">
        <v>676</v>
      </c>
      <c r="M280" s="8">
        <f t="shared" si="24"/>
        <v>6.76</v>
      </c>
      <c r="N280" s="2">
        <v>2.847</v>
      </c>
      <c r="O280" s="69">
        <f t="shared" si="22"/>
        <v>100</v>
      </c>
      <c r="P280" s="181">
        <f t="shared" si="25"/>
        <v>4.2455621301775146</v>
      </c>
      <c r="Q280" s="77" t="s">
        <v>4898</v>
      </c>
      <c r="V280" s="34">
        <v>0.47986111111111113</v>
      </c>
      <c r="W280" s="85">
        <v>0.63194444444444442</v>
      </c>
      <c r="X280" s="86">
        <f t="shared" si="26"/>
        <v>0.15208333333333329</v>
      </c>
    </row>
    <row r="281" spans="1:24" x14ac:dyDescent="0.3">
      <c r="A281" s="44" t="s">
        <v>4997</v>
      </c>
      <c r="B281" s="68" t="s">
        <v>4998</v>
      </c>
      <c r="C281" s="2" t="s">
        <v>1</v>
      </c>
      <c r="D281" s="2">
        <v>35</v>
      </c>
      <c r="E281" s="6">
        <v>30928</v>
      </c>
      <c r="F281" s="7">
        <v>43749.629618055558</v>
      </c>
      <c r="G281" s="69" t="s">
        <v>4</v>
      </c>
      <c r="H281" s="68">
        <v>1668</v>
      </c>
      <c r="I281" s="8">
        <f t="shared" si="23"/>
        <v>15.885714285714286</v>
      </c>
      <c r="J281" s="2">
        <v>4.34</v>
      </c>
      <c r="K281" s="69">
        <v>105</v>
      </c>
      <c r="L281" s="68">
        <v>641</v>
      </c>
      <c r="M281" s="8">
        <f t="shared" si="24"/>
        <v>6.1047619047619044</v>
      </c>
      <c r="N281" s="2">
        <v>2.605</v>
      </c>
      <c r="O281" s="69">
        <f t="shared" si="22"/>
        <v>105</v>
      </c>
      <c r="P281" s="181">
        <f t="shared" si="25"/>
        <v>2.6021840873634949</v>
      </c>
      <c r="Q281" s="77" t="s">
        <v>4867</v>
      </c>
      <c r="V281" s="34">
        <v>0.4861111111111111</v>
      </c>
      <c r="W281" s="85">
        <v>0.64236111111111105</v>
      </c>
      <c r="X281" s="86">
        <f t="shared" si="26"/>
        <v>0.15624999999999994</v>
      </c>
    </row>
    <row r="282" spans="1:24" x14ac:dyDescent="0.3">
      <c r="A282" s="44" t="s">
        <v>4999</v>
      </c>
      <c r="B282" s="68" t="s">
        <v>5000</v>
      </c>
      <c r="C282" s="2" t="s">
        <v>1</v>
      </c>
      <c r="D282" s="2">
        <v>57</v>
      </c>
      <c r="E282" s="6">
        <v>22702</v>
      </c>
      <c r="F282" s="7">
        <v>43749.640601851854</v>
      </c>
      <c r="G282" s="69" t="s">
        <v>4</v>
      </c>
      <c r="H282" s="68">
        <v>2444</v>
      </c>
      <c r="I282" s="8">
        <f t="shared" si="23"/>
        <v>23.96078431372549</v>
      </c>
      <c r="J282" s="2">
        <v>5.2949999999999999</v>
      </c>
      <c r="K282" s="69">
        <v>102</v>
      </c>
      <c r="L282" s="68">
        <v>390</v>
      </c>
      <c r="M282" s="8">
        <f t="shared" si="24"/>
        <v>3.8235294117647061</v>
      </c>
      <c r="N282" s="2">
        <v>2.089</v>
      </c>
      <c r="O282" s="69">
        <f t="shared" si="22"/>
        <v>102</v>
      </c>
      <c r="P282" s="181">
        <f t="shared" si="25"/>
        <v>6.2666666666666666</v>
      </c>
      <c r="Q282" s="77" t="s">
        <v>5001</v>
      </c>
      <c r="V282" s="34">
        <v>0.49722222222222223</v>
      </c>
      <c r="W282" s="85">
        <v>0.66319444444444442</v>
      </c>
      <c r="X282" s="86">
        <f t="shared" si="26"/>
        <v>0.16597222222222219</v>
      </c>
    </row>
    <row r="283" spans="1:24" x14ac:dyDescent="0.3">
      <c r="A283" s="44" t="s">
        <v>5002</v>
      </c>
      <c r="B283" s="68" t="s">
        <v>5003</v>
      </c>
      <c r="C283" s="2" t="s">
        <v>6</v>
      </c>
      <c r="D283" s="2">
        <v>61</v>
      </c>
      <c r="E283" s="6">
        <v>21256</v>
      </c>
      <c r="F283" s="7">
        <v>43749.654027777775</v>
      </c>
      <c r="G283" s="69" t="s">
        <v>4</v>
      </c>
      <c r="H283" s="68">
        <v>939</v>
      </c>
      <c r="I283" s="8">
        <f t="shared" si="23"/>
        <v>7.4523809523809526</v>
      </c>
      <c r="J283" s="2">
        <v>2.5569999999999999</v>
      </c>
      <c r="K283" s="69">
        <v>126</v>
      </c>
      <c r="L283" s="68">
        <v>315</v>
      </c>
      <c r="M283" s="8">
        <f t="shared" si="24"/>
        <v>2.5</v>
      </c>
      <c r="N283" s="2">
        <v>1.532</v>
      </c>
      <c r="O283" s="69">
        <f t="shared" si="22"/>
        <v>126</v>
      </c>
      <c r="P283" s="181">
        <f t="shared" si="25"/>
        <v>2.980952380952381</v>
      </c>
      <c r="Q283" s="77" t="s">
        <v>4898</v>
      </c>
      <c r="V283" s="34">
        <v>0.5</v>
      </c>
      <c r="W283" s="85">
        <v>0.68402777777777779</v>
      </c>
      <c r="X283" s="86">
        <f t="shared" si="26"/>
        <v>0.18402777777777779</v>
      </c>
    </row>
    <row r="284" spans="1:24" x14ac:dyDescent="0.3">
      <c r="A284" s="44" t="s">
        <v>5004</v>
      </c>
      <c r="B284" s="68" t="s">
        <v>5005</v>
      </c>
      <c r="C284" s="2" t="s">
        <v>6</v>
      </c>
      <c r="D284" s="2">
        <v>73</v>
      </c>
      <c r="E284" s="6">
        <v>16825</v>
      </c>
      <c r="F284" s="7">
        <v>43749.698969907404</v>
      </c>
      <c r="G284" s="69" t="s">
        <v>4</v>
      </c>
      <c r="H284" s="68">
        <v>1570</v>
      </c>
      <c r="I284" s="8">
        <f t="shared" si="23"/>
        <v>10.466666666666667</v>
      </c>
      <c r="J284" s="2">
        <v>3.3929999999999998</v>
      </c>
      <c r="K284" s="69">
        <v>150</v>
      </c>
      <c r="L284" s="68">
        <v>784</v>
      </c>
      <c r="M284" s="8">
        <f t="shared" si="24"/>
        <v>5.2266666666666666</v>
      </c>
      <c r="N284" s="2">
        <v>2.2320000000000002</v>
      </c>
      <c r="O284" s="69">
        <f t="shared" si="22"/>
        <v>150</v>
      </c>
      <c r="P284" s="181">
        <f t="shared" si="25"/>
        <v>2.0025510204081631</v>
      </c>
      <c r="Q284" s="77" t="s">
        <v>5006</v>
      </c>
      <c r="V284" s="34">
        <v>0.52569444444444446</v>
      </c>
      <c r="W284" s="85">
        <v>0.70833333333333337</v>
      </c>
      <c r="X284" s="86">
        <f t="shared" si="26"/>
        <v>0.18263888888888891</v>
      </c>
    </row>
    <row r="285" spans="1:24" x14ac:dyDescent="0.3">
      <c r="A285" s="44" t="s">
        <v>5010</v>
      </c>
      <c r="B285" s="68" t="s">
        <v>5011</v>
      </c>
      <c r="C285" s="2" t="s">
        <v>1</v>
      </c>
      <c r="D285" s="2">
        <v>45</v>
      </c>
      <c r="E285" s="6">
        <v>27115</v>
      </c>
      <c r="F285" s="7">
        <v>43752.534004629626</v>
      </c>
      <c r="G285" s="69" t="s">
        <v>4</v>
      </c>
      <c r="H285" s="68">
        <v>1718</v>
      </c>
      <c r="I285" s="8">
        <f t="shared" si="23"/>
        <v>13.634920634920634</v>
      </c>
      <c r="J285" s="2">
        <v>3.5089999999999999</v>
      </c>
      <c r="K285" s="69">
        <v>126</v>
      </c>
      <c r="L285" s="68">
        <v>374</v>
      </c>
      <c r="M285" s="8">
        <f t="shared" si="24"/>
        <v>2.9682539682539684</v>
      </c>
      <c r="N285" s="2">
        <v>1.734</v>
      </c>
      <c r="O285" s="69">
        <f t="shared" si="22"/>
        <v>126</v>
      </c>
      <c r="P285" s="181">
        <f t="shared" si="25"/>
        <v>4.593582887700534</v>
      </c>
      <c r="Q285" s="77" t="s">
        <v>4864</v>
      </c>
      <c r="V285" s="34">
        <v>0.40277777777777773</v>
      </c>
      <c r="W285" s="85">
        <v>0.54166666666666663</v>
      </c>
      <c r="X285" s="86">
        <f t="shared" si="26"/>
        <v>0.1388888888888889</v>
      </c>
    </row>
    <row r="286" spans="1:24" x14ac:dyDescent="0.3">
      <c r="A286" s="44" t="s">
        <v>5012</v>
      </c>
      <c r="B286" s="68" t="s">
        <v>5013</v>
      </c>
      <c r="C286" s="2" t="s">
        <v>6</v>
      </c>
      <c r="D286" s="2">
        <v>7</v>
      </c>
      <c r="E286" s="6">
        <v>41209</v>
      </c>
      <c r="F286" s="7">
        <v>43752.547349537039</v>
      </c>
      <c r="G286" s="69" t="s">
        <v>4</v>
      </c>
      <c r="H286" s="68">
        <v>744</v>
      </c>
      <c r="I286" s="8">
        <f t="shared" si="23"/>
        <v>8.2666666666666675</v>
      </c>
      <c r="J286" s="2">
        <v>3.137</v>
      </c>
      <c r="K286" s="69">
        <v>90</v>
      </c>
      <c r="L286" s="68">
        <v>127</v>
      </c>
      <c r="M286" s="8">
        <f t="shared" si="24"/>
        <v>1.4111111111111112</v>
      </c>
      <c r="N286" s="2">
        <v>1.0269999999999999</v>
      </c>
      <c r="O286" s="69">
        <f t="shared" si="22"/>
        <v>90</v>
      </c>
      <c r="P286" s="181">
        <f t="shared" si="25"/>
        <v>5.8582677165354333</v>
      </c>
      <c r="Q286" s="77" t="s">
        <v>5006</v>
      </c>
      <c r="V286" s="34">
        <v>0.38819444444444445</v>
      </c>
      <c r="W286" s="85">
        <v>0.59375</v>
      </c>
      <c r="X286" s="86">
        <f t="shared" si="26"/>
        <v>0.20555555555555555</v>
      </c>
    </row>
    <row r="287" spans="1:24" x14ac:dyDescent="0.3">
      <c r="A287" s="44" t="s">
        <v>5014</v>
      </c>
      <c r="B287" s="68" t="s">
        <v>5015</v>
      </c>
      <c r="C287" s="2" t="s">
        <v>1</v>
      </c>
      <c r="D287" s="2">
        <v>42</v>
      </c>
      <c r="E287" s="6">
        <v>28331</v>
      </c>
      <c r="F287" s="7">
        <v>43752.555185185185</v>
      </c>
      <c r="G287" s="69" t="s">
        <v>4</v>
      </c>
      <c r="H287" s="68">
        <v>2077</v>
      </c>
      <c r="I287" s="8">
        <f t="shared" si="23"/>
        <v>20.77</v>
      </c>
      <c r="J287" s="2">
        <v>4.9340000000000002</v>
      </c>
      <c r="K287" s="69">
        <v>100</v>
      </c>
      <c r="L287" s="68">
        <v>438</v>
      </c>
      <c r="M287" s="8">
        <f t="shared" si="24"/>
        <v>4.38</v>
      </c>
      <c r="N287" s="2">
        <v>2.2690000000000001</v>
      </c>
      <c r="O287" s="69">
        <f t="shared" si="22"/>
        <v>100</v>
      </c>
      <c r="P287" s="181">
        <f t="shared" si="25"/>
        <v>4.7420091324200913</v>
      </c>
      <c r="Q287" s="77" t="s">
        <v>4869</v>
      </c>
      <c r="V287" s="34">
        <v>0.4375</v>
      </c>
      <c r="W287" s="85">
        <v>0.5625</v>
      </c>
      <c r="X287" s="86">
        <f t="shared" si="26"/>
        <v>0.125</v>
      </c>
    </row>
    <row r="288" spans="1:24" x14ac:dyDescent="0.3">
      <c r="A288" s="44" t="s">
        <v>5016</v>
      </c>
      <c r="B288" s="68" t="s">
        <v>1143</v>
      </c>
      <c r="C288" s="2" t="s">
        <v>1</v>
      </c>
      <c r="D288" s="2">
        <v>75</v>
      </c>
      <c r="E288" s="6">
        <v>16119</v>
      </c>
      <c r="F288" s="7">
        <v>43752.560567129629</v>
      </c>
      <c r="G288" s="69" t="s">
        <v>4</v>
      </c>
      <c r="H288" s="68">
        <v>3727</v>
      </c>
      <c r="I288" s="8">
        <f t="shared" si="23"/>
        <v>29.579365079365079</v>
      </c>
      <c r="J288" s="2">
        <v>5.3609999999999998</v>
      </c>
      <c r="K288" s="69">
        <v>126</v>
      </c>
      <c r="L288" s="68">
        <v>1180</v>
      </c>
      <c r="M288" s="8">
        <f t="shared" si="24"/>
        <v>9.3650793650793656</v>
      </c>
      <c r="N288" s="2">
        <v>3.3359999999999999</v>
      </c>
      <c r="O288" s="69">
        <f t="shared" si="22"/>
        <v>126</v>
      </c>
      <c r="P288" s="181">
        <f t="shared" si="25"/>
        <v>3.1584745762711863</v>
      </c>
      <c r="Q288" s="77" t="s">
        <v>5017</v>
      </c>
      <c r="V288" s="34">
        <v>0.43472222222222223</v>
      </c>
      <c r="W288" s="85">
        <v>0.57291666666666663</v>
      </c>
      <c r="X288" s="86">
        <f t="shared" si="26"/>
        <v>0.1381944444444444</v>
      </c>
    </row>
    <row r="289" spans="1:24" x14ac:dyDescent="0.3">
      <c r="A289" s="44" t="s">
        <v>5018</v>
      </c>
      <c r="B289" s="68" t="s">
        <v>5019</v>
      </c>
      <c r="C289" s="2" t="s">
        <v>1</v>
      </c>
      <c r="D289" s="2">
        <v>54</v>
      </c>
      <c r="E289" s="6">
        <v>23774</v>
      </c>
      <c r="F289" s="7">
        <v>43752.5703125</v>
      </c>
      <c r="G289" s="69" t="s">
        <v>4</v>
      </c>
      <c r="H289" s="68">
        <v>1915</v>
      </c>
      <c r="I289" s="8">
        <f t="shared" si="23"/>
        <v>18.238095238095237</v>
      </c>
      <c r="J289" s="2">
        <v>4.8819999999999997</v>
      </c>
      <c r="K289" s="69">
        <v>105</v>
      </c>
      <c r="L289" s="68">
        <v>656</v>
      </c>
      <c r="M289" s="8">
        <f t="shared" si="24"/>
        <v>6.2476190476190476</v>
      </c>
      <c r="N289" s="2">
        <v>2.8039999999999998</v>
      </c>
      <c r="O289" s="69">
        <f t="shared" si="22"/>
        <v>105</v>
      </c>
      <c r="P289" s="181">
        <f t="shared" si="25"/>
        <v>2.9192073170731705</v>
      </c>
      <c r="Q289" s="77" t="s">
        <v>4861</v>
      </c>
      <c r="V289" s="34">
        <v>0.44444444444444442</v>
      </c>
      <c r="W289" s="85">
        <v>0.59375</v>
      </c>
      <c r="X289" s="86">
        <f t="shared" si="26"/>
        <v>0.14930555555555558</v>
      </c>
    </row>
    <row r="290" spans="1:24" x14ac:dyDescent="0.3">
      <c r="A290" s="44" t="s">
        <v>5020</v>
      </c>
      <c r="B290" s="68" t="s">
        <v>5021</v>
      </c>
      <c r="C290" s="2" t="s">
        <v>1</v>
      </c>
      <c r="D290" s="2">
        <v>46</v>
      </c>
      <c r="E290" s="6">
        <v>26918</v>
      </c>
      <c r="F290" s="7">
        <v>43752.599768518521</v>
      </c>
      <c r="G290" s="69" t="s">
        <v>4</v>
      </c>
      <c r="H290" s="68">
        <v>2064</v>
      </c>
      <c r="I290" s="8">
        <f t="shared" si="23"/>
        <v>14.333333333333334</v>
      </c>
      <c r="J290" s="2">
        <v>3.9980000000000002</v>
      </c>
      <c r="K290" s="69">
        <v>144</v>
      </c>
      <c r="L290" s="68">
        <v>384</v>
      </c>
      <c r="M290" s="8">
        <f t="shared" si="24"/>
        <v>2.6666666666666665</v>
      </c>
      <c r="N290" s="2">
        <v>1.5049999999999999</v>
      </c>
      <c r="O290" s="69">
        <f t="shared" si="22"/>
        <v>144</v>
      </c>
      <c r="P290" s="181">
        <f t="shared" si="25"/>
        <v>5.3750000000000009</v>
      </c>
      <c r="Q290" s="77" t="s">
        <v>5017</v>
      </c>
      <c r="V290" s="34">
        <v>0.45763888888888887</v>
      </c>
      <c r="W290" s="85">
        <v>0.60763888888888895</v>
      </c>
      <c r="X290" s="86">
        <f t="shared" si="26"/>
        <v>0.15000000000000008</v>
      </c>
    </row>
    <row r="291" spans="1:24" x14ac:dyDescent="0.3">
      <c r="A291" s="44" t="s">
        <v>5022</v>
      </c>
      <c r="B291" s="68" t="s">
        <v>5023</v>
      </c>
      <c r="C291" s="2" t="s">
        <v>1</v>
      </c>
      <c r="D291" s="2">
        <v>66</v>
      </c>
      <c r="E291" s="6">
        <v>19356</v>
      </c>
      <c r="F291" s="7">
        <v>43752.613553240742</v>
      </c>
      <c r="G291" s="69" t="s">
        <v>4</v>
      </c>
      <c r="H291" s="68">
        <v>2125</v>
      </c>
      <c r="I291" s="8">
        <f t="shared" si="23"/>
        <v>18.640350877192983</v>
      </c>
      <c r="J291" s="2">
        <v>4.3659999999999997</v>
      </c>
      <c r="K291" s="69">
        <v>114</v>
      </c>
      <c r="L291" s="68">
        <v>473</v>
      </c>
      <c r="M291" s="8">
        <f t="shared" si="24"/>
        <v>4.1491228070175437</v>
      </c>
      <c r="N291" s="2">
        <v>2.1949999999999998</v>
      </c>
      <c r="O291" s="69">
        <f t="shared" si="22"/>
        <v>114</v>
      </c>
      <c r="P291" s="181">
        <f t="shared" si="25"/>
        <v>4.4926004228329814</v>
      </c>
      <c r="Q291" s="77" t="s">
        <v>4861</v>
      </c>
      <c r="V291" s="34">
        <v>0.4597222222222222</v>
      </c>
      <c r="W291" s="85">
        <v>0.62152777777777779</v>
      </c>
      <c r="X291" s="86">
        <f t="shared" si="26"/>
        <v>0.16180555555555559</v>
      </c>
    </row>
    <row r="292" spans="1:24" x14ac:dyDescent="0.3">
      <c r="A292" s="44" t="s">
        <v>5024</v>
      </c>
      <c r="B292" s="68" t="s">
        <v>5025</v>
      </c>
      <c r="C292" s="2" t="s">
        <v>6</v>
      </c>
      <c r="D292" s="2">
        <v>85</v>
      </c>
      <c r="E292" s="6">
        <v>12682</v>
      </c>
      <c r="F292" s="7">
        <v>43752.627314814818</v>
      </c>
      <c r="G292" s="69" t="s">
        <v>4</v>
      </c>
      <c r="H292" s="68">
        <v>3260</v>
      </c>
      <c r="I292" s="8">
        <f t="shared" si="23"/>
        <v>20.897435897435898</v>
      </c>
      <c r="J292" s="2">
        <v>4.9009999999999998</v>
      </c>
      <c r="K292" s="69">
        <v>156</v>
      </c>
      <c r="L292" s="68">
        <v>1082</v>
      </c>
      <c r="M292" s="8">
        <f t="shared" si="24"/>
        <v>6.9358974358974361</v>
      </c>
      <c r="N292" s="2">
        <v>2.6040000000000001</v>
      </c>
      <c r="O292" s="69">
        <f t="shared" si="22"/>
        <v>156</v>
      </c>
      <c r="P292" s="181">
        <f t="shared" si="25"/>
        <v>3.0129390018484288</v>
      </c>
      <c r="Q292" s="77" t="s">
        <v>4864</v>
      </c>
      <c r="V292" s="34">
        <v>0.46527777777777773</v>
      </c>
      <c r="W292" s="85">
        <v>0.64236111111111105</v>
      </c>
      <c r="X292" s="86">
        <f t="shared" si="26"/>
        <v>0.17708333333333331</v>
      </c>
    </row>
    <row r="293" spans="1:24" x14ac:dyDescent="0.3">
      <c r="A293" s="44" t="s">
        <v>5026</v>
      </c>
      <c r="B293" s="68" t="s">
        <v>5027</v>
      </c>
      <c r="C293" s="2" t="s">
        <v>1</v>
      </c>
      <c r="D293" s="2">
        <v>47</v>
      </c>
      <c r="E293" s="6">
        <v>26245</v>
      </c>
      <c r="F293" s="7">
        <v>43752.650312500002</v>
      </c>
      <c r="G293" s="69" t="s">
        <v>4</v>
      </c>
      <c r="H293" s="68">
        <v>1138</v>
      </c>
      <c r="I293" s="8">
        <f t="shared" si="23"/>
        <v>10.942307692307692</v>
      </c>
      <c r="J293" s="2">
        <v>3.1859999999999999</v>
      </c>
      <c r="K293" s="69">
        <v>104</v>
      </c>
      <c r="L293" s="68">
        <v>367</v>
      </c>
      <c r="M293" s="8">
        <f t="shared" si="24"/>
        <v>3.5288461538461537</v>
      </c>
      <c r="N293" s="2">
        <v>2.024</v>
      </c>
      <c r="O293" s="69">
        <f t="shared" si="22"/>
        <v>104</v>
      </c>
      <c r="P293" s="181">
        <f t="shared" si="25"/>
        <v>3.1008174386920979</v>
      </c>
      <c r="Q293" s="77" t="s">
        <v>4864</v>
      </c>
      <c r="V293" s="34">
        <v>0.49652777777777773</v>
      </c>
      <c r="W293" s="85">
        <v>0.68402777777777779</v>
      </c>
      <c r="X293" s="86">
        <f t="shared" si="26"/>
        <v>0.18750000000000006</v>
      </c>
    </row>
    <row r="294" spans="1:24" x14ac:dyDescent="0.3">
      <c r="A294" s="44" t="s">
        <v>5028</v>
      </c>
      <c r="B294" s="68" t="s">
        <v>5029</v>
      </c>
      <c r="C294" s="2" t="s">
        <v>1</v>
      </c>
      <c r="D294" s="2">
        <v>58</v>
      </c>
      <c r="E294" s="6">
        <v>22402</v>
      </c>
      <c r="F294" s="7">
        <v>43752.670914351853</v>
      </c>
      <c r="G294" s="69" t="s">
        <v>4</v>
      </c>
      <c r="H294" s="68">
        <v>1808</v>
      </c>
      <c r="I294" s="8">
        <f t="shared" si="23"/>
        <v>16.436363636363637</v>
      </c>
      <c r="J294" s="2">
        <v>4.2629999999999999</v>
      </c>
      <c r="K294" s="69">
        <v>110</v>
      </c>
      <c r="L294" s="68">
        <v>444</v>
      </c>
      <c r="M294" s="8">
        <f t="shared" si="24"/>
        <v>4.0363636363636362</v>
      </c>
      <c r="N294" s="2">
        <v>2.0760000000000001</v>
      </c>
      <c r="O294" s="69">
        <f t="shared" si="22"/>
        <v>110</v>
      </c>
      <c r="P294" s="181">
        <f t="shared" si="25"/>
        <v>4.0720720720720722</v>
      </c>
      <c r="Q294" s="77" t="s">
        <v>5006</v>
      </c>
      <c r="V294" s="34">
        <v>0.49236111111111108</v>
      </c>
      <c r="W294" s="85">
        <v>0.66666666666666663</v>
      </c>
      <c r="X294" s="86">
        <f t="shared" si="26"/>
        <v>0.17430555555555555</v>
      </c>
    </row>
    <row r="295" spans="1:24" x14ac:dyDescent="0.3">
      <c r="A295" s="44" t="s">
        <v>5030</v>
      </c>
      <c r="B295" s="68" t="s">
        <v>4641</v>
      </c>
      <c r="C295" s="2" t="s">
        <v>1</v>
      </c>
      <c r="D295" s="2">
        <v>36</v>
      </c>
      <c r="E295" s="6">
        <v>30362</v>
      </c>
      <c r="F295" s="7">
        <v>43753.517118055555</v>
      </c>
      <c r="G295" s="69" t="s">
        <v>553</v>
      </c>
      <c r="H295" s="68">
        <v>1442</v>
      </c>
      <c r="I295" s="8">
        <f t="shared" si="23"/>
        <v>13.109090909090909</v>
      </c>
      <c r="J295" s="2">
        <v>3.484</v>
      </c>
      <c r="K295" s="69">
        <v>110</v>
      </c>
      <c r="L295" s="68">
        <v>401</v>
      </c>
      <c r="M295" s="8">
        <f t="shared" si="24"/>
        <v>3.6454545454545455</v>
      </c>
      <c r="N295" s="2">
        <v>1.738</v>
      </c>
      <c r="O295" s="69">
        <f t="shared" si="22"/>
        <v>110</v>
      </c>
      <c r="P295" s="181">
        <f t="shared" si="25"/>
        <v>3.5960099750623442</v>
      </c>
      <c r="Q295" s="77" t="s">
        <v>4869</v>
      </c>
      <c r="V295" s="34">
        <v>0.38125000000000003</v>
      </c>
      <c r="W295" s="85">
        <v>0.52083333333333337</v>
      </c>
      <c r="X295" s="86">
        <f t="shared" si="26"/>
        <v>0.13958333333333334</v>
      </c>
    </row>
    <row r="296" spans="1:24" x14ac:dyDescent="0.3">
      <c r="A296" s="44" t="s">
        <v>5031</v>
      </c>
      <c r="B296" s="68" t="s">
        <v>5032</v>
      </c>
      <c r="C296" s="2" t="s">
        <v>1</v>
      </c>
      <c r="D296" s="2">
        <v>49</v>
      </c>
      <c r="E296" s="6">
        <v>25582</v>
      </c>
      <c r="F296" s="7">
        <v>43753.520150462966</v>
      </c>
      <c r="G296" s="69" t="s">
        <v>4</v>
      </c>
      <c r="H296" s="68">
        <v>1770</v>
      </c>
      <c r="I296" s="8">
        <f t="shared" si="23"/>
        <v>16.857142857142858</v>
      </c>
      <c r="J296" s="2">
        <v>4.5179999999999998</v>
      </c>
      <c r="K296" s="69">
        <v>105</v>
      </c>
      <c r="L296" s="68">
        <v>617</v>
      </c>
      <c r="M296" s="8">
        <f t="shared" si="24"/>
        <v>5.8761904761904766</v>
      </c>
      <c r="N296" s="2">
        <v>2.4359999999999999</v>
      </c>
      <c r="O296" s="69">
        <f t="shared" si="22"/>
        <v>105</v>
      </c>
      <c r="P296" s="181">
        <f t="shared" si="25"/>
        <v>2.8687196110210698</v>
      </c>
      <c r="Q296" s="77" t="s">
        <v>5009</v>
      </c>
      <c r="V296" s="34">
        <v>0.3833333333333333</v>
      </c>
      <c r="W296" s="85">
        <v>0.53125</v>
      </c>
      <c r="X296" s="86">
        <f t="shared" si="26"/>
        <v>0.1479166666666667</v>
      </c>
    </row>
    <row r="297" spans="1:24" x14ac:dyDescent="0.3">
      <c r="A297" s="44" t="s">
        <v>5033</v>
      </c>
      <c r="B297" s="68" t="s">
        <v>5034</v>
      </c>
      <c r="C297" s="2" t="s">
        <v>6</v>
      </c>
      <c r="D297" s="2">
        <v>20</v>
      </c>
      <c r="E297" s="6">
        <v>36272</v>
      </c>
      <c r="F297" s="7">
        <v>43753.533692129633</v>
      </c>
      <c r="G297" s="69" t="s">
        <v>4</v>
      </c>
      <c r="H297" s="68">
        <v>974</v>
      </c>
      <c r="I297" s="8">
        <f t="shared" si="23"/>
        <v>12.175000000000001</v>
      </c>
      <c r="J297" s="2">
        <v>3.5</v>
      </c>
      <c r="K297" s="69">
        <v>80</v>
      </c>
      <c r="L297" s="68">
        <v>378</v>
      </c>
      <c r="M297" s="8">
        <f t="shared" si="24"/>
        <v>4.7249999999999996</v>
      </c>
      <c r="N297" s="2">
        <v>2.2839999999999998</v>
      </c>
      <c r="O297" s="69">
        <f t="shared" si="22"/>
        <v>80</v>
      </c>
      <c r="P297" s="181">
        <f t="shared" si="25"/>
        <v>2.5767195767195772</v>
      </c>
      <c r="Q297" s="77" t="s">
        <v>5035</v>
      </c>
      <c r="V297" s="34">
        <v>0.38680555555555557</v>
      </c>
      <c r="W297" s="85">
        <v>0.54861111111111105</v>
      </c>
      <c r="X297" s="86">
        <f t="shared" si="26"/>
        <v>0.16180555555555548</v>
      </c>
    </row>
    <row r="298" spans="1:24" x14ac:dyDescent="0.3">
      <c r="A298" s="44" t="s">
        <v>5038</v>
      </c>
      <c r="B298" s="68" t="s">
        <v>5039</v>
      </c>
      <c r="C298" s="2" t="s">
        <v>1</v>
      </c>
      <c r="D298" s="2">
        <v>53</v>
      </c>
      <c r="E298" s="6">
        <v>24152</v>
      </c>
      <c r="F298" s="7">
        <v>43753.566203703704</v>
      </c>
      <c r="G298" s="69" t="s">
        <v>4</v>
      </c>
      <c r="H298" s="68">
        <v>1524</v>
      </c>
      <c r="I298" s="8">
        <f t="shared" si="23"/>
        <v>12.7</v>
      </c>
      <c r="J298" s="2">
        <v>3.6819999999999999</v>
      </c>
      <c r="K298" s="69">
        <v>120</v>
      </c>
      <c r="L298" s="68">
        <v>500</v>
      </c>
      <c r="M298" s="8">
        <f t="shared" si="24"/>
        <v>4.166666666666667</v>
      </c>
      <c r="N298" s="2">
        <v>2.0840000000000001</v>
      </c>
      <c r="O298" s="69">
        <f t="shared" ref="O298:O361" si="27">K298</f>
        <v>120</v>
      </c>
      <c r="P298" s="181">
        <f t="shared" si="25"/>
        <v>3.0479999999999996</v>
      </c>
      <c r="Q298" s="77" t="s">
        <v>5009</v>
      </c>
      <c r="V298" s="34">
        <v>0.41319444444444442</v>
      </c>
      <c r="W298" s="85">
        <v>0.57986111111111105</v>
      </c>
      <c r="X298" s="86">
        <f t="shared" si="26"/>
        <v>0.16666666666666663</v>
      </c>
    </row>
    <row r="299" spans="1:24" x14ac:dyDescent="0.3">
      <c r="A299" s="44" t="s">
        <v>5040</v>
      </c>
      <c r="B299" s="68" t="s">
        <v>5041</v>
      </c>
      <c r="C299" s="2" t="s">
        <v>1</v>
      </c>
      <c r="D299" s="2">
        <v>50</v>
      </c>
      <c r="E299" s="6">
        <v>25287</v>
      </c>
      <c r="F299" s="7">
        <v>43753.577337962961</v>
      </c>
      <c r="G299" s="69" t="s">
        <v>4</v>
      </c>
      <c r="H299" s="68">
        <v>1822</v>
      </c>
      <c r="I299" s="8">
        <f t="shared" si="23"/>
        <v>16.267857142857142</v>
      </c>
      <c r="J299" s="2">
        <v>3.6640000000000001</v>
      </c>
      <c r="K299" s="69">
        <v>112</v>
      </c>
      <c r="L299" s="68">
        <v>419</v>
      </c>
      <c r="M299" s="8">
        <f t="shared" si="24"/>
        <v>3.7410714285714284</v>
      </c>
      <c r="N299" s="2">
        <v>2.0870000000000002</v>
      </c>
      <c r="O299" s="69">
        <f t="shared" si="27"/>
        <v>112</v>
      </c>
      <c r="P299" s="181">
        <f t="shared" si="25"/>
        <v>4.3484486873508352</v>
      </c>
      <c r="Q299" s="77" t="s">
        <v>5035</v>
      </c>
      <c r="V299" s="34">
        <v>0.43958333333333338</v>
      </c>
      <c r="W299" s="85">
        <v>0.59027777777777779</v>
      </c>
      <c r="X299" s="86">
        <f t="shared" si="26"/>
        <v>0.15069444444444441</v>
      </c>
    </row>
    <row r="300" spans="1:24" x14ac:dyDescent="0.3">
      <c r="A300" s="44" t="s">
        <v>5042</v>
      </c>
      <c r="B300" s="68" t="s">
        <v>5043</v>
      </c>
      <c r="C300" s="2" t="s">
        <v>1</v>
      </c>
      <c r="D300" s="2">
        <v>74</v>
      </c>
      <c r="E300" s="6">
        <v>16393</v>
      </c>
      <c r="F300" s="7">
        <v>43753.59646990741</v>
      </c>
      <c r="G300" s="69" t="s">
        <v>4</v>
      </c>
      <c r="H300" s="68">
        <v>3225</v>
      </c>
      <c r="I300" s="8">
        <f t="shared" si="23"/>
        <v>23.035714285714285</v>
      </c>
      <c r="J300" s="2">
        <v>4.8979999999999997</v>
      </c>
      <c r="K300" s="69">
        <v>140</v>
      </c>
      <c r="L300" s="68">
        <v>742</v>
      </c>
      <c r="M300" s="8">
        <f t="shared" si="24"/>
        <v>5.3</v>
      </c>
      <c r="N300" s="2">
        <v>2.407</v>
      </c>
      <c r="O300" s="69">
        <f t="shared" si="27"/>
        <v>140</v>
      </c>
      <c r="P300" s="181">
        <f t="shared" si="25"/>
        <v>4.3463611859838274</v>
      </c>
      <c r="Q300" s="77" t="s">
        <v>5009</v>
      </c>
      <c r="V300" s="34">
        <v>0.44930555555555557</v>
      </c>
      <c r="W300" s="85">
        <v>0.61805555555555558</v>
      </c>
      <c r="X300" s="86">
        <f t="shared" si="26"/>
        <v>0.16875000000000001</v>
      </c>
    </row>
    <row r="301" spans="1:24" x14ac:dyDescent="0.3">
      <c r="A301" s="44" t="s">
        <v>5044</v>
      </c>
      <c r="B301" s="68" t="s">
        <v>5045</v>
      </c>
      <c r="C301" s="2" t="s">
        <v>1</v>
      </c>
      <c r="D301" s="2">
        <v>58</v>
      </c>
      <c r="E301" s="6">
        <v>22319</v>
      </c>
      <c r="F301" s="7">
        <v>43753.609733796293</v>
      </c>
      <c r="G301" s="69" t="s">
        <v>4</v>
      </c>
      <c r="H301" s="68">
        <v>3768</v>
      </c>
      <c r="I301" s="8">
        <f t="shared" si="23"/>
        <v>25.288590604026847</v>
      </c>
      <c r="J301" s="2">
        <v>5.1050000000000004</v>
      </c>
      <c r="K301" s="69">
        <v>149</v>
      </c>
      <c r="L301" s="68">
        <v>856</v>
      </c>
      <c r="M301" s="8">
        <f t="shared" si="24"/>
        <v>5.7449664429530198</v>
      </c>
      <c r="N301" s="2">
        <v>2.444</v>
      </c>
      <c r="O301" s="69">
        <f t="shared" si="27"/>
        <v>149</v>
      </c>
      <c r="P301" s="181">
        <f t="shared" si="25"/>
        <v>4.4018691588785055</v>
      </c>
      <c r="Q301" s="77" t="s">
        <v>5035</v>
      </c>
      <c r="V301" s="34">
        <v>0.4604166666666667</v>
      </c>
      <c r="W301" s="85">
        <v>0.625</v>
      </c>
      <c r="X301" s="86">
        <f t="shared" si="26"/>
        <v>0.1645833333333333</v>
      </c>
    </row>
    <row r="302" spans="1:24" x14ac:dyDescent="0.3">
      <c r="A302" s="44" t="s">
        <v>5046</v>
      </c>
      <c r="B302" s="68" t="s">
        <v>724</v>
      </c>
      <c r="C302" s="2" t="s">
        <v>1</v>
      </c>
      <c r="D302" s="2">
        <v>57</v>
      </c>
      <c r="E302" s="6">
        <v>22626</v>
      </c>
      <c r="F302" s="7">
        <v>43753.621620370373</v>
      </c>
      <c r="G302" s="69" t="s">
        <v>4</v>
      </c>
      <c r="H302" s="68">
        <v>4058</v>
      </c>
      <c r="I302" s="8">
        <f t="shared" si="23"/>
        <v>31.215384615384615</v>
      </c>
      <c r="J302" s="2">
        <v>5.9260000000000002</v>
      </c>
      <c r="K302" s="69">
        <v>130</v>
      </c>
      <c r="L302" s="68">
        <v>807</v>
      </c>
      <c r="M302" s="8">
        <f t="shared" si="24"/>
        <v>6.2076923076923078</v>
      </c>
      <c r="N302" s="2">
        <v>2.5390000000000001</v>
      </c>
      <c r="O302" s="69">
        <f t="shared" si="27"/>
        <v>130</v>
      </c>
      <c r="P302" s="181">
        <f t="shared" si="25"/>
        <v>5.0285006195786863</v>
      </c>
      <c r="Q302" s="77" t="s">
        <v>4864</v>
      </c>
      <c r="V302" s="34">
        <v>0.47847222222222219</v>
      </c>
      <c r="W302" s="85">
        <v>0.63541666666666663</v>
      </c>
      <c r="X302" s="86">
        <f t="shared" si="26"/>
        <v>0.15694444444444444</v>
      </c>
    </row>
    <row r="303" spans="1:24" x14ac:dyDescent="0.3">
      <c r="A303" s="44" t="s">
        <v>5047</v>
      </c>
      <c r="B303" s="68" t="s">
        <v>5048</v>
      </c>
      <c r="C303" s="2" t="s">
        <v>6</v>
      </c>
      <c r="D303" s="2">
        <v>46</v>
      </c>
      <c r="E303" s="6">
        <v>26892</v>
      </c>
      <c r="F303" s="7">
        <v>43753.643113425926</v>
      </c>
      <c r="G303" s="69" t="s">
        <v>4</v>
      </c>
      <c r="H303" s="68">
        <v>1932</v>
      </c>
      <c r="I303" s="8">
        <f t="shared" si="23"/>
        <v>14.311111111111112</v>
      </c>
      <c r="J303" s="2">
        <v>3.3580000000000001</v>
      </c>
      <c r="K303" s="69">
        <v>135</v>
      </c>
      <c r="L303" s="68">
        <v>863</v>
      </c>
      <c r="M303" s="8">
        <f t="shared" si="24"/>
        <v>6.3925925925925924</v>
      </c>
      <c r="N303" s="2">
        <v>2.68</v>
      </c>
      <c r="O303" s="69">
        <f t="shared" si="27"/>
        <v>135</v>
      </c>
      <c r="P303" s="181">
        <f t="shared" si="25"/>
        <v>2.2387022016222482</v>
      </c>
      <c r="Q303" s="77" t="s">
        <v>4864</v>
      </c>
      <c r="V303" s="34">
        <v>0.4770833333333333</v>
      </c>
      <c r="W303" s="85">
        <v>0.64583333333333337</v>
      </c>
      <c r="X303" s="86">
        <f t="shared" si="26"/>
        <v>0.16875000000000007</v>
      </c>
    </row>
    <row r="304" spans="1:24" x14ac:dyDescent="0.3">
      <c r="A304" s="44" t="s">
        <v>5049</v>
      </c>
      <c r="B304" s="68" t="s">
        <v>5050</v>
      </c>
      <c r="C304" s="2" t="s">
        <v>6</v>
      </c>
      <c r="D304" s="2">
        <v>16</v>
      </c>
      <c r="E304" s="6">
        <v>37709</v>
      </c>
      <c r="F304" s="7">
        <v>43753.65289351852</v>
      </c>
      <c r="G304" s="69" t="s">
        <v>4</v>
      </c>
      <c r="H304" s="68">
        <v>1275</v>
      </c>
      <c r="I304" s="8">
        <f t="shared" si="23"/>
        <v>10.625</v>
      </c>
      <c r="J304" s="2">
        <v>3.484</v>
      </c>
      <c r="K304" s="69">
        <v>120</v>
      </c>
      <c r="L304" s="68">
        <v>309</v>
      </c>
      <c r="M304" s="8">
        <f t="shared" si="24"/>
        <v>2.5750000000000002</v>
      </c>
      <c r="N304" s="2">
        <v>1.538</v>
      </c>
      <c r="O304" s="69">
        <f t="shared" si="27"/>
        <v>120</v>
      </c>
      <c r="P304" s="181">
        <f t="shared" si="25"/>
        <v>4.1262135922330092</v>
      </c>
      <c r="Q304" s="77" t="s">
        <v>5051</v>
      </c>
      <c r="V304" s="34">
        <v>0.49791666666666662</v>
      </c>
      <c r="W304" s="85">
        <v>0.68125000000000002</v>
      </c>
      <c r="X304" s="86">
        <f t="shared" si="26"/>
        <v>0.1833333333333334</v>
      </c>
    </row>
    <row r="305" spans="1:24" x14ac:dyDescent="0.3">
      <c r="A305" s="44" t="s">
        <v>5052</v>
      </c>
      <c r="B305" s="68" t="s">
        <v>5053</v>
      </c>
      <c r="C305" s="2" t="s">
        <v>1</v>
      </c>
      <c r="D305" s="2">
        <v>45</v>
      </c>
      <c r="E305" s="6">
        <v>27234</v>
      </c>
      <c r="F305" s="7">
        <v>43753.694513888891</v>
      </c>
      <c r="G305" s="69" t="s">
        <v>4</v>
      </c>
      <c r="H305" s="68">
        <v>3804</v>
      </c>
      <c r="I305" s="8">
        <f t="shared" si="23"/>
        <v>26.23448275862069</v>
      </c>
      <c r="J305" s="2">
        <v>5.4589999999999996</v>
      </c>
      <c r="K305" s="69">
        <v>145</v>
      </c>
      <c r="L305" s="68">
        <v>922</v>
      </c>
      <c r="M305" s="8">
        <f t="shared" si="24"/>
        <v>6.3586206896551722</v>
      </c>
      <c r="N305" s="2">
        <v>2.5539999999999998</v>
      </c>
      <c r="O305" s="69">
        <f t="shared" si="27"/>
        <v>145</v>
      </c>
      <c r="P305" s="181">
        <f t="shared" si="25"/>
        <v>4.1258134490238616</v>
      </c>
      <c r="Q305" s="77" t="s">
        <v>4869</v>
      </c>
      <c r="V305" s="34">
        <v>0.52916666666666667</v>
      </c>
      <c r="W305" s="85">
        <v>0.70833333333333337</v>
      </c>
      <c r="X305" s="86">
        <f t="shared" si="26"/>
        <v>0.1791666666666667</v>
      </c>
    </row>
    <row r="306" spans="1:24" x14ac:dyDescent="0.3">
      <c r="A306" s="44" t="s">
        <v>5054</v>
      </c>
      <c r="B306" s="68" t="s">
        <v>5055</v>
      </c>
      <c r="C306" s="2" t="s">
        <v>6</v>
      </c>
      <c r="D306" s="2">
        <v>50</v>
      </c>
      <c r="E306" s="6">
        <v>25432</v>
      </c>
      <c r="F306" s="7">
        <v>43754.438622685186</v>
      </c>
      <c r="G306" s="69" t="s">
        <v>71</v>
      </c>
      <c r="H306" s="68">
        <v>2136</v>
      </c>
      <c r="I306" s="8">
        <f t="shared" si="23"/>
        <v>14.432432432432432</v>
      </c>
      <c r="J306" s="2">
        <v>3.8250000000000002</v>
      </c>
      <c r="K306" s="69">
        <v>148</v>
      </c>
      <c r="L306" s="68">
        <v>701</v>
      </c>
      <c r="M306" s="8">
        <f t="shared" si="24"/>
        <v>4.7364864864864868</v>
      </c>
      <c r="N306" s="2">
        <v>2.3079999999999998</v>
      </c>
      <c r="O306" s="69">
        <f t="shared" si="27"/>
        <v>148</v>
      </c>
      <c r="P306" s="181">
        <f t="shared" si="25"/>
        <v>3.047075606276747</v>
      </c>
      <c r="Q306" s="77" t="s">
        <v>5056</v>
      </c>
      <c r="V306" s="34">
        <v>0.42708333333333331</v>
      </c>
      <c r="W306" s="85">
        <v>0.59722222222222221</v>
      </c>
      <c r="X306" s="86">
        <f t="shared" si="26"/>
        <v>0.1701388888888889</v>
      </c>
    </row>
    <row r="307" spans="1:24" x14ac:dyDescent="0.3">
      <c r="A307" s="44" t="s">
        <v>5057</v>
      </c>
      <c r="B307" s="68" t="s">
        <v>5058</v>
      </c>
      <c r="C307" s="2" t="s">
        <v>1</v>
      </c>
      <c r="D307" s="2">
        <v>56</v>
      </c>
      <c r="E307" s="6">
        <v>23259</v>
      </c>
      <c r="F307" s="7">
        <v>43754.514756944445</v>
      </c>
      <c r="G307" s="69" t="s">
        <v>4</v>
      </c>
      <c r="H307" s="68">
        <v>2464</v>
      </c>
      <c r="I307" s="8">
        <f t="shared" si="23"/>
        <v>17.600000000000001</v>
      </c>
      <c r="J307" s="2">
        <v>4.3410000000000002</v>
      </c>
      <c r="K307" s="69">
        <v>140</v>
      </c>
      <c r="L307" s="68">
        <v>600</v>
      </c>
      <c r="M307" s="8">
        <f t="shared" si="24"/>
        <v>4.2857142857142856</v>
      </c>
      <c r="N307" s="2">
        <v>2.2959999999999998</v>
      </c>
      <c r="O307" s="69">
        <f t="shared" si="27"/>
        <v>140</v>
      </c>
      <c r="P307" s="181">
        <f t="shared" si="25"/>
        <v>4.1066666666666674</v>
      </c>
      <c r="Q307" s="77" t="s">
        <v>4901</v>
      </c>
      <c r="V307" s="34">
        <v>0.37013888888888885</v>
      </c>
      <c r="W307" s="85">
        <v>0.52083333333333337</v>
      </c>
      <c r="X307" s="86">
        <f t="shared" si="26"/>
        <v>0.15069444444444452</v>
      </c>
    </row>
    <row r="308" spans="1:24" x14ac:dyDescent="0.3">
      <c r="A308" s="44" t="s">
        <v>5059</v>
      </c>
      <c r="B308" s="68" t="s">
        <v>5060</v>
      </c>
      <c r="C308" s="2" t="s">
        <v>1</v>
      </c>
      <c r="D308" s="2">
        <v>59</v>
      </c>
      <c r="E308" s="6">
        <v>22046</v>
      </c>
      <c r="F308" s="7">
        <v>43754.530543981484</v>
      </c>
      <c r="G308" s="69" t="s">
        <v>4</v>
      </c>
      <c r="H308" s="68">
        <v>1593</v>
      </c>
      <c r="I308" s="8">
        <f t="shared" si="23"/>
        <v>17.315217391304348</v>
      </c>
      <c r="J308" s="2">
        <v>4.6289999999999996</v>
      </c>
      <c r="K308" s="69">
        <v>92</v>
      </c>
      <c r="L308" s="68">
        <v>497</v>
      </c>
      <c r="M308" s="8">
        <f t="shared" si="24"/>
        <v>5.4021739130434785</v>
      </c>
      <c r="N308" s="2">
        <v>2.5419999999999998</v>
      </c>
      <c r="O308" s="69">
        <f t="shared" si="27"/>
        <v>92</v>
      </c>
      <c r="P308" s="181">
        <f t="shared" si="25"/>
        <v>3.2052313883299797</v>
      </c>
      <c r="Q308" s="77" t="s">
        <v>5009</v>
      </c>
      <c r="V308" s="34">
        <v>0.39374999999999999</v>
      </c>
      <c r="W308" s="85">
        <v>0.53472222222222221</v>
      </c>
      <c r="X308" s="86">
        <f t="shared" si="26"/>
        <v>0.14097222222222222</v>
      </c>
    </row>
    <row r="309" spans="1:24" x14ac:dyDescent="0.3">
      <c r="A309" s="44" t="s">
        <v>5061</v>
      </c>
      <c r="B309" s="68" t="s">
        <v>5062</v>
      </c>
      <c r="C309" s="2" t="s">
        <v>1</v>
      </c>
      <c r="D309" s="2">
        <v>50</v>
      </c>
      <c r="E309" s="6">
        <v>25267</v>
      </c>
      <c r="F309" s="7">
        <v>43754.539872685185</v>
      </c>
      <c r="G309" s="69" t="s">
        <v>4</v>
      </c>
      <c r="H309" s="68">
        <v>1618</v>
      </c>
      <c r="I309" s="8">
        <f t="shared" si="23"/>
        <v>15.557692307692308</v>
      </c>
      <c r="J309" s="2">
        <v>4.1239999999999997</v>
      </c>
      <c r="K309" s="69">
        <v>104</v>
      </c>
      <c r="L309" s="68">
        <v>409</v>
      </c>
      <c r="M309" s="8">
        <f t="shared" si="24"/>
        <v>3.9326923076923075</v>
      </c>
      <c r="N309" s="2">
        <v>1.992</v>
      </c>
      <c r="O309" s="69">
        <f t="shared" si="27"/>
        <v>104</v>
      </c>
      <c r="P309" s="181">
        <f t="shared" si="25"/>
        <v>3.9559902200489003</v>
      </c>
      <c r="Q309" s="77" t="s">
        <v>4901</v>
      </c>
      <c r="V309" s="34">
        <v>0.39930555555555558</v>
      </c>
      <c r="W309" s="85">
        <v>0.54861111111111105</v>
      </c>
      <c r="X309" s="86">
        <f t="shared" si="26"/>
        <v>0.14930555555555547</v>
      </c>
    </row>
    <row r="310" spans="1:24" x14ac:dyDescent="0.3">
      <c r="A310" s="44" t="s">
        <v>5063</v>
      </c>
      <c r="B310" s="68" t="s">
        <v>5064</v>
      </c>
      <c r="C310" s="2" t="s">
        <v>1</v>
      </c>
      <c r="D310" s="2">
        <v>51</v>
      </c>
      <c r="E310" s="6">
        <v>25051</v>
      </c>
      <c r="F310" s="7">
        <v>43754.558333333334</v>
      </c>
      <c r="G310" s="69" t="s">
        <v>4</v>
      </c>
      <c r="H310" s="68">
        <v>1550</v>
      </c>
      <c r="I310" s="8">
        <f t="shared" si="23"/>
        <v>15.5</v>
      </c>
      <c r="J310" s="2">
        <v>3.86</v>
      </c>
      <c r="K310" s="69">
        <v>100</v>
      </c>
      <c r="L310" s="68">
        <v>352</v>
      </c>
      <c r="M310" s="8">
        <f t="shared" si="24"/>
        <v>3.52</v>
      </c>
      <c r="N310" s="2">
        <v>1.867</v>
      </c>
      <c r="O310" s="69">
        <f t="shared" si="27"/>
        <v>100</v>
      </c>
      <c r="P310" s="181">
        <f t="shared" si="25"/>
        <v>4.4034090909090908</v>
      </c>
      <c r="Q310" s="77" t="s">
        <v>5009</v>
      </c>
      <c r="V310" s="34">
        <v>0.40486111111111112</v>
      </c>
      <c r="W310" s="85">
        <v>0.56944444444444442</v>
      </c>
      <c r="X310" s="86">
        <f t="shared" si="26"/>
        <v>0.1645833333333333</v>
      </c>
    </row>
    <row r="311" spans="1:24" x14ac:dyDescent="0.3">
      <c r="A311" s="44" t="s">
        <v>5065</v>
      </c>
      <c r="B311" s="68" t="s">
        <v>1083</v>
      </c>
      <c r="C311" s="2" t="s">
        <v>1</v>
      </c>
      <c r="D311" s="2">
        <v>46</v>
      </c>
      <c r="E311" s="6">
        <v>26901</v>
      </c>
      <c r="F311" s="7">
        <v>43754.572789351849</v>
      </c>
      <c r="G311" s="69" t="s">
        <v>4</v>
      </c>
      <c r="H311" s="68">
        <v>1876</v>
      </c>
      <c r="I311" s="8">
        <f t="shared" si="23"/>
        <v>15.377049180327869</v>
      </c>
      <c r="J311" s="2">
        <v>4.0380000000000003</v>
      </c>
      <c r="K311" s="69">
        <v>122</v>
      </c>
      <c r="L311" s="68">
        <v>487</v>
      </c>
      <c r="M311" s="8">
        <f t="shared" si="24"/>
        <v>3.9918032786885247</v>
      </c>
      <c r="N311" s="2">
        <v>1.883</v>
      </c>
      <c r="O311" s="69">
        <f t="shared" si="27"/>
        <v>122</v>
      </c>
      <c r="P311" s="181">
        <f t="shared" si="25"/>
        <v>3.8521560574948666</v>
      </c>
      <c r="Q311" s="77" t="s">
        <v>5035</v>
      </c>
      <c r="V311" s="34">
        <v>0.4381944444444445</v>
      </c>
      <c r="W311" s="85">
        <v>0.58333333333333337</v>
      </c>
      <c r="X311" s="86">
        <f t="shared" si="26"/>
        <v>0.14513888888888887</v>
      </c>
    </row>
    <row r="312" spans="1:24" x14ac:dyDescent="0.3">
      <c r="A312" s="44" t="s">
        <v>5066</v>
      </c>
      <c r="B312" s="68" t="s">
        <v>5067</v>
      </c>
      <c r="C312" s="2" t="s">
        <v>1</v>
      </c>
      <c r="D312" s="2">
        <v>64</v>
      </c>
      <c r="E312" s="6">
        <v>20158</v>
      </c>
      <c r="F312" s="7">
        <v>43754.601412037038</v>
      </c>
      <c r="G312" s="69" t="s">
        <v>4</v>
      </c>
      <c r="H312" s="68">
        <v>2027</v>
      </c>
      <c r="I312" s="8">
        <f t="shared" si="23"/>
        <v>21.114583333333332</v>
      </c>
      <c r="J312" s="2">
        <v>5.3959999999999999</v>
      </c>
      <c r="K312" s="69">
        <v>96</v>
      </c>
      <c r="L312" s="68">
        <v>409</v>
      </c>
      <c r="M312" s="8">
        <f t="shared" si="24"/>
        <v>4.260416666666667</v>
      </c>
      <c r="N312" s="2">
        <v>2.2400000000000002</v>
      </c>
      <c r="O312" s="69">
        <f t="shared" si="27"/>
        <v>96</v>
      </c>
      <c r="P312" s="181">
        <f t="shared" si="25"/>
        <v>4.955990220048899</v>
      </c>
      <c r="Q312" s="77" t="s">
        <v>5068</v>
      </c>
      <c r="V312" s="34">
        <v>0.4513888888888889</v>
      </c>
      <c r="W312" s="85">
        <v>0.61805555555555558</v>
      </c>
      <c r="X312" s="86">
        <f t="shared" si="26"/>
        <v>0.16666666666666669</v>
      </c>
    </row>
    <row r="313" spans="1:24" x14ac:dyDescent="0.3">
      <c r="A313" s="44" t="s">
        <v>5069</v>
      </c>
      <c r="B313" s="68" t="s">
        <v>5070</v>
      </c>
      <c r="C313" s="2" t="s">
        <v>1</v>
      </c>
      <c r="D313" s="2">
        <v>52</v>
      </c>
      <c r="E313" s="6">
        <v>24567</v>
      </c>
      <c r="F313" s="7">
        <v>43754.622696759259</v>
      </c>
      <c r="G313" s="69" t="s">
        <v>4</v>
      </c>
      <c r="H313" s="68">
        <v>1907</v>
      </c>
      <c r="I313" s="8">
        <f t="shared" si="23"/>
        <v>18.33653846153846</v>
      </c>
      <c r="J313" s="2">
        <v>4.1929999999999996</v>
      </c>
      <c r="K313" s="69">
        <v>104</v>
      </c>
      <c r="L313" s="68">
        <v>285</v>
      </c>
      <c r="M313" s="8">
        <f t="shared" si="24"/>
        <v>2.7403846153846154</v>
      </c>
      <c r="N313" s="2">
        <v>1.494</v>
      </c>
      <c r="O313" s="69">
        <f t="shared" si="27"/>
        <v>104</v>
      </c>
      <c r="P313" s="181">
        <f t="shared" si="25"/>
        <v>6.6912280701754376</v>
      </c>
      <c r="Q313" s="77" t="s">
        <v>5071</v>
      </c>
      <c r="V313" s="34">
        <v>0.46111111111111108</v>
      </c>
      <c r="W313" s="85">
        <v>0.63194444444444442</v>
      </c>
      <c r="X313" s="86">
        <f t="shared" si="26"/>
        <v>0.17083333333333334</v>
      </c>
    </row>
    <row r="314" spans="1:24" x14ac:dyDescent="0.3">
      <c r="A314" s="44" t="s">
        <v>5072</v>
      </c>
      <c r="B314" s="68" t="s">
        <v>1281</v>
      </c>
      <c r="C314" s="2" t="s">
        <v>1</v>
      </c>
      <c r="D314" s="2">
        <v>62</v>
      </c>
      <c r="E314" s="6">
        <v>20947</v>
      </c>
      <c r="F314" s="7">
        <v>43754.634780092594</v>
      </c>
      <c r="G314" s="69" t="s">
        <v>4</v>
      </c>
      <c r="H314" s="68">
        <v>1916</v>
      </c>
      <c r="I314" s="8">
        <f t="shared" si="23"/>
        <v>15.451612903225806</v>
      </c>
      <c r="J314" s="2">
        <v>4.1989999999999998</v>
      </c>
      <c r="K314" s="69">
        <v>124</v>
      </c>
      <c r="L314" s="68">
        <v>531</v>
      </c>
      <c r="M314" s="8">
        <f t="shared" si="24"/>
        <v>4.282258064516129</v>
      </c>
      <c r="N314" s="2">
        <v>1.9450000000000001</v>
      </c>
      <c r="O314" s="69">
        <f t="shared" si="27"/>
        <v>124</v>
      </c>
      <c r="P314" s="181">
        <f t="shared" si="25"/>
        <v>3.6082862523540489</v>
      </c>
      <c r="Q314" s="77" t="s">
        <v>4861</v>
      </c>
      <c r="V314" s="34">
        <v>0.4604166666666667</v>
      </c>
      <c r="W314" s="85">
        <v>0.64583333333333337</v>
      </c>
      <c r="X314" s="86">
        <f t="shared" si="26"/>
        <v>0.18541666666666667</v>
      </c>
    </row>
    <row r="315" spans="1:24" x14ac:dyDescent="0.3">
      <c r="A315" s="44" t="s">
        <v>5073</v>
      </c>
      <c r="B315" s="68" t="s">
        <v>5074</v>
      </c>
      <c r="C315" s="2" t="s">
        <v>1</v>
      </c>
      <c r="D315" s="2">
        <v>41</v>
      </c>
      <c r="E315" s="6">
        <v>28547</v>
      </c>
      <c r="F315" s="7">
        <v>43754.694236111114</v>
      </c>
      <c r="G315" s="69" t="s">
        <v>4</v>
      </c>
      <c r="H315" s="68">
        <v>1781</v>
      </c>
      <c r="I315" s="8">
        <f t="shared" si="23"/>
        <v>17.125</v>
      </c>
      <c r="J315" s="2">
        <v>4.665</v>
      </c>
      <c r="K315" s="69">
        <v>104</v>
      </c>
      <c r="L315" s="68">
        <v>451</v>
      </c>
      <c r="M315" s="8">
        <f t="shared" si="24"/>
        <v>4.3365384615384617</v>
      </c>
      <c r="N315" s="2">
        <v>2.032</v>
      </c>
      <c r="O315" s="69">
        <f t="shared" si="27"/>
        <v>104</v>
      </c>
      <c r="P315" s="181">
        <f t="shared" si="25"/>
        <v>3.9490022172949</v>
      </c>
      <c r="Q315" s="77" t="s">
        <v>4864</v>
      </c>
      <c r="V315" s="34">
        <v>0.53125</v>
      </c>
      <c r="W315" s="85">
        <v>0.70138888888888884</v>
      </c>
      <c r="X315" s="86">
        <f t="shared" si="26"/>
        <v>0.17013888888888884</v>
      </c>
    </row>
    <row r="316" spans="1:24" x14ac:dyDescent="0.3">
      <c r="A316" s="44" t="s">
        <v>5075</v>
      </c>
      <c r="B316" s="68" t="s">
        <v>524</v>
      </c>
      <c r="C316" s="2" t="s">
        <v>1</v>
      </c>
      <c r="D316" s="2">
        <v>54</v>
      </c>
      <c r="E316" s="6">
        <v>23802</v>
      </c>
      <c r="F316" s="7">
        <v>43754.703784722224</v>
      </c>
      <c r="G316" s="69" t="s">
        <v>4</v>
      </c>
      <c r="H316" s="68">
        <v>2453</v>
      </c>
      <c r="I316" s="8">
        <f t="shared" si="23"/>
        <v>20.441666666666666</v>
      </c>
      <c r="J316" s="2">
        <v>5.2640000000000002</v>
      </c>
      <c r="K316" s="69">
        <v>120</v>
      </c>
      <c r="L316" s="68">
        <v>369</v>
      </c>
      <c r="M316" s="8">
        <f t="shared" si="24"/>
        <v>3.0750000000000002</v>
      </c>
      <c r="N316" s="2">
        <v>1.7450000000000001</v>
      </c>
      <c r="O316" s="69">
        <f t="shared" si="27"/>
        <v>120</v>
      </c>
      <c r="P316" s="181">
        <f t="shared" si="25"/>
        <v>6.6476964769647688</v>
      </c>
      <c r="Q316" s="77" t="s">
        <v>5017</v>
      </c>
      <c r="V316" s="34">
        <v>0.53541666666666665</v>
      </c>
      <c r="W316" s="85">
        <v>0.71527777777777779</v>
      </c>
      <c r="X316" s="86">
        <f t="shared" si="26"/>
        <v>0.17986111111111114</v>
      </c>
    </row>
    <row r="317" spans="1:24" x14ac:dyDescent="0.3">
      <c r="A317" s="44" t="s">
        <v>5076</v>
      </c>
      <c r="B317" s="68" t="s">
        <v>4204</v>
      </c>
      <c r="C317" s="2" t="s">
        <v>1</v>
      </c>
      <c r="D317" s="2">
        <v>66</v>
      </c>
      <c r="E317" s="6">
        <v>19647</v>
      </c>
      <c r="F317" s="7">
        <v>43755.517939814818</v>
      </c>
      <c r="G317" s="69" t="s">
        <v>4</v>
      </c>
      <c r="H317" s="68">
        <v>2388</v>
      </c>
      <c r="I317" s="8">
        <f t="shared" si="23"/>
        <v>21.321428571428573</v>
      </c>
      <c r="J317" s="2">
        <v>4.6289999999999996</v>
      </c>
      <c r="K317" s="69">
        <v>112</v>
      </c>
      <c r="L317" s="68">
        <v>661</v>
      </c>
      <c r="M317" s="8">
        <f t="shared" si="24"/>
        <v>5.9017857142857144</v>
      </c>
      <c r="N317" s="2">
        <v>2.34</v>
      </c>
      <c r="O317" s="69">
        <f t="shared" si="27"/>
        <v>112</v>
      </c>
      <c r="P317" s="181">
        <f t="shared" si="25"/>
        <v>3.6127080181543119</v>
      </c>
      <c r="Q317" s="77" t="s">
        <v>5077</v>
      </c>
      <c r="V317" s="34">
        <v>0.37847222222222227</v>
      </c>
      <c r="W317" s="85">
        <v>0.52083333333333337</v>
      </c>
      <c r="X317" s="86">
        <f t="shared" si="26"/>
        <v>0.1423611111111111</v>
      </c>
    </row>
    <row r="318" spans="1:24" x14ac:dyDescent="0.3">
      <c r="A318" s="44" t="s">
        <v>5078</v>
      </c>
      <c r="B318" s="68" t="s">
        <v>5079</v>
      </c>
      <c r="C318" s="2" t="s">
        <v>1</v>
      </c>
      <c r="D318" s="2">
        <v>33</v>
      </c>
      <c r="E318" s="6">
        <v>31653</v>
      </c>
      <c r="F318" s="7">
        <v>43755.52783564815</v>
      </c>
      <c r="G318" s="69" t="s">
        <v>4</v>
      </c>
      <c r="H318" s="68">
        <v>2403</v>
      </c>
      <c r="I318" s="8">
        <f t="shared" si="23"/>
        <v>21.455357142857142</v>
      </c>
      <c r="J318" s="2">
        <v>5.6959999999999997</v>
      </c>
      <c r="K318" s="69">
        <v>112</v>
      </c>
      <c r="L318" s="68">
        <v>412</v>
      </c>
      <c r="M318" s="8">
        <f t="shared" si="24"/>
        <v>3.6785714285714284</v>
      </c>
      <c r="N318" s="2">
        <v>2.0720000000000001</v>
      </c>
      <c r="O318" s="69">
        <f t="shared" si="27"/>
        <v>112</v>
      </c>
      <c r="P318" s="181">
        <f t="shared" si="25"/>
        <v>5.8325242718446599</v>
      </c>
      <c r="Q318" s="77" t="s">
        <v>4861</v>
      </c>
      <c r="V318" s="34">
        <v>0.38194444444444442</v>
      </c>
      <c r="W318" s="85">
        <v>0.53472222222222221</v>
      </c>
      <c r="X318" s="86">
        <f t="shared" si="26"/>
        <v>0.15277777777777779</v>
      </c>
    </row>
    <row r="319" spans="1:24" x14ac:dyDescent="0.3">
      <c r="A319" s="44" t="s">
        <v>5082</v>
      </c>
      <c r="B319" s="68" t="s">
        <v>5083</v>
      </c>
      <c r="C319" s="2" t="s">
        <v>1</v>
      </c>
      <c r="D319" s="2">
        <v>69</v>
      </c>
      <c r="E319" s="6">
        <v>18409</v>
      </c>
      <c r="F319" s="7">
        <v>43755.541863425926</v>
      </c>
      <c r="G319" s="69" t="s">
        <v>4</v>
      </c>
      <c r="H319" s="68">
        <v>3771</v>
      </c>
      <c r="I319" s="8">
        <f t="shared" si="23"/>
        <v>27.933333333333334</v>
      </c>
      <c r="J319" s="2">
        <v>5.3739999999999997</v>
      </c>
      <c r="K319" s="69">
        <v>135</v>
      </c>
      <c r="L319" s="68">
        <v>1327</v>
      </c>
      <c r="M319" s="8">
        <f t="shared" si="24"/>
        <v>9.8296296296296291</v>
      </c>
      <c r="N319" s="2">
        <v>3.3580000000000001</v>
      </c>
      <c r="O319" s="69">
        <f t="shared" si="27"/>
        <v>135</v>
      </c>
      <c r="P319" s="181">
        <f t="shared" si="25"/>
        <v>2.8417483044461194</v>
      </c>
      <c r="Q319" s="77" t="s">
        <v>5084</v>
      </c>
      <c r="V319" s="34">
        <v>0.40625</v>
      </c>
      <c r="W319" s="85">
        <v>0.56597222222222221</v>
      </c>
      <c r="X319" s="86">
        <f t="shared" si="26"/>
        <v>0.15972222222222221</v>
      </c>
    </row>
    <row r="320" spans="1:24" x14ac:dyDescent="0.3">
      <c r="A320" s="44" t="s">
        <v>5085</v>
      </c>
      <c r="B320" s="68" t="s">
        <v>5086</v>
      </c>
      <c r="C320" s="2" t="s">
        <v>6</v>
      </c>
      <c r="D320" s="2">
        <v>57</v>
      </c>
      <c r="E320" s="6">
        <v>22690</v>
      </c>
      <c r="F320" s="7">
        <v>43755.561574074076</v>
      </c>
      <c r="G320" s="69" t="s">
        <v>4</v>
      </c>
      <c r="H320" s="68">
        <v>3300</v>
      </c>
      <c r="I320" s="8">
        <f t="shared" si="23"/>
        <v>20</v>
      </c>
      <c r="J320" s="2">
        <v>4.7190000000000003</v>
      </c>
      <c r="K320" s="69">
        <v>165</v>
      </c>
      <c r="L320" s="68">
        <v>683</v>
      </c>
      <c r="M320" s="8">
        <f t="shared" si="24"/>
        <v>4.1393939393939396</v>
      </c>
      <c r="N320" s="2">
        <v>2.1469999999999998</v>
      </c>
      <c r="O320" s="69">
        <f t="shared" si="27"/>
        <v>165</v>
      </c>
      <c r="P320" s="181">
        <f t="shared" si="25"/>
        <v>4.8316251830161052</v>
      </c>
      <c r="Q320" s="77" t="s">
        <v>4861</v>
      </c>
      <c r="V320" s="34">
        <v>0.41666666666666669</v>
      </c>
      <c r="W320" s="85">
        <v>0.58333333333333337</v>
      </c>
      <c r="X320" s="86">
        <f t="shared" si="26"/>
        <v>0.16666666666666669</v>
      </c>
    </row>
    <row r="321" spans="1:24" x14ac:dyDescent="0.3">
      <c r="A321" s="44" t="s">
        <v>5087</v>
      </c>
      <c r="B321" s="68" t="s">
        <v>5088</v>
      </c>
      <c r="C321" s="2" t="s">
        <v>6</v>
      </c>
      <c r="D321" s="2">
        <v>75</v>
      </c>
      <c r="E321" s="6">
        <v>16096</v>
      </c>
      <c r="F321" s="7">
        <v>43755.57408564815</v>
      </c>
      <c r="G321" s="69" t="s">
        <v>4</v>
      </c>
      <c r="H321" s="68">
        <v>3019</v>
      </c>
      <c r="I321" s="8">
        <f t="shared" si="23"/>
        <v>21.564285714285713</v>
      </c>
      <c r="J321" s="2">
        <v>4.7949999999999999</v>
      </c>
      <c r="K321" s="69">
        <v>140</v>
      </c>
      <c r="L321" s="68">
        <v>879</v>
      </c>
      <c r="M321" s="8">
        <f t="shared" si="24"/>
        <v>6.2785714285714285</v>
      </c>
      <c r="N321" s="2">
        <v>2.6030000000000002</v>
      </c>
      <c r="O321" s="69">
        <f t="shared" si="27"/>
        <v>140</v>
      </c>
      <c r="P321" s="181">
        <f t="shared" si="25"/>
        <v>3.434584755403868</v>
      </c>
      <c r="Q321" s="77" t="s">
        <v>5084</v>
      </c>
      <c r="V321" s="34">
        <v>0.42152777777777778</v>
      </c>
      <c r="W321" s="85">
        <v>0.59722222222222221</v>
      </c>
      <c r="X321" s="86">
        <f t="shared" si="26"/>
        <v>0.17569444444444443</v>
      </c>
    </row>
    <row r="322" spans="1:24" x14ac:dyDescent="0.3">
      <c r="A322" s="44" t="s">
        <v>5089</v>
      </c>
      <c r="B322" s="68" t="s">
        <v>4350</v>
      </c>
      <c r="C322" s="2" t="s">
        <v>1</v>
      </c>
      <c r="D322" s="2">
        <v>60</v>
      </c>
      <c r="E322" s="6">
        <v>21716</v>
      </c>
      <c r="F322" s="7">
        <v>43755.594664351855</v>
      </c>
      <c r="G322" s="69" t="s">
        <v>4</v>
      </c>
      <c r="H322" s="68">
        <v>4123</v>
      </c>
      <c r="I322" s="8">
        <f t="shared" si="23"/>
        <v>29.45</v>
      </c>
      <c r="J322" s="2">
        <v>5.7380000000000004</v>
      </c>
      <c r="K322" s="69">
        <v>140</v>
      </c>
      <c r="L322" s="68">
        <v>842</v>
      </c>
      <c r="M322" s="8">
        <f t="shared" si="24"/>
        <v>6.0142857142857142</v>
      </c>
      <c r="N322" s="2">
        <v>2.5419999999999998</v>
      </c>
      <c r="O322" s="69">
        <f t="shared" si="27"/>
        <v>140</v>
      </c>
      <c r="P322" s="181">
        <f t="shared" si="25"/>
        <v>4.8966745843230406</v>
      </c>
      <c r="Q322" s="77" t="s">
        <v>5035</v>
      </c>
      <c r="V322" s="34">
        <v>0.45833333333333331</v>
      </c>
      <c r="W322" s="85">
        <v>0.61111111111111105</v>
      </c>
      <c r="X322" s="86">
        <f t="shared" si="26"/>
        <v>0.15277777777777773</v>
      </c>
    </row>
    <row r="323" spans="1:24" x14ac:dyDescent="0.3">
      <c r="A323" s="44" t="s">
        <v>5090</v>
      </c>
      <c r="B323" s="68" t="s">
        <v>5091</v>
      </c>
      <c r="C323" s="2" t="s">
        <v>1</v>
      </c>
      <c r="D323" s="2">
        <v>43</v>
      </c>
      <c r="E323" s="6">
        <v>27758</v>
      </c>
      <c r="F323" s="7">
        <v>43755.607824074075</v>
      </c>
      <c r="G323" s="69" t="s">
        <v>4</v>
      </c>
      <c r="H323" s="68">
        <v>1735</v>
      </c>
      <c r="I323" s="8">
        <f t="shared" ref="I323:I386" si="28">H323/K323</f>
        <v>11.566666666666666</v>
      </c>
      <c r="J323" s="2">
        <v>3.371</v>
      </c>
      <c r="K323" s="69">
        <v>150</v>
      </c>
      <c r="L323" s="68">
        <v>529</v>
      </c>
      <c r="M323" s="8">
        <f t="shared" ref="M323:M386" si="29">L323/O323</f>
        <v>3.5266666666666668</v>
      </c>
      <c r="N323" s="2">
        <v>2.0289999999999999</v>
      </c>
      <c r="O323" s="69">
        <f t="shared" si="27"/>
        <v>150</v>
      </c>
      <c r="P323" s="181">
        <f t="shared" ref="P323:P386" si="30">I323/M323</f>
        <v>3.2797731568998105</v>
      </c>
      <c r="Q323" s="77" t="s">
        <v>5084</v>
      </c>
      <c r="V323" s="34">
        <v>0.4548611111111111</v>
      </c>
      <c r="W323" s="85">
        <v>0.62152777777777779</v>
      </c>
      <c r="X323" s="86">
        <f t="shared" ref="X323:X386" si="31">IF(AND(W323&lt;&gt;0,V323&lt;&gt;0),W323-V323,"No_data")</f>
        <v>0.16666666666666669</v>
      </c>
    </row>
    <row r="324" spans="1:24" x14ac:dyDescent="0.3">
      <c r="A324" s="44" t="s">
        <v>5092</v>
      </c>
      <c r="B324" s="68" t="s">
        <v>5093</v>
      </c>
      <c r="C324" s="2" t="s">
        <v>1</v>
      </c>
      <c r="D324" s="2">
        <v>22</v>
      </c>
      <c r="E324" s="6">
        <v>35695</v>
      </c>
      <c r="F324" s="7">
        <v>43755.617106481484</v>
      </c>
      <c r="G324" s="69" t="s">
        <v>4</v>
      </c>
      <c r="H324" s="68">
        <v>1606</v>
      </c>
      <c r="I324" s="8">
        <f t="shared" si="28"/>
        <v>11.896296296296295</v>
      </c>
      <c r="J324" s="2">
        <v>3.8090000000000002</v>
      </c>
      <c r="K324" s="69">
        <v>135</v>
      </c>
      <c r="L324" s="68">
        <v>405</v>
      </c>
      <c r="M324" s="8">
        <f t="shared" si="29"/>
        <v>3</v>
      </c>
      <c r="N324" s="2">
        <v>1.804</v>
      </c>
      <c r="O324" s="69">
        <f t="shared" si="27"/>
        <v>135</v>
      </c>
      <c r="P324" s="181">
        <f t="shared" si="30"/>
        <v>3.9654320987654317</v>
      </c>
      <c r="Q324" s="77" t="s">
        <v>4901</v>
      </c>
      <c r="V324" s="34">
        <v>0.4680555555555555</v>
      </c>
      <c r="W324" s="85">
        <v>0.64583333333333337</v>
      </c>
      <c r="X324" s="86">
        <f t="shared" si="31"/>
        <v>0.17777777777777787</v>
      </c>
    </row>
    <row r="325" spans="1:24" x14ac:dyDescent="0.3">
      <c r="A325" s="44" t="s">
        <v>5094</v>
      </c>
      <c r="B325" s="68" t="s">
        <v>5095</v>
      </c>
      <c r="C325" s="2" t="s">
        <v>1</v>
      </c>
      <c r="D325" s="2">
        <v>45</v>
      </c>
      <c r="E325" s="6">
        <v>27299</v>
      </c>
      <c r="F325" s="7">
        <v>43755.651666666665</v>
      </c>
      <c r="G325" s="69" t="s">
        <v>4</v>
      </c>
      <c r="H325" s="68">
        <v>1558</v>
      </c>
      <c r="I325" s="8">
        <f t="shared" si="28"/>
        <v>13.910714285714286</v>
      </c>
      <c r="J325" s="2">
        <v>3.5430000000000001</v>
      </c>
      <c r="K325" s="69">
        <v>112</v>
      </c>
      <c r="L325" s="68">
        <v>438</v>
      </c>
      <c r="M325" s="8">
        <f t="shared" si="29"/>
        <v>3.9107142857142856</v>
      </c>
      <c r="N325" s="2">
        <v>1.9890000000000001</v>
      </c>
      <c r="O325" s="69">
        <f t="shared" si="27"/>
        <v>112</v>
      </c>
      <c r="P325" s="181">
        <f t="shared" si="30"/>
        <v>3.5570776255707766</v>
      </c>
      <c r="Q325" s="77" t="s">
        <v>4864</v>
      </c>
      <c r="V325" s="34">
        <v>0.49722222222222223</v>
      </c>
      <c r="W325" s="85">
        <v>0.66666666666666663</v>
      </c>
      <c r="X325" s="86">
        <f t="shared" si="31"/>
        <v>0.1694444444444444</v>
      </c>
    </row>
    <row r="326" spans="1:24" x14ac:dyDescent="0.3">
      <c r="A326" s="44" t="s">
        <v>5096</v>
      </c>
      <c r="B326" s="68" t="s">
        <v>5097</v>
      </c>
      <c r="C326" s="2" t="s">
        <v>6</v>
      </c>
      <c r="D326" s="2">
        <v>19</v>
      </c>
      <c r="E326" s="6">
        <v>36463</v>
      </c>
      <c r="F326" s="7">
        <v>43755.65216435185</v>
      </c>
      <c r="G326" s="69" t="s">
        <v>4</v>
      </c>
      <c r="H326" s="68">
        <v>1262</v>
      </c>
      <c r="I326" s="8">
        <f t="shared" si="28"/>
        <v>8.703448275862069</v>
      </c>
      <c r="J326" s="2">
        <v>3.202</v>
      </c>
      <c r="K326" s="69">
        <v>145</v>
      </c>
      <c r="L326" s="68">
        <v>432</v>
      </c>
      <c r="M326" s="8">
        <f t="shared" si="29"/>
        <v>2.9793103448275864</v>
      </c>
      <c r="N326" s="2">
        <v>1.734</v>
      </c>
      <c r="O326" s="69">
        <f t="shared" si="27"/>
        <v>145</v>
      </c>
      <c r="P326" s="181">
        <f t="shared" si="30"/>
        <v>2.9212962962962963</v>
      </c>
      <c r="Q326" s="77" t="s">
        <v>4869</v>
      </c>
      <c r="V326" s="34">
        <v>0.50138888888888888</v>
      </c>
      <c r="W326" s="85">
        <v>0.68055555555555547</v>
      </c>
      <c r="X326" s="86">
        <f t="shared" si="31"/>
        <v>0.17916666666666659</v>
      </c>
    </row>
    <row r="327" spans="1:24" x14ac:dyDescent="0.3">
      <c r="A327" s="44" t="s">
        <v>5098</v>
      </c>
      <c r="B327" s="68" t="s">
        <v>5099</v>
      </c>
      <c r="C327" s="2" t="s">
        <v>6</v>
      </c>
      <c r="D327" s="2">
        <v>48</v>
      </c>
      <c r="E327" s="6">
        <v>26074</v>
      </c>
      <c r="F327" s="7">
        <v>43756.507372685184</v>
      </c>
      <c r="G327" s="69" t="s">
        <v>4</v>
      </c>
      <c r="H327" s="68">
        <v>2103</v>
      </c>
      <c r="I327" s="8">
        <f t="shared" si="28"/>
        <v>12.517857142857142</v>
      </c>
      <c r="J327" s="2">
        <v>3.6659999999999999</v>
      </c>
      <c r="K327" s="69">
        <v>168</v>
      </c>
      <c r="L327" s="68">
        <v>945</v>
      </c>
      <c r="M327" s="8">
        <f t="shared" si="29"/>
        <v>5.625</v>
      </c>
      <c r="N327" s="2">
        <v>2.552</v>
      </c>
      <c r="O327" s="69">
        <f t="shared" si="27"/>
        <v>168</v>
      </c>
      <c r="P327" s="181">
        <f t="shared" si="30"/>
        <v>2.2253968253968255</v>
      </c>
      <c r="Q327" s="77" t="s">
        <v>5084</v>
      </c>
      <c r="V327" s="34">
        <v>0.38194444444444442</v>
      </c>
      <c r="W327" s="85">
        <v>0.51736111111111105</v>
      </c>
      <c r="X327" s="86">
        <f t="shared" si="31"/>
        <v>0.13541666666666663</v>
      </c>
    </row>
    <row r="328" spans="1:24" x14ac:dyDescent="0.3">
      <c r="A328" s="44" t="s">
        <v>5100</v>
      </c>
      <c r="B328" s="68" t="s">
        <v>5101</v>
      </c>
      <c r="C328" s="2" t="s">
        <v>1</v>
      </c>
      <c r="D328" s="2">
        <v>47</v>
      </c>
      <c r="E328" s="6">
        <v>26587</v>
      </c>
      <c r="F328" s="7">
        <v>43756.507604166669</v>
      </c>
      <c r="G328" s="69" t="s">
        <v>4</v>
      </c>
      <c r="H328" s="68">
        <v>1592</v>
      </c>
      <c r="I328" s="8">
        <f t="shared" si="28"/>
        <v>14.214285714285714</v>
      </c>
      <c r="J328" s="2">
        <v>4.3319999999999999</v>
      </c>
      <c r="K328" s="69">
        <v>112</v>
      </c>
      <c r="L328" s="68">
        <v>501</v>
      </c>
      <c r="M328" s="8">
        <f t="shared" si="29"/>
        <v>4.4732142857142856</v>
      </c>
      <c r="N328" s="2">
        <v>1.9590000000000001</v>
      </c>
      <c r="O328" s="69">
        <f t="shared" si="27"/>
        <v>112</v>
      </c>
      <c r="P328" s="181">
        <f t="shared" si="30"/>
        <v>3.1776447105788423</v>
      </c>
      <c r="Q328" s="77" t="s">
        <v>4861</v>
      </c>
      <c r="V328" s="34">
        <v>0.39444444444444443</v>
      </c>
      <c r="W328" s="85">
        <v>0.52777777777777779</v>
      </c>
      <c r="X328" s="86">
        <f t="shared" si="31"/>
        <v>0.13333333333333336</v>
      </c>
    </row>
    <row r="329" spans="1:24" x14ac:dyDescent="0.3">
      <c r="A329" s="44" t="s">
        <v>3414</v>
      </c>
      <c r="B329" s="68" t="s">
        <v>1905</v>
      </c>
      <c r="C329" s="2" t="s">
        <v>6</v>
      </c>
      <c r="D329" s="2">
        <v>68</v>
      </c>
      <c r="E329" s="6">
        <v>18561</v>
      </c>
      <c r="F329" s="7">
        <v>43756.533379629633</v>
      </c>
      <c r="G329" s="69" t="s">
        <v>4</v>
      </c>
      <c r="H329" s="68">
        <v>2784</v>
      </c>
      <c r="I329" s="8">
        <f t="shared" si="28"/>
        <v>20.622222222222224</v>
      </c>
      <c r="J329" s="2">
        <v>4.923</v>
      </c>
      <c r="K329" s="69">
        <v>135</v>
      </c>
      <c r="L329" s="68">
        <v>723</v>
      </c>
      <c r="M329" s="8">
        <f t="shared" si="29"/>
        <v>5.3555555555555552</v>
      </c>
      <c r="N329" s="2">
        <v>2.3450000000000002</v>
      </c>
      <c r="O329" s="69">
        <f t="shared" si="27"/>
        <v>135</v>
      </c>
      <c r="P329" s="181">
        <f t="shared" si="30"/>
        <v>3.8506224066390047</v>
      </c>
      <c r="Q329" s="77" t="s">
        <v>5084</v>
      </c>
      <c r="V329" s="34">
        <v>0.39999999999999997</v>
      </c>
      <c r="W329" s="85">
        <v>0.54166666666666663</v>
      </c>
      <c r="X329" s="86">
        <f t="shared" si="31"/>
        <v>0.14166666666666666</v>
      </c>
    </row>
    <row r="330" spans="1:24" x14ac:dyDescent="0.3">
      <c r="A330" s="44" t="s">
        <v>5102</v>
      </c>
      <c r="B330" s="68" t="s">
        <v>5103</v>
      </c>
      <c r="C330" s="2" t="s">
        <v>1</v>
      </c>
      <c r="D330" s="2">
        <v>47</v>
      </c>
      <c r="E330" s="6">
        <v>26294</v>
      </c>
      <c r="F330" s="7">
        <v>43756.558182870373</v>
      </c>
      <c r="G330" s="69" t="s">
        <v>4</v>
      </c>
      <c r="H330" s="68">
        <v>2778</v>
      </c>
      <c r="I330" s="8">
        <f t="shared" si="28"/>
        <v>26.71153846153846</v>
      </c>
      <c r="J330" s="2">
        <v>5.0330000000000004</v>
      </c>
      <c r="K330" s="69">
        <v>104</v>
      </c>
      <c r="L330" s="68">
        <v>610</v>
      </c>
      <c r="M330" s="8">
        <f t="shared" si="29"/>
        <v>5.865384615384615</v>
      </c>
      <c r="N330" s="2">
        <v>2.57</v>
      </c>
      <c r="O330" s="69">
        <f t="shared" si="27"/>
        <v>104</v>
      </c>
      <c r="P330" s="181">
        <f t="shared" si="30"/>
        <v>4.5540983606557379</v>
      </c>
      <c r="Q330" s="77" t="s">
        <v>4861</v>
      </c>
      <c r="V330" s="34">
        <v>0.4201388888888889</v>
      </c>
      <c r="W330" s="85">
        <v>0.5625</v>
      </c>
      <c r="X330" s="86">
        <f t="shared" si="31"/>
        <v>0.1423611111111111</v>
      </c>
    </row>
    <row r="331" spans="1:24" x14ac:dyDescent="0.3">
      <c r="A331" s="44" t="s">
        <v>5104</v>
      </c>
      <c r="B331" s="68" t="s">
        <v>5105</v>
      </c>
      <c r="C331" s="2" t="s">
        <v>1</v>
      </c>
      <c r="D331" s="2">
        <v>47</v>
      </c>
      <c r="E331" s="6">
        <v>26368</v>
      </c>
      <c r="F331" s="7">
        <v>43756.569432870368</v>
      </c>
      <c r="G331" s="69" t="s">
        <v>4</v>
      </c>
      <c r="H331" s="68">
        <v>1656</v>
      </c>
      <c r="I331" s="8">
        <f t="shared" si="28"/>
        <v>14.4</v>
      </c>
      <c r="J331" s="2">
        <v>3.911</v>
      </c>
      <c r="K331" s="69">
        <v>115</v>
      </c>
      <c r="L331" s="68">
        <v>358</v>
      </c>
      <c r="M331" s="8">
        <f t="shared" si="29"/>
        <v>3.1130434782608694</v>
      </c>
      <c r="N331" s="2">
        <v>1.839</v>
      </c>
      <c r="O331" s="69">
        <f t="shared" si="27"/>
        <v>115</v>
      </c>
      <c r="P331" s="181">
        <f t="shared" si="30"/>
        <v>4.6256983240223466</v>
      </c>
      <c r="Q331" s="77" t="s">
        <v>5084</v>
      </c>
      <c r="V331" s="34">
        <v>0.40138888888888885</v>
      </c>
      <c r="W331" s="85">
        <v>0.57291666666666663</v>
      </c>
      <c r="X331" s="86">
        <f t="shared" si="31"/>
        <v>0.17152777777777778</v>
      </c>
    </row>
    <row r="332" spans="1:24" x14ac:dyDescent="0.3">
      <c r="A332" s="44" t="s">
        <v>5106</v>
      </c>
      <c r="B332" s="68" t="s">
        <v>5107</v>
      </c>
      <c r="C332" s="2" t="s">
        <v>6</v>
      </c>
      <c r="D332" s="2">
        <v>74</v>
      </c>
      <c r="E332" s="6">
        <v>16690</v>
      </c>
      <c r="F332" s="7">
        <v>43756.572812500002</v>
      </c>
      <c r="G332" s="69" t="s">
        <v>4</v>
      </c>
      <c r="H332" s="68">
        <v>1670</v>
      </c>
      <c r="I332" s="8">
        <f t="shared" si="28"/>
        <v>16.7</v>
      </c>
      <c r="J332" s="2">
        <v>4.5030000000000001</v>
      </c>
      <c r="K332" s="69">
        <v>100</v>
      </c>
      <c r="L332" s="68">
        <v>488</v>
      </c>
      <c r="M332" s="8">
        <f t="shared" si="29"/>
        <v>4.88</v>
      </c>
      <c r="N332" s="2">
        <v>2.35</v>
      </c>
      <c r="O332" s="69">
        <f t="shared" si="27"/>
        <v>100</v>
      </c>
      <c r="P332" s="181">
        <f t="shared" si="30"/>
        <v>3.4221311475409837</v>
      </c>
      <c r="Q332" s="77" t="s">
        <v>5108</v>
      </c>
      <c r="V332" s="34">
        <v>0.41319444444444442</v>
      </c>
      <c r="W332" s="85">
        <v>0.58680555555555558</v>
      </c>
      <c r="X332" s="86">
        <f t="shared" si="31"/>
        <v>0.17361111111111116</v>
      </c>
    </row>
    <row r="333" spans="1:24" x14ac:dyDescent="0.3">
      <c r="A333" s="44" t="s">
        <v>5109</v>
      </c>
      <c r="B333" s="68" t="s">
        <v>5110</v>
      </c>
      <c r="C333" s="2" t="s">
        <v>1</v>
      </c>
      <c r="D333" s="2">
        <v>45</v>
      </c>
      <c r="E333" s="6">
        <v>27247</v>
      </c>
      <c r="F333" s="7">
        <v>43756.582951388889</v>
      </c>
      <c r="G333" s="69" t="s">
        <v>4</v>
      </c>
      <c r="H333" s="68">
        <v>2160</v>
      </c>
      <c r="I333" s="8">
        <f t="shared" si="28"/>
        <v>19.636363636363637</v>
      </c>
      <c r="J333" s="2">
        <v>4.2699999999999996</v>
      </c>
      <c r="K333" s="69">
        <v>110</v>
      </c>
      <c r="L333" s="68">
        <v>647</v>
      </c>
      <c r="M333" s="8">
        <f t="shared" si="29"/>
        <v>5.8818181818181818</v>
      </c>
      <c r="N333" s="2">
        <v>2.508</v>
      </c>
      <c r="O333" s="69">
        <f t="shared" si="27"/>
        <v>110</v>
      </c>
      <c r="P333" s="181">
        <f t="shared" si="30"/>
        <v>3.3384853168469864</v>
      </c>
      <c r="Q333" s="77" t="s">
        <v>5068</v>
      </c>
      <c r="V333" s="34">
        <v>0.4513888888888889</v>
      </c>
      <c r="W333" s="85">
        <v>0.61111111111111105</v>
      </c>
      <c r="X333" s="86">
        <f t="shared" si="31"/>
        <v>0.15972222222222215</v>
      </c>
    </row>
    <row r="334" spans="1:24" x14ac:dyDescent="0.3">
      <c r="A334" s="44" t="s">
        <v>5111</v>
      </c>
      <c r="B334" s="68" t="s">
        <v>1034</v>
      </c>
      <c r="C334" s="2" t="s">
        <v>1</v>
      </c>
      <c r="D334" s="2">
        <v>48</v>
      </c>
      <c r="E334" s="6">
        <v>25925</v>
      </c>
      <c r="F334" s="7">
        <v>43756.605254629627</v>
      </c>
      <c r="G334" s="69" t="s">
        <v>4</v>
      </c>
      <c r="H334" s="68">
        <v>3483</v>
      </c>
      <c r="I334" s="8">
        <f t="shared" si="28"/>
        <v>24.1875</v>
      </c>
      <c r="J334" s="2">
        <v>5.5960000000000001</v>
      </c>
      <c r="K334" s="69">
        <v>144</v>
      </c>
      <c r="L334" s="68">
        <v>855</v>
      </c>
      <c r="M334" s="8">
        <f t="shared" si="29"/>
        <v>5.9375</v>
      </c>
      <c r="N334" s="2">
        <v>2.621</v>
      </c>
      <c r="O334" s="69">
        <f t="shared" si="27"/>
        <v>144</v>
      </c>
      <c r="P334" s="181">
        <f t="shared" si="30"/>
        <v>4.0736842105263156</v>
      </c>
      <c r="Q334" s="77" t="s">
        <v>5071</v>
      </c>
      <c r="V334" s="34">
        <v>0.45694444444444443</v>
      </c>
      <c r="W334" s="85">
        <v>0.625</v>
      </c>
      <c r="X334" s="86">
        <f t="shared" si="31"/>
        <v>0.16805555555555557</v>
      </c>
    </row>
    <row r="335" spans="1:24" x14ac:dyDescent="0.3">
      <c r="A335" s="44" t="s">
        <v>5112</v>
      </c>
      <c r="B335" s="68" t="s">
        <v>5113</v>
      </c>
      <c r="C335" s="2" t="s">
        <v>1</v>
      </c>
      <c r="D335" s="2">
        <v>56</v>
      </c>
      <c r="E335" s="6">
        <v>23029</v>
      </c>
      <c r="F335" s="7">
        <v>43756.63181712963</v>
      </c>
      <c r="G335" s="69" t="s">
        <v>4</v>
      </c>
      <c r="H335" s="68">
        <v>3433</v>
      </c>
      <c r="I335" s="8">
        <f t="shared" si="28"/>
        <v>32.695238095238096</v>
      </c>
      <c r="J335" s="2">
        <v>5.7249999999999996</v>
      </c>
      <c r="K335" s="69">
        <v>105</v>
      </c>
      <c r="L335" s="68">
        <v>551</v>
      </c>
      <c r="M335" s="8">
        <f t="shared" si="29"/>
        <v>5.2476190476190476</v>
      </c>
      <c r="N335" s="2">
        <v>2.3889999999999998</v>
      </c>
      <c r="O335" s="69">
        <f t="shared" si="27"/>
        <v>105</v>
      </c>
      <c r="P335" s="181">
        <f t="shared" si="30"/>
        <v>6.2304900181488208</v>
      </c>
      <c r="Q335" s="77" t="s">
        <v>4861</v>
      </c>
      <c r="V335" s="34">
        <v>0.50347222222222221</v>
      </c>
      <c r="W335" s="85">
        <v>0.65972222222222221</v>
      </c>
      <c r="X335" s="86">
        <f t="shared" si="31"/>
        <v>0.15625</v>
      </c>
    </row>
    <row r="336" spans="1:24" x14ac:dyDescent="0.3">
      <c r="A336" s="44" t="s">
        <v>5114</v>
      </c>
      <c r="B336" s="68" t="s">
        <v>5115</v>
      </c>
      <c r="C336" s="2" t="s">
        <v>1</v>
      </c>
      <c r="D336" s="2">
        <v>53</v>
      </c>
      <c r="E336" s="6">
        <v>24327</v>
      </c>
      <c r="F336" s="7">
        <v>43756.666319444441</v>
      </c>
      <c r="G336" s="69" t="s">
        <v>4</v>
      </c>
      <c r="H336" s="68">
        <v>3089</v>
      </c>
      <c r="I336" s="8">
        <f t="shared" si="28"/>
        <v>28.081818181818182</v>
      </c>
      <c r="J336" s="2">
        <v>4.9850000000000003</v>
      </c>
      <c r="K336" s="69">
        <v>110</v>
      </c>
      <c r="L336" s="68">
        <v>595</v>
      </c>
      <c r="M336" s="8">
        <f t="shared" si="29"/>
        <v>5.4090909090909092</v>
      </c>
      <c r="N336" s="2">
        <v>2.4910000000000001</v>
      </c>
      <c r="O336" s="69">
        <f t="shared" si="27"/>
        <v>110</v>
      </c>
      <c r="P336" s="181">
        <f t="shared" si="30"/>
        <v>5.1915966386554624</v>
      </c>
      <c r="Q336" s="77" t="s">
        <v>4864</v>
      </c>
      <c r="V336" s="34">
        <v>0.51874999999999993</v>
      </c>
      <c r="W336" s="85">
        <v>0.67361111111111116</v>
      </c>
      <c r="X336" s="86">
        <f t="shared" si="31"/>
        <v>0.15486111111111123</v>
      </c>
    </row>
    <row r="337" spans="1:24" x14ac:dyDescent="0.3">
      <c r="A337" s="44" t="s">
        <v>5116</v>
      </c>
      <c r="B337" s="68" t="s">
        <v>229</v>
      </c>
      <c r="C337" s="2" t="s">
        <v>1</v>
      </c>
      <c r="D337" s="2">
        <v>40</v>
      </c>
      <c r="E337" s="6">
        <v>28912</v>
      </c>
      <c r="F337" s="7">
        <v>43756.699918981481</v>
      </c>
      <c r="G337" s="69" t="s">
        <v>4</v>
      </c>
      <c r="H337" s="68">
        <v>1619</v>
      </c>
      <c r="I337" s="8">
        <f t="shared" si="28"/>
        <v>14.718181818181819</v>
      </c>
      <c r="J337" s="2">
        <v>4.3479999999999999</v>
      </c>
      <c r="K337" s="69">
        <v>110</v>
      </c>
      <c r="L337" s="68">
        <v>467</v>
      </c>
      <c r="M337" s="8">
        <f t="shared" si="29"/>
        <v>4.2454545454545451</v>
      </c>
      <c r="N337" s="2">
        <v>2.1640000000000001</v>
      </c>
      <c r="O337" s="69">
        <f t="shared" si="27"/>
        <v>110</v>
      </c>
      <c r="P337" s="181">
        <f t="shared" si="30"/>
        <v>3.4668094218415422</v>
      </c>
      <c r="Q337" s="77" t="s">
        <v>5084</v>
      </c>
      <c r="V337" s="34">
        <v>0.54027777777777775</v>
      </c>
      <c r="W337" s="85">
        <v>0.70833333333333337</v>
      </c>
      <c r="X337" s="86">
        <f t="shared" si="31"/>
        <v>0.16805555555555562</v>
      </c>
    </row>
    <row r="338" spans="1:24" x14ac:dyDescent="0.3">
      <c r="A338" s="44" t="s">
        <v>5117</v>
      </c>
      <c r="B338" s="68" t="s">
        <v>5118</v>
      </c>
      <c r="C338" s="2" t="s">
        <v>6</v>
      </c>
      <c r="D338" s="2">
        <v>51</v>
      </c>
      <c r="E338" s="6">
        <v>25080</v>
      </c>
      <c r="F338" s="7">
        <v>43759.51122685185</v>
      </c>
      <c r="G338" s="69" t="s">
        <v>4</v>
      </c>
      <c r="H338" s="68">
        <v>1620</v>
      </c>
      <c r="I338" s="8">
        <f t="shared" si="28"/>
        <v>13.5</v>
      </c>
      <c r="J338" s="2">
        <v>3.8479999999999999</v>
      </c>
      <c r="K338" s="69">
        <v>120</v>
      </c>
      <c r="L338" s="68">
        <v>675</v>
      </c>
      <c r="M338" s="8">
        <f t="shared" si="29"/>
        <v>5.625</v>
      </c>
      <c r="N338" s="2">
        <v>2.5169999999999999</v>
      </c>
      <c r="O338" s="69">
        <f t="shared" si="27"/>
        <v>120</v>
      </c>
      <c r="P338" s="181">
        <f t="shared" si="30"/>
        <v>2.4</v>
      </c>
      <c r="Q338" s="77" t="s">
        <v>5035</v>
      </c>
      <c r="V338" s="34">
        <v>0.3756944444444445</v>
      </c>
      <c r="W338" s="85">
        <v>0.52083333333333337</v>
      </c>
      <c r="X338" s="86">
        <f t="shared" si="31"/>
        <v>0.14513888888888887</v>
      </c>
    </row>
    <row r="339" spans="1:24" x14ac:dyDescent="0.3">
      <c r="A339" s="44" t="s">
        <v>5121</v>
      </c>
      <c r="B339" s="68" t="s">
        <v>5122</v>
      </c>
      <c r="C339" s="2" t="s">
        <v>1</v>
      </c>
      <c r="D339" s="2">
        <v>50</v>
      </c>
      <c r="E339" s="6">
        <v>25262</v>
      </c>
      <c r="F339" s="7">
        <v>43759.527141203704</v>
      </c>
      <c r="G339" s="69" t="s">
        <v>4</v>
      </c>
      <c r="H339" s="68">
        <v>2397</v>
      </c>
      <c r="I339" s="8">
        <f t="shared" si="28"/>
        <v>19.175999999999998</v>
      </c>
      <c r="J339" s="2">
        <v>4.5979999999999999</v>
      </c>
      <c r="K339" s="69">
        <v>125</v>
      </c>
      <c r="L339" s="68">
        <v>595</v>
      </c>
      <c r="M339" s="8">
        <f t="shared" si="29"/>
        <v>4.76</v>
      </c>
      <c r="N339" s="2">
        <v>2.081</v>
      </c>
      <c r="O339" s="69">
        <f t="shared" si="27"/>
        <v>125</v>
      </c>
      <c r="P339" s="181">
        <f t="shared" si="30"/>
        <v>4.0285714285714285</v>
      </c>
      <c r="Q339" s="77" t="s">
        <v>5017</v>
      </c>
      <c r="V339" s="34">
        <v>0.3888888888888889</v>
      </c>
      <c r="W339" s="85">
        <v>0.55555555555555558</v>
      </c>
      <c r="X339" s="86">
        <f t="shared" si="31"/>
        <v>0.16666666666666669</v>
      </c>
    </row>
    <row r="340" spans="1:24" x14ac:dyDescent="0.3">
      <c r="A340" s="44" t="s">
        <v>5123</v>
      </c>
      <c r="B340" s="68" t="s">
        <v>5124</v>
      </c>
      <c r="C340" s="2" t="s">
        <v>1</v>
      </c>
      <c r="D340" s="2">
        <v>49</v>
      </c>
      <c r="E340" s="6">
        <v>25726</v>
      </c>
      <c r="F340" s="7">
        <v>43759.556620370371</v>
      </c>
      <c r="G340" s="69" t="s">
        <v>4</v>
      </c>
      <c r="H340" s="68">
        <v>2517</v>
      </c>
      <c r="I340" s="8">
        <f t="shared" si="28"/>
        <v>16.78</v>
      </c>
      <c r="J340" s="2">
        <v>3.83</v>
      </c>
      <c r="K340" s="69">
        <v>150</v>
      </c>
      <c r="L340" s="68">
        <v>542</v>
      </c>
      <c r="M340" s="8">
        <f t="shared" si="29"/>
        <v>3.6133333333333333</v>
      </c>
      <c r="N340" s="2">
        <v>1.794</v>
      </c>
      <c r="O340" s="69">
        <f t="shared" si="27"/>
        <v>150</v>
      </c>
      <c r="P340" s="181">
        <f t="shared" si="30"/>
        <v>4.6439114391143912</v>
      </c>
      <c r="Q340" s="77" t="s">
        <v>4861</v>
      </c>
      <c r="V340" s="34">
        <v>0.40625</v>
      </c>
      <c r="W340" s="85">
        <v>0.56597222222222221</v>
      </c>
      <c r="X340" s="86">
        <f t="shared" si="31"/>
        <v>0.15972222222222221</v>
      </c>
    </row>
    <row r="341" spans="1:24" x14ac:dyDescent="0.3">
      <c r="A341" s="44" t="s">
        <v>5125</v>
      </c>
      <c r="B341" s="68" t="s">
        <v>5126</v>
      </c>
      <c r="C341" s="2" t="s">
        <v>6</v>
      </c>
      <c r="D341" s="2">
        <v>67</v>
      </c>
      <c r="E341" s="6">
        <v>19049</v>
      </c>
      <c r="F341" s="7">
        <v>43759.564444444448</v>
      </c>
      <c r="G341" s="69" t="s">
        <v>4</v>
      </c>
      <c r="H341" s="68">
        <v>1669</v>
      </c>
      <c r="I341" s="8">
        <f t="shared" si="28"/>
        <v>16.048076923076923</v>
      </c>
      <c r="J341" s="2">
        <v>3.7530000000000001</v>
      </c>
      <c r="K341" s="69">
        <v>104</v>
      </c>
      <c r="L341" s="68">
        <v>750</v>
      </c>
      <c r="M341" s="8">
        <f t="shared" si="29"/>
        <v>7.2115384615384617</v>
      </c>
      <c r="N341" s="2">
        <v>2.968</v>
      </c>
      <c r="O341" s="69">
        <f t="shared" si="27"/>
        <v>104</v>
      </c>
      <c r="P341" s="181">
        <f t="shared" si="30"/>
        <v>2.2253333333333334</v>
      </c>
      <c r="Q341" s="77" t="s">
        <v>5017</v>
      </c>
      <c r="V341" s="34">
        <v>0.41944444444444445</v>
      </c>
      <c r="W341" s="85">
        <v>0.57638888888888895</v>
      </c>
      <c r="X341" s="86">
        <f t="shared" si="31"/>
        <v>0.1569444444444445</v>
      </c>
    </row>
    <row r="342" spans="1:24" x14ac:dyDescent="0.3">
      <c r="A342" s="44" t="s">
        <v>5127</v>
      </c>
      <c r="B342" s="68" t="s">
        <v>820</v>
      </c>
      <c r="C342" s="2" t="s">
        <v>1</v>
      </c>
      <c r="D342" s="2">
        <v>54</v>
      </c>
      <c r="E342" s="6">
        <v>23867</v>
      </c>
      <c r="F342" s="7">
        <v>43759.57340277778</v>
      </c>
      <c r="G342" s="69" t="s">
        <v>4</v>
      </c>
      <c r="H342" s="68">
        <v>2066</v>
      </c>
      <c r="I342" s="8">
        <f t="shared" si="28"/>
        <v>16.396825396825395</v>
      </c>
      <c r="J342" s="2">
        <v>3.657</v>
      </c>
      <c r="K342" s="69">
        <v>126</v>
      </c>
      <c r="L342" s="68">
        <v>517</v>
      </c>
      <c r="M342" s="8">
        <f t="shared" si="29"/>
        <v>4.1031746031746028</v>
      </c>
      <c r="N342" s="2">
        <v>2.339</v>
      </c>
      <c r="O342" s="69">
        <f t="shared" si="27"/>
        <v>126</v>
      </c>
      <c r="P342" s="181">
        <f t="shared" si="30"/>
        <v>3.9961315280464218</v>
      </c>
      <c r="Q342" s="77" t="s">
        <v>4861</v>
      </c>
      <c r="V342" s="34">
        <v>0.43541666666666662</v>
      </c>
      <c r="W342" s="85">
        <v>0.59722222222222221</v>
      </c>
      <c r="X342" s="86">
        <f t="shared" si="31"/>
        <v>0.16180555555555559</v>
      </c>
    </row>
    <row r="343" spans="1:24" x14ac:dyDescent="0.3">
      <c r="A343" s="44" t="s">
        <v>5128</v>
      </c>
      <c r="B343" s="68" t="s">
        <v>5129</v>
      </c>
      <c r="C343" s="2" t="s">
        <v>1</v>
      </c>
      <c r="D343" s="2">
        <v>65</v>
      </c>
      <c r="E343" s="6">
        <v>20012</v>
      </c>
      <c r="F343" s="7">
        <v>43759.604317129626</v>
      </c>
      <c r="G343" s="69" t="s">
        <v>4</v>
      </c>
      <c r="H343" s="68">
        <v>3049</v>
      </c>
      <c r="I343" s="8">
        <f t="shared" si="28"/>
        <v>22.094202898550726</v>
      </c>
      <c r="J343" s="2">
        <v>5.2</v>
      </c>
      <c r="K343" s="69">
        <v>138</v>
      </c>
      <c r="L343" s="68">
        <v>575</v>
      </c>
      <c r="M343" s="8">
        <f t="shared" si="29"/>
        <v>4.166666666666667</v>
      </c>
      <c r="N343" s="2">
        <v>2.129</v>
      </c>
      <c r="O343" s="69">
        <f t="shared" si="27"/>
        <v>138</v>
      </c>
      <c r="P343" s="181">
        <f t="shared" si="30"/>
        <v>5.3026086956521743</v>
      </c>
      <c r="Q343" s="77" t="s">
        <v>4864</v>
      </c>
      <c r="V343" s="34">
        <v>0.44791666666666669</v>
      </c>
      <c r="W343" s="85">
        <v>0.61458333333333337</v>
      </c>
      <c r="X343" s="86">
        <f t="shared" si="31"/>
        <v>0.16666666666666669</v>
      </c>
    </row>
    <row r="344" spans="1:24" x14ac:dyDescent="0.3">
      <c r="A344" s="44" t="s">
        <v>5130</v>
      </c>
      <c r="B344" s="68" t="s">
        <v>1506</v>
      </c>
      <c r="C344" s="2" t="s">
        <v>1</v>
      </c>
      <c r="D344" s="2">
        <v>49</v>
      </c>
      <c r="E344" s="6">
        <v>25559</v>
      </c>
      <c r="F344" s="7">
        <v>43759.607407407406</v>
      </c>
      <c r="G344" s="69" t="s">
        <v>4</v>
      </c>
      <c r="H344" s="68">
        <v>1738</v>
      </c>
      <c r="I344" s="8">
        <f t="shared" si="28"/>
        <v>13.36923076923077</v>
      </c>
      <c r="J344" s="2">
        <v>4.0750000000000002</v>
      </c>
      <c r="K344" s="69">
        <v>130</v>
      </c>
      <c r="L344" s="68">
        <v>350</v>
      </c>
      <c r="M344" s="8">
        <f t="shared" si="29"/>
        <v>2.6923076923076925</v>
      </c>
      <c r="N344" s="2">
        <v>1.544</v>
      </c>
      <c r="O344" s="69">
        <f t="shared" si="27"/>
        <v>130</v>
      </c>
      <c r="P344" s="181">
        <f t="shared" si="30"/>
        <v>4.9657142857142853</v>
      </c>
      <c r="Q344" s="77" t="s">
        <v>4864</v>
      </c>
      <c r="V344" s="34">
        <v>0.46319444444444446</v>
      </c>
      <c r="W344" s="85">
        <v>0.63194444444444442</v>
      </c>
      <c r="X344" s="86">
        <f t="shared" si="31"/>
        <v>0.16874999999999996</v>
      </c>
    </row>
    <row r="345" spans="1:24" x14ac:dyDescent="0.3">
      <c r="A345" s="44" t="s">
        <v>5131</v>
      </c>
      <c r="B345" s="68" t="s">
        <v>5132</v>
      </c>
      <c r="C345" s="2" t="s">
        <v>1</v>
      </c>
      <c r="D345" s="2">
        <v>43</v>
      </c>
      <c r="E345" s="6">
        <v>27959</v>
      </c>
      <c r="F345" s="7">
        <v>43759.639143518521</v>
      </c>
      <c r="G345" s="69" t="s">
        <v>4</v>
      </c>
      <c r="H345" s="68">
        <v>1843</v>
      </c>
      <c r="I345" s="8">
        <f t="shared" si="28"/>
        <v>13.355072463768115</v>
      </c>
      <c r="J345" s="2">
        <v>3.8069999999999999</v>
      </c>
      <c r="K345" s="69">
        <v>138</v>
      </c>
      <c r="L345" s="68">
        <v>591</v>
      </c>
      <c r="M345" s="8">
        <f t="shared" si="29"/>
        <v>4.2826086956521738</v>
      </c>
      <c r="N345" s="2">
        <v>2.4260000000000002</v>
      </c>
      <c r="O345" s="69">
        <f t="shared" si="27"/>
        <v>138</v>
      </c>
      <c r="P345" s="181">
        <f t="shared" si="30"/>
        <v>3.1184433164128595</v>
      </c>
      <c r="Q345" s="77" t="s">
        <v>4864</v>
      </c>
      <c r="V345" s="34">
        <v>0.46527777777777773</v>
      </c>
      <c r="W345" s="85">
        <v>0.64583333333333337</v>
      </c>
      <c r="X345" s="86">
        <f t="shared" si="31"/>
        <v>0.18055555555555564</v>
      </c>
    </row>
    <row r="346" spans="1:24" x14ac:dyDescent="0.3">
      <c r="A346" s="44" t="s">
        <v>5133</v>
      </c>
      <c r="B346" s="68" t="s">
        <v>5134</v>
      </c>
      <c r="C346" s="2" t="s">
        <v>1</v>
      </c>
      <c r="D346" s="2">
        <v>48</v>
      </c>
      <c r="E346" s="6">
        <v>26211</v>
      </c>
      <c r="F346" s="7">
        <v>43759.648958333331</v>
      </c>
      <c r="G346" s="69" t="s">
        <v>4</v>
      </c>
      <c r="H346" s="68">
        <v>2014</v>
      </c>
      <c r="I346" s="8">
        <f t="shared" si="28"/>
        <v>16.111999999999998</v>
      </c>
      <c r="J346" s="2">
        <v>4.4130000000000003</v>
      </c>
      <c r="K346" s="69">
        <v>125</v>
      </c>
      <c r="L346" s="68">
        <v>648</v>
      </c>
      <c r="M346" s="8">
        <f t="shared" si="29"/>
        <v>5.1840000000000002</v>
      </c>
      <c r="N346" s="2">
        <v>2.3330000000000002</v>
      </c>
      <c r="O346" s="69">
        <f t="shared" si="27"/>
        <v>125</v>
      </c>
      <c r="P346" s="181">
        <f t="shared" si="30"/>
        <v>3.1080246913580241</v>
      </c>
      <c r="Q346" s="77" t="s">
        <v>4876</v>
      </c>
      <c r="V346" s="34">
        <v>0.50902777777777775</v>
      </c>
      <c r="W346" s="85">
        <v>0.65625</v>
      </c>
      <c r="X346" s="86">
        <f t="shared" si="31"/>
        <v>0.14722222222222225</v>
      </c>
    </row>
    <row r="347" spans="1:24" x14ac:dyDescent="0.3">
      <c r="A347" s="44" t="s">
        <v>5135</v>
      </c>
      <c r="B347" s="68" t="s">
        <v>5136</v>
      </c>
      <c r="C347" s="2" t="s">
        <v>6</v>
      </c>
      <c r="D347" s="2">
        <v>79</v>
      </c>
      <c r="E347" s="6">
        <v>14588</v>
      </c>
      <c r="F347" s="7">
        <v>43759.65357638889</v>
      </c>
      <c r="G347" s="69" t="s">
        <v>4</v>
      </c>
      <c r="H347" s="68">
        <v>1693</v>
      </c>
      <c r="I347" s="8">
        <f t="shared" si="28"/>
        <v>15.390909090909091</v>
      </c>
      <c r="J347" s="2">
        <v>4.077</v>
      </c>
      <c r="K347" s="69">
        <v>110</v>
      </c>
      <c r="L347" s="68">
        <v>578</v>
      </c>
      <c r="M347" s="8">
        <f t="shared" si="29"/>
        <v>5.2545454545454549</v>
      </c>
      <c r="N347" s="2">
        <v>2.2400000000000002</v>
      </c>
      <c r="O347" s="69">
        <f t="shared" si="27"/>
        <v>110</v>
      </c>
      <c r="P347" s="181">
        <f t="shared" si="30"/>
        <v>2.9290657439446366</v>
      </c>
      <c r="Q347" s="77" t="s">
        <v>4867</v>
      </c>
      <c r="V347" s="34">
        <v>0.4916666666666667</v>
      </c>
      <c r="W347" s="85">
        <v>0.69791666666666663</v>
      </c>
      <c r="X347" s="86">
        <f t="shared" si="31"/>
        <v>0.20624999999999993</v>
      </c>
    </row>
    <row r="348" spans="1:24" x14ac:dyDescent="0.3">
      <c r="A348" s="44" t="s">
        <v>5137</v>
      </c>
      <c r="B348" s="68" t="s">
        <v>5138</v>
      </c>
      <c r="C348" s="2" t="s">
        <v>1</v>
      </c>
      <c r="D348" s="2">
        <v>11.083333333333334</v>
      </c>
      <c r="E348" s="6">
        <v>39713</v>
      </c>
      <c r="F348" s="7">
        <v>43760.517557870371</v>
      </c>
      <c r="G348" s="69" t="s">
        <v>4</v>
      </c>
      <c r="H348" s="68">
        <v>2746</v>
      </c>
      <c r="I348" s="8">
        <f t="shared" si="28"/>
        <v>24.517857142857142</v>
      </c>
      <c r="J348" s="2">
        <v>4.734</v>
      </c>
      <c r="K348" s="69">
        <v>112</v>
      </c>
      <c r="L348" s="68">
        <v>324</v>
      </c>
      <c r="M348" s="8">
        <f t="shared" si="29"/>
        <v>2.8928571428571428</v>
      </c>
      <c r="N348" s="2">
        <v>1.556</v>
      </c>
      <c r="O348" s="69">
        <f t="shared" si="27"/>
        <v>112</v>
      </c>
      <c r="P348" s="181">
        <f t="shared" si="30"/>
        <v>8.4753086419753085</v>
      </c>
      <c r="Q348" s="77" t="s">
        <v>4947</v>
      </c>
      <c r="V348" s="34">
        <v>0.38194444444444442</v>
      </c>
      <c r="W348" s="85">
        <v>0.52083333333333337</v>
      </c>
      <c r="X348" s="86">
        <f t="shared" si="31"/>
        <v>0.13888888888888895</v>
      </c>
    </row>
    <row r="349" spans="1:24" x14ac:dyDescent="0.3">
      <c r="A349" s="44" t="s">
        <v>5139</v>
      </c>
      <c r="B349" s="68" t="s">
        <v>5140</v>
      </c>
      <c r="C349" s="2" t="s">
        <v>1</v>
      </c>
      <c r="D349" s="2">
        <v>34</v>
      </c>
      <c r="E349" s="6">
        <v>31008</v>
      </c>
      <c r="F349" s="7">
        <v>43760.527349537035</v>
      </c>
      <c r="G349" s="69" t="s">
        <v>4</v>
      </c>
      <c r="H349" s="68">
        <v>1874</v>
      </c>
      <c r="I349" s="8">
        <f t="shared" si="28"/>
        <v>15.616666666666667</v>
      </c>
      <c r="J349" s="2">
        <v>3.69</v>
      </c>
      <c r="K349" s="69">
        <v>120</v>
      </c>
      <c r="L349" s="68">
        <v>597</v>
      </c>
      <c r="M349" s="8">
        <f t="shared" si="29"/>
        <v>4.9749999999999996</v>
      </c>
      <c r="N349" s="2">
        <v>2.3959999999999999</v>
      </c>
      <c r="O349" s="69">
        <f t="shared" si="27"/>
        <v>120</v>
      </c>
      <c r="P349" s="181">
        <f t="shared" si="30"/>
        <v>3.1390284757118931</v>
      </c>
      <c r="Q349" s="77" t="s">
        <v>4898</v>
      </c>
      <c r="V349" s="34">
        <v>0.38541666666666669</v>
      </c>
      <c r="W349" s="85">
        <v>0.53472222222222221</v>
      </c>
      <c r="X349" s="86">
        <f t="shared" si="31"/>
        <v>0.14930555555555552</v>
      </c>
    </row>
    <row r="350" spans="1:24" x14ac:dyDescent="0.3">
      <c r="A350" s="44" t="s">
        <v>5141</v>
      </c>
      <c r="B350" s="68" t="s">
        <v>5142</v>
      </c>
      <c r="C350" s="2" t="s">
        <v>1</v>
      </c>
      <c r="D350" s="2">
        <v>42</v>
      </c>
      <c r="E350" s="6">
        <v>28173</v>
      </c>
      <c r="F350" s="7">
        <v>43760.538240740738</v>
      </c>
      <c r="G350" s="69" t="s">
        <v>4</v>
      </c>
      <c r="H350" s="68">
        <v>1349</v>
      </c>
      <c r="I350" s="8">
        <f t="shared" si="28"/>
        <v>14.663043478260869</v>
      </c>
      <c r="J350" s="2">
        <v>4.3179999999999996</v>
      </c>
      <c r="K350" s="69">
        <v>92</v>
      </c>
      <c r="L350" s="68">
        <v>418</v>
      </c>
      <c r="M350" s="8">
        <f t="shared" si="29"/>
        <v>4.5434782608695654</v>
      </c>
      <c r="N350" s="2">
        <v>1.8420000000000001</v>
      </c>
      <c r="O350" s="69">
        <f t="shared" si="27"/>
        <v>92</v>
      </c>
      <c r="P350" s="181">
        <f t="shared" si="30"/>
        <v>3.2272727272727271</v>
      </c>
      <c r="Q350" s="77" t="s">
        <v>4864</v>
      </c>
      <c r="V350" s="34">
        <v>0.40347222222222223</v>
      </c>
      <c r="W350" s="85">
        <v>0.54513888888888895</v>
      </c>
      <c r="X350" s="86">
        <f t="shared" si="31"/>
        <v>0.14166666666666672</v>
      </c>
    </row>
    <row r="351" spans="1:24" x14ac:dyDescent="0.3">
      <c r="A351" s="44" t="s">
        <v>5143</v>
      </c>
      <c r="B351" s="68" t="s">
        <v>5144</v>
      </c>
      <c r="C351" s="2" t="s">
        <v>1</v>
      </c>
      <c r="D351" s="2">
        <v>48</v>
      </c>
      <c r="E351" s="6">
        <v>26150</v>
      </c>
      <c r="F351" s="7">
        <v>43760.543449074074</v>
      </c>
      <c r="G351" s="69" t="s">
        <v>4</v>
      </c>
      <c r="H351" s="68">
        <v>3816</v>
      </c>
      <c r="I351" s="8">
        <f t="shared" si="28"/>
        <v>24.46153846153846</v>
      </c>
      <c r="J351" s="2">
        <v>5.6360000000000001</v>
      </c>
      <c r="K351" s="69">
        <v>156</v>
      </c>
      <c r="L351" s="68">
        <v>737</v>
      </c>
      <c r="M351" s="8">
        <f t="shared" si="29"/>
        <v>4.7243589743589745</v>
      </c>
      <c r="N351" s="2">
        <v>2.0310000000000001</v>
      </c>
      <c r="O351" s="69">
        <f t="shared" si="27"/>
        <v>156</v>
      </c>
      <c r="P351" s="181">
        <f t="shared" si="30"/>
        <v>5.1777476255088191</v>
      </c>
      <c r="Q351" s="77" t="s">
        <v>4876</v>
      </c>
      <c r="V351" s="34">
        <v>0.41736111111111113</v>
      </c>
      <c r="W351" s="85">
        <v>0.55555555555555558</v>
      </c>
      <c r="X351" s="86">
        <f t="shared" si="31"/>
        <v>0.13819444444444445</v>
      </c>
    </row>
    <row r="352" spans="1:24" x14ac:dyDescent="0.3">
      <c r="A352" s="44" t="s">
        <v>5145</v>
      </c>
      <c r="B352" s="68" t="s">
        <v>5146</v>
      </c>
      <c r="C352" s="2" t="s">
        <v>1</v>
      </c>
      <c r="D352" s="2">
        <v>45</v>
      </c>
      <c r="E352" s="6">
        <v>27218</v>
      </c>
      <c r="F352" s="7">
        <v>43760.553726851853</v>
      </c>
      <c r="G352" s="69" t="s">
        <v>4</v>
      </c>
      <c r="H352" s="68">
        <v>2148</v>
      </c>
      <c r="I352" s="8">
        <f t="shared" si="28"/>
        <v>18.678260869565218</v>
      </c>
      <c r="J352" s="2">
        <v>5.319</v>
      </c>
      <c r="K352" s="69">
        <v>115</v>
      </c>
      <c r="L352" s="68">
        <v>522</v>
      </c>
      <c r="M352" s="8">
        <f t="shared" si="29"/>
        <v>4.5391304347826091</v>
      </c>
      <c r="N352" s="2">
        <v>2.194</v>
      </c>
      <c r="O352" s="69">
        <f t="shared" si="27"/>
        <v>115</v>
      </c>
      <c r="P352" s="181">
        <f t="shared" si="30"/>
        <v>4.1149425287356323</v>
      </c>
      <c r="Q352" s="77" t="s">
        <v>5147</v>
      </c>
      <c r="V352" s="34">
        <v>0.4375</v>
      </c>
      <c r="W352" s="85">
        <v>0.58333333333333337</v>
      </c>
      <c r="X352" s="86">
        <f t="shared" si="31"/>
        <v>0.14583333333333337</v>
      </c>
    </row>
    <row r="353" spans="1:24" x14ac:dyDescent="0.3">
      <c r="A353" s="44" t="s">
        <v>5148</v>
      </c>
      <c r="B353" s="68" t="s">
        <v>5149</v>
      </c>
      <c r="C353" s="2" t="s">
        <v>6</v>
      </c>
      <c r="D353" s="2">
        <v>53</v>
      </c>
      <c r="E353" s="6">
        <v>24108</v>
      </c>
      <c r="F353" s="7">
        <v>43760.582997685182</v>
      </c>
      <c r="G353" s="69" t="s">
        <v>4</v>
      </c>
      <c r="H353" s="68">
        <v>1732</v>
      </c>
      <c r="I353" s="8">
        <f t="shared" si="28"/>
        <v>13.323076923076924</v>
      </c>
      <c r="J353" s="2">
        <v>3.7730000000000001</v>
      </c>
      <c r="K353" s="69">
        <v>130</v>
      </c>
      <c r="L353" s="68">
        <v>659</v>
      </c>
      <c r="M353" s="8">
        <f t="shared" si="29"/>
        <v>5.069230769230769</v>
      </c>
      <c r="N353" s="2">
        <v>2.1720000000000002</v>
      </c>
      <c r="O353" s="69">
        <f t="shared" si="27"/>
        <v>130</v>
      </c>
      <c r="P353" s="181">
        <f t="shared" si="30"/>
        <v>2.6282245827010624</v>
      </c>
      <c r="Q353" s="77" t="s">
        <v>4864</v>
      </c>
      <c r="V353" s="34">
        <v>0.42222222222222222</v>
      </c>
      <c r="W353" s="85">
        <v>0.59375</v>
      </c>
      <c r="X353" s="86">
        <f t="shared" si="31"/>
        <v>0.17152777777777778</v>
      </c>
    </row>
    <row r="354" spans="1:24" x14ac:dyDescent="0.3">
      <c r="A354" s="44" t="s">
        <v>5150</v>
      </c>
      <c r="B354" s="68" t="s">
        <v>5151</v>
      </c>
      <c r="C354" s="2" t="s">
        <v>1</v>
      </c>
      <c r="D354" s="2">
        <v>58</v>
      </c>
      <c r="E354" s="6">
        <v>22291</v>
      </c>
      <c r="F354" s="7">
        <v>43760.598287037035</v>
      </c>
      <c r="G354" s="69" t="s">
        <v>4</v>
      </c>
      <c r="H354" s="68">
        <v>3832</v>
      </c>
      <c r="I354" s="8">
        <f t="shared" si="28"/>
        <v>26.611111111111111</v>
      </c>
      <c r="J354" s="2">
        <v>5.2859999999999996</v>
      </c>
      <c r="K354" s="69">
        <v>144</v>
      </c>
      <c r="L354" s="68">
        <v>712</v>
      </c>
      <c r="M354" s="8">
        <f t="shared" si="29"/>
        <v>4.9444444444444446</v>
      </c>
      <c r="N354" s="2">
        <v>2.4260000000000002</v>
      </c>
      <c r="O354" s="69">
        <f t="shared" si="27"/>
        <v>144</v>
      </c>
      <c r="P354" s="181">
        <f t="shared" si="30"/>
        <v>5.382022471910112</v>
      </c>
      <c r="Q354" s="77" t="s">
        <v>4842</v>
      </c>
      <c r="V354" s="34">
        <v>0.45277777777777778</v>
      </c>
      <c r="W354" s="85">
        <v>0.61458333333333337</v>
      </c>
      <c r="X354" s="86">
        <f t="shared" si="31"/>
        <v>0.16180555555555559</v>
      </c>
    </row>
    <row r="355" spans="1:24" x14ac:dyDescent="0.3">
      <c r="A355" s="44" t="s">
        <v>5152</v>
      </c>
      <c r="B355" s="68" t="s">
        <v>8</v>
      </c>
      <c r="C355" s="2" t="s">
        <v>1</v>
      </c>
      <c r="D355" s="2">
        <v>55</v>
      </c>
      <c r="E355" s="6">
        <v>23389</v>
      </c>
      <c r="F355" s="7">
        <v>43760.60328703704</v>
      </c>
      <c r="G355" s="69" t="s">
        <v>4</v>
      </c>
      <c r="H355" s="68">
        <v>3753</v>
      </c>
      <c r="I355" s="8">
        <f t="shared" si="28"/>
        <v>26.0625</v>
      </c>
      <c r="J355" s="2">
        <v>5.5750000000000002</v>
      </c>
      <c r="K355" s="69">
        <v>144</v>
      </c>
      <c r="L355" s="68">
        <v>803</v>
      </c>
      <c r="M355" s="8">
        <f t="shared" si="29"/>
        <v>5.5763888888888893</v>
      </c>
      <c r="N355" s="2">
        <v>2.367</v>
      </c>
      <c r="O355" s="69">
        <f t="shared" si="27"/>
        <v>144</v>
      </c>
      <c r="P355" s="181">
        <f t="shared" si="30"/>
        <v>4.673723536737235</v>
      </c>
      <c r="Q355" s="77" t="s">
        <v>718</v>
      </c>
      <c r="V355" s="34">
        <v>0.48194444444444445</v>
      </c>
      <c r="W355" s="85">
        <v>0.625</v>
      </c>
      <c r="X355" s="86">
        <f t="shared" si="31"/>
        <v>0.14305555555555555</v>
      </c>
    </row>
    <row r="356" spans="1:24" x14ac:dyDescent="0.3">
      <c r="A356" s="44" t="s">
        <v>5153</v>
      </c>
      <c r="B356" s="68" t="s">
        <v>5154</v>
      </c>
      <c r="C356" s="2" t="s">
        <v>1</v>
      </c>
      <c r="D356" s="2">
        <v>52</v>
      </c>
      <c r="E356" s="6">
        <v>24534</v>
      </c>
      <c r="F356" s="7">
        <v>43760.622523148151</v>
      </c>
      <c r="G356" s="69" t="s">
        <v>4</v>
      </c>
      <c r="H356" s="68">
        <v>1921</v>
      </c>
      <c r="I356" s="8">
        <f t="shared" si="28"/>
        <v>16.560344827586206</v>
      </c>
      <c r="J356" s="2">
        <v>4.1520000000000001</v>
      </c>
      <c r="K356" s="69">
        <v>116</v>
      </c>
      <c r="L356" s="68">
        <v>321</v>
      </c>
      <c r="M356" s="8">
        <f t="shared" si="29"/>
        <v>2.7672413793103448</v>
      </c>
      <c r="N356" s="2">
        <v>1.7509999999999999</v>
      </c>
      <c r="O356" s="69">
        <f t="shared" si="27"/>
        <v>116</v>
      </c>
      <c r="P356" s="181">
        <f t="shared" si="30"/>
        <v>5.9844236760124607</v>
      </c>
      <c r="Q356" s="77" t="s">
        <v>4864</v>
      </c>
      <c r="V356" s="34">
        <v>0.48958333333333331</v>
      </c>
      <c r="W356" s="85">
        <v>0.63888888888888895</v>
      </c>
      <c r="X356" s="86">
        <f t="shared" si="31"/>
        <v>0.14930555555555564</v>
      </c>
    </row>
    <row r="357" spans="1:24" x14ac:dyDescent="0.3">
      <c r="A357" s="44" t="s">
        <v>5155</v>
      </c>
      <c r="B357" s="68" t="s">
        <v>1271</v>
      </c>
      <c r="C357" s="2" t="s">
        <v>6</v>
      </c>
      <c r="D357" s="2">
        <v>53</v>
      </c>
      <c r="E357" s="6">
        <v>24316</v>
      </c>
      <c r="F357" s="7">
        <v>43760.63559027778</v>
      </c>
      <c r="G357" s="69" t="s">
        <v>4</v>
      </c>
      <c r="H357" s="68">
        <v>2401</v>
      </c>
      <c r="I357" s="8">
        <f t="shared" si="28"/>
        <v>20.698275862068964</v>
      </c>
      <c r="J357" s="2">
        <v>4.6120000000000001</v>
      </c>
      <c r="K357" s="69">
        <v>116</v>
      </c>
      <c r="L357" s="68">
        <v>786</v>
      </c>
      <c r="M357" s="8">
        <f t="shared" si="29"/>
        <v>6.7758620689655169</v>
      </c>
      <c r="N357" s="2">
        <v>2.6539999999999999</v>
      </c>
      <c r="O357" s="69">
        <f t="shared" si="27"/>
        <v>116</v>
      </c>
      <c r="P357" s="181">
        <f t="shared" si="30"/>
        <v>3.05470737913486</v>
      </c>
      <c r="Q357" s="77" t="s">
        <v>4842</v>
      </c>
      <c r="V357" s="34">
        <v>0.50208333333333333</v>
      </c>
      <c r="W357" s="85">
        <v>0.66666666666666663</v>
      </c>
      <c r="X357" s="86">
        <f t="shared" si="31"/>
        <v>0.1645833333333333</v>
      </c>
    </row>
    <row r="358" spans="1:24" x14ac:dyDescent="0.3">
      <c r="A358" s="44" t="s">
        <v>5156</v>
      </c>
      <c r="B358" s="68" t="s">
        <v>5157</v>
      </c>
      <c r="C358" s="2" t="s">
        <v>6</v>
      </c>
      <c r="D358" s="2">
        <v>36</v>
      </c>
      <c r="E358" s="6">
        <v>30574</v>
      </c>
      <c r="F358" s="7">
        <v>43760.64266203704</v>
      </c>
      <c r="G358" s="69" t="s">
        <v>4</v>
      </c>
      <c r="H358" s="68">
        <v>2049</v>
      </c>
      <c r="I358" s="8">
        <f t="shared" si="28"/>
        <v>17.074999999999999</v>
      </c>
      <c r="J358" s="2">
        <v>4.4370000000000003</v>
      </c>
      <c r="K358" s="69">
        <v>120</v>
      </c>
      <c r="L358" s="68">
        <v>543</v>
      </c>
      <c r="M358" s="8">
        <f t="shared" si="29"/>
        <v>4.5250000000000004</v>
      </c>
      <c r="N358" s="2">
        <v>2.0459999999999998</v>
      </c>
      <c r="O358" s="69">
        <f t="shared" si="27"/>
        <v>120</v>
      </c>
      <c r="P358" s="181">
        <f t="shared" si="30"/>
        <v>3.7734806629834248</v>
      </c>
      <c r="Q358" s="77" t="s">
        <v>718</v>
      </c>
      <c r="V358" s="34">
        <v>0.51666666666666672</v>
      </c>
      <c r="W358" s="85">
        <v>0.68055555555555547</v>
      </c>
      <c r="X358" s="86">
        <f t="shared" si="31"/>
        <v>0.16388888888888875</v>
      </c>
    </row>
    <row r="359" spans="1:24" x14ac:dyDescent="0.3">
      <c r="A359" s="44" t="s">
        <v>5158</v>
      </c>
      <c r="B359" s="68" t="s">
        <v>5159</v>
      </c>
      <c r="C359" s="2" t="s">
        <v>6</v>
      </c>
      <c r="D359" s="2">
        <v>71</v>
      </c>
      <c r="E359" s="6">
        <v>17572</v>
      </c>
      <c r="F359" s="7">
        <v>43760.694074074076</v>
      </c>
      <c r="G359" s="69" t="s">
        <v>4</v>
      </c>
      <c r="H359" s="68">
        <v>3994</v>
      </c>
      <c r="I359" s="8">
        <f t="shared" si="28"/>
        <v>25.602564102564102</v>
      </c>
      <c r="J359" s="2">
        <v>5.5</v>
      </c>
      <c r="K359" s="69">
        <v>156</v>
      </c>
      <c r="L359" s="68">
        <v>1430</v>
      </c>
      <c r="M359" s="8">
        <f t="shared" si="29"/>
        <v>9.1666666666666661</v>
      </c>
      <c r="N359" s="2">
        <v>3.4580000000000002</v>
      </c>
      <c r="O359" s="69">
        <f t="shared" si="27"/>
        <v>156</v>
      </c>
      <c r="P359" s="181">
        <f t="shared" si="30"/>
        <v>2.7930069930069932</v>
      </c>
      <c r="Q359" s="77" t="s">
        <v>5160</v>
      </c>
      <c r="V359" s="34">
        <v>0.52222222222222225</v>
      </c>
      <c r="W359" s="85">
        <v>0.70833333333333337</v>
      </c>
      <c r="X359" s="86">
        <f t="shared" si="31"/>
        <v>0.18611111111111112</v>
      </c>
    </row>
    <row r="360" spans="1:24" x14ac:dyDescent="0.3">
      <c r="A360" s="44" t="s">
        <v>5161</v>
      </c>
      <c r="B360" s="68" t="s">
        <v>5162</v>
      </c>
      <c r="C360" s="2" t="s">
        <v>1</v>
      </c>
      <c r="D360" s="2">
        <v>45</v>
      </c>
      <c r="E360" s="6">
        <v>26979</v>
      </c>
      <c r="F360" s="7">
        <v>43760.694432870368</v>
      </c>
      <c r="G360" s="69" t="s">
        <v>4</v>
      </c>
      <c r="H360" s="68">
        <v>1691</v>
      </c>
      <c r="I360" s="8">
        <f t="shared" si="28"/>
        <v>15.372727272727273</v>
      </c>
      <c r="J360" s="2">
        <v>4.0609999999999999</v>
      </c>
      <c r="K360" s="69">
        <v>110</v>
      </c>
      <c r="L360" s="68">
        <v>507</v>
      </c>
      <c r="M360" s="8">
        <f t="shared" si="29"/>
        <v>4.6090909090909093</v>
      </c>
      <c r="N360" s="2">
        <v>2.3029999999999999</v>
      </c>
      <c r="O360" s="69">
        <f t="shared" si="27"/>
        <v>110</v>
      </c>
      <c r="P360" s="181">
        <f t="shared" si="30"/>
        <v>3.3353057199211045</v>
      </c>
      <c r="Q360" s="77" t="s">
        <v>5147</v>
      </c>
      <c r="V360" s="34">
        <v>0.54027777777777775</v>
      </c>
      <c r="W360" s="85">
        <v>0.72222222222222221</v>
      </c>
      <c r="X360" s="86">
        <f t="shared" si="31"/>
        <v>0.18194444444444446</v>
      </c>
    </row>
    <row r="361" spans="1:24" x14ac:dyDescent="0.3">
      <c r="A361" s="44" t="s">
        <v>5165</v>
      </c>
      <c r="B361" s="68" t="s">
        <v>5166</v>
      </c>
      <c r="C361" s="2" t="s">
        <v>1</v>
      </c>
      <c r="D361" s="2">
        <v>64</v>
      </c>
      <c r="E361" s="6">
        <v>20063</v>
      </c>
      <c r="F361" s="7">
        <v>43761.526192129626</v>
      </c>
      <c r="G361" s="69" t="s">
        <v>4</v>
      </c>
      <c r="H361" s="68">
        <v>2911</v>
      </c>
      <c r="I361" s="8">
        <f t="shared" si="28"/>
        <v>20.075862068965517</v>
      </c>
      <c r="J361" s="2">
        <v>4.649</v>
      </c>
      <c r="K361" s="69">
        <v>145</v>
      </c>
      <c r="L361" s="68">
        <v>719</v>
      </c>
      <c r="M361" s="8">
        <f t="shared" si="29"/>
        <v>4.9586206896551728</v>
      </c>
      <c r="N361" s="2">
        <v>2.15</v>
      </c>
      <c r="O361" s="69">
        <f t="shared" si="27"/>
        <v>145</v>
      </c>
      <c r="P361" s="181">
        <f t="shared" si="30"/>
        <v>4.0486787204450625</v>
      </c>
      <c r="Q361" s="77" t="s">
        <v>4947</v>
      </c>
      <c r="V361" s="34">
        <v>0.39305555555555555</v>
      </c>
      <c r="W361" s="85">
        <v>0.53472222222222221</v>
      </c>
      <c r="X361" s="86">
        <f t="shared" si="31"/>
        <v>0.14166666666666666</v>
      </c>
    </row>
    <row r="362" spans="1:24" x14ac:dyDescent="0.3">
      <c r="A362" s="44" t="s">
        <v>5167</v>
      </c>
      <c r="B362" s="68" t="s">
        <v>1620</v>
      </c>
      <c r="C362" s="2" t="s">
        <v>1</v>
      </c>
      <c r="D362" s="2">
        <v>66</v>
      </c>
      <c r="E362" s="6">
        <v>19523</v>
      </c>
      <c r="F362" s="7">
        <v>43761.529606481483</v>
      </c>
      <c r="G362" s="69" t="s">
        <v>4</v>
      </c>
      <c r="H362" s="68">
        <v>2943</v>
      </c>
      <c r="I362" s="8">
        <f t="shared" si="28"/>
        <v>25.370689655172413</v>
      </c>
      <c r="J362" s="2">
        <v>5.3019999999999996</v>
      </c>
      <c r="K362" s="69">
        <v>116</v>
      </c>
      <c r="L362" s="68">
        <v>639</v>
      </c>
      <c r="M362" s="8">
        <f t="shared" si="29"/>
        <v>5.5086206896551726</v>
      </c>
      <c r="N362" s="2">
        <v>2.419</v>
      </c>
      <c r="O362" s="69">
        <f t="shared" ref="O362:O425" si="32">K362</f>
        <v>116</v>
      </c>
      <c r="P362" s="181">
        <f t="shared" si="30"/>
        <v>4.605633802816901</v>
      </c>
      <c r="Q362" s="77" t="s">
        <v>5147</v>
      </c>
      <c r="V362" s="34">
        <v>0.3979166666666667</v>
      </c>
      <c r="W362" s="85">
        <v>0.54166666666666663</v>
      </c>
      <c r="X362" s="86">
        <f t="shared" si="31"/>
        <v>0.14374999999999993</v>
      </c>
    </row>
    <row r="363" spans="1:24" x14ac:dyDescent="0.3">
      <c r="A363" s="44" t="s">
        <v>5168</v>
      </c>
      <c r="B363" s="68" t="s">
        <v>5169</v>
      </c>
      <c r="C363" s="2" t="s">
        <v>1</v>
      </c>
      <c r="D363" s="2">
        <v>59</v>
      </c>
      <c r="E363" s="6">
        <v>22114</v>
      </c>
      <c r="F363" s="7">
        <v>43761.539895833332</v>
      </c>
      <c r="G363" s="69" t="s">
        <v>4</v>
      </c>
      <c r="H363" s="68">
        <v>1816</v>
      </c>
      <c r="I363" s="8">
        <f t="shared" si="28"/>
        <v>16.509090909090908</v>
      </c>
      <c r="J363" s="2">
        <v>4.508</v>
      </c>
      <c r="K363" s="69">
        <v>110</v>
      </c>
      <c r="L363" s="68">
        <v>469</v>
      </c>
      <c r="M363" s="8">
        <f t="shared" si="29"/>
        <v>4.2636363636363637</v>
      </c>
      <c r="N363" s="2">
        <v>2.3410000000000002</v>
      </c>
      <c r="O363" s="69">
        <f t="shared" si="32"/>
        <v>110</v>
      </c>
      <c r="P363" s="181">
        <f t="shared" si="30"/>
        <v>3.8720682302771854</v>
      </c>
      <c r="Q363" s="77" t="s">
        <v>4864</v>
      </c>
      <c r="V363" s="34">
        <v>0.39652777777777781</v>
      </c>
      <c r="W363" s="85">
        <v>0.5625</v>
      </c>
      <c r="X363" s="86">
        <f t="shared" si="31"/>
        <v>0.16597222222222219</v>
      </c>
    </row>
    <row r="364" spans="1:24" x14ac:dyDescent="0.3">
      <c r="A364" s="44" t="s">
        <v>5170</v>
      </c>
      <c r="B364" s="68" t="s">
        <v>5171</v>
      </c>
      <c r="C364" s="2" t="s">
        <v>1</v>
      </c>
      <c r="D364" s="2">
        <v>49</v>
      </c>
      <c r="E364" s="6">
        <v>25686</v>
      </c>
      <c r="F364" s="7">
        <v>43761.560277777775</v>
      </c>
      <c r="G364" s="69" t="s">
        <v>4</v>
      </c>
      <c r="H364" s="68">
        <v>2115</v>
      </c>
      <c r="I364" s="8">
        <f t="shared" si="28"/>
        <v>18.391304347826086</v>
      </c>
      <c r="J364" s="2">
        <v>3.9020000000000001</v>
      </c>
      <c r="K364" s="69">
        <v>115</v>
      </c>
      <c r="L364" s="68">
        <v>395</v>
      </c>
      <c r="M364" s="8">
        <f t="shared" si="29"/>
        <v>3.4347826086956523</v>
      </c>
      <c r="N364" s="2">
        <v>1.702</v>
      </c>
      <c r="O364" s="69">
        <f t="shared" si="32"/>
        <v>115</v>
      </c>
      <c r="P364" s="181">
        <f t="shared" si="30"/>
        <v>5.3544303797468347</v>
      </c>
      <c r="Q364" s="77" t="s">
        <v>5160</v>
      </c>
      <c r="V364" s="34">
        <v>0.40972222222222227</v>
      </c>
      <c r="W364" s="85">
        <v>0.57291666666666663</v>
      </c>
      <c r="X364" s="86">
        <f t="shared" si="31"/>
        <v>0.16319444444444436</v>
      </c>
    </row>
    <row r="365" spans="1:24" x14ac:dyDescent="0.3">
      <c r="A365" s="44" t="s">
        <v>5172</v>
      </c>
      <c r="B365" s="68" t="s">
        <v>5173</v>
      </c>
      <c r="C365" s="2" t="s">
        <v>1</v>
      </c>
      <c r="D365" s="2">
        <v>57</v>
      </c>
      <c r="E365" s="6">
        <v>22897</v>
      </c>
      <c r="F365" s="7">
        <v>43761.57234953704</v>
      </c>
      <c r="G365" s="69" t="s">
        <v>4</v>
      </c>
      <c r="H365" s="68">
        <v>2613</v>
      </c>
      <c r="I365" s="8">
        <f t="shared" si="28"/>
        <v>18.020689655172415</v>
      </c>
      <c r="J365" s="2">
        <v>4.9409999999999998</v>
      </c>
      <c r="K365" s="69">
        <v>145</v>
      </c>
      <c r="L365" s="68">
        <v>596</v>
      </c>
      <c r="M365" s="8">
        <f t="shared" si="29"/>
        <v>4.1103448275862071</v>
      </c>
      <c r="N365" s="2">
        <v>2.1859999999999999</v>
      </c>
      <c r="O365" s="69">
        <f t="shared" si="32"/>
        <v>145</v>
      </c>
      <c r="P365" s="181">
        <f t="shared" si="30"/>
        <v>4.3842281879194633</v>
      </c>
      <c r="Q365" s="77" t="s">
        <v>5147</v>
      </c>
      <c r="V365" s="34">
        <v>0.4368055555555555</v>
      </c>
      <c r="W365" s="85">
        <v>0.60069444444444442</v>
      </c>
      <c r="X365" s="86">
        <f t="shared" si="31"/>
        <v>0.16388888888888892</v>
      </c>
    </row>
    <row r="366" spans="1:24" x14ac:dyDescent="0.3">
      <c r="A366" s="44" t="s">
        <v>5174</v>
      </c>
      <c r="B366" s="68" t="s">
        <v>5175</v>
      </c>
      <c r="C366" s="2" t="s">
        <v>1</v>
      </c>
      <c r="D366" s="2">
        <v>49</v>
      </c>
      <c r="E366" s="6">
        <v>25744</v>
      </c>
      <c r="F366" s="7">
        <v>43761.591041666667</v>
      </c>
      <c r="G366" s="69" t="s">
        <v>4</v>
      </c>
      <c r="H366" s="68">
        <v>1996</v>
      </c>
      <c r="I366" s="8">
        <f t="shared" si="28"/>
        <v>15.59375</v>
      </c>
      <c r="J366" s="2">
        <v>4.1760000000000002</v>
      </c>
      <c r="K366" s="69">
        <v>128</v>
      </c>
      <c r="L366" s="68">
        <v>459</v>
      </c>
      <c r="M366" s="8">
        <f t="shared" si="29"/>
        <v>3.5859375</v>
      </c>
      <c r="N366" s="2">
        <v>1.8720000000000001</v>
      </c>
      <c r="O366" s="69">
        <f t="shared" si="32"/>
        <v>128</v>
      </c>
      <c r="P366" s="181">
        <f t="shared" si="30"/>
        <v>4.3485838779956429</v>
      </c>
      <c r="Q366" s="77" t="s">
        <v>4864</v>
      </c>
      <c r="V366" s="34">
        <v>0.4513888888888889</v>
      </c>
      <c r="W366" s="85">
        <v>0.61111111111111105</v>
      </c>
      <c r="X366" s="86">
        <f t="shared" si="31"/>
        <v>0.15972222222222215</v>
      </c>
    </row>
    <row r="367" spans="1:24" x14ac:dyDescent="0.3">
      <c r="A367" s="44" t="s">
        <v>5176</v>
      </c>
      <c r="B367" s="68" t="s">
        <v>5177</v>
      </c>
      <c r="C367" s="2" t="s">
        <v>1</v>
      </c>
      <c r="D367" s="2">
        <v>61</v>
      </c>
      <c r="E367" s="6">
        <v>21303</v>
      </c>
      <c r="F367" s="7">
        <v>43761.609201388892</v>
      </c>
      <c r="G367" s="69" t="s">
        <v>4</v>
      </c>
      <c r="H367" s="68">
        <v>3041</v>
      </c>
      <c r="I367" s="8">
        <f t="shared" si="28"/>
        <v>25.341666666666665</v>
      </c>
      <c r="J367" s="2">
        <v>6.2809999999999997</v>
      </c>
      <c r="K367" s="69">
        <v>120</v>
      </c>
      <c r="L367" s="68">
        <v>509</v>
      </c>
      <c r="M367" s="8">
        <f t="shared" si="29"/>
        <v>4.2416666666666663</v>
      </c>
      <c r="N367" s="2">
        <v>1.7629999999999999</v>
      </c>
      <c r="O367" s="69">
        <f t="shared" si="32"/>
        <v>120</v>
      </c>
      <c r="P367" s="181">
        <f t="shared" si="30"/>
        <v>5.9744597249508846</v>
      </c>
      <c r="Q367" s="77" t="s">
        <v>4842</v>
      </c>
      <c r="V367" s="34">
        <v>0.45902777777777781</v>
      </c>
      <c r="W367" s="85">
        <v>0.63194444444444442</v>
      </c>
      <c r="X367" s="86">
        <f t="shared" si="31"/>
        <v>0.17291666666666661</v>
      </c>
    </row>
    <row r="368" spans="1:24" x14ac:dyDescent="0.3">
      <c r="A368" s="44" t="s">
        <v>5178</v>
      </c>
      <c r="B368" s="68" t="s">
        <v>5179</v>
      </c>
      <c r="C368" s="2" t="s">
        <v>1</v>
      </c>
      <c r="D368" s="2">
        <v>66</v>
      </c>
      <c r="E368" s="6">
        <v>19415</v>
      </c>
      <c r="F368" s="7">
        <v>43761.618761574071</v>
      </c>
      <c r="G368" s="69" t="s">
        <v>4</v>
      </c>
      <c r="H368" s="68">
        <v>2522</v>
      </c>
      <c r="I368" s="8">
        <f t="shared" si="28"/>
        <v>21.016666666666666</v>
      </c>
      <c r="J368" s="2">
        <v>4.282</v>
      </c>
      <c r="K368" s="69">
        <v>120</v>
      </c>
      <c r="L368" s="68">
        <v>528</v>
      </c>
      <c r="M368" s="8">
        <f t="shared" si="29"/>
        <v>4.4000000000000004</v>
      </c>
      <c r="N368" s="2">
        <v>1.9810000000000001</v>
      </c>
      <c r="O368" s="69">
        <f t="shared" si="32"/>
        <v>120</v>
      </c>
      <c r="P368" s="181">
        <f t="shared" si="30"/>
        <v>4.7765151515151505</v>
      </c>
      <c r="Q368" s="77" t="s">
        <v>4947</v>
      </c>
      <c r="V368" s="34">
        <v>0.47986111111111113</v>
      </c>
      <c r="W368" s="85">
        <v>0.64583333333333337</v>
      </c>
      <c r="X368" s="86">
        <f t="shared" si="31"/>
        <v>0.16597222222222224</v>
      </c>
    </row>
    <row r="369" spans="1:24" x14ac:dyDescent="0.3">
      <c r="A369" s="44" t="s">
        <v>5180</v>
      </c>
      <c r="B369" s="68" t="s">
        <v>5181</v>
      </c>
      <c r="C369" s="2" t="s">
        <v>1</v>
      </c>
      <c r="D369" s="2">
        <v>55</v>
      </c>
      <c r="E369" s="6">
        <v>23595</v>
      </c>
      <c r="F369" s="7">
        <v>43761.642280092594</v>
      </c>
      <c r="G369" s="69" t="s">
        <v>4</v>
      </c>
      <c r="H369" s="68">
        <v>1789</v>
      </c>
      <c r="I369" s="8">
        <f t="shared" si="28"/>
        <v>12.598591549295774</v>
      </c>
      <c r="J369" s="2">
        <v>3.907</v>
      </c>
      <c r="K369" s="69">
        <v>142</v>
      </c>
      <c r="L369" s="68">
        <v>303</v>
      </c>
      <c r="M369" s="8">
        <f t="shared" si="29"/>
        <v>2.1338028169014085</v>
      </c>
      <c r="N369" s="2">
        <v>1.425</v>
      </c>
      <c r="O369" s="69">
        <f t="shared" si="32"/>
        <v>142</v>
      </c>
      <c r="P369" s="181">
        <f t="shared" si="30"/>
        <v>5.9042904290429039</v>
      </c>
      <c r="Q369" s="77" t="s">
        <v>5147</v>
      </c>
      <c r="V369" s="34">
        <v>0.49652777777777773</v>
      </c>
      <c r="W369" s="85">
        <v>0.66319444444444442</v>
      </c>
      <c r="X369" s="86">
        <f t="shared" si="31"/>
        <v>0.16666666666666669</v>
      </c>
    </row>
    <row r="370" spans="1:24" x14ac:dyDescent="0.3">
      <c r="A370" s="44" t="s">
        <v>5182</v>
      </c>
      <c r="B370" s="68" t="s">
        <v>5183</v>
      </c>
      <c r="C370" s="2" t="s">
        <v>6</v>
      </c>
      <c r="D370" s="2">
        <v>26</v>
      </c>
      <c r="E370" s="6">
        <v>34074</v>
      </c>
      <c r="F370" s="7">
        <v>43761.651226851849</v>
      </c>
      <c r="G370" s="69" t="s">
        <v>4</v>
      </c>
      <c r="H370" s="68">
        <v>1595</v>
      </c>
      <c r="I370" s="8">
        <f t="shared" si="28"/>
        <v>11.902985074626866</v>
      </c>
      <c r="J370" s="2">
        <v>3.53</v>
      </c>
      <c r="K370" s="69">
        <v>134</v>
      </c>
      <c r="L370" s="68">
        <v>476</v>
      </c>
      <c r="M370" s="8">
        <f t="shared" si="29"/>
        <v>3.5522388059701493</v>
      </c>
      <c r="N370" s="2">
        <v>1.6519999999999999</v>
      </c>
      <c r="O370" s="69">
        <f t="shared" si="32"/>
        <v>134</v>
      </c>
      <c r="P370" s="181">
        <f t="shared" si="30"/>
        <v>3.3508403361344539</v>
      </c>
      <c r="Q370" s="77" t="s">
        <v>4864</v>
      </c>
      <c r="V370" s="34">
        <v>0.5083333333333333</v>
      </c>
      <c r="W370" s="85">
        <v>0.67361111111111116</v>
      </c>
      <c r="X370" s="86">
        <f t="shared" si="31"/>
        <v>0.16527777777777786</v>
      </c>
    </row>
    <row r="371" spans="1:24" x14ac:dyDescent="0.3">
      <c r="A371" s="44" t="s">
        <v>5184</v>
      </c>
      <c r="B371" s="68" t="s">
        <v>5185</v>
      </c>
      <c r="C371" s="2" t="s">
        <v>1</v>
      </c>
      <c r="D371" s="2">
        <v>56</v>
      </c>
      <c r="E371" s="6">
        <v>23222</v>
      </c>
      <c r="F371" s="7">
        <v>43762.515405092592</v>
      </c>
      <c r="G371" s="69" t="s">
        <v>4</v>
      </c>
      <c r="H371" s="68">
        <v>2748</v>
      </c>
      <c r="I371" s="8">
        <f t="shared" si="28"/>
        <v>26.423076923076923</v>
      </c>
      <c r="J371" s="2">
        <v>5.1890000000000001</v>
      </c>
      <c r="K371" s="69">
        <v>104</v>
      </c>
      <c r="L371" s="68">
        <v>595</v>
      </c>
      <c r="M371" s="8">
        <f t="shared" si="29"/>
        <v>5.7211538461538458</v>
      </c>
      <c r="N371" s="2">
        <v>2.722</v>
      </c>
      <c r="O371" s="69">
        <f t="shared" si="32"/>
        <v>104</v>
      </c>
      <c r="P371" s="181">
        <f t="shared" si="30"/>
        <v>4.6184873949579837</v>
      </c>
      <c r="Q371" s="77" t="s">
        <v>5147</v>
      </c>
      <c r="V371" s="34">
        <v>0.375</v>
      </c>
      <c r="W371" s="85">
        <v>0.52083333333333337</v>
      </c>
      <c r="X371" s="86">
        <f t="shared" si="31"/>
        <v>0.14583333333333337</v>
      </c>
    </row>
    <row r="372" spans="1:24" x14ac:dyDescent="0.3">
      <c r="A372" s="44" t="s">
        <v>5186</v>
      </c>
      <c r="B372" s="68" t="s">
        <v>5187</v>
      </c>
      <c r="C372" s="2" t="s">
        <v>6</v>
      </c>
      <c r="D372" s="2">
        <v>80</v>
      </c>
      <c r="E372" s="6">
        <v>14207</v>
      </c>
      <c r="F372" s="7">
        <v>43762.518726851849</v>
      </c>
      <c r="G372" s="69" t="s">
        <v>4</v>
      </c>
      <c r="H372" s="68">
        <v>2349</v>
      </c>
      <c r="I372" s="8">
        <f t="shared" si="28"/>
        <v>25.532608695652176</v>
      </c>
      <c r="J372" s="2">
        <v>5.8129999999999997</v>
      </c>
      <c r="K372" s="69">
        <v>92</v>
      </c>
      <c r="L372" s="68">
        <v>796</v>
      </c>
      <c r="M372" s="8">
        <f t="shared" si="29"/>
        <v>8.6521739130434785</v>
      </c>
      <c r="N372" s="2">
        <v>2.9889999999999999</v>
      </c>
      <c r="O372" s="69">
        <f t="shared" si="32"/>
        <v>92</v>
      </c>
      <c r="P372" s="181">
        <f t="shared" si="30"/>
        <v>2.9510050251256281</v>
      </c>
      <c r="Q372" s="77" t="s">
        <v>4947</v>
      </c>
      <c r="V372" s="34">
        <v>0.38055555555555554</v>
      </c>
      <c r="W372" s="85">
        <v>0.53125</v>
      </c>
      <c r="X372" s="86">
        <f t="shared" si="31"/>
        <v>0.15069444444444446</v>
      </c>
    </row>
    <row r="373" spans="1:24" x14ac:dyDescent="0.3">
      <c r="A373" s="44" t="s">
        <v>5188</v>
      </c>
      <c r="B373" s="68" t="s">
        <v>5189</v>
      </c>
      <c r="C373" s="2" t="s">
        <v>6</v>
      </c>
      <c r="D373" s="2">
        <v>62</v>
      </c>
      <c r="E373" s="6">
        <v>20959</v>
      </c>
      <c r="F373" s="7">
        <v>43762.529178240744</v>
      </c>
      <c r="G373" s="69" t="s">
        <v>4</v>
      </c>
      <c r="H373" s="68">
        <v>2929</v>
      </c>
      <c r="I373" s="8">
        <f t="shared" si="28"/>
        <v>23.620967741935484</v>
      </c>
      <c r="J373" s="2">
        <v>5.1769999999999996</v>
      </c>
      <c r="K373" s="69">
        <v>124</v>
      </c>
      <c r="L373" s="68">
        <v>987</v>
      </c>
      <c r="M373" s="8">
        <f t="shared" si="29"/>
        <v>7.959677419354839</v>
      </c>
      <c r="N373" s="2">
        <v>3.1789999999999998</v>
      </c>
      <c r="O373" s="69">
        <f t="shared" si="32"/>
        <v>124</v>
      </c>
      <c r="P373" s="181">
        <f t="shared" si="30"/>
        <v>2.9675785207700098</v>
      </c>
      <c r="Q373" s="77" t="s">
        <v>5147</v>
      </c>
      <c r="V373" s="34">
        <v>0.3888888888888889</v>
      </c>
      <c r="W373" s="85">
        <v>0.54513888888888895</v>
      </c>
      <c r="X373" s="86">
        <f t="shared" si="31"/>
        <v>0.15625000000000006</v>
      </c>
    </row>
    <row r="374" spans="1:24" x14ac:dyDescent="0.3">
      <c r="A374" s="44" t="s">
        <v>5190</v>
      </c>
      <c r="B374" s="68" t="s">
        <v>5191</v>
      </c>
      <c r="C374" s="2" t="s">
        <v>1</v>
      </c>
      <c r="D374" s="2">
        <v>48</v>
      </c>
      <c r="E374" s="6">
        <v>25998</v>
      </c>
      <c r="F374" s="7">
        <v>43762.543819444443</v>
      </c>
      <c r="G374" s="69" t="s">
        <v>4</v>
      </c>
      <c r="H374" s="68">
        <v>2289</v>
      </c>
      <c r="I374" s="8">
        <f t="shared" si="28"/>
        <v>17.607692307692307</v>
      </c>
      <c r="J374" s="2">
        <v>4.5670000000000002</v>
      </c>
      <c r="K374" s="69">
        <v>130</v>
      </c>
      <c r="L374" s="68">
        <v>593</v>
      </c>
      <c r="M374" s="8">
        <f t="shared" si="29"/>
        <v>4.5615384615384613</v>
      </c>
      <c r="N374" s="2">
        <v>2.1459999999999999</v>
      </c>
      <c r="O374" s="69">
        <f t="shared" si="32"/>
        <v>130</v>
      </c>
      <c r="P374" s="181">
        <f t="shared" si="30"/>
        <v>3.8600337268128162</v>
      </c>
      <c r="Q374" s="77" t="s">
        <v>4947</v>
      </c>
      <c r="V374" s="34">
        <v>0.39652777777777781</v>
      </c>
      <c r="W374" s="85">
        <v>0.56597222222222221</v>
      </c>
      <c r="X374" s="86">
        <f t="shared" si="31"/>
        <v>0.1694444444444444</v>
      </c>
    </row>
    <row r="375" spans="1:24" x14ac:dyDescent="0.3">
      <c r="A375" s="44" t="s">
        <v>5192</v>
      </c>
      <c r="B375" s="68" t="s">
        <v>305</v>
      </c>
      <c r="C375" s="2" t="s">
        <v>1</v>
      </c>
      <c r="D375" s="2">
        <v>60</v>
      </c>
      <c r="E375" s="6">
        <v>21521</v>
      </c>
      <c r="F375" s="7">
        <v>43762.562974537039</v>
      </c>
      <c r="G375" s="69" t="s">
        <v>4</v>
      </c>
      <c r="H375" s="68">
        <v>2019</v>
      </c>
      <c r="I375" s="8">
        <f t="shared" si="28"/>
        <v>18.354545454545455</v>
      </c>
      <c r="J375" s="2">
        <v>4.0650000000000004</v>
      </c>
      <c r="K375" s="69">
        <v>110</v>
      </c>
      <c r="L375" s="68">
        <v>394</v>
      </c>
      <c r="M375" s="8">
        <f t="shared" si="29"/>
        <v>3.581818181818182</v>
      </c>
      <c r="N375" s="2">
        <v>1.8340000000000001</v>
      </c>
      <c r="O375" s="69">
        <f t="shared" si="32"/>
        <v>110</v>
      </c>
      <c r="P375" s="181">
        <f t="shared" si="30"/>
        <v>5.1243654822335021</v>
      </c>
      <c r="Q375" s="77" t="s">
        <v>5193</v>
      </c>
      <c r="V375" s="34">
        <v>0.41111111111111115</v>
      </c>
      <c r="W375" s="85">
        <v>0.57986111111111105</v>
      </c>
      <c r="X375" s="86">
        <f t="shared" si="31"/>
        <v>0.1687499999999999</v>
      </c>
    </row>
    <row r="376" spans="1:24" x14ac:dyDescent="0.3">
      <c r="A376" s="44" t="s">
        <v>5194</v>
      </c>
      <c r="B376" s="68" t="s">
        <v>632</v>
      </c>
      <c r="C376" s="2" t="s">
        <v>1</v>
      </c>
      <c r="D376" s="2">
        <v>55</v>
      </c>
      <c r="E376" s="6">
        <v>23519</v>
      </c>
      <c r="F376" s="7">
        <v>43762.586342592593</v>
      </c>
      <c r="G376" s="69" t="s">
        <v>4</v>
      </c>
      <c r="H376" s="68">
        <v>3084</v>
      </c>
      <c r="I376" s="8">
        <f t="shared" si="28"/>
        <v>26.817391304347826</v>
      </c>
      <c r="J376" s="2">
        <v>5.1890000000000001</v>
      </c>
      <c r="K376" s="69">
        <v>115</v>
      </c>
      <c r="L376" s="68">
        <v>481</v>
      </c>
      <c r="M376" s="8">
        <f t="shared" si="29"/>
        <v>4.1826086956521742</v>
      </c>
      <c r="N376" s="2">
        <v>2.1219999999999999</v>
      </c>
      <c r="O376" s="69">
        <f t="shared" si="32"/>
        <v>115</v>
      </c>
      <c r="P376" s="181">
        <f t="shared" si="30"/>
        <v>6.4116424116424113</v>
      </c>
      <c r="Q376" s="77" t="s">
        <v>4869</v>
      </c>
      <c r="V376" s="34">
        <v>0.43402777777777773</v>
      </c>
      <c r="W376" s="85">
        <v>0.59375</v>
      </c>
      <c r="X376" s="86">
        <f t="shared" si="31"/>
        <v>0.15972222222222227</v>
      </c>
    </row>
    <row r="377" spans="1:24" x14ac:dyDescent="0.3">
      <c r="A377" s="44" t="s">
        <v>5195</v>
      </c>
      <c r="B377" s="68" t="s">
        <v>5196</v>
      </c>
      <c r="C377" s="2" t="s">
        <v>1</v>
      </c>
      <c r="D377" s="2">
        <v>48</v>
      </c>
      <c r="E377" s="6">
        <v>25877</v>
      </c>
      <c r="F377" s="7">
        <v>43762.59175925926</v>
      </c>
      <c r="G377" s="69" t="s">
        <v>4</v>
      </c>
      <c r="H377" s="68">
        <v>2168</v>
      </c>
      <c r="I377" s="8">
        <f t="shared" si="28"/>
        <v>16.05925925925926</v>
      </c>
      <c r="J377" s="2">
        <v>3.89</v>
      </c>
      <c r="K377" s="69">
        <v>135</v>
      </c>
      <c r="L377" s="68">
        <v>466</v>
      </c>
      <c r="M377" s="8">
        <f t="shared" si="29"/>
        <v>3.4518518518518517</v>
      </c>
      <c r="N377" s="2">
        <v>1.6739999999999999</v>
      </c>
      <c r="O377" s="69">
        <f t="shared" si="32"/>
        <v>135</v>
      </c>
      <c r="P377" s="181">
        <f t="shared" si="30"/>
        <v>4.65236051502146</v>
      </c>
      <c r="Q377" s="77" t="s">
        <v>4864</v>
      </c>
      <c r="V377" s="34">
        <v>0.46111111111111108</v>
      </c>
      <c r="W377" s="85">
        <v>0.61805555555555558</v>
      </c>
      <c r="X377" s="86">
        <f t="shared" si="31"/>
        <v>0.1569444444444445</v>
      </c>
    </row>
    <row r="378" spans="1:24" x14ac:dyDescent="0.3">
      <c r="A378" s="44" t="s">
        <v>5197</v>
      </c>
      <c r="B378" s="68" t="s">
        <v>5198</v>
      </c>
      <c r="C378" s="2" t="s">
        <v>1</v>
      </c>
      <c r="D378" s="2">
        <v>52</v>
      </c>
      <c r="E378" s="6">
        <v>24477</v>
      </c>
      <c r="F378" s="7">
        <v>43762.608865740738</v>
      </c>
      <c r="G378" s="69" t="s">
        <v>4</v>
      </c>
      <c r="H378" s="68">
        <v>1852</v>
      </c>
      <c r="I378" s="8">
        <f t="shared" si="28"/>
        <v>16.836363636363636</v>
      </c>
      <c r="J378" s="2">
        <v>4.2160000000000002</v>
      </c>
      <c r="K378" s="69">
        <v>110</v>
      </c>
      <c r="L378" s="68">
        <v>1150</v>
      </c>
      <c r="M378" s="8">
        <f t="shared" si="29"/>
        <v>10.454545454545455</v>
      </c>
      <c r="N378" s="2">
        <v>2.9910000000000001</v>
      </c>
      <c r="O378" s="69">
        <f t="shared" si="32"/>
        <v>110</v>
      </c>
      <c r="P378" s="181">
        <f t="shared" si="30"/>
        <v>1.6104347826086955</v>
      </c>
      <c r="Q378" s="77" t="s">
        <v>5193</v>
      </c>
      <c r="V378" s="34">
        <v>0.46458333333333335</v>
      </c>
      <c r="W378" s="85">
        <v>0.625</v>
      </c>
      <c r="X378" s="86">
        <f t="shared" si="31"/>
        <v>0.16041666666666665</v>
      </c>
    </row>
    <row r="379" spans="1:24" x14ac:dyDescent="0.3">
      <c r="A379" s="44" t="s">
        <v>5199</v>
      </c>
      <c r="B379" s="68" t="s">
        <v>5200</v>
      </c>
      <c r="C379" s="2" t="s">
        <v>1</v>
      </c>
      <c r="D379" s="2">
        <v>61</v>
      </c>
      <c r="E379" s="6">
        <v>21444</v>
      </c>
      <c r="F379" s="7">
        <v>43762.624374999999</v>
      </c>
      <c r="G379" s="69" t="s">
        <v>4</v>
      </c>
      <c r="H379" s="68">
        <v>3094</v>
      </c>
      <c r="I379" s="8">
        <f t="shared" si="28"/>
        <v>32.229166666666664</v>
      </c>
      <c r="J379" s="2">
        <v>6.774</v>
      </c>
      <c r="K379" s="69">
        <v>96</v>
      </c>
      <c r="L379" s="68">
        <v>521</v>
      </c>
      <c r="M379" s="8">
        <f t="shared" si="29"/>
        <v>5.427083333333333</v>
      </c>
      <c r="N379" s="2">
        <v>2.786</v>
      </c>
      <c r="O379" s="69">
        <f t="shared" si="32"/>
        <v>96</v>
      </c>
      <c r="P379" s="181">
        <f t="shared" si="30"/>
        <v>5.9385796545105567</v>
      </c>
      <c r="Q379" s="77" t="s">
        <v>4842</v>
      </c>
      <c r="V379" s="34">
        <v>0.49652777777777773</v>
      </c>
      <c r="W379" s="85">
        <v>0.63888888888888895</v>
      </c>
      <c r="X379" s="86">
        <f t="shared" si="31"/>
        <v>0.14236111111111122</v>
      </c>
    </row>
    <row r="380" spans="1:24" x14ac:dyDescent="0.3">
      <c r="A380" s="44" t="s">
        <v>5201</v>
      </c>
      <c r="B380" s="68" t="s">
        <v>5202</v>
      </c>
      <c r="C380" s="2" t="s">
        <v>1</v>
      </c>
      <c r="D380" s="2">
        <v>45</v>
      </c>
      <c r="E380" s="6">
        <v>27242</v>
      </c>
      <c r="F380" s="7">
        <v>43762.637511574074</v>
      </c>
      <c r="G380" s="69" t="s">
        <v>4</v>
      </c>
      <c r="H380" s="68">
        <v>2906</v>
      </c>
      <c r="I380" s="8">
        <f t="shared" si="28"/>
        <v>21.367647058823529</v>
      </c>
      <c r="J380" s="2">
        <v>4.149</v>
      </c>
      <c r="K380" s="69">
        <v>136</v>
      </c>
      <c r="L380" s="68">
        <v>833</v>
      </c>
      <c r="M380" s="8">
        <f t="shared" si="29"/>
        <v>6.125</v>
      </c>
      <c r="N380" s="2">
        <v>2.5539999999999998</v>
      </c>
      <c r="O380" s="69">
        <f t="shared" si="32"/>
        <v>136</v>
      </c>
      <c r="P380" s="181">
        <f t="shared" si="30"/>
        <v>3.48859543817527</v>
      </c>
      <c r="Q380" s="77" t="s">
        <v>5193</v>
      </c>
      <c r="V380" s="34">
        <v>0.49791666666666662</v>
      </c>
      <c r="W380" s="85">
        <v>0.66666666666666663</v>
      </c>
      <c r="X380" s="86">
        <f t="shared" si="31"/>
        <v>0.16875000000000001</v>
      </c>
    </row>
    <row r="381" spans="1:24" x14ac:dyDescent="0.3">
      <c r="A381" s="44" t="s">
        <v>5203</v>
      </c>
      <c r="B381" s="68" t="s">
        <v>5204</v>
      </c>
      <c r="C381" s="2" t="s">
        <v>6</v>
      </c>
      <c r="D381" s="2">
        <v>58</v>
      </c>
      <c r="E381" s="6">
        <v>22235</v>
      </c>
      <c r="F381" s="7">
        <v>43762.652442129627</v>
      </c>
      <c r="G381" s="69" t="s">
        <v>4</v>
      </c>
      <c r="H381" s="68">
        <v>1408</v>
      </c>
      <c r="I381" s="8">
        <f t="shared" si="28"/>
        <v>8.9113924050632907</v>
      </c>
      <c r="J381" s="2">
        <v>2.972</v>
      </c>
      <c r="K381" s="69">
        <v>158</v>
      </c>
      <c r="L381" s="68">
        <v>515</v>
      </c>
      <c r="M381" s="8">
        <f t="shared" si="29"/>
        <v>3.259493670886076</v>
      </c>
      <c r="N381" s="2">
        <v>1.845</v>
      </c>
      <c r="O381" s="69">
        <f t="shared" si="32"/>
        <v>158</v>
      </c>
      <c r="P381" s="181">
        <f t="shared" si="30"/>
        <v>2.7339805825242718</v>
      </c>
      <c r="Q381" s="77" t="s">
        <v>4842</v>
      </c>
      <c r="V381" s="34">
        <v>0.50347222222222221</v>
      </c>
      <c r="W381" s="85">
        <v>0.68055555555555547</v>
      </c>
      <c r="X381" s="86">
        <f t="shared" si="31"/>
        <v>0.17708333333333326</v>
      </c>
    </row>
    <row r="382" spans="1:24" x14ac:dyDescent="0.3">
      <c r="A382" s="44" t="s">
        <v>5207</v>
      </c>
      <c r="B382" s="68" t="s">
        <v>5208</v>
      </c>
      <c r="C382" s="2" t="s">
        <v>1</v>
      </c>
      <c r="D382" s="2">
        <v>50</v>
      </c>
      <c r="E382" s="6">
        <v>25491</v>
      </c>
      <c r="F382" s="7">
        <v>43763.52679398148</v>
      </c>
      <c r="G382" s="69" t="s">
        <v>4</v>
      </c>
      <c r="H382" s="68">
        <v>1937</v>
      </c>
      <c r="I382" s="8">
        <f t="shared" si="28"/>
        <v>17.294642857142858</v>
      </c>
      <c r="J382" s="2">
        <v>4.0709999999999997</v>
      </c>
      <c r="K382" s="69">
        <v>112</v>
      </c>
      <c r="L382" s="68">
        <v>694</v>
      </c>
      <c r="M382" s="8">
        <f t="shared" si="29"/>
        <v>6.1964285714285712</v>
      </c>
      <c r="N382" s="2">
        <v>2.456</v>
      </c>
      <c r="O382" s="69">
        <f t="shared" si="32"/>
        <v>112</v>
      </c>
      <c r="P382" s="181">
        <f t="shared" si="30"/>
        <v>2.7910662824207493</v>
      </c>
      <c r="Q382" s="77" t="s">
        <v>4947</v>
      </c>
      <c r="V382" s="34">
        <v>0.38541666666666669</v>
      </c>
      <c r="W382" s="85">
        <v>0.53472222222222221</v>
      </c>
      <c r="X382" s="86">
        <f t="shared" si="31"/>
        <v>0.14930555555555552</v>
      </c>
    </row>
    <row r="383" spans="1:24" x14ac:dyDescent="0.3">
      <c r="A383" s="44" t="s">
        <v>5209</v>
      </c>
      <c r="B383" s="68" t="s">
        <v>5210</v>
      </c>
      <c r="C383" s="2" t="s">
        <v>6</v>
      </c>
      <c r="D383" s="2">
        <v>56</v>
      </c>
      <c r="E383" s="6">
        <v>23217</v>
      </c>
      <c r="F383" s="7">
        <v>43763.532569444447</v>
      </c>
      <c r="G383" s="69" t="s">
        <v>4</v>
      </c>
      <c r="H383" s="68">
        <v>1656</v>
      </c>
      <c r="I383" s="8">
        <f t="shared" si="28"/>
        <v>13.573770491803279</v>
      </c>
      <c r="J383" s="2">
        <v>3.7389999999999999</v>
      </c>
      <c r="K383" s="69">
        <v>122</v>
      </c>
      <c r="L383" s="68">
        <v>305</v>
      </c>
      <c r="M383" s="8">
        <f t="shared" si="29"/>
        <v>2.5</v>
      </c>
      <c r="N383" s="2">
        <v>1.633</v>
      </c>
      <c r="O383" s="69">
        <f t="shared" si="32"/>
        <v>122</v>
      </c>
      <c r="P383" s="181">
        <f t="shared" si="30"/>
        <v>5.4295081967213115</v>
      </c>
      <c r="Q383" s="77" t="s">
        <v>5147</v>
      </c>
      <c r="V383" s="34">
        <v>0.37847222222222227</v>
      </c>
      <c r="W383" s="85">
        <v>0.55555555555555558</v>
      </c>
      <c r="X383" s="86">
        <f t="shared" si="31"/>
        <v>0.17708333333333331</v>
      </c>
    </row>
    <row r="384" spans="1:24" x14ac:dyDescent="0.3">
      <c r="A384" s="44" t="s">
        <v>5211</v>
      </c>
      <c r="B384" s="68" t="s">
        <v>5212</v>
      </c>
      <c r="C384" s="2" t="s">
        <v>1</v>
      </c>
      <c r="D384" s="2">
        <v>35</v>
      </c>
      <c r="E384" s="6">
        <v>30666</v>
      </c>
      <c r="F384" s="7">
        <v>43763.553796296299</v>
      </c>
      <c r="G384" s="69" t="s">
        <v>4</v>
      </c>
      <c r="H384" s="68">
        <v>1693</v>
      </c>
      <c r="I384" s="8">
        <f t="shared" si="28"/>
        <v>16.93</v>
      </c>
      <c r="J384" s="2">
        <v>4.3369999999999997</v>
      </c>
      <c r="K384" s="69">
        <v>100</v>
      </c>
      <c r="L384" s="68">
        <v>404</v>
      </c>
      <c r="M384" s="8">
        <f t="shared" si="29"/>
        <v>4.04</v>
      </c>
      <c r="N384" s="2">
        <v>1.9950000000000001</v>
      </c>
      <c r="O384" s="69">
        <f t="shared" si="32"/>
        <v>100</v>
      </c>
      <c r="P384" s="181">
        <f t="shared" si="30"/>
        <v>4.1905940594059405</v>
      </c>
      <c r="Q384" s="77" t="s">
        <v>4947</v>
      </c>
      <c r="V384" s="34">
        <v>0.42430555555555555</v>
      </c>
      <c r="W384" s="85">
        <v>0.56944444444444442</v>
      </c>
      <c r="X384" s="86">
        <f t="shared" si="31"/>
        <v>0.14513888888888887</v>
      </c>
    </row>
    <row r="385" spans="1:24" x14ac:dyDescent="0.3">
      <c r="A385" s="44" t="s">
        <v>5213</v>
      </c>
      <c r="B385" s="68" t="s">
        <v>5214</v>
      </c>
      <c r="C385" s="2" t="s">
        <v>1</v>
      </c>
      <c r="D385" s="2">
        <v>43</v>
      </c>
      <c r="E385" s="6">
        <v>28053</v>
      </c>
      <c r="F385" s="7">
        <v>43763.568206018521</v>
      </c>
      <c r="G385" s="69" t="s">
        <v>4</v>
      </c>
      <c r="H385" s="68">
        <v>2901</v>
      </c>
      <c r="I385" s="8">
        <f t="shared" si="28"/>
        <v>20.721428571428572</v>
      </c>
      <c r="J385" s="2">
        <v>4.6909999999999998</v>
      </c>
      <c r="K385" s="69">
        <v>140</v>
      </c>
      <c r="L385" s="68">
        <v>667</v>
      </c>
      <c r="M385" s="8">
        <f t="shared" si="29"/>
        <v>4.7642857142857142</v>
      </c>
      <c r="N385" s="2">
        <v>2.0169999999999999</v>
      </c>
      <c r="O385" s="69">
        <f t="shared" si="32"/>
        <v>140</v>
      </c>
      <c r="P385" s="181">
        <f t="shared" si="30"/>
        <v>4.3493253373313348</v>
      </c>
      <c r="Q385" s="77" t="s">
        <v>5147</v>
      </c>
      <c r="V385" s="34">
        <v>0.44236111111111115</v>
      </c>
      <c r="W385" s="85">
        <v>0.57986111111111105</v>
      </c>
      <c r="X385" s="86">
        <f t="shared" si="31"/>
        <v>0.1374999999999999</v>
      </c>
    </row>
    <row r="386" spans="1:24" x14ac:dyDescent="0.3">
      <c r="A386" s="44" t="s">
        <v>5215</v>
      </c>
      <c r="B386" s="68" t="s">
        <v>5216</v>
      </c>
      <c r="C386" s="2" t="s">
        <v>1</v>
      </c>
      <c r="D386" s="2">
        <v>72</v>
      </c>
      <c r="E386" s="6">
        <v>17395</v>
      </c>
      <c r="F386" s="7">
        <v>43763.577106481483</v>
      </c>
      <c r="G386" s="69" t="s">
        <v>4</v>
      </c>
      <c r="H386" s="68">
        <v>2773</v>
      </c>
      <c r="I386" s="8">
        <f t="shared" si="28"/>
        <v>23.108333333333334</v>
      </c>
      <c r="J386" s="2">
        <v>4.7080000000000002</v>
      </c>
      <c r="K386" s="69">
        <v>120</v>
      </c>
      <c r="L386" s="68">
        <v>909</v>
      </c>
      <c r="M386" s="8">
        <f t="shared" si="29"/>
        <v>7.5750000000000002</v>
      </c>
      <c r="N386" s="2">
        <v>2.86</v>
      </c>
      <c r="O386" s="69">
        <f t="shared" si="32"/>
        <v>120</v>
      </c>
      <c r="P386" s="181">
        <f t="shared" si="30"/>
        <v>3.0506050605060508</v>
      </c>
      <c r="Q386" s="77" t="s">
        <v>4947</v>
      </c>
      <c r="V386" s="34">
        <v>0.45347222222222222</v>
      </c>
      <c r="W386" s="85">
        <v>0.59027777777777779</v>
      </c>
      <c r="X386" s="86">
        <f t="shared" si="31"/>
        <v>0.13680555555555557</v>
      </c>
    </row>
    <row r="387" spans="1:24" x14ac:dyDescent="0.3">
      <c r="A387" s="44" t="s">
        <v>5217</v>
      </c>
      <c r="B387" s="68" t="s">
        <v>5218</v>
      </c>
      <c r="C387" s="2" t="s">
        <v>1</v>
      </c>
      <c r="D387" s="2">
        <v>29</v>
      </c>
      <c r="E387" s="6">
        <v>33023</v>
      </c>
      <c r="F387" s="7">
        <v>43763.589375000003</v>
      </c>
      <c r="G387" s="69" t="s">
        <v>4</v>
      </c>
      <c r="H387" s="68">
        <v>2424</v>
      </c>
      <c r="I387" s="8">
        <f t="shared" ref="I387:I450" si="33">H387/K387</f>
        <v>15.638709677419355</v>
      </c>
      <c r="J387" s="2">
        <v>3.82</v>
      </c>
      <c r="K387" s="69">
        <v>155</v>
      </c>
      <c r="L387" s="68">
        <v>772</v>
      </c>
      <c r="M387" s="8">
        <f t="shared" ref="M387:M450" si="34">L387/O387</f>
        <v>4.9806451612903224</v>
      </c>
      <c r="N387" s="2">
        <v>2.258</v>
      </c>
      <c r="O387" s="69">
        <f t="shared" si="32"/>
        <v>155</v>
      </c>
      <c r="P387" s="181">
        <f t="shared" ref="P387:P450" si="35">I387/M387</f>
        <v>3.1398963730569949</v>
      </c>
      <c r="Q387" s="77" t="s">
        <v>4842</v>
      </c>
      <c r="V387" s="34">
        <v>0.4777777777777778</v>
      </c>
      <c r="W387" s="85">
        <v>0.61111111111111105</v>
      </c>
      <c r="X387" s="86">
        <f t="shared" ref="X387:X450" si="36">IF(AND(W387&lt;&gt;0,V387&lt;&gt;0),W387-V387,"No_data")</f>
        <v>0.13333333333333325</v>
      </c>
    </row>
    <row r="388" spans="1:24" x14ac:dyDescent="0.3">
      <c r="A388" s="44" t="s">
        <v>5219</v>
      </c>
      <c r="B388" s="68" t="s">
        <v>5220</v>
      </c>
      <c r="C388" s="2" t="s">
        <v>1</v>
      </c>
      <c r="D388" s="2">
        <v>47</v>
      </c>
      <c r="E388" s="6">
        <v>26238</v>
      </c>
      <c r="F388" s="7">
        <v>43763.631736111114</v>
      </c>
      <c r="G388" s="69" t="s">
        <v>4</v>
      </c>
      <c r="H388" s="68">
        <v>2606</v>
      </c>
      <c r="I388" s="8">
        <f t="shared" si="33"/>
        <v>17.373333333333335</v>
      </c>
      <c r="J388" s="2">
        <v>4.0609999999999999</v>
      </c>
      <c r="K388" s="69">
        <v>150</v>
      </c>
      <c r="L388" s="68">
        <v>721</v>
      </c>
      <c r="M388" s="8">
        <f t="shared" si="34"/>
        <v>4.8066666666666666</v>
      </c>
      <c r="N388" s="2">
        <v>2.1</v>
      </c>
      <c r="O388" s="69">
        <f t="shared" si="32"/>
        <v>150</v>
      </c>
      <c r="P388" s="181">
        <f t="shared" si="35"/>
        <v>3.6144244105409156</v>
      </c>
      <c r="Q388" s="77" t="s">
        <v>718</v>
      </c>
      <c r="V388" s="34">
        <v>0.51597222222222217</v>
      </c>
      <c r="W388" s="85">
        <v>0.64583333333333337</v>
      </c>
      <c r="X388" s="86">
        <f t="shared" si="36"/>
        <v>0.1298611111111112</v>
      </c>
    </row>
    <row r="389" spans="1:24" x14ac:dyDescent="0.3">
      <c r="A389" s="44" t="s">
        <v>5221</v>
      </c>
      <c r="B389" s="68" t="s">
        <v>5222</v>
      </c>
      <c r="C389" s="2" t="s">
        <v>1</v>
      </c>
      <c r="D389" s="2">
        <v>25</v>
      </c>
      <c r="E389" s="6">
        <v>34381</v>
      </c>
      <c r="F389" s="7">
        <v>43766.515925925924</v>
      </c>
      <c r="G389" s="69" t="s">
        <v>4</v>
      </c>
      <c r="H389" s="68">
        <v>1818</v>
      </c>
      <c r="I389" s="8">
        <f t="shared" si="33"/>
        <v>16.232142857142858</v>
      </c>
      <c r="J389" s="2">
        <v>4.12</v>
      </c>
      <c r="K389" s="69">
        <v>112</v>
      </c>
      <c r="L389" s="68">
        <v>490</v>
      </c>
      <c r="M389" s="8">
        <f t="shared" si="34"/>
        <v>4.375</v>
      </c>
      <c r="N389" s="2">
        <v>1.831</v>
      </c>
      <c r="O389" s="69">
        <f t="shared" si="32"/>
        <v>112</v>
      </c>
      <c r="P389" s="181">
        <f t="shared" si="35"/>
        <v>3.7102040816326531</v>
      </c>
      <c r="Q389" s="77" t="s">
        <v>5147</v>
      </c>
      <c r="V389" s="34">
        <v>0.38194444444444442</v>
      </c>
      <c r="W389" s="85">
        <v>0.52083333333333337</v>
      </c>
      <c r="X389" s="86">
        <f t="shared" si="36"/>
        <v>0.13888888888888895</v>
      </c>
    </row>
    <row r="390" spans="1:24" x14ac:dyDescent="0.3">
      <c r="A390" s="44" t="s">
        <v>5223</v>
      </c>
      <c r="B390" s="68" t="s">
        <v>572</v>
      </c>
      <c r="C390" s="2" t="s">
        <v>1</v>
      </c>
      <c r="D390" s="2">
        <v>47</v>
      </c>
      <c r="E390" s="6">
        <v>26289</v>
      </c>
      <c r="F390" s="7">
        <v>43766.52447916667</v>
      </c>
      <c r="G390" s="69" t="s">
        <v>4</v>
      </c>
      <c r="H390" s="68">
        <v>2036</v>
      </c>
      <c r="I390" s="8">
        <f t="shared" si="33"/>
        <v>17.551724137931036</v>
      </c>
      <c r="J390" s="2">
        <v>4.1210000000000004</v>
      </c>
      <c r="K390" s="69">
        <v>116</v>
      </c>
      <c r="L390" s="68">
        <v>504</v>
      </c>
      <c r="M390" s="8">
        <f t="shared" si="34"/>
        <v>4.3448275862068968</v>
      </c>
      <c r="N390" s="2">
        <v>1.93</v>
      </c>
      <c r="O390" s="69">
        <f t="shared" si="32"/>
        <v>116</v>
      </c>
      <c r="P390" s="181">
        <f t="shared" si="35"/>
        <v>4.0396825396825395</v>
      </c>
      <c r="Q390" s="77" t="s">
        <v>4947</v>
      </c>
      <c r="V390" s="34">
        <v>0.39305555555555555</v>
      </c>
      <c r="W390" s="85">
        <v>0.53472222222222221</v>
      </c>
      <c r="X390" s="86">
        <f t="shared" si="36"/>
        <v>0.14166666666666666</v>
      </c>
    </row>
    <row r="391" spans="1:24" x14ac:dyDescent="0.3">
      <c r="A391" s="44" t="s">
        <v>5224</v>
      </c>
      <c r="B391" s="68" t="s">
        <v>5225</v>
      </c>
      <c r="C391" s="2" t="s">
        <v>1</v>
      </c>
      <c r="D391" s="2">
        <v>39</v>
      </c>
      <c r="E391" s="6">
        <v>29295</v>
      </c>
      <c r="F391" s="7">
        <v>43766.533518518518</v>
      </c>
      <c r="G391" s="69" t="s">
        <v>4</v>
      </c>
      <c r="H391" s="68">
        <v>1723</v>
      </c>
      <c r="I391" s="8">
        <f t="shared" si="33"/>
        <v>15.114035087719298</v>
      </c>
      <c r="J391" s="2">
        <v>4.1109999999999998</v>
      </c>
      <c r="K391" s="69">
        <v>114</v>
      </c>
      <c r="L391" s="68">
        <v>441</v>
      </c>
      <c r="M391" s="8">
        <f t="shared" si="34"/>
        <v>3.8684210526315788</v>
      </c>
      <c r="N391" s="2">
        <v>2.085</v>
      </c>
      <c r="O391" s="69">
        <f t="shared" si="32"/>
        <v>114</v>
      </c>
      <c r="P391" s="181">
        <f t="shared" si="35"/>
        <v>3.9070294784580502</v>
      </c>
      <c r="Q391" s="77" t="s">
        <v>5147</v>
      </c>
      <c r="V391" s="34">
        <v>0.40138888888888885</v>
      </c>
      <c r="W391" s="85">
        <v>0.54513888888888895</v>
      </c>
      <c r="X391" s="86">
        <f t="shared" si="36"/>
        <v>0.1437500000000001</v>
      </c>
    </row>
    <row r="392" spans="1:24" x14ac:dyDescent="0.3">
      <c r="A392" s="44" t="s">
        <v>5226</v>
      </c>
      <c r="B392" s="68" t="s">
        <v>5227</v>
      </c>
      <c r="C392" s="2" t="s">
        <v>1</v>
      </c>
      <c r="D392" s="2">
        <v>54</v>
      </c>
      <c r="E392" s="6">
        <v>24006</v>
      </c>
      <c r="F392" s="7">
        <v>43766.54378472222</v>
      </c>
      <c r="G392" s="69" t="s">
        <v>4</v>
      </c>
      <c r="H392" s="68">
        <v>2369</v>
      </c>
      <c r="I392" s="8">
        <f t="shared" si="33"/>
        <v>18.952000000000002</v>
      </c>
      <c r="J392" s="2">
        <v>4.3479999999999999</v>
      </c>
      <c r="K392" s="69">
        <v>125</v>
      </c>
      <c r="L392" s="68">
        <v>648</v>
      </c>
      <c r="M392" s="8">
        <f t="shared" si="34"/>
        <v>5.1840000000000002</v>
      </c>
      <c r="N392" s="2">
        <v>2.4340000000000002</v>
      </c>
      <c r="O392" s="69">
        <f t="shared" si="32"/>
        <v>125</v>
      </c>
      <c r="P392" s="181">
        <f t="shared" si="35"/>
        <v>3.6558641975308643</v>
      </c>
      <c r="Q392" s="77" t="s">
        <v>4947</v>
      </c>
      <c r="V392" s="34">
        <v>0.4152777777777778</v>
      </c>
      <c r="W392" s="85">
        <v>0.55902777777777779</v>
      </c>
      <c r="X392" s="86">
        <f t="shared" si="36"/>
        <v>0.14374999999999999</v>
      </c>
    </row>
    <row r="393" spans="1:24" x14ac:dyDescent="0.3">
      <c r="A393" s="44" t="s">
        <v>5228</v>
      </c>
      <c r="B393" s="68" t="s">
        <v>5229</v>
      </c>
      <c r="C393" s="2" t="s">
        <v>1</v>
      </c>
      <c r="D393" s="2">
        <v>58</v>
      </c>
      <c r="E393" s="6">
        <v>22290</v>
      </c>
      <c r="F393" s="7">
        <v>43766.556006944447</v>
      </c>
      <c r="G393" s="69" t="s">
        <v>4</v>
      </c>
      <c r="H393" s="68">
        <v>4275</v>
      </c>
      <c r="I393" s="8">
        <f t="shared" si="33"/>
        <v>34.475806451612904</v>
      </c>
      <c r="J393" s="2">
        <v>6.0830000000000002</v>
      </c>
      <c r="K393" s="69">
        <v>124</v>
      </c>
      <c r="L393" s="68">
        <v>788</v>
      </c>
      <c r="M393" s="8">
        <f t="shared" si="34"/>
        <v>6.354838709677419</v>
      </c>
      <c r="N393" s="2">
        <v>2.3620000000000001</v>
      </c>
      <c r="O393" s="69">
        <f t="shared" si="32"/>
        <v>124</v>
      </c>
      <c r="P393" s="181">
        <f t="shared" si="35"/>
        <v>5.4251269035533003</v>
      </c>
      <c r="Q393" s="77" t="s">
        <v>5147</v>
      </c>
      <c r="V393" s="34">
        <v>0.43055555555555558</v>
      </c>
      <c r="W393" s="85">
        <v>0.57986111111111105</v>
      </c>
      <c r="X393" s="86">
        <f t="shared" si="36"/>
        <v>0.14930555555555547</v>
      </c>
    </row>
    <row r="394" spans="1:24" x14ac:dyDescent="0.3">
      <c r="A394" s="44" t="s">
        <v>5230</v>
      </c>
      <c r="B394" s="68" t="s">
        <v>5231</v>
      </c>
      <c r="C394" s="2" t="s">
        <v>1</v>
      </c>
      <c r="D394" s="2">
        <v>56</v>
      </c>
      <c r="E394" s="6">
        <v>23250</v>
      </c>
      <c r="F394" s="7">
        <v>43766.581307870372</v>
      </c>
      <c r="G394" s="69" t="s">
        <v>4</v>
      </c>
      <c r="H394" s="68">
        <v>3139</v>
      </c>
      <c r="I394" s="8">
        <f t="shared" si="33"/>
        <v>25.31451612903226</v>
      </c>
      <c r="J394" s="2">
        <v>5.75</v>
      </c>
      <c r="K394" s="69">
        <v>124</v>
      </c>
      <c r="L394" s="68">
        <v>599</v>
      </c>
      <c r="M394" s="8">
        <f t="shared" si="34"/>
        <v>4.830645161290323</v>
      </c>
      <c r="N394" s="2">
        <v>2.3149999999999999</v>
      </c>
      <c r="O394" s="69">
        <f t="shared" si="32"/>
        <v>124</v>
      </c>
      <c r="P394" s="181">
        <f t="shared" si="35"/>
        <v>5.2404006677796326</v>
      </c>
      <c r="Q394" s="77" t="s">
        <v>4947</v>
      </c>
      <c r="V394" s="34">
        <v>0.4513888888888889</v>
      </c>
      <c r="W394" s="85">
        <v>0.59375</v>
      </c>
      <c r="X394" s="86">
        <f t="shared" si="36"/>
        <v>0.1423611111111111</v>
      </c>
    </row>
    <row r="395" spans="1:24" x14ac:dyDescent="0.3">
      <c r="A395" s="44" t="s">
        <v>5232</v>
      </c>
      <c r="B395" s="68" t="s">
        <v>5233</v>
      </c>
      <c r="C395" s="2" t="s">
        <v>1</v>
      </c>
      <c r="D395" s="2">
        <v>68</v>
      </c>
      <c r="E395" s="6">
        <v>18616</v>
      </c>
      <c r="F395" s="7">
        <v>43766.589502314811</v>
      </c>
      <c r="G395" s="69" t="s">
        <v>4</v>
      </c>
      <c r="H395" s="68">
        <v>2507</v>
      </c>
      <c r="I395" s="8">
        <f t="shared" si="33"/>
        <v>16.174193548387098</v>
      </c>
      <c r="J395" s="2">
        <v>3.863</v>
      </c>
      <c r="K395" s="69">
        <v>155</v>
      </c>
      <c r="L395" s="68">
        <v>730</v>
      </c>
      <c r="M395" s="8">
        <f t="shared" si="34"/>
        <v>4.709677419354839</v>
      </c>
      <c r="N395" s="2">
        <v>2.29</v>
      </c>
      <c r="O395" s="69">
        <f t="shared" si="32"/>
        <v>155</v>
      </c>
      <c r="P395" s="181">
        <f t="shared" si="35"/>
        <v>3.434246575342466</v>
      </c>
      <c r="Q395" s="77" t="s">
        <v>5147</v>
      </c>
      <c r="V395" s="34">
        <v>0.44930555555555557</v>
      </c>
      <c r="W395" s="85">
        <v>0.61458333333333337</v>
      </c>
      <c r="X395" s="86">
        <f t="shared" si="36"/>
        <v>0.1652777777777778</v>
      </c>
    </row>
    <row r="396" spans="1:24" x14ac:dyDescent="0.3">
      <c r="A396" s="44" t="s">
        <v>5234</v>
      </c>
      <c r="B396" s="68" t="s">
        <v>5235</v>
      </c>
      <c r="C396" s="2" t="s">
        <v>1</v>
      </c>
      <c r="D396" s="2">
        <v>72</v>
      </c>
      <c r="E396" s="6">
        <v>17179</v>
      </c>
      <c r="F396" s="7">
        <v>43766.609965277778</v>
      </c>
      <c r="G396" s="69" t="s">
        <v>4</v>
      </c>
      <c r="H396" s="68">
        <v>3059</v>
      </c>
      <c r="I396" s="8">
        <f t="shared" si="33"/>
        <v>24.669354838709676</v>
      </c>
      <c r="J396" s="2">
        <v>5.444</v>
      </c>
      <c r="K396" s="69">
        <v>124</v>
      </c>
      <c r="L396" s="68">
        <v>899</v>
      </c>
      <c r="M396" s="8">
        <f t="shared" si="34"/>
        <v>7.25</v>
      </c>
      <c r="N396" s="2">
        <v>2.7280000000000002</v>
      </c>
      <c r="O396" s="69">
        <f t="shared" si="32"/>
        <v>124</v>
      </c>
      <c r="P396" s="181">
        <f t="shared" si="35"/>
        <v>3.4026696329254724</v>
      </c>
      <c r="Q396" s="77" t="s">
        <v>4869</v>
      </c>
      <c r="V396" s="34">
        <v>0.4680555555555555</v>
      </c>
      <c r="W396" s="85">
        <v>0.625</v>
      </c>
      <c r="X396" s="86">
        <f t="shared" si="36"/>
        <v>0.1569444444444445</v>
      </c>
    </row>
    <row r="397" spans="1:24" x14ac:dyDescent="0.3">
      <c r="A397" s="44" t="s">
        <v>5236</v>
      </c>
      <c r="B397" s="68" t="s">
        <v>5237</v>
      </c>
      <c r="C397" s="2" t="s">
        <v>1</v>
      </c>
      <c r="D397" s="2">
        <v>66</v>
      </c>
      <c r="E397" s="6">
        <v>19421</v>
      </c>
      <c r="F397" s="7">
        <v>43766.623622685183</v>
      </c>
      <c r="G397" s="69" t="s">
        <v>4</v>
      </c>
      <c r="H397" s="68">
        <v>1128</v>
      </c>
      <c r="I397" s="8">
        <f t="shared" si="33"/>
        <v>12.96551724137931</v>
      </c>
      <c r="J397" s="2">
        <v>3.9929999999999999</v>
      </c>
      <c r="K397" s="69">
        <v>87</v>
      </c>
      <c r="L397" s="68">
        <v>378</v>
      </c>
      <c r="M397" s="8">
        <f t="shared" si="34"/>
        <v>4.3448275862068968</v>
      </c>
      <c r="N397" s="2">
        <v>2.1070000000000002</v>
      </c>
      <c r="O397" s="69">
        <f t="shared" si="32"/>
        <v>87</v>
      </c>
      <c r="P397" s="181">
        <f t="shared" si="35"/>
        <v>2.9841269841269837</v>
      </c>
      <c r="Q397" s="77" t="s">
        <v>5147</v>
      </c>
      <c r="V397" s="34">
        <v>0.45833333333333331</v>
      </c>
      <c r="W397" s="85">
        <v>0.65277777777777779</v>
      </c>
      <c r="X397" s="86">
        <f t="shared" si="36"/>
        <v>0.19444444444444448</v>
      </c>
    </row>
    <row r="398" spans="1:24" x14ac:dyDescent="0.3">
      <c r="A398" s="44" t="s">
        <v>5238</v>
      </c>
      <c r="B398" s="68" t="s">
        <v>5239</v>
      </c>
      <c r="C398" s="2" t="s">
        <v>1</v>
      </c>
      <c r="D398" s="2">
        <v>75</v>
      </c>
      <c r="E398" s="6">
        <v>16113</v>
      </c>
      <c r="F398" s="7">
        <v>43766.640150462961</v>
      </c>
      <c r="G398" s="69" t="s">
        <v>4</v>
      </c>
      <c r="H398" s="68">
        <v>2828</v>
      </c>
      <c r="I398" s="8">
        <f t="shared" si="33"/>
        <v>24.379310344827587</v>
      </c>
      <c r="J398" s="2">
        <v>5.4210000000000003</v>
      </c>
      <c r="K398" s="69">
        <v>116</v>
      </c>
      <c r="L398" s="68">
        <v>634</v>
      </c>
      <c r="M398" s="8">
        <f t="shared" si="34"/>
        <v>5.4655172413793105</v>
      </c>
      <c r="N398" s="2">
        <v>2.2010000000000001</v>
      </c>
      <c r="O398" s="69">
        <f t="shared" si="32"/>
        <v>116</v>
      </c>
      <c r="P398" s="181">
        <f t="shared" si="35"/>
        <v>4.4605678233438484</v>
      </c>
      <c r="Q398" s="77" t="s">
        <v>4864</v>
      </c>
      <c r="V398" s="34">
        <v>0.48402777777777778</v>
      </c>
      <c r="W398" s="85">
        <v>0.66666666666666663</v>
      </c>
      <c r="X398" s="86">
        <f t="shared" si="36"/>
        <v>0.18263888888888885</v>
      </c>
    </row>
    <row r="399" spans="1:24" x14ac:dyDescent="0.3">
      <c r="A399" s="44" t="s">
        <v>5240</v>
      </c>
      <c r="B399" s="68" t="s">
        <v>5241</v>
      </c>
      <c r="C399" s="2" t="s">
        <v>6</v>
      </c>
      <c r="D399" s="2">
        <v>31</v>
      </c>
      <c r="E399" s="6">
        <v>32155</v>
      </c>
      <c r="F399" s="7">
        <v>43766.673101851855</v>
      </c>
      <c r="G399" s="69" t="s">
        <v>4</v>
      </c>
      <c r="H399" s="68">
        <v>1007</v>
      </c>
      <c r="I399" s="8">
        <f t="shared" si="33"/>
        <v>7.8671875</v>
      </c>
      <c r="J399" s="2">
        <v>2.944</v>
      </c>
      <c r="K399" s="69">
        <v>128</v>
      </c>
      <c r="L399" s="68">
        <v>459</v>
      </c>
      <c r="M399" s="8">
        <f t="shared" si="34"/>
        <v>3.5859375</v>
      </c>
      <c r="N399" s="2">
        <v>1.825</v>
      </c>
      <c r="O399" s="69">
        <f t="shared" si="32"/>
        <v>128</v>
      </c>
      <c r="P399" s="181">
        <f t="shared" si="35"/>
        <v>2.1938997821350763</v>
      </c>
      <c r="Q399" s="77" t="s">
        <v>5193</v>
      </c>
      <c r="V399" s="34">
        <v>0.52361111111111114</v>
      </c>
      <c r="W399" s="85">
        <v>0.68055555555555547</v>
      </c>
      <c r="X399" s="86">
        <f t="shared" si="36"/>
        <v>0.15694444444444433</v>
      </c>
    </row>
    <row r="400" spans="1:24" x14ac:dyDescent="0.3">
      <c r="A400" s="44" t="s">
        <v>5242</v>
      </c>
      <c r="B400" s="68" t="s">
        <v>1430</v>
      </c>
      <c r="C400" s="2" t="s">
        <v>1</v>
      </c>
      <c r="D400" s="2">
        <v>45</v>
      </c>
      <c r="E400" s="6">
        <v>27314</v>
      </c>
      <c r="F400" s="7">
        <v>43766.698981481481</v>
      </c>
      <c r="G400" s="69" t="s">
        <v>4</v>
      </c>
      <c r="H400" s="68">
        <v>1053</v>
      </c>
      <c r="I400" s="8">
        <f t="shared" si="33"/>
        <v>10.96875</v>
      </c>
      <c r="J400" s="2">
        <v>3.7770000000000001</v>
      </c>
      <c r="K400" s="69">
        <v>96</v>
      </c>
      <c r="L400" s="68">
        <v>251</v>
      </c>
      <c r="M400" s="8">
        <f t="shared" si="34"/>
        <v>2.6145833333333335</v>
      </c>
      <c r="N400" s="2">
        <v>1.657</v>
      </c>
      <c r="O400" s="69">
        <f t="shared" si="32"/>
        <v>96</v>
      </c>
      <c r="P400" s="181">
        <f t="shared" si="35"/>
        <v>4.1952191235059759</v>
      </c>
      <c r="Q400" s="77" t="s">
        <v>4842</v>
      </c>
      <c r="V400" s="34">
        <v>0.53263888888888888</v>
      </c>
      <c r="W400" s="85">
        <v>0.70833333333333337</v>
      </c>
      <c r="X400" s="86">
        <f t="shared" si="36"/>
        <v>0.17569444444444449</v>
      </c>
    </row>
    <row r="401" spans="1:24" x14ac:dyDescent="0.3">
      <c r="A401" s="44" t="s">
        <v>5243</v>
      </c>
      <c r="B401" s="68" t="s">
        <v>5244</v>
      </c>
      <c r="C401" s="2" t="s">
        <v>1</v>
      </c>
      <c r="D401" s="2">
        <v>56</v>
      </c>
      <c r="E401" s="6">
        <v>23046</v>
      </c>
      <c r="F401" s="7">
        <v>43766.699212962965</v>
      </c>
      <c r="G401" s="69" t="s">
        <v>4</v>
      </c>
      <c r="H401" s="68">
        <v>3241</v>
      </c>
      <c r="I401" s="8">
        <f t="shared" si="33"/>
        <v>23.15</v>
      </c>
      <c r="J401" s="2">
        <v>4.7069999999999999</v>
      </c>
      <c r="K401" s="69">
        <v>140</v>
      </c>
      <c r="L401" s="68">
        <v>456</v>
      </c>
      <c r="M401" s="8">
        <f t="shared" si="34"/>
        <v>3.2571428571428571</v>
      </c>
      <c r="N401" s="2">
        <v>1.6639999999999999</v>
      </c>
      <c r="O401" s="69">
        <f t="shared" si="32"/>
        <v>140</v>
      </c>
      <c r="P401" s="181">
        <f t="shared" si="35"/>
        <v>7.1074561403508767</v>
      </c>
      <c r="Q401" s="77" t="s">
        <v>4947</v>
      </c>
      <c r="V401" s="34">
        <v>0.53819444444444442</v>
      </c>
      <c r="W401" s="85">
        <v>0.72222222222222221</v>
      </c>
      <c r="X401" s="86">
        <f t="shared" si="36"/>
        <v>0.18402777777777779</v>
      </c>
    </row>
    <row r="402" spans="1:24" x14ac:dyDescent="0.3">
      <c r="A402" s="44" t="s">
        <v>5245</v>
      </c>
      <c r="B402" s="68" t="s">
        <v>5246</v>
      </c>
      <c r="C402" s="2" t="s">
        <v>1</v>
      </c>
      <c r="D402" s="2">
        <v>57</v>
      </c>
      <c r="E402" s="6">
        <v>22834</v>
      </c>
      <c r="F402" s="7">
        <v>43767.516412037039</v>
      </c>
      <c r="G402" s="69" t="s">
        <v>4</v>
      </c>
      <c r="H402" s="68">
        <v>4258</v>
      </c>
      <c r="I402" s="8">
        <f t="shared" si="33"/>
        <v>29.569444444444443</v>
      </c>
      <c r="J402" s="2">
        <v>6.64</v>
      </c>
      <c r="K402" s="69">
        <v>144</v>
      </c>
      <c r="L402" s="68">
        <v>732</v>
      </c>
      <c r="M402" s="8">
        <f t="shared" si="34"/>
        <v>5.083333333333333</v>
      </c>
      <c r="N402" s="2">
        <v>2.3759999999999999</v>
      </c>
      <c r="O402" s="69">
        <f t="shared" si="32"/>
        <v>144</v>
      </c>
      <c r="P402" s="181">
        <f t="shared" si="35"/>
        <v>5.8169398907103824</v>
      </c>
      <c r="Q402" s="77" t="s">
        <v>5147</v>
      </c>
      <c r="V402" s="34">
        <v>0.3756944444444445</v>
      </c>
      <c r="W402" s="85">
        <v>0.52083333333333337</v>
      </c>
      <c r="X402" s="86">
        <f t="shared" si="36"/>
        <v>0.14513888888888887</v>
      </c>
    </row>
    <row r="403" spans="1:24" x14ac:dyDescent="0.3">
      <c r="A403" s="44" t="s">
        <v>3727</v>
      </c>
      <c r="B403" s="68" t="s">
        <v>353</v>
      </c>
      <c r="C403" s="2" t="s">
        <v>1</v>
      </c>
      <c r="D403" s="2">
        <v>69</v>
      </c>
      <c r="E403" s="6">
        <v>18539</v>
      </c>
      <c r="F403" s="7">
        <v>43767.527824074074</v>
      </c>
      <c r="G403" s="69" t="s">
        <v>4</v>
      </c>
      <c r="H403" s="68">
        <v>2662</v>
      </c>
      <c r="I403" s="8">
        <f t="shared" si="33"/>
        <v>26.098039215686274</v>
      </c>
      <c r="J403" s="2">
        <v>5.82</v>
      </c>
      <c r="K403" s="69">
        <v>102</v>
      </c>
      <c r="L403" s="68">
        <v>714</v>
      </c>
      <c r="M403" s="8">
        <f t="shared" si="34"/>
        <v>7</v>
      </c>
      <c r="N403" s="2">
        <v>3.1930000000000001</v>
      </c>
      <c r="O403" s="69">
        <f t="shared" si="32"/>
        <v>102</v>
      </c>
      <c r="P403" s="181">
        <f t="shared" si="35"/>
        <v>3.7282913165266107</v>
      </c>
      <c r="Q403" s="77" t="s">
        <v>4869</v>
      </c>
      <c r="V403" s="34">
        <v>0.38750000000000001</v>
      </c>
      <c r="W403" s="85">
        <v>0.53472222222222221</v>
      </c>
      <c r="X403" s="86">
        <f t="shared" si="36"/>
        <v>0.1472222222222222</v>
      </c>
    </row>
    <row r="404" spans="1:24" x14ac:dyDescent="0.3">
      <c r="A404" s="44" t="s">
        <v>5247</v>
      </c>
      <c r="B404" s="68" t="s">
        <v>5248</v>
      </c>
      <c r="C404" s="2" t="s">
        <v>1</v>
      </c>
      <c r="D404" s="2">
        <v>42</v>
      </c>
      <c r="E404" s="6">
        <v>28129</v>
      </c>
      <c r="F404" s="7">
        <v>43767.530844907407</v>
      </c>
      <c r="G404" s="69" t="s">
        <v>4</v>
      </c>
      <c r="H404" s="68">
        <v>1119</v>
      </c>
      <c r="I404" s="8">
        <f t="shared" si="33"/>
        <v>11.19</v>
      </c>
      <c r="J404" s="2">
        <v>3.1869999999999998</v>
      </c>
      <c r="K404" s="69">
        <v>100</v>
      </c>
      <c r="L404" s="68">
        <v>376</v>
      </c>
      <c r="M404" s="8">
        <f t="shared" si="34"/>
        <v>3.76</v>
      </c>
      <c r="N404" s="2">
        <v>1.77</v>
      </c>
      <c r="O404" s="69">
        <f t="shared" si="32"/>
        <v>100</v>
      </c>
      <c r="P404" s="181">
        <f t="shared" si="35"/>
        <v>2.9760638297872339</v>
      </c>
      <c r="Q404" s="77" t="s">
        <v>5147</v>
      </c>
      <c r="V404" s="34">
        <v>0.37291666666666662</v>
      </c>
      <c r="W404" s="85">
        <v>0.54861111111111105</v>
      </c>
      <c r="X404" s="86">
        <f t="shared" si="36"/>
        <v>0.17569444444444443</v>
      </c>
    </row>
    <row r="405" spans="1:24" x14ac:dyDescent="0.3">
      <c r="A405" s="44" t="s">
        <v>5249</v>
      </c>
      <c r="B405" s="68" t="s">
        <v>5250</v>
      </c>
      <c r="C405" s="2" t="s">
        <v>1</v>
      </c>
      <c r="D405" s="2">
        <v>68</v>
      </c>
      <c r="E405" s="6">
        <v>18672</v>
      </c>
      <c r="F405" s="7">
        <v>43767.543888888889</v>
      </c>
      <c r="G405" s="69" t="s">
        <v>4</v>
      </c>
      <c r="H405" s="68">
        <v>2828</v>
      </c>
      <c r="I405" s="8">
        <f t="shared" si="33"/>
        <v>16.25287356321839</v>
      </c>
      <c r="J405" s="2">
        <v>4.0209999999999999</v>
      </c>
      <c r="K405" s="69">
        <v>174</v>
      </c>
      <c r="L405" s="68">
        <v>878</v>
      </c>
      <c r="M405" s="8">
        <f t="shared" si="34"/>
        <v>5.0459770114942533</v>
      </c>
      <c r="N405" s="2">
        <v>2.3279999999999998</v>
      </c>
      <c r="O405" s="69">
        <f t="shared" si="32"/>
        <v>174</v>
      </c>
      <c r="P405" s="181">
        <f t="shared" si="35"/>
        <v>3.2209567198177673</v>
      </c>
      <c r="Q405" s="77" t="s">
        <v>4864</v>
      </c>
      <c r="V405" s="34">
        <v>0.40069444444444446</v>
      </c>
      <c r="W405" s="85">
        <v>0.56944444444444442</v>
      </c>
      <c r="X405" s="86">
        <f t="shared" si="36"/>
        <v>0.16874999999999996</v>
      </c>
    </row>
    <row r="406" spans="1:24" x14ac:dyDescent="0.3">
      <c r="A406" s="44" t="s">
        <v>5251</v>
      </c>
      <c r="B406" s="68" t="s">
        <v>5252</v>
      </c>
      <c r="C406" s="2" t="s">
        <v>1</v>
      </c>
      <c r="D406" s="2">
        <v>57</v>
      </c>
      <c r="E406" s="6">
        <v>22729</v>
      </c>
      <c r="F406" s="7">
        <v>43767.568923611114</v>
      </c>
      <c r="G406" s="69" t="s">
        <v>4</v>
      </c>
      <c r="H406" s="68">
        <v>3454</v>
      </c>
      <c r="I406" s="8">
        <f t="shared" si="33"/>
        <v>32.895238095238092</v>
      </c>
      <c r="J406" s="2">
        <v>6.63</v>
      </c>
      <c r="K406" s="69">
        <v>105</v>
      </c>
      <c r="L406" s="68">
        <v>411</v>
      </c>
      <c r="M406" s="8">
        <f t="shared" si="34"/>
        <v>3.9142857142857141</v>
      </c>
      <c r="N406" s="2">
        <v>1.962</v>
      </c>
      <c r="O406" s="69">
        <f t="shared" si="32"/>
        <v>105</v>
      </c>
      <c r="P406" s="181">
        <f t="shared" si="35"/>
        <v>8.4038929440389296</v>
      </c>
      <c r="Q406" s="77" t="s">
        <v>5193</v>
      </c>
      <c r="V406" s="34">
        <v>0.43402777777777773</v>
      </c>
      <c r="W406" s="85">
        <v>0.57986111111111105</v>
      </c>
      <c r="X406" s="86">
        <f t="shared" si="36"/>
        <v>0.14583333333333331</v>
      </c>
    </row>
    <row r="407" spans="1:24" x14ac:dyDescent="0.3">
      <c r="A407" s="44" t="s">
        <v>5253</v>
      </c>
      <c r="B407" s="68" t="s">
        <v>5254</v>
      </c>
      <c r="C407" s="2" t="s">
        <v>1</v>
      </c>
      <c r="D407" s="2">
        <v>41</v>
      </c>
      <c r="E407" s="6">
        <v>28597</v>
      </c>
      <c r="F407" s="7">
        <v>43767.576701388891</v>
      </c>
      <c r="G407" s="69" t="s">
        <v>4</v>
      </c>
      <c r="H407" s="68">
        <v>2088</v>
      </c>
      <c r="I407" s="8">
        <f t="shared" si="33"/>
        <v>17.399999999999999</v>
      </c>
      <c r="J407" s="2">
        <v>4.343</v>
      </c>
      <c r="K407" s="69">
        <v>120</v>
      </c>
      <c r="L407" s="68">
        <v>638</v>
      </c>
      <c r="M407" s="8">
        <f t="shared" si="34"/>
        <v>5.3166666666666664</v>
      </c>
      <c r="N407" s="2">
        <v>2.5070000000000001</v>
      </c>
      <c r="O407" s="69">
        <f t="shared" si="32"/>
        <v>120</v>
      </c>
      <c r="P407" s="181">
        <f t="shared" si="35"/>
        <v>3.2727272727272725</v>
      </c>
      <c r="Q407" s="77" t="s">
        <v>4842</v>
      </c>
      <c r="V407" s="34">
        <v>0.44027777777777777</v>
      </c>
      <c r="W407" s="85">
        <v>0.59027777777777779</v>
      </c>
      <c r="X407" s="86">
        <f t="shared" si="36"/>
        <v>0.15000000000000002</v>
      </c>
    </row>
    <row r="408" spans="1:24" x14ac:dyDescent="0.3">
      <c r="A408" s="44" t="s">
        <v>5255</v>
      </c>
      <c r="B408" s="68" t="s">
        <v>5256</v>
      </c>
      <c r="C408" s="2" t="s">
        <v>1</v>
      </c>
      <c r="D408" s="2">
        <v>64</v>
      </c>
      <c r="E408" s="6">
        <v>20209</v>
      </c>
      <c r="F408" s="7">
        <v>43767.596203703702</v>
      </c>
      <c r="G408" s="69" t="s">
        <v>4</v>
      </c>
      <c r="H408" s="68">
        <v>2471</v>
      </c>
      <c r="I408" s="8">
        <f t="shared" si="33"/>
        <v>23.533333333333335</v>
      </c>
      <c r="J408" s="2">
        <v>4.766</v>
      </c>
      <c r="K408" s="69">
        <v>105</v>
      </c>
      <c r="L408" s="68">
        <v>455</v>
      </c>
      <c r="M408" s="8">
        <f t="shared" si="34"/>
        <v>4.333333333333333</v>
      </c>
      <c r="N408" s="2">
        <v>2.1469999999999998</v>
      </c>
      <c r="O408" s="69">
        <f t="shared" si="32"/>
        <v>105</v>
      </c>
      <c r="P408" s="181">
        <f t="shared" si="35"/>
        <v>5.4307692307692319</v>
      </c>
      <c r="Q408" s="77" t="s">
        <v>4947</v>
      </c>
      <c r="V408" s="34">
        <v>0.45277777777777778</v>
      </c>
      <c r="W408" s="85">
        <v>0.61805555555555558</v>
      </c>
      <c r="X408" s="86">
        <f t="shared" si="36"/>
        <v>0.1652777777777778</v>
      </c>
    </row>
    <row r="409" spans="1:24" x14ac:dyDescent="0.3">
      <c r="A409" s="44" t="s">
        <v>5257</v>
      </c>
      <c r="B409" s="68" t="s">
        <v>4635</v>
      </c>
      <c r="C409" s="2" t="s">
        <v>1</v>
      </c>
      <c r="D409" s="2">
        <v>46</v>
      </c>
      <c r="E409" s="6">
        <v>26701</v>
      </c>
      <c r="F409" s="7">
        <v>43767.614004629628</v>
      </c>
      <c r="G409" s="69" t="s">
        <v>4</v>
      </c>
      <c r="H409" s="68">
        <v>2638</v>
      </c>
      <c r="I409" s="8">
        <f t="shared" si="33"/>
        <v>19.540740740740741</v>
      </c>
      <c r="J409" s="2">
        <v>4.3529999999999998</v>
      </c>
      <c r="K409" s="69">
        <v>135</v>
      </c>
      <c r="L409" s="68">
        <v>523</v>
      </c>
      <c r="M409" s="8">
        <f t="shared" si="34"/>
        <v>3.8740740740740742</v>
      </c>
      <c r="N409" s="2">
        <v>2.0859999999999999</v>
      </c>
      <c r="O409" s="69">
        <f t="shared" si="32"/>
        <v>135</v>
      </c>
      <c r="P409" s="181">
        <f t="shared" si="35"/>
        <v>5.0439770554493304</v>
      </c>
      <c r="Q409" s="77" t="s">
        <v>5147</v>
      </c>
      <c r="V409" s="34">
        <v>0.47083333333333338</v>
      </c>
      <c r="W409" s="85">
        <v>0.63194444444444442</v>
      </c>
      <c r="X409" s="86">
        <f t="shared" si="36"/>
        <v>0.16111111111111104</v>
      </c>
    </row>
    <row r="410" spans="1:24" x14ac:dyDescent="0.3">
      <c r="A410" s="44" t="s">
        <v>5258</v>
      </c>
      <c r="B410" s="68" t="s">
        <v>4091</v>
      </c>
      <c r="C410" s="2" t="s">
        <v>1</v>
      </c>
      <c r="D410" s="2">
        <v>55</v>
      </c>
      <c r="E410" s="6">
        <v>23344</v>
      </c>
      <c r="F410" s="7">
        <v>43767.637187499997</v>
      </c>
      <c r="G410" s="69" t="s">
        <v>4</v>
      </c>
      <c r="H410" s="68">
        <v>3427</v>
      </c>
      <c r="I410" s="8">
        <f t="shared" si="33"/>
        <v>29.543103448275861</v>
      </c>
      <c r="J410" s="2">
        <v>5.5890000000000004</v>
      </c>
      <c r="K410" s="69">
        <v>116</v>
      </c>
      <c r="L410" s="68">
        <v>621</v>
      </c>
      <c r="M410" s="8">
        <f t="shared" si="34"/>
        <v>5.3534482758620694</v>
      </c>
      <c r="N410" s="2">
        <v>2.7450000000000001</v>
      </c>
      <c r="O410" s="69">
        <f t="shared" si="32"/>
        <v>116</v>
      </c>
      <c r="P410" s="181">
        <f t="shared" si="35"/>
        <v>5.5185185185185182</v>
      </c>
      <c r="Q410" s="77" t="s">
        <v>4869</v>
      </c>
      <c r="V410" s="34">
        <v>0.4861111111111111</v>
      </c>
      <c r="W410" s="85">
        <v>0.64583333333333337</v>
      </c>
      <c r="X410" s="86">
        <f t="shared" si="36"/>
        <v>0.15972222222222227</v>
      </c>
    </row>
    <row r="411" spans="1:24" x14ac:dyDescent="0.3">
      <c r="A411" s="44" t="s">
        <v>5259</v>
      </c>
      <c r="B411" s="68" t="s">
        <v>5260</v>
      </c>
      <c r="C411" s="2" t="s">
        <v>6</v>
      </c>
      <c r="D411" s="2">
        <v>49</v>
      </c>
      <c r="E411" s="6">
        <v>25803</v>
      </c>
      <c r="F411" s="7">
        <v>43767.642071759263</v>
      </c>
      <c r="G411" s="69" t="s">
        <v>4</v>
      </c>
      <c r="H411" s="68">
        <v>1928</v>
      </c>
      <c r="I411" s="8">
        <f t="shared" si="33"/>
        <v>13.971014492753623</v>
      </c>
      <c r="J411" s="2">
        <v>3.665</v>
      </c>
      <c r="K411" s="69">
        <v>138</v>
      </c>
      <c r="L411" s="68">
        <v>793</v>
      </c>
      <c r="M411" s="8">
        <f t="shared" si="34"/>
        <v>5.7463768115942031</v>
      </c>
      <c r="N411" s="2">
        <v>2.4380000000000002</v>
      </c>
      <c r="O411" s="69">
        <f t="shared" si="32"/>
        <v>138</v>
      </c>
      <c r="P411" s="181">
        <f t="shared" si="35"/>
        <v>2.4312736443883982</v>
      </c>
      <c r="Q411" s="77" t="s">
        <v>4864</v>
      </c>
      <c r="V411" s="34">
        <v>0.48888888888888887</v>
      </c>
      <c r="W411" s="85">
        <v>0.66319444444444442</v>
      </c>
      <c r="X411" s="86">
        <f t="shared" si="36"/>
        <v>0.17430555555555555</v>
      </c>
    </row>
    <row r="412" spans="1:24" x14ac:dyDescent="0.3">
      <c r="A412" s="44" t="s">
        <v>3312</v>
      </c>
      <c r="B412" s="68" t="s">
        <v>1819</v>
      </c>
      <c r="C412" s="2" t="s">
        <v>1</v>
      </c>
      <c r="D412" s="2">
        <v>77</v>
      </c>
      <c r="E412" s="6">
        <v>15462</v>
      </c>
      <c r="F412" s="7">
        <v>43767.661863425928</v>
      </c>
      <c r="G412" s="69" t="s">
        <v>4</v>
      </c>
      <c r="H412" s="68">
        <v>2145</v>
      </c>
      <c r="I412" s="8">
        <f t="shared" si="33"/>
        <v>17.875</v>
      </c>
      <c r="J412" s="2">
        <v>4.351</v>
      </c>
      <c r="K412" s="69">
        <v>120</v>
      </c>
      <c r="L412" s="68">
        <v>660</v>
      </c>
      <c r="M412" s="8">
        <f t="shared" si="34"/>
        <v>5.5</v>
      </c>
      <c r="N412" s="2">
        <v>2.3010000000000002</v>
      </c>
      <c r="O412" s="69">
        <f t="shared" si="32"/>
        <v>120</v>
      </c>
      <c r="P412" s="181">
        <f t="shared" si="35"/>
        <v>3.25</v>
      </c>
      <c r="Q412" s="77" t="s">
        <v>5147</v>
      </c>
      <c r="V412" s="34">
        <v>0.5083333333333333</v>
      </c>
      <c r="W412" s="85">
        <v>0.67361111111111116</v>
      </c>
      <c r="X412" s="86">
        <f t="shared" si="36"/>
        <v>0.16527777777777786</v>
      </c>
    </row>
    <row r="413" spans="1:24" x14ac:dyDescent="0.3">
      <c r="A413" s="44" t="s">
        <v>5261</v>
      </c>
      <c r="B413" s="68" t="s">
        <v>5262</v>
      </c>
      <c r="C413" s="2" t="s">
        <v>1</v>
      </c>
      <c r="D413" s="2">
        <v>45</v>
      </c>
      <c r="E413" s="6">
        <v>27185</v>
      </c>
      <c r="F413" s="7">
        <v>43768.515787037039</v>
      </c>
      <c r="G413" s="69" t="s">
        <v>4</v>
      </c>
      <c r="H413" s="68">
        <v>2023</v>
      </c>
      <c r="I413" s="8">
        <f t="shared" si="33"/>
        <v>17.591304347826085</v>
      </c>
      <c r="J413" s="2">
        <v>4.1340000000000003</v>
      </c>
      <c r="K413" s="69">
        <v>115</v>
      </c>
      <c r="L413" s="68">
        <v>585</v>
      </c>
      <c r="M413" s="8">
        <f t="shared" si="34"/>
        <v>5.0869565217391308</v>
      </c>
      <c r="N413" s="2">
        <v>2.3450000000000002</v>
      </c>
      <c r="O413" s="69">
        <f t="shared" si="32"/>
        <v>115</v>
      </c>
      <c r="P413" s="181">
        <f t="shared" si="35"/>
        <v>3.4581196581196574</v>
      </c>
      <c r="Q413" s="77" t="s">
        <v>4842</v>
      </c>
      <c r="V413" s="34">
        <v>0.37152777777777773</v>
      </c>
      <c r="W413" s="85">
        <v>0.52083333333333337</v>
      </c>
      <c r="X413" s="86">
        <f t="shared" si="36"/>
        <v>0.14930555555555564</v>
      </c>
    </row>
    <row r="414" spans="1:24" x14ac:dyDescent="0.3">
      <c r="A414" s="44" t="s">
        <v>5263</v>
      </c>
      <c r="B414" s="68" t="s">
        <v>5264</v>
      </c>
      <c r="C414" s="2" t="s">
        <v>1</v>
      </c>
      <c r="D414" s="2">
        <v>69</v>
      </c>
      <c r="E414" s="6">
        <v>18541</v>
      </c>
      <c r="F414" s="7">
        <v>43768.518657407411</v>
      </c>
      <c r="G414" s="69" t="s">
        <v>4</v>
      </c>
      <c r="H414" s="68">
        <v>2304</v>
      </c>
      <c r="I414" s="8">
        <f t="shared" si="33"/>
        <v>20.571428571428573</v>
      </c>
      <c r="J414" s="2">
        <v>4.5220000000000002</v>
      </c>
      <c r="K414" s="69">
        <v>112</v>
      </c>
      <c r="L414" s="68">
        <v>783</v>
      </c>
      <c r="M414" s="8">
        <f t="shared" si="34"/>
        <v>6.9910714285714288</v>
      </c>
      <c r="N414" s="2">
        <v>2.5630000000000002</v>
      </c>
      <c r="O414" s="69">
        <f t="shared" si="32"/>
        <v>112</v>
      </c>
      <c r="P414" s="181">
        <f t="shared" si="35"/>
        <v>2.9425287356321839</v>
      </c>
      <c r="Q414" s="77" t="s">
        <v>5193</v>
      </c>
      <c r="V414" s="34">
        <v>0.3979166666666667</v>
      </c>
      <c r="W414" s="85">
        <v>0.53472222222222221</v>
      </c>
      <c r="X414" s="86">
        <f t="shared" si="36"/>
        <v>0.13680555555555551</v>
      </c>
    </row>
    <row r="415" spans="1:24" x14ac:dyDescent="0.3">
      <c r="A415" s="44" t="s">
        <v>5265</v>
      </c>
      <c r="B415" s="68" t="s">
        <v>5266</v>
      </c>
      <c r="C415" s="2" t="s">
        <v>1</v>
      </c>
      <c r="D415" s="2">
        <v>63</v>
      </c>
      <c r="E415" s="6">
        <v>20697</v>
      </c>
      <c r="F415" s="7">
        <v>43768.532835648148</v>
      </c>
      <c r="G415" s="69" t="s">
        <v>4</v>
      </c>
      <c r="H415" s="68">
        <v>2745</v>
      </c>
      <c r="I415" s="8">
        <f t="shared" si="33"/>
        <v>21.96</v>
      </c>
      <c r="J415" s="2">
        <v>4.9779999999999998</v>
      </c>
      <c r="K415" s="69">
        <v>125</v>
      </c>
      <c r="L415" s="68">
        <v>629</v>
      </c>
      <c r="M415" s="8">
        <f t="shared" si="34"/>
        <v>5.032</v>
      </c>
      <c r="N415" s="2">
        <v>2.286</v>
      </c>
      <c r="O415" s="69">
        <f t="shared" si="32"/>
        <v>125</v>
      </c>
      <c r="P415" s="181">
        <f t="shared" si="35"/>
        <v>4.3640699523052469</v>
      </c>
      <c r="Q415" s="77" t="s">
        <v>4842</v>
      </c>
      <c r="V415" s="34">
        <v>0.40138888888888885</v>
      </c>
      <c r="W415" s="85">
        <v>0.54513888888888895</v>
      </c>
      <c r="X415" s="86">
        <f t="shared" si="36"/>
        <v>0.1437500000000001</v>
      </c>
    </row>
    <row r="416" spans="1:24" x14ac:dyDescent="0.3">
      <c r="A416" s="44" t="s">
        <v>5267</v>
      </c>
      <c r="B416" s="68" t="s">
        <v>5268</v>
      </c>
      <c r="C416" s="2" t="s">
        <v>1</v>
      </c>
      <c r="D416" s="2">
        <v>51</v>
      </c>
      <c r="E416" s="6">
        <v>24847</v>
      </c>
      <c r="F416" s="7">
        <v>43768.547696759262</v>
      </c>
      <c r="G416" s="69" t="s">
        <v>4</v>
      </c>
      <c r="H416" s="68">
        <v>2193</v>
      </c>
      <c r="I416" s="8">
        <f t="shared" si="33"/>
        <v>19.069565217391304</v>
      </c>
      <c r="J416" s="2">
        <v>4.2480000000000002</v>
      </c>
      <c r="K416" s="69">
        <v>115</v>
      </c>
      <c r="L416" s="68">
        <v>548</v>
      </c>
      <c r="M416" s="8">
        <f t="shared" si="34"/>
        <v>4.7652173913043478</v>
      </c>
      <c r="N416" s="2">
        <v>2.1819999999999999</v>
      </c>
      <c r="O416" s="69">
        <f t="shared" si="32"/>
        <v>115</v>
      </c>
      <c r="P416" s="181">
        <f t="shared" si="35"/>
        <v>4.0018248175182478</v>
      </c>
      <c r="Q416" s="77" t="s">
        <v>4842</v>
      </c>
      <c r="V416" s="34">
        <v>0.4152777777777778</v>
      </c>
      <c r="W416" s="85">
        <v>0.55555555555555558</v>
      </c>
      <c r="X416" s="86">
        <f t="shared" si="36"/>
        <v>0.14027777777777778</v>
      </c>
    </row>
    <row r="417" spans="1:24" x14ac:dyDescent="0.3">
      <c r="A417" s="44" t="s">
        <v>5269</v>
      </c>
      <c r="B417" s="68" t="s">
        <v>5270</v>
      </c>
      <c r="C417" s="2" t="s">
        <v>1</v>
      </c>
      <c r="D417" s="2">
        <v>57</v>
      </c>
      <c r="E417" s="6">
        <v>22717</v>
      </c>
      <c r="F417" s="7">
        <v>43768.559108796297</v>
      </c>
      <c r="G417" s="69" t="s">
        <v>4</v>
      </c>
      <c r="H417" s="68">
        <v>2516</v>
      </c>
      <c r="I417" s="8">
        <f t="shared" si="33"/>
        <v>18.637037037037036</v>
      </c>
      <c r="J417" s="2">
        <v>4.194</v>
      </c>
      <c r="K417" s="69">
        <v>135</v>
      </c>
      <c r="L417" s="68">
        <v>603</v>
      </c>
      <c r="M417" s="8">
        <f t="shared" si="34"/>
        <v>4.4666666666666668</v>
      </c>
      <c r="N417" s="2">
        <v>2.1259999999999999</v>
      </c>
      <c r="O417" s="69">
        <f t="shared" si="32"/>
        <v>135</v>
      </c>
      <c r="P417" s="181">
        <f t="shared" si="35"/>
        <v>4.1724709784411269</v>
      </c>
      <c r="Q417" s="77" t="s">
        <v>5147</v>
      </c>
      <c r="V417" s="34">
        <v>0.42083333333333334</v>
      </c>
      <c r="W417" s="85">
        <v>0.58333333333333337</v>
      </c>
      <c r="X417" s="86">
        <f t="shared" si="36"/>
        <v>0.16250000000000003</v>
      </c>
    </row>
    <row r="418" spans="1:24" x14ac:dyDescent="0.3">
      <c r="A418" s="44" t="s">
        <v>5271</v>
      </c>
      <c r="B418" s="68" t="s">
        <v>5272</v>
      </c>
      <c r="C418" s="2" t="s">
        <v>6</v>
      </c>
      <c r="D418" s="2">
        <v>59</v>
      </c>
      <c r="E418" s="6">
        <v>22082</v>
      </c>
      <c r="F418" s="7">
        <v>43768.55940972222</v>
      </c>
      <c r="G418" s="69" t="s">
        <v>4</v>
      </c>
      <c r="H418" s="68">
        <v>1442</v>
      </c>
      <c r="I418" s="8">
        <f t="shared" si="33"/>
        <v>8.5833333333333339</v>
      </c>
      <c r="J418" s="2">
        <v>2.972</v>
      </c>
      <c r="K418" s="69">
        <v>168</v>
      </c>
      <c r="L418" s="68">
        <v>521</v>
      </c>
      <c r="M418" s="8">
        <f t="shared" si="34"/>
        <v>3.1011904761904763</v>
      </c>
      <c r="N418" s="2">
        <v>1.68</v>
      </c>
      <c r="O418" s="69">
        <f t="shared" si="32"/>
        <v>168</v>
      </c>
      <c r="P418" s="181">
        <f t="shared" si="35"/>
        <v>2.7677543186180422</v>
      </c>
      <c r="Q418" s="77" t="s">
        <v>4947</v>
      </c>
      <c r="V418" s="34">
        <v>0.41736111111111113</v>
      </c>
      <c r="W418" s="85">
        <v>0.59722222222222221</v>
      </c>
      <c r="X418" s="86">
        <f t="shared" si="36"/>
        <v>0.17986111111111108</v>
      </c>
    </row>
    <row r="419" spans="1:24" x14ac:dyDescent="0.3">
      <c r="A419" s="44" t="s">
        <v>5273</v>
      </c>
      <c r="B419" s="68" t="s">
        <v>762</v>
      </c>
      <c r="C419" s="2" t="s">
        <v>1</v>
      </c>
      <c r="D419" s="2">
        <v>51</v>
      </c>
      <c r="E419" s="6">
        <v>24938</v>
      </c>
      <c r="F419" s="7">
        <v>43768.589259259257</v>
      </c>
      <c r="G419" s="69" t="s">
        <v>4</v>
      </c>
      <c r="H419" s="68">
        <v>3026</v>
      </c>
      <c r="I419" s="8">
        <f t="shared" si="33"/>
        <v>18.679012345679013</v>
      </c>
      <c r="J419" s="2">
        <v>4.3419999999999996</v>
      </c>
      <c r="K419" s="69">
        <v>162</v>
      </c>
      <c r="L419" s="68">
        <v>703</v>
      </c>
      <c r="M419" s="8">
        <f t="shared" si="34"/>
        <v>4.3395061728395063</v>
      </c>
      <c r="N419" s="2">
        <v>2.0950000000000002</v>
      </c>
      <c r="O419" s="69">
        <f t="shared" si="32"/>
        <v>162</v>
      </c>
      <c r="P419" s="181">
        <f t="shared" si="35"/>
        <v>4.3044096728307251</v>
      </c>
      <c r="Q419" s="77" t="s">
        <v>5147</v>
      </c>
      <c r="V419" s="34">
        <v>0.44930555555555557</v>
      </c>
      <c r="W419" s="85">
        <v>0.61458333333333337</v>
      </c>
      <c r="X419" s="86">
        <f t="shared" si="36"/>
        <v>0.1652777777777778</v>
      </c>
    </row>
    <row r="420" spans="1:24" x14ac:dyDescent="0.3">
      <c r="A420" s="44" t="s">
        <v>5274</v>
      </c>
      <c r="B420" s="68" t="s">
        <v>5275</v>
      </c>
      <c r="C420" s="2" t="s">
        <v>1</v>
      </c>
      <c r="D420" s="2">
        <v>61</v>
      </c>
      <c r="E420" s="6">
        <v>21380</v>
      </c>
      <c r="F420" s="7">
        <v>43768.619212962964</v>
      </c>
      <c r="G420" s="69" t="s">
        <v>4</v>
      </c>
      <c r="H420" s="68">
        <v>2082</v>
      </c>
      <c r="I420" s="8">
        <f t="shared" si="33"/>
        <v>18.104347826086958</v>
      </c>
      <c r="J420" s="2">
        <v>4.335</v>
      </c>
      <c r="K420" s="69">
        <v>115</v>
      </c>
      <c r="L420" s="68">
        <v>544</v>
      </c>
      <c r="M420" s="8">
        <f t="shared" si="34"/>
        <v>4.7304347826086959</v>
      </c>
      <c r="N420" s="2">
        <v>2.5419999999999998</v>
      </c>
      <c r="O420" s="69">
        <f t="shared" si="32"/>
        <v>115</v>
      </c>
      <c r="P420" s="181">
        <f t="shared" si="35"/>
        <v>3.8272058823529411</v>
      </c>
      <c r="Q420" s="77" t="s">
        <v>4947</v>
      </c>
      <c r="V420" s="34">
        <v>0.4694444444444445</v>
      </c>
      <c r="W420" s="85">
        <v>0.625</v>
      </c>
      <c r="X420" s="86">
        <f t="shared" si="36"/>
        <v>0.1555555555555555</v>
      </c>
    </row>
    <row r="421" spans="1:24" x14ac:dyDescent="0.3">
      <c r="A421" s="44" t="s">
        <v>5276</v>
      </c>
      <c r="B421" s="68" t="s">
        <v>207</v>
      </c>
      <c r="C421" s="2" t="s">
        <v>1</v>
      </c>
      <c r="D421" s="2">
        <v>45</v>
      </c>
      <c r="E421" s="6">
        <v>26981</v>
      </c>
      <c r="F421" s="7">
        <v>43768.622245370374</v>
      </c>
      <c r="G421" s="69" t="s">
        <v>4</v>
      </c>
      <c r="H421" s="68">
        <v>1172</v>
      </c>
      <c r="I421" s="8">
        <f t="shared" si="33"/>
        <v>11.72</v>
      </c>
      <c r="J421" s="2">
        <v>3.379</v>
      </c>
      <c r="K421" s="69">
        <v>100</v>
      </c>
      <c r="L421" s="68">
        <v>345</v>
      </c>
      <c r="M421" s="8">
        <f t="shared" si="34"/>
        <v>3.45</v>
      </c>
      <c r="N421" s="2">
        <v>1.7769999999999999</v>
      </c>
      <c r="O421" s="69">
        <f t="shared" si="32"/>
        <v>100</v>
      </c>
      <c r="P421" s="181">
        <f t="shared" si="35"/>
        <v>3.3971014492753624</v>
      </c>
      <c r="Q421" s="77" t="s">
        <v>5147</v>
      </c>
      <c r="V421" s="34">
        <v>0.48194444444444445</v>
      </c>
      <c r="W421" s="85">
        <v>0.64583333333333337</v>
      </c>
      <c r="X421" s="86">
        <f t="shared" si="36"/>
        <v>0.16388888888888892</v>
      </c>
    </row>
    <row r="422" spans="1:24" x14ac:dyDescent="0.3">
      <c r="A422" s="44" t="s">
        <v>5277</v>
      </c>
      <c r="B422" s="68" t="s">
        <v>5278</v>
      </c>
      <c r="C422" s="2" t="s">
        <v>1</v>
      </c>
      <c r="D422" s="2">
        <v>40</v>
      </c>
      <c r="E422" s="6">
        <v>29042</v>
      </c>
      <c r="F422" s="7">
        <v>43768.644270833334</v>
      </c>
      <c r="G422" s="69" t="s">
        <v>4</v>
      </c>
      <c r="H422" s="68">
        <v>1809</v>
      </c>
      <c r="I422" s="8">
        <f t="shared" si="33"/>
        <v>13.4</v>
      </c>
      <c r="J422" s="2">
        <v>3.9420000000000002</v>
      </c>
      <c r="K422" s="69">
        <v>135</v>
      </c>
      <c r="L422" s="68">
        <v>400</v>
      </c>
      <c r="M422" s="8">
        <f t="shared" si="34"/>
        <v>2.9629629629629628</v>
      </c>
      <c r="N422" s="2">
        <v>1.734</v>
      </c>
      <c r="O422" s="69">
        <f t="shared" si="32"/>
        <v>135</v>
      </c>
      <c r="P422" s="181">
        <f t="shared" si="35"/>
        <v>4.5225</v>
      </c>
      <c r="Q422" s="77" t="s">
        <v>4947</v>
      </c>
      <c r="V422" s="34">
        <v>0.51944444444444449</v>
      </c>
      <c r="W422" s="85">
        <v>0.67361111111111116</v>
      </c>
      <c r="X422" s="86">
        <f t="shared" si="36"/>
        <v>0.15416666666666667</v>
      </c>
    </row>
    <row r="423" spans="1:24" x14ac:dyDescent="0.3">
      <c r="A423" s="44" t="s">
        <v>5279</v>
      </c>
      <c r="B423" s="68" t="s">
        <v>5280</v>
      </c>
      <c r="C423" s="2" t="s">
        <v>6</v>
      </c>
      <c r="D423" s="2">
        <v>58</v>
      </c>
      <c r="E423" s="6">
        <v>22350</v>
      </c>
      <c r="F423" s="7">
        <v>43768.654004629629</v>
      </c>
      <c r="G423" s="69" t="s">
        <v>4</v>
      </c>
      <c r="H423" s="68">
        <v>1352</v>
      </c>
      <c r="I423" s="8">
        <f t="shared" si="33"/>
        <v>9.0133333333333336</v>
      </c>
      <c r="J423" s="2">
        <v>3.028</v>
      </c>
      <c r="K423" s="69">
        <v>150</v>
      </c>
      <c r="L423" s="68">
        <v>606</v>
      </c>
      <c r="M423" s="8">
        <f t="shared" si="34"/>
        <v>4.04</v>
      </c>
      <c r="N423" s="2">
        <v>2.1669999999999998</v>
      </c>
      <c r="O423" s="69">
        <f t="shared" si="32"/>
        <v>150</v>
      </c>
      <c r="P423" s="181">
        <f t="shared" si="35"/>
        <v>2.2310231023102309</v>
      </c>
      <c r="Q423" s="77" t="s">
        <v>4842</v>
      </c>
      <c r="V423" s="34">
        <v>0.51041666666666663</v>
      </c>
      <c r="W423" s="85">
        <v>0.6875</v>
      </c>
      <c r="X423" s="86">
        <f t="shared" si="36"/>
        <v>0.17708333333333337</v>
      </c>
    </row>
    <row r="424" spans="1:24" x14ac:dyDescent="0.3">
      <c r="A424" s="44" t="s">
        <v>5281</v>
      </c>
      <c r="B424" s="68" t="s">
        <v>5282</v>
      </c>
      <c r="C424" s="2" t="s">
        <v>1</v>
      </c>
      <c r="D424" s="2">
        <v>16</v>
      </c>
      <c r="E424" s="6">
        <v>37782</v>
      </c>
      <c r="F424" s="7">
        <v>43769.516585648147</v>
      </c>
      <c r="G424" s="69" t="s">
        <v>553</v>
      </c>
      <c r="H424" s="68">
        <v>2320</v>
      </c>
      <c r="I424" s="8">
        <f t="shared" si="33"/>
        <v>14.871794871794872</v>
      </c>
      <c r="J424" s="2">
        <v>3.9159999999999999</v>
      </c>
      <c r="K424" s="69">
        <v>156</v>
      </c>
      <c r="L424" s="68">
        <v>798</v>
      </c>
      <c r="M424" s="8">
        <f t="shared" si="34"/>
        <v>5.115384615384615</v>
      </c>
      <c r="N424" s="2">
        <v>2.1459999999999999</v>
      </c>
      <c r="O424" s="69">
        <f t="shared" si="32"/>
        <v>156</v>
      </c>
      <c r="P424" s="181">
        <f t="shared" si="35"/>
        <v>2.9072681704260654</v>
      </c>
      <c r="Q424" s="77" t="s">
        <v>718</v>
      </c>
      <c r="V424" s="34">
        <v>0.37708333333333338</v>
      </c>
      <c r="W424" s="85">
        <v>0.52083333333333337</v>
      </c>
      <c r="X424" s="86">
        <f t="shared" si="36"/>
        <v>0.14374999999999999</v>
      </c>
    </row>
    <row r="425" spans="1:24" x14ac:dyDescent="0.3">
      <c r="A425" s="44" t="s">
        <v>2001</v>
      </c>
      <c r="B425" s="68" t="s">
        <v>110</v>
      </c>
      <c r="C425" s="2" t="s">
        <v>1</v>
      </c>
      <c r="D425" s="2">
        <v>59</v>
      </c>
      <c r="E425" s="6">
        <v>22133</v>
      </c>
      <c r="F425" s="7">
        <v>43769.520104166666</v>
      </c>
      <c r="G425" s="69" t="s">
        <v>4</v>
      </c>
      <c r="H425" s="68">
        <v>3256</v>
      </c>
      <c r="I425" s="8">
        <f t="shared" si="33"/>
        <v>24.118518518518517</v>
      </c>
      <c r="J425" s="2">
        <v>5.5179999999999998</v>
      </c>
      <c r="K425" s="69">
        <v>135</v>
      </c>
      <c r="L425" s="68">
        <v>856</v>
      </c>
      <c r="M425" s="8">
        <f t="shared" si="34"/>
        <v>6.340740740740741</v>
      </c>
      <c r="N425" s="2">
        <v>2.5489999999999999</v>
      </c>
      <c r="O425" s="69">
        <f t="shared" si="32"/>
        <v>135</v>
      </c>
      <c r="P425" s="181">
        <f t="shared" si="35"/>
        <v>3.8037383177570088</v>
      </c>
      <c r="Q425" s="77" t="s">
        <v>4864</v>
      </c>
      <c r="V425" s="34">
        <v>0.38541666666666669</v>
      </c>
      <c r="W425" s="85">
        <v>0.53472222222222221</v>
      </c>
      <c r="X425" s="86">
        <f t="shared" si="36"/>
        <v>0.14930555555555552</v>
      </c>
    </row>
    <row r="426" spans="1:24" x14ac:dyDescent="0.3">
      <c r="A426" s="44" t="s">
        <v>5283</v>
      </c>
      <c r="B426" s="68" t="s">
        <v>1464</v>
      </c>
      <c r="C426" s="2" t="s">
        <v>1</v>
      </c>
      <c r="D426" s="2">
        <v>51</v>
      </c>
      <c r="E426" s="6">
        <v>24784</v>
      </c>
      <c r="F426" s="7">
        <v>43769.534189814818</v>
      </c>
      <c r="G426" s="69" t="s">
        <v>4</v>
      </c>
      <c r="H426" s="68">
        <v>3019</v>
      </c>
      <c r="I426" s="8">
        <f t="shared" si="33"/>
        <v>24.152000000000001</v>
      </c>
      <c r="J426" s="2">
        <v>4.5839999999999996</v>
      </c>
      <c r="K426" s="69">
        <v>125</v>
      </c>
      <c r="L426" s="68">
        <v>577</v>
      </c>
      <c r="M426" s="8">
        <f t="shared" si="34"/>
        <v>4.6159999999999997</v>
      </c>
      <c r="N426" s="2">
        <v>2.105</v>
      </c>
      <c r="O426" s="69">
        <f t="shared" ref="O426:O489" si="37">K426</f>
        <v>125</v>
      </c>
      <c r="P426" s="181">
        <f t="shared" si="35"/>
        <v>5.2322357019064132</v>
      </c>
      <c r="Q426" s="77" t="s">
        <v>4842</v>
      </c>
      <c r="V426" s="34">
        <v>0.3972222222222222</v>
      </c>
      <c r="W426" s="85">
        <v>0.54513888888888895</v>
      </c>
      <c r="X426" s="86">
        <f t="shared" si="36"/>
        <v>0.14791666666666675</v>
      </c>
    </row>
    <row r="427" spans="1:24" x14ac:dyDescent="0.3">
      <c r="A427" s="44" t="s">
        <v>5284</v>
      </c>
      <c r="B427" s="68" t="s">
        <v>5285</v>
      </c>
      <c r="C427" s="2" t="s">
        <v>1</v>
      </c>
      <c r="D427" s="2">
        <v>44</v>
      </c>
      <c r="E427" s="6">
        <v>27453</v>
      </c>
      <c r="F427" s="7">
        <v>43769.541365740741</v>
      </c>
      <c r="G427" s="69" t="s">
        <v>4</v>
      </c>
      <c r="H427" s="68">
        <v>1390</v>
      </c>
      <c r="I427" s="8">
        <f t="shared" si="33"/>
        <v>12.87037037037037</v>
      </c>
      <c r="J427" s="2">
        <v>3.5209999999999999</v>
      </c>
      <c r="K427" s="69">
        <v>108</v>
      </c>
      <c r="L427" s="68">
        <v>311</v>
      </c>
      <c r="M427" s="8">
        <f t="shared" si="34"/>
        <v>2.8796296296296298</v>
      </c>
      <c r="N427" s="2">
        <v>1.728</v>
      </c>
      <c r="O427" s="69">
        <f t="shared" si="37"/>
        <v>108</v>
      </c>
      <c r="P427" s="181">
        <f t="shared" si="35"/>
        <v>4.469453376205788</v>
      </c>
      <c r="Q427" s="77" t="s">
        <v>718</v>
      </c>
      <c r="V427" s="34">
        <v>0.40208333333333335</v>
      </c>
      <c r="W427" s="85">
        <v>0.56944444444444442</v>
      </c>
      <c r="X427" s="86">
        <f t="shared" si="36"/>
        <v>0.16736111111111107</v>
      </c>
    </row>
    <row r="428" spans="1:24" x14ac:dyDescent="0.3">
      <c r="A428" s="44" t="s">
        <v>5286</v>
      </c>
      <c r="B428" s="68" t="s">
        <v>506</v>
      </c>
      <c r="C428" s="2" t="s">
        <v>1</v>
      </c>
      <c r="D428" s="2">
        <v>46</v>
      </c>
      <c r="E428" s="6">
        <v>26761</v>
      </c>
      <c r="F428" s="7">
        <v>43769.564768518518</v>
      </c>
      <c r="G428" s="69" t="s">
        <v>4</v>
      </c>
      <c r="H428" s="68">
        <v>3119</v>
      </c>
      <c r="I428" s="8">
        <f t="shared" si="33"/>
        <v>23.103703703703705</v>
      </c>
      <c r="J428" s="2">
        <v>4.9390000000000001</v>
      </c>
      <c r="K428" s="69">
        <v>135</v>
      </c>
      <c r="L428" s="68">
        <v>463</v>
      </c>
      <c r="M428" s="8">
        <f t="shared" si="34"/>
        <v>3.4296296296296296</v>
      </c>
      <c r="N428" s="2">
        <v>1.9139999999999999</v>
      </c>
      <c r="O428" s="69">
        <f t="shared" si="37"/>
        <v>135</v>
      </c>
      <c r="P428" s="181">
        <f t="shared" si="35"/>
        <v>6.7365010799136069</v>
      </c>
      <c r="Q428" s="77" t="s">
        <v>4947</v>
      </c>
      <c r="V428" s="34">
        <v>0.41111111111111115</v>
      </c>
      <c r="W428" s="85">
        <v>0.58333333333333337</v>
      </c>
      <c r="X428" s="86">
        <f t="shared" si="36"/>
        <v>0.17222222222222222</v>
      </c>
    </row>
    <row r="429" spans="1:24" x14ac:dyDescent="0.3">
      <c r="A429" s="44" t="s">
        <v>5287</v>
      </c>
      <c r="B429" s="68" t="s">
        <v>5288</v>
      </c>
      <c r="C429" s="2" t="s">
        <v>1</v>
      </c>
      <c r="D429" s="2">
        <v>56</v>
      </c>
      <c r="E429" s="6">
        <v>23071</v>
      </c>
      <c r="F429" s="7">
        <v>43769.580451388887</v>
      </c>
      <c r="G429" s="69" t="s">
        <v>4</v>
      </c>
      <c r="H429" s="68">
        <v>2253</v>
      </c>
      <c r="I429" s="8">
        <f t="shared" si="33"/>
        <v>20.116071428571427</v>
      </c>
      <c r="J429" s="2">
        <v>4.0730000000000004</v>
      </c>
      <c r="K429" s="69">
        <v>112</v>
      </c>
      <c r="L429" s="68">
        <v>524</v>
      </c>
      <c r="M429" s="8">
        <f t="shared" si="34"/>
        <v>4.6785714285714288</v>
      </c>
      <c r="N429" s="2">
        <v>2.198</v>
      </c>
      <c r="O429" s="69">
        <f t="shared" si="37"/>
        <v>112</v>
      </c>
      <c r="P429" s="181">
        <f t="shared" si="35"/>
        <v>4.2996183206106862</v>
      </c>
      <c r="Q429" s="77" t="s">
        <v>4947</v>
      </c>
      <c r="V429" s="34">
        <v>0.4291666666666667</v>
      </c>
      <c r="W429" s="85">
        <v>0.59375</v>
      </c>
      <c r="X429" s="86">
        <f t="shared" si="36"/>
        <v>0.1645833333333333</v>
      </c>
    </row>
    <row r="430" spans="1:24" x14ac:dyDescent="0.3">
      <c r="A430" s="44" t="s">
        <v>5289</v>
      </c>
      <c r="B430" s="68" t="s">
        <v>5290</v>
      </c>
      <c r="C430" s="2" t="s">
        <v>6</v>
      </c>
      <c r="D430" s="2">
        <v>45</v>
      </c>
      <c r="E430" s="6">
        <v>27044</v>
      </c>
      <c r="F430" s="7">
        <v>43769.591377314813</v>
      </c>
      <c r="G430" s="69" t="s">
        <v>4</v>
      </c>
      <c r="H430" s="68">
        <v>1647</v>
      </c>
      <c r="I430" s="8">
        <f t="shared" si="33"/>
        <v>12.291044776119403</v>
      </c>
      <c r="J430" s="2">
        <v>3.86</v>
      </c>
      <c r="K430" s="69">
        <v>134</v>
      </c>
      <c r="L430" s="68">
        <v>507</v>
      </c>
      <c r="M430" s="8">
        <f t="shared" si="34"/>
        <v>3.783582089552239</v>
      </c>
      <c r="N430" s="2">
        <v>2.0499999999999998</v>
      </c>
      <c r="O430" s="69">
        <f t="shared" si="37"/>
        <v>134</v>
      </c>
      <c r="P430" s="181">
        <f t="shared" si="35"/>
        <v>3.2485207100591715</v>
      </c>
      <c r="Q430" s="77" t="s">
        <v>4947</v>
      </c>
      <c r="V430" s="34">
        <v>0.43263888888888885</v>
      </c>
      <c r="W430" s="85">
        <v>0.60416666666666663</v>
      </c>
      <c r="X430" s="86">
        <f t="shared" si="36"/>
        <v>0.17152777777777778</v>
      </c>
    </row>
    <row r="431" spans="1:24" x14ac:dyDescent="0.3">
      <c r="A431" s="44" t="s">
        <v>5291</v>
      </c>
      <c r="B431" s="68" t="s">
        <v>5292</v>
      </c>
      <c r="C431" s="2" t="s">
        <v>1</v>
      </c>
      <c r="D431" s="2">
        <v>63</v>
      </c>
      <c r="E431" s="6">
        <v>20747</v>
      </c>
      <c r="F431" s="7">
        <v>43769.624675925923</v>
      </c>
      <c r="G431" s="69" t="s">
        <v>4</v>
      </c>
      <c r="H431" s="68">
        <v>2886</v>
      </c>
      <c r="I431" s="8">
        <f t="shared" si="33"/>
        <v>15.03125</v>
      </c>
      <c r="J431" s="2">
        <v>4.0010000000000003</v>
      </c>
      <c r="K431" s="69">
        <v>192</v>
      </c>
      <c r="L431" s="68">
        <v>575</v>
      </c>
      <c r="M431" s="8">
        <f t="shared" si="34"/>
        <v>2.9947916666666665</v>
      </c>
      <c r="N431" s="2">
        <v>1.7050000000000001</v>
      </c>
      <c r="O431" s="69">
        <f t="shared" si="37"/>
        <v>192</v>
      </c>
      <c r="P431" s="181">
        <f t="shared" si="35"/>
        <v>5.0191304347826087</v>
      </c>
      <c r="Q431" s="77" t="s">
        <v>4947</v>
      </c>
      <c r="V431" s="34">
        <v>0.46527777777777773</v>
      </c>
      <c r="W431" s="85">
        <v>0.63194444444444442</v>
      </c>
      <c r="X431" s="86">
        <f t="shared" si="36"/>
        <v>0.16666666666666669</v>
      </c>
    </row>
    <row r="432" spans="1:24" x14ac:dyDescent="0.3">
      <c r="A432" s="44" t="s">
        <v>5293</v>
      </c>
      <c r="B432" s="68" t="s">
        <v>5294</v>
      </c>
      <c r="C432" s="2" t="s">
        <v>1</v>
      </c>
      <c r="D432" s="2">
        <v>47</v>
      </c>
      <c r="E432" s="6">
        <v>26479</v>
      </c>
      <c r="F432" s="7">
        <v>43769.631435185183</v>
      </c>
      <c r="G432" s="69" t="s">
        <v>4</v>
      </c>
      <c r="H432" s="68">
        <v>2177</v>
      </c>
      <c r="I432" s="8">
        <f t="shared" si="33"/>
        <v>16.125925925925927</v>
      </c>
      <c r="J432" s="2">
        <v>3.823</v>
      </c>
      <c r="K432" s="69">
        <v>135</v>
      </c>
      <c r="L432" s="68">
        <v>492</v>
      </c>
      <c r="M432" s="8">
        <f t="shared" si="34"/>
        <v>3.6444444444444444</v>
      </c>
      <c r="N432" s="2">
        <v>1.7929999999999999</v>
      </c>
      <c r="O432" s="69">
        <f t="shared" si="37"/>
        <v>135</v>
      </c>
      <c r="P432" s="181">
        <f t="shared" si="35"/>
        <v>4.4247967479674797</v>
      </c>
      <c r="Q432" s="77" t="s">
        <v>4842</v>
      </c>
      <c r="V432" s="34">
        <v>0.48055555555555557</v>
      </c>
      <c r="W432" s="85">
        <v>0.64236111111111105</v>
      </c>
      <c r="X432" s="86">
        <f t="shared" si="36"/>
        <v>0.16180555555555548</v>
      </c>
    </row>
    <row r="433" spans="1:24" x14ac:dyDescent="0.3">
      <c r="A433" s="44" t="s">
        <v>5295</v>
      </c>
      <c r="B433" s="68" t="s">
        <v>5296</v>
      </c>
      <c r="C433" s="2" t="s">
        <v>1</v>
      </c>
      <c r="D433" s="2">
        <v>38</v>
      </c>
      <c r="E433" s="6">
        <v>29614</v>
      </c>
      <c r="F433" s="7">
        <v>43769.640821759262</v>
      </c>
      <c r="G433" s="69" t="s">
        <v>4</v>
      </c>
      <c r="H433" s="68">
        <v>2829</v>
      </c>
      <c r="I433" s="8">
        <f t="shared" si="33"/>
        <v>18.251612903225805</v>
      </c>
      <c r="J433" s="2">
        <v>4.5460000000000003</v>
      </c>
      <c r="K433" s="69">
        <v>155</v>
      </c>
      <c r="L433" s="68">
        <v>594</v>
      </c>
      <c r="M433" s="8">
        <f t="shared" si="34"/>
        <v>3.8322580645161288</v>
      </c>
      <c r="N433" s="2">
        <v>2.125</v>
      </c>
      <c r="O433" s="69">
        <f t="shared" si="37"/>
        <v>155</v>
      </c>
      <c r="P433" s="181">
        <f t="shared" si="35"/>
        <v>4.7626262626262621</v>
      </c>
      <c r="Q433" s="77" t="s">
        <v>718</v>
      </c>
      <c r="V433" s="34">
        <v>0.49722222222222223</v>
      </c>
      <c r="W433" s="85">
        <v>0.65972222222222221</v>
      </c>
      <c r="X433" s="86">
        <f t="shared" si="36"/>
        <v>0.16249999999999998</v>
      </c>
    </row>
    <row r="434" spans="1:24" x14ac:dyDescent="0.3">
      <c r="A434" s="44" t="s">
        <v>5297</v>
      </c>
      <c r="B434" s="68" t="s">
        <v>5298</v>
      </c>
      <c r="C434" s="2" t="s">
        <v>1</v>
      </c>
      <c r="D434" s="2">
        <v>66</v>
      </c>
      <c r="E434" s="6">
        <v>19387</v>
      </c>
      <c r="F434" s="7">
        <v>43769.651076388887</v>
      </c>
      <c r="G434" s="69" t="s">
        <v>4</v>
      </c>
      <c r="H434" s="68">
        <v>2989</v>
      </c>
      <c r="I434" s="8">
        <f t="shared" si="33"/>
        <v>28.740384615384617</v>
      </c>
      <c r="J434" s="2">
        <v>5.532</v>
      </c>
      <c r="K434" s="69">
        <v>104</v>
      </c>
      <c r="L434" s="68">
        <v>684</v>
      </c>
      <c r="M434" s="8">
        <f t="shared" si="34"/>
        <v>6.5769230769230766</v>
      </c>
      <c r="N434" s="2">
        <v>2.617</v>
      </c>
      <c r="O434" s="69">
        <f t="shared" si="37"/>
        <v>104</v>
      </c>
      <c r="P434" s="181">
        <f t="shared" si="35"/>
        <v>4.3698830409356733</v>
      </c>
      <c r="Q434" s="77" t="s">
        <v>4864</v>
      </c>
      <c r="V434" s="34">
        <v>0.50902777777777775</v>
      </c>
      <c r="W434" s="85">
        <v>0.69444444444444453</v>
      </c>
      <c r="X434" s="86">
        <f t="shared" si="36"/>
        <v>0.18541666666666679</v>
      </c>
    </row>
    <row r="435" spans="1:24" x14ac:dyDescent="0.3">
      <c r="A435" s="44" t="s">
        <v>6131</v>
      </c>
      <c r="B435" s="68" t="s">
        <v>6132</v>
      </c>
      <c r="C435" s="2" t="s">
        <v>1</v>
      </c>
      <c r="D435" s="2">
        <v>61</v>
      </c>
      <c r="E435" s="6">
        <v>21285</v>
      </c>
      <c r="F435" s="7">
        <v>43770.513437499998</v>
      </c>
      <c r="G435" s="69" t="s">
        <v>4</v>
      </c>
      <c r="H435" s="68">
        <v>3112</v>
      </c>
      <c r="I435" s="8">
        <f t="shared" si="33"/>
        <v>25.933333333333334</v>
      </c>
      <c r="J435" s="8">
        <v>5.5140000000000002</v>
      </c>
      <c r="K435" s="69">
        <v>120</v>
      </c>
      <c r="L435" s="68">
        <v>722</v>
      </c>
      <c r="M435" s="8">
        <f t="shared" si="34"/>
        <v>6.0166666666666666</v>
      </c>
      <c r="N435" s="8">
        <v>2.5670000000000002</v>
      </c>
      <c r="O435" s="69">
        <f t="shared" si="37"/>
        <v>120</v>
      </c>
      <c r="P435" s="181">
        <f t="shared" si="35"/>
        <v>4.3102493074792241</v>
      </c>
      <c r="Q435" s="77" t="s">
        <v>718</v>
      </c>
      <c r="V435" s="34">
        <v>0.39583333333333331</v>
      </c>
      <c r="W435" s="85">
        <v>0.52083333333333337</v>
      </c>
      <c r="X435" s="86">
        <f t="shared" si="36"/>
        <v>0.12500000000000006</v>
      </c>
    </row>
    <row r="436" spans="1:24" x14ac:dyDescent="0.3">
      <c r="A436" s="44" t="s">
        <v>6133</v>
      </c>
      <c r="B436" s="68" t="s">
        <v>6134</v>
      </c>
      <c r="C436" s="2" t="s">
        <v>1</v>
      </c>
      <c r="D436" s="2">
        <v>52</v>
      </c>
      <c r="E436" s="6">
        <v>24482</v>
      </c>
      <c r="F436" s="7">
        <v>43770.515196759261</v>
      </c>
      <c r="G436" s="69" t="s">
        <v>4</v>
      </c>
      <c r="H436" s="68">
        <v>3498</v>
      </c>
      <c r="I436" s="8">
        <f t="shared" si="33"/>
        <v>34.979999999999997</v>
      </c>
      <c r="J436" s="8">
        <v>6.5490000000000004</v>
      </c>
      <c r="K436" s="69">
        <v>100</v>
      </c>
      <c r="L436" s="68">
        <v>568</v>
      </c>
      <c r="M436" s="8">
        <f t="shared" si="34"/>
        <v>5.68</v>
      </c>
      <c r="N436" s="8">
        <v>2.2559999999999998</v>
      </c>
      <c r="O436" s="69">
        <f t="shared" si="37"/>
        <v>100</v>
      </c>
      <c r="P436" s="181">
        <f t="shared" si="35"/>
        <v>6.158450704225352</v>
      </c>
      <c r="Q436" s="77" t="s">
        <v>718</v>
      </c>
      <c r="V436" s="34">
        <v>0.3979166666666667</v>
      </c>
      <c r="W436" s="85">
        <v>0.53472222222222221</v>
      </c>
      <c r="X436" s="86">
        <f t="shared" si="36"/>
        <v>0.13680555555555551</v>
      </c>
    </row>
    <row r="437" spans="1:24" x14ac:dyDescent="0.3">
      <c r="A437" s="44" t="s">
        <v>6135</v>
      </c>
      <c r="B437" s="68" t="s">
        <v>1657</v>
      </c>
      <c r="C437" s="2" t="s">
        <v>1</v>
      </c>
      <c r="D437" s="2">
        <v>53</v>
      </c>
      <c r="E437" s="6">
        <v>24400</v>
      </c>
      <c r="F437" s="7">
        <v>43773.515844907408</v>
      </c>
      <c r="G437" s="69" t="s">
        <v>4</v>
      </c>
      <c r="H437" s="68">
        <v>2194</v>
      </c>
      <c r="I437" s="8">
        <f t="shared" si="33"/>
        <v>21.509803921568629</v>
      </c>
      <c r="J437" s="8">
        <v>5.2190000000000003</v>
      </c>
      <c r="K437" s="69">
        <v>102</v>
      </c>
      <c r="L437" s="68">
        <v>991</v>
      </c>
      <c r="M437" s="8">
        <f t="shared" si="34"/>
        <v>9.7156862745098032</v>
      </c>
      <c r="N437" s="8">
        <v>3.5409999999999999</v>
      </c>
      <c r="O437" s="69">
        <f t="shared" si="37"/>
        <v>102</v>
      </c>
      <c r="P437" s="181">
        <f t="shared" si="35"/>
        <v>2.2139253279515643</v>
      </c>
      <c r="Q437" s="77" t="s">
        <v>718</v>
      </c>
      <c r="V437" s="34">
        <v>0.3756944444444445</v>
      </c>
      <c r="W437" s="85">
        <v>0.52083333333333337</v>
      </c>
      <c r="X437" s="86">
        <f t="shared" si="36"/>
        <v>0.14513888888888887</v>
      </c>
    </row>
    <row r="438" spans="1:24" x14ac:dyDescent="0.3">
      <c r="A438" s="44" t="s">
        <v>6136</v>
      </c>
      <c r="B438" s="68" t="s">
        <v>6137</v>
      </c>
      <c r="C438" s="2" t="s">
        <v>6</v>
      </c>
      <c r="D438" s="2">
        <v>83</v>
      </c>
      <c r="E438" s="6">
        <v>13311</v>
      </c>
      <c r="F438" s="7">
        <v>43773.517129629632</v>
      </c>
      <c r="G438" s="69" t="s">
        <v>4</v>
      </c>
      <c r="H438" s="68">
        <v>3218</v>
      </c>
      <c r="I438" s="8">
        <f t="shared" si="33"/>
        <v>36.56818181818182</v>
      </c>
      <c r="J438" s="8">
        <v>6.1289999999999996</v>
      </c>
      <c r="K438" s="69">
        <v>88</v>
      </c>
      <c r="L438" s="68">
        <v>829</v>
      </c>
      <c r="M438" s="8">
        <f t="shared" si="34"/>
        <v>9.420454545454545</v>
      </c>
      <c r="N438" s="8">
        <v>3.5289999999999999</v>
      </c>
      <c r="O438" s="69">
        <f t="shared" si="37"/>
        <v>88</v>
      </c>
      <c r="P438" s="181">
        <f t="shared" si="35"/>
        <v>3.8817852834740654</v>
      </c>
      <c r="Q438" s="77" t="s">
        <v>718</v>
      </c>
      <c r="V438" s="34">
        <v>0.38819444444444445</v>
      </c>
      <c r="W438" s="85">
        <v>0.53472222222222221</v>
      </c>
      <c r="X438" s="86">
        <f t="shared" si="36"/>
        <v>0.14652777777777776</v>
      </c>
    </row>
    <row r="439" spans="1:24" x14ac:dyDescent="0.3">
      <c r="A439" s="44" t="s">
        <v>2069</v>
      </c>
      <c r="B439" s="68" t="s">
        <v>613</v>
      </c>
      <c r="C439" s="2" t="s">
        <v>1</v>
      </c>
      <c r="D439" s="2">
        <v>57</v>
      </c>
      <c r="E439" s="6">
        <v>22684</v>
      </c>
      <c r="F439" s="7">
        <v>43773.532812500001</v>
      </c>
      <c r="G439" s="69" t="s">
        <v>4</v>
      </c>
      <c r="H439" s="68">
        <v>3647</v>
      </c>
      <c r="I439" s="8">
        <f t="shared" si="33"/>
        <v>30.391666666666666</v>
      </c>
      <c r="J439" s="8">
        <v>6.4550000000000001</v>
      </c>
      <c r="K439" s="69">
        <v>120</v>
      </c>
      <c r="L439" s="68">
        <v>755</v>
      </c>
      <c r="M439" s="8">
        <f t="shared" si="34"/>
        <v>6.291666666666667</v>
      </c>
      <c r="N439" s="8">
        <v>2.597</v>
      </c>
      <c r="O439" s="69">
        <f t="shared" si="37"/>
        <v>120</v>
      </c>
      <c r="P439" s="181">
        <f t="shared" si="35"/>
        <v>4.8304635761589401</v>
      </c>
      <c r="Q439" s="77" t="s">
        <v>718</v>
      </c>
      <c r="V439" s="34">
        <v>0.3972222222222222</v>
      </c>
      <c r="W439" s="85">
        <v>0.54513888888888895</v>
      </c>
      <c r="X439" s="86">
        <f t="shared" si="36"/>
        <v>0.14791666666666675</v>
      </c>
    </row>
    <row r="440" spans="1:24" x14ac:dyDescent="0.3">
      <c r="A440" s="44" t="s">
        <v>6138</v>
      </c>
      <c r="B440" s="68" t="s">
        <v>6139</v>
      </c>
      <c r="C440" s="2" t="s">
        <v>1</v>
      </c>
      <c r="D440" s="2">
        <v>54</v>
      </c>
      <c r="E440" s="6">
        <v>24021</v>
      </c>
      <c r="F440" s="7">
        <v>43773.54409722222</v>
      </c>
      <c r="G440" s="69" t="s">
        <v>4</v>
      </c>
      <c r="H440" s="68">
        <v>2151</v>
      </c>
      <c r="I440" s="8">
        <f t="shared" si="33"/>
        <v>21.51</v>
      </c>
      <c r="J440" s="8">
        <v>5.1280000000000001</v>
      </c>
      <c r="K440" s="69">
        <v>100</v>
      </c>
      <c r="L440" s="68">
        <v>516</v>
      </c>
      <c r="M440" s="8">
        <f t="shared" si="34"/>
        <v>5.16</v>
      </c>
      <c r="N440" s="8">
        <v>2.5009999999999999</v>
      </c>
      <c r="O440" s="69">
        <f t="shared" si="37"/>
        <v>100</v>
      </c>
      <c r="P440" s="181">
        <f t="shared" si="35"/>
        <v>4.1686046511627906</v>
      </c>
      <c r="Q440" s="77" t="s">
        <v>718</v>
      </c>
      <c r="V440" s="34">
        <v>0.41388888888888892</v>
      </c>
      <c r="W440" s="85">
        <v>0.56597222222222221</v>
      </c>
      <c r="X440" s="86">
        <f t="shared" si="36"/>
        <v>0.15208333333333329</v>
      </c>
    </row>
    <row r="441" spans="1:24" x14ac:dyDescent="0.3">
      <c r="A441" s="44" t="s">
        <v>6140</v>
      </c>
      <c r="B441" s="68" t="s">
        <v>6141</v>
      </c>
      <c r="C441" s="2" t="s">
        <v>1</v>
      </c>
      <c r="D441" s="2">
        <v>48</v>
      </c>
      <c r="E441" s="6">
        <v>25894</v>
      </c>
      <c r="F441" s="7">
        <v>43773.569074074076</v>
      </c>
      <c r="G441" s="69" t="s">
        <v>4</v>
      </c>
      <c r="H441" s="68">
        <v>3798</v>
      </c>
      <c r="I441" s="8">
        <f t="shared" si="33"/>
        <v>27.521739130434781</v>
      </c>
      <c r="J441" s="8">
        <v>5.8739999999999997</v>
      </c>
      <c r="K441" s="69">
        <v>138</v>
      </c>
      <c r="L441" s="68">
        <v>961</v>
      </c>
      <c r="M441" s="8">
        <f t="shared" si="34"/>
        <v>6.9637681159420293</v>
      </c>
      <c r="N441" s="8">
        <v>2.798</v>
      </c>
      <c r="O441" s="69">
        <f t="shared" si="37"/>
        <v>138</v>
      </c>
      <c r="P441" s="181">
        <f t="shared" si="35"/>
        <v>3.9521331945889693</v>
      </c>
      <c r="Q441" s="77" t="s">
        <v>718</v>
      </c>
      <c r="V441" s="34">
        <v>0.42708333333333331</v>
      </c>
      <c r="W441" s="85">
        <v>0.57638888888888895</v>
      </c>
      <c r="X441" s="86">
        <f t="shared" si="36"/>
        <v>0.14930555555555564</v>
      </c>
    </row>
    <row r="442" spans="1:24" x14ac:dyDescent="0.3">
      <c r="A442" s="44" t="s">
        <v>6142</v>
      </c>
      <c r="B442" s="68" t="s">
        <v>6143</v>
      </c>
      <c r="C442" s="2" t="s">
        <v>1</v>
      </c>
      <c r="D442" s="2">
        <v>53</v>
      </c>
      <c r="E442" s="6">
        <v>24365</v>
      </c>
      <c r="F442" s="7">
        <v>43773.58289351852</v>
      </c>
      <c r="G442" s="69" t="s">
        <v>4</v>
      </c>
      <c r="H442" s="68">
        <v>2342</v>
      </c>
      <c r="I442" s="8">
        <f t="shared" si="33"/>
        <v>17.742424242424242</v>
      </c>
      <c r="J442" s="8">
        <v>4.2220000000000004</v>
      </c>
      <c r="K442" s="69">
        <v>132</v>
      </c>
      <c r="L442" s="68">
        <v>509</v>
      </c>
      <c r="M442" s="8">
        <f t="shared" si="34"/>
        <v>3.856060606060606</v>
      </c>
      <c r="N442" s="8">
        <v>2.105</v>
      </c>
      <c r="O442" s="69">
        <f t="shared" si="37"/>
        <v>132</v>
      </c>
      <c r="P442" s="181">
        <f t="shared" si="35"/>
        <v>4.601178781925344</v>
      </c>
      <c r="Q442" s="77" t="s">
        <v>718</v>
      </c>
      <c r="V442" s="34">
        <v>0.43611111111111112</v>
      </c>
      <c r="W442" s="85">
        <v>0.59027777777777779</v>
      </c>
      <c r="X442" s="86">
        <f t="shared" si="36"/>
        <v>0.15416666666666667</v>
      </c>
    </row>
    <row r="443" spans="1:24" x14ac:dyDescent="0.3">
      <c r="A443" s="44" t="s">
        <v>6144</v>
      </c>
      <c r="B443" s="68" t="s">
        <v>6145</v>
      </c>
      <c r="C443" s="2" t="s">
        <v>1</v>
      </c>
      <c r="D443" s="2">
        <v>49</v>
      </c>
      <c r="E443" s="6">
        <v>25553</v>
      </c>
      <c r="F443" s="7">
        <v>43773.592175925929</v>
      </c>
      <c r="G443" s="69" t="s">
        <v>4</v>
      </c>
      <c r="H443" s="68">
        <v>2026</v>
      </c>
      <c r="I443" s="8">
        <f t="shared" si="33"/>
        <v>16.079365079365079</v>
      </c>
      <c r="J443" s="8">
        <v>3.9769999999999999</v>
      </c>
      <c r="K443" s="69">
        <v>126</v>
      </c>
      <c r="L443" s="68">
        <v>584</v>
      </c>
      <c r="M443" s="8">
        <f t="shared" si="34"/>
        <v>4.6349206349206353</v>
      </c>
      <c r="N443" s="8">
        <v>2.3519999999999999</v>
      </c>
      <c r="O443" s="69">
        <f t="shared" si="37"/>
        <v>126</v>
      </c>
      <c r="P443" s="181">
        <f t="shared" si="35"/>
        <v>3.4691780821917804</v>
      </c>
      <c r="Q443" s="77" t="s">
        <v>718</v>
      </c>
      <c r="V443" s="34">
        <v>0.45624999999999999</v>
      </c>
      <c r="W443" s="85">
        <v>0.61458333333333337</v>
      </c>
      <c r="X443" s="86">
        <f t="shared" si="36"/>
        <v>0.15833333333333338</v>
      </c>
    </row>
    <row r="444" spans="1:24" x14ac:dyDescent="0.3">
      <c r="A444" s="44" t="s">
        <v>6146</v>
      </c>
      <c r="B444" s="68" t="s">
        <v>5780</v>
      </c>
      <c r="C444" s="2" t="s">
        <v>1</v>
      </c>
      <c r="D444" s="2">
        <v>40</v>
      </c>
      <c r="E444" s="6">
        <v>28981</v>
      </c>
      <c r="F444" s="7">
        <v>43773.614050925928</v>
      </c>
      <c r="G444" s="69" t="s">
        <v>4</v>
      </c>
      <c r="H444" s="68">
        <v>2312</v>
      </c>
      <c r="I444" s="8">
        <f t="shared" si="33"/>
        <v>15.012987012987013</v>
      </c>
      <c r="J444" s="8">
        <v>4.1379999999999999</v>
      </c>
      <c r="K444" s="69">
        <v>154</v>
      </c>
      <c r="L444" s="68">
        <v>542</v>
      </c>
      <c r="M444" s="8">
        <f t="shared" si="34"/>
        <v>3.5194805194805197</v>
      </c>
      <c r="N444" s="8">
        <v>1.8089999999999999</v>
      </c>
      <c r="O444" s="69">
        <f t="shared" si="37"/>
        <v>154</v>
      </c>
      <c r="P444" s="181">
        <f t="shared" si="35"/>
        <v>4.2656826568265682</v>
      </c>
      <c r="Q444" s="77" t="s">
        <v>718</v>
      </c>
      <c r="V444" s="34">
        <v>0.46111111111111108</v>
      </c>
      <c r="W444" s="85">
        <v>0.625</v>
      </c>
      <c r="X444" s="86">
        <f t="shared" si="36"/>
        <v>0.16388888888888892</v>
      </c>
    </row>
    <row r="445" spans="1:24" x14ac:dyDescent="0.3">
      <c r="A445" s="44" t="s">
        <v>6147</v>
      </c>
      <c r="B445" s="68" t="s">
        <v>6148</v>
      </c>
      <c r="C445" s="2" t="s">
        <v>1</v>
      </c>
      <c r="D445" s="2">
        <v>46</v>
      </c>
      <c r="E445" s="6">
        <v>26710</v>
      </c>
      <c r="F445" s="7">
        <v>43773.622881944444</v>
      </c>
      <c r="G445" s="69" t="s">
        <v>4</v>
      </c>
      <c r="H445" s="68">
        <v>2108</v>
      </c>
      <c r="I445" s="8">
        <f t="shared" si="33"/>
        <v>20.076190476190476</v>
      </c>
      <c r="J445" s="8">
        <v>4.9359999999999999</v>
      </c>
      <c r="K445" s="69">
        <v>105</v>
      </c>
      <c r="L445" s="68">
        <v>472</v>
      </c>
      <c r="M445" s="8">
        <f t="shared" si="34"/>
        <v>4.4952380952380953</v>
      </c>
      <c r="N445" s="8">
        <v>2.0990000000000002</v>
      </c>
      <c r="O445" s="69">
        <f t="shared" si="37"/>
        <v>105</v>
      </c>
      <c r="P445" s="181">
        <f t="shared" si="35"/>
        <v>4.4661016949152543</v>
      </c>
      <c r="Q445" s="77" t="s">
        <v>718</v>
      </c>
      <c r="V445" s="34">
        <v>0.47569444444444442</v>
      </c>
      <c r="W445" s="85">
        <v>0.63541666666666663</v>
      </c>
      <c r="X445" s="86">
        <f t="shared" si="36"/>
        <v>0.15972222222222221</v>
      </c>
    </row>
    <row r="446" spans="1:24" x14ac:dyDescent="0.3">
      <c r="A446" s="44" t="s">
        <v>6149</v>
      </c>
      <c r="B446" s="68" t="s">
        <v>6150</v>
      </c>
      <c r="C446" s="2" t="s">
        <v>1</v>
      </c>
      <c r="D446" s="2">
        <v>51</v>
      </c>
      <c r="E446" s="6">
        <v>25058</v>
      </c>
      <c r="F446" s="7">
        <v>43773.633634259262</v>
      </c>
      <c r="G446" s="69" t="s">
        <v>4</v>
      </c>
      <c r="H446" s="68">
        <v>2535</v>
      </c>
      <c r="I446" s="8">
        <f t="shared" si="33"/>
        <v>24.142857142857142</v>
      </c>
      <c r="J446" s="8">
        <v>5.7030000000000003</v>
      </c>
      <c r="K446" s="69">
        <v>105</v>
      </c>
      <c r="L446" s="68">
        <v>514</v>
      </c>
      <c r="M446" s="8">
        <f t="shared" si="34"/>
        <v>4.8952380952380956</v>
      </c>
      <c r="N446" s="8">
        <v>1.9610000000000001</v>
      </c>
      <c r="O446" s="69">
        <f t="shared" si="37"/>
        <v>105</v>
      </c>
      <c r="P446" s="181">
        <f t="shared" si="35"/>
        <v>4.9319066147859916</v>
      </c>
      <c r="Q446" s="77" t="s">
        <v>718</v>
      </c>
      <c r="V446" s="34">
        <v>0.48819444444444443</v>
      </c>
      <c r="W446" s="85">
        <v>0.65972222222222221</v>
      </c>
      <c r="X446" s="86">
        <f t="shared" si="36"/>
        <v>0.17152777777777778</v>
      </c>
    </row>
    <row r="447" spans="1:24" x14ac:dyDescent="0.3">
      <c r="A447" s="44" t="s">
        <v>6151</v>
      </c>
      <c r="B447" s="68" t="s">
        <v>6152</v>
      </c>
      <c r="C447" s="2" t="s">
        <v>6</v>
      </c>
      <c r="D447" s="2">
        <v>72</v>
      </c>
      <c r="E447" s="6">
        <v>17294</v>
      </c>
      <c r="F447" s="7">
        <v>43773.656840277778</v>
      </c>
      <c r="G447" s="69" t="s">
        <v>4</v>
      </c>
      <c r="H447" s="68">
        <v>1542</v>
      </c>
      <c r="I447" s="8">
        <f t="shared" si="33"/>
        <v>11.770992366412214</v>
      </c>
      <c r="J447" s="8">
        <v>3.536</v>
      </c>
      <c r="K447" s="69">
        <v>131</v>
      </c>
      <c r="L447" s="68">
        <v>684</v>
      </c>
      <c r="M447" s="8">
        <f t="shared" si="34"/>
        <v>5.221374045801527</v>
      </c>
      <c r="N447" s="8">
        <v>2.3959999999999999</v>
      </c>
      <c r="O447" s="69">
        <f t="shared" si="37"/>
        <v>131</v>
      </c>
      <c r="P447" s="181">
        <f t="shared" si="35"/>
        <v>2.2543859649122808</v>
      </c>
      <c r="Q447" s="77" t="s">
        <v>718</v>
      </c>
      <c r="V447" s="34">
        <v>0.52083333333333337</v>
      </c>
      <c r="W447" s="85">
        <v>0.67708333333333337</v>
      </c>
      <c r="X447" s="86">
        <f t="shared" si="36"/>
        <v>0.15625</v>
      </c>
    </row>
    <row r="448" spans="1:24" x14ac:dyDescent="0.3">
      <c r="A448" s="44" t="s">
        <v>6153</v>
      </c>
      <c r="B448" s="68" t="s">
        <v>115</v>
      </c>
      <c r="C448" s="2" t="s">
        <v>1</v>
      </c>
      <c r="D448" s="2">
        <v>52</v>
      </c>
      <c r="E448" s="6">
        <v>24444</v>
      </c>
      <c r="F448" s="7">
        <v>43774.517118055555</v>
      </c>
      <c r="G448" s="69" t="s">
        <v>4</v>
      </c>
      <c r="H448" s="68">
        <v>1649</v>
      </c>
      <c r="I448" s="8">
        <f t="shared" si="33"/>
        <v>14.464912280701755</v>
      </c>
      <c r="J448" s="8">
        <v>3.8610000000000002</v>
      </c>
      <c r="K448" s="69">
        <v>114</v>
      </c>
      <c r="L448" s="68">
        <v>544</v>
      </c>
      <c r="M448" s="8">
        <f t="shared" si="34"/>
        <v>4.7719298245614032</v>
      </c>
      <c r="N448" s="8">
        <v>2.0950000000000002</v>
      </c>
      <c r="O448" s="69">
        <f t="shared" si="37"/>
        <v>114</v>
      </c>
      <c r="P448" s="181">
        <f t="shared" si="35"/>
        <v>3.0312500000000004</v>
      </c>
      <c r="Q448" s="77" t="s">
        <v>718</v>
      </c>
      <c r="V448" s="34">
        <v>0.375</v>
      </c>
      <c r="W448" s="85">
        <v>0.52083333333333337</v>
      </c>
      <c r="X448" s="86">
        <f t="shared" si="36"/>
        <v>0.14583333333333337</v>
      </c>
    </row>
    <row r="449" spans="1:24" x14ac:dyDescent="0.3">
      <c r="A449" s="44" t="s">
        <v>6154</v>
      </c>
      <c r="B449" s="68" t="s">
        <v>6155</v>
      </c>
      <c r="C449" s="2" t="s">
        <v>1</v>
      </c>
      <c r="D449" s="2">
        <v>74</v>
      </c>
      <c r="E449" s="6">
        <v>16731</v>
      </c>
      <c r="F449" s="7">
        <v>43774.520578703705</v>
      </c>
      <c r="G449" s="69" t="s">
        <v>4</v>
      </c>
      <c r="H449" s="68">
        <v>1921</v>
      </c>
      <c r="I449" s="8">
        <f t="shared" si="33"/>
        <v>16.008333333333333</v>
      </c>
      <c r="J449" s="8">
        <v>3.7290000000000001</v>
      </c>
      <c r="K449" s="69">
        <v>120</v>
      </c>
      <c r="L449" s="68">
        <v>593</v>
      </c>
      <c r="M449" s="8">
        <f t="shared" si="34"/>
        <v>4.9416666666666664</v>
      </c>
      <c r="N449" s="8">
        <v>2.1309999999999998</v>
      </c>
      <c r="O449" s="69">
        <f t="shared" si="37"/>
        <v>120</v>
      </c>
      <c r="P449" s="181">
        <f t="shared" si="35"/>
        <v>3.2394603709949412</v>
      </c>
      <c r="Q449" s="77" t="s">
        <v>718</v>
      </c>
      <c r="V449" s="34">
        <v>0.37777777777777777</v>
      </c>
      <c r="W449" s="85">
        <v>0.53472222222222221</v>
      </c>
      <c r="X449" s="86">
        <f t="shared" si="36"/>
        <v>0.15694444444444444</v>
      </c>
    </row>
    <row r="450" spans="1:24" x14ac:dyDescent="0.3">
      <c r="A450" s="44" t="s">
        <v>6156</v>
      </c>
      <c r="B450" s="68" t="s">
        <v>6157</v>
      </c>
      <c r="C450" s="2" t="s">
        <v>1</v>
      </c>
      <c r="D450" s="2">
        <v>64</v>
      </c>
      <c r="E450" s="6">
        <v>20157</v>
      </c>
      <c r="F450" s="7">
        <v>43774.531087962961</v>
      </c>
      <c r="G450" s="69" t="s">
        <v>4</v>
      </c>
      <c r="H450" s="68">
        <v>2486</v>
      </c>
      <c r="I450" s="8">
        <f t="shared" si="33"/>
        <v>24.86</v>
      </c>
      <c r="J450" s="8">
        <v>5.6319999999999997</v>
      </c>
      <c r="K450" s="69">
        <v>100</v>
      </c>
      <c r="L450" s="68">
        <v>708</v>
      </c>
      <c r="M450" s="8">
        <f t="shared" si="34"/>
        <v>7.08</v>
      </c>
      <c r="N450" s="8">
        <v>2.6349999999999998</v>
      </c>
      <c r="O450" s="69">
        <f t="shared" si="37"/>
        <v>100</v>
      </c>
      <c r="P450" s="181">
        <f t="shared" si="35"/>
        <v>3.5112994350282483</v>
      </c>
      <c r="Q450" s="77" t="s">
        <v>718</v>
      </c>
      <c r="V450" s="34">
        <v>0.39861111111111108</v>
      </c>
      <c r="W450" s="85">
        <v>0.54861111111111105</v>
      </c>
      <c r="X450" s="86">
        <f t="shared" si="36"/>
        <v>0.14999999999999997</v>
      </c>
    </row>
    <row r="451" spans="1:24" x14ac:dyDescent="0.3">
      <c r="A451" s="44" t="s">
        <v>6158</v>
      </c>
      <c r="B451" s="68" t="s">
        <v>6159</v>
      </c>
      <c r="C451" s="2" t="s">
        <v>1</v>
      </c>
      <c r="D451" s="2">
        <v>38</v>
      </c>
      <c r="E451" s="6">
        <v>29735</v>
      </c>
      <c r="F451" s="7">
        <v>43774.56013888889</v>
      </c>
      <c r="G451" s="69" t="s">
        <v>4</v>
      </c>
      <c r="H451" s="68">
        <v>1268</v>
      </c>
      <c r="I451" s="8">
        <f t="shared" ref="I451:I514" si="38">H451/K451</f>
        <v>12.076190476190476</v>
      </c>
      <c r="J451" s="8">
        <v>3.57</v>
      </c>
      <c r="K451" s="69">
        <v>105</v>
      </c>
      <c r="L451" s="68">
        <v>420</v>
      </c>
      <c r="M451" s="8">
        <f t="shared" ref="M451:M514" si="39">L451/O451</f>
        <v>4</v>
      </c>
      <c r="N451" s="8">
        <v>1.8759999999999999</v>
      </c>
      <c r="O451" s="69">
        <f t="shared" si="37"/>
        <v>105</v>
      </c>
      <c r="P451" s="181">
        <f t="shared" ref="P451:P514" si="40">I451/M451</f>
        <v>3.019047619047619</v>
      </c>
      <c r="Q451" s="77" t="s">
        <v>718</v>
      </c>
      <c r="V451" s="34">
        <v>0.40208333333333335</v>
      </c>
      <c r="W451" s="85">
        <v>0.56944444444444442</v>
      </c>
      <c r="X451" s="86">
        <f t="shared" ref="X451:X514" si="41">IF(AND(W451&lt;&gt;0,V451&lt;&gt;0),W451-V451,"No_data")</f>
        <v>0.16736111111111107</v>
      </c>
    </row>
    <row r="452" spans="1:24" x14ac:dyDescent="0.3">
      <c r="A452" s="44" t="s">
        <v>6160</v>
      </c>
      <c r="B452" s="68" t="s">
        <v>6161</v>
      </c>
      <c r="C452" s="2" t="s">
        <v>1</v>
      </c>
      <c r="D452" s="2">
        <v>61</v>
      </c>
      <c r="E452" s="6">
        <v>21264</v>
      </c>
      <c r="F452" s="7">
        <v>43774.566481481481</v>
      </c>
      <c r="G452" s="69" t="s">
        <v>4</v>
      </c>
      <c r="H452" s="68">
        <v>1822</v>
      </c>
      <c r="I452" s="8">
        <f t="shared" si="38"/>
        <v>19.178947368421053</v>
      </c>
      <c r="J452" s="8">
        <v>4.2300000000000004</v>
      </c>
      <c r="K452" s="69">
        <v>95</v>
      </c>
      <c r="L452" s="68">
        <v>468</v>
      </c>
      <c r="M452" s="8">
        <f t="shared" si="39"/>
        <v>4.9263157894736844</v>
      </c>
      <c r="N452" s="8">
        <v>2.4849999999999999</v>
      </c>
      <c r="O452" s="69">
        <f t="shared" si="37"/>
        <v>95</v>
      </c>
      <c r="P452" s="181">
        <f t="shared" si="40"/>
        <v>3.8931623931623931</v>
      </c>
      <c r="Q452" s="77" t="s">
        <v>718</v>
      </c>
      <c r="V452" s="34">
        <v>0.41597222222222219</v>
      </c>
      <c r="W452" s="85">
        <v>0.57986111111111105</v>
      </c>
      <c r="X452" s="86">
        <f t="shared" si="41"/>
        <v>0.16388888888888886</v>
      </c>
    </row>
    <row r="453" spans="1:24" x14ac:dyDescent="0.3">
      <c r="A453" s="44" t="s">
        <v>6162</v>
      </c>
      <c r="B453" s="68" t="s">
        <v>6163</v>
      </c>
      <c r="C453" s="2" t="s">
        <v>1</v>
      </c>
      <c r="D453" s="2">
        <v>50</v>
      </c>
      <c r="E453" s="6">
        <v>25401</v>
      </c>
      <c r="F453" s="7">
        <v>43774.576435185183</v>
      </c>
      <c r="G453" s="69" t="s">
        <v>4</v>
      </c>
      <c r="H453" s="68">
        <v>1127</v>
      </c>
      <c r="I453" s="8">
        <f t="shared" si="38"/>
        <v>9.3916666666666675</v>
      </c>
      <c r="J453" s="8">
        <v>3.431</v>
      </c>
      <c r="K453" s="69">
        <v>120</v>
      </c>
      <c r="L453" s="68">
        <v>386</v>
      </c>
      <c r="M453" s="8">
        <f t="shared" si="39"/>
        <v>3.2166666666666668</v>
      </c>
      <c r="N453" s="8">
        <v>1.911</v>
      </c>
      <c r="O453" s="69">
        <f t="shared" si="37"/>
        <v>120</v>
      </c>
      <c r="P453" s="181">
        <f t="shared" si="40"/>
        <v>2.9196891191709846</v>
      </c>
      <c r="Q453" s="77" t="s">
        <v>718</v>
      </c>
      <c r="V453" s="34">
        <v>0.41388888888888892</v>
      </c>
      <c r="W453" s="85">
        <v>0.59375</v>
      </c>
      <c r="X453" s="86">
        <f t="shared" si="41"/>
        <v>0.17986111111111108</v>
      </c>
    </row>
    <row r="454" spans="1:24" x14ac:dyDescent="0.3">
      <c r="A454" s="44" t="s">
        <v>6164</v>
      </c>
      <c r="B454" s="68" t="s">
        <v>6165</v>
      </c>
      <c r="C454" s="2" t="s">
        <v>1</v>
      </c>
      <c r="D454" s="2">
        <v>50</v>
      </c>
      <c r="E454" s="6">
        <v>25185</v>
      </c>
      <c r="F454" s="7">
        <v>43774.590694444443</v>
      </c>
      <c r="G454" s="69" t="s">
        <v>4</v>
      </c>
      <c r="H454" s="68">
        <v>1971</v>
      </c>
      <c r="I454" s="8">
        <f t="shared" si="38"/>
        <v>17.139130434782608</v>
      </c>
      <c r="J454" s="8">
        <v>4.2439999999999998</v>
      </c>
      <c r="K454" s="69">
        <v>115</v>
      </c>
      <c r="L454" s="68">
        <v>395</v>
      </c>
      <c r="M454" s="8">
        <f t="shared" si="39"/>
        <v>3.4347826086956523</v>
      </c>
      <c r="N454" s="8">
        <v>1.788</v>
      </c>
      <c r="O454" s="69">
        <f t="shared" si="37"/>
        <v>115</v>
      </c>
      <c r="P454" s="181">
        <f t="shared" si="40"/>
        <v>4.9898734177215189</v>
      </c>
      <c r="Q454" s="77" t="s">
        <v>718</v>
      </c>
      <c r="V454" s="34">
        <v>0.45277777777777778</v>
      </c>
      <c r="W454" s="85">
        <v>0.61458333333333337</v>
      </c>
      <c r="X454" s="86">
        <f t="shared" si="41"/>
        <v>0.16180555555555559</v>
      </c>
    </row>
    <row r="455" spans="1:24" x14ac:dyDescent="0.3">
      <c r="A455" s="44" t="s">
        <v>6166</v>
      </c>
      <c r="B455" s="68" t="s">
        <v>6167</v>
      </c>
      <c r="C455" s="2" t="s">
        <v>1</v>
      </c>
      <c r="D455" s="2">
        <v>53</v>
      </c>
      <c r="E455" s="6">
        <v>24100</v>
      </c>
      <c r="F455" s="7">
        <v>43774.619756944441</v>
      </c>
      <c r="G455" s="69" t="s">
        <v>4</v>
      </c>
      <c r="H455" s="68">
        <v>2086</v>
      </c>
      <c r="I455" s="8">
        <f t="shared" si="38"/>
        <v>18.963636363636365</v>
      </c>
      <c r="J455" s="8">
        <v>4.7850000000000001</v>
      </c>
      <c r="K455" s="69">
        <v>110</v>
      </c>
      <c r="L455" s="68">
        <v>361</v>
      </c>
      <c r="M455" s="8">
        <f t="shared" si="39"/>
        <v>3.2818181818181817</v>
      </c>
      <c r="N455" s="8">
        <v>1.5629999999999999</v>
      </c>
      <c r="O455" s="69">
        <f t="shared" si="37"/>
        <v>110</v>
      </c>
      <c r="P455" s="181">
        <f t="shared" si="40"/>
        <v>5.7783933518005544</v>
      </c>
      <c r="Q455" s="77" t="s">
        <v>718</v>
      </c>
      <c r="V455" s="34">
        <v>0.46249999999999997</v>
      </c>
      <c r="W455" s="85">
        <v>0.625</v>
      </c>
      <c r="X455" s="86">
        <f t="shared" si="41"/>
        <v>0.16250000000000003</v>
      </c>
    </row>
    <row r="456" spans="1:24" x14ac:dyDescent="0.3">
      <c r="A456" s="44" t="s">
        <v>6168</v>
      </c>
      <c r="B456" s="68" t="s">
        <v>6169</v>
      </c>
      <c r="C456" s="2" t="s">
        <v>1</v>
      </c>
      <c r="D456" s="2">
        <v>44</v>
      </c>
      <c r="E456" s="6">
        <v>27410</v>
      </c>
      <c r="F456" s="7">
        <v>43774.623252314814</v>
      </c>
      <c r="G456" s="69" t="s">
        <v>4</v>
      </c>
      <c r="H456" s="68">
        <v>1436</v>
      </c>
      <c r="I456" s="8">
        <f t="shared" si="38"/>
        <v>14.36</v>
      </c>
      <c r="J456" s="8">
        <v>3.93</v>
      </c>
      <c r="K456" s="69">
        <v>100</v>
      </c>
      <c r="L456" s="68">
        <v>301</v>
      </c>
      <c r="M456" s="8">
        <f t="shared" si="39"/>
        <v>3.01</v>
      </c>
      <c r="N456" s="8">
        <v>1.8120000000000001</v>
      </c>
      <c r="O456" s="69">
        <f t="shared" si="37"/>
        <v>100</v>
      </c>
      <c r="P456" s="181">
        <f t="shared" si="40"/>
        <v>4.7707641196013286</v>
      </c>
      <c r="Q456" s="77" t="s">
        <v>718</v>
      </c>
      <c r="V456" s="34">
        <v>0.47569444444444442</v>
      </c>
      <c r="W456" s="85">
        <v>0.63888888888888895</v>
      </c>
      <c r="X456" s="86">
        <f t="shared" si="41"/>
        <v>0.16319444444444453</v>
      </c>
    </row>
    <row r="457" spans="1:24" x14ac:dyDescent="0.3">
      <c r="A457" s="44" t="s">
        <v>6170</v>
      </c>
      <c r="B457" s="68" t="s">
        <v>6171</v>
      </c>
      <c r="C457" s="2" t="s">
        <v>1</v>
      </c>
      <c r="D457" s="2">
        <v>35</v>
      </c>
      <c r="E457" s="6">
        <v>30951</v>
      </c>
      <c r="F457" s="7">
        <v>43774.638356481482</v>
      </c>
      <c r="G457" s="69" t="s">
        <v>4</v>
      </c>
      <c r="H457" s="68">
        <v>1280</v>
      </c>
      <c r="I457" s="8">
        <f t="shared" si="38"/>
        <v>12.8</v>
      </c>
      <c r="J457" s="8">
        <v>3.5760000000000001</v>
      </c>
      <c r="K457" s="69">
        <v>100</v>
      </c>
      <c r="L457" s="68">
        <v>306</v>
      </c>
      <c r="M457" s="8">
        <f t="shared" si="39"/>
        <v>3.06</v>
      </c>
      <c r="N457" s="8">
        <v>1.6559999999999999</v>
      </c>
      <c r="O457" s="69">
        <f t="shared" si="37"/>
        <v>100</v>
      </c>
      <c r="P457" s="181">
        <f t="shared" si="40"/>
        <v>4.1830065359477127</v>
      </c>
      <c r="Q457" s="77" t="s">
        <v>718</v>
      </c>
      <c r="V457" s="34">
        <v>0.49513888888888885</v>
      </c>
      <c r="W457" s="85">
        <v>0.66666666666666663</v>
      </c>
      <c r="X457" s="86">
        <f t="shared" si="41"/>
        <v>0.17152777777777778</v>
      </c>
    </row>
    <row r="458" spans="1:24" x14ac:dyDescent="0.3">
      <c r="A458" s="44" t="s">
        <v>6172</v>
      </c>
      <c r="B458" s="68" t="s">
        <v>6173</v>
      </c>
      <c r="C458" s="2" t="s">
        <v>6</v>
      </c>
      <c r="D458" s="2">
        <v>70</v>
      </c>
      <c r="E458" s="6">
        <v>18003</v>
      </c>
      <c r="F458" s="7">
        <v>43774.666875000003</v>
      </c>
      <c r="G458" s="69" t="s">
        <v>4</v>
      </c>
      <c r="H458" s="68">
        <v>1245</v>
      </c>
      <c r="I458" s="8">
        <f t="shared" si="38"/>
        <v>11.318181818181818</v>
      </c>
      <c r="J458" s="8">
        <v>3.5680000000000001</v>
      </c>
      <c r="K458" s="69">
        <v>110</v>
      </c>
      <c r="L458" s="68">
        <v>459</v>
      </c>
      <c r="M458" s="8">
        <f t="shared" si="39"/>
        <v>4.1727272727272728</v>
      </c>
      <c r="N458" s="8">
        <v>1.915</v>
      </c>
      <c r="O458" s="69">
        <f t="shared" si="37"/>
        <v>110</v>
      </c>
      <c r="P458" s="181">
        <f t="shared" si="40"/>
        <v>2.7124183006535949</v>
      </c>
      <c r="Q458" s="77" t="s">
        <v>718</v>
      </c>
      <c r="V458" s="34">
        <v>0.48541666666666666</v>
      </c>
      <c r="W458" s="85">
        <v>0.68055555555555547</v>
      </c>
      <c r="X458" s="86">
        <f t="shared" si="41"/>
        <v>0.19513888888888881</v>
      </c>
    </row>
    <row r="459" spans="1:24" x14ac:dyDescent="0.3">
      <c r="A459" s="44" t="s">
        <v>6174</v>
      </c>
      <c r="B459" s="68" t="s">
        <v>38</v>
      </c>
      <c r="C459" s="2" t="s">
        <v>1</v>
      </c>
      <c r="D459" s="2">
        <v>60</v>
      </c>
      <c r="E459" s="6">
        <v>21737</v>
      </c>
      <c r="F459" s="7">
        <v>43775.515092592592</v>
      </c>
      <c r="G459" s="69" t="s">
        <v>4</v>
      </c>
      <c r="H459" s="68">
        <v>2610</v>
      </c>
      <c r="I459" s="8">
        <f t="shared" si="38"/>
        <v>25.588235294117649</v>
      </c>
      <c r="J459" s="8">
        <v>6.1779999999999999</v>
      </c>
      <c r="K459" s="69">
        <v>102</v>
      </c>
      <c r="L459" s="68">
        <v>736</v>
      </c>
      <c r="M459" s="8">
        <f t="shared" si="39"/>
        <v>7.215686274509804</v>
      </c>
      <c r="N459" s="8">
        <v>2.9609999999999999</v>
      </c>
      <c r="O459" s="69">
        <f t="shared" si="37"/>
        <v>102</v>
      </c>
      <c r="P459" s="181">
        <f t="shared" si="40"/>
        <v>3.5461956521739131</v>
      </c>
      <c r="Q459" s="77" t="s">
        <v>718</v>
      </c>
      <c r="V459" s="34">
        <v>0.38194444444444442</v>
      </c>
      <c r="W459" s="85">
        <v>0.52083333333333337</v>
      </c>
      <c r="X459" s="86">
        <f t="shared" si="41"/>
        <v>0.13888888888888895</v>
      </c>
    </row>
    <row r="460" spans="1:24" x14ac:dyDescent="0.3">
      <c r="A460" s="44" t="s">
        <v>6175</v>
      </c>
      <c r="B460" s="68" t="s">
        <v>517</v>
      </c>
      <c r="C460" s="2" t="s">
        <v>1</v>
      </c>
      <c r="D460" s="2">
        <v>56</v>
      </c>
      <c r="E460" s="6">
        <v>23103</v>
      </c>
      <c r="F460" s="7">
        <v>43775.515567129631</v>
      </c>
      <c r="G460" s="69" t="s">
        <v>4</v>
      </c>
      <c r="H460" s="68">
        <v>2449</v>
      </c>
      <c r="I460" s="8">
        <f t="shared" si="38"/>
        <v>24.49</v>
      </c>
      <c r="J460" s="8">
        <v>5.0519999999999996</v>
      </c>
      <c r="K460" s="69">
        <v>100</v>
      </c>
      <c r="L460" s="68">
        <v>545</v>
      </c>
      <c r="M460" s="8">
        <f t="shared" si="39"/>
        <v>5.45</v>
      </c>
      <c r="N460" s="8">
        <v>2.5830000000000002</v>
      </c>
      <c r="O460" s="69">
        <f t="shared" si="37"/>
        <v>100</v>
      </c>
      <c r="P460" s="181">
        <f t="shared" si="40"/>
        <v>4.4935779816513755</v>
      </c>
      <c r="Q460" s="77" t="s">
        <v>718</v>
      </c>
      <c r="V460" s="34">
        <v>0.3888888888888889</v>
      </c>
      <c r="W460" s="85">
        <v>0.53125</v>
      </c>
      <c r="X460" s="86">
        <f t="shared" si="41"/>
        <v>0.1423611111111111</v>
      </c>
    </row>
    <row r="461" spans="1:24" x14ac:dyDescent="0.3">
      <c r="A461" s="44" t="s">
        <v>6176</v>
      </c>
      <c r="B461" s="68" t="s">
        <v>6177</v>
      </c>
      <c r="C461" s="2" t="s">
        <v>6</v>
      </c>
      <c r="D461" s="2">
        <v>41</v>
      </c>
      <c r="E461" s="6">
        <v>28452</v>
      </c>
      <c r="F461" s="7">
        <v>43775.537407407406</v>
      </c>
      <c r="G461" s="69" t="s">
        <v>4</v>
      </c>
      <c r="H461" s="68">
        <v>2380</v>
      </c>
      <c r="I461" s="8">
        <f t="shared" si="38"/>
        <v>19.833333333333332</v>
      </c>
      <c r="J461" s="8">
        <v>4.0259999999999998</v>
      </c>
      <c r="K461" s="69">
        <v>120</v>
      </c>
      <c r="L461" s="68">
        <v>573</v>
      </c>
      <c r="M461" s="8">
        <f t="shared" si="39"/>
        <v>4.7750000000000004</v>
      </c>
      <c r="N461" s="8">
        <v>2.3820000000000001</v>
      </c>
      <c r="O461" s="69">
        <f t="shared" si="37"/>
        <v>120</v>
      </c>
      <c r="P461" s="181">
        <f t="shared" si="40"/>
        <v>4.153577661431064</v>
      </c>
      <c r="Q461" s="77" t="s">
        <v>718</v>
      </c>
      <c r="V461" s="34">
        <v>0.38958333333333334</v>
      </c>
      <c r="W461" s="85">
        <v>0.54166666666666663</v>
      </c>
      <c r="X461" s="86">
        <f t="shared" si="41"/>
        <v>0.15208333333333329</v>
      </c>
    </row>
    <row r="462" spans="1:24" x14ac:dyDescent="0.3">
      <c r="A462" s="44" t="s">
        <v>6178</v>
      </c>
      <c r="B462" s="68" t="s">
        <v>6179</v>
      </c>
      <c r="C462" s="2" t="s">
        <v>1</v>
      </c>
      <c r="D462" s="2">
        <v>41</v>
      </c>
      <c r="E462" s="6">
        <v>28768</v>
      </c>
      <c r="F462" s="7">
        <v>43775.558645833335</v>
      </c>
      <c r="G462" s="69" t="s">
        <v>4</v>
      </c>
      <c r="H462" s="68">
        <v>1848</v>
      </c>
      <c r="I462" s="8">
        <f t="shared" si="38"/>
        <v>17.111111111111111</v>
      </c>
      <c r="J462" s="8">
        <v>4.1630000000000003</v>
      </c>
      <c r="K462" s="69">
        <v>108</v>
      </c>
      <c r="L462" s="68">
        <v>533</v>
      </c>
      <c r="M462" s="8">
        <f t="shared" si="39"/>
        <v>4.9351851851851851</v>
      </c>
      <c r="N462" s="8">
        <v>2.218</v>
      </c>
      <c r="O462" s="69">
        <f t="shared" si="37"/>
        <v>108</v>
      </c>
      <c r="P462" s="181">
        <f t="shared" si="40"/>
        <v>3.4671669793621014</v>
      </c>
      <c r="Q462" s="77" t="s">
        <v>718</v>
      </c>
      <c r="V462" s="34">
        <v>0.40486111111111112</v>
      </c>
      <c r="W462" s="85">
        <v>0.56597222222222221</v>
      </c>
      <c r="X462" s="86">
        <f t="shared" si="41"/>
        <v>0.16111111111111109</v>
      </c>
    </row>
    <row r="463" spans="1:24" x14ac:dyDescent="0.3">
      <c r="A463" s="44" t="s">
        <v>6180</v>
      </c>
      <c r="B463" s="68" t="s">
        <v>6181</v>
      </c>
      <c r="C463" s="2" t="s">
        <v>1</v>
      </c>
      <c r="D463" s="2">
        <v>39</v>
      </c>
      <c r="E463" s="6">
        <v>29504</v>
      </c>
      <c r="F463" s="7">
        <v>43775.561319444445</v>
      </c>
      <c r="G463" s="69" t="s">
        <v>4</v>
      </c>
      <c r="H463" s="68">
        <v>3146</v>
      </c>
      <c r="I463" s="8">
        <f t="shared" si="38"/>
        <v>24.968253968253968</v>
      </c>
      <c r="J463" s="8">
        <v>5.4740000000000002</v>
      </c>
      <c r="K463" s="69">
        <v>126</v>
      </c>
      <c r="L463" s="68">
        <v>399</v>
      </c>
      <c r="M463" s="8">
        <f t="shared" si="39"/>
        <v>3.1666666666666665</v>
      </c>
      <c r="N463" s="8">
        <v>1.8280000000000001</v>
      </c>
      <c r="O463" s="69">
        <f t="shared" si="37"/>
        <v>126</v>
      </c>
      <c r="P463" s="181">
        <f t="shared" si="40"/>
        <v>7.8847117794486223</v>
      </c>
      <c r="Q463" s="77" t="s">
        <v>718</v>
      </c>
      <c r="V463" s="34">
        <v>0.40833333333333338</v>
      </c>
      <c r="W463" s="85">
        <v>0.57638888888888895</v>
      </c>
      <c r="X463" s="86">
        <f t="shared" si="41"/>
        <v>0.16805555555555557</v>
      </c>
    </row>
    <row r="464" spans="1:24" x14ac:dyDescent="0.3">
      <c r="A464" s="44" t="s">
        <v>6182</v>
      </c>
      <c r="B464" s="68" t="s">
        <v>6183</v>
      </c>
      <c r="C464" s="2" t="s">
        <v>1</v>
      </c>
      <c r="D464" s="2">
        <v>51</v>
      </c>
      <c r="E464" s="6">
        <v>25004</v>
      </c>
      <c r="F464" s="7">
        <v>43775.582800925928</v>
      </c>
      <c r="G464" s="69" t="s">
        <v>4</v>
      </c>
      <c r="H464" s="68">
        <v>1955</v>
      </c>
      <c r="I464" s="8">
        <f t="shared" si="38"/>
        <v>16.291666666666668</v>
      </c>
      <c r="J464" s="8">
        <v>4.2389999999999999</v>
      </c>
      <c r="K464" s="69">
        <v>120</v>
      </c>
      <c r="L464" s="68">
        <v>616</v>
      </c>
      <c r="M464" s="8">
        <f t="shared" si="39"/>
        <v>5.1333333333333337</v>
      </c>
      <c r="N464" s="8">
        <v>2.29</v>
      </c>
      <c r="O464" s="69">
        <f t="shared" si="37"/>
        <v>120</v>
      </c>
      <c r="P464" s="181">
        <f t="shared" si="40"/>
        <v>3.1737012987012987</v>
      </c>
      <c r="Q464" s="77" t="s">
        <v>718</v>
      </c>
      <c r="V464" s="34">
        <v>0.4291666666666667</v>
      </c>
      <c r="W464" s="85">
        <v>0.59027777777777779</v>
      </c>
      <c r="X464" s="86">
        <f t="shared" si="41"/>
        <v>0.16111111111111109</v>
      </c>
    </row>
    <row r="465" spans="1:24" x14ac:dyDescent="0.3">
      <c r="A465" s="44" t="s">
        <v>6184</v>
      </c>
      <c r="B465" s="68" t="s">
        <v>6185</v>
      </c>
      <c r="C465" s="2" t="s">
        <v>1</v>
      </c>
      <c r="D465" s="2">
        <v>59</v>
      </c>
      <c r="E465" s="6">
        <v>21997</v>
      </c>
      <c r="F465" s="7">
        <v>43775.585277777776</v>
      </c>
      <c r="G465" s="69" t="s">
        <v>4</v>
      </c>
      <c r="H465" s="68">
        <v>1590</v>
      </c>
      <c r="I465" s="8">
        <f t="shared" si="38"/>
        <v>12.619047619047619</v>
      </c>
      <c r="J465" s="8">
        <v>4</v>
      </c>
      <c r="K465" s="69">
        <v>126</v>
      </c>
      <c r="L465" s="68">
        <v>399</v>
      </c>
      <c r="M465" s="8">
        <f t="shared" si="39"/>
        <v>3.1666666666666665</v>
      </c>
      <c r="N465" s="8">
        <v>1.8620000000000001</v>
      </c>
      <c r="O465" s="69">
        <f t="shared" si="37"/>
        <v>126</v>
      </c>
      <c r="P465" s="181">
        <f t="shared" si="40"/>
        <v>3.9849624060150375</v>
      </c>
      <c r="Q465" s="77" t="s">
        <v>718</v>
      </c>
      <c r="V465" s="34">
        <v>0.4513888888888889</v>
      </c>
      <c r="W465" s="85">
        <v>0.61805555555555558</v>
      </c>
      <c r="X465" s="86">
        <f t="shared" si="41"/>
        <v>0.16666666666666669</v>
      </c>
    </row>
    <row r="466" spans="1:24" x14ac:dyDescent="0.3">
      <c r="A466" s="44" t="s">
        <v>6186</v>
      </c>
      <c r="B466" s="68" t="s">
        <v>6187</v>
      </c>
      <c r="C466" s="2" t="s">
        <v>1</v>
      </c>
      <c r="D466" s="2">
        <v>66</v>
      </c>
      <c r="E466" s="6">
        <v>19397</v>
      </c>
      <c r="F466" s="7">
        <v>43775.611493055556</v>
      </c>
      <c r="G466" s="69" t="s">
        <v>4</v>
      </c>
      <c r="H466" s="68">
        <v>2371</v>
      </c>
      <c r="I466" s="8">
        <f t="shared" si="38"/>
        <v>22.580952380952382</v>
      </c>
      <c r="J466" s="8">
        <v>5.1139999999999999</v>
      </c>
      <c r="K466" s="69">
        <v>105</v>
      </c>
      <c r="L466" s="68">
        <v>493</v>
      </c>
      <c r="M466" s="8">
        <f t="shared" si="39"/>
        <v>4.6952380952380954</v>
      </c>
      <c r="N466" s="8">
        <v>2.2109999999999999</v>
      </c>
      <c r="O466" s="69">
        <f t="shared" si="37"/>
        <v>105</v>
      </c>
      <c r="P466" s="181">
        <f t="shared" si="40"/>
        <v>4.8093306288032451</v>
      </c>
      <c r="Q466" s="77" t="s">
        <v>718</v>
      </c>
      <c r="V466" s="34">
        <v>0.47013888888888888</v>
      </c>
      <c r="W466" s="85">
        <v>0.62847222222222221</v>
      </c>
      <c r="X466" s="86">
        <f t="shared" si="41"/>
        <v>0.15833333333333333</v>
      </c>
    </row>
    <row r="467" spans="1:24" x14ac:dyDescent="0.3">
      <c r="A467" s="44" t="s">
        <v>6188</v>
      </c>
      <c r="B467" s="68" t="s">
        <v>6189</v>
      </c>
      <c r="C467" s="2" t="s">
        <v>1</v>
      </c>
      <c r="D467" s="2">
        <v>50</v>
      </c>
      <c r="E467" s="6">
        <v>25392</v>
      </c>
      <c r="F467" s="7">
        <v>43775.626064814816</v>
      </c>
      <c r="G467" s="69" t="s">
        <v>4</v>
      </c>
      <c r="H467" s="68">
        <v>2654</v>
      </c>
      <c r="I467" s="8">
        <f t="shared" si="38"/>
        <v>24.348623853211009</v>
      </c>
      <c r="J467" s="8">
        <v>5.8819999999999997</v>
      </c>
      <c r="K467" s="69">
        <v>109</v>
      </c>
      <c r="L467" s="68">
        <v>554</v>
      </c>
      <c r="M467" s="8">
        <f t="shared" si="39"/>
        <v>5.0825688073394497</v>
      </c>
      <c r="N467" s="8">
        <v>2.4729999999999999</v>
      </c>
      <c r="O467" s="69">
        <f t="shared" si="37"/>
        <v>109</v>
      </c>
      <c r="P467" s="181">
        <f t="shared" si="40"/>
        <v>4.790613718411552</v>
      </c>
      <c r="Q467" s="77" t="s">
        <v>718</v>
      </c>
      <c r="V467" s="34">
        <v>0.48055555555555557</v>
      </c>
      <c r="W467" s="85">
        <v>0.63888888888888895</v>
      </c>
      <c r="X467" s="86">
        <f t="shared" si="41"/>
        <v>0.15833333333333338</v>
      </c>
    </row>
    <row r="468" spans="1:24" x14ac:dyDescent="0.3">
      <c r="A468" s="44" t="s">
        <v>6190</v>
      </c>
      <c r="B468" s="68" t="s">
        <v>6191</v>
      </c>
      <c r="C468" s="2" t="s">
        <v>1</v>
      </c>
      <c r="D468" s="2">
        <v>48</v>
      </c>
      <c r="E468" s="6">
        <v>25922</v>
      </c>
      <c r="F468" s="7">
        <v>43775.657708333332</v>
      </c>
      <c r="G468" s="69" t="s">
        <v>4</v>
      </c>
      <c r="H468" s="68">
        <v>2180</v>
      </c>
      <c r="I468" s="8">
        <f t="shared" si="38"/>
        <v>20.761904761904763</v>
      </c>
      <c r="J468" s="8">
        <v>4.8879999999999999</v>
      </c>
      <c r="K468" s="69">
        <v>105</v>
      </c>
      <c r="L468" s="68">
        <v>421</v>
      </c>
      <c r="M468" s="8">
        <f t="shared" si="39"/>
        <v>4.0095238095238095</v>
      </c>
      <c r="N468" s="8">
        <v>1.899</v>
      </c>
      <c r="O468" s="69">
        <f t="shared" si="37"/>
        <v>105</v>
      </c>
      <c r="P468" s="181">
        <f t="shared" si="40"/>
        <v>5.1781472684085514</v>
      </c>
      <c r="Q468" s="77" t="s">
        <v>718</v>
      </c>
      <c r="V468" s="34">
        <v>0.49444444444444446</v>
      </c>
      <c r="W468" s="85">
        <v>0.66666666666666663</v>
      </c>
      <c r="X468" s="86">
        <f t="shared" si="41"/>
        <v>0.17222222222222217</v>
      </c>
    </row>
    <row r="469" spans="1:24" x14ac:dyDescent="0.3">
      <c r="A469" s="44" t="s">
        <v>6192</v>
      </c>
      <c r="B469" s="68" t="s">
        <v>6193</v>
      </c>
      <c r="C469" s="2" t="s">
        <v>6</v>
      </c>
      <c r="D469" s="2">
        <v>36</v>
      </c>
      <c r="E469" s="6">
        <v>30304</v>
      </c>
      <c r="F469" s="7">
        <v>43775.66474537037</v>
      </c>
      <c r="G469" s="69" t="s">
        <v>4</v>
      </c>
      <c r="H469" s="68">
        <v>1685</v>
      </c>
      <c r="I469" s="8">
        <f t="shared" si="38"/>
        <v>11.701388888888889</v>
      </c>
      <c r="J469" s="8">
        <v>3.3719999999999999</v>
      </c>
      <c r="K469" s="69">
        <v>144</v>
      </c>
      <c r="L469" s="68">
        <v>266</v>
      </c>
      <c r="M469" s="8">
        <f t="shared" si="39"/>
        <v>1.8472222222222223</v>
      </c>
      <c r="N469" s="8">
        <v>1.1850000000000001</v>
      </c>
      <c r="O469" s="69">
        <f t="shared" si="37"/>
        <v>144</v>
      </c>
      <c r="P469" s="181">
        <f t="shared" si="40"/>
        <v>6.3345864661654137</v>
      </c>
      <c r="Q469" s="77" t="s">
        <v>718</v>
      </c>
      <c r="V469" s="34">
        <v>0.51527777777777783</v>
      </c>
      <c r="W469" s="85">
        <v>0.68055555555555547</v>
      </c>
      <c r="X469" s="86">
        <f t="shared" si="41"/>
        <v>0.16527777777777763</v>
      </c>
    </row>
    <row r="470" spans="1:24" x14ac:dyDescent="0.3">
      <c r="A470" s="44" t="s">
        <v>6194</v>
      </c>
      <c r="B470" s="68" t="s">
        <v>504</v>
      </c>
      <c r="C470" s="2" t="s">
        <v>1</v>
      </c>
      <c r="D470" s="2">
        <v>47</v>
      </c>
      <c r="E470" s="6">
        <v>26494</v>
      </c>
      <c r="F470" s="7">
        <v>43775.710266203707</v>
      </c>
      <c r="G470" s="69" t="s">
        <v>4</v>
      </c>
      <c r="H470" s="68">
        <v>1691</v>
      </c>
      <c r="I470" s="8">
        <f t="shared" si="38"/>
        <v>14.091666666666667</v>
      </c>
      <c r="J470" s="8">
        <v>3.6829999999999998</v>
      </c>
      <c r="K470" s="69">
        <v>120</v>
      </c>
      <c r="L470" s="68">
        <v>415</v>
      </c>
      <c r="M470" s="8">
        <f t="shared" si="39"/>
        <v>3.4583333333333335</v>
      </c>
      <c r="N470" s="8">
        <v>1.675</v>
      </c>
      <c r="O470" s="69">
        <f t="shared" si="37"/>
        <v>120</v>
      </c>
      <c r="P470" s="181">
        <f t="shared" si="40"/>
        <v>4.0746987951807228</v>
      </c>
      <c r="Q470" s="77" t="s">
        <v>718</v>
      </c>
      <c r="V470" s="34">
        <v>0.53749999999999998</v>
      </c>
      <c r="W470" s="85">
        <v>0.72222222222222221</v>
      </c>
      <c r="X470" s="86">
        <f t="shared" si="41"/>
        <v>0.18472222222222223</v>
      </c>
    </row>
    <row r="471" spans="1:24" x14ac:dyDescent="0.3">
      <c r="A471" s="44" t="s">
        <v>6195</v>
      </c>
      <c r="B471" s="68" t="s">
        <v>888</v>
      </c>
      <c r="C471" s="2" t="s">
        <v>1</v>
      </c>
      <c r="D471" s="2">
        <v>60</v>
      </c>
      <c r="E471" s="6">
        <v>21849</v>
      </c>
      <c r="F471" s="7">
        <v>43776.515219907407</v>
      </c>
      <c r="G471" s="69" t="s">
        <v>4</v>
      </c>
      <c r="H471" s="68">
        <v>1755</v>
      </c>
      <c r="I471" s="8">
        <f t="shared" si="38"/>
        <v>14.625</v>
      </c>
      <c r="J471" s="8">
        <v>3.69</v>
      </c>
      <c r="K471" s="69">
        <v>120</v>
      </c>
      <c r="L471" s="68">
        <v>528</v>
      </c>
      <c r="M471" s="8">
        <f t="shared" si="39"/>
        <v>4.4000000000000004</v>
      </c>
      <c r="N471" s="8">
        <v>2.194</v>
      </c>
      <c r="O471" s="69">
        <f t="shared" si="37"/>
        <v>120</v>
      </c>
      <c r="P471" s="181">
        <f t="shared" si="40"/>
        <v>3.3238636363636362</v>
      </c>
      <c r="Q471" s="77" t="s">
        <v>718</v>
      </c>
      <c r="V471" s="34">
        <v>0.37083333333333335</v>
      </c>
      <c r="W471" s="85">
        <v>0.52083333333333337</v>
      </c>
      <c r="X471" s="86">
        <f t="shared" si="41"/>
        <v>0.15000000000000002</v>
      </c>
    </row>
    <row r="472" spans="1:24" x14ac:dyDescent="0.3">
      <c r="A472" s="44" t="s">
        <v>6196</v>
      </c>
      <c r="B472" s="68" t="s">
        <v>6197</v>
      </c>
      <c r="C472" s="2" t="s">
        <v>1</v>
      </c>
      <c r="D472" s="2">
        <v>56</v>
      </c>
      <c r="E472" s="6">
        <v>23142</v>
      </c>
      <c r="F472" s="7">
        <v>43776.525868055556</v>
      </c>
      <c r="G472" s="69" t="s">
        <v>4</v>
      </c>
      <c r="H472" s="68">
        <v>3231</v>
      </c>
      <c r="I472" s="8">
        <f t="shared" si="38"/>
        <v>32.31</v>
      </c>
      <c r="J472" s="8">
        <v>5.8890000000000002</v>
      </c>
      <c r="K472" s="69">
        <v>100</v>
      </c>
      <c r="L472" s="68">
        <v>997</v>
      </c>
      <c r="M472" s="8">
        <f t="shared" si="39"/>
        <v>9.9700000000000006</v>
      </c>
      <c r="N472" s="8">
        <v>2.88</v>
      </c>
      <c r="O472" s="69">
        <f t="shared" si="37"/>
        <v>100</v>
      </c>
      <c r="P472" s="181">
        <f t="shared" si="40"/>
        <v>3.2407221664994985</v>
      </c>
      <c r="Q472" s="77" t="s">
        <v>718</v>
      </c>
      <c r="V472" s="34">
        <v>0.3756944444444445</v>
      </c>
      <c r="W472" s="85">
        <v>0.53472222222222221</v>
      </c>
      <c r="X472" s="86">
        <f t="shared" si="41"/>
        <v>0.15902777777777771</v>
      </c>
    </row>
    <row r="473" spans="1:24" x14ac:dyDescent="0.3">
      <c r="A473" s="44" t="s">
        <v>6198</v>
      </c>
      <c r="B473" s="68" t="s">
        <v>6199</v>
      </c>
      <c r="C473" s="2" t="s">
        <v>1</v>
      </c>
      <c r="D473" s="2">
        <v>56</v>
      </c>
      <c r="E473" s="6">
        <v>22980</v>
      </c>
      <c r="F473" s="7">
        <v>43776.534016203703</v>
      </c>
      <c r="G473" s="69" t="s">
        <v>4</v>
      </c>
      <c r="H473" s="68">
        <v>2274</v>
      </c>
      <c r="I473" s="8">
        <f t="shared" si="38"/>
        <v>21.657142857142858</v>
      </c>
      <c r="J473" s="8">
        <v>5.7060000000000004</v>
      </c>
      <c r="K473" s="69">
        <v>105</v>
      </c>
      <c r="L473" s="68">
        <v>501</v>
      </c>
      <c r="M473" s="8">
        <f t="shared" si="39"/>
        <v>4.7714285714285714</v>
      </c>
      <c r="N473" s="8">
        <v>2.0859999999999999</v>
      </c>
      <c r="O473" s="69">
        <f t="shared" si="37"/>
        <v>105</v>
      </c>
      <c r="P473" s="181">
        <f t="shared" si="40"/>
        <v>4.5389221556886232</v>
      </c>
      <c r="Q473" s="77" t="s">
        <v>718</v>
      </c>
      <c r="V473" s="34">
        <v>0.3923611111111111</v>
      </c>
      <c r="W473" s="85">
        <v>0.54513888888888895</v>
      </c>
      <c r="X473" s="86">
        <f t="shared" si="41"/>
        <v>0.15277777777777785</v>
      </c>
    </row>
    <row r="474" spans="1:24" x14ac:dyDescent="0.3">
      <c r="A474" s="44" t="s">
        <v>6200</v>
      </c>
      <c r="B474" s="68" t="s">
        <v>6201</v>
      </c>
      <c r="C474" s="2" t="s">
        <v>1</v>
      </c>
      <c r="D474" s="2">
        <v>52</v>
      </c>
      <c r="E474" s="6">
        <v>24685</v>
      </c>
      <c r="F474" s="7">
        <v>43776.543912037036</v>
      </c>
      <c r="G474" s="69" t="s">
        <v>4</v>
      </c>
      <c r="H474" s="68">
        <v>2321</v>
      </c>
      <c r="I474" s="8">
        <f t="shared" si="38"/>
        <v>19.341666666666665</v>
      </c>
      <c r="J474" s="8">
        <v>4.3529999999999998</v>
      </c>
      <c r="K474" s="69">
        <v>120</v>
      </c>
      <c r="L474" s="68">
        <v>563</v>
      </c>
      <c r="M474" s="8">
        <f t="shared" si="39"/>
        <v>4.6916666666666664</v>
      </c>
      <c r="N474" s="8">
        <v>2.1139999999999999</v>
      </c>
      <c r="O474" s="69">
        <f t="shared" si="37"/>
        <v>120</v>
      </c>
      <c r="P474" s="181">
        <f t="shared" si="40"/>
        <v>4.1225577264653639</v>
      </c>
      <c r="Q474" s="77" t="s">
        <v>718</v>
      </c>
      <c r="V474" s="34">
        <v>0.40208333333333335</v>
      </c>
      <c r="W474" s="85">
        <v>0.58333333333333337</v>
      </c>
      <c r="X474" s="86">
        <f t="shared" si="41"/>
        <v>0.18125000000000002</v>
      </c>
    </row>
    <row r="475" spans="1:24" x14ac:dyDescent="0.3">
      <c r="A475" s="44" t="s">
        <v>6202</v>
      </c>
      <c r="B475" s="68" t="s">
        <v>6203</v>
      </c>
      <c r="C475" s="2" t="s">
        <v>6</v>
      </c>
      <c r="D475" s="2">
        <v>8.6666666666666661</v>
      </c>
      <c r="E475" s="6">
        <v>40610</v>
      </c>
      <c r="F475" s="7">
        <v>43776.56695601852</v>
      </c>
      <c r="G475" s="69" t="s">
        <v>4</v>
      </c>
      <c r="H475" s="68">
        <v>1381</v>
      </c>
      <c r="I475" s="8">
        <f t="shared" si="38"/>
        <v>17.262499999999999</v>
      </c>
      <c r="J475" s="8">
        <v>4.3940000000000001</v>
      </c>
      <c r="K475" s="69">
        <v>80</v>
      </c>
      <c r="L475" s="68">
        <v>180</v>
      </c>
      <c r="M475" s="8">
        <f t="shared" si="39"/>
        <v>2.25</v>
      </c>
      <c r="N475" s="8">
        <v>1.595</v>
      </c>
      <c r="O475" s="69">
        <f t="shared" si="37"/>
        <v>80</v>
      </c>
      <c r="P475" s="181">
        <f t="shared" si="40"/>
        <v>7.6722222222222216</v>
      </c>
      <c r="Q475" s="77" t="s">
        <v>718</v>
      </c>
      <c r="V475" s="34">
        <v>0.41805555555555557</v>
      </c>
      <c r="W475" s="85">
        <v>0.57291666666666663</v>
      </c>
      <c r="X475" s="86">
        <f t="shared" si="41"/>
        <v>0.15486111111111106</v>
      </c>
    </row>
    <row r="476" spans="1:24" x14ac:dyDescent="0.3">
      <c r="A476" s="44" t="s">
        <v>6204</v>
      </c>
      <c r="B476" s="68" t="s">
        <v>115</v>
      </c>
      <c r="C476" s="2" t="s">
        <v>1</v>
      </c>
      <c r="D476" s="2">
        <v>48</v>
      </c>
      <c r="E476" s="6">
        <v>25997</v>
      </c>
      <c r="F476" s="7">
        <v>43776.578935185185</v>
      </c>
      <c r="G476" s="69" t="s">
        <v>4</v>
      </c>
      <c r="H476" s="68">
        <v>1934</v>
      </c>
      <c r="I476" s="8">
        <f t="shared" si="38"/>
        <v>16.817391304347826</v>
      </c>
      <c r="J476" s="8">
        <v>4.165</v>
      </c>
      <c r="K476" s="69">
        <v>115</v>
      </c>
      <c r="L476" s="68">
        <v>423</v>
      </c>
      <c r="M476" s="8">
        <f t="shared" si="39"/>
        <v>3.6782608695652175</v>
      </c>
      <c r="N476" s="8">
        <v>1.6519999999999999</v>
      </c>
      <c r="O476" s="69">
        <f t="shared" si="37"/>
        <v>115</v>
      </c>
      <c r="P476" s="181">
        <f t="shared" si="40"/>
        <v>4.5721040189125297</v>
      </c>
      <c r="Q476" s="77" t="s">
        <v>718</v>
      </c>
      <c r="V476" s="34">
        <v>0.42708333333333331</v>
      </c>
      <c r="W476" s="85">
        <v>0.59027777777777779</v>
      </c>
      <c r="X476" s="86">
        <f t="shared" si="41"/>
        <v>0.16319444444444448</v>
      </c>
    </row>
    <row r="477" spans="1:24" x14ac:dyDescent="0.3">
      <c r="A477" s="44" t="s">
        <v>6205</v>
      </c>
      <c r="B477" s="68" t="s">
        <v>6206</v>
      </c>
      <c r="C477" s="2" t="s">
        <v>1</v>
      </c>
      <c r="D477" s="2">
        <v>63</v>
      </c>
      <c r="E477" s="6">
        <v>20444</v>
      </c>
      <c r="F477" s="7">
        <v>43776.589305555557</v>
      </c>
      <c r="G477" s="69" t="s">
        <v>4</v>
      </c>
      <c r="H477" s="68">
        <v>2794</v>
      </c>
      <c r="I477" s="8">
        <f t="shared" si="38"/>
        <v>21.166666666666668</v>
      </c>
      <c r="J477" s="8">
        <v>5.6909999999999998</v>
      </c>
      <c r="K477" s="69">
        <v>132</v>
      </c>
      <c r="L477" s="68">
        <v>747</v>
      </c>
      <c r="M477" s="8">
        <f t="shared" si="39"/>
        <v>5.6590909090909092</v>
      </c>
      <c r="N477" s="8">
        <v>2.399</v>
      </c>
      <c r="O477" s="69">
        <f t="shared" si="37"/>
        <v>132</v>
      </c>
      <c r="P477" s="181">
        <f t="shared" si="40"/>
        <v>3.7402945113788491</v>
      </c>
      <c r="Q477" s="77" t="s">
        <v>718</v>
      </c>
      <c r="V477" s="34">
        <v>0.4513888888888889</v>
      </c>
      <c r="W477" s="85">
        <v>0.61458333333333337</v>
      </c>
      <c r="X477" s="86">
        <f t="shared" si="41"/>
        <v>0.16319444444444448</v>
      </c>
    </row>
    <row r="478" spans="1:24" x14ac:dyDescent="0.3">
      <c r="A478" s="44" t="s">
        <v>6207</v>
      </c>
      <c r="B478" s="68" t="s">
        <v>6208</v>
      </c>
      <c r="C478" s="2" t="s">
        <v>1</v>
      </c>
      <c r="D478" s="2">
        <v>44</v>
      </c>
      <c r="E478" s="6">
        <v>27446</v>
      </c>
      <c r="F478" s="7">
        <v>43776.611840277779</v>
      </c>
      <c r="G478" s="69" t="s">
        <v>4</v>
      </c>
      <c r="H478" s="68">
        <v>1837</v>
      </c>
      <c r="I478" s="8">
        <f t="shared" si="38"/>
        <v>14.579365079365079</v>
      </c>
      <c r="J478" s="8">
        <v>3.93</v>
      </c>
      <c r="K478" s="69">
        <v>126</v>
      </c>
      <c r="L478" s="68">
        <v>399</v>
      </c>
      <c r="M478" s="8">
        <f t="shared" si="39"/>
        <v>3.1666666666666665</v>
      </c>
      <c r="N478" s="8">
        <v>1.954</v>
      </c>
      <c r="O478" s="69">
        <f t="shared" si="37"/>
        <v>126</v>
      </c>
      <c r="P478" s="181">
        <f t="shared" si="40"/>
        <v>4.6040100250626566</v>
      </c>
      <c r="Q478" s="77" t="s">
        <v>718</v>
      </c>
      <c r="V478" s="34">
        <v>0.4597222222222222</v>
      </c>
      <c r="W478" s="85">
        <v>0.63194444444444442</v>
      </c>
      <c r="X478" s="86">
        <f t="shared" si="41"/>
        <v>0.17222222222222222</v>
      </c>
    </row>
    <row r="479" spans="1:24" x14ac:dyDescent="0.3">
      <c r="A479" s="44" t="s">
        <v>6209</v>
      </c>
      <c r="B479" s="68" t="s">
        <v>6210</v>
      </c>
      <c r="C479" s="2" t="s">
        <v>1</v>
      </c>
      <c r="D479" s="2">
        <v>61</v>
      </c>
      <c r="E479" s="6">
        <v>21327</v>
      </c>
      <c r="F479" s="7">
        <v>43776.638923611114</v>
      </c>
      <c r="G479" s="69" t="s">
        <v>4</v>
      </c>
      <c r="H479" s="68">
        <v>2207</v>
      </c>
      <c r="I479" s="8">
        <f t="shared" si="38"/>
        <v>21.637254901960784</v>
      </c>
      <c r="J479" s="8">
        <v>4.7069999999999999</v>
      </c>
      <c r="K479" s="69">
        <v>102</v>
      </c>
      <c r="L479" s="68">
        <v>490</v>
      </c>
      <c r="M479" s="8">
        <f t="shared" si="39"/>
        <v>4.8039215686274508</v>
      </c>
      <c r="N479" s="8">
        <v>2.4460000000000002</v>
      </c>
      <c r="O479" s="69">
        <f t="shared" si="37"/>
        <v>102</v>
      </c>
      <c r="P479" s="181">
        <f t="shared" si="40"/>
        <v>4.5040816326530617</v>
      </c>
      <c r="Q479" s="77" t="s">
        <v>718</v>
      </c>
      <c r="V479" s="34">
        <v>0.47986111111111113</v>
      </c>
      <c r="W479" s="85">
        <v>0.64583333333333337</v>
      </c>
      <c r="X479" s="86">
        <f t="shared" si="41"/>
        <v>0.16597222222222224</v>
      </c>
    </row>
    <row r="480" spans="1:24" x14ac:dyDescent="0.3">
      <c r="A480" s="44" t="s">
        <v>6211</v>
      </c>
      <c r="B480" s="68" t="s">
        <v>6212</v>
      </c>
      <c r="C480" s="2" t="s">
        <v>1</v>
      </c>
      <c r="D480" s="2">
        <v>33</v>
      </c>
      <c r="E480" s="6">
        <v>31428</v>
      </c>
      <c r="F480" s="7">
        <v>43776.646365740744</v>
      </c>
      <c r="G480" s="69" t="s">
        <v>4</v>
      </c>
      <c r="H480" s="68">
        <v>1206</v>
      </c>
      <c r="I480" s="8">
        <f t="shared" si="38"/>
        <v>11.166666666666666</v>
      </c>
      <c r="J480" s="8">
        <v>3.4169999999999998</v>
      </c>
      <c r="K480" s="69">
        <v>108</v>
      </c>
      <c r="L480" s="68">
        <v>274</v>
      </c>
      <c r="M480" s="8">
        <f t="shared" si="39"/>
        <v>2.5370370370370372</v>
      </c>
      <c r="N480" s="8">
        <v>1.585</v>
      </c>
      <c r="O480" s="69">
        <f t="shared" si="37"/>
        <v>108</v>
      </c>
      <c r="P480" s="181">
        <f t="shared" si="40"/>
        <v>4.4014598540145977</v>
      </c>
      <c r="Q480" s="77" t="s">
        <v>718</v>
      </c>
      <c r="V480" s="34">
        <v>0.48958333333333331</v>
      </c>
      <c r="W480" s="85">
        <v>0.65625</v>
      </c>
      <c r="X480" s="86">
        <f t="shared" si="41"/>
        <v>0.16666666666666669</v>
      </c>
    </row>
    <row r="481" spans="1:24" x14ac:dyDescent="0.3">
      <c r="A481" s="44" t="s">
        <v>6213</v>
      </c>
      <c r="B481" s="68" t="s">
        <v>6214</v>
      </c>
      <c r="C481" s="2" t="s">
        <v>6</v>
      </c>
      <c r="D481" s="2">
        <v>69</v>
      </c>
      <c r="E481" s="6">
        <v>18393</v>
      </c>
      <c r="F481" s="7">
        <v>43776.670289351852</v>
      </c>
      <c r="G481" s="69" t="s">
        <v>4</v>
      </c>
      <c r="H481" s="68">
        <v>1446</v>
      </c>
      <c r="I481" s="8">
        <f t="shared" si="38"/>
        <v>13.771428571428572</v>
      </c>
      <c r="J481" s="8">
        <v>3.7629999999999999</v>
      </c>
      <c r="K481" s="69">
        <v>105</v>
      </c>
      <c r="L481" s="68">
        <v>382</v>
      </c>
      <c r="M481" s="8">
        <f t="shared" si="39"/>
        <v>3.638095238095238</v>
      </c>
      <c r="N481" s="8">
        <v>1.877</v>
      </c>
      <c r="O481" s="69">
        <f t="shared" si="37"/>
        <v>105</v>
      </c>
      <c r="P481" s="181">
        <f t="shared" si="40"/>
        <v>3.7853403141361257</v>
      </c>
      <c r="Q481" s="77" t="s">
        <v>718</v>
      </c>
      <c r="V481" s="34">
        <v>0.49305555555555558</v>
      </c>
      <c r="W481" s="85">
        <v>0.68055555555555547</v>
      </c>
      <c r="X481" s="86">
        <f t="shared" si="41"/>
        <v>0.18749999999999989</v>
      </c>
    </row>
    <row r="482" spans="1:24" x14ac:dyDescent="0.3">
      <c r="A482" s="44" t="s">
        <v>6215</v>
      </c>
      <c r="B482" s="68" t="s">
        <v>6216</v>
      </c>
      <c r="C482" s="2" t="s">
        <v>1</v>
      </c>
      <c r="D482" s="2">
        <v>82</v>
      </c>
      <c r="E482" s="6">
        <v>13599</v>
      </c>
      <c r="F482" s="7">
        <v>43777.376944444448</v>
      </c>
      <c r="G482" s="69" t="s">
        <v>71</v>
      </c>
      <c r="H482" s="68">
        <v>3799</v>
      </c>
      <c r="I482" s="8">
        <f t="shared" si="38"/>
        <v>31.658333333333335</v>
      </c>
      <c r="J482" s="8">
        <v>6.3769999999999998</v>
      </c>
      <c r="K482" s="69">
        <v>120</v>
      </c>
      <c r="L482" s="68">
        <v>922</v>
      </c>
      <c r="M482" s="8">
        <f t="shared" si="39"/>
        <v>7.6833333333333336</v>
      </c>
      <c r="N482" s="8">
        <v>2.8159999999999998</v>
      </c>
      <c r="O482" s="69">
        <f t="shared" si="37"/>
        <v>120</v>
      </c>
      <c r="P482" s="181">
        <f t="shared" si="40"/>
        <v>4.1203904555314539</v>
      </c>
      <c r="Q482" s="77" t="s">
        <v>718</v>
      </c>
      <c r="V482" s="34">
        <v>0.3923611111111111</v>
      </c>
      <c r="W482" s="85">
        <v>0.54166666666666663</v>
      </c>
      <c r="X482" s="86">
        <f t="shared" si="41"/>
        <v>0.14930555555555552</v>
      </c>
    </row>
    <row r="483" spans="1:24" x14ac:dyDescent="0.3">
      <c r="A483" s="44" t="s">
        <v>2341</v>
      </c>
      <c r="B483" s="68" t="s">
        <v>189</v>
      </c>
      <c r="C483" s="2" t="s">
        <v>1</v>
      </c>
      <c r="D483" s="2">
        <v>66</v>
      </c>
      <c r="E483" s="6">
        <v>19573</v>
      </c>
      <c r="F483" s="7">
        <v>43777.516944444447</v>
      </c>
      <c r="G483" s="69" t="s">
        <v>4</v>
      </c>
      <c r="H483" s="68">
        <v>3525</v>
      </c>
      <c r="I483" s="8">
        <f t="shared" si="38"/>
        <v>32.045454545454547</v>
      </c>
      <c r="J483" s="8">
        <v>5.8680000000000003</v>
      </c>
      <c r="K483" s="69">
        <v>110</v>
      </c>
      <c r="L483" s="68">
        <v>969</v>
      </c>
      <c r="M483" s="8">
        <f t="shared" si="39"/>
        <v>8.8090909090909086</v>
      </c>
      <c r="N483" s="8">
        <v>2.8330000000000002</v>
      </c>
      <c r="O483" s="69">
        <f t="shared" si="37"/>
        <v>110</v>
      </c>
      <c r="P483" s="181">
        <f t="shared" si="40"/>
        <v>3.6377708978328176</v>
      </c>
      <c r="Q483" s="77" t="s">
        <v>718</v>
      </c>
      <c r="V483" s="34">
        <v>0.38611111111111113</v>
      </c>
      <c r="W483" s="85">
        <v>0.53472222222222221</v>
      </c>
      <c r="X483" s="86">
        <f t="shared" si="41"/>
        <v>0.14861111111111108</v>
      </c>
    </row>
    <row r="484" spans="1:24" x14ac:dyDescent="0.3">
      <c r="A484" s="44" t="s">
        <v>6218</v>
      </c>
      <c r="B484" s="68" t="s">
        <v>6219</v>
      </c>
      <c r="C484" s="2" t="s">
        <v>1</v>
      </c>
      <c r="D484" s="2">
        <v>74</v>
      </c>
      <c r="E484" s="6">
        <v>16521</v>
      </c>
      <c r="F484" s="7">
        <v>43777.566365740742</v>
      </c>
      <c r="G484" s="69" t="s">
        <v>4</v>
      </c>
      <c r="H484" s="68">
        <v>2249</v>
      </c>
      <c r="I484" s="8">
        <f t="shared" si="38"/>
        <v>19.556521739130435</v>
      </c>
      <c r="J484" s="8">
        <v>4.5</v>
      </c>
      <c r="K484" s="69">
        <v>115</v>
      </c>
      <c r="L484" s="68">
        <v>661</v>
      </c>
      <c r="M484" s="8">
        <f t="shared" si="39"/>
        <v>5.7478260869565219</v>
      </c>
      <c r="N484" s="8">
        <v>2.4350000000000001</v>
      </c>
      <c r="O484" s="69">
        <f t="shared" si="37"/>
        <v>115</v>
      </c>
      <c r="P484" s="181">
        <f t="shared" si="40"/>
        <v>3.4024205748865355</v>
      </c>
      <c r="Q484" s="77" t="s">
        <v>718</v>
      </c>
      <c r="V484" s="34">
        <v>0.41111111111111115</v>
      </c>
      <c r="W484" s="85">
        <v>0.57638888888888895</v>
      </c>
      <c r="X484" s="86">
        <f t="shared" si="41"/>
        <v>0.1652777777777778</v>
      </c>
    </row>
    <row r="485" spans="1:24" x14ac:dyDescent="0.3">
      <c r="A485" s="44" t="s">
        <v>6220</v>
      </c>
      <c r="B485" s="68" t="s">
        <v>216</v>
      </c>
      <c r="C485" s="2" t="s">
        <v>1</v>
      </c>
      <c r="D485" s="2">
        <v>46</v>
      </c>
      <c r="E485" s="6">
        <v>26617</v>
      </c>
      <c r="F485" s="7">
        <v>43777.575416666667</v>
      </c>
      <c r="G485" s="69" t="s">
        <v>4</v>
      </c>
      <c r="H485" s="68">
        <v>2051</v>
      </c>
      <c r="I485" s="8">
        <f t="shared" si="38"/>
        <v>20.51</v>
      </c>
      <c r="J485" s="8">
        <v>3.8050000000000002</v>
      </c>
      <c r="K485" s="69">
        <v>100</v>
      </c>
      <c r="L485" s="68">
        <v>547</v>
      </c>
      <c r="M485" s="8">
        <f t="shared" si="39"/>
        <v>5.47</v>
      </c>
      <c r="N485" s="8">
        <v>2.496</v>
      </c>
      <c r="O485" s="69">
        <f t="shared" si="37"/>
        <v>100</v>
      </c>
      <c r="P485" s="181">
        <f t="shared" si="40"/>
        <v>3.7495429616087756</v>
      </c>
      <c r="Q485" s="77" t="s">
        <v>718</v>
      </c>
      <c r="V485" s="34">
        <v>0.43611111111111112</v>
      </c>
      <c r="W485" s="85">
        <v>0.59375</v>
      </c>
      <c r="X485" s="86">
        <f t="shared" si="41"/>
        <v>0.15763888888888888</v>
      </c>
    </row>
    <row r="486" spans="1:24" x14ac:dyDescent="0.3">
      <c r="A486" s="44" t="s">
        <v>6221</v>
      </c>
      <c r="B486" s="68" t="s">
        <v>6222</v>
      </c>
      <c r="C486" s="2" t="s">
        <v>1</v>
      </c>
      <c r="D486" s="2">
        <v>65</v>
      </c>
      <c r="E486" s="6">
        <v>19981</v>
      </c>
      <c r="F486" s="7">
        <v>43777.613287037035</v>
      </c>
      <c r="G486" s="69" t="s">
        <v>4</v>
      </c>
      <c r="H486" s="68">
        <v>3319</v>
      </c>
      <c r="I486" s="8">
        <f t="shared" si="38"/>
        <v>30.172727272727272</v>
      </c>
      <c r="J486" s="8">
        <v>5.0590000000000002</v>
      </c>
      <c r="K486" s="69">
        <v>110</v>
      </c>
      <c r="L486" s="68">
        <v>759</v>
      </c>
      <c r="M486" s="8">
        <f t="shared" si="39"/>
        <v>6.9</v>
      </c>
      <c r="N486" s="8">
        <v>2.7429999999999999</v>
      </c>
      <c r="O486" s="69">
        <f t="shared" si="37"/>
        <v>110</v>
      </c>
      <c r="P486" s="181">
        <f t="shared" si="40"/>
        <v>4.3728590250329376</v>
      </c>
      <c r="Q486" s="77" t="s">
        <v>718</v>
      </c>
      <c r="V486" s="34">
        <v>0.46319444444444446</v>
      </c>
      <c r="W486" s="85">
        <v>0.61805555555555558</v>
      </c>
      <c r="X486" s="86">
        <f t="shared" si="41"/>
        <v>0.15486111111111112</v>
      </c>
    </row>
    <row r="487" spans="1:24" x14ac:dyDescent="0.3">
      <c r="A487" s="44" t="s">
        <v>6223</v>
      </c>
      <c r="B487" s="68" t="s">
        <v>6224</v>
      </c>
      <c r="C487" s="2" t="s">
        <v>1</v>
      </c>
      <c r="D487" s="2">
        <v>49</v>
      </c>
      <c r="E487" s="6">
        <v>25637</v>
      </c>
      <c r="F487" s="7">
        <v>43777.618344907409</v>
      </c>
      <c r="G487" s="69" t="s">
        <v>4</v>
      </c>
      <c r="H487" s="68">
        <v>2868</v>
      </c>
      <c r="I487" s="8">
        <f t="shared" si="38"/>
        <v>26.072727272727274</v>
      </c>
      <c r="J487" s="8">
        <v>5.5679999999999996</v>
      </c>
      <c r="K487" s="69">
        <v>110</v>
      </c>
      <c r="L487" s="68">
        <v>638</v>
      </c>
      <c r="M487" s="8">
        <f t="shared" si="39"/>
        <v>5.8</v>
      </c>
      <c r="N487" s="8">
        <v>2.5979999999999999</v>
      </c>
      <c r="O487" s="69">
        <f t="shared" si="37"/>
        <v>110</v>
      </c>
      <c r="P487" s="181">
        <f t="shared" si="40"/>
        <v>4.4952978056426334</v>
      </c>
      <c r="Q487" s="77" t="s">
        <v>718</v>
      </c>
      <c r="V487" s="34">
        <v>0.4861111111111111</v>
      </c>
      <c r="W487" s="85">
        <v>0.63888888888888895</v>
      </c>
      <c r="X487" s="86">
        <f t="shared" si="41"/>
        <v>0.15277777777777785</v>
      </c>
    </row>
    <row r="488" spans="1:24" x14ac:dyDescent="0.3">
      <c r="A488" s="44" t="s">
        <v>6225</v>
      </c>
      <c r="B488" s="68" t="s">
        <v>6226</v>
      </c>
      <c r="C488" s="2" t="s">
        <v>1</v>
      </c>
      <c r="D488" s="2">
        <v>35</v>
      </c>
      <c r="E488" s="6">
        <v>30825</v>
      </c>
      <c r="F488" s="7">
        <v>43777.635682870372</v>
      </c>
      <c r="G488" s="69" t="s">
        <v>4</v>
      </c>
      <c r="H488" s="68">
        <v>1917</v>
      </c>
      <c r="I488" s="8">
        <f t="shared" si="38"/>
        <v>16.669565217391305</v>
      </c>
      <c r="J488" s="8">
        <v>4.806</v>
      </c>
      <c r="K488" s="69">
        <v>115</v>
      </c>
      <c r="L488" s="68">
        <v>479</v>
      </c>
      <c r="M488" s="8">
        <f t="shared" si="39"/>
        <v>4.1652173913043482</v>
      </c>
      <c r="N488" s="8">
        <v>2.008</v>
      </c>
      <c r="O488" s="69">
        <f t="shared" si="37"/>
        <v>115</v>
      </c>
      <c r="P488" s="181">
        <f t="shared" si="40"/>
        <v>4.0020876826722338</v>
      </c>
      <c r="Q488" s="77" t="s">
        <v>718</v>
      </c>
      <c r="V488" s="34">
        <v>0.49861111111111112</v>
      </c>
      <c r="W488" s="85">
        <v>0.65277777777777779</v>
      </c>
      <c r="X488" s="86">
        <f t="shared" si="41"/>
        <v>0.15416666666666667</v>
      </c>
    </row>
    <row r="489" spans="1:24" x14ac:dyDescent="0.3">
      <c r="A489" s="44" t="s">
        <v>6227</v>
      </c>
      <c r="B489" s="68" t="s">
        <v>6228</v>
      </c>
      <c r="C489" s="2" t="s">
        <v>6</v>
      </c>
      <c r="D489" s="2">
        <v>31</v>
      </c>
      <c r="E489" s="6">
        <v>32229</v>
      </c>
      <c r="F489" s="7">
        <v>43777.649351851855</v>
      </c>
      <c r="G489" s="69" t="s">
        <v>4</v>
      </c>
      <c r="H489" s="68">
        <v>965</v>
      </c>
      <c r="I489" s="8">
        <f t="shared" si="38"/>
        <v>9.1904761904761898</v>
      </c>
      <c r="J489" s="8">
        <v>3.36</v>
      </c>
      <c r="K489" s="69">
        <v>105</v>
      </c>
      <c r="L489" s="68">
        <v>274</v>
      </c>
      <c r="M489" s="8">
        <f t="shared" si="39"/>
        <v>2.6095238095238096</v>
      </c>
      <c r="N489" s="8">
        <v>1.7350000000000001</v>
      </c>
      <c r="O489" s="69">
        <f t="shared" si="37"/>
        <v>105</v>
      </c>
      <c r="P489" s="181">
        <f t="shared" si="40"/>
        <v>3.5218978102189777</v>
      </c>
      <c r="Q489" s="77" t="s">
        <v>718</v>
      </c>
      <c r="V489" s="34">
        <v>0.50347222222222221</v>
      </c>
      <c r="W489" s="85">
        <v>0.66666666666666663</v>
      </c>
      <c r="X489" s="86">
        <f t="shared" si="41"/>
        <v>0.16319444444444442</v>
      </c>
    </row>
    <row r="490" spans="1:24" x14ac:dyDescent="0.3">
      <c r="A490" s="44" t="s">
        <v>6229</v>
      </c>
      <c r="B490" s="68" t="s">
        <v>364</v>
      </c>
      <c r="C490" s="2" t="s">
        <v>1</v>
      </c>
      <c r="D490" s="2">
        <v>37</v>
      </c>
      <c r="E490" s="6">
        <v>29928</v>
      </c>
      <c r="F490" s="7">
        <v>43780.516458333332</v>
      </c>
      <c r="G490" s="69" t="s">
        <v>4</v>
      </c>
      <c r="H490" s="68">
        <v>1720</v>
      </c>
      <c r="I490" s="8">
        <f t="shared" si="38"/>
        <v>17.2</v>
      </c>
      <c r="J490" s="8">
        <v>4.6859999999999999</v>
      </c>
      <c r="K490" s="69">
        <v>100</v>
      </c>
      <c r="L490" s="68">
        <v>655</v>
      </c>
      <c r="M490" s="8">
        <f t="shared" si="39"/>
        <v>6.55</v>
      </c>
      <c r="N490" s="8">
        <v>2.3879999999999999</v>
      </c>
      <c r="O490" s="69">
        <f t="shared" ref="O490:O553" si="42">K490</f>
        <v>100</v>
      </c>
      <c r="P490" s="181">
        <f t="shared" si="40"/>
        <v>2.6259541984732824</v>
      </c>
      <c r="Q490" s="77" t="s">
        <v>718</v>
      </c>
      <c r="V490" s="34">
        <v>0.39444444444444443</v>
      </c>
      <c r="W490" s="85">
        <v>0.52083333333333337</v>
      </c>
      <c r="X490" s="86">
        <f t="shared" si="41"/>
        <v>0.12638888888888894</v>
      </c>
    </row>
    <row r="491" spans="1:24" x14ac:dyDescent="0.3">
      <c r="A491" s="44" t="s">
        <v>6230</v>
      </c>
      <c r="B491" s="68" t="s">
        <v>6231</v>
      </c>
      <c r="C491" s="2" t="s">
        <v>1</v>
      </c>
      <c r="D491" s="2">
        <v>59</v>
      </c>
      <c r="E491" s="6">
        <v>21966</v>
      </c>
      <c r="F491" s="7">
        <v>43780.526296296295</v>
      </c>
      <c r="G491" s="69" t="s">
        <v>4</v>
      </c>
      <c r="H491" s="68">
        <v>3281</v>
      </c>
      <c r="I491" s="8">
        <f t="shared" si="38"/>
        <v>26.039682539682541</v>
      </c>
      <c r="J491" s="8">
        <v>5.7329999999999997</v>
      </c>
      <c r="K491" s="69">
        <v>126</v>
      </c>
      <c r="L491" s="68">
        <v>576</v>
      </c>
      <c r="M491" s="8">
        <f t="shared" si="39"/>
        <v>4.5714285714285712</v>
      </c>
      <c r="N491" s="8">
        <v>2.2959999999999998</v>
      </c>
      <c r="O491" s="69">
        <f t="shared" si="42"/>
        <v>126</v>
      </c>
      <c r="P491" s="181">
        <f t="shared" si="40"/>
        <v>5.6961805555555562</v>
      </c>
      <c r="Q491" s="77" t="s">
        <v>718</v>
      </c>
      <c r="V491" s="34">
        <v>0.39652777777777781</v>
      </c>
      <c r="W491" s="85">
        <v>0.53819444444444442</v>
      </c>
      <c r="X491" s="86">
        <f t="shared" si="41"/>
        <v>0.14166666666666661</v>
      </c>
    </row>
    <row r="492" spans="1:24" x14ac:dyDescent="0.3">
      <c r="A492" s="44" t="s">
        <v>6232</v>
      </c>
      <c r="B492" s="68" t="s">
        <v>246</v>
      </c>
      <c r="C492" s="2" t="s">
        <v>1</v>
      </c>
      <c r="D492" s="2">
        <v>70</v>
      </c>
      <c r="E492" s="6">
        <v>17983</v>
      </c>
      <c r="F492" s="7">
        <v>43780.531157407408</v>
      </c>
      <c r="G492" s="69" t="s">
        <v>4</v>
      </c>
      <c r="H492" s="68">
        <v>2928</v>
      </c>
      <c r="I492" s="8">
        <f t="shared" si="38"/>
        <v>26.618181818181817</v>
      </c>
      <c r="J492" s="8">
        <v>4.9939999999999998</v>
      </c>
      <c r="K492" s="69">
        <v>110</v>
      </c>
      <c r="L492" s="68">
        <v>562</v>
      </c>
      <c r="M492" s="8">
        <f t="shared" si="39"/>
        <v>5.1090909090909093</v>
      </c>
      <c r="N492" s="8">
        <v>2.4239999999999999</v>
      </c>
      <c r="O492" s="69">
        <f t="shared" si="42"/>
        <v>110</v>
      </c>
      <c r="P492" s="181">
        <f t="shared" si="40"/>
        <v>5.2099644128113871</v>
      </c>
      <c r="Q492" s="77" t="s">
        <v>718</v>
      </c>
      <c r="V492" s="34">
        <v>0.38055555555555554</v>
      </c>
      <c r="W492" s="85">
        <v>0.54861111111111105</v>
      </c>
      <c r="X492" s="86">
        <f t="shared" si="41"/>
        <v>0.16805555555555551</v>
      </c>
    </row>
    <row r="493" spans="1:24" x14ac:dyDescent="0.3">
      <c r="A493" s="44" t="s">
        <v>6233</v>
      </c>
      <c r="B493" s="68" t="s">
        <v>6234</v>
      </c>
      <c r="C493" s="2" t="s">
        <v>1</v>
      </c>
      <c r="D493" s="2">
        <v>32</v>
      </c>
      <c r="E493" s="6">
        <v>31936</v>
      </c>
      <c r="F493" s="7">
        <v>43780.544166666667</v>
      </c>
      <c r="G493" s="69" t="s">
        <v>4</v>
      </c>
      <c r="H493" s="68">
        <v>1929</v>
      </c>
      <c r="I493" s="8">
        <f t="shared" si="38"/>
        <v>18.37142857142857</v>
      </c>
      <c r="J493" s="8">
        <v>4.3680000000000003</v>
      </c>
      <c r="K493" s="69">
        <v>105</v>
      </c>
      <c r="L493" s="68">
        <v>492</v>
      </c>
      <c r="M493" s="8">
        <f t="shared" si="39"/>
        <v>4.6857142857142859</v>
      </c>
      <c r="N493" s="8">
        <v>2.2759999999999998</v>
      </c>
      <c r="O493" s="69">
        <f t="shared" si="42"/>
        <v>105</v>
      </c>
      <c r="P493" s="181">
        <f t="shared" si="40"/>
        <v>3.9207317073170729</v>
      </c>
      <c r="Q493" s="77" t="s">
        <v>718</v>
      </c>
      <c r="V493" s="34">
        <v>0.42569444444444443</v>
      </c>
      <c r="W493" s="85">
        <v>0.56944444444444442</v>
      </c>
      <c r="X493" s="86">
        <f t="shared" si="41"/>
        <v>0.14374999999999999</v>
      </c>
    </row>
    <row r="494" spans="1:24" x14ac:dyDescent="0.3">
      <c r="A494" s="44" t="s">
        <v>6235</v>
      </c>
      <c r="B494" s="68" t="s">
        <v>6236</v>
      </c>
      <c r="C494" s="2" t="s">
        <v>1</v>
      </c>
      <c r="D494" s="2">
        <v>48</v>
      </c>
      <c r="E494" s="6">
        <v>26131</v>
      </c>
      <c r="F494" s="7">
        <v>43780.567523148151</v>
      </c>
      <c r="G494" s="69" t="s">
        <v>4</v>
      </c>
      <c r="H494" s="68">
        <v>1391</v>
      </c>
      <c r="I494" s="8">
        <f t="shared" si="38"/>
        <v>13.91</v>
      </c>
      <c r="J494" s="8">
        <v>3.8820000000000001</v>
      </c>
      <c r="K494" s="69">
        <v>100</v>
      </c>
      <c r="L494" s="68">
        <v>423</v>
      </c>
      <c r="M494" s="8">
        <f t="shared" si="39"/>
        <v>4.2300000000000004</v>
      </c>
      <c r="N494" s="8">
        <v>2.0089999999999999</v>
      </c>
      <c r="O494" s="69">
        <f t="shared" si="42"/>
        <v>100</v>
      </c>
      <c r="P494" s="181">
        <f t="shared" si="40"/>
        <v>3.288416075650118</v>
      </c>
      <c r="Q494" s="77" t="s">
        <v>718</v>
      </c>
      <c r="V494" s="34">
        <v>0.43611111111111112</v>
      </c>
      <c r="W494" s="85">
        <v>0.57986111111111105</v>
      </c>
      <c r="X494" s="86">
        <f t="shared" si="41"/>
        <v>0.14374999999999993</v>
      </c>
    </row>
    <row r="495" spans="1:24" x14ac:dyDescent="0.3">
      <c r="A495" s="44" t="s">
        <v>6237</v>
      </c>
      <c r="B495" s="68" t="s">
        <v>6238</v>
      </c>
      <c r="C495" s="2" t="s">
        <v>1</v>
      </c>
      <c r="D495" s="2">
        <v>50</v>
      </c>
      <c r="E495" s="6">
        <v>25273</v>
      </c>
      <c r="F495" s="7">
        <v>43780.585682870369</v>
      </c>
      <c r="G495" s="69" t="s">
        <v>4</v>
      </c>
      <c r="H495" s="68">
        <v>2020</v>
      </c>
      <c r="I495" s="8">
        <f t="shared" si="38"/>
        <v>20.2</v>
      </c>
      <c r="J495" s="8">
        <v>4.4340000000000002</v>
      </c>
      <c r="K495" s="69">
        <v>100</v>
      </c>
      <c r="L495" s="68">
        <v>666</v>
      </c>
      <c r="M495" s="8">
        <f t="shared" si="39"/>
        <v>6.66</v>
      </c>
      <c r="N495" s="8">
        <v>2.1379999999999999</v>
      </c>
      <c r="O495" s="69">
        <f t="shared" si="42"/>
        <v>100</v>
      </c>
      <c r="P495" s="181">
        <f t="shared" si="40"/>
        <v>3.0330330330330328</v>
      </c>
      <c r="Q495" s="77" t="s">
        <v>718</v>
      </c>
      <c r="V495" s="34">
        <v>0.44236111111111115</v>
      </c>
      <c r="W495" s="85">
        <v>0.59027777777777779</v>
      </c>
      <c r="X495" s="86">
        <f t="shared" si="41"/>
        <v>0.14791666666666664</v>
      </c>
    </row>
    <row r="496" spans="1:24" x14ac:dyDescent="0.3">
      <c r="A496" s="44" t="s">
        <v>6247</v>
      </c>
      <c r="B496" s="68" t="s">
        <v>6248</v>
      </c>
      <c r="C496" s="2" t="s">
        <v>1</v>
      </c>
      <c r="D496" s="2">
        <v>63</v>
      </c>
      <c r="E496" s="6">
        <v>20631</v>
      </c>
      <c r="F496" s="7">
        <v>43780.70239583333</v>
      </c>
      <c r="G496" s="69" t="s">
        <v>4</v>
      </c>
      <c r="H496" s="68">
        <v>3969</v>
      </c>
      <c r="I496" s="8">
        <f t="shared" si="38"/>
        <v>46.694117647058825</v>
      </c>
      <c r="J496" s="8">
        <v>7.085</v>
      </c>
      <c r="K496" s="69">
        <v>85</v>
      </c>
      <c r="L496" s="68">
        <v>1290</v>
      </c>
      <c r="M496" s="8">
        <f t="shared" si="39"/>
        <v>15.176470588235293</v>
      </c>
      <c r="N496" s="8">
        <v>4.2960000000000003</v>
      </c>
      <c r="O496" s="69">
        <f t="shared" si="42"/>
        <v>85</v>
      </c>
      <c r="P496" s="181">
        <f t="shared" si="40"/>
        <v>3.0767441860465117</v>
      </c>
      <c r="Q496" s="77" t="s">
        <v>718</v>
      </c>
      <c r="V496" s="34">
        <v>0.5395833333333333</v>
      </c>
      <c r="W496" s="85">
        <v>0.70833333333333337</v>
      </c>
      <c r="X496" s="86">
        <f t="shared" si="41"/>
        <v>0.16875000000000007</v>
      </c>
    </row>
    <row r="497" spans="1:24" x14ac:dyDescent="0.3">
      <c r="A497" s="44" t="s">
        <v>6249</v>
      </c>
      <c r="B497" s="68" t="s">
        <v>6250</v>
      </c>
      <c r="C497" s="2" t="s">
        <v>1</v>
      </c>
      <c r="D497" s="2">
        <v>56</v>
      </c>
      <c r="E497" s="6">
        <v>23052</v>
      </c>
      <c r="F497" s="7">
        <v>43781.515949074077</v>
      </c>
      <c r="G497" s="69" t="s">
        <v>4</v>
      </c>
      <c r="H497" s="68">
        <v>2012</v>
      </c>
      <c r="I497" s="8">
        <f t="shared" si="38"/>
        <v>20.12</v>
      </c>
      <c r="J497" s="8">
        <v>4.4269999999999996</v>
      </c>
      <c r="K497" s="69">
        <v>100</v>
      </c>
      <c r="L497" s="68">
        <v>569</v>
      </c>
      <c r="M497" s="8">
        <f t="shared" si="39"/>
        <v>5.69</v>
      </c>
      <c r="N497" s="8">
        <v>2.3340000000000001</v>
      </c>
      <c r="O497" s="69">
        <f t="shared" si="42"/>
        <v>100</v>
      </c>
      <c r="P497" s="181">
        <f t="shared" si="40"/>
        <v>3.5360281195079084</v>
      </c>
      <c r="Q497" s="77" t="s">
        <v>718</v>
      </c>
      <c r="V497" s="34">
        <v>0.37847222222222227</v>
      </c>
      <c r="W497" s="85">
        <v>0.52430555555555558</v>
      </c>
      <c r="X497" s="86">
        <f t="shared" si="41"/>
        <v>0.14583333333333331</v>
      </c>
    </row>
    <row r="498" spans="1:24" x14ac:dyDescent="0.3">
      <c r="A498" s="44" t="s">
        <v>6251</v>
      </c>
      <c r="B498" s="68" t="s">
        <v>115</v>
      </c>
      <c r="C498" s="2" t="s">
        <v>1</v>
      </c>
      <c r="D498" s="2">
        <v>53</v>
      </c>
      <c r="E498" s="6">
        <v>24380</v>
      </c>
      <c r="F498" s="7">
        <v>43781.517812500002</v>
      </c>
      <c r="G498" s="69" t="s">
        <v>4</v>
      </c>
      <c r="H498" s="68">
        <v>1496</v>
      </c>
      <c r="I498" s="8">
        <f t="shared" si="38"/>
        <v>14.96</v>
      </c>
      <c r="J498" s="8">
        <v>3.774</v>
      </c>
      <c r="K498" s="69">
        <v>100</v>
      </c>
      <c r="L498" s="68">
        <v>495</v>
      </c>
      <c r="M498" s="8">
        <f t="shared" si="39"/>
        <v>4.95</v>
      </c>
      <c r="N498" s="8">
        <v>2.3969999999999998</v>
      </c>
      <c r="O498" s="69">
        <f t="shared" si="42"/>
        <v>100</v>
      </c>
      <c r="P498" s="181">
        <f t="shared" si="40"/>
        <v>3.0222222222222221</v>
      </c>
      <c r="Q498" s="77" t="s">
        <v>718</v>
      </c>
      <c r="V498" s="34">
        <v>0.38819444444444445</v>
      </c>
      <c r="W498" s="85">
        <v>0.53472222222222221</v>
      </c>
      <c r="X498" s="86">
        <f t="shared" si="41"/>
        <v>0.14652777777777776</v>
      </c>
    </row>
    <row r="499" spans="1:24" x14ac:dyDescent="0.3">
      <c r="A499" s="44" t="s">
        <v>6252</v>
      </c>
      <c r="B499" s="68" t="s">
        <v>6253</v>
      </c>
      <c r="C499" s="2" t="s">
        <v>1</v>
      </c>
      <c r="D499" s="2">
        <v>55</v>
      </c>
      <c r="E499" s="6">
        <v>23671</v>
      </c>
      <c r="F499" s="7">
        <v>43781.532789351855</v>
      </c>
      <c r="G499" s="69" t="s">
        <v>4</v>
      </c>
      <c r="H499" s="68">
        <v>2097</v>
      </c>
      <c r="I499" s="8">
        <f t="shared" si="38"/>
        <v>21.181818181818183</v>
      </c>
      <c r="J499" s="8">
        <v>4.82</v>
      </c>
      <c r="K499" s="69">
        <v>99</v>
      </c>
      <c r="L499" s="68">
        <v>481</v>
      </c>
      <c r="M499" s="8">
        <f t="shared" si="39"/>
        <v>4.858585858585859</v>
      </c>
      <c r="N499" s="8">
        <v>2.2719999999999998</v>
      </c>
      <c r="O499" s="69">
        <f t="shared" si="42"/>
        <v>99</v>
      </c>
      <c r="P499" s="181">
        <f t="shared" si="40"/>
        <v>4.3596673596673599</v>
      </c>
      <c r="Q499" s="77" t="s">
        <v>718</v>
      </c>
      <c r="V499" s="34">
        <v>0.39583333333333331</v>
      </c>
      <c r="W499" s="85">
        <v>0.54513888888888895</v>
      </c>
      <c r="X499" s="86">
        <f t="shared" si="41"/>
        <v>0.14930555555555564</v>
      </c>
    </row>
    <row r="500" spans="1:24" x14ac:dyDescent="0.3">
      <c r="A500" s="44" t="s">
        <v>6254</v>
      </c>
      <c r="B500" s="68" t="s">
        <v>6255</v>
      </c>
      <c r="C500" s="2" t="s">
        <v>1</v>
      </c>
      <c r="D500" s="2">
        <v>50</v>
      </c>
      <c r="E500" s="6">
        <v>25197</v>
      </c>
      <c r="F500" s="7">
        <v>43781.543495370373</v>
      </c>
      <c r="G500" s="69" t="s">
        <v>4</v>
      </c>
      <c r="H500" s="68">
        <v>2362</v>
      </c>
      <c r="I500" s="8">
        <f t="shared" si="38"/>
        <v>21.472727272727273</v>
      </c>
      <c r="J500" s="8">
        <v>5</v>
      </c>
      <c r="K500" s="69">
        <v>110</v>
      </c>
      <c r="L500" s="68">
        <v>493</v>
      </c>
      <c r="M500" s="8">
        <f t="shared" si="39"/>
        <v>4.4818181818181815</v>
      </c>
      <c r="N500" s="8">
        <v>2.2000000000000002</v>
      </c>
      <c r="O500" s="69">
        <f t="shared" si="42"/>
        <v>110</v>
      </c>
      <c r="P500" s="181">
        <f t="shared" si="40"/>
        <v>4.7910750507099396</v>
      </c>
      <c r="Q500" s="77" t="s">
        <v>718</v>
      </c>
      <c r="V500" s="34">
        <v>0.40625</v>
      </c>
      <c r="W500" s="85">
        <v>0.56597222222222221</v>
      </c>
      <c r="X500" s="86">
        <f t="shared" si="41"/>
        <v>0.15972222222222221</v>
      </c>
    </row>
    <row r="501" spans="1:24" x14ac:dyDescent="0.3">
      <c r="A501" s="44" t="s">
        <v>6256</v>
      </c>
      <c r="B501" s="68" t="s">
        <v>6257</v>
      </c>
      <c r="C501" s="2" t="s">
        <v>1</v>
      </c>
      <c r="D501" s="2">
        <v>62</v>
      </c>
      <c r="E501" s="6">
        <v>20876</v>
      </c>
      <c r="F501" s="7">
        <v>43781.567743055559</v>
      </c>
      <c r="G501" s="69" t="s">
        <v>4</v>
      </c>
      <c r="H501" s="68">
        <v>3269</v>
      </c>
      <c r="I501" s="8">
        <f t="shared" si="38"/>
        <v>35.1505376344086</v>
      </c>
      <c r="J501" s="8">
        <v>7.5209999999999999</v>
      </c>
      <c r="K501" s="69">
        <v>93</v>
      </c>
      <c r="L501" s="68">
        <v>630</v>
      </c>
      <c r="M501" s="8">
        <f t="shared" si="39"/>
        <v>6.774193548387097</v>
      </c>
      <c r="N501" s="8">
        <v>2.923</v>
      </c>
      <c r="O501" s="69">
        <f t="shared" si="42"/>
        <v>93</v>
      </c>
      <c r="P501" s="181">
        <f t="shared" si="40"/>
        <v>5.1888888888888882</v>
      </c>
      <c r="Q501" s="77" t="s">
        <v>718</v>
      </c>
      <c r="V501" s="34">
        <v>0.41944444444444445</v>
      </c>
      <c r="W501" s="85">
        <v>0.57638888888888895</v>
      </c>
      <c r="X501" s="86">
        <f t="shared" si="41"/>
        <v>0.1569444444444445</v>
      </c>
    </row>
    <row r="502" spans="1:24" x14ac:dyDescent="0.3">
      <c r="A502" s="44" t="s">
        <v>6258</v>
      </c>
      <c r="B502" s="68" t="s">
        <v>6259</v>
      </c>
      <c r="C502" s="2" t="s">
        <v>1</v>
      </c>
      <c r="D502" s="2">
        <v>29</v>
      </c>
      <c r="E502" s="6">
        <v>33031</v>
      </c>
      <c r="F502" s="7">
        <v>43781.574421296296</v>
      </c>
      <c r="G502" s="69" t="s">
        <v>4</v>
      </c>
      <c r="H502" s="68">
        <v>1406</v>
      </c>
      <c r="I502" s="8">
        <f t="shared" si="38"/>
        <v>12.333333333333334</v>
      </c>
      <c r="J502" s="8">
        <v>3.5910000000000002</v>
      </c>
      <c r="K502" s="69">
        <v>114</v>
      </c>
      <c r="L502" s="68">
        <v>326</v>
      </c>
      <c r="M502" s="8">
        <f t="shared" si="39"/>
        <v>2.8596491228070176</v>
      </c>
      <c r="N502" s="8">
        <v>1.8280000000000001</v>
      </c>
      <c r="O502" s="69">
        <f t="shared" si="42"/>
        <v>114</v>
      </c>
      <c r="P502" s="181">
        <f t="shared" si="40"/>
        <v>4.3128834355828225</v>
      </c>
      <c r="Q502" s="77" t="s">
        <v>718</v>
      </c>
      <c r="V502" s="34">
        <v>0.43541666666666662</v>
      </c>
      <c r="W502" s="85">
        <v>0.58680555555555558</v>
      </c>
      <c r="X502" s="86">
        <f t="shared" si="41"/>
        <v>0.15138888888888896</v>
      </c>
    </row>
    <row r="503" spans="1:24" x14ac:dyDescent="0.3">
      <c r="A503" s="44" t="s">
        <v>6260</v>
      </c>
      <c r="B503" s="68" t="s">
        <v>1050</v>
      </c>
      <c r="C503" s="2" t="s">
        <v>1</v>
      </c>
      <c r="D503" s="2">
        <v>44</v>
      </c>
      <c r="E503" s="6">
        <v>27402</v>
      </c>
      <c r="F503" s="7">
        <v>43781.584131944444</v>
      </c>
      <c r="G503" s="69" t="s">
        <v>4</v>
      </c>
      <c r="H503" s="68">
        <v>2358</v>
      </c>
      <c r="I503" s="8">
        <f t="shared" si="38"/>
        <v>18.714285714285715</v>
      </c>
      <c r="J503" s="8">
        <v>4.9669999999999996</v>
      </c>
      <c r="K503" s="69">
        <v>126</v>
      </c>
      <c r="L503" s="68">
        <v>543</v>
      </c>
      <c r="M503" s="8">
        <f t="shared" si="39"/>
        <v>4.3095238095238093</v>
      </c>
      <c r="N503" s="8">
        <v>2.0099999999999998</v>
      </c>
      <c r="O503" s="69">
        <f t="shared" si="42"/>
        <v>126</v>
      </c>
      <c r="P503" s="181">
        <f t="shared" si="40"/>
        <v>4.3425414364640886</v>
      </c>
      <c r="Q503" s="77" t="s">
        <v>718</v>
      </c>
      <c r="V503" s="34">
        <v>0.45</v>
      </c>
      <c r="W503" s="85">
        <v>0.60763888888888895</v>
      </c>
      <c r="X503" s="86">
        <f t="shared" si="41"/>
        <v>0.15763888888888894</v>
      </c>
    </row>
    <row r="504" spans="1:24" x14ac:dyDescent="0.3">
      <c r="A504" s="44" t="s">
        <v>6261</v>
      </c>
      <c r="B504" s="68" t="s">
        <v>6262</v>
      </c>
      <c r="C504" s="2" t="s">
        <v>1</v>
      </c>
      <c r="D504" s="2">
        <v>42</v>
      </c>
      <c r="E504" s="6">
        <v>28332</v>
      </c>
      <c r="F504" s="7">
        <v>43781.604756944442</v>
      </c>
      <c r="G504" s="69" t="s">
        <v>4</v>
      </c>
      <c r="H504" s="68">
        <v>1772</v>
      </c>
      <c r="I504" s="8">
        <f t="shared" si="38"/>
        <v>16.109090909090909</v>
      </c>
      <c r="J504" s="8">
        <v>3.839</v>
      </c>
      <c r="K504" s="69">
        <v>110</v>
      </c>
      <c r="L504" s="68">
        <v>390</v>
      </c>
      <c r="M504" s="8">
        <f t="shared" si="39"/>
        <v>3.5454545454545454</v>
      </c>
      <c r="N504" s="8">
        <v>2.0880000000000001</v>
      </c>
      <c r="O504" s="69">
        <f t="shared" si="42"/>
        <v>110</v>
      </c>
      <c r="P504" s="181">
        <f t="shared" si="40"/>
        <v>4.5435897435897434</v>
      </c>
      <c r="Q504" s="77" t="s">
        <v>718</v>
      </c>
      <c r="V504" s="34">
        <v>0.46319444444444446</v>
      </c>
      <c r="W504" s="85">
        <v>0.62847222222222221</v>
      </c>
      <c r="X504" s="86">
        <f t="shared" si="41"/>
        <v>0.16527777777777775</v>
      </c>
    </row>
    <row r="505" spans="1:24" x14ac:dyDescent="0.3">
      <c r="A505" s="44" t="s">
        <v>6263</v>
      </c>
      <c r="B505" s="68" t="s">
        <v>6264</v>
      </c>
      <c r="C505" s="2" t="s">
        <v>1</v>
      </c>
      <c r="D505" s="2">
        <v>59</v>
      </c>
      <c r="E505" s="6">
        <v>22115</v>
      </c>
      <c r="F505" s="7">
        <v>43781.625092592592</v>
      </c>
      <c r="G505" s="69" t="s">
        <v>4</v>
      </c>
      <c r="H505" s="68">
        <v>3743</v>
      </c>
      <c r="I505" s="8">
        <f t="shared" si="38"/>
        <v>32.833333333333336</v>
      </c>
      <c r="J505" s="8">
        <v>5.9320000000000004</v>
      </c>
      <c r="K505" s="69">
        <v>114</v>
      </c>
      <c r="L505" s="68">
        <v>713</v>
      </c>
      <c r="M505" s="8">
        <f t="shared" si="39"/>
        <v>6.2543859649122808</v>
      </c>
      <c r="N505" s="8">
        <v>2.569</v>
      </c>
      <c r="O505" s="69">
        <f t="shared" si="42"/>
        <v>114</v>
      </c>
      <c r="P505" s="181">
        <f t="shared" si="40"/>
        <v>5.2496493688639552</v>
      </c>
      <c r="Q505" s="77" t="s">
        <v>718</v>
      </c>
      <c r="V505" s="34">
        <v>0.49861111111111112</v>
      </c>
      <c r="W505" s="85">
        <v>0.63888888888888895</v>
      </c>
      <c r="X505" s="86">
        <f t="shared" si="41"/>
        <v>0.14027777777777783</v>
      </c>
    </row>
    <row r="506" spans="1:24" x14ac:dyDescent="0.3">
      <c r="A506" s="44" t="s">
        <v>6265</v>
      </c>
      <c r="B506" s="68" t="s">
        <v>6266</v>
      </c>
      <c r="C506" s="2" t="s">
        <v>1</v>
      </c>
      <c r="D506" s="2">
        <v>46</v>
      </c>
      <c r="E506" s="6">
        <v>26877</v>
      </c>
      <c r="F506" s="7">
        <v>43781.637557870374</v>
      </c>
      <c r="G506" s="69" t="s">
        <v>4</v>
      </c>
      <c r="H506" s="68">
        <v>2167</v>
      </c>
      <c r="I506" s="8">
        <f t="shared" si="38"/>
        <v>21.67</v>
      </c>
      <c r="J506" s="8">
        <v>5.556</v>
      </c>
      <c r="K506" s="69">
        <v>100</v>
      </c>
      <c r="L506" s="68">
        <v>465</v>
      </c>
      <c r="M506" s="8">
        <f t="shared" si="39"/>
        <v>4.6500000000000004</v>
      </c>
      <c r="N506" s="8">
        <v>2.1480000000000001</v>
      </c>
      <c r="O506" s="69">
        <f t="shared" si="42"/>
        <v>100</v>
      </c>
      <c r="P506" s="181">
        <f t="shared" si="40"/>
        <v>4.6602150537634408</v>
      </c>
      <c r="Q506" s="77" t="s">
        <v>718</v>
      </c>
      <c r="V506" s="34">
        <v>0.50624999999999998</v>
      </c>
      <c r="W506" s="85">
        <v>0.65972222222222221</v>
      </c>
      <c r="X506" s="86">
        <f t="shared" si="41"/>
        <v>0.15347222222222223</v>
      </c>
    </row>
    <row r="507" spans="1:24" x14ac:dyDescent="0.3">
      <c r="A507" s="44" t="s">
        <v>6267</v>
      </c>
      <c r="B507" s="68" t="s">
        <v>6268</v>
      </c>
      <c r="C507" s="2" t="s">
        <v>6</v>
      </c>
      <c r="D507" s="2">
        <v>80</v>
      </c>
      <c r="E507" s="6">
        <v>14375</v>
      </c>
      <c r="F507" s="7">
        <v>43781.647858796299</v>
      </c>
      <c r="G507" s="69" t="s">
        <v>4</v>
      </c>
      <c r="H507" s="68">
        <v>2199</v>
      </c>
      <c r="I507" s="8">
        <f t="shared" si="38"/>
        <v>20.361111111111111</v>
      </c>
      <c r="J507" s="8">
        <v>5.0519999999999996</v>
      </c>
      <c r="K507" s="69">
        <v>108</v>
      </c>
      <c r="L507" s="68">
        <v>790</v>
      </c>
      <c r="M507" s="8">
        <f t="shared" si="39"/>
        <v>7.3148148148148149</v>
      </c>
      <c r="N507" s="8">
        <v>2.899</v>
      </c>
      <c r="O507" s="69">
        <f t="shared" si="42"/>
        <v>108</v>
      </c>
      <c r="P507" s="181">
        <f t="shared" si="40"/>
        <v>2.7835443037974681</v>
      </c>
      <c r="Q507" s="77" t="s">
        <v>718</v>
      </c>
      <c r="V507" s="34">
        <v>0.50902777777777775</v>
      </c>
      <c r="W507" s="85">
        <v>0.67361111111111116</v>
      </c>
      <c r="X507" s="86">
        <f t="shared" si="41"/>
        <v>0.16458333333333341</v>
      </c>
    </row>
    <row r="508" spans="1:24" x14ac:dyDescent="0.3">
      <c r="A508" s="44" t="s">
        <v>6269</v>
      </c>
      <c r="B508" s="68" t="s">
        <v>6270</v>
      </c>
      <c r="C508" s="2" t="s">
        <v>1</v>
      </c>
      <c r="D508" s="2">
        <v>50</v>
      </c>
      <c r="E508" s="6">
        <v>25398</v>
      </c>
      <c r="F508" s="7">
        <v>43782.515439814815</v>
      </c>
      <c r="G508" s="69" t="s">
        <v>4</v>
      </c>
      <c r="H508" s="68">
        <v>1667</v>
      </c>
      <c r="I508" s="8">
        <f t="shared" si="38"/>
        <v>18.943181818181817</v>
      </c>
      <c r="J508" s="8">
        <v>4.6150000000000002</v>
      </c>
      <c r="K508" s="69">
        <v>88</v>
      </c>
      <c r="L508" s="68">
        <v>428</v>
      </c>
      <c r="M508" s="8">
        <f t="shared" si="39"/>
        <v>4.8636363636363633</v>
      </c>
      <c r="N508" s="8">
        <v>2.4359999999999999</v>
      </c>
      <c r="O508" s="69">
        <f t="shared" si="42"/>
        <v>88</v>
      </c>
      <c r="P508" s="181">
        <f t="shared" si="40"/>
        <v>3.8948598130841119</v>
      </c>
      <c r="Q508" s="77" t="s">
        <v>718</v>
      </c>
      <c r="V508" s="34">
        <v>0.38194444444444442</v>
      </c>
      <c r="W508" s="85">
        <v>0.52083333333333337</v>
      </c>
      <c r="X508" s="86">
        <f t="shared" si="41"/>
        <v>0.13888888888888895</v>
      </c>
    </row>
    <row r="509" spans="1:24" x14ac:dyDescent="0.3">
      <c r="A509" s="44" t="s">
        <v>6271</v>
      </c>
      <c r="B509" s="68" t="s">
        <v>6272</v>
      </c>
      <c r="C509" s="2" t="s">
        <v>1</v>
      </c>
      <c r="D509" s="2">
        <v>57</v>
      </c>
      <c r="E509" s="6">
        <v>22882</v>
      </c>
      <c r="F509" s="7">
        <v>43782.521423611113</v>
      </c>
      <c r="G509" s="69" t="s">
        <v>4</v>
      </c>
      <c r="H509" s="68">
        <v>2886</v>
      </c>
      <c r="I509" s="8">
        <f t="shared" si="38"/>
        <v>25.767857142857142</v>
      </c>
      <c r="J509" s="8">
        <v>5.399</v>
      </c>
      <c r="K509" s="69">
        <v>112</v>
      </c>
      <c r="L509" s="68">
        <v>853</v>
      </c>
      <c r="M509" s="8">
        <f t="shared" si="39"/>
        <v>7.6160714285714288</v>
      </c>
      <c r="N509" s="8">
        <v>2.5409999999999999</v>
      </c>
      <c r="O509" s="69">
        <f t="shared" si="42"/>
        <v>112</v>
      </c>
      <c r="P509" s="181">
        <f t="shared" si="40"/>
        <v>3.3833528722157089</v>
      </c>
      <c r="Q509" s="77" t="s">
        <v>718</v>
      </c>
      <c r="V509" s="34">
        <v>0.40416666666666662</v>
      </c>
      <c r="W509" s="85">
        <v>0.53472222222222221</v>
      </c>
      <c r="X509" s="86">
        <f t="shared" si="41"/>
        <v>0.13055555555555559</v>
      </c>
    </row>
    <row r="510" spans="1:24" x14ac:dyDescent="0.3">
      <c r="A510" s="44" t="s">
        <v>6273</v>
      </c>
      <c r="B510" s="68" t="s">
        <v>6274</v>
      </c>
      <c r="C510" s="2" t="s">
        <v>6</v>
      </c>
      <c r="D510" s="2">
        <v>72</v>
      </c>
      <c r="E510" s="6">
        <v>17177</v>
      </c>
      <c r="F510" s="7">
        <v>43782.528599537036</v>
      </c>
      <c r="G510" s="69" t="s">
        <v>4</v>
      </c>
      <c r="H510" s="68">
        <v>4556</v>
      </c>
      <c r="I510" s="8">
        <f t="shared" si="38"/>
        <v>36.158730158730158</v>
      </c>
      <c r="J510" s="8">
        <v>5.883</v>
      </c>
      <c r="K510" s="69">
        <v>126</v>
      </c>
      <c r="L510" s="68">
        <v>1536</v>
      </c>
      <c r="M510" s="8">
        <f t="shared" si="39"/>
        <v>12.19047619047619</v>
      </c>
      <c r="N510" s="8">
        <v>3.4220000000000002</v>
      </c>
      <c r="O510" s="69">
        <f t="shared" si="42"/>
        <v>126</v>
      </c>
      <c r="P510" s="181">
        <f t="shared" si="40"/>
        <v>2.9661458333333335</v>
      </c>
      <c r="Q510" s="77" t="s">
        <v>718</v>
      </c>
      <c r="V510" s="34">
        <v>0.41319444444444442</v>
      </c>
      <c r="W510" s="85">
        <v>0.54513888888888895</v>
      </c>
      <c r="X510" s="86">
        <f t="shared" si="41"/>
        <v>0.13194444444444453</v>
      </c>
    </row>
    <row r="511" spans="1:24" x14ac:dyDescent="0.3">
      <c r="A511" s="44" t="s">
        <v>6275</v>
      </c>
      <c r="B511" s="68" t="s">
        <v>6276</v>
      </c>
      <c r="C511" s="2" t="s">
        <v>1</v>
      </c>
      <c r="D511" s="2">
        <v>41</v>
      </c>
      <c r="E511" s="6">
        <v>28517</v>
      </c>
      <c r="F511" s="7">
        <v>43782.541516203702</v>
      </c>
      <c r="G511" s="69" t="s">
        <v>4</v>
      </c>
      <c r="H511" s="68">
        <v>1630</v>
      </c>
      <c r="I511" s="8">
        <f t="shared" si="38"/>
        <v>14.818181818181818</v>
      </c>
      <c r="J511" s="8">
        <v>3.98</v>
      </c>
      <c r="K511" s="69">
        <v>110</v>
      </c>
      <c r="L511" s="68">
        <v>486</v>
      </c>
      <c r="M511" s="8">
        <f t="shared" si="39"/>
        <v>4.418181818181818</v>
      </c>
      <c r="N511" s="8">
        <v>1.927</v>
      </c>
      <c r="O511" s="69">
        <f t="shared" si="42"/>
        <v>110</v>
      </c>
      <c r="P511" s="181">
        <f t="shared" si="40"/>
        <v>3.3539094650205765</v>
      </c>
      <c r="Q511" s="77" t="s">
        <v>718</v>
      </c>
      <c r="V511" s="34">
        <v>0.41944444444444445</v>
      </c>
      <c r="W511" s="85">
        <v>0.56944444444444442</v>
      </c>
      <c r="X511" s="86">
        <f t="shared" si="41"/>
        <v>0.14999999999999997</v>
      </c>
    </row>
    <row r="512" spans="1:24" x14ac:dyDescent="0.3">
      <c r="A512" s="44" t="s">
        <v>6277</v>
      </c>
      <c r="B512" s="68" t="s">
        <v>6278</v>
      </c>
      <c r="C512" s="2" t="s">
        <v>6</v>
      </c>
      <c r="D512" s="2">
        <v>49</v>
      </c>
      <c r="E512" s="6">
        <v>25619</v>
      </c>
      <c r="F512" s="7">
        <v>43782.565659722219</v>
      </c>
      <c r="G512" s="69" t="s">
        <v>4</v>
      </c>
      <c r="H512" s="68">
        <v>1601</v>
      </c>
      <c r="I512" s="8">
        <f t="shared" si="38"/>
        <v>12.315384615384616</v>
      </c>
      <c r="J512" s="8">
        <v>3.605</v>
      </c>
      <c r="K512" s="69">
        <v>130</v>
      </c>
      <c r="L512" s="68">
        <v>657</v>
      </c>
      <c r="M512" s="8">
        <f t="shared" si="39"/>
        <v>5.0538461538461537</v>
      </c>
      <c r="N512" s="8">
        <v>2.2490000000000001</v>
      </c>
      <c r="O512" s="69">
        <f t="shared" si="42"/>
        <v>130</v>
      </c>
      <c r="P512" s="181">
        <f t="shared" si="40"/>
        <v>2.4368340943683413</v>
      </c>
      <c r="Q512" s="77" t="s">
        <v>718</v>
      </c>
      <c r="V512" s="34">
        <v>0.42152777777777778</v>
      </c>
      <c r="W512" s="85">
        <v>0.57986111111111105</v>
      </c>
      <c r="X512" s="86">
        <f t="shared" si="41"/>
        <v>0.15833333333333327</v>
      </c>
    </row>
    <row r="513" spans="1:24" x14ac:dyDescent="0.3">
      <c r="A513" s="44" t="s">
        <v>6279</v>
      </c>
      <c r="B513" s="68" t="s">
        <v>6280</v>
      </c>
      <c r="C513" s="2" t="s">
        <v>1</v>
      </c>
      <c r="D513" s="2">
        <v>67</v>
      </c>
      <c r="E513" s="6">
        <v>19121</v>
      </c>
      <c r="F513" s="7">
        <v>43782.577106481483</v>
      </c>
      <c r="G513" s="69" t="s">
        <v>4</v>
      </c>
      <c r="H513" s="68">
        <v>2779</v>
      </c>
      <c r="I513" s="8">
        <f t="shared" si="38"/>
        <v>28.070707070707069</v>
      </c>
      <c r="J513" s="8">
        <v>5.431</v>
      </c>
      <c r="K513" s="69">
        <v>99</v>
      </c>
      <c r="L513" s="68">
        <v>499</v>
      </c>
      <c r="M513" s="8">
        <f t="shared" si="39"/>
        <v>5.0404040404040407</v>
      </c>
      <c r="N513" s="8">
        <v>2.0449999999999999</v>
      </c>
      <c r="O513" s="69">
        <f t="shared" si="42"/>
        <v>99</v>
      </c>
      <c r="P513" s="181">
        <f t="shared" si="40"/>
        <v>5.5691382765531054</v>
      </c>
      <c r="Q513" s="77" t="s">
        <v>718</v>
      </c>
      <c r="V513" s="34">
        <v>0.44375000000000003</v>
      </c>
      <c r="W513" s="85">
        <v>0.59722222222222221</v>
      </c>
      <c r="X513" s="86">
        <f t="shared" si="41"/>
        <v>0.15347222222222218</v>
      </c>
    </row>
    <row r="514" spans="1:24" x14ac:dyDescent="0.3">
      <c r="A514" s="44" t="s">
        <v>6281</v>
      </c>
      <c r="B514" s="68" t="s">
        <v>6282</v>
      </c>
      <c r="C514" s="2" t="s">
        <v>1</v>
      </c>
      <c r="D514" s="2">
        <v>54</v>
      </c>
      <c r="E514" s="6">
        <v>23750</v>
      </c>
      <c r="F514" s="7">
        <v>43782.592858796299</v>
      </c>
      <c r="G514" s="69" t="s">
        <v>4</v>
      </c>
      <c r="H514" s="68">
        <v>2433</v>
      </c>
      <c r="I514" s="8">
        <f t="shared" si="38"/>
        <v>19.30952380952381</v>
      </c>
      <c r="J514" s="8">
        <v>4.4279999999999999</v>
      </c>
      <c r="K514" s="69">
        <v>126</v>
      </c>
      <c r="L514" s="68">
        <v>544</v>
      </c>
      <c r="M514" s="8">
        <f t="shared" si="39"/>
        <v>4.3174603174603172</v>
      </c>
      <c r="N514" s="8">
        <v>2.0499999999999998</v>
      </c>
      <c r="O514" s="69">
        <f t="shared" si="42"/>
        <v>126</v>
      </c>
      <c r="P514" s="181">
        <f t="shared" si="40"/>
        <v>4.4724264705882355</v>
      </c>
      <c r="Q514" s="77" t="s">
        <v>718</v>
      </c>
      <c r="V514" s="34">
        <v>0.46666666666666662</v>
      </c>
      <c r="W514" s="85">
        <v>0.61111111111111105</v>
      </c>
      <c r="X514" s="86">
        <f t="shared" si="41"/>
        <v>0.14444444444444443</v>
      </c>
    </row>
    <row r="515" spans="1:24" x14ac:dyDescent="0.3">
      <c r="A515" s="44" t="s">
        <v>6283</v>
      </c>
      <c r="B515" s="68" t="s">
        <v>6284</v>
      </c>
      <c r="C515" s="2" t="s">
        <v>1</v>
      </c>
      <c r="D515" s="2">
        <v>46</v>
      </c>
      <c r="E515" s="6">
        <v>26748</v>
      </c>
      <c r="F515" s="7">
        <v>43782.608194444445</v>
      </c>
      <c r="G515" s="69" t="s">
        <v>4</v>
      </c>
      <c r="H515" s="68">
        <v>2810</v>
      </c>
      <c r="I515" s="8">
        <f t="shared" ref="I515:I578" si="43">H515/K515</f>
        <v>30.543478260869566</v>
      </c>
      <c r="J515" s="8">
        <v>5.5640000000000001</v>
      </c>
      <c r="K515" s="69">
        <v>92</v>
      </c>
      <c r="L515" s="68">
        <v>504</v>
      </c>
      <c r="M515" s="8">
        <f t="shared" ref="M515:M578" si="44">L515/O515</f>
        <v>5.4782608695652177</v>
      </c>
      <c r="N515" s="8">
        <v>2.42</v>
      </c>
      <c r="O515" s="69">
        <f t="shared" si="42"/>
        <v>92</v>
      </c>
      <c r="P515" s="181">
        <f t="shared" ref="P515:P578" si="45">I515/M515</f>
        <v>5.5753968253968251</v>
      </c>
      <c r="Q515" s="77" t="s">
        <v>718</v>
      </c>
      <c r="V515" s="34">
        <v>0.47361111111111115</v>
      </c>
      <c r="W515" s="85">
        <v>0.625</v>
      </c>
      <c r="X515" s="86">
        <f t="shared" ref="X515:X578" si="46">IF(AND(W515&lt;&gt;0,V515&lt;&gt;0),W515-V515,"No_data")</f>
        <v>0.15138888888888885</v>
      </c>
    </row>
    <row r="516" spans="1:24" x14ac:dyDescent="0.3">
      <c r="A516" s="44" t="s">
        <v>6285</v>
      </c>
      <c r="B516" s="68" t="s">
        <v>6286</v>
      </c>
      <c r="C516" s="2" t="s">
        <v>1</v>
      </c>
      <c r="D516" s="2">
        <v>43</v>
      </c>
      <c r="E516" s="6">
        <v>27721</v>
      </c>
      <c r="F516" s="7">
        <v>43782.628449074073</v>
      </c>
      <c r="G516" s="69" t="s">
        <v>4</v>
      </c>
      <c r="H516" s="68">
        <v>2546</v>
      </c>
      <c r="I516" s="8">
        <f t="shared" si="43"/>
        <v>20.206349206349206</v>
      </c>
      <c r="J516" s="8">
        <v>5.2969999999999997</v>
      </c>
      <c r="K516" s="69">
        <v>126</v>
      </c>
      <c r="L516" s="68">
        <v>347</v>
      </c>
      <c r="M516" s="8">
        <f t="shared" si="44"/>
        <v>2.753968253968254</v>
      </c>
      <c r="N516" s="8">
        <v>1.4119999999999999</v>
      </c>
      <c r="O516" s="69">
        <f t="shared" si="42"/>
        <v>126</v>
      </c>
      <c r="P516" s="181">
        <f t="shared" si="45"/>
        <v>7.3371757925072041</v>
      </c>
      <c r="Q516" s="77" t="s">
        <v>718</v>
      </c>
      <c r="V516" s="34">
        <v>0.48958333333333331</v>
      </c>
      <c r="W516" s="85">
        <v>0.64236111111111105</v>
      </c>
      <c r="X516" s="86">
        <f t="shared" si="46"/>
        <v>0.15277777777777773</v>
      </c>
    </row>
    <row r="517" spans="1:24" x14ac:dyDescent="0.3">
      <c r="A517" s="44" t="s">
        <v>6287</v>
      </c>
      <c r="B517" s="68" t="s">
        <v>6288</v>
      </c>
      <c r="C517" s="2" t="s">
        <v>1</v>
      </c>
      <c r="D517" s="2">
        <v>52</v>
      </c>
      <c r="E517" s="6">
        <v>24687</v>
      </c>
      <c r="F517" s="7">
        <v>43782.638877314814</v>
      </c>
      <c r="G517" s="69" t="s">
        <v>4</v>
      </c>
      <c r="H517" s="68">
        <v>2625</v>
      </c>
      <c r="I517" s="8">
        <f t="shared" si="43"/>
        <v>20.833333333333332</v>
      </c>
      <c r="J517" s="8">
        <v>5.0659999999999998</v>
      </c>
      <c r="K517" s="69">
        <v>126</v>
      </c>
      <c r="L517" s="68">
        <v>832</v>
      </c>
      <c r="M517" s="8">
        <f t="shared" si="44"/>
        <v>6.6031746031746028</v>
      </c>
      <c r="N517" s="8">
        <v>2.681</v>
      </c>
      <c r="O517" s="69">
        <f t="shared" si="42"/>
        <v>126</v>
      </c>
      <c r="P517" s="181">
        <f t="shared" si="45"/>
        <v>3.1550480769230771</v>
      </c>
      <c r="Q517" s="77" t="s">
        <v>718</v>
      </c>
      <c r="V517" s="34">
        <v>0.52430555555555558</v>
      </c>
      <c r="W517" s="85">
        <v>0.65625</v>
      </c>
      <c r="X517" s="86">
        <f t="shared" si="46"/>
        <v>0.13194444444444442</v>
      </c>
    </row>
    <row r="518" spans="1:24" x14ac:dyDescent="0.3">
      <c r="A518" s="44" t="s">
        <v>6289</v>
      </c>
      <c r="B518" s="68" t="s">
        <v>6290</v>
      </c>
      <c r="C518" s="2" t="s">
        <v>1</v>
      </c>
      <c r="D518" s="2">
        <v>82</v>
      </c>
      <c r="E518" s="6">
        <v>13816</v>
      </c>
      <c r="F518" s="7">
        <v>43782.652650462966</v>
      </c>
      <c r="G518" s="69" t="s">
        <v>4</v>
      </c>
      <c r="H518" s="68">
        <v>3439</v>
      </c>
      <c r="I518" s="8">
        <f t="shared" si="43"/>
        <v>30.166666666666668</v>
      </c>
      <c r="J518" s="8">
        <v>5.2610000000000001</v>
      </c>
      <c r="K518" s="69">
        <v>114</v>
      </c>
      <c r="L518" s="68">
        <v>1185</v>
      </c>
      <c r="M518" s="8">
        <f t="shared" si="44"/>
        <v>10.394736842105264</v>
      </c>
      <c r="N518" s="8">
        <v>3.3879999999999999</v>
      </c>
      <c r="O518" s="69">
        <f t="shared" si="42"/>
        <v>114</v>
      </c>
      <c r="P518" s="181">
        <f t="shared" si="45"/>
        <v>2.90210970464135</v>
      </c>
      <c r="Q518" s="77" t="s">
        <v>718</v>
      </c>
      <c r="V518" s="34">
        <v>0.52430555555555558</v>
      </c>
      <c r="W518" s="85">
        <v>0.67361111111111116</v>
      </c>
      <c r="X518" s="86">
        <f t="shared" si="46"/>
        <v>0.14930555555555558</v>
      </c>
    </row>
    <row r="519" spans="1:24" x14ac:dyDescent="0.3">
      <c r="A519" s="44" t="s">
        <v>6291</v>
      </c>
      <c r="B519" s="68" t="s">
        <v>6292</v>
      </c>
      <c r="C519" s="2" t="s">
        <v>6</v>
      </c>
      <c r="D519" s="2">
        <v>27</v>
      </c>
      <c r="E519" s="6">
        <v>33884</v>
      </c>
      <c r="F519" s="7">
        <v>43783.516898148147</v>
      </c>
      <c r="G519" s="69" t="s">
        <v>4</v>
      </c>
      <c r="H519" s="68">
        <v>982</v>
      </c>
      <c r="I519" s="8">
        <f t="shared" si="43"/>
        <v>7.7936507936507935</v>
      </c>
      <c r="J519" s="8">
        <v>2.702</v>
      </c>
      <c r="K519" s="69">
        <v>126</v>
      </c>
      <c r="L519" s="68">
        <v>251</v>
      </c>
      <c r="M519" s="8">
        <f t="shared" si="44"/>
        <v>1.9920634920634921</v>
      </c>
      <c r="N519" s="8">
        <v>1.617</v>
      </c>
      <c r="O519" s="69">
        <f t="shared" si="42"/>
        <v>126</v>
      </c>
      <c r="P519" s="181">
        <f t="shared" si="45"/>
        <v>3.9123505976095618</v>
      </c>
      <c r="Q519" s="77" t="s">
        <v>718</v>
      </c>
      <c r="V519" s="34">
        <v>0.375</v>
      </c>
      <c r="W519" s="85">
        <v>0.53819444444444442</v>
      </c>
      <c r="X519" s="86">
        <f t="shared" si="46"/>
        <v>0.16319444444444442</v>
      </c>
    </row>
    <row r="520" spans="1:24" x14ac:dyDescent="0.3">
      <c r="A520" s="44" t="s">
        <v>6293</v>
      </c>
      <c r="B520" s="68" t="s">
        <v>5296</v>
      </c>
      <c r="C520" s="2" t="s">
        <v>1</v>
      </c>
      <c r="D520" s="2">
        <v>40</v>
      </c>
      <c r="E520" s="6">
        <v>29071</v>
      </c>
      <c r="F520" s="7">
        <v>43783.517245370371</v>
      </c>
      <c r="G520" s="69" t="s">
        <v>4</v>
      </c>
      <c r="H520" s="68">
        <v>2570</v>
      </c>
      <c r="I520" s="8">
        <f t="shared" si="43"/>
        <v>19.17910447761194</v>
      </c>
      <c r="J520" s="8">
        <v>4.1779999999999999</v>
      </c>
      <c r="K520" s="69">
        <v>134</v>
      </c>
      <c r="L520" s="68">
        <v>647</v>
      </c>
      <c r="M520" s="8">
        <f t="shared" si="44"/>
        <v>4.8283582089552235</v>
      </c>
      <c r="N520" s="8">
        <v>2.306</v>
      </c>
      <c r="O520" s="69">
        <f t="shared" si="42"/>
        <v>134</v>
      </c>
      <c r="P520" s="181">
        <f t="shared" si="45"/>
        <v>3.9721792890262755</v>
      </c>
      <c r="Q520" s="77" t="s">
        <v>718</v>
      </c>
      <c r="V520" s="34">
        <v>0.37986111111111115</v>
      </c>
      <c r="W520" s="85">
        <v>0.52430555555555558</v>
      </c>
      <c r="X520" s="86">
        <f t="shared" si="46"/>
        <v>0.14444444444444443</v>
      </c>
    </row>
    <row r="521" spans="1:24" x14ac:dyDescent="0.3">
      <c r="A521" s="44" t="s">
        <v>6294</v>
      </c>
      <c r="B521" s="68" t="s">
        <v>6295</v>
      </c>
      <c r="C521" s="2" t="s">
        <v>1</v>
      </c>
      <c r="D521" s="2">
        <v>69</v>
      </c>
      <c r="E521" s="6">
        <v>18256</v>
      </c>
      <c r="F521" s="7">
        <v>43783.53837962963</v>
      </c>
      <c r="G521" s="69" t="s">
        <v>4</v>
      </c>
      <c r="H521" s="68">
        <v>1088</v>
      </c>
      <c r="I521" s="8">
        <f t="shared" si="43"/>
        <v>10.88</v>
      </c>
      <c r="J521" s="8">
        <v>3.2010000000000001</v>
      </c>
      <c r="K521" s="69">
        <v>100</v>
      </c>
      <c r="L521" s="68">
        <v>362</v>
      </c>
      <c r="M521" s="8">
        <f t="shared" si="44"/>
        <v>3.62</v>
      </c>
      <c r="N521" s="8">
        <v>1.863</v>
      </c>
      <c r="O521" s="69">
        <f t="shared" si="42"/>
        <v>100</v>
      </c>
      <c r="P521" s="181">
        <f t="shared" si="45"/>
        <v>3.0055248618784534</v>
      </c>
      <c r="Q521" s="77" t="s">
        <v>718</v>
      </c>
      <c r="V521" s="34">
        <v>0.39583333333333331</v>
      </c>
      <c r="W521" s="85">
        <v>0.55555555555555558</v>
      </c>
      <c r="X521" s="86">
        <f t="shared" si="46"/>
        <v>0.15972222222222227</v>
      </c>
    </row>
    <row r="522" spans="1:24" x14ac:dyDescent="0.3">
      <c r="A522" s="44" t="s">
        <v>6296</v>
      </c>
      <c r="B522" s="68" t="s">
        <v>6297</v>
      </c>
      <c r="C522" s="2" t="s">
        <v>1</v>
      </c>
      <c r="D522" s="2">
        <v>62</v>
      </c>
      <c r="E522" s="6">
        <v>20871</v>
      </c>
      <c r="F522" s="7">
        <v>43783.552372685182</v>
      </c>
      <c r="G522" s="69" t="s">
        <v>4</v>
      </c>
      <c r="H522" s="68">
        <v>2634</v>
      </c>
      <c r="I522" s="8">
        <f t="shared" si="43"/>
        <v>19.086956521739129</v>
      </c>
      <c r="J522" s="8">
        <v>4.53</v>
      </c>
      <c r="K522" s="69">
        <v>138</v>
      </c>
      <c r="L522" s="68">
        <v>597</v>
      </c>
      <c r="M522" s="8">
        <f t="shared" si="44"/>
        <v>4.3260869565217392</v>
      </c>
      <c r="N522" s="8">
        <v>2.004</v>
      </c>
      <c r="O522" s="69">
        <f t="shared" si="42"/>
        <v>138</v>
      </c>
      <c r="P522" s="181">
        <f t="shared" si="45"/>
        <v>4.4120603015075375</v>
      </c>
      <c r="Q522" s="77" t="s">
        <v>718</v>
      </c>
      <c r="V522" s="34">
        <v>0.40625</v>
      </c>
      <c r="W522" s="85">
        <v>0.5625</v>
      </c>
      <c r="X522" s="86">
        <f t="shared" si="46"/>
        <v>0.15625</v>
      </c>
    </row>
    <row r="523" spans="1:24" x14ac:dyDescent="0.3">
      <c r="A523" s="44" t="s">
        <v>6298</v>
      </c>
      <c r="B523" s="68" t="s">
        <v>219</v>
      </c>
      <c r="C523" s="2" t="s">
        <v>1</v>
      </c>
      <c r="D523" s="2">
        <v>64</v>
      </c>
      <c r="E523" s="6">
        <v>20105</v>
      </c>
      <c r="F523" s="7">
        <v>43783.560983796298</v>
      </c>
      <c r="G523" s="69" t="s">
        <v>4</v>
      </c>
      <c r="H523" s="68">
        <v>3694</v>
      </c>
      <c r="I523" s="8">
        <f t="shared" si="43"/>
        <v>30.783333333333335</v>
      </c>
      <c r="J523" s="8">
        <v>5.8529999999999998</v>
      </c>
      <c r="K523" s="69">
        <v>120</v>
      </c>
      <c r="L523" s="68">
        <v>662</v>
      </c>
      <c r="M523" s="8">
        <f t="shared" si="44"/>
        <v>5.5166666666666666</v>
      </c>
      <c r="N523" s="8">
        <v>2.698</v>
      </c>
      <c r="O523" s="69">
        <f t="shared" si="42"/>
        <v>120</v>
      </c>
      <c r="P523" s="181">
        <f t="shared" si="45"/>
        <v>5.5800604229607256</v>
      </c>
      <c r="Q523" s="77" t="s">
        <v>718</v>
      </c>
      <c r="V523" s="34">
        <v>0.4236111111111111</v>
      </c>
      <c r="W523" s="85">
        <v>0.59027777777777779</v>
      </c>
      <c r="X523" s="86">
        <f t="shared" si="46"/>
        <v>0.16666666666666669</v>
      </c>
    </row>
    <row r="524" spans="1:24" x14ac:dyDescent="0.3">
      <c r="A524" s="44" t="s">
        <v>6299</v>
      </c>
      <c r="B524" s="68" t="s">
        <v>60</v>
      </c>
      <c r="C524" s="2" t="s">
        <v>1</v>
      </c>
      <c r="D524" s="2">
        <v>60</v>
      </c>
      <c r="E524" s="6">
        <v>21659</v>
      </c>
      <c r="F524" s="7">
        <v>43783.585300925923</v>
      </c>
      <c r="G524" s="69" t="s">
        <v>4</v>
      </c>
      <c r="H524" s="68">
        <v>2047</v>
      </c>
      <c r="I524" s="8">
        <f t="shared" si="43"/>
        <v>16.917355371900825</v>
      </c>
      <c r="J524" s="8">
        <v>3.923</v>
      </c>
      <c r="K524" s="69">
        <v>121</v>
      </c>
      <c r="L524" s="68">
        <v>533</v>
      </c>
      <c r="M524" s="8">
        <f t="shared" si="44"/>
        <v>4.4049586776859506</v>
      </c>
      <c r="N524" s="8">
        <v>1.9259999999999999</v>
      </c>
      <c r="O524" s="69">
        <f t="shared" si="42"/>
        <v>121</v>
      </c>
      <c r="P524" s="181">
        <f t="shared" si="45"/>
        <v>3.8405253283302061</v>
      </c>
      <c r="Q524" s="77" t="s">
        <v>718</v>
      </c>
      <c r="V524" s="34">
        <v>0.4513888888888889</v>
      </c>
      <c r="W524" s="85">
        <v>0.59722222222222221</v>
      </c>
      <c r="X524" s="86">
        <f t="shared" si="46"/>
        <v>0.14583333333333331</v>
      </c>
    </row>
    <row r="525" spans="1:24" x14ac:dyDescent="0.3">
      <c r="A525" s="44" t="s">
        <v>6300</v>
      </c>
      <c r="B525" s="68" t="s">
        <v>6301</v>
      </c>
      <c r="C525" s="2" t="s">
        <v>6</v>
      </c>
      <c r="D525" s="2">
        <v>12.916666666666666</v>
      </c>
      <c r="E525" s="6">
        <v>39085</v>
      </c>
      <c r="F525" s="7">
        <v>43783.600613425922</v>
      </c>
      <c r="G525" s="69" t="s">
        <v>4</v>
      </c>
      <c r="H525" s="68">
        <v>2440</v>
      </c>
      <c r="I525" s="8">
        <f t="shared" si="43"/>
        <v>23.238095238095237</v>
      </c>
      <c r="J525" s="8">
        <v>4.8630000000000004</v>
      </c>
      <c r="K525" s="69">
        <v>105</v>
      </c>
      <c r="L525" s="68">
        <v>273</v>
      </c>
      <c r="M525" s="8">
        <f t="shared" si="44"/>
        <v>2.6</v>
      </c>
      <c r="N525" s="8">
        <v>1.5229999999999999</v>
      </c>
      <c r="O525" s="69">
        <f t="shared" si="42"/>
        <v>105</v>
      </c>
      <c r="P525" s="181">
        <f t="shared" si="45"/>
        <v>8.937728937728938</v>
      </c>
      <c r="Q525" s="77" t="s">
        <v>718</v>
      </c>
      <c r="V525" s="34">
        <v>0.45694444444444443</v>
      </c>
      <c r="W525" s="85">
        <v>0.61805555555555558</v>
      </c>
      <c r="X525" s="86">
        <f t="shared" si="46"/>
        <v>0.16111111111111115</v>
      </c>
    </row>
    <row r="526" spans="1:24" x14ac:dyDescent="0.3">
      <c r="A526" s="44" t="s">
        <v>6302</v>
      </c>
      <c r="B526" s="68" t="s">
        <v>6303</v>
      </c>
      <c r="C526" s="2" t="s">
        <v>1</v>
      </c>
      <c r="D526" s="2">
        <v>44</v>
      </c>
      <c r="E526" s="6">
        <v>27455</v>
      </c>
      <c r="F526" s="7">
        <v>43783.613333333335</v>
      </c>
      <c r="G526" s="69" t="s">
        <v>4</v>
      </c>
      <c r="H526" s="68">
        <v>1519</v>
      </c>
      <c r="I526" s="8">
        <f t="shared" si="43"/>
        <v>13.324561403508772</v>
      </c>
      <c r="J526" s="8">
        <v>3.581</v>
      </c>
      <c r="K526" s="69">
        <v>114</v>
      </c>
      <c r="L526" s="68">
        <v>416</v>
      </c>
      <c r="M526" s="8">
        <f t="shared" si="44"/>
        <v>3.6491228070175437</v>
      </c>
      <c r="N526" s="8">
        <v>2.157</v>
      </c>
      <c r="O526" s="69">
        <f t="shared" si="42"/>
        <v>114</v>
      </c>
      <c r="P526" s="181">
        <f t="shared" si="45"/>
        <v>3.6514423076923079</v>
      </c>
      <c r="Q526" s="77" t="s">
        <v>718</v>
      </c>
      <c r="V526" s="34">
        <v>0.47430555555555554</v>
      </c>
      <c r="W526" s="85">
        <v>0.62847222222222221</v>
      </c>
      <c r="X526" s="86">
        <f t="shared" si="46"/>
        <v>0.15416666666666667</v>
      </c>
    </row>
    <row r="527" spans="1:24" x14ac:dyDescent="0.3">
      <c r="A527" s="44" t="s">
        <v>6304</v>
      </c>
      <c r="B527" s="68" t="s">
        <v>5904</v>
      </c>
      <c r="C527" s="2" t="s">
        <v>1</v>
      </c>
      <c r="D527" s="2">
        <v>42</v>
      </c>
      <c r="E527" s="6">
        <v>28164</v>
      </c>
      <c r="F527" s="7">
        <v>43783.625590277778</v>
      </c>
      <c r="G527" s="69" t="s">
        <v>4</v>
      </c>
      <c r="H527" s="68">
        <v>1767</v>
      </c>
      <c r="I527" s="8">
        <f t="shared" si="43"/>
        <v>15.5</v>
      </c>
      <c r="J527" s="8">
        <v>4.367</v>
      </c>
      <c r="K527" s="69">
        <v>114</v>
      </c>
      <c r="L527" s="68">
        <v>305</v>
      </c>
      <c r="M527" s="8">
        <f t="shared" si="44"/>
        <v>2.6754385964912282</v>
      </c>
      <c r="N527" s="8">
        <v>1.583</v>
      </c>
      <c r="O527" s="69">
        <f t="shared" si="42"/>
        <v>114</v>
      </c>
      <c r="P527" s="181">
        <f t="shared" si="45"/>
        <v>5.7934426229508196</v>
      </c>
      <c r="Q527" s="77" t="s">
        <v>718</v>
      </c>
      <c r="V527" s="34">
        <v>0.47986111111111113</v>
      </c>
      <c r="W527" s="85">
        <v>0.64930555555555558</v>
      </c>
      <c r="X527" s="86">
        <f t="shared" si="46"/>
        <v>0.16944444444444445</v>
      </c>
    </row>
    <row r="528" spans="1:24" x14ac:dyDescent="0.3">
      <c r="A528" s="44" t="s">
        <v>6305</v>
      </c>
      <c r="B528" s="68" t="s">
        <v>6306</v>
      </c>
      <c r="C528" s="2" t="s">
        <v>6</v>
      </c>
      <c r="D528" s="2">
        <v>70</v>
      </c>
      <c r="E528" s="6">
        <v>18150</v>
      </c>
      <c r="F528" s="7">
        <v>43783.646655092591</v>
      </c>
      <c r="G528" s="69" t="s">
        <v>4</v>
      </c>
      <c r="H528" s="68">
        <v>1648</v>
      </c>
      <c r="I528" s="8">
        <f t="shared" si="43"/>
        <v>14.981818181818182</v>
      </c>
      <c r="J528" s="8">
        <v>4.0659999999999998</v>
      </c>
      <c r="K528" s="69">
        <v>110</v>
      </c>
      <c r="L528" s="68">
        <v>659</v>
      </c>
      <c r="M528" s="8">
        <f t="shared" si="44"/>
        <v>5.9909090909090912</v>
      </c>
      <c r="N528" s="8">
        <v>2.7309999999999999</v>
      </c>
      <c r="O528" s="69">
        <f t="shared" si="42"/>
        <v>110</v>
      </c>
      <c r="P528" s="181">
        <f t="shared" si="45"/>
        <v>2.5007587253414263</v>
      </c>
      <c r="Q528" s="77" t="s">
        <v>718</v>
      </c>
      <c r="V528" s="34">
        <v>0.4826388888888889</v>
      </c>
      <c r="W528" s="85">
        <v>0.65972222222222221</v>
      </c>
      <c r="X528" s="86">
        <f t="shared" si="46"/>
        <v>0.17708333333333331</v>
      </c>
    </row>
    <row r="529" spans="1:24" x14ac:dyDescent="0.3">
      <c r="A529" s="44" t="s">
        <v>6307</v>
      </c>
      <c r="B529" s="68" t="s">
        <v>6308</v>
      </c>
      <c r="C529" s="2" t="s">
        <v>6</v>
      </c>
      <c r="D529" s="2">
        <v>51</v>
      </c>
      <c r="E529" s="6">
        <v>25036</v>
      </c>
      <c r="F529" s="7">
        <v>43783.659016203703</v>
      </c>
      <c r="G529" s="69" t="s">
        <v>4</v>
      </c>
      <c r="H529" s="68">
        <v>1104</v>
      </c>
      <c r="I529" s="8">
        <f t="shared" si="43"/>
        <v>10.514285714285714</v>
      </c>
      <c r="J529" s="8">
        <v>3.6139999999999999</v>
      </c>
      <c r="K529" s="69">
        <v>105</v>
      </c>
      <c r="L529" s="68">
        <v>341</v>
      </c>
      <c r="M529" s="8">
        <f t="shared" si="44"/>
        <v>3.2476190476190476</v>
      </c>
      <c r="N529" s="8">
        <v>1.859</v>
      </c>
      <c r="O529" s="69">
        <f t="shared" si="42"/>
        <v>105</v>
      </c>
      <c r="P529" s="181">
        <f t="shared" si="45"/>
        <v>3.2375366568914954</v>
      </c>
      <c r="Q529" s="77" t="s">
        <v>718</v>
      </c>
      <c r="V529" s="34">
        <v>0.50347222222222221</v>
      </c>
      <c r="W529" s="85">
        <v>0.68402777777777779</v>
      </c>
      <c r="X529" s="86">
        <f t="shared" si="46"/>
        <v>0.18055555555555558</v>
      </c>
    </row>
    <row r="530" spans="1:24" x14ac:dyDescent="0.3">
      <c r="A530" s="44" t="s">
        <v>6309</v>
      </c>
      <c r="B530" s="68" t="s">
        <v>6310</v>
      </c>
      <c r="C530" s="2" t="s">
        <v>1</v>
      </c>
      <c r="D530" s="2">
        <v>40</v>
      </c>
      <c r="E530" s="6">
        <v>29036</v>
      </c>
      <c r="F530" s="7">
        <v>43783.692997685182</v>
      </c>
      <c r="G530" s="69" t="s">
        <v>4</v>
      </c>
      <c r="H530" s="68">
        <v>1308</v>
      </c>
      <c r="I530" s="8">
        <f t="shared" si="43"/>
        <v>10.9</v>
      </c>
      <c r="J530" s="8">
        <v>3.5649999999999999</v>
      </c>
      <c r="K530" s="69">
        <v>120</v>
      </c>
      <c r="L530" s="68">
        <v>393</v>
      </c>
      <c r="M530" s="8">
        <f t="shared" si="44"/>
        <v>3.2749999999999999</v>
      </c>
      <c r="N530" s="8">
        <v>1.8240000000000001</v>
      </c>
      <c r="O530" s="69">
        <f t="shared" si="42"/>
        <v>120</v>
      </c>
      <c r="P530" s="181">
        <f t="shared" si="45"/>
        <v>3.3282442748091605</v>
      </c>
      <c r="Q530" s="77" t="s">
        <v>718</v>
      </c>
      <c r="V530" s="34">
        <v>0.53194444444444444</v>
      </c>
      <c r="W530" s="85">
        <v>0.69791666666666663</v>
      </c>
      <c r="X530" s="86">
        <f t="shared" si="46"/>
        <v>0.16597222222222219</v>
      </c>
    </row>
    <row r="531" spans="1:24" x14ac:dyDescent="0.3">
      <c r="A531" s="44" t="s">
        <v>6311</v>
      </c>
      <c r="B531" s="68" t="s">
        <v>6312</v>
      </c>
      <c r="C531" s="2" t="s">
        <v>1</v>
      </c>
      <c r="D531" s="2">
        <v>64</v>
      </c>
      <c r="E531" s="6">
        <v>20091</v>
      </c>
      <c r="F531" s="7">
        <v>43784.514537037037</v>
      </c>
      <c r="G531" s="69" t="s">
        <v>4</v>
      </c>
      <c r="H531" s="68">
        <v>2148</v>
      </c>
      <c r="I531" s="8">
        <f t="shared" si="43"/>
        <v>21.48</v>
      </c>
      <c r="J531" s="8">
        <v>4.9160000000000004</v>
      </c>
      <c r="K531" s="69">
        <v>100</v>
      </c>
      <c r="L531" s="68">
        <v>608</v>
      </c>
      <c r="M531" s="8">
        <f t="shared" si="44"/>
        <v>6.08</v>
      </c>
      <c r="N531" s="8">
        <v>2.6960000000000002</v>
      </c>
      <c r="O531" s="69">
        <f t="shared" si="42"/>
        <v>100</v>
      </c>
      <c r="P531" s="181">
        <f t="shared" si="45"/>
        <v>3.5328947368421053</v>
      </c>
      <c r="Q531" s="77" t="s">
        <v>718</v>
      </c>
      <c r="V531" s="34">
        <v>0.36388888888888887</v>
      </c>
      <c r="W531" s="85">
        <v>0.52083333333333337</v>
      </c>
      <c r="X531" s="86">
        <f t="shared" si="46"/>
        <v>0.1569444444444445</v>
      </c>
    </row>
    <row r="532" spans="1:24" x14ac:dyDescent="0.3">
      <c r="A532" s="44" t="s">
        <v>6313</v>
      </c>
      <c r="B532" s="68" t="s">
        <v>6314</v>
      </c>
      <c r="C532" s="2" t="s">
        <v>1</v>
      </c>
      <c r="D532" s="2">
        <v>50</v>
      </c>
      <c r="E532" s="6">
        <v>25166</v>
      </c>
      <c r="F532" s="7">
        <v>43784.514814814815</v>
      </c>
      <c r="G532" s="69" t="s">
        <v>4</v>
      </c>
      <c r="H532" s="68">
        <v>1911</v>
      </c>
      <c r="I532" s="8">
        <f t="shared" si="43"/>
        <v>17.372727272727271</v>
      </c>
      <c r="J532" s="8">
        <v>4.1390000000000002</v>
      </c>
      <c r="K532" s="69">
        <v>110</v>
      </c>
      <c r="L532" s="68">
        <v>605</v>
      </c>
      <c r="M532" s="8">
        <f t="shared" si="44"/>
        <v>5.5</v>
      </c>
      <c r="N532" s="8">
        <v>2.2120000000000002</v>
      </c>
      <c r="O532" s="69">
        <f t="shared" si="42"/>
        <v>110</v>
      </c>
      <c r="P532" s="181">
        <f t="shared" si="45"/>
        <v>3.1586776859504129</v>
      </c>
      <c r="Q532" s="77" t="s">
        <v>718</v>
      </c>
      <c r="V532" s="34">
        <v>0.38958333333333334</v>
      </c>
      <c r="W532" s="85">
        <v>0.53472222222222221</v>
      </c>
      <c r="X532" s="86">
        <f t="shared" si="46"/>
        <v>0.14513888888888887</v>
      </c>
    </row>
    <row r="533" spans="1:24" x14ac:dyDescent="0.3">
      <c r="A533" s="44" t="s">
        <v>6315</v>
      </c>
      <c r="B533" s="68" t="s">
        <v>6316</v>
      </c>
      <c r="C533" s="2" t="s">
        <v>1</v>
      </c>
      <c r="D533" s="2">
        <v>44</v>
      </c>
      <c r="E533" s="6">
        <v>27705</v>
      </c>
      <c r="F533" s="7">
        <v>43784.528946759259</v>
      </c>
      <c r="G533" s="69" t="s">
        <v>4</v>
      </c>
      <c r="H533" s="68">
        <v>2444</v>
      </c>
      <c r="I533" s="8">
        <f t="shared" si="43"/>
        <v>23.276190476190475</v>
      </c>
      <c r="J533" s="8">
        <v>7.1020000000000003</v>
      </c>
      <c r="K533" s="69">
        <v>105</v>
      </c>
      <c r="L533" s="68">
        <v>439</v>
      </c>
      <c r="M533" s="8">
        <f t="shared" si="44"/>
        <v>4.1809523809523812</v>
      </c>
      <c r="N533" s="8">
        <v>1.9350000000000001</v>
      </c>
      <c r="O533" s="69">
        <f t="shared" si="42"/>
        <v>105</v>
      </c>
      <c r="P533" s="181">
        <f t="shared" si="45"/>
        <v>5.5671981776765369</v>
      </c>
      <c r="Q533" s="77" t="s">
        <v>718</v>
      </c>
      <c r="V533" s="34">
        <v>0.40069444444444446</v>
      </c>
      <c r="W533" s="85">
        <v>0.55555555555555558</v>
      </c>
      <c r="X533" s="86">
        <f t="shared" si="46"/>
        <v>0.15486111111111112</v>
      </c>
    </row>
    <row r="534" spans="1:24" x14ac:dyDescent="0.3">
      <c r="A534" s="44" t="s">
        <v>6317</v>
      </c>
      <c r="B534" s="68" t="s">
        <v>6318</v>
      </c>
      <c r="C534" s="2" t="s">
        <v>1</v>
      </c>
      <c r="D534" s="2">
        <v>49</v>
      </c>
      <c r="E534" s="6">
        <v>25855</v>
      </c>
      <c r="F534" s="7">
        <v>43784.552615740744</v>
      </c>
      <c r="G534" s="69" t="s">
        <v>4</v>
      </c>
      <c r="H534" s="68">
        <v>2386</v>
      </c>
      <c r="I534" s="8">
        <f t="shared" si="43"/>
        <v>19.883333333333333</v>
      </c>
      <c r="J534" s="8">
        <v>4.6710000000000003</v>
      </c>
      <c r="K534" s="69">
        <v>120</v>
      </c>
      <c r="L534" s="68">
        <v>656</v>
      </c>
      <c r="M534" s="8">
        <f t="shared" si="44"/>
        <v>5.4666666666666668</v>
      </c>
      <c r="N534" s="8">
        <v>2.169</v>
      </c>
      <c r="O534" s="69">
        <f t="shared" si="42"/>
        <v>120</v>
      </c>
      <c r="P534" s="181">
        <f t="shared" si="45"/>
        <v>3.6371951219512195</v>
      </c>
      <c r="Q534" s="77" t="s">
        <v>718</v>
      </c>
      <c r="V534" s="34">
        <v>0.40833333333333338</v>
      </c>
      <c r="W534" s="85">
        <v>0.56944444444444442</v>
      </c>
      <c r="X534" s="86">
        <f t="shared" si="46"/>
        <v>0.16111111111111104</v>
      </c>
    </row>
    <row r="535" spans="1:24" x14ac:dyDescent="0.3">
      <c r="A535" s="44" t="s">
        <v>6319</v>
      </c>
      <c r="B535" s="68" t="s">
        <v>6320</v>
      </c>
      <c r="C535" s="2" t="s">
        <v>6</v>
      </c>
      <c r="D535" s="2">
        <v>60</v>
      </c>
      <c r="E535" s="6">
        <v>21678</v>
      </c>
      <c r="F535" s="7">
        <v>43784.575729166667</v>
      </c>
      <c r="G535" s="69" t="s">
        <v>4</v>
      </c>
      <c r="H535" s="68">
        <v>1879</v>
      </c>
      <c r="I535" s="8">
        <f t="shared" si="43"/>
        <v>17.895238095238096</v>
      </c>
      <c r="J535" s="8">
        <v>4.1790000000000003</v>
      </c>
      <c r="K535" s="69">
        <v>105</v>
      </c>
      <c r="L535" s="68">
        <v>888</v>
      </c>
      <c r="M535" s="8">
        <f t="shared" si="44"/>
        <v>8.4571428571428573</v>
      </c>
      <c r="N535" s="8">
        <v>3.226</v>
      </c>
      <c r="O535" s="69">
        <f t="shared" si="42"/>
        <v>105</v>
      </c>
      <c r="P535" s="181">
        <f t="shared" si="45"/>
        <v>2.1159909909909911</v>
      </c>
      <c r="Q535" s="77" t="s">
        <v>718</v>
      </c>
      <c r="V535" s="34">
        <v>0.42638888888888887</v>
      </c>
      <c r="W535" s="85">
        <v>0.57986111111111105</v>
      </c>
      <c r="X535" s="86">
        <f t="shared" si="46"/>
        <v>0.15347222222222218</v>
      </c>
    </row>
    <row r="536" spans="1:24" x14ac:dyDescent="0.3">
      <c r="A536" s="44" t="s">
        <v>6321</v>
      </c>
      <c r="B536" s="68" t="s">
        <v>6322</v>
      </c>
      <c r="C536" s="2" t="s">
        <v>1</v>
      </c>
      <c r="D536" s="2">
        <v>56</v>
      </c>
      <c r="E536" s="6">
        <v>23304</v>
      </c>
      <c r="F536" s="7">
        <v>43784.576817129629</v>
      </c>
      <c r="G536" s="69" t="s">
        <v>4</v>
      </c>
      <c r="H536" s="68">
        <v>2213</v>
      </c>
      <c r="I536" s="8">
        <f t="shared" si="43"/>
        <v>21.910891089108912</v>
      </c>
      <c r="J536" s="8">
        <v>5.07</v>
      </c>
      <c r="K536" s="69">
        <v>101</v>
      </c>
      <c r="L536" s="68">
        <v>617</v>
      </c>
      <c r="M536" s="8">
        <f t="shared" si="44"/>
        <v>6.108910891089109</v>
      </c>
      <c r="N536" s="8">
        <v>2.4649999999999999</v>
      </c>
      <c r="O536" s="69">
        <f t="shared" si="42"/>
        <v>101</v>
      </c>
      <c r="P536" s="181">
        <f t="shared" si="45"/>
        <v>3.586709886547812</v>
      </c>
      <c r="Q536" s="77" t="s">
        <v>718</v>
      </c>
      <c r="V536" s="34">
        <v>0.44027777777777777</v>
      </c>
      <c r="W536" s="85">
        <v>0.59027777777777779</v>
      </c>
      <c r="X536" s="86">
        <f t="shared" si="46"/>
        <v>0.15000000000000002</v>
      </c>
    </row>
    <row r="537" spans="1:24" x14ac:dyDescent="0.3">
      <c r="A537" s="44" t="s">
        <v>6323</v>
      </c>
      <c r="B537" s="68" t="s">
        <v>6324</v>
      </c>
      <c r="C537" s="2" t="s">
        <v>1</v>
      </c>
      <c r="D537" s="2">
        <v>43</v>
      </c>
      <c r="E537" s="6">
        <v>27992</v>
      </c>
      <c r="F537" s="7">
        <v>43784.589247685188</v>
      </c>
      <c r="G537" s="69" t="s">
        <v>4</v>
      </c>
      <c r="H537" s="68">
        <v>1460</v>
      </c>
      <c r="I537" s="8">
        <f t="shared" si="43"/>
        <v>14.174757281553399</v>
      </c>
      <c r="J537" s="8">
        <v>3.9620000000000002</v>
      </c>
      <c r="K537" s="69">
        <v>103</v>
      </c>
      <c r="L537" s="68">
        <v>360</v>
      </c>
      <c r="M537" s="8">
        <f t="shared" si="44"/>
        <v>3.4951456310679609</v>
      </c>
      <c r="N537" s="8">
        <v>1.9039999999999999</v>
      </c>
      <c r="O537" s="69">
        <f t="shared" si="42"/>
        <v>103</v>
      </c>
      <c r="P537" s="181">
        <f t="shared" si="45"/>
        <v>4.0555555555555562</v>
      </c>
      <c r="Q537" s="77" t="s">
        <v>718</v>
      </c>
      <c r="V537" s="34">
        <v>0.46111111111111108</v>
      </c>
      <c r="W537" s="85">
        <v>0.61458333333333337</v>
      </c>
      <c r="X537" s="86">
        <f t="shared" si="46"/>
        <v>0.15347222222222229</v>
      </c>
    </row>
    <row r="538" spans="1:24" x14ac:dyDescent="0.3">
      <c r="A538" s="44" t="s">
        <v>6325</v>
      </c>
      <c r="B538" s="68" t="s">
        <v>6326</v>
      </c>
      <c r="C538" s="2" t="s">
        <v>1</v>
      </c>
      <c r="D538" s="2">
        <v>38</v>
      </c>
      <c r="E538" s="6">
        <v>29845</v>
      </c>
      <c r="F538" s="7">
        <v>43784.613680555558</v>
      </c>
      <c r="G538" s="69" t="s">
        <v>4</v>
      </c>
      <c r="H538" s="68">
        <v>1838</v>
      </c>
      <c r="I538" s="8">
        <f t="shared" si="43"/>
        <v>17.504761904761907</v>
      </c>
      <c r="J538" s="8">
        <v>4.319</v>
      </c>
      <c r="K538" s="69">
        <v>105</v>
      </c>
      <c r="L538" s="68">
        <v>293</v>
      </c>
      <c r="M538" s="8">
        <f t="shared" si="44"/>
        <v>2.7904761904761903</v>
      </c>
      <c r="N538" s="8">
        <v>1.859</v>
      </c>
      <c r="O538" s="69">
        <f t="shared" si="42"/>
        <v>105</v>
      </c>
      <c r="P538" s="181">
        <f t="shared" si="45"/>
        <v>6.2730375426621174</v>
      </c>
      <c r="Q538" s="77" t="s">
        <v>718</v>
      </c>
      <c r="V538" s="34">
        <v>0.47430555555555554</v>
      </c>
      <c r="W538" s="85">
        <v>0.62847222222222221</v>
      </c>
      <c r="X538" s="86">
        <f t="shared" si="46"/>
        <v>0.15416666666666667</v>
      </c>
    </row>
    <row r="539" spans="1:24" x14ac:dyDescent="0.3">
      <c r="A539" s="44" t="s">
        <v>6327</v>
      </c>
      <c r="B539" s="68" t="s">
        <v>6328</v>
      </c>
      <c r="C539" s="2" t="s">
        <v>6</v>
      </c>
      <c r="D539" s="2">
        <v>22</v>
      </c>
      <c r="E539" s="6">
        <v>35464</v>
      </c>
      <c r="F539" s="7">
        <v>43784.621967592589</v>
      </c>
      <c r="G539" s="69" t="s">
        <v>4</v>
      </c>
      <c r="H539" s="68">
        <v>808</v>
      </c>
      <c r="I539" s="8">
        <f t="shared" si="43"/>
        <v>8.08</v>
      </c>
      <c r="J539" s="8">
        <v>2.8980000000000001</v>
      </c>
      <c r="K539" s="69">
        <v>100</v>
      </c>
      <c r="L539" s="68">
        <v>323</v>
      </c>
      <c r="M539" s="8">
        <f t="shared" si="44"/>
        <v>3.23</v>
      </c>
      <c r="N539" s="8">
        <v>1.7689999999999999</v>
      </c>
      <c r="O539" s="69">
        <f t="shared" si="42"/>
        <v>100</v>
      </c>
      <c r="P539" s="181">
        <f t="shared" si="45"/>
        <v>2.5015479876160991</v>
      </c>
      <c r="Q539" s="77" t="s">
        <v>718</v>
      </c>
      <c r="V539" s="34">
        <v>0.50069444444444444</v>
      </c>
      <c r="W539" s="85">
        <v>0.64236111111111105</v>
      </c>
      <c r="X539" s="86">
        <f t="shared" si="46"/>
        <v>0.14166666666666661</v>
      </c>
    </row>
    <row r="540" spans="1:24" x14ac:dyDescent="0.3">
      <c r="A540" s="44" t="s">
        <v>6329</v>
      </c>
      <c r="B540" s="68" t="s">
        <v>6330</v>
      </c>
      <c r="C540" s="2" t="s">
        <v>6</v>
      </c>
      <c r="D540" s="2">
        <v>64</v>
      </c>
      <c r="E540" s="6">
        <v>20049</v>
      </c>
      <c r="F540" s="7">
        <v>43787.412418981483</v>
      </c>
      <c r="G540" s="69" t="s">
        <v>71</v>
      </c>
      <c r="H540" s="68">
        <v>1945</v>
      </c>
      <c r="I540" s="8">
        <f t="shared" si="43"/>
        <v>17.061403508771932</v>
      </c>
      <c r="J540" s="8">
        <v>3.8820000000000001</v>
      </c>
      <c r="K540" s="69">
        <v>114</v>
      </c>
      <c r="L540" s="68">
        <v>641</v>
      </c>
      <c r="M540" s="8">
        <f t="shared" si="44"/>
        <v>5.6228070175438596</v>
      </c>
      <c r="N540" s="8">
        <v>2.411</v>
      </c>
      <c r="O540" s="69">
        <f t="shared" si="42"/>
        <v>114</v>
      </c>
      <c r="P540" s="181">
        <f t="shared" si="45"/>
        <v>3.0343213728549143</v>
      </c>
      <c r="Q540" s="77" t="s">
        <v>718</v>
      </c>
      <c r="V540" s="34">
        <v>0.4236111111111111</v>
      </c>
      <c r="W540" s="85">
        <v>0.59722222222222221</v>
      </c>
      <c r="X540" s="86">
        <f t="shared" si="46"/>
        <v>0.1736111111111111</v>
      </c>
    </row>
    <row r="541" spans="1:24" x14ac:dyDescent="0.3">
      <c r="A541" s="44" t="s">
        <v>6331</v>
      </c>
      <c r="B541" s="68" t="s">
        <v>6332</v>
      </c>
      <c r="C541" s="2" t="s">
        <v>1</v>
      </c>
      <c r="D541" s="2">
        <v>41</v>
      </c>
      <c r="E541" s="6">
        <v>28764</v>
      </c>
      <c r="F541" s="7">
        <v>43787.517118055555</v>
      </c>
      <c r="G541" s="69" t="s">
        <v>4</v>
      </c>
      <c r="H541" s="68">
        <v>1568</v>
      </c>
      <c r="I541" s="8">
        <f t="shared" si="43"/>
        <v>14.518518518518519</v>
      </c>
      <c r="J541" s="8">
        <v>4.1790000000000003</v>
      </c>
      <c r="K541" s="69">
        <v>108</v>
      </c>
      <c r="L541" s="68">
        <v>367</v>
      </c>
      <c r="M541" s="8">
        <f t="shared" si="44"/>
        <v>3.3981481481481484</v>
      </c>
      <c r="N541" s="8">
        <v>1.962</v>
      </c>
      <c r="O541" s="69">
        <f t="shared" si="42"/>
        <v>108</v>
      </c>
      <c r="P541" s="181">
        <f t="shared" si="45"/>
        <v>4.2724795640326976</v>
      </c>
      <c r="Q541" s="77" t="s">
        <v>718</v>
      </c>
      <c r="V541" s="34">
        <v>0.38055555555555554</v>
      </c>
      <c r="W541" s="85">
        <v>0.52083333333333337</v>
      </c>
      <c r="X541" s="86">
        <f t="shared" si="46"/>
        <v>0.14027777777777783</v>
      </c>
    </row>
    <row r="542" spans="1:24" x14ac:dyDescent="0.3">
      <c r="A542" s="44" t="s">
        <v>6333</v>
      </c>
      <c r="B542" s="68" t="s">
        <v>6334</v>
      </c>
      <c r="C542" s="2" t="s">
        <v>1</v>
      </c>
      <c r="D542" s="2">
        <v>57</v>
      </c>
      <c r="E542" s="6">
        <v>22831</v>
      </c>
      <c r="F542" s="7">
        <v>43787.527789351851</v>
      </c>
      <c r="G542" s="69" t="s">
        <v>4</v>
      </c>
      <c r="H542" s="68">
        <v>3306</v>
      </c>
      <c r="I542" s="8">
        <f t="shared" si="43"/>
        <v>30.054545454545455</v>
      </c>
      <c r="J542" s="8">
        <v>6.5449999999999999</v>
      </c>
      <c r="K542" s="69">
        <v>110</v>
      </c>
      <c r="L542" s="68">
        <v>488</v>
      </c>
      <c r="M542" s="8">
        <f t="shared" si="44"/>
        <v>4.4363636363636365</v>
      </c>
      <c r="N542" s="8">
        <v>2.0699999999999998</v>
      </c>
      <c r="O542" s="69">
        <f t="shared" si="42"/>
        <v>110</v>
      </c>
      <c r="P542" s="181">
        <f t="shared" si="45"/>
        <v>6.7745901639344259</v>
      </c>
      <c r="Q542" s="77" t="s">
        <v>718</v>
      </c>
      <c r="V542" s="34">
        <v>0.3833333333333333</v>
      </c>
      <c r="W542" s="85">
        <v>0.53472222222222221</v>
      </c>
      <c r="X542" s="86">
        <f t="shared" si="46"/>
        <v>0.15138888888888891</v>
      </c>
    </row>
    <row r="543" spans="1:24" x14ac:dyDescent="0.3">
      <c r="A543" s="44" t="s">
        <v>6335</v>
      </c>
      <c r="B543" s="68" t="s">
        <v>6336</v>
      </c>
      <c r="C543" s="2" t="s">
        <v>1</v>
      </c>
      <c r="D543" s="2">
        <v>35</v>
      </c>
      <c r="E543" s="6">
        <v>30643</v>
      </c>
      <c r="F543" s="7">
        <v>43787.529548611114</v>
      </c>
      <c r="G543" s="69" t="s">
        <v>4</v>
      </c>
      <c r="H543" s="68">
        <v>2168</v>
      </c>
      <c r="I543" s="8">
        <f t="shared" si="43"/>
        <v>20.647619047619049</v>
      </c>
      <c r="J543" s="8">
        <v>4.4009999999999998</v>
      </c>
      <c r="K543" s="69">
        <v>105</v>
      </c>
      <c r="L543" s="68">
        <v>406</v>
      </c>
      <c r="M543" s="8">
        <f t="shared" si="44"/>
        <v>3.8666666666666667</v>
      </c>
      <c r="N543" s="8">
        <v>1.897</v>
      </c>
      <c r="O543" s="69">
        <f t="shared" si="42"/>
        <v>105</v>
      </c>
      <c r="P543" s="181">
        <f t="shared" si="45"/>
        <v>5.3399014778325125</v>
      </c>
      <c r="Q543" s="77" t="s">
        <v>718</v>
      </c>
      <c r="V543" s="34">
        <v>0.39444444444444443</v>
      </c>
      <c r="W543" s="85">
        <v>0.54861111111111105</v>
      </c>
      <c r="X543" s="86">
        <f t="shared" si="46"/>
        <v>0.15416666666666662</v>
      </c>
    </row>
    <row r="544" spans="1:24" x14ac:dyDescent="0.3">
      <c r="A544" s="44" t="s">
        <v>6337</v>
      </c>
      <c r="B544" s="68" t="s">
        <v>6338</v>
      </c>
      <c r="C544" s="2" t="s">
        <v>1</v>
      </c>
      <c r="D544" s="2">
        <v>53</v>
      </c>
      <c r="E544" s="6">
        <v>24311</v>
      </c>
      <c r="F544" s="7">
        <v>43787.545891203707</v>
      </c>
      <c r="G544" s="69" t="s">
        <v>4</v>
      </c>
      <c r="H544" s="68">
        <v>1871</v>
      </c>
      <c r="I544" s="8">
        <f t="shared" si="43"/>
        <v>16.269565217391303</v>
      </c>
      <c r="J544" s="8">
        <v>4.2519999999999998</v>
      </c>
      <c r="K544" s="69">
        <v>115</v>
      </c>
      <c r="L544" s="68">
        <v>610</v>
      </c>
      <c r="M544" s="8">
        <f t="shared" si="44"/>
        <v>5.3043478260869561</v>
      </c>
      <c r="N544" s="8">
        <v>2.161</v>
      </c>
      <c r="O544" s="69">
        <f t="shared" si="42"/>
        <v>115</v>
      </c>
      <c r="P544" s="181">
        <f t="shared" si="45"/>
        <v>3.0672131147540984</v>
      </c>
      <c r="Q544" s="77" t="s">
        <v>718</v>
      </c>
      <c r="V544" s="34">
        <v>0.40208333333333335</v>
      </c>
      <c r="W544" s="85">
        <v>0.55902777777777779</v>
      </c>
      <c r="X544" s="86">
        <f t="shared" si="46"/>
        <v>0.15694444444444444</v>
      </c>
    </row>
    <row r="545" spans="1:24" x14ac:dyDescent="0.3">
      <c r="A545" s="44" t="s">
        <v>6339</v>
      </c>
      <c r="B545" s="68" t="s">
        <v>6340</v>
      </c>
      <c r="C545" s="2" t="s">
        <v>6</v>
      </c>
      <c r="D545" s="2">
        <v>9.3333333333333339</v>
      </c>
      <c r="E545" s="6">
        <v>40377</v>
      </c>
      <c r="F545" s="7">
        <v>43787.55982638889</v>
      </c>
      <c r="G545" s="69" t="s">
        <v>4</v>
      </c>
      <c r="H545" s="68">
        <v>1905</v>
      </c>
      <c r="I545" s="8">
        <f t="shared" si="43"/>
        <v>20.05263157894737</v>
      </c>
      <c r="J545" s="8">
        <v>4.3499999999999996</v>
      </c>
      <c r="K545" s="69">
        <v>95</v>
      </c>
      <c r="L545" s="68">
        <v>205</v>
      </c>
      <c r="M545" s="8">
        <f t="shared" si="44"/>
        <v>2.1578947368421053</v>
      </c>
      <c r="N545" s="8">
        <v>1.2829999999999999</v>
      </c>
      <c r="O545" s="69">
        <f t="shared" si="42"/>
        <v>95</v>
      </c>
      <c r="P545" s="181">
        <f t="shared" si="45"/>
        <v>9.2926829268292686</v>
      </c>
      <c r="Q545" s="77" t="s">
        <v>718</v>
      </c>
      <c r="V545" s="34">
        <v>0.42222222222222222</v>
      </c>
      <c r="W545" s="85">
        <v>0.58333333333333337</v>
      </c>
      <c r="X545" s="86">
        <f t="shared" si="46"/>
        <v>0.16111111111111115</v>
      </c>
    </row>
    <row r="546" spans="1:24" x14ac:dyDescent="0.3">
      <c r="A546" s="44" t="s">
        <v>6341</v>
      </c>
      <c r="B546" s="68" t="s">
        <v>988</v>
      </c>
      <c r="C546" s="2" t="s">
        <v>1</v>
      </c>
      <c r="D546" s="2">
        <v>51</v>
      </c>
      <c r="E546" s="6">
        <v>24862</v>
      </c>
      <c r="F546" s="7">
        <v>43787.594236111108</v>
      </c>
      <c r="G546" s="69" t="s">
        <v>4</v>
      </c>
      <c r="H546" s="68">
        <v>1735</v>
      </c>
      <c r="I546" s="8">
        <f t="shared" si="43"/>
        <v>16.064814814814813</v>
      </c>
      <c r="J546" s="8">
        <v>3.7519999999999998</v>
      </c>
      <c r="K546" s="69">
        <v>108</v>
      </c>
      <c r="L546" s="68">
        <v>386</v>
      </c>
      <c r="M546" s="8">
        <f t="shared" si="44"/>
        <v>3.574074074074074</v>
      </c>
      <c r="N546" s="8">
        <v>1.794</v>
      </c>
      <c r="O546" s="69">
        <f t="shared" si="42"/>
        <v>108</v>
      </c>
      <c r="P546" s="181">
        <f t="shared" si="45"/>
        <v>4.4948186528497409</v>
      </c>
      <c r="Q546" s="77" t="s">
        <v>718</v>
      </c>
      <c r="V546" s="34">
        <v>0.45277777777777778</v>
      </c>
      <c r="W546" s="85">
        <v>0.61111111111111105</v>
      </c>
      <c r="X546" s="86">
        <f t="shared" si="46"/>
        <v>0.15833333333333327</v>
      </c>
    </row>
    <row r="547" spans="1:24" x14ac:dyDescent="0.3">
      <c r="A547" s="44" t="s">
        <v>6342</v>
      </c>
      <c r="B547" s="68" t="s">
        <v>6343</v>
      </c>
      <c r="C547" s="2" t="s">
        <v>1</v>
      </c>
      <c r="D547" s="2">
        <v>38</v>
      </c>
      <c r="E547" s="6">
        <v>29757</v>
      </c>
      <c r="F547" s="7">
        <v>43787.610312500001</v>
      </c>
      <c r="G547" s="69" t="s">
        <v>4</v>
      </c>
      <c r="H547" s="68">
        <v>2395</v>
      </c>
      <c r="I547" s="8">
        <f t="shared" si="43"/>
        <v>18.143939393939394</v>
      </c>
      <c r="J547" s="8">
        <v>4.4740000000000002</v>
      </c>
      <c r="K547" s="69">
        <v>132</v>
      </c>
      <c r="L547" s="68">
        <v>467</v>
      </c>
      <c r="M547" s="8">
        <f t="shared" si="44"/>
        <v>3.5378787878787881</v>
      </c>
      <c r="N547" s="8">
        <v>1.9590000000000001</v>
      </c>
      <c r="O547" s="69">
        <f t="shared" si="42"/>
        <v>132</v>
      </c>
      <c r="P547" s="181">
        <f t="shared" si="45"/>
        <v>5.1284796573875804</v>
      </c>
      <c r="Q547" s="77" t="s">
        <v>718</v>
      </c>
      <c r="V547" s="34">
        <v>0.46388888888888885</v>
      </c>
      <c r="W547" s="85">
        <v>0.625</v>
      </c>
      <c r="X547" s="86">
        <f t="shared" si="46"/>
        <v>0.16111111111111115</v>
      </c>
    </row>
    <row r="548" spans="1:24" x14ac:dyDescent="0.3">
      <c r="A548" s="44" t="s">
        <v>6344</v>
      </c>
      <c r="B548" s="68" t="s">
        <v>392</v>
      </c>
      <c r="C548" s="2" t="s">
        <v>1</v>
      </c>
      <c r="D548" s="2">
        <v>51</v>
      </c>
      <c r="E548" s="6">
        <v>25064</v>
      </c>
      <c r="F548" s="7">
        <v>43787.61886574074</v>
      </c>
      <c r="G548" s="69" t="s">
        <v>4</v>
      </c>
      <c r="H548" s="68">
        <v>2073</v>
      </c>
      <c r="I548" s="8">
        <f t="shared" si="43"/>
        <v>21.821052631578947</v>
      </c>
      <c r="J548" s="8">
        <v>5.8470000000000004</v>
      </c>
      <c r="K548" s="69">
        <v>95</v>
      </c>
      <c r="L548" s="68">
        <v>368</v>
      </c>
      <c r="M548" s="8">
        <f t="shared" si="44"/>
        <v>3.8736842105263158</v>
      </c>
      <c r="N548" s="8">
        <v>1.964</v>
      </c>
      <c r="O548" s="69">
        <f t="shared" si="42"/>
        <v>95</v>
      </c>
      <c r="P548" s="181">
        <f t="shared" si="45"/>
        <v>5.633152173913043</v>
      </c>
      <c r="Q548" s="77" t="s">
        <v>718</v>
      </c>
      <c r="V548" s="34">
        <v>0.47361111111111115</v>
      </c>
      <c r="W548" s="85">
        <v>0.63888888888888895</v>
      </c>
      <c r="X548" s="86">
        <f t="shared" si="46"/>
        <v>0.1652777777777778</v>
      </c>
    </row>
    <row r="549" spans="1:24" x14ac:dyDescent="0.3">
      <c r="A549" s="44" t="s">
        <v>6345</v>
      </c>
      <c r="B549" s="68" t="s">
        <v>6346</v>
      </c>
      <c r="C549" s="2" t="s">
        <v>1</v>
      </c>
      <c r="D549" s="2">
        <v>41</v>
      </c>
      <c r="E549" s="6">
        <v>28591</v>
      </c>
      <c r="F549" s="7">
        <v>43787.634166666663</v>
      </c>
      <c r="G549" s="69" t="s">
        <v>4</v>
      </c>
      <c r="H549" s="68">
        <v>2415</v>
      </c>
      <c r="I549" s="8">
        <f t="shared" si="43"/>
        <v>20.466101694915253</v>
      </c>
      <c r="J549" s="8">
        <v>5.1959999999999997</v>
      </c>
      <c r="K549" s="69">
        <v>118</v>
      </c>
      <c r="L549" s="68">
        <v>523</v>
      </c>
      <c r="M549" s="8">
        <f t="shared" si="44"/>
        <v>4.4322033898305087</v>
      </c>
      <c r="N549" s="8">
        <v>2.2320000000000002</v>
      </c>
      <c r="O549" s="69">
        <f t="shared" si="42"/>
        <v>118</v>
      </c>
      <c r="P549" s="181">
        <f t="shared" si="45"/>
        <v>4.6175908221797322</v>
      </c>
      <c r="Q549" s="77" t="s">
        <v>718</v>
      </c>
      <c r="V549" s="34">
        <v>0.4909722222222222</v>
      </c>
      <c r="W549" s="85">
        <v>0.65625</v>
      </c>
      <c r="X549" s="86">
        <f t="shared" si="46"/>
        <v>0.1652777777777778</v>
      </c>
    </row>
    <row r="550" spans="1:24" x14ac:dyDescent="0.3">
      <c r="A550" s="44" t="s">
        <v>6347</v>
      </c>
      <c r="B550" s="68" t="s">
        <v>219</v>
      </c>
      <c r="C550" s="2" t="s">
        <v>1</v>
      </c>
      <c r="D550" s="2">
        <v>60</v>
      </c>
      <c r="E550" s="6">
        <v>21537</v>
      </c>
      <c r="F550" s="7">
        <v>43787.644537037035</v>
      </c>
      <c r="G550" s="69" t="s">
        <v>4</v>
      </c>
      <c r="H550" s="68">
        <v>1895</v>
      </c>
      <c r="I550" s="8">
        <f t="shared" si="43"/>
        <v>16.62280701754386</v>
      </c>
      <c r="J550" s="8">
        <v>3.875</v>
      </c>
      <c r="K550" s="69">
        <v>114</v>
      </c>
      <c r="L550" s="68">
        <v>516</v>
      </c>
      <c r="M550" s="8">
        <f t="shared" si="44"/>
        <v>4.5263157894736841</v>
      </c>
      <c r="N550" s="8">
        <v>2.3730000000000002</v>
      </c>
      <c r="O550" s="69">
        <f t="shared" si="42"/>
        <v>114</v>
      </c>
      <c r="P550" s="181">
        <f t="shared" si="45"/>
        <v>3.6724806201550391</v>
      </c>
      <c r="Q550" s="77" t="s">
        <v>718</v>
      </c>
      <c r="V550" s="34">
        <v>0.5</v>
      </c>
      <c r="W550" s="85">
        <v>0.68055555555555547</v>
      </c>
      <c r="X550" s="86">
        <f t="shared" si="46"/>
        <v>0.18055555555555547</v>
      </c>
    </row>
    <row r="551" spans="1:24" x14ac:dyDescent="0.3">
      <c r="A551" s="44" t="s">
        <v>6350</v>
      </c>
      <c r="B551" s="68" t="s">
        <v>6351</v>
      </c>
      <c r="C551" s="2" t="s">
        <v>1</v>
      </c>
      <c r="D551" s="2">
        <v>60</v>
      </c>
      <c r="E551" s="6">
        <v>21641</v>
      </c>
      <c r="F551" s="7">
        <v>43788.528333333335</v>
      </c>
      <c r="G551" s="69" t="s">
        <v>4</v>
      </c>
      <c r="H551" s="68">
        <v>2039</v>
      </c>
      <c r="I551" s="8">
        <f t="shared" si="43"/>
        <v>21.463157894736842</v>
      </c>
      <c r="J551" s="8">
        <v>4.6239999999999997</v>
      </c>
      <c r="K551" s="69">
        <v>95</v>
      </c>
      <c r="L551" s="68">
        <v>427</v>
      </c>
      <c r="M551" s="8">
        <f t="shared" si="44"/>
        <v>4.4947368421052634</v>
      </c>
      <c r="N551" s="8">
        <v>1.9830000000000001</v>
      </c>
      <c r="O551" s="69">
        <f t="shared" si="42"/>
        <v>95</v>
      </c>
      <c r="P551" s="181">
        <f t="shared" si="45"/>
        <v>4.7751756440281028</v>
      </c>
      <c r="Q551" s="77" t="s">
        <v>718</v>
      </c>
      <c r="V551" s="34">
        <v>0.37708333333333338</v>
      </c>
      <c r="W551" s="85">
        <v>0.53472222222222221</v>
      </c>
      <c r="X551" s="86">
        <f t="shared" si="46"/>
        <v>0.15763888888888883</v>
      </c>
    </row>
    <row r="552" spans="1:24" x14ac:dyDescent="0.3">
      <c r="A552" s="44" t="s">
        <v>6352</v>
      </c>
      <c r="B552" s="68" t="s">
        <v>363</v>
      </c>
      <c r="C552" s="2" t="s">
        <v>1</v>
      </c>
      <c r="D552" s="2">
        <v>46</v>
      </c>
      <c r="E552" s="6">
        <v>26642</v>
      </c>
      <c r="F552" s="7">
        <v>43788.531527777777</v>
      </c>
      <c r="G552" s="69" t="s">
        <v>4</v>
      </c>
      <c r="H552" s="68">
        <v>1675</v>
      </c>
      <c r="I552" s="8">
        <f t="shared" si="43"/>
        <v>15.952380952380953</v>
      </c>
      <c r="J552" s="8">
        <v>3.786</v>
      </c>
      <c r="K552" s="69">
        <v>105</v>
      </c>
      <c r="L552" s="68">
        <v>438</v>
      </c>
      <c r="M552" s="8">
        <f t="shared" si="44"/>
        <v>4.1714285714285717</v>
      </c>
      <c r="N552" s="8">
        <v>2.0209999999999999</v>
      </c>
      <c r="O552" s="69">
        <f t="shared" si="42"/>
        <v>105</v>
      </c>
      <c r="P552" s="181">
        <f t="shared" si="45"/>
        <v>3.8242009132420089</v>
      </c>
      <c r="Q552" s="77" t="s">
        <v>718</v>
      </c>
      <c r="V552" s="34">
        <v>0.39374999999999999</v>
      </c>
      <c r="W552" s="85">
        <v>0.54513888888888895</v>
      </c>
      <c r="X552" s="86">
        <f t="shared" si="46"/>
        <v>0.15138888888888896</v>
      </c>
    </row>
    <row r="553" spans="1:24" x14ac:dyDescent="0.3">
      <c r="A553" s="44" t="s">
        <v>6353</v>
      </c>
      <c r="B553" s="68" t="s">
        <v>6354</v>
      </c>
      <c r="C553" s="2" t="s">
        <v>1</v>
      </c>
      <c r="D553" s="2">
        <v>76</v>
      </c>
      <c r="E553" s="6">
        <v>15856</v>
      </c>
      <c r="F553" s="7">
        <v>43788.542986111112</v>
      </c>
      <c r="G553" s="69" t="s">
        <v>4</v>
      </c>
      <c r="H553" s="68">
        <v>2257</v>
      </c>
      <c r="I553" s="8">
        <f t="shared" si="43"/>
        <v>19.798245614035089</v>
      </c>
      <c r="J553" s="8">
        <v>3.9740000000000002</v>
      </c>
      <c r="K553" s="69">
        <v>114</v>
      </c>
      <c r="L553" s="68">
        <v>682</v>
      </c>
      <c r="M553" s="8">
        <f t="shared" si="44"/>
        <v>5.9824561403508776</v>
      </c>
      <c r="N553" s="8">
        <v>2.573</v>
      </c>
      <c r="O553" s="69">
        <f t="shared" si="42"/>
        <v>114</v>
      </c>
      <c r="P553" s="181">
        <f t="shared" si="45"/>
        <v>3.3093841642228741</v>
      </c>
      <c r="Q553" s="77" t="s">
        <v>718</v>
      </c>
      <c r="V553" s="34">
        <v>0.41875000000000001</v>
      </c>
      <c r="W553" s="85">
        <v>0.56944444444444442</v>
      </c>
      <c r="X553" s="86">
        <f t="shared" si="46"/>
        <v>0.15069444444444441</v>
      </c>
    </row>
    <row r="554" spans="1:24" x14ac:dyDescent="0.3">
      <c r="A554" s="44" t="s">
        <v>6355</v>
      </c>
      <c r="B554" s="68" t="s">
        <v>5448</v>
      </c>
      <c r="C554" s="2" t="s">
        <v>1</v>
      </c>
      <c r="D554" s="2">
        <v>58</v>
      </c>
      <c r="E554" s="6">
        <v>22494</v>
      </c>
      <c r="F554" s="7">
        <v>43788.573969907404</v>
      </c>
      <c r="G554" s="69" t="s">
        <v>4</v>
      </c>
      <c r="H554" s="68">
        <v>2835</v>
      </c>
      <c r="I554" s="8">
        <f t="shared" si="43"/>
        <v>28.35</v>
      </c>
      <c r="J554" s="8">
        <v>5.0579999999999998</v>
      </c>
      <c r="K554" s="69">
        <v>100</v>
      </c>
      <c r="L554" s="68">
        <v>533</v>
      </c>
      <c r="M554" s="8">
        <f t="shared" si="44"/>
        <v>5.33</v>
      </c>
      <c r="N554" s="8">
        <v>2.27</v>
      </c>
      <c r="O554" s="69">
        <f t="shared" ref="O554:O617" si="47">K554</f>
        <v>100</v>
      </c>
      <c r="P554" s="181">
        <f t="shared" si="45"/>
        <v>5.3189493433395878</v>
      </c>
      <c r="Q554" s="77" t="s">
        <v>718</v>
      </c>
      <c r="V554" s="34">
        <v>0.42083333333333334</v>
      </c>
      <c r="W554" s="85">
        <v>0.58333333333333337</v>
      </c>
      <c r="X554" s="86">
        <f t="shared" si="46"/>
        <v>0.16250000000000003</v>
      </c>
    </row>
    <row r="555" spans="1:24" x14ac:dyDescent="0.3">
      <c r="A555" s="44" t="s">
        <v>6356</v>
      </c>
      <c r="B555" s="68" t="s">
        <v>6357</v>
      </c>
      <c r="C555" s="2" t="s">
        <v>6</v>
      </c>
      <c r="D555" s="2">
        <v>51</v>
      </c>
      <c r="E555" s="6">
        <v>24893</v>
      </c>
      <c r="F555" s="7">
        <v>43788.581944444442</v>
      </c>
      <c r="G555" s="69" t="s">
        <v>4</v>
      </c>
      <c r="H555" s="68">
        <v>943</v>
      </c>
      <c r="I555" s="8">
        <f t="shared" si="43"/>
        <v>7.8583333333333334</v>
      </c>
      <c r="J555" s="8">
        <v>2.96</v>
      </c>
      <c r="K555" s="69">
        <v>120</v>
      </c>
      <c r="L555" s="68">
        <v>339</v>
      </c>
      <c r="M555" s="8">
        <f t="shared" si="44"/>
        <v>2.8250000000000002</v>
      </c>
      <c r="N555" s="8">
        <v>1.841</v>
      </c>
      <c r="O555" s="69">
        <f t="shared" si="47"/>
        <v>120</v>
      </c>
      <c r="P555" s="181">
        <f t="shared" si="45"/>
        <v>2.7817109144542771</v>
      </c>
      <c r="Q555" s="77" t="s">
        <v>718</v>
      </c>
      <c r="V555" s="34">
        <v>0.41180555555555554</v>
      </c>
      <c r="W555" s="85">
        <v>0.61805555555555558</v>
      </c>
      <c r="X555" s="86">
        <f t="shared" si="46"/>
        <v>0.20625000000000004</v>
      </c>
    </row>
    <row r="556" spans="1:24" x14ac:dyDescent="0.3">
      <c r="A556" s="44" t="s">
        <v>6358</v>
      </c>
      <c r="B556" s="68" t="s">
        <v>6359</v>
      </c>
      <c r="C556" s="2" t="s">
        <v>1</v>
      </c>
      <c r="D556" s="2">
        <v>51</v>
      </c>
      <c r="E556" s="6">
        <v>25033</v>
      </c>
      <c r="F556" s="7">
        <v>43788.588923611111</v>
      </c>
      <c r="G556" s="69" t="s">
        <v>4</v>
      </c>
      <c r="H556" s="68">
        <v>2175</v>
      </c>
      <c r="I556" s="8">
        <f t="shared" si="43"/>
        <v>18.432203389830509</v>
      </c>
      <c r="J556" s="8">
        <v>4.8979999999999997</v>
      </c>
      <c r="K556" s="69">
        <v>118</v>
      </c>
      <c r="L556" s="68">
        <v>477</v>
      </c>
      <c r="M556" s="8">
        <f t="shared" si="44"/>
        <v>4.0423728813559325</v>
      </c>
      <c r="N556" s="8">
        <v>1.91</v>
      </c>
      <c r="O556" s="69">
        <f t="shared" si="47"/>
        <v>118</v>
      </c>
      <c r="P556" s="181">
        <f t="shared" si="45"/>
        <v>4.5597484276729556</v>
      </c>
      <c r="Q556" s="77" t="s">
        <v>718</v>
      </c>
      <c r="V556" s="34">
        <v>0.4465277777777778</v>
      </c>
      <c r="W556" s="85">
        <v>0.59722222222222221</v>
      </c>
      <c r="X556" s="86">
        <f t="shared" si="46"/>
        <v>0.15069444444444441</v>
      </c>
    </row>
    <row r="557" spans="1:24" x14ac:dyDescent="0.3">
      <c r="A557" s="44" t="s">
        <v>6360</v>
      </c>
      <c r="B557" s="68" t="s">
        <v>234</v>
      </c>
      <c r="C557" s="2" t="s">
        <v>1</v>
      </c>
      <c r="D557" s="2">
        <v>62</v>
      </c>
      <c r="E557" s="6">
        <v>20884</v>
      </c>
      <c r="F557" s="7">
        <v>43788.615162037036</v>
      </c>
      <c r="G557" s="69" t="s">
        <v>4</v>
      </c>
      <c r="H557" s="68">
        <v>3172</v>
      </c>
      <c r="I557" s="8">
        <f t="shared" si="43"/>
        <v>26.433333333333334</v>
      </c>
      <c r="J557" s="8">
        <v>5.4059999999999997</v>
      </c>
      <c r="K557" s="69">
        <v>120</v>
      </c>
      <c r="L557" s="68">
        <v>759</v>
      </c>
      <c r="M557" s="8">
        <f t="shared" si="44"/>
        <v>6.3250000000000002</v>
      </c>
      <c r="N557" s="8">
        <v>2.4260000000000002</v>
      </c>
      <c r="O557" s="69">
        <f t="shared" si="47"/>
        <v>120</v>
      </c>
      <c r="P557" s="181">
        <f t="shared" si="45"/>
        <v>4.179183135704875</v>
      </c>
      <c r="Q557" s="77" t="s">
        <v>718</v>
      </c>
      <c r="V557" s="34">
        <v>0.46249999999999997</v>
      </c>
      <c r="W557" s="85">
        <v>0.63194444444444442</v>
      </c>
      <c r="X557" s="86">
        <f t="shared" si="46"/>
        <v>0.16944444444444445</v>
      </c>
    </row>
    <row r="558" spans="1:24" x14ac:dyDescent="0.3">
      <c r="A558" s="44" t="s">
        <v>6361</v>
      </c>
      <c r="B558" s="68" t="s">
        <v>6362</v>
      </c>
      <c r="C558" s="2" t="s">
        <v>1</v>
      </c>
      <c r="D558" s="2">
        <v>70</v>
      </c>
      <c r="E558" s="6">
        <v>17933</v>
      </c>
      <c r="F558" s="7">
        <v>43788.628229166665</v>
      </c>
      <c r="G558" s="69" t="s">
        <v>4</v>
      </c>
      <c r="H558" s="68">
        <v>2135</v>
      </c>
      <c r="I558" s="8">
        <f t="shared" si="43"/>
        <v>19.768518518518519</v>
      </c>
      <c r="J558" s="8">
        <v>4.8499999999999996</v>
      </c>
      <c r="K558" s="69">
        <v>108</v>
      </c>
      <c r="L558" s="68">
        <v>696</v>
      </c>
      <c r="M558" s="8">
        <f t="shared" si="44"/>
        <v>6.4444444444444446</v>
      </c>
      <c r="N558" s="8">
        <v>2.0289999999999999</v>
      </c>
      <c r="O558" s="69">
        <f t="shared" si="47"/>
        <v>108</v>
      </c>
      <c r="P558" s="181">
        <f t="shared" si="45"/>
        <v>3.0675287356321839</v>
      </c>
      <c r="Q558" s="77" t="s">
        <v>718</v>
      </c>
      <c r="V558" s="34">
        <v>0.46736111111111112</v>
      </c>
      <c r="W558" s="85">
        <v>0.64236111111111105</v>
      </c>
      <c r="X558" s="86">
        <f t="shared" si="46"/>
        <v>0.17499999999999993</v>
      </c>
    </row>
    <row r="559" spans="1:24" x14ac:dyDescent="0.3">
      <c r="A559" s="44" t="s">
        <v>6363</v>
      </c>
      <c r="B559" s="68" t="s">
        <v>251</v>
      </c>
      <c r="C559" s="2" t="s">
        <v>1</v>
      </c>
      <c r="D559" s="2">
        <v>30</v>
      </c>
      <c r="E559" s="6">
        <v>32548</v>
      </c>
      <c r="F559" s="7">
        <v>43788.641053240739</v>
      </c>
      <c r="G559" s="69" t="s">
        <v>4</v>
      </c>
      <c r="H559" s="68">
        <v>1162</v>
      </c>
      <c r="I559" s="8">
        <f t="shared" si="43"/>
        <v>10.75925925925926</v>
      </c>
      <c r="J559" s="8">
        <v>3.2519999999999998</v>
      </c>
      <c r="K559" s="69">
        <v>108</v>
      </c>
      <c r="L559" s="68">
        <v>287</v>
      </c>
      <c r="M559" s="8">
        <f t="shared" si="44"/>
        <v>2.6574074074074074</v>
      </c>
      <c r="N559" s="8">
        <v>1.804</v>
      </c>
      <c r="O559" s="69">
        <f t="shared" si="47"/>
        <v>108</v>
      </c>
      <c r="P559" s="181">
        <f t="shared" si="45"/>
        <v>4.0487804878048781</v>
      </c>
      <c r="Q559" s="77" t="s">
        <v>718</v>
      </c>
      <c r="V559" s="34">
        <v>0.48749999999999999</v>
      </c>
      <c r="W559" s="85">
        <v>0.65972222222222221</v>
      </c>
      <c r="X559" s="86">
        <f t="shared" si="46"/>
        <v>0.17222222222222222</v>
      </c>
    </row>
    <row r="560" spans="1:24" x14ac:dyDescent="0.3">
      <c r="A560" s="44" t="s">
        <v>6364</v>
      </c>
      <c r="B560" s="68" t="s">
        <v>6365</v>
      </c>
      <c r="C560" s="2" t="s">
        <v>1</v>
      </c>
      <c r="D560" s="2">
        <v>51</v>
      </c>
      <c r="E560" s="6">
        <v>25000</v>
      </c>
      <c r="F560" s="7">
        <v>43788.66101851852</v>
      </c>
      <c r="G560" s="69" t="s">
        <v>4</v>
      </c>
      <c r="H560" s="68">
        <v>2321</v>
      </c>
      <c r="I560" s="8">
        <f t="shared" si="43"/>
        <v>23.21</v>
      </c>
      <c r="J560" s="8">
        <v>5.0659999999999998</v>
      </c>
      <c r="K560" s="69">
        <v>100</v>
      </c>
      <c r="L560" s="68">
        <v>386</v>
      </c>
      <c r="M560" s="8">
        <f t="shared" si="44"/>
        <v>3.86</v>
      </c>
      <c r="N560" s="8">
        <v>2</v>
      </c>
      <c r="O560" s="69">
        <f t="shared" si="47"/>
        <v>100</v>
      </c>
      <c r="P560" s="181">
        <f t="shared" si="45"/>
        <v>6.0129533678756477</v>
      </c>
      <c r="Q560" s="77" t="s">
        <v>718</v>
      </c>
      <c r="V560" s="34">
        <v>0.51250000000000007</v>
      </c>
      <c r="W560" s="85">
        <v>0.67361111111111116</v>
      </c>
      <c r="X560" s="86">
        <f t="shared" si="46"/>
        <v>0.16111111111111109</v>
      </c>
    </row>
    <row r="561" spans="1:24" x14ac:dyDescent="0.3">
      <c r="A561" s="44" t="s">
        <v>6366</v>
      </c>
      <c r="B561" s="68" t="s">
        <v>6367</v>
      </c>
      <c r="C561" s="2" t="s">
        <v>1</v>
      </c>
      <c r="D561" s="2">
        <v>59</v>
      </c>
      <c r="E561" s="6">
        <v>22204</v>
      </c>
      <c r="F561" s="7">
        <v>43789.516006944446</v>
      </c>
      <c r="G561" s="69" t="s">
        <v>4</v>
      </c>
      <c r="H561" s="68">
        <v>3392</v>
      </c>
      <c r="I561" s="8">
        <f t="shared" si="43"/>
        <v>28.266666666666666</v>
      </c>
      <c r="J561" s="8">
        <v>5.3339999999999996</v>
      </c>
      <c r="K561" s="69">
        <v>120</v>
      </c>
      <c r="L561" s="68">
        <v>659</v>
      </c>
      <c r="M561" s="8">
        <f t="shared" si="44"/>
        <v>5.4916666666666663</v>
      </c>
      <c r="N561" s="8">
        <v>2.6309999999999998</v>
      </c>
      <c r="O561" s="69">
        <f t="shared" si="47"/>
        <v>120</v>
      </c>
      <c r="P561" s="181">
        <f t="shared" si="45"/>
        <v>5.1471927162367228</v>
      </c>
      <c r="Q561" s="77" t="s">
        <v>718</v>
      </c>
      <c r="V561" s="34">
        <v>0.37777777777777777</v>
      </c>
      <c r="W561" s="85">
        <v>0.52083333333333337</v>
      </c>
      <c r="X561" s="86">
        <f t="shared" si="46"/>
        <v>0.1430555555555556</v>
      </c>
    </row>
    <row r="562" spans="1:24" x14ac:dyDescent="0.3">
      <c r="A562" s="44" t="s">
        <v>6368</v>
      </c>
      <c r="B562" s="68" t="s">
        <v>6369</v>
      </c>
      <c r="C562" s="2" t="s">
        <v>1</v>
      </c>
      <c r="D562" s="2">
        <v>45</v>
      </c>
      <c r="E562" s="6">
        <v>27015</v>
      </c>
      <c r="F562" s="7">
        <v>43789.520474537036</v>
      </c>
      <c r="G562" s="69" t="s">
        <v>4</v>
      </c>
      <c r="H562" s="68">
        <v>2066</v>
      </c>
      <c r="I562" s="8">
        <f t="shared" si="43"/>
        <v>18.781818181818181</v>
      </c>
      <c r="J562" s="8">
        <v>4.3230000000000004</v>
      </c>
      <c r="K562" s="69">
        <v>110</v>
      </c>
      <c r="L562" s="68">
        <v>377</v>
      </c>
      <c r="M562" s="8">
        <f t="shared" si="44"/>
        <v>3.4272727272727272</v>
      </c>
      <c r="N562" s="8">
        <v>1.845</v>
      </c>
      <c r="O562" s="69">
        <f t="shared" si="47"/>
        <v>110</v>
      </c>
      <c r="P562" s="181">
        <f t="shared" si="45"/>
        <v>5.4801061007957559</v>
      </c>
      <c r="Q562" s="77" t="s">
        <v>718</v>
      </c>
      <c r="V562" s="34">
        <v>0.3923611111111111</v>
      </c>
      <c r="W562" s="85">
        <v>0.53472222222222221</v>
      </c>
      <c r="X562" s="86">
        <f t="shared" si="46"/>
        <v>0.1423611111111111</v>
      </c>
    </row>
    <row r="563" spans="1:24" x14ac:dyDescent="0.3">
      <c r="A563" s="44" t="s">
        <v>6370</v>
      </c>
      <c r="B563" s="68" t="s">
        <v>517</v>
      </c>
      <c r="C563" s="2" t="s">
        <v>1</v>
      </c>
      <c r="D563" s="2">
        <v>52</v>
      </c>
      <c r="E563" s="6">
        <v>24783</v>
      </c>
      <c r="F563" s="7">
        <v>43789.531400462962</v>
      </c>
      <c r="G563" s="69" t="s">
        <v>4</v>
      </c>
      <c r="H563" s="68">
        <v>2435</v>
      </c>
      <c r="I563" s="8">
        <f t="shared" si="43"/>
        <v>22.136363636363637</v>
      </c>
      <c r="J563" s="8">
        <v>5.23</v>
      </c>
      <c r="K563" s="69">
        <v>110</v>
      </c>
      <c r="L563" s="68">
        <v>517</v>
      </c>
      <c r="M563" s="8">
        <f t="shared" si="44"/>
        <v>4.7</v>
      </c>
      <c r="N563" s="8">
        <v>2.3559999999999999</v>
      </c>
      <c r="O563" s="69">
        <f t="shared" si="47"/>
        <v>110</v>
      </c>
      <c r="P563" s="181">
        <f t="shared" si="45"/>
        <v>4.7098646034816243</v>
      </c>
      <c r="Q563" s="77" t="s">
        <v>718</v>
      </c>
      <c r="V563" s="34">
        <v>0.40972222222222227</v>
      </c>
      <c r="W563" s="85">
        <v>0.54513888888888895</v>
      </c>
      <c r="X563" s="86">
        <f t="shared" si="46"/>
        <v>0.13541666666666669</v>
      </c>
    </row>
    <row r="564" spans="1:24" x14ac:dyDescent="0.3">
      <c r="A564" s="44" t="s">
        <v>6371</v>
      </c>
      <c r="B564" s="68" t="s">
        <v>6372</v>
      </c>
      <c r="C564" s="2" t="s">
        <v>1</v>
      </c>
      <c r="D564" s="2">
        <v>21</v>
      </c>
      <c r="E564" s="6">
        <v>35818</v>
      </c>
      <c r="F564" s="7">
        <v>43789.543611111112</v>
      </c>
      <c r="G564" s="69" t="s">
        <v>4</v>
      </c>
      <c r="H564" s="68">
        <v>765</v>
      </c>
      <c r="I564" s="8">
        <f t="shared" si="43"/>
        <v>7.4271844660194173</v>
      </c>
      <c r="J564" s="8">
        <v>2.5190000000000001</v>
      </c>
      <c r="K564" s="69">
        <v>103</v>
      </c>
      <c r="L564" s="68">
        <v>261</v>
      </c>
      <c r="M564" s="8">
        <f t="shared" si="44"/>
        <v>2.5339805825242721</v>
      </c>
      <c r="N564" s="8">
        <v>1.5449999999999999</v>
      </c>
      <c r="O564" s="69">
        <f t="shared" si="47"/>
        <v>103</v>
      </c>
      <c r="P564" s="181">
        <f t="shared" si="45"/>
        <v>2.9310344827586206</v>
      </c>
      <c r="Q564" s="77" t="s">
        <v>718</v>
      </c>
      <c r="V564" s="34">
        <v>0.39583333333333331</v>
      </c>
      <c r="W564" s="85">
        <v>0.57291666666666663</v>
      </c>
      <c r="X564" s="86">
        <f t="shared" si="46"/>
        <v>0.17708333333333331</v>
      </c>
    </row>
    <row r="565" spans="1:24" x14ac:dyDescent="0.3">
      <c r="A565" s="44" t="s">
        <v>6373</v>
      </c>
      <c r="B565" s="68" t="s">
        <v>6374</v>
      </c>
      <c r="C565" s="2" t="s">
        <v>1</v>
      </c>
      <c r="D565" s="2">
        <v>47</v>
      </c>
      <c r="E565" s="6">
        <v>26398</v>
      </c>
      <c r="F565" s="7">
        <v>43789.550150462965</v>
      </c>
      <c r="G565" s="69" t="s">
        <v>4</v>
      </c>
      <c r="H565" s="68">
        <v>1795</v>
      </c>
      <c r="I565" s="8">
        <f t="shared" si="43"/>
        <v>16.318181818181817</v>
      </c>
      <c r="J565" s="8">
        <v>3.5710000000000002</v>
      </c>
      <c r="K565" s="69">
        <v>110</v>
      </c>
      <c r="L565" s="68">
        <v>299</v>
      </c>
      <c r="M565" s="8">
        <f t="shared" si="44"/>
        <v>2.7181818181818183</v>
      </c>
      <c r="N565" s="8">
        <v>1.7669999999999999</v>
      </c>
      <c r="O565" s="69">
        <f t="shared" si="47"/>
        <v>110</v>
      </c>
      <c r="P565" s="181">
        <f t="shared" si="45"/>
        <v>6.0033444816053505</v>
      </c>
      <c r="Q565" s="77" t="s">
        <v>718</v>
      </c>
      <c r="V565" s="34">
        <v>0.4236111111111111</v>
      </c>
      <c r="W565" s="85">
        <v>0.58333333333333337</v>
      </c>
      <c r="X565" s="86">
        <f t="shared" si="46"/>
        <v>0.15972222222222227</v>
      </c>
    </row>
    <row r="566" spans="1:24" x14ac:dyDescent="0.3">
      <c r="A566" s="44" t="s">
        <v>6375</v>
      </c>
      <c r="B566" s="68" t="s">
        <v>6376</v>
      </c>
      <c r="C566" s="2" t="s">
        <v>1</v>
      </c>
      <c r="D566" s="2">
        <v>59</v>
      </c>
      <c r="E566" s="6">
        <v>22011</v>
      </c>
      <c r="F566" s="7">
        <v>43789.579722222225</v>
      </c>
      <c r="G566" s="69" t="s">
        <v>4</v>
      </c>
      <c r="H566" s="68">
        <v>2305</v>
      </c>
      <c r="I566" s="8">
        <f t="shared" si="43"/>
        <v>20.219298245614034</v>
      </c>
      <c r="J566" s="8">
        <v>4.9059999999999997</v>
      </c>
      <c r="K566" s="69">
        <v>114</v>
      </c>
      <c r="L566" s="68">
        <v>481</v>
      </c>
      <c r="M566" s="8">
        <f t="shared" si="44"/>
        <v>4.2192982456140351</v>
      </c>
      <c r="N566" s="8">
        <v>2.0030000000000001</v>
      </c>
      <c r="O566" s="69">
        <f t="shared" si="47"/>
        <v>114</v>
      </c>
      <c r="P566" s="181">
        <f t="shared" si="45"/>
        <v>4.7920997920997923</v>
      </c>
      <c r="Q566" s="77" t="s">
        <v>718</v>
      </c>
      <c r="V566" s="34">
        <v>0.44722222222222219</v>
      </c>
      <c r="W566" s="85">
        <v>0.60069444444444442</v>
      </c>
      <c r="X566" s="86">
        <f t="shared" si="46"/>
        <v>0.15347222222222223</v>
      </c>
    </row>
    <row r="567" spans="1:24" x14ac:dyDescent="0.3">
      <c r="A567" s="44" t="s">
        <v>6377</v>
      </c>
      <c r="B567" s="68" t="s">
        <v>6378</v>
      </c>
      <c r="C567" s="2" t="s">
        <v>1</v>
      </c>
      <c r="D567" s="2">
        <v>44</v>
      </c>
      <c r="E567" s="6">
        <v>27449</v>
      </c>
      <c r="F567" s="7">
        <v>43789.596805555557</v>
      </c>
      <c r="G567" s="69" t="s">
        <v>4</v>
      </c>
      <c r="H567" s="68">
        <v>1414</v>
      </c>
      <c r="I567" s="8">
        <f t="shared" si="43"/>
        <v>13.466666666666667</v>
      </c>
      <c r="J567" s="8">
        <v>3.3940000000000001</v>
      </c>
      <c r="K567" s="69">
        <v>105</v>
      </c>
      <c r="L567" s="68">
        <v>316</v>
      </c>
      <c r="M567" s="8">
        <f t="shared" si="44"/>
        <v>3.0095238095238095</v>
      </c>
      <c r="N567" s="8">
        <v>1.667</v>
      </c>
      <c r="O567" s="69">
        <f t="shared" si="47"/>
        <v>105</v>
      </c>
      <c r="P567" s="181">
        <f t="shared" si="45"/>
        <v>4.4746835443037973</v>
      </c>
      <c r="Q567" s="77" t="s">
        <v>718</v>
      </c>
      <c r="V567" s="34">
        <v>0.45208333333333334</v>
      </c>
      <c r="W567" s="85">
        <v>0.61111111111111105</v>
      </c>
      <c r="X567" s="86">
        <f t="shared" si="46"/>
        <v>0.15902777777777771</v>
      </c>
    </row>
    <row r="568" spans="1:24" x14ac:dyDescent="0.3">
      <c r="A568" s="44" t="s">
        <v>6379</v>
      </c>
      <c r="B568" s="68" t="s">
        <v>6380</v>
      </c>
      <c r="C568" s="2" t="s">
        <v>1</v>
      </c>
      <c r="D568" s="2">
        <v>51</v>
      </c>
      <c r="E568" s="6">
        <v>24876</v>
      </c>
      <c r="F568" s="7">
        <v>43789.607974537037</v>
      </c>
      <c r="G568" s="69" t="s">
        <v>4</v>
      </c>
      <c r="H568" s="68">
        <v>2629</v>
      </c>
      <c r="I568" s="8">
        <f t="shared" si="43"/>
        <v>23.9</v>
      </c>
      <c r="J568" s="8">
        <v>4.7759999999999998</v>
      </c>
      <c r="K568" s="69">
        <v>110</v>
      </c>
      <c r="L568" s="68">
        <v>521</v>
      </c>
      <c r="M568" s="8">
        <f t="shared" si="44"/>
        <v>4.7363636363636363</v>
      </c>
      <c r="N568" s="8">
        <v>2.2690000000000001</v>
      </c>
      <c r="O568" s="69">
        <f t="shared" si="47"/>
        <v>110</v>
      </c>
      <c r="P568" s="181">
        <f t="shared" si="45"/>
        <v>5.046065259117082</v>
      </c>
      <c r="Q568" s="77" t="s">
        <v>718</v>
      </c>
      <c r="V568" s="34">
        <v>0.47083333333333338</v>
      </c>
      <c r="W568" s="85">
        <v>0.63194444444444442</v>
      </c>
      <c r="X568" s="86">
        <f t="shared" si="46"/>
        <v>0.16111111111111104</v>
      </c>
    </row>
    <row r="569" spans="1:24" x14ac:dyDescent="0.3">
      <c r="A569" s="44" t="s">
        <v>6381</v>
      </c>
      <c r="B569" s="68" t="s">
        <v>6382</v>
      </c>
      <c r="C569" s="2" t="s">
        <v>1</v>
      </c>
      <c r="D569" s="2">
        <v>50</v>
      </c>
      <c r="E569" s="6">
        <v>25336</v>
      </c>
      <c r="F569" s="7">
        <v>43789.627858796295</v>
      </c>
      <c r="G569" s="69" t="s">
        <v>4</v>
      </c>
      <c r="H569" s="68">
        <v>2914</v>
      </c>
      <c r="I569" s="8">
        <f t="shared" si="43"/>
        <v>26.490909090909092</v>
      </c>
      <c r="J569" s="8">
        <v>5.3819999999999997</v>
      </c>
      <c r="K569" s="69">
        <v>110</v>
      </c>
      <c r="L569" s="68">
        <v>492</v>
      </c>
      <c r="M569" s="8">
        <f t="shared" si="44"/>
        <v>4.4727272727272727</v>
      </c>
      <c r="N569" s="8">
        <v>1.929</v>
      </c>
      <c r="O569" s="69">
        <f t="shared" si="47"/>
        <v>110</v>
      </c>
      <c r="P569" s="181">
        <f t="shared" si="45"/>
        <v>5.9227642276422765</v>
      </c>
      <c r="Q569" s="77" t="s">
        <v>718</v>
      </c>
      <c r="V569" s="34">
        <v>0.49444444444444446</v>
      </c>
      <c r="W569" s="85">
        <v>0.64583333333333337</v>
      </c>
      <c r="X569" s="86">
        <f t="shared" si="46"/>
        <v>0.15138888888888891</v>
      </c>
    </row>
    <row r="570" spans="1:24" x14ac:dyDescent="0.3">
      <c r="A570" s="44" t="s">
        <v>6385</v>
      </c>
      <c r="B570" s="68" t="s">
        <v>5713</v>
      </c>
      <c r="C570" s="2" t="s">
        <v>1</v>
      </c>
      <c r="D570" s="2">
        <v>30</v>
      </c>
      <c r="E570" s="6">
        <v>32544</v>
      </c>
      <c r="F570" s="7">
        <v>43789.649560185186</v>
      </c>
      <c r="G570" s="69" t="s">
        <v>4</v>
      </c>
      <c r="H570" s="68">
        <v>1789</v>
      </c>
      <c r="I570" s="8">
        <f t="shared" si="43"/>
        <v>17.038095238095238</v>
      </c>
      <c r="J570" s="8">
        <v>3.88</v>
      </c>
      <c r="K570" s="69">
        <v>105</v>
      </c>
      <c r="L570" s="68">
        <v>731</v>
      </c>
      <c r="M570" s="8">
        <f t="shared" si="44"/>
        <v>6.961904761904762</v>
      </c>
      <c r="N570" s="8">
        <v>2.5609999999999999</v>
      </c>
      <c r="O570" s="69">
        <f t="shared" si="47"/>
        <v>105</v>
      </c>
      <c r="P570" s="181">
        <f t="shared" si="45"/>
        <v>2.4473324213406293</v>
      </c>
      <c r="Q570" s="77" t="s">
        <v>718</v>
      </c>
      <c r="V570" s="34">
        <v>0.5</v>
      </c>
      <c r="W570" s="85">
        <v>0.67361111111111116</v>
      </c>
      <c r="X570" s="86">
        <f t="shared" si="46"/>
        <v>0.17361111111111116</v>
      </c>
    </row>
    <row r="571" spans="1:24" x14ac:dyDescent="0.3">
      <c r="A571" s="44" t="s">
        <v>6386</v>
      </c>
      <c r="B571" s="68" t="s">
        <v>6387</v>
      </c>
      <c r="C571" s="2" t="s">
        <v>1</v>
      </c>
      <c r="D571" s="2">
        <v>51</v>
      </c>
      <c r="E571" s="6">
        <v>24874</v>
      </c>
      <c r="F571" s="7">
        <v>43790.513969907406</v>
      </c>
      <c r="G571" s="69" t="s">
        <v>4</v>
      </c>
      <c r="H571" s="68">
        <v>1742</v>
      </c>
      <c r="I571" s="8">
        <f t="shared" si="43"/>
        <v>13.825396825396826</v>
      </c>
      <c r="J571" s="8">
        <v>4.2770000000000001</v>
      </c>
      <c r="K571" s="69">
        <v>126</v>
      </c>
      <c r="L571" s="68">
        <v>368</v>
      </c>
      <c r="M571" s="8">
        <f t="shared" si="44"/>
        <v>2.9206349206349205</v>
      </c>
      <c r="N571" s="8">
        <v>1.8140000000000001</v>
      </c>
      <c r="O571" s="69">
        <f t="shared" si="47"/>
        <v>126</v>
      </c>
      <c r="P571" s="181">
        <f t="shared" si="45"/>
        <v>4.7336956521739131</v>
      </c>
      <c r="Q571" s="77" t="s">
        <v>718</v>
      </c>
      <c r="V571" s="34">
        <v>0.37291666666666662</v>
      </c>
      <c r="W571" s="85">
        <v>0.52083333333333337</v>
      </c>
      <c r="X571" s="86">
        <f t="shared" si="46"/>
        <v>0.14791666666666675</v>
      </c>
    </row>
    <row r="572" spans="1:24" x14ac:dyDescent="0.3">
      <c r="A572" s="44" t="s">
        <v>6388</v>
      </c>
      <c r="B572" s="68" t="s">
        <v>6389</v>
      </c>
      <c r="C572" s="2" t="s">
        <v>1</v>
      </c>
      <c r="D572" s="2">
        <v>45</v>
      </c>
      <c r="E572" s="6">
        <v>27208</v>
      </c>
      <c r="F572" s="7">
        <v>43790.518969907411</v>
      </c>
      <c r="G572" s="69" t="s">
        <v>4</v>
      </c>
      <c r="H572" s="68">
        <v>2335</v>
      </c>
      <c r="I572" s="8">
        <f t="shared" si="43"/>
        <v>22.238095238095237</v>
      </c>
      <c r="J572" s="8">
        <v>5.57</v>
      </c>
      <c r="K572" s="69">
        <v>105</v>
      </c>
      <c r="L572" s="68">
        <v>715</v>
      </c>
      <c r="M572" s="8">
        <f t="shared" si="44"/>
        <v>6.8095238095238093</v>
      </c>
      <c r="N572" s="8">
        <v>2.8119999999999998</v>
      </c>
      <c r="O572" s="69">
        <f t="shared" si="47"/>
        <v>105</v>
      </c>
      <c r="P572" s="181">
        <f t="shared" si="45"/>
        <v>3.2657342657342658</v>
      </c>
      <c r="Q572" s="77" t="s">
        <v>718</v>
      </c>
      <c r="V572" s="34">
        <v>0.3923611111111111</v>
      </c>
      <c r="W572" s="85">
        <v>0.54861111111111105</v>
      </c>
      <c r="X572" s="86">
        <f t="shared" si="46"/>
        <v>0.15624999999999994</v>
      </c>
    </row>
    <row r="573" spans="1:24" x14ac:dyDescent="0.3">
      <c r="A573" s="44" t="s">
        <v>6390</v>
      </c>
      <c r="B573" s="68" t="s">
        <v>6391</v>
      </c>
      <c r="C573" s="2" t="s">
        <v>1</v>
      </c>
      <c r="D573" s="2">
        <v>62</v>
      </c>
      <c r="E573" s="6">
        <v>21121</v>
      </c>
      <c r="F573" s="7">
        <v>43790.529513888891</v>
      </c>
      <c r="G573" s="69" t="s">
        <v>4</v>
      </c>
      <c r="H573" s="68">
        <v>2251</v>
      </c>
      <c r="I573" s="8">
        <f t="shared" si="43"/>
        <v>19.745614035087719</v>
      </c>
      <c r="J573" s="8">
        <v>4.7430000000000003</v>
      </c>
      <c r="K573" s="69">
        <v>114</v>
      </c>
      <c r="L573" s="68">
        <v>517</v>
      </c>
      <c r="M573" s="8">
        <f t="shared" si="44"/>
        <v>4.5350877192982457</v>
      </c>
      <c r="N573" s="8">
        <v>2.0569999999999999</v>
      </c>
      <c r="O573" s="69">
        <f t="shared" si="47"/>
        <v>114</v>
      </c>
      <c r="P573" s="181">
        <f t="shared" si="45"/>
        <v>4.3539651837524174</v>
      </c>
      <c r="Q573" s="77" t="s">
        <v>718</v>
      </c>
      <c r="V573" s="34">
        <v>0.39583333333333331</v>
      </c>
      <c r="W573" s="85">
        <v>0.53819444444444442</v>
      </c>
      <c r="X573" s="86">
        <f t="shared" si="46"/>
        <v>0.1423611111111111</v>
      </c>
    </row>
    <row r="574" spans="1:24" x14ac:dyDescent="0.3">
      <c r="A574" s="44" t="s">
        <v>6392</v>
      </c>
      <c r="B574" s="68" t="s">
        <v>6393</v>
      </c>
      <c r="C574" s="2" t="s">
        <v>1</v>
      </c>
      <c r="D574" s="2">
        <v>50</v>
      </c>
      <c r="E574" s="6">
        <v>25399</v>
      </c>
      <c r="F574" s="7">
        <v>43790.547175925924</v>
      </c>
      <c r="G574" s="69" t="s">
        <v>4</v>
      </c>
      <c r="H574" s="68">
        <v>2535</v>
      </c>
      <c r="I574" s="8">
        <f t="shared" si="43"/>
        <v>24.611650485436893</v>
      </c>
      <c r="J574" s="8">
        <v>5.7990000000000004</v>
      </c>
      <c r="K574" s="69">
        <v>103</v>
      </c>
      <c r="L574" s="68">
        <v>332</v>
      </c>
      <c r="M574" s="8">
        <f t="shared" si="44"/>
        <v>3.2233009708737863</v>
      </c>
      <c r="N574" s="8">
        <v>1.98</v>
      </c>
      <c r="O574" s="69">
        <f t="shared" si="47"/>
        <v>103</v>
      </c>
      <c r="P574" s="181">
        <f t="shared" si="45"/>
        <v>7.6355421686746991</v>
      </c>
      <c r="Q574" s="77" t="s">
        <v>718</v>
      </c>
      <c r="V574" s="34">
        <v>0.40069444444444446</v>
      </c>
      <c r="W574" s="85">
        <v>0.57291666666666663</v>
      </c>
      <c r="X574" s="86">
        <f t="shared" si="46"/>
        <v>0.17222222222222217</v>
      </c>
    </row>
    <row r="575" spans="1:24" x14ac:dyDescent="0.3">
      <c r="A575" s="44" t="s">
        <v>6394</v>
      </c>
      <c r="B575" s="68" t="s">
        <v>6395</v>
      </c>
      <c r="C575" s="2" t="s">
        <v>1</v>
      </c>
      <c r="D575" s="2">
        <v>53</v>
      </c>
      <c r="E575" s="6">
        <v>24125</v>
      </c>
      <c r="F575" s="7">
        <v>43790.567141203705</v>
      </c>
      <c r="G575" s="69" t="s">
        <v>4</v>
      </c>
      <c r="H575" s="68">
        <v>2026</v>
      </c>
      <c r="I575" s="8">
        <f t="shared" si="43"/>
        <v>16.883333333333333</v>
      </c>
      <c r="J575" s="8">
        <v>4.4329999999999998</v>
      </c>
      <c r="K575" s="69">
        <v>120</v>
      </c>
      <c r="L575" s="68">
        <v>504</v>
      </c>
      <c r="M575" s="8">
        <f t="shared" si="44"/>
        <v>4.2</v>
      </c>
      <c r="N575" s="8">
        <v>1.956</v>
      </c>
      <c r="O575" s="69">
        <f t="shared" si="47"/>
        <v>120</v>
      </c>
      <c r="P575" s="181">
        <f t="shared" si="45"/>
        <v>4.0198412698412698</v>
      </c>
      <c r="Q575" s="77" t="s">
        <v>718</v>
      </c>
      <c r="V575" s="34">
        <v>0.42499999999999999</v>
      </c>
      <c r="W575" s="85">
        <v>0.58333333333333337</v>
      </c>
      <c r="X575" s="86">
        <f t="shared" si="46"/>
        <v>0.15833333333333338</v>
      </c>
    </row>
    <row r="576" spans="1:24" x14ac:dyDescent="0.3">
      <c r="A576" s="44" t="s">
        <v>6396</v>
      </c>
      <c r="B576" s="68" t="s">
        <v>6397</v>
      </c>
      <c r="C576" s="2" t="s">
        <v>1</v>
      </c>
      <c r="D576" s="2">
        <v>49</v>
      </c>
      <c r="E576" s="6">
        <v>25852</v>
      </c>
      <c r="F576" s="7">
        <v>43790.581076388888</v>
      </c>
      <c r="G576" s="69" t="s">
        <v>4</v>
      </c>
      <c r="H576" s="68">
        <v>1958</v>
      </c>
      <c r="I576" s="8">
        <f t="shared" si="43"/>
        <v>17.026086956521738</v>
      </c>
      <c r="J576" s="8">
        <v>4.5</v>
      </c>
      <c r="K576" s="69">
        <v>115</v>
      </c>
      <c r="L576" s="68">
        <v>441</v>
      </c>
      <c r="M576" s="8">
        <f t="shared" si="44"/>
        <v>3.8347826086956522</v>
      </c>
      <c r="N576" s="8">
        <v>2.081</v>
      </c>
      <c r="O576" s="69">
        <f t="shared" si="47"/>
        <v>115</v>
      </c>
      <c r="P576" s="181">
        <f t="shared" si="45"/>
        <v>4.4399092970521536</v>
      </c>
      <c r="Q576" s="77" t="s">
        <v>718</v>
      </c>
      <c r="V576" s="34">
        <v>0.44027777777777777</v>
      </c>
      <c r="W576" s="85">
        <v>0.59375</v>
      </c>
      <c r="X576" s="86">
        <f t="shared" si="46"/>
        <v>0.15347222222222223</v>
      </c>
    </row>
    <row r="577" spans="1:24" x14ac:dyDescent="0.3">
      <c r="A577" s="44" t="s">
        <v>6398</v>
      </c>
      <c r="B577" s="68" t="s">
        <v>6399</v>
      </c>
      <c r="C577" s="2" t="s">
        <v>1</v>
      </c>
      <c r="D577" s="2">
        <v>66</v>
      </c>
      <c r="E577" s="6">
        <v>19525</v>
      </c>
      <c r="F577" s="7">
        <v>43790.598356481481</v>
      </c>
      <c r="G577" s="69" t="s">
        <v>4</v>
      </c>
      <c r="H577" s="68">
        <v>3620</v>
      </c>
      <c r="I577" s="8">
        <f t="shared" si="43"/>
        <v>30.94017094017094</v>
      </c>
      <c r="J577" s="8">
        <v>5.5289999999999999</v>
      </c>
      <c r="K577" s="69">
        <v>117</v>
      </c>
      <c r="L577" s="68">
        <v>1599</v>
      </c>
      <c r="M577" s="8">
        <f t="shared" si="44"/>
        <v>13.666666666666666</v>
      </c>
      <c r="N577" s="8">
        <v>3.3839999999999999</v>
      </c>
      <c r="O577" s="69">
        <f t="shared" si="47"/>
        <v>117</v>
      </c>
      <c r="P577" s="181">
        <f t="shared" si="45"/>
        <v>2.2639149468417763</v>
      </c>
      <c r="Q577" s="77" t="s">
        <v>718</v>
      </c>
      <c r="V577" s="34">
        <v>0.48055555555555557</v>
      </c>
      <c r="W577" s="85">
        <v>0.60416666666666663</v>
      </c>
      <c r="X577" s="86">
        <f t="shared" si="46"/>
        <v>0.12361111111111106</v>
      </c>
    </row>
    <row r="578" spans="1:24" x14ac:dyDescent="0.3">
      <c r="A578" s="44" t="s">
        <v>6400</v>
      </c>
      <c r="B578" s="68" t="s">
        <v>6401</v>
      </c>
      <c r="C578" s="2" t="s">
        <v>1</v>
      </c>
      <c r="D578" s="2">
        <v>74</v>
      </c>
      <c r="E578" s="6">
        <v>16681</v>
      </c>
      <c r="F578" s="7">
        <v>43790.611145833333</v>
      </c>
      <c r="G578" s="69" t="s">
        <v>4</v>
      </c>
      <c r="H578" s="68">
        <v>2988</v>
      </c>
      <c r="I578" s="8">
        <f t="shared" si="43"/>
        <v>26.210526315789473</v>
      </c>
      <c r="J578" s="8">
        <v>4.8380000000000001</v>
      </c>
      <c r="K578" s="69">
        <v>114</v>
      </c>
      <c r="L578" s="68">
        <v>1080</v>
      </c>
      <c r="M578" s="8">
        <f t="shared" si="44"/>
        <v>9.473684210526315</v>
      </c>
      <c r="N578" s="8">
        <v>2.972</v>
      </c>
      <c r="O578" s="69">
        <f t="shared" si="47"/>
        <v>114</v>
      </c>
      <c r="P578" s="181">
        <f t="shared" si="45"/>
        <v>2.7666666666666666</v>
      </c>
      <c r="Q578" s="77" t="s">
        <v>718</v>
      </c>
      <c r="V578" s="34">
        <v>0.46319444444444446</v>
      </c>
      <c r="W578" s="85">
        <v>0.61805555555555558</v>
      </c>
      <c r="X578" s="86">
        <f t="shared" si="46"/>
        <v>0.15486111111111112</v>
      </c>
    </row>
    <row r="579" spans="1:24" x14ac:dyDescent="0.3">
      <c r="A579" s="44" t="s">
        <v>6402</v>
      </c>
      <c r="B579" s="68" t="s">
        <v>6403</v>
      </c>
      <c r="C579" s="2" t="s">
        <v>6</v>
      </c>
      <c r="D579" s="2">
        <v>65</v>
      </c>
      <c r="E579" s="6">
        <v>19727</v>
      </c>
      <c r="F579" s="7">
        <v>43790.63521990741</v>
      </c>
      <c r="G579" s="69" t="s">
        <v>4</v>
      </c>
      <c r="H579" s="68">
        <v>1396</v>
      </c>
      <c r="I579" s="8">
        <f t="shared" ref="I579:I642" si="48">H579/K579</f>
        <v>13.686274509803921</v>
      </c>
      <c r="J579" s="8">
        <v>3.726</v>
      </c>
      <c r="K579" s="69">
        <v>102</v>
      </c>
      <c r="L579" s="68">
        <v>266</v>
      </c>
      <c r="M579" s="8">
        <f t="shared" ref="M579:M642" si="49">L579/O579</f>
        <v>2.607843137254902</v>
      </c>
      <c r="N579" s="8">
        <v>1.6419999999999999</v>
      </c>
      <c r="O579" s="69">
        <f t="shared" si="47"/>
        <v>102</v>
      </c>
      <c r="P579" s="181">
        <f t="shared" ref="P579:P642" si="50">I579/M579</f>
        <v>5.2481203007518795</v>
      </c>
      <c r="Q579" s="77" t="s">
        <v>718</v>
      </c>
      <c r="V579" s="34">
        <v>0.47916666666666669</v>
      </c>
      <c r="W579" s="85">
        <v>0.62847222222222221</v>
      </c>
      <c r="X579" s="86">
        <f t="shared" ref="X579:X642" si="51">IF(AND(W579&lt;&gt;0,V579&lt;&gt;0),W579-V579,"No_data")</f>
        <v>0.14930555555555552</v>
      </c>
    </row>
    <row r="580" spans="1:24" x14ac:dyDescent="0.3">
      <c r="A580" s="44" t="s">
        <v>6404</v>
      </c>
      <c r="B580" s="68" t="s">
        <v>6405</v>
      </c>
      <c r="C580" s="2" t="s">
        <v>1</v>
      </c>
      <c r="D580" s="2">
        <v>74</v>
      </c>
      <c r="E580" s="6">
        <v>16702</v>
      </c>
      <c r="F580" s="7">
        <v>43790.636099537034</v>
      </c>
      <c r="G580" s="69" t="s">
        <v>4</v>
      </c>
      <c r="H580" s="68">
        <v>2322</v>
      </c>
      <c r="I580" s="8">
        <f t="shared" si="48"/>
        <v>24.1875</v>
      </c>
      <c r="J580" s="8">
        <v>4.8540000000000001</v>
      </c>
      <c r="K580" s="69">
        <v>96</v>
      </c>
      <c r="L580" s="68">
        <v>694</v>
      </c>
      <c r="M580" s="8">
        <f t="shared" si="49"/>
        <v>7.229166666666667</v>
      </c>
      <c r="N580" s="8">
        <v>2.7320000000000002</v>
      </c>
      <c r="O580" s="69">
        <f t="shared" si="47"/>
        <v>96</v>
      </c>
      <c r="P580" s="181">
        <f t="shared" si="50"/>
        <v>3.3458213256484148</v>
      </c>
      <c r="Q580" s="77" t="s">
        <v>718</v>
      </c>
      <c r="V580" s="34">
        <v>0.49305555555555558</v>
      </c>
      <c r="W580" s="85">
        <v>0.66666666666666663</v>
      </c>
      <c r="X580" s="86">
        <f t="shared" si="51"/>
        <v>0.17361111111111105</v>
      </c>
    </row>
    <row r="581" spans="1:24" x14ac:dyDescent="0.3">
      <c r="A581" s="44" t="s">
        <v>6407</v>
      </c>
      <c r="B581" s="68" t="s">
        <v>6408</v>
      </c>
      <c r="C581" s="2" t="s">
        <v>1</v>
      </c>
      <c r="D581" s="2">
        <v>65</v>
      </c>
      <c r="E581" s="6">
        <v>19792</v>
      </c>
      <c r="F581" s="7">
        <v>43791.525370370371</v>
      </c>
      <c r="G581" s="69" t="s">
        <v>4</v>
      </c>
      <c r="H581" s="68">
        <v>1816</v>
      </c>
      <c r="I581" s="8">
        <f t="shared" si="48"/>
        <v>18.16</v>
      </c>
      <c r="J581" s="8">
        <v>4.601</v>
      </c>
      <c r="K581" s="69">
        <v>100</v>
      </c>
      <c r="L581" s="68">
        <v>471</v>
      </c>
      <c r="M581" s="8">
        <f t="shared" si="49"/>
        <v>4.71</v>
      </c>
      <c r="N581" s="8">
        <v>2.3839999999999999</v>
      </c>
      <c r="O581" s="69">
        <f t="shared" si="47"/>
        <v>100</v>
      </c>
      <c r="P581" s="181">
        <f t="shared" si="50"/>
        <v>3.8556263269639066</v>
      </c>
      <c r="Q581" s="77" t="s">
        <v>718</v>
      </c>
      <c r="V581" s="34">
        <v>0.37708333333333338</v>
      </c>
      <c r="W581" s="85">
        <v>0.53472222222222221</v>
      </c>
      <c r="X581" s="86">
        <f t="shared" si="51"/>
        <v>0.15763888888888883</v>
      </c>
    </row>
    <row r="582" spans="1:24" x14ac:dyDescent="0.3">
      <c r="A582" s="44" t="s">
        <v>6409</v>
      </c>
      <c r="B582" s="68" t="s">
        <v>6410</v>
      </c>
      <c r="C582" s="2" t="s">
        <v>6</v>
      </c>
      <c r="D582" s="2">
        <v>54</v>
      </c>
      <c r="E582" s="6">
        <v>23878</v>
      </c>
      <c r="F582" s="7">
        <v>43791.537303240744</v>
      </c>
      <c r="G582" s="69" t="s">
        <v>4</v>
      </c>
      <c r="H582" s="68">
        <v>2398</v>
      </c>
      <c r="I582" s="8">
        <f t="shared" si="48"/>
        <v>23.98</v>
      </c>
      <c r="J582" s="8">
        <v>4.8840000000000003</v>
      </c>
      <c r="K582" s="69">
        <v>100</v>
      </c>
      <c r="L582" s="68">
        <v>689</v>
      </c>
      <c r="M582" s="8">
        <f t="shared" si="49"/>
        <v>6.89</v>
      </c>
      <c r="N582" s="8">
        <v>2.867</v>
      </c>
      <c r="O582" s="69">
        <f t="shared" si="47"/>
        <v>100</v>
      </c>
      <c r="P582" s="181">
        <f t="shared" si="50"/>
        <v>3.4804063860667638</v>
      </c>
      <c r="Q582" s="77" t="s">
        <v>718</v>
      </c>
      <c r="V582" s="34">
        <v>0.38055555555555554</v>
      </c>
      <c r="W582" s="85">
        <v>0.54513888888888895</v>
      </c>
      <c r="X582" s="86">
        <f t="shared" si="51"/>
        <v>0.16458333333333341</v>
      </c>
    </row>
    <row r="583" spans="1:24" x14ac:dyDescent="0.3">
      <c r="A583" s="44" t="s">
        <v>6411</v>
      </c>
      <c r="B583" s="68" t="s">
        <v>6412</v>
      </c>
      <c r="C583" s="2" t="s">
        <v>1</v>
      </c>
      <c r="D583" s="2">
        <v>54</v>
      </c>
      <c r="E583" s="6">
        <v>23948</v>
      </c>
      <c r="F583" s="7">
        <v>43791.541585648149</v>
      </c>
      <c r="G583" s="69" t="s">
        <v>4</v>
      </c>
      <c r="H583" s="68">
        <v>2548</v>
      </c>
      <c r="I583" s="8">
        <f t="shared" si="48"/>
        <v>25.48</v>
      </c>
      <c r="J583" s="8">
        <v>4.9059999999999997</v>
      </c>
      <c r="K583" s="69">
        <v>100</v>
      </c>
      <c r="L583" s="68">
        <v>434</v>
      </c>
      <c r="M583" s="8">
        <f t="shared" si="49"/>
        <v>4.34</v>
      </c>
      <c r="N583" s="8">
        <v>2.2349999999999999</v>
      </c>
      <c r="O583" s="69">
        <f t="shared" si="47"/>
        <v>100</v>
      </c>
      <c r="P583" s="181">
        <f t="shared" si="50"/>
        <v>5.870967741935484</v>
      </c>
      <c r="Q583" s="77" t="s">
        <v>718</v>
      </c>
      <c r="V583" s="34">
        <v>0.40138888888888885</v>
      </c>
      <c r="W583" s="85">
        <v>0.5625</v>
      </c>
      <c r="X583" s="86">
        <f t="shared" si="51"/>
        <v>0.16111111111111115</v>
      </c>
    </row>
    <row r="584" spans="1:24" x14ac:dyDescent="0.3">
      <c r="A584" s="44" t="s">
        <v>6413</v>
      </c>
      <c r="B584" s="68" t="s">
        <v>6414</v>
      </c>
      <c r="C584" s="2" t="s">
        <v>6</v>
      </c>
      <c r="D584" s="2">
        <v>59</v>
      </c>
      <c r="E584" s="6">
        <v>21890</v>
      </c>
      <c r="F584" s="7">
        <v>43791.558518518519</v>
      </c>
      <c r="G584" s="69" t="s">
        <v>4</v>
      </c>
      <c r="H584" s="68">
        <v>1193</v>
      </c>
      <c r="I584" s="8">
        <f t="shared" si="48"/>
        <v>10.464912280701755</v>
      </c>
      <c r="J584" s="8">
        <v>3.3290000000000002</v>
      </c>
      <c r="K584" s="69">
        <v>114</v>
      </c>
      <c r="L584" s="68">
        <v>494</v>
      </c>
      <c r="M584" s="8">
        <f t="shared" si="49"/>
        <v>4.333333333333333</v>
      </c>
      <c r="N584" s="8">
        <v>1.9259999999999999</v>
      </c>
      <c r="O584" s="69">
        <f t="shared" si="47"/>
        <v>114</v>
      </c>
      <c r="P584" s="181">
        <f t="shared" si="50"/>
        <v>2.4149797570850207</v>
      </c>
      <c r="Q584" s="77" t="s">
        <v>718</v>
      </c>
      <c r="V584" s="34">
        <v>0.40833333333333338</v>
      </c>
      <c r="W584" s="85">
        <v>0.58333333333333337</v>
      </c>
      <c r="X584" s="86">
        <f t="shared" si="51"/>
        <v>0.17499999999999999</v>
      </c>
    </row>
    <row r="585" spans="1:24" x14ac:dyDescent="0.3">
      <c r="A585" s="44" t="s">
        <v>6415</v>
      </c>
      <c r="B585" s="68" t="s">
        <v>6416</v>
      </c>
      <c r="C585" s="2" t="s">
        <v>1</v>
      </c>
      <c r="D585" s="2">
        <v>71</v>
      </c>
      <c r="E585" s="6">
        <v>17789</v>
      </c>
      <c r="F585" s="7">
        <v>43791.581805555557</v>
      </c>
      <c r="G585" s="69" t="s">
        <v>4</v>
      </c>
      <c r="H585" s="68">
        <v>2104</v>
      </c>
      <c r="I585" s="8">
        <f t="shared" si="48"/>
        <v>20.038095238095238</v>
      </c>
      <c r="J585" s="8">
        <v>4.601</v>
      </c>
      <c r="K585" s="69">
        <v>105</v>
      </c>
      <c r="L585" s="68">
        <v>666</v>
      </c>
      <c r="M585" s="8">
        <f t="shared" si="49"/>
        <v>6.3428571428571425</v>
      </c>
      <c r="N585" s="8">
        <v>2.8380000000000001</v>
      </c>
      <c r="O585" s="69">
        <f t="shared" si="47"/>
        <v>105</v>
      </c>
      <c r="P585" s="181">
        <f t="shared" si="50"/>
        <v>3.1591591591591595</v>
      </c>
      <c r="Q585" s="77" t="s">
        <v>718</v>
      </c>
      <c r="V585" s="34">
        <v>0.4375</v>
      </c>
      <c r="W585" s="85">
        <v>0.60416666666666663</v>
      </c>
      <c r="X585" s="86">
        <f t="shared" si="51"/>
        <v>0.16666666666666663</v>
      </c>
    </row>
    <row r="586" spans="1:24" x14ac:dyDescent="0.3">
      <c r="A586" s="44" t="s">
        <v>6417</v>
      </c>
      <c r="B586" s="68" t="s">
        <v>4027</v>
      </c>
      <c r="C586" s="2" t="s">
        <v>1</v>
      </c>
      <c r="D586" s="2">
        <v>54</v>
      </c>
      <c r="E586" s="6">
        <v>23795</v>
      </c>
      <c r="F586" s="7">
        <v>43791.603055555555</v>
      </c>
      <c r="G586" s="69" t="s">
        <v>4</v>
      </c>
      <c r="H586" s="68">
        <v>2695</v>
      </c>
      <c r="I586" s="8">
        <f t="shared" si="48"/>
        <v>26.95</v>
      </c>
      <c r="J586" s="8">
        <v>5.2560000000000002</v>
      </c>
      <c r="K586" s="69">
        <v>100</v>
      </c>
      <c r="L586" s="68">
        <v>504</v>
      </c>
      <c r="M586" s="8">
        <f t="shared" si="49"/>
        <v>5.04</v>
      </c>
      <c r="N586" s="8">
        <v>2.0739999999999998</v>
      </c>
      <c r="O586" s="69">
        <f t="shared" si="47"/>
        <v>100</v>
      </c>
      <c r="P586" s="181">
        <f t="shared" si="50"/>
        <v>5.3472222222222223</v>
      </c>
      <c r="Q586" s="77" t="s">
        <v>718</v>
      </c>
      <c r="V586" s="34">
        <v>0.44513888888888892</v>
      </c>
      <c r="W586" s="85">
        <v>0.61805555555555558</v>
      </c>
      <c r="X586" s="86">
        <f t="shared" si="51"/>
        <v>0.17291666666666666</v>
      </c>
    </row>
    <row r="587" spans="1:24" x14ac:dyDescent="0.3">
      <c r="A587" s="44" t="s">
        <v>6418</v>
      </c>
      <c r="B587" s="68" t="s">
        <v>6419</v>
      </c>
      <c r="C587" s="2" t="s">
        <v>1</v>
      </c>
      <c r="D587" s="2">
        <v>67</v>
      </c>
      <c r="E587" s="6">
        <v>18987</v>
      </c>
      <c r="F587" s="7">
        <v>43791.621261574073</v>
      </c>
      <c r="G587" s="69" t="s">
        <v>4</v>
      </c>
      <c r="H587" s="68">
        <v>2763</v>
      </c>
      <c r="I587" s="8">
        <f t="shared" si="48"/>
        <v>27.63</v>
      </c>
      <c r="J587" s="8">
        <v>6.1109999999999998</v>
      </c>
      <c r="K587" s="69">
        <v>100</v>
      </c>
      <c r="L587" s="68">
        <v>590</v>
      </c>
      <c r="M587" s="8">
        <f t="shared" si="49"/>
        <v>5.9</v>
      </c>
      <c r="N587" s="8">
        <v>2.6869999999999998</v>
      </c>
      <c r="O587" s="69">
        <f t="shared" si="47"/>
        <v>100</v>
      </c>
      <c r="P587" s="181">
        <f t="shared" si="50"/>
        <v>4.6830508474576265</v>
      </c>
      <c r="Q587" s="77" t="s">
        <v>718</v>
      </c>
      <c r="V587" s="34">
        <v>0.45902777777777781</v>
      </c>
      <c r="W587" s="85">
        <v>0.62847222222222221</v>
      </c>
      <c r="X587" s="86">
        <f t="shared" si="51"/>
        <v>0.1694444444444444</v>
      </c>
    </row>
    <row r="588" spans="1:24" x14ac:dyDescent="0.3">
      <c r="A588" s="44" t="s">
        <v>6420</v>
      </c>
      <c r="B588" s="68" t="s">
        <v>6421</v>
      </c>
      <c r="C588" s="2" t="s">
        <v>1</v>
      </c>
      <c r="D588" s="2">
        <v>72</v>
      </c>
      <c r="E588" s="6">
        <v>17396</v>
      </c>
      <c r="F588" s="7">
        <v>43791.632175925923</v>
      </c>
      <c r="G588" s="69" t="s">
        <v>4</v>
      </c>
      <c r="H588" s="68">
        <v>3153</v>
      </c>
      <c r="I588" s="8">
        <f t="shared" si="48"/>
        <v>26.274999999999999</v>
      </c>
      <c r="J588" s="8">
        <v>6.2160000000000002</v>
      </c>
      <c r="K588" s="69">
        <v>120</v>
      </c>
      <c r="L588" s="68">
        <v>871</v>
      </c>
      <c r="M588" s="8">
        <f t="shared" si="49"/>
        <v>7.2583333333333337</v>
      </c>
      <c r="N588" s="8">
        <v>3.0720000000000001</v>
      </c>
      <c r="O588" s="69">
        <f t="shared" si="47"/>
        <v>120</v>
      </c>
      <c r="P588" s="181">
        <f t="shared" si="50"/>
        <v>3.6199770378874851</v>
      </c>
      <c r="Q588" s="77" t="s">
        <v>718</v>
      </c>
      <c r="V588" s="34">
        <v>0.49236111111111108</v>
      </c>
      <c r="W588" s="85">
        <v>0.65277777777777779</v>
      </c>
      <c r="X588" s="86">
        <f t="shared" si="51"/>
        <v>0.16041666666666671</v>
      </c>
    </row>
    <row r="589" spans="1:24" x14ac:dyDescent="0.3">
      <c r="A589" s="44" t="s">
        <v>6422</v>
      </c>
      <c r="B589" s="68" t="s">
        <v>6423</v>
      </c>
      <c r="C589" s="2" t="s">
        <v>1</v>
      </c>
      <c r="D589" s="2">
        <v>41</v>
      </c>
      <c r="E589" s="6">
        <v>28614</v>
      </c>
      <c r="F589" s="7">
        <v>43791.64571759259</v>
      </c>
      <c r="G589" s="69" t="s">
        <v>4</v>
      </c>
      <c r="H589" s="68">
        <v>1618</v>
      </c>
      <c r="I589" s="8">
        <f t="shared" si="48"/>
        <v>14.192982456140351</v>
      </c>
      <c r="J589" s="8">
        <v>3.7250000000000001</v>
      </c>
      <c r="K589" s="69">
        <v>114</v>
      </c>
      <c r="L589" s="68">
        <v>372</v>
      </c>
      <c r="M589" s="8">
        <f t="shared" si="49"/>
        <v>3.263157894736842</v>
      </c>
      <c r="N589" s="8">
        <v>1.77</v>
      </c>
      <c r="O589" s="69">
        <f t="shared" si="47"/>
        <v>114</v>
      </c>
      <c r="P589" s="181">
        <f t="shared" si="50"/>
        <v>4.349462365591398</v>
      </c>
      <c r="Q589" s="77" t="s">
        <v>718</v>
      </c>
      <c r="V589" s="34">
        <v>0.49444444444444446</v>
      </c>
      <c r="W589" s="85">
        <v>0.66319444444444442</v>
      </c>
      <c r="X589" s="86">
        <f t="shared" si="51"/>
        <v>0.16874999999999996</v>
      </c>
    </row>
    <row r="590" spans="1:24" x14ac:dyDescent="0.3">
      <c r="A590" s="44" t="s">
        <v>6424</v>
      </c>
      <c r="B590" s="68" t="s">
        <v>6425</v>
      </c>
      <c r="C590" s="2" t="s">
        <v>1</v>
      </c>
      <c r="D590" s="2">
        <v>56</v>
      </c>
      <c r="E590" s="6">
        <v>23056</v>
      </c>
      <c r="F590" s="7">
        <v>43791.661168981482</v>
      </c>
      <c r="G590" s="69" t="s">
        <v>4</v>
      </c>
      <c r="H590" s="68">
        <v>1589</v>
      </c>
      <c r="I590" s="8">
        <f t="shared" si="48"/>
        <v>13.93859649122807</v>
      </c>
      <c r="J590" s="8">
        <v>3.4670000000000001</v>
      </c>
      <c r="K590" s="69">
        <v>114</v>
      </c>
      <c r="L590" s="68">
        <v>556</v>
      </c>
      <c r="M590" s="8">
        <f t="shared" si="49"/>
        <v>4.8771929824561404</v>
      </c>
      <c r="N590" s="8">
        <v>2.4359999999999999</v>
      </c>
      <c r="O590" s="69">
        <f t="shared" si="47"/>
        <v>114</v>
      </c>
      <c r="P590" s="181">
        <f t="shared" si="50"/>
        <v>2.857913669064748</v>
      </c>
      <c r="Q590" s="77" t="s">
        <v>718</v>
      </c>
      <c r="V590" s="34">
        <v>0.50486111111111109</v>
      </c>
      <c r="W590" s="85">
        <v>0.67361111111111116</v>
      </c>
      <c r="X590" s="86">
        <f t="shared" si="51"/>
        <v>0.16875000000000007</v>
      </c>
    </row>
    <row r="591" spans="1:24" x14ac:dyDescent="0.3">
      <c r="A591" s="44" t="s">
        <v>6426</v>
      </c>
      <c r="B591" s="68" t="s">
        <v>6427</v>
      </c>
      <c r="C591" s="2" t="s">
        <v>1</v>
      </c>
      <c r="D591" s="2">
        <v>53</v>
      </c>
      <c r="E591" s="6">
        <v>24167</v>
      </c>
      <c r="F591" s="7">
        <v>43794.51</v>
      </c>
      <c r="G591" s="69" t="s">
        <v>4</v>
      </c>
      <c r="H591" s="68">
        <v>3181</v>
      </c>
      <c r="I591" s="8">
        <f t="shared" si="48"/>
        <v>26.508333333333333</v>
      </c>
      <c r="J591" s="8">
        <v>4.8579999999999997</v>
      </c>
      <c r="K591" s="69">
        <v>120</v>
      </c>
      <c r="L591" s="68">
        <v>753</v>
      </c>
      <c r="M591" s="8">
        <f t="shared" si="49"/>
        <v>6.2750000000000004</v>
      </c>
      <c r="N591" s="8">
        <v>2.8010000000000002</v>
      </c>
      <c r="O591" s="69">
        <f t="shared" si="47"/>
        <v>120</v>
      </c>
      <c r="P591" s="181">
        <f t="shared" si="50"/>
        <v>4.2244355909694553</v>
      </c>
      <c r="Q591" s="77" t="s">
        <v>718</v>
      </c>
      <c r="V591" s="34">
        <v>0.39374999999999999</v>
      </c>
      <c r="W591" s="85">
        <v>0.52083333333333337</v>
      </c>
      <c r="X591" s="86">
        <f t="shared" si="51"/>
        <v>0.12708333333333338</v>
      </c>
    </row>
    <row r="592" spans="1:24" x14ac:dyDescent="0.3">
      <c r="A592" s="44" t="s">
        <v>6428</v>
      </c>
      <c r="B592" s="68" t="s">
        <v>6429</v>
      </c>
      <c r="C592" s="2" t="s">
        <v>6</v>
      </c>
      <c r="D592" s="2">
        <v>66</v>
      </c>
      <c r="E592" s="6">
        <v>19530</v>
      </c>
      <c r="F592" s="7">
        <v>43794.510312500002</v>
      </c>
      <c r="G592" s="69" t="s">
        <v>4</v>
      </c>
      <c r="H592" s="68">
        <v>2093</v>
      </c>
      <c r="I592" s="8">
        <f t="shared" si="48"/>
        <v>17.441666666666666</v>
      </c>
      <c r="J592" s="8">
        <v>4.0659999999999998</v>
      </c>
      <c r="K592" s="69">
        <v>120</v>
      </c>
      <c r="L592" s="68">
        <v>859</v>
      </c>
      <c r="M592" s="8">
        <f t="shared" si="49"/>
        <v>7.1583333333333332</v>
      </c>
      <c r="N592" s="8">
        <v>2.8370000000000002</v>
      </c>
      <c r="O592" s="69">
        <f t="shared" si="47"/>
        <v>120</v>
      </c>
      <c r="P592" s="181">
        <f t="shared" si="50"/>
        <v>2.4365541327124562</v>
      </c>
      <c r="Q592" s="77" t="s">
        <v>718</v>
      </c>
      <c r="V592" s="34">
        <v>0.3972222222222222</v>
      </c>
      <c r="W592" s="85">
        <v>0.53125</v>
      </c>
      <c r="X592" s="86">
        <f t="shared" si="51"/>
        <v>0.1340277777777778</v>
      </c>
    </row>
    <row r="593" spans="1:24" x14ac:dyDescent="0.3">
      <c r="A593" s="44" t="s">
        <v>6430</v>
      </c>
      <c r="B593" s="68" t="s">
        <v>6431</v>
      </c>
      <c r="C593" s="2" t="s">
        <v>6</v>
      </c>
      <c r="D593" s="2">
        <v>22</v>
      </c>
      <c r="E593" s="6">
        <v>35626</v>
      </c>
      <c r="F593" s="7">
        <v>43794.528437499997</v>
      </c>
      <c r="G593" s="69" t="s">
        <v>4</v>
      </c>
      <c r="H593" s="68">
        <v>1492</v>
      </c>
      <c r="I593" s="8">
        <f t="shared" si="48"/>
        <v>11.936</v>
      </c>
      <c r="J593" s="8">
        <v>3.5579999999999998</v>
      </c>
      <c r="K593" s="69">
        <v>125</v>
      </c>
      <c r="L593" s="68">
        <v>363</v>
      </c>
      <c r="M593" s="8">
        <f t="shared" si="49"/>
        <v>2.9039999999999999</v>
      </c>
      <c r="N593" s="8">
        <v>1.7430000000000001</v>
      </c>
      <c r="O593" s="69">
        <f t="shared" si="47"/>
        <v>125</v>
      </c>
      <c r="P593" s="181">
        <f t="shared" si="50"/>
        <v>4.110192837465565</v>
      </c>
      <c r="Q593" s="77" t="s">
        <v>718</v>
      </c>
      <c r="V593" s="34">
        <v>0.3888888888888889</v>
      </c>
      <c r="W593" s="85">
        <v>0.55208333333333337</v>
      </c>
      <c r="X593" s="86">
        <f t="shared" si="51"/>
        <v>0.16319444444444448</v>
      </c>
    </row>
    <row r="594" spans="1:24" x14ac:dyDescent="0.3">
      <c r="A594" s="44" t="s">
        <v>6432</v>
      </c>
      <c r="B594" s="68" t="s">
        <v>514</v>
      </c>
      <c r="C594" s="2" t="s">
        <v>1</v>
      </c>
      <c r="D594" s="2">
        <v>61</v>
      </c>
      <c r="E594" s="6">
        <v>21371</v>
      </c>
      <c r="F594" s="7">
        <v>43794.55127314815</v>
      </c>
      <c r="G594" s="69" t="s">
        <v>4</v>
      </c>
      <c r="H594" s="68">
        <v>2813</v>
      </c>
      <c r="I594" s="8">
        <f t="shared" si="48"/>
        <v>24.46086956521739</v>
      </c>
      <c r="J594" s="8">
        <v>5.4569999999999999</v>
      </c>
      <c r="K594" s="69">
        <v>115</v>
      </c>
      <c r="L594" s="68">
        <v>604</v>
      </c>
      <c r="M594" s="8">
        <f t="shared" si="49"/>
        <v>5.2521739130434781</v>
      </c>
      <c r="N594" s="8">
        <v>2.29</v>
      </c>
      <c r="O594" s="69">
        <f t="shared" si="47"/>
        <v>115</v>
      </c>
      <c r="P594" s="181">
        <f t="shared" si="50"/>
        <v>4.6572847682119205</v>
      </c>
      <c r="Q594" s="77" t="s">
        <v>718</v>
      </c>
      <c r="V594" s="34">
        <v>0.40625</v>
      </c>
      <c r="W594" s="85">
        <v>0.56944444444444442</v>
      </c>
      <c r="X594" s="86">
        <f t="shared" si="51"/>
        <v>0.16319444444444442</v>
      </c>
    </row>
    <row r="595" spans="1:24" x14ac:dyDescent="0.3">
      <c r="A595" s="44" t="s">
        <v>6433</v>
      </c>
      <c r="B595" s="68" t="s">
        <v>6434</v>
      </c>
      <c r="C595" s="2" t="s">
        <v>1</v>
      </c>
      <c r="D595" s="2">
        <v>49</v>
      </c>
      <c r="E595" s="6">
        <v>25781</v>
      </c>
      <c r="F595" s="7">
        <v>43794.562719907408</v>
      </c>
      <c r="G595" s="69" t="s">
        <v>4</v>
      </c>
      <c r="H595" s="68">
        <v>2369</v>
      </c>
      <c r="I595" s="8">
        <f t="shared" si="48"/>
        <v>20.6</v>
      </c>
      <c r="J595" s="8">
        <v>4.5549999999999997</v>
      </c>
      <c r="K595" s="69">
        <v>115</v>
      </c>
      <c r="L595" s="68">
        <v>747</v>
      </c>
      <c r="M595" s="8">
        <f t="shared" si="49"/>
        <v>6.4956521739130437</v>
      </c>
      <c r="N595" s="8">
        <v>2.8109999999999999</v>
      </c>
      <c r="O595" s="69">
        <f t="shared" si="47"/>
        <v>115</v>
      </c>
      <c r="P595" s="181">
        <f t="shared" si="50"/>
        <v>3.1713520749665327</v>
      </c>
      <c r="Q595" s="77" t="s">
        <v>718</v>
      </c>
      <c r="V595" s="34">
        <v>0.4236111111111111</v>
      </c>
      <c r="W595" s="85">
        <v>0.57986111111111105</v>
      </c>
      <c r="X595" s="86">
        <f t="shared" si="51"/>
        <v>0.15624999999999994</v>
      </c>
    </row>
    <row r="596" spans="1:24" x14ac:dyDescent="0.3">
      <c r="A596" s="44" t="s">
        <v>6435</v>
      </c>
      <c r="B596" s="68" t="s">
        <v>6436</v>
      </c>
      <c r="C596" s="2" t="s">
        <v>1</v>
      </c>
      <c r="D596" s="2">
        <v>50</v>
      </c>
      <c r="E596" s="6">
        <v>25233</v>
      </c>
      <c r="F596" s="7">
        <v>43794.576157407406</v>
      </c>
      <c r="G596" s="69" t="s">
        <v>4</v>
      </c>
      <c r="H596" s="68">
        <v>2372</v>
      </c>
      <c r="I596" s="8">
        <f t="shared" si="48"/>
        <v>20.626086956521739</v>
      </c>
      <c r="J596" s="8">
        <v>5.1319999999999997</v>
      </c>
      <c r="K596" s="69">
        <v>115</v>
      </c>
      <c r="L596" s="68">
        <v>571</v>
      </c>
      <c r="M596" s="8">
        <f t="shared" si="49"/>
        <v>4.965217391304348</v>
      </c>
      <c r="N596" s="8">
        <v>2.2400000000000002</v>
      </c>
      <c r="O596" s="69">
        <f t="shared" si="47"/>
        <v>115</v>
      </c>
      <c r="P596" s="181">
        <f t="shared" si="50"/>
        <v>4.1541155866900175</v>
      </c>
      <c r="Q596" s="77" t="s">
        <v>718</v>
      </c>
      <c r="V596" s="34">
        <v>0.43888888888888888</v>
      </c>
      <c r="W596" s="85">
        <v>0.59027777777777779</v>
      </c>
      <c r="X596" s="86">
        <f t="shared" si="51"/>
        <v>0.15138888888888891</v>
      </c>
    </row>
    <row r="597" spans="1:24" x14ac:dyDescent="0.3">
      <c r="A597" s="44" t="s">
        <v>6437</v>
      </c>
      <c r="B597" s="68" t="s">
        <v>6438</v>
      </c>
      <c r="C597" s="2" t="s">
        <v>1</v>
      </c>
      <c r="D597" s="2">
        <v>42</v>
      </c>
      <c r="E597" s="6">
        <v>28231</v>
      </c>
      <c r="F597" s="7">
        <v>43794.585277777776</v>
      </c>
      <c r="G597" s="69" t="s">
        <v>4</v>
      </c>
      <c r="H597" s="68">
        <v>1593</v>
      </c>
      <c r="I597" s="8">
        <f t="shared" si="48"/>
        <v>13.973684210526315</v>
      </c>
      <c r="J597" s="8">
        <v>3.9449999999999998</v>
      </c>
      <c r="K597" s="69">
        <v>114</v>
      </c>
      <c r="L597" s="68">
        <v>361</v>
      </c>
      <c r="M597" s="8">
        <f t="shared" si="49"/>
        <v>3.1666666666666665</v>
      </c>
      <c r="N597" s="8">
        <v>1.923</v>
      </c>
      <c r="O597" s="69">
        <f t="shared" si="47"/>
        <v>114</v>
      </c>
      <c r="P597" s="181">
        <f t="shared" si="50"/>
        <v>4.4127423822714684</v>
      </c>
      <c r="Q597" s="77" t="s">
        <v>718</v>
      </c>
      <c r="V597" s="34">
        <v>0.4465277777777778</v>
      </c>
      <c r="W597" s="85">
        <v>0.61111111111111105</v>
      </c>
      <c r="X597" s="86">
        <f t="shared" si="51"/>
        <v>0.16458333333333325</v>
      </c>
    </row>
    <row r="598" spans="1:24" x14ac:dyDescent="0.3">
      <c r="A598" s="44" t="s">
        <v>6439</v>
      </c>
      <c r="B598" s="68" t="s">
        <v>105</v>
      </c>
      <c r="C598" s="2" t="s">
        <v>1</v>
      </c>
      <c r="D598" s="2">
        <v>57</v>
      </c>
      <c r="E598" s="6">
        <v>22720</v>
      </c>
      <c r="F598" s="7">
        <v>43794.604074074072</v>
      </c>
      <c r="G598" s="69" t="s">
        <v>4</v>
      </c>
      <c r="H598" s="68">
        <v>3076</v>
      </c>
      <c r="I598" s="8">
        <f t="shared" si="48"/>
        <v>29.295238095238094</v>
      </c>
      <c r="J598" s="8">
        <v>5.7930000000000001</v>
      </c>
      <c r="K598" s="69">
        <v>105</v>
      </c>
      <c r="L598" s="68">
        <v>494</v>
      </c>
      <c r="M598" s="8">
        <f t="shared" si="49"/>
        <v>4.7047619047619049</v>
      </c>
      <c r="N598" s="8">
        <v>2.1120000000000001</v>
      </c>
      <c r="O598" s="69">
        <f t="shared" si="47"/>
        <v>105</v>
      </c>
      <c r="P598" s="181">
        <f t="shared" si="50"/>
        <v>6.2267206477732788</v>
      </c>
      <c r="Q598" s="77" t="s">
        <v>718</v>
      </c>
      <c r="V598" s="34">
        <v>0.46111111111111108</v>
      </c>
      <c r="W598" s="85">
        <v>0.625</v>
      </c>
      <c r="X598" s="86">
        <f t="shared" si="51"/>
        <v>0.16388888888888892</v>
      </c>
    </row>
    <row r="599" spans="1:24" x14ac:dyDescent="0.3">
      <c r="A599" s="44" t="s">
        <v>6440</v>
      </c>
      <c r="B599" s="68" t="s">
        <v>6441</v>
      </c>
      <c r="C599" s="2" t="s">
        <v>1</v>
      </c>
      <c r="D599" s="2">
        <v>62</v>
      </c>
      <c r="E599" s="6">
        <v>20879</v>
      </c>
      <c r="F599" s="7">
        <v>43794.618738425925</v>
      </c>
      <c r="G599" s="69" t="s">
        <v>4</v>
      </c>
      <c r="H599" s="68">
        <v>3348</v>
      </c>
      <c r="I599" s="8">
        <f t="shared" si="48"/>
        <v>29.11304347826087</v>
      </c>
      <c r="J599" s="8">
        <v>5.8339999999999996</v>
      </c>
      <c r="K599" s="69">
        <v>115</v>
      </c>
      <c r="L599" s="68">
        <v>793</v>
      </c>
      <c r="M599" s="8">
        <f t="shared" si="49"/>
        <v>6.8956521739130432</v>
      </c>
      <c r="N599" s="8">
        <v>3.0680000000000001</v>
      </c>
      <c r="O599" s="69">
        <f t="shared" si="47"/>
        <v>115</v>
      </c>
      <c r="P599" s="181">
        <f t="shared" si="50"/>
        <v>4.2219419924337958</v>
      </c>
      <c r="Q599" s="77" t="s">
        <v>718</v>
      </c>
      <c r="V599" s="34">
        <v>0.47222222222222227</v>
      </c>
      <c r="W599" s="85">
        <v>0.63888888888888895</v>
      </c>
      <c r="X599" s="86">
        <f t="shared" si="51"/>
        <v>0.16666666666666669</v>
      </c>
    </row>
    <row r="600" spans="1:24" x14ac:dyDescent="0.3">
      <c r="A600" s="44" t="s">
        <v>6442</v>
      </c>
      <c r="B600" s="68" t="s">
        <v>6443</v>
      </c>
      <c r="C600" s="2" t="s">
        <v>1</v>
      </c>
      <c r="D600" s="2">
        <v>61</v>
      </c>
      <c r="E600" s="6">
        <v>21399</v>
      </c>
      <c r="F600" s="7">
        <v>43794.631180555552</v>
      </c>
      <c r="G600" s="69" t="s">
        <v>4</v>
      </c>
      <c r="H600" s="68">
        <v>2421</v>
      </c>
      <c r="I600" s="8">
        <f t="shared" si="48"/>
        <v>19.214285714285715</v>
      </c>
      <c r="J600" s="8">
        <v>4.2910000000000004</v>
      </c>
      <c r="K600" s="69">
        <v>126</v>
      </c>
      <c r="L600" s="68">
        <v>488</v>
      </c>
      <c r="M600" s="8">
        <f t="shared" si="49"/>
        <v>3.873015873015873</v>
      </c>
      <c r="N600" s="8">
        <v>1.863</v>
      </c>
      <c r="O600" s="69">
        <f t="shared" si="47"/>
        <v>126</v>
      </c>
      <c r="P600" s="181">
        <f t="shared" si="50"/>
        <v>4.9610655737704921</v>
      </c>
      <c r="Q600" s="77" t="s">
        <v>718</v>
      </c>
      <c r="V600" s="34">
        <v>0.4916666666666667</v>
      </c>
      <c r="W600" s="85">
        <v>0.65972222222222221</v>
      </c>
      <c r="X600" s="86">
        <f t="shared" si="51"/>
        <v>0.16805555555555551</v>
      </c>
    </row>
    <row r="601" spans="1:24" x14ac:dyDescent="0.3">
      <c r="A601" s="44" t="s">
        <v>6444</v>
      </c>
      <c r="B601" s="68" t="s">
        <v>6445</v>
      </c>
      <c r="C601" s="2" t="s">
        <v>1</v>
      </c>
      <c r="D601" s="2">
        <v>57</v>
      </c>
      <c r="E601" s="6">
        <v>22715</v>
      </c>
      <c r="F601" s="7">
        <v>43794.651180555556</v>
      </c>
      <c r="G601" s="69" t="s">
        <v>4</v>
      </c>
      <c r="H601" s="68">
        <v>1846</v>
      </c>
      <c r="I601" s="8">
        <f t="shared" si="48"/>
        <v>15.383333333333333</v>
      </c>
      <c r="J601" s="8">
        <v>4.1390000000000002</v>
      </c>
      <c r="K601" s="69">
        <v>120</v>
      </c>
      <c r="L601" s="68">
        <v>502</v>
      </c>
      <c r="M601" s="8">
        <f t="shared" si="49"/>
        <v>4.1833333333333336</v>
      </c>
      <c r="N601" s="8">
        <v>2.1890000000000001</v>
      </c>
      <c r="O601" s="69">
        <f t="shared" si="47"/>
        <v>120</v>
      </c>
      <c r="P601" s="181">
        <f t="shared" si="50"/>
        <v>3.6772908366533863</v>
      </c>
      <c r="Q601" s="77" t="s">
        <v>718</v>
      </c>
      <c r="V601" s="34">
        <v>0.51874999999999993</v>
      </c>
      <c r="W601" s="85">
        <v>0.59375</v>
      </c>
      <c r="X601" s="86">
        <f t="shared" si="51"/>
        <v>7.5000000000000067E-2</v>
      </c>
    </row>
    <row r="602" spans="1:24" x14ac:dyDescent="0.3">
      <c r="A602" s="44" t="s">
        <v>6446</v>
      </c>
      <c r="B602" s="68" t="s">
        <v>6447</v>
      </c>
      <c r="C602" s="2" t="s">
        <v>1</v>
      </c>
      <c r="D602" s="2">
        <v>48</v>
      </c>
      <c r="E602" s="6">
        <v>26050</v>
      </c>
      <c r="F602" s="7">
        <v>43794.703518518516</v>
      </c>
      <c r="G602" s="69" t="s">
        <v>4</v>
      </c>
      <c r="H602" s="68">
        <v>1650</v>
      </c>
      <c r="I602" s="8">
        <f t="shared" si="48"/>
        <v>13.75</v>
      </c>
      <c r="J602" s="8">
        <v>3.9260000000000002</v>
      </c>
      <c r="K602" s="69">
        <v>120</v>
      </c>
      <c r="L602" s="68">
        <v>395</v>
      </c>
      <c r="M602" s="8">
        <f t="shared" si="49"/>
        <v>3.2916666666666665</v>
      </c>
      <c r="N602" s="8">
        <v>1.849</v>
      </c>
      <c r="O602" s="69">
        <f t="shared" si="47"/>
        <v>120</v>
      </c>
      <c r="P602" s="181">
        <f t="shared" si="50"/>
        <v>4.1772151898734178</v>
      </c>
      <c r="Q602" s="77" t="s">
        <v>718</v>
      </c>
      <c r="V602" s="34">
        <v>0.53263888888888888</v>
      </c>
      <c r="W602" s="85">
        <v>0.70833333333333337</v>
      </c>
      <c r="X602" s="86">
        <f t="shared" si="51"/>
        <v>0.17569444444444449</v>
      </c>
    </row>
    <row r="603" spans="1:24" x14ac:dyDescent="0.3">
      <c r="A603" s="44" t="s">
        <v>6448</v>
      </c>
      <c r="B603" s="68" t="s">
        <v>6449</v>
      </c>
      <c r="C603" s="2" t="s">
        <v>1</v>
      </c>
      <c r="D603" s="2">
        <v>55</v>
      </c>
      <c r="E603" s="6">
        <v>23465</v>
      </c>
      <c r="F603" s="7">
        <v>43795.515555555554</v>
      </c>
      <c r="G603" s="69" t="s">
        <v>4</v>
      </c>
      <c r="H603" s="68">
        <v>1729</v>
      </c>
      <c r="I603" s="8">
        <f t="shared" si="48"/>
        <v>15.718181818181819</v>
      </c>
      <c r="J603" s="8">
        <v>4.2489999999999997</v>
      </c>
      <c r="K603" s="69">
        <v>110</v>
      </c>
      <c r="L603" s="68">
        <v>496</v>
      </c>
      <c r="M603" s="8">
        <f t="shared" si="49"/>
        <v>4.5090909090909088</v>
      </c>
      <c r="N603" s="8">
        <v>2.1360000000000001</v>
      </c>
      <c r="O603" s="69">
        <f t="shared" si="47"/>
        <v>110</v>
      </c>
      <c r="P603" s="181">
        <f t="shared" si="50"/>
        <v>3.4858870967741939</v>
      </c>
      <c r="Q603" s="77" t="s">
        <v>718</v>
      </c>
      <c r="V603" s="34">
        <v>0.36736111111111108</v>
      </c>
      <c r="W603" s="85">
        <v>0.52083333333333337</v>
      </c>
      <c r="X603" s="86">
        <f t="shared" si="51"/>
        <v>0.15347222222222229</v>
      </c>
    </row>
    <row r="604" spans="1:24" x14ac:dyDescent="0.3">
      <c r="A604" s="44" t="s">
        <v>6450</v>
      </c>
      <c r="B604" s="68" t="s">
        <v>4392</v>
      </c>
      <c r="C604" s="2" t="s">
        <v>1</v>
      </c>
      <c r="D604" s="2">
        <v>55</v>
      </c>
      <c r="E604" s="6">
        <v>23370</v>
      </c>
      <c r="F604" s="7">
        <v>43795.518078703702</v>
      </c>
      <c r="G604" s="69" t="s">
        <v>4</v>
      </c>
      <c r="H604" s="68">
        <v>2452</v>
      </c>
      <c r="I604" s="8">
        <f t="shared" si="48"/>
        <v>22.915887850467289</v>
      </c>
      <c r="J604" s="8">
        <v>5.57</v>
      </c>
      <c r="K604" s="69">
        <v>107</v>
      </c>
      <c r="L604" s="68">
        <v>727</v>
      </c>
      <c r="M604" s="8">
        <f t="shared" si="49"/>
        <v>6.7943925233644862</v>
      </c>
      <c r="N604" s="8">
        <v>2.5720000000000001</v>
      </c>
      <c r="O604" s="69">
        <f t="shared" si="47"/>
        <v>107</v>
      </c>
      <c r="P604" s="181">
        <f t="shared" si="50"/>
        <v>3.3727647867950479</v>
      </c>
      <c r="Q604" s="77" t="s">
        <v>718</v>
      </c>
      <c r="V604" s="34">
        <v>0.38680555555555557</v>
      </c>
      <c r="W604" s="85">
        <v>0.53125</v>
      </c>
      <c r="X604" s="86">
        <f t="shared" si="51"/>
        <v>0.14444444444444443</v>
      </c>
    </row>
    <row r="605" spans="1:24" x14ac:dyDescent="0.3">
      <c r="A605" s="44" t="s">
        <v>6451</v>
      </c>
      <c r="B605" s="68" t="s">
        <v>6452</v>
      </c>
      <c r="C605" s="2" t="s">
        <v>1</v>
      </c>
      <c r="D605" s="2">
        <v>55</v>
      </c>
      <c r="E605" s="6">
        <v>23408</v>
      </c>
      <c r="F605" s="7">
        <v>43795.542754629627</v>
      </c>
      <c r="G605" s="69" t="s">
        <v>4</v>
      </c>
      <c r="H605" s="68">
        <v>2363</v>
      </c>
      <c r="I605" s="8">
        <f t="shared" si="48"/>
        <v>19.691666666666666</v>
      </c>
      <c r="J605" s="8">
        <v>5.907</v>
      </c>
      <c r="K605" s="69">
        <v>120</v>
      </c>
      <c r="L605" s="68">
        <v>461</v>
      </c>
      <c r="M605" s="8">
        <f t="shared" si="49"/>
        <v>3.8416666666666668</v>
      </c>
      <c r="N605" s="8">
        <v>2.1179999999999999</v>
      </c>
      <c r="O605" s="69">
        <f t="shared" si="47"/>
        <v>120</v>
      </c>
      <c r="P605" s="181">
        <f t="shared" si="50"/>
        <v>5.1258134490238607</v>
      </c>
      <c r="Q605" s="77" t="s">
        <v>718</v>
      </c>
      <c r="V605" s="34">
        <v>0.39583333333333331</v>
      </c>
      <c r="W605" s="85">
        <v>0.55208333333333337</v>
      </c>
      <c r="X605" s="86">
        <f t="shared" si="51"/>
        <v>0.15625000000000006</v>
      </c>
    </row>
    <row r="606" spans="1:24" x14ac:dyDescent="0.3">
      <c r="A606" s="44" t="s">
        <v>6453</v>
      </c>
      <c r="B606" s="68" t="s">
        <v>6454</v>
      </c>
      <c r="C606" s="2" t="s">
        <v>1</v>
      </c>
      <c r="D606" s="2">
        <v>52</v>
      </c>
      <c r="E606" s="6">
        <v>24725</v>
      </c>
      <c r="F606" s="7">
        <v>43795.550358796296</v>
      </c>
      <c r="G606" s="69" t="s">
        <v>4</v>
      </c>
      <c r="H606" s="68">
        <v>2018</v>
      </c>
      <c r="I606" s="8">
        <f t="shared" si="48"/>
        <v>18.345454545454544</v>
      </c>
      <c r="J606" s="8">
        <v>4.1829999999999998</v>
      </c>
      <c r="K606" s="69">
        <v>110</v>
      </c>
      <c r="L606" s="68">
        <v>411</v>
      </c>
      <c r="M606" s="8">
        <f t="shared" si="49"/>
        <v>3.7363636363636363</v>
      </c>
      <c r="N606" s="8">
        <v>2.0390000000000001</v>
      </c>
      <c r="O606" s="69">
        <f t="shared" si="47"/>
        <v>110</v>
      </c>
      <c r="P606" s="181">
        <f t="shared" si="50"/>
        <v>4.9099756690997562</v>
      </c>
      <c r="Q606" s="77" t="s">
        <v>718</v>
      </c>
      <c r="V606" s="34">
        <v>0.41250000000000003</v>
      </c>
      <c r="W606" s="85">
        <v>0.56597222222222221</v>
      </c>
      <c r="X606" s="86">
        <f t="shared" si="51"/>
        <v>0.15347222222222218</v>
      </c>
    </row>
    <row r="607" spans="1:24" x14ac:dyDescent="0.3">
      <c r="A607" s="44" t="s">
        <v>6455</v>
      </c>
      <c r="B607" s="68" t="s">
        <v>6456</v>
      </c>
      <c r="C607" s="2" t="s">
        <v>1</v>
      </c>
      <c r="D607" s="2">
        <v>62</v>
      </c>
      <c r="E607" s="6">
        <v>20798</v>
      </c>
      <c r="F607" s="7">
        <v>43795.574016203704</v>
      </c>
      <c r="G607" s="69" t="s">
        <v>4</v>
      </c>
      <c r="H607" s="68">
        <v>2885</v>
      </c>
      <c r="I607" s="8">
        <f t="shared" si="48"/>
        <v>26.467889908256879</v>
      </c>
      <c r="J607" s="8">
        <v>5.4029999999999996</v>
      </c>
      <c r="K607" s="69">
        <v>109</v>
      </c>
      <c r="L607" s="68">
        <v>570</v>
      </c>
      <c r="M607" s="8">
        <f t="shared" si="49"/>
        <v>5.2293577981651378</v>
      </c>
      <c r="N607" s="8">
        <v>2.379</v>
      </c>
      <c r="O607" s="69">
        <f t="shared" si="47"/>
        <v>109</v>
      </c>
      <c r="P607" s="181">
        <f t="shared" si="50"/>
        <v>5.0614035087719289</v>
      </c>
      <c r="Q607" s="77" t="s">
        <v>718</v>
      </c>
      <c r="V607" s="34">
        <v>0.42638888888888887</v>
      </c>
      <c r="W607" s="85">
        <v>0.58333333333333337</v>
      </c>
      <c r="X607" s="86">
        <f t="shared" si="51"/>
        <v>0.1569444444444445</v>
      </c>
    </row>
    <row r="608" spans="1:24" x14ac:dyDescent="0.3">
      <c r="A608" s="44" t="s">
        <v>6457</v>
      </c>
      <c r="B608" s="68" t="s">
        <v>6458</v>
      </c>
      <c r="C608" s="2" t="s">
        <v>1</v>
      </c>
      <c r="D608" s="2">
        <v>67</v>
      </c>
      <c r="E608" s="6">
        <v>19099</v>
      </c>
      <c r="F608" s="7">
        <v>43795.586921296293</v>
      </c>
      <c r="G608" s="69" t="s">
        <v>4</v>
      </c>
      <c r="H608" s="68">
        <v>2352</v>
      </c>
      <c r="I608" s="8">
        <f t="shared" si="48"/>
        <v>18.666666666666668</v>
      </c>
      <c r="J608" s="8">
        <v>4.4829999999999997</v>
      </c>
      <c r="K608" s="69">
        <v>126</v>
      </c>
      <c r="L608" s="68">
        <v>783</v>
      </c>
      <c r="M608" s="8">
        <f t="shared" si="49"/>
        <v>6.2142857142857144</v>
      </c>
      <c r="N608" s="8">
        <v>2.6030000000000002</v>
      </c>
      <c r="O608" s="69">
        <f t="shared" si="47"/>
        <v>126</v>
      </c>
      <c r="P608" s="181">
        <f t="shared" si="50"/>
        <v>3.0038314176245211</v>
      </c>
      <c r="Q608" s="77" t="s">
        <v>718</v>
      </c>
      <c r="V608" s="34">
        <v>0.44097222222222227</v>
      </c>
      <c r="W608" s="85">
        <v>0.59375</v>
      </c>
      <c r="X608" s="86">
        <f t="shared" si="51"/>
        <v>0.15277777777777773</v>
      </c>
    </row>
    <row r="609" spans="1:24" x14ac:dyDescent="0.3">
      <c r="A609" s="44" t="s">
        <v>6459</v>
      </c>
      <c r="B609" s="68" t="s">
        <v>6460</v>
      </c>
      <c r="C609" s="2" t="s">
        <v>1</v>
      </c>
      <c r="D609" s="2">
        <v>48</v>
      </c>
      <c r="E609" s="6">
        <v>25982</v>
      </c>
      <c r="F609" s="7">
        <v>43795.610555555555</v>
      </c>
      <c r="G609" s="69" t="s">
        <v>4</v>
      </c>
      <c r="H609" s="68">
        <v>1975</v>
      </c>
      <c r="I609" s="8">
        <f t="shared" si="48"/>
        <v>18.287037037037038</v>
      </c>
      <c r="J609" s="8">
        <v>4.5140000000000002</v>
      </c>
      <c r="K609" s="69">
        <v>108</v>
      </c>
      <c r="L609" s="68">
        <v>430</v>
      </c>
      <c r="M609" s="8">
        <f t="shared" si="49"/>
        <v>3.9814814814814814</v>
      </c>
      <c r="N609" s="8">
        <v>2.0640000000000001</v>
      </c>
      <c r="O609" s="69">
        <f t="shared" si="47"/>
        <v>108</v>
      </c>
      <c r="P609" s="181">
        <f t="shared" si="50"/>
        <v>4.5930232558139537</v>
      </c>
      <c r="Q609" s="77" t="s">
        <v>718</v>
      </c>
      <c r="V609" s="34">
        <v>0.45208333333333334</v>
      </c>
      <c r="W609" s="85">
        <v>0.61805555555555558</v>
      </c>
      <c r="X609" s="86">
        <f t="shared" si="51"/>
        <v>0.16597222222222224</v>
      </c>
    </row>
    <row r="610" spans="1:24" x14ac:dyDescent="0.3">
      <c r="A610" s="44" t="s">
        <v>6461</v>
      </c>
      <c r="B610" s="68" t="s">
        <v>6462</v>
      </c>
      <c r="C610" s="2" t="s">
        <v>1</v>
      </c>
      <c r="D610" s="2">
        <v>52</v>
      </c>
      <c r="E610" s="6">
        <v>24698</v>
      </c>
      <c r="F610" s="7">
        <v>43795.613379629627</v>
      </c>
      <c r="G610" s="69" t="s">
        <v>4</v>
      </c>
      <c r="H610" s="68">
        <v>2282</v>
      </c>
      <c r="I610" s="8">
        <f t="shared" si="48"/>
        <v>20.017543859649123</v>
      </c>
      <c r="J610" s="8">
        <v>4.4800000000000004</v>
      </c>
      <c r="K610" s="69">
        <v>114</v>
      </c>
      <c r="L610" s="68">
        <v>543</v>
      </c>
      <c r="M610" s="8">
        <f t="shared" si="49"/>
        <v>4.7631578947368425</v>
      </c>
      <c r="N610" s="8">
        <v>2.37</v>
      </c>
      <c r="O610" s="69">
        <f t="shared" si="47"/>
        <v>114</v>
      </c>
      <c r="P610" s="181">
        <f t="shared" si="50"/>
        <v>4.2025782688766116</v>
      </c>
      <c r="Q610" s="77" t="s">
        <v>718</v>
      </c>
      <c r="V610" s="34">
        <v>0.45763888888888887</v>
      </c>
      <c r="W610" s="85">
        <v>0.62847222222222221</v>
      </c>
      <c r="X610" s="86">
        <f t="shared" si="51"/>
        <v>0.17083333333333334</v>
      </c>
    </row>
    <row r="611" spans="1:24" x14ac:dyDescent="0.3">
      <c r="A611" s="44" t="s">
        <v>6465</v>
      </c>
      <c r="B611" s="68" t="s">
        <v>1793</v>
      </c>
      <c r="C611" s="2" t="s">
        <v>1</v>
      </c>
      <c r="D611" s="2">
        <v>65</v>
      </c>
      <c r="E611" s="6">
        <v>19995</v>
      </c>
      <c r="F611" s="7">
        <v>43795.63453703704</v>
      </c>
      <c r="G611" s="69" t="s">
        <v>4</v>
      </c>
      <c r="H611" s="68">
        <v>3222</v>
      </c>
      <c r="I611" s="8">
        <f t="shared" si="48"/>
        <v>26.85</v>
      </c>
      <c r="J611" s="8">
        <v>4.5570000000000004</v>
      </c>
      <c r="K611" s="69">
        <v>120</v>
      </c>
      <c r="L611" s="68">
        <v>553</v>
      </c>
      <c r="M611" s="8">
        <f t="shared" si="49"/>
        <v>4.6083333333333334</v>
      </c>
      <c r="N611" s="8">
        <v>2.3809999999999998</v>
      </c>
      <c r="O611" s="69">
        <f t="shared" si="47"/>
        <v>120</v>
      </c>
      <c r="P611" s="181">
        <f t="shared" si="50"/>
        <v>5.8264014466546117</v>
      </c>
      <c r="Q611" s="77" t="s">
        <v>718</v>
      </c>
      <c r="V611" s="34">
        <v>0.4916666666666667</v>
      </c>
      <c r="W611" s="85">
        <v>0.65972222222222221</v>
      </c>
      <c r="X611" s="86">
        <f t="shared" si="51"/>
        <v>0.16805555555555551</v>
      </c>
    </row>
    <row r="612" spans="1:24" x14ac:dyDescent="0.3">
      <c r="A612" s="44" t="s">
        <v>6466</v>
      </c>
      <c r="B612" s="68" t="s">
        <v>6467</v>
      </c>
      <c r="C612" s="2" t="s">
        <v>1</v>
      </c>
      <c r="D612" s="2">
        <v>65</v>
      </c>
      <c r="E612" s="6">
        <v>19865</v>
      </c>
      <c r="F612" s="7">
        <v>43795.66679398148</v>
      </c>
      <c r="G612" s="69" t="s">
        <v>4</v>
      </c>
      <c r="H612" s="68">
        <v>3349</v>
      </c>
      <c r="I612" s="8">
        <f t="shared" si="48"/>
        <v>30.445454545454545</v>
      </c>
      <c r="J612" s="8">
        <v>5.9409999999999998</v>
      </c>
      <c r="K612" s="69">
        <v>110</v>
      </c>
      <c r="L612" s="68">
        <v>1374</v>
      </c>
      <c r="M612" s="8">
        <f t="shared" si="49"/>
        <v>12.49090909090909</v>
      </c>
      <c r="N612" s="8">
        <v>3.7090000000000001</v>
      </c>
      <c r="O612" s="69">
        <f t="shared" si="47"/>
        <v>110</v>
      </c>
      <c r="P612" s="181">
        <f t="shared" si="50"/>
        <v>2.4374090247452695</v>
      </c>
      <c r="Q612" s="77" t="s">
        <v>718</v>
      </c>
      <c r="V612" s="34">
        <v>0.52916666666666667</v>
      </c>
      <c r="W612" s="85">
        <v>0.67708333333333337</v>
      </c>
      <c r="X612" s="86">
        <f t="shared" si="51"/>
        <v>0.1479166666666667</v>
      </c>
    </row>
    <row r="613" spans="1:24" x14ac:dyDescent="0.3">
      <c r="A613" s="44" t="s">
        <v>6468</v>
      </c>
      <c r="B613" s="68" t="s">
        <v>6469</v>
      </c>
      <c r="C613" s="2" t="s">
        <v>1</v>
      </c>
      <c r="D613" s="2">
        <v>42</v>
      </c>
      <c r="E613" s="6">
        <v>28258</v>
      </c>
      <c r="F613" s="7">
        <v>43795.699479166666</v>
      </c>
      <c r="G613" s="69" t="s">
        <v>4</v>
      </c>
      <c r="H613" s="68">
        <v>1908</v>
      </c>
      <c r="I613" s="8">
        <f t="shared" si="48"/>
        <v>15.142857142857142</v>
      </c>
      <c r="J613" s="8">
        <v>4.0510000000000002</v>
      </c>
      <c r="K613" s="69">
        <v>126</v>
      </c>
      <c r="L613" s="68">
        <v>365</v>
      </c>
      <c r="M613" s="8">
        <f t="shared" si="49"/>
        <v>2.8968253968253967</v>
      </c>
      <c r="N613" s="8">
        <v>1.8280000000000001</v>
      </c>
      <c r="O613" s="69">
        <f t="shared" si="47"/>
        <v>126</v>
      </c>
      <c r="P613" s="181">
        <f t="shared" si="50"/>
        <v>5.2273972602739729</v>
      </c>
      <c r="Q613" s="77" t="s">
        <v>718</v>
      </c>
      <c r="V613" s="34">
        <v>0.53333333333333333</v>
      </c>
      <c r="W613" s="85">
        <v>0.70833333333333337</v>
      </c>
      <c r="X613" s="86">
        <f t="shared" si="51"/>
        <v>0.17500000000000004</v>
      </c>
    </row>
    <row r="614" spans="1:24" x14ac:dyDescent="0.3">
      <c r="A614" s="44" t="s">
        <v>6470</v>
      </c>
      <c r="B614" s="68" t="s">
        <v>6471</v>
      </c>
      <c r="C614" s="2" t="s">
        <v>6</v>
      </c>
      <c r="D614" s="2">
        <v>77</v>
      </c>
      <c r="E614" s="6">
        <v>15309</v>
      </c>
      <c r="F614" s="7">
        <v>43795.69971064815</v>
      </c>
      <c r="G614" s="69" t="s">
        <v>4</v>
      </c>
      <c r="H614" s="68">
        <v>3558</v>
      </c>
      <c r="I614" s="8">
        <f t="shared" si="48"/>
        <v>32.345454545454544</v>
      </c>
      <c r="J614" s="8">
        <v>5.9850000000000003</v>
      </c>
      <c r="K614" s="69">
        <v>110</v>
      </c>
      <c r="L614" s="68">
        <v>1002</v>
      </c>
      <c r="M614" s="8">
        <f t="shared" si="49"/>
        <v>9.1090909090909093</v>
      </c>
      <c r="N614" s="8">
        <v>2.8940000000000001</v>
      </c>
      <c r="O614" s="69">
        <f t="shared" si="47"/>
        <v>110</v>
      </c>
      <c r="P614" s="181">
        <f t="shared" si="50"/>
        <v>3.5508982035928143</v>
      </c>
      <c r="Q614" s="77" t="s">
        <v>718</v>
      </c>
      <c r="V614" s="34">
        <v>0.53888888888888886</v>
      </c>
      <c r="W614" s="85">
        <v>0.72222222222222221</v>
      </c>
      <c r="X614" s="86">
        <f t="shared" si="51"/>
        <v>0.18333333333333335</v>
      </c>
    </row>
    <row r="615" spans="1:24" x14ac:dyDescent="0.3">
      <c r="A615" s="44" t="s">
        <v>6472</v>
      </c>
      <c r="B615" s="68" t="s">
        <v>653</v>
      </c>
      <c r="C615" s="2" t="s">
        <v>1</v>
      </c>
      <c r="D615" s="2">
        <v>35</v>
      </c>
      <c r="E615" s="6">
        <v>30911</v>
      </c>
      <c r="F615" s="7">
        <v>43796.515555555554</v>
      </c>
      <c r="G615" s="69" t="s">
        <v>4</v>
      </c>
      <c r="H615" s="68">
        <v>2037</v>
      </c>
      <c r="I615" s="8">
        <f t="shared" si="48"/>
        <v>23.147727272727273</v>
      </c>
      <c r="J615" s="8">
        <v>4.7450000000000001</v>
      </c>
      <c r="K615" s="69">
        <v>88</v>
      </c>
      <c r="L615" s="68">
        <v>467</v>
      </c>
      <c r="M615" s="8">
        <f t="shared" si="49"/>
        <v>5.3068181818181817</v>
      </c>
      <c r="N615" s="8">
        <v>2.36</v>
      </c>
      <c r="O615" s="69">
        <f t="shared" si="47"/>
        <v>88</v>
      </c>
      <c r="P615" s="181">
        <f t="shared" si="50"/>
        <v>4.3618843683083517</v>
      </c>
      <c r="Q615" s="77" t="s">
        <v>718</v>
      </c>
      <c r="V615" s="34">
        <v>0.38055555555555554</v>
      </c>
      <c r="W615" s="85">
        <v>0.52083333333333337</v>
      </c>
      <c r="X615" s="86">
        <f t="shared" si="51"/>
        <v>0.14027777777777783</v>
      </c>
    </row>
    <row r="616" spans="1:24" x14ac:dyDescent="0.3">
      <c r="A616" s="44" t="s">
        <v>6473</v>
      </c>
      <c r="B616" s="68" t="s">
        <v>6474</v>
      </c>
      <c r="C616" s="2" t="s">
        <v>1</v>
      </c>
      <c r="D616" s="2">
        <v>62</v>
      </c>
      <c r="E616" s="6">
        <v>20866</v>
      </c>
      <c r="F616" s="7">
        <v>43796.52752314815</v>
      </c>
      <c r="G616" s="69" t="s">
        <v>4</v>
      </c>
      <c r="H616" s="68">
        <v>1602</v>
      </c>
      <c r="I616" s="8">
        <f t="shared" si="48"/>
        <v>14.563636363636364</v>
      </c>
      <c r="J616" s="8">
        <v>3.859</v>
      </c>
      <c r="K616" s="69">
        <v>110</v>
      </c>
      <c r="L616" s="68">
        <v>494</v>
      </c>
      <c r="M616" s="8">
        <f t="shared" si="49"/>
        <v>4.4909090909090912</v>
      </c>
      <c r="N616" s="8">
        <v>2.415</v>
      </c>
      <c r="O616" s="69">
        <f t="shared" si="47"/>
        <v>110</v>
      </c>
      <c r="P616" s="181">
        <f t="shared" si="50"/>
        <v>3.2429149797570851</v>
      </c>
      <c r="Q616" s="77" t="s">
        <v>718</v>
      </c>
      <c r="V616" s="34">
        <v>0.38263888888888892</v>
      </c>
      <c r="W616" s="85">
        <v>0.53472222222222221</v>
      </c>
      <c r="X616" s="86">
        <f t="shared" si="51"/>
        <v>0.15208333333333329</v>
      </c>
    </row>
    <row r="617" spans="1:24" x14ac:dyDescent="0.3">
      <c r="A617" s="44" t="s">
        <v>6475</v>
      </c>
      <c r="B617" s="68" t="s">
        <v>6476</v>
      </c>
      <c r="C617" s="2" t="s">
        <v>1</v>
      </c>
      <c r="D617" s="2">
        <v>65</v>
      </c>
      <c r="E617" s="6">
        <v>19960</v>
      </c>
      <c r="F617" s="7">
        <v>43796.537523148145</v>
      </c>
      <c r="G617" s="69" t="s">
        <v>4</v>
      </c>
      <c r="H617" s="68">
        <v>3338</v>
      </c>
      <c r="I617" s="8">
        <f t="shared" si="48"/>
        <v>32.407766990291265</v>
      </c>
      <c r="J617" s="8">
        <v>5.9880000000000004</v>
      </c>
      <c r="K617" s="69">
        <v>103</v>
      </c>
      <c r="L617" s="68">
        <v>522</v>
      </c>
      <c r="M617" s="8">
        <f t="shared" si="49"/>
        <v>5.0679611650485441</v>
      </c>
      <c r="N617" s="8">
        <v>2.1160000000000001</v>
      </c>
      <c r="O617" s="69">
        <f t="shared" si="47"/>
        <v>103</v>
      </c>
      <c r="P617" s="181">
        <f t="shared" si="50"/>
        <v>6.3946360153256707</v>
      </c>
      <c r="Q617" s="77" t="s">
        <v>718</v>
      </c>
      <c r="V617" s="34">
        <v>0.40277777777777773</v>
      </c>
      <c r="W617" s="85">
        <v>0.54166666666666663</v>
      </c>
      <c r="X617" s="86">
        <f t="shared" si="51"/>
        <v>0.1388888888888889</v>
      </c>
    </row>
    <row r="618" spans="1:24" x14ac:dyDescent="0.3">
      <c r="A618" s="44" t="s">
        <v>6477</v>
      </c>
      <c r="B618" s="68" t="s">
        <v>6478</v>
      </c>
      <c r="C618" s="2" t="s">
        <v>1</v>
      </c>
      <c r="D618" s="2">
        <v>59</v>
      </c>
      <c r="E618" s="6">
        <v>22164</v>
      </c>
      <c r="F618" s="7">
        <v>43796.54042824074</v>
      </c>
      <c r="G618" s="69" t="s">
        <v>4</v>
      </c>
      <c r="H618" s="68">
        <v>2402</v>
      </c>
      <c r="I618" s="8">
        <f t="shared" si="48"/>
        <v>21.07017543859649</v>
      </c>
      <c r="J618" s="8">
        <v>5.5410000000000004</v>
      </c>
      <c r="K618" s="69">
        <v>114</v>
      </c>
      <c r="L618" s="68">
        <v>613</v>
      </c>
      <c r="M618" s="8">
        <f t="shared" si="49"/>
        <v>5.3771929824561404</v>
      </c>
      <c r="N618" s="8">
        <v>2.5289999999999999</v>
      </c>
      <c r="O618" s="69">
        <f t="shared" ref="O618:O679" si="52">K618</f>
        <v>114</v>
      </c>
      <c r="P618" s="181">
        <f t="shared" si="50"/>
        <v>3.9184339314845023</v>
      </c>
      <c r="Q618" s="77" t="s">
        <v>718</v>
      </c>
      <c r="V618" s="34">
        <v>0.4145833333333333</v>
      </c>
      <c r="W618" s="85">
        <v>0.56597222222222221</v>
      </c>
      <c r="X618" s="86">
        <f t="shared" si="51"/>
        <v>0.15138888888888891</v>
      </c>
    </row>
    <row r="619" spans="1:24" x14ac:dyDescent="0.3">
      <c r="A619" s="44" t="s">
        <v>6479</v>
      </c>
      <c r="B619" s="68" t="s">
        <v>6480</v>
      </c>
      <c r="C619" s="2" t="s">
        <v>1</v>
      </c>
      <c r="D619" s="2">
        <v>48</v>
      </c>
      <c r="E619" s="6">
        <v>26102</v>
      </c>
      <c r="F619" s="7">
        <v>43796.563657407409</v>
      </c>
      <c r="G619" s="69" t="s">
        <v>4</v>
      </c>
      <c r="H619" s="68">
        <v>1966</v>
      </c>
      <c r="I619" s="8">
        <f t="shared" si="48"/>
        <v>19.66</v>
      </c>
      <c r="J619" s="8">
        <v>4.3879999999999999</v>
      </c>
      <c r="K619" s="69">
        <v>100</v>
      </c>
      <c r="L619" s="68">
        <v>475</v>
      </c>
      <c r="M619" s="8">
        <f t="shared" si="49"/>
        <v>4.75</v>
      </c>
      <c r="N619" s="8">
        <v>2.516</v>
      </c>
      <c r="O619" s="69">
        <f t="shared" si="52"/>
        <v>100</v>
      </c>
      <c r="P619" s="181">
        <f t="shared" si="50"/>
        <v>4.1389473684210527</v>
      </c>
      <c r="Q619" s="77" t="s">
        <v>718</v>
      </c>
      <c r="V619" s="34">
        <v>0.42499999999999999</v>
      </c>
      <c r="W619" s="85">
        <v>0.57986111111111105</v>
      </c>
      <c r="X619" s="86">
        <f t="shared" si="51"/>
        <v>0.15486111111111106</v>
      </c>
    </row>
    <row r="620" spans="1:24" x14ac:dyDescent="0.3">
      <c r="A620" s="44" t="s">
        <v>6481</v>
      </c>
      <c r="B620" s="68" t="s">
        <v>6482</v>
      </c>
      <c r="C620" s="2" t="s">
        <v>1</v>
      </c>
      <c r="D620" s="2">
        <v>62</v>
      </c>
      <c r="E620" s="6">
        <v>21058</v>
      </c>
      <c r="F620" s="7">
        <v>43796.580833333333</v>
      </c>
      <c r="G620" s="69" t="s">
        <v>4</v>
      </c>
      <c r="H620" s="68">
        <v>3370</v>
      </c>
      <c r="I620" s="8">
        <f t="shared" si="48"/>
        <v>29.304347826086957</v>
      </c>
      <c r="J620" s="8">
        <v>6.452</v>
      </c>
      <c r="K620" s="69">
        <v>115</v>
      </c>
      <c r="L620" s="68">
        <v>573</v>
      </c>
      <c r="M620" s="8">
        <f t="shared" si="49"/>
        <v>4.982608695652174</v>
      </c>
      <c r="N620" s="8">
        <v>2.41</v>
      </c>
      <c r="O620" s="69">
        <f t="shared" si="52"/>
        <v>115</v>
      </c>
      <c r="P620" s="181">
        <f t="shared" si="50"/>
        <v>5.8813263525305413</v>
      </c>
      <c r="Q620" s="77" t="s">
        <v>718</v>
      </c>
      <c r="V620" s="34">
        <v>0.44166666666666665</v>
      </c>
      <c r="W620" s="85">
        <v>0.61111111111111105</v>
      </c>
      <c r="X620" s="86">
        <f t="shared" si="51"/>
        <v>0.1694444444444444</v>
      </c>
    </row>
    <row r="621" spans="1:24" x14ac:dyDescent="0.3">
      <c r="A621" s="44" t="s">
        <v>2310</v>
      </c>
      <c r="B621" s="68" t="s">
        <v>85</v>
      </c>
      <c r="C621" s="2" t="s">
        <v>1</v>
      </c>
      <c r="D621" s="2">
        <v>42</v>
      </c>
      <c r="E621" s="6">
        <v>28094</v>
      </c>
      <c r="F621" s="7">
        <v>43796.595763888887</v>
      </c>
      <c r="G621" s="69" t="s">
        <v>4</v>
      </c>
      <c r="H621" s="68">
        <v>2109</v>
      </c>
      <c r="I621" s="8">
        <f t="shared" si="48"/>
        <v>18.5</v>
      </c>
      <c r="J621" s="8">
        <v>4.3970000000000002</v>
      </c>
      <c r="K621" s="69">
        <v>114</v>
      </c>
      <c r="L621" s="68">
        <v>788</v>
      </c>
      <c r="M621" s="8">
        <f t="shared" si="49"/>
        <v>6.9122807017543861</v>
      </c>
      <c r="N621" s="8">
        <v>2.5299999999999998</v>
      </c>
      <c r="O621" s="69">
        <f t="shared" si="52"/>
        <v>114</v>
      </c>
      <c r="P621" s="181">
        <f t="shared" si="50"/>
        <v>2.6763959390862944</v>
      </c>
      <c r="Q621" s="77" t="s">
        <v>718</v>
      </c>
      <c r="V621" s="34">
        <v>0.45347222222222222</v>
      </c>
      <c r="W621" s="85">
        <v>0.60763888888888895</v>
      </c>
      <c r="X621" s="86">
        <f t="shared" si="51"/>
        <v>0.15416666666666673</v>
      </c>
    </row>
    <row r="622" spans="1:24" x14ac:dyDescent="0.3">
      <c r="A622" s="44" t="s">
        <v>6483</v>
      </c>
      <c r="B622" s="68" t="s">
        <v>6484</v>
      </c>
      <c r="C622" s="2" t="s">
        <v>1</v>
      </c>
      <c r="D622" s="2">
        <v>48</v>
      </c>
      <c r="E622" s="6">
        <v>26252</v>
      </c>
      <c r="F622" s="7">
        <v>43796.61550925926</v>
      </c>
      <c r="G622" s="69" t="s">
        <v>4</v>
      </c>
      <c r="H622" s="68">
        <v>2118</v>
      </c>
      <c r="I622" s="8">
        <f t="shared" si="48"/>
        <v>19.254545454545454</v>
      </c>
      <c r="J622" s="8">
        <v>4.9000000000000004</v>
      </c>
      <c r="K622" s="69">
        <v>110</v>
      </c>
      <c r="L622" s="68">
        <v>434</v>
      </c>
      <c r="M622" s="8">
        <f t="shared" si="49"/>
        <v>3.9454545454545453</v>
      </c>
      <c r="N622" s="8">
        <v>1.8320000000000001</v>
      </c>
      <c r="O622" s="69">
        <f t="shared" si="52"/>
        <v>110</v>
      </c>
      <c r="P622" s="181">
        <f t="shared" si="50"/>
        <v>4.8801843317972349</v>
      </c>
      <c r="Q622" s="77" t="s">
        <v>718</v>
      </c>
      <c r="V622" s="34">
        <v>0.46527777777777773</v>
      </c>
      <c r="W622" s="85">
        <v>0.61805555555555558</v>
      </c>
      <c r="X622" s="86">
        <f t="shared" si="51"/>
        <v>0.15277777777777785</v>
      </c>
    </row>
    <row r="623" spans="1:24" x14ac:dyDescent="0.3">
      <c r="A623" s="44" t="s">
        <v>6485</v>
      </c>
      <c r="B623" s="68" t="s">
        <v>4716</v>
      </c>
      <c r="C623" s="2" t="s">
        <v>1</v>
      </c>
      <c r="D623" s="2">
        <v>50</v>
      </c>
      <c r="E623" s="6">
        <v>25474</v>
      </c>
      <c r="F623" s="7">
        <v>43796.617650462962</v>
      </c>
      <c r="G623" s="69" t="s">
        <v>4</v>
      </c>
      <c r="H623" s="68">
        <v>2989</v>
      </c>
      <c r="I623" s="8">
        <f t="shared" si="48"/>
        <v>24.908333333333335</v>
      </c>
      <c r="J623" s="8">
        <v>5.29</v>
      </c>
      <c r="K623" s="69">
        <v>120</v>
      </c>
      <c r="L623" s="68">
        <v>885</v>
      </c>
      <c r="M623" s="8">
        <f t="shared" si="49"/>
        <v>7.375</v>
      </c>
      <c r="N623" s="8">
        <v>2.7440000000000002</v>
      </c>
      <c r="O623" s="69">
        <f t="shared" si="52"/>
        <v>120</v>
      </c>
      <c r="P623" s="181">
        <f t="shared" si="50"/>
        <v>3.3774011299435029</v>
      </c>
      <c r="Q623" s="77" t="s">
        <v>718</v>
      </c>
      <c r="V623" s="34">
        <v>0.49652777777777773</v>
      </c>
      <c r="W623" s="85">
        <v>0.65277777777777779</v>
      </c>
      <c r="X623" s="86">
        <f t="shared" si="51"/>
        <v>0.15625000000000006</v>
      </c>
    </row>
    <row r="624" spans="1:24" x14ac:dyDescent="0.3">
      <c r="A624" s="44" t="s">
        <v>6486</v>
      </c>
      <c r="B624" s="68" t="s">
        <v>1736</v>
      </c>
      <c r="C624" s="2" t="s">
        <v>1</v>
      </c>
      <c r="D624" s="2">
        <v>51</v>
      </c>
      <c r="E624" s="6">
        <v>24898</v>
      </c>
      <c r="F624" s="7">
        <v>43796.62604166667</v>
      </c>
      <c r="G624" s="69" t="s">
        <v>4</v>
      </c>
      <c r="H624" s="68">
        <v>2301</v>
      </c>
      <c r="I624" s="8">
        <f t="shared" si="48"/>
        <v>20.918181818181818</v>
      </c>
      <c r="J624" s="8">
        <v>4.5579999999999998</v>
      </c>
      <c r="K624" s="69">
        <v>110</v>
      </c>
      <c r="L624" s="68">
        <v>629</v>
      </c>
      <c r="M624" s="8">
        <f t="shared" si="49"/>
        <v>5.7181818181818178</v>
      </c>
      <c r="N624" s="8">
        <v>2.2469999999999999</v>
      </c>
      <c r="O624" s="69">
        <f t="shared" si="52"/>
        <v>110</v>
      </c>
      <c r="P624" s="181">
        <f t="shared" si="50"/>
        <v>3.6581875993640702</v>
      </c>
      <c r="Q624" s="77" t="s">
        <v>718</v>
      </c>
      <c r="V624" s="34">
        <v>0.47916666666666669</v>
      </c>
      <c r="W624" s="85">
        <v>0.63194444444444442</v>
      </c>
      <c r="X624" s="86">
        <f t="shared" si="51"/>
        <v>0.15277777777777773</v>
      </c>
    </row>
    <row r="625" spans="1:24" x14ac:dyDescent="0.3">
      <c r="A625" s="44" t="s">
        <v>6487</v>
      </c>
      <c r="B625" s="68" t="s">
        <v>6488</v>
      </c>
      <c r="C625" s="2" t="s">
        <v>6</v>
      </c>
      <c r="D625" s="2">
        <v>58</v>
      </c>
      <c r="E625" s="6">
        <v>22267</v>
      </c>
      <c r="F625" s="7">
        <v>43796.658125000002</v>
      </c>
      <c r="G625" s="69" t="s">
        <v>4</v>
      </c>
      <c r="H625" s="68">
        <v>1311</v>
      </c>
      <c r="I625" s="8">
        <f t="shared" si="48"/>
        <v>10.925000000000001</v>
      </c>
      <c r="J625" s="8">
        <v>3.2130000000000001</v>
      </c>
      <c r="K625" s="69">
        <v>120</v>
      </c>
      <c r="L625" s="68">
        <v>589</v>
      </c>
      <c r="M625" s="8">
        <f t="shared" si="49"/>
        <v>4.9083333333333332</v>
      </c>
      <c r="N625" s="8">
        <v>2.286</v>
      </c>
      <c r="O625" s="69">
        <f t="shared" si="52"/>
        <v>120</v>
      </c>
      <c r="P625" s="181">
        <f t="shared" si="50"/>
        <v>2.2258064516129035</v>
      </c>
      <c r="Q625" s="77" t="s">
        <v>718</v>
      </c>
      <c r="V625" s="34">
        <v>0.50694444444444442</v>
      </c>
      <c r="W625" s="85">
        <v>0.67708333333333337</v>
      </c>
      <c r="X625" s="86">
        <f t="shared" si="51"/>
        <v>0.17013888888888895</v>
      </c>
    </row>
    <row r="626" spans="1:24" x14ac:dyDescent="0.3">
      <c r="A626" s="44" t="s">
        <v>6489</v>
      </c>
      <c r="B626" s="68" t="s">
        <v>6490</v>
      </c>
      <c r="C626" s="2" t="s">
        <v>1</v>
      </c>
      <c r="D626" s="2">
        <v>60</v>
      </c>
      <c r="E626" s="6">
        <v>21763</v>
      </c>
      <c r="F626" s="7">
        <v>43796.69226851852</v>
      </c>
      <c r="G626" s="69" t="s">
        <v>4</v>
      </c>
      <c r="H626" s="68">
        <v>3014</v>
      </c>
      <c r="I626" s="8">
        <f t="shared" si="48"/>
        <v>23.920634920634921</v>
      </c>
      <c r="J626" s="8">
        <v>5.0999999999999996</v>
      </c>
      <c r="K626" s="69">
        <v>126</v>
      </c>
      <c r="L626" s="68">
        <v>561</v>
      </c>
      <c r="M626" s="8">
        <f t="shared" si="49"/>
        <v>4.4523809523809526</v>
      </c>
      <c r="N626" s="8">
        <v>2.145</v>
      </c>
      <c r="O626" s="69">
        <f t="shared" si="52"/>
        <v>126</v>
      </c>
      <c r="P626" s="181">
        <f t="shared" si="50"/>
        <v>5.3725490196078427</v>
      </c>
      <c r="Q626" s="77" t="s">
        <v>718</v>
      </c>
      <c r="V626" s="34">
        <v>0.53263888888888888</v>
      </c>
      <c r="W626" s="85">
        <v>0.70833333333333337</v>
      </c>
      <c r="X626" s="86">
        <f t="shared" si="51"/>
        <v>0.17569444444444449</v>
      </c>
    </row>
    <row r="627" spans="1:24" x14ac:dyDescent="0.3">
      <c r="A627" s="44" t="s">
        <v>6491</v>
      </c>
      <c r="B627" s="68" t="s">
        <v>1723</v>
      </c>
      <c r="C627" s="2" t="s">
        <v>1</v>
      </c>
      <c r="D627" s="2">
        <v>53</v>
      </c>
      <c r="E627" s="6">
        <v>24127</v>
      </c>
      <c r="F627" s="7">
        <v>43797.51457175926</v>
      </c>
      <c r="G627" s="69" t="s">
        <v>4</v>
      </c>
      <c r="H627" s="68">
        <v>2286</v>
      </c>
      <c r="I627" s="8">
        <f t="shared" si="48"/>
        <v>19.878260869565217</v>
      </c>
      <c r="J627" s="8">
        <v>4.29</v>
      </c>
      <c r="K627" s="69">
        <v>115</v>
      </c>
      <c r="L627" s="68">
        <v>555</v>
      </c>
      <c r="M627" s="8">
        <f t="shared" si="49"/>
        <v>4.8260869565217392</v>
      </c>
      <c r="N627" s="8">
        <v>2.2210000000000001</v>
      </c>
      <c r="O627" s="69">
        <f t="shared" si="52"/>
        <v>115</v>
      </c>
      <c r="P627" s="181">
        <f t="shared" si="50"/>
        <v>4.1189189189189186</v>
      </c>
      <c r="Q627" s="77" t="s">
        <v>718</v>
      </c>
      <c r="V627" s="34">
        <v>0.38263888888888892</v>
      </c>
      <c r="W627" s="85">
        <v>0.52083333333333337</v>
      </c>
      <c r="X627" s="86">
        <f t="shared" si="51"/>
        <v>0.13819444444444445</v>
      </c>
    </row>
    <row r="628" spans="1:24" x14ac:dyDescent="0.3">
      <c r="A628" s="44" t="s">
        <v>6492</v>
      </c>
      <c r="B628" s="68" t="s">
        <v>6493</v>
      </c>
      <c r="C628" s="2" t="s">
        <v>1</v>
      </c>
      <c r="D628" s="2">
        <v>40</v>
      </c>
      <c r="E628" s="6">
        <v>28910</v>
      </c>
      <c r="F628" s="7">
        <v>43797.520474537036</v>
      </c>
      <c r="G628" s="69" t="s">
        <v>4</v>
      </c>
      <c r="H628" s="68">
        <v>1486</v>
      </c>
      <c r="I628" s="8">
        <f t="shared" si="48"/>
        <v>13.035087719298245</v>
      </c>
      <c r="J628" s="8">
        <v>3.6890000000000001</v>
      </c>
      <c r="K628" s="69">
        <v>114</v>
      </c>
      <c r="L628" s="68">
        <v>430</v>
      </c>
      <c r="M628" s="8">
        <f t="shared" si="49"/>
        <v>3.7719298245614037</v>
      </c>
      <c r="N628" s="8">
        <v>1.839</v>
      </c>
      <c r="O628" s="69">
        <f t="shared" si="52"/>
        <v>114</v>
      </c>
      <c r="P628" s="181">
        <f t="shared" si="50"/>
        <v>3.4558139534883718</v>
      </c>
      <c r="Q628" s="77" t="s">
        <v>718</v>
      </c>
      <c r="V628" s="34">
        <v>0.38958333333333334</v>
      </c>
      <c r="W628" s="85">
        <v>0.53125</v>
      </c>
      <c r="X628" s="86">
        <f t="shared" si="51"/>
        <v>0.14166666666666666</v>
      </c>
    </row>
    <row r="629" spans="1:24" x14ac:dyDescent="0.3">
      <c r="A629" s="44" t="s">
        <v>6494</v>
      </c>
      <c r="B629" s="68" t="s">
        <v>1457</v>
      </c>
      <c r="C629" s="2" t="s">
        <v>1</v>
      </c>
      <c r="D629" s="2">
        <v>50</v>
      </c>
      <c r="E629" s="6">
        <v>25408</v>
      </c>
      <c r="F629" s="7">
        <v>43797.528703703705</v>
      </c>
      <c r="G629" s="69" t="s">
        <v>4</v>
      </c>
      <c r="H629" s="68">
        <v>1337</v>
      </c>
      <c r="I629" s="8">
        <f t="shared" si="48"/>
        <v>11.141666666666667</v>
      </c>
      <c r="J629" s="8">
        <v>3.0489999999999999</v>
      </c>
      <c r="K629" s="69">
        <v>120</v>
      </c>
      <c r="L629" s="68">
        <v>442</v>
      </c>
      <c r="M629" s="8">
        <f t="shared" si="49"/>
        <v>3.6833333333333331</v>
      </c>
      <c r="N629" s="8">
        <v>1.81</v>
      </c>
      <c r="O629" s="69">
        <f t="shared" si="52"/>
        <v>120</v>
      </c>
      <c r="P629" s="181">
        <f t="shared" si="50"/>
        <v>3.0248868778280547</v>
      </c>
      <c r="Q629" s="77" t="s">
        <v>718</v>
      </c>
      <c r="V629" s="34">
        <v>0.39652777777777781</v>
      </c>
      <c r="W629" s="85">
        <v>0.54513888888888895</v>
      </c>
      <c r="X629" s="86">
        <f t="shared" si="51"/>
        <v>0.14861111111111114</v>
      </c>
    </row>
    <row r="630" spans="1:24" x14ac:dyDescent="0.3">
      <c r="A630" s="44" t="s">
        <v>6495</v>
      </c>
      <c r="B630" s="68" t="s">
        <v>224</v>
      </c>
      <c r="C630" s="2" t="s">
        <v>1</v>
      </c>
      <c r="D630" s="2">
        <v>56</v>
      </c>
      <c r="E630" s="6">
        <v>22998</v>
      </c>
      <c r="F630" s="7">
        <v>43797.539884259262</v>
      </c>
      <c r="G630" s="69" t="s">
        <v>4</v>
      </c>
      <c r="H630" s="68">
        <v>2453</v>
      </c>
      <c r="I630" s="8">
        <f t="shared" si="48"/>
        <v>21.330434782608695</v>
      </c>
      <c r="J630" s="8">
        <v>5.0730000000000004</v>
      </c>
      <c r="K630" s="69">
        <v>115</v>
      </c>
      <c r="L630" s="68">
        <v>400</v>
      </c>
      <c r="M630" s="8">
        <f t="shared" si="49"/>
        <v>3.4782608695652173</v>
      </c>
      <c r="N630" s="8">
        <v>1.988</v>
      </c>
      <c r="O630" s="69">
        <f t="shared" si="52"/>
        <v>115</v>
      </c>
      <c r="P630" s="181">
        <f t="shared" si="50"/>
        <v>6.1325000000000003</v>
      </c>
      <c r="Q630" s="77" t="s">
        <v>718</v>
      </c>
      <c r="V630" s="34">
        <v>0.41111111111111115</v>
      </c>
      <c r="W630" s="85">
        <v>0.56597222222222221</v>
      </c>
      <c r="X630" s="86">
        <f t="shared" si="51"/>
        <v>0.15486111111111106</v>
      </c>
    </row>
    <row r="631" spans="1:24" x14ac:dyDescent="0.3">
      <c r="A631" s="44" t="s">
        <v>6496</v>
      </c>
      <c r="B631" s="68" t="s">
        <v>6497</v>
      </c>
      <c r="C631" s="2" t="s">
        <v>1</v>
      </c>
      <c r="D631" s="2">
        <v>68</v>
      </c>
      <c r="E631" s="6">
        <v>18728</v>
      </c>
      <c r="F631" s="7">
        <v>43797.563287037039</v>
      </c>
      <c r="G631" s="69" t="s">
        <v>4</v>
      </c>
      <c r="H631" s="68">
        <v>2701</v>
      </c>
      <c r="I631" s="8">
        <f t="shared" si="48"/>
        <v>24.554545454545455</v>
      </c>
      <c r="J631" s="8">
        <v>5.3319999999999999</v>
      </c>
      <c r="K631" s="69">
        <v>110</v>
      </c>
      <c r="L631" s="68">
        <v>561</v>
      </c>
      <c r="M631" s="8">
        <f t="shared" si="49"/>
        <v>5.0999999999999996</v>
      </c>
      <c r="N631" s="8">
        <v>2.1880000000000002</v>
      </c>
      <c r="O631" s="69">
        <f t="shared" si="52"/>
        <v>110</v>
      </c>
      <c r="P631" s="181">
        <f t="shared" si="50"/>
        <v>4.8146167557932271</v>
      </c>
      <c r="Q631" s="77" t="s">
        <v>718</v>
      </c>
      <c r="V631" s="34">
        <v>0.4201388888888889</v>
      </c>
      <c r="W631" s="85">
        <v>0.57986111111111105</v>
      </c>
      <c r="X631" s="86">
        <f t="shared" si="51"/>
        <v>0.15972222222222215</v>
      </c>
    </row>
    <row r="632" spans="1:24" x14ac:dyDescent="0.3">
      <c r="A632" s="44" t="s">
        <v>6498</v>
      </c>
      <c r="B632" s="68" t="s">
        <v>6499</v>
      </c>
      <c r="C632" s="2" t="s">
        <v>6</v>
      </c>
      <c r="D632" s="2">
        <v>59</v>
      </c>
      <c r="E632" s="6">
        <v>21974</v>
      </c>
      <c r="F632" s="7">
        <v>43797.579351851855</v>
      </c>
      <c r="G632" s="69" t="s">
        <v>4</v>
      </c>
      <c r="H632" s="68">
        <v>1185</v>
      </c>
      <c r="I632" s="8">
        <f t="shared" si="48"/>
        <v>11.285714285714286</v>
      </c>
      <c r="J632" s="8">
        <v>3.2869999999999999</v>
      </c>
      <c r="K632" s="69">
        <v>105</v>
      </c>
      <c r="L632" s="68">
        <v>284</v>
      </c>
      <c r="M632" s="8">
        <f t="shared" si="49"/>
        <v>2.7047619047619049</v>
      </c>
      <c r="N632" s="8">
        <v>1.538</v>
      </c>
      <c r="O632" s="69">
        <f t="shared" si="52"/>
        <v>105</v>
      </c>
      <c r="P632" s="181">
        <f t="shared" si="50"/>
        <v>4.172535211267606</v>
      </c>
      <c r="Q632" s="77" t="s">
        <v>718</v>
      </c>
      <c r="V632" s="34">
        <v>0.43055555555555558</v>
      </c>
      <c r="W632" s="85">
        <v>0.60416666666666663</v>
      </c>
      <c r="X632" s="86">
        <f t="shared" si="51"/>
        <v>0.17361111111111105</v>
      </c>
    </row>
    <row r="633" spans="1:24" x14ac:dyDescent="0.3">
      <c r="A633" s="44" t="s">
        <v>6500</v>
      </c>
      <c r="B633" s="68" t="s">
        <v>6501</v>
      </c>
      <c r="C633" s="2" t="s">
        <v>1</v>
      </c>
      <c r="D633" s="2">
        <v>48</v>
      </c>
      <c r="E633" s="6">
        <v>25946</v>
      </c>
      <c r="F633" s="7">
        <v>43797.589421296296</v>
      </c>
      <c r="G633" s="69" t="s">
        <v>4</v>
      </c>
      <c r="H633" s="68">
        <v>1637</v>
      </c>
      <c r="I633" s="8">
        <f t="shared" si="48"/>
        <v>12.992063492063492</v>
      </c>
      <c r="J633" s="8">
        <v>4.0469999999999997</v>
      </c>
      <c r="K633" s="69">
        <v>126</v>
      </c>
      <c r="L633" s="68">
        <v>734</v>
      </c>
      <c r="M633" s="8">
        <f t="shared" si="49"/>
        <v>5.8253968253968251</v>
      </c>
      <c r="N633" s="8">
        <v>2.169</v>
      </c>
      <c r="O633" s="69">
        <f t="shared" si="52"/>
        <v>126</v>
      </c>
      <c r="P633" s="181">
        <f t="shared" si="50"/>
        <v>2.2302452316076296</v>
      </c>
      <c r="Q633" s="77" t="s">
        <v>718</v>
      </c>
      <c r="V633" s="34">
        <v>0.44861111111111113</v>
      </c>
      <c r="W633" s="85">
        <v>0.59375</v>
      </c>
      <c r="X633" s="86">
        <f t="shared" si="51"/>
        <v>0.14513888888888887</v>
      </c>
    </row>
    <row r="634" spans="1:24" x14ac:dyDescent="0.3">
      <c r="A634" s="44" t="s">
        <v>6502</v>
      </c>
      <c r="B634" s="68" t="s">
        <v>6503</v>
      </c>
      <c r="C634" s="2" t="s">
        <v>1</v>
      </c>
      <c r="D634" s="2">
        <v>66</v>
      </c>
      <c r="E634" s="6">
        <v>19457</v>
      </c>
      <c r="F634" s="7">
        <v>43797.612916666665</v>
      </c>
      <c r="G634" s="69" t="s">
        <v>4</v>
      </c>
      <c r="H634" s="68">
        <v>2234</v>
      </c>
      <c r="I634" s="8">
        <f t="shared" si="48"/>
        <v>21.276190476190475</v>
      </c>
      <c r="J634" s="8">
        <v>4.6500000000000004</v>
      </c>
      <c r="K634" s="69">
        <v>105</v>
      </c>
      <c r="L634" s="68">
        <v>547</v>
      </c>
      <c r="M634" s="8">
        <f t="shared" si="49"/>
        <v>5.2095238095238097</v>
      </c>
      <c r="N634" s="8">
        <v>1.91</v>
      </c>
      <c r="O634" s="69">
        <f t="shared" si="52"/>
        <v>105</v>
      </c>
      <c r="P634" s="181">
        <f t="shared" si="50"/>
        <v>4.0840950639853748</v>
      </c>
      <c r="Q634" s="77" t="s">
        <v>718</v>
      </c>
      <c r="V634" s="34">
        <v>0.47361111111111115</v>
      </c>
      <c r="W634" s="85">
        <v>0.62152777777777779</v>
      </c>
      <c r="X634" s="86">
        <f t="shared" si="51"/>
        <v>0.14791666666666664</v>
      </c>
    </row>
    <row r="635" spans="1:24" x14ac:dyDescent="0.3">
      <c r="A635" s="44" t="s">
        <v>6504</v>
      </c>
      <c r="B635" s="68" t="s">
        <v>6505</v>
      </c>
      <c r="C635" s="2" t="s">
        <v>1</v>
      </c>
      <c r="D635" s="2">
        <v>62</v>
      </c>
      <c r="E635" s="6">
        <v>21076</v>
      </c>
      <c r="F635" s="7">
        <v>43797.617650462962</v>
      </c>
      <c r="G635" s="69" t="s">
        <v>4</v>
      </c>
      <c r="H635" s="68">
        <v>3275</v>
      </c>
      <c r="I635" s="8">
        <f t="shared" si="48"/>
        <v>26.2</v>
      </c>
      <c r="J635" s="8">
        <v>5.5949999999999998</v>
      </c>
      <c r="K635" s="69">
        <v>125</v>
      </c>
      <c r="L635" s="68">
        <v>523</v>
      </c>
      <c r="M635" s="8">
        <f t="shared" si="49"/>
        <v>4.1840000000000002</v>
      </c>
      <c r="N635" s="8">
        <v>2.1080000000000001</v>
      </c>
      <c r="O635" s="69">
        <f t="shared" si="52"/>
        <v>125</v>
      </c>
      <c r="P635" s="181">
        <f t="shared" si="50"/>
        <v>6.2619502868068828</v>
      </c>
      <c r="Q635" s="77" t="s">
        <v>718</v>
      </c>
      <c r="V635" s="34">
        <v>0.48749999999999999</v>
      </c>
      <c r="W635" s="85">
        <v>0.63888888888888895</v>
      </c>
      <c r="X635" s="86">
        <f t="shared" si="51"/>
        <v>0.15138888888888896</v>
      </c>
    </row>
    <row r="636" spans="1:24" x14ac:dyDescent="0.3">
      <c r="A636" s="44" t="s">
        <v>6506</v>
      </c>
      <c r="B636" s="68" t="s">
        <v>6507</v>
      </c>
      <c r="C636" s="2" t="s">
        <v>6</v>
      </c>
      <c r="D636" s="2">
        <v>38</v>
      </c>
      <c r="E636" s="6">
        <v>29836</v>
      </c>
      <c r="F636" s="7">
        <v>43797.629027777781</v>
      </c>
      <c r="G636" s="69" t="s">
        <v>4</v>
      </c>
      <c r="H636" s="68">
        <v>1277</v>
      </c>
      <c r="I636" s="8">
        <f t="shared" si="48"/>
        <v>11.609090909090909</v>
      </c>
      <c r="J636" s="8">
        <v>3.9140000000000001</v>
      </c>
      <c r="K636" s="69">
        <v>110</v>
      </c>
      <c r="L636" s="68">
        <v>630</v>
      </c>
      <c r="M636" s="8">
        <f t="shared" si="49"/>
        <v>5.7272727272727275</v>
      </c>
      <c r="N636" s="8">
        <v>2.577</v>
      </c>
      <c r="O636" s="69">
        <f t="shared" si="52"/>
        <v>110</v>
      </c>
      <c r="P636" s="181">
        <f t="shared" si="50"/>
        <v>2.0269841269841269</v>
      </c>
      <c r="Q636" s="77" t="s">
        <v>718</v>
      </c>
      <c r="V636" s="34">
        <v>0.52013888888888882</v>
      </c>
      <c r="W636" s="85">
        <v>0.66666666666666663</v>
      </c>
      <c r="X636" s="86">
        <f t="shared" si="51"/>
        <v>0.14652777777777781</v>
      </c>
    </row>
    <row r="637" spans="1:24" x14ac:dyDescent="0.3">
      <c r="A637" s="44" t="s">
        <v>6508</v>
      </c>
      <c r="B637" s="68" t="s">
        <v>5421</v>
      </c>
      <c r="C637" s="2" t="s">
        <v>6</v>
      </c>
      <c r="D637" s="2">
        <v>12.583333333333334</v>
      </c>
      <c r="E637" s="6">
        <v>39212</v>
      </c>
      <c r="F637" s="7">
        <v>43798.518125000002</v>
      </c>
      <c r="G637" s="69" t="s">
        <v>4</v>
      </c>
      <c r="H637" s="68">
        <v>2508</v>
      </c>
      <c r="I637" s="8">
        <f t="shared" si="48"/>
        <v>25.08</v>
      </c>
      <c r="J637" s="8">
        <v>5.1909999999999998</v>
      </c>
      <c r="K637" s="69">
        <v>100</v>
      </c>
      <c r="L637" s="68">
        <v>330</v>
      </c>
      <c r="M637" s="8">
        <f t="shared" si="49"/>
        <v>3.3</v>
      </c>
      <c r="N637" s="8">
        <v>1.9510000000000001</v>
      </c>
      <c r="O637" s="69">
        <f t="shared" si="52"/>
        <v>100</v>
      </c>
      <c r="P637" s="181">
        <f t="shared" si="50"/>
        <v>7.6</v>
      </c>
      <c r="Q637" s="77" t="s">
        <v>718</v>
      </c>
      <c r="V637" s="34">
        <v>0.38055555555555554</v>
      </c>
      <c r="W637" s="85">
        <v>0.52083333333333337</v>
      </c>
      <c r="X637" s="86">
        <f t="shared" si="51"/>
        <v>0.14027777777777783</v>
      </c>
    </row>
    <row r="638" spans="1:24" x14ac:dyDescent="0.3">
      <c r="A638" s="44" t="s">
        <v>6509</v>
      </c>
      <c r="B638" s="68" t="s">
        <v>6510</v>
      </c>
      <c r="C638" s="2" t="s">
        <v>1</v>
      </c>
      <c r="D638" s="2">
        <v>68</v>
      </c>
      <c r="E638" s="6">
        <v>18945</v>
      </c>
      <c r="F638" s="7">
        <v>43798.526724537034</v>
      </c>
      <c r="G638" s="69" t="s">
        <v>4</v>
      </c>
      <c r="H638" s="68">
        <v>2831</v>
      </c>
      <c r="I638" s="8">
        <f t="shared" si="48"/>
        <v>25.736363636363638</v>
      </c>
      <c r="J638" s="8">
        <v>4.883</v>
      </c>
      <c r="K638" s="69">
        <v>110</v>
      </c>
      <c r="L638" s="68">
        <v>598</v>
      </c>
      <c r="M638" s="8">
        <f t="shared" si="49"/>
        <v>5.4363636363636365</v>
      </c>
      <c r="N638" s="8">
        <v>2.2890000000000001</v>
      </c>
      <c r="O638" s="69">
        <f t="shared" si="52"/>
        <v>110</v>
      </c>
      <c r="P638" s="181">
        <f t="shared" si="50"/>
        <v>4.7341137123745822</v>
      </c>
      <c r="Q638" s="77" t="s">
        <v>718</v>
      </c>
      <c r="V638" s="34">
        <v>0.39027777777777778</v>
      </c>
      <c r="W638" s="85">
        <v>0.53472222222222221</v>
      </c>
      <c r="X638" s="86">
        <f t="shared" si="51"/>
        <v>0.14444444444444443</v>
      </c>
    </row>
    <row r="639" spans="1:24" x14ac:dyDescent="0.3">
      <c r="A639" s="44" t="s">
        <v>6511</v>
      </c>
      <c r="B639" s="68" t="s">
        <v>6512</v>
      </c>
      <c r="C639" s="2" t="s">
        <v>1</v>
      </c>
      <c r="D639" s="2">
        <v>40</v>
      </c>
      <c r="E639" s="6">
        <v>29028</v>
      </c>
      <c r="F639" s="7">
        <v>43798.541678240741</v>
      </c>
      <c r="G639" s="69" t="s">
        <v>4</v>
      </c>
      <c r="H639" s="68">
        <v>1824</v>
      </c>
      <c r="I639" s="8">
        <f t="shared" si="48"/>
        <v>17.37142857142857</v>
      </c>
      <c r="J639" s="8">
        <v>3.923</v>
      </c>
      <c r="K639" s="69">
        <v>105</v>
      </c>
      <c r="L639" s="68">
        <v>464</v>
      </c>
      <c r="M639" s="8">
        <f t="shared" si="49"/>
        <v>4.4190476190476193</v>
      </c>
      <c r="N639" s="8">
        <v>2.1560000000000001</v>
      </c>
      <c r="O639" s="69">
        <f t="shared" si="52"/>
        <v>105</v>
      </c>
      <c r="P639" s="181">
        <f t="shared" si="50"/>
        <v>3.9310344827586201</v>
      </c>
      <c r="Q639" s="77" t="s">
        <v>718</v>
      </c>
      <c r="V639" s="34">
        <v>0.4055555555555555</v>
      </c>
      <c r="W639" s="85">
        <v>0.54861111111111105</v>
      </c>
      <c r="X639" s="86">
        <f t="shared" si="51"/>
        <v>0.14305555555555555</v>
      </c>
    </row>
    <row r="640" spans="1:24" x14ac:dyDescent="0.3">
      <c r="A640" s="44" t="s">
        <v>6513</v>
      </c>
      <c r="B640" s="68" t="s">
        <v>6514</v>
      </c>
      <c r="C640" s="2" t="s">
        <v>1</v>
      </c>
      <c r="D640" s="2">
        <v>49</v>
      </c>
      <c r="E640" s="6">
        <v>25669</v>
      </c>
      <c r="F640" s="7">
        <v>43798.552152777775</v>
      </c>
      <c r="G640" s="69" t="s">
        <v>4</v>
      </c>
      <c r="H640" s="68">
        <v>2124</v>
      </c>
      <c r="I640" s="8">
        <f t="shared" si="48"/>
        <v>19.309090909090909</v>
      </c>
      <c r="J640" s="8">
        <v>5.1059999999999999</v>
      </c>
      <c r="K640" s="69">
        <v>110</v>
      </c>
      <c r="L640" s="68">
        <v>380</v>
      </c>
      <c r="M640" s="8">
        <f t="shared" si="49"/>
        <v>3.4545454545454546</v>
      </c>
      <c r="N640" s="8">
        <v>2.0529999999999999</v>
      </c>
      <c r="O640" s="69">
        <f t="shared" si="52"/>
        <v>110</v>
      </c>
      <c r="P640" s="181">
        <f t="shared" si="50"/>
        <v>5.5894736842105264</v>
      </c>
      <c r="Q640" s="77" t="s">
        <v>718</v>
      </c>
      <c r="V640" s="34">
        <v>0.42291666666666666</v>
      </c>
      <c r="W640" s="85">
        <v>0.56944444444444442</v>
      </c>
      <c r="X640" s="86">
        <f t="shared" si="51"/>
        <v>0.14652777777777776</v>
      </c>
    </row>
    <row r="641" spans="1:24" x14ac:dyDescent="0.3">
      <c r="A641" s="44" t="s">
        <v>6515</v>
      </c>
      <c r="B641" s="68" t="s">
        <v>1886</v>
      </c>
      <c r="C641" s="2" t="s">
        <v>1</v>
      </c>
      <c r="D641" s="2">
        <v>52</v>
      </c>
      <c r="E641" s="6">
        <v>24580</v>
      </c>
      <c r="F641" s="7">
        <v>43798.566770833335</v>
      </c>
      <c r="G641" s="69" t="s">
        <v>4</v>
      </c>
      <c r="H641" s="68">
        <v>2380</v>
      </c>
      <c r="I641" s="8">
        <f t="shared" si="48"/>
        <v>22.666666666666668</v>
      </c>
      <c r="J641" s="8">
        <v>4.93</v>
      </c>
      <c r="K641" s="69">
        <v>105</v>
      </c>
      <c r="L641" s="68">
        <v>506</v>
      </c>
      <c r="M641" s="8">
        <f t="shared" si="49"/>
        <v>4.8190476190476188</v>
      </c>
      <c r="N641" s="8">
        <v>2.274</v>
      </c>
      <c r="O641" s="69">
        <f t="shared" si="52"/>
        <v>105</v>
      </c>
      <c r="P641" s="181">
        <f t="shared" si="50"/>
        <v>4.7035573122529648</v>
      </c>
      <c r="Q641" s="77" t="s">
        <v>718</v>
      </c>
      <c r="V641" s="34">
        <v>0.43958333333333338</v>
      </c>
      <c r="W641" s="85">
        <v>0.58333333333333337</v>
      </c>
      <c r="X641" s="86">
        <f t="shared" si="51"/>
        <v>0.14374999999999999</v>
      </c>
    </row>
    <row r="642" spans="1:24" x14ac:dyDescent="0.3">
      <c r="A642" s="44" t="s">
        <v>6516</v>
      </c>
      <c r="B642" s="68" t="s">
        <v>6517</v>
      </c>
      <c r="C642" s="2" t="s">
        <v>1</v>
      </c>
      <c r="D642" s="2">
        <v>49</v>
      </c>
      <c r="E642" s="6">
        <v>25538</v>
      </c>
      <c r="F642" s="7">
        <v>43798.584780092591</v>
      </c>
      <c r="G642" s="69" t="s">
        <v>4</v>
      </c>
      <c r="H642" s="68">
        <v>2079</v>
      </c>
      <c r="I642" s="8">
        <f t="shared" si="48"/>
        <v>20.382352941176471</v>
      </c>
      <c r="J642" s="8">
        <v>4.62</v>
      </c>
      <c r="K642" s="69">
        <v>102</v>
      </c>
      <c r="L642" s="68">
        <v>661</v>
      </c>
      <c r="M642" s="8">
        <f t="shared" si="49"/>
        <v>6.4803921568627452</v>
      </c>
      <c r="N642" s="8">
        <v>2.6280000000000001</v>
      </c>
      <c r="O642" s="69">
        <f t="shared" si="52"/>
        <v>102</v>
      </c>
      <c r="P642" s="181">
        <f t="shared" si="50"/>
        <v>3.1452344931921332</v>
      </c>
      <c r="Q642" s="77" t="s">
        <v>718</v>
      </c>
      <c r="V642" s="34">
        <v>0.4458333333333333</v>
      </c>
      <c r="W642" s="85">
        <v>0.60763888888888895</v>
      </c>
      <c r="X642" s="86">
        <f t="shared" si="51"/>
        <v>0.16180555555555565</v>
      </c>
    </row>
    <row r="643" spans="1:24" x14ac:dyDescent="0.3">
      <c r="A643" s="44" t="s">
        <v>6518</v>
      </c>
      <c r="B643" s="68" t="s">
        <v>6519</v>
      </c>
      <c r="C643" s="2" t="s">
        <v>1</v>
      </c>
      <c r="D643" s="2">
        <v>59</v>
      </c>
      <c r="E643" s="6">
        <v>21952</v>
      </c>
      <c r="F643" s="7">
        <v>43798.598692129628</v>
      </c>
      <c r="G643" s="69" t="s">
        <v>4</v>
      </c>
      <c r="H643" s="68">
        <v>2030</v>
      </c>
      <c r="I643" s="8">
        <f t="shared" ref="I643:I706" si="53">H643/K643</f>
        <v>19.333333333333332</v>
      </c>
      <c r="J643" s="8">
        <v>3.98</v>
      </c>
      <c r="K643" s="69">
        <v>105</v>
      </c>
      <c r="L643" s="68">
        <v>498</v>
      </c>
      <c r="M643" s="8">
        <f t="shared" ref="M643:M706" si="54">L643/O643</f>
        <v>4.7428571428571429</v>
      </c>
      <c r="N643" s="8">
        <v>2.4140000000000001</v>
      </c>
      <c r="O643" s="69">
        <f t="shared" si="52"/>
        <v>105</v>
      </c>
      <c r="P643" s="181">
        <f t="shared" ref="P643:P706" si="55">I643/M643</f>
        <v>4.0763052208835342</v>
      </c>
      <c r="Q643" s="77" t="s">
        <v>718</v>
      </c>
      <c r="V643" s="34">
        <v>0.46180555555555558</v>
      </c>
      <c r="W643" s="85">
        <v>0.62152777777777779</v>
      </c>
      <c r="X643" s="86">
        <f t="shared" ref="X643:X706" si="56">IF(AND(W643&lt;&gt;0,V643&lt;&gt;0),W643-V643,"No_data")</f>
        <v>0.15972222222222221</v>
      </c>
    </row>
    <row r="644" spans="1:24" x14ac:dyDescent="0.3">
      <c r="A644" s="44" t="s">
        <v>6520</v>
      </c>
      <c r="B644" s="68" t="s">
        <v>6521</v>
      </c>
      <c r="C644" s="2" t="s">
        <v>1</v>
      </c>
      <c r="D644" s="2">
        <v>57</v>
      </c>
      <c r="E644" s="6">
        <v>22961</v>
      </c>
      <c r="F644" s="7">
        <v>43798.615046296298</v>
      </c>
      <c r="G644" s="69" t="s">
        <v>4</v>
      </c>
      <c r="H644" s="68">
        <v>2964</v>
      </c>
      <c r="I644" s="8">
        <f t="shared" si="53"/>
        <v>26.945454545454545</v>
      </c>
      <c r="J644" s="8">
        <v>5.423</v>
      </c>
      <c r="K644" s="69">
        <v>110</v>
      </c>
      <c r="L644" s="68">
        <v>595</v>
      </c>
      <c r="M644" s="8">
        <f t="shared" si="54"/>
        <v>5.4090909090909092</v>
      </c>
      <c r="N644" s="8">
        <v>2.06</v>
      </c>
      <c r="O644" s="69">
        <f t="shared" si="52"/>
        <v>110</v>
      </c>
      <c r="P644" s="181">
        <f t="shared" si="55"/>
        <v>4.9815126050420169</v>
      </c>
      <c r="Q644" s="77" t="s">
        <v>718</v>
      </c>
      <c r="V644" s="34">
        <v>0.47569444444444442</v>
      </c>
      <c r="W644" s="85">
        <v>0.63541666666666663</v>
      </c>
      <c r="X644" s="86">
        <f t="shared" si="56"/>
        <v>0.15972222222222221</v>
      </c>
    </row>
    <row r="645" spans="1:24" x14ac:dyDescent="0.3">
      <c r="A645" s="44" t="s">
        <v>6522</v>
      </c>
      <c r="B645" s="68" t="s">
        <v>1895</v>
      </c>
      <c r="C645" s="2" t="s">
        <v>1</v>
      </c>
      <c r="D645" s="2">
        <v>48</v>
      </c>
      <c r="E645" s="6">
        <v>26227</v>
      </c>
      <c r="F645" s="7">
        <v>43798.630069444444</v>
      </c>
      <c r="G645" s="69" t="s">
        <v>4</v>
      </c>
      <c r="H645" s="68">
        <v>2280</v>
      </c>
      <c r="I645" s="8">
        <f t="shared" si="53"/>
        <v>18.095238095238095</v>
      </c>
      <c r="J645" s="8">
        <v>4.1559999999999997</v>
      </c>
      <c r="K645" s="69">
        <v>126</v>
      </c>
      <c r="L645" s="68">
        <v>553</v>
      </c>
      <c r="M645" s="8">
        <f t="shared" si="54"/>
        <v>4.3888888888888893</v>
      </c>
      <c r="N645" s="8">
        <v>1.91</v>
      </c>
      <c r="O645" s="69">
        <f t="shared" si="52"/>
        <v>126</v>
      </c>
      <c r="P645" s="181">
        <f t="shared" si="55"/>
        <v>4.122965641952983</v>
      </c>
      <c r="Q645" s="77" t="s">
        <v>718</v>
      </c>
      <c r="V645" s="34">
        <v>0.49791666666666662</v>
      </c>
      <c r="W645" s="85">
        <v>0.65625</v>
      </c>
      <c r="X645" s="86">
        <f t="shared" si="56"/>
        <v>0.15833333333333338</v>
      </c>
    </row>
    <row r="646" spans="1:24" x14ac:dyDescent="0.3">
      <c r="A646" s="44" t="s">
        <v>6523</v>
      </c>
      <c r="B646" s="68" t="s">
        <v>6524</v>
      </c>
      <c r="C646" s="2" t="s">
        <v>6</v>
      </c>
      <c r="D646" s="2">
        <v>76</v>
      </c>
      <c r="E646" s="6">
        <v>15721</v>
      </c>
      <c r="F646" s="7">
        <v>43798.65116898148</v>
      </c>
      <c r="G646" s="69" t="s">
        <v>4</v>
      </c>
      <c r="H646" s="68">
        <v>3238</v>
      </c>
      <c r="I646" s="8">
        <f t="shared" si="53"/>
        <v>28.156521739130437</v>
      </c>
      <c r="J646" s="8">
        <v>5.327</v>
      </c>
      <c r="K646" s="69">
        <v>115</v>
      </c>
      <c r="L646" s="68">
        <v>908</v>
      </c>
      <c r="M646" s="8">
        <f t="shared" si="54"/>
        <v>7.8956521739130432</v>
      </c>
      <c r="N646" s="8">
        <v>2.7120000000000002</v>
      </c>
      <c r="O646" s="69">
        <f t="shared" si="52"/>
        <v>115</v>
      </c>
      <c r="P646" s="181">
        <f t="shared" si="55"/>
        <v>3.5660792951541853</v>
      </c>
      <c r="Q646" s="77" t="s">
        <v>718</v>
      </c>
      <c r="V646" s="34">
        <v>0.52083333333333337</v>
      </c>
      <c r="W646" s="85">
        <v>0.67708333333333337</v>
      </c>
      <c r="X646" s="86">
        <f t="shared" si="56"/>
        <v>0.15625</v>
      </c>
    </row>
    <row r="647" spans="1:24" x14ac:dyDescent="0.3">
      <c r="A647" s="44" t="s">
        <v>7321</v>
      </c>
      <c r="B647" s="68" t="s">
        <v>7322</v>
      </c>
      <c r="C647" s="2" t="s">
        <v>1</v>
      </c>
      <c r="D647" s="2">
        <v>52</v>
      </c>
      <c r="E647" s="6">
        <v>24513</v>
      </c>
      <c r="F647" s="7">
        <v>43801.51939814815</v>
      </c>
      <c r="G647" s="69" t="s">
        <v>4</v>
      </c>
      <c r="H647" s="68">
        <v>3139</v>
      </c>
      <c r="I647" s="8">
        <f t="shared" si="53"/>
        <v>24.912698412698411</v>
      </c>
      <c r="J647" s="90">
        <v>5.0010000000000003</v>
      </c>
      <c r="K647" s="69">
        <v>126</v>
      </c>
      <c r="L647" s="68">
        <v>827</v>
      </c>
      <c r="M647" s="8">
        <f t="shared" si="54"/>
        <v>6.5634920634920633</v>
      </c>
      <c r="N647" s="90">
        <v>2.6</v>
      </c>
      <c r="O647" s="69">
        <f t="shared" si="52"/>
        <v>126</v>
      </c>
      <c r="P647" s="181">
        <f t="shared" si="55"/>
        <v>3.7956469165659006</v>
      </c>
      <c r="Q647" s="77" t="s">
        <v>718</v>
      </c>
      <c r="V647" s="34">
        <v>0.37361111111111112</v>
      </c>
      <c r="W647" s="85">
        <v>0.52083333333333337</v>
      </c>
      <c r="X647" s="86">
        <f t="shared" si="56"/>
        <v>0.14722222222222225</v>
      </c>
    </row>
    <row r="648" spans="1:24" x14ac:dyDescent="0.3">
      <c r="A648" s="44" t="s">
        <v>7323</v>
      </c>
      <c r="B648" s="68" t="s">
        <v>1480</v>
      </c>
      <c r="C648" s="2" t="s">
        <v>1</v>
      </c>
      <c r="D648" s="2">
        <v>73</v>
      </c>
      <c r="E648" s="6">
        <v>17034</v>
      </c>
      <c r="F648" s="7">
        <v>43801.530150462961</v>
      </c>
      <c r="G648" s="69" t="s">
        <v>4</v>
      </c>
      <c r="H648" s="68">
        <v>3427</v>
      </c>
      <c r="I648" s="8">
        <f t="shared" si="53"/>
        <v>34.270000000000003</v>
      </c>
      <c r="J648" s="90">
        <v>6.085</v>
      </c>
      <c r="K648" s="69">
        <v>100</v>
      </c>
      <c r="L648" s="68">
        <v>1211</v>
      </c>
      <c r="M648" s="8">
        <f t="shared" si="54"/>
        <v>12.11</v>
      </c>
      <c r="N648" s="90">
        <v>3.4580000000000002</v>
      </c>
      <c r="O648" s="69">
        <f t="shared" si="52"/>
        <v>100</v>
      </c>
      <c r="P648" s="181">
        <f t="shared" si="55"/>
        <v>2.8298926507018995</v>
      </c>
      <c r="Q648" s="77" t="s">
        <v>718</v>
      </c>
      <c r="V648" s="34">
        <v>0.4055555555555555</v>
      </c>
      <c r="W648" s="85">
        <v>0.53472222222222221</v>
      </c>
      <c r="X648" s="86">
        <f t="shared" si="56"/>
        <v>0.12916666666666671</v>
      </c>
    </row>
    <row r="649" spans="1:24" x14ac:dyDescent="0.3">
      <c r="A649" s="44" t="s">
        <v>7324</v>
      </c>
      <c r="B649" s="68" t="s">
        <v>7325</v>
      </c>
      <c r="C649" s="2" t="s">
        <v>6</v>
      </c>
      <c r="D649" s="2">
        <v>20</v>
      </c>
      <c r="E649" s="6">
        <v>36141</v>
      </c>
      <c r="F649" s="7">
        <v>43801.544965277775</v>
      </c>
      <c r="G649" s="69" t="s">
        <v>4</v>
      </c>
      <c r="H649" s="68">
        <v>1296</v>
      </c>
      <c r="I649" s="8">
        <f t="shared" si="53"/>
        <v>12.342857142857143</v>
      </c>
      <c r="J649" s="90">
        <v>3.0659999999999998</v>
      </c>
      <c r="K649" s="69">
        <v>105</v>
      </c>
      <c r="L649" s="68">
        <v>376</v>
      </c>
      <c r="M649" s="8">
        <f t="shared" si="54"/>
        <v>3.5809523809523811</v>
      </c>
      <c r="N649" s="90">
        <v>1.93</v>
      </c>
      <c r="O649" s="69">
        <f t="shared" si="52"/>
        <v>105</v>
      </c>
      <c r="P649" s="181">
        <f t="shared" si="55"/>
        <v>3.4468085106382977</v>
      </c>
      <c r="Q649" s="77" t="s">
        <v>718</v>
      </c>
      <c r="V649" s="34">
        <v>0.39930555555555558</v>
      </c>
      <c r="W649" s="85">
        <v>0.55208333333333337</v>
      </c>
      <c r="X649" s="86">
        <f t="shared" si="56"/>
        <v>0.15277777777777779</v>
      </c>
    </row>
    <row r="650" spans="1:24" x14ac:dyDescent="0.3">
      <c r="A650" s="44" t="s">
        <v>7326</v>
      </c>
      <c r="B650" s="68" t="s">
        <v>7327</v>
      </c>
      <c r="C650" s="2" t="s">
        <v>1</v>
      </c>
      <c r="D650" s="2">
        <v>42</v>
      </c>
      <c r="E650" s="6">
        <v>28402</v>
      </c>
      <c r="F650" s="7">
        <v>43801.561840277776</v>
      </c>
      <c r="G650" s="69" t="s">
        <v>4</v>
      </c>
      <c r="H650" s="68">
        <v>1790</v>
      </c>
      <c r="I650" s="8">
        <f t="shared" si="53"/>
        <v>14.916666666666666</v>
      </c>
      <c r="J650" s="90">
        <v>4.1070000000000002</v>
      </c>
      <c r="K650" s="69">
        <v>120</v>
      </c>
      <c r="L650" s="68">
        <v>350</v>
      </c>
      <c r="M650" s="8">
        <f t="shared" si="54"/>
        <v>2.9166666666666665</v>
      </c>
      <c r="N650" s="90">
        <v>1.9079999999999999</v>
      </c>
      <c r="O650" s="69">
        <f t="shared" si="52"/>
        <v>120</v>
      </c>
      <c r="P650" s="181">
        <f t="shared" si="55"/>
        <v>5.1142857142857148</v>
      </c>
      <c r="Q650" s="77" t="s">
        <v>718</v>
      </c>
      <c r="V650" s="34">
        <v>0.4201388888888889</v>
      </c>
      <c r="W650" s="85">
        <v>0.56944444444444442</v>
      </c>
      <c r="X650" s="86">
        <f t="shared" si="56"/>
        <v>0.14930555555555552</v>
      </c>
    </row>
    <row r="651" spans="1:24" x14ac:dyDescent="0.3">
      <c r="A651" s="44" t="s">
        <v>7328</v>
      </c>
      <c r="B651" s="68" t="s">
        <v>726</v>
      </c>
      <c r="C651" s="2" t="s">
        <v>1</v>
      </c>
      <c r="D651" s="2">
        <v>49</v>
      </c>
      <c r="E651" s="6">
        <v>25799</v>
      </c>
      <c r="F651" s="7">
        <v>43801.573495370372</v>
      </c>
      <c r="G651" s="69" t="s">
        <v>4</v>
      </c>
      <c r="H651" s="68">
        <v>852</v>
      </c>
      <c r="I651" s="8">
        <f t="shared" si="53"/>
        <v>8.0377358490566042</v>
      </c>
      <c r="J651" s="90">
        <v>2.944</v>
      </c>
      <c r="K651" s="69">
        <v>106</v>
      </c>
      <c r="L651" s="68">
        <v>176</v>
      </c>
      <c r="M651" s="8">
        <f t="shared" si="54"/>
        <v>1.6603773584905661</v>
      </c>
      <c r="N651" s="90">
        <v>1.234</v>
      </c>
      <c r="O651" s="69">
        <f t="shared" si="52"/>
        <v>106</v>
      </c>
      <c r="P651" s="181">
        <f t="shared" si="55"/>
        <v>4.8409090909090908</v>
      </c>
      <c r="Q651" s="77" t="s">
        <v>718</v>
      </c>
      <c r="V651" s="34">
        <v>0.4291666666666667</v>
      </c>
      <c r="W651" s="85">
        <v>0.58333333333333337</v>
      </c>
      <c r="X651" s="86">
        <f t="shared" si="56"/>
        <v>0.15416666666666667</v>
      </c>
    </row>
    <row r="652" spans="1:24" x14ac:dyDescent="0.3">
      <c r="A652" s="44" t="s">
        <v>7329</v>
      </c>
      <c r="B652" s="68" t="s">
        <v>7330</v>
      </c>
      <c r="C652" s="2" t="s">
        <v>1</v>
      </c>
      <c r="D652" s="2">
        <v>57</v>
      </c>
      <c r="E652" s="6">
        <v>22720</v>
      </c>
      <c r="F652" s="7">
        <v>43801.595081018517</v>
      </c>
      <c r="G652" s="69" t="s">
        <v>4</v>
      </c>
      <c r="H652" s="68">
        <v>2149</v>
      </c>
      <c r="I652" s="8">
        <f t="shared" si="53"/>
        <v>23.358695652173914</v>
      </c>
      <c r="J652" s="90">
        <v>5.2430000000000003</v>
      </c>
      <c r="K652" s="69">
        <v>92</v>
      </c>
      <c r="L652" s="68">
        <v>286</v>
      </c>
      <c r="M652" s="8">
        <f t="shared" si="54"/>
        <v>3.1086956521739131</v>
      </c>
      <c r="N652" s="90">
        <v>1.5649999999999999</v>
      </c>
      <c r="O652" s="69">
        <f t="shared" si="52"/>
        <v>92</v>
      </c>
      <c r="P652" s="181">
        <f t="shared" si="55"/>
        <v>7.5139860139860142</v>
      </c>
      <c r="Q652" s="77" t="s">
        <v>718</v>
      </c>
      <c r="V652" s="34">
        <v>0.44166666666666665</v>
      </c>
      <c r="W652" s="85">
        <v>0.60069444444444442</v>
      </c>
      <c r="X652" s="86">
        <f t="shared" si="56"/>
        <v>0.15902777777777777</v>
      </c>
    </row>
    <row r="653" spans="1:24" x14ac:dyDescent="0.3">
      <c r="A653" s="44" t="s">
        <v>7331</v>
      </c>
      <c r="B653" s="68" t="s">
        <v>1976</v>
      </c>
      <c r="C653" s="2" t="s">
        <v>1</v>
      </c>
      <c r="D653" s="2">
        <v>64</v>
      </c>
      <c r="E653" s="6">
        <v>20408</v>
      </c>
      <c r="F653" s="7">
        <v>43801.612800925926</v>
      </c>
      <c r="G653" s="69" t="s">
        <v>4</v>
      </c>
      <c r="H653" s="68">
        <v>2462</v>
      </c>
      <c r="I653" s="8">
        <f t="shared" si="53"/>
        <v>23.447619047619046</v>
      </c>
      <c r="J653" s="90">
        <v>4.7350000000000003</v>
      </c>
      <c r="K653" s="69">
        <v>105</v>
      </c>
      <c r="L653" s="68">
        <v>438</v>
      </c>
      <c r="M653" s="8">
        <f t="shared" si="54"/>
        <v>4.1714285714285717</v>
      </c>
      <c r="N653" s="90">
        <v>2.073</v>
      </c>
      <c r="O653" s="69">
        <f t="shared" si="52"/>
        <v>105</v>
      </c>
      <c r="P653" s="181">
        <f t="shared" si="55"/>
        <v>5.6210045662100452</v>
      </c>
      <c r="Q653" s="77" t="s">
        <v>718</v>
      </c>
      <c r="V653" s="34">
        <v>0.44722222222222219</v>
      </c>
      <c r="W653" s="85">
        <v>0.61805555555555558</v>
      </c>
      <c r="X653" s="86">
        <f t="shared" si="56"/>
        <v>0.17083333333333339</v>
      </c>
    </row>
    <row r="654" spans="1:24" x14ac:dyDescent="0.3">
      <c r="A654" s="44" t="s">
        <v>7332</v>
      </c>
      <c r="B654" s="68" t="s">
        <v>7333</v>
      </c>
      <c r="C654" s="2" t="s">
        <v>1</v>
      </c>
      <c r="D654" s="2">
        <v>62</v>
      </c>
      <c r="E654" s="6">
        <v>20934</v>
      </c>
      <c r="F654" s="7">
        <v>43801.625833333332</v>
      </c>
      <c r="G654" s="69" t="s">
        <v>4</v>
      </c>
      <c r="H654" s="68">
        <v>1963</v>
      </c>
      <c r="I654" s="8">
        <f t="shared" si="53"/>
        <v>21.336956521739129</v>
      </c>
      <c r="J654" s="90">
        <v>4.9660000000000002</v>
      </c>
      <c r="K654" s="69">
        <v>92</v>
      </c>
      <c r="L654" s="68">
        <v>458</v>
      </c>
      <c r="M654" s="8">
        <f t="shared" si="54"/>
        <v>4.9782608695652177</v>
      </c>
      <c r="N654" s="90">
        <v>2.431</v>
      </c>
      <c r="O654" s="69">
        <f t="shared" si="52"/>
        <v>92</v>
      </c>
      <c r="P654" s="181">
        <f t="shared" si="55"/>
        <v>4.2860262008733621</v>
      </c>
      <c r="Q654" s="77" t="s">
        <v>718</v>
      </c>
      <c r="V654" s="34">
        <v>0.47916666666666669</v>
      </c>
      <c r="W654" s="85">
        <v>0.63194444444444442</v>
      </c>
      <c r="X654" s="86">
        <f t="shared" si="56"/>
        <v>0.15277777777777773</v>
      </c>
    </row>
    <row r="655" spans="1:24" x14ac:dyDescent="0.3">
      <c r="A655" s="44" t="s">
        <v>7334</v>
      </c>
      <c r="B655" s="68" t="s">
        <v>7335</v>
      </c>
      <c r="C655" s="2" t="s">
        <v>6</v>
      </c>
      <c r="D655" s="2">
        <v>38</v>
      </c>
      <c r="E655" s="6">
        <v>29742</v>
      </c>
      <c r="F655" s="7">
        <v>43801.639085648145</v>
      </c>
      <c r="G655" s="69" t="s">
        <v>4</v>
      </c>
      <c r="H655" s="68">
        <v>1095</v>
      </c>
      <c r="I655" s="8">
        <f t="shared" si="53"/>
        <v>9.954545454545455</v>
      </c>
      <c r="J655" s="90">
        <v>2.944</v>
      </c>
      <c r="K655" s="69">
        <v>110</v>
      </c>
      <c r="L655" s="68">
        <v>397</v>
      </c>
      <c r="M655" s="8">
        <f t="shared" si="54"/>
        <v>3.6090909090909089</v>
      </c>
      <c r="N655" s="90">
        <v>1.8180000000000001</v>
      </c>
      <c r="O655" s="69">
        <f t="shared" si="52"/>
        <v>110</v>
      </c>
      <c r="P655" s="181">
        <f t="shared" si="55"/>
        <v>2.7581863979848871</v>
      </c>
      <c r="Q655" s="77" t="s">
        <v>718</v>
      </c>
      <c r="V655" s="34">
        <v>0.47500000000000003</v>
      </c>
      <c r="W655" s="85">
        <v>0.64583333333333337</v>
      </c>
      <c r="X655" s="86">
        <f t="shared" si="56"/>
        <v>0.17083333333333334</v>
      </c>
    </row>
    <row r="656" spans="1:24" x14ac:dyDescent="0.3">
      <c r="A656" s="44" t="s">
        <v>7336</v>
      </c>
      <c r="B656" s="68" t="s">
        <v>5716</v>
      </c>
      <c r="C656" s="2" t="s">
        <v>1</v>
      </c>
      <c r="D656" s="2">
        <v>58</v>
      </c>
      <c r="E656" s="6">
        <v>22355</v>
      </c>
      <c r="F656" s="7">
        <v>43801.658171296294</v>
      </c>
      <c r="G656" s="69" t="s">
        <v>4</v>
      </c>
      <c r="H656" s="68">
        <v>2258</v>
      </c>
      <c r="I656" s="8">
        <f t="shared" si="53"/>
        <v>23.768421052631577</v>
      </c>
      <c r="J656" s="90">
        <v>5.0289999999999999</v>
      </c>
      <c r="K656" s="69">
        <v>95</v>
      </c>
      <c r="L656" s="68">
        <v>630</v>
      </c>
      <c r="M656" s="8">
        <f t="shared" si="54"/>
        <v>6.6315789473684212</v>
      </c>
      <c r="N656" s="90">
        <v>2.6739999999999999</v>
      </c>
      <c r="O656" s="69">
        <f t="shared" si="52"/>
        <v>95</v>
      </c>
      <c r="P656" s="181">
        <f t="shared" si="55"/>
        <v>3.5841269841269838</v>
      </c>
      <c r="Q656" s="77" t="s">
        <v>718</v>
      </c>
      <c r="V656" s="34">
        <v>0.50277777777777777</v>
      </c>
      <c r="W656" s="85">
        <v>0.66666666666666663</v>
      </c>
      <c r="X656" s="86">
        <f t="shared" si="56"/>
        <v>0.16388888888888886</v>
      </c>
    </row>
    <row r="657" spans="1:24" x14ac:dyDescent="0.3">
      <c r="A657" s="44" t="s">
        <v>7337</v>
      </c>
      <c r="B657" s="68" t="s">
        <v>5425</v>
      </c>
      <c r="C657" s="2" t="s">
        <v>1</v>
      </c>
      <c r="D657" s="2">
        <v>52</v>
      </c>
      <c r="E657" s="6">
        <v>24786</v>
      </c>
      <c r="F657" s="7">
        <v>43801.674340277779</v>
      </c>
      <c r="G657" s="69" t="s">
        <v>4</v>
      </c>
      <c r="H657" s="68">
        <v>1495</v>
      </c>
      <c r="I657" s="8">
        <f t="shared" si="53"/>
        <v>14.95</v>
      </c>
      <c r="J657" s="90">
        <v>4.6109999999999998</v>
      </c>
      <c r="K657" s="69">
        <v>100</v>
      </c>
      <c r="L657" s="68">
        <v>486</v>
      </c>
      <c r="M657" s="8">
        <f t="shared" si="54"/>
        <v>4.8600000000000003</v>
      </c>
      <c r="N657" s="90">
        <v>2.1230000000000002</v>
      </c>
      <c r="O657" s="69">
        <f t="shared" si="52"/>
        <v>100</v>
      </c>
      <c r="P657" s="181">
        <f t="shared" si="55"/>
        <v>3.076131687242798</v>
      </c>
      <c r="Q657" s="77" t="s">
        <v>718</v>
      </c>
      <c r="V657" s="34">
        <v>0.52638888888888891</v>
      </c>
      <c r="W657" s="85">
        <v>0.68055555555555547</v>
      </c>
      <c r="X657" s="86">
        <f t="shared" si="56"/>
        <v>0.15416666666666656</v>
      </c>
    </row>
    <row r="658" spans="1:24" x14ac:dyDescent="0.3">
      <c r="A658" s="44" t="s">
        <v>7338</v>
      </c>
      <c r="B658" s="68" t="s">
        <v>7339</v>
      </c>
      <c r="C658" s="2" t="s">
        <v>1</v>
      </c>
      <c r="D658" s="2">
        <v>42</v>
      </c>
      <c r="E658" s="6">
        <v>28124</v>
      </c>
      <c r="F658" s="7">
        <v>43802.511990740742</v>
      </c>
      <c r="G658" s="69" t="s">
        <v>4</v>
      </c>
      <c r="H658" s="68">
        <v>1855</v>
      </c>
      <c r="I658" s="8">
        <f t="shared" si="53"/>
        <v>19.526315789473685</v>
      </c>
      <c r="J658" s="90">
        <v>4.6100000000000003</v>
      </c>
      <c r="K658" s="69">
        <v>95</v>
      </c>
      <c r="L658" s="68">
        <v>551</v>
      </c>
      <c r="M658" s="8">
        <f t="shared" si="54"/>
        <v>5.8</v>
      </c>
      <c r="N658" s="90">
        <v>2.2909999999999999</v>
      </c>
      <c r="O658" s="69">
        <f t="shared" si="52"/>
        <v>95</v>
      </c>
      <c r="P658" s="181">
        <f t="shared" si="55"/>
        <v>3.3666061705989114</v>
      </c>
      <c r="Q658" s="77" t="s">
        <v>718</v>
      </c>
      <c r="V658" s="34">
        <v>0.3833333333333333</v>
      </c>
      <c r="W658" s="85">
        <v>0.52083333333333337</v>
      </c>
      <c r="X658" s="86">
        <f t="shared" si="56"/>
        <v>0.13750000000000007</v>
      </c>
    </row>
    <row r="659" spans="1:24" x14ac:dyDescent="0.3">
      <c r="A659" s="44" t="s">
        <v>7340</v>
      </c>
      <c r="B659" s="68" t="s">
        <v>3983</v>
      </c>
      <c r="C659" s="2" t="s">
        <v>6</v>
      </c>
      <c r="D659" s="2">
        <v>67</v>
      </c>
      <c r="E659" s="6">
        <v>19100</v>
      </c>
      <c r="F659" s="7">
        <v>43802.519178240742</v>
      </c>
      <c r="G659" s="69" t="s">
        <v>4</v>
      </c>
      <c r="H659" s="68">
        <v>3087</v>
      </c>
      <c r="I659" s="8">
        <f t="shared" si="53"/>
        <v>29.4</v>
      </c>
      <c r="J659" s="90">
        <v>5.0599999999999996</v>
      </c>
      <c r="K659" s="69">
        <v>105</v>
      </c>
      <c r="L659" s="68">
        <v>846</v>
      </c>
      <c r="M659" s="8">
        <f t="shared" si="54"/>
        <v>8.0571428571428569</v>
      </c>
      <c r="N659" s="90">
        <v>2.7559999999999998</v>
      </c>
      <c r="O659" s="69">
        <f t="shared" si="52"/>
        <v>105</v>
      </c>
      <c r="P659" s="181">
        <f t="shared" si="55"/>
        <v>3.6489361702127661</v>
      </c>
      <c r="Q659" s="77" t="s">
        <v>718</v>
      </c>
      <c r="V659" s="34">
        <v>0.39652777777777781</v>
      </c>
      <c r="W659" s="85">
        <v>0.53472222222222221</v>
      </c>
      <c r="X659" s="86">
        <f t="shared" si="56"/>
        <v>0.1381944444444444</v>
      </c>
    </row>
    <row r="660" spans="1:24" x14ac:dyDescent="0.3">
      <c r="A660" s="44" t="s">
        <v>7341</v>
      </c>
      <c r="B660" s="68" t="s">
        <v>1333</v>
      </c>
      <c r="C660" s="2" t="s">
        <v>1</v>
      </c>
      <c r="D660" s="2">
        <v>57</v>
      </c>
      <c r="E660" s="6">
        <v>22846</v>
      </c>
      <c r="F660" s="7">
        <v>43802.528252314813</v>
      </c>
      <c r="G660" s="69" t="s">
        <v>4</v>
      </c>
      <c r="H660" s="68">
        <v>2809</v>
      </c>
      <c r="I660" s="8">
        <f t="shared" si="53"/>
        <v>25.536363636363635</v>
      </c>
      <c r="J660" s="90">
        <v>4.5119999999999996</v>
      </c>
      <c r="K660" s="69">
        <v>110</v>
      </c>
      <c r="L660" s="68">
        <v>455</v>
      </c>
      <c r="M660" s="8">
        <f t="shared" si="54"/>
        <v>4.1363636363636367</v>
      </c>
      <c r="N660" s="90">
        <v>2.0470000000000002</v>
      </c>
      <c r="O660" s="69">
        <f t="shared" si="52"/>
        <v>110</v>
      </c>
      <c r="P660" s="181">
        <f t="shared" si="55"/>
        <v>6.173626373626373</v>
      </c>
      <c r="Q660" s="77" t="s">
        <v>718</v>
      </c>
      <c r="V660" s="34">
        <v>0.40833333333333338</v>
      </c>
      <c r="W660" s="85">
        <v>0.54513888888888895</v>
      </c>
      <c r="X660" s="86">
        <f t="shared" si="56"/>
        <v>0.13680555555555557</v>
      </c>
    </row>
    <row r="661" spans="1:24" x14ac:dyDescent="0.3">
      <c r="A661" s="44" t="s">
        <v>2055</v>
      </c>
      <c r="B661" s="68" t="s">
        <v>1399</v>
      </c>
      <c r="C661" s="2" t="s">
        <v>1</v>
      </c>
      <c r="D661" s="2">
        <v>35</v>
      </c>
      <c r="E661" s="6">
        <v>30930</v>
      </c>
      <c r="F661" s="7">
        <v>43802.542719907404</v>
      </c>
      <c r="G661" s="69" t="s">
        <v>4</v>
      </c>
      <c r="H661" s="68">
        <v>1942</v>
      </c>
      <c r="I661" s="8">
        <f t="shared" si="53"/>
        <v>18.495238095238093</v>
      </c>
      <c r="J661" s="90">
        <v>4.6139999999999999</v>
      </c>
      <c r="K661" s="69">
        <v>105</v>
      </c>
      <c r="L661" s="68">
        <v>832</v>
      </c>
      <c r="M661" s="8">
        <f t="shared" si="54"/>
        <v>7.9238095238095241</v>
      </c>
      <c r="N661" s="90">
        <v>2.875</v>
      </c>
      <c r="O661" s="69">
        <f t="shared" si="52"/>
        <v>105</v>
      </c>
      <c r="P661" s="181">
        <f t="shared" si="55"/>
        <v>2.334134615384615</v>
      </c>
      <c r="Q661" s="77" t="s">
        <v>718</v>
      </c>
      <c r="V661" s="34">
        <v>0.4236111111111111</v>
      </c>
      <c r="W661" s="85">
        <v>0.5625</v>
      </c>
      <c r="X661" s="86">
        <f t="shared" si="56"/>
        <v>0.1388888888888889</v>
      </c>
    </row>
    <row r="662" spans="1:24" x14ac:dyDescent="0.3">
      <c r="A662" s="44" t="s">
        <v>7342</v>
      </c>
      <c r="B662" s="68" t="s">
        <v>7343</v>
      </c>
      <c r="C662" s="2" t="s">
        <v>1</v>
      </c>
      <c r="D662" s="2">
        <v>51</v>
      </c>
      <c r="E662" s="6">
        <v>25121</v>
      </c>
      <c r="F662" s="7">
        <v>43802.559120370373</v>
      </c>
      <c r="G662" s="69" t="s">
        <v>4</v>
      </c>
      <c r="H662" s="68">
        <v>1761</v>
      </c>
      <c r="I662" s="8">
        <f t="shared" si="53"/>
        <v>20.964285714285715</v>
      </c>
      <c r="J662" s="90">
        <v>5.1070000000000002</v>
      </c>
      <c r="K662" s="69">
        <v>84</v>
      </c>
      <c r="L662" s="68">
        <v>341</v>
      </c>
      <c r="M662" s="8">
        <f t="shared" si="54"/>
        <v>4.0595238095238093</v>
      </c>
      <c r="N662" s="90">
        <v>2.0609999999999999</v>
      </c>
      <c r="O662" s="69">
        <f t="shared" si="52"/>
        <v>84</v>
      </c>
      <c r="P662" s="181">
        <f t="shared" si="55"/>
        <v>5.164222873900294</v>
      </c>
      <c r="Q662" s="77" t="s">
        <v>718</v>
      </c>
      <c r="V662" s="34">
        <v>0.42708333333333331</v>
      </c>
      <c r="W662" s="85">
        <v>0.57638888888888895</v>
      </c>
      <c r="X662" s="86">
        <f t="shared" si="56"/>
        <v>0.14930555555555564</v>
      </c>
    </row>
    <row r="663" spans="1:24" x14ac:dyDescent="0.3">
      <c r="A663" s="44" t="s">
        <v>7344</v>
      </c>
      <c r="B663" s="68" t="s">
        <v>7345</v>
      </c>
      <c r="C663" s="2" t="s">
        <v>6</v>
      </c>
      <c r="D663" s="2">
        <v>48</v>
      </c>
      <c r="E663" s="6">
        <v>26055</v>
      </c>
      <c r="F663" s="7">
        <v>43802.590046296296</v>
      </c>
      <c r="G663" s="69" t="s">
        <v>553</v>
      </c>
      <c r="H663" s="68">
        <v>2090</v>
      </c>
      <c r="I663" s="8">
        <f t="shared" si="53"/>
        <v>19</v>
      </c>
      <c r="J663" s="90">
        <v>4.0229999999999997</v>
      </c>
      <c r="K663" s="69">
        <v>110</v>
      </c>
      <c r="L663" s="68">
        <v>603</v>
      </c>
      <c r="M663" s="8">
        <f t="shared" si="54"/>
        <v>5.4818181818181815</v>
      </c>
      <c r="N663" s="90">
        <v>2.3719999999999999</v>
      </c>
      <c r="O663" s="69">
        <f t="shared" si="52"/>
        <v>110</v>
      </c>
      <c r="P663" s="181">
        <f t="shared" si="55"/>
        <v>3.4660033167495858</v>
      </c>
      <c r="Q663" s="77" t="s">
        <v>718</v>
      </c>
      <c r="V663" s="34">
        <v>0.44930555555555557</v>
      </c>
      <c r="W663" s="85">
        <v>0.59375</v>
      </c>
      <c r="X663" s="86">
        <f t="shared" si="56"/>
        <v>0.14444444444444443</v>
      </c>
    </row>
    <row r="664" spans="1:24" x14ac:dyDescent="0.3">
      <c r="A664" s="44" t="s">
        <v>7346</v>
      </c>
      <c r="B664" s="68" t="s">
        <v>7347</v>
      </c>
      <c r="C664" s="2" t="s">
        <v>1</v>
      </c>
      <c r="D664" s="2">
        <v>58</v>
      </c>
      <c r="E664" s="6">
        <v>22433</v>
      </c>
      <c r="F664" s="7">
        <v>43802.592939814815</v>
      </c>
      <c r="G664" s="69" t="s">
        <v>4</v>
      </c>
      <c r="H664" s="68">
        <v>3184</v>
      </c>
      <c r="I664" s="8">
        <f t="shared" si="53"/>
        <v>30.323809523809523</v>
      </c>
      <c r="J664" s="90">
        <v>5.8760000000000003</v>
      </c>
      <c r="K664" s="69">
        <v>105</v>
      </c>
      <c r="L664" s="68">
        <v>633</v>
      </c>
      <c r="M664" s="8">
        <f t="shared" si="54"/>
        <v>6.0285714285714285</v>
      </c>
      <c r="N664" s="90">
        <v>2.355</v>
      </c>
      <c r="O664" s="69">
        <f t="shared" si="52"/>
        <v>105</v>
      </c>
      <c r="P664" s="181">
        <f t="shared" si="55"/>
        <v>5.0300157977883098</v>
      </c>
      <c r="Q664" s="77" t="s">
        <v>718</v>
      </c>
      <c r="V664" s="34">
        <v>0.47500000000000003</v>
      </c>
      <c r="W664" s="85">
        <v>0.60763888888888895</v>
      </c>
      <c r="X664" s="86">
        <f t="shared" si="56"/>
        <v>0.13263888888888892</v>
      </c>
    </row>
    <row r="665" spans="1:24" x14ac:dyDescent="0.3">
      <c r="A665" s="44" t="s">
        <v>7348</v>
      </c>
      <c r="B665" s="68" t="s">
        <v>7349</v>
      </c>
      <c r="C665" s="2" t="s">
        <v>1</v>
      </c>
      <c r="D665" s="2">
        <v>79</v>
      </c>
      <c r="E665" s="6">
        <v>14776</v>
      </c>
      <c r="F665" s="7">
        <v>43802.609166666669</v>
      </c>
      <c r="G665" s="69" t="s">
        <v>4</v>
      </c>
      <c r="H665" s="68">
        <v>2989</v>
      </c>
      <c r="I665" s="8">
        <f t="shared" si="53"/>
        <v>25.991304347826087</v>
      </c>
      <c r="J665" s="90">
        <v>4.7249999999999996</v>
      </c>
      <c r="K665" s="69">
        <v>115</v>
      </c>
      <c r="L665" s="68">
        <v>726</v>
      </c>
      <c r="M665" s="8">
        <f t="shared" si="54"/>
        <v>6.3130434782608695</v>
      </c>
      <c r="N665" s="90">
        <v>2.4830000000000001</v>
      </c>
      <c r="O665" s="69">
        <f t="shared" si="52"/>
        <v>115</v>
      </c>
      <c r="P665" s="181">
        <f t="shared" si="55"/>
        <v>4.1170798898071626</v>
      </c>
      <c r="Q665" s="77" t="s">
        <v>718</v>
      </c>
      <c r="V665" s="34">
        <v>0.4513888888888889</v>
      </c>
      <c r="W665" s="85">
        <v>0.625</v>
      </c>
      <c r="X665" s="86">
        <f t="shared" si="56"/>
        <v>0.1736111111111111</v>
      </c>
    </row>
    <row r="666" spans="1:24" x14ac:dyDescent="0.3">
      <c r="A666" s="44" t="s">
        <v>7350</v>
      </c>
      <c r="B666" s="68" t="s">
        <v>1091</v>
      </c>
      <c r="C666" s="2" t="s">
        <v>1</v>
      </c>
      <c r="D666" s="2">
        <v>42</v>
      </c>
      <c r="E666" s="6">
        <v>28314</v>
      </c>
      <c r="F666" s="7">
        <v>43802.620057870372</v>
      </c>
      <c r="G666" s="69" t="s">
        <v>4</v>
      </c>
      <c r="H666" s="68">
        <v>1403</v>
      </c>
      <c r="I666" s="8">
        <f t="shared" si="53"/>
        <v>14.768421052631579</v>
      </c>
      <c r="J666" s="90">
        <v>3.444</v>
      </c>
      <c r="K666" s="69">
        <v>95</v>
      </c>
      <c r="L666" s="68">
        <v>338</v>
      </c>
      <c r="M666" s="8">
        <f t="shared" si="54"/>
        <v>3.5578947368421052</v>
      </c>
      <c r="N666" s="90">
        <v>1.8660000000000001</v>
      </c>
      <c r="O666" s="69">
        <f t="shared" si="52"/>
        <v>95</v>
      </c>
      <c r="P666" s="181">
        <f t="shared" si="55"/>
        <v>4.1508875739644973</v>
      </c>
      <c r="Q666" s="77" t="s">
        <v>718</v>
      </c>
      <c r="V666" s="34">
        <v>0.48958333333333331</v>
      </c>
      <c r="W666" s="85">
        <v>0.65277777777777779</v>
      </c>
      <c r="X666" s="86">
        <f t="shared" si="56"/>
        <v>0.16319444444444448</v>
      </c>
    </row>
    <row r="667" spans="1:24" x14ac:dyDescent="0.3">
      <c r="A667" s="44" t="s">
        <v>7351</v>
      </c>
      <c r="B667" s="68" t="s">
        <v>1424</v>
      </c>
      <c r="C667" s="2" t="s">
        <v>1</v>
      </c>
      <c r="D667" s="2">
        <v>74</v>
      </c>
      <c r="E667" s="6">
        <v>16628</v>
      </c>
      <c r="F667" s="7">
        <v>43802.64916666667</v>
      </c>
      <c r="G667" s="69" t="s">
        <v>4</v>
      </c>
      <c r="H667" s="68">
        <v>3446</v>
      </c>
      <c r="I667" s="8">
        <f t="shared" si="53"/>
        <v>36.273684210526319</v>
      </c>
      <c r="J667" s="90">
        <v>6.4020000000000001</v>
      </c>
      <c r="K667" s="69">
        <v>95</v>
      </c>
      <c r="L667" s="68">
        <v>506</v>
      </c>
      <c r="M667" s="8">
        <f t="shared" si="54"/>
        <v>5.3263157894736839</v>
      </c>
      <c r="N667" s="90">
        <v>2.4470000000000001</v>
      </c>
      <c r="O667" s="69">
        <f t="shared" si="52"/>
        <v>95</v>
      </c>
      <c r="P667" s="181">
        <f t="shared" si="55"/>
        <v>6.8102766798418983</v>
      </c>
      <c r="Q667" s="77" t="s">
        <v>718</v>
      </c>
      <c r="V667" s="34">
        <v>0.49791666666666662</v>
      </c>
      <c r="W667" s="85">
        <v>0.66319444444444442</v>
      </c>
      <c r="X667" s="86">
        <f t="shared" si="56"/>
        <v>0.1652777777777778</v>
      </c>
    </row>
    <row r="668" spans="1:24" x14ac:dyDescent="0.3">
      <c r="A668" s="44" t="s">
        <v>7352</v>
      </c>
      <c r="B668" s="68" t="s">
        <v>7353</v>
      </c>
      <c r="C668" s="2" t="s">
        <v>1</v>
      </c>
      <c r="D668" s="2">
        <v>49</v>
      </c>
      <c r="E668" s="6">
        <v>25605</v>
      </c>
      <c r="F668" s="7">
        <v>43802.659513888888</v>
      </c>
      <c r="G668" s="69" t="s">
        <v>4</v>
      </c>
      <c r="H668" s="68">
        <v>1844</v>
      </c>
      <c r="I668" s="8">
        <f t="shared" si="53"/>
        <v>17.561904761904763</v>
      </c>
      <c r="J668" s="90">
        <v>4.085</v>
      </c>
      <c r="K668" s="69">
        <v>105</v>
      </c>
      <c r="L668" s="68">
        <v>502</v>
      </c>
      <c r="M668" s="8">
        <f t="shared" si="54"/>
        <v>4.7809523809523808</v>
      </c>
      <c r="N668" s="90">
        <v>2.2570000000000001</v>
      </c>
      <c r="O668" s="69">
        <f t="shared" si="52"/>
        <v>105</v>
      </c>
      <c r="P668" s="181">
        <f t="shared" si="55"/>
        <v>3.6733067729083668</v>
      </c>
      <c r="Q668" s="77" t="s">
        <v>718</v>
      </c>
      <c r="V668" s="34">
        <v>0.52916666666666667</v>
      </c>
      <c r="W668" s="85">
        <v>0.68055555555555547</v>
      </c>
      <c r="X668" s="86">
        <f t="shared" si="56"/>
        <v>0.1513888888888888</v>
      </c>
    </row>
    <row r="669" spans="1:24" x14ac:dyDescent="0.3">
      <c r="A669" s="44" t="s">
        <v>7354</v>
      </c>
      <c r="B669" s="68" t="s">
        <v>7355</v>
      </c>
      <c r="C669" s="2" t="s">
        <v>6</v>
      </c>
      <c r="D669" s="2">
        <v>56</v>
      </c>
      <c r="E669" s="6">
        <v>23215</v>
      </c>
      <c r="F669" s="7">
        <v>43802.695416666669</v>
      </c>
      <c r="G669" s="69" t="s">
        <v>4</v>
      </c>
      <c r="H669" s="68">
        <v>2144</v>
      </c>
      <c r="I669" s="8">
        <f t="shared" si="53"/>
        <v>18.643478260869564</v>
      </c>
      <c r="J669" s="90">
        <v>4.3049999999999997</v>
      </c>
      <c r="K669" s="69">
        <v>115</v>
      </c>
      <c r="L669" s="68">
        <v>516</v>
      </c>
      <c r="M669" s="8">
        <f t="shared" si="54"/>
        <v>4.4869565217391303</v>
      </c>
      <c r="N669" s="90">
        <v>2.2959999999999998</v>
      </c>
      <c r="O669" s="69">
        <f t="shared" si="52"/>
        <v>115</v>
      </c>
      <c r="P669" s="181">
        <f t="shared" si="55"/>
        <v>4.1550387596899228</v>
      </c>
      <c r="Q669" s="77" t="s">
        <v>718</v>
      </c>
      <c r="V669" s="34">
        <v>0.53263888888888888</v>
      </c>
      <c r="W669" s="85">
        <v>0.70833333333333337</v>
      </c>
      <c r="X669" s="86">
        <f t="shared" si="56"/>
        <v>0.17569444444444449</v>
      </c>
    </row>
    <row r="670" spans="1:24" x14ac:dyDescent="0.3">
      <c r="A670" s="44" t="s">
        <v>7356</v>
      </c>
      <c r="B670" s="68" t="s">
        <v>1083</v>
      </c>
      <c r="C670" s="2" t="s">
        <v>1</v>
      </c>
      <c r="D670" s="2">
        <v>70</v>
      </c>
      <c r="E670" s="6">
        <v>18235</v>
      </c>
      <c r="F670" s="7">
        <v>43802.703275462962</v>
      </c>
      <c r="G670" s="69" t="s">
        <v>4</v>
      </c>
      <c r="H670" s="68">
        <v>1337</v>
      </c>
      <c r="I670" s="8">
        <f t="shared" si="53"/>
        <v>12.980582524271844</v>
      </c>
      <c r="J670" s="90">
        <v>3.9729999999999999</v>
      </c>
      <c r="K670" s="69">
        <v>103</v>
      </c>
      <c r="L670" s="68">
        <v>385</v>
      </c>
      <c r="M670" s="8">
        <f t="shared" si="54"/>
        <v>3.737864077669903</v>
      </c>
      <c r="N670" s="90">
        <v>1.92</v>
      </c>
      <c r="O670" s="69">
        <f t="shared" si="52"/>
        <v>103</v>
      </c>
      <c r="P670" s="181">
        <f t="shared" si="55"/>
        <v>3.4727272727272722</v>
      </c>
      <c r="Q670" s="77" t="s">
        <v>718</v>
      </c>
      <c r="V670" s="34">
        <v>0.53680555555555554</v>
      </c>
      <c r="W670" s="85">
        <v>0.72569444444444453</v>
      </c>
      <c r="X670" s="86">
        <f t="shared" si="56"/>
        <v>0.18888888888888899</v>
      </c>
    </row>
    <row r="671" spans="1:24" x14ac:dyDescent="0.3">
      <c r="A671" s="44" t="s">
        <v>7357</v>
      </c>
      <c r="B671" s="68" t="s">
        <v>7358</v>
      </c>
      <c r="C671" s="2" t="s">
        <v>1</v>
      </c>
      <c r="D671" s="2">
        <v>55</v>
      </c>
      <c r="E671" s="6">
        <v>23706</v>
      </c>
      <c r="F671" s="7">
        <v>43803.513796296298</v>
      </c>
      <c r="G671" s="69" t="s">
        <v>4</v>
      </c>
      <c r="H671" s="68">
        <v>2567</v>
      </c>
      <c r="I671" s="8">
        <f t="shared" si="53"/>
        <v>24.447619047619046</v>
      </c>
      <c r="J671" s="90">
        <v>5.7130000000000001</v>
      </c>
      <c r="K671" s="69">
        <v>105</v>
      </c>
      <c r="L671" s="68">
        <v>717</v>
      </c>
      <c r="M671" s="8">
        <f t="shared" si="54"/>
        <v>6.8285714285714283</v>
      </c>
      <c r="N671" s="90">
        <v>2.7959999999999998</v>
      </c>
      <c r="O671" s="69">
        <f t="shared" si="52"/>
        <v>105</v>
      </c>
      <c r="P671" s="181">
        <f t="shared" si="55"/>
        <v>3.5801952580195255</v>
      </c>
      <c r="Q671" s="77" t="s">
        <v>718</v>
      </c>
      <c r="V671" s="34">
        <v>0.39583333333333331</v>
      </c>
      <c r="W671" s="85">
        <v>0.52083333333333337</v>
      </c>
      <c r="X671" s="86">
        <f t="shared" si="56"/>
        <v>0.12500000000000006</v>
      </c>
    </row>
    <row r="672" spans="1:24" x14ac:dyDescent="0.3">
      <c r="A672" s="44" t="s">
        <v>7359</v>
      </c>
      <c r="B672" s="68" t="s">
        <v>7360</v>
      </c>
      <c r="C672" s="2" t="s">
        <v>1</v>
      </c>
      <c r="D672" s="2">
        <v>43</v>
      </c>
      <c r="E672" s="6">
        <v>27779</v>
      </c>
      <c r="F672" s="7">
        <v>43803.521006944444</v>
      </c>
      <c r="G672" s="69" t="s">
        <v>4</v>
      </c>
      <c r="H672" s="68">
        <v>1978</v>
      </c>
      <c r="I672" s="8">
        <f t="shared" si="53"/>
        <v>17.2</v>
      </c>
      <c r="J672" s="90">
        <v>4.4189999999999996</v>
      </c>
      <c r="K672" s="69">
        <v>115</v>
      </c>
      <c r="L672" s="68">
        <v>498</v>
      </c>
      <c r="M672" s="8">
        <f t="shared" si="54"/>
        <v>4.3304347826086955</v>
      </c>
      <c r="N672" s="90">
        <v>2.0379999999999998</v>
      </c>
      <c r="O672" s="69">
        <f t="shared" si="52"/>
        <v>115</v>
      </c>
      <c r="P672" s="181">
        <f t="shared" si="55"/>
        <v>3.9718875502008033</v>
      </c>
      <c r="Q672" s="77" t="s">
        <v>718</v>
      </c>
      <c r="V672" s="34">
        <v>0.39305555555555555</v>
      </c>
      <c r="W672" s="85">
        <v>0.53472222222222221</v>
      </c>
      <c r="X672" s="86">
        <f t="shared" si="56"/>
        <v>0.14166666666666666</v>
      </c>
    </row>
    <row r="673" spans="1:24" x14ac:dyDescent="0.3">
      <c r="A673" s="44" t="s">
        <v>7361</v>
      </c>
      <c r="B673" s="68" t="s">
        <v>7362</v>
      </c>
      <c r="C673" s="2" t="s">
        <v>1</v>
      </c>
      <c r="D673" s="2">
        <v>54</v>
      </c>
      <c r="E673" s="6">
        <v>23963</v>
      </c>
      <c r="F673" s="7">
        <v>43803.530173611114</v>
      </c>
      <c r="G673" s="69" t="s">
        <v>4</v>
      </c>
      <c r="H673" s="68">
        <v>2240</v>
      </c>
      <c r="I673" s="8">
        <f t="shared" si="53"/>
        <v>22.4</v>
      </c>
      <c r="J673" s="90">
        <v>4.7160000000000002</v>
      </c>
      <c r="K673" s="69">
        <v>100</v>
      </c>
      <c r="L673" s="68">
        <v>364</v>
      </c>
      <c r="M673" s="8">
        <f t="shared" si="54"/>
        <v>3.64</v>
      </c>
      <c r="N673" s="90">
        <v>1.7150000000000001</v>
      </c>
      <c r="O673" s="69">
        <f t="shared" si="52"/>
        <v>100</v>
      </c>
      <c r="P673" s="181">
        <f t="shared" si="55"/>
        <v>6.1538461538461533</v>
      </c>
      <c r="Q673" s="77" t="s">
        <v>718</v>
      </c>
      <c r="V673" s="34">
        <v>0.39930555555555558</v>
      </c>
      <c r="W673" s="85">
        <v>0.54513888888888895</v>
      </c>
      <c r="X673" s="86">
        <f t="shared" si="56"/>
        <v>0.14583333333333337</v>
      </c>
    </row>
    <row r="674" spans="1:24" x14ac:dyDescent="0.3">
      <c r="A674" s="44" t="s">
        <v>7365</v>
      </c>
      <c r="B674" s="68" t="s">
        <v>7366</v>
      </c>
      <c r="C674" s="2" t="s">
        <v>1</v>
      </c>
      <c r="D674" s="2">
        <v>67</v>
      </c>
      <c r="E674" s="6">
        <v>19149</v>
      </c>
      <c r="F674" s="7">
        <v>43803.561886574076</v>
      </c>
      <c r="G674" s="69" t="s">
        <v>4</v>
      </c>
      <c r="H674" s="68">
        <v>3167</v>
      </c>
      <c r="I674" s="8">
        <f t="shared" si="53"/>
        <v>27.53913043478261</v>
      </c>
      <c r="J674" s="90">
        <v>5.8040000000000003</v>
      </c>
      <c r="K674" s="69">
        <v>115</v>
      </c>
      <c r="L674" s="68">
        <v>564</v>
      </c>
      <c r="M674" s="8">
        <f t="shared" si="54"/>
        <v>4.9043478260869566</v>
      </c>
      <c r="N674" s="90">
        <v>2.048</v>
      </c>
      <c r="O674" s="69">
        <f t="shared" si="52"/>
        <v>115</v>
      </c>
      <c r="P674" s="181">
        <f t="shared" si="55"/>
        <v>5.6152482269503547</v>
      </c>
      <c r="Q674" s="77" t="s">
        <v>718</v>
      </c>
      <c r="V674" s="34">
        <v>0.41875000000000001</v>
      </c>
      <c r="W674" s="85">
        <v>0.57638888888888895</v>
      </c>
      <c r="X674" s="86">
        <f t="shared" si="56"/>
        <v>0.15763888888888894</v>
      </c>
    </row>
    <row r="675" spans="1:24" x14ac:dyDescent="0.3">
      <c r="A675" s="44" t="s">
        <v>7367</v>
      </c>
      <c r="B675" s="68" t="s">
        <v>7368</v>
      </c>
      <c r="C675" s="2" t="s">
        <v>1</v>
      </c>
      <c r="D675" s="2">
        <v>64</v>
      </c>
      <c r="E675" s="6">
        <v>20153</v>
      </c>
      <c r="F675" s="7">
        <v>43803.572071759256</v>
      </c>
      <c r="G675" s="69" t="s">
        <v>4</v>
      </c>
      <c r="H675" s="68">
        <v>3378</v>
      </c>
      <c r="I675" s="8">
        <f t="shared" si="53"/>
        <v>29.631578947368421</v>
      </c>
      <c r="J675" s="90">
        <v>5.4370000000000003</v>
      </c>
      <c r="K675" s="69">
        <v>114</v>
      </c>
      <c r="L675" s="68">
        <v>904</v>
      </c>
      <c r="M675" s="8">
        <f t="shared" si="54"/>
        <v>7.9298245614035086</v>
      </c>
      <c r="N675" s="90">
        <v>3.145</v>
      </c>
      <c r="O675" s="69">
        <f t="shared" si="52"/>
        <v>114</v>
      </c>
      <c r="P675" s="181">
        <f t="shared" si="55"/>
        <v>3.7367256637168142</v>
      </c>
      <c r="Q675" s="77" t="s">
        <v>718</v>
      </c>
      <c r="V675" s="34">
        <v>0.45763888888888887</v>
      </c>
      <c r="W675" s="85">
        <v>0.58680555555555558</v>
      </c>
      <c r="X675" s="86">
        <f t="shared" si="56"/>
        <v>0.12916666666666671</v>
      </c>
    </row>
    <row r="676" spans="1:24" x14ac:dyDescent="0.3">
      <c r="A676" s="44" t="s">
        <v>7369</v>
      </c>
      <c r="B676" s="68" t="s">
        <v>7370</v>
      </c>
      <c r="C676" s="2" t="s">
        <v>1</v>
      </c>
      <c r="D676" s="2">
        <v>63</v>
      </c>
      <c r="E676" s="6">
        <v>20531</v>
      </c>
      <c r="F676" s="7">
        <v>43803.583449074074</v>
      </c>
      <c r="G676" s="69" t="s">
        <v>4</v>
      </c>
      <c r="H676" s="68">
        <v>2237</v>
      </c>
      <c r="I676" s="8">
        <f t="shared" si="53"/>
        <v>21.304761904761904</v>
      </c>
      <c r="J676" s="90">
        <v>4.5220000000000002</v>
      </c>
      <c r="K676" s="69">
        <v>105</v>
      </c>
      <c r="L676" s="68">
        <v>590</v>
      </c>
      <c r="M676" s="8">
        <f t="shared" si="54"/>
        <v>5.6190476190476186</v>
      </c>
      <c r="N676" s="90">
        <v>2.2970000000000002</v>
      </c>
      <c r="O676" s="69">
        <f t="shared" si="52"/>
        <v>105</v>
      </c>
      <c r="P676" s="181">
        <f t="shared" si="55"/>
        <v>3.7915254237288138</v>
      </c>
      <c r="Q676" s="77" t="s">
        <v>718</v>
      </c>
      <c r="V676" s="34">
        <v>0.41805555555555557</v>
      </c>
      <c r="W676" s="85">
        <v>0.59722222222222221</v>
      </c>
      <c r="X676" s="86">
        <f t="shared" si="56"/>
        <v>0.17916666666666664</v>
      </c>
    </row>
    <row r="677" spans="1:24" x14ac:dyDescent="0.3">
      <c r="A677" s="44" t="s">
        <v>7371</v>
      </c>
      <c r="B677" s="68" t="s">
        <v>7372</v>
      </c>
      <c r="C677" s="2" t="s">
        <v>6</v>
      </c>
      <c r="D677" s="2">
        <v>50</v>
      </c>
      <c r="E677" s="6">
        <v>25356</v>
      </c>
      <c r="F677" s="7">
        <v>43803.593333333331</v>
      </c>
      <c r="G677" s="69" t="s">
        <v>4</v>
      </c>
      <c r="H677" s="68">
        <v>1399</v>
      </c>
      <c r="I677" s="8">
        <f t="shared" si="53"/>
        <v>12.718181818181819</v>
      </c>
      <c r="J677" s="90">
        <v>3.3809999999999998</v>
      </c>
      <c r="K677" s="69">
        <v>110</v>
      </c>
      <c r="L677" s="68">
        <v>624</v>
      </c>
      <c r="M677" s="8">
        <f t="shared" si="54"/>
        <v>5.6727272727272728</v>
      </c>
      <c r="N677" s="90">
        <v>2.2949999999999999</v>
      </c>
      <c r="O677" s="69">
        <f t="shared" si="52"/>
        <v>110</v>
      </c>
      <c r="P677" s="181">
        <f t="shared" si="55"/>
        <v>2.2419871794871797</v>
      </c>
      <c r="Q677" s="77" t="s">
        <v>718</v>
      </c>
      <c r="V677" s="34">
        <v>0.43263888888888885</v>
      </c>
      <c r="W677" s="85">
        <v>0.60763888888888895</v>
      </c>
      <c r="X677" s="86">
        <f t="shared" si="56"/>
        <v>0.1750000000000001</v>
      </c>
    </row>
    <row r="678" spans="1:24" x14ac:dyDescent="0.3">
      <c r="A678" s="44" t="s">
        <v>7373</v>
      </c>
      <c r="B678" s="68" t="s">
        <v>760</v>
      </c>
      <c r="C678" s="2" t="s">
        <v>1</v>
      </c>
      <c r="D678" s="2">
        <v>69</v>
      </c>
      <c r="E678" s="6">
        <v>18531</v>
      </c>
      <c r="F678" s="7">
        <v>43803.604548611111</v>
      </c>
      <c r="G678" s="69" t="s">
        <v>4</v>
      </c>
      <c r="H678" s="68">
        <v>2740</v>
      </c>
      <c r="I678" s="8">
        <f t="shared" si="53"/>
        <v>28.842105263157894</v>
      </c>
      <c r="J678" s="90">
        <v>5.0999999999999996</v>
      </c>
      <c r="K678" s="69">
        <v>95</v>
      </c>
      <c r="L678" s="68">
        <v>543</v>
      </c>
      <c r="M678" s="8">
        <f t="shared" si="54"/>
        <v>5.7157894736842101</v>
      </c>
      <c r="N678" s="90">
        <v>2.3860000000000001</v>
      </c>
      <c r="O678" s="69">
        <f t="shared" si="52"/>
        <v>95</v>
      </c>
      <c r="P678" s="181">
        <f t="shared" si="55"/>
        <v>5.0460405156537753</v>
      </c>
      <c r="Q678" s="77" t="s">
        <v>718</v>
      </c>
      <c r="V678" s="34">
        <v>0.47986111111111113</v>
      </c>
      <c r="W678" s="85">
        <v>0.64583333333333337</v>
      </c>
      <c r="X678" s="86">
        <f t="shared" si="56"/>
        <v>0.16597222222222224</v>
      </c>
    </row>
    <row r="679" spans="1:24" x14ac:dyDescent="0.3">
      <c r="A679" s="44" t="s">
        <v>7374</v>
      </c>
      <c r="B679" s="68" t="s">
        <v>7375</v>
      </c>
      <c r="C679" s="2" t="s">
        <v>1</v>
      </c>
      <c r="D679" s="2">
        <v>49</v>
      </c>
      <c r="E679" s="6">
        <v>25600</v>
      </c>
      <c r="F679" s="7">
        <v>43803.650763888887</v>
      </c>
      <c r="G679" s="69" t="s">
        <v>4</v>
      </c>
      <c r="H679" s="68">
        <v>1404</v>
      </c>
      <c r="I679" s="8">
        <f t="shared" si="53"/>
        <v>14.625</v>
      </c>
      <c r="J679" s="90">
        <v>3.6280000000000001</v>
      </c>
      <c r="K679" s="69">
        <v>96</v>
      </c>
      <c r="L679" s="68">
        <v>440</v>
      </c>
      <c r="M679" s="8">
        <f t="shared" si="54"/>
        <v>4.583333333333333</v>
      </c>
      <c r="N679" s="90">
        <v>2.2269999999999999</v>
      </c>
      <c r="O679" s="69">
        <f t="shared" si="52"/>
        <v>96</v>
      </c>
      <c r="P679" s="181">
        <f t="shared" si="55"/>
        <v>3.1909090909090909</v>
      </c>
      <c r="Q679" s="77" t="s">
        <v>718</v>
      </c>
      <c r="V679" s="34">
        <v>0.49583333333333335</v>
      </c>
      <c r="W679" s="85">
        <v>0.66666666666666663</v>
      </c>
      <c r="X679" s="86">
        <f t="shared" si="56"/>
        <v>0.17083333333333328</v>
      </c>
    </row>
    <row r="680" spans="1:24" x14ac:dyDescent="0.3">
      <c r="A680" s="44" t="s">
        <v>7376</v>
      </c>
      <c r="B680" s="68" t="s">
        <v>410</v>
      </c>
      <c r="C680" s="2" t="s">
        <v>1</v>
      </c>
      <c r="D680" s="2">
        <v>58</v>
      </c>
      <c r="E680" s="6">
        <v>22471</v>
      </c>
      <c r="F680" s="7">
        <v>43803.669340277775</v>
      </c>
      <c r="G680" s="69" t="s">
        <v>4</v>
      </c>
      <c r="H680" s="68">
        <v>4329</v>
      </c>
      <c r="I680" s="8">
        <f t="shared" si="53"/>
        <v>40.839622641509436</v>
      </c>
      <c r="J680" s="90">
        <v>8.0890000000000004</v>
      </c>
      <c r="K680" s="69">
        <v>106</v>
      </c>
      <c r="L680" s="68">
        <v>392</v>
      </c>
      <c r="M680" s="8">
        <f t="shared" si="54"/>
        <v>4.1702127659574471</v>
      </c>
      <c r="N680" s="90">
        <v>2.0979999999999999</v>
      </c>
      <c r="O680" s="69">
        <v>94</v>
      </c>
      <c r="P680" s="181">
        <f t="shared" si="55"/>
        <v>9.7931748170966504</v>
      </c>
      <c r="Q680" s="77" t="s">
        <v>718</v>
      </c>
      <c r="V680" s="34">
        <v>0.49652777777777773</v>
      </c>
      <c r="W680" s="85">
        <v>0.67708333333333337</v>
      </c>
      <c r="X680" s="86">
        <f t="shared" si="56"/>
        <v>0.18055555555555564</v>
      </c>
    </row>
    <row r="681" spans="1:24" x14ac:dyDescent="0.3">
      <c r="A681" s="44" t="s">
        <v>7377</v>
      </c>
      <c r="B681" s="68" t="s">
        <v>7378</v>
      </c>
      <c r="C681" s="2" t="s">
        <v>6</v>
      </c>
      <c r="D681" s="2">
        <v>62</v>
      </c>
      <c r="E681" s="6">
        <v>20889</v>
      </c>
      <c r="F681" s="7">
        <v>43803.690868055557</v>
      </c>
      <c r="G681" s="69" t="s">
        <v>4</v>
      </c>
      <c r="H681" s="68">
        <v>1753</v>
      </c>
      <c r="I681" s="8">
        <f t="shared" si="53"/>
        <v>16.85576923076923</v>
      </c>
      <c r="J681" s="90">
        <v>4.2729999999999997</v>
      </c>
      <c r="K681" s="69">
        <v>104</v>
      </c>
      <c r="L681" s="68">
        <v>469</v>
      </c>
      <c r="M681" s="8">
        <f t="shared" si="54"/>
        <v>4.9893617021276597</v>
      </c>
      <c r="N681" s="90">
        <v>2.456</v>
      </c>
      <c r="O681" s="69">
        <v>94</v>
      </c>
      <c r="P681" s="181">
        <f t="shared" si="55"/>
        <v>3.3783418074462848</v>
      </c>
      <c r="Q681" s="77" t="s">
        <v>718</v>
      </c>
      <c r="V681" s="34">
        <v>0.52986111111111112</v>
      </c>
      <c r="W681" s="85">
        <v>0.70138888888888884</v>
      </c>
      <c r="X681" s="86">
        <f t="shared" si="56"/>
        <v>0.17152777777777772</v>
      </c>
    </row>
    <row r="682" spans="1:24" x14ac:dyDescent="0.3">
      <c r="A682" s="44" t="s">
        <v>7379</v>
      </c>
      <c r="B682" s="68" t="s">
        <v>7380</v>
      </c>
      <c r="C682" s="2" t="s">
        <v>1</v>
      </c>
      <c r="D682" s="2">
        <v>56</v>
      </c>
      <c r="E682" s="6">
        <v>23165</v>
      </c>
      <c r="F682" s="7">
        <v>43803.699432870373</v>
      </c>
      <c r="G682" s="69" t="s">
        <v>4</v>
      </c>
      <c r="H682" s="68">
        <v>1830</v>
      </c>
      <c r="I682" s="8">
        <f t="shared" si="53"/>
        <v>18.673469387755102</v>
      </c>
      <c r="J682" s="90">
        <v>4.3780000000000001</v>
      </c>
      <c r="K682" s="69">
        <v>98</v>
      </c>
      <c r="L682" s="68">
        <v>397</v>
      </c>
      <c r="M682" s="8">
        <f t="shared" si="54"/>
        <v>4.0510204081632653</v>
      </c>
      <c r="N682" s="90">
        <v>1.966</v>
      </c>
      <c r="O682" s="69">
        <f>K682</f>
        <v>98</v>
      </c>
      <c r="P682" s="181">
        <f t="shared" si="55"/>
        <v>4.6095717884130982</v>
      </c>
      <c r="Q682" s="77" t="s">
        <v>718</v>
      </c>
      <c r="V682" s="34">
        <v>0.53749999999999998</v>
      </c>
      <c r="W682" s="85">
        <v>0.71875</v>
      </c>
      <c r="X682" s="86">
        <f t="shared" si="56"/>
        <v>0.18125000000000002</v>
      </c>
    </row>
    <row r="683" spans="1:24" x14ac:dyDescent="0.3">
      <c r="A683" s="44" t="s">
        <v>7381</v>
      </c>
      <c r="B683" s="68" t="s">
        <v>7382</v>
      </c>
      <c r="C683" s="2" t="s">
        <v>1</v>
      </c>
      <c r="D683" s="2">
        <v>44</v>
      </c>
      <c r="E683" s="6">
        <v>27560</v>
      </c>
      <c r="F683" s="7">
        <v>43804.515509259261</v>
      </c>
      <c r="G683" s="69" t="s">
        <v>4</v>
      </c>
      <c r="H683" s="68">
        <v>1315</v>
      </c>
      <c r="I683" s="8">
        <f t="shared" si="53"/>
        <v>12.175925925925926</v>
      </c>
      <c r="J683" s="90">
        <v>3.3620000000000001</v>
      </c>
      <c r="K683" s="69">
        <v>108</v>
      </c>
      <c r="L683" s="68">
        <v>411</v>
      </c>
      <c r="M683" s="8">
        <f t="shared" si="54"/>
        <v>3.8055555555555554</v>
      </c>
      <c r="N683" s="90">
        <v>1.9970000000000001</v>
      </c>
      <c r="O683" s="69">
        <f>K683</f>
        <v>108</v>
      </c>
      <c r="P683" s="181">
        <f t="shared" si="55"/>
        <v>3.1995133819951338</v>
      </c>
      <c r="Q683" s="77" t="s">
        <v>718</v>
      </c>
      <c r="V683" s="34">
        <v>0.36874999999999997</v>
      </c>
      <c r="W683" s="85">
        <v>0.52083333333333337</v>
      </c>
      <c r="X683" s="86">
        <f t="shared" si="56"/>
        <v>0.1520833333333334</v>
      </c>
    </row>
    <row r="684" spans="1:24" x14ac:dyDescent="0.3">
      <c r="A684" s="44" t="s">
        <v>7383</v>
      </c>
      <c r="B684" s="68" t="s">
        <v>7384</v>
      </c>
      <c r="C684" s="2" t="s">
        <v>1</v>
      </c>
      <c r="D684" s="2">
        <v>67</v>
      </c>
      <c r="E684" s="6">
        <v>19086</v>
      </c>
      <c r="F684" s="7">
        <v>43804.521643518521</v>
      </c>
      <c r="G684" s="69" t="s">
        <v>4</v>
      </c>
      <c r="H684" s="68">
        <v>1724</v>
      </c>
      <c r="I684" s="8">
        <f t="shared" si="53"/>
        <v>17.414141414141415</v>
      </c>
      <c r="J684" s="90">
        <v>4.1890000000000001</v>
      </c>
      <c r="K684" s="69">
        <v>99</v>
      </c>
      <c r="L684" s="68">
        <v>428</v>
      </c>
      <c r="M684" s="8">
        <f t="shared" si="54"/>
        <v>4.3673469387755102</v>
      </c>
      <c r="N684" s="90">
        <v>2.0779999999999998</v>
      </c>
      <c r="O684" s="69">
        <v>98</v>
      </c>
      <c r="P684" s="181">
        <f t="shared" si="55"/>
        <v>3.9873501368828475</v>
      </c>
      <c r="Q684" s="77" t="s">
        <v>718</v>
      </c>
      <c r="V684" s="34">
        <v>0.37361111111111112</v>
      </c>
      <c r="W684" s="85">
        <v>0.53472222222222221</v>
      </c>
      <c r="X684" s="86">
        <f t="shared" si="56"/>
        <v>0.16111111111111109</v>
      </c>
    </row>
    <row r="685" spans="1:24" x14ac:dyDescent="0.3">
      <c r="A685" s="44" t="s">
        <v>7385</v>
      </c>
      <c r="B685" s="68" t="s">
        <v>7386</v>
      </c>
      <c r="C685" s="2" t="s">
        <v>1</v>
      </c>
      <c r="D685" s="2">
        <v>48</v>
      </c>
      <c r="E685" s="6">
        <v>25991</v>
      </c>
      <c r="F685" s="7">
        <v>43804.532916666663</v>
      </c>
      <c r="G685" s="69" t="s">
        <v>4</v>
      </c>
      <c r="H685" s="68">
        <v>1851</v>
      </c>
      <c r="I685" s="8">
        <f t="shared" si="53"/>
        <v>17.138888888888889</v>
      </c>
      <c r="J685" s="90">
        <v>4.9279999999999999</v>
      </c>
      <c r="K685" s="69">
        <v>108</v>
      </c>
      <c r="L685" s="68">
        <v>475</v>
      </c>
      <c r="M685" s="8">
        <f t="shared" si="54"/>
        <v>4.3981481481481479</v>
      </c>
      <c r="N685" s="90">
        <v>2.1739999999999999</v>
      </c>
      <c r="O685" s="69">
        <v>108</v>
      </c>
      <c r="P685" s="181">
        <f t="shared" si="55"/>
        <v>3.8968421052631581</v>
      </c>
      <c r="Q685" s="77" t="s">
        <v>718</v>
      </c>
      <c r="V685" s="34">
        <v>0.40347222222222223</v>
      </c>
      <c r="W685" s="85">
        <v>0.54513888888888895</v>
      </c>
      <c r="X685" s="86">
        <f t="shared" si="56"/>
        <v>0.14166666666666672</v>
      </c>
    </row>
    <row r="686" spans="1:24" x14ac:dyDescent="0.3">
      <c r="A686" s="44" t="s">
        <v>7387</v>
      </c>
      <c r="B686" s="68" t="s">
        <v>7388</v>
      </c>
      <c r="C686" s="2" t="s">
        <v>1</v>
      </c>
      <c r="D686" s="2">
        <v>45</v>
      </c>
      <c r="E686" s="6">
        <v>27045</v>
      </c>
      <c r="F686" s="7">
        <v>43804.544479166667</v>
      </c>
      <c r="G686" s="69" t="s">
        <v>4</v>
      </c>
      <c r="H686" s="68">
        <v>1638</v>
      </c>
      <c r="I686" s="8">
        <f t="shared" si="53"/>
        <v>17.0625</v>
      </c>
      <c r="J686" s="90">
        <v>3.9279999999999999</v>
      </c>
      <c r="K686" s="69">
        <v>96</v>
      </c>
      <c r="L686" s="68">
        <v>425</v>
      </c>
      <c r="M686" s="8">
        <f t="shared" si="54"/>
        <v>4.427083333333333</v>
      </c>
      <c r="N686" s="90">
        <v>1.758</v>
      </c>
      <c r="O686" s="69">
        <f>K686</f>
        <v>96</v>
      </c>
      <c r="P686" s="181">
        <f t="shared" si="55"/>
        <v>3.8541176470588239</v>
      </c>
      <c r="Q686" s="77" t="s">
        <v>718</v>
      </c>
      <c r="V686" s="34">
        <v>0.41875000000000001</v>
      </c>
      <c r="W686" s="85">
        <v>0.54513888888888895</v>
      </c>
      <c r="X686" s="86">
        <f t="shared" si="56"/>
        <v>0.12638888888888894</v>
      </c>
    </row>
    <row r="687" spans="1:24" x14ac:dyDescent="0.3">
      <c r="A687" s="44" t="s">
        <v>7389</v>
      </c>
      <c r="B687" s="68" t="s">
        <v>845</v>
      </c>
      <c r="C687" s="2" t="s">
        <v>1</v>
      </c>
      <c r="D687" s="2">
        <v>63</v>
      </c>
      <c r="E687" s="6">
        <v>20472</v>
      </c>
      <c r="F687" s="7">
        <v>43804.562083333331</v>
      </c>
      <c r="G687" s="69" t="s">
        <v>4</v>
      </c>
      <c r="H687" s="68">
        <v>2120</v>
      </c>
      <c r="I687" s="8">
        <f t="shared" si="53"/>
        <v>20.19047619047619</v>
      </c>
      <c r="J687" s="90">
        <v>4.6970000000000001</v>
      </c>
      <c r="K687" s="69">
        <v>105</v>
      </c>
      <c r="L687" s="68">
        <v>511</v>
      </c>
      <c r="M687" s="8">
        <f t="shared" si="54"/>
        <v>4.8666666666666663</v>
      </c>
      <c r="N687" s="90">
        <v>2.0379999999999998</v>
      </c>
      <c r="O687" s="69">
        <f>K687</f>
        <v>105</v>
      </c>
      <c r="P687" s="181">
        <f t="shared" si="55"/>
        <v>4.1487279843444229</v>
      </c>
      <c r="Q687" s="77" t="s">
        <v>718</v>
      </c>
      <c r="V687" s="34">
        <v>0.42152777777777778</v>
      </c>
      <c r="W687" s="85">
        <v>0.57638888888888895</v>
      </c>
      <c r="X687" s="86">
        <f t="shared" si="56"/>
        <v>0.15486111111111117</v>
      </c>
    </row>
    <row r="688" spans="1:24" x14ac:dyDescent="0.3">
      <c r="A688" s="44" t="s">
        <v>7390</v>
      </c>
      <c r="B688" s="68" t="s">
        <v>7391</v>
      </c>
      <c r="C688" s="2" t="s">
        <v>1</v>
      </c>
      <c r="D688" s="2">
        <v>44</v>
      </c>
      <c r="E688" s="6">
        <v>27702</v>
      </c>
      <c r="F688" s="7">
        <v>43804.573680555557</v>
      </c>
      <c r="G688" s="69" t="s">
        <v>4</v>
      </c>
      <c r="H688" s="68">
        <v>1637</v>
      </c>
      <c r="I688" s="8">
        <f t="shared" si="53"/>
        <v>15.157407407407407</v>
      </c>
      <c r="J688" s="90">
        <v>4.2539999999999996</v>
      </c>
      <c r="K688" s="69">
        <v>108</v>
      </c>
      <c r="L688" s="68">
        <v>332</v>
      </c>
      <c r="M688" s="8">
        <f t="shared" si="54"/>
        <v>3.1028037383177569</v>
      </c>
      <c r="N688" s="90">
        <v>1.6539999999999999</v>
      </c>
      <c r="O688" s="69">
        <v>107</v>
      </c>
      <c r="P688" s="181">
        <f t="shared" si="55"/>
        <v>4.8850680499776882</v>
      </c>
      <c r="Q688" s="77" t="s">
        <v>718</v>
      </c>
      <c r="V688" s="34">
        <v>0.42777777777777781</v>
      </c>
      <c r="W688" s="85">
        <v>0.59027777777777779</v>
      </c>
      <c r="X688" s="86">
        <f t="shared" si="56"/>
        <v>0.16249999999999998</v>
      </c>
    </row>
    <row r="689" spans="1:24" x14ac:dyDescent="0.3">
      <c r="A689" s="44" t="s">
        <v>7392</v>
      </c>
      <c r="B689" s="68" t="s">
        <v>6037</v>
      </c>
      <c r="C689" s="2" t="s">
        <v>1</v>
      </c>
      <c r="D689" s="2">
        <v>54</v>
      </c>
      <c r="E689" s="6">
        <v>23726</v>
      </c>
      <c r="F689" s="7">
        <v>43804.586875000001</v>
      </c>
      <c r="G689" s="69" t="s">
        <v>4</v>
      </c>
      <c r="H689" s="68">
        <v>2704</v>
      </c>
      <c r="I689" s="8">
        <f t="shared" si="53"/>
        <v>27.04</v>
      </c>
      <c r="J689" s="90">
        <v>5.4969999999999999</v>
      </c>
      <c r="K689" s="69">
        <v>100</v>
      </c>
      <c r="L689" s="68">
        <v>416</v>
      </c>
      <c r="M689" s="8">
        <f t="shared" si="54"/>
        <v>4.333333333333333</v>
      </c>
      <c r="N689" s="90">
        <v>2.04</v>
      </c>
      <c r="O689" s="69">
        <v>96</v>
      </c>
      <c r="P689" s="181">
        <f t="shared" si="55"/>
        <v>6.24</v>
      </c>
      <c r="Q689" s="77" t="s">
        <v>718</v>
      </c>
      <c r="V689" s="34">
        <v>0.44513888888888892</v>
      </c>
      <c r="W689" s="85">
        <v>0.60416666666666663</v>
      </c>
      <c r="X689" s="86">
        <f t="shared" si="56"/>
        <v>0.15902777777777771</v>
      </c>
    </row>
    <row r="690" spans="1:24" x14ac:dyDescent="0.3">
      <c r="A690" s="44" t="s">
        <v>7393</v>
      </c>
      <c r="B690" s="68" t="s">
        <v>7394</v>
      </c>
      <c r="C690" s="2" t="s">
        <v>1</v>
      </c>
      <c r="D690" s="2">
        <v>50</v>
      </c>
      <c r="E690" s="6">
        <v>25510</v>
      </c>
      <c r="F690" s="7">
        <v>43804.624328703707</v>
      </c>
      <c r="G690" s="69" t="s">
        <v>4</v>
      </c>
      <c r="H690" s="68">
        <v>1929</v>
      </c>
      <c r="I690" s="8">
        <f t="shared" si="53"/>
        <v>18.728155339805824</v>
      </c>
      <c r="J690" s="90">
        <v>4.3280000000000003</v>
      </c>
      <c r="K690" s="69">
        <v>103</v>
      </c>
      <c r="L690" s="68">
        <v>397</v>
      </c>
      <c r="M690" s="8">
        <f t="shared" si="54"/>
        <v>3.854368932038835</v>
      </c>
      <c r="N690" s="90">
        <v>1.806</v>
      </c>
      <c r="O690" s="69">
        <f>K690</f>
        <v>103</v>
      </c>
      <c r="P690" s="181">
        <f t="shared" si="55"/>
        <v>4.858942065491183</v>
      </c>
      <c r="Q690" s="77" t="s">
        <v>718</v>
      </c>
      <c r="V690" s="34">
        <v>0.46736111111111112</v>
      </c>
      <c r="W690" s="85">
        <v>0.63194444444444442</v>
      </c>
      <c r="X690" s="86">
        <f t="shared" si="56"/>
        <v>0.1645833333333333</v>
      </c>
    </row>
    <row r="691" spans="1:24" x14ac:dyDescent="0.3">
      <c r="A691" s="44" t="s">
        <v>7395</v>
      </c>
      <c r="B691" s="68" t="s">
        <v>1775</v>
      </c>
      <c r="C691" s="2" t="s">
        <v>1</v>
      </c>
      <c r="D691" s="2">
        <v>57</v>
      </c>
      <c r="E691" s="6">
        <v>22716</v>
      </c>
      <c r="F691" s="7">
        <v>43804.635069444441</v>
      </c>
      <c r="G691" s="69" t="s">
        <v>4</v>
      </c>
      <c r="H691" s="68">
        <v>2051</v>
      </c>
      <c r="I691" s="8">
        <f t="shared" si="53"/>
        <v>20.51</v>
      </c>
      <c r="J691" s="90">
        <v>4.4619999999999997</v>
      </c>
      <c r="K691" s="69">
        <v>100</v>
      </c>
      <c r="L691" s="68">
        <v>853</v>
      </c>
      <c r="M691" s="8">
        <f t="shared" si="54"/>
        <v>8.5299999999999994</v>
      </c>
      <c r="N691" s="90">
        <v>2.706</v>
      </c>
      <c r="O691" s="69">
        <v>100</v>
      </c>
      <c r="P691" s="181">
        <f t="shared" si="55"/>
        <v>2.4044548651817119</v>
      </c>
      <c r="Q691" s="77" t="s">
        <v>718</v>
      </c>
      <c r="V691" s="34">
        <v>0.48541666666666666</v>
      </c>
      <c r="W691" s="85">
        <v>0.64583333333333337</v>
      </c>
      <c r="X691" s="86">
        <f t="shared" si="56"/>
        <v>0.16041666666666671</v>
      </c>
    </row>
    <row r="692" spans="1:24" x14ac:dyDescent="0.3">
      <c r="A692" s="44" t="s">
        <v>7396</v>
      </c>
      <c r="B692" s="68" t="s">
        <v>6003</v>
      </c>
      <c r="C692" s="2" t="s">
        <v>1</v>
      </c>
      <c r="D692" s="2">
        <v>84</v>
      </c>
      <c r="E692" s="6">
        <v>12924</v>
      </c>
      <c r="F692" s="7">
        <v>43804.637997685182</v>
      </c>
      <c r="G692" s="69" t="s">
        <v>4</v>
      </c>
      <c r="H692" s="68">
        <v>1652</v>
      </c>
      <c r="I692" s="8">
        <f t="shared" si="53"/>
        <v>17.208333333333332</v>
      </c>
      <c r="J692" s="90">
        <v>4.0259999999999998</v>
      </c>
      <c r="K692" s="69">
        <v>96</v>
      </c>
      <c r="L692" s="68">
        <v>852</v>
      </c>
      <c r="M692" s="8">
        <f t="shared" si="54"/>
        <v>8.9684210526315784</v>
      </c>
      <c r="N692" s="90">
        <v>2.8820000000000001</v>
      </c>
      <c r="O692" s="69">
        <v>95</v>
      </c>
      <c r="P692" s="181">
        <f t="shared" si="55"/>
        <v>1.9187695618153364</v>
      </c>
      <c r="Q692" s="77" t="s">
        <v>718</v>
      </c>
      <c r="V692" s="34">
        <v>0.51041666666666663</v>
      </c>
      <c r="W692" s="85">
        <v>0.65972222222222221</v>
      </c>
      <c r="X692" s="86">
        <f t="shared" si="56"/>
        <v>0.14930555555555558</v>
      </c>
    </row>
    <row r="693" spans="1:24" x14ac:dyDescent="0.3">
      <c r="A693" s="44" t="s">
        <v>7397</v>
      </c>
      <c r="B693" s="68" t="s">
        <v>7398</v>
      </c>
      <c r="C693" s="2" t="s">
        <v>1</v>
      </c>
      <c r="D693" s="2">
        <v>48</v>
      </c>
      <c r="E693" s="6">
        <v>26099</v>
      </c>
      <c r="F693" s="7">
        <v>43805.515613425923</v>
      </c>
      <c r="G693" s="69" t="s">
        <v>4</v>
      </c>
      <c r="H693" s="68">
        <v>2306</v>
      </c>
      <c r="I693" s="8">
        <f t="shared" si="53"/>
        <v>22.173076923076923</v>
      </c>
      <c r="J693" s="90">
        <v>5.601</v>
      </c>
      <c r="K693" s="69">
        <v>104</v>
      </c>
      <c r="L693" s="68">
        <v>688</v>
      </c>
      <c r="M693" s="8">
        <f t="shared" si="54"/>
        <v>6.615384615384615</v>
      </c>
      <c r="N693" s="90">
        <v>2.8260000000000001</v>
      </c>
      <c r="O693" s="69">
        <v>104</v>
      </c>
      <c r="P693" s="181">
        <f t="shared" si="55"/>
        <v>3.351744186046512</v>
      </c>
      <c r="Q693" s="77" t="s">
        <v>718</v>
      </c>
      <c r="V693" s="34">
        <v>0.38263888888888892</v>
      </c>
      <c r="W693" s="85">
        <v>0.52083333333333337</v>
      </c>
      <c r="X693" s="86">
        <f t="shared" si="56"/>
        <v>0.13819444444444445</v>
      </c>
    </row>
    <row r="694" spans="1:24" x14ac:dyDescent="0.3">
      <c r="A694" s="44" t="s">
        <v>7399</v>
      </c>
      <c r="B694" s="68" t="s">
        <v>7400</v>
      </c>
      <c r="C694" s="2" t="s">
        <v>1</v>
      </c>
      <c r="D694" s="2">
        <v>56</v>
      </c>
      <c r="E694" s="6">
        <v>23299</v>
      </c>
      <c r="F694" s="7">
        <v>43805.515821759262</v>
      </c>
      <c r="G694" s="69" t="s">
        <v>4</v>
      </c>
      <c r="H694" s="68">
        <v>3330</v>
      </c>
      <c r="I694" s="8">
        <f t="shared" si="53"/>
        <v>33.299999999999997</v>
      </c>
      <c r="J694" s="90">
        <v>6.1059999999999999</v>
      </c>
      <c r="K694" s="69">
        <v>100</v>
      </c>
      <c r="L694" s="68">
        <v>513</v>
      </c>
      <c r="M694" s="8">
        <f t="shared" si="54"/>
        <v>5.34375</v>
      </c>
      <c r="N694" s="90">
        <v>2.242</v>
      </c>
      <c r="O694" s="69">
        <v>96</v>
      </c>
      <c r="P694" s="181">
        <f t="shared" si="55"/>
        <v>6.2315789473684209</v>
      </c>
      <c r="Q694" s="77" t="s">
        <v>718</v>
      </c>
      <c r="V694" s="34">
        <v>0.39444444444444443</v>
      </c>
      <c r="W694" s="85">
        <v>0.53472222222222221</v>
      </c>
      <c r="X694" s="86">
        <f t="shared" si="56"/>
        <v>0.14027777777777778</v>
      </c>
    </row>
    <row r="695" spans="1:24" x14ac:dyDescent="0.3">
      <c r="A695" s="44" t="s">
        <v>7401</v>
      </c>
      <c r="B695" s="68" t="s">
        <v>7402</v>
      </c>
      <c r="C695" s="2" t="s">
        <v>1</v>
      </c>
      <c r="D695" s="2">
        <v>60</v>
      </c>
      <c r="E695" s="6">
        <v>21544</v>
      </c>
      <c r="F695" s="7">
        <v>43805.530162037037</v>
      </c>
      <c r="G695" s="69" t="s">
        <v>4</v>
      </c>
      <c r="H695" s="68">
        <v>3245</v>
      </c>
      <c r="I695" s="8">
        <f t="shared" si="53"/>
        <v>31.813725490196077</v>
      </c>
      <c r="J695" s="90">
        <v>6.5949999999999998</v>
      </c>
      <c r="K695" s="69">
        <v>102</v>
      </c>
      <c r="L695" s="68">
        <v>787</v>
      </c>
      <c r="M695" s="8">
        <f t="shared" si="54"/>
        <v>7.715686274509804</v>
      </c>
      <c r="N695" s="90">
        <v>2.5379999999999998</v>
      </c>
      <c r="O695" s="69">
        <f>K695</f>
        <v>102</v>
      </c>
      <c r="P695" s="181">
        <f t="shared" si="55"/>
        <v>4.1232528589580681</v>
      </c>
      <c r="Q695" s="77" t="s">
        <v>718</v>
      </c>
      <c r="V695" s="34">
        <v>0.41111111111111115</v>
      </c>
      <c r="W695" s="85">
        <v>0.55208333333333337</v>
      </c>
      <c r="X695" s="86">
        <f t="shared" si="56"/>
        <v>0.14097222222222222</v>
      </c>
    </row>
    <row r="696" spans="1:24" x14ac:dyDescent="0.3">
      <c r="A696" s="44" t="s">
        <v>7403</v>
      </c>
      <c r="B696" s="68" t="s">
        <v>7404</v>
      </c>
      <c r="C696" s="2" t="s">
        <v>1</v>
      </c>
      <c r="D696" s="2">
        <v>73</v>
      </c>
      <c r="E696" s="6">
        <v>16973</v>
      </c>
      <c r="F696" s="7">
        <v>43805.538252314815</v>
      </c>
      <c r="G696" s="69" t="s">
        <v>71</v>
      </c>
      <c r="H696" s="68">
        <v>1637</v>
      </c>
      <c r="I696" s="8">
        <f t="shared" si="53"/>
        <v>16.207920792079207</v>
      </c>
      <c r="J696" s="90">
        <v>3.9809999999999999</v>
      </c>
      <c r="K696" s="69">
        <v>101</v>
      </c>
      <c r="L696" s="68">
        <v>676</v>
      </c>
      <c r="M696" s="8">
        <f t="shared" si="54"/>
        <v>6.6274509803921573</v>
      </c>
      <c r="N696" s="90">
        <v>2.931</v>
      </c>
      <c r="O696" s="69">
        <v>102</v>
      </c>
      <c r="P696" s="181">
        <f t="shared" si="55"/>
        <v>2.4455738473255608</v>
      </c>
      <c r="Q696" s="77" t="s">
        <v>718</v>
      </c>
      <c r="V696" s="34">
        <v>0.39930555555555558</v>
      </c>
      <c r="W696" s="85">
        <v>0.57986111111111105</v>
      </c>
      <c r="X696" s="86">
        <f t="shared" si="56"/>
        <v>0.18055555555555547</v>
      </c>
    </row>
    <row r="697" spans="1:24" x14ac:dyDescent="0.3">
      <c r="A697" s="44" t="s">
        <v>7405</v>
      </c>
      <c r="B697" s="68" t="s">
        <v>779</v>
      </c>
      <c r="C697" s="2" t="s">
        <v>1</v>
      </c>
      <c r="D697" s="2">
        <v>75</v>
      </c>
      <c r="E697" s="6">
        <v>16175</v>
      </c>
      <c r="F697" s="7">
        <v>43805.561111111114</v>
      </c>
      <c r="G697" s="69" t="s">
        <v>4</v>
      </c>
      <c r="H697" s="68">
        <v>3079</v>
      </c>
      <c r="I697" s="8">
        <f t="shared" si="53"/>
        <v>28.77570093457944</v>
      </c>
      <c r="J697" s="90">
        <v>6.915</v>
      </c>
      <c r="K697" s="69">
        <v>107</v>
      </c>
      <c r="L697" s="68">
        <v>1565</v>
      </c>
      <c r="M697" s="8">
        <f t="shared" si="54"/>
        <v>15.048076923076923</v>
      </c>
      <c r="N697" s="90">
        <v>4.056</v>
      </c>
      <c r="O697" s="69">
        <v>104</v>
      </c>
      <c r="P697" s="181">
        <f t="shared" si="55"/>
        <v>1.912251052521573</v>
      </c>
      <c r="Q697" s="77" t="s">
        <v>718</v>
      </c>
      <c r="V697" s="34">
        <v>0.4291666666666667</v>
      </c>
      <c r="W697" s="85">
        <v>0.55208333333333337</v>
      </c>
      <c r="X697" s="86">
        <f t="shared" si="56"/>
        <v>0.12291666666666667</v>
      </c>
    </row>
    <row r="698" spans="1:24" x14ac:dyDescent="0.3">
      <c r="A698" s="44" t="s">
        <v>7406</v>
      </c>
      <c r="B698" s="68" t="s">
        <v>7407</v>
      </c>
      <c r="C698" s="2" t="s">
        <v>1</v>
      </c>
      <c r="D698" s="2">
        <v>43</v>
      </c>
      <c r="E698" s="6">
        <v>27914</v>
      </c>
      <c r="F698" s="7">
        <v>43805.577048611114</v>
      </c>
      <c r="G698" s="69" t="s">
        <v>4</v>
      </c>
      <c r="H698" s="68">
        <v>3206</v>
      </c>
      <c r="I698" s="8">
        <f t="shared" si="53"/>
        <v>31.126213592233011</v>
      </c>
      <c r="J698" s="90">
        <v>6.1669999999999998</v>
      </c>
      <c r="K698" s="69">
        <v>103</v>
      </c>
      <c r="L698" s="68">
        <v>677</v>
      </c>
      <c r="M698" s="8">
        <f t="shared" si="54"/>
        <v>6.5728155339805827</v>
      </c>
      <c r="N698" s="90">
        <v>2.569</v>
      </c>
      <c r="O698" s="69">
        <f>K698</f>
        <v>103</v>
      </c>
      <c r="P698" s="181">
        <f t="shared" si="55"/>
        <v>4.735598227474151</v>
      </c>
      <c r="Q698" s="77" t="s">
        <v>718</v>
      </c>
      <c r="V698" s="34">
        <v>0.44375000000000003</v>
      </c>
      <c r="W698" s="85">
        <v>0.59375</v>
      </c>
      <c r="X698" s="86">
        <f t="shared" si="56"/>
        <v>0.14999999999999997</v>
      </c>
    </row>
    <row r="699" spans="1:24" x14ac:dyDescent="0.3">
      <c r="A699" s="44" t="s">
        <v>7408</v>
      </c>
      <c r="B699" s="68" t="s">
        <v>7409</v>
      </c>
      <c r="C699" s="2" t="s">
        <v>1</v>
      </c>
      <c r="D699" s="2">
        <v>43</v>
      </c>
      <c r="E699" s="6">
        <v>27784</v>
      </c>
      <c r="F699" s="7">
        <v>43805.598263888889</v>
      </c>
      <c r="G699" s="69" t="s">
        <v>4</v>
      </c>
      <c r="H699" s="68">
        <v>1591</v>
      </c>
      <c r="I699" s="8">
        <f t="shared" si="53"/>
        <v>16.23469387755102</v>
      </c>
      <c r="J699" s="90">
        <v>4.2830000000000004</v>
      </c>
      <c r="K699" s="69">
        <v>98</v>
      </c>
      <c r="L699" s="68">
        <v>302</v>
      </c>
      <c r="M699" s="8">
        <f t="shared" si="54"/>
        <v>3.0816326530612246</v>
      </c>
      <c r="N699" s="90">
        <v>1.66</v>
      </c>
      <c r="O699" s="69">
        <f>K699</f>
        <v>98</v>
      </c>
      <c r="P699" s="181">
        <f t="shared" si="55"/>
        <v>5.2682119205298008</v>
      </c>
      <c r="Q699" s="77" t="s">
        <v>718</v>
      </c>
      <c r="V699" s="34">
        <v>0.46458333333333335</v>
      </c>
      <c r="W699" s="85">
        <v>0.60416666666666663</v>
      </c>
      <c r="X699" s="86">
        <f t="shared" si="56"/>
        <v>0.13958333333333328</v>
      </c>
    </row>
    <row r="700" spans="1:24" x14ac:dyDescent="0.3">
      <c r="A700" s="44" t="s">
        <v>7410</v>
      </c>
      <c r="B700" s="68" t="s">
        <v>7411</v>
      </c>
      <c r="C700" s="2" t="s">
        <v>1</v>
      </c>
      <c r="D700" s="2">
        <v>44</v>
      </c>
      <c r="E700" s="6">
        <v>27672</v>
      </c>
      <c r="F700" s="7">
        <v>43805.609652777777</v>
      </c>
      <c r="G700" s="69" t="s">
        <v>4</v>
      </c>
      <c r="H700" s="68">
        <v>1422</v>
      </c>
      <c r="I700" s="8">
        <f t="shared" si="53"/>
        <v>13.673076923076923</v>
      </c>
      <c r="J700" s="90">
        <v>3.5539999999999998</v>
      </c>
      <c r="K700" s="69">
        <v>104</v>
      </c>
      <c r="L700" s="68">
        <v>573</v>
      </c>
      <c r="M700" s="8">
        <f t="shared" si="54"/>
        <v>5.3551401869158877</v>
      </c>
      <c r="N700" s="90">
        <v>2.423</v>
      </c>
      <c r="O700" s="69">
        <v>107</v>
      </c>
      <c r="P700" s="181">
        <f t="shared" si="55"/>
        <v>2.5532621828433348</v>
      </c>
      <c r="Q700" s="77" t="s">
        <v>718</v>
      </c>
      <c r="V700" s="34">
        <v>0.4826388888888889</v>
      </c>
      <c r="W700" s="85">
        <v>0.62847222222222221</v>
      </c>
      <c r="X700" s="86">
        <f t="shared" si="56"/>
        <v>0.14583333333333331</v>
      </c>
    </row>
    <row r="701" spans="1:24" x14ac:dyDescent="0.3">
      <c r="A701" s="44" t="s">
        <v>7412</v>
      </c>
      <c r="B701" s="68" t="s">
        <v>7413</v>
      </c>
      <c r="C701" s="2" t="s">
        <v>1</v>
      </c>
      <c r="D701" s="2">
        <v>50</v>
      </c>
      <c r="E701" s="6">
        <v>25436</v>
      </c>
      <c r="F701" s="7">
        <v>43805.621215277781</v>
      </c>
      <c r="G701" s="69" t="s">
        <v>4</v>
      </c>
      <c r="H701" s="68">
        <v>2215</v>
      </c>
      <c r="I701" s="8">
        <f t="shared" si="53"/>
        <v>23.072916666666668</v>
      </c>
      <c r="J701" s="90">
        <v>4.2930000000000001</v>
      </c>
      <c r="K701" s="69">
        <v>96</v>
      </c>
      <c r="L701" s="68">
        <v>591</v>
      </c>
      <c r="M701" s="8">
        <f t="shared" si="54"/>
        <v>5.7941176470588234</v>
      </c>
      <c r="N701" s="90">
        <v>2.2040000000000002</v>
      </c>
      <c r="O701" s="69">
        <v>102</v>
      </c>
      <c r="P701" s="181">
        <f t="shared" si="55"/>
        <v>3.9821277495769887</v>
      </c>
      <c r="Q701" s="77" t="s">
        <v>718</v>
      </c>
      <c r="V701" s="34">
        <v>0.50694444444444442</v>
      </c>
      <c r="W701" s="85">
        <v>0.64583333333333337</v>
      </c>
      <c r="X701" s="86">
        <f t="shared" si="56"/>
        <v>0.13888888888888895</v>
      </c>
    </row>
    <row r="702" spans="1:24" x14ac:dyDescent="0.3">
      <c r="A702" s="44" t="s">
        <v>7414</v>
      </c>
      <c r="B702" s="68" t="s">
        <v>7415</v>
      </c>
      <c r="C702" s="2" t="s">
        <v>1</v>
      </c>
      <c r="D702" s="2">
        <v>60</v>
      </c>
      <c r="E702" s="6">
        <v>21761</v>
      </c>
      <c r="F702" s="7">
        <v>43808.5158912037</v>
      </c>
      <c r="G702" s="69" t="s">
        <v>4</v>
      </c>
      <c r="H702" s="68">
        <v>3076</v>
      </c>
      <c r="I702" s="8">
        <f t="shared" si="53"/>
        <v>30.156862745098039</v>
      </c>
      <c r="J702" s="90">
        <v>5.0789999999999997</v>
      </c>
      <c r="K702" s="69">
        <v>102</v>
      </c>
      <c r="L702" s="68">
        <v>909</v>
      </c>
      <c r="M702" s="8">
        <f t="shared" si="54"/>
        <v>8.9117647058823533</v>
      </c>
      <c r="N702" s="90">
        <v>2.9220000000000002</v>
      </c>
      <c r="O702" s="69">
        <f>K702</f>
        <v>102</v>
      </c>
      <c r="P702" s="181">
        <f t="shared" si="55"/>
        <v>3.3839383938393839</v>
      </c>
      <c r="Q702" s="77" t="s">
        <v>718</v>
      </c>
      <c r="V702" s="34">
        <v>0.375</v>
      </c>
      <c r="W702" s="85">
        <v>0.52083333333333337</v>
      </c>
      <c r="X702" s="86">
        <f t="shared" si="56"/>
        <v>0.14583333333333337</v>
      </c>
    </row>
    <row r="703" spans="1:24" x14ac:dyDescent="0.3">
      <c r="A703" s="44" t="s">
        <v>7416</v>
      </c>
      <c r="B703" s="68" t="s">
        <v>7417</v>
      </c>
      <c r="C703" s="2" t="s">
        <v>6</v>
      </c>
      <c r="D703" s="2">
        <v>52</v>
      </c>
      <c r="E703" s="6">
        <v>24532</v>
      </c>
      <c r="F703" s="7">
        <v>43808.527002314811</v>
      </c>
      <c r="G703" s="69" t="s">
        <v>4</v>
      </c>
      <c r="H703" s="68">
        <v>1961</v>
      </c>
      <c r="I703" s="8">
        <f t="shared" si="53"/>
        <v>18.157407407407408</v>
      </c>
      <c r="J703" s="90">
        <v>4.4580000000000002</v>
      </c>
      <c r="K703" s="69">
        <v>108</v>
      </c>
      <c r="L703" s="68">
        <v>666</v>
      </c>
      <c r="M703" s="8">
        <f t="shared" si="54"/>
        <v>6.166666666666667</v>
      </c>
      <c r="N703" s="90">
        <v>2.4700000000000002</v>
      </c>
      <c r="O703" s="69">
        <f>K703</f>
        <v>108</v>
      </c>
      <c r="P703" s="181">
        <f t="shared" si="55"/>
        <v>2.9444444444444446</v>
      </c>
      <c r="Q703" s="77" t="s">
        <v>718</v>
      </c>
      <c r="V703" s="34">
        <v>0.37986111111111115</v>
      </c>
      <c r="W703" s="85">
        <v>0.53472222222222221</v>
      </c>
      <c r="X703" s="86">
        <f t="shared" si="56"/>
        <v>0.15486111111111106</v>
      </c>
    </row>
    <row r="704" spans="1:24" x14ac:dyDescent="0.3">
      <c r="A704" s="44" t="s">
        <v>7418</v>
      </c>
      <c r="B704" s="68" t="s">
        <v>5821</v>
      </c>
      <c r="C704" s="2" t="s">
        <v>1</v>
      </c>
      <c r="D704" s="2">
        <v>45</v>
      </c>
      <c r="E704" s="6">
        <v>27193</v>
      </c>
      <c r="F704" s="7">
        <v>43808.540393518517</v>
      </c>
      <c r="G704" s="69" t="s">
        <v>4</v>
      </c>
      <c r="H704" s="68">
        <v>1471</v>
      </c>
      <c r="I704" s="8">
        <f t="shared" si="53"/>
        <v>14.71</v>
      </c>
      <c r="J704" s="90">
        <v>3.68</v>
      </c>
      <c r="K704" s="69">
        <v>100</v>
      </c>
      <c r="L704" s="68">
        <v>448</v>
      </c>
      <c r="M704" s="8">
        <f t="shared" si="54"/>
        <v>4.4800000000000004</v>
      </c>
      <c r="N704" s="90">
        <v>2.3109999999999999</v>
      </c>
      <c r="O704" s="69">
        <f>K704</f>
        <v>100</v>
      </c>
      <c r="P704" s="181">
        <f t="shared" si="55"/>
        <v>3.2834821428571428</v>
      </c>
      <c r="Q704" s="77" t="s">
        <v>718</v>
      </c>
      <c r="V704" s="34">
        <v>0.39861111111111108</v>
      </c>
      <c r="W704" s="85">
        <v>0.54861111111111105</v>
      </c>
      <c r="X704" s="86">
        <f t="shared" si="56"/>
        <v>0.14999999999999997</v>
      </c>
    </row>
    <row r="705" spans="1:24" x14ac:dyDescent="0.3">
      <c r="A705" s="44" t="s">
        <v>7419</v>
      </c>
      <c r="B705" s="68" t="s">
        <v>7420</v>
      </c>
      <c r="C705" s="2" t="s">
        <v>1</v>
      </c>
      <c r="D705" s="2">
        <v>54</v>
      </c>
      <c r="E705" s="6">
        <v>24036</v>
      </c>
      <c r="F705" s="7">
        <v>43808.563958333332</v>
      </c>
      <c r="G705" s="69" t="s">
        <v>4</v>
      </c>
      <c r="H705" s="68">
        <v>2888</v>
      </c>
      <c r="I705" s="8">
        <f t="shared" si="53"/>
        <v>27.76923076923077</v>
      </c>
      <c r="J705" s="90">
        <v>5.8929999999999998</v>
      </c>
      <c r="K705" s="69">
        <v>104</v>
      </c>
      <c r="L705" s="68">
        <v>890</v>
      </c>
      <c r="M705" s="8">
        <f t="shared" si="54"/>
        <v>8.5576923076923084</v>
      </c>
      <c r="N705" s="90">
        <v>2.9390000000000001</v>
      </c>
      <c r="O705" s="69">
        <f>K705</f>
        <v>104</v>
      </c>
      <c r="P705" s="181">
        <f t="shared" si="55"/>
        <v>3.2449438202247189</v>
      </c>
      <c r="Q705" s="77" t="s">
        <v>718</v>
      </c>
      <c r="V705" s="34">
        <v>0.4145833333333333</v>
      </c>
      <c r="W705" s="85">
        <v>0.56944444444444442</v>
      </c>
      <c r="X705" s="86">
        <f t="shared" si="56"/>
        <v>0.15486111111111112</v>
      </c>
    </row>
    <row r="706" spans="1:24" x14ac:dyDescent="0.3">
      <c r="A706" s="44" t="s">
        <v>7421</v>
      </c>
      <c r="B706" s="68" t="s">
        <v>7422</v>
      </c>
      <c r="C706" s="2" t="s">
        <v>6</v>
      </c>
      <c r="D706" s="2">
        <v>59</v>
      </c>
      <c r="E706" s="6">
        <v>22005</v>
      </c>
      <c r="F706" s="7">
        <v>43808.576180555552</v>
      </c>
      <c r="G706" s="69" t="s">
        <v>4</v>
      </c>
      <c r="H706" s="68">
        <v>1478</v>
      </c>
      <c r="I706" s="8">
        <f t="shared" si="53"/>
        <v>15.395833333333334</v>
      </c>
      <c r="J706" s="90">
        <v>4.1180000000000003</v>
      </c>
      <c r="K706" s="69">
        <v>96</v>
      </c>
      <c r="L706" s="68">
        <v>471</v>
      </c>
      <c r="M706" s="8">
        <f t="shared" si="54"/>
        <v>4.7575757575757578</v>
      </c>
      <c r="N706" s="90">
        <v>2.33</v>
      </c>
      <c r="O706" s="69">
        <v>99</v>
      </c>
      <c r="P706" s="181">
        <f t="shared" si="55"/>
        <v>3.2360668789808917</v>
      </c>
      <c r="Q706" s="77" t="s">
        <v>718</v>
      </c>
      <c r="V706" s="34">
        <v>0.41666666666666669</v>
      </c>
      <c r="W706" s="85">
        <v>0.58333333333333337</v>
      </c>
      <c r="X706" s="86">
        <f t="shared" si="56"/>
        <v>0.16666666666666669</v>
      </c>
    </row>
    <row r="707" spans="1:24" x14ac:dyDescent="0.3">
      <c r="A707" s="44" t="s">
        <v>2382</v>
      </c>
      <c r="B707" s="68" t="s">
        <v>300</v>
      </c>
      <c r="C707" s="2" t="s">
        <v>6</v>
      </c>
      <c r="D707" s="2">
        <v>76</v>
      </c>
      <c r="E707" s="6">
        <v>15854</v>
      </c>
      <c r="F707" s="7">
        <v>43808.592268518521</v>
      </c>
      <c r="G707" s="69" t="s">
        <v>4</v>
      </c>
      <c r="H707" s="68">
        <v>1977</v>
      </c>
      <c r="I707" s="8">
        <f t="shared" ref="I707:I770" si="57">H707/K707</f>
        <v>19.009615384615383</v>
      </c>
      <c r="J707" s="90">
        <v>3.7029999999999998</v>
      </c>
      <c r="K707" s="69">
        <v>104</v>
      </c>
      <c r="L707" s="68">
        <v>1012</v>
      </c>
      <c r="M707" s="8">
        <f t="shared" ref="M707:M770" si="58">L707/O707</f>
        <v>9.7307692307692299</v>
      </c>
      <c r="N707" s="90">
        <v>3.11</v>
      </c>
      <c r="O707" s="69">
        <f>K707</f>
        <v>104</v>
      </c>
      <c r="P707" s="181">
        <f t="shared" ref="P707:P770" si="59">I707/M707</f>
        <v>1.9535573122529644</v>
      </c>
      <c r="Q707" s="77" t="s">
        <v>718</v>
      </c>
      <c r="V707" s="34">
        <v>0.44930555555555557</v>
      </c>
      <c r="W707" s="85">
        <v>0.59722222222222221</v>
      </c>
      <c r="X707" s="86">
        <f t="shared" ref="X707:X770" si="60">IF(AND(W707&lt;&gt;0,V707&lt;&gt;0),W707-V707,"No_data")</f>
        <v>0.14791666666666664</v>
      </c>
    </row>
    <row r="708" spans="1:24" x14ac:dyDescent="0.3">
      <c r="A708" s="44" t="s">
        <v>7423</v>
      </c>
      <c r="B708" s="68" t="s">
        <v>7424</v>
      </c>
      <c r="C708" s="2" t="s">
        <v>1</v>
      </c>
      <c r="D708" s="2">
        <v>52</v>
      </c>
      <c r="E708" s="6">
        <v>24590</v>
      </c>
      <c r="F708" s="7">
        <v>43808.603530092594</v>
      </c>
      <c r="G708" s="69" t="s">
        <v>4</v>
      </c>
      <c r="H708" s="68">
        <v>1866</v>
      </c>
      <c r="I708" s="8">
        <f t="shared" si="57"/>
        <v>17.942307692307693</v>
      </c>
      <c r="J708" s="90">
        <v>4.0670000000000002</v>
      </c>
      <c r="K708" s="69">
        <v>104</v>
      </c>
      <c r="L708" s="68">
        <v>423</v>
      </c>
      <c r="M708" s="8">
        <f t="shared" si="58"/>
        <v>4.0673076923076925</v>
      </c>
      <c r="N708" s="90">
        <v>1.9470000000000001</v>
      </c>
      <c r="O708" s="69">
        <f>K708</f>
        <v>104</v>
      </c>
      <c r="P708" s="181">
        <f t="shared" si="59"/>
        <v>4.4113475177304968</v>
      </c>
      <c r="Q708" s="77" t="s">
        <v>718</v>
      </c>
      <c r="V708" s="34">
        <v>0.4604166666666667</v>
      </c>
      <c r="W708" s="85">
        <v>0.61805555555555558</v>
      </c>
      <c r="X708" s="86">
        <f t="shared" si="60"/>
        <v>0.15763888888888888</v>
      </c>
    </row>
    <row r="709" spans="1:24" x14ac:dyDescent="0.3">
      <c r="A709" s="44" t="s">
        <v>7425</v>
      </c>
      <c r="B709" s="68" t="s">
        <v>1148</v>
      </c>
      <c r="C709" s="2" t="s">
        <v>1</v>
      </c>
      <c r="D709" s="2">
        <v>55</v>
      </c>
      <c r="E709" s="6">
        <v>23465</v>
      </c>
      <c r="F709" s="7">
        <v>43808.624201388891</v>
      </c>
      <c r="G709" s="69" t="s">
        <v>4</v>
      </c>
      <c r="H709" s="68">
        <v>1737</v>
      </c>
      <c r="I709" s="8">
        <f t="shared" si="57"/>
        <v>18.09375</v>
      </c>
      <c r="J709" s="90">
        <v>4.0190000000000001</v>
      </c>
      <c r="K709" s="69">
        <v>96</v>
      </c>
      <c r="L709" s="68">
        <v>518</v>
      </c>
      <c r="M709" s="8">
        <f t="shared" si="58"/>
        <v>5.4526315789473685</v>
      </c>
      <c r="N709" s="90">
        <v>2.4569999999999999</v>
      </c>
      <c r="O709" s="69">
        <v>95</v>
      </c>
      <c r="P709" s="181">
        <f t="shared" si="59"/>
        <v>3.3183518339768341</v>
      </c>
      <c r="Q709" s="77" t="s">
        <v>718</v>
      </c>
      <c r="V709" s="34">
        <v>0.5</v>
      </c>
      <c r="W709" s="85">
        <v>0.63194444444444442</v>
      </c>
      <c r="X709" s="86">
        <f t="shared" si="60"/>
        <v>0.13194444444444442</v>
      </c>
    </row>
    <row r="710" spans="1:24" x14ac:dyDescent="0.3">
      <c r="A710" s="44" t="s">
        <v>7426</v>
      </c>
      <c r="B710" s="68" t="s">
        <v>1560</v>
      </c>
      <c r="C710" s="2" t="s">
        <v>1</v>
      </c>
      <c r="D710" s="2">
        <v>42</v>
      </c>
      <c r="E710" s="6">
        <v>28239</v>
      </c>
      <c r="F710" s="7">
        <v>43808.636157407411</v>
      </c>
      <c r="G710" s="69" t="s">
        <v>4</v>
      </c>
      <c r="H710" s="68">
        <v>1685</v>
      </c>
      <c r="I710" s="8">
        <f t="shared" si="57"/>
        <v>17.193877551020407</v>
      </c>
      <c r="J710" s="90">
        <v>4.681</v>
      </c>
      <c r="K710" s="69">
        <v>98</v>
      </c>
      <c r="L710" s="68">
        <v>299</v>
      </c>
      <c r="M710" s="8">
        <f t="shared" si="58"/>
        <v>3.0510204081632653</v>
      </c>
      <c r="N710" s="90">
        <v>1.6910000000000001</v>
      </c>
      <c r="O710" s="69">
        <f>K710</f>
        <v>98</v>
      </c>
      <c r="P710" s="181">
        <f t="shared" si="59"/>
        <v>5.6354515050167224</v>
      </c>
      <c r="Q710" s="77" t="s">
        <v>718</v>
      </c>
      <c r="V710" s="34">
        <v>0.4826388888888889</v>
      </c>
      <c r="W710" s="85">
        <v>0.64583333333333337</v>
      </c>
      <c r="X710" s="86">
        <f t="shared" si="60"/>
        <v>0.16319444444444448</v>
      </c>
    </row>
    <row r="711" spans="1:24" x14ac:dyDescent="0.3">
      <c r="A711" s="44" t="s">
        <v>7427</v>
      </c>
      <c r="B711" s="68" t="s">
        <v>7428</v>
      </c>
      <c r="C711" s="2" t="s">
        <v>1</v>
      </c>
      <c r="D711" s="2">
        <v>68</v>
      </c>
      <c r="E711" s="6">
        <v>18795</v>
      </c>
      <c r="F711" s="7">
        <v>43808.655960648146</v>
      </c>
      <c r="G711" s="69" t="s">
        <v>4</v>
      </c>
      <c r="H711" s="68">
        <v>2190</v>
      </c>
      <c r="I711" s="8">
        <f t="shared" si="57"/>
        <v>21.9</v>
      </c>
      <c r="J711" s="90">
        <v>4.8570000000000002</v>
      </c>
      <c r="K711" s="69">
        <v>100</v>
      </c>
      <c r="L711" s="68">
        <v>547</v>
      </c>
      <c r="M711" s="8">
        <f t="shared" si="58"/>
        <v>5.47</v>
      </c>
      <c r="N711" s="90">
        <v>2.3330000000000002</v>
      </c>
      <c r="O711" s="69">
        <f>K711</f>
        <v>100</v>
      </c>
      <c r="P711" s="181">
        <f t="shared" si="59"/>
        <v>4.0036563071297993</v>
      </c>
      <c r="Q711" s="77" t="s">
        <v>718</v>
      </c>
      <c r="V711" s="34">
        <v>0.49791666666666662</v>
      </c>
      <c r="W711" s="85">
        <v>0.66666666666666663</v>
      </c>
      <c r="X711" s="86">
        <f t="shared" si="60"/>
        <v>0.16875000000000001</v>
      </c>
    </row>
    <row r="712" spans="1:24" x14ac:dyDescent="0.3">
      <c r="A712" s="44" t="s">
        <v>7429</v>
      </c>
      <c r="B712" s="68" t="s">
        <v>7430</v>
      </c>
      <c r="C712" s="2" t="s">
        <v>1</v>
      </c>
      <c r="D712" s="2">
        <v>48</v>
      </c>
      <c r="E712" s="6">
        <v>25950</v>
      </c>
      <c r="F712" s="7">
        <v>43808.667673611111</v>
      </c>
      <c r="G712" s="69" t="s">
        <v>4</v>
      </c>
      <c r="H712" s="68">
        <v>1013</v>
      </c>
      <c r="I712" s="8">
        <f t="shared" si="57"/>
        <v>10.130000000000001</v>
      </c>
      <c r="J712" s="90">
        <v>3.0609999999999999</v>
      </c>
      <c r="K712" s="69">
        <v>100</v>
      </c>
      <c r="L712" s="68">
        <v>225</v>
      </c>
      <c r="M712" s="8">
        <f t="shared" si="58"/>
        <v>2.34375</v>
      </c>
      <c r="N712" s="90">
        <v>1.548</v>
      </c>
      <c r="O712" s="69">
        <v>96</v>
      </c>
      <c r="P712" s="181">
        <f t="shared" si="59"/>
        <v>4.3221333333333334</v>
      </c>
      <c r="Q712" s="77" t="s">
        <v>718</v>
      </c>
      <c r="V712" s="34">
        <v>0.50347222222222221</v>
      </c>
      <c r="W712" s="85">
        <v>0.68055555555555547</v>
      </c>
      <c r="X712" s="86">
        <f t="shared" si="60"/>
        <v>0.17708333333333326</v>
      </c>
    </row>
    <row r="713" spans="1:24" x14ac:dyDescent="0.3">
      <c r="A713" s="44" t="s">
        <v>7431</v>
      </c>
      <c r="B713" s="68" t="s">
        <v>7432</v>
      </c>
      <c r="C713" s="2" t="s">
        <v>6</v>
      </c>
      <c r="D713" s="2">
        <v>73</v>
      </c>
      <c r="E713" s="6">
        <v>16943</v>
      </c>
      <c r="F713" s="7">
        <v>43808.694826388892</v>
      </c>
      <c r="G713" s="69" t="s">
        <v>4</v>
      </c>
      <c r="H713" s="68">
        <v>1758</v>
      </c>
      <c r="I713" s="8">
        <f t="shared" si="57"/>
        <v>17.579999999999998</v>
      </c>
      <c r="J713" s="90">
        <v>4.7460000000000004</v>
      </c>
      <c r="K713" s="69">
        <v>100</v>
      </c>
      <c r="L713" s="68">
        <v>576</v>
      </c>
      <c r="M713" s="8">
        <f t="shared" si="58"/>
        <v>5.76</v>
      </c>
      <c r="N713" s="90">
        <v>2.6059999999999999</v>
      </c>
      <c r="O713" s="69">
        <f>K713</f>
        <v>100</v>
      </c>
      <c r="P713" s="181">
        <f t="shared" si="59"/>
        <v>3.052083333333333</v>
      </c>
      <c r="Q713" s="77" t="s">
        <v>718</v>
      </c>
      <c r="V713" s="34">
        <v>0.53472222222222221</v>
      </c>
      <c r="W713" s="85">
        <v>0.70138888888888884</v>
      </c>
      <c r="X713" s="86">
        <f t="shared" si="60"/>
        <v>0.16666666666666663</v>
      </c>
    </row>
    <row r="714" spans="1:24" x14ac:dyDescent="0.3">
      <c r="A714" s="44" t="s">
        <v>7433</v>
      </c>
      <c r="B714" s="68" t="s">
        <v>7434</v>
      </c>
      <c r="C714" s="2" t="s">
        <v>1</v>
      </c>
      <c r="D714" s="2">
        <v>48</v>
      </c>
      <c r="E714" s="6">
        <v>25937</v>
      </c>
      <c r="F714" s="7">
        <v>43808.701249999998</v>
      </c>
      <c r="G714" s="69" t="s">
        <v>4</v>
      </c>
      <c r="H714" s="68">
        <v>1659</v>
      </c>
      <c r="I714" s="8">
        <f t="shared" si="57"/>
        <v>16.264705882352942</v>
      </c>
      <c r="J714" s="90">
        <v>3.786</v>
      </c>
      <c r="K714" s="69">
        <v>102</v>
      </c>
      <c r="L714" s="68">
        <v>394</v>
      </c>
      <c r="M714" s="8">
        <f t="shared" si="58"/>
        <v>3.9009900990099009</v>
      </c>
      <c r="N714" s="90">
        <v>1.712</v>
      </c>
      <c r="O714" s="69">
        <v>101</v>
      </c>
      <c r="P714" s="181">
        <f t="shared" si="59"/>
        <v>4.169378919080323</v>
      </c>
      <c r="Q714" s="77" t="s">
        <v>718</v>
      </c>
      <c r="V714" s="34">
        <v>0.54375000000000007</v>
      </c>
      <c r="W714" s="85">
        <v>0.71527777777777779</v>
      </c>
      <c r="X714" s="86">
        <f t="shared" si="60"/>
        <v>0.17152777777777772</v>
      </c>
    </row>
    <row r="715" spans="1:24" x14ac:dyDescent="0.3">
      <c r="A715" s="44" t="s">
        <v>2171</v>
      </c>
      <c r="B715" s="68" t="s">
        <v>1505</v>
      </c>
      <c r="C715" s="2" t="s">
        <v>1</v>
      </c>
      <c r="D715" s="2">
        <v>34</v>
      </c>
      <c r="E715" s="6">
        <v>31389</v>
      </c>
      <c r="F715" s="7">
        <v>43809.5159375</v>
      </c>
      <c r="G715" s="69" t="s">
        <v>4</v>
      </c>
      <c r="H715" s="68">
        <v>1427</v>
      </c>
      <c r="I715" s="8">
        <f t="shared" si="57"/>
        <v>14.27</v>
      </c>
      <c r="J715" s="90">
        <v>4.2489999999999997</v>
      </c>
      <c r="K715" s="69">
        <v>100</v>
      </c>
      <c r="L715" s="68">
        <v>402</v>
      </c>
      <c r="M715" s="8">
        <f t="shared" si="58"/>
        <v>4.0199999999999996</v>
      </c>
      <c r="N715" s="90">
        <v>2.04</v>
      </c>
      <c r="O715" s="69">
        <f>K715</f>
        <v>100</v>
      </c>
      <c r="P715" s="181">
        <f t="shared" si="59"/>
        <v>3.549751243781095</v>
      </c>
      <c r="Q715" s="77" t="s">
        <v>718</v>
      </c>
      <c r="V715" s="34">
        <v>0.37916666666666665</v>
      </c>
      <c r="W715" s="85">
        <v>0.52430555555555558</v>
      </c>
      <c r="X715" s="86">
        <f t="shared" si="60"/>
        <v>0.14513888888888893</v>
      </c>
    </row>
    <row r="716" spans="1:24" x14ac:dyDescent="0.3">
      <c r="A716" s="44" t="s">
        <v>7435</v>
      </c>
      <c r="B716" s="68" t="s">
        <v>585</v>
      </c>
      <c r="C716" s="2" t="s">
        <v>1</v>
      </c>
      <c r="D716" s="2">
        <v>47</v>
      </c>
      <c r="E716" s="6">
        <v>26440</v>
      </c>
      <c r="F716" s="7">
        <v>43809.524386574078</v>
      </c>
      <c r="G716" s="69" t="s">
        <v>4</v>
      </c>
      <c r="H716" s="68">
        <v>1815</v>
      </c>
      <c r="I716" s="8">
        <f t="shared" si="57"/>
        <v>18.90625</v>
      </c>
      <c r="J716" s="90">
        <v>3.9260000000000002</v>
      </c>
      <c r="K716" s="69">
        <v>96</v>
      </c>
      <c r="L716" s="68">
        <v>474</v>
      </c>
      <c r="M716" s="8">
        <f t="shared" si="58"/>
        <v>4.9375</v>
      </c>
      <c r="N716" s="90">
        <v>2.5499999999999998</v>
      </c>
      <c r="O716" s="69">
        <f>K716</f>
        <v>96</v>
      </c>
      <c r="P716" s="181">
        <f t="shared" si="59"/>
        <v>3.8291139240506329</v>
      </c>
      <c r="Q716" s="77" t="s">
        <v>718</v>
      </c>
      <c r="V716" s="34">
        <v>0.38194444444444442</v>
      </c>
      <c r="W716" s="85">
        <v>0.53472222222222221</v>
      </c>
      <c r="X716" s="86">
        <f t="shared" si="60"/>
        <v>0.15277777777777779</v>
      </c>
    </row>
    <row r="717" spans="1:24" x14ac:dyDescent="0.3">
      <c r="A717" s="44" t="s">
        <v>7436</v>
      </c>
      <c r="B717" s="68" t="s">
        <v>7437</v>
      </c>
      <c r="C717" s="2" t="s">
        <v>1</v>
      </c>
      <c r="D717" s="2">
        <v>67</v>
      </c>
      <c r="E717" s="6">
        <v>19190</v>
      </c>
      <c r="F717" s="7">
        <v>43809.539710648147</v>
      </c>
      <c r="G717" s="69" t="s">
        <v>4</v>
      </c>
      <c r="H717" s="68">
        <v>2002</v>
      </c>
      <c r="I717" s="8">
        <f t="shared" si="57"/>
        <v>20.854166666666668</v>
      </c>
      <c r="J717" s="90">
        <v>4.7949999999999999</v>
      </c>
      <c r="K717" s="69">
        <v>96</v>
      </c>
      <c r="L717" s="68">
        <v>534</v>
      </c>
      <c r="M717" s="8">
        <f t="shared" si="58"/>
        <v>5.5625</v>
      </c>
      <c r="N717" s="90">
        <v>2.5169999999999999</v>
      </c>
      <c r="O717" s="69">
        <f>K717</f>
        <v>96</v>
      </c>
      <c r="P717" s="181">
        <f t="shared" si="59"/>
        <v>3.7490636704119851</v>
      </c>
      <c r="Q717" s="77" t="s">
        <v>718</v>
      </c>
      <c r="V717" s="34">
        <v>0.3923611111111111</v>
      </c>
      <c r="W717" s="85">
        <v>0.54513888888888895</v>
      </c>
      <c r="X717" s="86">
        <f t="shared" si="60"/>
        <v>0.15277777777777785</v>
      </c>
    </row>
    <row r="718" spans="1:24" x14ac:dyDescent="0.3">
      <c r="A718" s="44" t="s">
        <v>7438</v>
      </c>
      <c r="B718" s="68" t="s">
        <v>1434</v>
      </c>
      <c r="C718" s="2" t="s">
        <v>1</v>
      </c>
      <c r="D718" s="2">
        <v>61</v>
      </c>
      <c r="E718" s="6">
        <v>21368</v>
      </c>
      <c r="F718" s="7">
        <v>43809.551516203705</v>
      </c>
      <c r="G718" s="69" t="s">
        <v>4</v>
      </c>
      <c r="H718" s="68">
        <v>3241</v>
      </c>
      <c r="I718" s="8">
        <f t="shared" si="57"/>
        <v>32.089108910891092</v>
      </c>
      <c r="J718" s="90">
        <v>5.6890000000000001</v>
      </c>
      <c r="K718" s="69">
        <v>101</v>
      </c>
      <c r="L718" s="68">
        <v>701</v>
      </c>
      <c r="M718" s="8">
        <f t="shared" si="58"/>
        <v>6.9405940594059405</v>
      </c>
      <c r="N718" s="90">
        <v>2.734</v>
      </c>
      <c r="O718" s="69">
        <f>K718</f>
        <v>101</v>
      </c>
      <c r="P718" s="181">
        <f t="shared" si="59"/>
        <v>4.6233951497860204</v>
      </c>
      <c r="Q718" s="77" t="s">
        <v>718</v>
      </c>
      <c r="V718" s="34">
        <v>0.41111111111111115</v>
      </c>
      <c r="W718" s="85">
        <v>0.55902777777777779</v>
      </c>
      <c r="X718" s="86">
        <f t="shared" si="60"/>
        <v>0.14791666666666664</v>
      </c>
    </row>
    <row r="719" spans="1:24" x14ac:dyDescent="0.3">
      <c r="A719" s="44" t="s">
        <v>7439</v>
      </c>
      <c r="B719" s="68" t="s">
        <v>7440</v>
      </c>
      <c r="C719" s="2" t="s">
        <v>1</v>
      </c>
      <c r="D719" s="2">
        <v>46</v>
      </c>
      <c r="E719" s="6">
        <v>26764</v>
      </c>
      <c r="F719" s="7">
        <v>43809.556458333333</v>
      </c>
      <c r="G719" s="69" t="s">
        <v>4</v>
      </c>
      <c r="H719" s="68">
        <v>1862</v>
      </c>
      <c r="I719" s="8">
        <f t="shared" si="57"/>
        <v>19.395833333333332</v>
      </c>
      <c r="J719" s="90">
        <v>4.4210000000000003</v>
      </c>
      <c r="K719" s="69">
        <v>96</v>
      </c>
      <c r="L719" s="68">
        <v>471</v>
      </c>
      <c r="M719" s="8">
        <f t="shared" si="58"/>
        <v>4.7575757575757578</v>
      </c>
      <c r="N719" s="90">
        <v>2.105</v>
      </c>
      <c r="O719" s="69">
        <v>99</v>
      </c>
      <c r="P719" s="181">
        <f t="shared" si="59"/>
        <v>4.0768312101910826</v>
      </c>
      <c r="Q719" s="77" t="s">
        <v>718</v>
      </c>
      <c r="V719" s="34">
        <v>0.4291666666666667</v>
      </c>
      <c r="W719" s="85">
        <v>0.57986111111111105</v>
      </c>
      <c r="X719" s="86">
        <f t="shared" si="60"/>
        <v>0.15069444444444435</v>
      </c>
    </row>
    <row r="720" spans="1:24" x14ac:dyDescent="0.3">
      <c r="A720" s="44" t="s">
        <v>7441</v>
      </c>
      <c r="B720" s="68" t="s">
        <v>7442</v>
      </c>
      <c r="C720" s="2" t="s">
        <v>1</v>
      </c>
      <c r="D720" s="2">
        <v>49</v>
      </c>
      <c r="E720" s="6">
        <v>25826</v>
      </c>
      <c r="F720" s="7">
        <v>43809.585543981484</v>
      </c>
      <c r="G720" s="69" t="s">
        <v>4</v>
      </c>
      <c r="H720" s="68">
        <v>3081</v>
      </c>
      <c r="I720" s="8">
        <f t="shared" si="57"/>
        <v>29.625</v>
      </c>
      <c r="J720" s="90">
        <v>5.548</v>
      </c>
      <c r="K720" s="69">
        <v>104</v>
      </c>
      <c r="L720" s="68">
        <v>673</v>
      </c>
      <c r="M720" s="8">
        <f t="shared" si="58"/>
        <v>6.4711538461538458</v>
      </c>
      <c r="N720" s="90">
        <v>2.883</v>
      </c>
      <c r="O720" s="69">
        <v>104</v>
      </c>
      <c r="P720" s="181">
        <f t="shared" si="59"/>
        <v>4.5780089153046069</v>
      </c>
      <c r="Q720" s="77" t="s">
        <v>718</v>
      </c>
      <c r="V720" s="34">
        <v>0.43333333333333335</v>
      </c>
      <c r="W720" s="85">
        <v>0.59027777777777779</v>
      </c>
      <c r="X720" s="86">
        <f t="shared" si="60"/>
        <v>0.15694444444444444</v>
      </c>
    </row>
    <row r="721" spans="1:24" x14ac:dyDescent="0.3">
      <c r="A721" s="44" t="s">
        <v>7443</v>
      </c>
      <c r="B721" s="68" t="s">
        <v>7444</v>
      </c>
      <c r="C721" s="2" t="s">
        <v>6</v>
      </c>
      <c r="D721" s="2">
        <v>68</v>
      </c>
      <c r="E721" s="6">
        <v>18674</v>
      </c>
      <c r="F721" s="7">
        <v>43809.588148148148</v>
      </c>
      <c r="G721" s="69" t="s">
        <v>4</v>
      </c>
      <c r="H721" s="68">
        <v>1886</v>
      </c>
      <c r="I721" s="8">
        <f t="shared" si="57"/>
        <v>18.134615384615383</v>
      </c>
      <c r="J721" s="90">
        <v>4.3579999999999997</v>
      </c>
      <c r="K721" s="69">
        <v>104</v>
      </c>
      <c r="L721" s="68">
        <v>269</v>
      </c>
      <c r="M721" s="8">
        <f t="shared" si="58"/>
        <v>2.6372549019607843</v>
      </c>
      <c r="N721" s="90">
        <v>1.6279999999999999</v>
      </c>
      <c r="O721" s="69">
        <v>102</v>
      </c>
      <c r="P721" s="181">
        <f t="shared" si="59"/>
        <v>6.8763225621961679</v>
      </c>
      <c r="Q721" s="77" t="s">
        <v>718</v>
      </c>
      <c r="V721" s="34">
        <v>0.44930555555555557</v>
      </c>
      <c r="W721" s="85">
        <v>0.61458333333333337</v>
      </c>
      <c r="X721" s="86">
        <f t="shared" si="60"/>
        <v>0.1652777777777778</v>
      </c>
    </row>
    <row r="722" spans="1:24" x14ac:dyDescent="0.3">
      <c r="A722" s="44" t="s">
        <v>7445</v>
      </c>
      <c r="B722" s="68" t="s">
        <v>7446</v>
      </c>
      <c r="C722" s="2" t="s">
        <v>1</v>
      </c>
      <c r="D722" s="2">
        <v>72</v>
      </c>
      <c r="E722" s="6">
        <v>17218</v>
      </c>
      <c r="F722" s="7">
        <v>43809.61986111111</v>
      </c>
      <c r="G722" s="69" t="s">
        <v>4</v>
      </c>
      <c r="H722" s="68">
        <v>2671</v>
      </c>
      <c r="I722" s="8">
        <f t="shared" si="57"/>
        <v>26.71</v>
      </c>
      <c r="J722" s="90">
        <v>5.1429999999999998</v>
      </c>
      <c r="K722" s="69">
        <v>100</v>
      </c>
      <c r="L722" s="68">
        <v>550</v>
      </c>
      <c r="M722" s="8">
        <f t="shared" si="58"/>
        <v>5.5</v>
      </c>
      <c r="N722" s="90">
        <v>2.3679999999999999</v>
      </c>
      <c r="O722" s="69">
        <f>K722</f>
        <v>100</v>
      </c>
      <c r="P722" s="181">
        <f t="shared" si="59"/>
        <v>4.8563636363636364</v>
      </c>
      <c r="Q722" s="77" t="s">
        <v>718</v>
      </c>
      <c r="V722" s="34">
        <v>0.4680555555555555</v>
      </c>
      <c r="W722" s="85">
        <v>0.63194444444444442</v>
      </c>
      <c r="X722" s="86">
        <f t="shared" si="60"/>
        <v>0.16388888888888892</v>
      </c>
    </row>
    <row r="723" spans="1:24" x14ac:dyDescent="0.3">
      <c r="A723" s="44" t="s">
        <v>7447</v>
      </c>
      <c r="B723" s="68" t="s">
        <v>1281</v>
      </c>
      <c r="C723" s="2" t="s">
        <v>1</v>
      </c>
      <c r="D723" s="2">
        <v>60</v>
      </c>
      <c r="E723" s="6">
        <v>21782</v>
      </c>
      <c r="F723" s="7">
        <v>43809.621840277781</v>
      </c>
      <c r="G723" s="69" t="s">
        <v>4</v>
      </c>
      <c r="H723" s="68">
        <v>1669</v>
      </c>
      <c r="I723" s="8">
        <f t="shared" si="57"/>
        <v>16.690000000000001</v>
      </c>
      <c r="J723" s="90">
        <v>3.6619999999999999</v>
      </c>
      <c r="K723" s="69">
        <v>100</v>
      </c>
      <c r="L723" s="68">
        <v>330</v>
      </c>
      <c r="M723" s="8">
        <f t="shared" si="58"/>
        <v>3.3</v>
      </c>
      <c r="N723" s="90">
        <v>1.605</v>
      </c>
      <c r="O723" s="69">
        <f>K723</f>
        <v>100</v>
      </c>
      <c r="P723" s="181">
        <f t="shared" si="59"/>
        <v>5.0575757575757585</v>
      </c>
      <c r="Q723" s="77" t="s">
        <v>718</v>
      </c>
      <c r="V723" s="34">
        <v>0.4826388888888889</v>
      </c>
      <c r="W723" s="85">
        <v>0.64583333333333337</v>
      </c>
      <c r="X723" s="86">
        <f t="shared" si="60"/>
        <v>0.16319444444444448</v>
      </c>
    </row>
    <row r="724" spans="1:24" x14ac:dyDescent="0.3">
      <c r="A724" s="44" t="s">
        <v>7448</v>
      </c>
      <c r="B724" s="68" t="s">
        <v>7449</v>
      </c>
      <c r="C724" s="2" t="s">
        <v>1</v>
      </c>
      <c r="D724" s="2">
        <v>47</v>
      </c>
      <c r="E724" s="6">
        <v>26485</v>
      </c>
      <c r="F724" s="7">
        <v>43809.642546296294</v>
      </c>
      <c r="G724" s="69" t="s">
        <v>4</v>
      </c>
      <c r="H724" s="68">
        <v>2222</v>
      </c>
      <c r="I724" s="8">
        <f t="shared" si="57"/>
        <v>21.365384615384617</v>
      </c>
      <c r="J724" s="90">
        <v>4.6660000000000004</v>
      </c>
      <c r="K724" s="69">
        <v>104</v>
      </c>
      <c r="L724" s="68">
        <v>522</v>
      </c>
      <c r="M724" s="8">
        <f t="shared" si="58"/>
        <v>5.0192307692307692</v>
      </c>
      <c r="N724" s="90">
        <v>2.5910000000000002</v>
      </c>
      <c r="O724" s="69">
        <f>K724</f>
        <v>104</v>
      </c>
      <c r="P724" s="181">
        <f t="shared" si="59"/>
        <v>4.2567049808429118</v>
      </c>
      <c r="Q724" s="77" t="s">
        <v>718</v>
      </c>
      <c r="V724" s="34">
        <v>0.5</v>
      </c>
      <c r="W724" s="85">
        <v>0.65972222222222221</v>
      </c>
      <c r="X724" s="86">
        <f t="shared" si="60"/>
        <v>0.15972222222222221</v>
      </c>
    </row>
    <row r="725" spans="1:24" x14ac:dyDescent="0.3">
      <c r="A725" s="44" t="s">
        <v>7450</v>
      </c>
      <c r="B725" s="68" t="s">
        <v>7451</v>
      </c>
      <c r="C725" s="2" t="s">
        <v>1</v>
      </c>
      <c r="D725" s="2">
        <v>59</v>
      </c>
      <c r="E725" s="6">
        <v>22125</v>
      </c>
      <c r="F725" s="7">
        <v>43809.654826388891</v>
      </c>
      <c r="G725" s="69" t="s">
        <v>4</v>
      </c>
      <c r="H725" s="68">
        <v>1914</v>
      </c>
      <c r="I725" s="8">
        <f t="shared" si="57"/>
        <v>19.14</v>
      </c>
      <c r="J725" s="90">
        <v>4.5860000000000003</v>
      </c>
      <c r="K725" s="69">
        <v>100</v>
      </c>
      <c r="L725" s="68">
        <v>371</v>
      </c>
      <c r="M725" s="8">
        <f t="shared" si="58"/>
        <v>3.71</v>
      </c>
      <c r="N725" s="90">
        <v>2.0510000000000002</v>
      </c>
      <c r="O725" s="69">
        <f>K725</f>
        <v>100</v>
      </c>
      <c r="P725" s="181">
        <f t="shared" si="59"/>
        <v>5.1590296495956878</v>
      </c>
      <c r="Q725" s="77" t="s">
        <v>718</v>
      </c>
      <c r="V725" s="34">
        <v>0.51388888888888895</v>
      </c>
      <c r="W725" s="85">
        <v>0.67708333333333337</v>
      </c>
      <c r="X725" s="86">
        <f t="shared" si="60"/>
        <v>0.16319444444444442</v>
      </c>
    </row>
    <row r="726" spans="1:24" x14ac:dyDescent="0.3">
      <c r="A726" s="44" t="s">
        <v>7452</v>
      </c>
      <c r="B726" s="68" t="s">
        <v>1580</v>
      </c>
      <c r="C726" s="2" t="s">
        <v>1</v>
      </c>
      <c r="D726" s="2">
        <v>63</v>
      </c>
      <c r="E726" s="6">
        <v>20647</v>
      </c>
      <c r="F726" s="7">
        <v>43809.698657407411</v>
      </c>
      <c r="G726" s="69" t="s">
        <v>4</v>
      </c>
      <c r="H726" s="68">
        <v>2826</v>
      </c>
      <c r="I726" s="8">
        <f t="shared" si="57"/>
        <v>27.980198019801982</v>
      </c>
      <c r="J726" s="90">
        <v>6.4640000000000004</v>
      </c>
      <c r="K726" s="69">
        <v>101</v>
      </c>
      <c r="L726" s="68">
        <v>501</v>
      </c>
      <c r="M726" s="8">
        <f t="shared" si="58"/>
        <v>4.9603960396039604</v>
      </c>
      <c r="N726" s="90">
        <v>2.5880000000000001</v>
      </c>
      <c r="O726" s="69">
        <f>K726</f>
        <v>101</v>
      </c>
      <c r="P726" s="181">
        <f t="shared" si="59"/>
        <v>5.6407185628742518</v>
      </c>
      <c r="Q726" s="77" t="s">
        <v>718</v>
      </c>
      <c r="V726" s="34">
        <v>0.53680555555555554</v>
      </c>
      <c r="W726" s="85">
        <v>0.70833333333333337</v>
      </c>
      <c r="X726" s="86">
        <f t="shared" si="60"/>
        <v>0.17152777777777783</v>
      </c>
    </row>
    <row r="727" spans="1:24" x14ac:dyDescent="0.3">
      <c r="A727" s="44" t="s">
        <v>7453</v>
      </c>
      <c r="B727" s="68" t="s">
        <v>7454</v>
      </c>
      <c r="C727" s="2" t="s">
        <v>1</v>
      </c>
      <c r="D727" s="2">
        <v>52</v>
      </c>
      <c r="E727" s="6">
        <v>24575</v>
      </c>
      <c r="F727" s="7">
        <v>43809.69902777778</v>
      </c>
      <c r="G727" s="69" t="s">
        <v>4</v>
      </c>
      <c r="H727" s="68">
        <v>2183</v>
      </c>
      <c r="I727" s="8">
        <f t="shared" si="57"/>
        <v>21.401960784313726</v>
      </c>
      <c r="J727" s="90">
        <v>4.99</v>
      </c>
      <c r="K727" s="69">
        <v>102</v>
      </c>
      <c r="L727" s="68">
        <v>308</v>
      </c>
      <c r="M727" s="8">
        <f t="shared" si="58"/>
        <v>2.9615384615384617</v>
      </c>
      <c r="N727" s="90">
        <v>1.746</v>
      </c>
      <c r="O727" s="69">
        <v>104</v>
      </c>
      <c r="P727" s="181">
        <f t="shared" si="59"/>
        <v>7.2266361089890498</v>
      </c>
      <c r="Q727" s="77" t="s">
        <v>718</v>
      </c>
      <c r="V727" s="34">
        <v>0.5395833333333333</v>
      </c>
      <c r="W727" s="85">
        <v>0.72222222222222221</v>
      </c>
      <c r="X727" s="86">
        <f t="shared" si="60"/>
        <v>0.18263888888888891</v>
      </c>
    </row>
    <row r="728" spans="1:24" x14ac:dyDescent="0.3">
      <c r="A728" s="44" t="s">
        <v>7455</v>
      </c>
      <c r="B728" s="68" t="s">
        <v>7456</v>
      </c>
      <c r="C728" s="2" t="s">
        <v>1</v>
      </c>
      <c r="D728" s="2">
        <v>69</v>
      </c>
      <c r="E728" s="6">
        <v>18381</v>
      </c>
      <c r="F728" s="7">
        <v>43810.515856481485</v>
      </c>
      <c r="G728" s="69" t="s">
        <v>4</v>
      </c>
      <c r="H728" s="68">
        <v>3449</v>
      </c>
      <c r="I728" s="8">
        <f t="shared" si="57"/>
        <v>34.148514851485146</v>
      </c>
      <c r="J728" s="90">
        <v>6.0720000000000001</v>
      </c>
      <c r="K728" s="69">
        <v>101</v>
      </c>
      <c r="L728" s="68">
        <v>1002</v>
      </c>
      <c r="M728" s="8">
        <f t="shared" si="58"/>
        <v>9.9207920792079207</v>
      </c>
      <c r="N728" s="90">
        <v>2.8730000000000002</v>
      </c>
      <c r="O728" s="69">
        <f>K728</f>
        <v>101</v>
      </c>
      <c r="P728" s="181">
        <f t="shared" si="59"/>
        <v>3.4421157684630734</v>
      </c>
      <c r="Q728" s="77" t="s">
        <v>718</v>
      </c>
      <c r="V728" s="34">
        <v>0.37013888888888885</v>
      </c>
      <c r="W728" s="85">
        <v>0.52083333333333337</v>
      </c>
      <c r="X728" s="86">
        <f t="shared" si="60"/>
        <v>0.15069444444444452</v>
      </c>
    </row>
    <row r="729" spans="1:24" x14ac:dyDescent="0.3">
      <c r="A729" s="44" t="s">
        <v>7457</v>
      </c>
      <c r="B729" s="68" t="s">
        <v>514</v>
      </c>
      <c r="C729" s="2" t="s">
        <v>1</v>
      </c>
      <c r="D729" s="2">
        <v>50</v>
      </c>
      <c r="E729" s="6">
        <v>25522</v>
      </c>
      <c r="F729" s="7">
        <v>43810.526782407411</v>
      </c>
      <c r="G729" s="69" t="s">
        <v>4</v>
      </c>
      <c r="H729" s="68">
        <v>3793</v>
      </c>
      <c r="I729" s="8">
        <f t="shared" si="57"/>
        <v>37.554455445544555</v>
      </c>
      <c r="J729" s="90">
        <v>8.2119999999999997</v>
      </c>
      <c r="K729" s="69">
        <v>101</v>
      </c>
      <c r="L729" s="68">
        <v>743</v>
      </c>
      <c r="M729" s="8">
        <f t="shared" si="58"/>
        <v>7.3564356435643568</v>
      </c>
      <c r="N729" s="90">
        <v>2.7440000000000002</v>
      </c>
      <c r="O729" s="69">
        <f>K729</f>
        <v>101</v>
      </c>
      <c r="P729" s="181">
        <f t="shared" si="59"/>
        <v>5.1049798115746974</v>
      </c>
      <c r="Q729" s="77" t="s">
        <v>718</v>
      </c>
      <c r="V729" s="34">
        <v>0.41319444444444442</v>
      </c>
      <c r="W729" s="85">
        <v>0.53472222222222221</v>
      </c>
      <c r="X729" s="86">
        <f t="shared" si="60"/>
        <v>0.12152777777777779</v>
      </c>
    </row>
    <row r="730" spans="1:24" x14ac:dyDescent="0.3">
      <c r="A730" s="44" t="s">
        <v>7458</v>
      </c>
      <c r="B730" s="68" t="s">
        <v>7459</v>
      </c>
      <c r="C730" s="2" t="s">
        <v>6</v>
      </c>
      <c r="D730" s="2">
        <v>32</v>
      </c>
      <c r="E730" s="6">
        <v>32034</v>
      </c>
      <c r="F730" s="7">
        <v>43810.529965277776</v>
      </c>
      <c r="G730" s="69" t="s">
        <v>4</v>
      </c>
      <c r="H730" s="68">
        <v>762</v>
      </c>
      <c r="I730" s="8">
        <f t="shared" si="57"/>
        <v>7.7755102040816331</v>
      </c>
      <c r="J730" s="90">
        <v>2.895</v>
      </c>
      <c r="K730" s="69">
        <v>98</v>
      </c>
      <c r="L730" s="68">
        <v>336</v>
      </c>
      <c r="M730" s="8">
        <f t="shared" si="58"/>
        <v>3.463917525773196</v>
      </c>
      <c r="N730" s="90">
        <v>1.893</v>
      </c>
      <c r="O730" s="69">
        <v>97</v>
      </c>
      <c r="P730" s="181">
        <f t="shared" si="59"/>
        <v>2.2447157434402332</v>
      </c>
      <c r="Q730" s="77" t="s">
        <v>718</v>
      </c>
      <c r="V730" s="34">
        <v>0.39583333333333331</v>
      </c>
      <c r="W730" s="85">
        <v>0.54861111111111105</v>
      </c>
      <c r="X730" s="86">
        <f t="shared" si="60"/>
        <v>0.15277777777777773</v>
      </c>
    </row>
    <row r="731" spans="1:24" x14ac:dyDescent="0.3">
      <c r="A731" s="44" t="s">
        <v>7460</v>
      </c>
      <c r="B731" s="68" t="s">
        <v>7461</v>
      </c>
      <c r="C731" s="2" t="s">
        <v>1</v>
      </c>
      <c r="D731" s="2">
        <v>47</v>
      </c>
      <c r="E731" s="6">
        <v>26556</v>
      </c>
      <c r="F731" s="7">
        <v>43810.54415509259</v>
      </c>
      <c r="G731" s="69" t="s">
        <v>4</v>
      </c>
      <c r="H731" s="68">
        <v>1759</v>
      </c>
      <c r="I731" s="8">
        <f t="shared" si="57"/>
        <v>17.415841584158414</v>
      </c>
      <c r="J731" s="90">
        <v>4.1550000000000002</v>
      </c>
      <c r="K731" s="69">
        <v>101</v>
      </c>
      <c r="L731" s="68">
        <v>340</v>
      </c>
      <c r="M731" s="8">
        <f t="shared" si="58"/>
        <v>3.2692307692307692</v>
      </c>
      <c r="N731" s="90">
        <v>1.7310000000000001</v>
      </c>
      <c r="O731" s="69">
        <v>104</v>
      </c>
      <c r="P731" s="181">
        <f t="shared" si="59"/>
        <v>5.3271986022131621</v>
      </c>
      <c r="Q731" s="77" t="s">
        <v>718</v>
      </c>
      <c r="V731" s="34">
        <v>0.40972222222222227</v>
      </c>
      <c r="W731" s="85">
        <v>0.5625</v>
      </c>
      <c r="X731" s="86">
        <f t="shared" si="60"/>
        <v>0.15277777777777773</v>
      </c>
    </row>
    <row r="732" spans="1:24" x14ac:dyDescent="0.3">
      <c r="A732" s="44" t="s">
        <v>7462</v>
      </c>
      <c r="B732" s="68" t="s">
        <v>7463</v>
      </c>
      <c r="C732" s="2" t="s">
        <v>1</v>
      </c>
      <c r="D732" s="2">
        <v>45</v>
      </c>
      <c r="E732" s="6">
        <v>27045</v>
      </c>
      <c r="F732" s="7">
        <v>43810.575219907405</v>
      </c>
      <c r="G732" s="69" t="s">
        <v>4</v>
      </c>
      <c r="H732" s="68">
        <v>1852</v>
      </c>
      <c r="I732" s="8">
        <f t="shared" si="57"/>
        <v>17.807692307692307</v>
      </c>
      <c r="J732" s="90">
        <v>4.3120000000000003</v>
      </c>
      <c r="K732" s="69">
        <v>104</v>
      </c>
      <c r="L732" s="68">
        <v>626</v>
      </c>
      <c r="M732" s="8">
        <f t="shared" si="58"/>
        <v>6.1980198019801982</v>
      </c>
      <c r="N732" s="90">
        <v>2.302</v>
      </c>
      <c r="O732" s="69">
        <v>101</v>
      </c>
      <c r="P732" s="181">
        <f t="shared" si="59"/>
        <v>2.8731260752027521</v>
      </c>
      <c r="Q732" s="77" t="s">
        <v>718</v>
      </c>
      <c r="V732" s="34">
        <v>0.41805555555555557</v>
      </c>
      <c r="W732" s="85">
        <v>0.58333333333333337</v>
      </c>
      <c r="X732" s="86">
        <f t="shared" si="60"/>
        <v>0.1652777777777778</v>
      </c>
    </row>
    <row r="733" spans="1:24" x14ac:dyDescent="0.3">
      <c r="A733" s="44" t="s">
        <v>7464</v>
      </c>
      <c r="B733" s="68" t="s">
        <v>7465</v>
      </c>
      <c r="C733" s="2" t="s">
        <v>1</v>
      </c>
      <c r="D733" s="2">
        <v>50</v>
      </c>
      <c r="E733" s="6">
        <v>25538</v>
      </c>
      <c r="F733" s="7">
        <v>43810.577916666669</v>
      </c>
      <c r="G733" s="69" t="s">
        <v>4</v>
      </c>
      <c r="H733" s="68">
        <v>1602</v>
      </c>
      <c r="I733" s="8">
        <f t="shared" si="57"/>
        <v>15.403846153846153</v>
      </c>
      <c r="J733" s="90">
        <v>3.4910000000000001</v>
      </c>
      <c r="K733" s="69">
        <v>104</v>
      </c>
      <c r="L733" s="68">
        <v>378</v>
      </c>
      <c r="M733" s="8">
        <f t="shared" si="58"/>
        <v>3.7425742574257428</v>
      </c>
      <c r="N733" s="90">
        <v>2.0619999999999998</v>
      </c>
      <c r="O733" s="69">
        <v>101</v>
      </c>
      <c r="P733" s="181">
        <f t="shared" si="59"/>
        <v>4.1158424908424909</v>
      </c>
      <c r="Q733" s="77" t="s">
        <v>718</v>
      </c>
      <c r="V733" s="34">
        <v>0.4236111111111111</v>
      </c>
      <c r="W733" s="85">
        <v>0.59375</v>
      </c>
      <c r="X733" s="86">
        <f t="shared" si="60"/>
        <v>0.1701388888888889</v>
      </c>
    </row>
    <row r="734" spans="1:24" x14ac:dyDescent="0.3">
      <c r="A734" s="44" t="s">
        <v>7466</v>
      </c>
      <c r="B734" s="68" t="s">
        <v>153</v>
      </c>
      <c r="C734" s="2" t="s">
        <v>1</v>
      </c>
      <c r="D734" s="2">
        <v>45</v>
      </c>
      <c r="E734" s="6">
        <v>27223</v>
      </c>
      <c r="F734" s="7">
        <v>43810.587476851855</v>
      </c>
      <c r="G734" s="69" t="s">
        <v>4</v>
      </c>
      <c r="H734" s="68">
        <v>2181</v>
      </c>
      <c r="I734" s="8">
        <f t="shared" si="57"/>
        <v>21.594059405940595</v>
      </c>
      <c r="J734" s="90">
        <v>4.8869999999999996</v>
      </c>
      <c r="K734" s="69">
        <v>101</v>
      </c>
      <c r="L734" s="68">
        <v>477</v>
      </c>
      <c r="M734" s="8">
        <f t="shared" si="58"/>
        <v>4.7227722772277225</v>
      </c>
      <c r="N734" s="90">
        <v>2.214</v>
      </c>
      <c r="O734" s="69">
        <f t="shared" ref="O734:O741" si="61">K734</f>
        <v>101</v>
      </c>
      <c r="P734" s="181">
        <f t="shared" si="59"/>
        <v>4.5723270440251573</v>
      </c>
      <c r="Q734" s="77" t="s">
        <v>718</v>
      </c>
      <c r="V734" s="34">
        <v>0.48333333333333334</v>
      </c>
      <c r="W734" s="85">
        <v>0.61458333333333337</v>
      </c>
      <c r="X734" s="86">
        <f t="shared" si="60"/>
        <v>0.13125000000000003</v>
      </c>
    </row>
    <row r="735" spans="1:24" x14ac:dyDescent="0.3">
      <c r="A735" s="44" t="s">
        <v>7467</v>
      </c>
      <c r="B735" s="68" t="s">
        <v>5198</v>
      </c>
      <c r="C735" s="2" t="s">
        <v>1</v>
      </c>
      <c r="D735" s="2">
        <v>46</v>
      </c>
      <c r="E735" s="6">
        <v>26869</v>
      </c>
      <c r="F735" s="7">
        <v>43810.598761574074</v>
      </c>
      <c r="G735" s="69" t="s">
        <v>4</v>
      </c>
      <c r="H735" s="68">
        <v>2569</v>
      </c>
      <c r="I735" s="8">
        <f t="shared" si="57"/>
        <v>25.435643564356436</v>
      </c>
      <c r="J735" s="90">
        <v>5.476</v>
      </c>
      <c r="K735" s="69">
        <v>101</v>
      </c>
      <c r="L735" s="68">
        <v>483</v>
      </c>
      <c r="M735" s="8">
        <f t="shared" si="58"/>
        <v>4.782178217821782</v>
      </c>
      <c r="N735" s="90">
        <v>2.448</v>
      </c>
      <c r="O735" s="69">
        <f t="shared" si="61"/>
        <v>101</v>
      </c>
      <c r="P735" s="181">
        <f t="shared" si="59"/>
        <v>5.3188405797101455</v>
      </c>
      <c r="Q735" s="77" t="s">
        <v>718</v>
      </c>
      <c r="V735" s="34">
        <v>0.44097222222222227</v>
      </c>
      <c r="W735" s="85">
        <v>0.60416666666666663</v>
      </c>
      <c r="X735" s="86">
        <f t="shared" si="60"/>
        <v>0.16319444444444436</v>
      </c>
    </row>
    <row r="736" spans="1:24" x14ac:dyDescent="0.3">
      <c r="A736" s="44" t="s">
        <v>7468</v>
      </c>
      <c r="B736" s="68" t="s">
        <v>7469</v>
      </c>
      <c r="C736" s="2" t="s">
        <v>1</v>
      </c>
      <c r="D736" s="2">
        <v>51</v>
      </c>
      <c r="E736" s="6">
        <v>25067</v>
      </c>
      <c r="F736" s="7">
        <v>43810.611516203702</v>
      </c>
      <c r="G736" s="69" t="s">
        <v>4</v>
      </c>
      <c r="H736" s="68">
        <v>2137</v>
      </c>
      <c r="I736" s="8">
        <f t="shared" si="57"/>
        <v>21.158415841584159</v>
      </c>
      <c r="J736" s="90">
        <v>5.4050000000000002</v>
      </c>
      <c r="K736" s="69">
        <v>101</v>
      </c>
      <c r="L736" s="68">
        <v>358</v>
      </c>
      <c r="M736" s="8">
        <f t="shared" si="58"/>
        <v>3.5445544554455446</v>
      </c>
      <c r="N736" s="90">
        <v>2.0270000000000001</v>
      </c>
      <c r="O736" s="69">
        <f t="shared" si="61"/>
        <v>101</v>
      </c>
      <c r="P736" s="181">
        <f t="shared" si="59"/>
        <v>5.9692737430167595</v>
      </c>
      <c r="Q736" s="77" t="s">
        <v>718</v>
      </c>
      <c r="V736" s="34">
        <v>0.45277777777777778</v>
      </c>
      <c r="W736" s="85">
        <v>0.625</v>
      </c>
      <c r="X736" s="86">
        <f t="shared" si="60"/>
        <v>0.17222222222222222</v>
      </c>
    </row>
    <row r="737" spans="1:24" x14ac:dyDescent="0.3">
      <c r="A737" s="44" t="s">
        <v>7470</v>
      </c>
      <c r="B737" s="68" t="s">
        <v>5719</v>
      </c>
      <c r="C737" s="2" t="s">
        <v>1</v>
      </c>
      <c r="D737" s="2">
        <v>44</v>
      </c>
      <c r="E737" s="6">
        <v>27721</v>
      </c>
      <c r="F737" s="7">
        <v>43810.623194444444</v>
      </c>
      <c r="G737" s="69" t="s">
        <v>4</v>
      </c>
      <c r="H737" s="68">
        <v>1783</v>
      </c>
      <c r="I737" s="8">
        <f t="shared" si="57"/>
        <v>17.653465346534652</v>
      </c>
      <c r="J737" s="90">
        <v>3.5230000000000001</v>
      </c>
      <c r="K737" s="69">
        <v>101</v>
      </c>
      <c r="L737" s="68">
        <v>316</v>
      </c>
      <c r="M737" s="8">
        <f t="shared" si="58"/>
        <v>3.1287128712871288</v>
      </c>
      <c r="N737" s="90">
        <v>1.641</v>
      </c>
      <c r="O737" s="69">
        <f t="shared" si="61"/>
        <v>101</v>
      </c>
      <c r="P737" s="181">
        <f t="shared" si="59"/>
        <v>5.6424050632911387</v>
      </c>
      <c r="Q737" s="77" t="s">
        <v>718</v>
      </c>
      <c r="V737" s="34">
        <v>0.49027777777777781</v>
      </c>
      <c r="W737" s="85">
        <v>0.65625</v>
      </c>
      <c r="X737" s="86">
        <f t="shared" si="60"/>
        <v>0.16597222222222219</v>
      </c>
    </row>
    <row r="738" spans="1:24" x14ac:dyDescent="0.3">
      <c r="A738" s="44" t="s">
        <v>7471</v>
      </c>
      <c r="B738" s="68" t="s">
        <v>7472</v>
      </c>
      <c r="C738" s="2" t="s">
        <v>6</v>
      </c>
      <c r="D738" s="2">
        <v>52</v>
      </c>
      <c r="E738" s="6">
        <v>24811</v>
      </c>
      <c r="F738" s="7">
        <v>43810.649733796294</v>
      </c>
      <c r="G738" s="69" t="s">
        <v>4</v>
      </c>
      <c r="H738" s="68">
        <v>1586</v>
      </c>
      <c r="I738" s="8">
        <f t="shared" si="57"/>
        <v>15.702970297029703</v>
      </c>
      <c r="J738" s="90">
        <v>3.83</v>
      </c>
      <c r="K738" s="69">
        <v>101</v>
      </c>
      <c r="L738" s="68">
        <v>636</v>
      </c>
      <c r="M738" s="8">
        <f t="shared" si="58"/>
        <v>6.2970297029702973</v>
      </c>
      <c r="N738" s="90">
        <v>2.556</v>
      </c>
      <c r="O738" s="69">
        <f t="shared" si="61"/>
        <v>101</v>
      </c>
      <c r="P738" s="181">
        <f t="shared" si="59"/>
        <v>2.4937106918238992</v>
      </c>
      <c r="Q738" s="77" t="s">
        <v>718</v>
      </c>
      <c r="V738" s="34">
        <v>0.50069444444444444</v>
      </c>
      <c r="W738" s="85">
        <v>0.67361111111111116</v>
      </c>
      <c r="X738" s="86">
        <f t="shared" si="60"/>
        <v>0.17291666666666672</v>
      </c>
    </row>
    <row r="739" spans="1:24" x14ac:dyDescent="0.3">
      <c r="A739" s="44" t="s">
        <v>7473</v>
      </c>
      <c r="B739" s="68" t="s">
        <v>7474</v>
      </c>
      <c r="C739" s="2" t="s">
        <v>1</v>
      </c>
      <c r="D739" s="2">
        <v>56</v>
      </c>
      <c r="E739" s="6">
        <v>23221</v>
      </c>
      <c r="F739" s="7">
        <v>43811.514837962961</v>
      </c>
      <c r="G739" s="69" t="s">
        <v>4</v>
      </c>
      <c r="H739" s="68">
        <v>1957</v>
      </c>
      <c r="I739" s="8">
        <f t="shared" si="57"/>
        <v>19.376237623762375</v>
      </c>
      <c r="J739" s="90">
        <v>4.359</v>
      </c>
      <c r="K739" s="69">
        <v>101</v>
      </c>
      <c r="L739" s="68">
        <v>510</v>
      </c>
      <c r="M739" s="8">
        <f t="shared" si="58"/>
        <v>5.0495049504950495</v>
      </c>
      <c r="N739" s="90">
        <v>2.33</v>
      </c>
      <c r="O739" s="69">
        <f t="shared" si="61"/>
        <v>101</v>
      </c>
      <c r="P739" s="181">
        <f t="shared" si="59"/>
        <v>3.837254901960784</v>
      </c>
      <c r="Q739" s="77" t="s">
        <v>718</v>
      </c>
      <c r="V739" s="34">
        <v>0.37847222222222227</v>
      </c>
      <c r="W739" s="85">
        <v>0.52083333333333337</v>
      </c>
      <c r="X739" s="86">
        <f t="shared" si="60"/>
        <v>0.1423611111111111</v>
      </c>
    </row>
    <row r="740" spans="1:24" x14ac:dyDescent="0.3">
      <c r="A740" s="44" t="s">
        <v>7475</v>
      </c>
      <c r="B740" s="68" t="s">
        <v>7476</v>
      </c>
      <c r="C740" s="2" t="s">
        <v>6</v>
      </c>
      <c r="D740" s="2">
        <v>66</v>
      </c>
      <c r="E740" s="6">
        <v>19588</v>
      </c>
      <c r="F740" s="7">
        <v>43811.519166666665</v>
      </c>
      <c r="G740" s="69" t="s">
        <v>4</v>
      </c>
      <c r="H740" s="68">
        <v>1943</v>
      </c>
      <c r="I740" s="8">
        <f t="shared" si="57"/>
        <v>19.237623762376238</v>
      </c>
      <c r="J740" s="90">
        <v>4.1379999999999999</v>
      </c>
      <c r="K740" s="69">
        <v>101</v>
      </c>
      <c r="L740" s="68">
        <v>769</v>
      </c>
      <c r="M740" s="8">
        <f t="shared" si="58"/>
        <v>7.6138613861386135</v>
      </c>
      <c r="N740" s="90">
        <v>2.7679999999999998</v>
      </c>
      <c r="O740" s="69">
        <f t="shared" si="61"/>
        <v>101</v>
      </c>
      <c r="P740" s="181">
        <f t="shared" si="59"/>
        <v>2.5266579973992198</v>
      </c>
      <c r="Q740" s="77" t="s">
        <v>718</v>
      </c>
      <c r="V740" s="34">
        <v>0.38541666666666669</v>
      </c>
      <c r="W740" s="85">
        <v>0.53472222222222221</v>
      </c>
      <c r="X740" s="86">
        <f t="shared" si="60"/>
        <v>0.14930555555555552</v>
      </c>
    </row>
    <row r="741" spans="1:24" x14ac:dyDescent="0.3">
      <c r="A741" s="44" t="s">
        <v>7477</v>
      </c>
      <c r="B741" s="68" t="s">
        <v>7478</v>
      </c>
      <c r="C741" s="2" t="s">
        <v>1</v>
      </c>
      <c r="D741" s="2">
        <v>54</v>
      </c>
      <c r="E741" s="6">
        <v>23837</v>
      </c>
      <c r="F741" s="7">
        <v>43811.53974537037</v>
      </c>
      <c r="G741" s="69" t="s">
        <v>4</v>
      </c>
      <c r="H741" s="68">
        <v>1696</v>
      </c>
      <c r="I741" s="8">
        <f t="shared" si="57"/>
        <v>16.792079207920793</v>
      </c>
      <c r="J741" s="90">
        <v>3.9049999999999998</v>
      </c>
      <c r="K741" s="69">
        <v>101</v>
      </c>
      <c r="L741" s="68">
        <v>425</v>
      </c>
      <c r="M741" s="8">
        <f t="shared" si="58"/>
        <v>4.2079207920792081</v>
      </c>
      <c r="N741" s="90">
        <v>2.056</v>
      </c>
      <c r="O741" s="69">
        <f t="shared" si="61"/>
        <v>101</v>
      </c>
      <c r="P741" s="181">
        <f t="shared" si="59"/>
        <v>3.9905882352941178</v>
      </c>
      <c r="Q741" s="77" t="s">
        <v>718</v>
      </c>
      <c r="V741" s="34">
        <v>0.4069444444444445</v>
      </c>
      <c r="W741" s="85">
        <v>0.54861111111111105</v>
      </c>
      <c r="X741" s="86">
        <f t="shared" si="60"/>
        <v>0.14166666666666655</v>
      </c>
    </row>
    <row r="742" spans="1:24" x14ac:dyDescent="0.3">
      <c r="A742" s="44" t="s">
        <v>7479</v>
      </c>
      <c r="B742" s="68" t="s">
        <v>7480</v>
      </c>
      <c r="C742" s="2" t="s">
        <v>1</v>
      </c>
      <c r="D742" s="2">
        <v>43</v>
      </c>
      <c r="E742" s="6">
        <v>28042</v>
      </c>
      <c r="F742" s="7">
        <v>43811.541956018518</v>
      </c>
      <c r="G742" s="69" t="s">
        <v>4</v>
      </c>
      <c r="H742" s="68">
        <v>2360</v>
      </c>
      <c r="I742" s="8">
        <f t="shared" si="57"/>
        <v>23.6</v>
      </c>
      <c r="J742" s="90">
        <v>5.1970000000000001</v>
      </c>
      <c r="K742" s="69">
        <v>100</v>
      </c>
      <c r="L742" s="68">
        <v>423</v>
      </c>
      <c r="M742" s="8">
        <f t="shared" si="58"/>
        <v>4.2727272727272725</v>
      </c>
      <c r="N742" s="90">
        <v>1.889</v>
      </c>
      <c r="O742" s="69">
        <v>99</v>
      </c>
      <c r="P742" s="181">
        <f t="shared" si="59"/>
        <v>5.52340425531915</v>
      </c>
      <c r="Q742" s="77" t="s">
        <v>718</v>
      </c>
      <c r="V742" s="34">
        <v>0.41319444444444442</v>
      </c>
      <c r="W742" s="85">
        <v>0.56597222222222221</v>
      </c>
      <c r="X742" s="86">
        <f t="shared" si="60"/>
        <v>0.15277777777777779</v>
      </c>
    </row>
    <row r="743" spans="1:24" x14ac:dyDescent="0.3">
      <c r="A743" s="44" t="s">
        <v>7481</v>
      </c>
      <c r="B743" s="68" t="s">
        <v>289</v>
      </c>
      <c r="C743" s="2" t="s">
        <v>1</v>
      </c>
      <c r="D743" s="2">
        <v>38</v>
      </c>
      <c r="E743" s="6">
        <v>29684</v>
      </c>
      <c r="F743" s="7">
        <v>43811.571550925924</v>
      </c>
      <c r="G743" s="69" t="s">
        <v>4</v>
      </c>
      <c r="H743" s="68">
        <v>1290</v>
      </c>
      <c r="I743" s="8">
        <f t="shared" si="57"/>
        <v>12.772277227722773</v>
      </c>
      <c r="J743" s="90">
        <v>3.8210000000000002</v>
      </c>
      <c r="K743" s="69">
        <v>101</v>
      </c>
      <c r="L743" s="68">
        <v>445</v>
      </c>
      <c r="M743" s="8">
        <f t="shared" si="58"/>
        <v>4.4059405940594063</v>
      </c>
      <c r="N743" s="90">
        <v>2.2010000000000001</v>
      </c>
      <c r="O743" s="69">
        <f>K743</f>
        <v>101</v>
      </c>
      <c r="P743" s="181">
        <f t="shared" si="59"/>
        <v>2.898876404494382</v>
      </c>
      <c r="Q743" s="77" t="s">
        <v>718</v>
      </c>
      <c r="V743" s="34">
        <v>0.42708333333333331</v>
      </c>
      <c r="W743" s="85">
        <v>0.57638888888888895</v>
      </c>
      <c r="X743" s="86">
        <f t="shared" si="60"/>
        <v>0.14930555555555564</v>
      </c>
    </row>
    <row r="744" spans="1:24" x14ac:dyDescent="0.3">
      <c r="A744" s="44" t="s">
        <v>7482</v>
      </c>
      <c r="B744" s="68" t="s">
        <v>7483</v>
      </c>
      <c r="C744" s="2" t="s">
        <v>6</v>
      </c>
      <c r="D744" s="2">
        <v>37</v>
      </c>
      <c r="E744" s="6">
        <v>30114</v>
      </c>
      <c r="F744" s="7">
        <v>43811.593194444446</v>
      </c>
      <c r="G744" s="69" t="s">
        <v>4</v>
      </c>
      <c r="H744" s="68">
        <v>1848</v>
      </c>
      <c r="I744" s="8">
        <f t="shared" si="57"/>
        <v>18.297029702970296</v>
      </c>
      <c r="J744" s="90">
        <v>4.5640000000000001</v>
      </c>
      <c r="K744" s="69">
        <v>101</v>
      </c>
      <c r="L744" s="68">
        <v>777</v>
      </c>
      <c r="M744" s="8">
        <f t="shared" si="58"/>
        <v>7.4711538461538458</v>
      </c>
      <c r="N744" s="90">
        <v>2.8210000000000002</v>
      </c>
      <c r="O744" s="69">
        <v>104</v>
      </c>
      <c r="P744" s="181">
        <f t="shared" si="59"/>
        <v>2.4490232807064491</v>
      </c>
      <c r="Q744" s="77" t="s">
        <v>718</v>
      </c>
      <c r="V744" s="34">
        <v>0.43402777777777773</v>
      </c>
      <c r="W744" s="85">
        <v>0.59722222222222221</v>
      </c>
      <c r="X744" s="86">
        <f t="shared" si="60"/>
        <v>0.16319444444444448</v>
      </c>
    </row>
    <row r="745" spans="1:24" x14ac:dyDescent="0.3">
      <c r="A745" s="44" t="s">
        <v>7484</v>
      </c>
      <c r="B745" s="68" t="s">
        <v>7485</v>
      </c>
      <c r="C745" s="2" t="s">
        <v>1</v>
      </c>
      <c r="D745" s="2">
        <v>34</v>
      </c>
      <c r="E745" s="6">
        <v>31280</v>
      </c>
      <c r="F745" s="7">
        <v>43811.597800925927</v>
      </c>
      <c r="G745" s="69" t="s">
        <v>553</v>
      </c>
      <c r="H745" s="68">
        <v>1685</v>
      </c>
      <c r="I745" s="8">
        <f t="shared" si="57"/>
        <v>16.683168316831683</v>
      </c>
      <c r="J745" s="90">
        <v>4.7919999999999998</v>
      </c>
      <c r="K745" s="69">
        <v>101</v>
      </c>
      <c r="L745" s="68">
        <v>332</v>
      </c>
      <c r="M745" s="8">
        <f t="shared" si="58"/>
        <v>3.2871287128712869</v>
      </c>
      <c r="N745" s="90">
        <v>1.728</v>
      </c>
      <c r="O745" s="69">
        <f>K745</f>
        <v>101</v>
      </c>
      <c r="P745" s="181">
        <f t="shared" si="59"/>
        <v>5.0753012048192776</v>
      </c>
      <c r="Q745" s="77" t="s">
        <v>718</v>
      </c>
      <c r="V745" s="34">
        <v>0.4513888888888889</v>
      </c>
      <c r="W745" s="85">
        <v>0.61458333333333337</v>
      </c>
      <c r="X745" s="86">
        <f t="shared" si="60"/>
        <v>0.16319444444444448</v>
      </c>
    </row>
    <row r="746" spans="1:24" x14ac:dyDescent="0.3">
      <c r="A746" s="44" t="s">
        <v>7486</v>
      </c>
      <c r="B746" s="68" t="s">
        <v>7487</v>
      </c>
      <c r="C746" s="2" t="s">
        <v>1</v>
      </c>
      <c r="D746" s="2">
        <v>51</v>
      </c>
      <c r="E746" s="6">
        <v>24909</v>
      </c>
      <c r="F746" s="7">
        <v>43811.619479166664</v>
      </c>
      <c r="G746" s="69" t="s">
        <v>4</v>
      </c>
      <c r="H746" s="68">
        <v>2701</v>
      </c>
      <c r="I746" s="8">
        <f t="shared" si="57"/>
        <v>26.742574257425744</v>
      </c>
      <c r="J746" s="90">
        <v>5.5549999999999997</v>
      </c>
      <c r="K746" s="69">
        <v>101</v>
      </c>
      <c r="L746" s="68">
        <v>424</v>
      </c>
      <c r="M746" s="8">
        <f t="shared" si="58"/>
        <v>4.2828282828282829</v>
      </c>
      <c r="N746" s="90">
        <v>2.3260000000000001</v>
      </c>
      <c r="O746" s="69">
        <v>99</v>
      </c>
      <c r="P746" s="181">
        <f t="shared" si="59"/>
        <v>6.2441388006725207</v>
      </c>
      <c r="Q746" s="77" t="s">
        <v>718</v>
      </c>
      <c r="V746" s="34">
        <v>0.46388888888888885</v>
      </c>
      <c r="W746" s="85">
        <v>0.625</v>
      </c>
      <c r="X746" s="86">
        <f t="shared" si="60"/>
        <v>0.16111111111111115</v>
      </c>
    </row>
    <row r="747" spans="1:24" x14ac:dyDescent="0.3">
      <c r="A747" s="44" t="s">
        <v>7488</v>
      </c>
      <c r="B747" s="68" t="s">
        <v>7489</v>
      </c>
      <c r="C747" s="2" t="s">
        <v>1</v>
      </c>
      <c r="D747" s="2">
        <v>55</v>
      </c>
      <c r="E747" s="6">
        <v>23492</v>
      </c>
      <c r="F747" s="7">
        <v>43811.623726851853</v>
      </c>
      <c r="G747" s="69" t="s">
        <v>4</v>
      </c>
      <c r="H747" s="68">
        <v>1967</v>
      </c>
      <c r="I747" s="8">
        <f t="shared" si="57"/>
        <v>19.475247524752476</v>
      </c>
      <c r="J747" s="90">
        <v>4.6449999999999996</v>
      </c>
      <c r="K747" s="69">
        <v>101</v>
      </c>
      <c r="L747" s="68">
        <v>344</v>
      </c>
      <c r="M747" s="8">
        <f t="shared" si="58"/>
        <v>3.4059405940594059</v>
      </c>
      <c r="N747" s="90">
        <v>1.861</v>
      </c>
      <c r="O747" s="69">
        <f t="shared" ref="O747:O758" si="62">K747</f>
        <v>101</v>
      </c>
      <c r="P747" s="181">
        <f t="shared" si="59"/>
        <v>5.7180232558139537</v>
      </c>
      <c r="Q747" s="77" t="s">
        <v>718</v>
      </c>
      <c r="V747" s="34">
        <v>0.4777777777777778</v>
      </c>
      <c r="W747" s="85">
        <v>0.63888888888888895</v>
      </c>
      <c r="X747" s="86">
        <f t="shared" si="60"/>
        <v>0.16111111111111115</v>
      </c>
    </row>
    <row r="748" spans="1:24" x14ac:dyDescent="0.3">
      <c r="A748" s="44" t="s">
        <v>7490</v>
      </c>
      <c r="B748" s="68" t="s">
        <v>760</v>
      </c>
      <c r="C748" s="2" t="s">
        <v>1</v>
      </c>
      <c r="D748" s="2">
        <v>55</v>
      </c>
      <c r="E748" s="6">
        <v>23614</v>
      </c>
      <c r="F748" s="7">
        <v>43811.634513888886</v>
      </c>
      <c r="G748" s="69" t="s">
        <v>4</v>
      </c>
      <c r="H748" s="68">
        <v>3199</v>
      </c>
      <c r="I748" s="8">
        <f t="shared" si="57"/>
        <v>31.673267326732674</v>
      </c>
      <c r="J748" s="90">
        <v>5.9349999999999996</v>
      </c>
      <c r="K748" s="69">
        <v>101</v>
      </c>
      <c r="L748" s="68">
        <v>552</v>
      </c>
      <c r="M748" s="8">
        <f t="shared" si="58"/>
        <v>5.4653465346534658</v>
      </c>
      <c r="N748" s="90">
        <v>2.504</v>
      </c>
      <c r="O748" s="69">
        <f t="shared" si="62"/>
        <v>101</v>
      </c>
      <c r="P748" s="181">
        <f t="shared" si="59"/>
        <v>5.7952898550724639</v>
      </c>
      <c r="Q748" s="77" t="s">
        <v>718</v>
      </c>
      <c r="V748" s="34">
        <v>0.49444444444444446</v>
      </c>
      <c r="W748" s="85">
        <v>0.65625</v>
      </c>
      <c r="X748" s="86">
        <f t="shared" si="60"/>
        <v>0.16180555555555554</v>
      </c>
    </row>
    <row r="749" spans="1:24" x14ac:dyDescent="0.3">
      <c r="A749" s="44" t="s">
        <v>5612</v>
      </c>
      <c r="B749" s="68" t="s">
        <v>5613</v>
      </c>
      <c r="C749" s="2" t="s">
        <v>1</v>
      </c>
      <c r="D749" s="2">
        <v>51</v>
      </c>
      <c r="E749" s="6">
        <v>24899</v>
      </c>
      <c r="F749" s="7">
        <v>43812.512060185189</v>
      </c>
      <c r="G749" s="69" t="s">
        <v>4</v>
      </c>
      <c r="H749" s="68">
        <v>1529</v>
      </c>
      <c r="I749" s="8">
        <f t="shared" si="57"/>
        <v>15.138613861386139</v>
      </c>
      <c r="J749" s="90">
        <v>3.9319999999999999</v>
      </c>
      <c r="K749" s="69">
        <v>101</v>
      </c>
      <c r="L749" s="68">
        <v>620</v>
      </c>
      <c r="M749" s="8">
        <f t="shared" si="58"/>
        <v>6.1386138613861387</v>
      </c>
      <c r="N749" s="90">
        <v>2.5099999999999998</v>
      </c>
      <c r="O749" s="69">
        <f t="shared" si="62"/>
        <v>101</v>
      </c>
      <c r="P749" s="181">
        <f t="shared" si="59"/>
        <v>2.4661290322580647</v>
      </c>
      <c r="Q749" s="77" t="s">
        <v>718</v>
      </c>
      <c r="V749" s="34">
        <v>0.37291666666666662</v>
      </c>
      <c r="W749" s="85">
        <v>0.52083333333333337</v>
      </c>
      <c r="X749" s="86">
        <f t="shared" si="60"/>
        <v>0.14791666666666675</v>
      </c>
    </row>
    <row r="750" spans="1:24" x14ac:dyDescent="0.3">
      <c r="A750" s="44" t="s">
        <v>7491</v>
      </c>
      <c r="B750" s="68" t="s">
        <v>7492</v>
      </c>
      <c r="C750" s="2" t="s">
        <v>6</v>
      </c>
      <c r="D750" s="2">
        <v>54</v>
      </c>
      <c r="E750" s="6">
        <v>23752</v>
      </c>
      <c r="F750" s="7">
        <v>43812.536851851852</v>
      </c>
      <c r="G750" s="69" t="s">
        <v>4</v>
      </c>
      <c r="H750" s="68">
        <v>1921</v>
      </c>
      <c r="I750" s="8">
        <f t="shared" si="57"/>
        <v>19.019801980198018</v>
      </c>
      <c r="J750" s="90">
        <v>3.9910000000000001</v>
      </c>
      <c r="K750" s="69">
        <v>101</v>
      </c>
      <c r="L750" s="68">
        <v>650</v>
      </c>
      <c r="M750" s="8">
        <f t="shared" si="58"/>
        <v>6.435643564356436</v>
      </c>
      <c r="N750" s="90">
        <v>2.6949999999999998</v>
      </c>
      <c r="O750" s="69">
        <f t="shared" si="62"/>
        <v>101</v>
      </c>
      <c r="P750" s="181">
        <f t="shared" si="59"/>
        <v>2.9553846153846148</v>
      </c>
      <c r="Q750" s="77" t="s">
        <v>718</v>
      </c>
      <c r="V750" s="34">
        <v>0.39374999999999999</v>
      </c>
      <c r="W750" s="85">
        <v>0.54166666666666663</v>
      </c>
      <c r="X750" s="86">
        <f t="shared" si="60"/>
        <v>0.14791666666666664</v>
      </c>
    </row>
    <row r="751" spans="1:24" x14ac:dyDescent="0.3">
      <c r="A751" s="44" t="s">
        <v>7493</v>
      </c>
      <c r="B751" s="68" t="s">
        <v>4627</v>
      </c>
      <c r="C751" s="2" t="s">
        <v>1</v>
      </c>
      <c r="D751" s="2">
        <v>58</v>
      </c>
      <c r="E751" s="6">
        <v>22565</v>
      </c>
      <c r="F751" s="7">
        <v>43812.559687499997</v>
      </c>
      <c r="G751" s="69" t="s">
        <v>4</v>
      </c>
      <c r="H751" s="68">
        <v>2276</v>
      </c>
      <c r="I751" s="8">
        <f t="shared" si="57"/>
        <v>22.534653465346533</v>
      </c>
      <c r="J751" s="90">
        <v>4.9180000000000001</v>
      </c>
      <c r="K751" s="69">
        <v>101</v>
      </c>
      <c r="L751" s="68">
        <v>414</v>
      </c>
      <c r="M751" s="8">
        <f t="shared" si="58"/>
        <v>4.0990099009900991</v>
      </c>
      <c r="N751" s="90">
        <v>1.952</v>
      </c>
      <c r="O751" s="69">
        <f t="shared" si="62"/>
        <v>101</v>
      </c>
      <c r="P751" s="181">
        <f t="shared" si="59"/>
        <v>5.4975845410628015</v>
      </c>
      <c r="Q751" s="77" t="s">
        <v>718</v>
      </c>
      <c r="V751" s="34">
        <v>0.41180555555555554</v>
      </c>
      <c r="W751" s="85">
        <v>0.56944444444444442</v>
      </c>
      <c r="X751" s="86">
        <f t="shared" si="60"/>
        <v>0.15763888888888888</v>
      </c>
    </row>
    <row r="752" spans="1:24" x14ac:dyDescent="0.3">
      <c r="A752" s="44" t="s">
        <v>7494</v>
      </c>
      <c r="B752" s="68" t="s">
        <v>7495</v>
      </c>
      <c r="C752" s="2" t="s">
        <v>1</v>
      </c>
      <c r="D752" s="2">
        <v>54</v>
      </c>
      <c r="E752" s="6">
        <v>24003</v>
      </c>
      <c r="F752" s="7">
        <v>43812.566817129627</v>
      </c>
      <c r="G752" s="69" t="s">
        <v>4</v>
      </c>
      <c r="H752" s="68">
        <v>1652</v>
      </c>
      <c r="I752" s="8">
        <f t="shared" si="57"/>
        <v>16.356435643564357</v>
      </c>
      <c r="J752" s="90">
        <v>4.4870000000000001</v>
      </c>
      <c r="K752" s="69">
        <v>101</v>
      </c>
      <c r="L752" s="68">
        <v>310</v>
      </c>
      <c r="M752" s="8">
        <f t="shared" si="58"/>
        <v>3.0693069306930694</v>
      </c>
      <c r="N752" s="90">
        <v>1.681</v>
      </c>
      <c r="O752" s="69">
        <f t="shared" si="62"/>
        <v>101</v>
      </c>
      <c r="P752" s="181">
        <f t="shared" si="59"/>
        <v>5.3290322580645162</v>
      </c>
      <c r="Q752" s="77" t="s">
        <v>718</v>
      </c>
      <c r="V752" s="34">
        <v>0.4201388888888889</v>
      </c>
      <c r="W752" s="85">
        <v>0.57986111111111105</v>
      </c>
      <c r="X752" s="86">
        <f t="shared" si="60"/>
        <v>0.15972222222222215</v>
      </c>
    </row>
    <row r="753" spans="1:24" x14ac:dyDescent="0.3">
      <c r="A753" s="44" t="s">
        <v>7496</v>
      </c>
      <c r="B753" s="68" t="s">
        <v>7497</v>
      </c>
      <c r="C753" s="2" t="s">
        <v>6</v>
      </c>
      <c r="D753" s="2">
        <v>67</v>
      </c>
      <c r="E753" s="6">
        <v>19177</v>
      </c>
      <c r="F753" s="7">
        <v>43812.576932870368</v>
      </c>
      <c r="G753" s="69" t="s">
        <v>4</v>
      </c>
      <c r="H753" s="68">
        <v>2590</v>
      </c>
      <c r="I753" s="8">
        <f t="shared" si="57"/>
        <v>25.643564356435643</v>
      </c>
      <c r="J753" s="90">
        <v>5.0839999999999996</v>
      </c>
      <c r="K753" s="69">
        <v>101</v>
      </c>
      <c r="L753" s="68">
        <v>858</v>
      </c>
      <c r="M753" s="8">
        <f t="shared" si="58"/>
        <v>8.4950495049504955</v>
      </c>
      <c r="N753" s="90">
        <v>2.7040000000000002</v>
      </c>
      <c r="O753" s="69">
        <f t="shared" si="62"/>
        <v>101</v>
      </c>
      <c r="P753" s="181">
        <f t="shared" si="59"/>
        <v>3.0186480186480185</v>
      </c>
      <c r="Q753" s="77" t="s">
        <v>718</v>
      </c>
      <c r="V753" s="34">
        <v>0.4381944444444445</v>
      </c>
      <c r="W753" s="85">
        <v>0.59027777777777779</v>
      </c>
      <c r="X753" s="86">
        <f t="shared" si="60"/>
        <v>0.15208333333333329</v>
      </c>
    </row>
    <row r="754" spans="1:24" x14ac:dyDescent="0.3">
      <c r="A754" s="44" t="s">
        <v>7498</v>
      </c>
      <c r="B754" s="68" t="s">
        <v>7499</v>
      </c>
      <c r="C754" s="2" t="s">
        <v>1</v>
      </c>
      <c r="D754" s="2">
        <v>53</v>
      </c>
      <c r="E754" s="6">
        <v>24220</v>
      </c>
      <c r="F754" s="7">
        <v>43812.587638888886</v>
      </c>
      <c r="G754" s="69" t="s">
        <v>4</v>
      </c>
      <c r="H754" s="68">
        <v>2322</v>
      </c>
      <c r="I754" s="8">
        <f t="shared" si="57"/>
        <v>22.990099009900991</v>
      </c>
      <c r="J754" s="90">
        <v>5.2119999999999997</v>
      </c>
      <c r="K754" s="69">
        <v>101</v>
      </c>
      <c r="L754" s="68">
        <v>404</v>
      </c>
      <c r="M754" s="8">
        <f t="shared" si="58"/>
        <v>4</v>
      </c>
      <c r="N754" s="90">
        <v>1.6850000000000001</v>
      </c>
      <c r="O754" s="69">
        <f t="shared" si="62"/>
        <v>101</v>
      </c>
      <c r="P754" s="181">
        <f t="shared" si="59"/>
        <v>5.7475247524752477</v>
      </c>
      <c r="Q754" s="77" t="s">
        <v>718</v>
      </c>
      <c r="V754" s="34">
        <v>0.45833333333333331</v>
      </c>
      <c r="W754" s="85">
        <v>0.61458333333333337</v>
      </c>
      <c r="X754" s="86">
        <f t="shared" si="60"/>
        <v>0.15625000000000006</v>
      </c>
    </row>
    <row r="755" spans="1:24" x14ac:dyDescent="0.3">
      <c r="A755" s="44" t="s">
        <v>7500</v>
      </c>
      <c r="B755" s="68" t="s">
        <v>7501</v>
      </c>
      <c r="C755" s="2" t="s">
        <v>6</v>
      </c>
      <c r="D755" s="2">
        <v>71</v>
      </c>
      <c r="E755" s="6">
        <v>17628</v>
      </c>
      <c r="F755" s="7">
        <v>43812.613483796296</v>
      </c>
      <c r="G755" s="69" t="s">
        <v>4</v>
      </c>
      <c r="H755" s="68">
        <v>2334</v>
      </c>
      <c r="I755" s="8">
        <f t="shared" si="57"/>
        <v>23.34</v>
      </c>
      <c r="J755" s="90">
        <v>5.016</v>
      </c>
      <c r="K755" s="69">
        <v>100</v>
      </c>
      <c r="L755" s="68">
        <v>1858</v>
      </c>
      <c r="M755" s="8">
        <f t="shared" si="58"/>
        <v>18.579999999999998</v>
      </c>
      <c r="N755" s="90">
        <v>4.181</v>
      </c>
      <c r="O755" s="69">
        <f t="shared" si="62"/>
        <v>100</v>
      </c>
      <c r="P755" s="181">
        <f t="shared" si="59"/>
        <v>1.256189451022605</v>
      </c>
      <c r="Q755" s="77" t="s">
        <v>718</v>
      </c>
      <c r="V755" s="34">
        <v>0.48333333333333334</v>
      </c>
      <c r="W755" s="85">
        <v>0.63194444444444442</v>
      </c>
      <c r="X755" s="86">
        <f t="shared" si="60"/>
        <v>0.14861111111111108</v>
      </c>
    </row>
    <row r="756" spans="1:24" x14ac:dyDescent="0.3">
      <c r="A756" s="44" t="s">
        <v>7502</v>
      </c>
      <c r="B756" s="68" t="s">
        <v>1862</v>
      </c>
      <c r="C756" s="2" t="s">
        <v>1</v>
      </c>
      <c r="D756" s="2">
        <v>45</v>
      </c>
      <c r="E756" s="6">
        <v>27247</v>
      </c>
      <c r="F756" s="7">
        <v>43815.514432870368</v>
      </c>
      <c r="G756" s="69" t="s">
        <v>4</v>
      </c>
      <c r="H756" s="68">
        <v>1190</v>
      </c>
      <c r="I756" s="8">
        <f t="shared" si="57"/>
        <v>11.9</v>
      </c>
      <c r="J756" s="90">
        <v>4.0339999999999998</v>
      </c>
      <c r="K756" s="69">
        <v>100</v>
      </c>
      <c r="L756" s="68">
        <v>342</v>
      </c>
      <c r="M756" s="8">
        <f t="shared" si="58"/>
        <v>3.42</v>
      </c>
      <c r="N756" s="90">
        <v>1.9339999999999999</v>
      </c>
      <c r="O756" s="69">
        <f t="shared" si="62"/>
        <v>100</v>
      </c>
      <c r="P756" s="181">
        <f t="shared" si="59"/>
        <v>3.4795321637426904</v>
      </c>
      <c r="Q756" s="77" t="s">
        <v>718</v>
      </c>
      <c r="V756" s="34">
        <v>0.36736111111111108</v>
      </c>
      <c r="W756" s="85">
        <v>0.52083333333333337</v>
      </c>
      <c r="X756" s="86">
        <f t="shared" si="60"/>
        <v>0.15347222222222229</v>
      </c>
    </row>
    <row r="757" spans="1:24" x14ac:dyDescent="0.3">
      <c r="A757" s="44" t="s">
        <v>7503</v>
      </c>
      <c r="B757" s="68" t="s">
        <v>7504</v>
      </c>
      <c r="C757" s="2" t="s">
        <v>6</v>
      </c>
      <c r="D757" s="2">
        <v>68</v>
      </c>
      <c r="E757" s="6">
        <v>18916</v>
      </c>
      <c r="F757" s="7">
        <v>43815.526354166665</v>
      </c>
      <c r="G757" s="69" t="s">
        <v>4</v>
      </c>
      <c r="H757" s="68">
        <v>2364</v>
      </c>
      <c r="I757" s="8">
        <f t="shared" si="57"/>
        <v>23.878787878787879</v>
      </c>
      <c r="J757" s="90">
        <v>5.0490000000000004</v>
      </c>
      <c r="K757" s="69">
        <v>99</v>
      </c>
      <c r="L757" s="68">
        <v>640</v>
      </c>
      <c r="M757" s="8">
        <f t="shared" si="58"/>
        <v>6.4646464646464645</v>
      </c>
      <c r="N757" s="90">
        <v>2.7930000000000001</v>
      </c>
      <c r="O757" s="69">
        <f t="shared" si="62"/>
        <v>99</v>
      </c>
      <c r="P757" s="181">
        <f t="shared" si="59"/>
        <v>3.6937500000000001</v>
      </c>
      <c r="Q757" s="77" t="s">
        <v>718</v>
      </c>
      <c r="V757" s="34">
        <v>0.38125000000000003</v>
      </c>
      <c r="W757" s="85">
        <v>0.53472222222222221</v>
      </c>
      <c r="X757" s="86">
        <f t="shared" si="60"/>
        <v>0.15347222222222218</v>
      </c>
    </row>
    <row r="758" spans="1:24" x14ac:dyDescent="0.3">
      <c r="A758" s="44" t="s">
        <v>7505</v>
      </c>
      <c r="B758" s="68" t="s">
        <v>7506</v>
      </c>
      <c r="C758" s="2" t="s">
        <v>1</v>
      </c>
      <c r="D758" s="2">
        <v>50</v>
      </c>
      <c r="E758" s="6">
        <v>25477</v>
      </c>
      <c r="F758" s="7">
        <v>43815.529537037037</v>
      </c>
      <c r="G758" s="69" t="s">
        <v>4</v>
      </c>
      <c r="H758" s="68">
        <v>2424</v>
      </c>
      <c r="I758" s="8">
        <f t="shared" si="57"/>
        <v>24.24</v>
      </c>
      <c r="J758" s="90">
        <v>5.5919999999999996</v>
      </c>
      <c r="K758" s="69">
        <v>100</v>
      </c>
      <c r="L758" s="68">
        <v>438</v>
      </c>
      <c r="M758" s="8">
        <f t="shared" si="58"/>
        <v>4.38</v>
      </c>
      <c r="N758" s="90">
        <v>2.044</v>
      </c>
      <c r="O758" s="69">
        <f t="shared" si="62"/>
        <v>100</v>
      </c>
      <c r="P758" s="181">
        <f t="shared" si="59"/>
        <v>5.5342465753424657</v>
      </c>
      <c r="Q758" s="77" t="s">
        <v>718</v>
      </c>
      <c r="V758" s="34">
        <v>0.38472222222222219</v>
      </c>
      <c r="W758" s="85">
        <v>0.54861111111111105</v>
      </c>
      <c r="X758" s="86">
        <f t="shared" si="60"/>
        <v>0.16388888888888886</v>
      </c>
    </row>
    <row r="759" spans="1:24" x14ac:dyDescent="0.3">
      <c r="A759" s="44" t="s">
        <v>7507</v>
      </c>
      <c r="B759" s="68" t="s">
        <v>7508</v>
      </c>
      <c r="C759" s="2" t="s">
        <v>1</v>
      </c>
      <c r="D759" s="2">
        <v>69</v>
      </c>
      <c r="E759" s="6">
        <v>18295</v>
      </c>
      <c r="F759" s="7">
        <v>43815.541365740741</v>
      </c>
      <c r="G759" s="69" t="s">
        <v>4</v>
      </c>
      <c r="H759" s="95">
        <v>3592</v>
      </c>
      <c r="I759" s="8">
        <f t="shared" si="57"/>
        <v>35.92</v>
      </c>
      <c r="J759" s="90">
        <v>6.1050000000000004</v>
      </c>
      <c r="K759" s="69">
        <v>100</v>
      </c>
      <c r="L759" s="68">
        <v>2476</v>
      </c>
      <c r="M759" s="8">
        <f t="shared" si="58"/>
        <v>24.76</v>
      </c>
      <c r="N759" s="90">
        <v>5.7249999999999996</v>
      </c>
      <c r="O759" s="69">
        <v>100</v>
      </c>
      <c r="P759" s="181">
        <f t="shared" si="59"/>
        <v>1.4507269789983845</v>
      </c>
      <c r="Q759" s="77" t="s">
        <v>718</v>
      </c>
      <c r="V759" s="34">
        <v>0.39861111111111108</v>
      </c>
      <c r="W759" s="85">
        <v>0.56944444444444442</v>
      </c>
      <c r="X759" s="86">
        <f t="shared" si="60"/>
        <v>0.17083333333333334</v>
      </c>
    </row>
    <row r="760" spans="1:24" x14ac:dyDescent="0.3">
      <c r="A760" s="44" t="s">
        <v>7509</v>
      </c>
      <c r="B760" s="68" t="s">
        <v>7510</v>
      </c>
      <c r="C760" s="2" t="s">
        <v>1</v>
      </c>
      <c r="D760" s="2">
        <v>47</v>
      </c>
      <c r="E760" s="6">
        <v>26529</v>
      </c>
      <c r="F760" s="7">
        <v>43815.566990740743</v>
      </c>
      <c r="G760" s="69" t="s">
        <v>4</v>
      </c>
      <c r="H760" s="68">
        <v>1334</v>
      </c>
      <c r="I760" s="8">
        <f t="shared" si="57"/>
        <v>13.34</v>
      </c>
      <c r="J760" s="90">
        <v>3.71</v>
      </c>
      <c r="K760" s="69">
        <v>100</v>
      </c>
      <c r="L760" s="68">
        <v>307</v>
      </c>
      <c r="M760" s="8">
        <f t="shared" si="58"/>
        <v>3.07</v>
      </c>
      <c r="N760" s="90">
        <v>1.603</v>
      </c>
      <c r="O760" s="69">
        <f t="shared" ref="O760:O769" si="63">K760</f>
        <v>100</v>
      </c>
      <c r="P760" s="181">
        <f t="shared" si="59"/>
        <v>4.3452768729641695</v>
      </c>
      <c r="Q760" s="77" t="s">
        <v>718</v>
      </c>
      <c r="V760" s="34">
        <v>0.4152777777777778</v>
      </c>
      <c r="W760" s="85">
        <v>0.58333333333333337</v>
      </c>
      <c r="X760" s="86">
        <f t="shared" si="60"/>
        <v>0.16805555555555557</v>
      </c>
    </row>
    <row r="761" spans="1:24" x14ac:dyDescent="0.3">
      <c r="A761" s="44" t="s">
        <v>7511</v>
      </c>
      <c r="B761" s="68" t="s">
        <v>7512</v>
      </c>
      <c r="C761" s="2" t="s">
        <v>1</v>
      </c>
      <c r="D761" s="2">
        <v>64</v>
      </c>
      <c r="E761" s="6">
        <v>20158</v>
      </c>
      <c r="F761" s="7">
        <v>43815.581666666665</v>
      </c>
      <c r="G761" s="69" t="s">
        <v>4</v>
      </c>
      <c r="H761" s="68">
        <v>2953</v>
      </c>
      <c r="I761" s="8">
        <f t="shared" si="57"/>
        <v>29.53</v>
      </c>
      <c r="J761" s="90">
        <v>6.1159999999999997</v>
      </c>
      <c r="K761" s="69">
        <v>100</v>
      </c>
      <c r="L761" s="68">
        <v>436</v>
      </c>
      <c r="M761" s="8">
        <f t="shared" si="58"/>
        <v>4.3600000000000003</v>
      </c>
      <c r="N761" s="90">
        <v>2.2629999999999999</v>
      </c>
      <c r="O761" s="69">
        <f t="shared" si="63"/>
        <v>100</v>
      </c>
      <c r="P761" s="181">
        <f t="shared" si="59"/>
        <v>6.772935779816514</v>
      </c>
      <c r="Q761" s="77" t="s">
        <v>718</v>
      </c>
      <c r="V761" s="34">
        <v>0.4368055555555555</v>
      </c>
      <c r="W761" s="85">
        <v>0.59375</v>
      </c>
      <c r="X761" s="86">
        <f t="shared" si="60"/>
        <v>0.1569444444444445</v>
      </c>
    </row>
    <row r="762" spans="1:24" x14ac:dyDescent="0.3">
      <c r="A762" s="44" t="s">
        <v>7513</v>
      </c>
      <c r="B762" s="68" t="s">
        <v>7514</v>
      </c>
      <c r="C762" s="2" t="s">
        <v>1</v>
      </c>
      <c r="D762" s="2">
        <v>35</v>
      </c>
      <c r="E762" s="6">
        <v>30733</v>
      </c>
      <c r="F762" s="7">
        <v>43815.591261574074</v>
      </c>
      <c r="G762" s="69" t="s">
        <v>4</v>
      </c>
      <c r="H762" s="68">
        <v>1129</v>
      </c>
      <c r="I762" s="8">
        <f t="shared" si="57"/>
        <v>11.404040404040405</v>
      </c>
      <c r="J762" s="90">
        <v>3.5680000000000001</v>
      </c>
      <c r="K762" s="69">
        <v>99</v>
      </c>
      <c r="L762" s="68">
        <v>275</v>
      </c>
      <c r="M762" s="8">
        <f t="shared" si="58"/>
        <v>2.7777777777777777</v>
      </c>
      <c r="N762" s="90">
        <v>1.782</v>
      </c>
      <c r="O762" s="69">
        <f t="shared" si="63"/>
        <v>99</v>
      </c>
      <c r="P762" s="181">
        <f t="shared" si="59"/>
        <v>4.1054545454545455</v>
      </c>
      <c r="Q762" s="77" t="s">
        <v>718</v>
      </c>
      <c r="V762" s="34">
        <v>0.43888888888888888</v>
      </c>
      <c r="W762" s="85">
        <v>0.61111111111111105</v>
      </c>
      <c r="X762" s="86">
        <f t="shared" si="60"/>
        <v>0.17222222222222217</v>
      </c>
    </row>
    <row r="763" spans="1:24" x14ac:dyDescent="0.3">
      <c r="A763" s="44" t="s">
        <v>7515</v>
      </c>
      <c r="B763" s="68" t="s">
        <v>7516</v>
      </c>
      <c r="C763" s="2" t="s">
        <v>1</v>
      </c>
      <c r="D763" s="2">
        <v>46</v>
      </c>
      <c r="E763" s="6">
        <v>26832</v>
      </c>
      <c r="F763" s="7">
        <v>43815.6093287037</v>
      </c>
      <c r="G763" s="69" t="s">
        <v>4</v>
      </c>
      <c r="H763" s="68">
        <v>1578</v>
      </c>
      <c r="I763" s="8">
        <f t="shared" si="57"/>
        <v>15.939393939393939</v>
      </c>
      <c r="J763" s="90">
        <v>4.085</v>
      </c>
      <c r="K763" s="69">
        <v>99</v>
      </c>
      <c r="L763" s="68">
        <v>391</v>
      </c>
      <c r="M763" s="8">
        <f t="shared" si="58"/>
        <v>3.9494949494949494</v>
      </c>
      <c r="N763" s="90">
        <v>1.9350000000000001</v>
      </c>
      <c r="O763" s="69">
        <f t="shared" si="63"/>
        <v>99</v>
      </c>
      <c r="P763" s="181">
        <f t="shared" si="59"/>
        <v>4.0358056265984654</v>
      </c>
      <c r="Q763" s="77" t="s">
        <v>718</v>
      </c>
      <c r="V763" s="34">
        <v>0.45833333333333331</v>
      </c>
      <c r="W763" s="85">
        <v>0.625</v>
      </c>
      <c r="X763" s="86">
        <f t="shared" si="60"/>
        <v>0.16666666666666669</v>
      </c>
    </row>
    <row r="764" spans="1:24" x14ac:dyDescent="0.3">
      <c r="A764" s="44" t="s">
        <v>7517</v>
      </c>
      <c r="B764" s="68" t="s">
        <v>7518</v>
      </c>
      <c r="C764" s="2" t="s">
        <v>1</v>
      </c>
      <c r="D764" s="2">
        <v>71</v>
      </c>
      <c r="E764" s="6">
        <v>17810</v>
      </c>
      <c r="F764" s="7">
        <v>43815.619120370371</v>
      </c>
      <c r="G764" s="69" t="s">
        <v>4</v>
      </c>
      <c r="H764" s="68">
        <v>1883</v>
      </c>
      <c r="I764" s="8">
        <f t="shared" si="57"/>
        <v>18.829999999999998</v>
      </c>
      <c r="J764" s="90">
        <v>4.0730000000000004</v>
      </c>
      <c r="K764" s="69">
        <v>100</v>
      </c>
      <c r="L764" s="68">
        <v>433</v>
      </c>
      <c r="M764" s="8">
        <f t="shared" si="58"/>
        <v>4.33</v>
      </c>
      <c r="N764" s="90">
        <v>2.02</v>
      </c>
      <c r="O764" s="69">
        <f t="shared" si="63"/>
        <v>100</v>
      </c>
      <c r="P764" s="181">
        <f t="shared" si="59"/>
        <v>4.3487297921478056</v>
      </c>
      <c r="Q764" s="77" t="s">
        <v>718</v>
      </c>
      <c r="V764" s="34">
        <v>0.47569444444444442</v>
      </c>
      <c r="W764" s="85">
        <v>0.64583333333333337</v>
      </c>
      <c r="X764" s="86">
        <f t="shared" si="60"/>
        <v>0.17013888888888895</v>
      </c>
    </row>
    <row r="765" spans="1:24" x14ac:dyDescent="0.3">
      <c r="A765" s="44" t="s">
        <v>7519</v>
      </c>
      <c r="B765" s="68" t="s">
        <v>7520</v>
      </c>
      <c r="C765" s="2" t="s">
        <v>6</v>
      </c>
      <c r="D765" s="2">
        <v>42</v>
      </c>
      <c r="E765" s="6">
        <v>28464</v>
      </c>
      <c r="F765" s="7">
        <v>43815.62972222222</v>
      </c>
      <c r="G765" s="69" t="s">
        <v>4</v>
      </c>
      <c r="H765" s="68">
        <v>1018</v>
      </c>
      <c r="I765" s="8">
        <f t="shared" si="57"/>
        <v>10.18</v>
      </c>
      <c r="J765" s="90">
        <v>3.1280000000000001</v>
      </c>
      <c r="K765" s="69">
        <v>100</v>
      </c>
      <c r="L765" s="68">
        <v>431</v>
      </c>
      <c r="M765" s="8">
        <f t="shared" si="58"/>
        <v>4.3099999999999996</v>
      </c>
      <c r="N765" s="90">
        <v>1.7509999999999999</v>
      </c>
      <c r="O765" s="69">
        <f t="shared" si="63"/>
        <v>100</v>
      </c>
      <c r="P765" s="181">
        <f t="shared" si="59"/>
        <v>2.3619489559164735</v>
      </c>
      <c r="Q765" s="77" t="s">
        <v>718</v>
      </c>
      <c r="V765" s="34">
        <v>0.47361111111111115</v>
      </c>
      <c r="W765" s="85">
        <v>0.63541666666666663</v>
      </c>
      <c r="X765" s="86">
        <f t="shared" si="60"/>
        <v>0.16180555555555548</v>
      </c>
    </row>
    <row r="766" spans="1:24" x14ac:dyDescent="0.3">
      <c r="A766" s="44" t="s">
        <v>7521</v>
      </c>
      <c r="B766" s="68" t="s">
        <v>7522</v>
      </c>
      <c r="C766" s="2" t="s">
        <v>1</v>
      </c>
      <c r="D766" s="2">
        <v>48</v>
      </c>
      <c r="E766" s="6">
        <v>26001</v>
      </c>
      <c r="F766" s="7">
        <v>43816.515347222223</v>
      </c>
      <c r="G766" s="69" t="s">
        <v>4</v>
      </c>
      <c r="H766" s="68">
        <v>1591</v>
      </c>
      <c r="I766" s="8">
        <f t="shared" si="57"/>
        <v>16.070707070707069</v>
      </c>
      <c r="J766" s="90">
        <v>3.7610000000000001</v>
      </c>
      <c r="K766" s="69">
        <v>99</v>
      </c>
      <c r="L766" s="68">
        <v>514</v>
      </c>
      <c r="M766" s="8">
        <f t="shared" si="58"/>
        <v>5.191919191919192</v>
      </c>
      <c r="N766" s="90">
        <v>2.3679999999999999</v>
      </c>
      <c r="O766" s="69">
        <f t="shared" si="63"/>
        <v>99</v>
      </c>
      <c r="P766" s="181">
        <f t="shared" si="59"/>
        <v>3.0953307392996106</v>
      </c>
      <c r="Q766" s="77" t="s">
        <v>718</v>
      </c>
      <c r="V766" s="34">
        <v>0.37777777777777777</v>
      </c>
      <c r="W766" s="85">
        <v>0.52083333333333337</v>
      </c>
      <c r="X766" s="86">
        <f t="shared" si="60"/>
        <v>0.1430555555555556</v>
      </c>
    </row>
    <row r="767" spans="1:24" x14ac:dyDescent="0.3">
      <c r="A767" s="44" t="s">
        <v>7523</v>
      </c>
      <c r="B767" s="68" t="s">
        <v>7524</v>
      </c>
      <c r="C767" s="2" t="s">
        <v>1</v>
      </c>
      <c r="D767" s="2">
        <v>38</v>
      </c>
      <c r="E767" s="6">
        <v>29907</v>
      </c>
      <c r="F767" s="7">
        <v>43816.520416666666</v>
      </c>
      <c r="G767" s="69" t="s">
        <v>4</v>
      </c>
      <c r="H767" s="68">
        <v>2441</v>
      </c>
      <c r="I767" s="8">
        <f t="shared" si="57"/>
        <v>24.656565656565657</v>
      </c>
      <c r="J767" s="90">
        <v>5.093</v>
      </c>
      <c r="K767" s="69">
        <v>99</v>
      </c>
      <c r="L767" s="68">
        <v>564</v>
      </c>
      <c r="M767" s="8">
        <f t="shared" si="58"/>
        <v>5.6969696969696972</v>
      </c>
      <c r="N767" s="90">
        <v>2.1920000000000002</v>
      </c>
      <c r="O767" s="69">
        <f t="shared" si="63"/>
        <v>99</v>
      </c>
      <c r="P767" s="181">
        <f t="shared" si="59"/>
        <v>4.3280141843971629</v>
      </c>
      <c r="Q767" s="77" t="s">
        <v>718</v>
      </c>
      <c r="V767" s="34">
        <v>0.38263888888888892</v>
      </c>
      <c r="W767" s="85">
        <v>0.53472222222222221</v>
      </c>
      <c r="X767" s="86">
        <f t="shared" si="60"/>
        <v>0.15208333333333329</v>
      </c>
    </row>
    <row r="768" spans="1:24" x14ac:dyDescent="0.3">
      <c r="A768" s="44" t="s">
        <v>7525</v>
      </c>
      <c r="B768" s="68" t="s">
        <v>7526</v>
      </c>
      <c r="C768" s="2" t="s">
        <v>1</v>
      </c>
      <c r="D768" s="2">
        <v>73</v>
      </c>
      <c r="E768" s="6">
        <v>17143</v>
      </c>
      <c r="F768" s="7">
        <v>43816.528819444444</v>
      </c>
      <c r="G768" s="69" t="s">
        <v>4</v>
      </c>
      <c r="H768" s="68">
        <v>3434</v>
      </c>
      <c r="I768" s="8">
        <f t="shared" si="57"/>
        <v>34</v>
      </c>
      <c r="J768" s="90">
        <v>5.7839999999999998</v>
      </c>
      <c r="K768" s="69">
        <v>101</v>
      </c>
      <c r="L768" s="68">
        <v>697</v>
      </c>
      <c r="M768" s="8">
        <f t="shared" si="58"/>
        <v>6.9009900990099009</v>
      </c>
      <c r="N768" s="90">
        <v>2.6440000000000001</v>
      </c>
      <c r="O768" s="69">
        <f t="shared" si="63"/>
        <v>101</v>
      </c>
      <c r="P768" s="181">
        <f t="shared" si="59"/>
        <v>4.9268292682926829</v>
      </c>
      <c r="Q768" s="77" t="s">
        <v>718</v>
      </c>
      <c r="V768" s="34">
        <v>0.40486111111111112</v>
      </c>
      <c r="W768" s="85">
        <v>0.54166666666666663</v>
      </c>
      <c r="X768" s="86">
        <f t="shared" si="60"/>
        <v>0.13680555555555551</v>
      </c>
    </row>
    <row r="769" spans="1:24" x14ac:dyDescent="0.3">
      <c r="A769" s="44" t="s">
        <v>7527</v>
      </c>
      <c r="B769" s="68" t="s">
        <v>7528</v>
      </c>
      <c r="C769" s="2" t="s">
        <v>1</v>
      </c>
      <c r="D769" s="2">
        <v>72</v>
      </c>
      <c r="E769" s="6">
        <v>17351</v>
      </c>
      <c r="F769" s="7">
        <v>43816.540034722224</v>
      </c>
      <c r="G769" s="69" t="s">
        <v>4</v>
      </c>
      <c r="H769" s="68">
        <v>2002</v>
      </c>
      <c r="I769" s="8">
        <f t="shared" si="57"/>
        <v>20.02</v>
      </c>
      <c r="J769" s="90">
        <v>4.95</v>
      </c>
      <c r="K769" s="69">
        <v>100</v>
      </c>
      <c r="L769" s="68">
        <v>784</v>
      </c>
      <c r="M769" s="8">
        <f t="shared" si="58"/>
        <v>7.84</v>
      </c>
      <c r="N769" s="90">
        <v>2.9009999999999998</v>
      </c>
      <c r="O769" s="69">
        <f t="shared" si="63"/>
        <v>100</v>
      </c>
      <c r="P769" s="181">
        <f t="shared" si="59"/>
        <v>2.5535714285714284</v>
      </c>
      <c r="Q769" s="77" t="s">
        <v>718</v>
      </c>
      <c r="V769" s="34">
        <v>0.41111111111111115</v>
      </c>
      <c r="W769" s="85">
        <v>0.55902777777777779</v>
      </c>
      <c r="X769" s="86">
        <f t="shared" si="60"/>
        <v>0.14791666666666664</v>
      </c>
    </row>
    <row r="770" spans="1:24" x14ac:dyDescent="0.3">
      <c r="A770" s="44" t="s">
        <v>7529</v>
      </c>
      <c r="B770" s="68" t="s">
        <v>7530</v>
      </c>
      <c r="C770" s="2" t="s">
        <v>1</v>
      </c>
      <c r="D770" s="2">
        <v>42</v>
      </c>
      <c r="E770" s="6">
        <v>28445</v>
      </c>
      <c r="F770" s="7">
        <v>43816.556307870371</v>
      </c>
      <c r="G770" s="69" t="s">
        <v>4</v>
      </c>
      <c r="H770" s="68">
        <v>1663</v>
      </c>
      <c r="I770" s="8">
        <f t="shared" si="57"/>
        <v>16.63</v>
      </c>
      <c r="J770" s="90">
        <v>4.4870000000000001</v>
      </c>
      <c r="K770" s="69">
        <v>100</v>
      </c>
      <c r="L770" s="68">
        <v>607</v>
      </c>
      <c r="M770" s="8">
        <f t="shared" si="58"/>
        <v>6.1313131313131315</v>
      </c>
      <c r="N770" s="90">
        <v>2.165</v>
      </c>
      <c r="O770" s="69">
        <v>99</v>
      </c>
      <c r="P770" s="181">
        <f t="shared" si="59"/>
        <v>2.7123064250411861</v>
      </c>
      <c r="Q770" s="77" t="s">
        <v>718</v>
      </c>
      <c r="V770" s="34">
        <v>0.4284722222222222</v>
      </c>
      <c r="W770" s="85">
        <v>0.56944444444444442</v>
      </c>
      <c r="X770" s="86">
        <f t="shared" si="60"/>
        <v>0.14097222222222222</v>
      </c>
    </row>
    <row r="771" spans="1:24" x14ac:dyDescent="0.3">
      <c r="A771" s="44" t="s">
        <v>7531</v>
      </c>
      <c r="B771" s="68" t="s">
        <v>7532</v>
      </c>
      <c r="C771" s="2" t="s">
        <v>1</v>
      </c>
      <c r="D771" s="2">
        <v>53</v>
      </c>
      <c r="E771" s="6">
        <v>24278</v>
      </c>
      <c r="F771" s="7">
        <v>43816.562939814816</v>
      </c>
      <c r="G771" s="69" t="s">
        <v>4</v>
      </c>
      <c r="H771" s="68">
        <v>1335</v>
      </c>
      <c r="I771" s="8">
        <f t="shared" ref="I771:I834" si="64">H771/K771</f>
        <v>13.35</v>
      </c>
      <c r="J771" s="90">
        <v>3.702</v>
      </c>
      <c r="K771" s="69">
        <v>100</v>
      </c>
      <c r="L771" s="68">
        <v>358</v>
      </c>
      <c r="M771" s="8">
        <f t="shared" ref="M771:M834" si="65">L771/O771</f>
        <v>3.58</v>
      </c>
      <c r="N771" s="90">
        <v>1.87</v>
      </c>
      <c r="O771" s="69">
        <f t="shared" ref="O771:O781" si="66">K771</f>
        <v>100</v>
      </c>
      <c r="P771" s="181">
        <f t="shared" ref="P771:P834" si="67">I771/M771</f>
        <v>3.7290502793296088</v>
      </c>
      <c r="Q771" s="77" t="s">
        <v>718</v>
      </c>
      <c r="V771" s="34">
        <v>0.41180555555555554</v>
      </c>
      <c r="W771" s="85">
        <v>0.58333333333333337</v>
      </c>
      <c r="X771" s="86">
        <f t="shared" ref="X771:X834" si="68">IF(AND(W771&lt;&gt;0,V771&lt;&gt;0),W771-V771,"No_data")</f>
        <v>0.17152777777777783</v>
      </c>
    </row>
    <row r="772" spans="1:24" x14ac:dyDescent="0.3">
      <c r="A772" s="44" t="s">
        <v>7533</v>
      </c>
      <c r="B772" s="68" t="s">
        <v>6405</v>
      </c>
      <c r="C772" s="2" t="s">
        <v>1</v>
      </c>
      <c r="D772" s="2">
        <v>78</v>
      </c>
      <c r="E772" s="6">
        <v>15227</v>
      </c>
      <c r="F772" s="7">
        <v>43816.580682870372</v>
      </c>
      <c r="G772" s="69" t="s">
        <v>4</v>
      </c>
      <c r="H772" s="68">
        <v>2423</v>
      </c>
      <c r="I772" s="8">
        <f t="shared" si="64"/>
        <v>24.474747474747474</v>
      </c>
      <c r="J772" s="90">
        <v>5.218</v>
      </c>
      <c r="K772" s="69">
        <v>99</v>
      </c>
      <c r="L772" s="68">
        <v>777</v>
      </c>
      <c r="M772" s="8">
        <f t="shared" si="65"/>
        <v>7.8484848484848486</v>
      </c>
      <c r="N772" s="90">
        <v>2.6469999999999998</v>
      </c>
      <c r="O772" s="69">
        <f t="shared" si="66"/>
        <v>99</v>
      </c>
      <c r="P772" s="181">
        <f t="shared" si="67"/>
        <v>3.1184041184041185</v>
      </c>
      <c r="Q772" s="77" t="s">
        <v>718</v>
      </c>
      <c r="V772" s="34">
        <v>0.46597222222222223</v>
      </c>
      <c r="W772" s="85">
        <v>0.61458333333333337</v>
      </c>
      <c r="X772" s="86">
        <f t="shared" si="68"/>
        <v>0.14861111111111114</v>
      </c>
    </row>
    <row r="773" spans="1:24" x14ac:dyDescent="0.3">
      <c r="A773" s="44" t="s">
        <v>7534</v>
      </c>
      <c r="B773" s="68" t="s">
        <v>7535</v>
      </c>
      <c r="C773" s="2" t="s">
        <v>1</v>
      </c>
      <c r="D773" s="2">
        <v>56</v>
      </c>
      <c r="E773" s="6">
        <v>23017</v>
      </c>
      <c r="F773" s="7">
        <v>43816.599953703706</v>
      </c>
      <c r="G773" s="69" t="s">
        <v>4</v>
      </c>
      <c r="H773" s="68">
        <v>2236</v>
      </c>
      <c r="I773" s="8">
        <f t="shared" si="64"/>
        <v>22.585858585858585</v>
      </c>
      <c r="J773" s="90">
        <v>5.4210000000000003</v>
      </c>
      <c r="K773" s="69">
        <v>99</v>
      </c>
      <c r="L773" s="68">
        <v>420</v>
      </c>
      <c r="M773" s="8">
        <f t="shared" si="65"/>
        <v>4.2424242424242422</v>
      </c>
      <c r="N773" s="90">
        <v>2.3650000000000002</v>
      </c>
      <c r="O773" s="69">
        <f t="shared" si="66"/>
        <v>99</v>
      </c>
      <c r="P773" s="181">
        <f t="shared" si="67"/>
        <v>5.3238095238095235</v>
      </c>
      <c r="Q773" s="77" t="s">
        <v>718</v>
      </c>
      <c r="V773" s="34">
        <v>0.47083333333333338</v>
      </c>
      <c r="W773" s="85">
        <v>0.64583333333333337</v>
      </c>
      <c r="X773" s="86">
        <f t="shared" si="68"/>
        <v>0.17499999999999999</v>
      </c>
    </row>
    <row r="774" spans="1:24" x14ac:dyDescent="0.3">
      <c r="A774" s="44" t="s">
        <v>7536</v>
      </c>
      <c r="B774" s="68" t="s">
        <v>435</v>
      </c>
      <c r="C774" s="2" t="s">
        <v>1</v>
      </c>
      <c r="D774" s="2">
        <v>59</v>
      </c>
      <c r="E774" s="6">
        <v>22087</v>
      </c>
      <c r="F774" s="7">
        <v>43816.629849537036</v>
      </c>
      <c r="G774" s="69" t="s">
        <v>4</v>
      </c>
      <c r="H774" s="68">
        <v>2740</v>
      </c>
      <c r="I774" s="8">
        <f t="shared" si="64"/>
        <v>27.4</v>
      </c>
      <c r="J774" s="90">
        <v>5.1740000000000004</v>
      </c>
      <c r="K774" s="69">
        <v>100</v>
      </c>
      <c r="L774" s="68">
        <v>743</v>
      </c>
      <c r="M774" s="8">
        <f t="shared" si="65"/>
        <v>7.43</v>
      </c>
      <c r="N774" s="90">
        <v>2.7970000000000002</v>
      </c>
      <c r="O774" s="69">
        <f t="shared" si="66"/>
        <v>100</v>
      </c>
      <c r="P774" s="181">
        <f t="shared" si="67"/>
        <v>3.6877523553162854</v>
      </c>
      <c r="Q774" s="77" t="s">
        <v>718</v>
      </c>
      <c r="V774" s="34">
        <v>0.48472222222222222</v>
      </c>
      <c r="W774" s="85">
        <v>0.63541666666666663</v>
      </c>
      <c r="X774" s="86">
        <f t="shared" si="68"/>
        <v>0.15069444444444441</v>
      </c>
    </row>
    <row r="775" spans="1:24" x14ac:dyDescent="0.3">
      <c r="A775" s="44" t="s">
        <v>7537</v>
      </c>
      <c r="B775" s="68" t="s">
        <v>7538</v>
      </c>
      <c r="C775" s="2" t="s">
        <v>1</v>
      </c>
      <c r="D775" s="2">
        <v>51</v>
      </c>
      <c r="E775" s="6">
        <v>25165</v>
      </c>
      <c r="F775" s="7">
        <v>43816.644467592596</v>
      </c>
      <c r="G775" s="69" t="s">
        <v>4</v>
      </c>
      <c r="H775" s="68">
        <v>2074</v>
      </c>
      <c r="I775" s="8">
        <f t="shared" si="64"/>
        <v>20.949494949494948</v>
      </c>
      <c r="J775" s="90">
        <v>4.5140000000000002</v>
      </c>
      <c r="K775" s="69">
        <v>99</v>
      </c>
      <c r="L775" s="68">
        <v>703</v>
      </c>
      <c r="M775" s="8">
        <f t="shared" si="65"/>
        <v>7.1010101010101012</v>
      </c>
      <c r="N775" s="90">
        <v>2.6520000000000001</v>
      </c>
      <c r="O775" s="69">
        <f t="shared" si="66"/>
        <v>99</v>
      </c>
      <c r="P775" s="181">
        <f t="shared" si="67"/>
        <v>2.9502133712660026</v>
      </c>
      <c r="Q775" s="77" t="s">
        <v>718</v>
      </c>
      <c r="V775" s="34">
        <v>0.50486111111111109</v>
      </c>
      <c r="W775" s="85">
        <v>0.65972222222222221</v>
      </c>
      <c r="X775" s="86">
        <f t="shared" si="68"/>
        <v>0.15486111111111112</v>
      </c>
    </row>
    <row r="776" spans="1:24" x14ac:dyDescent="0.3">
      <c r="A776" s="44" t="s">
        <v>7539</v>
      </c>
      <c r="B776" s="68" t="s">
        <v>7540</v>
      </c>
      <c r="C776" s="2" t="s">
        <v>6</v>
      </c>
      <c r="D776" s="2">
        <v>69</v>
      </c>
      <c r="E776" s="6">
        <v>18533</v>
      </c>
      <c r="F776" s="7">
        <v>43816.652106481481</v>
      </c>
      <c r="G776" s="69" t="s">
        <v>4</v>
      </c>
      <c r="H776" s="68">
        <v>1632</v>
      </c>
      <c r="I776" s="8">
        <f t="shared" si="64"/>
        <v>16.32</v>
      </c>
      <c r="J776" s="90">
        <v>4.3620000000000001</v>
      </c>
      <c r="K776" s="69">
        <v>100</v>
      </c>
      <c r="L776" s="68">
        <v>668</v>
      </c>
      <c r="M776" s="8">
        <f t="shared" si="65"/>
        <v>6.68</v>
      </c>
      <c r="N776" s="90">
        <v>2.7480000000000002</v>
      </c>
      <c r="O776" s="69">
        <f t="shared" si="66"/>
        <v>100</v>
      </c>
      <c r="P776" s="181">
        <f t="shared" si="67"/>
        <v>2.44311377245509</v>
      </c>
      <c r="Q776" s="77" t="s">
        <v>718</v>
      </c>
      <c r="V776" s="34">
        <v>0.51597222222222217</v>
      </c>
      <c r="W776" s="85">
        <v>0.67361111111111116</v>
      </c>
      <c r="X776" s="86">
        <f t="shared" si="68"/>
        <v>0.15763888888888899</v>
      </c>
    </row>
    <row r="777" spans="1:24" x14ac:dyDescent="0.3">
      <c r="A777" s="44" t="s">
        <v>7541</v>
      </c>
      <c r="B777" s="68" t="s">
        <v>7542</v>
      </c>
      <c r="C777" s="2" t="s">
        <v>1</v>
      </c>
      <c r="D777" s="2">
        <v>28</v>
      </c>
      <c r="E777" s="6">
        <v>33557</v>
      </c>
      <c r="F777" s="7">
        <v>43817.51326388889</v>
      </c>
      <c r="G777" s="69" t="s">
        <v>4</v>
      </c>
      <c r="H777" s="68">
        <v>1019</v>
      </c>
      <c r="I777" s="8">
        <f t="shared" si="64"/>
        <v>10.292929292929292</v>
      </c>
      <c r="J777" s="90">
        <v>2.8969999999999998</v>
      </c>
      <c r="K777" s="69">
        <v>99</v>
      </c>
      <c r="L777" s="68">
        <v>300</v>
      </c>
      <c r="M777" s="8">
        <f t="shared" si="65"/>
        <v>3.0303030303030303</v>
      </c>
      <c r="N777" s="90">
        <v>1.8480000000000001</v>
      </c>
      <c r="O777" s="69">
        <f t="shared" si="66"/>
        <v>99</v>
      </c>
      <c r="P777" s="181">
        <f t="shared" si="67"/>
        <v>3.3966666666666665</v>
      </c>
      <c r="Q777" s="77" t="s">
        <v>718</v>
      </c>
      <c r="V777" s="34">
        <v>0.36527777777777781</v>
      </c>
      <c r="W777" s="85">
        <v>0.52083333333333337</v>
      </c>
      <c r="X777" s="86">
        <f t="shared" si="68"/>
        <v>0.15555555555555556</v>
      </c>
    </row>
    <row r="778" spans="1:24" x14ac:dyDescent="0.3">
      <c r="A778" s="44" t="s">
        <v>7543</v>
      </c>
      <c r="B778" s="68" t="s">
        <v>7544</v>
      </c>
      <c r="C778" s="2" t="s">
        <v>1</v>
      </c>
      <c r="D778" s="2">
        <v>50</v>
      </c>
      <c r="E778" s="6">
        <v>25465</v>
      </c>
      <c r="F778" s="7">
        <v>43817.52616898148</v>
      </c>
      <c r="G778" s="69" t="s">
        <v>4</v>
      </c>
      <c r="H778" s="68">
        <v>2753</v>
      </c>
      <c r="I778" s="8">
        <f t="shared" si="64"/>
        <v>27.80808080808081</v>
      </c>
      <c r="J778" s="90">
        <v>4.952</v>
      </c>
      <c r="K778" s="69">
        <v>99</v>
      </c>
      <c r="L778" s="68">
        <v>861</v>
      </c>
      <c r="M778" s="8">
        <f t="shared" si="65"/>
        <v>8.6969696969696972</v>
      </c>
      <c r="N778" s="90">
        <v>3.2120000000000002</v>
      </c>
      <c r="O778" s="69">
        <f t="shared" si="66"/>
        <v>99</v>
      </c>
      <c r="P778" s="181">
        <f t="shared" si="67"/>
        <v>3.1974448315911732</v>
      </c>
      <c r="Q778" s="77" t="s">
        <v>718</v>
      </c>
      <c r="V778" s="34">
        <v>0.38194444444444442</v>
      </c>
      <c r="W778" s="85">
        <v>0.53125</v>
      </c>
      <c r="X778" s="86">
        <f t="shared" si="68"/>
        <v>0.14930555555555558</v>
      </c>
    </row>
    <row r="779" spans="1:24" x14ac:dyDescent="0.3">
      <c r="A779" s="44" t="s">
        <v>7545</v>
      </c>
      <c r="B779" s="68" t="s">
        <v>7546</v>
      </c>
      <c r="C779" s="2" t="s">
        <v>6</v>
      </c>
      <c r="D779" s="2">
        <v>49</v>
      </c>
      <c r="E779" s="6">
        <v>25791</v>
      </c>
      <c r="F779" s="7">
        <v>43817.528680555559</v>
      </c>
      <c r="G779" s="69" t="s">
        <v>4</v>
      </c>
      <c r="H779" s="68">
        <v>1674</v>
      </c>
      <c r="I779" s="8">
        <f t="shared" si="64"/>
        <v>16.90909090909091</v>
      </c>
      <c r="J779" s="90">
        <v>4.359</v>
      </c>
      <c r="K779" s="69">
        <v>99</v>
      </c>
      <c r="L779" s="68">
        <v>654</v>
      </c>
      <c r="M779" s="8">
        <f t="shared" si="65"/>
        <v>6.6060606060606064</v>
      </c>
      <c r="N779" s="90">
        <v>2.4279999999999999</v>
      </c>
      <c r="O779" s="69">
        <f t="shared" si="66"/>
        <v>99</v>
      </c>
      <c r="P779" s="181">
        <f t="shared" si="67"/>
        <v>2.5596330275229358</v>
      </c>
      <c r="Q779" s="77" t="s">
        <v>718</v>
      </c>
      <c r="V779" s="34">
        <v>0.39444444444444443</v>
      </c>
      <c r="W779" s="85">
        <v>0.54861111111111105</v>
      </c>
      <c r="X779" s="86">
        <f t="shared" si="68"/>
        <v>0.15416666666666662</v>
      </c>
    </row>
    <row r="780" spans="1:24" x14ac:dyDescent="0.3">
      <c r="A780" s="44" t="s">
        <v>7547</v>
      </c>
      <c r="B780" s="68" t="s">
        <v>7548</v>
      </c>
      <c r="C780" s="2" t="s">
        <v>1</v>
      </c>
      <c r="D780" s="2">
        <v>45</v>
      </c>
      <c r="E780" s="6">
        <v>27150</v>
      </c>
      <c r="F780" s="7">
        <v>43817.546620370369</v>
      </c>
      <c r="G780" s="69" t="s">
        <v>4</v>
      </c>
      <c r="H780" s="68">
        <v>1293</v>
      </c>
      <c r="I780" s="8">
        <f t="shared" si="64"/>
        <v>13.060606060606061</v>
      </c>
      <c r="J780" s="90">
        <v>3.899</v>
      </c>
      <c r="K780" s="69">
        <v>99</v>
      </c>
      <c r="L780" s="68">
        <v>261</v>
      </c>
      <c r="M780" s="8">
        <f t="shared" si="65"/>
        <v>2.6363636363636362</v>
      </c>
      <c r="N780" s="90">
        <v>1.6379999999999999</v>
      </c>
      <c r="O780" s="69">
        <f t="shared" si="66"/>
        <v>99</v>
      </c>
      <c r="P780" s="181">
        <f t="shared" si="67"/>
        <v>4.9540229885057476</v>
      </c>
      <c r="Q780" s="77" t="s">
        <v>718</v>
      </c>
      <c r="V780" s="34">
        <v>0.39861111111111108</v>
      </c>
      <c r="W780" s="85">
        <v>0.56944444444444442</v>
      </c>
      <c r="X780" s="86">
        <f t="shared" si="68"/>
        <v>0.17083333333333334</v>
      </c>
    </row>
    <row r="781" spans="1:24" x14ac:dyDescent="0.3">
      <c r="A781" s="44" t="s">
        <v>7549</v>
      </c>
      <c r="B781" s="68" t="s">
        <v>7550</v>
      </c>
      <c r="C781" s="2" t="s">
        <v>1</v>
      </c>
      <c r="D781" s="2">
        <v>49</v>
      </c>
      <c r="E781" s="6">
        <v>25776</v>
      </c>
      <c r="F781" s="7">
        <v>43817.570763888885</v>
      </c>
      <c r="G781" s="69" t="s">
        <v>4</v>
      </c>
      <c r="H781" s="68">
        <v>1904</v>
      </c>
      <c r="I781" s="8">
        <f t="shared" si="64"/>
        <v>19.04</v>
      </c>
      <c r="J781" s="90">
        <v>4.4610000000000003</v>
      </c>
      <c r="K781" s="69">
        <v>100</v>
      </c>
      <c r="L781" s="68">
        <v>430</v>
      </c>
      <c r="M781" s="8">
        <f t="shared" si="65"/>
        <v>4.3</v>
      </c>
      <c r="N781" s="90">
        <v>1.92</v>
      </c>
      <c r="O781" s="69">
        <f t="shared" si="66"/>
        <v>100</v>
      </c>
      <c r="P781" s="181">
        <f t="shared" si="67"/>
        <v>4.4279069767441861</v>
      </c>
      <c r="Q781" s="77" t="s">
        <v>718</v>
      </c>
      <c r="V781" s="34">
        <v>0.41944444444444445</v>
      </c>
      <c r="W781" s="85">
        <v>0.58333333333333337</v>
      </c>
      <c r="X781" s="86">
        <f t="shared" si="68"/>
        <v>0.16388888888888892</v>
      </c>
    </row>
    <row r="782" spans="1:24" x14ac:dyDescent="0.3">
      <c r="A782" s="44" t="s">
        <v>7551</v>
      </c>
      <c r="B782" s="68" t="s">
        <v>4135</v>
      </c>
      <c r="C782" s="2" t="s">
        <v>1</v>
      </c>
      <c r="D782" s="2">
        <v>58</v>
      </c>
      <c r="E782" s="6">
        <v>22272</v>
      </c>
      <c r="F782" s="7">
        <v>43817.578773148147</v>
      </c>
      <c r="G782" s="69" t="s">
        <v>4</v>
      </c>
      <c r="H782" s="68">
        <v>2144</v>
      </c>
      <c r="I782" s="8">
        <f t="shared" si="64"/>
        <v>21.44</v>
      </c>
      <c r="J782" s="90">
        <v>4.7930000000000001</v>
      </c>
      <c r="K782" s="69">
        <v>100</v>
      </c>
      <c r="L782" s="68">
        <v>604</v>
      </c>
      <c r="M782" s="8">
        <f t="shared" si="65"/>
        <v>6.04</v>
      </c>
      <c r="N782" s="90">
        <v>2.5499999999999998</v>
      </c>
      <c r="O782" s="69">
        <v>100</v>
      </c>
      <c r="P782" s="181">
        <f t="shared" si="67"/>
        <v>3.5496688741721858</v>
      </c>
      <c r="Q782" s="77" t="s">
        <v>718</v>
      </c>
      <c r="V782" s="34">
        <v>0.43402777777777773</v>
      </c>
      <c r="W782" s="85">
        <v>0.59375</v>
      </c>
      <c r="X782" s="86">
        <f t="shared" si="68"/>
        <v>0.15972222222222227</v>
      </c>
    </row>
    <row r="783" spans="1:24" x14ac:dyDescent="0.3">
      <c r="A783" s="44" t="s">
        <v>7552</v>
      </c>
      <c r="B783" s="68" t="s">
        <v>8</v>
      </c>
      <c r="C783" s="2" t="s">
        <v>1</v>
      </c>
      <c r="D783" s="2">
        <v>62</v>
      </c>
      <c r="E783" s="6">
        <v>20879</v>
      </c>
      <c r="F783" s="7">
        <v>43817.589803240742</v>
      </c>
      <c r="G783" s="69" t="s">
        <v>4</v>
      </c>
      <c r="H783" s="68">
        <v>2172</v>
      </c>
      <c r="I783" s="8">
        <f t="shared" si="64"/>
        <v>21.72</v>
      </c>
      <c r="J783" s="90">
        <v>4.63</v>
      </c>
      <c r="K783" s="69">
        <v>100</v>
      </c>
      <c r="L783" s="68">
        <v>613</v>
      </c>
      <c r="M783" s="8">
        <f t="shared" si="65"/>
        <v>6.13</v>
      </c>
      <c r="N783" s="90">
        <v>2.7690000000000001</v>
      </c>
      <c r="O783" s="69">
        <f>K783</f>
        <v>100</v>
      </c>
      <c r="P783" s="181">
        <f t="shared" si="67"/>
        <v>3.5432300163132138</v>
      </c>
      <c r="Q783" s="77" t="s">
        <v>718</v>
      </c>
      <c r="V783" s="34">
        <v>0.45347222222222222</v>
      </c>
      <c r="W783" s="85">
        <v>0.60763888888888895</v>
      </c>
      <c r="X783" s="86">
        <f t="shared" si="68"/>
        <v>0.15416666666666673</v>
      </c>
    </row>
    <row r="784" spans="1:24" x14ac:dyDescent="0.3">
      <c r="A784" s="44" t="s">
        <v>7553</v>
      </c>
      <c r="B784" s="68" t="s">
        <v>1120</v>
      </c>
      <c r="C784" s="2" t="s">
        <v>1</v>
      </c>
      <c r="D784" s="2">
        <v>42</v>
      </c>
      <c r="E784" s="6">
        <v>28470</v>
      </c>
      <c r="F784" s="7">
        <v>43817.601759259262</v>
      </c>
      <c r="G784" s="69" t="s">
        <v>4</v>
      </c>
      <c r="H784" s="68">
        <v>1966</v>
      </c>
      <c r="I784" s="8">
        <f t="shared" si="64"/>
        <v>19.858585858585858</v>
      </c>
      <c r="J784" s="90">
        <v>4.5419999999999998</v>
      </c>
      <c r="K784" s="69">
        <v>99</v>
      </c>
      <c r="L784" s="68">
        <v>307</v>
      </c>
      <c r="M784" s="8">
        <f t="shared" si="65"/>
        <v>3.1010101010101012</v>
      </c>
      <c r="N784" s="90">
        <v>1.6319999999999999</v>
      </c>
      <c r="O784" s="69">
        <f>K784</f>
        <v>99</v>
      </c>
      <c r="P784" s="181">
        <f t="shared" si="67"/>
        <v>6.4039087947882729</v>
      </c>
      <c r="Q784" s="77" t="s">
        <v>718</v>
      </c>
      <c r="V784" s="34">
        <v>0.4597222222222222</v>
      </c>
      <c r="W784" s="85">
        <v>0.61805555555555558</v>
      </c>
      <c r="X784" s="86">
        <f t="shared" si="68"/>
        <v>0.15833333333333338</v>
      </c>
    </row>
    <row r="785" spans="1:24" x14ac:dyDescent="0.3">
      <c r="A785" s="44" t="s">
        <v>7554</v>
      </c>
      <c r="B785" s="68" t="s">
        <v>977</v>
      </c>
      <c r="C785" s="2" t="s">
        <v>1</v>
      </c>
      <c r="D785" s="2">
        <v>55</v>
      </c>
      <c r="E785" s="6">
        <v>23718</v>
      </c>
      <c r="F785" s="7">
        <v>43817.614733796298</v>
      </c>
      <c r="G785" s="69" t="s">
        <v>4</v>
      </c>
      <c r="H785" s="68">
        <v>1460</v>
      </c>
      <c r="I785" s="8">
        <f t="shared" si="64"/>
        <v>14.6</v>
      </c>
      <c r="J785" s="90">
        <v>3.835</v>
      </c>
      <c r="K785" s="69">
        <v>100</v>
      </c>
      <c r="L785" s="68">
        <v>310</v>
      </c>
      <c r="M785" s="8">
        <f t="shared" si="65"/>
        <v>3.1</v>
      </c>
      <c r="N785" s="90">
        <v>1.9510000000000001</v>
      </c>
      <c r="O785" s="69">
        <f>K785</f>
        <v>100</v>
      </c>
      <c r="P785" s="181">
        <f t="shared" si="67"/>
        <v>4.7096774193548381</v>
      </c>
      <c r="Q785" s="77" t="s">
        <v>718</v>
      </c>
      <c r="V785" s="34">
        <v>0.48888888888888887</v>
      </c>
      <c r="W785" s="85">
        <v>0.64583333333333337</v>
      </c>
      <c r="X785" s="86">
        <f t="shared" si="68"/>
        <v>0.1569444444444445</v>
      </c>
    </row>
    <row r="786" spans="1:24" x14ac:dyDescent="0.3">
      <c r="A786" s="44" t="s">
        <v>7555</v>
      </c>
      <c r="B786" s="68" t="s">
        <v>5037</v>
      </c>
      <c r="C786" s="2" t="s">
        <v>1</v>
      </c>
      <c r="D786" s="2">
        <v>42</v>
      </c>
      <c r="E786" s="6">
        <v>28259</v>
      </c>
      <c r="F786" s="7">
        <v>43817.639398148145</v>
      </c>
      <c r="G786" s="69" t="s">
        <v>4</v>
      </c>
      <c r="H786" s="68">
        <v>1550</v>
      </c>
      <c r="I786" s="8">
        <f t="shared" si="64"/>
        <v>15.5</v>
      </c>
      <c r="J786" s="90">
        <v>4.6959999999999997</v>
      </c>
      <c r="K786" s="69">
        <v>100</v>
      </c>
      <c r="L786" s="68">
        <v>353</v>
      </c>
      <c r="M786" s="8">
        <f t="shared" si="65"/>
        <v>3.53</v>
      </c>
      <c r="N786" s="90">
        <v>1.909</v>
      </c>
      <c r="O786" s="69">
        <f>K786</f>
        <v>100</v>
      </c>
      <c r="P786" s="181">
        <f t="shared" si="67"/>
        <v>4.3909348441926346</v>
      </c>
      <c r="Q786" s="77" t="s">
        <v>718</v>
      </c>
      <c r="V786" s="34">
        <v>0.4993055555555555</v>
      </c>
      <c r="W786" s="85">
        <v>0.67361111111111116</v>
      </c>
      <c r="X786" s="86">
        <f t="shared" si="68"/>
        <v>0.17430555555555566</v>
      </c>
    </row>
    <row r="787" spans="1:24" x14ac:dyDescent="0.3">
      <c r="A787" s="44" t="s">
        <v>7556</v>
      </c>
      <c r="B787" s="68" t="s">
        <v>4900</v>
      </c>
      <c r="C787" s="2" t="s">
        <v>1</v>
      </c>
      <c r="D787" s="2">
        <v>34</v>
      </c>
      <c r="E787" s="6">
        <v>31326</v>
      </c>
      <c r="F787" s="7">
        <v>43818.5155787037</v>
      </c>
      <c r="G787" s="69" t="s">
        <v>4</v>
      </c>
      <c r="H787" s="68">
        <v>1502</v>
      </c>
      <c r="I787" s="8">
        <f t="shared" si="64"/>
        <v>15.02</v>
      </c>
      <c r="J787" s="90">
        <v>3.859</v>
      </c>
      <c r="K787" s="69">
        <v>100</v>
      </c>
      <c r="L787" s="68">
        <v>695</v>
      </c>
      <c r="M787" s="8">
        <f t="shared" si="65"/>
        <v>7.0202020202020199</v>
      </c>
      <c r="N787" s="90">
        <v>2.33</v>
      </c>
      <c r="O787" s="69">
        <v>99</v>
      </c>
      <c r="P787" s="181">
        <f t="shared" si="67"/>
        <v>2.1395395683453238</v>
      </c>
      <c r="Q787" s="77" t="s">
        <v>718</v>
      </c>
      <c r="V787" s="34">
        <v>0.3888888888888889</v>
      </c>
      <c r="W787" s="85">
        <v>0.52083333333333337</v>
      </c>
      <c r="X787" s="86">
        <f t="shared" si="68"/>
        <v>0.13194444444444448</v>
      </c>
    </row>
    <row r="788" spans="1:24" x14ac:dyDescent="0.3">
      <c r="A788" s="44" t="s">
        <v>7559</v>
      </c>
      <c r="B788" s="68" t="s">
        <v>7560</v>
      </c>
      <c r="C788" s="2" t="s">
        <v>6</v>
      </c>
      <c r="D788" s="2">
        <v>60</v>
      </c>
      <c r="E788" s="6">
        <v>21750</v>
      </c>
      <c r="F788" s="7">
        <v>43818.5315162037</v>
      </c>
      <c r="G788" s="69" t="s">
        <v>4</v>
      </c>
      <c r="H788" s="68">
        <v>1291</v>
      </c>
      <c r="I788" s="8">
        <f t="shared" si="64"/>
        <v>13.04040404040404</v>
      </c>
      <c r="J788" s="90">
        <v>3.5939999999999999</v>
      </c>
      <c r="K788" s="69">
        <v>99</v>
      </c>
      <c r="L788" s="68">
        <v>346</v>
      </c>
      <c r="M788" s="8">
        <f t="shared" si="65"/>
        <v>3.4949494949494948</v>
      </c>
      <c r="N788" s="90">
        <v>2.1059999999999999</v>
      </c>
      <c r="O788" s="69">
        <f>K788</f>
        <v>99</v>
      </c>
      <c r="P788" s="181">
        <f t="shared" si="67"/>
        <v>3.7312138728323698</v>
      </c>
      <c r="Q788" s="77" t="s">
        <v>718</v>
      </c>
      <c r="V788" s="34">
        <v>0.3611111111111111</v>
      </c>
      <c r="W788" s="85">
        <v>0.54861111111111105</v>
      </c>
      <c r="X788" s="86">
        <f t="shared" si="68"/>
        <v>0.18749999999999994</v>
      </c>
    </row>
    <row r="789" spans="1:24" x14ac:dyDescent="0.3">
      <c r="A789" s="44" t="s">
        <v>7561</v>
      </c>
      <c r="B789" s="68" t="s">
        <v>7562</v>
      </c>
      <c r="C789" s="2" t="s">
        <v>1</v>
      </c>
      <c r="D789" s="2">
        <v>44</v>
      </c>
      <c r="E789" s="6">
        <v>27456</v>
      </c>
      <c r="F789" s="7">
        <v>43818.543668981481</v>
      </c>
      <c r="G789" s="69" t="s">
        <v>4</v>
      </c>
      <c r="H789" s="68">
        <v>1943</v>
      </c>
      <c r="I789" s="8">
        <f t="shared" si="64"/>
        <v>19.43</v>
      </c>
      <c r="J789" s="90">
        <v>4.8520000000000003</v>
      </c>
      <c r="K789" s="69">
        <v>100</v>
      </c>
      <c r="L789" s="68">
        <v>377</v>
      </c>
      <c r="M789" s="8">
        <f t="shared" si="65"/>
        <v>3.77</v>
      </c>
      <c r="N789" s="90">
        <v>1.911</v>
      </c>
      <c r="O789" s="69">
        <f>K789</f>
        <v>100</v>
      </c>
      <c r="P789" s="181">
        <f t="shared" si="67"/>
        <v>5.1538461538461542</v>
      </c>
      <c r="Q789" s="77" t="s">
        <v>718</v>
      </c>
      <c r="V789" s="34">
        <v>0.4201388888888889</v>
      </c>
      <c r="W789" s="85">
        <v>0.5625</v>
      </c>
      <c r="X789" s="86">
        <f t="shared" si="68"/>
        <v>0.1423611111111111</v>
      </c>
    </row>
    <row r="790" spans="1:24" x14ac:dyDescent="0.3">
      <c r="A790" s="44" t="s">
        <v>7563</v>
      </c>
      <c r="B790" s="68" t="s">
        <v>7564</v>
      </c>
      <c r="C790" s="2" t="s">
        <v>1</v>
      </c>
      <c r="D790" s="2">
        <v>56</v>
      </c>
      <c r="E790" s="6">
        <v>23282</v>
      </c>
      <c r="F790" s="7">
        <v>43818.559814814813</v>
      </c>
      <c r="G790" s="69" t="s">
        <v>4</v>
      </c>
      <c r="H790" s="68">
        <v>2445</v>
      </c>
      <c r="I790" s="8">
        <f t="shared" si="64"/>
        <v>24.696969696969695</v>
      </c>
      <c r="J790" s="90">
        <v>5.67</v>
      </c>
      <c r="K790" s="69">
        <v>99</v>
      </c>
      <c r="L790" s="68">
        <v>516</v>
      </c>
      <c r="M790" s="8">
        <f t="shared" si="65"/>
        <v>5.2121212121212119</v>
      </c>
      <c r="N790" s="90">
        <v>2.1579999999999999</v>
      </c>
      <c r="O790" s="69">
        <f>K790</f>
        <v>99</v>
      </c>
      <c r="P790" s="181">
        <f t="shared" si="67"/>
        <v>4.7383720930232558</v>
      </c>
      <c r="Q790" s="77" t="s">
        <v>718</v>
      </c>
      <c r="V790" s="34">
        <v>0.44166666666666665</v>
      </c>
      <c r="W790" s="85">
        <v>0.58333333333333337</v>
      </c>
      <c r="X790" s="86">
        <f t="shared" si="68"/>
        <v>0.14166666666666672</v>
      </c>
    </row>
    <row r="791" spans="1:24" x14ac:dyDescent="0.3">
      <c r="A791" s="44" t="s">
        <v>2516</v>
      </c>
      <c r="B791" s="68" t="s">
        <v>642</v>
      </c>
      <c r="C791" s="2" t="s">
        <v>6</v>
      </c>
      <c r="D791" s="2">
        <v>80</v>
      </c>
      <c r="E791" s="6">
        <v>14550</v>
      </c>
      <c r="F791" s="7">
        <v>43818.581111111111</v>
      </c>
      <c r="G791" s="69" t="s">
        <v>4</v>
      </c>
      <c r="H791" s="68">
        <v>2661</v>
      </c>
      <c r="I791" s="8">
        <f t="shared" si="64"/>
        <v>26.878787878787879</v>
      </c>
      <c r="J791" s="90">
        <v>5.6189999999999998</v>
      </c>
      <c r="K791" s="69">
        <v>99</v>
      </c>
      <c r="L791" s="68">
        <v>1203</v>
      </c>
      <c r="M791" s="8">
        <f t="shared" si="65"/>
        <v>12.03</v>
      </c>
      <c r="N791" s="90">
        <v>3.8679999999999999</v>
      </c>
      <c r="O791" s="69">
        <v>100</v>
      </c>
      <c r="P791" s="181">
        <f t="shared" si="67"/>
        <v>2.2343132068817857</v>
      </c>
      <c r="Q791" s="77" t="s">
        <v>718</v>
      </c>
      <c r="V791" s="34">
        <v>0.44722222222222219</v>
      </c>
      <c r="W791" s="85">
        <v>0.59722222222222221</v>
      </c>
      <c r="X791" s="86">
        <f t="shared" si="68"/>
        <v>0.15000000000000002</v>
      </c>
    </row>
    <row r="792" spans="1:24" x14ac:dyDescent="0.3">
      <c r="A792" s="44" t="s">
        <v>7565</v>
      </c>
      <c r="B792" s="68" t="s">
        <v>7566</v>
      </c>
      <c r="C792" s="2" t="s">
        <v>1</v>
      </c>
      <c r="D792" s="2">
        <v>45</v>
      </c>
      <c r="E792" s="6">
        <v>27023</v>
      </c>
      <c r="F792" s="7">
        <v>43818.5934837963</v>
      </c>
      <c r="G792" s="69" t="s">
        <v>4</v>
      </c>
      <c r="H792" s="68">
        <v>1749</v>
      </c>
      <c r="I792" s="8">
        <f t="shared" si="64"/>
        <v>17.489999999999998</v>
      </c>
      <c r="J792" s="90">
        <v>3.6389999999999998</v>
      </c>
      <c r="K792" s="69">
        <v>100</v>
      </c>
      <c r="L792" s="68">
        <v>382</v>
      </c>
      <c r="M792" s="8">
        <f t="shared" si="65"/>
        <v>3.82</v>
      </c>
      <c r="N792" s="90">
        <v>1.7370000000000001</v>
      </c>
      <c r="O792" s="69">
        <f>K792</f>
        <v>100</v>
      </c>
      <c r="P792" s="181">
        <f t="shared" si="67"/>
        <v>4.5785340314136125</v>
      </c>
      <c r="Q792" s="77" t="s">
        <v>718</v>
      </c>
      <c r="V792" s="34">
        <v>0.46666666666666662</v>
      </c>
      <c r="W792" s="85">
        <v>0.61111111111111105</v>
      </c>
      <c r="X792" s="86">
        <f t="shared" si="68"/>
        <v>0.14444444444444443</v>
      </c>
    </row>
    <row r="793" spans="1:24" x14ac:dyDescent="0.3">
      <c r="A793" s="44" t="s">
        <v>7567</v>
      </c>
      <c r="B793" s="68" t="s">
        <v>7568</v>
      </c>
      <c r="C793" s="2" t="s">
        <v>1</v>
      </c>
      <c r="D793" s="2">
        <v>48</v>
      </c>
      <c r="E793" s="6">
        <v>26247</v>
      </c>
      <c r="F793" s="7">
        <v>43818.60900462963</v>
      </c>
      <c r="G793" s="69" t="s">
        <v>4</v>
      </c>
      <c r="H793" s="68">
        <v>1930</v>
      </c>
      <c r="I793" s="8">
        <f t="shared" si="64"/>
        <v>19.3</v>
      </c>
      <c r="J793" s="90">
        <v>3.9580000000000002</v>
      </c>
      <c r="K793" s="69">
        <v>100</v>
      </c>
      <c r="L793" s="68">
        <v>484</v>
      </c>
      <c r="M793" s="8">
        <f t="shared" si="65"/>
        <v>4.8888888888888893</v>
      </c>
      <c r="N793" s="90">
        <v>2.1419999999999999</v>
      </c>
      <c r="O793" s="69">
        <v>99</v>
      </c>
      <c r="P793" s="181">
        <f t="shared" si="67"/>
        <v>3.9477272727272728</v>
      </c>
      <c r="Q793" s="77" t="s">
        <v>718</v>
      </c>
      <c r="V793" s="34">
        <v>0.47222222222222227</v>
      </c>
      <c r="W793" s="85">
        <v>0.625</v>
      </c>
      <c r="X793" s="86">
        <f t="shared" si="68"/>
        <v>0.15277777777777773</v>
      </c>
    </row>
    <row r="794" spans="1:24" x14ac:dyDescent="0.3">
      <c r="A794" s="44" t="s">
        <v>7569</v>
      </c>
      <c r="B794" s="68" t="s">
        <v>7570</v>
      </c>
      <c r="C794" s="2" t="s">
        <v>1</v>
      </c>
      <c r="D794" s="2">
        <v>57</v>
      </c>
      <c r="E794" s="6">
        <v>22695</v>
      </c>
      <c r="F794" s="7">
        <v>43818.631863425922</v>
      </c>
      <c r="G794" s="69" t="s">
        <v>4</v>
      </c>
      <c r="H794" s="68">
        <v>3811</v>
      </c>
      <c r="I794" s="8">
        <f t="shared" si="64"/>
        <v>38.494949494949495</v>
      </c>
      <c r="J794" s="90">
        <v>7.51</v>
      </c>
      <c r="K794" s="69">
        <v>99</v>
      </c>
      <c r="L794" s="68">
        <v>660</v>
      </c>
      <c r="M794" s="8">
        <f t="shared" si="65"/>
        <v>6.6</v>
      </c>
      <c r="N794" s="90">
        <v>2.2959999999999998</v>
      </c>
      <c r="O794" s="69">
        <v>100</v>
      </c>
      <c r="P794" s="181">
        <f t="shared" si="67"/>
        <v>5.8325681052953779</v>
      </c>
      <c r="Q794" s="77" t="s">
        <v>718</v>
      </c>
      <c r="V794" s="34">
        <v>0.50624999999999998</v>
      </c>
      <c r="W794" s="85">
        <v>0.64236111111111105</v>
      </c>
      <c r="X794" s="86">
        <f t="shared" si="68"/>
        <v>0.13611111111111107</v>
      </c>
    </row>
    <row r="795" spans="1:24" x14ac:dyDescent="0.3">
      <c r="A795" s="44" t="s">
        <v>7571</v>
      </c>
      <c r="B795" s="68" t="s">
        <v>7572</v>
      </c>
      <c r="C795" s="2" t="s">
        <v>1</v>
      </c>
      <c r="D795" s="2">
        <v>68</v>
      </c>
      <c r="E795" s="6">
        <v>18691</v>
      </c>
      <c r="F795" s="7">
        <v>43818.656770833331</v>
      </c>
      <c r="G795" s="69" t="s">
        <v>4</v>
      </c>
      <c r="H795" s="68">
        <v>3854</v>
      </c>
      <c r="I795" s="8">
        <f t="shared" si="64"/>
        <v>38.929292929292927</v>
      </c>
      <c r="J795" s="90">
        <v>7.891</v>
      </c>
      <c r="K795" s="69">
        <v>99</v>
      </c>
      <c r="L795" s="68">
        <v>815</v>
      </c>
      <c r="M795" s="8">
        <f t="shared" si="65"/>
        <v>8.2323232323232318</v>
      </c>
      <c r="N795" s="90">
        <v>3.1520000000000001</v>
      </c>
      <c r="O795" s="69">
        <f t="shared" ref="O795:O807" si="69">K795</f>
        <v>99</v>
      </c>
      <c r="P795" s="181">
        <f t="shared" si="67"/>
        <v>4.7288343558282211</v>
      </c>
      <c r="Q795" s="77" t="s">
        <v>718</v>
      </c>
      <c r="V795" s="34">
        <v>0.52083333333333337</v>
      </c>
      <c r="W795" s="85">
        <v>0.66666666666666663</v>
      </c>
      <c r="X795" s="86">
        <f t="shared" si="68"/>
        <v>0.14583333333333326</v>
      </c>
    </row>
    <row r="796" spans="1:24" x14ac:dyDescent="0.3">
      <c r="A796" s="44" t="s">
        <v>7573</v>
      </c>
      <c r="B796" s="68" t="s">
        <v>7574</v>
      </c>
      <c r="C796" s="2" t="s">
        <v>6</v>
      </c>
      <c r="D796" s="2">
        <v>74</v>
      </c>
      <c r="E796" s="6">
        <v>16591</v>
      </c>
      <c r="F796" s="7">
        <v>43819.514050925929</v>
      </c>
      <c r="G796" s="69" t="s">
        <v>4</v>
      </c>
      <c r="H796" s="68">
        <v>2579</v>
      </c>
      <c r="I796" s="8">
        <f t="shared" si="64"/>
        <v>26.050505050505052</v>
      </c>
      <c r="J796" s="90">
        <v>4.8109999999999999</v>
      </c>
      <c r="K796" s="69">
        <v>99</v>
      </c>
      <c r="L796" s="68">
        <v>1092</v>
      </c>
      <c r="M796" s="8">
        <f t="shared" si="65"/>
        <v>11.030303030303031</v>
      </c>
      <c r="N796" s="90">
        <v>3.97</v>
      </c>
      <c r="O796" s="69">
        <f t="shared" si="69"/>
        <v>99</v>
      </c>
      <c r="P796" s="181">
        <f t="shared" si="67"/>
        <v>2.3617216117216118</v>
      </c>
      <c r="Q796" s="77" t="s">
        <v>718</v>
      </c>
      <c r="V796" s="34">
        <v>0.37916666666666665</v>
      </c>
      <c r="W796" s="85">
        <v>0.52083333333333337</v>
      </c>
      <c r="X796" s="86">
        <f t="shared" si="68"/>
        <v>0.14166666666666672</v>
      </c>
    </row>
    <row r="797" spans="1:24" x14ac:dyDescent="0.3">
      <c r="A797" s="44" t="s">
        <v>7575</v>
      </c>
      <c r="B797" s="68" t="s">
        <v>7576</v>
      </c>
      <c r="C797" s="2" t="s">
        <v>1</v>
      </c>
      <c r="D797" s="2">
        <v>49</v>
      </c>
      <c r="E797" s="6">
        <v>25708</v>
      </c>
      <c r="F797" s="7">
        <v>43819.529745370368</v>
      </c>
      <c r="G797" s="69" t="s">
        <v>4</v>
      </c>
      <c r="H797" s="68">
        <v>1589</v>
      </c>
      <c r="I797" s="8">
        <f t="shared" si="64"/>
        <v>16.050505050505052</v>
      </c>
      <c r="J797" s="90">
        <v>3.9079999999999999</v>
      </c>
      <c r="K797" s="69">
        <v>99</v>
      </c>
      <c r="L797" s="68">
        <v>322</v>
      </c>
      <c r="M797" s="8">
        <f t="shared" si="65"/>
        <v>3.2525252525252526</v>
      </c>
      <c r="N797" s="90">
        <v>1.786</v>
      </c>
      <c r="O797" s="69">
        <f t="shared" si="69"/>
        <v>99</v>
      </c>
      <c r="P797" s="181">
        <f t="shared" si="67"/>
        <v>4.9347826086956523</v>
      </c>
      <c r="Q797" s="77" t="s">
        <v>718</v>
      </c>
      <c r="V797" s="34">
        <v>0.3833333333333333</v>
      </c>
      <c r="W797" s="85">
        <v>0.53472222222222221</v>
      </c>
      <c r="X797" s="86">
        <f t="shared" si="68"/>
        <v>0.15138888888888891</v>
      </c>
    </row>
    <row r="798" spans="1:24" x14ac:dyDescent="0.3">
      <c r="A798" s="44" t="s">
        <v>7577</v>
      </c>
      <c r="B798" s="68" t="s">
        <v>7578</v>
      </c>
      <c r="C798" s="2" t="s">
        <v>1</v>
      </c>
      <c r="D798" s="2">
        <v>72</v>
      </c>
      <c r="E798" s="6">
        <v>17446</v>
      </c>
      <c r="F798" s="7">
        <v>43819.534884259258</v>
      </c>
      <c r="G798" s="69" t="s">
        <v>4</v>
      </c>
      <c r="H798" s="68">
        <v>2514</v>
      </c>
      <c r="I798" s="8">
        <f t="shared" si="64"/>
        <v>25.393939393939394</v>
      </c>
      <c r="J798" s="90">
        <v>6.1429999999999998</v>
      </c>
      <c r="K798" s="69">
        <v>99</v>
      </c>
      <c r="L798" s="68">
        <v>694</v>
      </c>
      <c r="M798" s="8">
        <f t="shared" si="65"/>
        <v>7.0101010101010104</v>
      </c>
      <c r="N798" s="90">
        <v>2.6520000000000001</v>
      </c>
      <c r="O798" s="69">
        <f t="shared" si="69"/>
        <v>99</v>
      </c>
      <c r="P798" s="181">
        <f t="shared" si="67"/>
        <v>3.6224783861671468</v>
      </c>
      <c r="Q798" s="77" t="s">
        <v>718</v>
      </c>
      <c r="V798" s="34">
        <v>0.41388888888888892</v>
      </c>
      <c r="W798" s="85">
        <v>0.54861111111111105</v>
      </c>
      <c r="X798" s="86">
        <f t="shared" si="68"/>
        <v>0.13472222222222213</v>
      </c>
    </row>
    <row r="799" spans="1:24" x14ac:dyDescent="0.3">
      <c r="A799" s="44" t="s">
        <v>7579</v>
      </c>
      <c r="B799" s="68" t="s">
        <v>7580</v>
      </c>
      <c r="C799" s="2" t="s">
        <v>1</v>
      </c>
      <c r="D799" s="2">
        <v>46</v>
      </c>
      <c r="E799" s="6">
        <v>26927</v>
      </c>
      <c r="F799" s="7">
        <v>43819.545046296298</v>
      </c>
      <c r="G799" s="69" t="s">
        <v>4</v>
      </c>
      <c r="H799" s="68">
        <v>2509</v>
      </c>
      <c r="I799" s="8">
        <f t="shared" si="64"/>
        <v>25.09</v>
      </c>
      <c r="J799" s="90">
        <v>6.4589999999999996</v>
      </c>
      <c r="K799" s="69">
        <v>100</v>
      </c>
      <c r="L799" s="68">
        <v>474</v>
      </c>
      <c r="M799" s="8">
        <f t="shared" si="65"/>
        <v>4.74</v>
      </c>
      <c r="N799" s="90">
        <v>2.2320000000000002</v>
      </c>
      <c r="O799" s="69">
        <f t="shared" si="69"/>
        <v>100</v>
      </c>
      <c r="P799" s="181">
        <f t="shared" si="67"/>
        <v>5.2932489451476794</v>
      </c>
      <c r="Q799" s="77" t="s">
        <v>718</v>
      </c>
      <c r="V799" s="34">
        <v>0.42708333333333331</v>
      </c>
      <c r="W799" s="85">
        <v>0.56944444444444442</v>
      </c>
      <c r="X799" s="86">
        <f t="shared" si="68"/>
        <v>0.1423611111111111</v>
      </c>
    </row>
    <row r="800" spans="1:24" x14ac:dyDescent="0.3">
      <c r="A800" s="44" t="s">
        <v>7581</v>
      </c>
      <c r="B800" s="68" t="s">
        <v>7582</v>
      </c>
      <c r="C800" s="2" t="s">
        <v>1</v>
      </c>
      <c r="D800" s="2">
        <v>59</v>
      </c>
      <c r="E800" s="6">
        <v>22095</v>
      </c>
      <c r="F800" s="7">
        <v>43819.554224537038</v>
      </c>
      <c r="G800" s="69" t="s">
        <v>4</v>
      </c>
      <c r="H800" s="68">
        <v>7583</v>
      </c>
      <c r="I800" s="8">
        <f t="shared" si="64"/>
        <v>75.83</v>
      </c>
      <c r="J800" s="90">
        <v>10.132</v>
      </c>
      <c r="K800" s="69">
        <v>100</v>
      </c>
      <c r="L800" s="68">
        <v>438</v>
      </c>
      <c r="M800" s="8">
        <f t="shared" si="65"/>
        <v>4.38</v>
      </c>
      <c r="N800" s="90">
        <v>2.286</v>
      </c>
      <c r="O800" s="69">
        <f t="shared" si="69"/>
        <v>100</v>
      </c>
      <c r="P800" s="181">
        <f t="shared" si="67"/>
        <v>17.312785388127853</v>
      </c>
      <c r="Q800" s="77" t="s">
        <v>718</v>
      </c>
      <c r="V800" s="34">
        <v>0.43402777777777773</v>
      </c>
      <c r="W800" s="85">
        <v>0.5625</v>
      </c>
      <c r="X800" s="86">
        <f t="shared" si="68"/>
        <v>0.12847222222222227</v>
      </c>
    </row>
    <row r="801" spans="1:24" x14ac:dyDescent="0.3">
      <c r="A801" s="44" t="s">
        <v>7583</v>
      </c>
      <c r="B801" s="68" t="s">
        <v>7584</v>
      </c>
      <c r="C801" s="2" t="s">
        <v>1</v>
      </c>
      <c r="D801" s="2">
        <v>68</v>
      </c>
      <c r="E801" s="6">
        <v>18725</v>
      </c>
      <c r="F801" s="7">
        <v>43819.567916666667</v>
      </c>
      <c r="G801" s="69" t="s">
        <v>4</v>
      </c>
      <c r="H801" s="68">
        <v>3375</v>
      </c>
      <c r="I801" s="8">
        <f t="shared" si="64"/>
        <v>34.090909090909093</v>
      </c>
      <c r="J801" s="90">
        <v>7.109</v>
      </c>
      <c r="K801" s="69">
        <v>99</v>
      </c>
      <c r="L801" s="68">
        <v>730</v>
      </c>
      <c r="M801" s="8">
        <f t="shared" si="65"/>
        <v>7.3737373737373737</v>
      </c>
      <c r="N801" s="90">
        <v>2.944</v>
      </c>
      <c r="O801" s="69">
        <f t="shared" si="69"/>
        <v>99</v>
      </c>
      <c r="P801" s="181">
        <f t="shared" si="67"/>
        <v>4.6232876712328768</v>
      </c>
      <c r="Q801" s="77" t="s">
        <v>718</v>
      </c>
      <c r="V801" s="34">
        <v>0.44861111111111113</v>
      </c>
      <c r="W801" s="85">
        <v>0.59722222222222221</v>
      </c>
      <c r="X801" s="86">
        <f t="shared" si="68"/>
        <v>0.14861111111111108</v>
      </c>
    </row>
    <row r="802" spans="1:24" x14ac:dyDescent="0.3">
      <c r="A802" s="44" t="s">
        <v>7585</v>
      </c>
      <c r="B802" s="68" t="s">
        <v>7586</v>
      </c>
      <c r="C802" s="2" t="s">
        <v>1</v>
      </c>
      <c r="D802" s="2">
        <v>37</v>
      </c>
      <c r="E802" s="6">
        <v>29983</v>
      </c>
      <c r="F802" s="7">
        <v>43819.591215277775</v>
      </c>
      <c r="G802" s="69" t="s">
        <v>4</v>
      </c>
      <c r="H802" s="68">
        <v>1482</v>
      </c>
      <c r="I802" s="8">
        <f t="shared" si="64"/>
        <v>14.969696969696969</v>
      </c>
      <c r="J802" s="90">
        <v>3.7570000000000001</v>
      </c>
      <c r="K802" s="69">
        <v>99</v>
      </c>
      <c r="L802" s="68">
        <v>330</v>
      </c>
      <c r="M802" s="8">
        <f t="shared" si="65"/>
        <v>3.3333333333333335</v>
      </c>
      <c r="N802" s="90">
        <v>2.1520000000000001</v>
      </c>
      <c r="O802" s="69">
        <f t="shared" si="69"/>
        <v>99</v>
      </c>
      <c r="P802" s="181">
        <f t="shared" si="67"/>
        <v>4.4909090909090903</v>
      </c>
      <c r="Q802" s="77" t="s">
        <v>718</v>
      </c>
      <c r="V802" s="34">
        <v>0.45763888888888887</v>
      </c>
      <c r="W802" s="85">
        <v>0.61111111111111105</v>
      </c>
      <c r="X802" s="86">
        <f t="shared" si="68"/>
        <v>0.15347222222222218</v>
      </c>
    </row>
    <row r="803" spans="1:24" x14ac:dyDescent="0.3">
      <c r="A803" s="44" t="s">
        <v>7587</v>
      </c>
      <c r="B803" s="68" t="s">
        <v>7588</v>
      </c>
      <c r="C803" s="2" t="s">
        <v>1</v>
      </c>
      <c r="D803" s="2">
        <v>47</v>
      </c>
      <c r="E803" s="6">
        <v>26392</v>
      </c>
      <c r="F803" s="7">
        <v>43819.607893518521</v>
      </c>
      <c r="G803" s="69" t="s">
        <v>4</v>
      </c>
      <c r="H803" s="68">
        <v>1490</v>
      </c>
      <c r="I803" s="8">
        <f t="shared" si="64"/>
        <v>14.9</v>
      </c>
      <c r="J803" s="90">
        <v>3.8050000000000002</v>
      </c>
      <c r="K803" s="69">
        <v>100</v>
      </c>
      <c r="L803" s="68">
        <v>433</v>
      </c>
      <c r="M803" s="8">
        <f t="shared" si="65"/>
        <v>4.33</v>
      </c>
      <c r="N803" s="90">
        <v>2.0449999999999999</v>
      </c>
      <c r="O803" s="69">
        <f t="shared" si="69"/>
        <v>100</v>
      </c>
      <c r="P803" s="181">
        <f t="shared" si="67"/>
        <v>3.4411085450346421</v>
      </c>
      <c r="Q803" s="77" t="s">
        <v>718</v>
      </c>
      <c r="V803" s="34">
        <v>0.46180555555555558</v>
      </c>
      <c r="W803" s="85">
        <v>0.62847222222222221</v>
      </c>
      <c r="X803" s="86">
        <f t="shared" si="68"/>
        <v>0.16666666666666663</v>
      </c>
    </row>
    <row r="804" spans="1:24" x14ac:dyDescent="0.3">
      <c r="A804" s="44" t="s">
        <v>7589</v>
      </c>
      <c r="B804" s="68" t="s">
        <v>7590</v>
      </c>
      <c r="C804" s="2" t="s">
        <v>1</v>
      </c>
      <c r="D804" s="2">
        <v>45</v>
      </c>
      <c r="E804" s="6">
        <v>27263</v>
      </c>
      <c r="F804" s="7">
        <v>43819.626921296294</v>
      </c>
      <c r="G804" s="69" t="s">
        <v>4</v>
      </c>
      <c r="H804" s="68">
        <v>1924</v>
      </c>
      <c r="I804" s="8">
        <f t="shared" si="64"/>
        <v>19.239999999999998</v>
      </c>
      <c r="J804" s="90">
        <v>3.9550000000000001</v>
      </c>
      <c r="K804" s="69">
        <v>100</v>
      </c>
      <c r="L804" s="68">
        <v>398</v>
      </c>
      <c r="M804" s="8">
        <f t="shared" si="65"/>
        <v>3.98</v>
      </c>
      <c r="N804" s="90">
        <v>2.234</v>
      </c>
      <c r="O804" s="69">
        <f t="shared" si="69"/>
        <v>100</v>
      </c>
      <c r="P804" s="181">
        <f t="shared" si="67"/>
        <v>4.8341708542713562</v>
      </c>
      <c r="Q804" s="77" t="s">
        <v>718</v>
      </c>
      <c r="V804" s="34">
        <v>0.49305555555555558</v>
      </c>
      <c r="W804" s="85">
        <v>0.64583333333333337</v>
      </c>
      <c r="X804" s="86">
        <f t="shared" si="68"/>
        <v>0.15277777777777779</v>
      </c>
    </row>
    <row r="805" spans="1:24" x14ac:dyDescent="0.3">
      <c r="A805" s="44" t="s">
        <v>7591</v>
      </c>
      <c r="B805" s="68" t="s">
        <v>7592</v>
      </c>
      <c r="C805" s="2" t="s">
        <v>6</v>
      </c>
      <c r="D805" s="2">
        <v>31</v>
      </c>
      <c r="E805" s="6">
        <v>32257</v>
      </c>
      <c r="F805" s="7">
        <v>43819.640613425923</v>
      </c>
      <c r="G805" s="69" t="s">
        <v>4</v>
      </c>
      <c r="H805" s="68">
        <v>718</v>
      </c>
      <c r="I805" s="8">
        <f t="shared" si="64"/>
        <v>7.18</v>
      </c>
      <c r="J805" s="90">
        <v>2.6829999999999998</v>
      </c>
      <c r="K805" s="69">
        <v>100</v>
      </c>
      <c r="L805" s="68">
        <v>234</v>
      </c>
      <c r="M805" s="8">
        <f t="shared" si="65"/>
        <v>2.34</v>
      </c>
      <c r="N805" s="90">
        <v>1.647</v>
      </c>
      <c r="O805" s="69">
        <f t="shared" si="69"/>
        <v>100</v>
      </c>
      <c r="P805" s="181">
        <f t="shared" si="67"/>
        <v>3.0683760683760686</v>
      </c>
      <c r="Q805" s="77" t="s">
        <v>718</v>
      </c>
      <c r="V805" s="34">
        <v>0.50694444444444442</v>
      </c>
      <c r="W805" s="85">
        <v>0.65972222222222221</v>
      </c>
      <c r="X805" s="86">
        <f t="shared" si="68"/>
        <v>0.15277777777777779</v>
      </c>
    </row>
    <row r="806" spans="1:24" x14ac:dyDescent="0.3">
      <c r="A806" s="44" t="s">
        <v>7593</v>
      </c>
      <c r="B806" s="68" t="s">
        <v>7594</v>
      </c>
      <c r="C806" s="2" t="s">
        <v>1</v>
      </c>
      <c r="D806" s="2">
        <v>34</v>
      </c>
      <c r="E806" s="6">
        <v>31103</v>
      </c>
      <c r="F806" s="7">
        <v>43822.51635416667</v>
      </c>
      <c r="G806" s="69" t="s">
        <v>4</v>
      </c>
      <c r="H806" s="68">
        <v>1494</v>
      </c>
      <c r="I806" s="8">
        <f t="shared" si="64"/>
        <v>15.090909090909092</v>
      </c>
      <c r="J806" s="90">
        <v>3.8119999999999998</v>
      </c>
      <c r="K806" s="69">
        <v>99</v>
      </c>
      <c r="L806" s="68">
        <v>517</v>
      </c>
      <c r="M806" s="8">
        <f t="shared" si="65"/>
        <v>5.2222222222222223</v>
      </c>
      <c r="N806" s="90">
        <v>2.4430000000000001</v>
      </c>
      <c r="O806" s="69">
        <f t="shared" si="69"/>
        <v>99</v>
      </c>
      <c r="P806" s="181">
        <f t="shared" si="67"/>
        <v>2.8897485493230177</v>
      </c>
      <c r="Q806" s="77" t="s">
        <v>718</v>
      </c>
      <c r="V806" s="34">
        <v>0.3888888888888889</v>
      </c>
      <c r="W806" s="85">
        <v>0.52083333333333337</v>
      </c>
      <c r="X806" s="86">
        <f t="shared" si="68"/>
        <v>0.13194444444444448</v>
      </c>
    </row>
    <row r="807" spans="1:24" x14ac:dyDescent="0.3">
      <c r="A807" s="44" t="s">
        <v>7595</v>
      </c>
      <c r="B807" s="68" t="s">
        <v>7596</v>
      </c>
      <c r="C807" s="2" t="s">
        <v>1</v>
      </c>
      <c r="D807" s="2">
        <v>48</v>
      </c>
      <c r="E807" s="6">
        <v>25936</v>
      </c>
      <c r="F807" s="7">
        <v>43822.51835648148</v>
      </c>
      <c r="G807" s="69" t="s">
        <v>4</v>
      </c>
      <c r="H807" s="68">
        <v>2259</v>
      </c>
      <c r="I807" s="8">
        <f t="shared" si="64"/>
        <v>22.59</v>
      </c>
      <c r="J807" s="90">
        <v>5.0110000000000001</v>
      </c>
      <c r="K807" s="69">
        <v>100</v>
      </c>
      <c r="L807" s="68">
        <v>607</v>
      </c>
      <c r="M807" s="8">
        <f t="shared" si="65"/>
        <v>6.07</v>
      </c>
      <c r="N807" s="90">
        <v>2.66</v>
      </c>
      <c r="O807" s="69">
        <f t="shared" si="69"/>
        <v>100</v>
      </c>
      <c r="P807" s="181">
        <f t="shared" si="67"/>
        <v>3.7215815485996702</v>
      </c>
      <c r="Q807" s="77" t="s">
        <v>718</v>
      </c>
      <c r="V807" s="34">
        <v>0.39444444444444443</v>
      </c>
      <c r="W807" s="85">
        <v>0.53125</v>
      </c>
      <c r="X807" s="86">
        <f t="shared" si="68"/>
        <v>0.13680555555555557</v>
      </c>
    </row>
    <row r="808" spans="1:24" x14ac:dyDescent="0.3">
      <c r="A808" s="44" t="s">
        <v>7597</v>
      </c>
      <c r="B808" s="68" t="s">
        <v>7598</v>
      </c>
      <c r="C808" s="2" t="s">
        <v>1</v>
      </c>
      <c r="D808" s="2">
        <v>70</v>
      </c>
      <c r="E808" s="6">
        <v>18033</v>
      </c>
      <c r="F808" s="7">
        <v>43822.529652777775</v>
      </c>
      <c r="G808" s="69" t="s">
        <v>4</v>
      </c>
      <c r="H808" s="68">
        <v>2164</v>
      </c>
      <c r="I808" s="8">
        <f t="shared" si="64"/>
        <v>21.858585858585858</v>
      </c>
      <c r="J808" s="90">
        <v>4.6070000000000002</v>
      </c>
      <c r="K808" s="69">
        <v>99</v>
      </c>
      <c r="L808" s="68">
        <v>600</v>
      </c>
      <c r="M808" s="8">
        <f t="shared" si="65"/>
        <v>6</v>
      </c>
      <c r="N808" s="90">
        <v>2.5779999999999998</v>
      </c>
      <c r="O808" s="69">
        <v>100</v>
      </c>
      <c r="P808" s="181">
        <f t="shared" si="67"/>
        <v>3.6430976430976432</v>
      </c>
      <c r="Q808" s="77" t="s">
        <v>718</v>
      </c>
      <c r="V808" s="34">
        <v>0.4145833333333333</v>
      </c>
      <c r="W808" s="85">
        <v>0.55208333333333337</v>
      </c>
      <c r="X808" s="86">
        <f t="shared" si="68"/>
        <v>0.13750000000000007</v>
      </c>
    </row>
    <row r="809" spans="1:24" x14ac:dyDescent="0.3">
      <c r="A809" s="44" t="s">
        <v>7599</v>
      </c>
      <c r="B809" s="68" t="s">
        <v>7600</v>
      </c>
      <c r="C809" s="2" t="s">
        <v>1</v>
      </c>
      <c r="D809" s="2">
        <v>56</v>
      </c>
      <c r="E809" s="6">
        <v>23141</v>
      </c>
      <c r="F809" s="7">
        <v>43822.54891203704</v>
      </c>
      <c r="G809" s="69" t="s">
        <v>4</v>
      </c>
      <c r="H809" s="68">
        <v>2107</v>
      </c>
      <c r="I809" s="8">
        <f t="shared" si="64"/>
        <v>21.282828282828284</v>
      </c>
      <c r="J809" s="90">
        <v>4.2949999999999999</v>
      </c>
      <c r="K809" s="69">
        <v>99</v>
      </c>
      <c r="L809" s="68">
        <v>488</v>
      </c>
      <c r="M809" s="8">
        <f t="shared" si="65"/>
        <v>4.9292929292929291</v>
      </c>
      <c r="N809" s="90">
        <v>2.0950000000000002</v>
      </c>
      <c r="O809" s="69">
        <f t="shared" ref="O809:O854" si="70">K809</f>
        <v>99</v>
      </c>
      <c r="P809" s="181">
        <f t="shared" si="67"/>
        <v>4.3176229508196728</v>
      </c>
      <c r="Q809" s="77" t="s">
        <v>718</v>
      </c>
      <c r="V809" s="34">
        <v>0.41180555555555554</v>
      </c>
      <c r="W809" s="85">
        <v>0.56597222222222221</v>
      </c>
      <c r="X809" s="86">
        <f t="shared" si="68"/>
        <v>0.15416666666666667</v>
      </c>
    </row>
    <row r="810" spans="1:24" x14ac:dyDescent="0.3">
      <c r="A810" s="44" t="s">
        <v>7601</v>
      </c>
      <c r="B810" s="68" t="s">
        <v>7602</v>
      </c>
      <c r="C810" s="2" t="s">
        <v>1</v>
      </c>
      <c r="D810" s="2">
        <v>44</v>
      </c>
      <c r="E810" s="6">
        <v>27534</v>
      </c>
      <c r="F810" s="7">
        <v>43822.562025462961</v>
      </c>
      <c r="G810" s="69" t="s">
        <v>4</v>
      </c>
      <c r="H810" s="68">
        <v>2048</v>
      </c>
      <c r="I810" s="8">
        <f t="shared" si="64"/>
        <v>20.686868686868689</v>
      </c>
      <c r="J810" s="90">
        <v>4.28</v>
      </c>
      <c r="K810" s="69">
        <v>99</v>
      </c>
      <c r="L810" s="68">
        <v>414</v>
      </c>
      <c r="M810" s="8">
        <f t="shared" si="65"/>
        <v>4.1818181818181817</v>
      </c>
      <c r="N810" s="90">
        <v>2.0270000000000001</v>
      </c>
      <c r="O810" s="69">
        <f t="shared" si="70"/>
        <v>99</v>
      </c>
      <c r="P810" s="181">
        <f t="shared" si="67"/>
        <v>4.9468599033816432</v>
      </c>
      <c r="Q810" s="77" t="s">
        <v>718</v>
      </c>
      <c r="V810" s="34">
        <v>0.43958333333333338</v>
      </c>
      <c r="W810" s="85">
        <v>0.57638888888888895</v>
      </c>
      <c r="X810" s="86">
        <f t="shared" si="68"/>
        <v>0.13680555555555557</v>
      </c>
    </row>
    <row r="811" spans="1:24" x14ac:dyDescent="0.3">
      <c r="A811" s="44" t="s">
        <v>7603</v>
      </c>
      <c r="B811" s="68" t="s">
        <v>7604</v>
      </c>
      <c r="C811" s="2" t="s">
        <v>1</v>
      </c>
      <c r="D811" s="2">
        <v>68</v>
      </c>
      <c r="E811" s="6">
        <v>18908</v>
      </c>
      <c r="F811" s="7">
        <v>43822.571747685186</v>
      </c>
      <c r="G811" s="69" t="s">
        <v>4</v>
      </c>
      <c r="H811" s="68">
        <v>2908</v>
      </c>
      <c r="I811" s="8">
        <f t="shared" si="64"/>
        <v>29.373737373737374</v>
      </c>
      <c r="J811" s="90">
        <v>5.5730000000000004</v>
      </c>
      <c r="K811" s="69">
        <v>99</v>
      </c>
      <c r="L811" s="68">
        <v>702</v>
      </c>
      <c r="M811" s="8">
        <f t="shared" si="65"/>
        <v>7.0909090909090908</v>
      </c>
      <c r="N811" s="90">
        <v>2.911</v>
      </c>
      <c r="O811" s="69">
        <f t="shared" si="70"/>
        <v>99</v>
      </c>
      <c r="P811" s="181">
        <f t="shared" si="67"/>
        <v>4.1424501424501425</v>
      </c>
      <c r="Q811" s="77" t="s">
        <v>718</v>
      </c>
      <c r="V811" s="34">
        <v>0.45416666666666666</v>
      </c>
      <c r="W811" s="85">
        <v>0.59722222222222221</v>
      </c>
      <c r="X811" s="86">
        <f t="shared" si="68"/>
        <v>0.14305555555555555</v>
      </c>
    </row>
    <row r="812" spans="1:24" x14ac:dyDescent="0.3">
      <c r="A812" s="44" t="s">
        <v>7605</v>
      </c>
      <c r="B812" s="68" t="s">
        <v>7606</v>
      </c>
      <c r="C812" s="2" t="s">
        <v>1</v>
      </c>
      <c r="D812" s="2">
        <v>51</v>
      </c>
      <c r="E812" s="6">
        <v>25112</v>
      </c>
      <c r="F812" s="7">
        <v>43822.593032407407</v>
      </c>
      <c r="G812" s="69" t="s">
        <v>4</v>
      </c>
      <c r="H812" s="68">
        <v>1729</v>
      </c>
      <c r="I812" s="8">
        <f t="shared" si="64"/>
        <v>17.29</v>
      </c>
      <c r="J812" s="90">
        <v>3.9910000000000001</v>
      </c>
      <c r="K812" s="69">
        <v>100</v>
      </c>
      <c r="L812" s="68">
        <v>463</v>
      </c>
      <c r="M812" s="8">
        <f t="shared" si="65"/>
        <v>4.63</v>
      </c>
      <c r="N812" s="90">
        <v>1.978</v>
      </c>
      <c r="O812" s="69">
        <f t="shared" si="70"/>
        <v>100</v>
      </c>
      <c r="P812" s="181">
        <f t="shared" si="67"/>
        <v>3.7343412526997839</v>
      </c>
      <c r="Q812" s="77" t="s">
        <v>718</v>
      </c>
      <c r="V812" s="34">
        <v>0.4548611111111111</v>
      </c>
      <c r="W812" s="85">
        <v>0.61458333333333337</v>
      </c>
      <c r="X812" s="86">
        <f t="shared" si="68"/>
        <v>0.15972222222222227</v>
      </c>
    </row>
    <row r="813" spans="1:24" x14ac:dyDescent="0.3">
      <c r="A813" s="44" t="s">
        <v>7607</v>
      </c>
      <c r="B813" s="68" t="s">
        <v>532</v>
      </c>
      <c r="C813" s="2" t="s">
        <v>1</v>
      </c>
      <c r="D813" s="2">
        <v>49</v>
      </c>
      <c r="E813" s="6">
        <v>25910</v>
      </c>
      <c r="F813" s="7">
        <v>43822.612291666665</v>
      </c>
      <c r="G813" s="69" t="s">
        <v>4</v>
      </c>
      <c r="H813" s="68">
        <v>3097</v>
      </c>
      <c r="I813" s="8">
        <f t="shared" si="64"/>
        <v>31.282828282828284</v>
      </c>
      <c r="J813" s="90">
        <v>6.7229999999999999</v>
      </c>
      <c r="K813" s="69">
        <v>99</v>
      </c>
      <c r="L813" s="68">
        <v>529</v>
      </c>
      <c r="M813" s="8">
        <f t="shared" si="65"/>
        <v>5.3434343434343434</v>
      </c>
      <c r="N813" s="90">
        <v>2.4329999999999998</v>
      </c>
      <c r="O813" s="69">
        <f t="shared" si="70"/>
        <v>99</v>
      </c>
      <c r="P813" s="181">
        <f t="shared" si="67"/>
        <v>5.8544423440453688</v>
      </c>
      <c r="Q813" s="77" t="s">
        <v>718</v>
      </c>
      <c r="V813" s="34">
        <v>0.46319444444444446</v>
      </c>
      <c r="W813" s="85">
        <v>0.625</v>
      </c>
      <c r="X813" s="86">
        <f t="shared" si="68"/>
        <v>0.16180555555555554</v>
      </c>
    </row>
    <row r="814" spans="1:24" x14ac:dyDescent="0.3">
      <c r="A814" s="44" t="s">
        <v>7608</v>
      </c>
      <c r="B814" s="68" t="s">
        <v>7609</v>
      </c>
      <c r="C814" s="2" t="s">
        <v>1</v>
      </c>
      <c r="D814" s="2">
        <v>44</v>
      </c>
      <c r="E814" s="6">
        <v>27396</v>
      </c>
      <c r="F814" s="7">
        <v>43822.623796296299</v>
      </c>
      <c r="G814" s="69" t="s">
        <v>4</v>
      </c>
      <c r="H814" s="68">
        <v>1315</v>
      </c>
      <c r="I814" s="8">
        <f t="shared" si="64"/>
        <v>13.282828282828282</v>
      </c>
      <c r="J814" s="90">
        <v>3.7010000000000001</v>
      </c>
      <c r="K814" s="69">
        <v>99</v>
      </c>
      <c r="L814" s="68">
        <v>467</v>
      </c>
      <c r="M814" s="8">
        <f t="shared" si="65"/>
        <v>4.7171717171717171</v>
      </c>
      <c r="N814" s="90">
        <v>2.2949999999999999</v>
      </c>
      <c r="O814" s="69">
        <f t="shared" si="70"/>
        <v>99</v>
      </c>
      <c r="P814" s="181">
        <f t="shared" si="67"/>
        <v>2.8158458244111348</v>
      </c>
      <c r="Q814" s="77" t="s">
        <v>718</v>
      </c>
      <c r="V814" s="34">
        <v>0.49861111111111112</v>
      </c>
      <c r="W814" s="85">
        <v>0.63888888888888895</v>
      </c>
      <c r="X814" s="86">
        <f t="shared" si="68"/>
        <v>0.14027777777777783</v>
      </c>
    </row>
    <row r="815" spans="1:24" x14ac:dyDescent="0.3">
      <c r="A815" s="44" t="s">
        <v>7610</v>
      </c>
      <c r="B815" s="68" t="s">
        <v>7611</v>
      </c>
      <c r="C815" s="2" t="s">
        <v>6</v>
      </c>
      <c r="D815" s="2">
        <v>16</v>
      </c>
      <c r="E815" s="6">
        <v>37724</v>
      </c>
      <c r="F815" s="7">
        <v>43822.631886574076</v>
      </c>
      <c r="G815" s="69" t="s">
        <v>4</v>
      </c>
      <c r="H815" s="68">
        <v>1113</v>
      </c>
      <c r="I815" s="8">
        <f t="shared" si="64"/>
        <v>11.13</v>
      </c>
      <c r="J815" s="90">
        <v>3.6280000000000001</v>
      </c>
      <c r="K815" s="69">
        <v>100</v>
      </c>
      <c r="L815" s="68">
        <v>214</v>
      </c>
      <c r="M815" s="8">
        <f t="shared" si="65"/>
        <v>2.14</v>
      </c>
      <c r="N815" s="90">
        <v>1.4630000000000001</v>
      </c>
      <c r="O815" s="69">
        <f t="shared" si="70"/>
        <v>100</v>
      </c>
      <c r="P815" s="181">
        <f t="shared" si="67"/>
        <v>5.2009345794392523</v>
      </c>
      <c r="Q815" s="77" t="s">
        <v>718</v>
      </c>
      <c r="V815" s="34">
        <v>0.4694444444444445</v>
      </c>
      <c r="W815" s="85">
        <v>0.67013888888888884</v>
      </c>
      <c r="X815" s="86">
        <f t="shared" si="68"/>
        <v>0.20069444444444434</v>
      </c>
    </row>
    <row r="816" spans="1:24" x14ac:dyDescent="0.3">
      <c r="A816" s="44" t="s">
        <v>7612</v>
      </c>
      <c r="B816" s="68" t="s">
        <v>388</v>
      </c>
      <c r="C816" s="2" t="s">
        <v>1</v>
      </c>
      <c r="D816" s="2">
        <v>45</v>
      </c>
      <c r="E816" s="6">
        <v>27298</v>
      </c>
      <c r="F816" s="7">
        <v>43822.662743055553</v>
      </c>
      <c r="G816" s="69" t="s">
        <v>4</v>
      </c>
      <c r="H816" s="68">
        <v>1141</v>
      </c>
      <c r="I816" s="8">
        <f t="shared" si="64"/>
        <v>11.41</v>
      </c>
      <c r="J816" s="90">
        <v>3.1819999999999999</v>
      </c>
      <c r="K816" s="69">
        <v>100</v>
      </c>
      <c r="L816" s="68">
        <v>413</v>
      </c>
      <c r="M816" s="8">
        <f t="shared" si="65"/>
        <v>4.13</v>
      </c>
      <c r="N816" s="90">
        <v>2.1259999999999999</v>
      </c>
      <c r="O816" s="69">
        <f t="shared" si="70"/>
        <v>100</v>
      </c>
      <c r="P816" s="181">
        <f t="shared" si="67"/>
        <v>2.7627118644067798</v>
      </c>
      <c r="Q816" s="77" t="s">
        <v>718</v>
      </c>
      <c r="V816" s="34">
        <v>0.54236111111111118</v>
      </c>
      <c r="W816" s="85">
        <v>0.6875</v>
      </c>
      <c r="X816" s="86">
        <f t="shared" si="68"/>
        <v>0.14513888888888882</v>
      </c>
    </row>
    <row r="817" spans="1:24" x14ac:dyDescent="0.3">
      <c r="A817" s="44" t="s">
        <v>7613</v>
      </c>
      <c r="B817" s="68" t="s">
        <v>5235</v>
      </c>
      <c r="C817" s="2" t="s">
        <v>1</v>
      </c>
      <c r="D817" s="2">
        <v>60</v>
      </c>
      <c r="E817" s="6">
        <v>21869</v>
      </c>
      <c r="F817" s="7">
        <v>43822.683182870373</v>
      </c>
      <c r="G817" s="69" t="s">
        <v>4</v>
      </c>
      <c r="H817" s="68">
        <v>2201</v>
      </c>
      <c r="I817" s="8">
        <f t="shared" si="64"/>
        <v>22.232323232323232</v>
      </c>
      <c r="J817" s="90">
        <v>5.1719999999999997</v>
      </c>
      <c r="K817" s="69">
        <v>99</v>
      </c>
      <c r="L817" s="68">
        <v>632</v>
      </c>
      <c r="M817" s="8">
        <f t="shared" si="65"/>
        <v>6.3838383838383841</v>
      </c>
      <c r="N817" s="90">
        <v>2.6869999999999998</v>
      </c>
      <c r="O817" s="69">
        <f t="shared" si="70"/>
        <v>99</v>
      </c>
      <c r="P817" s="181">
        <f t="shared" si="67"/>
        <v>3.4825949367088604</v>
      </c>
      <c r="Q817" s="77" t="s">
        <v>718</v>
      </c>
      <c r="V817" s="34">
        <v>0.54652777777777783</v>
      </c>
      <c r="W817" s="85">
        <v>0.70833333333333337</v>
      </c>
      <c r="X817" s="86">
        <f t="shared" si="68"/>
        <v>0.16180555555555554</v>
      </c>
    </row>
    <row r="818" spans="1:24" x14ac:dyDescent="0.3">
      <c r="A818" s="44" t="s">
        <v>7614</v>
      </c>
      <c r="B818" s="68" t="s">
        <v>7615</v>
      </c>
      <c r="C818" s="2" t="s">
        <v>1</v>
      </c>
      <c r="D818" s="2">
        <v>65</v>
      </c>
      <c r="E818" s="6">
        <v>19751</v>
      </c>
      <c r="F818" s="7">
        <v>43822.704965277779</v>
      </c>
      <c r="G818" s="69" t="s">
        <v>4</v>
      </c>
      <c r="H818" s="68">
        <v>5186</v>
      </c>
      <c r="I818" s="8">
        <f t="shared" si="64"/>
        <v>52.383838383838381</v>
      </c>
      <c r="J818" s="90">
        <v>6.694</v>
      </c>
      <c r="K818" s="69">
        <v>99</v>
      </c>
      <c r="L818" s="68">
        <v>1422</v>
      </c>
      <c r="M818" s="8">
        <f t="shared" si="65"/>
        <v>14.363636363636363</v>
      </c>
      <c r="N818" s="90">
        <v>4.0490000000000004</v>
      </c>
      <c r="O818" s="69">
        <f t="shared" si="70"/>
        <v>99</v>
      </c>
      <c r="P818" s="181">
        <f t="shared" si="67"/>
        <v>3.6469760900140646</v>
      </c>
      <c r="Q818" s="77" t="s">
        <v>718</v>
      </c>
      <c r="V818" s="34">
        <v>0.6</v>
      </c>
      <c r="W818" s="85">
        <v>0.72222222222222221</v>
      </c>
      <c r="X818" s="86">
        <f t="shared" si="68"/>
        <v>0.12222222222222223</v>
      </c>
    </row>
    <row r="819" spans="1:24" x14ac:dyDescent="0.3">
      <c r="A819" s="44" t="s">
        <v>7616</v>
      </c>
      <c r="B819" s="68" t="s">
        <v>734</v>
      </c>
      <c r="C819" s="2" t="s">
        <v>6</v>
      </c>
      <c r="D819" s="2">
        <v>78</v>
      </c>
      <c r="E819" s="6">
        <v>15170</v>
      </c>
      <c r="F819" s="7">
        <v>43823.515914351854</v>
      </c>
      <c r="G819" s="69" t="s">
        <v>4</v>
      </c>
      <c r="H819" s="68">
        <v>3351</v>
      </c>
      <c r="I819" s="8">
        <f t="shared" si="64"/>
        <v>33.848484848484851</v>
      </c>
      <c r="J819" s="90">
        <v>5.4960000000000004</v>
      </c>
      <c r="K819" s="69">
        <v>99</v>
      </c>
      <c r="L819" s="68">
        <v>621</v>
      </c>
      <c r="M819" s="8">
        <f t="shared" si="65"/>
        <v>6.2727272727272725</v>
      </c>
      <c r="N819" s="90">
        <v>2.8279999999999998</v>
      </c>
      <c r="O819" s="69">
        <f t="shared" si="70"/>
        <v>99</v>
      </c>
      <c r="P819" s="181">
        <f t="shared" si="67"/>
        <v>5.396135265700484</v>
      </c>
      <c r="Q819" s="77" t="s">
        <v>718</v>
      </c>
      <c r="V819" s="34">
        <v>0.37847222222222227</v>
      </c>
      <c r="W819" s="85">
        <v>0.52083333333333337</v>
      </c>
      <c r="X819" s="86">
        <f t="shared" si="68"/>
        <v>0.1423611111111111</v>
      </c>
    </row>
    <row r="820" spans="1:24" x14ac:dyDescent="0.3">
      <c r="A820" s="44" t="s">
        <v>7617</v>
      </c>
      <c r="B820" s="68" t="s">
        <v>7618</v>
      </c>
      <c r="C820" s="2" t="s">
        <v>1</v>
      </c>
      <c r="D820" s="2">
        <v>39</v>
      </c>
      <c r="E820" s="6">
        <v>29564</v>
      </c>
      <c r="F820" s="7">
        <v>43823.51840277778</v>
      </c>
      <c r="G820" s="69" t="s">
        <v>4</v>
      </c>
      <c r="H820" s="68">
        <v>1051</v>
      </c>
      <c r="I820" s="8">
        <f t="shared" si="64"/>
        <v>10.616161616161616</v>
      </c>
      <c r="J820" s="90">
        <v>3.06</v>
      </c>
      <c r="K820" s="69">
        <v>99</v>
      </c>
      <c r="L820" s="68">
        <v>351</v>
      </c>
      <c r="M820" s="8">
        <f t="shared" si="65"/>
        <v>3.5454545454545454</v>
      </c>
      <c r="N820" s="90">
        <v>2.0169999999999999</v>
      </c>
      <c r="O820" s="69">
        <f t="shared" si="70"/>
        <v>99</v>
      </c>
      <c r="P820" s="181">
        <f t="shared" si="67"/>
        <v>2.9943019943019942</v>
      </c>
      <c r="Q820" s="77" t="s">
        <v>718</v>
      </c>
      <c r="V820" s="34">
        <v>0.38541666666666669</v>
      </c>
      <c r="W820" s="85">
        <v>0.53472222222222221</v>
      </c>
      <c r="X820" s="86">
        <f t="shared" si="68"/>
        <v>0.14930555555555552</v>
      </c>
    </row>
    <row r="821" spans="1:24" x14ac:dyDescent="0.3">
      <c r="A821" s="44" t="s">
        <v>7619</v>
      </c>
      <c r="B821" s="68" t="s">
        <v>7620</v>
      </c>
      <c r="C821" s="2" t="s">
        <v>1</v>
      </c>
      <c r="D821" s="2">
        <v>53</v>
      </c>
      <c r="E821" s="6">
        <v>24393</v>
      </c>
      <c r="F821" s="7">
        <v>43823.532384259262</v>
      </c>
      <c r="G821" s="69" t="s">
        <v>4</v>
      </c>
      <c r="H821" s="68">
        <v>4447</v>
      </c>
      <c r="I821" s="8">
        <f t="shared" si="64"/>
        <v>44.919191919191917</v>
      </c>
      <c r="J821" s="90">
        <v>6.9290000000000003</v>
      </c>
      <c r="K821" s="69">
        <v>99</v>
      </c>
      <c r="L821" s="68">
        <v>329</v>
      </c>
      <c r="M821" s="8">
        <f t="shared" si="65"/>
        <v>3.3232323232323231</v>
      </c>
      <c r="N821" s="90">
        <v>2.0190000000000001</v>
      </c>
      <c r="O821" s="69">
        <f t="shared" si="70"/>
        <v>99</v>
      </c>
      <c r="P821" s="181">
        <f t="shared" si="67"/>
        <v>13.516717325227964</v>
      </c>
      <c r="Q821" s="77" t="s">
        <v>718</v>
      </c>
      <c r="V821" s="34">
        <v>0.39652777777777781</v>
      </c>
      <c r="W821" s="85">
        <v>0.54861111111111105</v>
      </c>
      <c r="X821" s="86">
        <f t="shared" si="68"/>
        <v>0.15208333333333324</v>
      </c>
    </row>
    <row r="822" spans="1:24" x14ac:dyDescent="0.3">
      <c r="A822" s="44" t="s">
        <v>7621</v>
      </c>
      <c r="B822" s="68" t="s">
        <v>7622</v>
      </c>
      <c r="C822" s="2" t="s">
        <v>1</v>
      </c>
      <c r="D822" s="2">
        <v>76</v>
      </c>
      <c r="E822" s="6">
        <v>15865</v>
      </c>
      <c r="F822" s="7">
        <v>43823.542847222219</v>
      </c>
      <c r="G822" s="69" t="s">
        <v>4</v>
      </c>
      <c r="H822" s="68">
        <v>2535</v>
      </c>
      <c r="I822" s="8">
        <f t="shared" si="64"/>
        <v>25.35</v>
      </c>
      <c r="J822" s="90">
        <v>4.9649999999999999</v>
      </c>
      <c r="K822" s="69">
        <v>100</v>
      </c>
      <c r="L822" s="68">
        <v>809</v>
      </c>
      <c r="M822" s="8">
        <f t="shared" si="65"/>
        <v>8.09</v>
      </c>
      <c r="N822" s="90">
        <v>2.8069999999999999</v>
      </c>
      <c r="O822" s="69">
        <f t="shared" si="70"/>
        <v>100</v>
      </c>
      <c r="P822" s="181">
        <f t="shared" si="67"/>
        <v>3.1334981458590856</v>
      </c>
      <c r="Q822" s="77" t="s">
        <v>718</v>
      </c>
      <c r="V822" s="34">
        <v>0.41250000000000003</v>
      </c>
      <c r="W822" s="85">
        <v>0.56944444444444442</v>
      </c>
      <c r="X822" s="86">
        <f t="shared" si="68"/>
        <v>0.15694444444444439</v>
      </c>
    </row>
    <row r="823" spans="1:24" x14ac:dyDescent="0.3">
      <c r="A823" s="44" t="s">
        <v>7623</v>
      </c>
      <c r="B823" s="68" t="s">
        <v>7624</v>
      </c>
      <c r="C823" s="2" t="s">
        <v>1</v>
      </c>
      <c r="D823" s="2">
        <v>59</v>
      </c>
      <c r="E823" s="6">
        <v>22195</v>
      </c>
      <c r="F823" s="7">
        <v>43823.564062500001</v>
      </c>
      <c r="G823" s="69" t="s">
        <v>4</v>
      </c>
      <c r="H823" s="68">
        <v>2594</v>
      </c>
      <c r="I823" s="8">
        <f t="shared" si="64"/>
        <v>25.94</v>
      </c>
      <c r="J823" s="90">
        <v>4.7350000000000003</v>
      </c>
      <c r="K823" s="69">
        <v>100</v>
      </c>
      <c r="L823" s="68">
        <v>423</v>
      </c>
      <c r="M823" s="8">
        <f t="shared" si="65"/>
        <v>4.2300000000000004</v>
      </c>
      <c r="N823" s="90">
        <v>2.145</v>
      </c>
      <c r="O823" s="69">
        <f t="shared" si="70"/>
        <v>100</v>
      </c>
      <c r="P823" s="181">
        <f t="shared" si="67"/>
        <v>6.1323877068557913</v>
      </c>
      <c r="Q823" s="77" t="s">
        <v>718</v>
      </c>
      <c r="V823" s="34">
        <v>0.42986111111111108</v>
      </c>
      <c r="W823" s="85">
        <v>0.57986111111111105</v>
      </c>
      <c r="X823" s="86">
        <f t="shared" si="68"/>
        <v>0.14999999999999997</v>
      </c>
    </row>
    <row r="824" spans="1:24" x14ac:dyDescent="0.3">
      <c r="A824" s="44" t="s">
        <v>7625</v>
      </c>
      <c r="B824" s="68" t="s">
        <v>7626</v>
      </c>
      <c r="C824" s="2" t="s">
        <v>1</v>
      </c>
      <c r="D824" s="2">
        <v>72</v>
      </c>
      <c r="E824" s="6">
        <v>17215</v>
      </c>
      <c r="F824" s="7">
        <v>43823.575509259259</v>
      </c>
      <c r="G824" s="69" t="s">
        <v>4</v>
      </c>
      <c r="H824" s="68">
        <v>1699</v>
      </c>
      <c r="I824" s="8">
        <f t="shared" si="64"/>
        <v>16.989999999999998</v>
      </c>
      <c r="J824" s="90">
        <v>3.371</v>
      </c>
      <c r="K824" s="69">
        <v>100</v>
      </c>
      <c r="L824" s="68">
        <v>521</v>
      </c>
      <c r="M824" s="8">
        <f t="shared" si="65"/>
        <v>5.21</v>
      </c>
      <c r="N824" s="90">
        <v>2.1989999999999998</v>
      </c>
      <c r="O824" s="69">
        <f t="shared" si="70"/>
        <v>100</v>
      </c>
      <c r="P824" s="181">
        <f t="shared" si="67"/>
        <v>3.2610364683301341</v>
      </c>
      <c r="Q824" s="77" t="s">
        <v>718</v>
      </c>
      <c r="V824" s="34">
        <v>0.42708333333333331</v>
      </c>
      <c r="W824" s="85">
        <v>0.59027777777777779</v>
      </c>
      <c r="X824" s="86">
        <f t="shared" si="68"/>
        <v>0.16319444444444448</v>
      </c>
    </row>
    <row r="825" spans="1:24" x14ac:dyDescent="0.3">
      <c r="A825" s="44" t="s">
        <v>7627</v>
      </c>
      <c r="B825" s="68" t="s">
        <v>5751</v>
      </c>
      <c r="C825" s="2" t="s">
        <v>1</v>
      </c>
      <c r="D825" s="2">
        <v>65</v>
      </c>
      <c r="E825" s="6">
        <v>19930</v>
      </c>
      <c r="F825" s="7">
        <v>43823.587627314817</v>
      </c>
      <c r="G825" s="69" t="s">
        <v>4</v>
      </c>
      <c r="H825" s="68">
        <v>3080</v>
      </c>
      <c r="I825" s="8">
        <f t="shared" si="64"/>
        <v>30.8</v>
      </c>
      <c r="J825" s="90">
        <v>5.8070000000000004</v>
      </c>
      <c r="K825" s="69">
        <v>100</v>
      </c>
      <c r="L825" s="68">
        <v>675</v>
      </c>
      <c r="M825" s="8">
        <f t="shared" si="65"/>
        <v>6.75</v>
      </c>
      <c r="N825" s="90">
        <v>2.4340000000000002</v>
      </c>
      <c r="O825" s="69">
        <f t="shared" si="70"/>
        <v>100</v>
      </c>
      <c r="P825" s="181">
        <f t="shared" si="67"/>
        <v>4.5629629629629633</v>
      </c>
      <c r="Q825" s="77" t="s">
        <v>718</v>
      </c>
      <c r="V825" s="34">
        <v>0.48819444444444443</v>
      </c>
      <c r="W825" s="85">
        <v>0.60416666666666663</v>
      </c>
      <c r="X825" s="86">
        <f t="shared" si="68"/>
        <v>0.1159722222222222</v>
      </c>
    </row>
    <row r="826" spans="1:24" x14ac:dyDescent="0.3">
      <c r="A826" s="44" t="s">
        <v>7628</v>
      </c>
      <c r="B826" s="68" t="s">
        <v>1831</v>
      </c>
      <c r="C826" s="2" t="s">
        <v>1</v>
      </c>
      <c r="D826" s="2">
        <v>51</v>
      </c>
      <c r="E826" s="6">
        <v>25194</v>
      </c>
      <c r="F826" s="7">
        <v>43823.599409722221</v>
      </c>
      <c r="G826" s="69" t="s">
        <v>4</v>
      </c>
      <c r="H826" s="68">
        <v>2382</v>
      </c>
      <c r="I826" s="8">
        <f t="shared" si="64"/>
        <v>23.82</v>
      </c>
      <c r="J826" s="90">
        <v>5.2619999999999996</v>
      </c>
      <c r="K826" s="69">
        <v>100</v>
      </c>
      <c r="L826" s="68">
        <v>619</v>
      </c>
      <c r="M826" s="8">
        <f t="shared" si="65"/>
        <v>6.19</v>
      </c>
      <c r="N826" s="90">
        <v>2.4929999999999999</v>
      </c>
      <c r="O826" s="69">
        <f t="shared" si="70"/>
        <v>100</v>
      </c>
      <c r="P826" s="181">
        <f t="shared" si="67"/>
        <v>3.8481421647819061</v>
      </c>
      <c r="Q826" s="77" t="s">
        <v>718</v>
      </c>
      <c r="V826" s="34">
        <v>0.4909722222222222</v>
      </c>
      <c r="W826" s="85">
        <v>0.625</v>
      </c>
      <c r="X826" s="86">
        <f t="shared" si="68"/>
        <v>0.1340277777777778</v>
      </c>
    </row>
    <row r="827" spans="1:24" x14ac:dyDescent="0.3">
      <c r="A827" s="44" t="s">
        <v>7629</v>
      </c>
      <c r="B827" s="68" t="s">
        <v>7630</v>
      </c>
      <c r="C827" s="2" t="s">
        <v>6</v>
      </c>
      <c r="D827" s="2">
        <v>35</v>
      </c>
      <c r="E827" s="6">
        <v>30723</v>
      </c>
      <c r="F827" s="7">
        <v>43823.619421296295</v>
      </c>
      <c r="G827" s="69" t="s">
        <v>4</v>
      </c>
      <c r="H827" s="68">
        <v>984</v>
      </c>
      <c r="I827" s="8">
        <f t="shared" si="64"/>
        <v>9.84</v>
      </c>
      <c r="J827" s="90">
        <v>3.206</v>
      </c>
      <c r="K827" s="69">
        <v>100</v>
      </c>
      <c r="L827" s="68">
        <v>393</v>
      </c>
      <c r="M827" s="8">
        <f t="shared" si="65"/>
        <v>3.93</v>
      </c>
      <c r="N827" s="90">
        <v>2.016</v>
      </c>
      <c r="O827" s="69">
        <f t="shared" si="70"/>
        <v>100</v>
      </c>
      <c r="P827" s="181">
        <f t="shared" si="67"/>
        <v>2.5038167938931295</v>
      </c>
      <c r="Q827" s="77" t="s">
        <v>718</v>
      </c>
      <c r="V827" s="34">
        <v>0.47916666666666669</v>
      </c>
      <c r="W827" s="85">
        <v>0.63541666666666663</v>
      </c>
      <c r="X827" s="86">
        <f t="shared" si="68"/>
        <v>0.15624999999999994</v>
      </c>
    </row>
    <row r="828" spans="1:24" x14ac:dyDescent="0.3">
      <c r="A828" s="44" t="s">
        <v>7631</v>
      </c>
      <c r="B828" s="68" t="s">
        <v>6132</v>
      </c>
      <c r="C828" s="2" t="s">
        <v>1</v>
      </c>
      <c r="D828" s="2">
        <v>74</v>
      </c>
      <c r="E828" s="6">
        <v>16689</v>
      </c>
      <c r="F828" s="7">
        <v>43823.631967592592</v>
      </c>
      <c r="G828" s="69" t="s">
        <v>4</v>
      </c>
      <c r="H828" s="68">
        <v>2096</v>
      </c>
      <c r="I828" s="8">
        <f t="shared" si="64"/>
        <v>20.96</v>
      </c>
      <c r="J828" s="90">
        <v>5.2069999999999999</v>
      </c>
      <c r="K828" s="69">
        <v>100</v>
      </c>
      <c r="L828" s="68">
        <v>412</v>
      </c>
      <c r="M828" s="8">
        <f t="shared" si="65"/>
        <v>4.12</v>
      </c>
      <c r="N828" s="90">
        <v>1.9550000000000001</v>
      </c>
      <c r="O828" s="69">
        <f t="shared" si="70"/>
        <v>100</v>
      </c>
      <c r="P828" s="181">
        <f t="shared" si="67"/>
        <v>5.0873786407766994</v>
      </c>
      <c r="Q828" s="77" t="s">
        <v>718</v>
      </c>
      <c r="V828" s="34">
        <v>0.50902777777777775</v>
      </c>
      <c r="W828" s="85">
        <v>0.65972222222222221</v>
      </c>
      <c r="X828" s="86">
        <f t="shared" si="68"/>
        <v>0.15069444444444446</v>
      </c>
    </row>
    <row r="829" spans="1:24" x14ac:dyDescent="0.3">
      <c r="A829" s="44" t="s">
        <v>7632</v>
      </c>
      <c r="B829" s="68" t="s">
        <v>7633</v>
      </c>
      <c r="C829" s="2" t="s">
        <v>1</v>
      </c>
      <c r="D829" s="2">
        <v>34</v>
      </c>
      <c r="E829" s="6">
        <v>31052</v>
      </c>
      <c r="F829" s="7">
        <v>43823.642777777779</v>
      </c>
      <c r="G829" s="69" t="s">
        <v>4</v>
      </c>
      <c r="H829" s="68">
        <v>1612</v>
      </c>
      <c r="I829" s="8">
        <f t="shared" si="64"/>
        <v>16.282828282828284</v>
      </c>
      <c r="J829" s="90">
        <v>3.8860000000000001</v>
      </c>
      <c r="K829" s="69">
        <v>99</v>
      </c>
      <c r="L829" s="68">
        <v>464</v>
      </c>
      <c r="M829" s="8">
        <f t="shared" si="65"/>
        <v>4.6868686868686869</v>
      </c>
      <c r="N829" s="90">
        <v>2.1549999999999998</v>
      </c>
      <c r="O829" s="69">
        <f t="shared" si="70"/>
        <v>99</v>
      </c>
      <c r="P829" s="181">
        <f t="shared" si="67"/>
        <v>3.4741379310344831</v>
      </c>
      <c r="Q829" s="77" t="s">
        <v>718</v>
      </c>
      <c r="V829" s="34">
        <v>0.54513888888888895</v>
      </c>
      <c r="W829" s="85">
        <v>0.67361111111111116</v>
      </c>
      <c r="X829" s="86">
        <f t="shared" si="68"/>
        <v>0.12847222222222221</v>
      </c>
    </row>
    <row r="830" spans="1:24" x14ac:dyDescent="0.3">
      <c r="A830" s="44" t="s">
        <v>7634</v>
      </c>
      <c r="B830" s="68" t="s">
        <v>7635</v>
      </c>
      <c r="C830" s="2" t="s">
        <v>6</v>
      </c>
      <c r="D830" s="2">
        <v>26</v>
      </c>
      <c r="E830" s="6">
        <v>34061</v>
      </c>
      <c r="F830" s="7">
        <v>43825.517222222225</v>
      </c>
      <c r="G830" s="69" t="s">
        <v>4</v>
      </c>
      <c r="H830" s="68">
        <v>1347</v>
      </c>
      <c r="I830" s="8">
        <f t="shared" si="64"/>
        <v>13.47</v>
      </c>
      <c r="J830" s="90">
        <v>3.8650000000000002</v>
      </c>
      <c r="K830" s="69">
        <v>100</v>
      </c>
      <c r="L830" s="68">
        <v>390</v>
      </c>
      <c r="M830" s="8">
        <f t="shared" si="65"/>
        <v>3.9</v>
      </c>
      <c r="N830" s="90">
        <v>1.823</v>
      </c>
      <c r="O830" s="69">
        <f t="shared" si="70"/>
        <v>100</v>
      </c>
      <c r="P830" s="181">
        <f t="shared" si="67"/>
        <v>3.453846153846154</v>
      </c>
      <c r="Q830" s="77" t="s">
        <v>718</v>
      </c>
      <c r="V830" s="34">
        <v>0.38055555555555554</v>
      </c>
      <c r="W830" s="85">
        <v>0.52083333333333337</v>
      </c>
      <c r="X830" s="86">
        <f t="shared" si="68"/>
        <v>0.14027777777777783</v>
      </c>
    </row>
    <row r="831" spans="1:24" x14ac:dyDescent="0.3">
      <c r="A831" s="44" t="s">
        <v>7636</v>
      </c>
      <c r="B831" s="68" t="s">
        <v>7637</v>
      </c>
      <c r="C831" s="2" t="s">
        <v>1</v>
      </c>
      <c r="D831" s="2">
        <v>46</v>
      </c>
      <c r="E831" s="6">
        <v>26732</v>
      </c>
      <c r="F831" s="7">
        <v>43825.521956018521</v>
      </c>
      <c r="G831" s="69" t="s">
        <v>4</v>
      </c>
      <c r="H831" s="68">
        <v>2960</v>
      </c>
      <c r="I831" s="8">
        <f t="shared" si="64"/>
        <v>29.8989898989899</v>
      </c>
      <c r="J831" s="90">
        <v>7.8120000000000003</v>
      </c>
      <c r="K831" s="69">
        <v>99</v>
      </c>
      <c r="L831" s="68">
        <v>391</v>
      </c>
      <c r="M831" s="8">
        <f t="shared" si="65"/>
        <v>3.9494949494949494</v>
      </c>
      <c r="N831" s="90">
        <v>1.9810000000000001</v>
      </c>
      <c r="O831" s="69">
        <f t="shared" si="70"/>
        <v>99</v>
      </c>
      <c r="P831" s="181">
        <f t="shared" si="67"/>
        <v>7.5703324808184149</v>
      </c>
      <c r="Q831" s="77" t="s">
        <v>718</v>
      </c>
      <c r="V831" s="34">
        <v>0.38472222222222219</v>
      </c>
      <c r="W831" s="85">
        <v>0.53472222222222221</v>
      </c>
      <c r="X831" s="86">
        <f t="shared" si="68"/>
        <v>0.15000000000000002</v>
      </c>
    </row>
    <row r="832" spans="1:24" x14ac:dyDescent="0.3">
      <c r="A832" s="44" t="s">
        <v>7638</v>
      </c>
      <c r="B832" s="68" t="s">
        <v>4764</v>
      </c>
      <c r="C832" s="2" t="s">
        <v>1</v>
      </c>
      <c r="D832" s="2">
        <v>71</v>
      </c>
      <c r="E832" s="6">
        <v>17732</v>
      </c>
      <c r="F832" s="7">
        <v>43825.536770833336</v>
      </c>
      <c r="G832" s="69" t="s">
        <v>4</v>
      </c>
      <c r="H832" s="68">
        <v>3522</v>
      </c>
      <c r="I832" s="8">
        <f t="shared" si="64"/>
        <v>35.575757575757578</v>
      </c>
      <c r="J832" s="90">
        <v>5.9249999999999998</v>
      </c>
      <c r="K832" s="69">
        <v>99</v>
      </c>
      <c r="L832" s="68">
        <v>1612</v>
      </c>
      <c r="M832" s="8">
        <f t="shared" si="65"/>
        <v>16.282828282828284</v>
      </c>
      <c r="N832" s="90">
        <v>4.3520000000000003</v>
      </c>
      <c r="O832" s="69">
        <f t="shared" si="70"/>
        <v>99</v>
      </c>
      <c r="P832" s="181">
        <f t="shared" si="67"/>
        <v>2.1848635235732008</v>
      </c>
      <c r="Q832" s="77" t="s">
        <v>718</v>
      </c>
      <c r="V832" s="34">
        <v>0.37708333333333338</v>
      </c>
      <c r="W832" s="85">
        <v>0.54861111111111105</v>
      </c>
      <c r="X832" s="86">
        <f t="shared" si="68"/>
        <v>0.17152777777777767</v>
      </c>
    </row>
    <row r="833" spans="1:24" x14ac:dyDescent="0.3">
      <c r="A833" s="44" t="s">
        <v>7639</v>
      </c>
      <c r="B833" s="68" t="s">
        <v>7640</v>
      </c>
      <c r="C833" s="2" t="s">
        <v>1</v>
      </c>
      <c r="D833" s="2">
        <v>71</v>
      </c>
      <c r="E833" s="6">
        <v>17597</v>
      </c>
      <c r="F833" s="7">
        <v>43825.539965277778</v>
      </c>
      <c r="G833" s="69" t="s">
        <v>4</v>
      </c>
      <c r="H833" s="68">
        <v>3563</v>
      </c>
      <c r="I833" s="8">
        <f t="shared" si="64"/>
        <v>35.98989898989899</v>
      </c>
      <c r="J833" s="90">
        <v>7.5789999999999997</v>
      </c>
      <c r="K833" s="69">
        <v>99</v>
      </c>
      <c r="L833" s="68">
        <v>731</v>
      </c>
      <c r="M833" s="8">
        <f t="shared" si="65"/>
        <v>7.3838383838383841</v>
      </c>
      <c r="N833" s="90">
        <v>2.66</v>
      </c>
      <c r="O833" s="69">
        <f t="shared" si="70"/>
        <v>99</v>
      </c>
      <c r="P833" s="181">
        <f t="shared" si="67"/>
        <v>4.874145006839945</v>
      </c>
      <c r="Q833" s="77" t="s">
        <v>718</v>
      </c>
      <c r="V833" s="34">
        <v>0.41180555555555554</v>
      </c>
      <c r="W833" s="85">
        <v>0.5625</v>
      </c>
      <c r="X833" s="86">
        <f t="shared" si="68"/>
        <v>0.15069444444444446</v>
      </c>
    </row>
    <row r="834" spans="1:24" x14ac:dyDescent="0.3">
      <c r="A834" s="44" t="s">
        <v>7641</v>
      </c>
      <c r="B834" s="68" t="s">
        <v>250</v>
      </c>
      <c r="C834" s="2" t="s">
        <v>1</v>
      </c>
      <c r="D834" s="2">
        <v>47</v>
      </c>
      <c r="E834" s="6">
        <v>26637</v>
      </c>
      <c r="F834" s="7">
        <v>43825.555902777778</v>
      </c>
      <c r="G834" s="69" t="s">
        <v>4</v>
      </c>
      <c r="H834" s="68">
        <v>2130</v>
      </c>
      <c r="I834" s="8">
        <f t="shared" si="64"/>
        <v>21.3</v>
      </c>
      <c r="J834" s="90">
        <v>5.0060000000000002</v>
      </c>
      <c r="K834" s="69">
        <v>100</v>
      </c>
      <c r="L834" s="68">
        <v>457</v>
      </c>
      <c r="M834" s="8">
        <f t="shared" si="65"/>
        <v>4.57</v>
      </c>
      <c r="N834" s="90">
        <v>2.0009999999999999</v>
      </c>
      <c r="O834" s="69">
        <f t="shared" si="70"/>
        <v>100</v>
      </c>
      <c r="P834" s="181">
        <f t="shared" si="67"/>
        <v>4.6608315098468269</v>
      </c>
      <c r="Q834" s="77" t="s">
        <v>718</v>
      </c>
      <c r="V834" s="34">
        <v>0.42777777777777781</v>
      </c>
      <c r="W834" s="85">
        <v>0.57986111111111105</v>
      </c>
      <c r="X834" s="86">
        <f t="shared" si="68"/>
        <v>0.15208333333333324</v>
      </c>
    </row>
    <row r="835" spans="1:24" x14ac:dyDescent="0.3">
      <c r="A835" s="44" t="s">
        <v>7642</v>
      </c>
      <c r="B835" s="68" t="s">
        <v>1398</v>
      </c>
      <c r="C835" s="2" t="s">
        <v>1</v>
      </c>
      <c r="D835" s="2">
        <v>42</v>
      </c>
      <c r="E835" s="6">
        <v>28381</v>
      </c>
      <c r="F835" s="7">
        <v>43825.576736111114</v>
      </c>
      <c r="G835" s="69" t="s">
        <v>4</v>
      </c>
      <c r="H835" s="68">
        <v>1915</v>
      </c>
      <c r="I835" s="8">
        <f t="shared" ref="I835:I898" si="71">H835/K835</f>
        <v>19.343434343434343</v>
      </c>
      <c r="J835" s="90">
        <v>4.9219999999999997</v>
      </c>
      <c r="K835" s="69">
        <v>99</v>
      </c>
      <c r="L835" s="68">
        <v>348</v>
      </c>
      <c r="M835" s="8">
        <f t="shared" ref="M835:M898" si="72">L835/O835</f>
        <v>3.5151515151515151</v>
      </c>
      <c r="N835" s="90">
        <v>1.9410000000000001</v>
      </c>
      <c r="O835" s="69">
        <f t="shared" si="70"/>
        <v>99</v>
      </c>
      <c r="P835" s="181">
        <f t="shared" ref="P835:P898" si="73">I835/M835</f>
        <v>5.5028735632183903</v>
      </c>
      <c r="Q835" s="77" t="s">
        <v>718</v>
      </c>
      <c r="V835" s="34">
        <v>0.45</v>
      </c>
      <c r="W835" s="85">
        <v>0.59375</v>
      </c>
      <c r="X835" s="86">
        <f t="shared" ref="X835:X898" si="74">IF(AND(W835&lt;&gt;0,V835&lt;&gt;0),W835-V835,"No_data")</f>
        <v>0.14374999999999999</v>
      </c>
    </row>
    <row r="836" spans="1:24" x14ac:dyDescent="0.3">
      <c r="A836" s="44" t="s">
        <v>7643</v>
      </c>
      <c r="B836" s="68" t="s">
        <v>1333</v>
      </c>
      <c r="C836" s="2" t="s">
        <v>1</v>
      </c>
      <c r="D836" s="2">
        <v>45</v>
      </c>
      <c r="E836" s="6">
        <v>27072</v>
      </c>
      <c r="F836" s="7">
        <v>43825.589375000003</v>
      </c>
      <c r="G836" s="69" t="s">
        <v>4</v>
      </c>
      <c r="H836" s="68">
        <v>2470</v>
      </c>
      <c r="I836" s="8">
        <f t="shared" si="71"/>
        <v>24.949494949494948</v>
      </c>
      <c r="J836" s="90">
        <v>5.681</v>
      </c>
      <c r="K836" s="69">
        <v>99</v>
      </c>
      <c r="L836" s="68">
        <v>482</v>
      </c>
      <c r="M836" s="8">
        <f t="shared" si="72"/>
        <v>4.8686868686868685</v>
      </c>
      <c r="N836" s="90">
        <v>2.044</v>
      </c>
      <c r="O836" s="69">
        <f t="shared" si="70"/>
        <v>99</v>
      </c>
      <c r="P836" s="181">
        <f t="shared" si="73"/>
        <v>5.1244813278008294</v>
      </c>
      <c r="Q836" s="77" t="s">
        <v>718</v>
      </c>
      <c r="V836" s="34">
        <v>0.45833333333333331</v>
      </c>
      <c r="W836" s="85">
        <v>0.64930555555555558</v>
      </c>
      <c r="X836" s="86">
        <f t="shared" si="74"/>
        <v>0.19097222222222227</v>
      </c>
    </row>
    <row r="837" spans="1:24" x14ac:dyDescent="0.3">
      <c r="A837" s="44" t="s">
        <v>7644</v>
      </c>
      <c r="B837" s="68" t="s">
        <v>353</v>
      </c>
      <c r="C837" s="2" t="s">
        <v>1</v>
      </c>
      <c r="D837" s="2">
        <v>69</v>
      </c>
      <c r="E837" s="6">
        <v>18539</v>
      </c>
      <c r="F837" s="7">
        <v>43825.599270833336</v>
      </c>
      <c r="G837" s="69" t="s">
        <v>4</v>
      </c>
      <c r="H837" s="68">
        <v>3065</v>
      </c>
      <c r="I837" s="8">
        <f t="shared" si="71"/>
        <v>30.959595959595958</v>
      </c>
      <c r="J837" s="90">
        <v>5.9729999999999999</v>
      </c>
      <c r="K837" s="69">
        <v>99</v>
      </c>
      <c r="L837" s="68">
        <v>584</v>
      </c>
      <c r="M837" s="8">
        <f t="shared" si="72"/>
        <v>5.8989898989898988</v>
      </c>
      <c r="N837" s="90">
        <v>2.617</v>
      </c>
      <c r="O837" s="69">
        <f t="shared" si="70"/>
        <v>99</v>
      </c>
      <c r="P837" s="181">
        <f t="shared" si="73"/>
        <v>5.2482876712328768</v>
      </c>
      <c r="Q837" s="77" t="s">
        <v>718</v>
      </c>
      <c r="V837" s="34">
        <v>0.47222222222222227</v>
      </c>
      <c r="W837" s="85">
        <v>0.63194444444444442</v>
      </c>
      <c r="X837" s="86">
        <f t="shared" si="74"/>
        <v>0.15972222222222215</v>
      </c>
    </row>
    <row r="838" spans="1:24" x14ac:dyDescent="0.3">
      <c r="A838" s="44" t="s">
        <v>7645</v>
      </c>
      <c r="B838" s="68" t="s">
        <v>1301</v>
      </c>
      <c r="C838" s="2" t="s">
        <v>1</v>
      </c>
      <c r="D838" s="2">
        <v>65</v>
      </c>
      <c r="E838" s="6">
        <v>19969</v>
      </c>
      <c r="F838" s="7">
        <v>43825.626064814816</v>
      </c>
      <c r="G838" s="69" t="s">
        <v>4</v>
      </c>
      <c r="H838" s="68">
        <v>2913</v>
      </c>
      <c r="I838" s="8">
        <f t="shared" si="71"/>
        <v>29.13</v>
      </c>
      <c r="J838" s="90">
        <v>5.9279999999999999</v>
      </c>
      <c r="K838" s="69">
        <v>100</v>
      </c>
      <c r="L838" s="68">
        <v>588</v>
      </c>
      <c r="M838" s="8">
        <f t="shared" si="72"/>
        <v>5.88</v>
      </c>
      <c r="N838" s="90">
        <v>2.2309999999999999</v>
      </c>
      <c r="O838" s="69">
        <f t="shared" si="70"/>
        <v>100</v>
      </c>
      <c r="P838" s="181">
        <f t="shared" si="73"/>
        <v>4.954081632653061</v>
      </c>
      <c r="Q838" s="77" t="s">
        <v>718</v>
      </c>
      <c r="V838" s="34">
        <v>0.47847222222222219</v>
      </c>
      <c r="W838" s="85">
        <v>0.63888888888888895</v>
      </c>
      <c r="X838" s="86">
        <f t="shared" si="74"/>
        <v>0.16041666666666676</v>
      </c>
    </row>
    <row r="839" spans="1:24" x14ac:dyDescent="0.3">
      <c r="A839" s="44" t="s">
        <v>7646</v>
      </c>
      <c r="B839" s="68" t="s">
        <v>4472</v>
      </c>
      <c r="C839" s="2" t="s">
        <v>1</v>
      </c>
      <c r="D839" s="2">
        <v>43</v>
      </c>
      <c r="E839" s="6">
        <v>28099</v>
      </c>
      <c r="F839" s="7">
        <v>43825.656840277778</v>
      </c>
      <c r="G839" s="69" t="s">
        <v>4</v>
      </c>
      <c r="H839" s="68">
        <v>1720</v>
      </c>
      <c r="I839" s="8">
        <f t="shared" si="71"/>
        <v>17.373737373737374</v>
      </c>
      <c r="J839" s="90">
        <v>3.6469999999999998</v>
      </c>
      <c r="K839" s="69">
        <v>99</v>
      </c>
      <c r="L839" s="68">
        <v>532</v>
      </c>
      <c r="M839" s="8">
        <f t="shared" si="72"/>
        <v>5.3737373737373737</v>
      </c>
      <c r="N839" s="90">
        <v>2.38</v>
      </c>
      <c r="O839" s="69">
        <f t="shared" si="70"/>
        <v>99</v>
      </c>
      <c r="P839" s="181">
        <f t="shared" si="73"/>
        <v>3.2330827067669174</v>
      </c>
      <c r="Q839" s="77" t="s">
        <v>718</v>
      </c>
      <c r="V839" s="34">
        <v>0.5</v>
      </c>
      <c r="W839" s="85">
        <v>0.66319444444444442</v>
      </c>
      <c r="X839" s="86">
        <f t="shared" si="74"/>
        <v>0.16319444444444442</v>
      </c>
    </row>
    <row r="840" spans="1:24" x14ac:dyDescent="0.3">
      <c r="A840" s="44" t="s">
        <v>7647</v>
      </c>
      <c r="B840" s="68" t="s">
        <v>7648</v>
      </c>
      <c r="C840" s="2" t="s">
        <v>6</v>
      </c>
      <c r="D840" s="2">
        <v>55</v>
      </c>
      <c r="E840" s="6">
        <v>23560</v>
      </c>
      <c r="F840" s="7">
        <v>43825.667523148149</v>
      </c>
      <c r="G840" s="69" t="s">
        <v>4</v>
      </c>
      <c r="H840" s="68">
        <v>1133</v>
      </c>
      <c r="I840" s="8">
        <f t="shared" si="71"/>
        <v>11.444444444444445</v>
      </c>
      <c r="J840" s="90">
        <v>3.327</v>
      </c>
      <c r="K840" s="69">
        <v>99</v>
      </c>
      <c r="L840" s="68">
        <v>414</v>
      </c>
      <c r="M840" s="8">
        <f t="shared" si="72"/>
        <v>4.1818181818181817</v>
      </c>
      <c r="N840" s="90">
        <v>2.0270000000000001</v>
      </c>
      <c r="O840" s="69">
        <f t="shared" si="70"/>
        <v>99</v>
      </c>
      <c r="P840" s="181">
        <f t="shared" si="73"/>
        <v>2.7367149758454108</v>
      </c>
      <c r="Q840" s="77" t="s">
        <v>718</v>
      </c>
      <c r="V840" s="34">
        <v>0.52430555555555558</v>
      </c>
      <c r="W840" s="85">
        <v>0.68055555555555547</v>
      </c>
      <c r="X840" s="86">
        <f t="shared" si="74"/>
        <v>0.15624999999999989</v>
      </c>
    </row>
    <row r="841" spans="1:24" x14ac:dyDescent="0.3">
      <c r="A841" s="44" t="s">
        <v>7649</v>
      </c>
      <c r="B841" s="68" t="s">
        <v>7650</v>
      </c>
      <c r="C841" s="2" t="s">
        <v>1</v>
      </c>
      <c r="D841" s="2">
        <v>58</v>
      </c>
      <c r="E841" s="6">
        <v>22327</v>
      </c>
      <c r="F841" s="7">
        <v>43825.69017361111</v>
      </c>
      <c r="G841" s="69" t="s">
        <v>4</v>
      </c>
      <c r="H841" s="68">
        <v>1950</v>
      </c>
      <c r="I841" s="8">
        <f t="shared" si="71"/>
        <v>19.5</v>
      </c>
      <c r="J841" s="90">
        <v>4.6909999999999998</v>
      </c>
      <c r="K841" s="69">
        <v>100</v>
      </c>
      <c r="L841" s="68">
        <v>484</v>
      </c>
      <c r="M841" s="8">
        <f t="shared" si="72"/>
        <v>4.84</v>
      </c>
      <c r="N841" s="90">
        <v>2.0190000000000001</v>
      </c>
      <c r="O841" s="69">
        <f t="shared" si="70"/>
        <v>100</v>
      </c>
      <c r="P841" s="181">
        <f t="shared" si="73"/>
        <v>4.0289256198347108</v>
      </c>
      <c r="Q841" s="77" t="s">
        <v>718</v>
      </c>
      <c r="V841" s="34">
        <v>0.53819444444444442</v>
      </c>
      <c r="W841" s="85">
        <v>0.70833333333333337</v>
      </c>
      <c r="X841" s="86">
        <f t="shared" si="74"/>
        <v>0.17013888888888895</v>
      </c>
    </row>
    <row r="842" spans="1:24" x14ac:dyDescent="0.3">
      <c r="A842" s="44" t="s">
        <v>7651</v>
      </c>
      <c r="B842" s="68" t="s">
        <v>926</v>
      </c>
      <c r="C842" s="2" t="s">
        <v>6</v>
      </c>
      <c r="D842" s="2">
        <v>65</v>
      </c>
      <c r="E842" s="6">
        <v>19937</v>
      </c>
      <c r="F842" s="7">
        <v>43826.513495370367</v>
      </c>
      <c r="G842" s="69" t="s">
        <v>4</v>
      </c>
      <c r="H842" s="68">
        <v>2244</v>
      </c>
      <c r="I842" s="8">
        <f t="shared" si="71"/>
        <v>22.666666666666668</v>
      </c>
      <c r="J842" s="90">
        <v>5.4119999999999999</v>
      </c>
      <c r="K842" s="69">
        <v>99</v>
      </c>
      <c r="L842" s="68">
        <v>690</v>
      </c>
      <c r="M842" s="8">
        <f t="shared" si="72"/>
        <v>6.9696969696969697</v>
      </c>
      <c r="N842" s="90">
        <v>2.5409999999999999</v>
      </c>
      <c r="O842" s="69">
        <f t="shared" si="70"/>
        <v>99</v>
      </c>
      <c r="P842" s="181">
        <f t="shared" si="73"/>
        <v>3.2521739130434786</v>
      </c>
      <c r="Q842" s="77" t="s">
        <v>718</v>
      </c>
      <c r="V842" s="34">
        <v>0.38750000000000001</v>
      </c>
      <c r="W842" s="85">
        <v>0.52083333333333337</v>
      </c>
      <c r="X842" s="86">
        <f t="shared" si="74"/>
        <v>0.13333333333333336</v>
      </c>
    </row>
    <row r="843" spans="1:24" x14ac:dyDescent="0.3">
      <c r="A843" s="44" t="s">
        <v>7652</v>
      </c>
      <c r="B843" s="68" t="s">
        <v>1648</v>
      </c>
      <c r="C843" s="2" t="s">
        <v>1</v>
      </c>
      <c r="D843" s="2">
        <v>38</v>
      </c>
      <c r="E843" s="6">
        <v>29914</v>
      </c>
      <c r="F843" s="7">
        <v>43826.518541666665</v>
      </c>
      <c r="G843" s="69" t="s">
        <v>4</v>
      </c>
      <c r="H843" s="68">
        <v>1335</v>
      </c>
      <c r="I843" s="8">
        <f t="shared" si="71"/>
        <v>13.35</v>
      </c>
      <c r="J843" s="90">
        <v>3.9350000000000001</v>
      </c>
      <c r="K843" s="69">
        <v>100</v>
      </c>
      <c r="L843" s="68">
        <v>430</v>
      </c>
      <c r="M843" s="8">
        <f t="shared" si="72"/>
        <v>4.3</v>
      </c>
      <c r="N843" s="90">
        <v>2.2320000000000002</v>
      </c>
      <c r="O843" s="69">
        <f t="shared" si="70"/>
        <v>100</v>
      </c>
      <c r="P843" s="181">
        <f t="shared" si="73"/>
        <v>3.1046511627906979</v>
      </c>
      <c r="Q843" s="77" t="s">
        <v>718</v>
      </c>
      <c r="V843" s="34">
        <v>0.3923611111111111</v>
      </c>
      <c r="W843" s="85">
        <v>0.53472222222222221</v>
      </c>
      <c r="X843" s="86">
        <f t="shared" si="74"/>
        <v>0.1423611111111111</v>
      </c>
    </row>
    <row r="844" spans="1:24" x14ac:dyDescent="0.3">
      <c r="A844" s="44" t="s">
        <v>7653</v>
      </c>
      <c r="B844" s="68" t="s">
        <v>975</v>
      </c>
      <c r="C844" s="2" t="s">
        <v>6</v>
      </c>
      <c r="D844" s="2">
        <v>78</v>
      </c>
      <c r="E844" s="6">
        <v>15107</v>
      </c>
      <c r="F844" s="7">
        <v>43826.531539351854</v>
      </c>
      <c r="G844" s="69" t="s">
        <v>4</v>
      </c>
      <c r="H844" s="68">
        <v>1600</v>
      </c>
      <c r="I844" s="8">
        <f t="shared" si="71"/>
        <v>16.161616161616163</v>
      </c>
      <c r="J844" s="90">
        <v>3.7919999999999998</v>
      </c>
      <c r="K844" s="69">
        <v>99</v>
      </c>
      <c r="L844" s="68">
        <v>782</v>
      </c>
      <c r="M844" s="8">
        <f t="shared" si="72"/>
        <v>7.8989898989898988</v>
      </c>
      <c r="N844" s="90">
        <v>2.8010000000000002</v>
      </c>
      <c r="O844" s="69">
        <f t="shared" si="70"/>
        <v>99</v>
      </c>
      <c r="P844" s="181">
        <f t="shared" si="73"/>
        <v>2.0460358056265986</v>
      </c>
      <c r="Q844" s="77" t="s">
        <v>718</v>
      </c>
      <c r="V844" s="34">
        <v>0.4055555555555555</v>
      </c>
      <c r="W844" s="85">
        <v>0.54513888888888895</v>
      </c>
      <c r="X844" s="86">
        <f t="shared" si="74"/>
        <v>0.13958333333333345</v>
      </c>
    </row>
    <row r="845" spans="1:24" x14ac:dyDescent="0.3">
      <c r="A845" s="44" t="s">
        <v>7654</v>
      </c>
      <c r="B845" s="68" t="s">
        <v>7655</v>
      </c>
      <c r="C845" s="2" t="s">
        <v>1</v>
      </c>
      <c r="D845" s="2">
        <v>51</v>
      </c>
      <c r="E845" s="6">
        <v>25136</v>
      </c>
      <c r="F845" s="7">
        <v>43826.541493055556</v>
      </c>
      <c r="G845" s="69" t="s">
        <v>4</v>
      </c>
      <c r="H845" s="68">
        <v>2684</v>
      </c>
      <c r="I845" s="8">
        <f t="shared" si="71"/>
        <v>27.111111111111111</v>
      </c>
      <c r="J845" s="90">
        <v>5.4210000000000003</v>
      </c>
      <c r="K845" s="69">
        <v>99</v>
      </c>
      <c r="L845" s="68">
        <v>780</v>
      </c>
      <c r="M845" s="8">
        <f t="shared" si="72"/>
        <v>7.8787878787878789</v>
      </c>
      <c r="N845" s="90">
        <v>2.84</v>
      </c>
      <c r="O845" s="69">
        <f t="shared" si="70"/>
        <v>99</v>
      </c>
      <c r="P845" s="181">
        <f t="shared" si="73"/>
        <v>3.4410256410256408</v>
      </c>
      <c r="Q845" s="77" t="s">
        <v>718</v>
      </c>
      <c r="V845" s="34">
        <v>0.42222222222222222</v>
      </c>
      <c r="W845" s="85">
        <v>0.55555555555555558</v>
      </c>
      <c r="X845" s="86">
        <f t="shared" si="74"/>
        <v>0.13333333333333336</v>
      </c>
    </row>
    <row r="846" spans="1:24" x14ac:dyDescent="0.3">
      <c r="A846" s="44" t="s">
        <v>7656</v>
      </c>
      <c r="B846" s="68" t="s">
        <v>7657</v>
      </c>
      <c r="C846" s="2" t="s">
        <v>1</v>
      </c>
      <c r="D846" s="2">
        <v>63</v>
      </c>
      <c r="E846" s="6">
        <v>20560</v>
      </c>
      <c r="F846" s="7">
        <v>43826.561018518521</v>
      </c>
      <c r="G846" s="69" t="s">
        <v>4</v>
      </c>
      <c r="H846" s="68">
        <v>2271</v>
      </c>
      <c r="I846" s="8">
        <f t="shared" si="71"/>
        <v>22.939393939393938</v>
      </c>
      <c r="J846" s="90">
        <v>4.7549999999999999</v>
      </c>
      <c r="K846" s="69">
        <v>99</v>
      </c>
      <c r="L846" s="68">
        <v>547</v>
      </c>
      <c r="M846" s="8">
        <f t="shared" si="72"/>
        <v>5.5252525252525251</v>
      </c>
      <c r="N846" s="90">
        <v>2.2149999999999999</v>
      </c>
      <c r="O846" s="69">
        <f t="shared" si="70"/>
        <v>99</v>
      </c>
      <c r="P846" s="181">
        <f t="shared" si="73"/>
        <v>4.1517367458866543</v>
      </c>
      <c r="Q846" s="77" t="s">
        <v>718</v>
      </c>
      <c r="V846" s="34">
        <v>0.44097222222222227</v>
      </c>
      <c r="W846" s="85">
        <v>0.58333333333333337</v>
      </c>
      <c r="X846" s="86">
        <f t="shared" si="74"/>
        <v>0.1423611111111111</v>
      </c>
    </row>
    <row r="847" spans="1:24" x14ac:dyDescent="0.3">
      <c r="A847" s="44" t="s">
        <v>7658</v>
      </c>
      <c r="B847" s="68" t="s">
        <v>7659</v>
      </c>
      <c r="C847" s="2" t="s">
        <v>1</v>
      </c>
      <c r="D847" s="2">
        <v>44</v>
      </c>
      <c r="E847" s="6">
        <v>27396</v>
      </c>
      <c r="F847" s="7">
        <v>43826.578761574077</v>
      </c>
      <c r="G847" s="69" t="s">
        <v>4</v>
      </c>
      <c r="H847" s="68">
        <v>1457</v>
      </c>
      <c r="I847" s="8">
        <f t="shared" si="71"/>
        <v>14.717171717171718</v>
      </c>
      <c r="J847" s="90">
        <v>4.2690000000000001</v>
      </c>
      <c r="K847" s="69">
        <v>99</v>
      </c>
      <c r="L847" s="68">
        <v>561</v>
      </c>
      <c r="M847" s="8">
        <f t="shared" si="72"/>
        <v>5.666666666666667</v>
      </c>
      <c r="N847" s="90">
        <v>2.157</v>
      </c>
      <c r="O847" s="69">
        <f t="shared" si="70"/>
        <v>99</v>
      </c>
      <c r="P847" s="181">
        <f t="shared" si="73"/>
        <v>2.5971479500891266</v>
      </c>
      <c r="Q847" s="77" t="s">
        <v>718</v>
      </c>
      <c r="V847" s="34">
        <v>0.4458333333333333</v>
      </c>
      <c r="W847" s="85">
        <v>0.59375</v>
      </c>
      <c r="X847" s="86">
        <f t="shared" si="74"/>
        <v>0.1479166666666667</v>
      </c>
    </row>
    <row r="848" spans="1:24" x14ac:dyDescent="0.3">
      <c r="A848" s="44" t="s">
        <v>7660</v>
      </c>
      <c r="B848" s="68" t="s">
        <v>7661</v>
      </c>
      <c r="C848" s="2" t="s">
        <v>1</v>
      </c>
      <c r="D848" s="2">
        <v>50</v>
      </c>
      <c r="E848" s="6">
        <v>25338</v>
      </c>
      <c r="F848" s="7">
        <v>43826.598969907405</v>
      </c>
      <c r="G848" s="69" t="s">
        <v>4</v>
      </c>
      <c r="H848" s="68">
        <v>2950</v>
      </c>
      <c r="I848" s="8">
        <f t="shared" si="71"/>
        <v>29.797979797979799</v>
      </c>
      <c r="J848" s="90">
        <v>6.1760000000000002</v>
      </c>
      <c r="K848" s="69">
        <v>99</v>
      </c>
      <c r="L848" s="68">
        <v>574</v>
      </c>
      <c r="M848" s="8">
        <f t="shared" si="72"/>
        <v>5.7979797979797976</v>
      </c>
      <c r="N848" s="90">
        <v>2.4660000000000002</v>
      </c>
      <c r="O848" s="69">
        <f t="shared" si="70"/>
        <v>99</v>
      </c>
      <c r="P848" s="181">
        <f t="shared" si="73"/>
        <v>5.1393728222996522</v>
      </c>
      <c r="Q848" s="77" t="s">
        <v>718</v>
      </c>
      <c r="V848" s="34">
        <v>0.4777777777777778</v>
      </c>
      <c r="W848" s="85">
        <v>0.61111111111111105</v>
      </c>
      <c r="X848" s="86">
        <f t="shared" si="74"/>
        <v>0.13333333333333325</v>
      </c>
    </row>
    <row r="849" spans="1:24" x14ac:dyDescent="0.3">
      <c r="A849" s="44" t="s">
        <v>7662</v>
      </c>
      <c r="B849" s="68" t="s">
        <v>404</v>
      </c>
      <c r="C849" s="2" t="s">
        <v>1</v>
      </c>
      <c r="D849" s="2">
        <v>57</v>
      </c>
      <c r="E849" s="6">
        <v>22748</v>
      </c>
      <c r="F849" s="7">
        <v>43826.606226851851</v>
      </c>
      <c r="G849" s="69" t="s">
        <v>4</v>
      </c>
      <c r="H849" s="68">
        <v>3325</v>
      </c>
      <c r="I849" s="8">
        <f t="shared" si="71"/>
        <v>33.585858585858588</v>
      </c>
      <c r="J849" s="90">
        <v>6.6269999999999998</v>
      </c>
      <c r="K849" s="69">
        <v>99</v>
      </c>
      <c r="L849" s="68">
        <v>632</v>
      </c>
      <c r="M849" s="8">
        <f t="shared" si="72"/>
        <v>6.3838383838383841</v>
      </c>
      <c r="N849" s="90">
        <v>2.5339999999999998</v>
      </c>
      <c r="O849" s="69">
        <f t="shared" si="70"/>
        <v>99</v>
      </c>
      <c r="P849" s="181">
        <f t="shared" si="73"/>
        <v>5.2610759493670889</v>
      </c>
      <c r="Q849" s="77" t="s">
        <v>718</v>
      </c>
      <c r="V849" s="34">
        <v>0.48680555555555555</v>
      </c>
      <c r="W849" s="85">
        <v>0.625</v>
      </c>
      <c r="X849" s="86">
        <f t="shared" si="74"/>
        <v>0.13819444444444445</v>
      </c>
    </row>
    <row r="850" spans="1:24" x14ac:dyDescent="0.3">
      <c r="A850" s="44" t="s">
        <v>7663</v>
      </c>
      <c r="B850" s="68" t="s">
        <v>7664</v>
      </c>
      <c r="C850" s="2" t="s">
        <v>1</v>
      </c>
      <c r="D850" s="2">
        <v>65</v>
      </c>
      <c r="E850" s="6">
        <v>19970</v>
      </c>
      <c r="F850" s="7">
        <v>43826.619317129633</v>
      </c>
      <c r="G850" s="69" t="s">
        <v>4</v>
      </c>
      <c r="H850" s="68">
        <v>1729</v>
      </c>
      <c r="I850" s="8">
        <f t="shared" si="71"/>
        <v>17.464646464646464</v>
      </c>
      <c r="J850" s="90">
        <v>4.5229999999999997</v>
      </c>
      <c r="K850" s="69">
        <v>99</v>
      </c>
      <c r="L850" s="68">
        <v>508</v>
      </c>
      <c r="M850" s="8">
        <f t="shared" si="72"/>
        <v>5.1313131313131315</v>
      </c>
      <c r="N850" s="90">
        <v>2.3279999999999998</v>
      </c>
      <c r="O850" s="69">
        <f t="shared" si="70"/>
        <v>99</v>
      </c>
      <c r="P850" s="181">
        <f t="shared" si="73"/>
        <v>3.4035433070866139</v>
      </c>
      <c r="Q850" s="77" t="s">
        <v>718</v>
      </c>
      <c r="V850" s="34">
        <v>0.49791666666666662</v>
      </c>
      <c r="W850" s="85">
        <v>0.63541666666666663</v>
      </c>
      <c r="X850" s="86">
        <f t="shared" si="74"/>
        <v>0.13750000000000001</v>
      </c>
    </row>
    <row r="851" spans="1:24" x14ac:dyDescent="0.3">
      <c r="A851" s="44" t="s">
        <v>7665</v>
      </c>
      <c r="B851" s="68" t="s">
        <v>7666</v>
      </c>
      <c r="C851" s="2" t="s">
        <v>1</v>
      </c>
      <c r="D851" s="2">
        <v>55</v>
      </c>
      <c r="E851" s="6">
        <v>23721</v>
      </c>
      <c r="F851" s="7">
        <v>43826.635266203702</v>
      </c>
      <c r="G851" s="69" t="s">
        <v>4</v>
      </c>
      <c r="H851" s="68">
        <v>1913</v>
      </c>
      <c r="I851" s="8">
        <f t="shared" si="71"/>
        <v>19.323232323232322</v>
      </c>
      <c r="J851" s="90">
        <v>5.0140000000000002</v>
      </c>
      <c r="K851" s="69">
        <v>99</v>
      </c>
      <c r="L851" s="68">
        <v>422</v>
      </c>
      <c r="M851" s="8">
        <f t="shared" si="72"/>
        <v>4.262626262626263</v>
      </c>
      <c r="N851" s="90">
        <v>2.1070000000000002</v>
      </c>
      <c r="O851" s="69">
        <f t="shared" si="70"/>
        <v>99</v>
      </c>
      <c r="P851" s="181">
        <f t="shared" si="73"/>
        <v>4.5331753554502363</v>
      </c>
      <c r="Q851" s="77" t="s">
        <v>718</v>
      </c>
      <c r="V851" s="34">
        <v>0.49305555555555558</v>
      </c>
      <c r="W851" s="85">
        <v>0.65972222222222221</v>
      </c>
      <c r="X851" s="86">
        <f t="shared" si="74"/>
        <v>0.16666666666666663</v>
      </c>
    </row>
    <row r="852" spans="1:24" x14ac:dyDescent="0.3">
      <c r="A852" s="44" t="s">
        <v>7667</v>
      </c>
      <c r="B852" s="68" t="s">
        <v>7668</v>
      </c>
      <c r="C852" s="2" t="s">
        <v>6</v>
      </c>
      <c r="D852" s="2">
        <v>74</v>
      </c>
      <c r="E852" s="6">
        <v>16654</v>
      </c>
      <c r="F852" s="7">
        <v>43826.649733796294</v>
      </c>
      <c r="G852" s="69" t="s">
        <v>4</v>
      </c>
      <c r="H852" s="68">
        <v>2814</v>
      </c>
      <c r="I852" s="8">
        <f t="shared" si="71"/>
        <v>28.14</v>
      </c>
      <c r="J852" s="90">
        <v>5.2460000000000004</v>
      </c>
      <c r="K852" s="69">
        <v>100</v>
      </c>
      <c r="L852" s="68">
        <v>693</v>
      </c>
      <c r="M852" s="8">
        <f t="shared" si="72"/>
        <v>6.93</v>
      </c>
      <c r="N852" s="90">
        <v>2.6259999999999999</v>
      </c>
      <c r="O852" s="69">
        <f t="shared" si="70"/>
        <v>100</v>
      </c>
      <c r="P852" s="181">
        <f t="shared" si="73"/>
        <v>4.0606060606060606</v>
      </c>
      <c r="Q852" s="77" t="s">
        <v>718</v>
      </c>
      <c r="V852" s="34">
        <v>0.51944444444444449</v>
      </c>
      <c r="W852" s="85">
        <v>0.67361111111111116</v>
      </c>
      <c r="X852" s="86">
        <f t="shared" si="74"/>
        <v>0.15416666666666667</v>
      </c>
    </row>
    <row r="853" spans="1:24" x14ac:dyDescent="0.3">
      <c r="A853" s="44" t="s">
        <v>7669</v>
      </c>
      <c r="B853" s="68" t="s">
        <v>7670</v>
      </c>
      <c r="C853" s="2" t="s">
        <v>1</v>
      </c>
      <c r="D853" s="2">
        <v>59</v>
      </c>
      <c r="E853" s="6">
        <v>22073</v>
      </c>
      <c r="F853" s="7">
        <v>43829.516342592593</v>
      </c>
      <c r="G853" s="69" t="s">
        <v>4</v>
      </c>
      <c r="H853" s="68">
        <v>1571</v>
      </c>
      <c r="I853" s="8">
        <f t="shared" si="71"/>
        <v>15.71</v>
      </c>
      <c r="J853" s="90">
        <v>3.734</v>
      </c>
      <c r="K853" s="69">
        <v>100</v>
      </c>
      <c r="L853" s="68">
        <v>434</v>
      </c>
      <c r="M853" s="8">
        <f t="shared" si="72"/>
        <v>4.34</v>
      </c>
      <c r="N853" s="90">
        <v>2.1659999999999999</v>
      </c>
      <c r="O853" s="69">
        <f t="shared" si="70"/>
        <v>100</v>
      </c>
      <c r="P853" s="181">
        <f t="shared" si="73"/>
        <v>3.6198156682027651</v>
      </c>
      <c r="Q853" s="77" t="s">
        <v>718</v>
      </c>
      <c r="V853" s="34">
        <v>0.38055555555555554</v>
      </c>
      <c r="W853" s="85">
        <v>0.52083333333333337</v>
      </c>
      <c r="X853" s="86">
        <f t="shared" si="74"/>
        <v>0.14027777777777783</v>
      </c>
    </row>
    <row r="854" spans="1:24" x14ac:dyDescent="0.3">
      <c r="A854" s="44" t="s">
        <v>7671</v>
      </c>
      <c r="B854" s="68" t="s">
        <v>1428</v>
      </c>
      <c r="C854" s="2" t="s">
        <v>1</v>
      </c>
      <c r="D854" s="2">
        <v>62</v>
      </c>
      <c r="E854" s="6">
        <v>21083</v>
      </c>
      <c r="F854" s="7">
        <v>43829.528333333335</v>
      </c>
      <c r="G854" s="69" t="s">
        <v>4</v>
      </c>
      <c r="H854" s="68">
        <v>2204</v>
      </c>
      <c r="I854" s="8">
        <f t="shared" si="71"/>
        <v>22.262626262626263</v>
      </c>
      <c r="J854" s="90">
        <v>4.6459999999999999</v>
      </c>
      <c r="K854" s="69">
        <v>99</v>
      </c>
      <c r="L854" s="68">
        <v>482</v>
      </c>
      <c r="M854" s="8">
        <f t="shared" si="72"/>
        <v>4.8686868686868685</v>
      </c>
      <c r="N854" s="90">
        <v>2.456</v>
      </c>
      <c r="O854" s="69">
        <f t="shared" si="70"/>
        <v>99</v>
      </c>
      <c r="P854" s="181">
        <f t="shared" si="73"/>
        <v>4.5726141078838181</v>
      </c>
      <c r="Q854" s="77" t="s">
        <v>718</v>
      </c>
      <c r="V854" s="34">
        <v>0.38750000000000001</v>
      </c>
      <c r="W854" s="85">
        <v>0.53472222222222221</v>
      </c>
      <c r="X854" s="86">
        <f t="shared" si="74"/>
        <v>0.1472222222222222</v>
      </c>
    </row>
    <row r="855" spans="1:24" x14ac:dyDescent="0.3">
      <c r="A855" s="44" t="s">
        <v>7672</v>
      </c>
      <c r="B855" s="68" t="s">
        <v>7673</v>
      </c>
      <c r="C855" s="2" t="s">
        <v>6</v>
      </c>
      <c r="D855" s="2">
        <v>68</v>
      </c>
      <c r="E855" s="6">
        <v>18826</v>
      </c>
      <c r="F855" s="7">
        <v>43829.530752314815</v>
      </c>
      <c r="G855" s="69" t="s">
        <v>4</v>
      </c>
      <c r="H855" s="68">
        <v>1195</v>
      </c>
      <c r="I855" s="8">
        <f t="shared" si="71"/>
        <v>11.831683168316832</v>
      </c>
      <c r="J855" s="90">
        <v>3.589</v>
      </c>
      <c r="K855" s="69">
        <v>101</v>
      </c>
      <c r="L855" s="68">
        <v>470</v>
      </c>
      <c r="M855" s="8">
        <f t="shared" si="72"/>
        <v>4.7</v>
      </c>
      <c r="N855" s="90">
        <v>2.13</v>
      </c>
      <c r="O855" s="69">
        <v>100</v>
      </c>
      <c r="P855" s="181">
        <f t="shared" si="73"/>
        <v>2.5173793975142194</v>
      </c>
      <c r="Q855" s="77" t="s">
        <v>718</v>
      </c>
      <c r="V855" s="34">
        <v>0.3833333333333333</v>
      </c>
      <c r="W855" s="85">
        <v>0.54861111111111105</v>
      </c>
      <c r="X855" s="86">
        <f t="shared" si="74"/>
        <v>0.16527777777777775</v>
      </c>
    </row>
    <row r="856" spans="1:24" x14ac:dyDescent="0.3">
      <c r="A856" s="44" t="s">
        <v>7674</v>
      </c>
      <c r="B856" s="68" t="s">
        <v>7675</v>
      </c>
      <c r="C856" s="2" t="s">
        <v>1</v>
      </c>
      <c r="D856" s="2">
        <v>64</v>
      </c>
      <c r="E856" s="6">
        <v>20206</v>
      </c>
      <c r="F856" s="7">
        <v>43829.545856481483</v>
      </c>
      <c r="G856" s="69" t="s">
        <v>4</v>
      </c>
      <c r="H856" s="68">
        <v>1898</v>
      </c>
      <c r="I856" s="8">
        <f t="shared" si="71"/>
        <v>18.98</v>
      </c>
      <c r="J856" s="90">
        <v>4.0380000000000003</v>
      </c>
      <c r="K856" s="69">
        <v>100</v>
      </c>
      <c r="L856" s="68">
        <v>575</v>
      </c>
      <c r="M856" s="8">
        <f t="shared" si="72"/>
        <v>5.75</v>
      </c>
      <c r="N856" s="90">
        <v>2.3460000000000001</v>
      </c>
      <c r="O856" s="69">
        <f t="shared" ref="O856:O885" si="75">K856</f>
        <v>100</v>
      </c>
      <c r="P856" s="181">
        <f t="shared" si="73"/>
        <v>3.3008695652173912</v>
      </c>
      <c r="Q856" s="77" t="s">
        <v>718</v>
      </c>
      <c r="V856" s="34">
        <v>0.3923611111111111</v>
      </c>
      <c r="W856" s="85">
        <v>0.5625</v>
      </c>
      <c r="X856" s="86">
        <f t="shared" si="74"/>
        <v>0.1701388888888889</v>
      </c>
    </row>
    <row r="857" spans="1:24" x14ac:dyDescent="0.3">
      <c r="A857" s="44" t="s">
        <v>7676</v>
      </c>
      <c r="B857" s="68" t="s">
        <v>91</v>
      </c>
      <c r="C857" s="2" t="s">
        <v>1</v>
      </c>
      <c r="D857" s="2">
        <v>54</v>
      </c>
      <c r="E857" s="6">
        <v>23943</v>
      </c>
      <c r="F857" s="7">
        <v>43829.557719907411</v>
      </c>
      <c r="G857" s="69" t="s">
        <v>4</v>
      </c>
      <c r="H857" s="68">
        <v>1673</v>
      </c>
      <c r="I857" s="8">
        <f t="shared" si="71"/>
        <v>16.8989898989899</v>
      </c>
      <c r="J857" s="90">
        <v>3.6349999999999998</v>
      </c>
      <c r="K857" s="69">
        <v>99</v>
      </c>
      <c r="L857" s="68">
        <v>299</v>
      </c>
      <c r="M857" s="8">
        <f t="shared" si="72"/>
        <v>3.0202020202020203</v>
      </c>
      <c r="N857" s="90">
        <v>1.75</v>
      </c>
      <c r="O857" s="69">
        <f t="shared" si="75"/>
        <v>99</v>
      </c>
      <c r="P857" s="181">
        <f t="shared" si="73"/>
        <v>5.5953177257525084</v>
      </c>
      <c r="Q857" s="77" t="s">
        <v>718</v>
      </c>
      <c r="V857" s="34">
        <v>0.41180555555555554</v>
      </c>
      <c r="W857" s="85">
        <v>0.58333333333333337</v>
      </c>
      <c r="X857" s="86">
        <f t="shared" si="74"/>
        <v>0.17152777777777783</v>
      </c>
    </row>
    <row r="858" spans="1:24" x14ac:dyDescent="0.3">
      <c r="A858" s="44" t="s">
        <v>7677</v>
      </c>
      <c r="B858" s="68" t="s">
        <v>7678</v>
      </c>
      <c r="C858" s="2" t="s">
        <v>1</v>
      </c>
      <c r="D858" s="2">
        <v>40</v>
      </c>
      <c r="E858" s="6">
        <v>28882</v>
      </c>
      <c r="F858" s="7">
        <v>43829.577962962961</v>
      </c>
      <c r="G858" s="69" t="s">
        <v>4</v>
      </c>
      <c r="H858" s="68">
        <v>1642</v>
      </c>
      <c r="I858" s="8">
        <f t="shared" si="71"/>
        <v>16.585858585858585</v>
      </c>
      <c r="J858" s="90">
        <v>3.8780000000000001</v>
      </c>
      <c r="K858" s="69">
        <v>99</v>
      </c>
      <c r="L858" s="68">
        <v>340</v>
      </c>
      <c r="M858" s="8">
        <f t="shared" si="72"/>
        <v>3.4343434343434343</v>
      </c>
      <c r="N858" s="90">
        <v>1.7270000000000001</v>
      </c>
      <c r="O858" s="69">
        <f t="shared" si="75"/>
        <v>99</v>
      </c>
      <c r="P858" s="181">
        <f t="shared" si="73"/>
        <v>4.8294117647058821</v>
      </c>
      <c r="Q858" s="77" t="s">
        <v>718</v>
      </c>
      <c r="V858" s="34">
        <v>0.44375000000000003</v>
      </c>
      <c r="W858" s="85">
        <v>0.59722222222222221</v>
      </c>
      <c r="X858" s="86">
        <f t="shared" si="74"/>
        <v>0.15347222222222218</v>
      </c>
    </row>
    <row r="859" spans="1:24" x14ac:dyDescent="0.3">
      <c r="A859" s="44" t="s">
        <v>7679</v>
      </c>
      <c r="B859" s="68" t="s">
        <v>7680</v>
      </c>
      <c r="C859" s="2" t="s">
        <v>1</v>
      </c>
      <c r="D859" s="2">
        <v>72</v>
      </c>
      <c r="E859" s="6">
        <v>17525</v>
      </c>
      <c r="F859" s="7">
        <v>43829.596168981479</v>
      </c>
      <c r="G859" s="69" t="s">
        <v>4</v>
      </c>
      <c r="H859" s="68">
        <v>2897</v>
      </c>
      <c r="I859" s="8">
        <f t="shared" si="71"/>
        <v>28.97</v>
      </c>
      <c r="J859" s="90">
        <v>5.7690000000000001</v>
      </c>
      <c r="K859" s="69">
        <v>100</v>
      </c>
      <c r="L859" s="68">
        <v>545</v>
      </c>
      <c r="M859" s="8">
        <f t="shared" si="72"/>
        <v>5.45</v>
      </c>
      <c r="N859" s="90">
        <v>2.2400000000000002</v>
      </c>
      <c r="O859" s="69">
        <f t="shared" si="75"/>
        <v>100</v>
      </c>
      <c r="P859" s="181">
        <f t="shared" si="73"/>
        <v>5.3155963302752287</v>
      </c>
      <c r="Q859" s="77" t="s">
        <v>718</v>
      </c>
      <c r="V859" s="34">
        <v>0.4548611111111111</v>
      </c>
      <c r="W859" s="85">
        <v>0.61111111111111105</v>
      </c>
      <c r="X859" s="86">
        <f t="shared" si="74"/>
        <v>0.15624999999999994</v>
      </c>
    </row>
    <row r="860" spans="1:24" x14ac:dyDescent="0.3">
      <c r="A860" s="44" t="s">
        <v>7681</v>
      </c>
      <c r="B860" s="68" t="s">
        <v>7682</v>
      </c>
      <c r="C860" s="2" t="s">
        <v>1</v>
      </c>
      <c r="D860" s="2">
        <v>50</v>
      </c>
      <c r="E860" s="6">
        <v>25494</v>
      </c>
      <c r="F860" s="7">
        <v>43829.598541666666</v>
      </c>
      <c r="G860" s="69" t="s">
        <v>4</v>
      </c>
      <c r="H860" s="68">
        <v>1687</v>
      </c>
      <c r="I860" s="8">
        <f t="shared" si="71"/>
        <v>17.040404040404042</v>
      </c>
      <c r="J860" s="90">
        <v>4.4880000000000004</v>
      </c>
      <c r="K860" s="69">
        <v>99</v>
      </c>
      <c r="L860" s="68">
        <v>424</v>
      </c>
      <c r="M860" s="8">
        <f t="shared" si="72"/>
        <v>4.2828282828282829</v>
      </c>
      <c r="N860" s="90">
        <v>1.726</v>
      </c>
      <c r="O860" s="69">
        <f t="shared" si="75"/>
        <v>99</v>
      </c>
      <c r="P860" s="181">
        <f t="shared" si="73"/>
        <v>3.9787735849056607</v>
      </c>
      <c r="Q860" s="77" t="s">
        <v>718</v>
      </c>
      <c r="V860" s="34">
        <v>0.4694444444444445</v>
      </c>
      <c r="W860" s="85">
        <v>0.62847222222222221</v>
      </c>
      <c r="X860" s="86">
        <f t="shared" si="74"/>
        <v>0.15902777777777771</v>
      </c>
    </row>
    <row r="861" spans="1:24" x14ac:dyDescent="0.3">
      <c r="A861" s="44" t="s">
        <v>7683</v>
      </c>
      <c r="B861" s="68" t="s">
        <v>7684</v>
      </c>
      <c r="C861" s="2" t="s">
        <v>1</v>
      </c>
      <c r="D861" s="2">
        <v>25</v>
      </c>
      <c r="E861" s="6">
        <v>34340</v>
      </c>
      <c r="F861" s="7">
        <v>43829.625023148146</v>
      </c>
      <c r="G861" s="69" t="s">
        <v>4</v>
      </c>
      <c r="H861" s="68">
        <v>1030</v>
      </c>
      <c r="I861" s="8">
        <f t="shared" si="71"/>
        <v>10.3</v>
      </c>
      <c r="J861" s="90">
        <v>3.2080000000000002</v>
      </c>
      <c r="K861" s="69">
        <v>100</v>
      </c>
      <c r="L861" s="68">
        <v>382</v>
      </c>
      <c r="M861" s="8">
        <f t="shared" si="72"/>
        <v>3.82</v>
      </c>
      <c r="N861" s="90">
        <v>1.794</v>
      </c>
      <c r="O861" s="69">
        <f t="shared" si="75"/>
        <v>100</v>
      </c>
      <c r="P861" s="181">
        <f t="shared" si="73"/>
        <v>2.6963350785340316</v>
      </c>
      <c r="Q861" s="77" t="s">
        <v>718</v>
      </c>
      <c r="V861" s="34">
        <v>0.48055555555555557</v>
      </c>
      <c r="W861" s="85">
        <v>0.63888888888888895</v>
      </c>
      <c r="X861" s="86">
        <f t="shared" si="74"/>
        <v>0.15833333333333338</v>
      </c>
    </row>
    <row r="862" spans="1:24" x14ac:dyDescent="0.3">
      <c r="A862" s="44" t="s">
        <v>7685</v>
      </c>
      <c r="B862" s="68" t="s">
        <v>7686</v>
      </c>
      <c r="C862" s="2" t="s">
        <v>1</v>
      </c>
      <c r="D862" s="2">
        <v>65</v>
      </c>
      <c r="E862" s="6">
        <v>19765</v>
      </c>
      <c r="F862" s="7">
        <v>43829.638657407406</v>
      </c>
      <c r="G862" s="69" t="s">
        <v>4</v>
      </c>
      <c r="H862" s="68">
        <v>1782</v>
      </c>
      <c r="I862" s="8">
        <f t="shared" si="71"/>
        <v>18</v>
      </c>
      <c r="J862" s="90">
        <v>4.2160000000000002</v>
      </c>
      <c r="K862" s="69">
        <v>99</v>
      </c>
      <c r="L862" s="68">
        <v>378</v>
      </c>
      <c r="M862" s="8">
        <f t="shared" si="72"/>
        <v>3.8181818181818183</v>
      </c>
      <c r="N862" s="90">
        <v>1.9079999999999999</v>
      </c>
      <c r="O862" s="69">
        <f t="shared" si="75"/>
        <v>99</v>
      </c>
      <c r="P862" s="181">
        <f t="shared" si="73"/>
        <v>4.7142857142857144</v>
      </c>
      <c r="Q862" s="77" t="s">
        <v>718</v>
      </c>
      <c r="V862" s="34">
        <v>0.50208333333333333</v>
      </c>
      <c r="W862" s="85">
        <v>0.66666666666666663</v>
      </c>
      <c r="X862" s="86">
        <f t="shared" si="74"/>
        <v>0.1645833333333333</v>
      </c>
    </row>
    <row r="863" spans="1:24" x14ac:dyDescent="0.3">
      <c r="A863" s="44" t="s">
        <v>7687</v>
      </c>
      <c r="B863" s="68" t="s">
        <v>7688</v>
      </c>
      <c r="C863" s="2" t="s">
        <v>1</v>
      </c>
      <c r="D863" s="2">
        <v>53</v>
      </c>
      <c r="E863" s="6">
        <v>24458</v>
      </c>
      <c r="F863" s="7">
        <v>43829.670370370368</v>
      </c>
      <c r="G863" s="69" t="s">
        <v>4</v>
      </c>
      <c r="H863" s="68">
        <v>1321</v>
      </c>
      <c r="I863" s="8">
        <f t="shared" si="71"/>
        <v>13.21</v>
      </c>
      <c r="J863" s="90">
        <v>4.0910000000000002</v>
      </c>
      <c r="K863" s="69">
        <v>100</v>
      </c>
      <c r="L863" s="68">
        <v>321</v>
      </c>
      <c r="M863" s="8">
        <f t="shared" si="72"/>
        <v>3.21</v>
      </c>
      <c r="N863" s="90">
        <v>1.8979999999999999</v>
      </c>
      <c r="O863" s="69">
        <f t="shared" si="75"/>
        <v>100</v>
      </c>
      <c r="P863" s="181">
        <f t="shared" si="73"/>
        <v>4.1152647975077885</v>
      </c>
      <c r="Q863" s="77" t="s">
        <v>718</v>
      </c>
      <c r="V863" s="34">
        <v>0.51458333333333328</v>
      </c>
      <c r="W863" s="85">
        <v>0.68055555555555547</v>
      </c>
      <c r="X863" s="86">
        <f t="shared" si="74"/>
        <v>0.16597222222222219</v>
      </c>
    </row>
    <row r="864" spans="1:24" x14ac:dyDescent="0.3">
      <c r="A864" s="44" t="s">
        <v>7689</v>
      </c>
      <c r="B864" s="68" t="s">
        <v>7690</v>
      </c>
      <c r="C864" s="2" t="s">
        <v>1</v>
      </c>
      <c r="D864" s="2">
        <v>61</v>
      </c>
      <c r="E864" s="6">
        <v>21429</v>
      </c>
      <c r="F864" s="7">
        <v>43829.676203703704</v>
      </c>
      <c r="G864" s="69" t="s">
        <v>4</v>
      </c>
      <c r="H864" s="68">
        <v>1485</v>
      </c>
      <c r="I864" s="8">
        <f t="shared" si="71"/>
        <v>15</v>
      </c>
      <c r="J864" s="90">
        <v>4.093</v>
      </c>
      <c r="K864" s="69">
        <v>99</v>
      </c>
      <c r="L864" s="68">
        <v>441</v>
      </c>
      <c r="M864" s="8">
        <f t="shared" si="72"/>
        <v>4.4545454545454541</v>
      </c>
      <c r="N864" s="90">
        <v>2.1819999999999999</v>
      </c>
      <c r="O864" s="69">
        <f t="shared" si="75"/>
        <v>99</v>
      </c>
      <c r="P864" s="181">
        <f t="shared" si="73"/>
        <v>3.3673469387755106</v>
      </c>
      <c r="Q864" s="77" t="s">
        <v>718</v>
      </c>
      <c r="V864" s="34">
        <v>0.53611111111111109</v>
      </c>
      <c r="W864" s="85">
        <v>0.70833333333333337</v>
      </c>
      <c r="X864" s="86">
        <f t="shared" si="74"/>
        <v>0.17222222222222228</v>
      </c>
    </row>
    <row r="865" spans="1:24" x14ac:dyDescent="0.3">
      <c r="A865" s="44" t="s">
        <v>7691</v>
      </c>
      <c r="B865" s="68" t="s">
        <v>12</v>
      </c>
      <c r="C865" s="2" t="s">
        <v>1</v>
      </c>
      <c r="D865" s="2">
        <v>36</v>
      </c>
      <c r="E865" s="6">
        <v>30449</v>
      </c>
      <c r="F865" s="7">
        <v>43829.703912037039</v>
      </c>
      <c r="G865" s="69" t="s">
        <v>4</v>
      </c>
      <c r="H865" s="68">
        <v>1786</v>
      </c>
      <c r="I865" s="8">
        <f t="shared" si="71"/>
        <v>18.040404040404042</v>
      </c>
      <c r="J865" s="90">
        <v>5.008</v>
      </c>
      <c r="K865" s="69">
        <v>99</v>
      </c>
      <c r="L865" s="68">
        <v>373</v>
      </c>
      <c r="M865" s="8">
        <f t="shared" si="72"/>
        <v>3.7676767676767677</v>
      </c>
      <c r="N865" s="90">
        <v>1.7829999999999999</v>
      </c>
      <c r="O865" s="69">
        <f t="shared" si="75"/>
        <v>99</v>
      </c>
      <c r="P865" s="181">
        <f t="shared" si="73"/>
        <v>4.7882037533512065</v>
      </c>
      <c r="Q865" s="77" t="s">
        <v>718</v>
      </c>
      <c r="V865" s="34">
        <v>0.53749999999999998</v>
      </c>
      <c r="W865" s="85">
        <v>0.72222222222222221</v>
      </c>
      <c r="X865" s="86">
        <f t="shared" si="74"/>
        <v>0.18472222222222223</v>
      </c>
    </row>
    <row r="866" spans="1:24" x14ac:dyDescent="0.3">
      <c r="A866" s="44" t="s">
        <v>7692</v>
      </c>
      <c r="B866" s="68" t="s">
        <v>1402</v>
      </c>
      <c r="C866" s="2" t="s">
        <v>1</v>
      </c>
      <c r="D866" s="2">
        <v>34</v>
      </c>
      <c r="E866" s="6">
        <v>31208</v>
      </c>
      <c r="F866" s="7">
        <v>43830.515648148146</v>
      </c>
      <c r="G866" s="69" t="s">
        <v>4</v>
      </c>
      <c r="H866" s="68">
        <v>1650</v>
      </c>
      <c r="I866" s="8">
        <f t="shared" si="71"/>
        <v>16.5</v>
      </c>
      <c r="J866" s="90">
        <v>4.1520000000000001</v>
      </c>
      <c r="K866" s="69">
        <v>100</v>
      </c>
      <c r="L866" s="68">
        <v>421</v>
      </c>
      <c r="M866" s="8">
        <f t="shared" si="72"/>
        <v>4.21</v>
      </c>
      <c r="N866" s="90">
        <v>2.371</v>
      </c>
      <c r="O866" s="69">
        <f t="shared" si="75"/>
        <v>100</v>
      </c>
      <c r="P866" s="181">
        <f t="shared" si="73"/>
        <v>3.9192399049881237</v>
      </c>
      <c r="Q866" s="77" t="s">
        <v>718</v>
      </c>
      <c r="V866" s="34">
        <v>0.37013888888888885</v>
      </c>
      <c r="W866" s="85">
        <v>0.52083333333333337</v>
      </c>
      <c r="X866" s="86">
        <f t="shared" si="74"/>
        <v>0.15069444444444452</v>
      </c>
    </row>
    <row r="867" spans="1:24" x14ac:dyDescent="0.3">
      <c r="A867" s="44" t="s">
        <v>7693</v>
      </c>
      <c r="B867" s="68" t="s">
        <v>7694</v>
      </c>
      <c r="C867" s="2" t="s">
        <v>1</v>
      </c>
      <c r="D867" s="2">
        <v>50</v>
      </c>
      <c r="E867" s="6">
        <v>25279</v>
      </c>
      <c r="F867" s="7">
        <v>43830.527418981481</v>
      </c>
      <c r="G867" s="69" t="s">
        <v>4</v>
      </c>
      <c r="H867" s="68">
        <v>1540</v>
      </c>
      <c r="I867" s="8">
        <f t="shared" si="71"/>
        <v>15.4</v>
      </c>
      <c r="J867" s="90">
        <v>4.18</v>
      </c>
      <c r="K867" s="69">
        <v>100</v>
      </c>
      <c r="L867" s="68">
        <v>385</v>
      </c>
      <c r="M867" s="8">
        <f t="shared" si="72"/>
        <v>3.85</v>
      </c>
      <c r="N867" s="90">
        <v>1.9870000000000001</v>
      </c>
      <c r="O867" s="69">
        <f t="shared" si="75"/>
        <v>100</v>
      </c>
      <c r="P867" s="181">
        <f t="shared" si="73"/>
        <v>4</v>
      </c>
      <c r="Q867" s="77" t="s">
        <v>718</v>
      </c>
      <c r="V867" s="34">
        <v>0.38958333333333334</v>
      </c>
      <c r="W867" s="85">
        <v>0.53472222222222221</v>
      </c>
      <c r="X867" s="86">
        <f t="shared" si="74"/>
        <v>0.14513888888888887</v>
      </c>
    </row>
    <row r="868" spans="1:24" x14ac:dyDescent="0.3">
      <c r="A868" s="44" t="s">
        <v>3370</v>
      </c>
      <c r="B868" s="68" t="s">
        <v>1868</v>
      </c>
      <c r="C868" s="2" t="s">
        <v>1</v>
      </c>
      <c r="D868" s="2">
        <v>37</v>
      </c>
      <c r="E868" s="6">
        <v>30157</v>
      </c>
      <c r="F868" s="7">
        <v>43830.544918981483</v>
      </c>
      <c r="G868" s="69" t="s">
        <v>4</v>
      </c>
      <c r="H868" s="68">
        <v>1529</v>
      </c>
      <c r="I868" s="8">
        <f t="shared" si="71"/>
        <v>15.444444444444445</v>
      </c>
      <c r="J868" s="90">
        <v>3.7450000000000001</v>
      </c>
      <c r="K868" s="69">
        <v>99</v>
      </c>
      <c r="L868" s="68">
        <v>394</v>
      </c>
      <c r="M868" s="8">
        <f t="shared" si="72"/>
        <v>3.9797979797979797</v>
      </c>
      <c r="N868" s="90">
        <v>1.738</v>
      </c>
      <c r="O868" s="69">
        <f t="shared" si="75"/>
        <v>99</v>
      </c>
      <c r="P868" s="181">
        <f t="shared" si="73"/>
        <v>3.8807106598984773</v>
      </c>
      <c r="Q868" s="77" t="s">
        <v>718</v>
      </c>
      <c r="V868" s="34">
        <v>0.40208333333333335</v>
      </c>
      <c r="W868" s="85">
        <v>0.54861111111111105</v>
      </c>
      <c r="X868" s="86">
        <f t="shared" si="74"/>
        <v>0.1465277777777777</v>
      </c>
    </row>
    <row r="869" spans="1:24" x14ac:dyDescent="0.3">
      <c r="A869" s="44" t="s">
        <v>7695</v>
      </c>
      <c r="B869" s="68" t="s">
        <v>7696</v>
      </c>
      <c r="C869" s="2" t="s">
        <v>1</v>
      </c>
      <c r="D869" s="2">
        <v>58</v>
      </c>
      <c r="E869" s="6">
        <v>22536</v>
      </c>
      <c r="F869" s="7">
        <v>43830.556608796294</v>
      </c>
      <c r="G869" s="69" t="s">
        <v>4</v>
      </c>
      <c r="H869" s="68">
        <v>2480</v>
      </c>
      <c r="I869" s="8">
        <f t="shared" si="71"/>
        <v>24.8</v>
      </c>
      <c r="J869" s="90">
        <v>4.9889999999999999</v>
      </c>
      <c r="K869" s="69">
        <v>100</v>
      </c>
      <c r="L869" s="68">
        <v>416</v>
      </c>
      <c r="M869" s="8">
        <f t="shared" si="72"/>
        <v>4.16</v>
      </c>
      <c r="N869" s="90">
        <v>1.958</v>
      </c>
      <c r="O869" s="69">
        <f t="shared" si="75"/>
        <v>100</v>
      </c>
      <c r="P869" s="181">
        <f t="shared" si="73"/>
        <v>5.9615384615384617</v>
      </c>
      <c r="Q869" s="77" t="s">
        <v>718</v>
      </c>
      <c r="V869" s="34">
        <v>0.3840277777777778</v>
      </c>
      <c r="W869" s="85">
        <v>0.56944444444444442</v>
      </c>
      <c r="X869" s="86">
        <f t="shared" si="74"/>
        <v>0.18541666666666662</v>
      </c>
    </row>
    <row r="870" spans="1:24" x14ac:dyDescent="0.3">
      <c r="A870" s="44" t="s">
        <v>7697</v>
      </c>
      <c r="B870" s="68" t="s">
        <v>7698</v>
      </c>
      <c r="C870" s="2" t="s">
        <v>1</v>
      </c>
      <c r="D870" s="2">
        <v>50</v>
      </c>
      <c r="E870" s="6">
        <v>25324</v>
      </c>
      <c r="F870" s="7">
        <v>43830.577997685185</v>
      </c>
      <c r="G870" s="69" t="s">
        <v>4</v>
      </c>
      <c r="H870" s="68">
        <v>2182</v>
      </c>
      <c r="I870" s="8">
        <f t="shared" si="71"/>
        <v>22.040404040404042</v>
      </c>
      <c r="J870" s="90">
        <v>4.4509999999999996</v>
      </c>
      <c r="K870" s="69">
        <v>99</v>
      </c>
      <c r="L870" s="68">
        <v>479</v>
      </c>
      <c r="M870" s="8">
        <f t="shared" si="72"/>
        <v>4.8383838383838382</v>
      </c>
      <c r="N870" s="90">
        <v>2.3370000000000002</v>
      </c>
      <c r="O870" s="69">
        <f t="shared" si="75"/>
        <v>99</v>
      </c>
      <c r="P870" s="181">
        <f t="shared" si="73"/>
        <v>4.5553235908141962</v>
      </c>
      <c r="Q870" s="77" t="s">
        <v>718</v>
      </c>
      <c r="V870" s="34">
        <v>0.4368055555555555</v>
      </c>
      <c r="W870" s="85">
        <v>0.58333333333333337</v>
      </c>
      <c r="X870" s="86">
        <f t="shared" si="74"/>
        <v>0.14652777777777787</v>
      </c>
    </row>
    <row r="871" spans="1:24" x14ac:dyDescent="0.3">
      <c r="A871" s="44" t="s">
        <v>7699</v>
      </c>
      <c r="B871" s="68" t="s">
        <v>6297</v>
      </c>
      <c r="C871" s="2" t="s">
        <v>1</v>
      </c>
      <c r="D871" s="2">
        <v>55</v>
      </c>
      <c r="E871" s="6">
        <v>23652</v>
      </c>
      <c r="F871" s="7">
        <v>43830.592361111114</v>
      </c>
      <c r="G871" s="69" t="s">
        <v>4</v>
      </c>
      <c r="H871" s="68">
        <v>2403</v>
      </c>
      <c r="I871" s="8">
        <f t="shared" si="71"/>
        <v>24.03</v>
      </c>
      <c r="J871" s="90">
        <v>4.4349999999999996</v>
      </c>
      <c r="K871" s="69">
        <v>100</v>
      </c>
      <c r="L871" s="68">
        <v>544</v>
      </c>
      <c r="M871" s="8">
        <f t="shared" si="72"/>
        <v>5.44</v>
      </c>
      <c r="N871" s="90">
        <v>2.504</v>
      </c>
      <c r="O871" s="69">
        <f t="shared" si="75"/>
        <v>100</v>
      </c>
      <c r="P871" s="181">
        <f t="shared" si="73"/>
        <v>4.4172794117647056</v>
      </c>
      <c r="Q871" s="77" t="s">
        <v>718</v>
      </c>
      <c r="V871" s="34">
        <v>0.4597222222222222</v>
      </c>
      <c r="W871" s="85">
        <v>0.59722222222222221</v>
      </c>
      <c r="X871" s="86">
        <f t="shared" si="74"/>
        <v>0.13750000000000001</v>
      </c>
    </row>
    <row r="872" spans="1:24" x14ac:dyDescent="0.3">
      <c r="A872" s="44" t="s">
        <v>7700</v>
      </c>
      <c r="B872" s="68" t="s">
        <v>7701</v>
      </c>
      <c r="C872" s="2" t="s">
        <v>6</v>
      </c>
      <c r="D872" s="2">
        <v>63</v>
      </c>
      <c r="E872" s="6">
        <v>20590</v>
      </c>
      <c r="F872" s="7">
        <v>43830.608553240738</v>
      </c>
      <c r="G872" s="69" t="s">
        <v>4</v>
      </c>
      <c r="H872" s="68">
        <v>2797</v>
      </c>
      <c r="I872" s="8">
        <f t="shared" si="71"/>
        <v>28.252525252525253</v>
      </c>
      <c r="J872" s="90">
        <v>4.9930000000000003</v>
      </c>
      <c r="K872" s="69">
        <v>99</v>
      </c>
      <c r="L872" s="68">
        <v>613</v>
      </c>
      <c r="M872" s="8">
        <f t="shared" si="72"/>
        <v>6.191919191919192</v>
      </c>
      <c r="N872" s="90">
        <v>2.6829999999999998</v>
      </c>
      <c r="O872" s="69">
        <f t="shared" si="75"/>
        <v>99</v>
      </c>
      <c r="P872" s="181">
        <f t="shared" si="73"/>
        <v>4.5628058727569334</v>
      </c>
      <c r="Q872" s="77" t="s">
        <v>718</v>
      </c>
      <c r="V872" s="34">
        <v>0.45624999999999999</v>
      </c>
      <c r="W872" s="85">
        <v>0.61805555555555558</v>
      </c>
      <c r="X872" s="86">
        <f t="shared" si="74"/>
        <v>0.16180555555555559</v>
      </c>
    </row>
    <row r="873" spans="1:24" x14ac:dyDescent="0.3">
      <c r="A873" s="44" t="s">
        <v>7702</v>
      </c>
      <c r="B873" s="68" t="s">
        <v>7703</v>
      </c>
      <c r="C873" s="2" t="s">
        <v>1</v>
      </c>
      <c r="D873" s="2">
        <v>62</v>
      </c>
      <c r="E873" s="6">
        <v>20898</v>
      </c>
      <c r="F873" s="7">
        <v>43830.623530092591</v>
      </c>
      <c r="G873" s="69" t="s">
        <v>4</v>
      </c>
      <c r="H873" s="68">
        <v>2757</v>
      </c>
      <c r="I873" s="8">
        <f t="shared" si="71"/>
        <v>27.848484848484848</v>
      </c>
      <c r="J873" s="90">
        <v>5.5629999999999997</v>
      </c>
      <c r="K873" s="69">
        <v>99</v>
      </c>
      <c r="L873" s="68">
        <v>572</v>
      </c>
      <c r="M873" s="8">
        <f t="shared" si="72"/>
        <v>5.7777777777777777</v>
      </c>
      <c r="N873" s="90">
        <v>2.2480000000000002</v>
      </c>
      <c r="O873" s="69">
        <f t="shared" si="75"/>
        <v>99</v>
      </c>
      <c r="P873" s="181">
        <f t="shared" si="73"/>
        <v>4.81993006993007</v>
      </c>
      <c r="Q873" s="77" t="s">
        <v>718</v>
      </c>
      <c r="V873" s="34">
        <v>0.47291666666666665</v>
      </c>
      <c r="W873" s="85">
        <v>0.63194444444444442</v>
      </c>
      <c r="X873" s="86">
        <f t="shared" si="74"/>
        <v>0.15902777777777777</v>
      </c>
    </row>
    <row r="874" spans="1:24" x14ac:dyDescent="0.3">
      <c r="A874" s="44" t="s">
        <v>7704</v>
      </c>
      <c r="B874" s="68" t="s">
        <v>7705</v>
      </c>
      <c r="C874" s="2" t="s">
        <v>6</v>
      </c>
      <c r="D874" s="2">
        <v>60</v>
      </c>
      <c r="E874" s="6">
        <v>21646</v>
      </c>
      <c r="F874" s="7">
        <v>43830.641759259262</v>
      </c>
      <c r="G874" s="69" t="s">
        <v>4</v>
      </c>
      <c r="H874" s="68">
        <v>1568</v>
      </c>
      <c r="I874" s="8">
        <f t="shared" si="71"/>
        <v>15.68</v>
      </c>
      <c r="J874" s="90">
        <v>4.4039999999999999</v>
      </c>
      <c r="K874" s="69">
        <v>100</v>
      </c>
      <c r="L874" s="68">
        <v>547</v>
      </c>
      <c r="M874" s="8">
        <f t="shared" si="72"/>
        <v>5.47</v>
      </c>
      <c r="N874" s="90">
        <v>2.431</v>
      </c>
      <c r="O874" s="69">
        <f t="shared" si="75"/>
        <v>100</v>
      </c>
      <c r="P874" s="181">
        <f t="shared" si="73"/>
        <v>2.8665447897623402</v>
      </c>
      <c r="Q874" s="77" t="s">
        <v>718</v>
      </c>
      <c r="V874" s="34">
        <v>0.49027777777777781</v>
      </c>
      <c r="W874" s="85">
        <v>0.64583333333333337</v>
      </c>
      <c r="X874" s="86">
        <f t="shared" si="74"/>
        <v>0.15555555555555556</v>
      </c>
    </row>
    <row r="875" spans="1:24" x14ac:dyDescent="0.3">
      <c r="A875" s="44" t="s">
        <v>7706</v>
      </c>
      <c r="B875" s="68" t="s">
        <v>7707</v>
      </c>
      <c r="C875" s="2" t="s">
        <v>6</v>
      </c>
      <c r="D875" s="2">
        <v>77</v>
      </c>
      <c r="E875" s="6">
        <v>15381</v>
      </c>
      <c r="F875" s="7">
        <v>43830.656863425924</v>
      </c>
      <c r="G875" s="69" t="s">
        <v>4</v>
      </c>
      <c r="H875" s="68">
        <v>2512</v>
      </c>
      <c r="I875" s="8">
        <f t="shared" si="71"/>
        <v>25.373737373737374</v>
      </c>
      <c r="J875" s="90">
        <v>5.2619999999999996</v>
      </c>
      <c r="K875" s="69">
        <v>99</v>
      </c>
      <c r="L875" s="68">
        <v>647</v>
      </c>
      <c r="M875" s="8">
        <f t="shared" si="72"/>
        <v>6.5353535353535355</v>
      </c>
      <c r="N875" s="90">
        <v>2.488</v>
      </c>
      <c r="O875" s="69">
        <f t="shared" si="75"/>
        <v>99</v>
      </c>
      <c r="P875" s="181">
        <f t="shared" si="73"/>
        <v>3.882534775888717</v>
      </c>
      <c r="Q875" s="77" t="s">
        <v>718</v>
      </c>
      <c r="V875" s="34">
        <v>0.5</v>
      </c>
      <c r="W875" s="85">
        <v>0.66666666666666663</v>
      </c>
      <c r="X875" s="86">
        <f t="shared" si="74"/>
        <v>0.16666666666666663</v>
      </c>
    </row>
    <row r="876" spans="1:24" x14ac:dyDescent="0.3">
      <c r="A876" s="44" t="s">
        <v>7708</v>
      </c>
      <c r="B876" s="68" t="s">
        <v>1546</v>
      </c>
      <c r="C876" s="2" t="s">
        <v>1</v>
      </c>
      <c r="D876" s="2">
        <v>63</v>
      </c>
      <c r="E876" s="6">
        <v>20622</v>
      </c>
      <c r="F876" s="7">
        <v>43830.672106481485</v>
      </c>
      <c r="G876" s="69" t="s">
        <v>4</v>
      </c>
      <c r="H876" s="68">
        <v>2428</v>
      </c>
      <c r="I876" s="8">
        <f t="shared" si="71"/>
        <v>24.28</v>
      </c>
      <c r="J876" s="90">
        <v>4.6230000000000002</v>
      </c>
      <c r="K876" s="69">
        <v>100</v>
      </c>
      <c r="L876" s="68">
        <v>485</v>
      </c>
      <c r="M876" s="8">
        <f t="shared" si="72"/>
        <v>4.8499999999999996</v>
      </c>
      <c r="N876" s="90">
        <v>1.9970000000000001</v>
      </c>
      <c r="O876" s="69">
        <f t="shared" si="75"/>
        <v>100</v>
      </c>
      <c r="P876" s="181">
        <f t="shared" si="73"/>
        <v>5.0061855670103101</v>
      </c>
      <c r="Q876" s="77" t="s">
        <v>718</v>
      </c>
      <c r="V876" s="34">
        <v>0.51527777777777783</v>
      </c>
      <c r="W876" s="85">
        <v>0.68055555555555547</v>
      </c>
      <c r="X876" s="86">
        <f t="shared" si="74"/>
        <v>0.16527777777777763</v>
      </c>
    </row>
    <row r="877" spans="1:24" x14ac:dyDescent="0.3">
      <c r="A877" s="44" t="s">
        <v>8435</v>
      </c>
      <c r="B877" s="68" t="s">
        <v>8436</v>
      </c>
      <c r="C877" s="2" t="s">
        <v>1</v>
      </c>
      <c r="D877" s="2">
        <v>62</v>
      </c>
      <c r="E877" s="6">
        <v>20877</v>
      </c>
      <c r="F877" s="7">
        <v>43832.515034722222</v>
      </c>
      <c r="G877" s="69" t="s">
        <v>4</v>
      </c>
      <c r="H877" s="68">
        <v>1585</v>
      </c>
      <c r="I877" s="8">
        <f t="shared" si="71"/>
        <v>16.01010101010101</v>
      </c>
      <c r="J877" s="93">
        <v>3.786</v>
      </c>
      <c r="K877" s="69">
        <v>99</v>
      </c>
      <c r="L877" s="68">
        <v>523</v>
      </c>
      <c r="M877" s="8">
        <f t="shared" si="72"/>
        <v>5.2828282828282829</v>
      </c>
      <c r="N877" s="93">
        <v>2.399</v>
      </c>
      <c r="O877" s="69">
        <f t="shared" si="75"/>
        <v>99</v>
      </c>
      <c r="P877" s="181">
        <f t="shared" si="73"/>
        <v>3.0305927342256216</v>
      </c>
      <c r="Q877" s="77" t="s">
        <v>718</v>
      </c>
      <c r="V877" s="34">
        <v>0.3833333333333333</v>
      </c>
      <c r="W877" s="85">
        <v>0.52083333333333337</v>
      </c>
      <c r="X877" s="86">
        <f t="shared" si="74"/>
        <v>0.13750000000000007</v>
      </c>
    </row>
    <row r="878" spans="1:24" x14ac:dyDescent="0.3">
      <c r="A878" s="44" t="s">
        <v>8437</v>
      </c>
      <c r="B878" s="68" t="s">
        <v>4131</v>
      </c>
      <c r="C878" s="2" t="s">
        <v>6</v>
      </c>
      <c r="D878" s="2">
        <v>58</v>
      </c>
      <c r="E878" s="6">
        <v>22479</v>
      </c>
      <c r="F878" s="7">
        <v>43832.528252314813</v>
      </c>
      <c r="G878" s="69" t="s">
        <v>4</v>
      </c>
      <c r="H878" s="68">
        <v>1624</v>
      </c>
      <c r="I878" s="8">
        <f t="shared" si="71"/>
        <v>16.404040404040405</v>
      </c>
      <c r="J878" s="93">
        <v>3.9089999999999998</v>
      </c>
      <c r="K878" s="69">
        <v>99</v>
      </c>
      <c r="L878" s="68">
        <v>439</v>
      </c>
      <c r="M878" s="8">
        <f t="shared" si="72"/>
        <v>4.4343434343434343</v>
      </c>
      <c r="N878" s="93">
        <v>2.0310000000000001</v>
      </c>
      <c r="O878" s="69">
        <f t="shared" si="75"/>
        <v>99</v>
      </c>
      <c r="P878" s="181">
        <f t="shared" si="73"/>
        <v>3.6993166287015948</v>
      </c>
      <c r="Q878" s="77" t="s">
        <v>718</v>
      </c>
      <c r="V878" s="34">
        <v>0.375</v>
      </c>
      <c r="W878" s="85">
        <v>0.54513888888888895</v>
      </c>
      <c r="X878" s="86">
        <f t="shared" si="74"/>
        <v>0.17013888888888895</v>
      </c>
    </row>
    <row r="879" spans="1:24" x14ac:dyDescent="0.3">
      <c r="A879" s="44" t="s">
        <v>6532</v>
      </c>
      <c r="B879" s="68" t="s">
        <v>1134</v>
      </c>
      <c r="C879" s="2" t="s">
        <v>6</v>
      </c>
      <c r="D879" s="2">
        <v>52</v>
      </c>
      <c r="E879" s="6">
        <v>24711</v>
      </c>
      <c r="F879" s="7">
        <v>43832.529374999998</v>
      </c>
      <c r="G879" s="69" t="s">
        <v>4</v>
      </c>
      <c r="H879" s="68">
        <v>1414</v>
      </c>
      <c r="I879" s="8">
        <f t="shared" si="71"/>
        <v>14.282828282828282</v>
      </c>
      <c r="J879" s="93">
        <v>3.9820000000000002</v>
      </c>
      <c r="K879" s="69">
        <v>99</v>
      </c>
      <c r="L879" s="68">
        <v>583</v>
      </c>
      <c r="M879" s="8">
        <f t="shared" si="72"/>
        <v>5.8888888888888893</v>
      </c>
      <c r="N879" s="93">
        <v>2.6720000000000002</v>
      </c>
      <c r="O879" s="69">
        <f t="shared" si="75"/>
        <v>99</v>
      </c>
      <c r="P879" s="181">
        <f t="shared" si="73"/>
        <v>2.4253859348198969</v>
      </c>
      <c r="Q879" s="77" t="s">
        <v>718</v>
      </c>
      <c r="V879" s="34">
        <v>0.3923611111111111</v>
      </c>
      <c r="W879" s="85">
        <v>0.53472222222222221</v>
      </c>
      <c r="X879" s="86">
        <f t="shared" si="74"/>
        <v>0.1423611111111111</v>
      </c>
    </row>
    <row r="880" spans="1:24" x14ac:dyDescent="0.3">
      <c r="A880" s="44" t="s">
        <v>8438</v>
      </c>
      <c r="B880" s="68" t="s">
        <v>5045</v>
      </c>
      <c r="C880" s="2" t="s">
        <v>1</v>
      </c>
      <c r="D880" s="2">
        <v>54</v>
      </c>
      <c r="E880" s="6">
        <v>23830</v>
      </c>
      <c r="F880" s="7">
        <v>43832.542256944442</v>
      </c>
      <c r="G880" s="69" t="s">
        <v>4</v>
      </c>
      <c r="H880" s="68">
        <v>3207</v>
      </c>
      <c r="I880" s="8">
        <f t="shared" si="71"/>
        <v>32.07</v>
      </c>
      <c r="J880" s="93">
        <v>6.76</v>
      </c>
      <c r="K880" s="69">
        <v>100</v>
      </c>
      <c r="L880" s="68">
        <v>577</v>
      </c>
      <c r="M880" s="8">
        <f t="shared" si="72"/>
        <v>5.77</v>
      </c>
      <c r="N880" s="93">
        <v>2.6280000000000001</v>
      </c>
      <c r="O880" s="69">
        <f t="shared" si="75"/>
        <v>100</v>
      </c>
      <c r="P880" s="181">
        <f t="shared" si="73"/>
        <v>5.5580589254766037</v>
      </c>
      <c r="Q880" s="77" t="s">
        <v>718</v>
      </c>
      <c r="V880" s="34">
        <v>0.41666666666666669</v>
      </c>
      <c r="W880" s="85">
        <v>0.56597222222222221</v>
      </c>
      <c r="X880" s="86">
        <f t="shared" si="74"/>
        <v>0.14930555555555552</v>
      </c>
    </row>
    <row r="881" spans="1:24" x14ac:dyDescent="0.3">
      <c r="A881" s="44" t="s">
        <v>8439</v>
      </c>
      <c r="B881" s="68" t="s">
        <v>5608</v>
      </c>
      <c r="C881" s="2" t="s">
        <v>1</v>
      </c>
      <c r="D881" s="2">
        <v>51</v>
      </c>
      <c r="E881" s="6">
        <v>24900</v>
      </c>
      <c r="F881" s="7">
        <v>43832.561874999999</v>
      </c>
      <c r="G881" s="69" t="s">
        <v>4</v>
      </c>
      <c r="H881" s="68">
        <v>2319</v>
      </c>
      <c r="I881" s="8">
        <f t="shared" si="71"/>
        <v>23.424242424242426</v>
      </c>
      <c r="J881" s="93">
        <v>4.8949999999999996</v>
      </c>
      <c r="K881" s="69">
        <v>99</v>
      </c>
      <c r="L881" s="68">
        <v>756</v>
      </c>
      <c r="M881" s="8">
        <f t="shared" si="72"/>
        <v>7.6363636363636367</v>
      </c>
      <c r="N881" s="93">
        <v>2.72</v>
      </c>
      <c r="O881" s="69">
        <f t="shared" si="75"/>
        <v>99</v>
      </c>
      <c r="P881" s="181">
        <f t="shared" si="73"/>
        <v>3.0674603174603177</v>
      </c>
      <c r="Q881" s="77" t="s">
        <v>718</v>
      </c>
      <c r="V881" s="34">
        <v>0.4284722222222222</v>
      </c>
      <c r="W881" s="85">
        <v>0.57638888888888895</v>
      </c>
      <c r="X881" s="86">
        <f t="shared" si="74"/>
        <v>0.14791666666666675</v>
      </c>
    </row>
    <row r="882" spans="1:24" x14ac:dyDescent="0.3">
      <c r="A882" s="44" t="s">
        <v>8440</v>
      </c>
      <c r="B882" s="68" t="s">
        <v>8441</v>
      </c>
      <c r="C882" s="2" t="s">
        <v>1</v>
      </c>
      <c r="D882" s="2">
        <v>63</v>
      </c>
      <c r="E882" s="6">
        <v>20585</v>
      </c>
      <c r="F882" s="7">
        <v>43832.572974537034</v>
      </c>
      <c r="G882" s="69" t="s">
        <v>4</v>
      </c>
      <c r="H882" s="68">
        <v>2816</v>
      </c>
      <c r="I882" s="8">
        <f t="shared" si="71"/>
        <v>28.444444444444443</v>
      </c>
      <c r="J882" s="93">
        <v>5.242</v>
      </c>
      <c r="K882" s="69">
        <v>99</v>
      </c>
      <c r="L882" s="68">
        <v>624</v>
      </c>
      <c r="M882" s="8">
        <f t="shared" si="72"/>
        <v>6.3030303030303028</v>
      </c>
      <c r="N882" s="93">
        <v>2.48</v>
      </c>
      <c r="O882" s="69">
        <f t="shared" si="75"/>
        <v>99</v>
      </c>
      <c r="P882" s="181">
        <f t="shared" si="73"/>
        <v>4.5128205128205128</v>
      </c>
      <c r="Q882" s="77" t="s">
        <v>718</v>
      </c>
      <c r="V882" s="34">
        <v>0.4597222222222222</v>
      </c>
      <c r="W882" s="85">
        <v>0.59027777777777779</v>
      </c>
      <c r="X882" s="86">
        <f t="shared" si="74"/>
        <v>0.13055555555555559</v>
      </c>
    </row>
    <row r="883" spans="1:24" x14ac:dyDescent="0.3">
      <c r="A883" s="44" t="s">
        <v>8442</v>
      </c>
      <c r="B883" s="68" t="s">
        <v>1501</v>
      </c>
      <c r="C883" s="2" t="s">
        <v>1</v>
      </c>
      <c r="D883" s="2">
        <v>50</v>
      </c>
      <c r="E883" s="6">
        <v>25559</v>
      </c>
      <c r="F883" s="7">
        <v>43832.596921296295</v>
      </c>
      <c r="G883" s="69" t="s">
        <v>4</v>
      </c>
      <c r="H883" s="68">
        <v>3173</v>
      </c>
      <c r="I883" s="8">
        <f t="shared" si="71"/>
        <v>32.050505050505052</v>
      </c>
      <c r="J883" s="93">
        <v>5.0410000000000004</v>
      </c>
      <c r="K883" s="69">
        <v>99</v>
      </c>
      <c r="L883" s="68">
        <v>798</v>
      </c>
      <c r="M883" s="8">
        <f t="shared" si="72"/>
        <v>8.0606060606060606</v>
      </c>
      <c r="N883" s="93">
        <v>3.226</v>
      </c>
      <c r="O883" s="69">
        <f t="shared" si="75"/>
        <v>99</v>
      </c>
      <c r="P883" s="181">
        <f t="shared" si="73"/>
        <v>3.9761904761904763</v>
      </c>
      <c r="Q883" s="77" t="s">
        <v>718</v>
      </c>
      <c r="V883" s="34">
        <v>0.47083333333333338</v>
      </c>
      <c r="W883" s="85">
        <v>0.60416666666666663</v>
      </c>
      <c r="X883" s="86">
        <f t="shared" si="74"/>
        <v>0.13333333333333325</v>
      </c>
    </row>
    <row r="884" spans="1:24" x14ac:dyDescent="0.3">
      <c r="A884" s="44" t="s">
        <v>2658</v>
      </c>
      <c r="B884" s="68" t="s">
        <v>1215</v>
      </c>
      <c r="C884" s="2" t="s">
        <v>1</v>
      </c>
      <c r="D884" s="2">
        <v>69</v>
      </c>
      <c r="E884" s="6">
        <v>18546</v>
      </c>
      <c r="F884" s="7">
        <v>43832.620798611111</v>
      </c>
      <c r="G884" s="69" t="s">
        <v>4</v>
      </c>
      <c r="H884" s="68">
        <v>2579</v>
      </c>
      <c r="I884" s="8">
        <f t="shared" si="71"/>
        <v>26.050505050505052</v>
      </c>
      <c r="J884" s="93">
        <v>5.4269999999999996</v>
      </c>
      <c r="K884" s="69">
        <v>99</v>
      </c>
      <c r="L884" s="68">
        <v>830</v>
      </c>
      <c r="M884" s="8">
        <f t="shared" si="72"/>
        <v>8.3838383838383841</v>
      </c>
      <c r="N884" s="93">
        <v>3.05</v>
      </c>
      <c r="O884" s="69">
        <f t="shared" si="75"/>
        <v>99</v>
      </c>
      <c r="P884" s="181">
        <f t="shared" si="73"/>
        <v>3.1072289156626507</v>
      </c>
      <c r="Q884" s="77" t="s">
        <v>718</v>
      </c>
      <c r="V884" s="34">
        <v>0.47916666666666669</v>
      </c>
      <c r="W884" s="85">
        <v>0.62847222222222221</v>
      </c>
      <c r="X884" s="86">
        <f t="shared" si="74"/>
        <v>0.14930555555555552</v>
      </c>
    </row>
    <row r="885" spans="1:24" x14ac:dyDescent="0.3">
      <c r="A885" s="44" t="s">
        <v>8443</v>
      </c>
      <c r="B885" s="68" t="s">
        <v>8444</v>
      </c>
      <c r="C885" s="2" t="s">
        <v>6</v>
      </c>
      <c r="D885" s="2">
        <v>70</v>
      </c>
      <c r="E885" s="6">
        <v>18161</v>
      </c>
      <c r="F885" s="7">
        <v>43832.624872685185</v>
      </c>
      <c r="G885" s="69" t="s">
        <v>4</v>
      </c>
      <c r="H885" s="68">
        <v>1559</v>
      </c>
      <c r="I885" s="8">
        <f t="shared" si="71"/>
        <v>15.747474747474747</v>
      </c>
      <c r="J885" s="93">
        <v>4.282</v>
      </c>
      <c r="K885" s="69">
        <v>99</v>
      </c>
      <c r="L885" s="68">
        <v>936</v>
      </c>
      <c r="M885" s="8">
        <f t="shared" si="72"/>
        <v>9.454545454545455</v>
      </c>
      <c r="N885" s="93">
        <v>3.0649999999999999</v>
      </c>
      <c r="O885" s="69">
        <f t="shared" si="75"/>
        <v>99</v>
      </c>
      <c r="P885" s="181">
        <f t="shared" si="73"/>
        <v>1.6655982905982905</v>
      </c>
      <c r="Q885" s="77" t="s">
        <v>718</v>
      </c>
      <c r="V885" s="34">
        <v>0.48680555555555555</v>
      </c>
      <c r="W885" s="85">
        <v>0.65625</v>
      </c>
      <c r="X885" s="86">
        <f t="shared" si="74"/>
        <v>0.16944444444444445</v>
      </c>
    </row>
    <row r="886" spans="1:24" x14ac:dyDescent="0.3">
      <c r="A886" s="44" t="s">
        <v>8445</v>
      </c>
      <c r="B886" s="68" t="s">
        <v>8446</v>
      </c>
      <c r="C886" s="2" t="s">
        <v>1</v>
      </c>
      <c r="D886" s="2">
        <v>49</v>
      </c>
      <c r="E886" s="6">
        <v>25746</v>
      </c>
      <c r="F886" s="7">
        <v>43832.633333333331</v>
      </c>
      <c r="G886" s="69" t="s">
        <v>4</v>
      </c>
      <c r="H886" s="68">
        <v>1598</v>
      </c>
      <c r="I886" s="8">
        <f t="shared" si="71"/>
        <v>15.98</v>
      </c>
      <c r="J886" s="93">
        <v>3.911</v>
      </c>
      <c r="K886" s="69">
        <v>100</v>
      </c>
      <c r="L886" s="68">
        <v>590</v>
      </c>
      <c r="M886" s="8">
        <f t="shared" si="72"/>
        <v>5.9595959595959593</v>
      </c>
      <c r="N886" s="93">
        <v>2.3340000000000001</v>
      </c>
      <c r="O886" s="69">
        <v>99</v>
      </c>
      <c r="P886" s="181">
        <f t="shared" si="73"/>
        <v>2.6813898305084747</v>
      </c>
      <c r="Q886" s="77" t="s">
        <v>718</v>
      </c>
      <c r="V886" s="34">
        <v>0.49791666666666662</v>
      </c>
      <c r="W886" s="85">
        <v>0.64236111111111105</v>
      </c>
      <c r="X886" s="86">
        <f t="shared" si="74"/>
        <v>0.14444444444444443</v>
      </c>
    </row>
    <row r="887" spans="1:24" x14ac:dyDescent="0.3">
      <c r="A887" s="44" t="s">
        <v>8447</v>
      </c>
      <c r="B887" s="68" t="s">
        <v>8448</v>
      </c>
      <c r="C887" s="2" t="s">
        <v>6</v>
      </c>
      <c r="D887" s="2">
        <v>63</v>
      </c>
      <c r="E887" s="6">
        <v>20471</v>
      </c>
      <c r="F887" s="7">
        <v>43832.646932870368</v>
      </c>
      <c r="G887" s="69" t="s">
        <v>4</v>
      </c>
      <c r="H887" s="68">
        <v>1313</v>
      </c>
      <c r="I887" s="8">
        <f t="shared" si="71"/>
        <v>13.262626262626263</v>
      </c>
      <c r="J887" s="93">
        <v>3.1930000000000001</v>
      </c>
      <c r="K887" s="69">
        <v>99</v>
      </c>
      <c r="L887" s="68">
        <v>773</v>
      </c>
      <c r="M887" s="8">
        <f t="shared" si="72"/>
        <v>7.808080808080808</v>
      </c>
      <c r="N887" s="93">
        <v>3.0659999999999998</v>
      </c>
      <c r="O887" s="69">
        <f t="shared" ref="O887:O917" si="76">K887</f>
        <v>99</v>
      </c>
      <c r="P887" s="181">
        <f t="shared" si="73"/>
        <v>1.6985769728331177</v>
      </c>
      <c r="Q887" s="77" t="s">
        <v>718</v>
      </c>
      <c r="V887" s="34">
        <v>0.52430555555555558</v>
      </c>
      <c r="W887" s="85">
        <v>0.67013888888888884</v>
      </c>
      <c r="X887" s="86">
        <f t="shared" si="74"/>
        <v>0.14583333333333326</v>
      </c>
    </row>
    <row r="888" spans="1:24" x14ac:dyDescent="0.3">
      <c r="A888" s="44" t="s">
        <v>8449</v>
      </c>
      <c r="B888" s="68" t="s">
        <v>8450</v>
      </c>
      <c r="C888" s="2" t="s">
        <v>1</v>
      </c>
      <c r="D888" s="2">
        <v>59</v>
      </c>
      <c r="E888" s="6">
        <v>22213</v>
      </c>
      <c r="F888" s="7">
        <v>43833.516168981485</v>
      </c>
      <c r="G888" s="69" t="s">
        <v>4</v>
      </c>
      <c r="H888" s="68">
        <v>1879</v>
      </c>
      <c r="I888" s="8">
        <f t="shared" si="71"/>
        <v>18.979797979797979</v>
      </c>
      <c r="J888" s="93">
        <v>4.6109999999999998</v>
      </c>
      <c r="K888" s="69">
        <v>99</v>
      </c>
      <c r="L888" s="68">
        <v>497</v>
      </c>
      <c r="M888" s="8">
        <f t="shared" si="72"/>
        <v>5.0202020202020199</v>
      </c>
      <c r="N888" s="93">
        <v>2.218</v>
      </c>
      <c r="O888" s="69">
        <f t="shared" si="76"/>
        <v>99</v>
      </c>
      <c r="P888" s="181">
        <f t="shared" si="73"/>
        <v>3.7806841046277668</v>
      </c>
      <c r="Q888" s="77" t="s">
        <v>718</v>
      </c>
      <c r="V888" s="34">
        <v>0.38472222222222219</v>
      </c>
      <c r="W888" s="85">
        <v>0.52430555555555558</v>
      </c>
      <c r="X888" s="86">
        <f t="shared" si="74"/>
        <v>0.13958333333333339</v>
      </c>
    </row>
    <row r="889" spans="1:24" x14ac:dyDescent="0.3">
      <c r="A889" s="44" t="s">
        <v>2630</v>
      </c>
      <c r="B889" s="68" t="s">
        <v>1178</v>
      </c>
      <c r="C889" s="2" t="s">
        <v>1</v>
      </c>
      <c r="D889" s="2">
        <v>45</v>
      </c>
      <c r="E889" s="6">
        <v>27159</v>
      </c>
      <c r="F889" s="7">
        <v>43833.518865740742</v>
      </c>
      <c r="G889" s="69" t="s">
        <v>4</v>
      </c>
      <c r="H889" s="68">
        <v>1629</v>
      </c>
      <c r="I889" s="8">
        <f t="shared" si="71"/>
        <v>16.454545454545453</v>
      </c>
      <c r="J889" s="93">
        <v>4.0490000000000004</v>
      </c>
      <c r="K889" s="69">
        <v>99</v>
      </c>
      <c r="L889" s="68">
        <v>529</v>
      </c>
      <c r="M889" s="8">
        <f t="shared" si="72"/>
        <v>5.3434343434343434</v>
      </c>
      <c r="N889" s="93">
        <v>2.2000000000000002</v>
      </c>
      <c r="O889" s="69">
        <f t="shared" si="76"/>
        <v>99</v>
      </c>
      <c r="P889" s="181">
        <f t="shared" si="73"/>
        <v>3.0793950850661624</v>
      </c>
      <c r="Q889" s="77" t="s">
        <v>718</v>
      </c>
      <c r="V889" s="34">
        <v>0.39444444444444443</v>
      </c>
      <c r="W889" s="85">
        <v>0.53472222222222221</v>
      </c>
      <c r="X889" s="86">
        <f t="shared" si="74"/>
        <v>0.14027777777777778</v>
      </c>
    </row>
    <row r="890" spans="1:24" x14ac:dyDescent="0.3">
      <c r="A890" s="44" t="s">
        <v>8451</v>
      </c>
      <c r="B890" s="68" t="s">
        <v>8452</v>
      </c>
      <c r="C890" s="2" t="s">
        <v>1</v>
      </c>
      <c r="D890" s="2">
        <v>58</v>
      </c>
      <c r="E890" s="6">
        <v>22625</v>
      </c>
      <c r="F890" s="7">
        <v>43833.531643518516</v>
      </c>
      <c r="G890" s="69" t="s">
        <v>4</v>
      </c>
      <c r="H890" s="68">
        <v>2560</v>
      </c>
      <c r="I890" s="8">
        <f t="shared" si="71"/>
        <v>25.6</v>
      </c>
      <c r="J890" s="93">
        <v>6.3789999999999996</v>
      </c>
      <c r="K890" s="69">
        <v>100</v>
      </c>
      <c r="L890" s="68">
        <v>686</v>
      </c>
      <c r="M890" s="8">
        <f t="shared" si="72"/>
        <v>6.86</v>
      </c>
      <c r="N890" s="93">
        <v>2.7850000000000001</v>
      </c>
      <c r="O890" s="69">
        <f t="shared" si="76"/>
        <v>100</v>
      </c>
      <c r="P890" s="181">
        <f t="shared" si="73"/>
        <v>3.7317784256559765</v>
      </c>
      <c r="Q890" s="77" t="s">
        <v>718</v>
      </c>
      <c r="V890" s="34">
        <v>0.41319444444444442</v>
      </c>
      <c r="W890" s="85">
        <v>0.54861111111111105</v>
      </c>
      <c r="X890" s="86">
        <f t="shared" si="74"/>
        <v>0.13541666666666663</v>
      </c>
    </row>
    <row r="891" spans="1:24" x14ac:dyDescent="0.3">
      <c r="A891" s="44" t="s">
        <v>8453</v>
      </c>
      <c r="B891" s="68" t="s">
        <v>8454</v>
      </c>
      <c r="C891" s="2" t="s">
        <v>1</v>
      </c>
      <c r="D891" s="2">
        <v>57</v>
      </c>
      <c r="E891" s="6">
        <v>23000</v>
      </c>
      <c r="F891" s="7">
        <v>43833.563576388886</v>
      </c>
      <c r="G891" s="69" t="s">
        <v>4</v>
      </c>
      <c r="H891" s="68">
        <v>1710</v>
      </c>
      <c r="I891" s="8">
        <f t="shared" si="71"/>
        <v>17.272727272727273</v>
      </c>
      <c r="J891" s="93">
        <v>3.9790000000000001</v>
      </c>
      <c r="K891" s="69">
        <v>99</v>
      </c>
      <c r="L891" s="68">
        <v>516</v>
      </c>
      <c r="M891" s="8">
        <f t="shared" si="72"/>
        <v>5.2121212121212119</v>
      </c>
      <c r="N891" s="93">
        <v>2.246</v>
      </c>
      <c r="O891" s="69">
        <f t="shared" si="76"/>
        <v>99</v>
      </c>
      <c r="P891" s="181">
        <f t="shared" si="73"/>
        <v>3.3139534883720931</v>
      </c>
      <c r="Q891" s="77" t="s">
        <v>718</v>
      </c>
      <c r="V891" s="34">
        <v>0.42777777777777781</v>
      </c>
      <c r="W891" s="85">
        <v>0.58333333333333337</v>
      </c>
      <c r="X891" s="86">
        <f t="shared" si="74"/>
        <v>0.15555555555555556</v>
      </c>
    </row>
    <row r="892" spans="1:24" x14ac:dyDescent="0.3">
      <c r="A892" s="44" t="s">
        <v>8455</v>
      </c>
      <c r="B892" s="68" t="s">
        <v>8456</v>
      </c>
      <c r="C892" s="2" t="s">
        <v>1</v>
      </c>
      <c r="D892" s="2">
        <v>60</v>
      </c>
      <c r="E892" s="6">
        <v>21866</v>
      </c>
      <c r="F892" s="7">
        <v>43833.577650462961</v>
      </c>
      <c r="G892" s="69" t="s">
        <v>4</v>
      </c>
      <c r="H892" s="68">
        <v>2911</v>
      </c>
      <c r="I892" s="8">
        <f t="shared" si="71"/>
        <v>29.11</v>
      </c>
      <c r="J892" s="93">
        <v>5.2629999999999999</v>
      </c>
      <c r="K892" s="69">
        <v>100</v>
      </c>
      <c r="L892" s="68">
        <v>696</v>
      </c>
      <c r="M892" s="8">
        <f t="shared" si="72"/>
        <v>6.96</v>
      </c>
      <c r="N892" s="93">
        <v>2.8530000000000002</v>
      </c>
      <c r="O892" s="69">
        <f t="shared" si="76"/>
        <v>100</v>
      </c>
      <c r="P892" s="181">
        <f t="shared" si="73"/>
        <v>4.1824712643678161</v>
      </c>
      <c r="Q892" s="77" t="s">
        <v>718</v>
      </c>
      <c r="V892" s="34">
        <v>0.4513888888888889</v>
      </c>
      <c r="W892" s="85">
        <v>0.59375</v>
      </c>
      <c r="X892" s="86">
        <f t="shared" si="74"/>
        <v>0.1423611111111111</v>
      </c>
    </row>
    <row r="893" spans="1:24" x14ac:dyDescent="0.3">
      <c r="A893" s="44" t="s">
        <v>8457</v>
      </c>
      <c r="B893" s="68" t="s">
        <v>1843</v>
      </c>
      <c r="C893" s="2" t="s">
        <v>1</v>
      </c>
      <c r="D893" s="2">
        <v>47</v>
      </c>
      <c r="E893" s="6">
        <v>26443</v>
      </c>
      <c r="F893" s="7">
        <v>43833.594317129631</v>
      </c>
      <c r="G893" s="69" t="s">
        <v>4</v>
      </c>
      <c r="H893" s="68">
        <v>1808</v>
      </c>
      <c r="I893" s="8">
        <f t="shared" si="71"/>
        <v>18.262626262626263</v>
      </c>
      <c r="J893" s="93">
        <v>3.95</v>
      </c>
      <c r="K893" s="69">
        <v>99</v>
      </c>
      <c r="L893" s="68">
        <v>505</v>
      </c>
      <c r="M893" s="8">
        <f t="shared" si="72"/>
        <v>5.1010101010101012</v>
      </c>
      <c r="N893" s="93">
        <v>2.0129999999999999</v>
      </c>
      <c r="O893" s="69">
        <f t="shared" si="76"/>
        <v>99</v>
      </c>
      <c r="P893" s="181">
        <f t="shared" si="73"/>
        <v>3.5801980198019803</v>
      </c>
      <c r="Q893" s="77" t="s">
        <v>718</v>
      </c>
      <c r="V893" s="34">
        <v>0.46458333333333335</v>
      </c>
      <c r="W893" s="85">
        <v>0.64583333333333337</v>
      </c>
      <c r="X893" s="86">
        <f t="shared" si="74"/>
        <v>0.18125000000000002</v>
      </c>
    </row>
    <row r="894" spans="1:24" x14ac:dyDescent="0.3">
      <c r="A894" s="44" t="s">
        <v>8458</v>
      </c>
      <c r="B894" s="68" t="s">
        <v>1800</v>
      </c>
      <c r="C894" s="2" t="s">
        <v>1</v>
      </c>
      <c r="D894" s="2">
        <v>58</v>
      </c>
      <c r="E894" s="6">
        <v>22360</v>
      </c>
      <c r="F894" s="7">
        <v>43833.602465277778</v>
      </c>
      <c r="G894" s="69" t="s">
        <v>4</v>
      </c>
      <c r="H894" s="68">
        <v>2878</v>
      </c>
      <c r="I894" s="8">
        <f t="shared" si="71"/>
        <v>28.78</v>
      </c>
      <c r="J894" s="93">
        <v>6.0259999999999998</v>
      </c>
      <c r="K894" s="69">
        <v>100</v>
      </c>
      <c r="L894" s="68">
        <v>567</v>
      </c>
      <c r="M894" s="8">
        <f t="shared" si="72"/>
        <v>5.67</v>
      </c>
      <c r="N894" s="93">
        <v>2.202</v>
      </c>
      <c r="O894" s="69">
        <f t="shared" si="76"/>
        <v>100</v>
      </c>
      <c r="P894" s="181">
        <f t="shared" si="73"/>
        <v>5.075837742504409</v>
      </c>
      <c r="Q894" s="77" t="s">
        <v>718</v>
      </c>
      <c r="V894" s="34">
        <v>0.47569444444444442</v>
      </c>
      <c r="W894" s="85">
        <v>0.61805555555555558</v>
      </c>
      <c r="X894" s="86">
        <f t="shared" si="74"/>
        <v>0.14236111111111116</v>
      </c>
    </row>
    <row r="895" spans="1:24" x14ac:dyDescent="0.3">
      <c r="A895" s="44" t="s">
        <v>8459</v>
      </c>
      <c r="B895" s="68" t="s">
        <v>845</v>
      </c>
      <c r="C895" s="2" t="s">
        <v>1</v>
      </c>
      <c r="D895" s="2">
        <v>65</v>
      </c>
      <c r="E895" s="6">
        <v>19998</v>
      </c>
      <c r="F895" s="7">
        <v>43833.615081018521</v>
      </c>
      <c r="G895" s="69" t="s">
        <v>4</v>
      </c>
      <c r="H895" s="68">
        <v>2580</v>
      </c>
      <c r="I895" s="8">
        <f t="shared" si="71"/>
        <v>26.060606060606062</v>
      </c>
      <c r="J895" s="93">
        <v>5.7279999999999998</v>
      </c>
      <c r="K895" s="69">
        <v>99</v>
      </c>
      <c r="L895" s="68">
        <v>661</v>
      </c>
      <c r="M895" s="8">
        <f t="shared" si="72"/>
        <v>6.6767676767676765</v>
      </c>
      <c r="N895" s="93">
        <v>2.3769999999999998</v>
      </c>
      <c r="O895" s="69">
        <f t="shared" si="76"/>
        <v>99</v>
      </c>
      <c r="P895" s="181">
        <f t="shared" si="73"/>
        <v>3.9031770045385783</v>
      </c>
      <c r="Q895" s="77" t="s">
        <v>718</v>
      </c>
      <c r="V895" s="34">
        <v>0.50624999999999998</v>
      </c>
      <c r="W895" s="85">
        <v>0.63888888888888895</v>
      </c>
      <c r="X895" s="86">
        <f t="shared" si="74"/>
        <v>0.13263888888888897</v>
      </c>
    </row>
    <row r="896" spans="1:24" x14ac:dyDescent="0.3">
      <c r="A896" s="44" t="s">
        <v>8460</v>
      </c>
      <c r="B896" s="68" t="s">
        <v>571</v>
      </c>
      <c r="C896" s="2" t="s">
        <v>6</v>
      </c>
      <c r="D896" s="2">
        <v>61</v>
      </c>
      <c r="E896" s="6">
        <v>21461</v>
      </c>
      <c r="F896" s="7">
        <v>43833.636608796296</v>
      </c>
      <c r="G896" s="69" t="s">
        <v>4</v>
      </c>
      <c r="H896" s="68">
        <v>3471</v>
      </c>
      <c r="I896" s="8">
        <f t="shared" si="71"/>
        <v>34.71</v>
      </c>
      <c r="J896" s="93">
        <v>6.1550000000000002</v>
      </c>
      <c r="K896" s="69">
        <v>100</v>
      </c>
      <c r="L896" s="68">
        <v>778</v>
      </c>
      <c r="M896" s="8">
        <f t="shared" si="72"/>
        <v>7.78</v>
      </c>
      <c r="N896" s="93">
        <v>2.762</v>
      </c>
      <c r="O896" s="69">
        <f t="shared" si="76"/>
        <v>100</v>
      </c>
      <c r="P896" s="181">
        <f t="shared" si="73"/>
        <v>4.461439588688946</v>
      </c>
      <c r="Q896" s="77" t="s">
        <v>718</v>
      </c>
      <c r="V896" s="34">
        <v>0.49652777777777773</v>
      </c>
      <c r="W896" s="85">
        <v>0.65277777777777779</v>
      </c>
      <c r="X896" s="86">
        <f t="shared" si="74"/>
        <v>0.15625000000000006</v>
      </c>
    </row>
    <row r="897" spans="1:24" x14ac:dyDescent="0.3">
      <c r="A897" s="44" t="s">
        <v>8461</v>
      </c>
      <c r="B897" s="68" t="s">
        <v>8462</v>
      </c>
      <c r="C897" s="2" t="s">
        <v>1</v>
      </c>
      <c r="D897" s="2">
        <v>41</v>
      </c>
      <c r="E897" s="6">
        <v>28495</v>
      </c>
      <c r="F897" s="7">
        <v>43833.650069444448</v>
      </c>
      <c r="G897" s="69" t="s">
        <v>4</v>
      </c>
      <c r="H897" s="68">
        <v>1884</v>
      </c>
      <c r="I897" s="8">
        <f t="shared" si="71"/>
        <v>19.030303030303031</v>
      </c>
      <c r="J897" s="93">
        <v>3.7320000000000002</v>
      </c>
      <c r="K897" s="69">
        <v>99</v>
      </c>
      <c r="L897" s="68">
        <v>483</v>
      </c>
      <c r="M897" s="8">
        <f t="shared" si="72"/>
        <v>4.8787878787878789</v>
      </c>
      <c r="N897" s="93">
        <v>2.278</v>
      </c>
      <c r="O897" s="69">
        <f t="shared" si="76"/>
        <v>99</v>
      </c>
      <c r="P897" s="181">
        <f t="shared" si="73"/>
        <v>3.9006211180124226</v>
      </c>
      <c r="Q897" s="77" t="s">
        <v>718</v>
      </c>
      <c r="V897" s="34">
        <v>0.51944444444444449</v>
      </c>
      <c r="W897" s="85">
        <v>0.67708333333333337</v>
      </c>
      <c r="X897" s="86">
        <f t="shared" si="74"/>
        <v>0.15763888888888888</v>
      </c>
    </row>
    <row r="898" spans="1:24" x14ac:dyDescent="0.3">
      <c r="A898" s="44" t="s">
        <v>8463</v>
      </c>
      <c r="B898" s="68" t="s">
        <v>1369</v>
      </c>
      <c r="C898" s="2" t="s">
        <v>1</v>
      </c>
      <c r="D898" s="2">
        <v>57</v>
      </c>
      <c r="E898" s="6">
        <v>22692</v>
      </c>
      <c r="F898" s="7">
        <v>43836.517824074072</v>
      </c>
      <c r="G898" s="69" t="s">
        <v>4</v>
      </c>
      <c r="H898" s="68">
        <v>2437</v>
      </c>
      <c r="I898" s="8">
        <f t="shared" si="71"/>
        <v>24.37</v>
      </c>
      <c r="J898" s="93">
        <v>5.57</v>
      </c>
      <c r="K898" s="69">
        <v>100</v>
      </c>
      <c r="L898" s="68">
        <v>483</v>
      </c>
      <c r="M898" s="8">
        <f t="shared" si="72"/>
        <v>4.83</v>
      </c>
      <c r="N898" s="93">
        <v>2.27</v>
      </c>
      <c r="O898" s="69">
        <f t="shared" si="76"/>
        <v>100</v>
      </c>
      <c r="P898" s="181">
        <f t="shared" si="73"/>
        <v>5.0455486542443069</v>
      </c>
      <c r="Q898" s="77" t="s">
        <v>718</v>
      </c>
      <c r="V898" s="34">
        <v>0.38680555555555557</v>
      </c>
      <c r="W898" s="85">
        <v>0.52083333333333337</v>
      </c>
      <c r="X898" s="86">
        <f t="shared" si="74"/>
        <v>0.1340277777777778</v>
      </c>
    </row>
    <row r="899" spans="1:24" x14ac:dyDescent="0.3">
      <c r="A899" s="44" t="s">
        <v>8464</v>
      </c>
      <c r="B899" s="68" t="s">
        <v>8465</v>
      </c>
      <c r="C899" s="2" t="s">
        <v>1</v>
      </c>
      <c r="D899" s="2">
        <v>46</v>
      </c>
      <c r="E899" s="6">
        <v>26892</v>
      </c>
      <c r="F899" s="7">
        <v>43836.521331018521</v>
      </c>
      <c r="G899" s="69" t="s">
        <v>4</v>
      </c>
      <c r="H899" s="68">
        <v>2007</v>
      </c>
      <c r="I899" s="8">
        <f t="shared" ref="I899:I962" si="77">H899/K899</f>
        <v>20.07</v>
      </c>
      <c r="J899" s="93">
        <v>5.0419999999999998</v>
      </c>
      <c r="K899" s="69">
        <v>100</v>
      </c>
      <c r="L899" s="68">
        <v>332</v>
      </c>
      <c r="M899" s="8">
        <f t="shared" ref="M899:M962" si="78">L899/O899</f>
        <v>3.32</v>
      </c>
      <c r="N899" s="93">
        <v>1.7689999999999999</v>
      </c>
      <c r="O899" s="69">
        <f t="shared" si="76"/>
        <v>100</v>
      </c>
      <c r="P899" s="181">
        <f t="shared" ref="P899:P962" si="79">I899/M899</f>
        <v>6.0451807228915664</v>
      </c>
      <c r="Q899" s="77" t="s">
        <v>718</v>
      </c>
      <c r="V899" s="34">
        <v>0.39652777777777781</v>
      </c>
      <c r="W899" s="85">
        <v>0.53819444444444442</v>
      </c>
      <c r="X899" s="86">
        <f t="shared" ref="X899:X962" si="80">IF(AND(W899&lt;&gt;0,V899&lt;&gt;0),W899-V899,"No_data")</f>
        <v>0.14166666666666661</v>
      </c>
    </row>
    <row r="900" spans="1:24" x14ac:dyDescent="0.3">
      <c r="A900" s="44" t="s">
        <v>8466</v>
      </c>
      <c r="B900" s="68" t="s">
        <v>8467</v>
      </c>
      <c r="C900" s="2" t="s">
        <v>1</v>
      </c>
      <c r="D900" s="2">
        <v>48</v>
      </c>
      <c r="E900" s="6">
        <v>26089</v>
      </c>
      <c r="F900" s="7">
        <v>43836.529560185183</v>
      </c>
      <c r="G900" s="69" t="s">
        <v>4</v>
      </c>
      <c r="H900" s="68">
        <v>1363</v>
      </c>
      <c r="I900" s="8">
        <f t="shared" si="77"/>
        <v>13.767676767676768</v>
      </c>
      <c r="J900" s="93">
        <v>3.964</v>
      </c>
      <c r="K900" s="69">
        <v>99</v>
      </c>
      <c r="L900" s="68">
        <v>323</v>
      </c>
      <c r="M900" s="8">
        <f t="shared" si="78"/>
        <v>3.2626262626262625</v>
      </c>
      <c r="N900" s="93">
        <v>2.0630000000000002</v>
      </c>
      <c r="O900" s="69">
        <f t="shared" si="76"/>
        <v>99</v>
      </c>
      <c r="P900" s="181">
        <f t="shared" si="79"/>
        <v>4.219814241486068</v>
      </c>
      <c r="Q900" s="77" t="s">
        <v>718</v>
      </c>
      <c r="V900" s="34">
        <v>0.38055555555555554</v>
      </c>
      <c r="W900" s="85">
        <v>0.54861111111111105</v>
      </c>
      <c r="X900" s="86">
        <f t="shared" si="80"/>
        <v>0.16805555555555551</v>
      </c>
    </row>
    <row r="901" spans="1:24" x14ac:dyDescent="0.3">
      <c r="A901" s="44" t="s">
        <v>8468</v>
      </c>
      <c r="B901" s="68" t="s">
        <v>8469</v>
      </c>
      <c r="C901" s="2" t="s">
        <v>1</v>
      </c>
      <c r="D901" s="2">
        <v>54</v>
      </c>
      <c r="E901" s="6">
        <v>23785</v>
      </c>
      <c r="F901" s="7">
        <v>43836.545219907406</v>
      </c>
      <c r="G901" s="69" t="s">
        <v>4</v>
      </c>
      <c r="H901" s="68">
        <v>2366</v>
      </c>
      <c r="I901" s="8">
        <f t="shared" si="77"/>
        <v>23.8989898989899</v>
      </c>
      <c r="J901" s="93">
        <v>4.976</v>
      </c>
      <c r="K901" s="69">
        <v>99</v>
      </c>
      <c r="L901" s="68">
        <v>443</v>
      </c>
      <c r="M901" s="8">
        <f t="shared" si="78"/>
        <v>4.4747474747474749</v>
      </c>
      <c r="N901" s="93">
        <v>2.3050000000000002</v>
      </c>
      <c r="O901" s="69">
        <f t="shared" si="76"/>
        <v>99</v>
      </c>
      <c r="P901" s="181">
        <f t="shared" si="79"/>
        <v>5.3408577878103838</v>
      </c>
      <c r="Q901" s="77" t="s">
        <v>718</v>
      </c>
      <c r="V901" s="34">
        <v>0.40902777777777777</v>
      </c>
      <c r="W901" s="85">
        <v>0.56597222222222221</v>
      </c>
      <c r="X901" s="86">
        <f t="shared" si="80"/>
        <v>0.15694444444444444</v>
      </c>
    </row>
    <row r="902" spans="1:24" x14ac:dyDescent="0.3">
      <c r="A902" s="44" t="s">
        <v>8470</v>
      </c>
      <c r="B902" s="68" t="s">
        <v>8471</v>
      </c>
      <c r="C902" s="2" t="s">
        <v>1</v>
      </c>
      <c r="D902" s="2">
        <v>44</v>
      </c>
      <c r="E902" s="6">
        <v>27693</v>
      </c>
      <c r="F902" s="7">
        <v>43836.557743055557</v>
      </c>
      <c r="G902" s="69" t="s">
        <v>4</v>
      </c>
      <c r="H902" s="68">
        <v>1827</v>
      </c>
      <c r="I902" s="8">
        <f t="shared" si="77"/>
        <v>18.27</v>
      </c>
      <c r="J902" s="93">
        <v>4.2990000000000004</v>
      </c>
      <c r="K902" s="69">
        <v>100</v>
      </c>
      <c r="L902" s="68">
        <v>398</v>
      </c>
      <c r="M902" s="8">
        <f t="shared" si="78"/>
        <v>3.98</v>
      </c>
      <c r="N902" s="93">
        <v>1.589</v>
      </c>
      <c r="O902" s="69">
        <f t="shared" si="76"/>
        <v>100</v>
      </c>
      <c r="P902" s="181">
        <f t="shared" si="79"/>
        <v>4.5904522613065328</v>
      </c>
      <c r="Q902" s="77" t="s">
        <v>718</v>
      </c>
      <c r="V902" s="34">
        <v>0.43541666666666662</v>
      </c>
      <c r="W902" s="85">
        <v>0.58333333333333337</v>
      </c>
      <c r="X902" s="86">
        <f t="shared" si="80"/>
        <v>0.14791666666666675</v>
      </c>
    </row>
    <row r="903" spans="1:24" x14ac:dyDescent="0.3">
      <c r="A903" s="44" t="s">
        <v>8472</v>
      </c>
      <c r="B903" s="68" t="s">
        <v>8473</v>
      </c>
      <c r="C903" s="2" t="s">
        <v>1</v>
      </c>
      <c r="D903" s="2">
        <v>53</v>
      </c>
      <c r="E903" s="6">
        <v>24282</v>
      </c>
      <c r="F903" s="7">
        <v>43836.576817129629</v>
      </c>
      <c r="G903" s="69" t="s">
        <v>4</v>
      </c>
      <c r="H903" s="68">
        <v>2045</v>
      </c>
      <c r="I903" s="8">
        <f t="shared" si="77"/>
        <v>20.656565656565657</v>
      </c>
      <c r="J903" s="93">
        <v>5.2489999999999997</v>
      </c>
      <c r="K903" s="69">
        <v>99</v>
      </c>
      <c r="L903" s="68">
        <v>354</v>
      </c>
      <c r="M903" s="8">
        <f t="shared" si="78"/>
        <v>3.5757575757575757</v>
      </c>
      <c r="N903" s="93">
        <v>2.0059999999999998</v>
      </c>
      <c r="O903" s="69">
        <f t="shared" si="76"/>
        <v>99</v>
      </c>
      <c r="P903" s="181">
        <f t="shared" si="79"/>
        <v>5.7768361581920908</v>
      </c>
      <c r="Q903" s="77" t="s">
        <v>718</v>
      </c>
      <c r="V903" s="34">
        <v>0.44930555555555557</v>
      </c>
      <c r="W903" s="85">
        <v>0.59375</v>
      </c>
      <c r="X903" s="86">
        <f t="shared" si="80"/>
        <v>0.14444444444444443</v>
      </c>
    </row>
    <row r="904" spans="1:24" x14ac:dyDescent="0.3">
      <c r="A904" s="44" t="s">
        <v>8474</v>
      </c>
      <c r="B904" s="68" t="s">
        <v>8475</v>
      </c>
      <c r="C904" s="2" t="s">
        <v>1</v>
      </c>
      <c r="D904" s="2">
        <v>57</v>
      </c>
      <c r="E904" s="6">
        <v>23017</v>
      </c>
      <c r="F904" s="7">
        <v>43836.588043981479</v>
      </c>
      <c r="G904" s="69" t="s">
        <v>4</v>
      </c>
      <c r="H904" s="68">
        <v>2289</v>
      </c>
      <c r="I904" s="8">
        <f t="shared" si="77"/>
        <v>23.121212121212121</v>
      </c>
      <c r="J904" s="93">
        <v>5.4059999999999997</v>
      </c>
      <c r="K904" s="69">
        <v>99</v>
      </c>
      <c r="L904" s="68">
        <v>371</v>
      </c>
      <c r="M904" s="8">
        <f t="shared" si="78"/>
        <v>3.7474747474747474</v>
      </c>
      <c r="N904" s="93">
        <v>1.5609999999999999</v>
      </c>
      <c r="O904" s="69">
        <f t="shared" si="76"/>
        <v>99</v>
      </c>
      <c r="P904" s="181">
        <f t="shared" si="79"/>
        <v>6.1698113207547172</v>
      </c>
      <c r="Q904" s="77" t="s">
        <v>718</v>
      </c>
      <c r="V904" s="34">
        <v>0.45694444444444443</v>
      </c>
      <c r="W904" s="85">
        <v>0.60416666666666663</v>
      </c>
      <c r="X904" s="86">
        <f t="shared" si="80"/>
        <v>0.1472222222222222</v>
      </c>
    </row>
    <row r="905" spans="1:24" x14ac:dyDescent="0.3">
      <c r="A905" s="44" t="s">
        <v>8476</v>
      </c>
      <c r="B905" s="68" t="s">
        <v>8477</v>
      </c>
      <c r="C905" s="2" t="s">
        <v>1</v>
      </c>
      <c r="D905" s="2">
        <v>46</v>
      </c>
      <c r="E905" s="6">
        <v>26936</v>
      </c>
      <c r="F905" s="7">
        <v>43836.601678240739</v>
      </c>
      <c r="G905" s="69" t="s">
        <v>4</v>
      </c>
      <c r="H905" s="68">
        <v>1527</v>
      </c>
      <c r="I905" s="8">
        <f t="shared" si="77"/>
        <v>15.27</v>
      </c>
      <c r="J905" s="93">
        <v>3.5009999999999999</v>
      </c>
      <c r="K905" s="69">
        <v>100</v>
      </c>
      <c r="L905" s="68">
        <v>448</v>
      </c>
      <c r="M905" s="8">
        <f t="shared" si="78"/>
        <v>4.4800000000000004</v>
      </c>
      <c r="N905" s="93">
        <v>2.35</v>
      </c>
      <c r="O905" s="69">
        <f t="shared" si="76"/>
        <v>100</v>
      </c>
      <c r="P905" s="181">
        <f t="shared" si="79"/>
        <v>3.4084821428571423</v>
      </c>
      <c r="Q905" s="77" t="s">
        <v>718</v>
      </c>
      <c r="V905" s="34">
        <v>0.48333333333333334</v>
      </c>
      <c r="W905" s="85">
        <v>0.63194444444444442</v>
      </c>
      <c r="X905" s="86">
        <f t="shared" si="80"/>
        <v>0.14861111111111108</v>
      </c>
    </row>
    <row r="906" spans="1:24" x14ac:dyDescent="0.3">
      <c r="A906" s="44" t="s">
        <v>8478</v>
      </c>
      <c r="B906" s="68" t="s">
        <v>8479</v>
      </c>
      <c r="C906" s="2" t="s">
        <v>1</v>
      </c>
      <c r="D906" s="2">
        <v>57</v>
      </c>
      <c r="E906" s="6">
        <v>22983</v>
      </c>
      <c r="F906" s="7">
        <v>43836.620578703703</v>
      </c>
      <c r="G906" s="69" t="s">
        <v>4</v>
      </c>
      <c r="H906" s="68">
        <v>2496</v>
      </c>
      <c r="I906" s="8">
        <f t="shared" si="77"/>
        <v>24.96</v>
      </c>
      <c r="J906" s="93">
        <v>5.7590000000000003</v>
      </c>
      <c r="K906" s="69">
        <v>100</v>
      </c>
      <c r="L906" s="68">
        <v>342</v>
      </c>
      <c r="M906" s="8">
        <f t="shared" si="78"/>
        <v>3.42</v>
      </c>
      <c r="N906" s="93">
        <v>1.9450000000000001</v>
      </c>
      <c r="O906" s="69">
        <f t="shared" si="76"/>
        <v>100</v>
      </c>
      <c r="P906" s="181">
        <f t="shared" si="79"/>
        <v>7.2982456140350882</v>
      </c>
      <c r="Q906" s="77" t="s">
        <v>718</v>
      </c>
      <c r="V906" s="34">
        <v>0.48472222222222222</v>
      </c>
      <c r="W906" s="85">
        <v>0.64583333333333337</v>
      </c>
      <c r="X906" s="86">
        <f t="shared" si="80"/>
        <v>0.16111111111111115</v>
      </c>
    </row>
    <row r="907" spans="1:24" x14ac:dyDescent="0.3">
      <c r="A907" s="44" t="s">
        <v>8480</v>
      </c>
      <c r="B907" s="68" t="s">
        <v>8481</v>
      </c>
      <c r="C907" s="2" t="s">
        <v>6</v>
      </c>
      <c r="D907" s="2">
        <v>60</v>
      </c>
      <c r="E907" s="6">
        <v>21899</v>
      </c>
      <c r="F907" s="7">
        <v>43836.654664351852</v>
      </c>
      <c r="G907" s="69" t="s">
        <v>4</v>
      </c>
      <c r="H907" s="68">
        <v>1376</v>
      </c>
      <c r="I907" s="8">
        <f t="shared" si="77"/>
        <v>13.76</v>
      </c>
      <c r="J907" s="93">
        <v>3.895</v>
      </c>
      <c r="K907" s="69">
        <v>100</v>
      </c>
      <c r="L907" s="68">
        <v>409</v>
      </c>
      <c r="M907" s="8">
        <f t="shared" si="78"/>
        <v>4.09</v>
      </c>
      <c r="N907" s="93">
        <v>2.0110000000000001</v>
      </c>
      <c r="O907" s="69">
        <f t="shared" si="76"/>
        <v>100</v>
      </c>
      <c r="P907" s="181">
        <f t="shared" si="79"/>
        <v>3.3643031784841075</v>
      </c>
      <c r="Q907" s="77" t="s">
        <v>718</v>
      </c>
      <c r="V907" s="34">
        <v>0.51388888888888895</v>
      </c>
      <c r="W907" s="85">
        <v>0.67708333333333337</v>
      </c>
      <c r="X907" s="86">
        <f t="shared" si="80"/>
        <v>0.16319444444444442</v>
      </c>
    </row>
    <row r="908" spans="1:24" x14ac:dyDescent="0.3">
      <c r="A908" s="44" t="s">
        <v>8482</v>
      </c>
      <c r="B908" s="68" t="s">
        <v>8483</v>
      </c>
      <c r="C908" s="2" t="s">
        <v>6</v>
      </c>
      <c r="D908" s="2">
        <v>77</v>
      </c>
      <c r="E908" s="6">
        <v>15602</v>
      </c>
      <c r="F908" s="7">
        <v>43836.696018518516</v>
      </c>
      <c r="G908" s="69" t="s">
        <v>4</v>
      </c>
      <c r="H908" s="68">
        <v>2183</v>
      </c>
      <c r="I908" s="8">
        <f t="shared" si="77"/>
        <v>22.050505050505052</v>
      </c>
      <c r="J908" s="93">
        <v>4.7450000000000001</v>
      </c>
      <c r="K908" s="69">
        <v>99</v>
      </c>
      <c r="L908" s="68">
        <v>743</v>
      </c>
      <c r="M908" s="8">
        <f t="shared" si="78"/>
        <v>7.5050505050505052</v>
      </c>
      <c r="N908" s="93">
        <v>3.1280000000000001</v>
      </c>
      <c r="O908" s="69">
        <f t="shared" si="76"/>
        <v>99</v>
      </c>
      <c r="P908" s="181">
        <f t="shared" si="79"/>
        <v>2.9380888290713325</v>
      </c>
      <c r="Q908" s="77" t="s">
        <v>718</v>
      </c>
      <c r="V908" s="34">
        <v>0.53402777777777777</v>
      </c>
      <c r="W908" s="85">
        <v>0.70833333333333337</v>
      </c>
      <c r="X908" s="86">
        <f t="shared" si="80"/>
        <v>0.1743055555555556</v>
      </c>
    </row>
    <row r="909" spans="1:24" x14ac:dyDescent="0.3">
      <c r="A909" s="44" t="s">
        <v>8484</v>
      </c>
      <c r="B909" s="68" t="s">
        <v>8485</v>
      </c>
      <c r="C909" s="2" t="s">
        <v>1</v>
      </c>
      <c r="D909" s="2">
        <v>48</v>
      </c>
      <c r="E909" s="6">
        <v>25947</v>
      </c>
      <c r="F909" s="7">
        <v>43837.409409722219</v>
      </c>
      <c r="G909" s="69" t="s">
        <v>71</v>
      </c>
      <c r="H909" s="68">
        <v>1192</v>
      </c>
      <c r="I909" s="8">
        <f t="shared" si="77"/>
        <v>12.04040404040404</v>
      </c>
      <c r="J909" s="93">
        <v>3.452</v>
      </c>
      <c r="K909" s="69">
        <v>99</v>
      </c>
      <c r="L909" s="68">
        <v>433</v>
      </c>
      <c r="M909" s="8">
        <f t="shared" si="78"/>
        <v>4.3737373737373737</v>
      </c>
      <c r="N909" s="93">
        <v>2.0979999999999999</v>
      </c>
      <c r="O909" s="69">
        <f t="shared" si="76"/>
        <v>99</v>
      </c>
      <c r="P909" s="181">
        <f t="shared" si="79"/>
        <v>2.7528868360277134</v>
      </c>
      <c r="Q909" s="77" t="s">
        <v>718</v>
      </c>
      <c r="V909" s="34">
        <v>0.41875000000000001</v>
      </c>
      <c r="W909" s="85">
        <v>0.58333333333333337</v>
      </c>
      <c r="X909" s="86">
        <f t="shared" si="80"/>
        <v>0.16458333333333336</v>
      </c>
    </row>
    <row r="910" spans="1:24" x14ac:dyDescent="0.3">
      <c r="A910" s="44" t="s">
        <v>8486</v>
      </c>
      <c r="B910" s="68" t="s">
        <v>8487</v>
      </c>
      <c r="C910" s="2" t="s">
        <v>1</v>
      </c>
      <c r="D910" s="2">
        <v>47</v>
      </c>
      <c r="E910" s="6">
        <v>26666</v>
      </c>
      <c r="F910" s="7">
        <v>43837.515868055554</v>
      </c>
      <c r="G910" s="69" t="s">
        <v>4</v>
      </c>
      <c r="H910" s="68">
        <v>1505</v>
      </c>
      <c r="I910" s="8">
        <f t="shared" si="77"/>
        <v>15.202020202020202</v>
      </c>
      <c r="J910" s="93">
        <v>3.9510000000000001</v>
      </c>
      <c r="K910" s="69">
        <v>99</v>
      </c>
      <c r="L910" s="68">
        <v>360</v>
      </c>
      <c r="M910" s="8">
        <f t="shared" si="78"/>
        <v>3.6363636363636362</v>
      </c>
      <c r="N910" s="93">
        <v>1.8540000000000001</v>
      </c>
      <c r="O910" s="69">
        <f t="shared" si="76"/>
        <v>99</v>
      </c>
      <c r="P910" s="181">
        <f t="shared" si="79"/>
        <v>4.1805555555555562</v>
      </c>
      <c r="Q910" s="77" t="s">
        <v>718</v>
      </c>
      <c r="V910" s="34">
        <v>0.375</v>
      </c>
      <c r="W910" s="85">
        <v>0.52083333333333337</v>
      </c>
      <c r="X910" s="86">
        <f t="shared" si="80"/>
        <v>0.14583333333333337</v>
      </c>
    </row>
    <row r="911" spans="1:24" x14ac:dyDescent="0.3">
      <c r="A911" s="44" t="s">
        <v>8488</v>
      </c>
      <c r="B911" s="68" t="s">
        <v>8489</v>
      </c>
      <c r="C911" s="2" t="s">
        <v>6</v>
      </c>
      <c r="D911" s="2">
        <v>11.083333333333334</v>
      </c>
      <c r="E911" s="6">
        <v>39801</v>
      </c>
      <c r="F911" s="7">
        <v>43837.51966435185</v>
      </c>
      <c r="G911" s="69" t="s">
        <v>4</v>
      </c>
      <c r="H911" s="68">
        <v>1753</v>
      </c>
      <c r="I911" s="8">
        <f t="shared" si="77"/>
        <v>17.707070707070706</v>
      </c>
      <c r="J911" s="93">
        <v>4.6559999999999997</v>
      </c>
      <c r="K911" s="69">
        <v>99</v>
      </c>
      <c r="L911" s="68">
        <v>229</v>
      </c>
      <c r="M911" s="8">
        <f t="shared" si="78"/>
        <v>2.3131313131313131</v>
      </c>
      <c r="N911" s="93">
        <v>1.4750000000000001</v>
      </c>
      <c r="O911" s="69">
        <f t="shared" si="76"/>
        <v>99</v>
      </c>
      <c r="P911" s="181">
        <f t="shared" si="79"/>
        <v>7.6550218340611345</v>
      </c>
      <c r="Q911" s="77" t="s">
        <v>718</v>
      </c>
      <c r="V911" s="34">
        <v>0.3888888888888889</v>
      </c>
      <c r="W911" s="85">
        <v>0.53472222222222221</v>
      </c>
      <c r="X911" s="86">
        <f t="shared" si="80"/>
        <v>0.14583333333333331</v>
      </c>
    </row>
    <row r="912" spans="1:24" x14ac:dyDescent="0.3">
      <c r="A912" s="44" t="s">
        <v>8490</v>
      </c>
      <c r="B912" s="68" t="s">
        <v>8491</v>
      </c>
      <c r="C912" s="2" t="s">
        <v>1</v>
      </c>
      <c r="D912" s="2">
        <v>58</v>
      </c>
      <c r="E912" s="6">
        <v>22349</v>
      </c>
      <c r="F912" s="7">
        <v>43837.530104166668</v>
      </c>
      <c r="G912" s="69" t="s">
        <v>4</v>
      </c>
      <c r="H912" s="68">
        <v>2000</v>
      </c>
      <c r="I912" s="8">
        <f t="shared" si="77"/>
        <v>20.202020202020201</v>
      </c>
      <c r="J912" s="93">
        <v>5.0549999999999997</v>
      </c>
      <c r="K912" s="69">
        <v>99</v>
      </c>
      <c r="L912" s="68">
        <v>428</v>
      </c>
      <c r="M912" s="8">
        <f t="shared" si="78"/>
        <v>4.3232323232323235</v>
      </c>
      <c r="N912" s="93">
        <v>2.1560000000000001</v>
      </c>
      <c r="O912" s="69">
        <f t="shared" si="76"/>
        <v>99</v>
      </c>
      <c r="P912" s="181">
        <f t="shared" si="79"/>
        <v>4.6728971962616814</v>
      </c>
      <c r="Q912" s="77" t="s">
        <v>718</v>
      </c>
      <c r="V912" s="34">
        <v>0.39999999999999997</v>
      </c>
      <c r="W912" s="85">
        <v>0.54513888888888895</v>
      </c>
      <c r="X912" s="86">
        <f t="shared" si="80"/>
        <v>0.14513888888888898</v>
      </c>
    </row>
    <row r="913" spans="1:24" x14ac:dyDescent="0.3">
      <c r="A913" s="44" t="s">
        <v>8492</v>
      </c>
      <c r="B913" s="68" t="s">
        <v>8493</v>
      </c>
      <c r="C913" s="2" t="s">
        <v>1</v>
      </c>
      <c r="D913" s="2">
        <v>43</v>
      </c>
      <c r="E913" s="6">
        <v>27992</v>
      </c>
      <c r="F913" s="7">
        <v>43837.548726851855</v>
      </c>
      <c r="G913" s="69" t="s">
        <v>4</v>
      </c>
      <c r="H913" s="68">
        <v>1525</v>
      </c>
      <c r="I913" s="8">
        <f t="shared" si="77"/>
        <v>15.404040404040405</v>
      </c>
      <c r="J913" s="93">
        <v>3.7850000000000001</v>
      </c>
      <c r="K913" s="69">
        <v>99</v>
      </c>
      <c r="L913" s="68">
        <v>489</v>
      </c>
      <c r="M913" s="8">
        <f t="shared" si="78"/>
        <v>4.9393939393939394</v>
      </c>
      <c r="N913" s="93">
        <v>2.113</v>
      </c>
      <c r="O913" s="69">
        <f t="shared" si="76"/>
        <v>99</v>
      </c>
      <c r="P913" s="181">
        <f t="shared" si="79"/>
        <v>3.1186094069529653</v>
      </c>
      <c r="Q913" s="77" t="s">
        <v>718</v>
      </c>
      <c r="V913" s="34">
        <v>0.4201388888888889</v>
      </c>
      <c r="W913" s="85">
        <v>0.56944444444444442</v>
      </c>
      <c r="X913" s="86">
        <f t="shared" si="80"/>
        <v>0.14930555555555552</v>
      </c>
    </row>
    <row r="914" spans="1:24" x14ac:dyDescent="0.3">
      <c r="A914" s="44" t="s">
        <v>8494</v>
      </c>
      <c r="B914" s="68" t="s">
        <v>5728</v>
      </c>
      <c r="C914" s="2" t="s">
        <v>1</v>
      </c>
      <c r="D914" s="2">
        <v>37</v>
      </c>
      <c r="E914" s="6">
        <v>30265</v>
      </c>
      <c r="F914" s="7">
        <v>43837.588125000002</v>
      </c>
      <c r="G914" s="69" t="s">
        <v>4</v>
      </c>
      <c r="H914" s="68">
        <v>1354</v>
      </c>
      <c r="I914" s="8">
        <f t="shared" si="77"/>
        <v>13.54</v>
      </c>
      <c r="J914" s="93">
        <v>3.6469999999999998</v>
      </c>
      <c r="K914" s="69">
        <v>100</v>
      </c>
      <c r="L914" s="68">
        <v>399</v>
      </c>
      <c r="M914" s="8">
        <f t="shared" si="78"/>
        <v>3.99</v>
      </c>
      <c r="N914" s="93">
        <v>2.149</v>
      </c>
      <c r="O914" s="69">
        <f t="shared" si="76"/>
        <v>100</v>
      </c>
      <c r="P914" s="181">
        <f t="shared" si="79"/>
        <v>3.3934837092731827</v>
      </c>
      <c r="Q914" s="77" t="s">
        <v>718</v>
      </c>
      <c r="V914" s="34">
        <v>0.44236111111111115</v>
      </c>
      <c r="W914" s="85">
        <v>0.59305555555555556</v>
      </c>
      <c r="X914" s="86">
        <f t="shared" si="80"/>
        <v>0.15069444444444441</v>
      </c>
    </row>
    <row r="915" spans="1:24" x14ac:dyDescent="0.3">
      <c r="A915" s="44" t="s">
        <v>8495</v>
      </c>
      <c r="B915" s="68" t="s">
        <v>8496</v>
      </c>
      <c r="C915" s="2" t="s">
        <v>1</v>
      </c>
      <c r="D915" s="2">
        <v>57</v>
      </c>
      <c r="E915" s="6">
        <v>22983</v>
      </c>
      <c r="F915" s="7">
        <v>43837.592546296299</v>
      </c>
      <c r="G915" s="69" t="s">
        <v>4</v>
      </c>
      <c r="H915" s="68">
        <v>3066</v>
      </c>
      <c r="I915" s="8">
        <f t="shared" si="77"/>
        <v>30.969696969696969</v>
      </c>
      <c r="J915" s="93">
        <v>6.8380000000000001</v>
      </c>
      <c r="K915" s="69">
        <v>99</v>
      </c>
      <c r="L915" s="68">
        <v>392</v>
      </c>
      <c r="M915" s="8">
        <f t="shared" si="78"/>
        <v>3.9595959595959598</v>
      </c>
      <c r="N915" s="93">
        <v>2.1989999999999998</v>
      </c>
      <c r="O915" s="69">
        <f t="shared" si="76"/>
        <v>99</v>
      </c>
      <c r="P915" s="181">
        <f t="shared" si="79"/>
        <v>7.8214285714285712</v>
      </c>
      <c r="Q915" s="77" t="s">
        <v>718</v>
      </c>
      <c r="V915" s="34">
        <v>0.46319444444444446</v>
      </c>
      <c r="W915" s="85">
        <v>0.60763888888888895</v>
      </c>
      <c r="X915" s="86">
        <f t="shared" si="80"/>
        <v>0.14444444444444449</v>
      </c>
    </row>
    <row r="916" spans="1:24" x14ac:dyDescent="0.3">
      <c r="A916" s="44" t="s">
        <v>8497</v>
      </c>
      <c r="B916" s="68" t="s">
        <v>8498</v>
      </c>
      <c r="C916" s="2" t="s">
        <v>6</v>
      </c>
      <c r="D916" s="2">
        <v>49</v>
      </c>
      <c r="E916" s="6">
        <v>25761</v>
      </c>
      <c r="F916" s="7">
        <v>43837.604988425926</v>
      </c>
      <c r="G916" s="69" t="s">
        <v>4</v>
      </c>
      <c r="H916" s="68">
        <v>1125</v>
      </c>
      <c r="I916" s="8">
        <f t="shared" si="77"/>
        <v>11.363636363636363</v>
      </c>
      <c r="J916" s="93">
        <v>3.6269999999999998</v>
      </c>
      <c r="K916" s="69">
        <v>99</v>
      </c>
      <c r="L916" s="68">
        <v>421</v>
      </c>
      <c r="M916" s="8">
        <f t="shared" si="78"/>
        <v>4.2525252525252526</v>
      </c>
      <c r="N916" s="93">
        <v>1.897</v>
      </c>
      <c r="O916" s="69">
        <f t="shared" si="76"/>
        <v>99</v>
      </c>
      <c r="P916" s="181">
        <f t="shared" si="79"/>
        <v>2.6722090261282658</v>
      </c>
      <c r="Q916" s="77" t="s">
        <v>718</v>
      </c>
      <c r="V916" s="34">
        <v>0.4548611111111111</v>
      </c>
      <c r="W916" s="85">
        <v>0.62152777777777779</v>
      </c>
      <c r="X916" s="86">
        <f t="shared" si="80"/>
        <v>0.16666666666666669</v>
      </c>
    </row>
    <row r="917" spans="1:24" x14ac:dyDescent="0.3">
      <c r="A917" s="44" t="s">
        <v>8499</v>
      </c>
      <c r="B917" s="68" t="s">
        <v>47</v>
      </c>
      <c r="C917" s="2" t="s">
        <v>1</v>
      </c>
      <c r="D917" s="2">
        <v>48</v>
      </c>
      <c r="E917" s="6">
        <v>26165</v>
      </c>
      <c r="F917" s="7">
        <v>43837.619814814818</v>
      </c>
      <c r="G917" s="69" t="s">
        <v>4</v>
      </c>
      <c r="H917" s="68">
        <v>1891</v>
      </c>
      <c r="I917" s="8">
        <f t="shared" si="77"/>
        <v>19.1010101010101</v>
      </c>
      <c r="J917" s="93">
        <v>4.7759999999999998</v>
      </c>
      <c r="K917" s="69">
        <v>99</v>
      </c>
      <c r="L917" s="68">
        <v>448</v>
      </c>
      <c r="M917" s="8">
        <f t="shared" si="78"/>
        <v>4.5252525252525251</v>
      </c>
      <c r="N917" s="93">
        <v>2.1059999999999999</v>
      </c>
      <c r="O917" s="69">
        <f t="shared" si="76"/>
        <v>99</v>
      </c>
      <c r="P917" s="181">
        <f t="shared" si="79"/>
        <v>4.2209821428571432</v>
      </c>
      <c r="Q917" s="77" t="s">
        <v>718</v>
      </c>
      <c r="V917" s="34">
        <v>0.49236111111111108</v>
      </c>
      <c r="W917" s="85">
        <v>0.64583333333333337</v>
      </c>
      <c r="X917" s="86">
        <f t="shared" si="80"/>
        <v>0.15347222222222229</v>
      </c>
    </row>
    <row r="918" spans="1:24" x14ac:dyDescent="0.3">
      <c r="A918" s="44" t="s">
        <v>8500</v>
      </c>
      <c r="B918" s="68" t="s">
        <v>8501</v>
      </c>
      <c r="C918" s="2" t="s">
        <v>6</v>
      </c>
      <c r="D918" s="2">
        <v>81</v>
      </c>
      <c r="E918" s="6">
        <v>13888</v>
      </c>
      <c r="F918" s="7">
        <v>43837.645474537036</v>
      </c>
      <c r="G918" s="69" t="s">
        <v>4</v>
      </c>
      <c r="H918" s="68">
        <v>2589</v>
      </c>
      <c r="I918" s="8">
        <f t="shared" si="77"/>
        <v>26.151515151515152</v>
      </c>
      <c r="J918" s="93">
        <v>5.0069999999999997</v>
      </c>
      <c r="K918" s="69">
        <v>99</v>
      </c>
      <c r="L918" s="68">
        <v>1018</v>
      </c>
      <c r="M918" s="8">
        <f t="shared" si="78"/>
        <v>10.18</v>
      </c>
      <c r="N918" s="93">
        <v>3.1829999999999998</v>
      </c>
      <c r="O918" s="69">
        <v>100</v>
      </c>
      <c r="P918" s="181">
        <f t="shared" si="79"/>
        <v>2.5689111150800739</v>
      </c>
      <c r="Q918" s="77" t="s">
        <v>718</v>
      </c>
      <c r="V918" s="34">
        <v>0.51388888888888895</v>
      </c>
      <c r="W918" s="85">
        <v>0.65972222222222221</v>
      </c>
      <c r="X918" s="86">
        <f t="shared" si="80"/>
        <v>0.14583333333333326</v>
      </c>
    </row>
    <row r="919" spans="1:24" x14ac:dyDescent="0.3">
      <c r="A919" s="44" t="s">
        <v>8502</v>
      </c>
      <c r="B919" s="68" t="s">
        <v>1154</v>
      </c>
      <c r="C919" s="2" t="s">
        <v>6</v>
      </c>
      <c r="D919" s="2">
        <v>45</v>
      </c>
      <c r="E919" s="6">
        <v>27160</v>
      </c>
      <c r="F919" s="7">
        <v>43837.661932870367</v>
      </c>
      <c r="G919" s="69" t="s">
        <v>4</v>
      </c>
      <c r="H919" s="68">
        <v>912</v>
      </c>
      <c r="I919" s="8">
        <f t="shared" si="77"/>
        <v>9.1199999999999992</v>
      </c>
      <c r="J919" s="93">
        <v>3.3304</v>
      </c>
      <c r="K919" s="69">
        <v>100</v>
      </c>
      <c r="L919" s="68">
        <v>297</v>
      </c>
      <c r="M919" s="8">
        <f t="shared" si="78"/>
        <v>2.97</v>
      </c>
      <c r="N919" s="93">
        <v>1.9870000000000001</v>
      </c>
      <c r="O919" s="69">
        <f t="shared" ref="O919:O926" si="81">K919</f>
        <v>100</v>
      </c>
      <c r="P919" s="181">
        <f t="shared" si="79"/>
        <v>3.0707070707070701</v>
      </c>
      <c r="Q919" s="77" t="s">
        <v>718</v>
      </c>
      <c r="V919" s="34">
        <v>0.5229166666666667</v>
      </c>
      <c r="W919" s="85">
        <v>0.67361111111111116</v>
      </c>
      <c r="X919" s="86">
        <f t="shared" si="80"/>
        <v>0.15069444444444446</v>
      </c>
    </row>
    <row r="920" spans="1:24" x14ac:dyDescent="0.3">
      <c r="A920" s="44" t="s">
        <v>8503</v>
      </c>
      <c r="B920" s="68" t="s">
        <v>8504</v>
      </c>
      <c r="C920" s="2" t="s">
        <v>6</v>
      </c>
      <c r="D920" s="2">
        <v>51</v>
      </c>
      <c r="E920" s="6">
        <v>25112</v>
      </c>
      <c r="F920" s="7">
        <v>43837.69672453704</v>
      </c>
      <c r="G920" s="69" t="s">
        <v>4</v>
      </c>
      <c r="H920" s="68">
        <v>1070</v>
      </c>
      <c r="I920" s="8">
        <f t="shared" si="77"/>
        <v>10.808080808080808</v>
      </c>
      <c r="J920" s="93">
        <v>3.4159999999999999</v>
      </c>
      <c r="K920" s="69">
        <v>99</v>
      </c>
      <c r="L920" s="68">
        <v>349</v>
      </c>
      <c r="M920" s="8">
        <f t="shared" si="78"/>
        <v>3.5252525252525251</v>
      </c>
      <c r="N920" s="93">
        <v>1.734</v>
      </c>
      <c r="O920" s="69">
        <f t="shared" si="81"/>
        <v>99</v>
      </c>
      <c r="P920" s="181">
        <f t="shared" si="79"/>
        <v>3.0659025787965617</v>
      </c>
      <c r="Q920" s="77" t="s">
        <v>718</v>
      </c>
      <c r="V920" s="34">
        <v>0.53125</v>
      </c>
      <c r="W920" s="85">
        <v>0.70833333333333337</v>
      </c>
      <c r="X920" s="86">
        <f t="shared" si="80"/>
        <v>0.17708333333333337</v>
      </c>
    </row>
    <row r="921" spans="1:24" x14ac:dyDescent="0.3">
      <c r="A921" s="44" t="s">
        <v>8505</v>
      </c>
      <c r="B921" s="68" t="s">
        <v>8506</v>
      </c>
      <c r="C921" s="2" t="s">
        <v>1</v>
      </c>
      <c r="D921" s="2">
        <v>72</v>
      </c>
      <c r="E921" s="6">
        <v>17474</v>
      </c>
      <c r="F921" s="7">
        <v>43838.434201388889</v>
      </c>
      <c r="G921" s="69" t="s">
        <v>2</v>
      </c>
      <c r="H921" s="68">
        <v>3495</v>
      </c>
      <c r="I921" s="8">
        <f t="shared" si="77"/>
        <v>35.303030303030305</v>
      </c>
      <c r="J921" s="93">
        <v>6.008</v>
      </c>
      <c r="K921" s="69">
        <v>99</v>
      </c>
      <c r="L921" s="68">
        <v>374</v>
      </c>
      <c r="M921" s="8">
        <f t="shared" si="78"/>
        <v>3.7777777777777777</v>
      </c>
      <c r="N921" s="93">
        <v>1.893</v>
      </c>
      <c r="O921" s="69">
        <f t="shared" si="81"/>
        <v>99</v>
      </c>
      <c r="P921" s="181">
        <f t="shared" si="79"/>
        <v>9.3449197860962574</v>
      </c>
      <c r="Q921" s="77" t="s">
        <v>718</v>
      </c>
      <c r="V921" s="34">
        <v>0.44097222222222227</v>
      </c>
      <c r="W921" s="85">
        <v>0.59027777777777779</v>
      </c>
      <c r="X921" s="86">
        <f t="shared" si="80"/>
        <v>0.14930555555555552</v>
      </c>
    </row>
    <row r="922" spans="1:24" x14ac:dyDescent="0.3">
      <c r="A922" s="44" t="s">
        <v>8507</v>
      </c>
      <c r="B922" s="68" t="s">
        <v>8508</v>
      </c>
      <c r="C922" s="2" t="s">
        <v>1</v>
      </c>
      <c r="D922" s="2">
        <v>46</v>
      </c>
      <c r="E922" s="6">
        <v>26766</v>
      </c>
      <c r="F922" s="7">
        <v>43838.513518518521</v>
      </c>
      <c r="G922" s="69" t="s">
        <v>4</v>
      </c>
      <c r="H922" s="68">
        <v>1186</v>
      </c>
      <c r="I922" s="8">
        <f t="shared" si="77"/>
        <v>11.979797979797979</v>
      </c>
      <c r="J922" s="93">
        <v>3.5830000000000002</v>
      </c>
      <c r="K922" s="69">
        <v>99</v>
      </c>
      <c r="L922" s="68">
        <v>416</v>
      </c>
      <c r="M922" s="8">
        <f t="shared" si="78"/>
        <v>4.2020202020202024</v>
      </c>
      <c r="N922" s="93">
        <v>2.1190000000000002</v>
      </c>
      <c r="O922" s="69">
        <f t="shared" si="81"/>
        <v>99</v>
      </c>
      <c r="P922" s="181">
        <f t="shared" si="79"/>
        <v>2.8509615384615379</v>
      </c>
      <c r="Q922" s="77" t="s">
        <v>718</v>
      </c>
      <c r="V922" s="34">
        <v>0.3743055555555555</v>
      </c>
      <c r="W922" s="85">
        <v>0.52083333333333337</v>
      </c>
      <c r="X922" s="86">
        <f t="shared" si="80"/>
        <v>0.14652777777777787</v>
      </c>
    </row>
    <row r="923" spans="1:24" x14ac:dyDescent="0.3">
      <c r="A923" s="44" t="s">
        <v>8509</v>
      </c>
      <c r="B923" s="68" t="s">
        <v>8510</v>
      </c>
      <c r="C923" s="2" t="s">
        <v>6</v>
      </c>
      <c r="D923" s="2">
        <v>66</v>
      </c>
      <c r="E923" s="6">
        <v>19607</v>
      </c>
      <c r="F923" s="7">
        <v>43838.518240740741</v>
      </c>
      <c r="G923" s="69" t="s">
        <v>4</v>
      </c>
      <c r="H923" s="68">
        <v>2215</v>
      </c>
      <c r="I923" s="8">
        <f t="shared" si="77"/>
        <v>22.373737373737374</v>
      </c>
      <c r="J923" s="93">
        <v>4.351</v>
      </c>
      <c r="K923" s="69">
        <v>99</v>
      </c>
      <c r="L923" s="68">
        <v>1106</v>
      </c>
      <c r="M923" s="8">
        <f t="shared" si="78"/>
        <v>11.171717171717171</v>
      </c>
      <c r="N923" s="93">
        <v>3.411</v>
      </c>
      <c r="O923" s="69">
        <f t="shared" si="81"/>
        <v>99</v>
      </c>
      <c r="P923" s="181">
        <f t="shared" si="79"/>
        <v>2.0027124773960217</v>
      </c>
      <c r="Q923" s="77" t="s">
        <v>718</v>
      </c>
      <c r="V923" s="34">
        <v>0.39444444444444443</v>
      </c>
      <c r="W923" s="85">
        <v>0.53472222222222221</v>
      </c>
      <c r="X923" s="86">
        <f t="shared" si="80"/>
        <v>0.14027777777777778</v>
      </c>
    </row>
    <row r="924" spans="1:24" x14ac:dyDescent="0.3">
      <c r="A924" s="44" t="s">
        <v>8511</v>
      </c>
      <c r="B924" s="68" t="s">
        <v>8512</v>
      </c>
      <c r="C924" s="2" t="s">
        <v>1</v>
      </c>
      <c r="D924" s="2">
        <v>51</v>
      </c>
      <c r="E924" s="6">
        <v>25150</v>
      </c>
      <c r="F924" s="7">
        <v>43838.528900462959</v>
      </c>
      <c r="G924" s="69" t="s">
        <v>4</v>
      </c>
      <c r="H924" s="68">
        <v>1537</v>
      </c>
      <c r="I924" s="8">
        <f t="shared" si="77"/>
        <v>15.525252525252526</v>
      </c>
      <c r="J924" s="93">
        <v>4.53</v>
      </c>
      <c r="K924" s="69">
        <v>99</v>
      </c>
      <c r="L924" s="68">
        <v>350</v>
      </c>
      <c r="M924" s="8">
        <f t="shared" si="78"/>
        <v>3.5353535353535355</v>
      </c>
      <c r="N924" s="93">
        <v>2.149</v>
      </c>
      <c r="O924" s="69">
        <f t="shared" si="81"/>
        <v>99</v>
      </c>
      <c r="P924" s="181">
        <f t="shared" si="79"/>
        <v>4.3914285714285715</v>
      </c>
      <c r="Q924" s="77" t="s">
        <v>718</v>
      </c>
      <c r="V924" s="34">
        <v>0.39861111111111108</v>
      </c>
      <c r="W924" s="85">
        <v>0.54166666666666663</v>
      </c>
      <c r="X924" s="86">
        <f t="shared" si="80"/>
        <v>0.14305555555555555</v>
      </c>
    </row>
    <row r="925" spans="1:24" x14ac:dyDescent="0.3">
      <c r="A925" s="44" t="s">
        <v>8513</v>
      </c>
      <c r="B925" s="68" t="s">
        <v>8514</v>
      </c>
      <c r="C925" s="2" t="s">
        <v>1</v>
      </c>
      <c r="D925" s="2">
        <v>56</v>
      </c>
      <c r="E925" s="6">
        <v>23080</v>
      </c>
      <c r="F925" s="7">
        <v>43838.539155092592</v>
      </c>
      <c r="G925" s="69" t="s">
        <v>4</v>
      </c>
      <c r="H925" s="68">
        <v>2158</v>
      </c>
      <c r="I925" s="8">
        <f t="shared" si="77"/>
        <v>21.58</v>
      </c>
      <c r="J925" s="93">
        <v>4.6280000000000001</v>
      </c>
      <c r="K925" s="69">
        <v>100</v>
      </c>
      <c r="L925" s="68">
        <v>351</v>
      </c>
      <c r="M925" s="8">
        <f t="shared" si="78"/>
        <v>3.51</v>
      </c>
      <c r="N925" s="93">
        <v>1.8720000000000001</v>
      </c>
      <c r="O925" s="69">
        <f t="shared" si="81"/>
        <v>100</v>
      </c>
      <c r="P925" s="181">
        <f t="shared" si="79"/>
        <v>6.1481481481481479</v>
      </c>
      <c r="Q925" s="77" t="s">
        <v>718</v>
      </c>
      <c r="V925" s="34">
        <v>0.40277777777777773</v>
      </c>
      <c r="W925" s="85">
        <v>0.56597222222222221</v>
      </c>
      <c r="X925" s="86">
        <f t="shared" si="80"/>
        <v>0.16319444444444448</v>
      </c>
    </row>
    <row r="926" spans="1:24" x14ac:dyDescent="0.3">
      <c r="A926" s="44" t="s">
        <v>8515</v>
      </c>
      <c r="B926" s="68" t="s">
        <v>216</v>
      </c>
      <c r="C926" s="2" t="s">
        <v>1</v>
      </c>
      <c r="D926" s="2">
        <v>53</v>
      </c>
      <c r="E926" s="6">
        <v>24324</v>
      </c>
      <c r="F926" s="7">
        <v>43838.56349537037</v>
      </c>
      <c r="G926" s="69" t="s">
        <v>4</v>
      </c>
      <c r="H926" s="68">
        <v>2293</v>
      </c>
      <c r="I926" s="8">
        <f t="shared" si="77"/>
        <v>23.161616161616163</v>
      </c>
      <c r="J926" s="93">
        <v>4.8920000000000003</v>
      </c>
      <c r="K926" s="69">
        <v>99</v>
      </c>
      <c r="L926" s="68">
        <v>411</v>
      </c>
      <c r="M926" s="8">
        <f t="shared" si="78"/>
        <v>4.1515151515151514</v>
      </c>
      <c r="N926" s="93">
        <v>2.1110000000000002</v>
      </c>
      <c r="O926" s="69">
        <f t="shared" si="81"/>
        <v>99</v>
      </c>
      <c r="P926" s="181">
        <f t="shared" si="79"/>
        <v>5.5790754257907551</v>
      </c>
      <c r="Q926" s="77" t="s">
        <v>718</v>
      </c>
      <c r="V926" s="34">
        <v>0.4152777777777778</v>
      </c>
      <c r="W926" s="85">
        <v>0.57638888888888895</v>
      </c>
      <c r="X926" s="86">
        <f t="shared" si="80"/>
        <v>0.16111111111111115</v>
      </c>
    </row>
    <row r="927" spans="1:24" x14ac:dyDescent="0.3">
      <c r="A927" s="44" t="s">
        <v>8516</v>
      </c>
      <c r="B927" s="68" t="s">
        <v>8517</v>
      </c>
      <c r="C927" s="2" t="s">
        <v>1</v>
      </c>
      <c r="D927" s="2">
        <v>33</v>
      </c>
      <c r="E927" s="6">
        <v>31707</v>
      </c>
      <c r="F927" s="7">
        <v>43838.571504629632</v>
      </c>
      <c r="G927" s="69" t="s">
        <v>4</v>
      </c>
      <c r="H927" s="68">
        <v>1443</v>
      </c>
      <c r="I927" s="8">
        <f t="shared" si="77"/>
        <v>14.575757575757576</v>
      </c>
      <c r="J927" s="93">
        <v>3.75</v>
      </c>
      <c r="K927" s="69">
        <v>99</v>
      </c>
      <c r="L927" s="68">
        <v>217</v>
      </c>
      <c r="M927" s="8">
        <f t="shared" si="78"/>
        <v>2.17</v>
      </c>
      <c r="N927" s="93">
        <v>1.8320000000000001</v>
      </c>
      <c r="O927" s="69">
        <v>100</v>
      </c>
      <c r="P927" s="181">
        <f t="shared" si="79"/>
        <v>6.7169389750034911</v>
      </c>
      <c r="Q927" s="77" t="s">
        <v>718</v>
      </c>
      <c r="V927" s="34">
        <v>0.42986111111111108</v>
      </c>
      <c r="W927" s="85">
        <v>0.59722222222222221</v>
      </c>
      <c r="X927" s="86">
        <f t="shared" si="80"/>
        <v>0.16736111111111113</v>
      </c>
    </row>
    <row r="928" spans="1:24" x14ac:dyDescent="0.3">
      <c r="A928" s="44" t="s">
        <v>8518</v>
      </c>
      <c r="B928" s="68" t="s">
        <v>296</v>
      </c>
      <c r="C928" s="2" t="s">
        <v>1</v>
      </c>
      <c r="D928" s="2">
        <v>58</v>
      </c>
      <c r="E928" s="6">
        <v>22608</v>
      </c>
      <c r="F928" s="7">
        <v>43838.597118055557</v>
      </c>
      <c r="G928" s="69" t="s">
        <v>4</v>
      </c>
      <c r="H928" s="68">
        <v>1930</v>
      </c>
      <c r="I928" s="8">
        <f t="shared" si="77"/>
        <v>19.494949494949495</v>
      </c>
      <c r="J928" s="93">
        <v>4.4340000000000002</v>
      </c>
      <c r="K928" s="69">
        <v>99</v>
      </c>
      <c r="L928" s="68">
        <v>367</v>
      </c>
      <c r="M928" s="8">
        <f t="shared" si="78"/>
        <v>3.7070707070707072</v>
      </c>
      <c r="N928" s="93">
        <v>2.0219999999999998</v>
      </c>
      <c r="O928" s="69">
        <f t="shared" ref="O928:O944" si="82">K928</f>
        <v>99</v>
      </c>
      <c r="P928" s="181">
        <f t="shared" si="79"/>
        <v>5.2588555858310624</v>
      </c>
      <c r="Q928" s="77" t="s">
        <v>718</v>
      </c>
      <c r="V928" s="34">
        <v>0.45902777777777781</v>
      </c>
      <c r="W928" s="85">
        <v>0.625</v>
      </c>
      <c r="X928" s="86">
        <f t="shared" si="80"/>
        <v>0.16597222222222219</v>
      </c>
    </row>
    <row r="929" spans="1:24" x14ac:dyDescent="0.3">
      <c r="A929" s="44" t="s">
        <v>8519</v>
      </c>
      <c r="B929" s="68" t="s">
        <v>8520</v>
      </c>
      <c r="C929" s="2" t="s">
        <v>1</v>
      </c>
      <c r="D929" s="2">
        <v>57</v>
      </c>
      <c r="E929" s="6">
        <v>22922</v>
      </c>
      <c r="F929" s="7">
        <v>43838.626539351855</v>
      </c>
      <c r="G929" s="69" t="s">
        <v>4</v>
      </c>
      <c r="H929" s="68">
        <v>1719</v>
      </c>
      <c r="I929" s="8">
        <f t="shared" si="77"/>
        <v>17.363636363636363</v>
      </c>
      <c r="J929" s="93">
        <v>4.258</v>
      </c>
      <c r="K929" s="69">
        <v>99</v>
      </c>
      <c r="L929" s="68">
        <v>453</v>
      </c>
      <c r="M929" s="8">
        <f t="shared" si="78"/>
        <v>4.5757575757575761</v>
      </c>
      <c r="N929" s="93">
        <v>2.3610000000000002</v>
      </c>
      <c r="O929" s="69">
        <f t="shared" si="82"/>
        <v>99</v>
      </c>
      <c r="P929" s="181">
        <f t="shared" si="79"/>
        <v>3.7947019867549665</v>
      </c>
      <c r="Q929" s="77" t="s">
        <v>718</v>
      </c>
      <c r="V929" s="34">
        <v>0.47361111111111115</v>
      </c>
      <c r="W929" s="85">
        <v>0.63888888888888895</v>
      </c>
      <c r="X929" s="86">
        <f t="shared" si="80"/>
        <v>0.1652777777777778</v>
      </c>
    </row>
    <row r="930" spans="1:24" x14ac:dyDescent="0.3">
      <c r="A930" s="44" t="s">
        <v>8521</v>
      </c>
      <c r="B930" s="68" t="s">
        <v>8522</v>
      </c>
      <c r="C930" s="2" t="s">
        <v>1</v>
      </c>
      <c r="D930" s="2">
        <v>60</v>
      </c>
      <c r="E930" s="6">
        <v>21575</v>
      </c>
      <c r="F930" s="7">
        <v>43838.6403125</v>
      </c>
      <c r="G930" s="69" t="s">
        <v>4</v>
      </c>
      <c r="H930" s="68">
        <v>1305</v>
      </c>
      <c r="I930" s="8">
        <f t="shared" si="77"/>
        <v>13.181818181818182</v>
      </c>
      <c r="J930" s="93">
        <v>4.0110000000000001</v>
      </c>
      <c r="K930" s="69">
        <v>99</v>
      </c>
      <c r="L930" s="68">
        <v>569</v>
      </c>
      <c r="M930" s="8">
        <f t="shared" si="78"/>
        <v>5.7474747474747474</v>
      </c>
      <c r="N930" s="93">
        <v>2.8660000000000001</v>
      </c>
      <c r="O930" s="69">
        <f t="shared" si="82"/>
        <v>99</v>
      </c>
      <c r="P930" s="181">
        <f t="shared" si="79"/>
        <v>2.2934973637961336</v>
      </c>
      <c r="Q930" s="77" t="s">
        <v>718</v>
      </c>
      <c r="V930" s="34">
        <v>0.49722222222222223</v>
      </c>
      <c r="W930" s="85">
        <v>0.65277777777777779</v>
      </c>
      <c r="X930" s="86">
        <f t="shared" si="80"/>
        <v>0.15555555555555556</v>
      </c>
    </row>
    <row r="931" spans="1:24" x14ac:dyDescent="0.3">
      <c r="A931" s="44" t="s">
        <v>8523</v>
      </c>
      <c r="B931" s="68" t="s">
        <v>8524</v>
      </c>
      <c r="C931" s="2" t="s">
        <v>1</v>
      </c>
      <c r="D931" s="2">
        <v>63</v>
      </c>
      <c r="E931" s="6">
        <v>20687</v>
      </c>
      <c r="F931" s="7">
        <v>43838.647256944445</v>
      </c>
      <c r="G931" s="69" t="s">
        <v>4</v>
      </c>
      <c r="H931" s="68">
        <v>2388</v>
      </c>
      <c r="I931" s="8">
        <f t="shared" si="77"/>
        <v>23.88</v>
      </c>
      <c r="J931" s="93">
        <v>5.0599999999999996</v>
      </c>
      <c r="K931" s="69">
        <v>100</v>
      </c>
      <c r="L931" s="68">
        <v>597</v>
      </c>
      <c r="M931" s="8">
        <f t="shared" si="78"/>
        <v>5.97</v>
      </c>
      <c r="N931" s="93">
        <v>2.512</v>
      </c>
      <c r="O931" s="69">
        <f t="shared" si="82"/>
        <v>100</v>
      </c>
      <c r="P931" s="181">
        <f t="shared" si="79"/>
        <v>4</v>
      </c>
      <c r="Q931" s="77" t="s">
        <v>718</v>
      </c>
      <c r="V931" s="34">
        <v>0.49444444444444446</v>
      </c>
      <c r="W931" s="85">
        <v>0.66666666666666663</v>
      </c>
      <c r="X931" s="86">
        <f t="shared" si="80"/>
        <v>0.17222222222222217</v>
      </c>
    </row>
    <row r="932" spans="1:24" x14ac:dyDescent="0.3">
      <c r="A932" s="44" t="s">
        <v>8525</v>
      </c>
      <c r="B932" s="68" t="s">
        <v>1097</v>
      </c>
      <c r="C932" s="2" t="s">
        <v>1</v>
      </c>
      <c r="D932" s="2">
        <v>52</v>
      </c>
      <c r="E932" s="6">
        <v>24825</v>
      </c>
      <c r="F932" s="7">
        <v>43839.514340277776</v>
      </c>
      <c r="G932" s="69" t="s">
        <v>4</v>
      </c>
      <c r="H932" s="68">
        <v>2418</v>
      </c>
      <c r="I932" s="8">
        <f t="shared" si="77"/>
        <v>24.424242424242426</v>
      </c>
      <c r="J932" s="93">
        <v>4.8780000000000001</v>
      </c>
      <c r="K932" s="69">
        <v>99</v>
      </c>
      <c r="L932" s="68">
        <v>418</v>
      </c>
      <c r="M932" s="8">
        <f t="shared" si="78"/>
        <v>4.2222222222222223</v>
      </c>
      <c r="N932" s="93">
        <v>2.302</v>
      </c>
      <c r="O932" s="69">
        <f t="shared" si="82"/>
        <v>99</v>
      </c>
      <c r="P932" s="181">
        <f t="shared" si="79"/>
        <v>5.7846889952153111</v>
      </c>
      <c r="Q932" s="77" t="s">
        <v>718</v>
      </c>
      <c r="V932" s="34">
        <v>0.37847222222222227</v>
      </c>
      <c r="W932" s="85">
        <v>0.52083333333333337</v>
      </c>
      <c r="X932" s="86">
        <f t="shared" si="80"/>
        <v>0.1423611111111111</v>
      </c>
    </row>
    <row r="933" spans="1:24" x14ac:dyDescent="0.3">
      <c r="A933" s="44" t="s">
        <v>8526</v>
      </c>
      <c r="B933" s="68" t="s">
        <v>8527</v>
      </c>
      <c r="C933" s="2" t="s">
        <v>1</v>
      </c>
      <c r="D933" s="2">
        <v>48</v>
      </c>
      <c r="E933" s="6">
        <v>25950</v>
      </c>
      <c r="F933" s="7">
        <v>43839.527037037034</v>
      </c>
      <c r="G933" s="69" t="s">
        <v>4</v>
      </c>
      <c r="H933" s="68">
        <v>1459</v>
      </c>
      <c r="I933" s="8">
        <f t="shared" si="77"/>
        <v>14.737373737373737</v>
      </c>
      <c r="J933" s="93">
        <v>4.0869999999999997</v>
      </c>
      <c r="K933" s="69">
        <v>99</v>
      </c>
      <c r="L933" s="68">
        <v>361</v>
      </c>
      <c r="M933" s="8">
        <f t="shared" si="78"/>
        <v>3.6464646464646466</v>
      </c>
      <c r="N933" s="93">
        <v>2.0019999999999998</v>
      </c>
      <c r="O933" s="69">
        <f t="shared" si="82"/>
        <v>99</v>
      </c>
      <c r="P933" s="181">
        <f t="shared" si="79"/>
        <v>4.0415512465373959</v>
      </c>
      <c r="Q933" s="77" t="s">
        <v>718</v>
      </c>
      <c r="V933" s="34">
        <v>0.3840277777777778</v>
      </c>
      <c r="W933" s="85">
        <v>0.53472222222222221</v>
      </c>
      <c r="X933" s="86">
        <f t="shared" si="80"/>
        <v>0.15069444444444441</v>
      </c>
    </row>
    <row r="934" spans="1:24" x14ac:dyDescent="0.3">
      <c r="A934" s="44" t="s">
        <v>8528</v>
      </c>
      <c r="B934" s="68" t="s">
        <v>8529</v>
      </c>
      <c r="C934" s="2" t="s">
        <v>1</v>
      </c>
      <c r="D934" s="2">
        <v>38</v>
      </c>
      <c r="E934" s="6">
        <v>29751</v>
      </c>
      <c r="F934" s="7">
        <v>43839.530891203707</v>
      </c>
      <c r="G934" s="69" t="s">
        <v>4</v>
      </c>
      <c r="H934" s="68">
        <v>1298</v>
      </c>
      <c r="I934" s="8">
        <f t="shared" si="77"/>
        <v>13.111111111111111</v>
      </c>
      <c r="J934" s="93">
        <v>3.8620000000000001</v>
      </c>
      <c r="K934" s="69">
        <v>99</v>
      </c>
      <c r="L934" s="68">
        <v>324</v>
      </c>
      <c r="M934" s="8">
        <f t="shared" si="78"/>
        <v>3.2727272727272729</v>
      </c>
      <c r="N934" s="93">
        <v>1.772</v>
      </c>
      <c r="O934" s="69">
        <f t="shared" si="82"/>
        <v>99</v>
      </c>
      <c r="P934" s="181">
        <f t="shared" si="79"/>
        <v>4.0061728395061724</v>
      </c>
      <c r="Q934" s="77" t="s">
        <v>718</v>
      </c>
      <c r="V934" s="34">
        <v>0.3979166666666667</v>
      </c>
      <c r="W934" s="85">
        <v>0.54861111111111105</v>
      </c>
      <c r="X934" s="86">
        <f t="shared" si="80"/>
        <v>0.15069444444444435</v>
      </c>
    </row>
    <row r="935" spans="1:24" x14ac:dyDescent="0.3">
      <c r="A935" s="44" t="s">
        <v>8530</v>
      </c>
      <c r="B935" s="68" t="s">
        <v>8531</v>
      </c>
      <c r="C935" s="2" t="s">
        <v>6</v>
      </c>
      <c r="D935" s="2">
        <v>58</v>
      </c>
      <c r="E935" s="6">
        <v>22567</v>
      </c>
      <c r="F935" s="7">
        <v>43839.546284722222</v>
      </c>
      <c r="G935" s="69" t="s">
        <v>4</v>
      </c>
      <c r="H935" s="68">
        <v>2049</v>
      </c>
      <c r="I935" s="8">
        <f t="shared" si="77"/>
        <v>20.49</v>
      </c>
      <c r="J935" s="93">
        <v>4.9290000000000003</v>
      </c>
      <c r="K935" s="69">
        <v>100</v>
      </c>
      <c r="L935" s="68">
        <v>389</v>
      </c>
      <c r="M935" s="8">
        <f t="shared" si="78"/>
        <v>3.89</v>
      </c>
      <c r="N935" s="93">
        <v>2.3090000000000002</v>
      </c>
      <c r="O935" s="69">
        <f t="shared" si="82"/>
        <v>100</v>
      </c>
      <c r="P935" s="181">
        <f t="shared" si="79"/>
        <v>5.2673521850899734</v>
      </c>
      <c r="Q935" s="77" t="s">
        <v>718</v>
      </c>
      <c r="V935" s="34">
        <v>0.40486111111111112</v>
      </c>
      <c r="W935" s="85">
        <v>0.55902777777777779</v>
      </c>
      <c r="X935" s="86">
        <f t="shared" si="80"/>
        <v>0.15416666666666667</v>
      </c>
    </row>
    <row r="936" spans="1:24" x14ac:dyDescent="0.3">
      <c r="A936" s="44" t="s">
        <v>8532</v>
      </c>
      <c r="B936" s="68" t="s">
        <v>8533</v>
      </c>
      <c r="C936" s="2" t="s">
        <v>1</v>
      </c>
      <c r="D936" s="2">
        <v>53</v>
      </c>
      <c r="E936" s="6">
        <v>24125</v>
      </c>
      <c r="F936" s="7">
        <v>43839.55332175926</v>
      </c>
      <c r="G936" s="69" t="s">
        <v>4</v>
      </c>
      <c r="H936" s="68">
        <v>1959</v>
      </c>
      <c r="I936" s="8">
        <f t="shared" si="77"/>
        <v>19.787878787878789</v>
      </c>
      <c r="J936" s="93">
        <v>4.1879999999999997</v>
      </c>
      <c r="K936" s="69">
        <v>99</v>
      </c>
      <c r="L936" s="68">
        <v>414</v>
      </c>
      <c r="M936" s="8">
        <f t="shared" si="78"/>
        <v>4.1818181818181817</v>
      </c>
      <c r="N936" s="93">
        <v>2.1539999999999999</v>
      </c>
      <c r="O936" s="69">
        <f t="shared" si="82"/>
        <v>99</v>
      </c>
      <c r="P936" s="181">
        <f t="shared" si="79"/>
        <v>4.7318840579710146</v>
      </c>
      <c r="Q936" s="77" t="s">
        <v>718</v>
      </c>
      <c r="V936" s="34">
        <v>0.44236111111111115</v>
      </c>
      <c r="W936" s="85">
        <v>0.58333333333333337</v>
      </c>
      <c r="X936" s="86">
        <f t="shared" si="80"/>
        <v>0.14097222222222222</v>
      </c>
    </row>
    <row r="937" spans="1:24" x14ac:dyDescent="0.3">
      <c r="A937" s="44" t="s">
        <v>8534</v>
      </c>
      <c r="B937" s="68" t="s">
        <v>8535</v>
      </c>
      <c r="C937" s="2" t="s">
        <v>1</v>
      </c>
      <c r="D937" s="2">
        <v>62</v>
      </c>
      <c r="E937" s="6">
        <v>20884</v>
      </c>
      <c r="F937" s="7">
        <v>43839.581817129627</v>
      </c>
      <c r="G937" s="69" t="s">
        <v>4</v>
      </c>
      <c r="H937" s="68">
        <v>2044</v>
      </c>
      <c r="I937" s="8">
        <f t="shared" si="77"/>
        <v>20.646464646464647</v>
      </c>
      <c r="J937" s="93">
        <v>4.76</v>
      </c>
      <c r="K937" s="69">
        <v>99</v>
      </c>
      <c r="L937" s="68">
        <v>405</v>
      </c>
      <c r="M937" s="8">
        <f t="shared" si="78"/>
        <v>4.0909090909090908</v>
      </c>
      <c r="N937" s="93">
        <v>2.0659999999999998</v>
      </c>
      <c r="O937" s="69">
        <f t="shared" si="82"/>
        <v>99</v>
      </c>
      <c r="P937" s="181">
        <f t="shared" si="79"/>
        <v>5.0469135802469136</v>
      </c>
      <c r="Q937" s="77" t="s">
        <v>718</v>
      </c>
      <c r="V937" s="34">
        <v>0.4548611111111111</v>
      </c>
      <c r="W937" s="85">
        <v>0.59375</v>
      </c>
      <c r="X937" s="86">
        <f t="shared" si="80"/>
        <v>0.1388888888888889</v>
      </c>
    </row>
    <row r="938" spans="1:24" x14ac:dyDescent="0.3">
      <c r="A938" s="44" t="s">
        <v>8536</v>
      </c>
      <c r="B938" s="68" t="s">
        <v>4844</v>
      </c>
      <c r="C938" s="2" t="s">
        <v>6</v>
      </c>
      <c r="D938" s="2">
        <v>53</v>
      </c>
      <c r="E938" s="6">
        <v>24400</v>
      </c>
      <c r="F938" s="7">
        <v>43839.592256944445</v>
      </c>
      <c r="G938" s="69" t="s">
        <v>4</v>
      </c>
      <c r="H938" s="68">
        <v>1633</v>
      </c>
      <c r="I938" s="8">
        <f t="shared" si="77"/>
        <v>16.494949494949495</v>
      </c>
      <c r="J938" s="93">
        <v>4.0540000000000003</v>
      </c>
      <c r="K938" s="69">
        <v>99</v>
      </c>
      <c r="L938" s="68">
        <v>439</v>
      </c>
      <c r="M938" s="8">
        <f t="shared" si="78"/>
        <v>4.4343434343434343</v>
      </c>
      <c r="N938" s="93">
        <v>2.2549999999999999</v>
      </c>
      <c r="O938" s="69">
        <f t="shared" si="82"/>
        <v>99</v>
      </c>
      <c r="P938" s="181">
        <f t="shared" si="79"/>
        <v>3.7198177676537587</v>
      </c>
      <c r="Q938" s="77" t="s">
        <v>718</v>
      </c>
      <c r="V938" s="34">
        <v>0.49652777777777773</v>
      </c>
      <c r="W938" s="85">
        <v>0.625</v>
      </c>
      <c r="X938" s="86">
        <f t="shared" si="80"/>
        <v>0.12847222222222227</v>
      </c>
    </row>
    <row r="939" spans="1:24" x14ac:dyDescent="0.3">
      <c r="A939" s="44" t="s">
        <v>8537</v>
      </c>
      <c r="B939" s="68" t="s">
        <v>8538</v>
      </c>
      <c r="C939" s="2" t="s">
        <v>6</v>
      </c>
      <c r="D939" s="2">
        <v>56</v>
      </c>
      <c r="E939" s="6">
        <v>23071</v>
      </c>
      <c r="F939" s="7">
        <v>43839.622407407405</v>
      </c>
      <c r="G939" s="69" t="s">
        <v>4</v>
      </c>
      <c r="H939" s="68">
        <v>1264</v>
      </c>
      <c r="I939" s="8">
        <f t="shared" si="77"/>
        <v>12.64</v>
      </c>
      <c r="J939" s="93">
        <v>2.8370000000000002</v>
      </c>
      <c r="K939" s="69">
        <v>100</v>
      </c>
      <c r="L939" s="68">
        <v>571</v>
      </c>
      <c r="M939" s="8">
        <f t="shared" si="78"/>
        <v>5.71</v>
      </c>
      <c r="N939" s="93">
        <v>2.532</v>
      </c>
      <c r="O939" s="69">
        <f t="shared" si="82"/>
        <v>100</v>
      </c>
      <c r="P939" s="181">
        <f t="shared" si="79"/>
        <v>2.2136602451838878</v>
      </c>
      <c r="Q939" s="77" t="s">
        <v>718</v>
      </c>
      <c r="V939" s="34">
        <v>0.51458333333333328</v>
      </c>
      <c r="W939" s="85">
        <v>0.64236111111111105</v>
      </c>
      <c r="X939" s="86">
        <f t="shared" si="80"/>
        <v>0.12777777777777777</v>
      </c>
    </row>
    <row r="940" spans="1:24" x14ac:dyDescent="0.3">
      <c r="A940" s="44" t="s">
        <v>8539</v>
      </c>
      <c r="B940" s="68" t="s">
        <v>8540</v>
      </c>
      <c r="C940" s="2" t="s">
        <v>6</v>
      </c>
      <c r="D940" s="2">
        <v>69</v>
      </c>
      <c r="E940" s="6">
        <v>18453</v>
      </c>
      <c r="F940" s="7">
        <v>43839.639467592591</v>
      </c>
      <c r="G940" s="69" t="s">
        <v>4</v>
      </c>
      <c r="H940" s="68">
        <v>2330</v>
      </c>
      <c r="I940" s="8">
        <f t="shared" si="77"/>
        <v>23.3</v>
      </c>
      <c r="J940" s="93">
        <v>5.2309999999999999</v>
      </c>
      <c r="K940" s="69">
        <v>100</v>
      </c>
      <c r="L940" s="68">
        <v>1032</v>
      </c>
      <c r="M940" s="8">
        <f t="shared" si="78"/>
        <v>10.32</v>
      </c>
      <c r="N940" s="93">
        <v>3.53</v>
      </c>
      <c r="O940" s="69">
        <f t="shared" si="82"/>
        <v>100</v>
      </c>
      <c r="P940" s="181">
        <f t="shared" si="79"/>
        <v>2.2577519379844961</v>
      </c>
      <c r="Q940" s="77" t="s">
        <v>718</v>
      </c>
      <c r="V940" s="34">
        <v>0.53819444444444442</v>
      </c>
      <c r="W940" s="85">
        <v>0.67361111111111116</v>
      </c>
      <c r="X940" s="86">
        <f t="shared" si="80"/>
        <v>0.13541666666666674</v>
      </c>
    </row>
    <row r="941" spans="1:24" x14ac:dyDescent="0.3">
      <c r="A941" s="44" t="s">
        <v>8541</v>
      </c>
      <c r="B941" s="68" t="s">
        <v>8542</v>
      </c>
      <c r="C941" s="2" t="s">
        <v>1</v>
      </c>
      <c r="D941" s="2">
        <v>19</v>
      </c>
      <c r="E941" s="6">
        <v>36713</v>
      </c>
      <c r="F941" s="7">
        <v>43840.442673611113</v>
      </c>
      <c r="G941" s="69" t="s">
        <v>71</v>
      </c>
      <c r="H941" s="68">
        <v>1433</v>
      </c>
      <c r="I941" s="8">
        <f t="shared" si="77"/>
        <v>14.474747474747474</v>
      </c>
      <c r="J941" s="93">
        <v>4.1879999999999997</v>
      </c>
      <c r="K941" s="69">
        <v>99</v>
      </c>
      <c r="L941" s="68">
        <v>444</v>
      </c>
      <c r="M941" s="8">
        <f t="shared" si="78"/>
        <v>4.4848484848484844</v>
      </c>
      <c r="N941" s="93">
        <v>2.1869999999999998</v>
      </c>
      <c r="O941" s="69">
        <f t="shared" si="82"/>
        <v>99</v>
      </c>
      <c r="P941" s="181">
        <f t="shared" si="79"/>
        <v>3.2274774774774775</v>
      </c>
      <c r="Q941" s="77" t="s">
        <v>718</v>
      </c>
      <c r="V941" s="34">
        <v>0.4513888888888889</v>
      </c>
      <c r="W941" s="85">
        <v>0.59027777777777779</v>
      </c>
      <c r="X941" s="86">
        <f t="shared" si="80"/>
        <v>0.1388888888888889</v>
      </c>
    </row>
    <row r="942" spans="1:24" x14ac:dyDescent="0.3">
      <c r="A942" s="44" t="s">
        <v>8543</v>
      </c>
      <c r="B942" s="68" t="s">
        <v>8544</v>
      </c>
      <c r="C942" s="2" t="s">
        <v>1</v>
      </c>
      <c r="D942" s="2">
        <v>57</v>
      </c>
      <c r="E942" s="6">
        <v>22904</v>
      </c>
      <c r="F942" s="7">
        <v>43840.511365740742</v>
      </c>
      <c r="G942" s="69" t="s">
        <v>4</v>
      </c>
      <c r="H942" s="68">
        <v>2169</v>
      </c>
      <c r="I942" s="8">
        <f t="shared" si="77"/>
        <v>21.69</v>
      </c>
      <c r="J942" s="93">
        <v>3.984</v>
      </c>
      <c r="K942" s="69">
        <v>100</v>
      </c>
      <c r="L942" s="68">
        <v>410</v>
      </c>
      <c r="M942" s="8">
        <f t="shared" si="78"/>
        <v>4.0999999999999996</v>
      </c>
      <c r="N942" s="93">
        <v>2.0720000000000001</v>
      </c>
      <c r="O942" s="69">
        <f t="shared" si="82"/>
        <v>100</v>
      </c>
      <c r="P942" s="181">
        <f t="shared" si="79"/>
        <v>5.2902439024390251</v>
      </c>
      <c r="Q942" s="77" t="s">
        <v>718</v>
      </c>
      <c r="V942" s="34">
        <v>0.38055555555555554</v>
      </c>
      <c r="W942" s="85">
        <v>0.52083333333333337</v>
      </c>
      <c r="X942" s="86">
        <f t="shared" si="80"/>
        <v>0.14027777777777783</v>
      </c>
    </row>
    <row r="943" spans="1:24" x14ac:dyDescent="0.3">
      <c r="A943" s="44" t="s">
        <v>8545</v>
      </c>
      <c r="B943" s="68" t="s">
        <v>8546</v>
      </c>
      <c r="C943" s="2" t="s">
        <v>1</v>
      </c>
      <c r="D943" s="2">
        <v>44</v>
      </c>
      <c r="E943" s="6">
        <v>27616</v>
      </c>
      <c r="F943" s="7">
        <v>43840.517256944448</v>
      </c>
      <c r="G943" s="69" t="s">
        <v>4</v>
      </c>
      <c r="H943" s="68">
        <v>2598</v>
      </c>
      <c r="I943" s="8">
        <f t="shared" si="77"/>
        <v>25.98</v>
      </c>
      <c r="J943" s="93">
        <v>6.5519999999999996</v>
      </c>
      <c r="K943" s="69">
        <v>100</v>
      </c>
      <c r="L943" s="68">
        <v>581</v>
      </c>
      <c r="M943" s="8">
        <f t="shared" si="78"/>
        <v>5.81</v>
      </c>
      <c r="N943" s="93">
        <v>2.339</v>
      </c>
      <c r="O943" s="69">
        <f t="shared" si="82"/>
        <v>100</v>
      </c>
      <c r="P943" s="181">
        <f t="shared" si="79"/>
        <v>4.4716006884681585</v>
      </c>
      <c r="Q943" s="77" t="s">
        <v>718</v>
      </c>
      <c r="V943" s="34">
        <v>0.3972222222222222</v>
      </c>
      <c r="W943" s="85">
        <v>0.53125</v>
      </c>
      <c r="X943" s="86">
        <f t="shared" si="80"/>
        <v>0.1340277777777778</v>
      </c>
    </row>
    <row r="944" spans="1:24" x14ac:dyDescent="0.3">
      <c r="A944" s="44" t="s">
        <v>8547</v>
      </c>
      <c r="B944" s="68" t="s">
        <v>1820</v>
      </c>
      <c r="C944" s="2" t="s">
        <v>1</v>
      </c>
      <c r="D944" s="2">
        <v>54</v>
      </c>
      <c r="E944" s="6">
        <v>23867</v>
      </c>
      <c r="F944" s="7">
        <v>43840.528460648151</v>
      </c>
      <c r="G944" s="69" t="s">
        <v>4</v>
      </c>
      <c r="H944" s="68">
        <v>2309</v>
      </c>
      <c r="I944" s="8">
        <f t="shared" si="77"/>
        <v>23.09</v>
      </c>
      <c r="J944" s="93">
        <v>4.9180000000000001</v>
      </c>
      <c r="K944" s="69">
        <v>100</v>
      </c>
      <c r="L944" s="68">
        <v>467</v>
      </c>
      <c r="M944" s="8">
        <f t="shared" si="78"/>
        <v>4.67</v>
      </c>
      <c r="N944" s="93">
        <v>2.379</v>
      </c>
      <c r="O944" s="69">
        <f t="shared" si="82"/>
        <v>100</v>
      </c>
      <c r="P944" s="181">
        <f t="shared" si="79"/>
        <v>4.9443254817987157</v>
      </c>
      <c r="Q944" s="77" t="s">
        <v>718</v>
      </c>
      <c r="V944" s="34">
        <v>0.40069444444444446</v>
      </c>
      <c r="W944" s="85">
        <v>0.54861111111111105</v>
      </c>
      <c r="X944" s="86">
        <f t="shared" si="80"/>
        <v>0.14791666666666659</v>
      </c>
    </row>
    <row r="945" spans="1:35" x14ac:dyDescent="0.3">
      <c r="A945" s="44" t="s">
        <v>8548</v>
      </c>
      <c r="B945" s="68" t="s">
        <v>4651</v>
      </c>
      <c r="C945" s="2" t="s">
        <v>1</v>
      </c>
      <c r="D945" s="2">
        <v>65</v>
      </c>
      <c r="E945" s="6">
        <v>19998</v>
      </c>
      <c r="F945" s="7">
        <v>43840.543495370373</v>
      </c>
      <c r="G945" s="69" t="s">
        <v>4</v>
      </c>
      <c r="H945" s="68">
        <v>2101</v>
      </c>
      <c r="I945" s="8">
        <f t="shared" si="77"/>
        <v>21.222222222222221</v>
      </c>
      <c r="J945" s="93">
        <v>4.6479999999999997</v>
      </c>
      <c r="K945" s="69">
        <v>99</v>
      </c>
      <c r="L945" s="68">
        <v>605</v>
      </c>
      <c r="M945" s="8">
        <f t="shared" si="78"/>
        <v>6.05</v>
      </c>
      <c r="N945" s="93">
        <v>2.496</v>
      </c>
      <c r="O945" s="69">
        <v>100</v>
      </c>
      <c r="P945" s="181">
        <f t="shared" si="79"/>
        <v>3.5078053259871442</v>
      </c>
      <c r="Q945" s="77" t="s">
        <v>718</v>
      </c>
      <c r="V945" s="34">
        <v>0.4145833333333333</v>
      </c>
      <c r="W945" s="85">
        <v>0.56597222222222221</v>
      </c>
      <c r="X945" s="86">
        <f t="shared" si="80"/>
        <v>0.15138888888888891</v>
      </c>
    </row>
    <row r="946" spans="1:35" x14ac:dyDescent="0.3">
      <c r="A946" s="44" t="s">
        <v>8549</v>
      </c>
      <c r="B946" s="68" t="s">
        <v>8550</v>
      </c>
      <c r="C946" s="2" t="s">
        <v>1</v>
      </c>
      <c r="D946" s="2">
        <v>63</v>
      </c>
      <c r="E946" s="6">
        <v>20538</v>
      </c>
      <c r="F946" s="7">
        <v>43840.563680555555</v>
      </c>
      <c r="G946" s="69" t="s">
        <v>4</v>
      </c>
      <c r="H946" s="68">
        <v>2140</v>
      </c>
      <c r="I946" s="8">
        <f t="shared" si="77"/>
        <v>21.4</v>
      </c>
      <c r="J946" s="93">
        <v>4.7670000000000003</v>
      </c>
      <c r="K946" s="69">
        <v>100</v>
      </c>
      <c r="L946" s="68">
        <v>505</v>
      </c>
      <c r="M946" s="8">
        <f t="shared" si="78"/>
        <v>5.1010101010101012</v>
      </c>
      <c r="N946" s="93">
        <v>2.2200000000000002</v>
      </c>
      <c r="O946" s="69">
        <v>99</v>
      </c>
      <c r="P946" s="181">
        <f t="shared" si="79"/>
        <v>4.1952475247524745</v>
      </c>
      <c r="Q946" s="77" t="s">
        <v>718</v>
      </c>
      <c r="V946" s="34">
        <v>0.39583333333333331</v>
      </c>
      <c r="W946" s="85">
        <v>0.57638888888888895</v>
      </c>
      <c r="X946" s="86">
        <f t="shared" si="80"/>
        <v>0.18055555555555564</v>
      </c>
    </row>
    <row r="947" spans="1:35" ht="17.100000000000001" customHeight="1" x14ac:dyDescent="0.3">
      <c r="A947" s="44" t="s">
        <v>8551</v>
      </c>
      <c r="B947" s="68" t="s">
        <v>943</v>
      </c>
      <c r="C947" s="2" t="s">
        <v>1</v>
      </c>
      <c r="D947" s="2">
        <v>51</v>
      </c>
      <c r="E947" s="6">
        <v>25102</v>
      </c>
      <c r="F947" s="7">
        <v>43840.576215277775</v>
      </c>
      <c r="G947" s="69" t="s">
        <v>4</v>
      </c>
      <c r="H947" s="68">
        <v>1812</v>
      </c>
      <c r="I947" s="8">
        <f t="shared" si="77"/>
        <v>18.303030303030305</v>
      </c>
      <c r="J947" s="93">
        <v>4.5570000000000004</v>
      </c>
      <c r="K947" s="69">
        <v>99</v>
      </c>
      <c r="L947" s="68">
        <v>399</v>
      </c>
      <c r="M947" s="8">
        <f t="shared" si="78"/>
        <v>4.0303030303030303</v>
      </c>
      <c r="N947" s="93">
        <v>1.7410000000000001</v>
      </c>
      <c r="O947" s="69">
        <f t="shared" ref="O947:O963" si="83">K947</f>
        <v>99</v>
      </c>
      <c r="P947" s="181">
        <f t="shared" si="79"/>
        <v>4.541353383458647</v>
      </c>
      <c r="Q947" s="77" t="s">
        <v>718</v>
      </c>
      <c r="V947" s="34">
        <v>0.4465277777777778</v>
      </c>
      <c r="W947" s="85">
        <v>0.60416666666666663</v>
      </c>
      <c r="X947" s="86">
        <f t="shared" si="80"/>
        <v>0.15763888888888883</v>
      </c>
      <c r="AC947"/>
      <c r="AD947"/>
      <c r="AE947"/>
      <c r="AF947"/>
      <c r="AG947"/>
      <c r="AH947"/>
      <c r="AI947"/>
    </row>
    <row r="948" spans="1:35" ht="17.45" customHeight="1" x14ac:dyDescent="0.3">
      <c r="A948" s="44" t="s">
        <v>8552</v>
      </c>
      <c r="B948" s="68" t="s">
        <v>219</v>
      </c>
      <c r="C948" s="2" t="s">
        <v>1</v>
      </c>
      <c r="D948" s="2">
        <v>62</v>
      </c>
      <c r="E948" s="6">
        <v>20958</v>
      </c>
      <c r="F948" s="7">
        <v>43840.6015162037</v>
      </c>
      <c r="G948" s="69" t="s">
        <v>4</v>
      </c>
      <c r="H948" s="68">
        <v>2535</v>
      </c>
      <c r="I948" s="8">
        <f t="shared" si="77"/>
        <v>25.606060606060606</v>
      </c>
      <c r="J948" s="93">
        <v>4.7290000000000001</v>
      </c>
      <c r="K948" s="69">
        <v>99</v>
      </c>
      <c r="L948" s="68">
        <v>541</v>
      </c>
      <c r="M948" s="8">
        <f t="shared" si="78"/>
        <v>5.4646464646464645</v>
      </c>
      <c r="N948" s="93">
        <v>2.4260000000000002</v>
      </c>
      <c r="O948" s="69">
        <f t="shared" si="83"/>
        <v>99</v>
      </c>
      <c r="P948" s="181">
        <f t="shared" si="79"/>
        <v>4.6857670979667283</v>
      </c>
      <c r="Q948" s="77" t="s">
        <v>718</v>
      </c>
      <c r="V948" s="34">
        <v>0.4861111111111111</v>
      </c>
      <c r="W948" s="85">
        <v>0.62847222222222221</v>
      </c>
      <c r="X948" s="86">
        <f t="shared" si="80"/>
        <v>0.1423611111111111</v>
      </c>
      <c r="AC948"/>
      <c r="AD948"/>
      <c r="AE948"/>
      <c r="AF948"/>
      <c r="AG948"/>
      <c r="AH948"/>
      <c r="AI948"/>
    </row>
    <row r="949" spans="1:35" x14ac:dyDescent="0.3">
      <c r="A949" s="44" t="s">
        <v>8553</v>
      </c>
      <c r="B949" s="68" t="s">
        <v>514</v>
      </c>
      <c r="C949" s="2" t="s">
        <v>1</v>
      </c>
      <c r="D949" s="2">
        <v>46</v>
      </c>
      <c r="E949" s="6">
        <v>26782</v>
      </c>
      <c r="F949" s="7">
        <v>43840.626226851855</v>
      </c>
      <c r="G949" s="69" t="s">
        <v>4</v>
      </c>
      <c r="H949" s="68">
        <v>3000</v>
      </c>
      <c r="I949" s="8">
        <f t="shared" si="77"/>
        <v>30.303030303030305</v>
      </c>
      <c r="J949" s="93">
        <v>7.9989999999999997</v>
      </c>
      <c r="K949" s="69">
        <v>99</v>
      </c>
      <c r="L949" s="68">
        <v>698</v>
      </c>
      <c r="M949" s="8">
        <f t="shared" si="78"/>
        <v>7.0505050505050502</v>
      </c>
      <c r="N949" s="93">
        <v>2.746</v>
      </c>
      <c r="O949" s="69">
        <f t="shared" si="83"/>
        <v>99</v>
      </c>
      <c r="P949" s="181">
        <f t="shared" si="79"/>
        <v>4.2979942693409745</v>
      </c>
      <c r="Q949" s="77" t="s">
        <v>718</v>
      </c>
      <c r="V949" s="34">
        <v>0.50347222222222221</v>
      </c>
      <c r="W949" s="85">
        <v>0.64236111111111105</v>
      </c>
      <c r="X949" s="86">
        <f t="shared" si="80"/>
        <v>0.13888888888888884</v>
      </c>
      <c r="AC949"/>
      <c r="AD949"/>
      <c r="AE949"/>
      <c r="AF949"/>
      <c r="AG949"/>
      <c r="AH949"/>
      <c r="AI949"/>
    </row>
    <row r="950" spans="1:35" x14ac:dyDescent="0.3">
      <c r="A950" s="44" t="s">
        <v>8554</v>
      </c>
      <c r="B950" s="68" t="s">
        <v>623</v>
      </c>
      <c r="C950" s="2" t="s">
        <v>1</v>
      </c>
      <c r="D950" s="2">
        <v>46</v>
      </c>
      <c r="E950" s="6">
        <v>27032</v>
      </c>
      <c r="F950" s="7">
        <v>43840.637766203705</v>
      </c>
      <c r="G950" s="69" t="s">
        <v>4</v>
      </c>
      <c r="H950" s="68">
        <v>2109</v>
      </c>
      <c r="I950" s="8">
        <f t="shared" si="77"/>
        <v>21.09</v>
      </c>
      <c r="J950" s="93">
        <v>4.8929999999999998</v>
      </c>
      <c r="K950" s="69">
        <v>100</v>
      </c>
      <c r="L950" s="68">
        <v>589</v>
      </c>
      <c r="M950" s="8">
        <f t="shared" si="78"/>
        <v>5.89</v>
      </c>
      <c r="N950" s="93">
        <v>2.4569999999999999</v>
      </c>
      <c r="O950" s="69">
        <f t="shared" si="83"/>
        <v>100</v>
      </c>
      <c r="P950" s="181">
        <f t="shared" si="79"/>
        <v>3.580645161290323</v>
      </c>
      <c r="Q950" s="77" t="s">
        <v>718</v>
      </c>
      <c r="V950" s="34">
        <v>0.52083333333333337</v>
      </c>
      <c r="W950" s="85">
        <v>0.65625</v>
      </c>
      <c r="X950" s="86">
        <f t="shared" si="80"/>
        <v>0.13541666666666663</v>
      </c>
      <c r="AC950"/>
      <c r="AD950"/>
      <c r="AE950"/>
      <c r="AF950"/>
      <c r="AG950"/>
      <c r="AH950"/>
      <c r="AI950"/>
    </row>
    <row r="951" spans="1:35" x14ac:dyDescent="0.3">
      <c r="A951" s="44" t="s">
        <v>8555</v>
      </c>
      <c r="B951" s="68" t="s">
        <v>4824</v>
      </c>
      <c r="C951" s="2" t="s">
        <v>1</v>
      </c>
      <c r="D951" s="2">
        <v>58</v>
      </c>
      <c r="E951" s="6">
        <v>22377</v>
      </c>
      <c r="F951" s="7">
        <v>43843.515474537038</v>
      </c>
      <c r="G951" s="69" t="s">
        <v>4</v>
      </c>
      <c r="H951" s="68">
        <v>1845</v>
      </c>
      <c r="I951" s="8">
        <f t="shared" si="77"/>
        <v>18.636363636363637</v>
      </c>
      <c r="J951" s="93">
        <v>4.0540000000000003</v>
      </c>
      <c r="K951" s="69">
        <v>99</v>
      </c>
      <c r="L951" s="68">
        <v>417</v>
      </c>
      <c r="M951" s="8">
        <f t="shared" si="78"/>
        <v>4.2121212121212119</v>
      </c>
      <c r="N951" s="93">
        <v>1.8640000000000001</v>
      </c>
      <c r="O951" s="69">
        <f t="shared" si="83"/>
        <v>99</v>
      </c>
      <c r="P951" s="181">
        <f t="shared" si="79"/>
        <v>4.4244604316546763</v>
      </c>
      <c r="Q951" s="77" t="s">
        <v>718</v>
      </c>
      <c r="V951" s="34">
        <v>0.36805555555555558</v>
      </c>
      <c r="W951" s="85">
        <v>0.52083333333333337</v>
      </c>
      <c r="X951" s="86">
        <f t="shared" si="80"/>
        <v>0.15277777777777779</v>
      </c>
      <c r="AC951"/>
      <c r="AD951"/>
      <c r="AE951"/>
      <c r="AF951"/>
      <c r="AG951"/>
      <c r="AH951"/>
      <c r="AI951"/>
    </row>
    <row r="952" spans="1:35" x14ac:dyDescent="0.3">
      <c r="A952" s="44" t="s">
        <v>8556</v>
      </c>
      <c r="B952" s="68" t="s">
        <v>8557</v>
      </c>
      <c r="C952" s="2" t="s">
        <v>1</v>
      </c>
      <c r="D952" s="2">
        <v>66</v>
      </c>
      <c r="E952" s="6">
        <v>19598</v>
      </c>
      <c r="F952" s="7">
        <v>43843.527905092589</v>
      </c>
      <c r="G952" s="69" t="s">
        <v>4</v>
      </c>
      <c r="H952" s="68">
        <v>2722</v>
      </c>
      <c r="I952" s="8">
        <f t="shared" si="77"/>
        <v>27.494949494949495</v>
      </c>
      <c r="J952" s="93">
        <v>5.625</v>
      </c>
      <c r="K952" s="69">
        <v>99</v>
      </c>
      <c r="L952" s="68">
        <v>478</v>
      </c>
      <c r="M952" s="8">
        <f t="shared" si="78"/>
        <v>4.8282828282828278</v>
      </c>
      <c r="N952" s="93">
        <v>2.1850000000000001</v>
      </c>
      <c r="O952" s="69">
        <f t="shared" si="83"/>
        <v>99</v>
      </c>
      <c r="P952" s="181">
        <f t="shared" si="79"/>
        <v>5.6945606694560675</v>
      </c>
      <c r="Q952" s="77" t="s">
        <v>718</v>
      </c>
      <c r="V952" s="34">
        <v>0.38541666666666669</v>
      </c>
      <c r="W952" s="85">
        <v>0.53472222222222221</v>
      </c>
      <c r="X952" s="86">
        <f t="shared" si="80"/>
        <v>0.14930555555555552</v>
      </c>
      <c r="AC952"/>
      <c r="AD952"/>
      <c r="AE952"/>
      <c r="AF952"/>
      <c r="AG952"/>
      <c r="AH952"/>
      <c r="AI952"/>
    </row>
    <row r="953" spans="1:35" x14ac:dyDescent="0.3">
      <c r="A953" s="44" t="s">
        <v>8558</v>
      </c>
      <c r="B953" s="68" t="s">
        <v>1612</v>
      </c>
      <c r="C953" s="2" t="s">
        <v>1</v>
      </c>
      <c r="D953" s="2">
        <v>68</v>
      </c>
      <c r="E953" s="6">
        <v>18937</v>
      </c>
      <c r="F953" s="7">
        <v>43843.52851851852</v>
      </c>
      <c r="G953" s="69" t="s">
        <v>4</v>
      </c>
      <c r="H953" s="68">
        <v>2142</v>
      </c>
      <c r="I953" s="8">
        <f t="shared" si="77"/>
        <v>21.42</v>
      </c>
      <c r="J953" s="93">
        <v>4.5599999999999996</v>
      </c>
      <c r="K953" s="69">
        <v>100</v>
      </c>
      <c r="L953" s="68">
        <v>532</v>
      </c>
      <c r="M953" s="8">
        <f t="shared" si="78"/>
        <v>5.32</v>
      </c>
      <c r="N953" s="93">
        <v>2.0539999999999998</v>
      </c>
      <c r="O953" s="69">
        <f t="shared" si="83"/>
        <v>100</v>
      </c>
      <c r="P953" s="181">
        <f t="shared" si="79"/>
        <v>4.0263157894736841</v>
      </c>
      <c r="Q953" s="77" t="s">
        <v>718</v>
      </c>
      <c r="V953" s="34">
        <v>0.38819444444444445</v>
      </c>
      <c r="W953" s="85">
        <v>0.54861111111111105</v>
      </c>
      <c r="X953" s="86">
        <f t="shared" si="80"/>
        <v>0.1604166666666666</v>
      </c>
      <c r="AC953"/>
      <c r="AD953"/>
      <c r="AE953"/>
      <c r="AF953"/>
      <c r="AG953"/>
      <c r="AH953"/>
      <c r="AI953"/>
    </row>
    <row r="954" spans="1:35" x14ac:dyDescent="0.3">
      <c r="A954" s="44" t="s">
        <v>8559</v>
      </c>
      <c r="B954" s="68" t="s">
        <v>8560</v>
      </c>
      <c r="C954" s="2" t="s">
        <v>1</v>
      </c>
      <c r="D954" s="2">
        <v>50</v>
      </c>
      <c r="E954" s="6">
        <v>25462</v>
      </c>
      <c r="F954" s="7">
        <v>43843.544317129628</v>
      </c>
      <c r="G954" s="69" t="s">
        <v>4</v>
      </c>
      <c r="H954" s="68">
        <v>1287</v>
      </c>
      <c r="I954" s="8">
        <f t="shared" si="77"/>
        <v>13</v>
      </c>
      <c r="J954" s="93">
        <v>3.2610000000000001</v>
      </c>
      <c r="K954" s="69">
        <v>99</v>
      </c>
      <c r="L954" s="68">
        <v>365</v>
      </c>
      <c r="M954" s="8">
        <f t="shared" si="78"/>
        <v>3.6868686868686869</v>
      </c>
      <c r="N954" s="93">
        <v>2.0339999999999998</v>
      </c>
      <c r="O954" s="69">
        <f t="shared" si="83"/>
        <v>99</v>
      </c>
      <c r="P954" s="181">
        <f t="shared" si="79"/>
        <v>3.526027397260274</v>
      </c>
      <c r="Q954" s="77" t="s">
        <v>718</v>
      </c>
      <c r="V954" s="34">
        <v>0.3972222222222222</v>
      </c>
      <c r="W954" s="85">
        <v>0.5625</v>
      </c>
      <c r="X954" s="86">
        <f t="shared" si="80"/>
        <v>0.1652777777777778</v>
      </c>
      <c r="AC954"/>
      <c r="AD954"/>
      <c r="AE954"/>
      <c r="AF954"/>
      <c r="AG954"/>
      <c r="AH954"/>
      <c r="AI954"/>
    </row>
    <row r="955" spans="1:35" x14ac:dyDescent="0.3">
      <c r="A955" s="44" t="s">
        <v>8561</v>
      </c>
      <c r="B955" s="68" t="s">
        <v>8562</v>
      </c>
      <c r="C955" s="2" t="s">
        <v>6</v>
      </c>
      <c r="D955" s="2">
        <v>57</v>
      </c>
      <c r="E955" s="6">
        <v>22793</v>
      </c>
      <c r="F955" s="7">
        <v>43843.572418981479</v>
      </c>
      <c r="G955" s="69" t="s">
        <v>4</v>
      </c>
      <c r="H955" s="68">
        <v>884</v>
      </c>
      <c r="I955" s="8">
        <f t="shared" si="77"/>
        <v>8.9292929292929291</v>
      </c>
      <c r="J955" s="93">
        <v>2.7639999999999998</v>
      </c>
      <c r="K955" s="69">
        <v>99</v>
      </c>
      <c r="L955" s="68">
        <v>496</v>
      </c>
      <c r="M955" s="8">
        <f t="shared" si="78"/>
        <v>5.0101010101010104</v>
      </c>
      <c r="N955" s="93">
        <v>2.6549999999999998</v>
      </c>
      <c r="O955" s="69">
        <f t="shared" si="83"/>
        <v>99</v>
      </c>
      <c r="P955" s="181">
        <f t="shared" si="79"/>
        <v>1.7822580645161288</v>
      </c>
      <c r="Q955" s="77" t="s">
        <v>718</v>
      </c>
      <c r="V955" s="34">
        <v>0.39583333333333331</v>
      </c>
      <c r="W955" s="85">
        <v>0.58680555555555558</v>
      </c>
      <c r="X955" s="86">
        <f t="shared" si="80"/>
        <v>0.19097222222222227</v>
      </c>
      <c r="AC955"/>
      <c r="AD955"/>
      <c r="AE955"/>
      <c r="AF955"/>
      <c r="AG955"/>
      <c r="AH955"/>
      <c r="AI955"/>
    </row>
    <row r="956" spans="1:35" x14ac:dyDescent="0.3">
      <c r="A956" s="44" t="s">
        <v>8563</v>
      </c>
      <c r="B956" s="68" t="s">
        <v>8564</v>
      </c>
      <c r="C956" s="2" t="s">
        <v>1</v>
      </c>
      <c r="D956" s="2">
        <v>50</v>
      </c>
      <c r="E956" s="6">
        <v>25430</v>
      </c>
      <c r="F956" s="7">
        <v>43843.58321759259</v>
      </c>
      <c r="G956" s="69" t="s">
        <v>4</v>
      </c>
      <c r="H956" s="68">
        <v>1373</v>
      </c>
      <c r="I956" s="8">
        <f t="shared" si="77"/>
        <v>13.868686868686869</v>
      </c>
      <c r="J956" s="93">
        <v>4.07</v>
      </c>
      <c r="K956" s="69">
        <v>99</v>
      </c>
      <c r="L956" s="68">
        <v>388</v>
      </c>
      <c r="M956" s="8">
        <f t="shared" si="78"/>
        <v>3.9191919191919191</v>
      </c>
      <c r="N956" s="93">
        <v>1.899</v>
      </c>
      <c r="O956" s="69">
        <f t="shared" si="83"/>
        <v>99</v>
      </c>
      <c r="P956" s="181">
        <f t="shared" si="79"/>
        <v>3.5386597938144329</v>
      </c>
      <c r="Q956" s="77" t="s">
        <v>718</v>
      </c>
      <c r="V956" s="34">
        <v>0.45416666666666666</v>
      </c>
      <c r="W956" s="85">
        <v>0.60069444444444442</v>
      </c>
      <c r="X956" s="86">
        <f t="shared" si="80"/>
        <v>0.14652777777777776</v>
      </c>
      <c r="AC956"/>
      <c r="AD956"/>
      <c r="AE956"/>
      <c r="AF956"/>
      <c r="AG956"/>
      <c r="AH956"/>
      <c r="AI956"/>
    </row>
    <row r="957" spans="1:35" x14ac:dyDescent="0.3">
      <c r="A957" s="44" t="s">
        <v>8565</v>
      </c>
      <c r="B957" s="68" t="s">
        <v>1362</v>
      </c>
      <c r="C957" s="2" t="s">
        <v>1</v>
      </c>
      <c r="D957" s="2">
        <v>58</v>
      </c>
      <c r="E957" s="6">
        <v>22621</v>
      </c>
      <c r="F957" s="7">
        <v>43843.596006944441</v>
      </c>
      <c r="G957" s="69" t="s">
        <v>4</v>
      </c>
      <c r="H957" s="68">
        <v>3300</v>
      </c>
      <c r="I957" s="8">
        <f t="shared" si="77"/>
        <v>33</v>
      </c>
      <c r="J957" s="93">
        <v>5.6529999999999996</v>
      </c>
      <c r="K957" s="69">
        <v>100</v>
      </c>
      <c r="L957" s="68">
        <v>389</v>
      </c>
      <c r="M957" s="8">
        <f t="shared" si="78"/>
        <v>3.89</v>
      </c>
      <c r="N957" s="93">
        <v>1.847</v>
      </c>
      <c r="O957" s="69">
        <f t="shared" si="83"/>
        <v>100</v>
      </c>
      <c r="P957" s="181">
        <f t="shared" si="79"/>
        <v>8.4832904884318765</v>
      </c>
      <c r="Q957" s="77" t="s">
        <v>718</v>
      </c>
      <c r="V957" s="34">
        <v>0.45624999999999999</v>
      </c>
      <c r="W957" s="85">
        <v>0.61805555555555558</v>
      </c>
      <c r="X957" s="86">
        <f t="shared" si="80"/>
        <v>0.16180555555555559</v>
      </c>
      <c r="AC957"/>
      <c r="AD957"/>
      <c r="AE957"/>
      <c r="AF957"/>
      <c r="AG957"/>
      <c r="AH957"/>
      <c r="AI957"/>
    </row>
    <row r="958" spans="1:35" x14ac:dyDescent="0.3">
      <c r="A958" s="44" t="s">
        <v>8566</v>
      </c>
      <c r="B958" s="68" t="s">
        <v>8567</v>
      </c>
      <c r="C958" s="2" t="s">
        <v>1</v>
      </c>
      <c r="D958" s="2">
        <v>47</v>
      </c>
      <c r="E958" s="6">
        <v>26666</v>
      </c>
      <c r="F958" s="7">
        <v>43843.614641203705</v>
      </c>
      <c r="G958" s="69" t="s">
        <v>4</v>
      </c>
      <c r="H958" s="68">
        <v>1358</v>
      </c>
      <c r="I958" s="8">
        <f t="shared" si="77"/>
        <v>13.717171717171718</v>
      </c>
      <c r="J958" s="93">
        <v>3.99</v>
      </c>
      <c r="K958" s="69">
        <v>99</v>
      </c>
      <c r="L958" s="68">
        <v>331</v>
      </c>
      <c r="M958" s="8">
        <f t="shared" si="78"/>
        <v>3.3434343434343434</v>
      </c>
      <c r="N958" s="93">
        <v>1.802</v>
      </c>
      <c r="O958" s="69">
        <f t="shared" si="83"/>
        <v>99</v>
      </c>
      <c r="P958" s="181">
        <f t="shared" si="79"/>
        <v>4.1027190332326287</v>
      </c>
      <c r="Q958" s="77" t="s">
        <v>718</v>
      </c>
      <c r="V958" s="34">
        <v>0.46388888888888885</v>
      </c>
      <c r="W958" s="85">
        <v>0.62847222222222221</v>
      </c>
      <c r="X958" s="86">
        <f t="shared" si="80"/>
        <v>0.16458333333333336</v>
      </c>
      <c r="AC958"/>
      <c r="AD958"/>
      <c r="AE958"/>
      <c r="AF958"/>
      <c r="AG958"/>
      <c r="AH958"/>
      <c r="AI958"/>
    </row>
    <row r="959" spans="1:35" x14ac:dyDescent="0.3">
      <c r="A959" s="44" t="s">
        <v>8568</v>
      </c>
      <c r="B959" s="68" t="s">
        <v>8569</v>
      </c>
      <c r="C959" s="2" t="s">
        <v>1</v>
      </c>
      <c r="D959" s="2">
        <v>57</v>
      </c>
      <c r="E959" s="6">
        <v>22781</v>
      </c>
      <c r="F959" s="7">
        <v>43843.625833333332</v>
      </c>
      <c r="G959" s="69" t="s">
        <v>4</v>
      </c>
      <c r="H959" s="68">
        <v>1895</v>
      </c>
      <c r="I959" s="8">
        <f t="shared" si="77"/>
        <v>18.95</v>
      </c>
      <c r="J959" s="93">
        <v>4.4279999999999999</v>
      </c>
      <c r="K959" s="69">
        <v>100</v>
      </c>
      <c r="L959" s="68">
        <v>379</v>
      </c>
      <c r="M959" s="8">
        <f t="shared" si="78"/>
        <v>3.79</v>
      </c>
      <c r="N959" s="93">
        <v>1.8</v>
      </c>
      <c r="O959" s="69">
        <f t="shared" si="83"/>
        <v>100</v>
      </c>
      <c r="P959" s="181">
        <f t="shared" si="79"/>
        <v>5</v>
      </c>
      <c r="Q959" s="77" t="s">
        <v>718</v>
      </c>
      <c r="V959" s="34">
        <v>0.48541666666666666</v>
      </c>
      <c r="W959" s="85">
        <v>0.64583333333333337</v>
      </c>
      <c r="X959" s="86">
        <f t="shared" si="80"/>
        <v>0.16041666666666671</v>
      </c>
    </row>
    <row r="960" spans="1:35" x14ac:dyDescent="0.3">
      <c r="A960" s="44" t="s">
        <v>8570</v>
      </c>
      <c r="B960" s="68" t="s">
        <v>8571</v>
      </c>
      <c r="C960" s="2" t="s">
        <v>1</v>
      </c>
      <c r="D960" s="2">
        <v>41</v>
      </c>
      <c r="E960" s="6">
        <v>28788</v>
      </c>
      <c r="F960" s="7">
        <v>43843.637407407405</v>
      </c>
      <c r="G960" s="69" t="s">
        <v>4</v>
      </c>
      <c r="H960" s="68">
        <v>1679</v>
      </c>
      <c r="I960" s="8">
        <f t="shared" si="77"/>
        <v>16.959595959595958</v>
      </c>
      <c r="J960" s="93">
        <v>5.3360000000000003</v>
      </c>
      <c r="K960" s="69">
        <v>99</v>
      </c>
      <c r="L960" s="68">
        <v>249</v>
      </c>
      <c r="M960" s="8">
        <f t="shared" si="78"/>
        <v>2.5151515151515151</v>
      </c>
      <c r="N960" s="93">
        <v>1.6559999999999999</v>
      </c>
      <c r="O960" s="69">
        <f t="shared" si="83"/>
        <v>99</v>
      </c>
      <c r="P960" s="181">
        <f t="shared" si="79"/>
        <v>6.7429718875502003</v>
      </c>
      <c r="Q960" s="77" t="s">
        <v>718</v>
      </c>
      <c r="V960" s="34">
        <v>0.49722222222222223</v>
      </c>
      <c r="W960" s="85">
        <v>0.65972222222222221</v>
      </c>
      <c r="X960" s="86">
        <f t="shared" si="80"/>
        <v>0.16249999999999998</v>
      </c>
    </row>
    <row r="961" spans="1:24" x14ac:dyDescent="0.3">
      <c r="A961" s="44" t="s">
        <v>8572</v>
      </c>
      <c r="B961" s="68" t="s">
        <v>442</v>
      </c>
      <c r="C961" s="2" t="s">
        <v>1</v>
      </c>
      <c r="D961" s="2">
        <v>51</v>
      </c>
      <c r="E961" s="6">
        <v>25068</v>
      </c>
      <c r="F961" s="7">
        <v>43843.65898148148</v>
      </c>
      <c r="G961" s="69" t="s">
        <v>4</v>
      </c>
      <c r="H961" s="68">
        <v>1455</v>
      </c>
      <c r="I961" s="8">
        <f t="shared" si="77"/>
        <v>14.696969696969697</v>
      </c>
      <c r="J961" s="93">
        <v>3.8180000000000001</v>
      </c>
      <c r="K961" s="69">
        <v>99</v>
      </c>
      <c r="L961" s="68">
        <v>372</v>
      </c>
      <c r="M961" s="8">
        <f t="shared" si="78"/>
        <v>3.7575757575757578</v>
      </c>
      <c r="N961" s="93">
        <v>1.885</v>
      </c>
      <c r="O961" s="69">
        <f t="shared" si="83"/>
        <v>99</v>
      </c>
      <c r="P961" s="181">
        <f t="shared" si="79"/>
        <v>3.911290322580645</v>
      </c>
      <c r="Q961" s="77" t="s">
        <v>718</v>
      </c>
      <c r="V961" s="34">
        <v>0.50138888888888888</v>
      </c>
      <c r="W961" s="85">
        <v>0.67361111111111116</v>
      </c>
      <c r="X961" s="86">
        <f t="shared" si="80"/>
        <v>0.17222222222222228</v>
      </c>
    </row>
    <row r="962" spans="1:24" x14ac:dyDescent="0.3">
      <c r="A962" s="44" t="s">
        <v>8573</v>
      </c>
      <c r="B962" s="68" t="s">
        <v>1120</v>
      </c>
      <c r="C962" s="2" t="s">
        <v>1</v>
      </c>
      <c r="D962" s="2">
        <v>48</v>
      </c>
      <c r="E962" s="6">
        <v>26002</v>
      </c>
      <c r="F962" s="7">
        <v>43843.696817129632</v>
      </c>
      <c r="G962" s="69" t="s">
        <v>4</v>
      </c>
      <c r="H962" s="68">
        <v>1684</v>
      </c>
      <c r="I962" s="8">
        <f t="shared" si="77"/>
        <v>17.01010101010101</v>
      </c>
      <c r="J962" s="93">
        <v>3.8660000000000001</v>
      </c>
      <c r="K962" s="69">
        <v>99</v>
      </c>
      <c r="L962" s="68">
        <v>298</v>
      </c>
      <c r="M962" s="8">
        <f t="shared" si="78"/>
        <v>3.0101010101010099</v>
      </c>
      <c r="N962" s="93">
        <v>2.008</v>
      </c>
      <c r="O962" s="69">
        <f t="shared" si="83"/>
        <v>99</v>
      </c>
      <c r="P962" s="181">
        <f t="shared" si="79"/>
        <v>5.651006711409396</v>
      </c>
      <c r="Q962" s="77" t="s">
        <v>718</v>
      </c>
      <c r="V962" s="34">
        <v>0.53125</v>
      </c>
      <c r="W962" s="85">
        <v>0.70138888888888884</v>
      </c>
      <c r="X962" s="86">
        <f t="shared" si="80"/>
        <v>0.17013888888888884</v>
      </c>
    </row>
    <row r="963" spans="1:24" x14ac:dyDescent="0.3">
      <c r="A963" s="44" t="s">
        <v>8574</v>
      </c>
      <c r="B963" s="68" t="s">
        <v>1527</v>
      </c>
      <c r="C963" s="2" t="s">
        <v>1</v>
      </c>
      <c r="D963" s="2">
        <v>34</v>
      </c>
      <c r="E963" s="6">
        <v>31322</v>
      </c>
      <c r="F963" s="7">
        <v>43844.514039351852</v>
      </c>
      <c r="G963" s="69" t="s">
        <v>4</v>
      </c>
      <c r="H963" s="68">
        <v>1784</v>
      </c>
      <c r="I963" s="8">
        <f t="shared" ref="I963:I1026" si="84">H963/K963</f>
        <v>18.020202020202021</v>
      </c>
      <c r="J963" s="93">
        <v>4.5739999999999998</v>
      </c>
      <c r="K963" s="69">
        <v>99</v>
      </c>
      <c r="L963" s="68">
        <v>516</v>
      </c>
      <c r="M963" s="8">
        <f t="shared" ref="M963:M1026" si="85">L963/O963</f>
        <v>5.2121212121212119</v>
      </c>
      <c r="N963" s="93">
        <v>2.21</v>
      </c>
      <c r="O963" s="69">
        <f t="shared" si="83"/>
        <v>99</v>
      </c>
      <c r="P963" s="181">
        <f t="shared" ref="P963:P1026" si="86">I963/M963</f>
        <v>3.4573643410852717</v>
      </c>
      <c r="Q963" s="77" t="s">
        <v>718</v>
      </c>
      <c r="V963" s="34">
        <v>0.39374999999999999</v>
      </c>
      <c r="W963" s="85">
        <v>0.52083333333333337</v>
      </c>
      <c r="X963" s="86">
        <f t="shared" ref="X963:X1026" si="87">IF(AND(W963&lt;&gt;0,V963&lt;&gt;0),W963-V963,"No_data")</f>
        <v>0.12708333333333338</v>
      </c>
    </row>
    <row r="964" spans="1:24" x14ac:dyDescent="0.3">
      <c r="A964" s="44" t="s">
        <v>8575</v>
      </c>
      <c r="B964" s="68" t="s">
        <v>8576</v>
      </c>
      <c r="C964" s="2" t="s">
        <v>1</v>
      </c>
      <c r="D964" s="2">
        <v>15</v>
      </c>
      <c r="E964" s="6">
        <v>38224</v>
      </c>
      <c r="F964" s="7">
        <v>43844.519699074073</v>
      </c>
      <c r="G964" s="69" t="s">
        <v>4</v>
      </c>
      <c r="H964" s="68">
        <v>1022</v>
      </c>
      <c r="I964" s="8">
        <f t="shared" si="84"/>
        <v>10.323232323232324</v>
      </c>
      <c r="J964" s="93">
        <v>3.254</v>
      </c>
      <c r="K964" s="69">
        <v>99</v>
      </c>
      <c r="L964" s="68">
        <v>284</v>
      </c>
      <c r="M964" s="8">
        <f t="shared" si="85"/>
        <v>2.84</v>
      </c>
      <c r="N964" s="93">
        <v>1.704</v>
      </c>
      <c r="O964" s="69">
        <v>100</v>
      </c>
      <c r="P964" s="181">
        <f t="shared" si="86"/>
        <v>3.6349409588846213</v>
      </c>
      <c r="Q964" s="77" t="s">
        <v>718</v>
      </c>
      <c r="V964" s="34">
        <v>0.37986111111111115</v>
      </c>
      <c r="W964" s="85">
        <v>0.53125</v>
      </c>
      <c r="X964" s="86">
        <f t="shared" si="87"/>
        <v>0.15138888888888885</v>
      </c>
    </row>
    <row r="965" spans="1:24" x14ac:dyDescent="0.3">
      <c r="A965" s="44" t="s">
        <v>8577</v>
      </c>
      <c r="B965" s="68" t="s">
        <v>8578</v>
      </c>
      <c r="C965" s="2" t="s">
        <v>1</v>
      </c>
      <c r="D965" s="2">
        <v>41</v>
      </c>
      <c r="E965" s="6">
        <v>28587</v>
      </c>
      <c r="F965" s="7">
        <v>43844.530335648145</v>
      </c>
      <c r="G965" s="69" t="s">
        <v>4</v>
      </c>
      <c r="H965" s="68">
        <v>1544</v>
      </c>
      <c r="I965" s="8">
        <f t="shared" si="84"/>
        <v>15.44</v>
      </c>
      <c r="J965" s="93">
        <v>4.5759999999999996</v>
      </c>
      <c r="K965" s="69">
        <v>100</v>
      </c>
      <c r="L965" s="68">
        <v>373</v>
      </c>
      <c r="M965" s="8">
        <f t="shared" si="85"/>
        <v>3.73</v>
      </c>
      <c r="N965" s="93">
        <v>1.901</v>
      </c>
      <c r="O965" s="69">
        <f t="shared" ref="O965:O996" si="88">K965</f>
        <v>100</v>
      </c>
      <c r="P965" s="181">
        <f t="shared" si="86"/>
        <v>4.1394101876675604</v>
      </c>
      <c r="Q965" s="77" t="s">
        <v>718</v>
      </c>
      <c r="V965" s="34">
        <v>0.3979166666666667</v>
      </c>
      <c r="W965" s="85">
        <v>0.54861111111111105</v>
      </c>
      <c r="X965" s="86">
        <f t="shared" si="87"/>
        <v>0.15069444444444435</v>
      </c>
    </row>
    <row r="966" spans="1:24" x14ac:dyDescent="0.3">
      <c r="A966" s="44" t="s">
        <v>8579</v>
      </c>
      <c r="B966" s="68" t="s">
        <v>8213</v>
      </c>
      <c r="C966" s="2" t="s">
        <v>1</v>
      </c>
      <c r="D966" s="2">
        <v>49</v>
      </c>
      <c r="E966" s="6">
        <v>25665</v>
      </c>
      <c r="F966" s="7">
        <v>43844.540983796294</v>
      </c>
      <c r="G966" s="69" t="s">
        <v>4</v>
      </c>
      <c r="H966" s="68">
        <v>1545</v>
      </c>
      <c r="I966" s="8">
        <f t="shared" si="84"/>
        <v>15.606060606060606</v>
      </c>
      <c r="J966" s="93">
        <v>4.8710000000000004</v>
      </c>
      <c r="K966" s="69">
        <v>99</v>
      </c>
      <c r="L966" s="68">
        <v>332</v>
      </c>
      <c r="M966" s="8">
        <f t="shared" si="85"/>
        <v>3.3535353535353534</v>
      </c>
      <c r="N966" s="93">
        <v>1.881</v>
      </c>
      <c r="O966" s="69">
        <f t="shared" si="88"/>
        <v>99</v>
      </c>
      <c r="P966" s="181">
        <f t="shared" si="86"/>
        <v>4.653614457831325</v>
      </c>
      <c r="Q966" s="77" t="s">
        <v>718</v>
      </c>
      <c r="V966" s="34">
        <v>0.40347222222222223</v>
      </c>
      <c r="W966" s="85">
        <v>0.56944444444444442</v>
      </c>
      <c r="X966" s="86">
        <f t="shared" si="87"/>
        <v>0.16597222222222219</v>
      </c>
    </row>
    <row r="967" spans="1:24" x14ac:dyDescent="0.3">
      <c r="A967" s="44" t="s">
        <v>8580</v>
      </c>
      <c r="B967" s="68" t="s">
        <v>8581</v>
      </c>
      <c r="C967" s="2" t="s">
        <v>1</v>
      </c>
      <c r="D967" s="2">
        <v>67</v>
      </c>
      <c r="E967" s="6">
        <v>19115</v>
      </c>
      <c r="F967" s="7">
        <v>43844.578344907408</v>
      </c>
      <c r="G967" s="69" t="s">
        <v>4</v>
      </c>
      <c r="H967" s="68">
        <v>2287</v>
      </c>
      <c r="I967" s="8">
        <f t="shared" si="84"/>
        <v>22.87</v>
      </c>
      <c r="J967" s="93">
        <v>5.0819999999999999</v>
      </c>
      <c r="K967" s="69">
        <v>100</v>
      </c>
      <c r="L967" s="68">
        <v>510</v>
      </c>
      <c r="M967" s="8">
        <f t="shared" si="85"/>
        <v>5.0999999999999996</v>
      </c>
      <c r="N967" s="93">
        <v>2.2090000000000001</v>
      </c>
      <c r="O967" s="69">
        <f t="shared" si="88"/>
        <v>100</v>
      </c>
      <c r="P967" s="181">
        <f t="shared" si="86"/>
        <v>4.484313725490197</v>
      </c>
      <c r="Q967" s="77" t="s">
        <v>718</v>
      </c>
      <c r="V967" s="34">
        <v>0.44027777777777777</v>
      </c>
      <c r="W967" s="85">
        <v>0.58680555555555558</v>
      </c>
      <c r="X967" s="86">
        <f t="shared" si="87"/>
        <v>0.14652777777777781</v>
      </c>
    </row>
    <row r="968" spans="1:24" x14ac:dyDescent="0.3">
      <c r="A968" s="44" t="s">
        <v>8582</v>
      </c>
      <c r="B968" s="68" t="s">
        <v>8583</v>
      </c>
      <c r="C968" s="2" t="s">
        <v>6</v>
      </c>
      <c r="D968" s="2">
        <v>56</v>
      </c>
      <c r="E968" s="6">
        <v>23197</v>
      </c>
      <c r="F968" s="7">
        <v>43844.590925925928</v>
      </c>
      <c r="G968" s="69" t="s">
        <v>4</v>
      </c>
      <c r="H968" s="68">
        <v>1039</v>
      </c>
      <c r="I968" s="8">
        <f t="shared" si="84"/>
        <v>10.39</v>
      </c>
      <c r="J968" s="93">
        <v>3.238</v>
      </c>
      <c r="K968" s="69">
        <v>100</v>
      </c>
      <c r="L968" s="68">
        <v>385</v>
      </c>
      <c r="M968" s="8">
        <f t="shared" si="85"/>
        <v>3.85</v>
      </c>
      <c r="N968" s="93">
        <v>2.0760000000000001</v>
      </c>
      <c r="O968" s="69">
        <f t="shared" si="88"/>
        <v>100</v>
      </c>
      <c r="P968" s="181">
        <f t="shared" si="86"/>
        <v>2.6987012987012986</v>
      </c>
      <c r="Q968" s="77" t="s">
        <v>718</v>
      </c>
      <c r="V968" s="34">
        <v>0.41805555555555557</v>
      </c>
      <c r="W968" s="85">
        <v>0.60069444444444442</v>
      </c>
      <c r="X968" s="86">
        <f t="shared" si="87"/>
        <v>0.18263888888888885</v>
      </c>
    </row>
    <row r="969" spans="1:24" x14ac:dyDescent="0.3">
      <c r="A969" s="44" t="s">
        <v>8584</v>
      </c>
      <c r="B969" s="68" t="s">
        <v>8585</v>
      </c>
      <c r="C969" s="2" t="s">
        <v>1</v>
      </c>
      <c r="D969" s="2">
        <v>48</v>
      </c>
      <c r="E969" s="6">
        <v>26222</v>
      </c>
      <c r="F969" s="7">
        <v>43844.596932870372</v>
      </c>
      <c r="G969" s="69" t="s">
        <v>4</v>
      </c>
      <c r="H969" s="68">
        <v>1868</v>
      </c>
      <c r="I969" s="8">
        <f t="shared" si="84"/>
        <v>18.68</v>
      </c>
      <c r="J969" s="93">
        <v>4.8689999999999998</v>
      </c>
      <c r="K969" s="69">
        <v>100</v>
      </c>
      <c r="L969" s="68">
        <v>346</v>
      </c>
      <c r="M969" s="8">
        <f t="shared" si="85"/>
        <v>3.46</v>
      </c>
      <c r="N969" s="93">
        <v>1.946</v>
      </c>
      <c r="O969" s="69">
        <f t="shared" si="88"/>
        <v>100</v>
      </c>
      <c r="P969" s="181">
        <f t="shared" si="86"/>
        <v>5.398843930635838</v>
      </c>
      <c r="Q969" s="77" t="s">
        <v>718</v>
      </c>
      <c r="V969" s="34">
        <v>0.4513888888888889</v>
      </c>
      <c r="W969" s="85">
        <v>0.61458333333333337</v>
      </c>
      <c r="X969" s="86">
        <f t="shared" si="87"/>
        <v>0.16319444444444448</v>
      </c>
    </row>
    <row r="970" spans="1:24" x14ac:dyDescent="0.3">
      <c r="A970" s="44" t="s">
        <v>8586</v>
      </c>
      <c r="B970" s="68" t="s">
        <v>8587</v>
      </c>
      <c r="C970" s="2" t="s">
        <v>1</v>
      </c>
      <c r="D970" s="2">
        <v>45</v>
      </c>
      <c r="E970" s="6">
        <v>27131</v>
      </c>
      <c r="F970" s="7">
        <v>43844.611458333333</v>
      </c>
      <c r="G970" s="69" t="s">
        <v>4</v>
      </c>
      <c r="H970" s="68">
        <v>1711</v>
      </c>
      <c r="I970" s="8">
        <f t="shared" si="84"/>
        <v>17.282828282828284</v>
      </c>
      <c r="J970" s="93">
        <v>4.6950000000000003</v>
      </c>
      <c r="K970" s="69">
        <v>99</v>
      </c>
      <c r="L970" s="68">
        <v>384</v>
      </c>
      <c r="M970" s="8">
        <f t="shared" si="85"/>
        <v>3.8787878787878789</v>
      </c>
      <c r="N970" s="93">
        <v>1.786</v>
      </c>
      <c r="O970" s="69">
        <f t="shared" si="88"/>
        <v>99</v>
      </c>
      <c r="P970" s="181">
        <f t="shared" si="86"/>
        <v>4.455729166666667</v>
      </c>
      <c r="Q970" s="77" t="s">
        <v>718</v>
      </c>
      <c r="V970" s="34">
        <v>0.47083333333333338</v>
      </c>
      <c r="W970" s="85">
        <v>0.625</v>
      </c>
      <c r="X970" s="86">
        <f t="shared" si="87"/>
        <v>0.15416666666666662</v>
      </c>
    </row>
    <row r="971" spans="1:24" x14ac:dyDescent="0.3">
      <c r="A971" s="44" t="s">
        <v>8588</v>
      </c>
      <c r="B971" s="68" t="s">
        <v>230</v>
      </c>
      <c r="C971" s="2" t="s">
        <v>1</v>
      </c>
      <c r="D971" s="2">
        <v>37</v>
      </c>
      <c r="E971" s="6">
        <v>30209</v>
      </c>
      <c r="F971" s="7">
        <v>43844.63722222222</v>
      </c>
      <c r="G971" s="69" t="s">
        <v>4</v>
      </c>
      <c r="H971" s="68">
        <v>1710</v>
      </c>
      <c r="I971" s="8">
        <f t="shared" si="84"/>
        <v>17.272727272727273</v>
      </c>
      <c r="J971" s="93">
        <v>4.34</v>
      </c>
      <c r="K971" s="69">
        <v>99</v>
      </c>
      <c r="L971" s="68">
        <v>304</v>
      </c>
      <c r="M971" s="8">
        <f t="shared" si="85"/>
        <v>3.0707070707070705</v>
      </c>
      <c r="N971" s="93">
        <v>1.8859999999999999</v>
      </c>
      <c r="O971" s="69">
        <f t="shared" si="88"/>
        <v>99</v>
      </c>
      <c r="P971" s="181">
        <f t="shared" si="86"/>
        <v>5.6250000000000009</v>
      </c>
      <c r="Q971" s="77" t="s">
        <v>718</v>
      </c>
      <c r="V971" s="34">
        <v>0.47638888888888892</v>
      </c>
      <c r="W971" s="85">
        <v>0.64583333333333337</v>
      </c>
      <c r="X971" s="86">
        <f t="shared" si="87"/>
        <v>0.16944444444444445</v>
      </c>
    </row>
    <row r="972" spans="1:24" x14ac:dyDescent="0.3">
      <c r="A972" s="44" t="s">
        <v>8589</v>
      </c>
      <c r="B972" s="68" t="s">
        <v>391</v>
      </c>
      <c r="C972" s="2" t="s">
        <v>1</v>
      </c>
      <c r="D972" s="2">
        <v>57</v>
      </c>
      <c r="E972" s="6">
        <v>22826</v>
      </c>
      <c r="F972" s="7">
        <v>43844.641238425924</v>
      </c>
      <c r="G972" s="69" t="s">
        <v>4</v>
      </c>
      <c r="H972" s="68">
        <v>1615</v>
      </c>
      <c r="I972" s="8">
        <f t="shared" si="84"/>
        <v>16.313131313131311</v>
      </c>
      <c r="J972" s="93">
        <v>3.6379999999999999</v>
      </c>
      <c r="K972" s="69">
        <v>99</v>
      </c>
      <c r="L972" s="68">
        <v>373</v>
      </c>
      <c r="M972" s="8">
        <f t="shared" si="85"/>
        <v>3.7676767676767677</v>
      </c>
      <c r="N972" s="93">
        <v>1.766</v>
      </c>
      <c r="O972" s="69">
        <f t="shared" si="88"/>
        <v>99</v>
      </c>
      <c r="P972" s="181">
        <f t="shared" si="86"/>
        <v>4.3297587131367283</v>
      </c>
      <c r="Q972" s="77" t="s">
        <v>718</v>
      </c>
      <c r="V972" s="34">
        <v>0.49791666666666662</v>
      </c>
      <c r="W972" s="85">
        <v>0.65972222222222221</v>
      </c>
      <c r="X972" s="86">
        <f t="shared" si="87"/>
        <v>0.16180555555555559</v>
      </c>
    </row>
    <row r="973" spans="1:24" x14ac:dyDescent="0.3">
      <c r="A973" s="44" t="s">
        <v>8590</v>
      </c>
      <c r="B973" s="68" t="s">
        <v>8591</v>
      </c>
      <c r="C973" s="2" t="s">
        <v>1</v>
      </c>
      <c r="D973" s="2">
        <v>64</v>
      </c>
      <c r="E973" s="6">
        <v>20217</v>
      </c>
      <c r="F973" s="7">
        <v>43844.649618055555</v>
      </c>
      <c r="G973" s="69" t="s">
        <v>4</v>
      </c>
      <c r="H973" s="68">
        <v>1364</v>
      </c>
      <c r="I973" s="8">
        <f t="shared" si="84"/>
        <v>13.64</v>
      </c>
      <c r="J973" s="93">
        <v>3.7909999999999999</v>
      </c>
      <c r="K973" s="69">
        <v>100</v>
      </c>
      <c r="L973" s="68">
        <v>306</v>
      </c>
      <c r="M973" s="8">
        <f t="shared" si="85"/>
        <v>3.06</v>
      </c>
      <c r="N973" s="93">
        <v>1.89</v>
      </c>
      <c r="O973" s="69">
        <f t="shared" si="88"/>
        <v>100</v>
      </c>
      <c r="P973" s="181">
        <f t="shared" si="86"/>
        <v>4.4575163398692812</v>
      </c>
      <c r="Q973" s="77" t="s">
        <v>718</v>
      </c>
      <c r="V973" s="34">
        <v>0.51041666666666663</v>
      </c>
      <c r="W973" s="85">
        <v>0.67361111111111116</v>
      </c>
      <c r="X973" s="86">
        <f t="shared" si="87"/>
        <v>0.16319444444444453</v>
      </c>
    </row>
    <row r="974" spans="1:24" x14ac:dyDescent="0.3">
      <c r="A974" s="44" t="s">
        <v>8592</v>
      </c>
      <c r="B974" s="68" t="s">
        <v>1877</v>
      </c>
      <c r="C974" s="2" t="s">
        <v>1</v>
      </c>
      <c r="D974" s="2">
        <v>52</v>
      </c>
      <c r="E974" s="6">
        <v>24529</v>
      </c>
      <c r="F974" s="7">
        <v>43845.516643518517</v>
      </c>
      <c r="G974" s="69" t="s">
        <v>4</v>
      </c>
      <c r="H974" s="68">
        <v>2444</v>
      </c>
      <c r="I974" s="8">
        <f t="shared" si="84"/>
        <v>24.686868686868689</v>
      </c>
      <c r="J974" s="93">
        <v>5.6310000000000002</v>
      </c>
      <c r="K974" s="69">
        <v>99</v>
      </c>
      <c r="L974" s="68">
        <v>346</v>
      </c>
      <c r="M974" s="8">
        <f t="shared" si="85"/>
        <v>3.4949494949494948</v>
      </c>
      <c r="N974" s="93">
        <v>1.65</v>
      </c>
      <c r="O974" s="69">
        <f t="shared" si="88"/>
        <v>99</v>
      </c>
      <c r="P974" s="181">
        <f t="shared" si="86"/>
        <v>7.0635838150289025</v>
      </c>
      <c r="Q974" s="77" t="s">
        <v>718</v>
      </c>
      <c r="V974" s="34">
        <v>0.36874999999999997</v>
      </c>
      <c r="W974" s="85">
        <v>0.52083333333333337</v>
      </c>
      <c r="X974" s="86">
        <f t="shared" si="87"/>
        <v>0.1520833333333334</v>
      </c>
    </row>
    <row r="975" spans="1:24" x14ac:dyDescent="0.3">
      <c r="A975" s="44" t="s">
        <v>8593</v>
      </c>
      <c r="B975" s="68" t="s">
        <v>8594</v>
      </c>
      <c r="C975" s="2" t="s">
        <v>1</v>
      </c>
      <c r="D975" s="2">
        <v>41</v>
      </c>
      <c r="E975" s="6">
        <v>28559</v>
      </c>
      <c r="F975" s="7">
        <v>43845.520995370367</v>
      </c>
      <c r="G975" s="69" t="s">
        <v>4</v>
      </c>
      <c r="H975" s="68">
        <v>1883</v>
      </c>
      <c r="I975" s="8">
        <f t="shared" si="84"/>
        <v>18.829999999999998</v>
      </c>
      <c r="J975" s="93">
        <v>4.7629999999999999</v>
      </c>
      <c r="K975" s="69">
        <v>100</v>
      </c>
      <c r="L975" s="68">
        <v>481</v>
      </c>
      <c r="M975" s="8">
        <f t="shared" si="85"/>
        <v>4.8099999999999996</v>
      </c>
      <c r="N975" s="93">
        <v>2.2320000000000002</v>
      </c>
      <c r="O975" s="69">
        <f t="shared" si="88"/>
        <v>100</v>
      </c>
      <c r="P975" s="181">
        <f t="shared" si="86"/>
        <v>3.9147609147609148</v>
      </c>
      <c r="Q975" s="77" t="s">
        <v>718</v>
      </c>
      <c r="V975" s="34">
        <v>0.38611111111111113</v>
      </c>
      <c r="W975" s="85">
        <v>0.54166666666666663</v>
      </c>
      <c r="X975" s="86">
        <f t="shared" si="87"/>
        <v>0.1555555555555555</v>
      </c>
    </row>
    <row r="976" spans="1:24" x14ac:dyDescent="0.3">
      <c r="A976" s="44" t="s">
        <v>8595</v>
      </c>
      <c r="B976" s="68" t="s">
        <v>8596</v>
      </c>
      <c r="C976" s="2" t="s">
        <v>1</v>
      </c>
      <c r="D976" s="2">
        <v>63</v>
      </c>
      <c r="E976" s="6">
        <v>20740</v>
      </c>
      <c r="F976" s="7">
        <v>43845.533692129633</v>
      </c>
      <c r="G976" s="69" t="s">
        <v>4</v>
      </c>
      <c r="H976" s="68">
        <v>1953</v>
      </c>
      <c r="I976" s="8">
        <f t="shared" si="84"/>
        <v>19.53</v>
      </c>
      <c r="J976" s="93">
        <v>4.4710000000000001</v>
      </c>
      <c r="K976" s="69">
        <v>100</v>
      </c>
      <c r="L976" s="68">
        <v>260</v>
      </c>
      <c r="M976" s="8">
        <f t="shared" si="85"/>
        <v>2.6</v>
      </c>
      <c r="N976" s="93">
        <v>1.8089999999999999</v>
      </c>
      <c r="O976" s="69">
        <f t="shared" si="88"/>
        <v>100</v>
      </c>
      <c r="P976" s="181">
        <f t="shared" si="86"/>
        <v>7.5115384615384615</v>
      </c>
      <c r="Q976" s="77" t="s">
        <v>718</v>
      </c>
      <c r="V976" s="34">
        <v>0.37222222222222223</v>
      </c>
      <c r="W976" s="85">
        <v>0.57291666666666663</v>
      </c>
      <c r="X976" s="86">
        <f t="shared" si="87"/>
        <v>0.2006944444444444</v>
      </c>
    </row>
    <row r="977" spans="1:24" x14ac:dyDescent="0.3">
      <c r="A977" s="44" t="s">
        <v>8597</v>
      </c>
      <c r="B977" s="68" t="s">
        <v>8598</v>
      </c>
      <c r="C977" s="2" t="s">
        <v>6</v>
      </c>
      <c r="D977" s="2">
        <v>69</v>
      </c>
      <c r="E977" s="6">
        <v>18566</v>
      </c>
      <c r="F977" s="7">
        <v>43845.554398148146</v>
      </c>
      <c r="G977" s="69" t="s">
        <v>4</v>
      </c>
      <c r="H977" s="68">
        <v>1872</v>
      </c>
      <c r="I977" s="8">
        <f t="shared" si="84"/>
        <v>18.72</v>
      </c>
      <c r="J977" s="93">
        <v>3.7360000000000002</v>
      </c>
      <c r="K977" s="69">
        <v>100</v>
      </c>
      <c r="L977" s="68">
        <v>490</v>
      </c>
      <c r="M977" s="8">
        <f t="shared" si="85"/>
        <v>4.9000000000000004</v>
      </c>
      <c r="N977" s="93">
        <v>2.1859999999999999</v>
      </c>
      <c r="O977" s="69">
        <f t="shared" si="88"/>
        <v>100</v>
      </c>
      <c r="P977" s="181">
        <f t="shared" si="86"/>
        <v>3.8204081632653057</v>
      </c>
      <c r="Q977" s="77" t="s">
        <v>718</v>
      </c>
      <c r="V977" s="34">
        <v>0.40069444444444446</v>
      </c>
      <c r="W977" s="85">
        <v>0.55902777777777779</v>
      </c>
      <c r="X977" s="86">
        <f t="shared" si="87"/>
        <v>0.15833333333333333</v>
      </c>
    </row>
    <row r="978" spans="1:24" x14ac:dyDescent="0.3">
      <c r="A978" s="44" t="s">
        <v>8599</v>
      </c>
      <c r="B978" s="68" t="s">
        <v>8600</v>
      </c>
      <c r="C978" s="2" t="s">
        <v>1</v>
      </c>
      <c r="D978" s="2">
        <v>57</v>
      </c>
      <c r="E978" s="6">
        <v>22934</v>
      </c>
      <c r="F978" s="7">
        <v>43845.568576388891</v>
      </c>
      <c r="G978" s="69" t="s">
        <v>4</v>
      </c>
      <c r="H978" s="68">
        <v>1901</v>
      </c>
      <c r="I978" s="8">
        <f t="shared" si="84"/>
        <v>19.010000000000002</v>
      </c>
      <c r="J978" s="93">
        <v>4.54</v>
      </c>
      <c r="K978" s="69">
        <v>100</v>
      </c>
      <c r="L978" s="68">
        <v>466</v>
      </c>
      <c r="M978" s="8">
        <f t="shared" si="85"/>
        <v>4.66</v>
      </c>
      <c r="N978" s="93">
        <v>2.2029999999999998</v>
      </c>
      <c r="O978" s="69">
        <f t="shared" si="88"/>
        <v>100</v>
      </c>
      <c r="P978" s="181">
        <f t="shared" si="86"/>
        <v>4.0793991416309012</v>
      </c>
      <c r="Q978" s="77" t="s">
        <v>718</v>
      </c>
      <c r="V978" s="34">
        <v>0.43472222222222223</v>
      </c>
      <c r="W978" s="85">
        <v>0.58333333333333337</v>
      </c>
      <c r="X978" s="86">
        <f t="shared" si="87"/>
        <v>0.14861111111111114</v>
      </c>
    </row>
    <row r="979" spans="1:24" x14ac:dyDescent="0.3">
      <c r="A979" s="44" t="s">
        <v>8601</v>
      </c>
      <c r="B979" s="68" t="s">
        <v>8602</v>
      </c>
      <c r="C979" s="2" t="s">
        <v>1</v>
      </c>
      <c r="D979" s="2">
        <v>53</v>
      </c>
      <c r="E979" s="6">
        <v>24308</v>
      </c>
      <c r="F979" s="7">
        <v>43845.580185185187</v>
      </c>
      <c r="G979" s="69" t="s">
        <v>4</v>
      </c>
      <c r="H979" s="68">
        <v>2354</v>
      </c>
      <c r="I979" s="8">
        <f t="shared" si="84"/>
        <v>23.54</v>
      </c>
      <c r="J979" s="93">
        <v>4.8460000000000001</v>
      </c>
      <c r="K979" s="69">
        <v>100</v>
      </c>
      <c r="L979" s="68">
        <v>497</v>
      </c>
      <c r="M979" s="8">
        <f t="shared" si="85"/>
        <v>4.97</v>
      </c>
      <c r="N979" s="93">
        <v>2.427</v>
      </c>
      <c r="O979" s="69">
        <f t="shared" si="88"/>
        <v>100</v>
      </c>
      <c r="P979" s="181">
        <f t="shared" si="86"/>
        <v>4.7364185110663986</v>
      </c>
      <c r="Q979" s="77" t="s">
        <v>718</v>
      </c>
      <c r="V979" s="34">
        <v>0.46388888888888885</v>
      </c>
      <c r="W979" s="85">
        <v>0.60416666666666663</v>
      </c>
      <c r="X979" s="86">
        <f t="shared" si="87"/>
        <v>0.14027777777777778</v>
      </c>
    </row>
    <row r="980" spans="1:24" x14ac:dyDescent="0.3">
      <c r="A980" s="44" t="s">
        <v>8603</v>
      </c>
      <c r="B980" s="68" t="s">
        <v>1789</v>
      </c>
      <c r="C980" s="2" t="s">
        <v>1</v>
      </c>
      <c r="D980" s="2">
        <v>62</v>
      </c>
      <c r="E980" s="6">
        <v>20889</v>
      </c>
      <c r="F980" s="7">
        <v>43845.603831018518</v>
      </c>
      <c r="G980" s="69" t="s">
        <v>4</v>
      </c>
      <c r="H980" s="68">
        <v>2434</v>
      </c>
      <c r="I980" s="8">
        <f t="shared" si="84"/>
        <v>24.585858585858585</v>
      </c>
      <c r="J980" s="93">
        <v>5.0369999999999999</v>
      </c>
      <c r="K980" s="69">
        <v>99</v>
      </c>
      <c r="L980" s="68">
        <v>448</v>
      </c>
      <c r="M980" s="8">
        <f t="shared" si="85"/>
        <v>4.5252525252525251</v>
      </c>
      <c r="N980" s="93">
        <v>2.1160000000000001</v>
      </c>
      <c r="O980" s="69">
        <f t="shared" si="88"/>
        <v>99</v>
      </c>
      <c r="P980" s="181">
        <f t="shared" si="86"/>
        <v>5.4330357142857144</v>
      </c>
      <c r="Q980" s="77" t="s">
        <v>718</v>
      </c>
      <c r="V980" s="34">
        <v>0.4680555555555555</v>
      </c>
      <c r="W980" s="85">
        <v>0.61805555555555558</v>
      </c>
      <c r="X980" s="86">
        <f t="shared" si="87"/>
        <v>0.15000000000000008</v>
      </c>
    </row>
    <row r="981" spans="1:24" x14ac:dyDescent="0.3">
      <c r="A981" s="44" t="s">
        <v>8604</v>
      </c>
      <c r="B981" s="68" t="s">
        <v>8605</v>
      </c>
      <c r="C981" s="2" t="s">
        <v>1</v>
      </c>
      <c r="D981" s="2">
        <v>51</v>
      </c>
      <c r="E981" s="6">
        <v>24907</v>
      </c>
      <c r="F981" s="7">
        <v>43845.613553240742</v>
      </c>
      <c r="G981" s="69" t="s">
        <v>4</v>
      </c>
      <c r="H981" s="68">
        <v>1543</v>
      </c>
      <c r="I981" s="8">
        <f t="shared" si="84"/>
        <v>15.585858585858587</v>
      </c>
      <c r="J981" s="93">
        <v>4.1349999999999998</v>
      </c>
      <c r="K981" s="69">
        <v>99</v>
      </c>
      <c r="L981" s="68">
        <v>390</v>
      </c>
      <c r="M981" s="8">
        <f t="shared" si="85"/>
        <v>3.9393939393939394</v>
      </c>
      <c r="N981" s="93">
        <v>2.0339999999999998</v>
      </c>
      <c r="O981" s="69">
        <f t="shared" si="88"/>
        <v>99</v>
      </c>
      <c r="P981" s="181">
        <f t="shared" si="86"/>
        <v>3.9564102564102566</v>
      </c>
      <c r="Q981" s="77" t="s">
        <v>718</v>
      </c>
      <c r="V981" s="34">
        <v>0.47152777777777777</v>
      </c>
      <c r="W981" s="85">
        <v>0.63194444444444442</v>
      </c>
      <c r="X981" s="86">
        <f t="shared" si="87"/>
        <v>0.16041666666666665</v>
      </c>
    </row>
    <row r="982" spans="1:24" x14ac:dyDescent="0.3">
      <c r="A982" s="44" t="s">
        <v>8606</v>
      </c>
      <c r="B982" s="68" t="s">
        <v>577</v>
      </c>
      <c r="C982" s="2" t="s">
        <v>1</v>
      </c>
      <c r="D982" s="2">
        <v>54</v>
      </c>
      <c r="E982" s="6">
        <v>24050</v>
      </c>
      <c r="F982" s="7">
        <v>43845.634131944447</v>
      </c>
      <c r="G982" s="69" t="s">
        <v>4</v>
      </c>
      <c r="H982" s="68">
        <v>1955</v>
      </c>
      <c r="I982" s="8">
        <f t="shared" si="84"/>
        <v>19.747474747474747</v>
      </c>
      <c r="J982" s="93">
        <v>4.5590000000000002</v>
      </c>
      <c r="K982" s="69">
        <v>99</v>
      </c>
      <c r="L982" s="68">
        <v>969</v>
      </c>
      <c r="M982" s="8">
        <f t="shared" si="85"/>
        <v>9.7878787878787872</v>
      </c>
      <c r="N982" s="93">
        <v>3.0550000000000002</v>
      </c>
      <c r="O982" s="69">
        <f t="shared" si="88"/>
        <v>99</v>
      </c>
      <c r="P982" s="181">
        <f t="shared" si="86"/>
        <v>2.0175438596491229</v>
      </c>
      <c r="Q982" s="77" t="s">
        <v>718</v>
      </c>
      <c r="V982" s="34">
        <v>0.49513888888888885</v>
      </c>
      <c r="W982" s="85">
        <v>0.63888888888888895</v>
      </c>
      <c r="X982" s="86">
        <f t="shared" si="87"/>
        <v>0.1437500000000001</v>
      </c>
    </row>
    <row r="983" spans="1:24" x14ac:dyDescent="0.3">
      <c r="A983" s="44" t="s">
        <v>8607</v>
      </c>
      <c r="B983" s="68" t="s">
        <v>8608</v>
      </c>
      <c r="C983" s="2" t="s">
        <v>1</v>
      </c>
      <c r="D983" s="2">
        <v>44</v>
      </c>
      <c r="E983" s="6">
        <v>27424</v>
      </c>
      <c r="F983" s="7">
        <v>43845.645532407405</v>
      </c>
      <c r="G983" s="69" t="s">
        <v>4</v>
      </c>
      <c r="H983" s="68">
        <v>1748</v>
      </c>
      <c r="I983" s="8">
        <f t="shared" si="84"/>
        <v>17.656565656565657</v>
      </c>
      <c r="J983" s="93">
        <v>4.0860000000000003</v>
      </c>
      <c r="K983" s="69">
        <v>99</v>
      </c>
      <c r="L983" s="68">
        <v>361</v>
      </c>
      <c r="M983" s="8">
        <f t="shared" si="85"/>
        <v>3.6464646464646466</v>
      </c>
      <c r="N983" s="93">
        <v>1.8480000000000001</v>
      </c>
      <c r="O983" s="69">
        <f t="shared" si="88"/>
        <v>99</v>
      </c>
      <c r="P983" s="181">
        <f t="shared" si="86"/>
        <v>4.8421052631578947</v>
      </c>
      <c r="Q983" s="77" t="s">
        <v>718</v>
      </c>
      <c r="V983" s="34">
        <v>0.50138888888888888</v>
      </c>
      <c r="W983" s="85">
        <v>0.66666666666666663</v>
      </c>
      <c r="X983" s="86">
        <f t="shared" si="87"/>
        <v>0.16527777777777775</v>
      </c>
    </row>
    <row r="984" spans="1:24" x14ac:dyDescent="0.3">
      <c r="A984" s="44" t="s">
        <v>8609</v>
      </c>
      <c r="B984" s="68" t="s">
        <v>8610</v>
      </c>
      <c r="C984" s="2" t="s">
        <v>6</v>
      </c>
      <c r="D984" s="2">
        <v>50</v>
      </c>
      <c r="E984" s="6">
        <v>25518</v>
      </c>
      <c r="F984" s="7">
        <v>43845.672060185185</v>
      </c>
      <c r="G984" s="69" t="s">
        <v>4</v>
      </c>
      <c r="H984" s="68">
        <v>1185</v>
      </c>
      <c r="I984" s="8">
        <f t="shared" si="84"/>
        <v>11.969696969696969</v>
      </c>
      <c r="J984" s="93">
        <v>3.456</v>
      </c>
      <c r="K984" s="69">
        <v>99</v>
      </c>
      <c r="L984" s="68">
        <v>266</v>
      </c>
      <c r="M984" s="8">
        <f t="shared" si="85"/>
        <v>2.6868686868686869</v>
      </c>
      <c r="N984" s="93">
        <v>1.591</v>
      </c>
      <c r="O984" s="69">
        <f t="shared" si="88"/>
        <v>99</v>
      </c>
      <c r="P984" s="181">
        <f t="shared" si="86"/>
        <v>4.4548872180451129</v>
      </c>
      <c r="Q984" s="77" t="s">
        <v>718</v>
      </c>
      <c r="V984" s="34">
        <v>0.50972222222222219</v>
      </c>
      <c r="W984" s="85">
        <v>0.68055555555555547</v>
      </c>
      <c r="X984" s="86">
        <f t="shared" si="87"/>
        <v>0.17083333333333328</v>
      </c>
    </row>
    <row r="985" spans="1:24" x14ac:dyDescent="0.3">
      <c r="A985" s="44" t="s">
        <v>8611</v>
      </c>
      <c r="B985" s="68" t="s">
        <v>8612</v>
      </c>
      <c r="C985" s="2" t="s">
        <v>1</v>
      </c>
      <c r="D985" s="2">
        <v>53</v>
      </c>
      <c r="E985" s="6">
        <v>24485</v>
      </c>
      <c r="F985" s="7">
        <v>43846.516134259262</v>
      </c>
      <c r="G985" s="69" t="s">
        <v>4</v>
      </c>
      <c r="H985" s="68">
        <v>2341</v>
      </c>
      <c r="I985" s="8">
        <f t="shared" si="84"/>
        <v>23.41</v>
      </c>
      <c r="J985" s="93">
        <v>5.1470000000000002</v>
      </c>
      <c r="K985" s="69">
        <v>100</v>
      </c>
      <c r="L985" s="68">
        <v>498</v>
      </c>
      <c r="M985" s="8">
        <f t="shared" si="85"/>
        <v>4.9800000000000004</v>
      </c>
      <c r="N985" s="93">
        <v>2.4620000000000002</v>
      </c>
      <c r="O985" s="69">
        <f t="shared" si="88"/>
        <v>100</v>
      </c>
      <c r="P985" s="181">
        <f t="shared" si="86"/>
        <v>4.7008032128514055</v>
      </c>
      <c r="Q985" s="77" t="s">
        <v>718</v>
      </c>
      <c r="V985" s="34">
        <v>0.37916666666666665</v>
      </c>
      <c r="W985" s="85">
        <v>0.52083333333333337</v>
      </c>
      <c r="X985" s="86">
        <f t="shared" si="87"/>
        <v>0.14166666666666672</v>
      </c>
    </row>
    <row r="986" spans="1:24" x14ac:dyDescent="0.3">
      <c r="A986" s="44" t="s">
        <v>8613</v>
      </c>
      <c r="B986" s="68" t="s">
        <v>7330</v>
      </c>
      <c r="C986" s="2" t="s">
        <v>1</v>
      </c>
      <c r="D986" s="2">
        <v>54</v>
      </c>
      <c r="E986" s="6">
        <v>24071</v>
      </c>
      <c r="F986" s="7">
        <v>43846.525034722225</v>
      </c>
      <c r="G986" s="69" t="s">
        <v>4</v>
      </c>
      <c r="H986" s="68">
        <v>1655</v>
      </c>
      <c r="I986" s="8">
        <f t="shared" si="84"/>
        <v>16.55</v>
      </c>
      <c r="J986" s="93">
        <v>4.3239999999999998</v>
      </c>
      <c r="K986" s="69">
        <v>100</v>
      </c>
      <c r="L986" s="68">
        <v>342</v>
      </c>
      <c r="M986" s="8">
        <f t="shared" si="85"/>
        <v>3.42</v>
      </c>
      <c r="N986" s="93">
        <v>1.97</v>
      </c>
      <c r="O986" s="69">
        <f t="shared" si="88"/>
        <v>100</v>
      </c>
      <c r="P986" s="181">
        <f t="shared" si="86"/>
        <v>4.8391812865497075</v>
      </c>
      <c r="Q986" s="77" t="s">
        <v>718</v>
      </c>
      <c r="V986" s="34">
        <v>0.39166666666666666</v>
      </c>
      <c r="W986" s="85">
        <v>0.53472222222222221</v>
      </c>
      <c r="X986" s="86">
        <f t="shared" si="87"/>
        <v>0.14305555555555555</v>
      </c>
    </row>
    <row r="987" spans="1:24" x14ac:dyDescent="0.3">
      <c r="A987" s="44" t="s">
        <v>8614</v>
      </c>
      <c r="B987" s="68" t="s">
        <v>8615</v>
      </c>
      <c r="C987" s="2" t="s">
        <v>1</v>
      </c>
      <c r="D987" s="2">
        <v>50</v>
      </c>
      <c r="E987" s="6">
        <v>25308</v>
      </c>
      <c r="F987" s="7">
        <v>43846.533692129633</v>
      </c>
      <c r="G987" s="69" t="s">
        <v>4</v>
      </c>
      <c r="H987" s="68">
        <v>2012</v>
      </c>
      <c r="I987" s="8">
        <f t="shared" si="84"/>
        <v>20.323232323232322</v>
      </c>
      <c r="J987" s="93">
        <v>5.1050000000000004</v>
      </c>
      <c r="K987" s="69">
        <v>99</v>
      </c>
      <c r="L987" s="68">
        <v>483</v>
      </c>
      <c r="M987" s="8">
        <f t="shared" si="85"/>
        <v>4.8787878787878789</v>
      </c>
      <c r="N987" s="93">
        <v>2.1349999999999998</v>
      </c>
      <c r="O987" s="69">
        <f t="shared" si="88"/>
        <v>99</v>
      </c>
      <c r="P987" s="181">
        <f t="shared" si="86"/>
        <v>4.1656314699792958</v>
      </c>
      <c r="Q987" s="77" t="s">
        <v>718</v>
      </c>
      <c r="V987" s="34">
        <v>0.40277777777777773</v>
      </c>
      <c r="W987" s="85">
        <v>0.55555555555555558</v>
      </c>
      <c r="X987" s="86">
        <f t="shared" si="87"/>
        <v>0.15277777777777785</v>
      </c>
    </row>
    <row r="988" spans="1:24" x14ac:dyDescent="0.3">
      <c r="A988" s="44" t="s">
        <v>8616</v>
      </c>
      <c r="B988" s="68" t="s">
        <v>1834</v>
      </c>
      <c r="C988" s="2" t="s">
        <v>1</v>
      </c>
      <c r="D988" s="2">
        <v>47</v>
      </c>
      <c r="E988" s="6">
        <v>26653</v>
      </c>
      <c r="F988" s="7">
        <v>43846.549895833334</v>
      </c>
      <c r="G988" s="69" t="s">
        <v>4</v>
      </c>
      <c r="H988" s="68">
        <v>1524</v>
      </c>
      <c r="I988" s="8">
        <f t="shared" si="84"/>
        <v>15.393939393939394</v>
      </c>
      <c r="J988" s="93">
        <v>3.5539999999999998</v>
      </c>
      <c r="K988" s="69">
        <v>99</v>
      </c>
      <c r="L988" s="68">
        <v>330</v>
      </c>
      <c r="M988" s="8">
        <f t="shared" si="85"/>
        <v>3.3333333333333335</v>
      </c>
      <c r="N988" s="93">
        <v>1.9790000000000001</v>
      </c>
      <c r="O988" s="69">
        <f t="shared" si="88"/>
        <v>99</v>
      </c>
      <c r="P988" s="181">
        <f t="shared" si="86"/>
        <v>4.6181818181818182</v>
      </c>
      <c r="Q988" s="77" t="s">
        <v>718</v>
      </c>
      <c r="V988" s="34">
        <v>0.4145833333333333</v>
      </c>
      <c r="W988" s="85">
        <v>0.47430555555555554</v>
      </c>
      <c r="X988" s="86">
        <f t="shared" si="87"/>
        <v>5.9722222222222232E-2</v>
      </c>
    </row>
    <row r="989" spans="1:24" x14ac:dyDescent="0.3">
      <c r="A989" s="44" t="s">
        <v>8617</v>
      </c>
      <c r="B989" s="68" t="s">
        <v>1817</v>
      </c>
      <c r="C989" s="2" t="s">
        <v>1</v>
      </c>
      <c r="D989" s="2">
        <v>64</v>
      </c>
      <c r="E989" s="6">
        <v>20261</v>
      </c>
      <c r="F989" s="7">
        <v>43846.557233796295</v>
      </c>
      <c r="G989" s="69" t="s">
        <v>4</v>
      </c>
      <c r="H989" s="68">
        <v>2629</v>
      </c>
      <c r="I989" s="8">
        <f t="shared" si="84"/>
        <v>26.555555555555557</v>
      </c>
      <c r="J989" s="93">
        <v>7.1189999999999998</v>
      </c>
      <c r="K989" s="69">
        <v>99</v>
      </c>
      <c r="L989" s="68">
        <v>581</v>
      </c>
      <c r="M989" s="8">
        <f t="shared" si="85"/>
        <v>5.8686868686868685</v>
      </c>
      <c r="N989" s="93">
        <v>2.625</v>
      </c>
      <c r="O989" s="69">
        <f t="shared" si="88"/>
        <v>99</v>
      </c>
      <c r="P989" s="181">
        <f t="shared" si="86"/>
        <v>4.5249569707401038</v>
      </c>
      <c r="Q989" s="77" t="s">
        <v>718</v>
      </c>
      <c r="V989" s="34">
        <v>0.41944444444444445</v>
      </c>
      <c r="W989" s="85">
        <v>0.58333333333333337</v>
      </c>
      <c r="X989" s="86">
        <f t="shared" si="87"/>
        <v>0.16388888888888892</v>
      </c>
    </row>
    <row r="990" spans="1:24" x14ac:dyDescent="0.3">
      <c r="A990" s="44" t="s">
        <v>8618</v>
      </c>
      <c r="B990" s="68" t="s">
        <v>1767</v>
      </c>
      <c r="C990" s="2" t="s">
        <v>1</v>
      </c>
      <c r="D990" s="2">
        <v>53</v>
      </c>
      <c r="E990" s="6">
        <v>24126</v>
      </c>
      <c r="F990" s="7">
        <v>43846.587002314816</v>
      </c>
      <c r="G990" s="69" t="s">
        <v>4</v>
      </c>
      <c r="H990" s="68">
        <v>2767</v>
      </c>
      <c r="I990" s="8">
        <f t="shared" si="84"/>
        <v>27.949494949494948</v>
      </c>
      <c r="J990" s="93">
        <v>6.1769999999999996</v>
      </c>
      <c r="K990" s="69">
        <v>99</v>
      </c>
      <c r="L990" s="68">
        <v>438</v>
      </c>
      <c r="M990" s="8">
        <f t="shared" si="85"/>
        <v>4.4242424242424239</v>
      </c>
      <c r="N990" s="93">
        <v>2.246</v>
      </c>
      <c r="O990" s="69">
        <f t="shared" si="88"/>
        <v>99</v>
      </c>
      <c r="P990" s="181">
        <f t="shared" si="86"/>
        <v>6.3173515981735164</v>
      </c>
      <c r="Q990" s="77" t="s">
        <v>718</v>
      </c>
      <c r="V990" s="34">
        <v>0.43472222222222223</v>
      </c>
      <c r="W990" s="85">
        <v>0.59375</v>
      </c>
      <c r="X990" s="86">
        <f t="shared" si="87"/>
        <v>0.15902777777777777</v>
      </c>
    </row>
    <row r="991" spans="1:24" x14ac:dyDescent="0.3">
      <c r="A991" s="44" t="s">
        <v>8619</v>
      </c>
      <c r="B991" s="68" t="s">
        <v>1379</v>
      </c>
      <c r="C991" s="2" t="s">
        <v>1</v>
      </c>
      <c r="D991" s="2">
        <v>44</v>
      </c>
      <c r="E991" s="6">
        <v>27469</v>
      </c>
      <c r="F991" s="7">
        <v>43846.591365740744</v>
      </c>
      <c r="G991" s="69" t="s">
        <v>4</v>
      </c>
      <c r="H991" s="68">
        <v>2260</v>
      </c>
      <c r="I991" s="8">
        <f t="shared" si="84"/>
        <v>22.6</v>
      </c>
      <c r="J991" s="93">
        <v>4.5149999999999997</v>
      </c>
      <c r="K991" s="69">
        <v>100</v>
      </c>
      <c r="L991" s="68">
        <v>387</v>
      </c>
      <c r="M991" s="8">
        <f t="shared" si="85"/>
        <v>3.87</v>
      </c>
      <c r="N991" s="93">
        <v>1.8839999999999999</v>
      </c>
      <c r="O991" s="69">
        <f t="shared" si="88"/>
        <v>100</v>
      </c>
      <c r="P991" s="181">
        <f t="shared" si="86"/>
        <v>5.8397932816537468</v>
      </c>
      <c r="Q991" s="77" t="s">
        <v>718</v>
      </c>
      <c r="V991" s="34">
        <v>0.46249999999999997</v>
      </c>
      <c r="W991" s="85">
        <v>0.61805555555555558</v>
      </c>
      <c r="X991" s="86">
        <f t="shared" si="87"/>
        <v>0.15555555555555561</v>
      </c>
    </row>
    <row r="992" spans="1:24" x14ac:dyDescent="0.3">
      <c r="A992" s="44" t="s">
        <v>8620</v>
      </c>
      <c r="B992" s="68" t="s">
        <v>8621</v>
      </c>
      <c r="C992" s="2" t="s">
        <v>1</v>
      </c>
      <c r="D992" s="2">
        <v>58</v>
      </c>
      <c r="E992" s="6">
        <v>22423</v>
      </c>
      <c r="F992" s="7">
        <v>43846.601875</v>
      </c>
      <c r="G992" s="69" t="s">
        <v>4</v>
      </c>
      <c r="H992" s="68">
        <v>2971</v>
      </c>
      <c r="I992" s="8">
        <f t="shared" si="84"/>
        <v>30.01010101010101</v>
      </c>
      <c r="J992" s="93">
        <v>5.3520000000000003</v>
      </c>
      <c r="K992" s="69">
        <v>99</v>
      </c>
      <c r="L992" s="68">
        <v>679</v>
      </c>
      <c r="M992" s="8">
        <f t="shared" si="85"/>
        <v>6.858585858585859</v>
      </c>
      <c r="N992" s="93">
        <v>2.7989999999999999</v>
      </c>
      <c r="O992" s="69">
        <f t="shared" si="88"/>
        <v>99</v>
      </c>
      <c r="P992" s="181">
        <f t="shared" si="86"/>
        <v>4.3755522827687772</v>
      </c>
      <c r="Q992" s="77" t="s">
        <v>718</v>
      </c>
      <c r="V992" s="34">
        <v>0.48472222222222222</v>
      </c>
      <c r="W992" s="85">
        <v>0.62847222222222221</v>
      </c>
      <c r="X992" s="86">
        <f t="shared" si="87"/>
        <v>0.14374999999999999</v>
      </c>
    </row>
    <row r="993" spans="1:24" x14ac:dyDescent="0.3">
      <c r="A993" s="44" t="s">
        <v>8622</v>
      </c>
      <c r="B993" s="68" t="s">
        <v>8623</v>
      </c>
      <c r="C993" s="2" t="s">
        <v>1</v>
      </c>
      <c r="D993" s="2">
        <v>39</v>
      </c>
      <c r="E993" s="6">
        <v>29268</v>
      </c>
      <c r="F993" s="7">
        <v>43846.624363425923</v>
      </c>
      <c r="G993" s="69" t="s">
        <v>4</v>
      </c>
      <c r="H993" s="68">
        <v>1427</v>
      </c>
      <c r="I993" s="8">
        <f t="shared" si="84"/>
        <v>14.414141414141413</v>
      </c>
      <c r="J993" s="93">
        <v>3.47</v>
      </c>
      <c r="K993" s="69">
        <v>99</v>
      </c>
      <c r="L993" s="68">
        <v>470</v>
      </c>
      <c r="M993" s="8">
        <f t="shared" si="85"/>
        <v>4.7474747474747474</v>
      </c>
      <c r="N993" s="93">
        <v>2.4089999999999998</v>
      </c>
      <c r="O993" s="69">
        <f t="shared" si="88"/>
        <v>99</v>
      </c>
      <c r="P993" s="181">
        <f t="shared" si="86"/>
        <v>3.0361702127659576</v>
      </c>
      <c r="Q993" s="77" t="s">
        <v>718</v>
      </c>
      <c r="V993" s="34">
        <v>0.49722222222222223</v>
      </c>
      <c r="W993" s="85">
        <v>0.64583333333333337</v>
      </c>
      <c r="X993" s="86">
        <f t="shared" si="87"/>
        <v>0.14861111111111114</v>
      </c>
    </row>
    <row r="994" spans="1:24" x14ac:dyDescent="0.3">
      <c r="A994" s="44" t="s">
        <v>8624</v>
      </c>
      <c r="B994" s="68" t="s">
        <v>8625</v>
      </c>
      <c r="C994" s="2" t="s">
        <v>6</v>
      </c>
      <c r="D994" s="2">
        <v>55</v>
      </c>
      <c r="E994" s="6">
        <v>23604</v>
      </c>
      <c r="F994" s="7">
        <v>43847.514351851853</v>
      </c>
      <c r="G994" s="69" t="s">
        <v>4</v>
      </c>
      <c r="H994" s="68">
        <v>1715</v>
      </c>
      <c r="I994" s="8">
        <f t="shared" si="84"/>
        <v>17.149999999999999</v>
      </c>
      <c r="J994" s="93">
        <v>4.3819999999999997</v>
      </c>
      <c r="K994" s="69">
        <v>100</v>
      </c>
      <c r="L994" s="68">
        <v>483</v>
      </c>
      <c r="M994" s="8">
        <f t="shared" si="85"/>
        <v>4.83</v>
      </c>
      <c r="N994" s="93">
        <v>2.3010000000000002</v>
      </c>
      <c r="O994" s="69">
        <f t="shared" si="88"/>
        <v>100</v>
      </c>
      <c r="P994" s="181">
        <f t="shared" si="86"/>
        <v>3.5507246376811592</v>
      </c>
      <c r="Q994" s="77" t="s">
        <v>718</v>
      </c>
      <c r="V994" s="34">
        <v>0.38263888888888892</v>
      </c>
      <c r="W994" s="85">
        <v>0.52083333333333337</v>
      </c>
      <c r="X994" s="86">
        <f t="shared" si="87"/>
        <v>0.13819444444444445</v>
      </c>
    </row>
    <row r="995" spans="1:24" x14ac:dyDescent="0.3">
      <c r="A995" s="44" t="s">
        <v>8626</v>
      </c>
      <c r="B995" s="68" t="s">
        <v>8627</v>
      </c>
      <c r="C995" s="2" t="s">
        <v>1</v>
      </c>
      <c r="D995" s="2">
        <v>42</v>
      </c>
      <c r="E995" s="6">
        <v>28473</v>
      </c>
      <c r="F995" s="7">
        <v>43847.527962962966</v>
      </c>
      <c r="G995" s="69" t="s">
        <v>4</v>
      </c>
      <c r="H995" s="68">
        <v>1809</v>
      </c>
      <c r="I995" s="8">
        <f t="shared" si="84"/>
        <v>18.09</v>
      </c>
      <c r="J995" s="93">
        <v>4.1390000000000002</v>
      </c>
      <c r="K995" s="69">
        <v>100</v>
      </c>
      <c r="L995" s="68">
        <v>374</v>
      </c>
      <c r="M995" s="8">
        <f t="shared" si="85"/>
        <v>3.74</v>
      </c>
      <c r="N995" s="93">
        <v>1.84</v>
      </c>
      <c r="O995" s="69">
        <f t="shared" si="88"/>
        <v>100</v>
      </c>
      <c r="P995" s="181">
        <f t="shared" si="86"/>
        <v>4.8368983957219251</v>
      </c>
      <c r="Q995" s="77" t="s">
        <v>718</v>
      </c>
      <c r="V995" s="34">
        <v>0.39027777777777778</v>
      </c>
      <c r="W995" s="85">
        <v>0.53472222222222221</v>
      </c>
      <c r="X995" s="86">
        <f t="shared" si="87"/>
        <v>0.14444444444444443</v>
      </c>
    </row>
    <row r="996" spans="1:24" x14ac:dyDescent="0.3">
      <c r="A996" s="44" t="s">
        <v>8628</v>
      </c>
      <c r="B996" s="68" t="s">
        <v>1739</v>
      </c>
      <c r="C996" s="2" t="s">
        <v>1</v>
      </c>
      <c r="D996" s="2">
        <v>48</v>
      </c>
      <c r="E996" s="6">
        <v>26115</v>
      </c>
      <c r="F996" s="7">
        <v>43847.544131944444</v>
      </c>
      <c r="G996" s="69" t="s">
        <v>4</v>
      </c>
      <c r="H996" s="68">
        <v>1970</v>
      </c>
      <c r="I996" s="8">
        <f t="shared" si="84"/>
        <v>19.7</v>
      </c>
      <c r="J996" s="93">
        <v>5.4710000000000001</v>
      </c>
      <c r="K996" s="69">
        <v>100</v>
      </c>
      <c r="L996" s="68">
        <v>534</v>
      </c>
      <c r="M996" s="8">
        <f t="shared" si="85"/>
        <v>5.34</v>
      </c>
      <c r="N996" s="93">
        <v>2.5190000000000001</v>
      </c>
      <c r="O996" s="69">
        <f t="shared" si="88"/>
        <v>100</v>
      </c>
      <c r="P996" s="181">
        <f t="shared" si="86"/>
        <v>3.6891385767790261</v>
      </c>
      <c r="Q996" s="77" t="s">
        <v>718</v>
      </c>
      <c r="V996" s="34">
        <v>0.39999999999999997</v>
      </c>
      <c r="W996" s="85">
        <v>0.54861111111111105</v>
      </c>
      <c r="X996" s="86">
        <f t="shared" si="87"/>
        <v>0.14861111111111108</v>
      </c>
    </row>
    <row r="997" spans="1:24" x14ac:dyDescent="0.3">
      <c r="A997" s="44" t="s">
        <v>8629</v>
      </c>
      <c r="B997" s="68" t="s">
        <v>8630</v>
      </c>
      <c r="C997" s="2" t="s">
        <v>1</v>
      </c>
      <c r="D997" s="2">
        <v>49</v>
      </c>
      <c r="E997" s="6">
        <v>25610</v>
      </c>
      <c r="F997" s="7">
        <v>43847.564328703702</v>
      </c>
      <c r="G997" s="69" t="s">
        <v>4</v>
      </c>
      <c r="H997" s="68">
        <v>1867</v>
      </c>
      <c r="I997" s="8">
        <f t="shared" si="84"/>
        <v>18.670000000000002</v>
      </c>
      <c r="J997" s="93">
        <v>4.8259999999999996</v>
      </c>
      <c r="K997" s="69">
        <v>100</v>
      </c>
      <c r="L997" s="68">
        <v>447</v>
      </c>
      <c r="M997" s="8">
        <f t="shared" si="85"/>
        <v>4.47</v>
      </c>
      <c r="N997" s="93">
        <v>2.1669999999999998</v>
      </c>
      <c r="O997" s="69">
        <f t="shared" ref="O997:O1020" si="89">K997</f>
        <v>100</v>
      </c>
      <c r="P997" s="181">
        <f t="shared" si="86"/>
        <v>4.1767337807606273</v>
      </c>
      <c r="Q997" s="77" t="s">
        <v>718</v>
      </c>
      <c r="V997" s="34">
        <v>0.40972222222222227</v>
      </c>
      <c r="W997" s="85">
        <v>0.56944444444444442</v>
      </c>
      <c r="X997" s="86">
        <f t="shared" si="87"/>
        <v>0.15972222222222215</v>
      </c>
    </row>
    <row r="998" spans="1:24" x14ac:dyDescent="0.3">
      <c r="A998" s="44" t="s">
        <v>8631</v>
      </c>
      <c r="B998" s="68" t="s">
        <v>8632</v>
      </c>
      <c r="C998" s="2" t="s">
        <v>1</v>
      </c>
      <c r="D998" s="2">
        <v>53</v>
      </c>
      <c r="E998" s="6">
        <v>24167</v>
      </c>
      <c r="F998" s="7">
        <v>43847.576782407406</v>
      </c>
      <c r="G998" s="69" t="s">
        <v>4</v>
      </c>
      <c r="H998" s="68">
        <v>3134</v>
      </c>
      <c r="I998" s="8">
        <f t="shared" si="84"/>
        <v>31.656565656565657</v>
      </c>
      <c r="J998" s="93">
        <v>5.617</v>
      </c>
      <c r="K998" s="69">
        <v>99</v>
      </c>
      <c r="L998" s="68">
        <v>699</v>
      </c>
      <c r="M998" s="8">
        <f t="shared" si="85"/>
        <v>7.0606060606060606</v>
      </c>
      <c r="N998" s="93">
        <v>2.641</v>
      </c>
      <c r="O998" s="69">
        <f t="shared" si="89"/>
        <v>99</v>
      </c>
      <c r="P998" s="181">
        <f t="shared" si="86"/>
        <v>4.4835479256080113</v>
      </c>
      <c r="Q998" s="77" t="s">
        <v>718</v>
      </c>
      <c r="V998" s="34">
        <v>0.4375</v>
      </c>
      <c r="W998" s="85">
        <v>0.58333333333333337</v>
      </c>
      <c r="X998" s="86">
        <f t="shared" si="87"/>
        <v>0.14583333333333337</v>
      </c>
    </row>
    <row r="999" spans="1:24" x14ac:dyDescent="0.3">
      <c r="A999" s="44" t="s">
        <v>8633</v>
      </c>
      <c r="B999" s="68" t="s">
        <v>735</v>
      </c>
      <c r="C999" s="2" t="s">
        <v>1</v>
      </c>
      <c r="D999" s="2">
        <v>39</v>
      </c>
      <c r="E999" s="6">
        <v>29295</v>
      </c>
      <c r="F999" s="7">
        <v>43847.596620370372</v>
      </c>
      <c r="G999" s="69" t="s">
        <v>4</v>
      </c>
      <c r="H999" s="68">
        <v>2393</v>
      </c>
      <c r="I999" s="8">
        <f t="shared" si="84"/>
        <v>23.93</v>
      </c>
      <c r="J999" s="93">
        <v>5.9219999999999997</v>
      </c>
      <c r="K999" s="69">
        <v>100</v>
      </c>
      <c r="L999" s="68">
        <v>522</v>
      </c>
      <c r="M999" s="8">
        <f t="shared" si="85"/>
        <v>5.22</v>
      </c>
      <c r="N999" s="93">
        <v>2.0430000000000001</v>
      </c>
      <c r="O999" s="69">
        <f t="shared" si="89"/>
        <v>100</v>
      </c>
      <c r="P999" s="181">
        <f t="shared" si="86"/>
        <v>4.5842911877394634</v>
      </c>
      <c r="Q999" s="77" t="s">
        <v>718</v>
      </c>
      <c r="V999" s="34">
        <v>0.46597222222222223</v>
      </c>
      <c r="W999" s="85">
        <v>0.60416666666666663</v>
      </c>
      <c r="X999" s="86">
        <f t="shared" si="87"/>
        <v>0.1381944444444444</v>
      </c>
    </row>
    <row r="1000" spans="1:24" x14ac:dyDescent="0.3">
      <c r="A1000" s="44" t="s">
        <v>8634</v>
      </c>
      <c r="B1000" s="68" t="s">
        <v>1335</v>
      </c>
      <c r="C1000" s="2" t="s">
        <v>1</v>
      </c>
      <c r="D1000" s="2">
        <v>40</v>
      </c>
      <c r="E1000" s="6">
        <v>29097</v>
      </c>
      <c r="F1000" s="7">
        <v>43847.608842592592</v>
      </c>
      <c r="G1000" s="69" t="s">
        <v>4</v>
      </c>
      <c r="H1000" s="68">
        <v>1606</v>
      </c>
      <c r="I1000" s="8">
        <f t="shared" si="84"/>
        <v>16.059999999999999</v>
      </c>
      <c r="J1000" s="93">
        <v>3.9279999999999999</v>
      </c>
      <c r="K1000" s="69">
        <v>100</v>
      </c>
      <c r="L1000" s="68">
        <v>364</v>
      </c>
      <c r="M1000" s="8">
        <f t="shared" si="85"/>
        <v>3.64</v>
      </c>
      <c r="N1000" s="93">
        <v>2.008</v>
      </c>
      <c r="O1000" s="69">
        <f t="shared" si="89"/>
        <v>100</v>
      </c>
      <c r="P1000" s="181">
        <f t="shared" si="86"/>
        <v>4.4120879120879115</v>
      </c>
      <c r="Q1000" s="77" t="s">
        <v>718</v>
      </c>
      <c r="V1000" s="34">
        <v>0.43958333333333338</v>
      </c>
      <c r="W1000" s="85">
        <v>0.59722222222222221</v>
      </c>
      <c r="X1000" s="86">
        <f t="shared" si="87"/>
        <v>0.15763888888888883</v>
      </c>
    </row>
    <row r="1001" spans="1:24" x14ac:dyDescent="0.3">
      <c r="A1001" s="44" t="s">
        <v>8635</v>
      </c>
      <c r="B1001" s="68" t="s">
        <v>127</v>
      </c>
      <c r="C1001" s="2" t="s">
        <v>1</v>
      </c>
      <c r="D1001" s="2">
        <v>52</v>
      </c>
      <c r="E1001" s="6">
        <v>24814</v>
      </c>
      <c r="F1001" s="7">
        <v>43847.626655092594</v>
      </c>
      <c r="G1001" s="69" t="s">
        <v>4</v>
      </c>
      <c r="H1001" s="68">
        <v>1448</v>
      </c>
      <c r="I1001" s="8">
        <f t="shared" si="84"/>
        <v>14.626262626262626</v>
      </c>
      <c r="J1001" s="93">
        <v>3.927</v>
      </c>
      <c r="K1001" s="69">
        <v>99</v>
      </c>
      <c r="L1001" s="68">
        <v>553</v>
      </c>
      <c r="M1001" s="8">
        <f t="shared" si="85"/>
        <v>5.5858585858585856</v>
      </c>
      <c r="N1001" s="93">
        <v>2.3119999999999998</v>
      </c>
      <c r="O1001" s="69">
        <f t="shared" si="89"/>
        <v>99</v>
      </c>
      <c r="P1001" s="181">
        <f t="shared" si="86"/>
        <v>2.6184448462929475</v>
      </c>
      <c r="Q1001" s="77" t="s">
        <v>718</v>
      </c>
      <c r="V1001" s="34">
        <v>0.47916666666666669</v>
      </c>
      <c r="W1001" s="85">
        <v>0.63194444444444442</v>
      </c>
      <c r="X1001" s="86">
        <f t="shared" si="87"/>
        <v>0.15277777777777773</v>
      </c>
    </row>
    <row r="1002" spans="1:24" x14ac:dyDescent="0.3">
      <c r="A1002" s="44" t="s">
        <v>8636</v>
      </c>
      <c r="B1002" s="68" t="s">
        <v>1821</v>
      </c>
      <c r="C1002" s="2" t="s">
        <v>1</v>
      </c>
      <c r="D1002" s="2">
        <v>56</v>
      </c>
      <c r="E1002" s="6">
        <v>23178</v>
      </c>
      <c r="F1002" s="7">
        <v>43847.641215277778</v>
      </c>
      <c r="G1002" s="69" t="s">
        <v>4</v>
      </c>
      <c r="H1002" s="68">
        <v>1685</v>
      </c>
      <c r="I1002" s="8">
        <f t="shared" si="84"/>
        <v>17.020202020202021</v>
      </c>
      <c r="J1002" s="93">
        <v>4.5830000000000002</v>
      </c>
      <c r="K1002" s="69">
        <v>99</v>
      </c>
      <c r="L1002" s="68">
        <v>307</v>
      </c>
      <c r="M1002" s="8">
        <f t="shared" si="85"/>
        <v>3.1010101010101012</v>
      </c>
      <c r="N1002" s="93">
        <v>1.5880000000000001</v>
      </c>
      <c r="O1002" s="69">
        <f t="shared" si="89"/>
        <v>99</v>
      </c>
      <c r="P1002" s="181">
        <f t="shared" si="86"/>
        <v>5.4885993485342022</v>
      </c>
      <c r="Q1002" s="77" t="s">
        <v>718</v>
      </c>
      <c r="V1002" s="34">
        <v>0.49236111111111108</v>
      </c>
      <c r="W1002" s="85">
        <v>0.64583333333333337</v>
      </c>
      <c r="X1002" s="86">
        <f t="shared" si="87"/>
        <v>0.15347222222222229</v>
      </c>
    </row>
    <row r="1003" spans="1:24" x14ac:dyDescent="0.3">
      <c r="A1003" s="44" t="s">
        <v>8637</v>
      </c>
      <c r="B1003" s="68" t="s">
        <v>8638</v>
      </c>
      <c r="C1003" s="2" t="s">
        <v>1</v>
      </c>
      <c r="D1003" s="2">
        <v>50</v>
      </c>
      <c r="E1003" s="6">
        <v>25326</v>
      </c>
      <c r="F1003" s="7">
        <v>43847.663784722223</v>
      </c>
      <c r="G1003" s="69" t="s">
        <v>4</v>
      </c>
      <c r="H1003" s="68">
        <v>1574</v>
      </c>
      <c r="I1003" s="8">
        <f t="shared" si="84"/>
        <v>15.8989898989899</v>
      </c>
      <c r="J1003" s="93">
        <v>4.109</v>
      </c>
      <c r="K1003" s="69">
        <v>99</v>
      </c>
      <c r="L1003" s="68">
        <v>322</v>
      </c>
      <c r="M1003" s="8">
        <f t="shared" si="85"/>
        <v>3.2525252525252526</v>
      </c>
      <c r="N1003" s="93">
        <v>1.637</v>
      </c>
      <c r="O1003" s="69">
        <f t="shared" si="89"/>
        <v>99</v>
      </c>
      <c r="P1003" s="181">
        <f t="shared" si="86"/>
        <v>4.8881987577639752</v>
      </c>
      <c r="Q1003" s="77" t="s">
        <v>718</v>
      </c>
      <c r="V1003" s="34">
        <v>0.49861111111111112</v>
      </c>
      <c r="W1003" s="85">
        <v>0.66666666666666663</v>
      </c>
      <c r="X1003" s="86">
        <f t="shared" si="87"/>
        <v>0.16805555555555551</v>
      </c>
    </row>
    <row r="1004" spans="1:24" x14ac:dyDescent="0.3">
      <c r="A1004" s="44" t="s">
        <v>8639</v>
      </c>
      <c r="B1004" s="68" t="s">
        <v>8640</v>
      </c>
      <c r="C1004" s="2" t="s">
        <v>6</v>
      </c>
      <c r="D1004" s="2">
        <v>51</v>
      </c>
      <c r="E1004" s="6">
        <v>25024</v>
      </c>
      <c r="F1004" s="7">
        <v>43847.681342592594</v>
      </c>
      <c r="G1004" s="69" t="s">
        <v>553</v>
      </c>
      <c r="H1004" s="68">
        <v>1765</v>
      </c>
      <c r="I1004" s="8">
        <f t="shared" si="84"/>
        <v>17.828282828282827</v>
      </c>
      <c r="J1004" s="93">
        <v>4.524</v>
      </c>
      <c r="K1004" s="69">
        <v>99</v>
      </c>
      <c r="L1004" s="68">
        <v>490</v>
      </c>
      <c r="M1004" s="8">
        <f t="shared" si="85"/>
        <v>4.9494949494949498</v>
      </c>
      <c r="N1004" s="93">
        <v>2.052</v>
      </c>
      <c r="O1004" s="69">
        <f t="shared" si="89"/>
        <v>99</v>
      </c>
      <c r="P1004" s="181">
        <f t="shared" si="86"/>
        <v>3.6020408163265301</v>
      </c>
      <c r="Q1004" s="77" t="s">
        <v>718</v>
      </c>
      <c r="V1004" s="34">
        <v>0.51666666666666672</v>
      </c>
      <c r="W1004" s="85">
        <v>0.68055555555555547</v>
      </c>
      <c r="X1004" s="86">
        <f t="shared" si="87"/>
        <v>0.16388888888888875</v>
      </c>
    </row>
    <row r="1005" spans="1:24" x14ac:dyDescent="0.3">
      <c r="A1005" s="44" t="s">
        <v>8641</v>
      </c>
      <c r="B1005" s="68" t="s">
        <v>8642</v>
      </c>
      <c r="C1005" s="2" t="s">
        <v>1</v>
      </c>
      <c r="D1005" s="2">
        <v>80</v>
      </c>
      <c r="E1005" s="6">
        <v>14339</v>
      </c>
      <c r="F1005" s="7">
        <v>43850.516585648147</v>
      </c>
      <c r="G1005" s="69" t="s">
        <v>4</v>
      </c>
      <c r="H1005" s="68">
        <v>1144</v>
      </c>
      <c r="I1005" s="8">
        <f t="shared" si="84"/>
        <v>11.555555555555555</v>
      </c>
      <c r="J1005" s="93">
        <v>3.0680000000000001</v>
      </c>
      <c r="K1005" s="69">
        <v>99</v>
      </c>
      <c r="L1005" s="68">
        <v>684</v>
      </c>
      <c r="M1005" s="8">
        <f t="shared" si="85"/>
        <v>6.9090909090909092</v>
      </c>
      <c r="N1005" s="93">
        <v>2.774</v>
      </c>
      <c r="O1005" s="69">
        <f t="shared" si="89"/>
        <v>99</v>
      </c>
      <c r="P1005" s="181">
        <f t="shared" si="86"/>
        <v>1.672514619883041</v>
      </c>
      <c r="Q1005" s="77" t="s">
        <v>718</v>
      </c>
      <c r="V1005" s="34">
        <v>0.36458333333333331</v>
      </c>
      <c r="W1005" s="85">
        <v>0.52083333333333337</v>
      </c>
      <c r="X1005" s="86">
        <f t="shared" si="87"/>
        <v>0.15625000000000006</v>
      </c>
    </row>
    <row r="1006" spans="1:24" x14ac:dyDescent="0.3">
      <c r="A1006" s="44" t="s">
        <v>8643</v>
      </c>
      <c r="B1006" s="68" t="s">
        <v>8644</v>
      </c>
      <c r="C1006" s="2" t="s">
        <v>6</v>
      </c>
      <c r="D1006" s="2">
        <v>76</v>
      </c>
      <c r="E1006" s="6">
        <v>15919</v>
      </c>
      <c r="F1006" s="7">
        <v>43850.521215277775</v>
      </c>
      <c r="G1006" s="69" t="s">
        <v>4</v>
      </c>
      <c r="H1006" s="68">
        <v>1973</v>
      </c>
      <c r="I1006" s="8">
        <f t="shared" si="84"/>
        <v>19.73</v>
      </c>
      <c r="J1006" s="93">
        <v>5.335</v>
      </c>
      <c r="K1006" s="69">
        <v>100</v>
      </c>
      <c r="L1006" s="68">
        <v>499</v>
      </c>
      <c r="M1006" s="8">
        <f t="shared" si="85"/>
        <v>4.99</v>
      </c>
      <c r="N1006" s="93">
        <v>2.29</v>
      </c>
      <c r="O1006" s="69">
        <f t="shared" si="89"/>
        <v>100</v>
      </c>
      <c r="P1006" s="181">
        <f t="shared" si="86"/>
        <v>3.9539078156312626</v>
      </c>
      <c r="Q1006" s="77" t="s">
        <v>718</v>
      </c>
      <c r="V1006" s="34">
        <v>0.37986111111111115</v>
      </c>
      <c r="W1006" s="85">
        <v>0.53472222222222221</v>
      </c>
      <c r="X1006" s="86">
        <f t="shared" si="87"/>
        <v>0.15486111111111106</v>
      </c>
    </row>
    <row r="1007" spans="1:24" x14ac:dyDescent="0.3">
      <c r="A1007" s="44" t="s">
        <v>8645</v>
      </c>
      <c r="B1007" s="68" t="s">
        <v>8646</v>
      </c>
      <c r="C1007" s="2" t="s">
        <v>6</v>
      </c>
      <c r="D1007" s="2">
        <v>55</v>
      </c>
      <c r="E1007" s="6">
        <v>23750</v>
      </c>
      <c r="F1007" s="7">
        <v>43850.530868055554</v>
      </c>
      <c r="G1007" s="69" t="s">
        <v>4</v>
      </c>
      <c r="H1007" s="68">
        <v>732</v>
      </c>
      <c r="I1007" s="8">
        <f t="shared" si="84"/>
        <v>7.32</v>
      </c>
      <c r="J1007" s="93">
        <v>2.8210000000000002</v>
      </c>
      <c r="K1007" s="69">
        <v>100</v>
      </c>
      <c r="L1007" s="68">
        <v>336</v>
      </c>
      <c r="M1007" s="8">
        <f t="shared" si="85"/>
        <v>3.36</v>
      </c>
      <c r="N1007" s="93">
        <v>1.8340000000000001</v>
      </c>
      <c r="O1007" s="69">
        <f t="shared" si="89"/>
        <v>100</v>
      </c>
      <c r="P1007" s="181">
        <f t="shared" si="86"/>
        <v>2.1785714285714288</v>
      </c>
      <c r="Q1007" s="77" t="s">
        <v>718</v>
      </c>
      <c r="V1007" s="34">
        <v>0.40486111111111112</v>
      </c>
      <c r="W1007" s="85">
        <v>0.54861111111111105</v>
      </c>
      <c r="X1007" s="86">
        <f t="shared" si="87"/>
        <v>0.14374999999999993</v>
      </c>
    </row>
    <row r="1008" spans="1:24" x14ac:dyDescent="0.3">
      <c r="A1008" s="44" t="s">
        <v>8647</v>
      </c>
      <c r="B1008" s="68" t="s">
        <v>4322</v>
      </c>
      <c r="C1008" s="2" t="s">
        <v>1</v>
      </c>
      <c r="D1008" s="2">
        <v>52</v>
      </c>
      <c r="E1008" s="6">
        <v>24519</v>
      </c>
      <c r="F1008" s="7">
        <v>43850.552615740744</v>
      </c>
      <c r="G1008" s="69" t="s">
        <v>4</v>
      </c>
      <c r="H1008" s="68">
        <v>2085</v>
      </c>
      <c r="I1008" s="8">
        <f t="shared" si="84"/>
        <v>20.85</v>
      </c>
      <c r="J1008" s="93">
        <v>5.7460000000000004</v>
      </c>
      <c r="K1008" s="69">
        <v>100</v>
      </c>
      <c r="L1008" s="68">
        <v>456</v>
      </c>
      <c r="M1008" s="8">
        <f t="shared" si="85"/>
        <v>4.5599999999999996</v>
      </c>
      <c r="N1008" s="93">
        <v>2.6339999999999999</v>
      </c>
      <c r="O1008" s="69">
        <f t="shared" si="89"/>
        <v>100</v>
      </c>
      <c r="P1008" s="181">
        <f t="shared" si="86"/>
        <v>4.5723684210526319</v>
      </c>
      <c r="Q1008" s="77" t="s">
        <v>718</v>
      </c>
      <c r="V1008" s="34">
        <v>0.4236111111111111</v>
      </c>
      <c r="W1008" s="85">
        <v>0.5625</v>
      </c>
      <c r="X1008" s="86">
        <f t="shared" si="87"/>
        <v>0.1388888888888889</v>
      </c>
    </row>
    <row r="1009" spans="1:24" x14ac:dyDescent="0.3">
      <c r="A1009" s="44" t="s">
        <v>8648</v>
      </c>
      <c r="B1009" s="68" t="s">
        <v>1633</v>
      </c>
      <c r="C1009" s="2" t="s">
        <v>1</v>
      </c>
      <c r="D1009" s="2">
        <v>37</v>
      </c>
      <c r="E1009" s="6">
        <v>30125</v>
      </c>
      <c r="F1009" s="7">
        <v>43850.565821759257</v>
      </c>
      <c r="G1009" s="69" t="s">
        <v>4</v>
      </c>
      <c r="H1009" s="68">
        <v>1884</v>
      </c>
      <c r="I1009" s="8">
        <f t="shared" si="84"/>
        <v>18.84</v>
      </c>
      <c r="J1009" s="93">
        <v>4.9640000000000004</v>
      </c>
      <c r="K1009" s="69">
        <v>100</v>
      </c>
      <c r="L1009" s="68">
        <v>285</v>
      </c>
      <c r="M1009" s="8">
        <f t="shared" si="85"/>
        <v>2.85</v>
      </c>
      <c r="N1009" s="93">
        <v>1.5329999999999999</v>
      </c>
      <c r="O1009" s="69">
        <f t="shared" si="89"/>
        <v>100</v>
      </c>
      <c r="P1009" s="181">
        <f t="shared" si="86"/>
        <v>6.6105263157894738</v>
      </c>
      <c r="Q1009" s="77" t="s">
        <v>718</v>
      </c>
      <c r="V1009" s="34">
        <v>0.42430555555555555</v>
      </c>
      <c r="W1009" s="85">
        <v>0.58333333333333337</v>
      </c>
      <c r="X1009" s="86">
        <f t="shared" si="87"/>
        <v>0.15902777777777782</v>
      </c>
    </row>
    <row r="1010" spans="1:24" x14ac:dyDescent="0.3">
      <c r="A1010" s="44" t="s">
        <v>8649</v>
      </c>
      <c r="B1010" s="68" t="s">
        <v>8650</v>
      </c>
      <c r="C1010" s="2" t="s">
        <v>6</v>
      </c>
      <c r="D1010" s="2">
        <v>70</v>
      </c>
      <c r="E1010" s="6">
        <v>17964</v>
      </c>
      <c r="F1010" s="7">
        <v>43850.582037037035</v>
      </c>
      <c r="G1010" s="69" t="s">
        <v>4</v>
      </c>
      <c r="H1010" s="68">
        <v>2147</v>
      </c>
      <c r="I1010" s="8">
        <f t="shared" si="84"/>
        <v>21.47</v>
      </c>
      <c r="J1010" s="93">
        <v>4.8230000000000004</v>
      </c>
      <c r="K1010" s="69">
        <v>100</v>
      </c>
      <c r="L1010" s="68">
        <v>615</v>
      </c>
      <c r="M1010" s="8">
        <f t="shared" si="85"/>
        <v>6.15</v>
      </c>
      <c r="N1010" s="93">
        <v>2.7679999999999998</v>
      </c>
      <c r="O1010" s="69">
        <f t="shared" si="89"/>
        <v>100</v>
      </c>
      <c r="P1010" s="181">
        <f t="shared" si="86"/>
        <v>3.4910569105691054</v>
      </c>
      <c r="Q1010" s="77" t="s">
        <v>718</v>
      </c>
      <c r="V1010" s="34">
        <v>0.42986111111111108</v>
      </c>
      <c r="W1010" s="85">
        <v>0.59722222222222221</v>
      </c>
      <c r="X1010" s="86">
        <f t="shared" si="87"/>
        <v>0.16736111111111113</v>
      </c>
    </row>
    <row r="1011" spans="1:24" x14ac:dyDescent="0.3">
      <c r="A1011" s="44" t="s">
        <v>8651</v>
      </c>
      <c r="B1011" s="68" t="s">
        <v>4401</v>
      </c>
      <c r="C1011" s="2" t="s">
        <v>1</v>
      </c>
      <c r="D1011" s="2">
        <v>55</v>
      </c>
      <c r="E1011" s="6">
        <v>23502</v>
      </c>
      <c r="F1011" s="7">
        <v>43850.595381944448</v>
      </c>
      <c r="G1011" s="69" t="s">
        <v>4</v>
      </c>
      <c r="H1011" s="68">
        <v>2053</v>
      </c>
      <c r="I1011" s="8">
        <f t="shared" si="84"/>
        <v>20.737373737373737</v>
      </c>
      <c r="J1011" s="93">
        <v>4.7519999999999998</v>
      </c>
      <c r="K1011" s="69">
        <v>99</v>
      </c>
      <c r="L1011" s="68">
        <v>256</v>
      </c>
      <c r="M1011" s="8">
        <f t="shared" si="85"/>
        <v>2.5858585858585861</v>
      </c>
      <c r="N1011" s="93">
        <v>1.571</v>
      </c>
      <c r="O1011" s="69">
        <f t="shared" si="89"/>
        <v>99</v>
      </c>
      <c r="P1011" s="181">
        <f t="shared" si="86"/>
        <v>8.01953125</v>
      </c>
      <c r="Q1011" s="77" t="s">
        <v>718</v>
      </c>
      <c r="V1011" s="34">
        <v>0.44930555555555557</v>
      </c>
      <c r="W1011" s="85">
        <v>0.62152777777777779</v>
      </c>
      <c r="X1011" s="86">
        <f t="shared" si="87"/>
        <v>0.17222222222222222</v>
      </c>
    </row>
    <row r="1012" spans="1:24" x14ac:dyDescent="0.3">
      <c r="A1012" s="44" t="s">
        <v>8652</v>
      </c>
      <c r="B1012" s="68" t="s">
        <v>1762</v>
      </c>
      <c r="C1012" s="2" t="s">
        <v>1</v>
      </c>
      <c r="D1012" s="2">
        <v>58</v>
      </c>
      <c r="E1012" s="6">
        <v>22345</v>
      </c>
      <c r="F1012" s="7">
        <v>43850.609120370369</v>
      </c>
      <c r="G1012" s="69" t="s">
        <v>4</v>
      </c>
      <c r="H1012" s="68">
        <v>2749</v>
      </c>
      <c r="I1012" s="8">
        <f t="shared" si="84"/>
        <v>27.49</v>
      </c>
      <c r="J1012" s="93">
        <v>7.05</v>
      </c>
      <c r="K1012" s="69">
        <v>100</v>
      </c>
      <c r="L1012" s="68">
        <v>490</v>
      </c>
      <c r="M1012" s="8">
        <f t="shared" si="85"/>
        <v>4.9000000000000004</v>
      </c>
      <c r="N1012" s="93">
        <v>2.2450000000000001</v>
      </c>
      <c r="O1012" s="69">
        <f t="shared" si="89"/>
        <v>100</v>
      </c>
      <c r="P1012" s="181">
        <f t="shared" si="86"/>
        <v>5.6102040816326522</v>
      </c>
      <c r="Q1012" s="77" t="s">
        <v>718</v>
      </c>
      <c r="V1012" s="34">
        <v>0.45347222222222222</v>
      </c>
      <c r="W1012" s="85">
        <v>0.63194444444444442</v>
      </c>
      <c r="X1012" s="86">
        <f t="shared" si="87"/>
        <v>0.1784722222222222</v>
      </c>
    </row>
    <row r="1013" spans="1:24" x14ac:dyDescent="0.3">
      <c r="A1013" s="44" t="s">
        <v>8653</v>
      </c>
      <c r="B1013" s="68" t="s">
        <v>8654</v>
      </c>
      <c r="C1013" s="2" t="s">
        <v>1</v>
      </c>
      <c r="D1013" s="2">
        <v>64</v>
      </c>
      <c r="E1013" s="6">
        <v>20317</v>
      </c>
      <c r="F1013" s="7">
        <v>43850.627418981479</v>
      </c>
      <c r="G1013" s="69" t="s">
        <v>4</v>
      </c>
      <c r="H1013" s="68">
        <v>3094</v>
      </c>
      <c r="I1013" s="8">
        <f t="shared" si="84"/>
        <v>30.94</v>
      </c>
      <c r="J1013" s="93">
        <v>6.2080000000000002</v>
      </c>
      <c r="K1013" s="69">
        <v>100</v>
      </c>
      <c r="L1013" s="68">
        <v>598</v>
      </c>
      <c r="M1013" s="8">
        <f t="shared" si="85"/>
        <v>5.98</v>
      </c>
      <c r="N1013" s="93">
        <v>2.7519999999999998</v>
      </c>
      <c r="O1013" s="69">
        <f t="shared" si="89"/>
        <v>100</v>
      </c>
      <c r="P1013" s="181">
        <f t="shared" si="86"/>
        <v>5.1739130434782608</v>
      </c>
      <c r="Q1013" s="77" t="s">
        <v>718</v>
      </c>
      <c r="V1013" s="34">
        <v>0.47638888888888892</v>
      </c>
      <c r="W1013" s="85">
        <v>0.64583333333333337</v>
      </c>
      <c r="X1013" s="86">
        <f t="shared" si="87"/>
        <v>0.16944444444444445</v>
      </c>
    </row>
    <row r="1014" spans="1:24" x14ac:dyDescent="0.3">
      <c r="A1014" s="44" t="s">
        <v>8655</v>
      </c>
      <c r="B1014" s="68" t="s">
        <v>8656</v>
      </c>
      <c r="C1014" s="2" t="s">
        <v>1</v>
      </c>
      <c r="D1014" s="2">
        <v>60</v>
      </c>
      <c r="E1014" s="6">
        <v>21782</v>
      </c>
      <c r="F1014" s="7">
        <v>43850.641261574077</v>
      </c>
      <c r="G1014" s="69" t="s">
        <v>4</v>
      </c>
      <c r="H1014" s="68">
        <v>2646</v>
      </c>
      <c r="I1014" s="8">
        <f t="shared" si="84"/>
        <v>26.46</v>
      </c>
      <c r="J1014" s="93">
        <v>5.6669999999999998</v>
      </c>
      <c r="K1014" s="69">
        <v>100</v>
      </c>
      <c r="L1014" s="68">
        <v>505</v>
      </c>
      <c r="M1014" s="8">
        <f t="shared" si="85"/>
        <v>5.05</v>
      </c>
      <c r="N1014" s="93">
        <v>2.4300000000000002</v>
      </c>
      <c r="O1014" s="69">
        <f t="shared" si="89"/>
        <v>100</v>
      </c>
      <c r="P1014" s="181">
        <f t="shared" si="86"/>
        <v>5.2396039603960398</v>
      </c>
      <c r="Q1014" s="77" t="s">
        <v>718</v>
      </c>
      <c r="V1014" s="34">
        <v>0.49444444444444446</v>
      </c>
      <c r="W1014" s="85">
        <v>0.65972222222222221</v>
      </c>
      <c r="X1014" s="86">
        <f t="shared" si="87"/>
        <v>0.16527777777777775</v>
      </c>
    </row>
    <row r="1015" spans="1:24" x14ac:dyDescent="0.3">
      <c r="A1015" s="44" t="s">
        <v>8657</v>
      </c>
      <c r="B1015" s="68" t="s">
        <v>8658</v>
      </c>
      <c r="C1015" s="2" t="s">
        <v>6</v>
      </c>
      <c r="D1015" s="2">
        <v>69</v>
      </c>
      <c r="E1015" s="6">
        <v>18573</v>
      </c>
      <c r="F1015" s="7">
        <v>43850.660300925927</v>
      </c>
      <c r="G1015" s="69" t="s">
        <v>4</v>
      </c>
      <c r="H1015" s="68">
        <v>2300</v>
      </c>
      <c r="I1015" s="8">
        <f t="shared" si="84"/>
        <v>23.232323232323232</v>
      </c>
      <c r="J1015" s="93">
        <v>4.9050000000000002</v>
      </c>
      <c r="K1015" s="69">
        <v>99</v>
      </c>
      <c r="L1015" s="68">
        <v>492</v>
      </c>
      <c r="M1015" s="8">
        <f t="shared" si="85"/>
        <v>4.9696969696969697</v>
      </c>
      <c r="N1015" s="93">
        <v>2.3839999999999999</v>
      </c>
      <c r="O1015" s="69">
        <f t="shared" si="89"/>
        <v>99</v>
      </c>
      <c r="P1015" s="181">
        <f t="shared" si="86"/>
        <v>4.6747967479674797</v>
      </c>
      <c r="Q1015" s="77" t="s">
        <v>718</v>
      </c>
      <c r="V1015" s="34">
        <v>0.51111111111111118</v>
      </c>
      <c r="W1015" s="85">
        <v>0.68055555555555547</v>
      </c>
      <c r="X1015" s="86">
        <f t="shared" si="87"/>
        <v>0.16944444444444429</v>
      </c>
    </row>
    <row r="1016" spans="1:24" x14ac:dyDescent="0.3">
      <c r="A1016" s="44" t="s">
        <v>8659</v>
      </c>
      <c r="B1016" s="68" t="s">
        <v>647</v>
      </c>
      <c r="C1016" s="2" t="s">
        <v>1</v>
      </c>
      <c r="D1016" s="2">
        <v>58</v>
      </c>
      <c r="E1016" s="6">
        <v>22542</v>
      </c>
      <c r="F1016" s="7">
        <v>43850.696747685186</v>
      </c>
      <c r="G1016" s="69" t="s">
        <v>4</v>
      </c>
      <c r="H1016" s="68">
        <v>3286</v>
      </c>
      <c r="I1016" s="8">
        <f t="shared" si="84"/>
        <v>32.86</v>
      </c>
      <c r="J1016" s="93">
        <v>6.02</v>
      </c>
      <c r="K1016" s="69">
        <v>100</v>
      </c>
      <c r="L1016" s="68">
        <v>378</v>
      </c>
      <c r="M1016" s="8">
        <f t="shared" si="85"/>
        <v>3.78</v>
      </c>
      <c r="N1016" s="93">
        <v>2.0430000000000001</v>
      </c>
      <c r="O1016" s="69">
        <f t="shared" si="89"/>
        <v>100</v>
      </c>
      <c r="P1016" s="181">
        <f t="shared" si="86"/>
        <v>8.693121693121693</v>
      </c>
      <c r="Q1016" s="77" t="s">
        <v>718</v>
      </c>
      <c r="V1016" s="34">
        <v>0.54166666666666663</v>
      </c>
      <c r="W1016" s="85">
        <v>0.72222222222222221</v>
      </c>
      <c r="X1016" s="86">
        <f t="shared" si="87"/>
        <v>0.18055555555555558</v>
      </c>
    </row>
    <row r="1017" spans="1:24" x14ac:dyDescent="0.3">
      <c r="A1017" s="44" t="s">
        <v>8660</v>
      </c>
      <c r="B1017" s="68" t="s">
        <v>8661</v>
      </c>
      <c r="C1017" s="2" t="s">
        <v>6</v>
      </c>
      <c r="D1017" s="2">
        <v>64</v>
      </c>
      <c r="E1017" s="6">
        <v>20269</v>
      </c>
      <c r="F1017" s="7">
        <v>43850.697511574072</v>
      </c>
      <c r="G1017" s="69" t="s">
        <v>4</v>
      </c>
      <c r="H1017" s="68">
        <v>1558</v>
      </c>
      <c r="I1017" s="8">
        <f t="shared" si="84"/>
        <v>15.737373737373737</v>
      </c>
      <c r="J1017" s="93">
        <v>3.8</v>
      </c>
      <c r="K1017" s="69">
        <v>99</v>
      </c>
      <c r="L1017" s="68">
        <v>445</v>
      </c>
      <c r="M1017" s="8">
        <f t="shared" si="85"/>
        <v>4.4949494949494948</v>
      </c>
      <c r="N1017" s="93">
        <v>2.0670000000000002</v>
      </c>
      <c r="O1017" s="69">
        <f t="shared" si="89"/>
        <v>99</v>
      </c>
      <c r="P1017" s="181">
        <f t="shared" si="86"/>
        <v>3.5011235955056179</v>
      </c>
      <c r="Q1017" s="77" t="s">
        <v>718</v>
      </c>
      <c r="V1017" s="34">
        <v>0.53125</v>
      </c>
      <c r="W1017" s="85">
        <v>0.70833333333333337</v>
      </c>
      <c r="X1017" s="86">
        <f t="shared" si="87"/>
        <v>0.17708333333333337</v>
      </c>
    </row>
    <row r="1018" spans="1:24" x14ac:dyDescent="0.3">
      <c r="A1018" s="44" t="s">
        <v>8662</v>
      </c>
      <c r="B1018" s="68" t="s">
        <v>8663</v>
      </c>
      <c r="C1018" s="2" t="s">
        <v>6</v>
      </c>
      <c r="D1018" s="2">
        <v>66</v>
      </c>
      <c r="E1018" s="6">
        <v>19718</v>
      </c>
      <c r="F1018" s="7">
        <v>43851.514236111114</v>
      </c>
      <c r="G1018" s="69" t="s">
        <v>4</v>
      </c>
      <c r="H1018" s="68">
        <v>1317</v>
      </c>
      <c r="I1018" s="8">
        <f t="shared" si="84"/>
        <v>13.17</v>
      </c>
      <c r="J1018" s="93">
        <v>3.7309999999999999</v>
      </c>
      <c r="K1018" s="69">
        <v>100</v>
      </c>
      <c r="L1018" s="68">
        <v>455</v>
      </c>
      <c r="M1018" s="8">
        <f t="shared" si="85"/>
        <v>4.55</v>
      </c>
      <c r="N1018" s="93">
        <v>2.1240000000000001</v>
      </c>
      <c r="O1018" s="69">
        <f t="shared" si="89"/>
        <v>100</v>
      </c>
      <c r="P1018" s="181">
        <f t="shared" si="86"/>
        <v>2.8945054945054944</v>
      </c>
      <c r="Q1018" s="77" t="s">
        <v>718</v>
      </c>
      <c r="V1018" s="34">
        <v>0.37777777777777777</v>
      </c>
      <c r="W1018" s="85">
        <v>0.52430555555555558</v>
      </c>
      <c r="X1018" s="86">
        <f t="shared" si="87"/>
        <v>0.14652777777777781</v>
      </c>
    </row>
    <row r="1019" spans="1:24" x14ac:dyDescent="0.3">
      <c r="A1019" s="44" t="s">
        <v>2037</v>
      </c>
      <c r="B1019" s="68" t="s">
        <v>1385</v>
      </c>
      <c r="C1019" s="2" t="s">
        <v>1</v>
      </c>
      <c r="D1019" s="2">
        <v>50</v>
      </c>
      <c r="E1019" s="6">
        <v>25546</v>
      </c>
      <c r="F1019" s="7">
        <v>43851.528587962966</v>
      </c>
      <c r="G1019" s="69" t="s">
        <v>4</v>
      </c>
      <c r="H1019" s="68">
        <v>1463</v>
      </c>
      <c r="I1019" s="8">
        <f t="shared" si="84"/>
        <v>14.63</v>
      </c>
      <c r="J1019" s="93">
        <v>4.3479999999999999</v>
      </c>
      <c r="K1019" s="69">
        <v>100</v>
      </c>
      <c r="L1019" s="68">
        <v>334</v>
      </c>
      <c r="M1019" s="8">
        <f t="shared" si="85"/>
        <v>3.34</v>
      </c>
      <c r="N1019" s="93">
        <v>1.6950000000000001</v>
      </c>
      <c r="O1019" s="69">
        <f t="shared" si="89"/>
        <v>100</v>
      </c>
      <c r="P1019" s="181">
        <f t="shared" si="86"/>
        <v>4.3802395209580842</v>
      </c>
      <c r="Q1019" s="77" t="s">
        <v>718</v>
      </c>
      <c r="V1019" s="34">
        <v>0.3923611111111111</v>
      </c>
      <c r="W1019" s="85">
        <v>0.53472222222222221</v>
      </c>
      <c r="X1019" s="86">
        <f t="shared" si="87"/>
        <v>0.1423611111111111</v>
      </c>
    </row>
    <row r="1020" spans="1:24" x14ac:dyDescent="0.3">
      <c r="A1020" s="44" t="s">
        <v>8664</v>
      </c>
      <c r="B1020" s="68" t="s">
        <v>8665</v>
      </c>
      <c r="C1020" s="2" t="s">
        <v>6</v>
      </c>
      <c r="D1020" s="2">
        <v>56</v>
      </c>
      <c r="E1020" s="6">
        <v>23221</v>
      </c>
      <c r="F1020" s="7">
        <v>43851.531678240739</v>
      </c>
      <c r="G1020" s="69" t="s">
        <v>4</v>
      </c>
      <c r="H1020" s="68">
        <v>1017</v>
      </c>
      <c r="I1020" s="8">
        <f t="shared" si="84"/>
        <v>10.272727272727273</v>
      </c>
      <c r="J1020" s="93">
        <v>3.2349999999999999</v>
      </c>
      <c r="K1020" s="69">
        <v>99</v>
      </c>
      <c r="L1020" s="68">
        <v>223</v>
      </c>
      <c r="M1020" s="8">
        <f t="shared" si="85"/>
        <v>2.2525252525252526</v>
      </c>
      <c r="N1020" s="93">
        <v>1.4870000000000001</v>
      </c>
      <c r="O1020" s="69">
        <f t="shared" si="89"/>
        <v>99</v>
      </c>
      <c r="P1020" s="181">
        <f t="shared" si="86"/>
        <v>4.5605381165919283</v>
      </c>
      <c r="Q1020" s="77" t="s">
        <v>718</v>
      </c>
      <c r="V1020" s="34">
        <v>0.39166666666666666</v>
      </c>
      <c r="W1020" s="85">
        <v>0.55208333333333337</v>
      </c>
      <c r="X1020" s="86">
        <f t="shared" si="87"/>
        <v>0.16041666666666671</v>
      </c>
    </row>
    <row r="1021" spans="1:24" x14ac:dyDescent="0.3">
      <c r="A1021" s="44" t="s">
        <v>8666</v>
      </c>
      <c r="B1021" s="68" t="s">
        <v>60</v>
      </c>
      <c r="C1021" s="2" t="s">
        <v>1</v>
      </c>
      <c r="D1021" s="2">
        <v>47</v>
      </c>
      <c r="E1021" s="6">
        <v>26569</v>
      </c>
      <c r="F1021" s="7">
        <v>43851.544560185182</v>
      </c>
      <c r="G1021" s="69" t="s">
        <v>4</v>
      </c>
      <c r="H1021" s="68">
        <v>1537</v>
      </c>
      <c r="I1021" s="8">
        <f t="shared" si="84"/>
        <v>15.37</v>
      </c>
      <c r="J1021" s="93">
        <v>3.8340000000000001</v>
      </c>
      <c r="K1021" s="69">
        <v>100</v>
      </c>
      <c r="L1021" s="68">
        <v>400</v>
      </c>
      <c r="M1021" s="8">
        <f t="shared" si="85"/>
        <v>4</v>
      </c>
      <c r="N1021" s="93">
        <v>1.9850000000000001</v>
      </c>
      <c r="O1021" s="69">
        <v>100</v>
      </c>
      <c r="P1021" s="181">
        <f t="shared" si="86"/>
        <v>3.8424999999999998</v>
      </c>
      <c r="Q1021" s="77" t="s">
        <v>718</v>
      </c>
      <c r="V1021" s="34">
        <v>0.41388888888888892</v>
      </c>
      <c r="W1021" s="85">
        <v>0.56597222222222221</v>
      </c>
      <c r="X1021" s="86">
        <f t="shared" si="87"/>
        <v>0.15208333333333329</v>
      </c>
    </row>
    <row r="1022" spans="1:24" x14ac:dyDescent="0.3">
      <c r="A1022" s="44" t="s">
        <v>8667</v>
      </c>
      <c r="B1022" s="68" t="s">
        <v>8668</v>
      </c>
      <c r="C1022" s="2" t="s">
        <v>1</v>
      </c>
      <c r="D1022" s="2">
        <v>54</v>
      </c>
      <c r="E1022" s="6">
        <v>23869</v>
      </c>
      <c r="F1022" s="7">
        <v>43851.561469907407</v>
      </c>
      <c r="G1022" s="69" t="s">
        <v>4</v>
      </c>
      <c r="H1022" s="68">
        <v>2169</v>
      </c>
      <c r="I1022" s="8">
        <f t="shared" si="84"/>
        <v>21.90909090909091</v>
      </c>
      <c r="J1022" s="93">
        <v>4.5039999999999996</v>
      </c>
      <c r="K1022" s="69">
        <v>99</v>
      </c>
      <c r="L1022" s="68">
        <v>632</v>
      </c>
      <c r="M1022" s="8">
        <f t="shared" si="85"/>
        <v>6.3838383838383841</v>
      </c>
      <c r="N1022" s="93">
        <v>2.7509999999999999</v>
      </c>
      <c r="O1022" s="69">
        <f t="shared" ref="O1022:O1061" si="90">K1022</f>
        <v>99</v>
      </c>
      <c r="P1022" s="181">
        <f t="shared" si="86"/>
        <v>3.4319620253164556</v>
      </c>
      <c r="Q1022" s="77" t="s">
        <v>718</v>
      </c>
      <c r="V1022" s="34">
        <v>0.43402777777777773</v>
      </c>
      <c r="W1022" s="85">
        <v>0.57638888888888895</v>
      </c>
      <c r="X1022" s="86">
        <f t="shared" si="87"/>
        <v>0.14236111111111122</v>
      </c>
    </row>
    <row r="1023" spans="1:24" x14ac:dyDescent="0.3">
      <c r="A1023" s="44" t="s">
        <v>8669</v>
      </c>
      <c r="B1023" s="68" t="s">
        <v>8670</v>
      </c>
      <c r="C1023" s="2" t="s">
        <v>1</v>
      </c>
      <c r="D1023" s="2">
        <v>47</v>
      </c>
      <c r="E1023" s="6">
        <v>26531</v>
      </c>
      <c r="F1023" s="7">
        <v>43851.583240740743</v>
      </c>
      <c r="G1023" s="69" t="s">
        <v>4</v>
      </c>
      <c r="H1023" s="68">
        <v>1466</v>
      </c>
      <c r="I1023" s="8">
        <f t="shared" si="84"/>
        <v>14.66</v>
      </c>
      <c r="J1023" s="93">
        <v>3.5369999999999999</v>
      </c>
      <c r="K1023" s="69">
        <v>100</v>
      </c>
      <c r="L1023" s="68">
        <v>374</v>
      </c>
      <c r="M1023" s="8">
        <f t="shared" si="85"/>
        <v>3.74</v>
      </c>
      <c r="N1023" s="93">
        <v>2.0579999999999998</v>
      </c>
      <c r="O1023" s="69">
        <f t="shared" si="90"/>
        <v>100</v>
      </c>
      <c r="P1023" s="181">
        <f t="shared" si="86"/>
        <v>3.9197860962566842</v>
      </c>
      <c r="Q1023" s="77" t="s">
        <v>718</v>
      </c>
      <c r="V1023" s="34">
        <v>0.44027777777777777</v>
      </c>
      <c r="W1023" s="85">
        <v>0.59027777777777779</v>
      </c>
      <c r="X1023" s="86">
        <f t="shared" si="87"/>
        <v>0.15000000000000002</v>
      </c>
    </row>
    <row r="1024" spans="1:24" x14ac:dyDescent="0.3">
      <c r="A1024" s="44" t="s">
        <v>8671</v>
      </c>
      <c r="B1024" s="68" t="s">
        <v>1872</v>
      </c>
      <c r="C1024" s="2" t="s">
        <v>1</v>
      </c>
      <c r="D1024" s="2">
        <v>41</v>
      </c>
      <c r="E1024" s="6">
        <v>28666</v>
      </c>
      <c r="F1024" s="7">
        <v>43851.584722222222</v>
      </c>
      <c r="G1024" s="69" t="s">
        <v>4</v>
      </c>
      <c r="H1024" s="68">
        <v>2068</v>
      </c>
      <c r="I1024" s="8">
        <f t="shared" si="84"/>
        <v>20.888888888888889</v>
      </c>
      <c r="J1024" s="93">
        <v>4.9649999999999999</v>
      </c>
      <c r="K1024" s="69">
        <v>99</v>
      </c>
      <c r="L1024" s="68">
        <v>344</v>
      </c>
      <c r="M1024" s="8">
        <f t="shared" si="85"/>
        <v>3.4747474747474749</v>
      </c>
      <c r="N1024" s="93">
        <v>1.5609999999999999</v>
      </c>
      <c r="O1024" s="69">
        <f t="shared" si="90"/>
        <v>99</v>
      </c>
      <c r="P1024" s="181">
        <f t="shared" si="86"/>
        <v>6.0116279069767442</v>
      </c>
      <c r="Q1024" s="77" t="s">
        <v>718</v>
      </c>
      <c r="V1024" s="34">
        <v>0.4597222222222222</v>
      </c>
      <c r="W1024" s="85">
        <v>0.61458333333333337</v>
      </c>
      <c r="X1024" s="86">
        <f t="shared" si="87"/>
        <v>0.15486111111111117</v>
      </c>
    </row>
    <row r="1025" spans="1:24" x14ac:dyDescent="0.3">
      <c r="A1025" s="44" t="s">
        <v>8672</v>
      </c>
      <c r="B1025" s="68" t="s">
        <v>8673</v>
      </c>
      <c r="C1025" s="2" t="s">
        <v>1</v>
      </c>
      <c r="D1025" s="2">
        <v>56</v>
      </c>
      <c r="E1025" s="6">
        <v>23119</v>
      </c>
      <c r="F1025" s="7">
        <v>43851.618993055556</v>
      </c>
      <c r="G1025" s="69" t="s">
        <v>4</v>
      </c>
      <c r="H1025" s="68">
        <v>3167</v>
      </c>
      <c r="I1025" s="8">
        <f t="shared" si="84"/>
        <v>31.67</v>
      </c>
      <c r="J1025" s="93">
        <v>6.2480000000000002</v>
      </c>
      <c r="K1025" s="69">
        <v>100</v>
      </c>
      <c r="L1025" s="68">
        <v>478</v>
      </c>
      <c r="M1025" s="8">
        <f t="shared" si="85"/>
        <v>4.78</v>
      </c>
      <c r="N1025" s="93">
        <v>2.0920000000000001</v>
      </c>
      <c r="O1025" s="69">
        <f t="shared" si="90"/>
        <v>100</v>
      </c>
      <c r="P1025" s="181">
        <f t="shared" si="86"/>
        <v>6.6255230125523017</v>
      </c>
      <c r="Q1025" s="77" t="s">
        <v>718</v>
      </c>
      <c r="V1025" s="34">
        <v>0.47152777777777777</v>
      </c>
      <c r="W1025" s="85">
        <v>0.625</v>
      </c>
      <c r="X1025" s="86">
        <f t="shared" si="87"/>
        <v>0.15347222222222223</v>
      </c>
    </row>
    <row r="1026" spans="1:24" x14ac:dyDescent="0.3">
      <c r="A1026" s="44" t="s">
        <v>2030</v>
      </c>
      <c r="B1026" s="68" t="s">
        <v>1050</v>
      </c>
      <c r="C1026" s="2" t="s">
        <v>1</v>
      </c>
      <c r="D1026" s="2">
        <v>60</v>
      </c>
      <c r="E1026" s="6">
        <v>21753</v>
      </c>
      <c r="F1026" s="7">
        <v>43851.625567129631</v>
      </c>
      <c r="G1026" s="69" t="s">
        <v>4</v>
      </c>
      <c r="H1026" s="68">
        <v>1955</v>
      </c>
      <c r="I1026" s="8">
        <f t="shared" si="84"/>
        <v>19.55</v>
      </c>
      <c r="J1026" s="93">
        <v>4.319</v>
      </c>
      <c r="K1026" s="69">
        <v>100</v>
      </c>
      <c r="L1026" s="68">
        <v>387</v>
      </c>
      <c r="M1026" s="8">
        <f t="shared" si="85"/>
        <v>3.87</v>
      </c>
      <c r="N1026" s="93">
        <v>2.1589999999999998</v>
      </c>
      <c r="O1026" s="69">
        <f t="shared" si="90"/>
        <v>100</v>
      </c>
      <c r="P1026" s="181">
        <f t="shared" si="86"/>
        <v>5.0516795865633073</v>
      </c>
      <c r="Q1026" s="77" t="s">
        <v>718</v>
      </c>
      <c r="V1026" s="34">
        <v>0.48055555555555557</v>
      </c>
      <c r="W1026" s="85">
        <v>0.63541666666666663</v>
      </c>
      <c r="X1026" s="86">
        <f t="shared" si="87"/>
        <v>0.15486111111111106</v>
      </c>
    </row>
    <row r="1027" spans="1:24" x14ac:dyDescent="0.3">
      <c r="A1027" s="44" t="s">
        <v>8674</v>
      </c>
      <c r="B1027" s="68" t="s">
        <v>8675</v>
      </c>
      <c r="C1027" s="2" t="s">
        <v>6</v>
      </c>
      <c r="D1027" s="2">
        <v>60</v>
      </c>
      <c r="E1027" s="6">
        <v>21675</v>
      </c>
      <c r="F1027" s="7">
        <v>43851.645069444443</v>
      </c>
      <c r="G1027" s="69" t="s">
        <v>4</v>
      </c>
      <c r="H1027" s="68">
        <v>1588</v>
      </c>
      <c r="I1027" s="8">
        <f t="shared" ref="I1027:I1090" si="91">H1027/K1027</f>
        <v>16.040404040404042</v>
      </c>
      <c r="J1027" s="93">
        <v>4.0019999999999998</v>
      </c>
      <c r="K1027" s="69">
        <v>99</v>
      </c>
      <c r="L1027" s="68">
        <v>336</v>
      </c>
      <c r="M1027" s="8">
        <f t="shared" ref="M1027:M1090" si="92">L1027/O1027</f>
        <v>3.393939393939394</v>
      </c>
      <c r="N1027" s="93">
        <v>1.5960000000000001</v>
      </c>
      <c r="O1027" s="69">
        <f t="shared" si="90"/>
        <v>99</v>
      </c>
      <c r="P1027" s="181">
        <f t="shared" ref="P1027:P1090" si="93">I1027/M1027</f>
        <v>4.7261904761904763</v>
      </c>
      <c r="Q1027" s="77" t="s">
        <v>718</v>
      </c>
      <c r="V1027" s="34">
        <v>0.50277777777777777</v>
      </c>
      <c r="W1027" s="85">
        <v>0.65277777777777779</v>
      </c>
      <c r="X1027" s="86">
        <f t="shared" ref="X1027:X1090" si="94">IF(AND(W1027&lt;&gt;0,V1027&lt;&gt;0),W1027-V1027,"No_data")</f>
        <v>0.15000000000000002</v>
      </c>
    </row>
    <row r="1028" spans="1:24" x14ac:dyDescent="0.3">
      <c r="A1028" s="44" t="s">
        <v>8676</v>
      </c>
      <c r="B1028" s="68" t="s">
        <v>8677</v>
      </c>
      <c r="C1028" s="2" t="s">
        <v>6</v>
      </c>
      <c r="D1028" s="2">
        <v>30</v>
      </c>
      <c r="E1028" s="6">
        <v>32858</v>
      </c>
      <c r="F1028" s="7">
        <v>43851.645844907405</v>
      </c>
      <c r="G1028" s="69" t="s">
        <v>4</v>
      </c>
      <c r="H1028" s="68">
        <v>813</v>
      </c>
      <c r="I1028" s="8">
        <f t="shared" si="91"/>
        <v>8.1300000000000008</v>
      </c>
      <c r="J1028" s="93">
        <v>2.8239999999999998</v>
      </c>
      <c r="K1028" s="69">
        <v>100</v>
      </c>
      <c r="L1028" s="68">
        <v>232</v>
      </c>
      <c r="M1028" s="8">
        <f t="shared" si="92"/>
        <v>2.3199999999999998</v>
      </c>
      <c r="N1028" s="93">
        <v>1.645</v>
      </c>
      <c r="O1028" s="69">
        <f t="shared" si="90"/>
        <v>100</v>
      </c>
      <c r="P1028" s="181">
        <f t="shared" si="93"/>
        <v>3.5043103448275867</v>
      </c>
      <c r="Q1028" s="77" t="s">
        <v>718</v>
      </c>
      <c r="V1028" s="34">
        <v>0.49652777777777773</v>
      </c>
      <c r="W1028" s="85">
        <v>0.68055555555555547</v>
      </c>
      <c r="X1028" s="86">
        <f t="shared" si="94"/>
        <v>0.18402777777777773</v>
      </c>
    </row>
    <row r="1029" spans="1:24" x14ac:dyDescent="0.3">
      <c r="A1029" s="44" t="s">
        <v>8678</v>
      </c>
      <c r="B1029" s="68" t="s">
        <v>6545</v>
      </c>
      <c r="C1029" s="2" t="s">
        <v>6</v>
      </c>
      <c r="D1029" s="2">
        <v>84</v>
      </c>
      <c r="E1029" s="6">
        <v>12992</v>
      </c>
      <c r="F1029" s="7">
        <v>43851.691979166666</v>
      </c>
      <c r="G1029" s="69" t="s">
        <v>4</v>
      </c>
      <c r="H1029" s="68">
        <v>1767</v>
      </c>
      <c r="I1029" s="8">
        <f t="shared" si="91"/>
        <v>17.848484848484848</v>
      </c>
      <c r="J1029" s="93">
        <v>4.4729999999999999</v>
      </c>
      <c r="K1029" s="69">
        <v>99</v>
      </c>
      <c r="L1029" s="68">
        <v>776</v>
      </c>
      <c r="M1029" s="8">
        <f t="shared" si="92"/>
        <v>7.8383838383838382</v>
      </c>
      <c r="N1029" s="93">
        <v>3.2970000000000002</v>
      </c>
      <c r="O1029" s="69">
        <f t="shared" si="90"/>
        <v>99</v>
      </c>
      <c r="P1029" s="181">
        <f t="shared" si="93"/>
        <v>2.277061855670103</v>
      </c>
      <c r="Q1029" s="77" t="s">
        <v>718</v>
      </c>
      <c r="V1029" s="34">
        <v>0.53194444444444444</v>
      </c>
      <c r="W1029" s="85">
        <v>0.70833333333333337</v>
      </c>
      <c r="X1029" s="86">
        <f t="shared" si="94"/>
        <v>0.17638888888888893</v>
      </c>
    </row>
    <row r="1030" spans="1:24" x14ac:dyDescent="0.3">
      <c r="A1030" s="44" t="s">
        <v>8679</v>
      </c>
      <c r="B1030" s="68" t="s">
        <v>8680</v>
      </c>
      <c r="C1030" s="2" t="s">
        <v>1</v>
      </c>
      <c r="D1030" s="2">
        <v>60</v>
      </c>
      <c r="E1030" s="6">
        <v>21827</v>
      </c>
      <c r="F1030" s="7">
        <v>43851.694178240738</v>
      </c>
      <c r="G1030" s="69" t="s">
        <v>4</v>
      </c>
      <c r="H1030" s="68">
        <v>1176</v>
      </c>
      <c r="I1030" s="8">
        <f t="shared" si="91"/>
        <v>11.878787878787879</v>
      </c>
      <c r="J1030" s="93">
        <v>3.5579999999999998</v>
      </c>
      <c r="K1030" s="69">
        <v>99</v>
      </c>
      <c r="L1030" s="68">
        <v>265</v>
      </c>
      <c r="M1030" s="8">
        <f t="shared" si="92"/>
        <v>2.6767676767676769</v>
      </c>
      <c r="N1030" s="93">
        <v>1.621</v>
      </c>
      <c r="O1030" s="69">
        <f t="shared" si="90"/>
        <v>99</v>
      </c>
      <c r="P1030" s="181">
        <f t="shared" si="93"/>
        <v>4.4377358490566037</v>
      </c>
      <c r="Q1030" s="77" t="s">
        <v>718</v>
      </c>
      <c r="V1030" s="34">
        <v>0.54027777777777775</v>
      </c>
      <c r="W1030" s="85">
        <v>0.72222222222222221</v>
      </c>
      <c r="X1030" s="86">
        <f t="shared" si="94"/>
        <v>0.18194444444444446</v>
      </c>
    </row>
    <row r="1031" spans="1:24" x14ac:dyDescent="0.3">
      <c r="A1031" s="44" t="s">
        <v>8681</v>
      </c>
      <c r="B1031" s="68" t="s">
        <v>8682</v>
      </c>
      <c r="C1031" s="2" t="s">
        <v>1</v>
      </c>
      <c r="D1031" s="2">
        <v>48</v>
      </c>
      <c r="E1031" s="6">
        <v>26194</v>
      </c>
      <c r="F1031" s="7">
        <v>43852.512430555558</v>
      </c>
      <c r="G1031" s="69" t="s">
        <v>4</v>
      </c>
      <c r="H1031" s="68">
        <v>1839</v>
      </c>
      <c r="I1031" s="8">
        <f t="shared" si="91"/>
        <v>18.39</v>
      </c>
      <c r="J1031" s="93">
        <v>3.44</v>
      </c>
      <c r="K1031" s="69">
        <v>100</v>
      </c>
      <c r="L1031" s="68">
        <v>461</v>
      </c>
      <c r="M1031" s="8">
        <f t="shared" si="92"/>
        <v>4.6100000000000003</v>
      </c>
      <c r="N1031" s="93">
        <v>2.206</v>
      </c>
      <c r="O1031" s="69">
        <f t="shared" si="90"/>
        <v>100</v>
      </c>
      <c r="P1031" s="181">
        <f t="shared" si="93"/>
        <v>3.9891540130151841</v>
      </c>
      <c r="Q1031" s="77" t="s">
        <v>718</v>
      </c>
      <c r="V1031" s="34">
        <v>0.37638888888888888</v>
      </c>
      <c r="W1031" s="85">
        <v>0.52083333333333337</v>
      </c>
      <c r="X1031" s="86">
        <f t="shared" si="94"/>
        <v>0.14444444444444449</v>
      </c>
    </row>
    <row r="1032" spans="1:24" x14ac:dyDescent="0.3">
      <c r="A1032" s="44" t="s">
        <v>8683</v>
      </c>
      <c r="B1032" s="68" t="s">
        <v>1229</v>
      </c>
      <c r="C1032" s="2" t="s">
        <v>1</v>
      </c>
      <c r="D1032" s="2">
        <v>48</v>
      </c>
      <c r="E1032" s="6">
        <v>26080</v>
      </c>
      <c r="F1032" s="7">
        <v>43852.519212962965</v>
      </c>
      <c r="G1032" s="69" t="s">
        <v>4</v>
      </c>
      <c r="H1032" s="68">
        <v>1267</v>
      </c>
      <c r="I1032" s="8">
        <f t="shared" si="91"/>
        <v>12.797979797979798</v>
      </c>
      <c r="J1032" s="93">
        <v>3.8860000000000001</v>
      </c>
      <c r="K1032" s="69">
        <v>99</v>
      </c>
      <c r="L1032" s="68">
        <v>405</v>
      </c>
      <c r="M1032" s="8">
        <f t="shared" si="92"/>
        <v>4.0909090909090908</v>
      </c>
      <c r="N1032" s="93">
        <v>2.1</v>
      </c>
      <c r="O1032" s="69">
        <f t="shared" si="90"/>
        <v>99</v>
      </c>
      <c r="P1032" s="181">
        <f t="shared" si="93"/>
        <v>3.1283950617283951</v>
      </c>
      <c r="Q1032" s="77" t="s">
        <v>718</v>
      </c>
      <c r="V1032" s="34">
        <v>0.37777777777777777</v>
      </c>
      <c r="W1032" s="85">
        <v>0.53472222222222221</v>
      </c>
      <c r="X1032" s="86">
        <f t="shared" si="94"/>
        <v>0.15694444444444444</v>
      </c>
    </row>
    <row r="1033" spans="1:24" x14ac:dyDescent="0.3">
      <c r="A1033" s="44" t="s">
        <v>8684</v>
      </c>
      <c r="B1033" s="68" t="s">
        <v>1227</v>
      </c>
      <c r="C1033" s="2" t="s">
        <v>1</v>
      </c>
      <c r="D1033" s="2">
        <v>72</v>
      </c>
      <c r="E1033" s="6">
        <v>17371</v>
      </c>
      <c r="F1033" s="7">
        <v>43852.52747685185</v>
      </c>
      <c r="G1033" s="69" t="s">
        <v>4</v>
      </c>
      <c r="H1033" s="68">
        <v>2307</v>
      </c>
      <c r="I1033" s="8">
        <f t="shared" si="91"/>
        <v>23.07</v>
      </c>
      <c r="J1033" s="93">
        <v>4.3019999999999996</v>
      </c>
      <c r="K1033" s="69">
        <v>100</v>
      </c>
      <c r="L1033" s="68">
        <v>428</v>
      </c>
      <c r="M1033" s="8">
        <f t="shared" si="92"/>
        <v>4.28</v>
      </c>
      <c r="N1033" s="93">
        <v>2.1749999999999998</v>
      </c>
      <c r="O1033" s="69">
        <f t="shared" si="90"/>
        <v>100</v>
      </c>
      <c r="P1033" s="181">
        <f t="shared" si="93"/>
        <v>5.3901869158878499</v>
      </c>
      <c r="Q1033" s="77" t="s">
        <v>718</v>
      </c>
      <c r="V1033" s="34">
        <v>0.40416666666666662</v>
      </c>
      <c r="W1033" s="85">
        <v>0.54513888888888895</v>
      </c>
      <c r="X1033" s="86">
        <f t="shared" si="94"/>
        <v>0.14097222222222233</v>
      </c>
    </row>
    <row r="1034" spans="1:24" x14ac:dyDescent="0.3">
      <c r="A1034" s="44" t="s">
        <v>8685</v>
      </c>
      <c r="B1034" s="68" t="s">
        <v>8686</v>
      </c>
      <c r="C1034" s="2" t="s">
        <v>1</v>
      </c>
      <c r="D1034" s="2">
        <v>43</v>
      </c>
      <c r="E1034" s="6">
        <v>28034</v>
      </c>
      <c r="F1034" s="7">
        <v>43852.54210648148</v>
      </c>
      <c r="G1034" s="69" t="s">
        <v>4</v>
      </c>
      <c r="H1034" s="68">
        <v>1639</v>
      </c>
      <c r="I1034" s="8">
        <f t="shared" si="91"/>
        <v>16.555555555555557</v>
      </c>
      <c r="J1034" s="93">
        <v>3.8759999999999999</v>
      </c>
      <c r="K1034" s="69">
        <v>99</v>
      </c>
      <c r="L1034" s="68">
        <v>273</v>
      </c>
      <c r="M1034" s="8">
        <f t="shared" si="92"/>
        <v>2.7575757575757578</v>
      </c>
      <c r="N1034" s="93">
        <v>1.7270000000000001</v>
      </c>
      <c r="O1034" s="69">
        <f t="shared" si="90"/>
        <v>99</v>
      </c>
      <c r="P1034" s="181">
        <f t="shared" si="93"/>
        <v>6.0036630036630036</v>
      </c>
      <c r="Q1034" s="77" t="s">
        <v>718</v>
      </c>
      <c r="V1034" s="34">
        <v>0.40902777777777777</v>
      </c>
      <c r="W1034" s="85">
        <v>0.55555555555555558</v>
      </c>
      <c r="X1034" s="86">
        <f t="shared" si="94"/>
        <v>0.14652777777777781</v>
      </c>
    </row>
    <row r="1035" spans="1:24" x14ac:dyDescent="0.3">
      <c r="A1035" s="44" t="s">
        <v>8687</v>
      </c>
      <c r="B1035" s="68" t="s">
        <v>388</v>
      </c>
      <c r="C1035" s="2" t="s">
        <v>1</v>
      </c>
      <c r="D1035" s="2">
        <v>59</v>
      </c>
      <c r="E1035" s="6">
        <v>22032</v>
      </c>
      <c r="F1035" s="7">
        <v>43852.571446759262</v>
      </c>
      <c r="G1035" s="69" t="s">
        <v>4</v>
      </c>
      <c r="H1035" s="68">
        <v>2238</v>
      </c>
      <c r="I1035" s="8">
        <f t="shared" si="91"/>
        <v>22.606060606060606</v>
      </c>
      <c r="J1035" s="93">
        <v>4.62</v>
      </c>
      <c r="K1035" s="69">
        <v>99</v>
      </c>
      <c r="L1035" s="68">
        <v>637</v>
      </c>
      <c r="M1035" s="8">
        <f t="shared" si="92"/>
        <v>6.4343434343434343</v>
      </c>
      <c r="N1035" s="93">
        <v>2.9660000000000002</v>
      </c>
      <c r="O1035" s="69">
        <f t="shared" si="90"/>
        <v>99</v>
      </c>
      <c r="P1035" s="181">
        <f t="shared" si="93"/>
        <v>3.5133437990580849</v>
      </c>
      <c r="Q1035" s="77" t="s">
        <v>718</v>
      </c>
      <c r="V1035" s="34">
        <v>0.42083333333333334</v>
      </c>
      <c r="W1035" s="85">
        <v>0.57638888888888895</v>
      </c>
      <c r="X1035" s="86">
        <f t="shared" si="94"/>
        <v>0.15555555555555561</v>
      </c>
    </row>
    <row r="1036" spans="1:24" x14ac:dyDescent="0.3">
      <c r="A1036" s="44" t="s">
        <v>8688</v>
      </c>
      <c r="B1036" s="68" t="s">
        <v>4651</v>
      </c>
      <c r="C1036" s="2" t="s">
        <v>1</v>
      </c>
      <c r="D1036" s="2">
        <v>74</v>
      </c>
      <c r="E1036" s="6">
        <v>16730</v>
      </c>
      <c r="F1036" s="7">
        <v>43852.582662037035</v>
      </c>
      <c r="G1036" s="69" t="s">
        <v>4</v>
      </c>
      <c r="H1036" s="68">
        <v>3074</v>
      </c>
      <c r="I1036" s="8">
        <f t="shared" si="91"/>
        <v>30.74</v>
      </c>
      <c r="J1036" s="2">
        <v>5.6079999999999997</v>
      </c>
      <c r="K1036" s="69">
        <v>100</v>
      </c>
      <c r="L1036" s="68">
        <v>874</v>
      </c>
      <c r="M1036" s="8">
        <f t="shared" si="92"/>
        <v>8.74</v>
      </c>
      <c r="N1036" s="93">
        <v>3.2429999999999999</v>
      </c>
      <c r="O1036" s="69">
        <f t="shared" si="90"/>
        <v>100</v>
      </c>
      <c r="P1036" s="181">
        <f t="shared" si="93"/>
        <v>3.5171624713958809</v>
      </c>
      <c r="Q1036" s="77" t="s">
        <v>718</v>
      </c>
      <c r="V1036" s="34">
        <v>0.43611111111111112</v>
      </c>
      <c r="W1036" s="85">
        <v>0.59027777777777779</v>
      </c>
      <c r="X1036" s="86">
        <f t="shared" si="94"/>
        <v>0.15416666666666667</v>
      </c>
    </row>
    <row r="1037" spans="1:24" x14ac:dyDescent="0.3">
      <c r="A1037" s="44" t="s">
        <v>8689</v>
      </c>
      <c r="B1037" s="68" t="s">
        <v>8690</v>
      </c>
      <c r="C1037" s="2" t="s">
        <v>1</v>
      </c>
      <c r="D1037" s="2">
        <v>67</v>
      </c>
      <c r="E1037" s="6">
        <v>19299</v>
      </c>
      <c r="F1037" s="7">
        <v>43852.593263888892</v>
      </c>
      <c r="G1037" s="69" t="s">
        <v>4</v>
      </c>
      <c r="H1037" s="68">
        <v>1634</v>
      </c>
      <c r="I1037" s="8">
        <f t="shared" si="91"/>
        <v>16.505050505050505</v>
      </c>
      <c r="J1037" s="93">
        <v>4.0419999999999998</v>
      </c>
      <c r="K1037" s="69">
        <v>99</v>
      </c>
      <c r="L1037" s="68">
        <v>922</v>
      </c>
      <c r="M1037" s="8">
        <f t="shared" si="92"/>
        <v>9.3131313131313131</v>
      </c>
      <c r="N1037" s="93">
        <v>2.9849999999999999</v>
      </c>
      <c r="O1037" s="69">
        <f t="shared" si="90"/>
        <v>99</v>
      </c>
      <c r="P1037" s="181">
        <f t="shared" si="93"/>
        <v>1.7722342733188721</v>
      </c>
      <c r="Q1037" s="77" t="s">
        <v>718</v>
      </c>
      <c r="V1037" s="34">
        <v>0.46111111111111108</v>
      </c>
      <c r="W1037" s="85">
        <v>0.60416666666666663</v>
      </c>
      <c r="X1037" s="86">
        <f t="shared" si="94"/>
        <v>0.14305555555555555</v>
      </c>
    </row>
    <row r="1038" spans="1:24" x14ac:dyDescent="0.3">
      <c r="A1038" s="44" t="s">
        <v>8691</v>
      </c>
      <c r="B1038" s="68" t="s">
        <v>8692</v>
      </c>
      <c r="C1038" s="2" t="s">
        <v>1</v>
      </c>
      <c r="D1038" s="2">
        <v>57</v>
      </c>
      <c r="E1038" s="6">
        <v>22842</v>
      </c>
      <c r="F1038" s="7">
        <v>43852.601030092592</v>
      </c>
      <c r="G1038" s="69" t="s">
        <v>4</v>
      </c>
      <c r="H1038" s="68">
        <v>1642</v>
      </c>
      <c r="I1038" s="8">
        <f t="shared" si="91"/>
        <v>16.585858585858585</v>
      </c>
      <c r="J1038" s="93">
        <v>4.4969999999999999</v>
      </c>
      <c r="K1038" s="69">
        <v>99</v>
      </c>
      <c r="L1038" s="68">
        <v>517</v>
      </c>
      <c r="M1038" s="8">
        <f t="shared" si="92"/>
        <v>5.2222222222222223</v>
      </c>
      <c r="N1038" s="93">
        <v>2.367</v>
      </c>
      <c r="O1038" s="69">
        <f t="shared" si="90"/>
        <v>99</v>
      </c>
      <c r="P1038" s="181">
        <f t="shared" si="93"/>
        <v>3.1760154738878139</v>
      </c>
      <c r="Q1038" s="77" t="s">
        <v>718</v>
      </c>
      <c r="V1038" s="34">
        <v>0.45555555555555555</v>
      </c>
      <c r="W1038" s="85">
        <v>0.61805555555555558</v>
      </c>
      <c r="X1038" s="86">
        <f t="shared" si="94"/>
        <v>0.16250000000000003</v>
      </c>
    </row>
    <row r="1039" spans="1:24" x14ac:dyDescent="0.3">
      <c r="A1039" s="44" t="s">
        <v>8693</v>
      </c>
      <c r="B1039" s="68" t="s">
        <v>8694</v>
      </c>
      <c r="C1039" s="2" t="s">
        <v>6</v>
      </c>
      <c r="D1039" s="2">
        <v>59</v>
      </c>
      <c r="E1039" s="6">
        <v>22046</v>
      </c>
      <c r="F1039" s="7">
        <v>43852.614201388889</v>
      </c>
      <c r="G1039" s="69" t="s">
        <v>4</v>
      </c>
      <c r="H1039" s="68">
        <v>1329</v>
      </c>
      <c r="I1039" s="8">
        <f t="shared" si="91"/>
        <v>13.424242424242424</v>
      </c>
      <c r="J1039" s="93">
        <v>3.9460000000000002</v>
      </c>
      <c r="K1039" s="69">
        <v>99</v>
      </c>
      <c r="L1039" s="68">
        <v>407</v>
      </c>
      <c r="M1039" s="8">
        <f t="shared" si="92"/>
        <v>4.1111111111111107</v>
      </c>
      <c r="N1039" s="93">
        <v>1.9370000000000001</v>
      </c>
      <c r="O1039" s="69">
        <f t="shared" si="90"/>
        <v>99</v>
      </c>
      <c r="P1039" s="181">
        <f t="shared" si="93"/>
        <v>3.2653562653562656</v>
      </c>
      <c r="Q1039" s="77" t="s">
        <v>718</v>
      </c>
      <c r="V1039" s="34">
        <v>0.47986111111111113</v>
      </c>
      <c r="W1039" s="85">
        <v>0.65277777777777779</v>
      </c>
      <c r="X1039" s="86">
        <f t="shared" si="94"/>
        <v>0.17291666666666666</v>
      </c>
    </row>
    <row r="1040" spans="1:24" x14ac:dyDescent="0.3">
      <c r="A1040" s="44" t="s">
        <v>8695</v>
      </c>
      <c r="B1040" s="68" t="s">
        <v>1984</v>
      </c>
      <c r="C1040" s="2" t="s">
        <v>1</v>
      </c>
      <c r="D1040" s="2">
        <v>50</v>
      </c>
      <c r="E1040" s="6">
        <v>25320</v>
      </c>
      <c r="F1040" s="7">
        <v>43852.628113425926</v>
      </c>
      <c r="G1040" s="69" t="s">
        <v>4</v>
      </c>
      <c r="H1040" s="68">
        <v>1775</v>
      </c>
      <c r="I1040" s="8">
        <f t="shared" si="91"/>
        <v>17.929292929292931</v>
      </c>
      <c r="J1040" s="93">
        <v>3.9649999999999999</v>
      </c>
      <c r="K1040" s="69">
        <v>99</v>
      </c>
      <c r="L1040" s="68">
        <v>374</v>
      </c>
      <c r="M1040" s="8">
        <f t="shared" si="92"/>
        <v>3.7777777777777777</v>
      </c>
      <c r="N1040" s="93">
        <v>1.972</v>
      </c>
      <c r="O1040" s="69">
        <f t="shared" si="90"/>
        <v>99</v>
      </c>
      <c r="P1040" s="181">
        <f t="shared" si="93"/>
        <v>4.7459893048128343</v>
      </c>
      <c r="Q1040" s="77" t="s">
        <v>718</v>
      </c>
      <c r="V1040" s="34">
        <v>0.49652777777777773</v>
      </c>
      <c r="W1040" s="85">
        <v>0.66319444444444442</v>
      </c>
      <c r="X1040" s="86">
        <f t="shared" si="94"/>
        <v>0.16666666666666669</v>
      </c>
    </row>
    <row r="1041" spans="1:24" x14ac:dyDescent="0.3">
      <c r="A1041" s="44" t="s">
        <v>8696</v>
      </c>
      <c r="B1041" s="68" t="s">
        <v>1145</v>
      </c>
      <c r="C1041" s="2" t="s">
        <v>6</v>
      </c>
      <c r="D1041" s="2">
        <v>57</v>
      </c>
      <c r="E1041" s="6">
        <v>23023</v>
      </c>
      <c r="F1041" s="7">
        <v>43852.660231481481</v>
      </c>
      <c r="G1041" s="69" t="s">
        <v>4</v>
      </c>
      <c r="H1041" s="68">
        <v>1541</v>
      </c>
      <c r="I1041" s="8">
        <f t="shared" si="91"/>
        <v>15.41</v>
      </c>
      <c r="J1041" s="93">
        <v>4.1660000000000004</v>
      </c>
      <c r="K1041" s="69">
        <v>100</v>
      </c>
      <c r="L1041" s="68">
        <v>333</v>
      </c>
      <c r="M1041" s="8">
        <f t="shared" si="92"/>
        <v>3.33</v>
      </c>
      <c r="N1041" s="93">
        <v>1.7350000000000001</v>
      </c>
      <c r="O1041" s="69">
        <f t="shared" si="90"/>
        <v>100</v>
      </c>
      <c r="P1041" s="181">
        <f t="shared" si="93"/>
        <v>4.6276276276276276</v>
      </c>
      <c r="Q1041" s="77" t="s">
        <v>718</v>
      </c>
      <c r="V1041" s="34">
        <v>0.50694444444444442</v>
      </c>
      <c r="W1041" s="85">
        <v>0.67361111111111116</v>
      </c>
      <c r="X1041" s="86">
        <f t="shared" si="94"/>
        <v>0.16666666666666674</v>
      </c>
    </row>
    <row r="1042" spans="1:24" x14ac:dyDescent="0.3">
      <c r="A1042" s="44" t="s">
        <v>8697</v>
      </c>
      <c r="B1042" s="68" t="s">
        <v>1873</v>
      </c>
      <c r="C1042" s="2" t="s">
        <v>1</v>
      </c>
      <c r="D1042" s="2">
        <v>69</v>
      </c>
      <c r="E1042" s="6">
        <v>18419</v>
      </c>
      <c r="F1042" s="7">
        <v>43853.513912037037</v>
      </c>
      <c r="G1042" s="69" t="s">
        <v>4</v>
      </c>
      <c r="H1042" s="68">
        <v>1895</v>
      </c>
      <c r="I1042" s="8">
        <f t="shared" si="91"/>
        <v>19.141414141414142</v>
      </c>
      <c r="J1042" s="93">
        <v>4.3259999999999996</v>
      </c>
      <c r="K1042" s="69">
        <v>99</v>
      </c>
      <c r="L1042" s="68">
        <v>873</v>
      </c>
      <c r="M1042" s="8">
        <f t="shared" si="92"/>
        <v>8.8181818181818183</v>
      </c>
      <c r="N1042" s="93">
        <v>3.2080000000000002</v>
      </c>
      <c r="O1042" s="69">
        <f t="shared" si="90"/>
        <v>99</v>
      </c>
      <c r="P1042" s="181">
        <f t="shared" si="93"/>
        <v>2.1706758304696447</v>
      </c>
      <c r="Q1042" s="77" t="s">
        <v>718</v>
      </c>
      <c r="V1042" s="34">
        <v>0.38263888888888892</v>
      </c>
      <c r="W1042" s="85">
        <v>0.52430555555555558</v>
      </c>
      <c r="X1042" s="86">
        <f t="shared" si="94"/>
        <v>0.14166666666666666</v>
      </c>
    </row>
    <row r="1043" spans="1:24" x14ac:dyDescent="0.3">
      <c r="A1043" s="44" t="s">
        <v>8698</v>
      </c>
      <c r="B1043" s="68" t="s">
        <v>1930</v>
      </c>
      <c r="C1043" s="2" t="s">
        <v>1</v>
      </c>
      <c r="D1043" s="2">
        <v>43</v>
      </c>
      <c r="E1043" s="6">
        <v>27935</v>
      </c>
      <c r="F1043" s="7">
        <v>43853.514166666668</v>
      </c>
      <c r="G1043" s="69" t="s">
        <v>4</v>
      </c>
      <c r="H1043" s="68">
        <v>1448</v>
      </c>
      <c r="I1043" s="8">
        <f t="shared" si="91"/>
        <v>14.48</v>
      </c>
      <c r="J1043" s="93">
        <v>3.8889999999999998</v>
      </c>
      <c r="K1043" s="69">
        <v>100</v>
      </c>
      <c r="L1043" s="68">
        <v>371</v>
      </c>
      <c r="M1043" s="8">
        <f t="shared" si="92"/>
        <v>3.71</v>
      </c>
      <c r="N1043" s="93">
        <v>1.827</v>
      </c>
      <c r="O1043" s="69">
        <f t="shared" si="90"/>
        <v>100</v>
      </c>
      <c r="P1043" s="181">
        <f t="shared" si="93"/>
        <v>3.9029649595687332</v>
      </c>
      <c r="Q1043" s="77" t="s">
        <v>718</v>
      </c>
      <c r="V1043" s="34">
        <v>0.39166666666666666</v>
      </c>
      <c r="W1043" s="85">
        <v>0.53472222222222221</v>
      </c>
      <c r="X1043" s="86">
        <f t="shared" si="94"/>
        <v>0.14305555555555555</v>
      </c>
    </row>
    <row r="1044" spans="1:24" x14ac:dyDescent="0.3">
      <c r="A1044" s="44" t="s">
        <v>8699</v>
      </c>
      <c r="B1044" s="68" t="s">
        <v>8700</v>
      </c>
      <c r="C1044" s="2" t="s">
        <v>6</v>
      </c>
      <c r="D1044" s="2">
        <v>30</v>
      </c>
      <c r="E1044" s="6">
        <v>32757</v>
      </c>
      <c r="F1044" s="7">
        <v>43853.531597222223</v>
      </c>
      <c r="G1044" s="69" t="s">
        <v>4</v>
      </c>
      <c r="H1044" s="68">
        <v>816</v>
      </c>
      <c r="I1044" s="8">
        <f t="shared" si="91"/>
        <v>8.2424242424242422</v>
      </c>
      <c r="J1044" s="93">
        <v>2.9590000000000001</v>
      </c>
      <c r="K1044" s="69">
        <v>99</v>
      </c>
      <c r="L1044" s="68">
        <v>213</v>
      </c>
      <c r="M1044" s="8">
        <f t="shared" si="92"/>
        <v>2.1515151515151514</v>
      </c>
      <c r="N1044" s="93">
        <v>1.4379999999999999</v>
      </c>
      <c r="O1044" s="69">
        <f t="shared" si="90"/>
        <v>99</v>
      </c>
      <c r="P1044" s="181">
        <f t="shared" si="93"/>
        <v>3.830985915492958</v>
      </c>
      <c r="Q1044" s="77" t="s">
        <v>718</v>
      </c>
      <c r="V1044" s="34">
        <v>0.375</v>
      </c>
      <c r="W1044" s="85">
        <v>0.54861111111111105</v>
      </c>
      <c r="X1044" s="86">
        <f t="shared" si="94"/>
        <v>0.17361111111111105</v>
      </c>
    </row>
    <row r="1045" spans="1:24" x14ac:dyDescent="0.3">
      <c r="A1045" s="44" t="s">
        <v>8701</v>
      </c>
      <c r="B1045" s="68" t="s">
        <v>281</v>
      </c>
      <c r="C1045" s="2" t="s">
        <v>1</v>
      </c>
      <c r="D1045" s="2">
        <v>58</v>
      </c>
      <c r="E1045" s="6">
        <v>22528</v>
      </c>
      <c r="F1045" s="7">
        <v>43853.551747685182</v>
      </c>
      <c r="G1045" s="69" t="s">
        <v>4</v>
      </c>
      <c r="H1045" s="68">
        <v>2502</v>
      </c>
      <c r="I1045" s="8">
        <f t="shared" si="91"/>
        <v>25.272727272727273</v>
      </c>
      <c r="J1045" s="93">
        <v>4.8150000000000004</v>
      </c>
      <c r="K1045" s="69">
        <v>99</v>
      </c>
      <c r="L1045" s="68">
        <v>421</v>
      </c>
      <c r="M1045" s="8">
        <f t="shared" si="92"/>
        <v>4.2525252525252526</v>
      </c>
      <c r="N1045" s="93">
        <v>2.5289999999999999</v>
      </c>
      <c r="O1045" s="69">
        <f t="shared" si="90"/>
        <v>99</v>
      </c>
      <c r="P1045" s="181">
        <f t="shared" si="93"/>
        <v>5.9429928741092635</v>
      </c>
      <c r="Q1045" s="77" t="s">
        <v>718</v>
      </c>
      <c r="V1045" s="34">
        <v>0.41736111111111113</v>
      </c>
      <c r="W1045" s="85">
        <v>0.56944444444444442</v>
      </c>
      <c r="X1045" s="86">
        <f t="shared" si="94"/>
        <v>0.15208333333333329</v>
      </c>
    </row>
    <row r="1046" spans="1:24" x14ac:dyDescent="0.3">
      <c r="A1046" s="44" t="s">
        <v>8702</v>
      </c>
      <c r="B1046" s="68" t="s">
        <v>1790</v>
      </c>
      <c r="C1046" s="2" t="s">
        <v>1</v>
      </c>
      <c r="D1046" s="2">
        <v>48</v>
      </c>
      <c r="E1046" s="6">
        <v>26071</v>
      </c>
      <c r="F1046" s="7">
        <v>43853.565995370373</v>
      </c>
      <c r="G1046" s="69" t="s">
        <v>4</v>
      </c>
      <c r="H1046" s="68">
        <v>1911</v>
      </c>
      <c r="I1046" s="8">
        <f t="shared" si="91"/>
        <v>19.303030303030305</v>
      </c>
      <c r="J1046" s="93">
        <v>4.9210000000000003</v>
      </c>
      <c r="K1046" s="69">
        <v>99</v>
      </c>
      <c r="L1046" s="68">
        <v>413</v>
      </c>
      <c r="M1046" s="8">
        <f t="shared" si="92"/>
        <v>4.1717171717171722</v>
      </c>
      <c r="N1046" s="93">
        <v>1.835</v>
      </c>
      <c r="O1046" s="69">
        <f t="shared" si="90"/>
        <v>99</v>
      </c>
      <c r="P1046" s="181">
        <f t="shared" si="93"/>
        <v>4.6271186440677967</v>
      </c>
      <c r="Q1046" s="77" t="s">
        <v>718</v>
      </c>
      <c r="V1046" s="34">
        <v>0.43124999999999997</v>
      </c>
      <c r="W1046" s="85">
        <v>0.57638888888888895</v>
      </c>
      <c r="X1046" s="86">
        <f t="shared" si="94"/>
        <v>0.14513888888888898</v>
      </c>
    </row>
    <row r="1047" spans="1:24" x14ac:dyDescent="0.3">
      <c r="A1047" s="44" t="s">
        <v>8703</v>
      </c>
      <c r="B1047" s="68" t="s">
        <v>636</v>
      </c>
      <c r="C1047" s="2" t="s">
        <v>1</v>
      </c>
      <c r="D1047" s="2">
        <v>77</v>
      </c>
      <c r="E1047" s="6">
        <v>15629</v>
      </c>
      <c r="F1047" s="7">
        <v>43853.573923611111</v>
      </c>
      <c r="G1047" s="69" t="s">
        <v>4</v>
      </c>
      <c r="H1047" s="68">
        <v>2276</v>
      </c>
      <c r="I1047" s="8">
        <f t="shared" si="91"/>
        <v>22.98989898989899</v>
      </c>
      <c r="J1047" s="93">
        <v>4.45</v>
      </c>
      <c r="K1047" s="69">
        <v>99</v>
      </c>
      <c r="L1047" s="68">
        <v>802</v>
      </c>
      <c r="M1047" s="8">
        <f t="shared" si="92"/>
        <v>8.1010101010101003</v>
      </c>
      <c r="N1047" s="93">
        <v>2.891</v>
      </c>
      <c r="O1047" s="69">
        <f t="shared" si="90"/>
        <v>99</v>
      </c>
      <c r="P1047" s="181">
        <f t="shared" si="93"/>
        <v>2.8379052369077309</v>
      </c>
      <c r="Q1047" s="77" t="s">
        <v>718</v>
      </c>
      <c r="V1047" s="34">
        <v>0.44097222222222227</v>
      </c>
      <c r="W1047" s="85">
        <v>0.59375</v>
      </c>
      <c r="X1047" s="86">
        <f t="shared" si="94"/>
        <v>0.15277777777777773</v>
      </c>
    </row>
    <row r="1048" spans="1:24" x14ac:dyDescent="0.3">
      <c r="A1048" s="44" t="s">
        <v>8704</v>
      </c>
      <c r="B1048" s="68" t="s">
        <v>5888</v>
      </c>
      <c r="C1048" s="2" t="s">
        <v>1</v>
      </c>
      <c r="D1048" s="2">
        <v>49</v>
      </c>
      <c r="E1048" s="6">
        <v>25921</v>
      </c>
      <c r="F1048" s="7">
        <v>43853.591689814813</v>
      </c>
      <c r="G1048" s="69" t="s">
        <v>4</v>
      </c>
      <c r="H1048" s="68">
        <v>1934</v>
      </c>
      <c r="I1048" s="8">
        <f t="shared" si="91"/>
        <v>19.535353535353536</v>
      </c>
      <c r="J1048" s="93">
        <v>5.5430000000000001</v>
      </c>
      <c r="K1048" s="69">
        <v>99</v>
      </c>
      <c r="L1048" s="68">
        <v>548</v>
      </c>
      <c r="M1048" s="8">
        <f t="shared" si="92"/>
        <v>5.5353535353535355</v>
      </c>
      <c r="N1048" s="93">
        <v>2.4670000000000001</v>
      </c>
      <c r="O1048" s="69">
        <f t="shared" si="90"/>
        <v>99</v>
      </c>
      <c r="P1048" s="181">
        <f t="shared" si="93"/>
        <v>3.5291970802919708</v>
      </c>
      <c r="Q1048" s="77" t="s">
        <v>718</v>
      </c>
      <c r="V1048" s="34">
        <v>0.46388888888888885</v>
      </c>
      <c r="W1048" s="85">
        <v>0.62152777777777779</v>
      </c>
      <c r="X1048" s="86">
        <f t="shared" si="94"/>
        <v>0.15763888888888894</v>
      </c>
    </row>
    <row r="1049" spans="1:24" x14ac:dyDescent="0.3">
      <c r="A1049" s="44" t="s">
        <v>8705</v>
      </c>
      <c r="B1049" s="68" t="s">
        <v>232</v>
      </c>
      <c r="C1049" s="2" t="s">
        <v>1</v>
      </c>
      <c r="D1049" s="2">
        <v>46</v>
      </c>
      <c r="E1049" s="6">
        <v>26910</v>
      </c>
      <c r="F1049" s="7">
        <v>43853.608252314814</v>
      </c>
      <c r="G1049" s="69" t="s">
        <v>4</v>
      </c>
      <c r="H1049" s="68">
        <v>1995</v>
      </c>
      <c r="I1049" s="8">
        <f t="shared" si="91"/>
        <v>20.151515151515152</v>
      </c>
      <c r="J1049" s="93">
        <v>4.6449999999999996</v>
      </c>
      <c r="K1049" s="69">
        <v>99</v>
      </c>
      <c r="L1049" s="68">
        <v>427</v>
      </c>
      <c r="M1049" s="8">
        <f t="shared" si="92"/>
        <v>4.3131313131313131</v>
      </c>
      <c r="N1049" s="93">
        <v>1.915</v>
      </c>
      <c r="O1049" s="69">
        <f t="shared" si="90"/>
        <v>99</v>
      </c>
      <c r="P1049" s="181">
        <f t="shared" si="93"/>
        <v>4.6721311475409841</v>
      </c>
      <c r="Q1049" s="77" t="s">
        <v>718</v>
      </c>
      <c r="V1049" s="34">
        <v>0.48055555555555557</v>
      </c>
      <c r="W1049" s="85">
        <v>0.63194444444444442</v>
      </c>
      <c r="X1049" s="86">
        <f t="shared" si="94"/>
        <v>0.15138888888888885</v>
      </c>
    </row>
    <row r="1050" spans="1:24" x14ac:dyDescent="0.3">
      <c r="A1050" s="44" t="s">
        <v>8706</v>
      </c>
      <c r="B1050" s="68" t="s">
        <v>1902</v>
      </c>
      <c r="C1050" s="2" t="s">
        <v>1</v>
      </c>
      <c r="D1050" s="2">
        <v>51</v>
      </c>
      <c r="E1050" s="6">
        <v>24902</v>
      </c>
      <c r="F1050" s="7">
        <v>43853.627974537034</v>
      </c>
      <c r="G1050" s="69" t="s">
        <v>4</v>
      </c>
      <c r="H1050" s="68">
        <v>2739</v>
      </c>
      <c r="I1050" s="8">
        <f t="shared" si="91"/>
        <v>27.39</v>
      </c>
      <c r="J1050" s="93">
        <v>5.6260000000000003</v>
      </c>
      <c r="K1050" s="69">
        <v>100</v>
      </c>
      <c r="L1050" s="68">
        <v>458</v>
      </c>
      <c r="M1050" s="8">
        <f t="shared" si="92"/>
        <v>4.58</v>
      </c>
      <c r="N1050" s="93">
        <v>1.7709999999999999</v>
      </c>
      <c r="O1050" s="69">
        <f t="shared" si="90"/>
        <v>100</v>
      </c>
      <c r="P1050" s="181">
        <f t="shared" si="93"/>
        <v>5.9803493449781664</v>
      </c>
      <c r="Q1050" s="77" t="s">
        <v>718</v>
      </c>
      <c r="V1050" s="34">
        <v>0.49652777777777773</v>
      </c>
      <c r="W1050" s="85">
        <v>0.64236111111111105</v>
      </c>
      <c r="X1050" s="86">
        <f t="shared" si="94"/>
        <v>0.14583333333333331</v>
      </c>
    </row>
    <row r="1051" spans="1:24" x14ac:dyDescent="0.3">
      <c r="A1051" s="44" t="s">
        <v>8707</v>
      </c>
      <c r="B1051" s="68" t="s">
        <v>980</v>
      </c>
      <c r="C1051" s="2" t="s">
        <v>1</v>
      </c>
      <c r="D1051" s="2">
        <v>57</v>
      </c>
      <c r="E1051" s="6">
        <v>22727</v>
      </c>
      <c r="F1051" s="7">
        <v>43853.639884259261</v>
      </c>
      <c r="G1051" s="69" t="s">
        <v>4</v>
      </c>
      <c r="H1051" s="68">
        <v>2235</v>
      </c>
      <c r="I1051" s="8">
        <f t="shared" si="91"/>
        <v>22.575757575757574</v>
      </c>
      <c r="J1051" s="93">
        <v>4.4560000000000004</v>
      </c>
      <c r="K1051" s="69">
        <v>99</v>
      </c>
      <c r="L1051" s="68">
        <v>389</v>
      </c>
      <c r="M1051" s="8">
        <f t="shared" si="92"/>
        <v>3.9292929292929295</v>
      </c>
      <c r="N1051" s="93">
        <v>1.986</v>
      </c>
      <c r="O1051" s="69">
        <f t="shared" si="90"/>
        <v>99</v>
      </c>
      <c r="P1051" s="181">
        <f t="shared" si="93"/>
        <v>5.7455012853470429</v>
      </c>
      <c r="Q1051" s="77" t="s">
        <v>718</v>
      </c>
      <c r="V1051" s="34">
        <v>0.51250000000000007</v>
      </c>
      <c r="W1051" s="85">
        <v>0.66666666666666663</v>
      </c>
      <c r="X1051" s="86">
        <f t="shared" si="94"/>
        <v>0.15416666666666656</v>
      </c>
    </row>
    <row r="1052" spans="1:24" x14ac:dyDescent="0.3">
      <c r="A1052" s="44" t="s">
        <v>8708</v>
      </c>
      <c r="B1052" s="68" t="s">
        <v>8709</v>
      </c>
      <c r="C1052" s="2" t="s">
        <v>6</v>
      </c>
      <c r="D1052" s="2">
        <v>54</v>
      </c>
      <c r="E1052" s="6">
        <v>24096</v>
      </c>
      <c r="F1052" s="7">
        <v>43853.658888888887</v>
      </c>
      <c r="G1052" s="69" t="s">
        <v>4</v>
      </c>
      <c r="H1052" s="68">
        <v>1214</v>
      </c>
      <c r="I1052" s="8">
        <f t="shared" si="91"/>
        <v>12.262626262626263</v>
      </c>
      <c r="J1052" s="93">
        <v>3.7349999999999999</v>
      </c>
      <c r="K1052" s="69">
        <v>99</v>
      </c>
      <c r="L1052" s="68">
        <v>479</v>
      </c>
      <c r="M1052" s="8">
        <f t="shared" si="92"/>
        <v>4.8383838383838382</v>
      </c>
      <c r="N1052" s="93">
        <v>2.198</v>
      </c>
      <c r="O1052" s="69">
        <f t="shared" si="90"/>
        <v>99</v>
      </c>
      <c r="P1052" s="181">
        <f t="shared" si="93"/>
        <v>2.5344467640918582</v>
      </c>
      <c r="Q1052" s="77" t="s">
        <v>718</v>
      </c>
      <c r="V1052" s="34">
        <v>0.50069444444444444</v>
      </c>
      <c r="W1052" s="85">
        <v>0.67708333333333337</v>
      </c>
      <c r="X1052" s="86">
        <f t="shared" si="94"/>
        <v>0.17638888888888893</v>
      </c>
    </row>
    <row r="1053" spans="1:24" x14ac:dyDescent="0.3">
      <c r="A1053" s="44" t="s">
        <v>8710</v>
      </c>
      <c r="B1053" s="68" t="s">
        <v>848</v>
      </c>
      <c r="C1053" s="2" t="s">
        <v>1</v>
      </c>
      <c r="D1053" s="2">
        <v>47</v>
      </c>
      <c r="E1053" s="6">
        <v>26579</v>
      </c>
      <c r="F1053" s="7">
        <v>43858.510555555556</v>
      </c>
      <c r="G1053" s="69" t="s">
        <v>4</v>
      </c>
      <c r="H1053" s="68">
        <v>1640</v>
      </c>
      <c r="I1053" s="8">
        <f t="shared" si="91"/>
        <v>16.565656565656564</v>
      </c>
      <c r="J1053" s="93">
        <v>4.2770000000000001</v>
      </c>
      <c r="K1053" s="69">
        <v>99</v>
      </c>
      <c r="L1053" s="68">
        <v>388</v>
      </c>
      <c r="M1053" s="8">
        <f t="shared" si="92"/>
        <v>3.9191919191919191</v>
      </c>
      <c r="N1053" s="93">
        <v>1.9410000000000001</v>
      </c>
      <c r="O1053" s="69">
        <f t="shared" si="90"/>
        <v>99</v>
      </c>
      <c r="P1053" s="181">
        <f t="shared" si="93"/>
        <v>4.2268041237113403</v>
      </c>
      <c r="Q1053" s="77" t="s">
        <v>718</v>
      </c>
      <c r="V1053" s="34">
        <v>0.37638888888888888</v>
      </c>
      <c r="W1053" s="85">
        <v>0.52083333333333337</v>
      </c>
      <c r="X1053" s="86">
        <f t="shared" si="94"/>
        <v>0.14444444444444449</v>
      </c>
    </row>
    <row r="1054" spans="1:24" x14ac:dyDescent="0.3">
      <c r="A1054" s="44" t="s">
        <v>8711</v>
      </c>
      <c r="B1054" s="68" t="s">
        <v>1632</v>
      </c>
      <c r="C1054" s="2" t="s">
        <v>1</v>
      </c>
      <c r="D1054" s="2">
        <v>31</v>
      </c>
      <c r="E1054" s="6">
        <v>32400</v>
      </c>
      <c r="F1054" s="7">
        <v>43858.511504629627</v>
      </c>
      <c r="G1054" s="69" t="s">
        <v>4</v>
      </c>
      <c r="H1054" s="68">
        <v>1563</v>
      </c>
      <c r="I1054" s="8">
        <f t="shared" si="91"/>
        <v>15.63</v>
      </c>
      <c r="J1054" s="93">
        <v>4.0490000000000004</v>
      </c>
      <c r="K1054" s="69">
        <v>100</v>
      </c>
      <c r="L1054" s="68">
        <v>436</v>
      </c>
      <c r="M1054" s="8">
        <f t="shared" si="92"/>
        <v>4.3600000000000003</v>
      </c>
      <c r="N1054" s="93">
        <v>1.972</v>
      </c>
      <c r="O1054" s="69">
        <f t="shared" si="90"/>
        <v>100</v>
      </c>
      <c r="P1054" s="181">
        <f t="shared" si="93"/>
        <v>3.584862385321101</v>
      </c>
      <c r="Q1054" s="77" t="s">
        <v>718</v>
      </c>
      <c r="V1054" s="34">
        <v>0.39861111111111108</v>
      </c>
      <c r="W1054" s="85">
        <v>0.53472222222222221</v>
      </c>
      <c r="X1054" s="86">
        <f t="shared" si="94"/>
        <v>0.13611111111111113</v>
      </c>
    </row>
    <row r="1055" spans="1:24" x14ac:dyDescent="0.3">
      <c r="A1055" s="44" t="s">
        <v>8712</v>
      </c>
      <c r="B1055" s="68" t="s">
        <v>1382</v>
      </c>
      <c r="C1055" s="2" t="s">
        <v>1</v>
      </c>
      <c r="D1055" s="2">
        <v>39</v>
      </c>
      <c r="E1055" s="6">
        <v>29401</v>
      </c>
      <c r="F1055" s="7">
        <v>43858.529652777775</v>
      </c>
      <c r="G1055" s="69" t="s">
        <v>4</v>
      </c>
      <c r="H1055" s="68">
        <v>1536</v>
      </c>
      <c r="I1055" s="8">
        <f t="shared" si="91"/>
        <v>15.515151515151516</v>
      </c>
      <c r="J1055" s="93">
        <v>4.2750000000000004</v>
      </c>
      <c r="K1055" s="69">
        <v>99</v>
      </c>
      <c r="L1055" s="68">
        <v>381</v>
      </c>
      <c r="M1055" s="8">
        <f t="shared" si="92"/>
        <v>3.8484848484848486</v>
      </c>
      <c r="N1055" s="93">
        <v>2.1160000000000001</v>
      </c>
      <c r="O1055" s="69">
        <f t="shared" si="90"/>
        <v>99</v>
      </c>
      <c r="P1055" s="181">
        <f t="shared" si="93"/>
        <v>4.0314960629921259</v>
      </c>
      <c r="Q1055" s="77" t="s">
        <v>718</v>
      </c>
      <c r="V1055" s="34">
        <v>0.40972222222222227</v>
      </c>
      <c r="W1055" s="85">
        <v>0.54513888888888895</v>
      </c>
      <c r="X1055" s="86">
        <f t="shared" si="94"/>
        <v>0.13541666666666669</v>
      </c>
    </row>
    <row r="1056" spans="1:24" x14ac:dyDescent="0.3">
      <c r="A1056" s="44" t="s">
        <v>8713</v>
      </c>
      <c r="B1056" s="68" t="s">
        <v>1385</v>
      </c>
      <c r="C1056" s="2" t="s">
        <v>1</v>
      </c>
      <c r="D1056" s="2">
        <v>53</v>
      </c>
      <c r="E1056" s="6">
        <v>24435</v>
      </c>
      <c r="F1056" s="7">
        <v>43858.54115740741</v>
      </c>
      <c r="G1056" s="69" t="s">
        <v>4</v>
      </c>
      <c r="H1056" s="68">
        <v>2508</v>
      </c>
      <c r="I1056" s="8">
        <f t="shared" si="91"/>
        <v>25.333333333333332</v>
      </c>
      <c r="J1056" s="93">
        <v>4.9649999999999999</v>
      </c>
      <c r="K1056" s="69">
        <v>99</v>
      </c>
      <c r="L1056" s="68">
        <v>467</v>
      </c>
      <c r="M1056" s="8">
        <f t="shared" si="92"/>
        <v>4.7171717171717171</v>
      </c>
      <c r="N1056" s="93">
        <v>2.2040000000000002</v>
      </c>
      <c r="O1056" s="69">
        <f t="shared" si="90"/>
        <v>99</v>
      </c>
      <c r="P1056" s="181">
        <f t="shared" si="93"/>
        <v>5.3704496788008562</v>
      </c>
      <c r="Q1056" s="77" t="s">
        <v>718</v>
      </c>
      <c r="V1056" s="34">
        <v>0.41944444444444445</v>
      </c>
      <c r="W1056" s="85">
        <v>0.56597222222222221</v>
      </c>
      <c r="X1056" s="86">
        <f t="shared" si="94"/>
        <v>0.14652777777777776</v>
      </c>
    </row>
    <row r="1057" spans="1:24" x14ac:dyDescent="0.3">
      <c r="A1057" s="44" t="s">
        <v>8714</v>
      </c>
      <c r="B1057" s="68" t="s">
        <v>1807</v>
      </c>
      <c r="C1057" s="2" t="s">
        <v>1</v>
      </c>
      <c r="D1057" s="2">
        <v>58</v>
      </c>
      <c r="E1057" s="6">
        <v>22431</v>
      </c>
      <c r="F1057" s="7">
        <v>43858.567060185182</v>
      </c>
      <c r="G1057" s="69" t="s">
        <v>4</v>
      </c>
      <c r="H1057" s="68">
        <v>1972</v>
      </c>
      <c r="I1057" s="8">
        <f t="shared" si="91"/>
        <v>19.91919191919192</v>
      </c>
      <c r="J1057" s="93">
        <v>4.51</v>
      </c>
      <c r="K1057" s="69">
        <v>99</v>
      </c>
      <c r="L1057" s="68">
        <v>468</v>
      </c>
      <c r="M1057" s="8">
        <f t="shared" si="92"/>
        <v>4.7272727272727275</v>
      </c>
      <c r="N1057" s="93">
        <v>2.68</v>
      </c>
      <c r="O1057" s="69">
        <f t="shared" si="90"/>
        <v>99</v>
      </c>
      <c r="P1057" s="181">
        <f t="shared" si="93"/>
        <v>4.2136752136752138</v>
      </c>
      <c r="Q1057" s="77" t="s">
        <v>718</v>
      </c>
      <c r="V1057" s="34">
        <v>0.44097222222222227</v>
      </c>
      <c r="W1057" s="85">
        <v>0.57638888888888895</v>
      </c>
      <c r="X1057" s="86">
        <f t="shared" si="94"/>
        <v>0.13541666666666669</v>
      </c>
    </row>
    <row r="1058" spans="1:24" x14ac:dyDescent="0.3">
      <c r="A1058" s="44" t="s">
        <v>8715</v>
      </c>
      <c r="B1058" s="68" t="s">
        <v>8716</v>
      </c>
      <c r="C1058" s="2" t="s">
        <v>1</v>
      </c>
      <c r="D1058" s="2">
        <v>67</v>
      </c>
      <c r="E1058" s="6">
        <v>19375</v>
      </c>
      <c r="F1058" s="7">
        <v>43858.57371527778</v>
      </c>
      <c r="G1058" s="69" t="s">
        <v>4</v>
      </c>
      <c r="H1058" s="68">
        <v>1643</v>
      </c>
      <c r="I1058" s="8">
        <f t="shared" si="91"/>
        <v>16.595959595959595</v>
      </c>
      <c r="J1058" s="93">
        <v>4.1520000000000001</v>
      </c>
      <c r="K1058" s="69">
        <v>99</v>
      </c>
      <c r="L1058" s="68">
        <v>251</v>
      </c>
      <c r="M1058" s="8">
        <f t="shared" si="92"/>
        <v>2.5353535353535355</v>
      </c>
      <c r="N1058" s="93">
        <v>1.599</v>
      </c>
      <c r="O1058" s="69">
        <f t="shared" si="90"/>
        <v>99</v>
      </c>
      <c r="P1058" s="181">
        <f t="shared" si="93"/>
        <v>6.5458167330677286</v>
      </c>
      <c r="Q1058" s="77" t="s">
        <v>718</v>
      </c>
      <c r="V1058" s="34">
        <v>0.4458333333333333</v>
      </c>
      <c r="W1058" s="85">
        <v>0.59027777777777779</v>
      </c>
      <c r="X1058" s="86">
        <f t="shared" si="94"/>
        <v>0.14444444444444449</v>
      </c>
    </row>
    <row r="1059" spans="1:24" x14ac:dyDescent="0.3">
      <c r="A1059" s="44" t="s">
        <v>2084</v>
      </c>
      <c r="B1059" s="68" t="s">
        <v>1426</v>
      </c>
      <c r="C1059" s="2" t="s">
        <v>1</v>
      </c>
      <c r="D1059" s="2">
        <v>58</v>
      </c>
      <c r="E1059" s="6">
        <v>22364</v>
      </c>
      <c r="F1059" s="7">
        <v>43858.592662037037</v>
      </c>
      <c r="G1059" s="69" t="s">
        <v>4</v>
      </c>
      <c r="H1059" s="68">
        <v>2876</v>
      </c>
      <c r="I1059" s="8">
        <f t="shared" si="91"/>
        <v>28.76</v>
      </c>
      <c r="J1059" s="93">
        <v>5.7119999999999997</v>
      </c>
      <c r="K1059" s="69">
        <v>100</v>
      </c>
      <c r="L1059" s="68">
        <v>577</v>
      </c>
      <c r="M1059" s="8">
        <f t="shared" si="92"/>
        <v>5.77</v>
      </c>
      <c r="N1059" s="93">
        <v>2.5099999999999998</v>
      </c>
      <c r="O1059" s="69">
        <f t="shared" si="90"/>
        <v>100</v>
      </c>
      <c r="P1059" s="181">
        <f t="shared" si="93"/>
        <v>4.9844020797227042</v>
      </c>
      <c r="Q1059" s="77" t="s">
        <v>718</v>
      </c>
      <c r="V1059" s="34">
        <v>0.46597222222222223</v>
      </c>
      <c r="W1059" s="85">
        <v>0.61111111111111105</v>
      </c>
      <c r="X1059" s="86">
        <f t="shared" si="94"/>
        <v>0.14513888888888882</v>
      </c>
    </row>
    <row r="1060" spans="1:24" x14ac:dyDescent="0.3">
      <c r="A1060" s="44" t="s">
        <v>8717</v>
      </c>
      <c r="B1060" s="68" t="s">
        <v>8718</v>
      </c>
      <c r="C1060" s="2" t="s">
        <v>1</v>
      </c>
      <c r="D1060" s="2">
        <v>80</v>
      </c>
      <c r="E1060" s="6">
        <v>14582</v>
      </c>
      <c r="F1060" s="7">
        <v>43858.606736111113</v>
      </c>
      <c r="G1060" s="69" t="s">
        <v>4</v>
      </c>
      <c r="H1060" s="68">
        <v>2936</v>
      </c>
      <c r="I1060" s="8">
        <f t="shared" si="91"/>
        <v>29.656565656565657</v>
      </c>
      <c r="J1060" s="93">
        <v>5.274</v>
      </c>
      <c r="K1060" s="69">
        <v>99</v>
      </c>
      <c r="L1060" s="68">
        <v>877</v>
      </c>
      <c r="M1060" s="8">
        <f t="shared" si="92"/>
        <v>8.8585858585858581</v>
      </c>
      <c r="N1060" s="93">
        <v>2.9169999999999998</v>
      </c>
      <c r="O1060" s="69">
        <f t="shared" si="90"/>
        <v>99</v>
      </c>
      <c r="P1060" s="181">
        <f t="shared" si="93"/>
        <v>3.3477765108323836</v>
      </c>
      <c r="Q1060" s="77" t="s">
        <v>718</v>
      </c>
      <c r="V1060" s="34">
        <v>0.48749999999999999</v>
      </c>
      <c r="W1060" s="85">
        <v>0.625</v>
      </c>
      <c r="X1060" s="86">
        <f t="shared" si="94"/>
        <v>0.13750000000000001</v>
      </c>
    </row>
    <row r="1061" spans="1:24" x14ac:dyDescent="0.3">
      <c r="A1061" s="44" t="s">
        <v>8719</v>
      </c>
      <c r="B1061" s="68" t="s">
        <v>8720</v>
      </c>
      <c r="C1061" s="2" t="s">
        <v>1</v>
      </c>
      <c r="D1061" s="2">
        <v>54</v>
      </c>
      <c r="E1061" s="6">
        <v>24040</v>
      </c>
      <c r="F1061" s="7">
        <v>43858.627546296295</v>
      </c>
      <c r="G1061" s="69" t="s">
        <v>4</v>
      </c>
      <c r="H1061" s="68">
        <v>2209</v>
      </c>
      <c r="I1061" s="8">
        <f t="shared" si="91"/>
        <v>22.313131313131311</v>
      </c>
      <c r="J1061" s="93">
        <v>4.7309999999999999</v>
      </c>
      <c r="K1061" s="69">
        <v>99</v>
      </c>
      <c r="L1061" s="68">
        <v>783</v>
      </c>
      <c r="M1061" s="8">
        <f t="shared" si="92"/>
        <v>7.9090909090909092</v>
      </c>
      <c r="N1061" s="93">
        <v>2.9209999999999998</v>
      </c>
      <c r="O1061" s="69">
        <f t="shared" si="90"/>
        <v>99</v>
      </c>
      <c r="P1061" s="181">
        <f t="shared" si="93"/>
        <v>2.8212005108556828</v>
      </c>
      <c r="Q1061" s="77" t="s">
        <v>718</v>
      </c>
      <c r="V1061" s="34">
        <v>0.51736111111111105</v>
      </c>
      <c r="W1061" s="85">
        <v>0.63888888888888895</v>
      </c>
      <c r="X1061" s="86">
        <f t="shared" si="94"/>
        <v>0.1215277777777779</v>
      </c>
    </row>
    <row r="1062" spans="1:24" x14ac:dyDescent="0.3">
      <c r="A1062" s="44" t="s">
        <v>8721</v>
      </c>
      <c r="B1062" s="68" t="s">
        <v>8722</v>
      </c>
      <c r="C1062" s="2" t="s">
        <v>1</v>
      </c>
      <c r="D1062" s="2">
        <v>41</v>
      </c>
      <c r="E1062" s="6">
        <v>28667</v>
      </c>
      <c r="F1062" s="7">
        <v>43859.514247685183</v>
      </c>
      <c r="G1062" s="69" t="s">
        <v>4</v>
      </c>
      <c r="H1062" s="68">
        <v>1786</v>
      </c>
      <c r="I1062" s="8">
        <f t="shared" si="91"/>
        <v>17.86</v>
      </c>
      <c r="J1062" s="93">
        <v>4.2380000000000004</v>
      </c>
      <c r="K1062" s="69">
        <v>100</v>
      </c>
      <c r="L1062" s="68">
        <v>364</v>
      </c>
      <c r="M1062" s="8">
        <f t="shared" si="92"/>
        <v>3.5686274509803924</v>
      </c>
      <c r="N1062" s="93">
        <v>1.7150000000000001</v>
      </c>
      <c r="O1062" s="69">
        <v>102</v>
      </c>
      <c r="P1062" s="181">
        <f t="shared" si="93"/>
        <v>5.0047252747252742</v>
      </c>
      <c r="Q1062" s="77" t="s">
        <v>718</v>
      </c>
      <c r="V1062" s="34">
        <v>0.37083333333333335</v>
      </c>
      <c r="W1062" s="85">
        <v>0.52430555555555558</v>
      </c>
      <c r="X1062" s="86">
        <f t="shared" si="94"/>
        <v>0.15347222222222223</v>
      </c>
    </row>
    <row r="1063" spans="1:24" x14ac:dyDescent="0.3">
      <c r="A1063" s="44" t="s">
        <v>8723</v>
      </c>
      <c r="B1063" s="68" t="s">
        <v>8724</v>
      </c>
      <c r="C1063" s="2" t="s">
        <v>1</v>
      </c>
      <c r="D1063" s="2">
        <v>45</v>
      </c>
      <c r="E1063" s="6">
        <v>27288</v>
      </c>
      <c r="F1063" s="7">
        <v>43859.520578703705</v>
      </c>
      <c r="G1063" s="69" t="s">
        <v>4</v>
      </c>
      <c r="H1063" s="68">
        <v>1928</v>
      </c>
      <c r="I1063" s="8">
        <f t="shared" si="91"/>
        <v>19.474747474747474</v>
      </c>
      <c r="J1063" s="93">
        <v>4.7919999999999998</v>
      </c>
      <c r="K1063" s="69">
        <v>99</v>
      </c>
      <c r="L1063" s="68">
        <v>491</v>
      </c>
      <c r="M1063" s="8">
        <f t="shared" si="92"/>
        <v>4.9595959595959593</v>
      </c>
      <c r="N1063" s="93">
        <v>2.2360000000000002</v>
      </c>
      <c r="O1063" s="69">
        <f t="shared" ref="O1063:O1126" si="95">K1063</f>
        <v>99</v>
      </c>
      <c r="P1063" s="181">
        <f t="shared" si="93"/>
        <v>3.9266802443991855</v>
      </c>
      <c r="Q1063" s="77" t="s">
        <v>718</v>
      </c>
      <c r="V1063" s="34">
        <v>0.38125000000000003</v>
      </c>
      <c r="W1063" s="85">
        <v>0.53472222222222221</v>
      </c>
      <c r="X1063" s="86">
        <f t="shared" si="94"/>
        <v>0.15347222222222218</v>
      </c>
    </row>
    <row r="1064" spans="1:24" x14ac:dyDescent="0.3">
      <c r="A1064" s="44" t="s">
        <v>7614</v>
      </c>
      <c r="B1064" s="68" t="s">
        <v>7615</v>
      </c>
      <c r="C1064" s="2" t="s">
        <v>1</v>
      </c>
      <c r="D1064" s="2">
        <v>66</v>
      </c>
      <c r="E1064" s="6">
        <v>19751</v>
      </c>
      <c r="F1064" s="7">
        <v>43859.53324074074</v>
      </c>
      <c r="G1064" s="69" t="s">
        <v>4</v>
      </c>
      <c r="H1064" s="68">
        <v>2475</v>
      </c>
      <c r="I1064" s="8">
        <f t="shared" si="91"/>
        <v>25</v>
      </c>
      <c r="J1064" s="93">
        <v>5.2329999999999997</v>
      </c>
      <c r="K1064" s="69">
        <v>99</v>
      </c>
      <c r="L1064" s="68">
        <v>457</v>
      </c>
      <c r="M1064" s="8">
        <f t="shared" si="92"/>
        <v>4.6161616161616159</v>
      </c>
      <c r="N1064" s="93">
        <v>1.978</v>
      </c>
      <c r="O1064" s="69">
        <f t="shared" si="95"/>
        <v>99</v>
      </c>
      <c r="P1064" s="181">
        <f t="shared" si="93"/>
        <v>5.4157549234135667</v>
      </c>
      <c r="Q1064" s="77" t="s">
        <v>718</v>
      </c>
      <c r="V1064" s="34">
        <v>0.40277777777777773</v>
      </c>
      <c r="W1064" s="85">
        <v>0.54861111111111105</v>
      </c>
      <c r="X1064" s="86">
        <f t="shared" si="94"/>
        <v>0.14583333333333331</v>
      </c>
    </row>
    <row r="1065" spans="1:24" x14ac:dyDescent="0.3">
      <c r="A1065" s="44" t="s">
        <v>8725</v>
      </c>
      <c r="B1065" s="68" t="s">
        <v>4950</v>
      </c>
      <c r="C1065" s="2" t="s">
        <v>1</v>
      </c>
      <c r="D1065" s="2">
        <v>58</v>
      </c>
      <c r="E1065" s="6">
        <v>22613</v>
      </c>
      <c r="F1065" s="7">
        <v>43859.552870370368</v>
      </c>
      <c r="G1065" s="69" t="s">
        <v>4</v>
      </c>
      <c r="H1065" s="68">
        <v>1713</v>
      </c>
      <c r="I1065" s="8">
        <f t="shared" si="91"/>
        <v>17.303030303030305</v>
      </c>
      <c r="J1065" s="93">
        <v>4.5339999999999998</v>
      </c>
      <c r="K1065" s="69">
        <v>99</v>
      </c>
      <c r="L1065" s="68">
        <v>589</v>
      </c>
      <c r="M1065" s="8">
        <f t="shared" si="92"/>
        <v>5.9494949494949498</v>
      </c>
      <c r="N1065" s="93">
        <v>2.6080000000000001</v>
      </c>
      <c r="O1065" s="69">
        <f t="shared" si="95"/>
        <v>99</v>
      </c>
      <c r="P1065" s="181">
        <f t="shared" si="93"/>
        <v>2.908319185059423</v>
      </c>
      <c r="Q1065" s="77" t="s">
        <v>718</v>
      </c>
      <c r="V1065" s="34">
        <v>0.41875000000000001</v>
      </c>
      <c r="W1065" s="85">
        <v>0.56597222222222221</v>
      </c>
      <c r="X1065" s="86">
        <f t="shared" si="94"/>
        <v>0.1472222222222222</v>
      </c>
    </row>
    <row r="1066" spans="1:24" x14ac:dyDescent="0.3">
      <c r="A1066" s="44" t="s">
        <v>8726</v>
      </c>
      <c r="B1066" s="68" t="s">
        <v>8727</v>
      </c>
      <c r="C1066" s="2" t="s">
        <v>1</v>
      </c>
      <c r="D1066" s="2">
        <v>62</v>
      </c>
      <c r="E1066" s="6">
        <v>21049</v>
      </c>
      <c r="F1066" s="7">
        <v>43859.561805555553</v>
      </c>
      <c r="G1066" s="69" t="s">
        <v>4</v>
      </c>
      <c r="H1066" s="68">
        <v>2982</v>
      </c>
      <c r="I1066" s="8">
        <f t="shared" si="91"/>
        <v>29.82</v>
      </c>
      <c r="J1066" s="93">
        <v>6.19</v>
      </c>
      <c r="K1066" s="69">
        <v>100</v>
      </c>
      <c r="L1066" s="68">
        <v>445</v>
      </c>
      <c r="M1066" s="8">
        <f t="shared" si="92"/>
        <v>4.45</v>
      </c>
      <c r="N1066" s="93">
        <v>2.0470000000000002</v>
      </c>
      <c r="O1066" s="69">
        <f t="shared" si="95"/>
        <v>100</v>
      </c>
      <c r="P1066" s="181">
        <f t="shared" si="93"/>
        <v>6.7011235955056181</v>
      </c>
      <c r="Q1066" s="77" t="s">
        <v>718</v>
      </c>
      <c r="V1066" s="34">
        <v>0.4236111111111111</v>
      </c>
      <c r="W1066" s="85">
        <v>0.57638888888888895</v>
      </c>
      <c r="X1066" s="86">
        <f t="shared" si="94"/>
        <v>0.15277777777777785</v>
      </c>
    </row>
    <row r="1067" spans="1:24" x14ac:dyDescent="0.3">
      <c r="A1067" s="44" t="s">
        <v>8728</v>
      </c>
      <c r="B1067" s="68" t="s">
        <v>8729</v>
      </c>
      <c r="C1067" s="2" t="s">
        <v>6</v>
      </c>
      <c r="D1067" s="2">
        <v>73</v>
      </c>
      <c r="E1067" s="6">
        <v>16874</v>
      </c>
      <c r="F1067" s="7">
        <v>43859.573125000003</v>
      </c>
      <c r="G1067" s="69" t="s">
        <v>4</v>
      </c>
      <c r="H1067" s="68">
        <v>2475</v>
      </c>
      <c r="I1067" s="8">
        <f t="shared" si="91"/>
        <v>24.75</v>
      </c>
      <c r="J1067" s="93">
        <v>5.0960000000000001</v>
      </c>
      <c r="K1067" s="69">
        <v>100</v>
      </c>
      <c r="L1067" s="68">
        <v>956</v>
      </c>
      <c r="M1067" s="8">
        <f t="shared" si="92"/>
        <v>9.56</v>
      </c>
      <c r="N1067" s="93">
        <v>3.1469999999999998</v>
      </c>
      <c r="O1067" s="69">
        <f t="shared" si="95"/>
        <v>100</v>
      </c>
      <c r="P1067" s="181">
        <f t="shared" si="93"/>
        <v>2.5889121338912133</v>
      </c>
      <c r="Q1067" s="77" t="s">
        <v>718</v>
      </c>
      <c r="V1067" s="34">
        <v>0.44861111111111113</v>
      </c>
      <c r="W1067" s="85">
        <v>0.59027777777777779</v>
      </c>
      <c r="X1067" s="86">
        <f t="shared" si="94"/>
        <v>0.14166666666666666</v>
      </c>
    </row>
    <row r="1068" spans="1:24" x14ac:dyDescent="0.3">
      <c r="A1068" s="44" t="s">
        <v>8730</v>
      </c>
      <c r="B1068" s="68" t="s">
        <v>8731</v>
      </c>
      <c r="C1068" s="2" t="s">
        <v>1</v>
      </c>
      <c r="D1068" s="2">
        <v>58</v>
      </c>
      <c r="E1068" s="6">
        <v>22482</v>
      </c>
      <c r="F1068" s="7">
        <v>43859.585219907407</v>
      </c>
      <c r="G1068" s="69" t="s">
        <v>4</v>
      </c>
      <c r="H1068" s="68">
        <v>1838</v>
      </c>
      <c r="I1068" s="8">
        <f t="shared" si="91"/>
        <v>18.565656565656564</v>
      </c>
      <c r="J1068" s="93">
        <v>4.5979999999999999</v>
      </c>
      <c r="K1068" s="69">
        <v>99</v>
      </c>
      <c r="L1068" s="68">
        <v>373</v>
      </c>
      <c r="M1068" s="8">
        <f t="shared" si="92"/>
        <v>3.7676767676767677</v>
      </c>
      <c r="N1068" s="93">
        <v>2.1469999999999998</v>
      </c>
      <c r="O1068" s="69">
        <f t="shared" si="95"/>
        <v>99</v>
      </c>
      <c r="P1068" s="181">
        <f t="shared" si="93"/>
        <v>4.927613941018766</v>
      </c>
      <c r="Q1068" s="77" t="s">
        <v>718</v>
      </c>
      <c r="V1068" s="34">
        <v>0.45833333333333331</v>
      </c>
      <c r="W1068" s="85">
        <v>0.61458333333333337</v>
      </c>
      <c r="X1068" s="86">
        <f t="shared" si="94"/>
        <v>0.15625000000000006</v>
      </c>
    </row>
    <row r="1069" spans="1:24" x14ac:dyDescent="0.3">
      <c r="A1069" s="44" t="s">
        <v>8732</v>
      </c>
      <c r="B1069" s="68" t="s">
        <v>8733</v>
      </c>
      <c r="C1069" s="2" t="s">
        <v>1</v>
      </c>
      <c r="D1069" s="2">
        <v>45</v>
      </c>
      <c r="E1069" s="6">
        <v>27123</v>
      </c>
      <c r="F1069" s="7">
        <v>43859.61383101852</v>
      </c>
      <c r="G1069" s="69" t="s">
        <v>4</v>
      </c>
      <c r="H1069" s="68">
        <v>1597</v>
      </c>
      <c r="I1069" s="8">
        <f t="shared" si="91"/>
        <v>15.97</v>
      </c>
      <c r="J1069" s="93">
        <v>3.68</v>
      </c>
      <c r="K1069" s="69">
        <v>100</v>
      </c>
      <c r="L1069" s="68">
        <v>458</v>
      </c>
      <c r="M1069" s="8">
        <f t="shared" si="92"/>
        <v>4.58</v>
      </c>
      <c r="N1069" s="93">
        <v>2.0110000000000001</v>
      </c>
      <c r="O1069" s="69">
        <f t="shared" si="95"/>
        <v>100</v>
      </c>
      <c r="P1069" s="181">
        <f t="shared" si="93"/>
        <v>3.4868995633187776</v>
      </c>
      <c r="Q1069" s="77" t="s">
        <v>718</v>
      </c>
      <c r="V1069" s="34">
        <v>0.47222222222222227</v>
      </c>
      <c r="W1069" s="85">
        <v>0.625</v>
      </c>
      <c r="X1069" s="86">
        <f t="shared" si="94"/>
        <v>0.15277777777777773</v>
      </c>
    </row>
    <row r="1070" spans="1:24" x14ac:dyDescent="0.3">
      <c r="A1070" s="44" t="s">
        <v>8734</v>
      </c>
      <c r="B1070" s="68" t="s">
        <v>8735</v>
      </c>
      <c r="C1070" s="2" t="s">
        <v>1</v>
      </c>
      <c r="D1070" s="2">
        <v>27</v>
      </c>
      <c r="E1070" s="6">
        <v>33889</v>
      </c>
      <c r="F1070" s="7">
        <v>43859.621724537035</v>
      </c>
      <c r="G1070" s="69" t="s">
        <v>4</v>
      </c>
      <c r="H1070" s="68">
        <v>1137</v>
      </c>
      <c r="I1070" s="8">
        <f t="shared" si="91"/>
        <v>11.37</v>
      </c>
      <c r="J1070" s="93">
        <v>3.1160000000000001</v>
      </c>
      <c r="K1070" s="69">
        <v>100</v>
      </c>
      <c r="L1070" s="68">
        <v>392</v>
      </c>
      <c r="M1070" s="8">
        <f t="shared" si="92"/>
        <v>3.92</v>
      </c>
      <c r="N1070" s="93">
        <v>1.889</v>
      </c>
      <c r="O1070" s="69">
        <f t="shared" si="95"/>
        <v>100</v>
      </c>
      <c r="P1070" s="181">
        <f t="shared" si="93"/>
        <v>2.9005102040816326</v>
      </c>
      <c r="Q1070" s="77" t="s">
        <v>718</v>
      </c>
      <c r="V1070" s="34">
        <v>0.4909722222222222</v>
      </c>
      <c r="W1070" s="85">
        <v>0.63888888888888895</v>
      </c>
      <c r="X1070" s="86">
        <f t="shared" si="94"/>
        <v>0.14791666666666675</v>
      </c>
    </row>
    <row r="1071" spans="1:24" x14ac:dyDescent="0.3">
      <c r="A1071" s="44" t="s">
        <v>8736</v>
      </c>
      <c r="B1071" s="68" t="s">
        <v>8737</v>
      </c>
      <c r="C1071" s="2" t="s">
        <v>1</v>
      </c>
      <c r="D1071" s="2">
        <v>49</v>
      </c>
      <c r="E1071" s="6">
        <v>25602</v>
      </c>
      <c r="F1071" s="7">
        <v>43859.634895833333</v>
      </c>
      <c r="G1071" s="69" t="s">
        <v>4</v>
      </c>
      <c r="H1071" s="68">
        <v>1719</v>
      </c>
      <c r="I1071" s="8">
        <f t="shared" si="91"/>
        <v>17.363636363636363</v>
      </c>
      <c r="J1071" s="93">
        <v>3.8559999999999999</v>
      </c>
      <c r="K1071" s="69">
        <v>99</v>
      </c>
      <c r="L1071" s="68">
        <v>336</v>
      </c>
      <c r="M1071" s="8">
        <f t="shared" si="92"/>
        <v>3.393939393939394</v>
      </c>
      <c r="N1071" s="93">
        <v>1.6950000000000001</v>
      </c>
      <c r="O1071" s="69">
        <f t="shared" si="95"/>
        <v>99</v>
      </c>
      <c r="P1071" s="181">
        <f t="shared" si="93"/>
        <v>5.1160714285714279</v>
      </c>
      <c r="Q1071" s="77" t="s">
        <v>718</v>
      </c>
      <c r="V1071" s="34">
        <v>0.4993055555555555</v>
      </c>
      <c r="W1071" s="85">
        <v>0.65972222222222221</v>
      </c>
      <c r="X1071" s="86">
        <f t="shared" si="94"/>
        <v>0.16041666666666671</v>
      </c>
    </row>
    <row r="1072" spans="1:24" x14ac:dyDescent="0.3">
      <c r="A1072" s="44" t="s">
        <v>8738</v>
      </c>
      <c r="B1072" s="68" t="s">
        <v>8739</v>
      </c>
      <c r="C1072" s="2" t="s">
        <v>1</v>
      </c>
      <c r="D1072" s="2">
        <v>62</v>
      </c>
      <c r="E1072" s="6">
        <v>21187</v>
      </c>
      <c r="F1072" s="7">
        <v>43859.653796296298</v>
      </c>
      <c r="G1072" s="69" t="s">
        <v>4</v>
      </c>
      <c r="H1072" s="68">
        <v>2431</v>
      </c>
      <c r="I1072" s="8">
        <f t="shared" si="91"/>
        <v>24.31</v>
      </c>
      <c r="J1072" s="93">
        <v>5.8579999999999997</v>
      </c>
      <c r="K1072" s="69">
        <v>100</v>
      </c>
      <c r="L1072" s="68">
        <v>400</v>
      </c>
      <c r="M1072" s="8">
        <f t="shared" si="92"/>
        <v>4</v>
      </c>
      <c r="N1072" s="93">
        <v>2.1269999999999998</v>
      </c>
      <c r="O1072" s="69">
        <f t="shared" si="95"/>
        <v>100</v>
      </c>
      <c r="P1072" s="181">
        <f t="shared" si="93"/>
        <v>6.0774999999999997</v>
      </c>
      <c r="Q1072" s="77" t="s">
        <v>718</v>
      </c>
      <c r="V1072" s="34">
        <v>0.5180555555555556</v>
      </c>
      <c r="W1072" s="85">
        <v>0.67361111111111116</v>
      </c>
      <c r="X1072" s="86">
        <f t="shared" si="94"/>
        <v>0.15555555555555556</v>
      </c>
    </row>
    <row r="1073" spans="1:24" x14ac:dyDescent="0.3">
      <c r="A1073" s="44" t="s">
        <v>8740</v>
      </c>
      <c r="B1073" s="68" t="s">
        <v>8741</v>
      </c>
      <c r="C1073" s="2" t="s">
        <v>1</v>
      </c>
      <c r="D1073" s="2">
        <v>56</v>
      </c>
      <c r="E1073" s="6">
        <v>23045</v>
      </c>
      <c r="F1073" s="7">
        <v>43860.426342592589</v>
      </c>
      <c r="G1073" s="69" t="s">
        <v>71</v>
      </c>
      <c r="H1073" s="68">
        <v>3642</v>
      </c>
      <c r="I1073" s="8">
        <f t="shared" si="91"/>
        <v>36.42</v>
      </c>
      <c r="J1073" s="93">
        <v>6.7110000000000003</v>
      </c>
      <c r="K1073" s="69">
        <v>100</v>
      </c>
      <c r="L1073" s="68">
        <v>697</v>
      </c>
      <c r="M1073" s="8">
        <f t="shared" si="92"/>
        <v>6.97</v>
      </c>
      <c r="N1073" s="93">
        <v>2.4510000000000001</v>
      </c>
      <c r="O1073" s="69">
        <f t="shared" si="95"/>
        <v>100</v>
      </c>
      <c r="P1073" s="181">
        <f t="shared" si="93"/>
        <v>5.2252510760401725</v>
      </c>
      <c r="Q1073" s="77" t="s">
        <v>718</v>
      </c>
      <c r="V1073" s="34">
        <v>0.44097222222222227</v>
      </c>
      <c r="W1073" s="85">
        <v>0.59722222222222221</v>
      </c>
      <c r="X1073" s="86">
        <f t="shared" si="94"/>
        <v>0.15624999999999994</v>
      </c>
    </row>
    <row r="1074" spans="1:24" x14ac:dyDescent="0.3">
      <c r="A1074" s="44" t="s">
        <v>8742</v>
      </c>
      <c r="B1074" s="68" t="s">
        <v>8743</v>
      </c>
      <c r="C1074" s="2" t="s">
        <v>1</v>
      </c>
      <c r="D1074" s="2">
        <v>65</v>
      </c>
      <c r="E1074" s="6">
        <v>19796</v>
      </c>
      <c r="F1074" s="7">
        <v>43860.516435185185</v>
      </c>
      <c r="G1074" s="69" t="s">
        <v>4</v>
      </c>
      <c r="H1074" s="68">
        <v>2918</v>
      </c>
      <c r="I1074" s="8">
        <f t="shared" si="91"/>
        <v>29.474747474747474</v>
      </c>
      <c r="J1074" s="93">
        <v>5.3</v>
      </c>
      <c r="K1074" s="69">
        <v>99</v>
      </c>
      <c r="L1074" s="68">
        <v>534</v>
      </c>
      <c r="M1074" s="8">
        <f t="shared" si="92"/>
        <v>5.3939393939393936</v>
      </c>
      <c r="N1074" s="93">
        <v>2.63</v>
      </c>
      <c r="O1074" s="69">
        <f t="shared" si="95"/>
        <v>99</v>
      </c>
      <c r="P1074" s="181">
        <f t="shared" si="93"/>
        <v>5.464419475655431</v>
      </c>
      <c r="Q1074" s="77" t="s">
        <v>718</v>
      </c>
      <c r="V1074" s="34">
        <v>0.37986111111111115</v>
      </c>
      <c r="W1074" s="85">
        <v>0.52083333333333337</v>
      </c>
      <c r="X1074" s="86">
        <f t="shared" si="94"/>
        <v>0.14097222222222222</v>
      </c>
    </row>
    <row r="1075" spans="1:24" x14ac:dyDescent="0.3">
      <c r="A1075" s="44" t="s">
        <v>8744</v>
      </c>
      <c r="B1075" s="68" t="s">
        <v>593</v>
      </c>
      <c r="C1075" s="2" t="s">
        <v>1</v>
      </c>
      <c r="D1075" s="2">
        <v>66</v>
      </c>
      <c r="E1075" s="6">
        <v>19527</v>
      </c>
      <c r="F1075" s="7">
        <v>43860.526099537034</v>
      </c>
      <c r="G1075" s="69" t="s">
        <v>4</v>
      </c>
      <c r="H1075" s="68">
        <v>2545</v>
      </c>
      <c r="I1075" s="8">
        <f t="shared" si="91"/>
        <v>25.45</v>
      </c>
      <c r="J1075" s="93">
        <v>5.4649999999999999</v>
      </c>
      <c r="K1075" s="69">
        <v>100</v>
      </c>
      <c r="L1075" s="68">
        <v>444</v>
      </c>
      <c r="M1075" s="8">
        <f t="shared" si="92"/>
        <v>4.4400000000000004</v>
      </c>
      <c r="N1075" s="93">
        <v>2.2080000000000002</v>
      </c>
      <c r="O1075" s="69">
        <f t="shared" si="95"/>
        <v>100</v>
      </c>
      <c r="P1075" s="181">
        <f t="shared" si="93"/>
        <v>5.7319819819819813</v>
      </c>
      <c r="Q1075" s="77" t="s">
        <v>718</v>
      </c>
      <c r="V1075" s="34">
        <v>0.3833333333333333</v>
      </c>
      <c r="W1075" s="85">
        <v>0.53472222222222221</v>
      </c>
      <c r="X1075" s="86">
        <f t="shared" si="94"/>
        <v>0.15138888888888891</v>
      </c>
    </row>
    <row r="1076" spans="1:24" x14ac:dyDescent="0.3">
      <c r="A1076" s="44" t="s">
        <v>8745</v>
      </c>
      <c r="B1076" s="68" t="s">
        <v>219</v>
      </c>
      <c r="C1076" s="2" t="s">
        <v>1</v>
      </c>
      <c r="D1076" s="2">
        <v>52</v>
      </c>
      <c r="E1076" s="6">
        <v>24605</v>
      </c>
      <c r="F1076" s="7">
        <v>43860.528611111113</v>
      </c>
      <c r="G1076" s="69" t="s">
        <v>4</v>
      </c>
      <c r="H1076" s="68">
        <v>1745</v>
      </c>
      <c r="I1076" s="8">
        <f t="shared" si="91"/>
        <v>17.45</v>
      </c>
      <c r="J1076" s="93">
        <v>4.7469999999999999</v>
      </c>
      <c r="K1076" s="69">
        <v>100</v>
      </c>
      <c r="L1076" s="68">
        <v>466</v>
      </c>
      <c r="M1076" s="8">
        <f t="shared" si="92"/>
        <v>4.66</v>
      </c>
      <c r="N1076" s="93">
        <v>2.2029999999999998</v>
      </c>
      <c r="O1076" s="69">
        <f t="shared" si="95"/>
        <v>100</v>
      </c>
      <c r="P1076" s="181">
        <f t="shared" si="93"/>
        <v>3.744635193133047</v>
      </c>
      <c r="Q1076" s="77" t="s">
        <v>718</v>
      </c>
      <c r="V1076" s="34">
        <v>0.3972222222222222</v>
      </c>
      <c r="W1076" s="85">
        <v>0.54513888888888895</v>
      </c>
      <c r="X1076" s="86">
        <f t="shared" si="94"/>
        <v>0.14791666666666675</v>
      </c>
    </row>
    <row r="1077" spans="1:24" x14ac:dyDescent="0.3">
      <c r="A1077" s="44" t="s">
        <v>8746</v>
      </c>
      <c r="B1077" s="68" t="s">
        <v>8747</v>
      </c>
      <c r="C1077" s="2" t="s">
        <v>1</v>
      </c>
      <c r="D1077" s="2">
        <v>41</v>
      </c>
      <c r="E1077" s="6">
        <v>28573</v>
      </c>
      <c r="F1077" s="7">
        <v>43860.542569444442</v>
      </c>
      <c r="G1077" s="69" t="s">
        <v>4</v>
      </c>
      <c r="H1077" s="68">
        <v>2102</v>
      </c>
      <c r="I1077" s="8">
        <f t="shared" si="91"/>
        <v>21.232323232323232</v>
      </c>
      <c r="J1077" s="93">
        <v>5.1980000000000004</v>
      </c>
      <c r="K1077" s="69">
        <v>99</v>
      </c>
      <c r="L1077" s="68">
        <v>378</v>
      </c>
      <c r="M1077" s="8">
        <f t="shared" si="92"/>
        <v>3.8181818181818183</v>
      </c>
      <c r="N1077" s="93">
        <v>1.837</v>
      </c>
      <c r="O1077" s="69">
        <f t="shared" si="95"/>
        <v>99</v>
      </c>
      <c r="P1077" s="181">
        <f t="shared" si="93"/>
        <v>5.56084656084656</v>
      </c>
      <c r="Q1077" s="77" t="s">
        <v>718</v>
      </c>
      <c r="V1077" s="34">
        <v>0.41180555555555554</v>
      </c>
      <c r="W1077" s="85">
        <v>0.57291666666666663</v>
      </c>
      <c r="X1077" s="86">
        <f t="shared" si="94"/>
        <v>0.16111111111111109</v>
      </c>
    </row>
    <row r="1078" spans="1:24" x14ac:dyDescent="0.3">
      <c r="A1078" s="44" t="s">
        <v>8748</v>
      </c>
      <c r="B1078" s="68" t="s">
        <v>8749</v>
      </c>
      <c r="C1078" s="2" t="s">
        <v>1</v>
      </c>
      <c r="D1078" s="2">
        <v>52</v>
      </c>
      <c r="E1078" s="6">
        <v>24836</v>
      </c>
      <c r="F1078" s="7">
        <v>43860.580208333333</v>
      </c>
      <c r="G1078" s="69" t="s">
        <v>4</v>
      </c>
      <c r="H1078" s="68">
        <v>2166</v>
      </c>
      <c r="I1078" s="8">
        <f t="shared" si="91"/>
        <v>21.878787878787879</v>
      </c>
      <c r="J1078" s="93">
        <v>4.7670000000000003</v>
      </c>
      <c r="K1078" s="69">
        <v>99</v>
      </c>
      <c r="L1078" s="68">
        <v>511</v>
      </c>
      <c r="M1078" s="8">
        <f t="shared" si="92"/>
        <v>5.1616161616161618</v>
      </c>
      <c r="N1078" s="93">
        <v>2.629</v>
      </c>
      <c r="O1078" s="69">
        <f t="shared" si="95"/>
        <v>99</v>
      </c>
      <c r="P1078" s="181">
        <f t="shared" si="93"/>
        <v>4.2387475538160473</v>
      </c>
      <c r="Q1078" s="77" t="s">
        <v>718</v>
      </c>
      <c r="V1078" s="34">
        <v>0.43541666666666662</v>
      </c>
      <c r="W1078" s="85">
        <v>0.58680555555555558</v>
      </c>
      <c r="X1078" s="86">
        <f t="shared" si="94"/>
        <v>0.15138888888888896</v>
      </c>
    </row>
    <row r="1079" spans="1:24" x14ac:dyDescent="0.3">
      <c r="A1079" s="44" t="s">
        <v>8750</v>
      </c>
      <c r="B1079" s="68" t="s">
        <v>219</v>
      </c>
      <c r="C1079" s="2" t="s">
        <v>1</v>
      </c>
      <c r="D1079" s="2">
        <v>61</v>
      </c>
      <c r="E1079" s="6">
        <v>21393</v>
      </c>
      <c r="F1079" s="7">
        <v>43860.593634259261</v>
      </c>
      <c r="G1079" s="69" t="s">
        <v>4</v>
      </c>
      <c r="H1079" s="68">
        <v>2264</v>
      </c>
      <c r="I1079" s="8">
        <f t="shared" si="91"/>
        <v>22.868686868686869</v>
      </c>
      <c r="J1079" s="93">
        <v>4.5049999999999999</v>
      </c>
      <c r="K1079" s="69">
        <v>99</v>
      </c>
      <c r="L1079" s="68">
        <v>553</v>
      </c>
      <c r="M1079" s="8">
        <f t="shared" si="92"/>
        <v>5.5858585858585856</v>
      </c>
      <c r="N1079" s="93">
        <v>2.552</v>
      </c>
      <c r="O1079" s="69">
        <f t="shared" si="95"/>
        <v>99</v>
      </c>
      <c r="P1079" s="181">
        <f t="shared" si="93"/>
        <v>4.0940325497287526</v>
      </c>
      <c r="Q1079" s="77" t="s">
        <v>718</v>
      </c>
      <c r="V1079" s="34">
        <v>0.4465277777777778</v>
      </c>
      <c r="W1079" s="85">
        <v>0.61111111111111105</v>
      </c>
      <c r="X1079" s="86">
        <f t="shared" si="94"/>
        <v>0.16458333333333325</v>
      </c>
    </row>
    <row r="1080" spans="1:24" x14ac:dyDescent="0.3">
      <c r="A1080" s="44" t="s">
        <v>8751</v>
      </c>
      <c r="B1080" s="68" t="s">
        <v>8752</v>
      </c>
      <c r="C1080" s="2" t="s">
        <v>6</v>
      </c>
      <c r="D1080" s="2">
        <v>49</v>
      </c>
      <c r="E1080" s="6">
        <v>25767</v>
      </c>
      <c r="F1080" s="7">
        <v>43860.610775462963</v>
      </c>
      <c r="G1080" s="69" t="s">
        <v>4</v>
      </c>
      <c r="H1080" s="68">
        <v>1366</v>
      </c>
      <c r="I1080" s="8">
        <f t="shared" si="91"/>
        <v>13.797979797979798</v>
      </c>
      <c r="J1080" s="93">
        <v>3.706</v>
      </c>
      <c r="K1080" s="69">
        <v>99</v>
      </c>
      <c r="L1080" s="68">
        <v>580</v>
      </c>
      <c r="M1080" s="8">
        <f t="shared" si="92"/>
        <v>5.858585858585859</v>
      </c>
      <c r="N1080" s="93">
        <v>2.1139999999999999</v>
      </c>
      <c r="O1080" s="69">
        <f t="shared" si="95"/>
        <v>99</v>
      </c>
      <c r="P1080" s="181">
        <f t="shared" si="93"/>
        <v>2.3551724137931034</v>
      </c>
      <c r="Q1080" s="77" t="s">
        <v>718</v>
      </c>
      <c r="V1080" s="34">
        <v>0.4597222222222222</v>
      </c>
      <c r="W1080" s="85">
        <v>0.63888888888888895</v>
      </c>
      <c r="X1080" s="86">
        <f t="shared" si="94"/>
        <v>0.17916666666666675</v>
      </c>
    </row>
    <row r="1081" spans="1:24" x14ac:dyDescent="0.3">
      <c r="A1081" s="44" t="s">
        <v>8753</v>
      </c>
      <c r="B1081" s="68" t="s">
        <v>8754</v>
      </c>
      <c r="C1081" s="2" t="s">
        <v>1</v>
      </c>
      <c r="D1081" s="2">
        <v>44</v>
      </c>
      <c r="E1081" s="6">
        <v>27652</v>
      </c>
      <c r="F1081" s="7">
        <v>43860.629826388889</v>
      </c>
      <c r="G1081" s="69" t="s">
        <v>4</v>
      </c>
      <c r="H1081" s="68">
        <v>3160</v>
      </c>
      <c r="I1081" s="8">
        <f t="shared" si="91"/>
        <v>31.6</v>
      </c>
      <c r="J1081" s="93">
        <v>6.0350000000000001</v>
      </c>
      <c r="K1081" s="69">
        <v>100</v>
      </c>
      <c r="L1081" s="68">
        <v>389</v>
      </c>
      <c r="M1081" s="8">
        <f t="shared" si="92"/>
        <v>3.89</v>
      </c>
      <c r="N1081" s="93">
        <v>1.7569999999999999</v>
      </c>
      <c r="O1081" s="69">
        <f t="shared" si="95"/>
        <v>100</v>
      </c>
      <c r="P1081" s="181">
        <f t="shared" si="93"/>
        <v>8.1233933161953722</v>
      </c>
      <c r="Q1081" s="77" t="s">
        <v>718</v>
      </c>
      <c r="V1081" s="34">
        <v>0.48472222222222222</v>
      </c>
      <c r="W1081" s="85">
        <v>0.65277777777777779</v>
      </c>
      <c r="X1081" s="86">
        <f t="shared" si="94"/>
        <v>0.16805555555555557</v>
      </c>
    </row>
    <row r="1082" spans="1:24" x14ac:dyDescent="0.3">
      <c r="A1082" s="44" t="s">
        <v>8755</v>
      </c>
      <c r="B1082" s="68" t="s">
        <v>8756</v>
      </c>
      <c r="C1082" s="2" t="s">
        <v>1</v>
      </c>
      <c r="D1082" s="2">
        <v>52</v>
      </c>
      <c r="E1082" s="6">
        <v>24808</v>
      </c>
      <c r="F1082" s="7">
        <v>43860.650127314817</v>
      </c>
      <c r="G1082" s="69" t="s">
        <v>4</v>
      </c>
      <c r="H1082" s="68">
        <v>2213</v>
      </c>
      <c r="I1082" s="8">
        <f t="shared" si="91"/>
        <v>22.13</v>
      </c>
      <c r="J1082" s="93">
        <v>4.1429999999999998</v>
      </c>
      <c r="K1082" s="69">
        <v>100</v>
      </c>
      <c r="L1082" s="68">
        <v>462</v>
      </c>
      <c r="M1082" s="8">
        <f t="shared" si="92"/>
        <v>4.62</v>
      </c>
      <c r="N1082" s="93">
        <v>2.335</v>
      </c>
      <c r="O1082" s="69">
        <f t="shared" si="95"/>
        <v>100</v>
      </c>
      <c r="P1082" s="181">
        <f t="shared" si="93"/>
        <v>4.7900432900432897</v>
      </c>
      <c r="Q1082" s="77" t="s">
        <v>718</v>
      </c>
      <c r="V1082" s="34">
        <v>0.50138888888888888</v>
      </c>
      <c r="W1082" s="85">
        <v>0.66666666666666663</v>
      </c>
      <c r="X1082" s="86">
        <f t="shared" si="94"/>
        <v>0.16527777777777775</v>
      </c>
    </row>
    <row r="1083" spans="1:24" x14ac:dyDescent="0.3">
      <c r="A1083" s="44" t="s">
        <v>8757</v>
      </c>
      <c r="B1083" s="68" t="s">
        <v>8758</v>
      </c>
      <c r="C1083" s="2" t="s">
        <v>1</v>
      </c>
      <c r="D1083" s="2">
        <v>60</v>
      </c>
      <c r="E1083" s="6">
        <v>21685</v>
      </c>
      <c r="F1083" s="7">
        <v>43860.662986111114</v>
      </c>
      <c r="G1083" s="69" t="s">
        <v>4</v>
      </c>
      <c r="H1083" s="68">
        <v>2873</v>
      </c>
      <c r="I1083" s="8">
        <f t="shared" si="91"/>
        <v>29.020202020202021</v>
      </c>
      <c r="J1083" s="93">
        <v>5.5709999999999997</v>
      </c>
      <c r="K1083" s="69">
        <v>99</v>
      </c>
      <c r="L1083" s="68">
        <v>455</v>
      </c>
      <c r="M1083" s="8">
        <f t="shared" si="92"/>
        <v>4.595959595959596</v>
      </c>
      <c r="N1083" s="93">
        <v>2.5110000000000001</v>
      </c>
      <c r="O1083" s="69">
        <f t="shared" si="95"/>
        <v>99</v>
      </c>
      <c r="P1083" s="181">
        <f t="shared" si="93"/>
        <v>6.3142857142857141</v>
      </c>
      <c r="Q1083" s="77" t="s">
        <v>718</v>
      </c>
      <c r="V1083" s="34">
        <v>0.51041666666666663</v>
      </c>
      <c r="W1083" s="85">
        <v>0.67708333333333337</v>
      </c>
      <c r="X1083" s="86">
        <f t="shared" si="94"/>
        <v>0.16666666666666674</v>
      </c>
    </row>
    <row r="1084" spans="1:24" x14ac:dyDescent="0.3">
      <c r="A1084" s="44" t="s">
        <v>8759</v>
      </c>
      <c r="B1084" s="68" t="s">
        <v>8760</v>
      </c>
      <c r="C1084" s="2" t="s">
        <v>1</v>
      </c>
      <c r="D1084" s="2">
        <v>50</v>
      </c>
      <c r="E1084" s="6">
        <v>25523</v>
      </c>
      <c r="F1084" s="7">
        <v>43860.696099537039</v>
      </c>
      <c r="G1084" s="69" t="s">
        <v>4</v>
      </c>
      <c r="H1084" s="68">
        <v>1357</v>
      </c>
      <c r="I1084" s="8">
        <f t="shared" si="91"/>
        <v>13.707070707070708</v>
      </c>
      <c r="J1084" s="93">
        <v>3.39</v>
      </c>
      <c r="K1084" s="69">
        <v>99</v>
      </c>
      <c r="L1084" s="68">
        <v>443</v>
      </c>
      <c r="M1084" s="8">
        <f t="shared" si="92"/>
        <v>4.4747474747474749</v>
      </c>
      <c r="N1084" s="93">
        <v>2.2149999999999999</v>
      </c>
      <c r="O1084" s="69">
        <f t="shared" si="95"/>
        <v>99</v>
      </c>
      <c r="P1084" s="181">
        <f t="shared" si="93"/>
        <v>3.0632054176072234</v>
      </c>
      <c r="Q1084" s="77" t="s">
        <v>718</v>
      </c>
      <c r="V1084" s="34">
        <v>0.53055555555555556</v>
      </c>
      <c r="W1084" s="85">
        <v>0.70138888888888884</v>
      </c>
      <c r="X1084" s="86">
        <f t="shared" si="94"/>
        <v>0.17083333333333328</v>
      </c>
    </row>
    <row r="1085" spans="1:24" x14ac:dyDescent="0.3">
      <c r="A1085" s="44" t="s">
        <v>8761</v>
      </c>
      <c r="B1085" s="68" t="s">
        <v>56</v>
      </c>
      <c r="C1085" s="2" t="s">
        <v>1</v>
      </c>
      <c r="D1085" s="2">
        <v>46</v>
      </c>
      <c r="E1085" s="6">
        <v>26977</v>
      </c>
      <c r="F1085" s="7">
        <v>43860.701979166668</v>
      </c>
      <c r="G1085" s="69" t="s">
        <v>4</v>
      </c>
      <c r="H1085" s="68">
        <v>1621</v>
      </c>
      <c r="I1085" s="8">
        <f t="shared" si="91"/>
        <v>16.373737373737374</v>
      </c>
      <c r="J1085" s="93">
        <v>4.391</v>
      </c>
      <c r="K1085" s="69">
        <v>99</v>
      </c>
      <c r="L1085" s="68">
        <v>346</v>
      </c>
      <c r="M1085" s="8">
        <f t="shared" si="92"/>
        <v>3.4949494949494948</v>
      </c>
      <c r="N1085" s="93">
        <v>2.0720000000000001</v>
      </c>
      <c r="O1085" s="69">
        <f t="shared" si="95"/>
        <v>99</v>
      </c>
      <c r="P1085" s="181">
        <f t="shared" si="93"/>
        <v>4.6849710982658959</v>
      </c>
      <c r="Q1085" s="77" t="s">
        <v>718</v>
      </c>
      <c r="V1085" s="34">
        <v>0.53472222222222221</v>
      </c>
      <c r="W1085" s="85">
        <v>0.71527777777777779</v>
      </c>
      <c r="X1085" s="86">
        <f t="shared" si="94"/>
        <v>0.18055555555555558</v>
      </c>
    </row>
    <row r="1086" spans="1:24" x14ac:dyDescent="0.3">
      <c r="A1086" s="44" t="s">
        <v>8762</v>
      </c>
      <c r="B1086" s="68" t="s">
        <v>6062</v>
      </c>
      <c r="C1086" s="2" t="s">
        <v>1</v>
      </c>
      <c r="D1086" s="2">
        <v>49</v>
      </c>
      <c r="E1086" s="6">
        <v>25644</v>
      </c>
      <c r="F1086" s="7">
        <v>43861.399780092594</v>
      </c>
      <c r="G1086" s="69" t="s">
        <v>71</v>
      </c>
      <c r="H1086" s="68">
        <v>1175</v>
      </c>
      <c r="I1086" s="8">
        <f t="shared" si="91"/>
        <v>11.75</v>
      </c>
      <c r="J1086" s="93">
        <v>3.1829999999999998</v>
      </c>
      <c r="K1086" s="69">
        <v>100</v>
      </c>
      <c r="L1086" s="68">
        <v>279</v>
      </c>
      <c r="M1086" s="8">
        <f t="shared" si="92"/>
        <v>2.79</v>
      </c>
      <c r="N1086" s="93">
        <v>1.61</v>
      </c>
      <c r="O1086" s="69">
        <f t="shared" si="95"/>
        <v>100</v>
      </c>
      <c r="P1086" s="181">
        <f t="shared" si="93"/>
        <v>4.2114695340501793</v>
      </c>
      <c r="Q1086" s="77" t="s">
        <v>718</v>
      </c>
      <c r="V1086" s="34">
        <v>0.40625</v>
      </c>
      <c r="W1086" s="85">
        <v>0.57986111111111105</v>
      </c>
      <c r="X1086" s="86">
        <f t="shared" si="94"/>
        <v>0.17361111111111105</v>
      </c>
    </row>
    <row r="1087" spans="1:24" x14ac:dyDescent="0.3">
      <c r="A1087" s="44" t="s">
        <v>3692</v>
      </c>
      <c r="B1087" s="68" t="s">
        <v>516</v>
      </c>
      <c r="C1087" s="2" t="s">
        <v>1</v>
      </c>
      <c r="D1087" s="2">
        <v>41</v>
      </c>
      <c r="E1087" s="6">
        <v>28678</v>
      </c>
      <c r="F1087" s="7">
        <v>43861.516701388886</v>
      </c>
      <c r="G1087" s="69" t="s">
        <v>4</v>
      </c>
      <c r="H1087" s="68">
        <v>1948</v>
      </c>
      <c r="I1087" s="8">
        <f t="shared" si="91"/>
        <v>19.48</v>
      </c>
      <c r="J1087" s="93">
        <v>4.7640000000000002</v>
      </c>
      <c r="K1087" s="69">
        <v>100</v>
      </c>
      <c r="L1087" s="68">
        <v>409</v>
      </c>
      <c r="M1087" s="8">
        <f t="shared" si="92"/>
        <v>4.09</v>
      </c>
      <c r="N1087" s="93">
        <v>2.2210000000000001</v>
      </c>
      <c r="O1087" s="69">
        <f t="shared" si="95"/>
        <v>100</v>
      </c>
      <c r="P1087" s="181">
        <f t="shared" si="93"/>
        <v>4.7628361858190713</v>
      </c>
      <c r="Q1087" s="77" t="s">
        <v>718</v>
      </c>
      <c r="V1087" s="34">
        <v>0.37013888888888885</v>
      </c>
      <c r="W1087" s="85">
        <v>0.52430555555555558</v>
      </c>
      <c r="X1087" s="86">
        <f t="shared" si="94"/>
        <v>0.15416666666666673</v>
      </c>
    </row>
    <row r="1088" spans="1:24" x14ac:dyDescent="0.3">
      <c r="A1088" s="44" t="s">
        <v>8765</v>
      </c>
      <c r="B1088" s="68" t="s">
        <v>8766</v>
      </c>
      <c r="C1088" s="2" t="s">
        <v>1</v>
      </c>
      <c r="D1088" s="2">
        <v>50</v>
      </c>
      <c r="E1088" s="6">
        <v>25422</v>
      </c>
      <c r="F1088" s="7">
        <v>43861.54047453704</v>
      </c>
      <c r="G1088" s="69" t="s">
        <v>4</v>
      </c>
      <c r="H1088" s="68">
        <v>1577</v>
      </c>
      <c r="I1088" s="8">
        <f t="shared" si="91"/>
        <v>15.77</v>
      </c>
      <c r="J1088" s="93">
        <v>4.3319999999999999</v>
      </c>
      <c r="K1088" s="69">
        <v>100</v>
      </c>
      <c r="L1088" s="68">
        <v>400</v>
      </c>
      <c r="M1088" s="8">
        <f t="shared" si="92"/>
        <v>4</v>
      </c>
      <c r="N1088" s="93">
        <v>1.9750000000000001</v>
      </c>
      <c r="O1088" s="69">
        <f t="shared" si="95"/>
        <v>100</v>
      </c>
      <c r="P1088" s="181">
        <f t="shared" si="93"/>
        <v>3.9424999999999999</v>
      </c>
      <c r="Q1088" s="77" t="s">
        <v>718</v>
      </c>
      <c r="V1088" s="34">
        <v>0.3972222222222222</v>
      </c>
      <c r="W1088" s="85">
        <v>0.54513888888888895</v>
      </c>
      <c r="X1088" s="86">
        <f t="shared" si="94"/>
        <v>0.14791666666666675</v>
      </c>
    </row>
    <row r="1089" spans="1:24" x14ac:dyDescent="0.3">
      <c r="A1089" s="44" t="s">
        <v>8767</v>
      </c>
      <c r="B1089" s="68" t="s">
        <v>8768</v>
      </c>
      <c r="C1089" s="2" t="s">
        <v>1</v>
      </c>
      <c r="D1089" s="2">
        <v>45</v>
      </c>
      <c r="E1089" s="6">
        <v>27409</v>
      </c>
      <c r="F1089" s="7">
        <v>43861.5471875</v>
      </c>
      <c r="G1089" s="69" t="s">
        <v>4</v>
      </c>
      <c r="H1089" s="68">
        <v>1835</v>
      </c>
      <c r="I1089" s="8">
        <f t="shared" si="91"/>
        <v>18.350000000000001</v>
      </c>
      <c r="J1089" s="93">
        <v>4.7149999999999999</v>
      </c>
      <c r="K1089" s="69">
        <v>100</v>
      </c>
      <c r="L1089" s="68">
        <v>267</v>
      </c>
      <c r="M1089" s="8">
        <f t="shared" si="92"/>
        <v>2.67</v>
      </c>
      <c r="N1089" s="93">
        <v>1.7529999999999999</v>
      </c>
      <c r="O1089" s="69">
        <f t="shared" si="95"/>
        <v>100</v>
      </c>
      <c r="P1089" s="181">
        <f t="shared" si="93"/>
        <v>6.8726591760299636</v>
      </c>
      <c r="Q1089" s="77" t="s">
        <v>718</v>
      </c>
      <c r="V1089" s="34">
        <v>0.42499999999999999</v>
      </c>
      <c r="W1089" s="85">
        <v>0.56597222222222221</v>
      </c>
      <c r="X1089" s="86">
        <f t="shared" si="94"/>
        <v>0.14097222222222222</v>
      </c>
    </row>
    <row r="1090" spans="1:24" x14ac:dyDescent="0.3">
      <c r="A1090" s="44" t="s">
        <v>8769</v>
      </c>
      <c r="B1090" s="68" t="s">
        <v>8770</v>
      </c>
      <c r="C1090" s="2" t="s">
        <v>1</v>
      </c>
      <c r="D1090" s="2">
        <v>51</v>
      </c>
      <c r="E1090" s="6">
        <v>24873</v>
      </c>
      <c r="F1090" s="7">
        <v>43861.576886574076</v>
      </c>
      <c r="G1090" s="69" t="s">
        <v>4</v>
      </c>
      <c r="H1090" s="68">
        <v>1779</v>
      </c>
      <c r="I1090" s="8">
        <f t="shared" si="91"/>
        <v>17.969696969696969</v>
      </c>
      <c r="J1090" s="93">
        <v>4.5</v>
      </c>
      <c r="K1090" s="69">
        <v>99</v>
      </c>
      <c r="L1090" s="68">
        <v>493</v>
      </c>
      <c r="M1090" s="8">
        <f t="shared" si="92"/>
        <v>4.9797979797979801</v>
      </c>
      <c r="N1090" s="93">
        <v>2.1480000000000001</v>
      </c>
      <c r="O1090" s="69">
        <f t="shared" si="95"/>
        <v>99</v>
      </c>
      <c r="P1090" s="181">
        <f t="shared" si="93"/>
        <v>3.6085192697768758</v>
      </c>
      <c r="Q1090" s="77" t="s">
        <v>718</v>
      </c>
      <c r="V1090" s="34">
        <v>0.45833333333333331</v>
      </c>
      <c r="W1090" s="85">
        <v>0.60763888888888895</v>
      </c>
      <c r="X1090" s="86">
        <f t="shared" si="94"/>
        <v>0.14930555555555564</v>
      </c>
    </row>
    <row r="1091" spans="1:24" x14ac:dyDescent="0.3">
      <c r="A1091" s="44" t="s">
        <v>8771</v>
      </c>
      <c r="B1091" s="68" t="s">
        <v>5814</v>
      </c>
      <c r="C1091" s="2" t="s">
        <v>1</v>
      </c>
      <c r="D1091" s="2">
        <v>50</v>
      </c>
      <c r="E1091" s="6">
        <v>25464</v>
      </c>
      <c r="F1091" s="7">
        <v>43861.589305555557</v>
      </c>
      <c r="G1091" s="69" t="s">
        <v>4</v>
      </c>
      <c r="H1091" s="68">
        <v>2534</v>
      </c>
      <c r="I1091" s="8">
        <f t="shared" ref="I1091:I1154" si="96">H1091/K1091</f>
        <v>25.595959595959595</v>
      </c>
      <c r="J1091" s="93">
        <v>5.49</v>
      </c>
      <c r="K1091" s="69">
        <v>99</v>
      </c>
      <c r="L1091" s="68">
        <v>654</v>
      </c>
      <c r="M1091" s="8">
        <f t="shared" ref="M1091:M1154" si="97">L1091/O1091</f>
        <v>6.6060606060606064</v>
      </c>
      <c r="N1091" s="93">
        <v>2.6219999999999999</v>
      </c>
      <c r="O1091" s="69">
        <f t="shared" si="95"/>
        <v>99</v>
      </c>
      <c r="P1091" s="181">
        <f t="shared" ref="P1091:P1154" si="98">I1091/M1091</f>
        <v>3.8746177370030579</v>
      </c>
      <c r="Q1091" s="77" t="s">
        <v>718</v>
      </c>
      <c r="V1091" s="34">
        <v>0.46736111111111112</v>
      </c>
      <c r="W1091" s="85">
        <v>0.59722222222222221</v>
      </c>
      <c r="X1091" s="86">
        <f t="shared" ref="X1091:X1154" si="99">IF(AND(W1091&lt;&gt;0,V1091&lt;&gt;0),W1091-V1091,"No_data")</f>
        <v>0.12986111111111109</v>
      </c>
    </row>
    <row r="1092" spans="1:24" x14ac:dyDescent="0.3">
      <c r="A1092" s="44" t="s">
        <v>3516</v>
      </c>
      <c r="B1092" s="68" t="s">
        <v>1993</v>
      </c>
      <c r="C1092" s="2" t="s">
        <v>1</v>
      </c>
      <c r="D1092" s="2">
        <v>41</v>
      </c>
      <c r="E1092" s="6">
        <v>28649</v>
      </c>
      <c r="F1092" s="7">
        <v>43861.603310185186</v>
      </c>
      <c r="G1092" s="69" t="s">
        <v>4</v>
      </c>
      <c r="H1092" s="68">
        <v>1527</v>
      </c>
      <c r="I1092" s="8">
        <f t="shared" si="96"/>
        <v>15.424242424242424</v>
      </c>
      <c r="J1092" s="93">
        <v>3.7469999999999999</v>
      </c>
      <c r="K1092" s="69">
        <v>99</v>
      </c>
      <c r="L1092" s="68">
        <v>442</v>
      </c>
      <c r="M1092" s="8">
        <f t="shared" si="97"/>
        <v>4.4646464646464645</v>
      </c>
      <c r="N1092" s="93">
        <v>1.9339999999999999</v>
      </c>
      <c r="O1092" s="69">
        <f t="shared" si="95"/>
        <v>99</v>
      </c>
      <c r="P1092" s="181">
        <f t="shared" si="98"/>
        <v>3.4547511312217196</v>
      </c>
      <c r="Q1092" s="77" t="s">
        <v>718</v>
      </c>
      <c r="V1092" s="34">
        <v>0.47847222222222219</v>
      </c>
      <c r="W1092" s="85">
        <v>0.62847222222222221</v>
      </c>
      <c r="X1092" s="86">
        <f t="shared" si="99"/>
        <v>0.15000000000000002</v>
      </c>
    </row>
    <row r="1093" spans="1:24" x14ac:dyDescent="0.3">
      <c r="A1093" s="44" t="s">
        <v>8772</v>
      </c>
      <c r="B1093" s="68" t="s">
        <v>8773</v>
      </c>
      <c r="C1093" s="2" t="s">
        <v>1</v>
      </c>
      <c r="D1093" s="2">
        <v>60</v>
      </c>
      <c r="E1093" s="6">
        <v>21894</v>
      </c>
      <c r="F1093" s="7">
        <v>43861.622164351851</v>
      </c>
      <c r="G1093" s="69" t="s">
        <v>4</v>
      </c>
      <c r="H1093" s="68">
        <v>3877</v>
      </c>
      <c r="I1093" s="8">
        <f t="shared" si="96"/>
        <v>38.770000000000003</v>
      </c>
      <c r="J1093" s="93">
        <v>8.34</v>
      </c>
      <c r="K1093" s="69">
        <v>100</v>
      </c>
      <c r="L1093" s="68">
        <v>421</v>
      </c>
      <c r="M1093" s="8">
        <f t="shared" si="97"/>
        <v>4.21</v>
      </c>
      <c r="N1093" s="93">
        <v>2.35</v>
      </c>
      <c r="O1093" s="69">
        <f t="shared" si="95"/>
        <v>100</v>
      </c>
      <c r="P1093" s="181">
        <f t="shared" si="98"/>
        <v>9.209026128266034</v>
      </c>
      <c r="Q1093" s="77" t="s">
        <v>718</v>
      </c>
      <c r="V1093" s="34">
        <v>0.49513888888888885</v>
      </c>
      <c r="W1093" s="85">
        <v>0.65277777777777779</v>
      </c>
      <c r="X1093" s="86">
        <f t="shared" si="99"/>
        <v>0.15763888888888894</v>
      </c>
    </row>
    <row r="1094" spans="1:24" x14ac:dyDescent="0.3">
      <c r="A1094" s="44" t="s">
        <v>8774</v>
      </c>
      <c r="B1094" s="68" t="s">
        <v>845</v>
      </c>
      <c r="C1094" s="2" t="s">
        <v>1</v>
      </c>
      <c r="D1094" s="2">
        <v>50</v>
      </c>
      <c r="E1094" s="6">
        <v>25239</v>
      </c>
      <c r="F1094" s="7">
        <v>43861.634201388886</v>
      </c>
      <c r="G1094" s="69" t="s">
        <v>4</v>
      </c>
      <c r="H1094" s="68">
        <v>2429</v>
      </c>
      <c r="I1094" s="8">
        <f t="shared" si="96"/>
        <v>24.29</v>
      </c>
      <c r="J1094" s="93">
        <v>6.0460000000000003</v>
      </c>
      <c r="K1094" s="69">
        <v>100</v>
      </c>
      <c r="L1094" s="68">
        <v>451</v>
      </c>
      <c r="M1094" s="8">
        <f t="shared" si="97"/>
        <v>4.51</v>
      </c>
      <c r="N1094" s="93">
        <v>2.1669999999999998</v>
      </c>
      <c r="O1094" s="69">
        <f t="shared" si="95"/>
        <v>100</v>
      </c>
      <c r="P1094" s="181">
        <f t="shared" si="98"/>
        <v>5.3858093126385809</v>
      </c>
      <c r="Q1094" s="77" t="s">
        <v>718</v>
      </c>
      <c r="V1094" s="34">
        <v>0.50486111111111109</v>
      </c>
      <c r="W1094" s="85">
        <v>0.66319444444444442</v>
      </c>
      <c r="X1094" s="86">
        <f t="shared" si="99"/>
        <v>0.15833333333333333</v>
      </c>
    </row>
    <row r="1095" spans="1:24" x14ac:dyDescent="0.3">
      <c r="A1095" s="44" t="s">
        <v>8775</v>
      </c>
      <c r="B1095" s="68" t="s">
        <v>493</v>
      </c>
      <c r="C1095" s="2" t="s">
        <v>1</v>
      </c>
      <c r="D1095" s="2">
        <v>56</v>
      </c>
      <c r="E1095" s="6">
        <v>23352</v>
      </c>
      <c r="F1095" s="7">
        <v>43861.656863425924</v>
      </c>
      <c r="G1095" s="69" t="s">
        <v>4</v>
      </c>
      <c r="H1095" s="68">
        <v>2394</v>
      </c>
      <c r="I1095" s="8">
        <f t="shared" si="96"/>
        <v>24.181818181818183</v>
      </c>
      <c r="J1095" s="93">
        <v>6.2160000000000002</v>
      </c>
      <c r="K1095" s="69">
        <v>99</v>
      </c>
      <c r="L1095" s="68">
        <v>557</v>
      </c>
      <c r="M1095" s="8">
        <f t="shared" si="97"/>
        <v>5.6262626262626263</v>
      </c>
      <c r="N1095" s="93">
        <v>2.35</v>
      </c>
      <c r="O1095" s="69">
        <f t="shared" si="95"/>
        <v>99</v>
      </c>
      <c r="P1095" s="181">
        <f t="shared" si="98"/>
        <v>4.2980251346499108</v>
      </c>
      <c r="Q1095" s="77" t="s">
        <v>718</v>
      </c>
      <c r="V1095" s="34">
        <v>0.52361111111111114</v>
      </c>
      <c r="W1095" s="85">
        <v>0.67361111111111116</v>
      </c>
      <c r="X1095" s="86">
        <f t="shared" si="99"/>
        <v>0.15000000000000002</v>
      </c>
    </row>
    <row r="1096" spans="1:24" x14ac:dyDescent="0.3">
      <c r="A1096" s="44" t="s">
        <v>9415</v>
      </c>
      <c r="B1096" s="68" t="s">
        <v>9416</v>
      </c>
      <c r="C1096" s="2" t="s">
        <v>1</v>
      </c>
      <c r="D1096" s="2">
        <v>45</v>
      </c>
      <c r="E1096" s="6">
        <v>27272</v>
      </c>
      <c r="F1096" s="7">
        <v>43864.513888888891</v>
      </c>
      <c r="G1096" s="69" t="s">
        <v>4</v>
      </c>
      <c r="H1096" s="68">
        <v>1418</v>
      </c>
      <c r="I1096" s="8">
        <f t="shared" si="96"/>
        <v>14.323232323232324</v>
      </c>
      <c r="J1096" s="8">
        <v>3.383</v>
      </c>
      <c r="K1096" s="69">
        <v>99</v>
      </c>
      <c r="L1096" s="68">
        <v>396</v>
      </c>
      <c r="M1096" s="8">
        <f t="shared" si="97"/>
        <v>4</v>
      </c>
      <c r="N1096" s="8">
        <v>2.06</v>
      </c>
      <c r="O1096" s="69">
        <f t="shared" si="95"/>
        <v>99</v>
      </c>
      <c r="P1096" s="181">
        <f t="shared" si="98"/>
        <v>3.5808080808080809</v>
      </c>
      <c r="Q1096" s="77" t="s">
        <v>718</v>
      </c>
      <c r="V1096" s="34">
        <v>0.38541666666666669</v>
      </c>
      <c r="W1096" s="85">
        <v>0.52083333333333337</v>
      </c>
      <c r="X1096" s="86">
        <f t="shared" si="99"/>
        <v>0.13541666666666669</v>
      </c>
    </row>
    <row r="1097" spans="1:24" x14ac:dyDescent="0.3">
      <c r="A1097" s="44" t="s">
        <v>5612</v>
      </c>
      <c r="B1097" s="68" t="s">
        <v>5613</v>
      </c>
      <c r="C1097" s="2" t="s">
        <v>1</v>
      </c>
      <c r="D1097" s="2">
        <v>51</v>
      </c>
      <c r="E1097" s="6">
        <v>24899</v>
      </c>
      <c r="F1097" s="7">
        <v>43864.532129629632</v>
      </c>
      <c r="G1097" s="69" t="s">
        <v>4</v>
      </c>
      <c r="H1097" s="68">
        <v>1734</v>
      </c>
      <c r="I1097" s="8">
        <f t="shared" si="96"/>
        <v>17.515151515151516</v>
      </c>
      <c r="J1097" s="2">
        <v>4.2770000000000001</v>
      </c>
      <c r="K1097" s="69">
        <v>99</v>
      </c>
      <c r="L1097" s="68">
        <v>570</v>
      </c>
      <c r="M1097" s="8">
        <f t="shared" si="97"/>
        <v>5.7575757575757578</v>
      </c>
      <c r="N1097" s="8">
        <v>2.085</v>
      </c>
      <c r="O1097" s="69">
        <f t="shared" si="95"/>
        <v>99</v>
      </c>
      <c r="P1097" s="181">
        <f t="shared" si="98"/>
        <v>3.0421052631578949</v>
      </c>
      <c r="Q1097" s="77" t="s">
        <v>718</v>
      </c>
      <c r="V1097" s="34">
        <v>0.39513888888888887</v>
      </c>
      <c r="W1097" s="85">
        <v>0.53472222222222221</v>
      </c>
      <c r="X1097" s="86">
        <f t="shared" si="99"/>
        <v>0.13958333333333334</v>
      </c>
    </row>
    <row r="1098" spans="1:24" x14ac:dyDescent="0.3">
      <c r="A1098" s="44" t="s">
        <v>9417</v>
      </c>
      <c r="B1098" s="68" t="s">
        <v>1466</v>
      </c>
      <c r="C1098" s="2" t="s">
        <v>1</v>
      </c>
      <c r="D1098" s="2">
        <v>39</v>
      </c>
      <c r="E1098" s="6">
        <v>29595</v>
      </c>
      <c r="F1098" s="7">
        <v>43864.542326388888</v>
      </c>
      <c r="G1098" s="69" t="s">
        <v>4</v>
      </c>
      <c r="H1098" s="68">
        <v>1634</v>
      </c>
      <c r="I1098" s="8">
        <f t="shared" si="96"/>
        <v>16.34</v>
      </c>
      <c r="J1098" s="2">
        <v>3.9729999999999999</v>
      </c>
      <c r="K1098" s="69">
        <v>100</v>
      </c>
      <c r="L1098" s="68">
        <v>406</v>
      </c>
      <c r="M1098" s="8">
        <f t="shared" si="97"/>
        <v>4.0599999999999996</v>
      </c>
      <c r="N1098" s="8">
        <v>1.9059999999999999</v>
      </c>
      <c r="O1098" s="69">
        <f t="shared" si="95"/>
        <v>100</v>
      </c>
      <c r="P1098" s="181">
        <f t="shared" si="98"/>
        <v>4.0246305418719217</v>
      </c>
      <c r="Q1098" s="77" t="s">
        <v>718</v>
      </c>
      <c r="V1098" s="34">
        <v>0.40208333333333335</v>
      </c>
      <c r="W1098" s="85">
        <v>0.54861111111111105</v>
      </c>
      <c r="X1098" s="86">
        <f t="shared" si="99"/>
        <v>0.1465277777777777</v>
      </c>
    </row>
    <row r="1099" spans="1:24" x14ac:dyDescent="0.3">
      <c r="A1099" s="44" t="s">
        <v>9418</v>
      </c>
      <c r="B1099" s="68" t="s">
        <v>47</v>
      </c>
      <c r="C1099" s="2" t="s">
        <v>1</v>
      </c>
      <c r="D1099" s="2">
        <v>47</v>
      </c>
      <c r="E1099" s="6">
        <v>26482</v>
      </c>
      <c r="F1099" s="7">
        <v>43864.55541666667</v>
      </c>
      <c r="G1099" s="69" t="s">
        <v>4</v>
      </c>
      <c r="H1099" s="68">
        <v>1541</v>
      </c>
      <c r="I1099" s="8">
        <f t="shared" si="96"/>
        <v>15.41</v>
      </c>
      <c r="J1099" s="2">
        <v>3.6040000000000001</v>
      </c>
      <c r="K1099" s="69">
        <v>100</v>
      </c>
      <c r="L1099" s="68">
        <v>430</v>
      </c>
      <c r="M1099" s="8">
        <f t="shared" si="97"/>
        <v>4.3</v>
      </c>
      <c r="N1099" s="8">
        <v>1.85</v>
      </c>
      <c r="O1099" s="69">
        <f t="shared" si="95"/>
        <v>100</v>
      </c>
      <c r="P1099" s="181">
        <f t="shared" si="98"/>
        <v>3.5837209302325581</v>
      </c>
      <c r="Q1099" s="77" t="s">
        <v>718</v>
      </c>
      <c r="V1099" s="34">
        <v>0.41875000000000001</v>
      </c>
      <c r="W1099" s="85">
        <v>0.56944444444444442</v>
      </c>
      <c r="X1099" s="86">
        <f t="shared" si="99"/>
        <v>0.15069444444444441</v>
      </c>
    </row>
    <row r="1100" spans="1:24" x14ac:dyDescent="0.3">
      <c r="A1100" s="44" t="s">
        <v>9419</v>
      </c>
      <c r="B1100" s="68" t="s">
        <v>9420</v>
      </c>
      <c r="C1100" s="2" t="s">
        <v>1</v>
      </c>
      <c r="D1100" s="2">
        <v>57</v>
      </c>
      <c r="E1100" s="6">
        <v>22783</v>
      </c>
      <c r="F1100" s="7">
        <v>43864.577233796299</v>
      </c>
      <c r="G1100" s="69" t="s">
        <v>4</v>
      </c>
      <c r="H1100" s="68">
        <v>1618</v>
      </c>
      <c r="I1100" s="8">
        <f t="shared" si="96"/>
        <v>16.343434343434343</v>
      </c>
      <c r="J1100" s="2">
        <v>3.5350000000000001</v>
      </c>
      <c r="K1100" s="69">
        <v>99</v>
      </c>
      <c r="L1100" s="68">
        <v>445</v>
      </c>
      <c r="M1100" s="8">
        <f t="shared" si="97"/>
        <v>4.4949494949494948</v>
      </c>
      <c r="N1100" s="8">
        <v>2.21</v>
      </c>
      <c r="O1100" s="69">
        <f t="shared" si="95"/>
        <v>99</v>
      </c>
      <c r="P1100" s="181">
        <f t="shared" si="98"/>
        <v>3.6359550561797751</v>
      </c>
      <c r="Q1100" s="77" t="s">
        <v>718</v>
      </c>
      <c r="V1100" s="34">
        <v>0.38541666666666669</v>
      </c>
      <c r="W1100" s="85">
        <v>0.58333333333333337</v>
      </c>
      <c r="X1100" s="86">
        <f t="shared" si="99"/>
        <v>0.19791666666666669</v>
      </c>
    </row>
    <row r="1101" spans="1:24" x14ac:dyDescent="0.3">
      <c r="A1101" s="44" t="s">
        <v>9421</v>
      </c>
      <c r="B1101" s="68" t="s">
        <v>5886</v>
      </c>
      <c r="C1101" s="2" t="s">
        <v>6</v>
      </c>
      <c r="D1101" s="2">
        <v>67</v>
      </c>
      <c r="E1101" s="6">
        <v>19102</v>
      </c>
      <c r="F1101" s="7">
        <v>43864.597708333335</v>
      </c>
      <c r="G1101" s="69" t="s">
        <v>4</v>
      </c>
      <c r="H1101" s="68">
        <v>902</v>
      </c>
      <c r="I1101" s="8">
        <f t="shared" si="96"/>
        <v>9.1111111111111107</v>
      </c>
      <c r="J1101" s="2">
        <v>2.3559999999999999</v>
      </c>
      <c r="K1101" s="69">
        <v>99</v>
      </c>
      <c r="L1101" s="68">
        <v>388</v>
      </c>
      <c r="M1101" s="8">
        <f t="shared" si="97"/>
        <v>3.9191919191919191</v>
      </c>
      <c r="N1101" s="8">
        <v>1.877</v>
      </c>
      <c r="O1101" s="69">
        <f t="shared" si="95"/>
        <v>99</v>
      </c>
      <c r="P1101" s="181">
        <f t="shared" si="98"/>
        <v>2.3247422680412368</v>
      </c>
      <c r="Q1101" s="77" t="s">
        <v>718</v>
      </c>
      <c r="V1101" s="34">
        <v>0.43055555555555558</v>
      </c>
      <c r="W1101" s="85">
        <v>0.60069444444444442</v>
      </c>
      <c r="X1101" s="86">
        <f t="shared" si="99"/>
        <v>0.17013888888888884</v>
      </c>
    </row>
    <row r="1102" spans="1:24" x14ac:dyDescent="0.3">
      <c r="A1102" s="44" t="s">
        <v>9422</v>
      </c>
      <c r="B1102" s="68" t="s">
        <v>1437</v>
      </c>
      <c r="C1102" s="2" t="s">
        <v>1</v>
      </c>
      <c r="D1102" s="2">
        <v>55</v>
      </c>
      <c r="E1102" s="6">
        <v>23561</v>
      </c>
      <c r="F1102" s="7">
        <v>43864.607754629629</v>
      </c>
      <c r="G1102" s="69" t="s">
        <v>4</v>
      </c>
      <c r="H1102" s="68">
        <v>2574</v>
      </c>
      <c r="I1102" s="8">
        <f t="shared" si="96"/>
        <v>26</v>
      </c>
      <c r="J1102" s="8">
        <v>5.3929999999999998</v>
      </c>
      <c r="K1102" s="69">
        <v>99</v>
      </c>
      <c r="L1102" s="68">
        <v>469</v>
      </c>
      <c r="M1102" s="8">
        <f t="shared" si="97"/>
        <v>4.737373737373737</v>
      </c>
      <c r="N1102" s="8">
        <v>2.0179999999999998</v>
      </c>
      <c r="O1102" s="69">
        <f t="shared" si="95"/>
        <v>99</v>
      </c>
      <c r="P1102" s="181">
        <f t="shared" si="98"/>
        <v>5.4882729211087424</v>
      </c>
      <c r="Q1102" s="77" t="s">
        <v>718</v>
      </c>
      <c r="V1102" s="34">
        <v>0.47152777777777777</v>
      </c>
      <c r="W1102" s="85">
        <v>0.61805555555555558</v>
      </c>
      <c r="X1102" s="86">
        <f t="shared" si="99"/>
        <v>0.14652777777777781</v>
      </c>
    </row>
    <row r="1103" spans="1:24" x14ac:dyDescent="0.3">
      <c r="A1103" s="44" t="s">
        <v>9423</v>
      </c>
      <c r="B1103" s="68" t="s">
        <v>1866</v>
      </c>
      <c r="C1103" s="2" t="s">
        <v>1</v>
      </c>
      <c r="D1103" s="2">
        <v>64</v>
      </c>
      <c r="E1103" s="6">
        <v>20222</v>
      </c>
      <c r="F1103" s="7">
        <v>43864.623749999999</v>
      </c>
      <c r="G1103" s="69" t="s">
        <v>4</v>
      </c>
      <c r="H1103" s="68">
        <v>2705</v>
      </c>
      <c r="I1103" s="8">
        <f t="shared" si="96"/>
        <v>27.323232323232322</v>
      </c>
      <c r="J1103" s="8">
        <v>5.6909999999999998</v>
      </c>
      <c r="K1103" s="69">
        <v>99</v>
      </c>
      <c r="L1103" s="68">
        <v>536</v>
      </c>
      <c r="M1103" s="8">
        <f t="shared" si="97"/>
        <v>5.4141414141414144</v>
      </c>
      <c r="N1103" s="8">
        <v>2.4910000000000001</v>
      </c>
      <c r="O1103" s="69">
        <f t="shared" si="95"/>
        <v>99</v>
      </c>
      <c r="P1103" s="181">
        <f t="shared" si="98"/>
        <v>5.0466417910447756</v>
      </c>
      <c r="Q1103" s="77" t="s">
        <v>718</v>
      </c>
      <c r="V1103" s="34">
        <v>0.47916666666666669</v>
      </c>
      <c r="W1103" s="85">
        <v>0.63194444444444442</v>
      </c>
      <c r="X1103" s="86">
        <f t="shared" si="99"/>
        <v>0.15277777777777773</v>
      </c>
    </row>
    <row r="1104" spans="1:24" x14ac:dyDescent="0.3">
      <c r="A1104" s="44" t="s">
        <v>2316</v>
      </c>
      <c r="B1104" s="68" t="s">
        <v>102</v>
      </c>
      <c r="C1104" s="2" t="s">
        <v>1</v>
      </c>
      <c r="D1104" s="2">
        <v>47</v>
      </c>
      <c r="E1104" s="6">
        <v>26445</v>
      </c>
      <c r="F1104" s="7">
        <v>43864.636307870373</v>
      </c>
      <c r="G1104" s="69" t="s">
        <v>4</v>
      </c>
      <c r="H1104" s="68">
        <v>1847</v>
      </c>
      <c r="I1104" s="8">
        <f t="shared" si="96"/>
        <v>18.656565656565657</v>
      </c>
      <c r="J1104" s="8">
        <v>4.2839999999999998</v>
      </c>
      <c r="K1104" s="69">
        <v>99</v>
      </c>
      <c r="L1104" s="68">
        <v>792</v>
      </c>
      <c r="M1104" s="8">
        <f t="shared" si="97"/>
        <v>8</v>
      </c>
      <c r="N1104" s="8">
        <v>2.6150000000000002</v>
      </c>
      <c r="O1104" s="69">
        <f t="shared" si="95"/>
        <v>99</v>
      </c>
      <c r="P1104" s="181">
        <f t="shared" si="98"/>
        <v>2.3320707070707072</v>
      </c>
      <c r="Q1104" s="77" t="s">
        <v>718</v>
      </c>
      <c r="V1104" s="34">
        <v>0.4826388888888889</v>
      </c>
      <c r="W1104" s="85">
        <v>0.64583333333333337</v>
      </c>
      <c r="X1104" s="86">
        <f t="shared" si="99"/>
        <v>0.16319444444444448</v>
      </c>
    </row>
    <row r="1105" spans="1:24" x14ac:dyDescent="0.3">
      <c r="A1105" s="44" t="s">
        <v>9424</v>
      </c>
      <c r="B1105" s="68" t="s">
        <v>9425</v>
      </c>
      <c r="C1105" s="2" t="s">
        <v>6</v>
      </c>
      <c r="D1105" s="2">
        <v>68</v>
      </c>
      <c r="E1105" s="6">
        <v>18698</v>
      </c>
      <c r="F1105" s="7">
        <v>43864.65357638889</v>
      </c>
      <c r="G1105" s="69" t="s">
        <v>4</v>
      </c>
      <c r="H1105" s="68">
        <v>1810</v>
      </c>
      <c r="I1105" s="8">
        <f t="shared" si="96"/>
        <v>18.282828282828284</v>
      </c>
      <c r="J1105" s="8">
        <v>4.71</v>
      </c>
      <c r="K1105" s="69">
        <v>99</v>
      </c>
      <c r="L1105" s="68">
        <v>621</v>
      </c>
      <c r="M1105" s="8">
        <f t="shared" si="97"/>
        <v>6.2727272727272725</v>
      </c>
      <c r="N1105" s="8">
        <v>2.298</v>
      </c>
      <c r="O1105" s="69">
        <f t="shared" si="95"/>
        <v>99</v>
      </c>
      <c r="P1105" s="181">
        <f t="shared" si="98"/>
        <v>2.9146537842190017</v>
      </c>
      <c r="Q1105" s="77" t="s">
        <v>718</v>
      </c>
      <c r="V1105" s="34">
        <v>0.50972222222222219</v>
      </c>
      <c r="W1105" s="85">
        <v>0.66666666666666663</v>
      </c>
      <c r="X1105" s="86">
        <f t="shared" si="99"/>
        <v>0.15694444444444444</v>
      </c>
    </row>
    <row r="1106" spans="1:24" x14ac:dyDescent="0.3">
      <c r="A1106" s="44" t="s">
        <v>9426</v>
      </c>
      <c r="B1106" s="68" t="s">
        <v>326</v>
      </c>
      <c r="C1106" s="2" t="s">
        <v>1</v>
      </c>
      <c r="D1106" s="2">
        <v>52</v>
      </c>
      <c r="E1106" s="6">
        <v>24546</v>
      </c>
      <c r="F1106" s="7">
        <v>43864.671585648146</v>
      </c>
      <c r="G1106" s="69" t="s">
        <v>4</v>
      </c>
      <c r="H1106" s="68">
        <v>1331</v>
      </c>
      <c r="I1106" s="8">
        <f t="shared" si="96"/>
        <v>13.444444444444445</v>
      </c>
      <c r="J1106" s="8">
        <v>3.673</v>
      </c>
      <c r="K1106" s="69">
        <v>99</v>
      </c>
      <c r="L1106" s="68">
        <v>358</v>
      </c>
      <c r="M1106" s="8">
        <f t="shared" si="97"/>
        <v>3.6161616161616164</v>
      </c>
      <c r="N1106" s="8">
        <v>2.0190000000000001</v>
      </c>
      <c r="O1106" s="69">
        <f t="shared" si="95"/>
        <v>99</v>
      </c>
      <c r="P1106" s="181">
        <f t="shared" si="98"/>
        <v>3.7178770949720668</v>
      </c>
      <c r="Q1106" s="77" t="s">
        <v>718</v>
      </c>
      <c r="V1106" s="34">
        <v>0.52222222222222225</v>
      </c>
      <c r="W1106" s="85">
        <v>0.68055555555555547</v>
      </c>
      <c r="X1106" s="86">
        <f t="shared" si="99"/>
        <v>0.15833333333333321</v>
      </c>
    </row>
    <row r="1107" spans="1:24" x14ac:dyDescent="0.3">
      <c r="A1107" s="44" t="s">
        <v>9427</v>
      </c>
      <c r="B1107" s="68" t="s">
        <v>377</v>
      </c>
      <c r="C1107" s="2" t="s">
        <v>6</v>
      </c>
      <c r="D1107" s="2">
        <v>58</v>
      </c>
      <c r="E1107" s="6">
        <v>22616</v>
      </c>
      <c r="F1107" s="7">
        <v>43865.516238425924</v>
      </c>
      <c r="G1107" s="69" t="s">
        <v>4</v>
      </c>
      <c r="H1107" s="68">
        <v>1766</v>
      </c>
      <c r="I1107" s="8">
        <f t="shared" si="96"/>
        <v>17.838383838383837</v>
      </c>
      <c r="J1107" s="8">
        <v>4.3579999999999997</v>
      </c>
      <c r="K1107" s="69">
        <v>99</v>
      </c>
      <c r="L1107" s="68">
        <v>449</v>
      </c>
      <c r="M1107" s="8">
        <f t="shared" si="97"/>
        <v>4.5353535353535355</v>
      </c>
      <c r="N1107" s="8">
        <v>2.2690000000000001</v>
      </c>
      <c r="O1107" s="69">
        <f t="shared" si="95"/>
        <v>99</v>
      </c>
      <c r="P1107" s="181">
        <f t="shared" si="98"/>
        <v>3.9331848552338529</v>
      </c>
      <c r="Q1107" s="77" t="s">
        <v>718</v>
      </c>
      <c r="V1107" s="34">
        <v>0.37083333333333335</v>
      </c>
      <c r="W1107" s="85">
        <v>0.52083333333333337</v>
      </c>
      <c r="X1107" s="86">
        <f t="shared" si="99"/>
        <v>0.15000000000000002</v>
      </c>
    </row>
    <row r="1108" spans="1:24" x14ac:dyDescent="0.3">
      <c r="A1108" s="44" t="s">
        <v>9429</v>
      </c>
      <c r="B1108" s="68" t="s">
        <v>9430</v>
      </c>
      <c r="C1108" s="2" t="s">
        <v>1</v>
      </c>
      <c r="D1108" s="2">
        <v>47</v>
      </c>
      <c r="E1108" s="6">
        <v>26658</v>
      </c>
      <c r="F1108" s="7">
        <v>43865.530752314815</v>
      </c>
      <c r="G1108" s="69" t="s">
        <v>4</v>
      </c>
      <c r="H1108" s="68">
        <v>1066</v>
      </c>
      <c r="I1108" s="8">
        <f t="shared" si="96"/>
        <v>10.767676767676768</v>
      </c>
      <c r="J1108" s="8">
        <v>3.1230000000000002</v>
      </c>
      <c r="K1108" s="69">
        <v>99</v>
      </c>
      <c r="L1108" s="68">
        <v>336</v>
      </c>
      <c r="M1108" s="8">
        <f t="shared" si="97"/>
        <v>3.393939393939394</v>
      </c>
      <c r="N1108" s="8">
        <v>1.921</v>
      </c>
      <c r="O1108" s="69">
        <f t="shared" si="95"/>
        <v>99</v>
      </c>
      <c r="P1108" s="181">
        <f t="shared" si="98"/>
        <v>3.1726190476190479</v>
      </c>
      <c r="Q1108" s="77" t="s">
        <v>718</v>
      </c>
      <c r="V1108" s="34">
        <v>0.39999999999999997</v>
      </c>
      <c r="W1108" s="85">
        <v>0.54513888888888895</v>
      </c>
      <c r="X1108" s="86">
        <f t="shared" si="99"/>
        <v>0.14513888888888898</v>
      </c>
    </row>
    <row r="1109" spans="1:24" x14ac:dyDescent="0.3">
      <c r="A1109" s="44" t="s">
        <v>9431</v>
      </c>
      <c r="B1109" s="68" t="s">
        <v>5138</v>
      </c>
      <c r="C1109" s="2" t="s">
        <v>1</v>
      </c>
      <c r="D1109" s="2">
        <v>11.333333333333334</v>
      </c>
      <c r="E1109" s="6">
        <v>39713</v>
      </c>
      <c r="F1109" s="7">
        <v>43865.542951388888</v>
      </c>
      <c r="G1109" s="69" t="s">
        <v>4</v>
      </c>
      <c r="H1109" s="68">
        <v>1744</v>
      </c>
      <c r="I1109" s="8">
        <f t="shared" si="96"/>
        <v>17.440000000000001</v>
      </c>
      <c r="J1109" s="8">
        <v>3.9369999999999998</v>
      </c>
      <c r="K1109" s="69">
        <v>100</v>
      </c>
      <c r="L1109" s="68">
        <v>162</v>
      </c>
      <c r="M1109" s="8">
        <f t="shared" si="97"/>
        <v>1.62</v>
      </c>
      <c r="N1109" s="8">
        <v>1.3240000000000001</v>
      </c>
      <c r="O1109" s="69">
        <f t="shared" si="95"/>
        <v>100</v>
      </c>
      <c r="P1109" s="181">
        <f t="shared" si="98"/>
        <v>10.765432098765432</v>
      </c>
      <c r="Q1109" s="77" t="s">
        <v>718</v>
      </c>
      <c r="V1109" s="34">
        <v>0.41666666666666669</v>
      </c>
      <c r="W1109" s="85">
        <v>0.56597222222222221</v>
      </c>
      <c r="X1109" s="86">
        <f t="shared" si="99"/>
        <v>0.14930555555555552</v>
      </c>
    </row>
    <row r="1110" spans="1:24" x14ac:dyDescent="0.3">
      <c r="A1110" s="44" t="s">
        <v>9432</v>
      </c>
      <c r="B1110" s="68" t="s">
        <v>1681</v>
      </c>
      <c r="C1110" s="2" t="s">
        <v>1</v>
      </c>
      <c r="D1110" s="2">
        <v>53</v>
      </c>
      <c r="E1110" s="6">
        <v>24198</v>
      </c>
      <c r="F1110" s="7">
        <v>43865.571342592593</v>
      </c>
      <c r="G1110" s="69" t="s">
        <v>4</v>
      </c>
      <c r="H1110" s="68">
        <v>2043</v>
      </c>
      <c r="I1110" s="8">
        <f t="shared" si="96"/>
        <v>20.43</v>
      </c>
      <c r="J1110" s="8">
        <v>4.423</v>
      </c>
      <c r="K1110" s="69">
        <v>100</v>
      </c>
      <c r="L1110" s="68">
        <v>484</v>
      </c>
      <c r="M1110" s="8">
        <f t="shared" si="97"/>
        <v>4.84</v>
      </c>
      <c r="N1110" s="8">
        <v>2.2370000000000001</v>
      </c>
      <c r="O1110" s="69">
        <f t="shared" si="95"/>
        <v>100</v>
      </c>
      <c r="P1110" s="181">
        <f t="shared" si="98"/>
        <v>4.2210743801652892</v>
      </c>
      <c r="Q1110" s="77" t="s">
        <v>718</v>
      </c>
      <c r="V1110" s="34">
        <v>0.4236111111111111</v>
      </c>
      <c r="W1110" s="85">
        <v>0.57986111111111105</v>
      </c>
      <c r="X1110" s="86">
        <f t="shared" si="99"/>
        <v>0.15624999999999994</v>
      </c>
    </row>
    <row r="1111" spans="1:24" x14ac:dyDescent="0.3">
      <c r="A1111" s="44" t="s">
        <v>9433</v>
      </c>
      <c r="B1111" s="68" t="s">
        <v>1374</v>
      </c>
      <c r="C1111" s="2" t="s">
        <v>1</v>
      </c>
      <c r="D1111" s="2">
        <v>59</v>
      </c>
      <c r="E1111" s="6">
        <v>21975</v>
      </c>
      <c r="F1111" s="7">
        <v>43865.574837962966</v>
      </c>
      <c r="G1111" s="69" t="s">
        <v>4</v>
      </c>
      <c r="H1111" s="68">
        <v>1925</v>
      </c>
      <c r="I1111" s="8">
        <f t="shared" si="96"/>
        <v>19.444444444444443</v>
      </c>
      <c r="J1111" s="8">
        <v>4.532</v>
      </c>
      <c r="K1111" s="69">
        <v>99</v>
      </c>
      <c r="L1111" s="68">
        <v>482</v>
      </c>
      <c r="M1111" s="8">
        <f t="shared" si="97"/>
        <v>4.8686868686868685</v>
      </c>
      <c r="N1111" s="8">
        <v>2.3199999999999998</v>
      </c>
      <c r="O1111" s="69">
        <f t="shared" si="95"/>
        <v>99</v>
      </c>
      <c r="P1111" s="181">
        <f t="shared" si="98"/>
        <v>3.9937759336099585</v>
      </c>
      <c r="Q1111" s="77" t="s">
        <v>718</v>
      </c>
      <c r="V1111" s="34">
        <v>0.44930555555555557</v>
      </c>
      <c r="W1111" s="85">
        <v>0.59027777777777779</v>
      </c>
      <c r="X1111" s="86">
        <f t="shared" si="99"/>
        <v>0.14097222222222222</v>
      </c>
    </row>
    <row r="1112" spans="1:24" x14ac:dyDescent="0.3">
      <c r="A1112" s="44" t="s">
        <v>9434</v>
      </c>
      <c r="B1112" s="68" t="s">
        <v>820</v>
      </c>
      <c r="C1112" s="2" t="s">
        <v>1</v>
      </c>
      <c r="D1112" s="2">
        <v>54</v>
      </c>
      <c r="E1112" s="6">
        <v>23800</v>
      </c>
      <c r="F1112" s="7">
        <v>43865.594814814816</v>
      </c>
      <c r="G1112" s="69" t="s">
        <v>4</v>
      </c>
      <c r="H1112" s="68">
        <v>2522</v>
      </c>
      <c r="I1112" s="8">
        <f t="shared" si="96"/>
        <v>25.474747474747474</v>
      </c>
      <c r="J1112" s="8">
        <v>5.0129999999999999</v>
      </c>
      <c r="K1112" s="69">
        <v>99</v>
      </c>
      <c r="L1112" s="68">
        <v>695</v>
      </c>
      <c r="M1112" s="8">
        <f t="shared" si="97"/>
        <v>7.0202020202020199</v>
      </c>
      <c r="N1112" s="8">
        <v>2.5590000000000002</v>
      </c>
      <c r="O1112" s="69">
        <f t="shared" si="95"/>
        <v>99</v>
      </c>
      <c r="P1112" s="181">
        <f t="shared" si="98"/>
        <v>3.6287769784172661</v>
      </c>
      <c r="Q1112" s="77" t="s">
        <v>718</v>
      </c>
      <c r="V1112" s="34">
        <v>0.4680555555555555</v>
      </c>
      <c r="W1112" s="85">
        <v>0.61111111111111105</v>
      </c>
      <c r="X1112" s="86">
        <f t="shared" si="99"/>
        <v>0.14305555555555555</v>
      </c>
    </row>
    <row r="1113" spans="1:24" x14ac:dyDescent="0.3">
      <c r="A1113" s="44" t="s">
        <v>9435</v>
      </c>
      <c r="B1113" s="68" t="s">
        <v>1506</v>
      </c>
      <c r="C1113" s="2" t="s">
        <v>1</v>
      </c>
      <c r="D1113" s="2">
        <v>48</v>
      </c>
      <c r="E1113" s="6">
        <v>26247</v>
      </c>
      <c r="F1113" s="7">
        <v>43865.602592592593</v>
      </c>
      <c r="G1113" s="69" t="s">
        <v>4</v>
      </c>
      <c r="H1113" s="68">
        <v>1918</v>
      </c>
      <c r="I1113" s="8">
        <f t="shared" si="96"/>
        <v>19.373737373737374</v>
      </c>
      <c r="J1113" s="8">
        <v>4.4409999999999998</v>
      </c>
      <c r="K1113" s="69">
        <v>99</v>
      </c>
      <c r="L1113" s="68">
        <v>423</v>
      </c>
      <c r="M1113" s="8">
        <f t="shared" si="97"/>
        <v>4.2727272727272725</v>
      </c>
      <c r="N1113" s="8">
        <v>1.91</v>
      </c>
      <c r="O1113" s="69">
        <f t="shared" si="95"/>
        <v>99</v>
      </c>
      <c r="P1113" s="181">
        <f t="shared" si="98"/>
        <v>4.5342789598108748</v>
      </c>
      <c r="Q1113" s="77" t="s">
        <v>718</v>
      </c>
      <c r="V1113" s="34">
        <v>0.47916666666666669</v>
      </c>
      <c r="W1113" s="85">
        <v>0.62152777777777779</v>
      </c>
      <c r="X1113" s="86">
        <f t="shared" si="99"/>
        <v>0.1423611111111111</v>
      </c>
    </row>
    <row r="1114" spans="1:24" x14ac:dyDescent="0.3">
      <c r="A1114" s="44" t="s">
        <v>9436</v>
      </c>
      <c r="B1114" s="68" t="s">
        <v>9437</v>
      </c>
      <c r="C1114" s="2" t="s">
        <v>1</v>
      </c>
      <c r="D1114" s="2">
        <v>78</v>
      </c>
      <c r="E1114" s="6">
        <v>15269</v>
      </c>
      <c r="F1114" s="7">
        <v>43865.618449074071</v>
      </c>
      <c r="G1114" s="69" t="s">
        <v>4</v>
      </c>
      <c r="H1114" s="68">
        <v>2798</v>
      </c>
      <c r="I1114" s="8">
        <f t="shared" si="96"/>
        <v>28.262626262626263</v>
      </c>
      <c r="J1114" s="8">
        <v>5.8860000000000001</v>
      </c>
      <c r="K1114" s="69">
        <v>99</v>
      </c>
      <c r="L1114" s="68">
        <v>601</v>
      </c>
      <c r="M1114" s="8">
        <f t="shared" si="97"/>
        <v>6.0707070707070709</v>
      </c>
      <c r="N1114" s="8">
        <v>2.8180000000000001</v>
      </c>
      <c r="O1114" s="69">
        <f t="shared" si="95"/>
        <v>99</v>
      </c>
      <c r="P1114" s="181">
        <f t="shared" si="98"/>
        <v>4.6555740432612316</v>
      </c>
      <c r="Q1114" s="77" t="s">
        <v>718</v>
      </c>
      <c r="V1114" s="34">
        <v>0.4826388888888889</v>
      </c>
      <c r="W1114" s="85">
        <v>0.66319444444444442</v>
      </c>
      <c r="X1114" s="86">
        <f t="shared" si="99"/>
        <v>0.18055555555555552</v>
      </c>
    </row>
    <row r="1115" spans="1:24" x14ac:dyDescent="0.3">
      <c r="A1115" s="44" t="s">
        <v>9438</v>
      </c>
      <c r="B1115" s="68" t="s">
        <v>9439</v>
      </c>
      <c r="C1115" s="2" t="s">
        <v>6</v>
      </c>
      <c r="D1115" s="2">
        <v>80</v>
      </c>
      <c r="E1115" s="6">
        <v>14308</v>
      </c>
      <c r="F1115" s="7">
        <v>43865.628101851849</v>
      </c>
      <c r="G1115" s="69" t="s">
        <v>4</v>
      </c>
      <c r="H1115" s="68">
        <v>2339</v>
      </c>
      <c r="I1115" s="8">
        <f t="shared" si="96"/>
        <v>23.626262626262626</v>
      </c>
      <c r="J1115" s="8">
        <v>4.8179999999999996</v>
      </c>
      <c r="K1115" s="69">
        <v>99</v>
      </c>
      <c r="L1115" s="68">
        <v>953</v>
      </c>
      <c r="M1115" s="8">
        <f t="shared" si="97"/>
        <v>9.6262626262626263</v>
      </c>
      <c r="N1115" s="8">
        <v>3.4980000000000002</v>
      </c>
      <c r="O1115" s="69">
        <f t="shared" si="95"/>
        <v>99</v>
      </c>
      <c r="P1115" s="181">
        <f t="shared" si="98"/>
        <v>2.4543546694648479</v>
      </c>
      <c r="Q1115" s="77" t="s">
        <v>718</v>
      </c>
      <c r="V1115" s="34">
        <v>0.50555555555555554</v>
      </c>
      <c r="W1115" s="85">
        <v>0.63541666666666663</v>
      </c>
      <c r="X1115" s="86">
        <f t="shared" si="99"/>
        <v>0.12986111111111109</v>
      </c>
    </row>
    <row r="1116" spans="1:24" x14ac:dyDescent="0.3">
      <c r="A1116" s="44" t="s">
        <v>9440</v>
      </c>
      <c r="B1116" s="68" t="s">
        <v>9441</v>
      </c>
      <c r="C1116" s="2" t="s">
        <v>1</v>
      </c>
      <c r="D1116" s="2">
        <v>85</v>
      </c>
      <c r="E1116" s="6">
        <v>12585</v>
      </c>
      <c r="F1116" s="7">
        <v>43865.641793981478</v>
      </c>
      <c r="G1116" s="69" t="s">
        <v>4</v>
      </c>
      <c r="H1116" s="68">
        <v>4149</v>
      </c>
      <c r="I1116" s="8">
        <f t="shared" si="96"/>
        <v>41.909090909090907</v>
      </c>
      <c r="J1116" s="8">
        <v>7.54</v>
      </c>
      <c r="K1116" s="69">
        <v>99</v>
      </c>
      <c r="L1116" s="68">
        <v>836</v>
      </c>
      <c r="M1116" s="8">
        <f t="shared" si="97"/>
        <v>8.4444444444444446</v>
      </c>
      <c r="N1116" s="8">
        <v>2.734</v>
      </c>
      <c r="O1116" s="69">
        <f t="shared" si="95"/>
        <v>99</v>
      </c>
      <c r="P1116" s="181">
        <f t="shared" si="98"/>
        <v>4.9629186602870812</v>
      </c>
      <c r="Q1116" s="77" t="s">
        <v>718</v>
      </c>
      <c r="V1116" s="34">
        <v>0.48888888888888887</v>
      </c>
      <c r="W1116" s="85">
        <v>0.65277777777777779</v>
      </c>
      <c r="X1116" s="86">
        <f t="shared" si="99"/>
        <v>0.16388888888888892</v>
      </c>
    </row>
    <row r="1117" spans="1:24" x14ac:dyDescent="0.3">
      <c r="A1117" s="44" t="s">
        <v>9442</v>
      </c>
      <c r="B1117" s="68" t="s">
        <v>47</v>
      </c>
      <c r="C1117" s="2" t="s">
        <v>1</v>
      </c>
      <c r="D1117" s="2">
        <v>45</v>
      </c>
      <c r="E1117" s="6">
        <v>27203</v>
      </c>
      <c r="F1117" s="7">
        <v>43865.65934027778</v>
      </c>
      <c r="G1117" s="69" t="s">
        <v>4</v>
      </c>
      <c r="H1117" s="68">
        <v>1824</v>
      </c>
      <c r="I1117" s="8">
        <f t="shared" si="96"/>
        <v>18.424242424242426</v>
      </c>
      <c r="J1117" s="8">
        <v>4.3710000000000004</v>
      </c>
      <c r="K1117" s="69">
        <v>99</v>
      </c>
      <c r="L1117" s="68">
        <v>402</v>
      </c>
      <c r="M1117" s="8">
        <f t="shared" si="97"/>
        <v>4.0606060606060606</v>
      </c>
      <c r="N1117" s="8">
        <v>2.198</v>
      </c>
      <c r="O1117" s="69">
        <f t="shared" si="95"/>
        <v>99</v>
      </c>
      <c r="P1117" s="181">
        <f t="shared" si="98"/>
        <v>4.5373134328358216</v>
      </c>
      <c r="Q1117" s="77" t="s">
        <v>718</v>
      </c>
      <c r="V1117" s="34">
        <v>0.53125</v>
      </c>
      <c r="W1117" s="85">
        <v>0.70486111111111116</v>
      </c>
      <c r="X1117" s="86">
        <f t="shared" si="99"/>
        <v>0.17361111111111116</v>
      </c>
    </row>
    <row r="1118" spans="1:24" x14ac:dyDescent="0.3">
      <c r="A1118" s="44" t="s">
        <v>9443</v>
      </c>
      <c r="B1118" s="68" t="s">
        <v>5440</v>
      </c>
      <c r="C1118" s="2" t="s">
        <v>6</v>
      </c>
      <c r="D1118" s="2">
        <v>49</v>
      </c>
      <c r="E1118" s="6">
        <v>25825</v>
      </c>
      <c r="F1118" s="7">
        <v>43866.513819444444</v>
      </c>
      <c r="G1118" s="69" t="s">
        <v>4</v>
      </c>
      <c r="H1118" s="68">
        <v>1265</v>
      </c>
      <c r="I1118" s="8">
        <f t="shared" si="96"/>
        <v>12.65</v>
      </c>
      <c r="J1118" s="8">
        <v>3.7989999999999999</v>
      </c>
      <c r="K1118" s="69">
        <v>100</v>
      </c>
      <c r="L1118" s="68">
        <v>666</v>
      </c>
      <c r="M1118" s="8">
        <f t="shared" si="97"/>
        <v>6.66</v>
      </c>
      <c r="N1118" s="8">
        <v>2.8149999999999999</v>
      </c>
      <c r="O1118" s="69">
        <f t="shared" si="95"/>
        <v>100</v>
      </c>
      <c r="P1118" s="181">
        <f t="shared" si="98"/>
        <v>1.8993993993993994</v>
      </c>
      <c r="Q1118" s="77" t="s">
        <v>718</v>
      </c>
      <c r="V1118" s="34">
        <v>0.3756944444444445</v>
      </c>
      <c r="W1118" s="85">
        <v>0.52083333333333337</v>
      </c>
      <c r="X1118" s="86">
        <f t="shared" si="99"/>
        <v>0.14513888888888887</v>
      </c>
    </row>
    <row r="1119" spans="1:24" x14ac:dyDescent="0.3">
      <c r="A1119" s="44" t="s">
        <v>9444</v>
      </c>
      <c r="B1119" s="68" t="s">
        <v>1463</v>
      </c>
      <c r="C1119" s="2" t="s">
        <v>1</v>
      </c>
      <c r="D1119" s="2">
        <v>50</v>
      </c>
      <c r="E1119" s="6">
        <v>25340</v>
      </c>
      <c r="F1119" s="7">
        <v>43866.527557870373</v>
      </c>
      <c r="G1119" s="69" t="s">
        <v>4</v>
      </c>
      <c r="H1119" s="68">
        <v>1959</v>
      </c>
      <c r="I1119" s="8">
        <f t="shared" si="96"/>
        <v>19.59</v>
      </c>
      <c r="J1119" s="8">
        <v>4.6689999999999996</v>
      </c>
      <c r="K1119" s="69">
        <v>100</v>
      </c>
      <c r="L1119" s="68">
        <v>357</v>
      </c>
      <c r="M1119" s="8">
        <f t="shared" si="97"/>
        <v>3.57</v>
      </c>
      <c r="N1119" s="8">
        <v>2.0459999999999998</v>
      </c>
      <c r="O1119" s="69">
        <f t="shared" si="95"/>
        <v>100</v>
      </c>
      <c r="P1119" s="181">
        <f t="shared" si="98"/>
        <v>5.4873949579831933</v>
      </c>
      <c r="Q1119" s="77" t="s">
        <v>718</v>
      </c>
      <c r="V1119" s="34">
        <v>0.3888888888888889</v>
      </c>
      <c r="W1119" s="85">
        <v>0.53472222222222221</v>
      </c>
      <c r="X1119" s="86">
        <f t="shared" si="99"/>
        <v>0.14583333333333331</v>
      </c>
    </row>
    <row r="1120" spans="1:24" x14ac:dyDescent="0.3">
      <c r="A1120" s="44" t="s">
        <v>9445</v>
      </c>
      <c r="B1120" s="68" t="s">
        <v>9446</v>
      </c>
      <c r="C1120" s="2" t="s">
        <v>1</v>
      </c>
      <c r="D1120" s="2">
        <v>69</v>
      </c>
      <c r="E1120" s="6">
        <v>18488</v>
      </c>
      <c r="F1120" s="7">
        <v>43866.532824074071</v>
      </c>
      <c r="G1120" s="69" t="s">
        <v>4</v>
      </c>
      <c r="H1120" s="68">
        <v>2976</v>
      </c>
      <c r="I1120" s="8">
        <f t="shared" si="96"/>
        <v>30.060606060606062</v>
      </c>
      <c r="J1120" s="8">
        <v>5.9980000000000002</v>
      </c>
      <c r="K1120" s="69">
        <v>99</v>
      </c>
      <c r="L1120" s="68">
        <v>532</v>
      </c>
      <c r="M1120" s="8">
        <f t="shared" si="97"/>
        <v>5.3737373737373737</v>
      </c>
      <c r="N1120" s="8">
        <v>2.6669999999999998</v>
      </c>
      <c r="O1120" s="69">
        <f t="shared" si="95"/>
        <v>99</v>
      </c>
      <c r="P1120" s="181">
        <f t="shared" si="98"/>
        <v>5.5939849624060152</v>
      </c>
      <c r="Q1120" s="77" t="s">
        <v>718</v>
      </c>
      <c r="V1120" s="34">
        <v>0.39652777777777781</v>
      </c>
      <c r="W1120" s="85">
        <v>0.54861111111111105</v>
      </c>
      <c r="X1120" s="86">
        <f t="shared" si="99"/>
        <v>0.15208333333333324</v>
      </c>
    </row>
    <row r="1121" spans="1:24" x14ac:dyDescent="0.3">
      <c r="A1121" s="44" t="s">
        <v>9447</v>
      </c>
      <c r="B1121" s="68" t="s">
        <v>1888</v>
      </c>
      <c r="C1121" s="2" t="s">
        <v>1</v>
      </c>
      <c r="D1121" s="2">
        <v>55</v>
      </c>
      <c r="E1121" s="6">
        <v>23611</v>
      </c>
      <c r="F1121" s="7">
        <v>43866.545266203706</v>
      </c>
      <c r="G1121" s="69" t="s">
        <v>4</v>
      </c>
      <c r="H1121" s="68">
        <v>2446</v>
      </c>
      <c r="I1121" s="8">
        <f t="shared" si="96"/>
        <v>24.707070707070706</v>
      </c>
      <c r="J1121" s="8">
        <v>5.2709999999999999</v>
      </c>
      <c r="K1121" s="69">
        <v>99</v>
      </c>
      <c r="L1121" s="68">
        <v>338</v>
      </c>
      <c r="M1121" s="8">
        <f t="shared" si="97"/>
        <v>3.4141414141414139</v>
      </c>
      <c r="N1121" s="8">
        <v>1.6719999999999999</v>
      </c>
      <c r="O1121" s="69">
        <f t="shared" si="95"/>
        <v>99</v>
      </c>
      <c r="P1121" s="181">
        <f t="shared" si="98"/>
        <v>7.2366863905325447</v>
      </c>
      <c r="Q1121" s="77" t="s">
        <v>718</v>
      </c>
      <c r="V1121" s="34">
        <v>0.40277777777777773</v>
      </c>
      <c r="W1121" s="85">
        <v>0.5625</v>
      </c>
      <c r="X1121" s="86">
        <f t="shared" si="99"/>
        <v>0.15972222222222227</v>
      </c>
    </row>
    <row r="1122" spans="1:24" x14ac:dyDescent="0.3">
      <c r="A1122" s="44" t="s">
        <v>9448</v>
      </c>
      <c r="B1122" s="68" t="s">
        <v>1879</v>
      </c>
      <c r="C1122" s="2" t="s">
        <v>1</v>
      </c>
      <c r="D1122" s="2">
        <v>57</v>
      </c>
      <c r="E1122" s="6">
        <v>22860</v>
      </c>
      <c r="F1122" s="7">
        <v>43866.557719907411</v>
      </c>
      <c r="G1122" s="69" t="s">
        <v>4</v>
      </c>
      <c r="H1122" s="68">
        <v>2663</v>
      </c>
      <c r="I1122" s="8">
        <f t="shared" si="96"/>
        <v>26.8989898989899</v>
      </c>
      <c r="J1122" s="8">
        <v>6.04</v>
      </c>
      <c r="K1122" s="69">
        <v>99</v>
      </c>
      <c r="L1122" s="68">
        <v>458</v>
      </c>
      <c r="M1122" s="8">
        <f t="shared" si="97"/>
        <v>4.6262626262626263</v>
      </c>
      <c r="N1122" s="8">
        <v>2.4969999999999999</v>
      </c>
      <c r="O1122" s="69">
        <f t="shared" si="95"/>
        <v>99</v>
      </c>
      <c r="P1122" s="181">
        <f t="shared" si="98"/>
        <v>5.8144104803493448</v>
      </c>
      <c r="Q1122" s="77" t="s">
        <v>718</v>
      </c>
      <c r="V1122" s="34">
        <v>0.41875000000000001</v>
      </c>
      <c r="W1122" s="85">
        <v>0.57291666666666663</v>
      </c>
      <c r="X1122" s="86">
        <f t="shared" si="99"/>
        <v>0.15416666666666662</v>
      </c>
    </row>
    <row r="1123" spans="1:24" x14ac:dyDescent="0.3">
      <c r="A1123" s="44" t="s">
        <v>9449</v>
      </c>
      <c r="B1123" s="68" t="s">
        <v>8594</v>
      </c>
      <c r="C1123" s="2" t="s">
        <v>1</v>
      </c>
      <c r="D1123" s="2">
        <v>40</v>
      </c>
      <c r="E1123" s="6">
        <v>29067</v>
      </c>
      <c r="F1123" s="7">
        <v>43866.587233796294</v>
      </c>
      <c r="G1123" s="69" t="s">
        <v>4</v>
      </c>
      <c r="H1123" s="68">
        <v>1599</v>
      </c>
      <c r="I1123" s="8">
        <f t="shared" si="96"/>
        <v>15.99</v>
      </c>
      <c r="J1123" s="8">
        <v>4.2910000000000004</v>
      </c>
      <c r="K1123" s="69">
        <v>100</v>
      </c>
      <c r="L1123" s="68">
        <v>362</v>
      </c>
      <c r="M1123" s="8">
        <f t="shared" si="97"/>
        <v>3.62</v>
      </c>
      <c r="N1123" s="8">
        <v>1.857</v>
      </c>
      <c r="O1123" s="69">
        <f t="shared" si="95"/>
        <v>100</v>
      </c>
      <c r="P1123" s="181">
        <f t="shared" si="98"/>
        <v>4.4171270718232041</v>
      </c>
      <c r="Q1123" s="77" t="s">
        <v>718</v>
      </c>
      <c r="V1123" s="34">
        <v>0.43958333333333338</v>
      </c>
      <c r="W1123" s="85">
        <v>0.59375</v>
      </c>
      <c r="X1123" s="86">
        <f t="shared" si="99"/>
        <v>0.15416666666666662</v>
      </c>
    </row>
    <row r="1124" spans="1:24" x14ac:dyDescent="0.3">
      <c r="A1124" s="44" t="s">
        <v>9450</v>
      </c>
      <c r="B1124" s="68" t="s">
        <v>9451</v>
      </c>
      <c r="C1124" s="2" t="s">
        <v>1</v>
      </c>
      <c r="D1124" s="2">
        <v>60</v>
      </c>
      <c r="E1124" s="6">
        <v>21843</v>
      </c>
      <c r="F1124" s="7">
        <v>43866.590150462966</v>
      </c>
      <c r="G1124" s="69" t="s">
        <v>4</v>
      </c>
      <c r="H1124" s="68">
        <v>1895</v>
      </c>
      <c r="I1124" s="8">
        <f t="shared" si="96"/>
        <v>19.141414141414142</v>
      </c>
      <c r="J1124" s="8">
        <v>4.274</v>
      </c>
      <c r="K1124" s="69">
        <v>99</v>
      </c>
      <c r="L1124" s="68">
        <v>335</v>
      </c>
      <c r="M1124" s="8">
        <f t="shared" si="97"/>
        <v>3.3838383838383836</v>
      </c>
      <c r="N1124" s="8">
        <v>1.9930000000000001</v>
      </c>
      <c r="O1124" s="69">
        <f t="shared" si="95"/>
        <v>99</v>
      </c>
      <c r="P1124" s="181">
        <f t="shared" si="98"/>
        <v>5.6567164179104479</v>
      </c>
      <c r="Q1124" s="77" t="s">
        <v>718</v>
      </c>
      <c r="V1124" s="34">
        <v>0.46111111111111108</v>
      </c>
      <c r="W1124" s="85">
        <v>0.60416666666666663</v>
      </c>
      <c r="X1124" s="86">
        <f t="shared" si="99"/>
        <v>0.14305555555555555</v>
      </c>
    </row>
    <row r="1125" spans="1:24" x14ac:dyDescent="0.3">
      <c r="A1125" s="44" t="s">
        <v>9452</v>
      </c>
      <c r="B1125" s="68" t="s">
        <v>1409</v>
      </c>
      <c r="C1125" s="2" t="s">
        <v>1</v>
      </c>
      <c r="D1125" s="2">
        <v>48</v>
      </c>
      <c r="E1125" s="6">
        <v>26175</v>
      </c>
      <c r="F1125" s="7">
        <v>43866.623437499999</v>
      </c>
      <c r="G1125" s="69" t="s">
        <v>4</v>
      </c>
      <c r="H1125" s="68">
        <v>1724</v>
      </c>
      <c r="I1125" s="8">
        <f t="shared" si="96"/>
        <v>17.414141414141415</v>
      </c>
      <c r="J1125" s="8">
        <v>4.38</v>
      </c>
      <c r="K1125" s="69">
        <v>99</v>
      </c>
      <c r="L1125" s="68">
        <v>462</v>
      </c>
      <c r="M1125" s="8">
        <f t="shared" si="97"/>
        <v>4.666666666666667</v>
      </c>
      <c r="N1125" s="8">
        <v>2.343</v>
      </c>
      <c r="O1125" s="69">
        <f t="shared" si="95"/>
        <v>99</v>
      </c>
      <c r="P1125" s="181">
        <f t="shared" si="98"/>
        <v>3.7316017316017316</v>
      </c>
      <c r="Q1125" s="77" t="s">
        <v>718</v>
      </c>
      <c r="V1125" s="34">
        <v>0.48333333333333334</v>
      </c>
      <c r="W1125" s="85">
        <v>0.62847222222222221</v>
      </c>
      <c r="X1125" s="86">
        <f t="shared" si="99"/>
        <v>0.14513888888888887</v>
      </c>
    </row>
    <row r="1126" spans="1:24" x14ac:dyDescent="0.3">
      <c r="A1126" s="44" t="s">
        <v>9453</v>
      </c>
      <c r="B1126" s="68" t="s">
        <v>8227</v>
      </c>
      <c r="C1126" s="2" t="s">
        <v>1</v>
      </c>
      <c r="D1126" s="2">
        <v>54</v>
      </c>
      <c r="E1126" s="6">
        <v>24091</v>
      </c>
      <c r="F1126" s="7">
        <v>43866.626458333332</v>
      </c>
      <c r="G1126" s="69" t="s">
        <v>4</v>
      </c>
      <c r="H1126" s="68">
        <v>2638</v>
      </c>
      <c r="I1126" s="8">
        <f t="shared" si="96"/>
        <v>26.646464646464647</v>
      </c>
      <c r="J1126" s="8">
        <v>5.6210000000000004</v>
      </c>
      <c r="K1126" s="69">
        <v>99</v>
      </c>
      <c r="L1126" s="68">
        <v>442</v>
      </c>
      <c r="M1126" s="8">
        <f t="shared" si="97"/>
        <v>4.4646464646464645</v>
      </c>
      <c r="N1126" s="8">
        <v>2.2469999999999999</v>
      </c>
      <c r="O1126" s="69">
        <f t="shared" si="95"/>
        <v>99</v>
      </c>
      <c r="P1126" s="181">
        <f t="shared" si="98"/>
        <v>5.9683257918552037</v>
      </c>
      <c r="Q1126" s="77" t="s">
        <v>718</v>
      </c>
      <c r="V1126" s="34">
        <v>0.4916666666666667</v>
      </c>
      <c r="W1126" s="85">
        <v>0.64236111111111105</v>
      </c>
      <c r="X1126" s="86">
        <f t="shared" si="99"/>
        <v>0.15069444444444435</v>
      </c>
    </row>
    <row r="1127" spans="1:24" x14ac:dyDescent="0.3">
      <c r="A1127" s="44" t="s">
        <v>9454</v>
      </c>
      <c r="B1127" s="68" t="s">
        <v>7586</v>
      </c>
      <c r="C1127" s="2" t="s">
        <v>1</v>
      </c>
      <c r="D1127" s="2">
        <v>71</v>
      </c>
      <c r="E1127" s="6">
        <v>17864</v>
      </c>
      <c r="F1127" s="7">
        <v>43866.639363425929</v>
      </c>
      <c r="G1127" s="69" t="s">
        <v>4</v>
      </c>
      <c r="H1127" s="68">
        <v>2967</v>
      </c>
      <c r="I1127" s="8">
        <f t="shared" si="96"/>
        <v>29.67</v>
      </c>
      <c r="J1127" s="8">
        <v>6.4429999999999996</v>
      </c>
      <c r="K1127" s="69">
        <v>100</v>
      </c>
      <c r="L1127" s="68">
        <v>624</v>
      </c>
      <c r="M1127" s="8">
        <f t="shared" si="97"/>
        <v>6.24</v>
      </c>
      <c r="N1127" s="8">
        <v>2.76</v>
      </c>
      <c r="O1127" s="69">
        <f t="shared" ref="O1127:O1190" si="100">K1127</f>
        <v>100</v>
      </c>
      <c r="P1127" s="181">
        <f t="shared" si="98"/>
        <v>4.7548076923076925</v>
      </c>
      <c r="Q1127" s="77" t="s">
        <v>718</v>
      </c>
      <c r="V1127" s="34">
        <v>0.49861111111111112</v>
      </c>
      <c r="W1127" s="85">
        <v>0.66666666666666663</v>
      </c>
      <c r="X1127" s="86">
        <f t="shared" si="99"/>
        <v>0.16805555555555551</v>
      </c>
    </row>
    <row r="1128" spans="1:24" x14ac:dyDescent="0.3">
      <c r="A1128" s="44" t="s">
        <v>9455</v>
      </c>
      <c r="B1128" s="68" t="s">
        <v>9456</v>
      </c>
      <c r="C1128" s="2" t="s">
        <v>1</v>
      </c>
      <c r="D1128" s="2">
        <v>61</v>
      </c>
      <c r="E1128" s="6">
        <v>21432</v>
      </c>
      <c r="F1128" s="7">
        <v>43866.650312500002</v>
      </c>
      <c r="G1128" s="69" t="s">
        <v>4</v>
      </c>
      <c r="H1128" s="68">
        <v>2981</v>
      </c>
      <c r="I1128" s="8">
        <f t="shared" si="96"/>
        <v>29.81</v>
      </c>
      <c r="J1128" s="8">
        <v>5.6369999999999996</v>
      </c>
      <c r="K1128" s="69">
        <v>100</v>
      </c>
      <c r="L1128" s="68">
        <v>880</v>
      </c>
      <c r="M1128" s="8">
        <f t="shared" si="97"/>
        <v>8.8000000000000007</v>
      </c>
      <c r="N1128" s="8">
        <v>3.2040000000000002</v>
      </c>
      <c r="O1128" s="69">
        <f t="shared" si="100"/>
        <v>100</v>
      </c>
      <c r="P1128" s="181">
        <f t="shared" si="98"/>
        <v>3.3874999999999997</v>
      </c>
      <c r="Q1128" s="77" t="s">
        <v>718</v>
      </c>
      <c r="V1128" s="34">
        <v>0.50486111111111109</v>
      </c>
      <c r="W1128" s="85">
        <v>0.68055555555555547</v>
      </c>
      <c r="X1128" s="86">
        <f t="shared" si="99"/>
        <v>0.17569444444444438</v>
      </c>
    </row>
    <row r="1129" spans="1:24" x14ac:dyDescent="0.3">
      <c r="A1129" s="44" t="s">
        <v>9457</v>
      </c>
      <c r="B1129" s="68" t="s">
        <v>373</v>
      </c>
      <c r="C1129" s="2" t="s">
        <v>1</v>
      </c>
      <c r="D1129" s="2">
        <v>57</v>
      </c>
      <c r="E1129" s="6">
        <v>22757</v>
      </c>
      <c r="F1129" s="7">
        <v>43867.514664351853</v>
      </c>
      <c r="G1129" s="69" t="s">
        <v>4</v>
      </c>
      <c r="H1129" s="68">
        <v>2315</v>
      </c>
      <c r="I1129" s="8">
        <f t="shared" si="96"/>
        <v>23.15</v>
      </c>
      <c r="J1129" s="8">
        <v>4.4320000000000004</v>
      </c>
      <c r="K1129" s="69">
        <v>100</v>
      </c>
      <c r="L1129" s="68">
        <v>479</v>
      </c>
      <c r="M1129" s="8">
        <f t="shared" si="97"/>
        <v>4.79</v>
      </c>
      <c r="N1129" s="8">
        <v>1.887</v>
      </c>
      <c r="O1129" s="69">
        <f t="shared" si="100"/>
        <v>100</v>
      </c>
      <c r="P1129" s="181">
        <f t="shared" si="98"/>
        <v>4.8329853862212939</v>
      </c>
      <c r="Q1129" s="77" t="s">
        <v>718</v>
      </c>
      <c r="V1129" s="34">
        <v>0.3520833333333333</v>
      </c>
      <c r="W1129" s="85">
        <v>0.52083333333333337</v>
      </c>
      <c r="X1129" s="86">
        <f t="shared" si="99"/>
        <v>0.16875000000000007</v>
      </c>
    </row>
    <row r="1130" spans="1:24" x14ac:dyDescent="0.3">
      <c r="A1130" s="44" t="s">
        <v>9458</v>
      </c>
      <c r="B1130" s="68" t="s">
        <v>9459</v>
      </c>
      <c r="C1130" s="2" t="s">
        <v>6</v>
      </c>
      <c r="D1130" s="2">
        <v>67</v>
      </c>
      <c r="E1130" s="6">
        <v>19121</v>
      </c>
      <c r="F1130" s="7">
        <v>43867.520509259259</v>
      </c>
      <c r="G1130" s="69" t="s">
        <v>4</v>
      </c>
      <c r="H1130" s="68">
        <v>1845</v>
      </c>
      <c r="I1130" s="8">
        <f t="shared" si="96"/>
        <v>18.45</v>
      </c>
      <c r="J1130" s="8">
        <v>4.4980000000000002</v>
      </c>
      <c r="K1130" s="69">
        <v>100</v>
      </c>
      <c r="L1130" s="68">
        <v>666</v>
      </c>
      <c r="M1130" s="8">
        <f t="shared" si="97"/>
        <v>6.66</v>
      </c>
      <c r="N1130" s="8">
        <v>2.972</v>
      </c>
      <c r="O1130" s="69">
        <f t="shared" si="100"/>
        <v>100</v>
      </c>
      <c r="P1130" s="181">
        <f t="shared" si="98"/>
        <v>2.7702702702702702</v>
      </c>
      <c r="Q1130" s="77" t="s">
        <v>718</v>
      </c>
      <c r="V1130" s="34">
        <v>0.3743055555555555</v>
      </c>
      <c r="W1130" s="85">
        <v>0.53472222222222221</v>
      </c>
      <c r="X1130" s="86">
        <f t="shared" si="99"/>
        <v>0.16041666666666671</v>
      </c>
    </row>
    <row r="1131" spans="1:24" x14ac:dyDescent="0.3">
      <c r="A1131" s="44" t="s">
        <v>2352</v>
      </c>
      <c r="B1131" s="68" t="s">
        <v>218</v>
      </c>
      <c r="C1131" s="2" t="s">
        <v>1</v>
      </c>
      <c r="D1131" s="2">
        <v>39</v>
      </c>
      <c r="E1131" s="6">
        <v>29456</v>
      </c>
      <c r="F1131" s="7">
        <v>43867.530960648146</v>
      </c>
      <c r="G1131" s="69" t="s">
        <v>4</v>
      </c>
      <c r="H1131" s="68">
        <v>1898</v>
      </c>
      <c r="I1131" s="8">
        <f t="shared" si="96"/>
        <v>19.171717171717173</v>
      </c>
      <c r="J1131" s="8">
        <v>4.4260000000000002</v>
      </c>
      <c r="K1131" s="69">
        <v>99</v>
      </c>
      <c r="L1131" s="68">
        <v>287</v>
      </c>
      <c r="M1131" s="8">
        <f t="shared" si="97"/>
        <v>2.8989898989898988</v>
      </c>
      <c r="N1131" s="8">
        <v>1.827</v>
      </c>
      <c r="O1131" s="69">
        <f t="shared" si="100"/>
        <v>99</v>
      </c>
      <c r="P1131" s="181">
        <f t="shared" si="98"/>
        <v>6.6132404181184681</v>
      </c>
      <c r="Q1131" s="77" t="s">
        <v>718</v>
      </c>
      <c r="V1131" s="34">
        <v>0.41180555555555554</v>
      </c>
      <c r="W1131" s="85">
        <v>0.54861111111111105</v>
      </c>
      <c r="X1131" s="86">
        <f t="shared" si="99"/>
        <v>0.13680555555555551</v>
      </c>
    </row>
    <row r="1132" spans="1:24" x14ac:dyDescent="0.3">
      <c r="A1132" s="44" t="s">
        <v>9460</v>
      </c>
      <c r="B1132" s="68" t="s">
        <v>1865</v>
      </c>
      <c r="C1132" s="2" t="s">
        <v>1</v>
      </c>
      <c r="D1132" s="2">
        <v>54</v>
      </c>
      <c r="E1132" s="6">
        <v>23943</v>
      </c>
      <c r="F1132" s="7">
        <v>43867.541296296295</v>
      </c>
      <c r="G1132" s="69" t="s">
        <v>4</v>
      </c>
      <c r="H1132" s="68">
        <v>1381</v>
      </c>
      <c r="I1132" s="8">
        <f t="shared" si="96"/>
        <v>13.94949494949495</v>
      </c>
      <c r="J1132" s="8">
        <v>3.8660000000000001</v>
      </c>
      <c r="K1132" s="69">
        <v>99</v>
      </c>
      <c r="L1132" s="68">
        <v>380</v>
      </c>
      <c r="M1132" s="8">
        <f t="shared" si="97"/>
        <v>3.8383838383838382</v>
      </c>
      <c r="N1132" s="8">
        <v>2.0089999999999999</v>
      </c>
      <c r="O1132" s="69">
        <f t="shared" si="100"/>
        <v>99</v>
      </c>
      <c r="P1132" s="181">
        <f t="shared" si="98"/>
        <v>3.6342105263157896</v>
      </c>
      <c r="Q1132" s="77" t="s">
        <v>718</v>
      </c>
      <c r="V1132" s="34">
        <v>0.41666666666666669</v>
      </c>
      <c r="W1132" s="85">
        <v>0.56944444444444442</v>
      </c>
      <c r="X1132" s="86">
        <f t="shared" si="99"/>
        <v>0.15277777777777773</v>
      </c>
    </row>
    <row r="1133" spans="1:24" x14ac:dyDescent="0.3">
      <c r="A1133" s="44" t="s">
        <v>2179</v>
      </c>
      <c r="B1133" s="68" t="s">
        <v>1083</v>
      </c>
      <c r="C1133" s="2" t="s">
        <v>1</v>
      </c>
      <c r="D1133" s="2">
        <v>53</v>
      </c>
      <c r="E1133" s="6">
        <v>24190</v>
      </c>
      <c r="F1133" s="7">
        <v>43867.56490740741</v>
      </c>
      <c r="G1133" s="69" t="s">
        <v>4</v>
      </c>
      <c r="H1133" s="68">
        <v>2357</v>
      </c>
      <c r="I1133" s="8">
        <f t="shared" si="96"/>
        <v>23.80808080808081</v>
      </c>
      <c r="J1133" s="8">
        <v>5.375</v>
      </c>
      <c r="K1133" s="69">
        <v>99</v>
      </c>
      <c r="L1133" s="68">
        <v>322</v>
      </c>
      <c r="M1133" s="8">
        <f t="shared" si="97"/>
        <v>3.2525252525252526</v>
      </c>
      <c r="N1133" s="8">
        <v>1.7689999999999999</v>
      </c>
      <c r="O1133" s="69">
        <f t="shared" si="100"/>
        <v>99</v>
      </c>
      <c r="P1133" s="181">
        <f t="shared" si="98"/>
        <v>7.3198757763975157</v>
      </c>
      <c r="Q1133" s="77" t="s">
        <v>718</v>
      </c>
      <c r="V1133" s="34">
        <v>0.43611111111111112</v>
      </c>
      <c r="W1133" s="85">
        <v>0.58333333333333337</v>
      </c>
      <c r="X1133" s="86">
        <f t="shared" si="99"/>
        <v>0.14722222222222225</v>
      </c>
    </row>
    <row r="1134" spans="1:24" x14ac:dyDescent="0.3">
      <c r="A1134" s="44" t="s">
        <v>9461</v>
      </c>
      <c r="B1134" s="68" t="s">
        <v>9462</v>
      </c>
      <c r="C1134" s="2" t="s">
        <v>1</v>
      </c>
      <c r="D1134" s="2">
        <v>90</v>
      </c>
      <c r="E1134" s="6">
        <v>10848</v>
      </c>
      <c r="F1134" s="7">
        <v>43867.577291666668</v>
      </c>
      <c r="G1134" s="69" t="s">
        <v>4</v>
      </c>
      <c r="H1134" s="68">
        <v>2567</v>
      </c>
      <c r="I1134" s="8">
        <f t="shared" si="96"/>
        <v>25.67</v>
      </c>
      <c r="J1134" s="8">
        <v>5.0510000000000002</v>
      </c>
      <c r="K1134" s="69">
        <v>100</v>
      </c>
      <c r="L1134" s="68">
        <v>883</v>
      </c>
      <c r="M1134" s="8">
        <f t="shared" si="97"/>
        <v>8.83</v>
      </c>
      <c r="N1134" s="8">
        <v>2.5859999999999999</v>
      </c>
      <c r="O1134" s="69">
        <f t="shared" si="100"/>
        <v>100</v>
      </c>
      <c r="P1134" s="181">
        <f t="shared" si="98"/>
        <v>2.9071347678369199</v>
      </c>
      <c r="Q1134" s="77" t="s">
        <v>718</v>
      </c>
      <c r="V1134" s="34">
        <v>0.4381944444444445</v>
      </c>
      <c r="W1134" s="85">
        <v>0.59375</v>
      </c>
      <c r="X1134" s="86">
        <f t="shared" si="99"/>
        <v>0.1555555555555555</v>
      </c>
    </row>
    <row r="1135" spans="1:24" x14ac:dyDescent="0.3">
      <c r="A1135" s="44" t="s">
        <v>9463</v>
      </c>
      <c r="B1135" s="68" t="s">
        <v>140</v>
      </c>
      <c r="C1135" s="2" t="s">
        <v>1</v>
      </c>
      <c r="D1135" s="2">
        <v>43</v>
      </c>
      <c r="E1135" s="6">
        <v>27959</v>
      </c>
      <c r="F1135" s="7">
        <v>43867.587835648148</v>
      </c>
      <c r="G1135" s="69" t="s">
        <v>4</v>
      </c>
      <c r="H1135" s="68">
        <v>1840</v>
      </c>
      <c r="I1135" s="8">
        <f t="shared" si="96"/>
        <v>18.585858585858585</v>
      </c>
      <c r="J1135" s="8">
        <v>3.7280000000000002</v>
      </c>
      <c r="K1135" s="69">
        <v>99</v>
      </c>
      <c r="L1135" s="68">
        <v>533</v>
      </c>
      <c r="M1135" s="8">
        <f t="shared" si="97"/>
        <v>5.3838383838383841</v>
      </c>
      <c r="N1135" s="8">
        <v>2.44</v>
      </c>
      <c r="O1135" s="69">
        <f t="shared" si="100"/>
        <v>99</v>
      </c>
      <c r="P1135" s="181">
        <f t="shared" si="98"/>
        <v>3.4521575984990616</v>
      </c>
      <c r="Q1135" s="77" t="s">
        <v>718</v>
      </c>
      <c r="V1135" s="34">
        <v>0.47430555555555554</v>
      </c>
      <c r="W1135" s="85">
        <v>0.61805555555555558</v>
      </c>
      <c r="X1135" s="86">
        <f t="shared" si="99"/>
        <v>0.14375000000000004</v>
      </c>
    </row>
    <row r="1136" spans="1:24" x14ac:dyDescent="0.3">
      <c r="A1136" s="44" t="s">
        <v>9464</v>
      </c>
      <c r="B1136" s="68" t="s">
        <v>9465</v>
      </c>
      <c r="C1136" s="2" t="s">
        <v>1</v>
      </c>
      <c r="D1136" s="2">
        <v>43</v>
      </c>
      <c r="E1136" s="6">
        <v>28094</v>
      </c>
      <c r="F1136" s="7">
        <v>43867.597199074073</v>
      </c>
      <c r="G1136" s="69" t="s">
        <v>4</v>
      </c>
      <c r="H1136" s="68">
        <v>1172</v>
      </c>
      <c r="I1136" s="8">
        <f t="shared" si="96"/>
        <v>11.838383838383839</v>
      </c>
      <c r="J1136" s="8">
        <v>3.306</v>
      </c>
      <c r="K1136" s="69">
        <v>99</v>
      </c>
      <c r="L1136" s="68">
        <v>348</v>
      </c>
      <c r="M1136" s="8">
        <f t="shared" si="97"/>
        <v>3.5151515151515151</v>
      </c>
      <c r="N1136" s="8">
        <v>2.0270000000000001</v>
      </c>
      <c r="O1136" s="69">
        <f t="shared" si="100"/>
        <v>99</v>
      </c>
      <c r="P1136" s="181">
        <f t="shared" si="98"/>
        <v>3.3678160919540234</v>
      </c>
      <c r="Q1136" s="77" t="s">
        <v>718</v>
      </c>
      <c r="V1136" s="34">
        <v>0.4777777777777778</v>
      </c>
      <c r="W1136" s="85">
        <v>0.60416666666666663</v>
      </c>
      <c r="X1136" s="86">
        <f t="shared" si="99"/>
        <v>0.12638888888888883</v>
      </c>
    </row>
    <row r="1137" spans="1:24" x14ac:dyDescent="0.3">
      <c r="A1137" s="44" t="s">
        <v>2244</v>
      </c>
      <c r="B1137" s="68" t="s">
        <v>1567</v>
      </c>
      <c r="C1137" s="2" t="s">
        <v>1</v>
      </c>
      <c r="D1137" s="2">
        <v>73</v>
      </c>
      <c r="E1137" s="6">
        <v>17155</v>
      </c>
      <c r="F1137" s="7">
        <v>43867.61037037037</v>
      </c>
      <c r="G1137" s="69" t="s">
        <v>4</v>
      </c>
      <c r="H1137" s="68">
        <v>2214</v>
      </c>
      <c r="I1137" s="8">
        <f t="shared" si="96"/>
        <v>22.363636363636363</v>
      </c>
      <c r="J1137" s="8">
        <v>4.7450000000000001</v>
      </c>
      <c r="K1137" s="69">
        <v>99</v>
      </c>
      <c r="L1137" s="68">
        <v>678</v>
      </c>
      <c r="M1137" s="8">
        <f t="shared" si="97"/>
        <v>6.8484848484848486</v>
      </c>
      <c r="N1137" s="8">
        <v>2.238</v>
      </c>
      <c r="O1137" s="69">
        <f t="shared" si="100"/>
        <v>99</v>
      </c>
      <c r="P1137" s="181">
        <f t="shared" si="98"/>
        <v>3.2654867256637168</v>
      </c>
      <c r="Q1137" s="77" t="s">
        <v>718</v>
      </c>
      <c r="V1137" s="34">
        <v>0.48472222222222222</v>
      </c>
      <c r="W1137" s="85">
        <v>0.63541666666666663</v>
      </c>
      <c r="X1137" s="86">
        <f t="shared" si="99"/>
        <v>0.15069444444444441</v>
      </c>
    </row>
    <row r="1138" spans="1:24" x14ac:dyDescent="0.3">
      <c r="A1138" s="44" t="s">
        <v>9466</v>
      </c>
      <c r="B1138" s="68" t="s">
        <v>8557</v>
      </c>
      <c r="C1138" s="2" t="s">
        <v>1</v>
      </c>
      <c r="D1138" s="2">
        <v>72</v>
      </c>
      <c r="E1138" s="6">
        <v>17516</v>
      </c>
      <c r="F1138" s="7">
        <v>43867.630833333336</v>
      </c>
      <c r="G1138" s="69" t="s">
        <v>4</v>
      </c>
      <c r="H1138" s="68">
        <v>2097</v>
      </c>
      <c r="I1138" s="8">
        <f t="shared" si="96"/>
        <v>21.181818181818183</v>
      </c>
      <c r="J1138" s="8">
        <v>5.2880000000000003</v>
      </c>
      <c r="K1138" s="69">
        <v>99</v>
      </c>
      <c r="L1138" s="68">
        <v>459</v>
      </c>
      <c r="M1138" s="8">
        <f t="shared" si="97"/>
        <v>4.6363636363636367</v>
      </c>
      <c r="N1138" s="8">
        <v>2.2970000000000002</v>
      </c>
      <c r="O1138" s="69">
        <f t="shared" si="100"/>
        <v>99</v>
      </c>
      <c r="P1138" s="181">
        <f t="shared" si="98"/>
        <v>4.5686274509803919</v>
      </c>
      <c r="Q1138" s="77" t="s">
        <v>718</v>
      </c>
      <c r="V1138" s="34">
        <v>0.50416666666666665</v>
      </c>
      <c r="W1138" s="85">
        <v>0.66666666666666663</v>
      </c>
      <c r="X1138" s="86">
        <f t="shared" si="99"/>
        <v>0.16249999999999998</v>
      </c>
    </row>
    <row r="1139" spans="1:24" x14ac:dyDescent="0.3">
      <c r="A1139" s="44" t="s">
        <v>9467</v>
      </c>
      <c r="B1139" s="68" t="s">
        <v>9468</v>
      </c>
      <c r="C1139" s="2" t="s">
        <v>6</v>
      </c>
      <c r="D1139" s="2">
        <v>62</v>
      </c>
      <c r="E1139" s="6">
        <v>21221</v>
      </c>
      <c r="F1139" s="7">
        <v>43871.51766203704</v>
      </c>
      <c r="G1139" s="69" t="s">
        <v>4</v>
      </c>
      <c r="H1139" s="68">
        <v>2206</v>
      </c>
      <c r="I1139" s="8">
        <f t="shared" si="96"/>
        <v>22.282828282828284</v>
      </c>
      <c r="J1139" s="8">
        <v>4.7450000000000001</v>
      </c>
      <c r="K1139" s="69">
        <v>99</v>
      </c>
      <c r="L1139" s="68">
        <v>692</v>
      </c>
      <c r="M1139" s="8">
        <f t="shared" si="97"/>
        <v>6.9898989898989896</v>
      </c>
      <c r="N1139" s="8">
        <v>2.8620000000000001</v>
      </c>
      <c r="O1139" s="69">
        <f t="shared" si="100"/>
        <v>99</v>
      </c>
      <c r="P1139" s="181">
        <f t="shared" si="98"/>
        <v>3.1878612716763008</v>
      </c>
      <c r="Q1139" s="77" t="s">
        <v>718</v>
      </c>
      <c r="V1139" s="34">
        <v>0.39999999999999997</v>
      </c>
      <c r="W1139" s="85">
        <v>0.52430555555555558</v>
      </c>
      <c r="X1139" s="86">
        <f t="shared" si="99"/>
        <v>0.12430555555555561</v>
      </c>
    </row>
    <row r="1140" spans="1:24" x14ac:dyDescent="0.3">
      <c r="A1140" s="44" t="s">
        <v>9469</v>
      </c>
      <c r="B1140" s="68" t="s">
        <v>1935</v>
      </c>
      <c r="C1140" s="2" t="s">
        <v>1</v>
      </c>
      <c r="D1140" s="2">
        <v>53</v>
      </c>
      <c r="E1140" s="6">
        <v>24222</v>
      </c>
      <c r="F1140" s="7">
        <v>43871.520671296297</v>
      </c>
      <c r="G1140" s="69" t="s">
        <v>4</v>
      </c>
      <c r="H1140" s="68">
        <v>3180</v>
      </c>
      <c r="I1140" s="8">
        <f t="shared" si="96"/>
        <v>31.8</v>
      </c>
      <c r="J1140" s="8">
        <v>5.4379999999999997</v>
      </c>
      <c r="K1140" s="69">
        <v>100</v>
      </c>
      <c r="L1140" s="68">
        <v>549</v>
      </c>
      <c r="M1140" s="8">
        <f t="shared" si="97"/>
        <v>5.49</v>
      </c>
      <c r="N1140" s="8">
        <v>2.2450000000000001</v>
      </c>
      <c r="O1140" s="69">
        <f t="shared" si="100"/>
        <v>100</v>
      </c>
      <c r="P1140" s="181">
        <f t="shared" si="98"/>
        <v>5.7923497267759565</v>
      </c>
      <c r="Q1140" s="77" t="s">
        <v>718</v>
      </c>
      <c r="V1140" s="34">
        <v>0.41041666666666665</v>
      </c>
      <c r="W1140" s="85">
        <v>0.54166666666666663</v>
      </c>
      <c r="X1140" s="86">
        <f t="shared" si="99"/>
        <v>0.13124999999999998</v>
      </c>
    </row>
    <row r="1141" spans="1:24" x14ac:dyDescent="0.3">
      <c r="A1141" s="44" t="s">
        <v>9470</v>
      </c>
      <c r="B1141" s="68" t="s">
        <v>1841</v>
      </c>
      <c r="C1141" s="2" t="s">
        <v>1</v>
      </c>
      <c r="D1141" s="2">
        <v>34</v>
      </c>
      <c r="E1141" s="6">
        <v>31205</v>
      </c>
      <c r="F1141" s="7">
        <v>43871.540196759262</v>
      </c>
      <c r="G1141" s="69" t="s">
        <v>4</v>
      </c>
      <c r="H1141" s="68">
        <v>2503</v>
      </c>
      <c r="I1141" s="8">
        <f t="shared" si="96"/>
        <v>25.03</v>
      </c>
      <c r="J1141" s="8">
        <v>5.1749999999999998</v>
      </c>
      <c r="K1141" s="69">
        <v>100</v>
      </c>
      <c r="L1141" s="68">
        <v>403</v>
      </c>
      <c r="M1141" s="8">
        <f t="shared" si="97"/>
        <v>4.03</v>
      </c>
      <c r="N1141" s="8">
        <v>2.0369999999999999</v>
      </c>
      <c r="O1141" s="69">
        <f t="shared" si="100"/>
        <v>100</v>
      </c>
      <c r="P1141" s="181">
        <f t="shared" si="98"/>
        <v>6.2109181141439205</v>
      </c>
      <c r="Q1141" s="77" t="s">
        <v>718</v>
      </c>
      <c r="V1141" s="34">
        <v>0.41597222222222219</v>
      </c>
      <c r="W1141" s="85">
        <v>0.56597222222222221</v>
      </c>
      <c r="X1141" s="86">
        <f t="shared" si="99"/>
        <v>0.15000000000000002</v>
      </c>
    </row>
    <row r="1142" spans="1:24" x14ac:dyDescent="0.3">
      <c r="A1142" s="44" t="s">
        <v>9471</v>
      </c>
      <c r="B1142" s="68" t="s">
        <v>9472</v>
      </c>
      <c r="C1142" s="2" t="s">
        <v>1</v>
      </c>
      <c r="D1142" s="2">
        <v>51</v>
      </c>
      <c r="E1142" s="6">
        <v>25079</v>
      </c>
      <c r="F1142" s="7">
        <v>43871.564791666664</v>
      </c>
      <c r="G1142" s="69" t="s">
        <v>4</v>
      </c>
      <c r="H1142" s="68">
        <v>2046</v>
      </c>
      <c r="I1142" s="8">
        <f t="shared" si="96"/>
        <v>20.666666666666668</v>
      </c>
      <c r="J1142" s="8">
        <v>4.8449999999999998</v>
      </c>
      <c r="K1142" s="69">
        <v>99</v>
      </c>
      <c r="L1142" s="68">
        <v>445</v>
      </c>
      <c r="M1142" s="8">
        <f t="shared" si="97"/>
        <v>4.4949494949494948</v>
      </c>
      <c r="N1142" s="8">
        <v>2.101</v>
      </c>
      <c r="O1142" s="69">
        <f t="shared" si="100"/>
        <v>99</v>
      </c>
      <c r="P1142" s="181">
        <f t="shared" si="98"/>
        <v>4.5977528089887647</v>
      </c>
      <c r="Q1142" s="77" t="s">
        <v>718</v>
      </c>
      <c r="V1142" s="34">
        <v>0.43055555555555558</v>
      </c>
      <c r="W1142" s="85">
        <v>0.57986111111111105</v>
      </c>
      <c r="X1142" s="86">
        <f t="shared" si="99"/>
        <v>0.14930555555555547</v>
      </c>
    </row>
    <row r="1143" spans="1:24" x14ac:dyDescent="0.3">
      <c r="A1143" s="44" t="s">
        <v>9473</v>
      </c>
      <c r="B1143" s="68" t="s">
        <v>9474</v>
      </c>
      <c r="C1143" s="2" t="s">
        <v>6</v>
      </c>
      <c r="D1143" s="2">
        <v>66</v>
      </c>
      <c r="E1143" s="6">
        <v>19611</v>
      </c>
      <c r="F1143" s="7">
        <v>43871.575104166666</v>
      </c>
      <c r="G1143" s="69" t="s">
        <v>4</v>
      </c>
      <c r="H1143" s="68">
        <v>1392</v>
      </c>
      <c r="I1143" s="8">
        <f t="shared" si="96"/>
        <v>13.92</v>
      </c>
      <c r="J1143" s="8">
        <v>3.7429999999999999</v>
      </c>
      <c r="K1143" s="69">
        <v>100</v>
      </c>
      <c r="L1143" s="68">
        <v>437</v>
      </c>
      <c r="M1143" s="8">
        <f t="shared" si="97"/>
        <v>4.37</v>
      </c>
      <c r="N1143" s="8">
        <v>2.14</v>
      </c>
      <c r="O1143" s="69">
        <f t="shared" si="100"/>
        <v>100</v>
      </c>
      <c r="P1143" s="181">
        <f t="shared" si="98"/>
        <v>3.1853546910755148</v>
      </c>
      <c r="Q1143" s="77" t="s">
        <v>718</v>
      </c>
      <c r="V1143" s="34">
        <v>0.44027777777777777</v>
      </c>
      <c r="W1143" s="85">
        <v>0.59722222222222221</v>
      </c>
      <c r="X1143" s="86">
        <f t="shared" si="99"/>
        <v>0.15694444444444444</v>
      </c>
    </row>
    <row r="1144" spans="1:24" x14ac:dyDescent="0.3">
      <c r="A1144" s="44" t="s">
        <v>9475</v>
      </c>
      <c r="B1144" s="68" t="s">
        <v>9476</v>
      </c>
      <c r="C1144" s="2" t="s">
        <v>6</v>
      </c>
      <c r="D1144" s="2">
        <v>49</v>
      </c>
      <c r="E1144" s="6">
        <v>25907</v>
      </c>
      <c r="F1144" s="7">
        <v>43871.593287037038</v>
      </c>
      <c r="G1144" s="69" t="s">
        <v>4</v>
      </c>
      <c r="H1144" s="68">
        <v>1224</v>
      </c>
      <c r="I1144" s="8">
        <f t="shared" si="96"/>
        <v>12.363636363636363</v>
      </c>
      <c r="J1144" s="8">
        <v>3.415</v>
      </c>
      <c r="K1144" s="69">
        <v>99</v>
      </c>
      <c r="L1144" s="68">
        <v>362</v>
      </c>
      <c r="M1144" s="8">
        <f t="shared" si="97"/>
        <v>3.6565656565656566</v>
      </c>
      <c r="N1144" s="8">
        <v>1.7330000000000001</v>
      </c>
      <c r="O1144" s="69">
        <f t="shared" si="100"/>
        <v>99</v>
      </c>
      <c r="P1144" s="181">
        <f t="shared" si="98"/>
        <v>3.3812154696132595</v>
      </c>
      <c r="Q1144" s="77" t="s">
        <v>718</v>
      </c>
      <c r="V1144" s="34">
        <v>0.4465277777777778</v>
      </c>
      <c r="W1144" s="85">
        <v>0.61111111111111105</v>
      </c>
      <c r="X1144" s="86">
        <f t="shared" si="99"/>
        <v>0.16458333333333325</v>
      </c>
    </row>
    <row r="1145" spans="1:24" x14ac:dyDescent="0.3">
      <c r="A1145" s="44" t="s">
        <v>9477</v>
      </c>
      <c r="B1145" s="68" t="s">
        <v>9332</v>
      </c>
      <c r="C1145" s="2" t="s">
        <v>1</v>
      </c>
      <c r="D1145" s="2">
        <v>32</v>
      </c>
      <c r="E1145" s="6">
        <v>31825</v>
      </c>
      <c r="F1145" s="7">
        <v>43871.617245370369</v>
      </c>
      <c r="G1145" s="69" t="s">
        <v>4</v>
      </c>
      <c r="H1145" s="68">
        <v>1715</v>
      </c>
      <c r="I1145" s="8">
        <f t="shared" si="96"/>
        <v>17.149999999999999</v>
      </c>
      <c r="J1145" s="8">
        <v>5.2789999999999999</v>
      </c>
      <c r="K1145" s="69">
        <v>100</v>
      </c>
      <c r="L1145" s="68">
        <v>555</v>
      </c>
      <c r="M1145" s="8">
        <f t="shared" si="97"/>
        <v>5.55</v>
      </c>
      <c r="N1145" s="8">
        <v>2.2130000000000001</v>
      </c>
      <c r="O1145" s="69">
        <f t="shared" si="100"/>
        <v>100</v>
      </c>
      <c r="P1145" s="181">
        <f t="shared" si="98"/>
        <v>3.0900900900900901</v>
      </c>
      <c r="Q1145" s="77" t="s">
        <v>718</v>
      </c>
      <c r="V1145" s="34">
        <v>0.48472222222222222</v>
      </c>
      <c r="W1145" s="85">
        <v>0.625</v>
      </c>
      <c r="X1145" s="86">
        <f t="shared" si="99"/>
        <v>0.14027777777777778</v>
      </c>
    </row>
    <row r="1146" spans="1:24" x14ac:dyDescent="0.3">
      <c r="A1146" s="44" t="s">
        <v>9478</v>
      </c>
      <c r="B1146" s="68" t="s">
        <v>9479</v>
      </c>
      <c r="C1146" s="2" t="s">
        <v>6</v>
      </c>
      <c r="D1146" s="2">
        <v>20</v>
      </c>
      <c r="E1146" s="6">
        <v>36398</v>
      </c>
      <c r="F1146" s="7">
        <v>43871.618125000001</v>
      </c>
      <c r="G1146" s="69" t="s">
        <v>4</v>
      </c>
      <c r="H1146" s="68">
        <v>786</v>
      </c>
      <c r="I1146" s="8">
        <f t="shared" si="96"/>
        <v>7.9393939393939394</v>
      </c>
      <c r="J1146" s="8">
        <v>2.63</v>
      </c>
      <c r="K1146" s="69">
        <v>99</v>
      </c>
      <c r="L1146" s="68">
        <v>365</v>
      </c>
      <c r="M1146" s="8">
        <f t="shared" si="97"/>
        <v>3.6868686868686869</v>
      </c>
      <c r="N1146" s="8">
        <v>1.8049999999999999</v>
      </c>
      <c r="O1146" s="69">
        <f t="shared" si="100"/>
        <v>99</v>
      </c>
      <c r="P1146" s="181">
        <f t="shared" si="98"/>
        <v>2.1534246575342464</v>
      </c>
      <c r="Q1146" s="77" t="s">
        <v>718</v>
      </c>
      <c r="V1146" s="34">
        <v>0.5</v>
      </c>
      <c r="W1146" s="85">
        <v>0.63888888888888895</v>
      </c>
      <c r="X1146" s="86">
        <f t="shared" si="99"/>
        <v>0.13888888888888895</v>
      </c>
    </row>
    <row r="1147" spans="1:24" x14ac:dyDescent="0.3">
      <c r="A1147" s="44" t="s">
        <v>9480</v>
      </c>
      <c r="B1147" s="68" t="s">
        <v>9481</v>
      </c>
      <c r="C1147" s="2" t="s">
        <v>6</v>
      </c>
      <c r="D1147" s="2">
        <v>51</v>
      </c>
      <c r="E1147" s="6">
        <v>25213</v>
      </c>
      <c r="F1147" s="7">
        <v>43871.630462962959</v>
      </c>
      <c r="G1147" s="69" t="s">
        <v>4</v>
      </c>
      <c r="H1147" s="68">
        <v>1733</v>
      </c>
      <c r="I1147" s="8">
        <f t="shared" si="96"/>
        <v>17.505050505050505</v>
      </c>
      <c r="J1147" s="8">
        <v>3.5870000000000002</v>
      </c>
      <c r="K1147" s="69">
        <v>99</v>
      </c>
      <c r="L1147" s="68">
        <v>522</v>
      </c>
      <c r="M1147" s="8">
        <f t="shared" si="97"/>
        <v>5.2727272727272725</v>
      </c>
      <c r="N1147" s="8">
        <v>2.2400000000000002</v>
      </c>
      <c r="O1147" s="69">
        <f t="shared" si="100"/>
        <v>99</v>
      </c>
      <c r="P1147" s="181">
        <f t="shared" si="98"/>
        <v>3.3199233716475098</v>
      </c>
      <c r="Q1147" s="77" t="s">
        <v>718</v>
      </c>
      <c r="V1147" s="34">
        <v>0.5444444444444444</v>
      </c>
      <c r="W1147" s="85">
        <v>0.68055555555555547</v>
      </c>
      <c r="X1147" s="86">
        <f t="shared" si="99"/>
        <v>0.13611111111111107</v>
      </c>
    </row>
    <row r="1148" spans="1:24" x14ac:dyDescent="0.3">
      <c r="A1148" s="44" t="s">
        <v>9482</v>
      </c>
      <c r="B1148" s="68" t="s">
        <v>1385</v>
      </c>
      <c r="C1148" s="2" t="s">
        <v>1</v>
      </c>
      <c r="D1148" s="2">
        <v>84</v>
      </c>
      <c r="E1148" s="6">
        <v>12905</v>
      </c>
      <c r="F1148" s="7">
        <v>43872.361284722225</v>
      </c>
      <c r="G1148" s="69" t="s">
        <v>71</v>
      </c>
      <c r="H1148" s="68">
        <v>2087</v>
      </c>
      <c r="I1148" s="8">
        <f t="shared" si="96"/>
        <v>20.87</v>
      </c>
      <c r="J1148" s="8">
        <v>4.4400000000000004</v>
      </c>
      <c r="K1148" s="69">
        <v>100</v>
      </c>
      <c r="L1148" s="68">
        <v>674</v>
      </c>
      <c r="M1148" s="8">
        <f t="shared" si="97"/>
        <v>6.74</v>
      </c>
      <c r="N1148" s="8">
        <v>2.9969999999999999</v>
      </c>
      <c r="O1148" s="69">
        <f t="shared" si="100"/>
        <v>100</v>
      </c>
      <c r="P1148" s="181">
        <f t="shared" si="98"/>
        <v>3.0964391691394657</v>
      </c>
      <c r="Q1148" s="77" t="s">
        <v>718</v>
      </c>
      <c r="V1148" s="34">
        <v>0.37152777777777773</v>
      </c>
      <c r="W1148" s="85">
        <v>0.52083333333333337</v>
      </c>
      <c r="X1148" s="86">
        <f t="shared" si="99"/>
        <v>0.14930555555555564</v>
      </c>
    </row>
    <row r="1149" spans="1:24" x14ac:dyDescent="0.3">
      <c r="A1149" s="44" t="s">
        <v>9483</v>
      </c>
      <c r="B1149" s="68" t="s">
        <v>9484</v>
      </c>
      <c r="C1149" s="2" t="s">
        <v>1</v>
      </c>
      <c r="D1149" s="2">
        <v>42</v>
      </c>
      <c r="E1149" s="6">
        <v>28230</v>
      </c>
      <c r="F1149" s="7">
        <v>43872.514155092591</v>
      </c>
      <c r="G1149" s="69" t="s">
        <v>4</v>
      </c>
      <c r="H1149" s="68">
        <v>1636</v>
      </c>
      <c r="I1149" s="8">
        <f t="shared" si="96"/>
        <v>16.525252525252526</v>
      </c>
      <c r="J1149" s="8">
        <v>4.8330000000000002</v>
      </c>
      <c r="K1149" s="69">
        <v>99</v>
      </c>
      <c r="L1149" s="68">
        <v>355</v>
      </c>
      <c r="M1149" s="8">
        <f t="shared" si="97"/>
        <v>3.5858585858585861</v>
      </c>
      <c r="N1149" s="8">
        <v>1.927</v>
      </c>
      <c r="O1149" s="69">
        <f t="shared" si="100"/>
        <v>99</v>
      </c>
      <c r="P1149" s="181">
        <f t="shared" si="98"/>
        <v>4.6084507042253522</v>
      </c>
      <c r="Q1149" s="77" t="s">
        <v>718</v>
      </c>
      <c r="V1149" s="34">
        <v>0.3756944444444445</v>
      </c>
      <c r="W1149" s="85">
        <v>0.53472222222222221</v>
      </c>
      <c r="X1149" s="86">
        <f t="shared" si="99"/>
        <v>0.15902777777777771</v>
      </c>
    </row>
    <row r="1150" spans="1:24" x14ac:dyDescent="0.3">
      <c r="A1150" s="44" t="s">
        <v>9485</v>
      </c>
      <c r="B1150" s="68" t="s">
        <v>115</v>
      </c>
      <c r="C1150" s="2" t="s">
        <v>1</v>
      </c>
      <c r="D1150" s="2">
        <v>55</v>
      </c>
      <c r="E1150" s="6">
        <v>23623</v>
      </c>
      <c r="F1150" s="7">
        <v>43872.532060185185</v>
      </c>
      <c r="G1150" s="69" t="s">
        <v>4</v>
      </c>
      <c r="H1150" s="68">
        <v>2272</v>
      </c>
      <c r="I1150" s="8">
        <f t="shared" si="96"/>
        <v>22.949494949494948</v>
      </c>
      <c r="J1150" s="8">
        <v>5.1950000000000003</v>
      </c>
      <c r="K1150" s="69">
        <v>99</v>
      </c>
      <c r="L1150" s="68">
        <v>507</v>
      </c>
      <c r="M1150" s="8">
        <f t="shared" si="97"/>
        <v>5.1212121212121211</v>
      </c>
      <c r="N1150" s="8">
        <v>1.831</v>
      </c>
      <c r="O1150" s="69">
        <f t="shared" si="100"/>
        <v>99</v>
      </c>
      <c r="P1150" s="181">
        <f t="shared" si="98"/>
        <v>4.4812623274161734</v>
      </c>
      <c r="Q1150" s="77" t="s">
        <v>718</v>
      </c>
      <c r="V1150" s="34">
        <v>0.38680555555555557</v>
      </c>
      <c r="W1150" s="85">
        <v>0.54513888888888895</v>
      </c>
      <c r="X1150" s="86">
        <f t="shared" si="99"/>
        <v>0.15833333333333338</v>
      </c>
    </row>
    <row r="1151" spans="1:24" x14ac:dyDescent="0.3">
      <c r="A1151" s="44" t="s">
        <v>2333</v>
      </c>
      <c r="B1151" s="68" t="s">
        <v>166</v>
      </c>
      <c r="C1151" s="2" t="s">
        <v>1</v>
      </c>
      <c r="D1151" s="2">
        <v>49</v>
      </c>
      <c r="E1151" s="6">
        <v>25652</v>
      </c>
      <c r="F1151" s="7">
        <v>43872.542534722219</v>
      </c>
      <c r="G1151" s="69" t="s">
        <v>4</v>
      </c>
      <c r="H1151" s="68">
        <v>1847</v>
      </c>
      <c r="I1151" s="8">
        <f t="shared" si="96"/>
        <v>18.47</v>
      </c>
      <c r="J1151" s="8">
        <v>4.0609999999999999</v>
      </c>
      <c r="K1151" s="69">
        <v>100</v>
      </c>
      <c r="L1151" s="68">
        <v>283</v>
      </c>
      <c r="M1151" s="8">
        <f t="shared" si="97"/>
        <v>2.83</v>
      </c>
      <c r="N1151" s="8">
        <v>1.77</v>
      </c>
      <c r="O1151" s="69">
        <f t="shared" si="100"/>
        <v>100</v>
      </c>
      <c r="P1151" s="181">
        <f t="shared" si="98"/>
        <v>6.5265017667844516</v>
      </c>
      <c r="Q1151" s="77" t="s">
        <v>718</v>
      </c>
      <c r="V1151" s="34">
        <v>0.40833333333333338</v>
      </c>
      <c r="W1151" s="85">
        <v>0.56944444444444442</v>
      </c>
      <c r="X1151" s="86">
        <f t="shared" si="99"/>
        <v>0.16111111111111104</v>
      </c>
    </row>
    <row r="1152" spans="1:24" x14ac:dyDescent="0.3">
      <c r="A1152" s="44" t="s">
        <v>9486</v>
      </c>
      <c r="B1152" s="68" t="s">
        <v>9487</v>
      </c>
      <c r="C1152" s="2" t="s">
        <v>6</v>
      </c>
      <c r="D1152" s="2">
        <v>69</v>
      </c>
      <c r="E1152" s="6">
        <v>18474</v>
      </c>
      <c r="F1152" s="7">
        <v>43872.564502314817</v>
      </c>
      <c r="G1152" s="69" t="s">
        <v>4</v>
      </c>
      <c r="H1152" s="68">
        <v>2835</v>
      </c>
      <c r="I1152" s="8">
        <f t="shared" si="96"/>
        <v>28.636363636363637</v>
      </c>
      <c r="J1152" s="8">
        <v>5.6319999999999997</v>
      </c>
      <c r="K1152" s="69">
        <v>99</v>
      </c>
      <c r="L1152" s="68">
        <v>613</v>
      </c>
      <c r="M1152" s="8">
        <f t="shared" si="97"/>
        <v>6.191919191919192</v>
      </c>
      <c r="N1152" s="8">
        <v>2.5739999999999998</v>
      </c>
      <c r="O1152" s="69">
        <f t="shared" si="100"/>
        <v>99</v>
      </c>
      <c r="P1152" s="181">
        <f t="shared" si="98"/>
        <v>4.6247960848287111</v>
      </c>
      <c r="Q1152" s="77" t="s">
        <v>718</v>
      </c>
      <c r="V1152" s="34">
        <v>0.41111111111111115</v>
      </c>
      <c r="W1152" s="85">
        <v>0.57986111111111105</v>
      </c>
      <c r="X1152" s="86">
        <f t="shared" si="99"/>
        <v>0.1687499999999999</v>
      </c>
    </row>
    <row r="1153" spans="1:24" x14ac:dyDescent="0.3">
      <c r="A1153" s="44" t="s">
        <v>9488</v>
      </c>
      <c r="B1153" s="68" t="s">
        <v>9489</v>
      </c>
      <c r="C1153" s="2" t="s">
        <v>1</v>
      </c>
      <c r="D1153" s="2">
        <v>64</v>
      </c>
      <c r="E1153" s="6">
        <v>20142</v>
      </c>
      <c r="F1153" s="7">
        <v>43872.575856481482</v>
      </c>
      <c r="G1153" s="69" t="s">
        <v>4</v>
      </c>
      <c r="H1153" s="68">
        <v>1888</v>
      </c>
      <c r="I1153" s="8">
        <f t="shared" si="96"/>
        <v>19.070707070707069</v>
      </c>
      <c r="J1153" s="8">
        <v>4.4640000000000004</v>
      </c>
      <c r="K1153" s="69">
        <v>99</v>
      </c>
      <c r="L1153" s="68">
        <v>485</v>
      </c>
      <c r="M1153" s="8">
        <f t="shared" si="97"/>
        <v>4.8989898989898988</v>
      </c>
      <c r="N1153" s="8">
        <v>2.14</v>
      </c>
      <c r="O1153" s="69">
        <f t="shared" si="100"/>
        <v>99</v>
      </c>
      <c r="P1153" s="181">
        <f t="shared" si="98"/>
        <v>3.8927835051546391</v>
      </c>
      <c r="Q1153" s="77" t="s">
        <v>718</v>
      </c>
      <c r="V1153" s="34">
        <v>0.43194444444444446</v>
      </c>
      <c r="W1153" s="85">
        <v>0.59375</v>
      </c>
      <c r="X1153" s="86">
        <f t="shared" si="99"/>
        <v>0.16180555555555554</v>
      </c>
    </row>
    <row r="1154" spans="1:24" x14ac:dyDescent="0.3">
      <c r="A1154" s="44" t="s">
        <v>9490</v>
      </c>
      <c r="B1154" s="68" t="s">
        <v>1918</v>
      </c>
      <c r="C1154" s="2" t="s">
        <v>1</v>
      </c>
      <c r="D1154" s="2">
        <v>49</v>
      </c>
      <c r="E1154" s="6">
        <v>25911</v>
      </c>
      <c r="F1154" s="7">
        <v>43872.585902777777</v>
      </c>
      <c r="G1154" s="69" t="s">
        <v>4</v>
      </c>
      <c r="H1154" s="68">
        <v>1578</v>
      </c>
      <c r="I1154" s="8">
        <f t="shared" si="96"/>
        <v>15.939393939393939</v>
      </c>
      <c r="J1154" s="8">
        <v>4.2969999999999997</v>
      </c>
      <c r="K1154" s="69">
        <v>99</v>
      </c>
      <c r="L1154" s="68">
        <v>392</v>
      </c>
      <c r="M1154" s="8">
        <f t="shared" si="97"/>
        <v>3.9595959595959598</v>
      </c>
      <c r="N1154" s="8">
        <v>1.851</v>
      </c>
      <c r="O1154" s="69">
        <f t="shared" si="100"/>
        <v>99</v>
      </c>
      <c r="P1154" s="181">
        <f t="shared" si="98"/>
        <v>4.0255102040816322</v>
      </c>
      <c r="Q1154" s="77" t="s">
        <v>718</v>
      </c>
      <c r="V1154" s="34">
        <v>0.45694444444444443</v>
      </c>
      <c r="W1154" s="85">
        <v>0.61805555555555558</v>
      </c>
      <c r="X1154" s="86">
        <f t="shared" si="99"/>
        <v>0.16111111111111115</v>
      </c>
    </row>
    <row r="1155" spans="1:24" x14ac:dyDescent="0.3">
      <c r="A1155" s="44" t="s">
        <v>9491</v>
      </c>
      <c r="B1155" s="68" t="s">
        <v>9492</v>
      </c>
      <c r="C1155" s="2" t="s">
        <v>6</v>
      </c>
      <c r="D1155" s="2">
        <v>72</v>
      </c>
      <c r="E1155" s="6">
        <v>17465</v>
      </c>
      <c r="F1155" s="7">
        <v>43872.597615740742</v>
      </c>
      <c r="G1155" s="69" t="s">
        <v>4</v>
      </c>
      <c r="H1155" s="68">
        <v>2312</v>
      </c>
      <c r="I1155" s="8">
        <f t="shared" ref="I1155:I1218" si="101">H1155/K1155</f>
        <v>23.353535353535353</v>
      </c>
      <c r="J1155" s="8">
        <v>5.9950000000000001</v>
      </c>
      <c r="K1155" s="69">
        <v>99</v>
      </c>
      <c r="L1155" s="68">
        <v>559</v>
      </c>
      <c r="M1155" s="8">
        <f t="shared" ref="M1155:M1218" si="102">L1155/O1155</f>
        <v>5.6464646464646462</v>
      </c>
      <c r="N1155" s="8">
        <v>2.6549999999999998</v>
      </c>
      <c r="O1155" s="69">
        <f t="shared" si="100"/>
        <v>99</v>
      </c>
      <c r="P1155" s="181">
        <f t="shared" ref="P1155:P1218" si="103">I1155/M1155</f>
        <v>4.1359570661896248</v>
      </c>
      <c r="Q1155" s="77" t="s">
        <v>718</v>
      </c>
      <c r="V1155" s="34">
        <v>0.45902777777777781</v>
      </c>
      <c r="W1155" s="85">
        <v>0.60416666666666663</v>
      </c>
      <c r="X1155" s="86">
        <f t="shared" ref="X1155:X1218" si="104">IF(AND(W1155&lt;&gt;0,V1155&lt;&gt;0),W1155-V1155,"No_data")</f>
        <v>0.14513888888888882</v>
      </c>
    </row>
    <row r="1156" spans="1:24" x14ac:dyDescent="0.3">
      <c r="A1156" s="44" t="s">
        <v>9493</v>
      </c>
      <c r="B1156" s="68" t="s">
        <v>1657</v>
      </c>
      <c r="C1156" s="2" t="s">
        <v>1</v>
      </c>
      <c r="D1156" s="2">
        <v>46</v>
      </c>
      <c r="E1156" s="6">
        <v>26846</v>
      </c>
      <c r="F1156" s="7">
        <v>43872.630590277775</v>
      </c>
      <c r="G1156" s="69" t="s">
        <v>4</v>
      </c>
      <c r="H1156" s="68">
        <v>1280</v>
      </c>
      <c r="I1156" s="8">
        <f t="shared" si="101"/>
        <v>12.929292929292929</v>
      </c>
      <c r="J1156" s="8">
        <v>3.839</v>
      </c>
      <c r="K1156" s="69">
        <v>99</v>
      </c>
      <c r="L1156" s="68">
        <v>322</v>
      </c>
      <c r="M1156" s="8">
        <f t="shared" si="102"/>
        <v>3.2525252525252526</v>
      </c>
      <c r="N1156" s="8">
        <v>1.8919999999999999</v>
      </c>
      <c r="O1156" s="69">
        <f t="shared" si="100"/>
        <v>99</v>
      </c>
      <c r="P1156" s="181">
        <f t="shared" si="103"/>
        <v>3.9751552795031055</v>
      </c>
      <c r="Q1156" s="77" t="s">
        <v>718</v>
      </c>
      <c r="V1156" s="34">
        <v>0.47013888888888888</v>
      </c>
      <c r="W1156" s="85">
        <v>0.64236111111111105</v>
      </c>
      <c r="X1156" s="86">
        <f t="shared" si="104"/>
        <v>0.17222222222222217</v>
      </c>
    </row>
    <row r="1157" spans="1:24" x14ac:dyDescent="0.3">
      <c r="A1157" s="44" t="s">
        <v>9494</v>
      </c>
      <c r="B1157" s="68" t="s">
        <v>1482</v>
      </c>
      <c r="C1157" s="2" t="s">
        <v>1</v>
      </c>
      <c r="D1157" s="2">
        <v>44</v>
      </c>
      <c r="E1157" s="6">
        <v>27699</v>
      </c>
      <c r="F1157" s="7">
        <v>43872.630937499998</v>
      </c>
      <c r="G1157" s="69" t="s">
        <v>4</v>
      </c>
      <c r="H1157" s="68">
        <v>1849</v>
      </c>
      <c r="I1157" s="8">
        <f t="shared" si="101"/>
        <v>18.676767676767678</v>
      </c>
      <c r="J1157" s="8">
        <v>4.4029999999999996</v>
      </c>
      <c r="K1157" s="69">
        <v>99</v>
      </c>
      <c r="L1157" s="68">
        <v>344</v>
      </c>
      <c r="M1157" s="8">
        <f t="shared" si="102"/>
        <v>3.4747474747474749</v>
      </c>
      <c r="N1157" s="8">
        <v>1.82</v>
      </c>
      <c r="O1157" s="69">
        <f t="shared" si="100"/>
        <v>99</v>
      </c>
      <c r="P1157" s="181">
        <f t="shared" si="103"/>
        <v>5.375</v>
      </c>
      <c r="Q1157" s="77" t="s">
        <v>718</v>
      </c>
      <c r="V1157" s="34">
        <v>0.4861111111111111</v>
      </c>
      <c r="W1157" s="85">
        <v>0.65625</v>
      </c>
      <c r="X1157" s="86">
        <f t="shared" si="104"/>
        <v>0.1701388888888889</v>
      </c>
    </row>
    <row r="1158" spans="1:24" x14ac:dyDescent="0.3">
      <c r="A1158" s="44" t="s">
        <v>9495</v>
      </c>
      <c r="B1158" s="68" t="s">
        <v>9496</v>
      </c>
      <c r="C1158" s="2" t="s">
        <v>6</v>
      </c>
      <c r="D1158" s="2">
        <v>62</v>
      </c>
      <c r="E1158" s="6">
        <v>21053</v>
      </c>
      <c r="F1158" s="7">
        <v>43872.648564814815</v>
      </c>
      <c r="G1158" s="69" t="s">
        <v>4</v>
      </c>
      <c r="H1158" s="68">
        <v>1522</v>
      </c>
      <c r="I1158" s="8">
        <f t="shared" si="101"/>
        <v>15.22</v>
      </c>
      <c r="J1158" s="8">
        <v>4.2080000000000002</v>
      </c>
      <c r="K1158" s="69">
        <v>100</v>
      </c>
      <c r="L1158" s="68">
        <v>644</v>
      </c>
      <c r="M1158" s="8">
        <f t="shared" si="102"/>
        <v>6.44</v>
      </c>
      <c r="N1158" s="8">
        <v>2.5710000000000002</v>
      </c>
      <c r="O1158" s="69">
        <f t="shared" si="100"/>
        <v>100</v>
      </c>
      <c r="P1158" s="181">
        <f t="shared" si="103"/>
        <v>2.3633540372670807</v>
      </c>
      <c r="Q1158" s="77" t="s">
        <v>718</v>
      </c>
      <c r="V1158" s="34">
        <v>0.51041666666666663</v>
      </c>
      <c r="W1158" s="85">
        <v>0.67708333333333337</v>
      </c>
      <c r="X1158" s="86">
        <f t="shared" si="104"/>
        <v>0.16666666666666674</v>
      </c>
    </row>
    <row r="1159" spans="1:24" x14ac:dyDescent="0.3">
      <c r="A1159" s="44" t="s">
        <v>9497</v>
      </c>
      <c r="B1159" s="68" t="s">
        <v>307</v>
      </c>
      <c r="C1159" s="2" t="s">
        <v>1</v>
      </c>
      <c r="D1159" s="2">
        <v>70</v>
      </c>
      <c r="E1159" s="6">
        <v>18123</v>
      </c>
      <c r="F1159" s="7">
        <v>43872.694618055553</v>
      </c>
      <c r="G1159" s="69" t="s">
        <v>4</v>
      </c>
      <c r="H1159" s="68">
        <v>2147</v>
      </c>
      <c r="I1159" s="8">
        <f t="shared" si="101"/>
        <v>21.47</v>
      </c>
      <c r="J1159" s="8">
        <v>4.5960000000000001</v>
      </c>
      <c r="K1159" s="69">
        <v>100</v>
      </c>
      <c r="L1159" s="68">
        <v>480</v>
      </c>
      <c r="M1159" s="8">
        <f t="shared" si="102"/>
        <v>4.8</v>
      </c>
      <c r="N1159" s="8">
        <v>2.2469999999999999</v>
      </c>
      <c r="O1159" s="69">
        <f t="shared" si="100"/>
        <v>100</v>
      </c>
      <c r="P1159" s="181">
        <f t="shared" si="103"/>
        <v>4.4729166666666664</v>
      </c>
      <c r="Q1159" s="77" t="s">
        <v>718</v>
      </c>
      <c r="V1159" s="34">
        <v>0.53819444444444442</v>
      </c>
      <c r="W1159" s="85">
        <v>0.70833333333333337</v>
      </c>
      <c r="X1159" s="86">
        <f t="shared" si="104"/>
        <v>0.17013888888888895</v>
      </c>
    </row>
    <row r="1160" spans="1:24" x14ac:dyDescent="0.3">
      <c r="A1160" s="44" t="s">
        <v>9498</v>
      </c>
      <c r="B1160" s="68" t="s">
        <v>6062</v>
      </c>
      <c r="C1160" s="2" t="s">
        <v>1</v>
      </c>
      <c r="D1160" s="2">
        <v>47</v>
      </c>
      <c r="E1160" s="6">
        <v>26375</v>
      </c>
      <c r="F1160" s="7">
        <v>43873.515787037039</v>
      </c>
      <c r="G1160" s="69" t="s">
        <v>4</v>
      </c>
      <c r="H1160" s="68">
        <v>1963</v>
      </c>
      <c r="I1160" s="8">
        <f t="shared" si="101"/>
        <v>19.828282828282827</v>
      </c>
      <c r="J1160" s="8">
        <v>4.8760000000000003</v>
      </c>
      <c r="K1160" s="69">
        <v>99</v>
      </c>
      <c r="L1160" s="68">
        <v>485</v>
      </c>
      <c r="M1160" s="8">
        <f t="shared" si="102"/>
        <v>4.8989898989898988</v>
      </c>
      <c r="N1160" s="8">
        <v>2.1070000000000002</v>
      </c>
      <c r="O1160" s="69">
        <f t="shared" si="100"/>
        <v>99</v>
      </c>
      <c r="P1160" s="181">
        <f t="shared" si="103"/>
        <v>4.047422680412371</v>
      </c>
      <c r="Q1160" s="77" t="s">
        <v>718</v>
      </c>
      <c r="V1160" s="34">
        <v>0.36319444444444443</v>
      </c>
      <c r="W1160" s="85">
        <v>0.52083333333333337</v>
      </c>
      <c r="X1160" s="86">
        <f t="shared" si="104"/>
        <v>0.15763888888888894</v>
      </c>
    </row>
    <row r="1161" spans="1:24" x14ac:dyDescent="0.3">
      <c r="A1161" s="44" t="s">
        <v>9499</v>
      </c>
      <c r="B1161" s="68" t="s">
        <v>9500</v>
      </c>
      <c r="C1161" s="2" t="s">
        <v>6</v>
      </c>
      <c r="D1161" s="2">
        <v>69</v>
      </c>
      <c r="E1161" s="6">
        <v>18555</v>
      </c>
      <c r="F1161" s="7">
        <v>43873.524247685185</v>
      </c>
      <c r="G1161" s="69" t="s">
        <v>4</v>
      </c>
      <c r="H1161" s="68">
        <v>1857</v>
      </c>
      <c r="I1161" s="8">
        <f t="shared" si="101"/>
        <v>18.57</v>
      </c>
      <c r="J1161" s="8">
        <v>4.4569999999999999</v>
      </c>
      <c r="K1161" s="69">
        <v>100</v>
      </c>
      <c r="L1161" s="68">
        <v>633</v>
      </c>
      <c r="M1161" s="8">
        <f t="shared" si="102"/>
        <v>6.33</v>
      </c>
      <c r="N1161" s="8">
        <v>2.7530000000000001</v>
      </c>
      <c r="O1161" s="69">
        <f t="shared" si="100"/>
        <v>100</v>
      </c>
      <c r="P1161" s="181">
        <f t="shared" si="103"/>
        <v>2.933649289099526</v>
      </c>
      <c r="Q1161" s="77" t="s">
        <v>718</v>
      </c>
      <c r="V1161" s="34">
        <v>0.37291666666666662</v>
      </c>
      <c r="W1161" s="85">
        <v>0.53125</v>
      </c>
      <c r="X1161" s="86">
        <f t="shared" si="104"/>
        <v>0.15833333333333338</v>
      </c>
    </row>
    <row r="1162" spans="1:24" x14ac:dyDescent="0.3">
      <c r="A1162" s="44" t="s">
        <v>9501</v>
      </c>
      <c r="B1162" s="68" t="s">
        <v>1907</v>
      </c>
      <c r="C1162" s="2" t="s">
        <v>1</v>
      </c>
      <c r="D1162" s="2">
        <v>54</v>
      </c>
      <c r="E1162" s="6">
        <v>24140</v>
      </c>
      <c r="F1162" s="7">
        <v>43873.52915509259</v>
      </c>
      <c r="G1162" s="69" t="s">
        <v>4</v>
      </c>
      <c r="H1162" s="68">
        <v>2994</v>
      </c>
      <c r="I1162" s="8">
        <f t="shared" si="101"/>
        <v>30.242424242424242</v>
      </c>
      <c r="J1162" s="8">
        <v>6.0810000000000004</v>
      </c>
      <c r="K1162" s="69">
        <v>99</v>
      </c>
      <c r="L1162" s="68">
        <v>498</v>
      </c>
      <c r="M1162" s="8">
        <f t="shared" si="102"/>
        <v>5.0303030303030303</v>
      </c>
      <c r="N1162" s="8">
        <v>2.5230000000000001</v>
      </c>
      <c r="O1162" s="69">
        <f t="shared" si="100"/>
        <v>99</v>
      </c>
      <c r="P1162" s="181">
        <f t="shared" si="103"/>
        <v>6.0120481927710845</v>
      </c>
      <c r="Q1162" s="77" t="s">
        <v>718</v>
      </c>
      <c r="V1162" s="34">
        <v>0.39444444444444443</v>
      </c>
      <c r="W1162" s="85">
        <v>0.54166666666666663</v>
      </c>
      <c r="X1162" s="86">
        <f t="shared" si="104"/>
        <v>0.1472222222222222</v>
      </c>
    </row>
    <row r="1163" spans="1:24" x14ac:dyDescent="0.3">
      <c r="A1163" s="44" t="s">
        <v>2372</v>
      </c>
      <c r="B1163" s="68" t="s">
        <v>271</v>
      </c>
      <c r="C1163" s="2" t="s">
        <v>1</v>
      </c>
      <c r="D1163" s="2">
        <v>42</v>
      </c>
      <c r="E1163" s="6">
        <v>28191</v>
      </c>
      <c r="F1163" s="7">
        <v>43873.539525462962</v>
      </c>
      <c r="G1163" s="69" t="s">
        <v>4</v>
      </c>
      <c r="H1163" s="68">
        <v>2600</v>
      </c>
      <c r="I1163" s="8">
        <f t="shared" si="101"/>
        <v>26.262626262626263</v>
      </c>
      <c r="J1163" s="8">
        <v>5.7489999999999997</v>
      </c>
      <c r="K1163" s="69">
        <v>99</v>
      </c>
      <c r="L1163" s="68">
        <v>394</v>
      </c>
      <c r="M1163" s="8">
        <f t="shared" si="102"/>
        <v>3.9797979797979797</v>
      </c>
      <c r="N1163" s="8">
        <v>2.0990000000000002</v>
      </c>
      <c r="O1163" s="69">
        <f t="shared" si="100"/>
        <v>99</v>
      </c>
      <c r="P1163" s="181">
        <f t="shared" si="103"/>
        <v>6.5989847715736047</v>
      </c>
      <c r="Q1163" s="77" t="s">
        <v>718</v>
      </c>
      <c r="V1163" s="34">
        <v>0.4069444444444445</v>
      </c>
      <c r="W1163" s="85">
        <v>0.56597222222222221</v>
      </c>
      <c r="X1163" s="86">
        <f t="shared" si="104"/>
        <v>0.15902777777777771</v>
      </c>
    </row>
    <row r="1164" spans="1:24" x14ac:dyDescent="0.3">
      <c r="A1164" s="44" t="s">
        <v>9502</v>
      </c>
      <c r="B1164" s="68" t="s">
        <v>1923</v>
      </c>
      <c r="C1164" s="2" t="s">
        <v>1</v>
      </c>
      <c r="D1164" s="2">
        <v>49</v>
      </c>
      <c r="E1164" s="6">
        <v>25867</v>
      </c>
      <c r="F1164" s="7">
        <v>43873.563437500001</v>
      </c>
      <c r="G1164" s="69" t="s">
        <v>4</v>
      </c>
      <c r="H1164" s="68">
        <v>1440</v>
      </c>
      <c r="I1164" s="8">
        <f t="shared" si="101"/>
        <v>14.545454545454545</v>
      </c>
      <c r="J1164" s="8">
        <v>4.1680000000000001</v>
      </c>
      <c r="K1164" s="69">
        <v>99</v>
      </c>
      <c r="L1164" s="68">
        <v>451</v>
      </c>
      <c r="M1164" s="8">
        <f t="shared" si="102"/>
        <v>4.5555555555555554</v>
      </c>
      <c r="N1164" s="8">
        <v>2.0009999999999999</v>
      </c>
      <c r="O1164" s="69">
        <f t="shared" si="100"/>
        <v>99</v>
      </c>
      <c r="P1164" s="181">
        <f t="shared" si="103"/>
        <v>3.1929046563192904</v>
      </c>
      <c r="Q1164" s="77" t="s">
        <v>718</v>
      </c>
      <c r="V1164" s="34">
        <v>0.43124999999999997</v>
      </c>
      <c r="W1164" s="85">
        <v>0.57986111111111105</v>
      </c>
      <c r="X1164" s="86">
        <f t="shared" si="104"/>
        <v>0.14861111111111108</v>
      </c>
    </row>
    <row r="1165" spans="1:24" x14ac:dyDescent="0.3">
      <c r="A1165" s="44" t="s">
        <v>9503</v>
      </c>
      <c r="B1165" s="68" t="s">
        <v>9504</v>
      </c>
      <c r="C1165" s="2" t="s">
        <v>6</v>
      </c>
      <c r="D1165" s="2">
        <v>37</v>
      </c>
      <c r="E1165" s="6">
        <v>30249</v>
      </c>
      <c r="F1165" s="7">
        <v>43873.573298611111</v>
      </c>
      <c r="G1165" s="69" t="s">
        <v>4</v>
      </c>
      <c r="H1165" s="68">
        <v>1169</v>
      </c>
      <c r="I1165" s="8">
        <f t="shared" si="101"/>
        <v>11.808080808080808</v>
      </c>
      <c r="J1165" s="8">
        <v>2.899</v>
      </c>
      <c r="K1165" s="69">
        <v>99</v>
      </c>
      <c r="L1165" s="68">
        <v>459</v>
      </c>
      <c r="M1165" s="8">
        <f t="shared" si="102"/>
        <v>4.6363636363636367</v>
      </c>
      <c r="N1165" s="8">
        <v>2.367</v>
      </c>
      <c r="O1165" s="69">
        <f t="shared" si="100"/>
        <v>99</v>
      </c>
      <c r="P1165" s="181">
        <f t="shared" si="103"/>
        <v>2.5468409586056642</v>
      </c>
      <c r="Q1165" s="77" t="s">
        <v>718</v>
      </c>
      <c r="V1165" s="34">
        <v>0.41597222222222219</v>
      </c>
      <c r="W1165" s="85">
        <v>0.59027777777777779</v>
      </c>
      <c r="X1165" s="86">
        <f t="shared" si="104"/>
        <v>0.1743055555555556</v>
      </c>
    </row>
    <row r="1166" spans="1:24" x14ac:dyDescent="0.3">
      <c r="A1166" s="44" t="s">
        <v>9505</v>
      </c>
      <c r="B1166" s="68" t="s">
        <v>9506</v>
      </c>
      <c r="C1166" s="2" t="s">
        <v>1</v>
      </c>
      <c r="D1166" s="2">
        <v>69</v>
      </c>
      <c r="E1166" s="6">
        <v>18668</v>
      </c>
      <c r="F1166" s="7">
        <v>43873.585856481484</v>
      </c>
      <c r="G1166" s="69" t="s">
        <v>4</v>
      </c>
      <c r="H1166" s="68">
        <v>2941</v>
      </c>
      <c r="I1166" s="8">
        <f t="shared" si="101"/>
        <v>29.41</v>
      </c>
      <c r="J1166" s="8">
        <v>4.5709999999999997</v>
      </c>
      <c r="K1166" s="69">
        <v>100</v>
      </c>
      <c r="L1166" s="68">
        <v>803</v>
      </c>
      <c r="M1166" s="8">
        <f t="shared" si="102"/>
        <v>8.0299999999999994</v>
      </c>
      <c r="N1166" s="8">
        <v>2.9929999999999999</v>
      </c>
      <c r="O1166" s="69">
        <f t="shared" si="100"/>
        <v>100</v>
      </c>
      <c r="P1166" s="181">
        <f t="shared" si="103"/>
        <v>3.6625155666251561</v>
      </c>
      <c r="Q1166" s="77" t="s">
        <v>718</v>
      </c>
      <c r="V1166" s="34">
        <v>0.46319444444444446</v>
      </c>
      <c r="W1166" s="85">
        <v>0.61111111111111105</v>
      </c>
      <c r="X1166" s="86">
        <f t="shared" si="104"/>
        <v>0.14791666666666659</v>
      </c>
    </row>
    <row r="1167" spans="1:24" x14ac:dyDescent="0.3">
      <c r="A1167" s="44" t="s">
        <v>9507</v>
      </c>
      <c r="B1167" s="68" t="s">
        <v>9508</v>
      </c>
      <c r="C1167" s="2" t="s">
        <v>1</v>
      </c>
      <c r="D1167" s="2">
        <v>44</v>
      </c>
      <c r="E1167" s="6">
        <v>27455</v>
      </c>
      <c r="F1167" s="7">
        <v>43873.618125000001</v>
      </c>
      <c r="G1167" s="69" t="s">
        <v>4</v>
      </c>
      <c r="H1167" s="68">
        <v>1901</v>
      </c>
      <c r="I1167" s="8">
        <f t="shared" si="101"/>
        <v>19.202020202020201</v>
      </c>
      <c r="J1167" s="8">
        <v>4.4329999999999998</v>
      </c>
      <c r="K1167" s="69">
        <v>99</v>
      </c>
      <c r="L1167" s="68">
        <v>307</v>
      </c>
      <c r="M1167" s="8">
        <f t="shared" si="102"/>
        <v>3.1010101010101012</v>
      </c>
      <c r="N1167" s="8">
        <v>1.8819999999999999</v>
      </c>
      <c r="O1167" s="69">
        <f t="shared" si="100"/>
        <v>99</v>
      </c>
      <c r="P1167" s="181">
        <f t="shared" si="103"/>
        <v>6.1921824104234515</v>
      </c>
      <c r="Q1167" s="77" t="s">
        <v>718</v>
      </c>
      <c r="V1167" s="34">
        <v>0.47500000000000003</v>
      </c>
      <c r="W1167" s="85">
        <v>0.63194444444444442</v>
      </c>
      <c r="X1167" s="86">
        <f t="shared" si="104"/>
        <v>0.15694444444444439</v>
      </c>
    </row>
    <row r="1168" spans="1:24" x14ac:dyDescent="0.3">
      <c r="A1168" s="44" t="s">
        <v>9509</v>
      </c>
      <c r="B1168" s="68" t="s">
        <v>744</v>
      </c>
      <c r="C1168" s="2" t="s">
        <v>1</v>
      </c>
      <c r="D1168" s="2">
        <v>52</v>
      </c>
      <c r="E1168" s="6">
        <v>24729</v>
      </c>
      <c r="F1168" s="7">
        <v>43873.618807870371</v>
      </c>
      <c r="G1168" s="69" t="s">
        <v>4</v>
      </c>
      <c r="H1168" s="68">
        <v>2486</v>
      </c>
      <c r="I1168" s="8">
        <f t="shared" si="101"/>
        <v>24.86</v>
      </c>
      <c r="J1168" s="8">
        <v>5.4589999999999996</v>
      </c>
      <c r="K1168" s="69">
        <v>100</v>
      </c>
      <c r="L1168" s="68">
        <v>569</v>
      </c>
      <c r="M1168" s="8">
        <f t="shared" si="102"/>
        <v>5.69</v>
      </c>
      <c r="N1168" s="8">
        <v>2.9390000000000001</v>
      </c>
      <c r="O1168" s="69">
        <f t="shared" si="100"/>
        <v>100</v>
      </c>
      <c r="P1168" s="181">
        <f t="shared" si="103"/>
        <v>4.3690685413005266</v>
      </c>
      <c r="Q1168" s="77" t="s">
        <v>718</v>
      </c>
      <c r="V1168" s="34">
        <v>0.4909722222222222</v>
      </c>
      <c r="W1168" s="85">
        <v>0.64236111111111105</v>
      </c>
      <c r="X1168" s="86">
        <f t="shared" si="104"/>
        <v>0.15138888888888885</v>
      </c>
    </row>
    <row r="1169" spans="1:24" x14ac:dyDescent="0.3">
      <c r="A1169" s="44" t="s">
        <v>9510</v>
      </c>
      <c r="B1169" s="68" t="s">
        <v>9511</v>
      </c>
      <c r="C1169" s="2" t="s">
        <v>6</v>
      </c>
      <c r="D1169" s="2">
        <v>32</v>
      </c>
      <c r="E1169" s="6">
        <v>31838</v>
      </c>
      <c r="F1169" s="7">
        <v>43873.638784722221</v>
      </c>
      <c r="G1169" s="69" t="s">
        <v>4</v>
      </c>
      <c r="H1169" s="68">
        <v>1291</v>
      </c>
      <c r="I1169" s="8">
        <f t="shared" si="101"/>
        <v>13.04040404040404</v>
      </c>
      <c r="J1169" s="8">
        <v>3.722</v>
      </c>
      <c r="K1169" s="69">
        <v>99</v>
      </c>
      <c r="L1169" s="68">
        <v>452</v>
      </c>
      <c r="M1169" s="8">
        <f t="shared" si="102"/>
        <v>4.5656565656565657</v>
      </c>
      <c r="N1169" s="8">
        <v>2.2280000000000002</v>
      </c>
      <c r="O1169" s="69">
        <f t="shared" si="100"/>
        <v>99</v>
      </c>
      <c r="P1169" s="181">
        <f t="shared" si="103"/>
        <v>2.8561946902654864</v>
      </c>
      <c r="Q1169" s="77" t="s">
        <v>718</v>
      </c>
      <c r="V1169" s="34">
        <v>0.50902777777777775</v>
      </c>
      <c r="W1169" s="85">
        <v>0.65972222222222221</v>
      </c>
      <c r="X1169" s="86">
        <f t="shared" si="104"/>
        <v>0.15069444444444446</v>
      </c>
    </row>
    <row r="1170" spans="1:24" x14ac:dyDescent="0.3">
      <c r="A1170" s="44" t="s">
        <v>9512</v>
      </c>
      <c r="B1170" s="68" t="s">
        <v>9513</v>
      </c>
      <c r="C1170" s="2" t="s">
        <v>1</v>
      </c>
      <c r="D1170" s="2">
        <v>37</v>
      </c>
      <c r="E1170" s="6">
        <v>30231</v>
      </c>
      <c r="F1170" s="7">
        <v>43873.662824074076</v>
      </c>
      <c r="G1170" s="69" t="s">
        <v>4</v>
      </c>
      <c r="H1170" s="68">
        <v>2420</v>
      </c>
      <c r="I1170" s="8">
        <f t="shared" si="101"/>
        <v>24.444444444444443</v>
      </c>
      <c r="J1170" s="8">
        <v>5.7789999999999999</v>
      </c>
      <c r="K1170" s="69">
        <v>99</v>
      </c>
      <c r="L1170" s="68">
        <v>502</v>
      </c>
      <c r="M1170" s="8">
        <f t="shared" si="102"/>
        <v>5.0707070707070709</v>
      </c>
      <c r="N1170" s="8">
        <v>2.7</v>
      </c>
      <c r="O1170" s="69">
        <f t="shared" si="100"/>
        <v>99</v>
      </c>
      <c r="P1170" s="181">
        <f t="shared" si="103"/>
        <v>4.8207171314741029</v>
      </c>
      <c r="Q1170" s="77" t="s">
        <v>718</v>
      </c>
      <c r="V1170" s="34">
        <v>0.53888888888888886</v>
      </c>
      <c r="W1170" s="85">
        <v>0.67013888888888884</v>
      </c>
      <c r="X1170" s="86">
        <f t="shared" si="104"/>
        <v>0.13124999999999998</v>
      </c>
    </row>
    <row r="1171" spans="1:24" x14ac:dyDescent="0.3">
      <c r="A1171" s="44" t="s">
        <v>9514</v>
      </c>
      <c r="B1171" s="68" t="s">
        <v>464</v>
      </c>
      <c r="C1171" s="2" t="s">
        <v>1</v>
      </c>
      <c r="D1171" s="2">
        <v>49</v>
      </c>
      <c r="E1171" s="6">
        <v>25859</v>
      </c>
      <c r="F1171" s="7">
        <v>43874.517280092594</v>
      </c>
      <c r="G1171" s="69" t="s">
        <v>4</v>
      </c>
      <c r="H1171" s="68">
        <v>1697</v>
      </c>
      <c r="I1171" s="8">
        <f t="shared" si="101"/>
        <v>16.97</v>
      </c>
      <c r="J1171" s="8">
        <v>4.54</v>
      </c>
      <c r="K1171" s="69">
        <v>100</v>
      </c>
      <c r="L1171" s="68">
        <v>400</v>
      </c>
      <c r="M1171" s="8">
        <f t="shared" si="102"/>
        <v>4</v>
      </c>
      <c r="N1171" s="8">
        <v>2.1320000000000001</v>
      </c>
      <c r="O1171" s="69">
        <f t="shared" si="100"/>
        <v>100</v>
      </c>
      <c r="P1171" s="181">
        <f t="shared" si="103"/>
        <v>4.2424999999999997</v>
      </c>
      <c r="Q1171" s="77" t="s">
        <v>718</v>
      </c>
      <c r="V1171" s="34">
        <v>0.35347222222222219</v>
      </c>
      <c r="W1171" s="85">
        <v>0.52083333333333337</v>
      </c>
      <c r="X1171" s="86">
        <f t="shared" si="104"/>
        <v>0.16736111111111118</v>
      </c>
    </row>
    <row r="1172" spans="1:24" x14ac:dyDescent="0.3">
      <c r="A1172" s="44" t="s">
        <v>9515</v>
      </c>
      <c r="B1172" s="68" t="s">
        <v>1511</v>
      </c>
      <c r="C1172" s="2" t="s">
        <v>1</v>
      </c>
      <c r="D1172" s="2">
        <v>50</v>
      </c>
      <c r="E1172" s="6">
        <v>25527</v>
      </c>
      <c r="F1172" s="7">
        <v>43874.518622685187</v>
      </c>
      <c r="G1172" s="69" t="s">
        <v>4</v>
      </c>
      <c r="H1172" s="68">
        <v>2155</v>
      </c>
      <c r="I1172" s="8">
        <f t="shared" si="101"/>
        <v>21.55</v>
      </c>
      <c r="J1172" s="8">
        <v>5.0339999999999998</v>
      </c>
      <c r="K1172" s="69">
        <v>100</v>
      </c>
      <c r="L1172" s="68">
        <v>337</v>
      </c>
      <c r="M1172" s="8">
        <f t="shared" si="102"/>
        <v>3.37</v>
      </c>
      <c r="N1172" s="8">
        <v>1.6919999999999999</v>
      </c>
      <c r="O1172" s="69">
        <f t="shared" si="100"/>
        <v>100</v>
      </c>
      <c r="P1172" s="181">
        <f t="shared" si="103"/>
        <v>6.3946587537091988</v>
      </c>
      <c r="Q1172" s="77" t="s">
        <v>718</v>
      </c>
      <c r="V1172" s="34">
        <v>0.36249999999999999</v>
      </c>
      <c r="W1172" s="85">
        <v>0.53472222222222221</v>
      </c>
      <c r="X1172" s="86">
        <f t="shared" si="104"/>
        <v>0.17222222222222222</v>
      </c>
    </row>
    <row r="1173" spans="1:24" x14ac:dyDescent="0.3">
      <c r="A1173" s="44" t="s">
        <v>9518</v>
      </c>
      <c r="B1173" s="68" t="s">
        <v>527</v>
      </c>
      <c r="C1173" s="2" t="s">
        <v>1</v>
      </c>
      <c r="D1173" s="2">
        <v>47</v>
      </c>
      <c r="E1173" s="6">
        <v>26366</v>
      </c>
      <c r="F1173" s="7">
        <v>43874.539618055554</v>
      </c>
      <c r="G1173" s="69" t="s">
        <v>4</v>
      </c>
      <c r="H1173" s="68">
        <v>1400</v>
      </c>
      <c r="I1173" s="8">
        <f t="shared" si="101"/>
        <v>14</v>
      </c>
      <c r="J1173" s="8">
        <v>4.1849999999999996</v>
      </c>
      <c r="K1173" s="69">
        <v>100</v>
      </c>
      <c r="L1173" s="68">
        <v>357</v>
      </c>
      <c r="M1173" s="8">
        <f t="shared" si="102"/>
        <v>3.57</v>
      </c>
      <c r="N1173" s="8">
        <v>1.788</v>
      </c>
      <c r="O1173" s="69">
        <f t="shared" si="100"/>
        <v>100</v>
      </c>
      <c r="P1173" s="181">
        <f t="shared" si="103"/>
        <v>3.9215686274509807</v>
      </c>
      <c r="Q1173" s="77" t="s">
        <v>718</v>
      </c>
      <c r="V1173" s="34">
        <v>0.3923611111111111</v>
      </c>
      <c r="W1173" s="85">
        <v>0.56597222222222221</v>
      </c>
      <c r="X1173" s="86">
        <f t="shared" si="104"/>
        <v>0.1736111111111111</v>
      </c>
    </row>
    <row r="1174" spans="1:24" x14ac:dyDescent="0.3">
      <c r="A1174" s="44" t="s">
        <v>9519</v>
      </c>
      <c r="B1174" s="68" t="s">
        <v>9520</v>
      </c>
      <c r="C1174" s="2" t="s">
        <v>6</v>
      </c>
      <c r="D1174" s="2">
        <v>58</v>
      </c>
      <c r="E1174" s="6">
        <v>22372</v>
      </c>
      <c r="F1174" s="7">
        <v>43874.55872685185</v>
      </c>
      <c r="G1174" s="69" t="s">
        <v>4</v>
      </c>
      <c r="H1174" s="68">
        <v>1208</v>
      </c>
      <c r="I1174" s="8">
        <f t="shared" si="101"/>
        <v>12.202020202020202</v>
      </c>
      <c r="J1174" s="8">
        <v>3.133</v>
      </c>
      <c r="K1174" s="69">
        <v>99</v>
      </c>
      <c r="L1174" s="68">
        <v>314</v>
      </c>
      <c r="M1174" s="8">
        <f t="shared" si="102"/>
        <v>3.1717171717171717</v>
      </c>
      <c r="N1174" s="8">
        <v>1.726</v>
      </c>
      <c r="O1174" s="69">
        <f t="shared" si="100"/>
        <v>99</v>
      </c>
      <c r="P1174" s="181">
        <f t="shared" si="103"/>
        <v>3.8471337579617835</v>
      </c>
      <c r="Q1174" s="77" t="s">
        <v>718</v>
      </c>
      <c r="V1174" s="34">
        <v>0.40347222222222223</v>
      </c>
      <c r="W1174" s="85">
        <v>0.57986111111111105</v>
      </c>
      <c r="X1174" s="86">
        <f t="shared" si="104"/>
        <v>0.17638888888888882</v>
      </c>
    </row>
    <row r="1175" spans="1:24" x14ac:dyDescent="0.3">
      <c r="A1175" s="44" t="s">
        <v>2209</v>
      </c>
      <c r="B1175" s="68" t="s">
        <v>1536</v>
      </c>
      <c r="C1175" s="2" t="s">
        <v>1</v>
      </c>
      <c r="D1175" s="2">
        <v>60</v>
      </c>
      <c r="E1175" s="6">
        <v>21897</v>
      </c>
      <c r="F1175" s="7">
        <v>43874.57671296296</v>
      </c>
      <c r="G1175" s="69" t="s">
        <v>4</v>
      </c>
      <c r="H1175" s="68">
        <v>2066</v>
      </c>
      <c r="I1175" s="8">
        <f t="shared" si="101"/>
        <v>20.66</v>
      </c>
      <c r="J1175" s="8">
        <v>4.7439999999999998</v>
      </c>
      <c r="K1175" s="69">
        <v>100</v>
      </c>
      <c r="L1175" s="68">
        <v>468</v>
      </c>
      <c r="M1175" s="8">
        <f t="shared" si="102"/>
        <v>4.68</v>
      </c>
      <c r="N1175" s="8">
        <v>2.4740000000000002</v>
      </c>
      <c r="O1175" s="69">
        <f t="shared" si="100"/>
        <v>100</v>
      </c>
      <c r="P1175" s="181">
        <f t="shared" si="103"/>
        <v>4.4145299145299148</v>
      </c>
      <c r="Q1175" s="77" t="s">
        <v>718</v>
      </c>
      <c r="V1175" s="34">
        <v>0.42569444444444443</v>
      </c>
      <c r="W1175" s="85">
        <v>0.59027777777777779</v>
      </c>
      <c r="X1175" s="86">
        <f t="shared" si="104"/>
        <v>0.16458333333333336</v>
      </c>
    </row>
    <row r="1176" spans="1:24" x14ac:dyDescent="0.3">
      <c r="A1176" s="44" t="s">
        <v>2203</v>
      </c>
      <c r="B1176" s="68" t="s">
        <v>1530</v>
      </c>
      <c r="C1176" s="2" t="s">
        <v>1</v>
      </c>
      <c r="D1176" s="2">
        <v>61</v>
      </c>
      <c r="E1176" s="6">
        <v>21578</v>
      </c>
      <c r="F1176" s="7">
        <v>43874.593576388892</v>
      </c>
      <c r="G1176" s="69" t="s">
        <v>4</v>
      </c>
      <c r="H1176" s="68">
        <v>2036</v>
      </c>
      <c r="I1176" s="8">
        <f t="shared" si="101"/>
        <v>20.36</v>
      </c>
      <c r="J1176" s="8">
        <v>5.92</v>
      </c>
      <c r="K1176" s="69">
        <v>100</v>
      </c>
      <c r="L1176" s="68">
        <v>431</v>
      </c>
      <c r="M1176" s="8">
        <f t="shared" si="102"/>
        <v>4.3099999999999996</v>
      </c>
      <c r="N1176" s="8">
        <v>2.004</v>
      </c>
      <c r="O1176" s="69">
        <f t="shared" si="100"/>
        <v>100</v>
      </c>
      <c r="P1176" s="181">
        <f t="shared" si="103"/>
        <v>4.7238979118329469</v>
      </c>
      <c r="Q1176" s="77" t="s">
        <v>718</v>
      </c>
      <c r="V1176" s="34">
        <v>0.4381944444444445</v>
      </c>
      <c r="W1176" s="85">
        <v>0.60069444444444442</v>
      </c>
      <c r="X1176" s="86">
        <f t="shared" si="104"/>
        <v>0.16249999999999992</v>
      </c>
    </row>
    <row r="1177" spans="1:24" x14ac:dyDescent="0.3">
      <c r="A1177" s="44" t="s">
        <v>2207</v>
      </c>
      <c r="B1177" s="68" t="s">
        <v>1534</v>
      </c>
      <c r="C1177" s="2" t="s">
        <v>1</v>
      </c>
      <c r="D1177" s="2">
        <v>67</v>
      </c>
      <c r="E1177" s="6">
        <v>19295</v>
      </c>
      <c r="F1177" s="7">
        <v>43874.599699074075</v>
      </c>
      <c r="G1177" s="69" t="s">
        <v>4</v>
      </c>
      <c r="H1177" s="68">
        <v>2762</v>
      </c>
      <c r="I1177" s="8">
        <f t="shared" si="101"/>
        <v>27.8989898989899</v>
      </c>
      <c r="J1177" s="8">
        <v>5.335</v>
      </c>
      <c r="K1177" s="69">
        <v>99</v>
      </c>
      <c r="L1177" s="68">
        <v>382</v>
      </c>
      <c r="M1177" s="8">
        <f t="shared" si="102"/>
        <v>3.8585858585858586</v>
      </c>
      <c r="N1177" s="8">
        <v>2.1429999999999998</v>
      </c>
      <c r="O1177" s="69">
        <f t="shared" si="100"/>
        <v>99</v>
      </c>
      <c r="P1177" s="181">
        <f t="shared" si="103"/>
        <v>7.2303664921465973</v>
      </c>
      <c r="Q1177" s="77" t="s">
        <v>718</v>
      </c>
      <c r="V1177" s="34">
        <v>0.44930555555555557</v>
      </c>
      <c r="W1177" s="85">
        <v>0.62847222222222221</v>
      </c>
      <c r="X1177" s="86">
        <f t="shared" si="104"/>
        <v>0.17916666666666664</v>
      </c>
    </row>
    <row r="1178" spans="1:24" x14ac:dyDescent="0.3">
      <c r="A1178" s="44" t="s">
        <v>9521</v>
      </c>
      <c r="B1178" s="68" t="s">
        <v>749</v>
      </c>
      <c r="C1178" s="2" t="s">
        <v>1</v>
      </c>
      <c r="D1178" s="2">
        <v>44</v>
      </c>
      <c r="E1178" s="6">
        <v>27519</v>
      </c>
      <c r="F1178" s="7">
        <v>43874.624525462961</v>
      </c>
      <c r="G1178" s="69" t="s">
        <v>4</v>
      </c>
      <c r="H1178" s="68">
        <v>1194</v>
      </c>
      <c r="I1178" s="8">
        <f t="shared" si="101"/>
        <v>11.94</v>
      </c>
      <c r="J1178" s="8">
        <v>3.004</v>
      </c>
      <c r="K1178" s="69">
        <v>100</v>
      </c>
      <c r="L1178" s="68">
        <v>370</v>
      </c>
      <c r="M1178" s="8">
        <f t="shared" si="102"/>
        <v>3.7</v>
      </c>
      <c r="N1178" s="8">
        <v>2.0179999999999998</v>
      </c>
      <c r="O1178" s="69">
        <f t="shared" si="100"/>
        <v>100</v>
      </c>
      <c r="P1178" s="181">
        <f t="shared" si="103"/>
        <v>3.2270270270270269</v>
      </c>
      <c r="Q1178" s="77" t="s">
        <v>718</v>
      </c>
      <c r="V1178" s="34">
        <v>0.4680555555555555</v>
      </c>
      <c r="W1178" s="85">
        <v>0.64236111111111105</v>
      </c>
      <c r="X1178" s="86">
        <f t="shared" si="104"/>
        <v>0.17430555555555555</v>
      </c>
    </row>
    <row r="1179" spans="1:24" x14ac:dyDescent="0.3">
      <c r="A1179" s="44" t="s">
        <v>9522</v>
      </c>
      <c r="B1179" s="68" t="s">
        <v>9523</v>
      </c>
      <c r="C1179" s="2" t="s">
        <v>6</v>
      </c>
      <c r="D1179" s="2">
        <v>25</v>
      </c>
      <c r="E1179" s="6">
        <v>34691</v>
      </c>
      <c r="F1179" s="7">
        <v>43874.63925925926</v>
      </c>
      <c r="G1179" s="69" t="s">
        <v>4</v>
      </c>
      <c r="H1179" s="68">
        <v>933</v>
      </c>
      <c r="I1179" s="8">
        <f t="shared" si="101"/>
        <v>9.4242424242424239</v>
      </c>
      <c r="J1179" s="8">
        <v>3.2549999999999999</v>
      </c>
      <c r="K1179" s="69">
        <v>99</v>
      </c>
      <c r="L1179" s="68">
        <v>282</v>
      </c>
      <c r="M1179" s="8">
        <f t="shared" si="102"/>
        <v>2.8484848484848486</v>
      </c>
      <c r="N1179" s="8">
        <v>1.5609999999999999</v>
      </c>
      <c r="O1179" s="69">
        <f t="shared" si="100"/>
        <v>99</v>
      </c>
      <c r="P1179" s="181">
        <f t="shared" si="103"/>
        <v>3.308510638297872</v>
      </c>
      <c r="Q1179" s="77" t="s">
        <v>718</v>
      </c>
      <c r="V1179" s="34">
        <v>0.46527777777777773</v>
      </c>
      <c r="W1179" s="85">
        <v>0.65277777777777779</v>
      </c>
      <c r="X1179" s="86">
        <f t="shared" si="104"/>
        <v>0.18750000000000006</v>
      </c>
    </row>
    <row r="1180" spans="1:24" x14ac:dyDescent="0.3">
      <c r="A1180" s="44" t="s">
        <v>9524</v>
      </c>
      <c r="B1180" s="68" t="s">
        <v>207</v>
      </c>
      <c r="C1180" s="2" t="s">
        <v>1</v>
      </c>
      <c r="D1180" s="2">
        <v>50</v>
      </c>
      <c r="E1180" s="6">
        <v>25379</v>
      </c>
      <c r="F1180" s="7">
        <v>43874.647696759261</v>
      </c>
      <c r="G1180" s="69" t="s">
        <v>4</v>
      </c>
      <c r="H1180" s="68">
        <v>1812</v>
      </c>
      <c r="I1180" s="8">
        <f t="shared" si="101"/>
        <v>18.303030303030305</v>
      </c>
      <c r="J1180" s="8">
        <v>5.0190000000000001</v>
      </c>
      <c r="K1180" s="69">
        <v>99</v>
      </c>
      <c r="L1180" s="68">
        <v>356</v>
      </c>
      <c r="M1180" s="8">
        <f t="shared" si="102"/>
        <v>3.595959595959596</v>
      </c>
      <c r="N1180" s="8">
        <v>1.911</v>
      </c>
      <c r="O1180" s="69">
        <f t="shared" si="100"/>
        <v>99</v>
      </c>
      <c r="P1180" s="181">
        <f t="shared" si="103"/>
        <v>5.0898876404494384</v>
      </c>
      <c r="Q1180" s="77" t="s">
        <v>718</v>
      </c>
      <c r="V1180" s="34">
        <v>0.50486111111111109</v>
      </c>
      <c r="W1180" s="85">
        <v>0.67361111111111116</v>
      </c>
      <c r="X1180" s="86">
        <f t="shared" si="104"/>
        <v>0.16875000000000007</v>
      </c>
    </row>
    <row r="1181" spans="1:24" x14ac:dyDescent="0.3">
      <c r="A1181" s="44" t="s">
        <v>9525</v>
      </c>
      <c r="B1181" s="68" t="s">
        <v>9526</v>
      </c>
      <c r="C1181" s="2" t="s">
        <v>1</v>
      </c>
      <c r="D1181" s="2">
        <v>55</v>
      </c>
      <c r="E1181" s="6">
        <v>23755</v>
      </c>
      <c r="F1181" s="7">
        <v>43875.389247685183</v>
      </c>
      <c r="G1181" s="69" t="s">
        <v>71</v>
      </c>
      <c r="H1181" s="68">
        <v>1936</v>
      </c>
      <c r="I1181" s="8">
        <f t="shared" si="101"/>
        <v>19.36</v>
      </c>
      <c r="J1181" s="8">
        <v>4.8650000000000002</v>
      </c>
      <c r="K1181" s="69">
        <v>100</v>
      </c>
      <c r="L1181" s="68">
        <v>444</v>
      </c>
      <c r="M1181" s="8">
        <f t="shared" si="102"/>
        <v>4.4400000000000004</v>
      </c>
      <c r="N1181" s="8">
        <v>2.0219999999999998</v>
      </c>
      <c r="O1181" s="69">
        <f t="shared" si="100"/>
        <v>100</v>
      </c>
      <c r="P1181" s="181">
        <f t="shared" si="103"/>
        <v>4.3603603603603602</v>
      </c>
      <c r="Q1181" s="77" t="s">
        <v>718</v>
      </c>
      <c r="V1181" s="34">
        <v>0.3972222222222222</v>
      </c>
      <c r="W1181" s="85">
        <v>0.54166666666666663</v>
      </c>
      <c r="X1181" s="86">
        <f t="shared" si="104"/>
        <v>0.14444444444444443</v>
      </c>
    </row>
    <row r="1182" spans="1:24" x14ac:dyDescent="0.3">
      <c r="A1182" s="44" t="s">
        <v>9527</v>
      </c>
      <c r="B1182" s="68" t="s">
        <v>456</v>
      </c>
      <c r="C1182" s="2" t="s">
        <v>1</v>
      </c>
      <c r="D1182" s="2">
        <v>55</v>
      </c>
      <c r="E1182" s="6">
        <v>23531</v>
      </c>
      <c r="F1182" s="7">
        <v>43875.513668981483</v>
      </c>
      <c r="G1182" s="69" t="s">
        <v>4</v>
      </c>
      <c r="H1182" s="68">
        <v>3408</v>
      </c>
      <c r="I1182" s="8">
        <f t="shared" si="101"/>
        <v>34.08</v>
      </c>
      <c r="J1182" s="8">
        <v>6.0579999999999998</v>
      </c>
      <c r="K1182" s="69">
        <v>100</v>
      </c>
      <c r="L1182" s="68">
        <v>647</v>
      </c>
      <c r="M1182" s="8">
        <f t="shared" si="102"/>
        <v>6.47</v>
      </c>
      <c r="N1182" s="8">
        <v>2.6720000000000002</v>
      </c>
      <c r="O1182" s="69">
        <f t="shared" si="100"/>
        <v>100</v>
      </c>
      <c r="P1182" s="181">
        <f t="shared" si="103"/>
        <v>5.2673879443585783</v>
      </c>
      <c r="Q1182" s="77" t="s">
        <v>718</v>
      </c>
      <c r="V1182" s="34">
        <v>0.36805555555555558</v>
      </c>
      <c r="W1182" s="85">
        <v>0.52083333333333337</v>
      </c>
      <c r="X1182" s="86">
        <f t="shared" si="104"/>
        <v>0.15277777777777779</v>
      </c>
    </row>
    <row r="1183" spans="1:24" x14ac:dyDescent="0.3">
      <c r="A1183" s="44" t="s">
        <v>9528</v>
      </c>
      <c r="B1183" s="68" t="s">
        <v>1243</v>
      </c>
      <c r="C1183" s="2" t="s">
        <v>1</v>
      </c>
      <c r="D1183" s="2">
        <v>61</v>
      </c>
      <c r="E1183" s="6">
        <v>21263</v>
      </c>
      <c r="F1183" s="7">
        <v>43875.518252314818</v>
      </c>
      <c r="G1183" s="69" t="s">
        <v>4</v>
      </c>
      <c r="H1183" s="68">
        <v>2383</v>
      </c>
      <c r="I1183" s="8">
        <f t="shared" si="101"/>
        <v>24.070707070707069</v>
      </c>
      <c r="J1183" s="8">
        <v>6.1029999999999998</v>
      </c>
      <c r="K1183" s="69">
        <v>99</v>
      </c>
      <c r="L1183" s="68">
        <v>500</v>
      </c>
      <c r="M1183" s="8">
        <f t="shared" si="102"/>
        <v>5.0505050505050502</v>
      </c>
      <c r="N1183" s="8">
        <v>2.2869999999999999</v>
      </c>
      <c r="O1183" s="69">
        <f t="shared" si="100"/>
        <v>99</v>
      </c>
      <c r="P1183" s="181">
        <f t="shared" si="103"/>
        <v>4.766</v>
      </c>
      <c r="Q1183" s="77" t="s">
        <v>718</v>
      </c>
      <c r="V1183" s="34">
        <v>0.37777777777777777</v>
      </c>
      <c r="W1183" s="85">
        <v>0.53472222222222221</v>
      </c>
      <c r="X1183" s="86">
        <f t="shared" si="104"/>
        <v>0.15694444444444444</v>
      </c>
    </row>
    <row r="1184" spans="1:24" x14ac:dyDescent="0.3">
      <c r="A1184" s="44" t="s">
        <v>9529</v>
      </c>
      <c r="B1184" s="68" t="s">
        <v>9530</v>
      </c>
      <c r="C1184" s="2" t="s">
        <v>6</v>
      </c>
      <c r="D1184" s="2">
        <v>66</v>
      </c>
      <c r="E1184" s="6">
        <v>19592</v>
      </c>
      <c r="F1184" s="7">
        <v>43875.528263888889</v>
      </c>
      <c r="G1184" s="69" t="s">
        <v>4</v>
      </c>
      <c r="H1184" s="68">
        <v>866</v>
      </c>
      <c r="I1184" s="8">
        <f t="shared" si="101"/>
        <v>8.7474747474747474</v>
      </c>
      <c r="J1184" s="8">
        <v>2.9569999999999999</v>
      </c>
      <c r="K1184" s="69">
        <v>99</v>
      </c>
      <c r="L1184" s="68">
        <v>363</v>
      </c>
      <c r="M1184" s="8">
        <f t="shared" si="102"/>
        <v>3.6666666666666665</v>
      </c>
      <c r="N1184" s="8">
        <v>1.99</v>
      </c>
      <c r="O1184" s="69">
        <f t="shared" si="100"/>
        <v>99</v>
      </c>
      <c r="P1184" s="181">
        <f t="shared" si="103"/>
        <v>2.3856749311294765</v>
      </c>
      <c r="Q1184" s="77" t="s">
        <v>718</v>
      </c>
      <c r="V1184" s="34">
        <v>0.375</v>
      </c>
      <c r="W1184" s="85">
        <v>0.54861111111111105</v>
      </c>
      <c r="X1184" s="86">
        <f t="shared" si="104"/>
        <v>0.17361111111111105</v>
      </c>
    </row>
    <row r="1185" spans="1:24" x14ac:dyDescent="0.3">
      <c r="A1185" s="44" t="s">
        <v>9531</v>
      </c>
      <c r="B1185" s="68" t="s">
        <v>9532</v>
      </c>
      <c r="C1185" s="2" t="s">
        <v>1</v>
      </c>
      <c r="D1185" s="2">
        <v>68</v>
      </c>
      <c r="E1185" s="6">
        <v>18754</v>
      </c>
      <c r="F1185" s="7">
        <v>43875.537129629629</v>
      </c>
      <c r="G1185" s="69" t="s">
        <v>4</v>
      </c>
      <c r="H1185" s="68">
        <v>2254</v>
      </c>
      <c r="I1185" s="8">
        <f t="shared" si="101"/>
        <v>22.54</v>
      </c>
      <c r="J1185" s="8">
        <v>5.2480000000000002</v>
      </c>
      <c r="K1185" s="69">
        <v>100</v>
      </c>
      <c r="L1185" s="68">
        <v>517</v>
      </c>
      <c r="M1185" s="8">
        <f t="shared" si="102"/>
        <v>5.17</v>
      </c>
      <c r="N1185" s="8">
        <v>1.99</v>
      </c>
      <c r="O1185" s="69">
        <f t="shared" si="100"/>
        <v>100</v>
      </c>
      <c r="P1185" s="181">
        <f t="shared" si="103"/>
        <v>4.3597678916827851</v>
      </c>
      <c r="Q1185" s="77" t="s">
        <v>718</v>
      </c>
      <c r="V1185" s="34">
        <v>0.4201388888888889</v>
      </c>
      <c r="W1185" s="85">
        <v>0.56944444444444442</v>
      </c>
      <c r="X1185" s="86">
        <f t="shared" si="104"/>
        <v>0.14930555555555552</v>
      </c>
    </row>
    <row r="1186" spans="1:24" x14ac:dyDescent="0.3">
      <c r="A1186" s="44" t="s">
        <v>9533</v>
      </c>
      <c r="B1186" s="68" t="s">
        <v>1083</v>
      </c>
      <c r="C1186" s="2" t="s">
        <v>1</v>
      </c>
      <c r="D1186" s="2">
        <v>49</v>
      </c>
      <c r="E1186" s="6">
        <v>25853</v>
      </c>
      <c r="F1186" s="7">
        <v>43875.563750000001</v>
      </c>
      <c r="G1186" s="69" t="s">
        <v>4</v>
      </c>
      <c r="H1186" s="68">
        <v>2547</v>
      </c>
      <c r="I1186" s="8">
        <f t="shared" si="101"/>
        <v>25.727272727272727</v>
      </c>
      <c r="J1186" s="8">
        <v>5.6059999999999999</v>
      </c>
      <c r="K1186" s="69">
        <v>99</v>
      </c>
      <c r="L1186" s="68">
        <v>469</v>
      </c>
      <c r="M1186" s="8">
        <f t="shared" si="102"/>
        <v>4.737373737373737</v>
      </c>
      <c r="N1186" s="8">
        <v>2.5099999999999998</v>
      </c>
      <c r="O1186" s="69">
        <f t="shared" si="100"/>
        <v>99</v>
      </c>
      <c r="P1186" s="181">
        <f t="shared" si="103"/>
        <v>5.4307036247334759</v>
      </c>
      <c r="Q1186" s="77" t="s">
        <v>718</v>
      </c>
      <c r="V1186" s="34">
        <v>0.4381944444444445</v>
      </c>
      <c r="W1186" s="85">
        <v>0.58333333333333337</v>
      </c>
      <c r="X1186" s="86">
        <f t="shared" si="104"/>
        <v>0.14513888888888887</v>
      </c>
    </row>
    <row r="1187" spans="1:24" x14ac:dyDescent="0.3">
      <c r="A1187" s="44" t="s">
        <v>9534</v>
      </c>
      <c r="B1187" s="68" t="s">
        <v>9535</v>
      </c>
      <c r="C1187" s="2" t="s">
        <v>1</v>
      </c>
      <c r="D1187" s="2">
        <v>66</v>
      </c>
      <c r="E1187" s="6">
        <v>19721</v>
      </c>
      <c r="F1187" s="7">
        <v>43875.577997685185</v>
      </c>
      <c r="G1187" s="69" t="s">
        <v>4</v>
      </c>
      <c r="H1187" s="68">
        <v>2974</v>
      </c>
      <c r="I1187" s="8">
        <f t="shared" si="101"/>
        <v>29.74</v>
      </c>
      <c r="J1187" s="8">
        <v>6.26</v>
      </c>
      <c r="K1187" s="69">
        <v>100</v>
      </c>
      <c r="L1187" s="68">
        <v>772</v>
      </c>
      <c r="M1187" s="8">
        <f t="shared" si="102"/>
        <v>7.72</v>
      </c>
      <c r="N1187" s="8">
        <v>2.7010000000000001</v>
      </c>
      <c r="O1187" s="69">
        <f t="shared" si="100"/>
        <v>100</v>
      </c>
      <c r="P1187" s="181">
        <f t="shared" si="103"/>
        <v>3.8523316062176165</v>
      </c>
      <c r="Q1187" s="77" t="s">
        <v>718</v>
      </c>
      <c r="V1187" s="34">
        <v>0.4458333333333333</v>
      </c>
      <c r="W1187" s="85">
        <v>0.59375</v>
      </c>
      <c r="X1187" s="86">
        <f t="shared" si="104"/>
        <v>0.1479166666666667</v>
      </c>
    </row>
    <row r="1188" spans="1:24" x14ac:dyDescent="0.3">
      <c r="A1188" s="44" t="s">
        <v>9536</v>
      </c>
      <c r="B1188" s="68" t="s">
        <v>1709</v>
      </c>
      <c r="C1188" s="2" t="s">
        <v>1</v>
      </c>
      <c r="D1188" s="2">
        <v>59</v>
      </c>
      <c r="E1188" s="6">
        <v>22211</v>
      </c>
      <c r="F1188" s="7">
        <v>43875.589085648149</v>
      </c>
      <c r="G1188" s="69" t="s">
        <v>4</v>
      </c>
      <c r="H1188" s="68">
        <v>2812</v>
      </c>
      <c r="I1188" s="8">
        <f t="shared" si="101"/>
        <v>28.404040404040405</v>
      </c>
      <c r="J1188" s="8">
        <v>5.9059999999999997</v>
      </c>
      <c r="K1188" s="69">
        <v>99</v>
      </c>
      <c r="L1188" s="68">
        <v>563</v>
      </c>
      <c r="M1188" s="8">
        <f t="shared" si="102"/>
        <v>5.6868686868686869</v>
      </c>
      <c r="N1188" s="8">
        <v>2.38</v>
      </c>
      <c r="O1188" s="69">
        <f t="shared" si="100"/>
        <v>99</v>
      </c>
      <c r="P1188" s="181">
        <f t="shared" si="103"/>
        <v>4.9946714031971586</v>
      </c>
      <c r="Q1188" s="77" t="s">
        <v>718</v>
      </c>
      <c r="V1188" s="34">
        <v>0.45833333333333331</v>
      </c>
      <c r="W1188" s="85">
        <v>0.60416666666666663</v>
      </c>
      <c r="X1188" s="86">
        <f t="shared" si="104"/>
        <v>0.14583333333333331</v>
      </c>
    </row>
    <row r="1189" spans="1:24" x14ac:dyDescent="0.3">
      <c r="A1189" s="44" t="s">
        <v>9537</v>
      </c>
      <c r="B1189" s="68" t="s">
        <v>9538</v>
      </c>
      <c r="C1189" s="2" t="s">
        <v>1</v>
      </c>
      <c r="D1189" s="2">
        <v>40</v>
      </c>
      <c r="E1189" s="6">
        <v>28998</v>
      </c>
      <c r="F1189" s="7">
        <v>43875.597534722219</v>
      </c>
      <c r="G1189" s="69" t="s">
        <v>4</v>
      </c>
      <c r="H1189" s="68">
        <v>1606</v>
      </c>
      <c r="I1189" s="8">
        <f t="shared" si="101"/>
        <v>16.059999999999999</v>
      </c>
      <c r="J1189" s="8">
        <v>4.0449999999999999</v>
      </c>
      <c r="K1189" s="69">
        <v>100</v>
      </c>
      <c r="L1189" s="68">
        <v>437</v>
      </c>
      <c r="M1189" s="8">
        <f t="shared" si="102"/>
        <v>4.37</v>
      </c>
      <c r="N1189" s="8">
        <v>2.073</v>
      </c>
      <c r="O1189" s="69">
        <f t="shared" si="100"/>
        <v>100</v>
      </c>
      <c r="P1189" s="181">
        <f t="shared" si="103"/>
        <v>3.6750572082379858</v>
      </c>
      <c r="Q1189" s="77" t="s">
        <v>718</v>
      </c>
      <c r="V1189" s="34">
        <v>0.46458333333333335</v>
      </c>
      <c r="W1189" s="85">
        <v>0.63194444444444442</v>
      </c>
      <c r="X1189" s="86">
        <f t="shared" si="104"/>
        <v>0.16736111111111107</v>
      </c>
    </row>
    <row r="1190" spans="1:24" x14ac:dyDescent="0.3">
      <c r="A1190" s="44" t="s">
        <v>9539</v>
      </c>
      <c r="B1190" s="68" t="s">
        <v>9540</v>
      </c>
      <c r="C1190" s="2" t="s">
        <v>1</v>
      </c>
      <c r="D1190" s="2">
        <v>40</v>
      </c>
      <c r="E1190" s="6">
        <v>29263</v>
      </c>
      <c r="F1190" s="7">
        <v>43875.626111111109</v>
      </c>
      <c r="G1190" s="69" t="s">
        <v>4</v>
      </c>
      <c r="H1190" s="68">
        <v>1639</v>
      </c>
      <c r="I1190" s="8">
        <f t="shared" si="101"/>
        <v>16.555555555555557</v>
      </c>
      <c r="J1190" s="8">
        <v>4.1950000000000003</v>
      </c>
      <c r="K1190" s="69">
        <v>99</v>
      </c>
      <c r="L1190" s="68">
        <v>342</v>
      </c>
      <c r="M1190" s="8">
        <f t="shared" si="102"/>
        <v>3.4545454545454546</v>
      </c>
      <c r="N1190" s="8">
        <v>2.242</v>
      </c>
      <c r="O1190" s="69">
        <f t="shared" si="100"/>
        <v>99</v>
      </c>
      <c r="P1190" s="181">
        <f t="shared" si="103"/>
        <v>4.7923976608187138</v>
      </c>
      <c r="Q1190" s="77" t="s">
        <v>718</v>
      </c>
      <c r="V1190" s="34">
        <v>0.4909722222222222</v>
      </c>
      <c r="W1190" s="85">
        <v>0.59722222222222221</v>
      </c>
      <c r="X1190" s="86">
        <f t="shared" si="104"/>
        <v>0.10625000000000001</v>
      </c>
    </row>
    <row r="1191" spans="1:24" x14ac:dyDescent="0.3">
      <c r="A1191" s="44" t="s">
        <v>9541</v>
      </c>
      <c r="B1191" s="68" t="s">
        <v>9542</v>
      </c>
      <c r="C1191" s="2" t="s">
        <v>1</v>
      </c>
      <c r="D1191" s="2">
        <v>47</v>
      </c>
      <c r="E1191" s="6">
        <v>26527</v>
      </c>
      <c r="F1191" s="7">
        <v>43875.640277777777</v>
      </c>
      <c r="G1191" s="69" t="s">
        <v>4</v>
      </c>
      <c r="H1191" s="68">
        <v>1855</v>
      </c>
      <c r="I1191" s="8">
        <f t="shared" si="101"/>
        <v>18.737373737373737</v>
      </c>
      <c r="J1191" s="8">
        <v>4.024</v>
      </c>
      <c r="K1191" s="69">
        <v>99</v>
      </c>
      <c r="L1191" s="68">
        <v>546</v>
      </c>
      <c r="M1191" s="8">
        <f t="shared" si="102"/>
        <v>5.5151515151515156</v>
      </c>
      <c r="N1191" s="8">
        <v>2.5649999999999999</v>
      </c>
      <c r="O1191" s="69">
        <f t="shared" ref="O1191:O1254" si="105">K1191</f>
        <v>99</v>
      </c>
      <c r="P1191" s="181">
        <f t="shared" si="103"/>
        <v>3.3974358974358969</v>
      </c>
      <c r="Q1191" s="77" t="s">
        <v>718</v>
      </c>
      <c r="V1191" s="34">
        <v>0.48472222222222222</v>
      </c>
      <c r="W1191" s="85">
        <v>0.65625</v>
      </c>
      <c r="X1191" s="86">
        <f t="shared" si="104"/>
        <v>0.17152777777777778</v>
      </c>
    </row>
    <row r="1192" spans="1:24" x14ac:dyDescent="0.3">
      <c r="A1192" s="44" t="s">
        <v>9543</v>
      </c>
      <c r="B1192" s="68" t="s">
        <v>4434</v>
      </c>
      <c r="C1192" s="2" t="s">
        <v>1</v>
      </c>
      <c r="D1192" s="2">
        <v>37</v>
      </c>
      <c r="E1192" s="6">
        <v>30166</v>
      </c>
      <c r="F1192" s="7">
        <v>43878.51158564815</v>
      </c>
      <c r="G1192" s="69" t="s">
        <v>4</v>
      </c>
      <c r="H1192" s="68">
        <v>1068</v>
      </c>
      <c r="I1192" s="8">
        <f t="shared" si="101"/>
        <v>10.787878787878787</v>
      </c>
      <c r="J1192" s="8">
        <v>3.2040000000000002</v>
      </c>
      <c r="K1192" s="69">
        <v>99</v>
      </c>
      <c r="L1192" s="68">
        <v>425</v>
      </c>
      <c r="M1192" s="8">
        <f t="shared" si="102"/>
        <v>4.2929292929292933</v>
      </c>
      <c r="N1192" s="8">
        <v>1.923</v>
      </c>
      <c r="O1192" s="69">
        <f t="shared" si="105"/>
        <v>99</v>
      </c>
      <c r="P1192" s="181">
        <f t="shared" si="103"/>
        <v>2.512941176470588</v>
      </c>
      <c r="Q1192" s="77" t="s">
        <v>718</v>
      </c>
      <c r="V1192" s="34">
        <v>0.38125000000000003</v>
      </c>
      <c r="W1192" s="85">
        <v>0.52083333333333337</v>
      </c>
      <c r="X1192" s="86">
        <f t="shared" si="104"/>
        <v>0.13958333333333334</v>
      </c>
    </row>
    <row r="1193" spans="1:24" x14ac:dyDescent="0.3">
      <c r="A1193" s="44" t="s">
        <v>9544</v>
      </c>
      <c r="B1193" s="68" t="s">
        <v>413</v>
      </c>
      <c r="C1193" s="2" t="s">
        <v>1</v>
      </c>
      <c r="D1193" s="2">
        <v>60</v>
      </c>
      <c r="E1193" s="6">
        <v>21948</v>
      </c>
      <c r="F1193" s="7">
        <v>43878.511886574073</v>
      </c>
      <c r="G1193" s="69" t="s">
        <v>4</v>
      </c>
      <c r="H1193" s="68">
        <v>2277</v>
      </c>
      <c r="I1193" s="8">
        <f t="shared" si="101"/>
        <v>23</v>
      </c>
      <c r="J1193" s="8">
        <v>5.4489999999999998</v>
      </c>
      <c r="K1193" s="69">
        <v>99</v>
      </c>
      <c r="L1193" s="68">
        <v>416</v>
      </c>
      <c r="M1193" s="8">
        <f t="shared" si="102"/>
        <v>4.2020202020202024</v>
      </c>
      <c r="N1193" s="8">
        <v>1.9430000000000001</v>
      </c>
      <c r="O1193" s="69">
        <f t="shared" si="105"/>
        <v>99</v>
      </c>
      <c r="P1193" s="181">
        <f t="shared" si="103"/>
        <v>5.4735576923076916</v>
      </c>
      <c r="Q1193" s="77" t="s">
        <v>718</v>
      </c>
      <c r="V1193" s="34">
        <v>0.3972222222222222</v>
      </c>
      <c r="W1193" s="85">
        <v>0.53472222222222221</v>
      </c>
      <c r="X1193" s="86">
        <f t="shared" si="104"/>
        <v>0.13750000000000001</v>
      </c>
    </row>
    <row r="1194" spans="1:24" x14ac:dyDescent="0.3">
      <c r="A1194" s="44" t="s">
        <v>9545</v>
      </c>
      <c r="B1194" s="68" t="s">
        <v>1936</v>
      </c>
      <c r="C1194" s="2" t="s">
        <v>1</v>
      </c>
      <c r="D1194" s="2">
        <v>48</v>
      </c>
      <c r="E1194" s="6">
        <v>26020</v>
      </c>
      <c r="F1194" s="7">
        <v>43878.533888888887</v>
      </c>
      <c r="G1194" s="69" t="s">
        <v>4</v>
      </c>
      <c r="H1194" s="68">
        <v>1953</v>
      </c>
      <c r="I1194" s="8">
        <f t="shared" si="101"/>
        <v>19.53</v>
      </c>
      <c r="J1194" s="8">
        <v>4.2220000000000004</v>
      </c>
      <c r="K1194" s="69">
        <v>100</v>
      </c>
      <c r="L1194" s="68">
        <v>377</v>
      </c>
      <c r="M1194" s="8">
        <f t="shared" si="102"/>
        <v>3.77</v>
      </c>
      <c r="N1194" s="8">
        <v>1.7629999999999999</v>
      </c>
      <c r="O1194" s="69">
        <f t="shared" si="105"/>
        <v>100</v>
      </c>
      <c r="P1194" s="181">
        <f t="shared" si="103"/>
        <v>5.180371352785146</v>
      </c>
      <c r="Q1194" s="77" t="s">
        <v>718</v>
      </c>
      <c r="V1194" s="34">
        <v>0.39374999999999999</v>
      </c>
      <c r="W1194" s="85">
        <v>0.54513888888888895</v>
      </c>
      <c r="X1194" s="86">
        <f t="shared" si="104"/>
        <v>0.15138888888888896</v>
      </c>
    </row>
    <row r="1195" spans="1:24" x14ac:dyDescent="0.3">
      <c r="A1195" s="44" t="s">
        <v>9546</v>
      </c>
      <c r="B1195" s="68" t="s">
        <v>9547</v>
      </c>
      <c r="C1195" s="2" t="s">
        <v>1</v>
      </c>
      <c r="D1195" s="2">
        <v>56</v>
      </c>
      <c r="E1195" s="6">
        <v>23079</v>
      </c>
      <c r="F1195" s="7">
        <v>43878.542199074072</v>
      </c>
      <c r="G1195" s="69" t="s">
        <v>4</v>
      </c>
      <c r="H1195" s="68">
        <v>3654</v>
      </c>
      <c r="I1195" s="8">
        <f t="shared" si="101"/>
        <v>36.909090909090907</v>
      </c>
      <c r="J1195" s="8">
        <v>5.7130000000000001</v>
      </c>
      <c r="K1195" s="69">
        <v>99</v>
      </c>
      <c r="L1195" s="68">
        <v>607</v>
      </c>
      <c r="M1195" s="8">
        <f t="shared" si="102"/>
        <v>6.1313131313131315</v>
      </c>
      <c r="N1195" s="8">
        <v>2.4769999999999999</v>
      </c>
      <c r="O1195" s="69">
        <f t="shared" si="105"/>
        <v>99</v>
      </c>
      <c r="P1195" s="181">
        <f t="shared" si="103"/>
        <v>6.019769357495881</v>
      </c>
      <c r="Q1195" s="77" t="s">
        <v>718</v>
      </c>
      <c r="V1195" s="34">
        <v>0.4069444444444445</v>
      </c>
      <c r="W1195" s="85">
        <v>0.56597222222222221</v>
      </c>
      <c r="X1195" s="86">
        <f t="shared" si="104"/>
        <v>0.15902777777777771</v>
      </c>
    </row>
    <row r="1196" spans="1:24" x14ac:dyDescent="0.3">
      <c r="A1196" s="44" t="s">
        <v>9548</v>
      </c>
      <c r="B1196" s="68" t="s">
        <v>9549</v>
      </c>
      <c r="C1196" s="2" t="s">
        <v>1</v>
      </c>
      <c r="D1196" s="2">
        <v>68</v>
      </c>
      <c r="E1196" s="6">
        <v>18731</v>
      </c>
      <c r="F1196" s="7">
        <v>43878.562013888892</v>
      </c>
      <c r="G1196" s="69" t="s">
        <v>4</v>
      </c>
      <c r="H1196" s="68">
        <v>2091</v>
      </c>
      <c r="I1196" s="8">
        <f t="shared" si="101"/>
        <v>21.121212121212121</v>
      </c>
      <c r="J1196" s="8">
        <v>4.3739999999999997</v>
      </c>
      <c r="K1196" s="69">
        <v>99</v>
      </c>
      <c r="L1196" s="68">
        <v>507</v>
      </c>
      <c r="M1196" s="8">
        <f t="shared" si="102"/>
        <v>5.1212121212121211</v>
      </c>
      <c r="N1196" s="8">
        <v>2.327</v>
      </c>
      <c r="O1196" s="69">
        <f t="shared" si="105"/>
        <v>99</v>
      </c>
      <c r="P1196" s="181">
        <f t="shared" si="103"/>
        <v>4.1242603550295858</v>
      </c>
      <c r="Q1196" s="77" t="s">
        <v>718</v>
      </c>
      <c r="V1196" s="34">
        <v>0.42152777777777778</v>
      </c>
      <c r="W1196" s="85">
        <v>0.58333333333333337</v>
      </c>
      <c r="X1196" s="86">
        <f t="shared" si="104"/>
        <v>0.16180555555555559</v>
      </c>
    </row>
    <row r="1197" spans="1:24" x14ac:dyDescent="0.3">
      <c r="A1197" s="44" t="s">
        <v>9550</v>
      </c>
      <c r="B1197" s="68" t="s">
        <v>1928</v>
      </c>
      <c r="C1197" s="2" t="s">
        <v>1</v>
      </c>
      <c r="D1197" s="2">
        <v>49</v>
      </c>
      <c r="E1197" s="6">
        <v>25981</v>
      </c>
      <c r="F1197" s="7">
        <v>43878.579594907409</v>
      </c>
      <c r="G1197" s="69" t="s">
        <v>4</v>
      </c>
      <c r="H1197" s="68">
        <v>1644</v>
      </c>
      <c r="I1197" s="8">
        <f t="shared" si="101"/>
        <v>16.606060606060606</v>
      </c>
      <c r="J1197" s="8">
        <v>3.7360000000000002</v>
      </c>
      <c r="K1197" s="69">
        <v>99</v>
      </c>
      <c r="L1197" s="68">
        <v>296</v>
      </c>
      <c r="M1197" s="8">
        <f t="shared" si="102"/>
        <v>2.9898989898989901</v>
      </c>
      <c r="N1197" s="8">
        <v>1.5289999999999999</v>
      </c>
      <c r="O1197" s="69">
        <f t="shared" si="105"/>
        <v>99</v>
      </c>
      <c r="P1197" s="181">
        <f t="shared" si="103"/>
        <v>5.5540540540540535</v>
      </c>
      <c r="Q1197" s="77" t="s">
        <v>718</v>
      </c>
      <c r="V1197" s="34">
        <v>0.43055555555555558</v>
      </c>
      <c r="W1197" s="85">
        <v>0.59375</v>
      </c>
      <c r="X1197" s="86">
        <f t="shared" si="104"/>
        <v>0.16319444444444442</v>
      </c>
    </row>
    <row r="1198" spans="1:24" x14ac:dyDescent="0.3">
      <c r="A1198" s="44" t="s">
        <v>9551</v>
      </c>
      <c r="B1198" s="68" t="s">
        <v>9552</v>
      </c>
      <c r="C1198" s="2" t="s">
        <v>1</v>
      </c>
      <c r="D1198" s="2">
        <v>55</v>
      </c>
      <c r="E1198" s="6">
        <v>23487</v>
      </c>
      <c r="F1198" s="7">
        <v>43878.591053240743</v>
      </c>
      <c r="G1198" s="69" t="s">
        <v>4</v>
      </c>
      <c r="H1198" s="68">
        <v>2349</v>
      </c>
      <c r="I1198" s="8">
        <f t="shared" si="101"/>
        <v>23.49</v>
      </c>
      <c r="J1198" s="8">
        <v>4.9000000000000004</v>
      </c>
      <c r="K1198" s="69">
        <v>100</v>
      </c>
      <c r="L1198" s="68">
        <v>460</v>
      </c>
      <c r="M1198" s="8">
        <f t="shared" si="102"/>
        <v>4.5999999999999996</v>
      </c>
      <c r="N1198" s="8">
        <v>1.964</v>
      </c>
      <c r="O1198" s="69">
        <f t="shared" si="105"/>
        <v>100</v>
      </c>
      <c r="P1198" s="181">
        <f t="shared" si="103"/>
        <v>5.1065217391304349</v>
      </c>
      <c r="Q1198" s="77" t="s">
        <v>718</v>
      </c>
      <c r="V1198" s="34">
        <v>0.46666666666666662</v>
      </c>
      <c r="W1198" s="85">
        <v>0.60763888888888895</v>
      </c>
      <c r="X1198" s="86">
        <f t="shared" si="104"/>
        <v>0.14097222222222233</v>
      </c>
    </row>
    <row r="1199" spans="1:24" x14ac:dyDescent="0.3">
      <c r="A1199" s="44" t="s">
        <v>9553</v>
      </c>
      <c r="B1199" s="68" t="s">
        <v>9554</v>
      </c>
      <c r="C1199" s="2" t="s">
        <v>1</v>
      </c>
      <c r="D1199" s="2">
        <v>50</v>
      </c>
      <c r="E1199" s="6">
        <v>25272</v>
      </c>
      <c r="F1199" s="7">
        <v>43878.602326388886</v>
      </c>
      <c r="G1199" s="69" t="s">
        <v>4</v>
      </c>
      <c r="H1199" s="68">
        <v>1127</v>
      </c>
      <c r="I1199" s="8">
        <f t="shared" si="101"/>
        <v>11.383838383838384</v>
      </c>
      <c r="J1199" s="8">
        <v>3.3519999999999999</v>
      </c>
      <c r="K1199" s="69">
        <v>99</v>
      </c>
      <c r="L1199" s="68">
        <v>483</v>
      </c>
      <c r="M1199" s="8">
        <f t="shared" si="102"/>
        <v>4.8787878787878789</v>
      </c>
      <c r="N1199" s="8">
        <v>2.2050000000000001</v>
      </c>
      <c r="O1199" s="69">
        <f t="shared" si="105"/>
        <v>99</v>
      </c>
      <c r="P1199" s="181">
        <f t="shared" si="103"/>
        <v>2.3333333333333335</v>
      </c>
      <c r="Q1199" s="77" t="s">
        <v>718</v>
      </c>
      <c r="V1199" s="34">
        <v>0.47291666666666665</v>
      </c>
      <c r="W1199" s="85">
        <v>0.63194444444444442</v>
      </c>
      <c r="X1199" s="86">
        <f t="shared" si="104"/>
        <v>0.15902777777777777</v>
      </c>
    </row>
    <row r="1200" spans="1:24" x14ac:dyDescent="0.3">
      <c r="A1200" s="44" t="s">
        <v>9555</v>
      </c>
      <c r="B1200" s="68" t="s">
        <v>9556</v>
      </c>
      <c r="C1200" s="2" t="s">
        <v>1</v>
      </c>
      <c r="D1200" s="2">
        <v>64</v>
      </c>
      <c r="E1200" s="6">
        <v>20330</v>
      </c>
      <c r="F1200" s="7">
        <v>43878.666006944448</v>
      </c>
      <c r="G1200" s="69" t="s">
        <v>4</v>
      </c>
      <c r="H1200" s="68">
        <v>2090</v>
      </c>
      <c r="I1200" s="8">
        <f t="shared" si="101"/>
        <v>21.111111111111111</v>
      </c>
      <c r="J1200" s="8">
        <v>5.6749999999999998</v>
      </c>
      <c r="K1200" s="69">
        <v>99</v>
      </c>
      <c r="L1200" s="68">
        <v>500</v>
      </c>
      <c r="M1200" s="8">
        <f t="shared" si="102"/>
        <v>5.0505050505050502</v>
      </c>
      <c r="N1200" s="8">
        <v>2.3180000000000001</v>
      </c>
      <c r="O1200" s="69">
        <f t="shared" si="105"/>
        <v>99</v>
      </c>
      <c r="P1200" s="181">
        <f t="shared" si="103"/>
        <v>4.1800000000000006</v>
      </c>
      <c r="Q1200" s="77" t="s">
        <v>718</v>
      </c>
      <c r="V1200" s="34">
        <v>0.50763888888888886</v>
      </c>
      <c r="W1200" s="85">
        <v>0.67361111111111116</v>
      </c>
      <c r="X1200" s="86">
        <f t="shared" si="104"/>
        <v>0.1659722222222223</v>
      </c>
    </row>
    <row r="1201" spans="1:24" x14ac:dyDescent="0.3">
      <c r="A1201" s="44" t="s">
        <v>9557</v>
      </c>
      <c r="B1201" s="68" t="s">
        <v>9558</v>
      </c>
      <c r="C1201" s="2" t="s">
        <v>1</v>
      </c>
      <c r="D1201" s="2">
        <v>50</v>
      </c>
      <c r="E1201" s="6">
        <v>25451</v>
      </c>
      <c r="F1201" s="7">
        <v>43878.678726851853</v>
      </c>
      <c r="G1201" s="69" t="s">
        <v>4</v>
      </c>
      <c r="H1201" s="68">
        <v>1577</v>
      </c>
      <c r="I1201" s="8">
        <f t="shared" si="101"/>
        <v>15.929292929292929</v>
      </c>
      <c r="J1201" s="8">
        <v>4.0209999999999999</v>
      </c>
      <c r="K1201" s="69">
        <v>99</v>
      </c>
      <c r="L1201" s="68">
        <v>406</v>
      </c>
      <c r="M1201" s="8">
        <f t="shared" si="102"/>
        <v>4.1010101010101012</v>
      </c>
      <c r="N1201" s="8">
        <v>1.9139999999999999</v>
      </c>
      <c r="O1201" s="69">
        <f t="shared" si="105"/>
        <v>99</v>
      </c>
      <c r="P1201" s="181">
        <f t="shared" si="103"/>
        <v>3.8842364532019702</v>
      </c>
      <c r="Q1201" s="77" t="s">
        <v>718</v>
      </c>
      <c r="V1201" s="34">
        <v>0.52638888888888891</v>
      </c>
      <c r="W1201" s="85">
        <v>0.6875</v>
      </c>
      <c r="X1201" s="86">
        <f t="shared" si="104"/>
        <v>0.16111111111111109</v>
      </c>
    </row>
    <row r="1202" spans="1:24" x14ac:dyDescent="0.3">
      <c r="A1202" s="44" t="s">
        <v>9559</v>
      </c>
      <c r="B1202" s="68" t="s">
        <v>810</v>
      </c>
      <c r="C1202" s="2" t="s">
        <v>1</v>
      </c>
      <c r="D1202" s="2">
        <v>43</v>
      </c>
      <c r="E1202" s="6">
        <v>27939</v>
      </c>
      <c r="F1202" s="7">
        <v>43879.51730324074</v>
      </c>
      <c r="G1202" s="69" t="s">
        <v>4</v>
      </c>
      <c r="H1202" s="68">
        <v>1672</v>
      </c>
      <c r="I1202" s="8">
        <f t="shared" si="101"/>
        <v>16.888888888888889</v>
      </c>
      <c r="J1202" s="8">
        <v>4.4240000000000004</v>
      </c>
      <c r="K1202" s="69">
        <v>99</v>
      </c>
      <c r="L1202" s="68">
        <v>412</v>
      </c>
      <c r="M1202" s="8">
        <f t="shared" si="102"/>
        <v>4.1616161616161618</v>
      </c>
      <c r="N1202" s="8">
        <v>2.1459999999999999</v>
      </c>
      <c r="O1202" s="69">
        <f t="shared" si="105"/>
        <v>99</v>
      </c>
      <c r="P1202" s="181">
        <f t="shared" si="103"/>
        <v>4.058252427184466</v>
      </c>
      <c r="Q1202" s="77" t="s">
        <v>718</v>
      </c>
      <c r="V1202" s="34">
        <v>0.37013888888888885</v>
      </c>
      <c r="W1202" s="85">
        <v>0.52083333333333337</v>
      </c>
      <c r="X1202" s="86">
        <f t="shared" si="104"/>
        <v>0.15069444444444452</v>
      </c>
    </row>
    <row r="1203" spans="1:24" x14ac:dyDescent="0.3">
      <c r="A1203" s="44" t="s">
        <v>9560</v>
      </c>
      <c r="B1203" s="68" t="s">
        <v>176</v>
      </c>
      <c r="C1203" s="2" t="s">
        <v>1</v>
      </c>
      <c r="D1203" s="2">
        <v>44</v>
      </c>
      <c r="E1203" s="6">
        <v>27746</v>
      </c>
      <c r="F1203" s="7">
        <v>43879.525335648148</v>
      </c>
      <c r="G1203" s="69" t="s">
        <v>4</v>
      </c>
      <c r="H1203" s="68">
        <v>1983</v>
      </c>
      <c r="I1203" s="8">
        <f t="shared" si="101"/>
        <v>19.829999999999998</v>
      </c>
      <c r="J1203" s="8">
        <v>4.4880000000000004</v>
      </c>
      <c r="K1203" s="69">
        <v>100</v>
      </c>
      <c r="L1203" s="68">
        <v>412</v>
      </c>
      <c r="M1203" s="8">
        <f t="shared" si="102"/>
        <v>4.12</v>
      </c>
      <c r="N1203" s="8">
        <v>1.855</v>
      </c>
      <c r="O1203" s="69">
        <f t="shared" si="105"/>
        <v>100</v>
      </c>
      <c r="P1203" s="181">
        <f t="shared" si="103"/>
        <v>4.8131067961165046</v>
      </c>
      <c r="Q1203" s="77" t="s">
        <v>718</v>
      </c>
      <c r="V1203" s="34">
        <v>0.3840277777777778</v>
      </c>
      <c r="W1203" s="85">
        <v>0.53472222222222221</v>
      </c>
      <c r="X1203" s="86">
        <f t="shared" si="104"/>
        <v>0.15069444444444441</v>
      </c>
    </row>
    <row r="1204" spans="1:24" x14ac:dyDescent="0.3">
      <c r="A1204" s="44" t="s">
        <v>2234</v>
      </c>
      <c r="B1204" s="68" t="s">
        <v>1560</v>
      </c>
      <c r="C1204" s="2" t="s">
        <v>1</v>
      </c>
      <c r="D1204" s="2">
        <v>51</v>
      </c>
      <c r="E1204" s="6">
        <v>24930</v>
      </c>
      <c r="F1204" s="7">
        <v>43879.5315162037</v>
      </c>
      <c r="G1204" s="69" t="s">
        <v>4</v>
      </c>
      <c r="H1204" s="68">
        <v>1717</v>
      </c>
      <c r="I1204" s="8">
        <f t="shared" si="101"/>
        <v>17.343434343434343</v>
      </c>
      <c r="J1204" s="8">
        <v>4.7320000000000002</v>
      </c>
      <c r="K1204" s="69">
        <v>99</v>
      </c>
      <c r="L1204" s="68">
        <v>386</v>
      </c>
      <c r="M1204" s="8">
        <f t="shared" si="102"/>
        <v>3.8989898989898988</v>
      </c>
      <c r="N1204" s="8">
        <v>1.6990000000000001</v>
      </c>
      <c r="O1204" s="69">
        <f t="shared" si="105"/>
        <v>99</v>
      </c>
      <c r="P1204" s="181">
        <f t="shared" si="103"/>
        <v>4.4481865284974091</v>
      </c>
      <c r="Q1204" s="77" t="s">
        <v>718</v>
      </c>
      <c r="V1204" s="34">
        <v>0.39166666666666666</v>
      </c>
      <c r="W1204" s="85">
        <v>0.54513888888888895</v>
      </c>
      <c r="X1204" s="86">
        <f t="shared" si="104"/>
        <v>0.15347222222222229</v>
      </c>
    </row>
    <row r="1205" spans="1:24" x14ac:dyDescent="0.3">
      <c r="A1205" s="44" t="s">
        <v>9561</v>
      </c>
      <c r="B1205" s="68" t="s">
        <v>1451</v>
      </c>
      <c r="C1205" s="2" t="s">
        <v>1</v>
      </c>
      <c r="D1205" s="2">
        <v>48</v>
      </c>
      <c r="E1205" s="6">
        <v>26164</v>
      </c>
      <c r="F1205" s="7">
        <v>43879.546226851853</v>
      </c>
      <c r="G1205" s="69" t="s">
        <v>4</v>
      </c>
      <c r="H1205" s="68">
        <v>1978</v>
      </c>
      <c r="I1205" s="8">
        <f t="shared" si="101"/>
        <v>19.979797979797979</v>
      </c>
      <c r="J1205" s="8">
        <v>4.8129999999999997</v>
      </c>
      <c r="K1205" s="69">
        <v>99</v>
      </c>
      <c r="L1205" s="68">
        <v>408</v>
      </c>
      <c r="M1205" s="8">
        <f t="shared" si="102"/>
        <v>4.1212121212121211</v>
      </c>
      <c r="N1205" s="8">
        <v>2.12</v>
      </c>
      <c r="O1205" s="69">
        <f t="shared" si="105"/>
        <v>99</v>
      </c>
      <c r="P1205" s="181">
        <f t="shared" si="103"/>
        <v>4.8480392156862742</v>
      </c>
      <c r="Q1205" s="77" t="s">
        <v>718</v>
      </c>
      <c r="V1205" s="34">
        <v>0.41041666666666665</v>
      </c>
      <c r="W1205" s="85">
        <v>0.56597222222222221</v>
      </c>
      <c r="X1205" s="86">
        <f t="shared" si="104"/>
        <v>0.15555555555555556</v>
      </c>
    </row>
    <row r="1206" spans="1:24" x14ac:dyDescent="0.3">
      <c r="A1206" s="44" t="s">
        <v>9562</v>
      </c>
      <c r="B1206" s="68" t="s">
        <v>9563</v>
      </c>
      <c r="C1206" s="2" t="s">
        <v>6</v>
      </c>
      <c r="D1206" s="2">
        <v>58</v>
      </c>
      <c r="E1206" s="6">
        <v>22393</v>
      </c>
      <c r="F1206" s="7">
        <v>43879.56045138889</v>
      </c>
      <c r="G1206" s="69" t="s">
        <v>4</v>
      </c>
      <c r="H1206" s="68">
        <v>1777</v>
      </c>
      <c r="I1206" s="8">
        <f t="shared" si="101"/>
        <v>17.949494949494948</v>
      </c>
      <c r="J1206" s="8">
        <v>4.7649999999999997</v>
      </c>
      <c r="K1206" s="69">
        <v>99</v>
      </c>
      <c r="L1206" s="68">
        <v>372</v>
      </c>
      <c r="M1206" s="8">
        <f t="shared" si="102"/>
        <v>3.7575757575757578</v>
      </c>
      <c r="N1206" s="8">
        <v>1.7729999999999999</v>
      </c>
      <c r="O1206" s="69">
        <f t="shared" si="105"/>
        <v>99</v>
      </c>
      <c r="P1206" s="181">
        <f t="shared" si="103"/>
        <v>4.7768817204301071</v>
      </c>
      <c r="Q1206" s="77" t="s">
        <v>718</v>
      </c>
      <c r="V1206" s="34">
        <v>0.40902777777777777</v>
      </c>
      <c r="W1206" s="85">
        <v>0.58333333333333337</v>
      </c>
      <c r="X1206" s="86">
        <f t="shared" si="104"/>
        <v>0.1743055555555556</v>
      </c>
    </row>
    <row r="1207" spans="1:24" x14ac:dyDescent="0.3">
      <c r="A1207" s="44" t="s">
        <v>9564</v>
      </c>
      <c r="B1207" s="68" t="s">
        <v>248</v>
      </c>
      <c r="C1207" s="2" t="s">
        <v>1</v>
      </c>
      <c r="D1207" s="2">
        <v>50</v>
      </c>
      <c r="E1207" s="6">
        <v>25271</v>
      </c>
      <c r="F1207" s="7">
        <v>43879.586643518516</v>
      </c>
      <c r="G1207" s="69" t="s">
        <v>4</v>
      </c>
      <c r="H1207" s="68">
        <v>1626</v>
      </c>
      <c r="I1207" s="8">
        <f t="shared" si="101"/>
        <v>16.260000000000002</v>
      </c>
      <c r="J1207" s="8">
        <v>4.67</v>
      </c>
      <c r="K1207" s="69">
        <v>100</v>
      </c>
      <c r="L1207" s="68">
        <v>428</v>
      </c>
      <c r="M1207" s="8">
        <f t="shared" si="102"/>
        <v>4.28</v>
      </c>
      <c r="N1207" s="8">
        <v>2.1789999999999998</v>
      </c>
      <c r="O1207" s="69">
        <f t="shared" si="105"/>
        <v>100</v>
      </c>
      <c r="P1207" s="181">
        <f t="shared" si="103"/>
        <v>3.7990654205607477</v>
      </c>
      <c r="Q1207" s="77" t="s">
        <v>718</v>
      </c>
      <c r="V1207" s="34">
        <v>0.44722222222222219</v>
      </c>
      <c r="W1207" s="85">
        <v>0.59722222222222221</v>
      </c>
      <c r="X1207" s="86">
        <f t="shared" si="104"/>
        <v>0.15000000000000002</v>
      </c>
    </row>
    <row r="1208" spans="1:24" x14ac:dyDescent="0.3">
      <c r="A1208" s="44" t="s">
        <v>9565</v>
      </c>
      <c r="B1208" s="68" t="s">
        <v>9566</v>
      </c>
      <c r="C1208" s="2" t="s">
        <v>6</v>
      </c>
      <c r="D1208" s="2">
        <v>42</v>
      </c>
      <c r="E1208" s="6">
        <v>28503</v>
      </c>
      <c r="F1208" s="7">
        <v>43879.59884259259</v>
      </c>
      <c r="G1208" s="69" t="s">
        <v>4</v>
      </c>
      <c r="H1208" s="68">
        <v>838</v>
      </c>
      <c r="I1208" s="8">
        <f t="shared" si="101"/>
        <v>8.4646464646464654</v>
      </c>
      <c r="J1208" s="8">
        <v>2.6970000000000001</v>
      </c>
      <c r="K1208" s="69">
        <v>99</v>
      </c>
      <c r="L1208" s="68">
        <v>322</v>
      </c>
      <c r="M1208" s="8">
        <f t="shared" si="102"/>
        <v>3.2525252525252526</v>
      </c>
      <c r="N1208" s="8">
        <v>1.897</v>
      </c>
      <c r="O1208" s="69">
        <f t="shared" si="105"/>
        <v>99</v>
      </c>
      <c r="P1208" s="181">
        <f t="shared" si="103"/>
        <v>2.6024844720496896</v>
      </c>
      <c r="Q1208" s="77" t="s">
        <v>718</v>
      </c>
      <c r="V1208" s="34">
        <v>0.4458333333333333</v>
      </c>
      <c r="W1208" s="85">
        <v>0.64930555555555558</v>
      </c>
      <c r="X1208" s="86">
        <f t="shared" si="104"/>
        <v>0.20347222222222228</v>
      </c>
    </row>
    <row r="1209" spans="1:24" x14ac:dyDescent="0.3">
      <c r="A1209" s="44" t="s">
        <v>2452</v>
      </c>
      <c r="B1209" s="68" t="s">
        <v>483</v>
      </c>
      <c r="C1209" s="2" t="s">
        <v>1</v>
      </c>
      <c r="D1209" s="2">
        <v>33</v>
      </c>
      <c r="E1209" s="6">
        <v>31711</v>
      </c>
      <c r="F1209" s="7">
        <v>43879.604490740741</v>
      </c>
      <c r="G1209" s="69" t="s">
        <v>4</v>
      </c>
      <c r="H1209" s="68">
        <v>1934</v>
      </c>
      <c r="I1209" s="8">
        <f t="shared" si="101"/>
        <v>19.535353535353536</v>
      </c>
      <c r="J1209" s="8">
        <v>6.024</v>
      </c>
      <c r="K1209" s="69">
        <v>99</v>
      </c>
      <c r="L1209" s="68">
        <v>370</v>
      </c>
      <c r="M1209" s="8">
        <f t="shared" si="102"/>
        <v>3.7373737373737375</v>
      </c>
      <c r="N1209" s="8">
        <v>2.0379999999999998</v>
      </c>
      <c r="O1209" s="69">
        <f t="shared" si="105"/>
        <v>99</v>
      </c>
      <c r="P1209" s="181">
        <f t="shared" si="103"/>
        <v>5.2270270270270274</v>
      </c>
      <c r="Q1209" s="77" t="s">
        <v>718</v>
      </c>
      <c r="V1209" s="34">
        <v>0.46319444444444446</v>
      </c>
      <c r="W1209" s="85">
        <v>0.63194444444444442</v>
      </c>
      <c r="X1209" s="86">
        <f t="shared" si="104"/>
        <v>0.16874999999999996</v>
      </c>
    </row>
    <row r="1210" spans="1:24" x14ac:dyDescent="0.3">
      <c r="A1210" s="44" t="s">
        <v>9567</v>
      </c>
      <c r="B1210" s="68" t="s">
        <v>9568</v>
      </c>
      <c r="C1210" s="2" t="s">
        <v>6</v>
      </c>
      <c r="D1210" s="2">
        <v>68</v>
      </c>
      <c r="E1210" s="6">
        <v>18989</v>
      </c>
      <c r="F1210" s="7">
        <v>43879.627372685187</v>
      </c>
      <c r="G1210" s="69" t="s">
        <v>4</v>
      </c>
      <c r="H1210" s="68">
        <v>1380</v>
      </c>
      <c r="I1210" s="8">
        <f t="shared" si="101"/>
        <v>13.939393939393939</v>
      </c>
      <c r="J1210" s="8">
        <v>3.8140000000000001</v>
      </c>
      <c r="K1210" s="69">
        <v>99</v>
      </c>
      <c r="L1210" s="68">
        <v>492</v>
      </c>
      <c r="M1210" s="8">
        <f t="shared" si="102"/>
        <v>4.9696969696969697</v>
      </c>
      <c r="N1210" s="8">
        <v>2.274</v>
      </c>
      <c r="O1210" s="69">
        <f t="shared" si="105"/>
        <v>99</v>
      </c>
      <c r="P1210" s="181">
        <f t="shared" si="103"/>
        <v>2.8048780487804876</v>
      </c>
      <c r="Q1210" s="77" t="s">
        <v>718</v>
      </c>
      <c r="V1210" s="34">
        <v>0.4597222222222222</v>
      </c>
      <c r="W1210" s="85">
        <v>0.64583333333333337</v>
      </c>
      <c r="X1210" s="86">
        <f t="shared" si="104"/>
        <v>0.18611111111111117</v>
      </c>
    </row>
    <row r="1211" spans="1:24" x14ac:dyDescent="0.3">
      <c r="A1211" s="44" t="s">
        <v>9569</v>
      </c>
      <c r="B1211" s="68" t="s">
        <v>9570</v>
      </c>
      <c r="C1211" s="2" t="s">
        <v>6</v>
      </c>
      <c r="D1211" s="2">
        <v>74</v>
      </c>
      <c r="E1211" s="6">
        <v>16608</v>
      </c>
      <c r="F1211" s="7">
        <v>43879.641412037039</v>
      </c>
      <c r="G1211" s="69" t="s">
        <v>4</v>
      </c>
      <c r="H1211" s="68">
        <v>1532</v>
      </c>
      <c r="I1211" s="8">
        <f t="shared" si="101"/>
        <v>15.32</v>
      </c>
      <c r="J1211" s="8">
        <v>4.2590000000000003</v>
      </c>
      <c r="K1211" s="69">
        <v>100</v>
      </c>
      <c r="L1211" s="68">
        <v>720</v>
      </c>
      <c r="M1211" s="8">
        <f t="shared" si="102"/>
        <v>7.2</v>
      </c>
      <c r="N1211" s="8">
        <v>2.6890000000000001</v>
      </c>
      <c r="O1211" s="69">
        <f t="shared" si="105"/>
        <v>100</v>
      </c>
      <c r="P1211" s="181">
        <f t="shared" si="103"/>
        <v>2.1277777777777778</v>
      </c>
      <c r="Q1211" s="77" t="s">
        <v>718</v>
      </c>
      <c r="V1211" s="34">
        <v>0.50277777777777777</v>
      </c>
      <c r="W1211" s="85">
        <v>0.65972222222222221</v>
      </c>
      <c r="X1211" s="86">
        <f t="shared" si="104"/>
        <v>0.15694444444444444</v>
      </c>
    </row>
    <row r="1212" spans="1:24" x14ac:dyDescent="0.3">
      <c r="A1212" s="44" t="s">
        <v>9571</v>
      </c>
      <c r="B1212" s="68" t="s">
        <v>9572</v>
      </c>
      <c r="C1212" s="2" t="s">
        <v>1</v>
      </c>
      <c r="D1212" s="2">
        <v>61</v>
      </c>
      <c r="E1212" s="6">
        <v>21574</v>
      </c>
      <c r="F1212" s="7">
        <v>43879.656898148147</v>
      </c>
      <c r="G1212" s="69" t="s">
        <v>4</v>
      </c>
      <c r="H1212" s="68">
        <v>2265</v>
      </c>
      <c r="I1212" s="8">
        <f t="shared" si="101"/>
        <v>22.878787878787879</v>
      </c>
      <c r="J1212" s="8">
        <v>4.8620000000000001</v>
      </c>
      <c r="K1212" s="69">
        <v>99</v>
      </c>
      <c r="L1212" s="68">
        <v>475</v>
      </c>
      <c r="M1212" s="8">
        <f t="shared" si="102"/>
        <v>4.7979797979797976</v>
      </c>
      <c r="N1212" s="8">
        <v>2.2480000000000002</v>
      </c>
      <c r="O1212" s="69">
        <f t="shared" si="105"/>
        <v>99</v>
      </c>
      <c r="P1212" s="181">
        <f t="shared" si="103"/>
        <v>4.7684210526315791</v>
      </c>
      <c r="Q1212" s="77" t="s">
        <v>718</v>
      </c>
      <c r="V1212" s="34">
        <v>0.52430555555555558</v>
      </c>
      <c r="W1212" s="85">
        <v>0.67361111111111116</v>
      </c>
      <c r="X1212" s="86">
        <f t="shared" si="104"/>
        <v>0.14930555555555558</v>
      </c>
    </row>
    <row r="1213" spans="1:24" x14ac:dyDescent="0.3">
      <c r="A1213" s="44" t="s">
        <v>9573</v>
      </c>
      <c r="B1213" s="68" t="s">
        <v>1979</v>
      </c>
      <c r="C1213" s="2" t="s">
        <v>1</v>
      </c>
      <c r="D1213" s="2">
        <v>55</v>
      </c>
      <c r="E1213" s="6">
        <v>23469</v>
      </c>
      <c r="F1213" s="7">
        <v>43879.66609953704</v>
      </c>
      <c r="G1213" s="69" t="s">
        <v>4</v>
      </c>
      <c r="H1213" s="68">
        <v>2255</v>
      </c>
      <c r="I1213" s="8">
        <f t="shared" si="101"/>
        <v>22.55</v>
      </c>
      <c r="J1213" s="8">
        <v>4.3120000000000003</v>
      </c>
      <c r="K1213" s="69">
        <v>100</v>
      </c>
      <c r="L1213" s="68">
        <v>394</v>
      </c>
      <c r="M1213" s="8">
        <f t="shared" si="102"/>
        <v>3.94</v>
      </c>
      <c r="N1213" s="8">
        <v>2.0880000000000001</v>
      </c>
      <c r="O1213" s="69">
        <f t="shared" si="105"/>
        <v>100</v>
      </c>
      <c r="P1213" s="181">
        <f t="shared" si="103"/>
        <v>5.7233502538071068</v>
      </c>
      <c r="Q1213" s="77" t="s">
        <v>718</v>
      </c>
      <c r="V1213" s="34">
        <v>0.52986111111111112</v>
      </c>
      <c r="W1213" s="85">
        <v>0.70833333333333337</v>
      </c>
      <c r="X1213" s="86">
        <f t="shared" si="104"/>
        <v>0.17847222222222225</v>
      </c>
    </row>
    <row r="1214" spans="1:24" x14ac:dyDescent="0.3">
      <c r="A1214" s="44" t="s">
        <v>9574</v>
      </c>
      <c r="B1214" s="68" t="s">
        <v>1370</v>
      </c>
      <c r="C1214" s="2" t="s">
        <v>1</v>
      </c>
      <c r="D1214" s="2">
        <v>53</v>
      </c>
      <c r="E1214" s="6">
        <v>24482</v>
      </c>
      <c r="F1214" s="7">
        <v>43880.514456018522</v>
      </c>
      <c r="G1214" s="69" t="s">
        <v>4</v>
      </c>
      <c r="H1214" s="68">
        <v>2627</v>
      </c>
      <c r="I1214" s="8">
        <f t="shared" si="101"/>
        <v>26.27</v>
      </c>
      <c r="J1214" s="8">
        <v>5.4710000000000001</v>
      </c>
      <c r="K1214" s="69">
        <v>100</v>
      </c>
      <c r="L1214" s="68">
        <v>638</v>
      </c>
      <c r="M1214" s="8">
        <f t="shared" si="102"/>
        <v>6.38</v>
      </c>
      <c r="N1214" s="8">
        <v>2.7839999999999998</v>
      </c>
      <c r="O1214" s="69">
        <f t="shared" si="105"/>
        <v>100</v>
      </c>
      <c r="P1214" s="181">
        <f t="shared" si="103"/>
        <v>4.1175548589341693</v>
      </c>
      <c r="Q1214" s="77" t="s">
        <v>718</v>
      </c>
      <c r="V1214" s="34">
        <v>0.37847222222222227</v>
      </c>
      <c r="W1214" s="85">
        <v>0.52083333333333337</v>
      </c>
      <c r="X1214" s="86">
        <f t="shared" si="104"/>
        <v>0.1423611111111111</v>
      </c>
    </row>
    <row r="1215" spans="1:24" x14ac:dyDescent="0.3">
      <c r="A1215" s="44" t="s">
        <v>9575</v>
      </c>
      <c r="B1215" s="68" t="s">
        <v>1229</v>
      </c>
      <c r="C1215" s="2" t="s">
        <v>1</v>
      </c>
      <c r="D1215" s="2">
        <v>48</v>
      </c>
      <c r="E1215" s="6">
        <v>26323</v>
      </c>
      <c r="F1215" s="7">
        <v>43880.519062500003</v>
      </c>
      <c r="G1215" s="69" t="s">
        <v>4</v>
      </c>
      <c r="H1215" s="68">
        <v>1820</v>
      </c>
      <c r="I1215" s="8">
        <f t="shared" si="101"/>
        <v>18.2</v>
      </c>
      <c r="J1215" s="8">
        <v>4.6079999999999997</v>
      </c>
      <c r="K1215" s="69">
        <v>100</v>
      </c>
      <c r="L1215" s="68">
        <v>399</v>
      </c>
      <c r="M1215" s="8">
        <f t="shared" si="102"/>
        <v>3.99</v>
      </c>
      <c r="N1215" s="8">
        <v>1.9410000000000001</v>
      </c>
      <c r="O1215" s="69">
        <f t="shared" si="105"/>
        <v>100</v>
      </c>
      <c r="P1215" s="181">
        <f t="shared" si="103"/>
        <v>4.5614035087719298</v>
      </c>
      <c r="Q1215" s="77" t="s">
        <v>718</v>
      </c>
      <c r="V1215" s="34">
        <v>0.39097222222222222</v>
      </c>
      <c r="W1215" s="85">
        <v>0.53125</v>
      </c>
      <c r="X1215" s="86">
        <f t="shared" si="104"/>
        <v>0.14027777777777778</v>
      </c>
    </row>
    <row r="1216" spans="1:24" x14ac:dyDescent="0.3">
      <c r="A1216" s="44" t="s">
        <v>9576</v>
      </c>
      <c r="B1216" s="68" t="s">
        <v>9577</v>
      </c>
      <c r="C1216" s="2" t="s">
        <v>6</v>
      </c>
      <c r="D1216" s="2">
        <v>71</v>
      </c>
      <c r="E1216" s="6">
        <v>17611</v>
      </c>
      <c r="F1216" s="7">
        <v>43880.526921296296</v>
      </c>
      <c r="G1216" s="69" t="s">
        <v>4</v>
      </c>
      <c r="H1216" s="68">
        <v>3134</v>
      </c>
      <c r="I1216" s="8">
        <f t="shared" si="101"/>
        <v>31.656565656565657</v>
      </c>
      <c r="J1216" s="8">
        <v>5.7149999999999999</v>
      </c>
      <c r="K1216" s="69">
        <v>99</v>
      </c>
      <c r="L1216" s="68">
        <v>762</v>
      </c>
      <c r="M1216" s="8">
        <f t="shared" si="102"/>
        <v>7.6969696969696972</v>
      </c>
      <c r="N1216" s="8">
        <v>2.6779999999999999</v>
      </c>
      <c r="O1216" s="69">
        <f t="shared" si="105"/>
        <v>99</v>
      </c>
      <c r="P1216" s="181">
        <f t="shared" si="103"/>
        <v>4.1128608923884515</v>
      </c>
      <c r="Q1216" s="77" t="s">
        <v>718</v>
      </c>
      <c r="V1216" s="34">
        <v>0.40347222222222223</v>
      </c>
      <c r="W1216" s="85">
        <v>0.54166666666666663</v>
      </c>
      <c r="X1216" s="86">
        <f t="shared" si="104"/>
        <v>0.1381944444444444</v>
      </c>
    </row>
    <row r="1217" spans="1:24" x14ac:dyDescent="0.3">
      <c r="A1217" s="44" t="s">
        <v>9578</v>
      </c>
      <c r="B1217" s="68" t="s">
        <v>9579</v>
      </c>
      <c r="C1217" s="2" t="s">
        <v>6</v>
      </c>
      <c r="D1217" s="2">
        <v>78</v>
      </c>
      <c r="E1217" s="6">
        <v>15370</v>
      </c>
      <c r="F1217" s="7">
        <v>43880.545636574076</v>
      </c>
      <c r="G1217" s="69" t="s">
        <v>4</v>
      </c>
      <c r="H1217" s="68">
        <v>2603</v>
      </c>
      <c r="I1217" s="8">
        <f t="shared" si="101"/>
        <v>26.292929292929294</v>
      </c>
      <c r="J1217" s="8">
        <v>5.5129999999999999</v>
      </c>
      <c r="K1217" s="69">
        <v>99</v>
      </c>
      <c r="L1217" s="68">
        <v>758</v>
      </c>
      <c r="M1217" s="8">
        <f t="shared" si="102"/>
        <v>7.6565656565656566</v>
      </c>
      <c r="N1217" s="8">
        <v>2.6960000000000002</v>
      </c>
      <c r="O1217" s="69">
        <f t="shared" si="105"/>
        <v>99</v>
      </c>
      <c r="P1217" s="181">
        <f t="shared" si="103"/>
        <v>3.4340369393139842</v>
      </c>
      <c r="Q1217" s="77" t="s">
        <v>718</v>
      </c>
      <c r="V1217" s="34">
        <v>0.40902777777777777</v>
      </c>
      <c r="W1217" s="85">
        <v>0.56597222222222221</v>
      </c>
      <c r="X1217" s="86">
        <f t="shared" si="104"/>
        <v>0.15694444444444444</v>
      </c>
    </row>
    <row r="1218" spans="1:24" x14ac:dyDescent="0.3">
      <c r="A1218" s="44" t="s">
        <v>9580</v>
      </c>
      <c r="B1218" s="68" t="s">
        <v>9581</v>
      </c>
      <c r="C1218" s="2" t="s">
        <v>1</v>
      </c>
      <c r="D1218" s="2">
        <v>71</v>
      </c>
      <c r="E1218" s="6">
        <v>17647</v>
      </c>
      <c r="F1218" s="7">
        <v>43880.567233796297</v>
      </c>
      <c r="G1218" s="69" t="s">
        <v>4</v>
      </c>
      <c r="H1218" s="68">
        <v>3550</v>
      </c>
      <c r="I1218" s="8">
        <f t="shared" si="101"/>
        <v>35.858585858585862</v>
      </c>
      <c r="J1218" s="8">
        <v>6.1609999999999996</v>
      </c>
      <c r="K1218" s="69">
        <v>99</v>
      </c>
      <c r="L1218" s="68">
        <v>676</v>
      </c>
      <c r="M1218" s="8">
        <f t="shared" si="102"/>
        <v>6.8282828282828278</v>
      </c>
      <c r="N1218" s="8">
        <v>2.65</v>
      </c>
      <c r="O1218" s="69">
        <f t="shared" si="105"/>
        <v>99</v>
      </c>
      <c r="P1218" s="181">
        <f t="shared" si="103"/>
        <v>5.2514792899408294</v>
      </c>
      <c r="Q1218" s="77" t="s">
        <v>718</v>
      </c>
      <c r="V1218" s="34">
        <v>0.43402777777777773</v>
      </c>
      <c r="W1218" s="85">
        <v>0.58333333333333337</v>
      </c>
      <c r="X1218" s="86">
        <f t="shared" si="104"/>
        <v>0.14930555555555564</v>
      </c>
    </row>
    <row r="1219" spans="1:24" x14ac:dyDescent="0.3">
      <c r="A1219" s="44" t="s">
        <v>9582</v>
      </c>
      <c r="B1219" s="68" t="s">
        <v>9583</v>
      </c>
      <c r="C1219" s="2" t="s">
        <v>1</v>
      </c>
      <c r="D1219" s="2">
        <v>48</v>
      </c>
      <c r="E1219" s="6">
        <v>25989</v>
      </c>
      <c r="F1219" s="7">
        <v>43880.572025462963</v>
      </c>
      <c r="G1219" s="69" t="s">
        <v>4</v>
      </c>
      <c r="H1219" s="68">
        <v>1660</v>
      </c>
      <c r="I1219" s="8">
        <f t="shared" ref="I1219:I1282" si="106">H1219/K1219</f>
        <v>16.767676767676768</v>
      </c>
      <c r="J1219" s="8">
        <v>3.681</v>
      </c>
      <c r="K1219" s="69">
        <v>99</v>
      </c>
      <c r="L1219" s="68">
        <v>325</v>
      </c>
      <c r="M1219" s="8">
        <f t="shared" ref="M1219:M1282" si="107">L1219/O1219</f>
        <v>3.2828282828282829</v>
      </c>
      <c r="N1219" s="8">
        <v>1.5649999999999999</v>
      </c>
      <c r="O1219" s="69">
        <f t="shared" si="105"/>
        <v>99</v>
      </c>
      <c r="P1219" s="181">
        <f t="shared" ref="P1219:P1282" si="108">I1219/M1219</f>
        <v>5.1076923076923082</v>
      </c>
      <c r="Q1219" s="77" t="s">
        <v>718</v>
      </c>
      <c r="V1219" s="34">
        <v>0.43611111111111112</v>
      </c>
      <c r="W1219" s="85">
        <v>0.59722222222222221</v>
      </c>
      <c r="X1219" s="86">
        <f t="shared" ref="X1219:X1282" si="109">IF(AND(W1219&lt;&gt;0,V1219&lt;&gt;0),W1219-V1219,"No_data")</f>
        <v>0.16111111111111109</v>
      </c>
    </row>
    <row r="1220" spans="1:24" x14ac:dyDescent="0.3">
      <c r="A1220" s="44" t="s">
        <v>9584</v>
      </c>
      <c r="B1220" s="68" t="s">
        <v>1950</v>
      </c>
      <c r="C1220" s="2" t="s">
        <v>1</v>
      </c>
      <c r="D1220" s="2">
        <v>63</v>
      </c>
      <c r="E1220" s="6">
        <v>20715</v>
      </c>
      <c r="F1220" s="7">
        <v>43880.602303240739</v>
      </c>
      <c r="G1220" s="69" t="s">
        <v>4</v>
      </c>
      <c r="H1220" s="68">
        <v>3067</v>
      </c>
      <c r="I1220" s="8">
        <f t="shared" si="106"/>
        <v>30.67</v>
      </c>
      <c r="J1220" s="8">
        <v>6.4130000000000003</v>
      </c>
      <c r="K1220" s="69">
        <v>100</v>
      </c>
      <c r="L1220" s="68">
        <v>596</v>
      </c>
      <c r="M1220" s="8">
        <f t="shared" si="107"/>
        <v>5.96</v>
      </c>
      <c r="N1220" s="8">
        <v>2.73</v>
      </c>
      <c r="O1220" s="69">
        <f t="shared" si="105"/>
        <v>100</v>
      </c>
      <c r="P1220" s="181">
        <f t="shared" si="108"/>
        <v>5.1459731543624168</v>
      </c>
      <c r="Q1220" s="77" t="s">
        <v>718</v>
      </c>
      <c r="V1220" s="34">
        <v>0.4694444444444445</v>
      </c>
      <c r="W1220" s="85">
        <v>0.61805555555555558</v>
      </c>
      <c r="X1220" s="86">
        <f t="shared" si="109"/>
        <v>0.14861111111111108</v>
      </c>
    </row>
    <row r="1221" spans="1:24" x14ac:dyDescent="0.3">
      <c r="A1221" s="44" t="s">
        <v>9585</v>
      </c>
      <c r="B1221" s="68" t="s">
        <v>1327</v>
      </c>
      <c r="C1221" s="2" t="s">
        <v>1</v>
      </c>
      <c r="D1221" s="2">
        <v>65</v>
      </c>
      <c r="E1221" s="6">
        <v>19803</v>
      </c>
      <c r="F1221" s="7">
        <v>43880.603645833333</v>
      </c>
      <c r="G1221" s="69" t="s">
        <v>4</v>
      </c>
      <c r="H1221" s="68">
        <v>2812</v>
      </c>
      <c r="I1221" s="8">
        <f t="shared" si="106"/>
        <v>28.404040404040405</v>
      </c>
      <c r="J1221" s="8">
        <v>6.3550000000000004</v>
      </c>
      <c r="K1221" s="69">
        <v>99</v>
      </c>
      <c r="L1221" s="68">
        <v>686</v>
      </c>
      <c r="M1221" s="8">
        <f t="shared" si="107"/>
        <v>6.9292929292929291</v>
      </c>
      <c r="N1221" s="8">
        <v>2.7149999999999999</v>
      </c>
      <c r="O1221" s="69">
        <f t="shared" si="105"/>
        <v>99</v>
      </c>
      <c r="P1221" s="181">
        <f t="shared" si="108"/>
        <v>4.0991253644314876</v>
      </c>
      <c r="Q1221" s="77" t="s">
        <v>718</v>
      </c>
      <c r="V1221" s="34">
        <v>0.47222222222222227</v>
      </c>
      <c r="W1221" s="85">
        <v>0.62847222222222221</v>
      </c>
      <c r="X1221" s="86">
        <f t="shared" si="109"/>
        <v>0.15624999999999994</v>
      </c>
    </row>
    <row r="1222" spans="1:24" x14ac:dyDescent="0.3">
      <c r="A1222" s="44" t="s">
        <v>9586</v>
      </c>
      <c r="B1222" s="68" t="s">
        <v>9587</v>
      </c>
      <c r="C1222" s="2" t="s">
        <v>1</v>
      </c>
      <c r="D1222" s="2">
        <v>75</v>
      </c>
      <c r="E1222" s="6">
        <v>16356</v>
      </c>
      <c r="F1222" s="7">
        <v>43880.6328125</v>
      </c>
      <c r="G1222" s="69" t="s">
        <v>4</v>
      </c>
      <c r="H1222" s="68">
        <v>1844</v>
      </c>
      <c r="I1222" s="8">
        <f t="shared" si="106"/>
        <v>18.626262626262626</v>
      </c>
      <c r="J1222" s="8">
        <v>4.4409999999999998</v>
      </c>
      <c r="K1222" s="69">
        <v>99</v>
      </c>
      <c r="L1222" s="68">
        <v>947</v>
      </c>
      <c r="M1222" s="8">
        <f t="shared" si="107"/>
        <v>9.5656565656565657</v>
      </c>
      <c r="N1222" s="8">
        <v>3.2389999999999999</v>
      </c>
      <c r="O1222" s="69">
        <f t="shared" si="105"/>
        <v>99</v>
      </c>
      <c r="P1222" s="181">
        <f t="shared" si="108"/>
        <v>1.9472016895459345</v>
      </c>
      <c r="Q1222" s="77" t="s">
        <v>718</v>
      </c>
      <c r="V1222" s="34">
        <v>0.47569444444444442</v>
      </c>
      <c r="W1222" s="85">
        <v>0.64583333333333337</v>
      </c>
      <c r="X1222" s="86">
        <f t="shared" si="109"/>
        <v>0.17013888888888895</v>
      </c>
    </row>
    <row r="1223" spans="1:24" x14ac:dyDescent="0.3">
      <c r="A1223" s="44" t="s">
        <v>9588</v>
      </c>
      <c r="B1223" s="68" t="s">
        <v>1991</v>
      </c>
      <c r="C1223" s="2" t="s">
        <v>1</v>
      </c>
      <c r="D1223" s="2">
        <v>48</v>
      </c>
      <c r="E1223" s="6">
        <v>26319</v>
      </c>
      <c r="F1223" s="7">
        <v>43880.634479166663</v>
      </c>
      <c r="G1223" s="69" t="s">
        <v>4</v>
      </c>
      <c r="H1223" s="68">
        <v>1977</v>
      </c>
      <c r="I1223" s="8">
        <f t="shared" si="106"/>
        <v>19.969696969696969</v>
      </c>
      <c r="J1223" s="8">
        <v>4.532</v>
      </c>
      <c r="K1223" s="69">
        <v>99</v>
      </c>
      <c r="L1223" s="68">
        <v>475</v>
      </c>
      <c r="M1223" s="8">
        <f t="shared" si="107"/>
        <v>4.7979797979797976</v>
      </c>
      <c r="N1223" s="8">
        <v>2.2080000000000002</v>
      </c>
      <c r="O1223" s="69">
        <f t="shared" si="105"/>
        <v>99</v>
      </c>
      <c r="P1223" s="181">
        <f t="shared" si="108"/>
        <v>4.162105263157895</v>
      </c>
      <c r="Q1223" s="77" t="s">
        <v>718</v>
      </c>
      <c r="V1223" s="34">
        <v>0.50069444444444444</v>
      </c>
      <c r="W1223" s="85">
        <v>0.66666666666666663</v>
      </c>
      <c r="X1223" s="86">
        <f t="shared" si="109"/>
        <v>0.16597222222222219</v>
      </c>
    </row>
    <row r="1224" spans="1:24" x14ac:dyDescent="0.3">
      <c r="A1224" s="44" t="s">
        <v>9589</v>
      </c>
      <c r="B1224" s="68" t="s">
        <v>1994</v>
      </c>
      <c r="C1224" s="2" t="s">
        <v>1</v>
      </c>
      <c r="D1224" s="2">
        <v>58</v>
      </c>
      <c r="E1224" s="6">
        <v>22450</v>
      </c>
      <c r="F1224" s="7">
        <v>43880.662048611113</v>
      </c>
      <c r="G1224" s="69" t="s">
        <v>4</v>
      </c>
      <c r="H1224" s="68">
        <v>2390</v>
      </c>
      <c r="I1224" s="8">
        <f t="shared" si="106"/>
        <v>24.141414141414142</v>
      </c>
      <c r="J1224" s="8">
        <v>5.3949999999999996</v>
      </c>
      <c r="K1224" s="69">
        <v>99</v>
      </c>
      <c r="L1224" s="68">
        <v>444</v>
      </c>
      <c r="M1224" s="8">
        <f t="shared" si="107"/>
        <v>4.4848484848484844</v>
      </c>
      <c r="N1224" s="8">
        <v>2.1960000000000002</v>
      </c>
      <c r="O1224" s="69">
        <f t="shared" si="105"/>
        <v>99</v>
      </c>
      <c r="P1224" s="181">
        <f t="shared" si="108"/>
        <v>5.3828828828828836</v>
      </c>
      <c r="Q1224" s="77" t="s">
        <v>718</v>
      </c>
      <c r="V1224" s="34">
        <v>0.51527777777777783</v>
      </c>
      <c r="W1224" s="85">
        <v>0.68055555555555547</v>
      </c>
      <c r="X1224" s="86">
        <f t="shared" si="109"/>
        <v>0.16527777777777763</v>
      </c>
    </row>
    <row r="1225" spans="1:24" x14ac:dyDescent="0.3">
      <c r="A1225" s="44" t="s">
        <v>9590</v>
      </c>
      <c r="B1225" s="68" t="s">
        <v>9591</v>
      </c>
      <c r="C1225" s="2" t="s">
        <v>1</v>
      </c>
      <c r="D1225" s="2">
        <v>27</v>
      </c>
      <c r="E1225" s="6">
        <v>33809</v>
      </c>
      <c r="F1225" s="7">
        <v>43880.686805555553</v>
      </c>
      <c r="G1225" s="69" t="s">
        <v>4</v>
      </c>
      <c r="H1225" s="68">
        <v>1360</v>
      </c>
      <c r="I1225" s="8">
        <f t="shared" si="106"/>
        <v>13.6</v>
      </c>
      <c r="J1225" s="8">
        <v>3.98</v>
      </c>
      <c r="K1225" s="69">
        <v>100</v>
      </c>
      <c r="L1225" s="68">
        <v>413</v>
      </c>
      <c r="M1225" s="8">
        <f t="shared" si="107"/>
        <v>4.13</v>
      </c>
      <c r="N1225" s="8">
        <v>2.0529999999999999</v>
      </c>
      <c r="O1225" s="69">
        <f t="shared" si="105"/>
        <v>100</v>
      </c>
      <c r="P1225" s="181">
        <f t="shared" si="108"/>
        <v>3.2929782082324457</v>
      </c>
      <c r="Q1225" s="77" t="s">
        <v>718</v>
      </c>
      <c r="V1225" s="34">
        <v>0.53611111111111109</v>
      </c>
      <c r="W1225" s="85">
        <v>0.70486111111111116</v>
      </c>
      <c r="X1225" s="86">
        <f t="shared" si="109"/>
        <v>0.16875000000000007</v>
      </c>
    </row>
    <row r="1226" spans="1:24" x14ac:dyDescent="0.3">
      <c r="A1226" s="44" t="s">
        <v>2476</v>
      </c>
      <c r="B1226" s="68" t="s">
        <v>545</v>
      </c>
      <c r="C1226" s="2" t="s">
        <v>1</v>
      </c>
      <c r="D1226" s="2">
        <v>51</v>
      </c>
      <c r="E1226" s="6">
        <v>24961</v>
      </c>
      <c r="F1226" s="7">
        <v>43881.516250000001</v>
      </c>
      <c r="G1226" s="69" t="s">
        <v>4</v>
      </c>
      <c r="H1226" s="68">
        <v>1430</v>
      </c>
      <c r="I1226" s="8">
        <f t="shared" si="106"/>
        <v>14.3</v>
      </c>
      <c r="J1226" s="8">
        <v>3.633</v>
      </c>
      <c r="K1226" s="69">
        <v>100</v>
      </c>
      <c r="L1226" s="68">
        <v>479</v>
      </c>
      <c r="M1226" s="8">
        <f t="shared" si="107"/>
        <v>4.79</v>
      </c>
      <c r="N1226" s="8">
        <v>2.157</v>
      </c>
      <c r="O1226" s="69">
        <f t="shared" si="105"/>
        <v>100</v>
      </c>
      <c r="P1226" s="181">
        <f t="shared" si="108"/>
        <v>2.9853862212943634</v>
      </c>
      <c r="Q1226" s="77" t="s">
        <v>718</v>
      </c>
      <c r="V1226" s="34">
        <v>0.37916666666666665</v>
      </c>
      <c r="W1226" s="85">
        <v>0.52083333333333337</v>
      </c>
      <c r="X1226" s="86">
        <f t="shared" si="109"/>
        <v>0.14166666666666672</v>
      </c>
    </row>
    <row r="1227" spans="1:24" x14ac:dyDescent="0.3">
      <c r="A1227" s="44" t="s">
        <v>9592</v>
      </c>
      <c r="B1227" s="68" t="s">
        <v>9593</v>
      </c>
      <c r="C1227" s="2" t="s">
        <v>1</v>
      </c>
      <c r="D1227" s="2">
        <v>64</v>
      </c>
      <c r="E1227" s="6">
        <v>20211</v>
      </c>
      <c r="F1227" s="7">
        <v>43881.516712962963</v>
      </c>
      <c r="G1227" s="69" t="s">
        <v>4</v>
      </c>
      <c r="H1227" s="68">
        <v>3827</v>
      </c>
      <c r="I1227" s="8">
        <f t="shared" si="106"/>
        <v>38.656565656565654</v>
      </c>
      <c r="J1227" s="8">
        <v>6.3920000000000003</v>
      </c>
      <c r="K1227" s="69">
        <v>99</v>
      </c>
      <c r="L1227" s="68">
        <v>915</v>
      </c>
      <c r="M1227" s="8">
        <f t="shared" si="107"/>
        <v>9.2424242424242422</v>
      </c>
      <c r="N1227" s="8">
        <v>2.7850000000000001</v>
      </c>
      <c r="O1227" s="69">
        <f t="shared" si="105"/>
        <v>99</v>
      </c>
      <c r="P1227" s="181">
        <f t="shared" si="108"/>
        <v>4.1825136612021856</v>
      </c>
      <c r="Q1227" s="77" t="s">
        <v>718</v>
      </c>
      <c r="V1227" s="34">
        <v>0.3888888888888889</v>
      </c>
      <c r="W1227" s="85">
        <v>0.53472222222222221</v>
      </c>
      <c r="X1227" s="86">
        <f t="shared" si="109"/>
        <v>0.14583333333333331</v>
      </c>
    </row>
    <row r="1228" spans="1:24" x14ac:dyDescent="0.3">
      <c r="A1228" s="44" t="s">
        <v>9594</v>
      </c>
      <c r="B1228" s="68" t="s">
        <v>105</v>
      </c>
      <c r="C1228" s="2" t="s">
        <v>1</v>
      </c>
      <c r="D1228" s="2">
        <v>54</v>
      </c>
      <c r="E1228" s="6">
        <v>23980</v>
      </c>
      <c r="F1228" s="7">
        <v>43881.52952546296</v>
      </c>
      <c r="G1228" s="69" t="s">
        <v>4</v>
      </c>
      <c r="H1228" s="68">
        <v>1441</v>
      </c>
      <c r="I1228" s="8">
        <f t="shared" si="106"/>
        <v>14.555555555555555</v>
      </c>
      <c r="J1228" s="8">
        <v>3.98</v>
      </c>
      <c r="K1228" s="69">
        <v>99</v>
      </c>
      <c r="L1228" s="68">
        <v>367</v>
      </c>
      <c r="M1228" s="8">
        <f t="shared" si="107"/>
        <v>3.7070707070707072</v>
      </c>
      <c r="N1228" s="8">
        <v>2.1539999999999999</v>
      </c>
      <c r="O1228" s="69">
        <f t="shared" si="105"/>
        <v>99</v>
      </c>
      <c r="P1228" s="181">
        <f t="shared" si="108"/>
        <v>3.9264305177111716</v>
      </c>
      <c r="Q1228" s="77" t="s">
        <v>718</v>
      </c>
      <c r="V1228" s="34">
        <v>0.40416666666666662</v>
      </c>
      <c r="W1228" s="85">
        <v>0.54861111111111105</v>
      </c>
      <c r="X1228" s="86">
        <f t="shared" si="109"/>
        <v>0.14444444444444443</v>
      </c>
    </row>
    <row r="1229" spans="1:24" x14ac:dyDescent="0.3">
      <c r="A1229" s="44" t="s">
        <v>9595</v>
      </c>
      <c r="B1229" s="68" t="s">
        <v>9596</v>
      </c>
      <c r="C1229" s="2" t="s">
        <v>1</v>
      </c>
      <c r="D1229" s="2">
        <v>53</v>
      </c>
      <c r="E1229" s="6">
        <v>24237</v>
      </c>
      <c r="F1229" s="7">
        <v>43881.559884259259</v>
      </c>
      <c r="G1229" s="69" t="s">
        <v>4</v>
      </c>
      <c r="H1229" s="68">
        <v>2444</v>
      </c>
      <c r="I1229" s="8">
        <f t="shared" si="106"/>
        <v>24.686868686868689</v>
      </c>
      <c r="J1229" s="8">
        <v>4.6980000000000004</v>
      </c>
      <c r="K1229" s="69">
        <v>99</v>
      </c>
      <c r="L1229" s="68">
        <v>499</v>
      </c>
      <c r="M1229" s="8">
        <f t="shared" si="107"/>
        <v>5.0404040404040407</v>
      </c>
      <c r="N1229" s="8">
        <v>2.3079999999999998</v>
      </c>
      <c r="O1229" s="69">
        <f t="shared" si="105"/>
        <v>99</v>
      </c>
      <c r="P1229" s="181">
        <f t="shared" si="108"/>
        <v>4.8977955911823647</v>
      </c>
      <c r="Q1229" s="77" t="s">
        <v>718</v>
      </c>
      <c r="V1229" s="34">
        <v>0.4152777777777778</v>
      </c>
      <c r="W1229" s="85">
        <v>0.56597222222222221</v>
      </c>
      <c r="X1229" s="86">
        <f t="shared" si="109"/>
        <v>0.15069444444444441</v>
      </c>
    </row>
    <row r="1230" spans="1:24" x14ac:dyDescent="0.3">
      <c r="A1230" s="44" t="s">
        <v>9597</v>
      </c>
      <c r="B1230" s="68" t="s">
        <v>753</v>
      </c>
      <c r="C1230" s="2" t="s">
        <v>1</v>
      </c>
      <c r="D1230" s="2">
        <v>44</v>
      </c>
      <c r="E1230" s="6">
        <v>27456</v>
      </c>
      <c r="F1230" s="7">
        <v>43881.5628125</v>
      </c>
      <c r="G1230" s="69" t="s">
        <v>4</v>
      </c>
      <c r="H1230" s="68">
        <v>1688</v>
      </c>
      <c r="I1230" s="8">
        <f t="shared" si="106"/>
        <v>17.050505050505052</v>
      </c>
      <c r="J1230" s="8">
        <v>4.5449999999999999</v>
      </c>
      <c r="K1230" s="69">
        <v>99</v>
      </c>
      <c r="L1230" s="68">
        <v>481</v>
      </c>
      <c r="M1230" s="8">
        <f t="shared" si="107"/>
        <v>4.858585858585859</v>
      </c>
      <c r="N1230" s="8">
        <v>2.4620000000000002</v>
      </c>
      <c r="O1230" s="69">
        <f t="shared" si="105"/>
        <v>99</v>
      </c>
      <c r="P1230" s="181">
        <f t="shared" si="108"/>
        <v>3.5093555093555096</v>
      </c>
      <c r="Q1230" s="77" t="s">
        <v>718</v>
      </c>
      <c r="V1230" s="34">
        <v>0.42499999999999999</v>
      </c>
      <c r="W1230" s="85">
        <v>0.57638888888888895</v>
      </c>
      <c r="X1230" s="86">
        <f t="shared" si="109"/>
        <v>0.15138888888888896</v>
      </c>
    </row>
    <row r="1231" spans="1:24" x14ac:dyDescent="0.3">
      <c r="A1231" s="44" t="s">
        <v>2277</v>
      </c>
      <c r="B1231" s="68" t="s">
        <v>1598</v>
      </c>
      <c r="C1231" s="2" t="s">
        <v>1</v>
      </c>
      <c r="D1231" s="2">
        <v>55</v>
      </c>
      <c r="E1231" s="6">
        <v>23461</v>
      </c>
      <c r="F1231" s="7">
        <v>43881.573611111111</v>
      </c>
      <c r="G1231" s="69" t="s">
        <v>4</v>
      </c>
      <c r="H1231" s="68">
        <v>3001</v>
      </c>
      <c r="I1231" s="8">
        <f t="shared" si="106"/>
        <v>30.313131313131311</v>
      </c>
      <c r="J1231" s="8">
        <v>6.1639999999999997</v>
      </c>
      <c r="K1231" s="69">
        <v>99</v>
      </c>
      <c r="L1231" s="68">
        <v>606</v>
      </c>
      <c r="M1231" s="8">
        <f t="shared" si="107"/>
        <v>6.1212121212121211</v>
      </c>
      <c r="N1231" s="8">
        <v>2.496</v>
      </c>
      <c r="O1231" s="69">
        <f t="shared" si="105"/>
        <v>99</v>
      </c>
      <c r="P1231" s="181">
        <f t="shared" si="108"/>
        <v>4.952145214521452</v>
      </c>
      <c r="Q1231" s="77" t="s">
        <v>718</v>
      </c>
      <c r="V1231" s="34">
        <v>0.44791666666666669</v>
      </c>
      <c r="W1231" s="85">
        <v>0.59027777777777779</v>
      </c>
      <c r="X1231" s="86">
        <f t="shared" si="109"/>
        <v>0.1423611111111111</v>
      </c>
    </row>
    <row r="1232" spans="1:24" x14ac:dyDescent="0.3">
      <c r="A1232" s="44" t="s">
        <v>9598</v>
      </c>
      <c r="B1232" s="68" t="s">
        <v>9599</v>
      </c>
      <c r="C1232" s="2" t="s">
        <v>1</v>
      </c>
      <c r="D1232" s="2">
        <v>45</v>
      </c>
      <c r="E1232" s="6">
        <v>27112</v>
      </c>
      <c r="F1232" s="7">
        <v>43881.586296296293</v>
      </c>
      <c r="G1232" s="69" t="s">
        <v>4</v>
      </c>
      <c r="H1232" s="68">
        <v>1906</v>
      </c>
      <c r="I1232" s="8">
        <f t="shared" si="106"/>
        <v>19.252525252525253</v>
      </c>
      <c r="J1232" s="8">
        <v>4.3289999999999997</v>
      </c>
      <c r="K1232" s="69">
        <v>99</v>
      </c>
      <c r="L1232" s="68">
        <v>429</v>
      </c>
      <c r="M1232" s="8">
        <f t="shared" si="107"/>
        <v>4.333333333333333</v>
      </c>
      <c r="N1232" s="8">
        <v>2.1240000000000001</v>
      </c>
      <c r="O1232" s="69">
        <f t="shared" si="105"/>
        <v>99</v>
      </c>
      <c r="P1232" s="181">
        <f t="shared" si="108"/>
        <v>4.4428904428904428</v>
      </c>
      <c r="Q1232" s="77" t="s">
        <v>718</v>
      </c>
      <c r="V1232" s="34">
        <v>0.45833333333333331</v>
      </c>
      <c r="W1232" s="85">
        <v>0.60069444444444442</v>
      </c>
      <c r="X1232" s="86">
        <f t="shared" si="109"/>
        <v>0.1423611111111111</v>
      </c>
    </row>
    <row r="1233" spans="1:24" x14ac:dyDescent="0.3">
      <c r="A1233" s="44" t="s">
        <v>9600</v>
      </c>
      <c r="B1233" s="68" t="s">
        <v>1908</v>
      </c>
      <c r="C1233" s="2" t="s">
        <v>1</v>
      </c>
      <c r="D1233" s="2">
        <v>45</v>
      </c>
      <c r="E1233" s="6">
        <v>27137</v>
      </c>
      <c r="F1233" s="7">
        <v>43881.597060185188</v>
      </c>
      <c r="G1233" s="69" t="s">
        <v>4</v>
      </c>
      <c r="H1233" s="68">
        <v>1880</v>
      </c>
      <c r="I1233" s="8">
        <f t="shared" si="106"/>
        <v>18.98989898989899</v>
      </c>
      <c r="J1233" s="8">
        <v>4.42</v>
      </c>
      <c r="K1233" s="69">
        <v>99</v>
      </c>
      <c r="L1233" s="68">
        <v>406</v>
      </c>
      <c r="M1233" s="8">
        <f t="shared" si="107"/>
        <v>4.1010101010101012</v>
      </c>
      <c r="N1233" s="8">
        <v>2.0379999999999998</v>
      </c>
      <c r="O1233" s="69">
        <f t="shared" si="105"/>
        <v>99</v>
      </c>
      <c r="P1233" s="181">
        <f t="shared" si="108"/>
        <v>4.6305418719211824</v>
      </c>
      <c r="Q1233" s="77" t="s">
        <v>718</v>
      </c>
      <c r="V1233" s="34">
        <v>0.46875</v>
      </c>
      <c r="W1233" s="85">
        <v>0.625</v>
      </c>
      <c r="X1233" s="86">
        <f t="shared" si="109"/>
        <v>0.15625</v>
      </c>
    </row>
    <row r="1234" spans="1:24" x14ac:dyDescent="0.3">
      <c r="A1234" s="44" t="s">
        <v>9601</v>
      </c>
      <c r="B1234" s="68" t="s">
        <v>9602</v>
      </c>
      <c r="C1234" s="2" t="s">
        <v>6</v>
      </c>
      <c r="D1234" s="2">
        <v>65</v>
      </c>
      <c r="E1234" s="6">
        <v>19969</v>
      </c>
      <c r="F1234" s="7">
        <v>43881.619722222225</v>
      </c>
      <c r="G1234" s="69" t="s">
        <v>4</v>
      </c>
      <c r="H1234" s="68">
        <v>1462</v>
      </c>
      <c r="I1234" s="8">
        <f t="shared" si="106"/>
        <v>14.62</v>
      </c>
      <c r="J1234" s="8">
        <v>4.0970000000000004</v>
      </c>
      <c r="K1234" s="69">
        <v>100</v>
      </c>
      <c r="L1234" s="68">
        <v>391</v>
      </c>
      <c r="M1234" s="8">
        <f t="shared" si="107"/>
        <v>3.91</v>
      </c>
      <c r="N1234" s="8">
        <v>2.0939999999999999</v>
      </c>
      <c r="O1234" s="69">
        <f t="shared" si="105"/>
        <v>100</v>
      </c>
      <c r="P1234" s="181">
        <f t="shared" si="108"/>
        <v>3.7391304347826084</v>
      </c>
      <c r="Q1234" s="77" t="s">
        <v>718</v>
      </c>
      <c r="V1234" s="34">
        <v>0.48680555555555555</v>
      </c>
      <c r="W1234" s="85">
        <v>0.63888888888888895</v>
      </c>
      <c r="X1234" s="86">
        <f t="shared" si="109"/>
        <v>0.1520833333333334</v>
      </c>
    </row>
    <row r="1235" spans="1:24" x14ac:dyDescent="0.3">
      <c r="A1235" s="44" t="s">
        <v>9603</v>
      </c>
      <c r="B1235" s="68" t="s">
        <v>9604</v>
      </c>
      <c r="C1235" s="2" t="s">
        <v>1</v>
      </c>
      <c r="D1235" s="2">
        <v>60</v>
      </c>
      <c r="E1235" s="6">
        <v>21627</v>
      </c>
      <c r="F1235" s="7">
        <v>43881.634421296294</v>
      </c>
      <c r="G1235" s="69" t="s">
        <v>4</v>
      </c>
      <c r="H1235" s="68">
        <v>2258</v>
      </c>
      <c r="I1235" s="8">
        <f t="shared" si="106"/>
        <v>22.58</v>
      </c>
      <c r="J1235" s="8">
        <v>5.0149999999999997</v>
      </c>
      <c r="K1235" s="69">
        <v>100</v>
      </c>
      <c r="L1235" s="68">
        <v>440</v>
      </c>
      <c r="M1235" s="8">
        <f t="shared" si="107"/>
        <v>4.4000000000000004</v>
      </c>
      <c r="N1235" s="8">
        <v>2.1179999999999999</v>
      </c>
      <c r="O1235" s="69">
        <f t="shared" si="105"/>
        <v>100</v>
      </c>
      <c r="P1235" s="181">
        <f t="shared" si="108"/>
        <v>5.1318181818181809</v>
      </c>
      <c r="Q1235" s="77" t="s">
        <v>718</v>
      </c>
      <c r="V1235" s="34">
        <v>0.5</v>
      </c>
      <c r="W1235" s="85">
        <v>0.65277777777777779</v>
      </c>
      <c r="X1235" s="86">
        <f t="shared" si="109"/>
        <v>0.15277777777777779</v>
      </c>
    </row>
    <row r="1236" spans="1:24" x14ac:dyDescent="0.3">
      <c r="A1236" s="44" t="s">
        <v>9605</v>
      </c>
      <c r="B1236" s="68" t="s">
        <v>9606</v>
      </c>
      <c r="C1236" s="2" t="s">
        <v>6</v>
      </c>
      <c r="D1236" s="2">
        <v>37</v>
      </c>
      <c r="E1236" s="6">
        <v>30315</v>
      </c>
      <c r="F1236" s="7">
        <v>43881.667847222219</v>
      </c>
      <c r="G1236" s="69" t="s">
        <v>4</v>
      </c>
      <c r="H1236" s="68">
        <v>799</v>
      </c>
      <c r="I1236" s="8">
        <f t="shared" si="106"/>
        <v>8.0707070707070709</v>
      </c>
      <c r="J1236" s="8">
        <v>3.246</v>
      </c>
      <c r="K1236" s="69">
        <v>99</v>
      </c>
      <c r="L1236" s="68">
        <v>236</v>
      </c>
      <c r="M1236" s="8">
        <f t="shared" si="107"/>
        <v>2.3838383838383836</v>
      </c>
      <c r="N1236" s="8">
        <v>1.4830000000000001</v>
      </c>
      <c r="O1236" s="69">
        <f t="shared" si="105"/>
        <v>99</v>
      </c>
      <c r="P1236" s="181">
        <f t="shared" si="108"/>
        <v>3.3855932203389836</v>
      </c>
      <c r="Q1236" s="77" t="s">
        <v>718</v>
      </c>
      <c r="V1236" s="34">
        <v>0.50208333333333333</v>
      </c>
      <c r="W1236" s="85">
        <v>0.67708333333333337</v>
      </c>
      <c r="X1236" s="86">
        <f t="shared" si="109"/>
        <v>0.17500000000000004</v>
      </c>
    </row>
    <row r="1237" spans="1:24" x14ac:dyDescent="0.3">
      <c r="A1237" s="44" t="s">
        <v>9607</v>
      </c>
      <c r="B1237" s="68" t="s">
        <v>1881</v>
      </c>
      <c r="C1237" s="2" t="s">
        <v>1</v>
      </c>
      <c r="D1237" s="2">
        <v>46</v>
      </c>
      <c r="E1237" s="6">
        <v>26931</v>
      </c>
      <c r="F1237" s="7">
        <v>43882.512164351851</v>
      </c>
      <c r="G1237" s="69" t="s">
        <v>4</v>
      </c>
      <c r="H1237" s="68">
        <v>2210</v>
      </c>
      <c r="I1237" s="8">
        <f t="shared" si="106"/>
        <v>22.323232323232322</v>
      </c>
      <c r="J1237" s="8">
        <v>5.4109999999999996</v>
      </c>
      <c r="K1237" s="69">
        <v>99</v>
      </c>
      <c r="L1237" s="68">
        <v>541</v>
      </c>
      <c r="M1237" s="8">
        <f t="shared" si="107"/>
        <v>5.4646464646464645</v>
      </c>
      <c r="N1237" s="8">
        <v>2.1589999999999998</v>
      </c>
      <c r="O1237" s="69">
        <f t="shared" si="105"/>
        <v>99</v>
      </c>
      <c r="P1237" s="181">
        <f t="shared" si="108"/>
        <v>4.0850277264325321</v>
      </c>
      <c r="Q1237" s="77" t="s">
        <v>718</v>
      </c>
      <c r="V1237" s="34">
        <v>0.38750000000000001</v>
      </c>
      <c r="W1237" s="85">
        <v>0.52083333333333337</v>
      </c>
      <c r="X1237" s="86">
        <f t="shared" si="109"/>
        <v>0.13333333333333336</v>
      </c>
    </row>
    <row r="1238" spans="1:24" x14ac:dyDescent="0.3">
      <c r="A1238" s="44" t="s">
        <v>9608</v>
      </c>
      <c r="B1238" s="68" t="s">
        <v>8</v>
      </c>
      <c r="C1238" s="2" t="s">
        <v>1</v>
      </c>
      <c r="D1238" s="2">
        <v>53</v>
      </c>
      <c r="E1238" s="6">
        <v>24497</v>
      </c>
      <c r="F1238" s="7">
        <v>43882.518680555557</v>
      </c>
      <c r="G1238" s="69" t="s">
        <v>4</v>
      </c>
      <c r="H1238" s="68">
        <v>2356</v>
      </c>
      <c r="I1238" s="8">
        <f t="shared" si="106"/>
        <v>23.797979797979799</v>
      </c>
      <c r="J1238" s="8">
        <v>5.3449999999999998</v>
      </c>
      <c r="K1238" s="69">
        <v>99</v>
      </c>
      <c r="L1238" s="68">
        <v>488</v>
      </c>
      <c r="M1238" s="8">
        <f t="shared" si="107"/>
        <v>4.9292929292929291</v>
      </c>
      <c r="N1238" s="8">
        <v>2.0960000000000001</v>
      </c>
      <c r="O1238" s="69">
        <f t="shared" si="105"/>
        <v>99</v>
      </c>
      <c r="P1238" s="181">
        <f t="shared" si="108"/>
        <v>4.8278688524590168</v>
      </c>
      <c r="Q1238" s="77" t="s">
        <v>718</v>
      </c>
      <c r="V1238" s="34">
        <v>0.38958333333333334</v>
      </c>
      <c r="W1238" s="85">
        <v>0.53125</v>
      </c>
      <c r="X1238" s="86">
        <f t="shared" si="109"/>
        <v>0.14166666666666666</v>
      </c>
    </row>
    <row r="1239" spans="1:24" x14ac:dyDescent="0.3">
      <c r="A1239" s="44" t="s">
        <v>2299</v>
      </c>
      <c r="B1239" s="68" t="s">
        <v>53</v>
      </c>
      <c r="C1239" s="2" t="s">
        <v>1</v>
      </c>
      <c r="D1239" s="2">
        <v>65</v>
      </c>
      <c r="E1239" s="6">
        <v>19784</v>
      </c>
      <c r="F1239" s="7">
        <v>43882.526203703703</v>
      </c>
      <c r="G1239" s="69" t="s">
        <v>4</v>
      </c>
      <c r="H1239" s="68">
        <v>2806</v>
      </c>
      <c r="I1239" s="8">
        <f t="shared" si="106"/>
        <v>28.343434343434343</v>
      </c>
      <c r="J1239" s="8">
        <v>5.5110000000000001</v>
      </c>
      <c r="K1239" s="69">
        <v>99</v>
      </c>
      <c r="L1239" s="68">
        <v>424</v>
      </c>
      <c r="M1239" s="8">
        <f t="shared" si="107"/>
        <v>4.2828282828282829</v>
      </c>
      <c r="N1239" s="8">
        <v>2.1669999999999998</v>
      </c>
      <c r="O1239" s="69">
        <f t="shared" si="105"/>
        <v>99</v>
      </c>
      <c r="P1239" s="181">
        <f t="shared" si="108"/>
        <v>6.6179245283018862</v>
      </c>
      <c r="Q1239" s="77" t="s">
        <v>718</v>
      </c>
      <c r="V1239" s="34">
        <v>0.40763888888888888</v>
      </c>
      <c r="W1239" s="85">
        <v>0.54166666666666663</v>
      </c>
      <c r="X1239" s="86">
        <f t="shared" si="109"/>
        <v>0.13402777777777775</v>
      </c>
    </row>
    <row r="1240" spans="1:24" x14ac:dyDescent="0.3">
      <c r="A1240" s="44" t="s">
        <v>9609</v>
      </c>
      <c r="B1240" s="68" t="s">
        <v>1697</v>
      </c>
      <c r="C1240" s="2" t="s">
        <v>1</v>
      </c>
      <c r="D1240" s="2">
        <v>46</v>
      </c>
      <c r="E1240" s="6">
        <v>26751</v>
      </c>
      <c r="F1240" s="7">
        <v>43882.541921296295</v>
      </c>
      <c r="G1240" s="69" t="s">
        <v>4</v>
      </c>
      <c r="H1240" s="68">
        <v>1995</v>
      </c>
      <c r="I1240" s="8">
        <f t="shared" si="106"/>
        <v>20.151515151515152</v>
      </c>
      <c r="J1240" s="8">
        <v>4.4409999999999998</v>
      </c>
      <c r="K1240" s="69">
        <v>99</v>
      </c>
      <c r="L1240" s="68">
        <v>454</v>
      </c>
      <c r="M1240" s="8">
        <f t="shared" si="107"/>
        <v>4.5858585858585856</v>
      </c>
      <c r="N1240" s="8">
        <v>1.98</v>
      </c>
      <c r="O1240" s="69">
        <f t="shared" si="105"/>
        <v>99</v>
      </c>
      <c r="P1240" s="181">
        <f t="shared" si="108"/>
        <v>4.394273127753304</v>
      </c>
      <c r="Q1240" s="77" t="s">
        <v>718</v>
      </c>
      <c r="V1240" s="34">
        <v>0.41666666666666669</v>
      </c>
      <c r="W1240" s="85">
        <v>0.55555555555555558</v>
      </c>
      <c r="X1240" s="86">
        <f t="shared" si="109"/>
        <v>0.1388888888888889</v>
      </c>
    </row>
    <row r="1241" spans="1:24" x14ac:dyDescent="0.3">
      <c r="A1241" s="44" t="s">
        <v>9610</v>
      </c>
      <c r="B1241" s="68" t="s">
        <v>1749</v>
      </c>
      <c r="C1241" s="2" t="s">
        <v>1</v>
      </c>
      <c r="D1241" s="2">
        <v>29</v>
      </c>
      <c r="E1241" s="6">
        <v>33287</v>
      </c>
      <c r="F1241" s="7">
        <v>43882.550138888888</v>
      </c>
      <c r="G1241" s="69" t="s">
        <v>4</v>
      </c>
      <c r="H1241" s="68">
        <v>1503</v>
      </c>
      <c r="I1241" s="8">
        <f t="shared" si="106"/>
        <v>15.03</v>
      </c>
      <c r="J1241" s="8">
        <v>3.4359999999999999</v>
      </c>
      <c r="K1241" s="69">
        <v>100</v>
      </c>
      <c r="L1241" s="68">
        <v>342</v>
      </c>
      <c r="M1241" s="8">
        <f t="shared" si="107"/>
        <v>3.42</v>
      </c>
      <c r="N1241" s="8">
        <v>2.0059999999999998</v>
      </c>
      <c r="O1241" s="69">
        <f t="shared" si="105"/>
        <v>100</v>
      </c>
      <c r="P1241" s="181">
        <f t="shared" si="108"/>
        <v>4.3947368421052628</v>
      </c>
      <c r="Q1241" s="77" t="s">
        <v>718</v>
      </c>
      <c r="V1241" s="34">
        <v>0.43472222222222223</v>
      </c>
      <c r="W1241" s="85">
        <v>0.57638888888888895</v>
      </c>
      <c r="X1241" s="86">
        <f t="shared" si="109"/>
        <v>0.14166666666666672</v>
      </c>
    </row>
    <row r="1242" spans="1:24" x14ac:dyDescent="0.3">
      <c r="A1242" s="44" t="s">
        <v>9611</v>
      </c>
      <c r="B1242" s="68" t="s">
        <v>9612</v>
      </c>
      <c r="C1242" s="2" t="s">
        <v>1</v>
      </c>
      <c r="D1242" s="2">
        <v>40</v>
      </c>
      <c r="E1242" s="6">
        <v>29108</v>
      </c>
      <c r="F1242" s="7">
        <v>43882.573819444442</v>
      </c>
      <c r="G1242" s="69" t="s">
        <v>4</v>
      </c>
      <c r="H1242" s="68">
        <v>803</v>
      </c>
      <c r="I1242" s="8">
        <f t="shared" si="106"/>
        <v>8.1111111111111107</v>
      </c>
      <c r="J1242" s="8">
        <v>2.899</v>
      </c>
      <c r="K1242" s="69">
        <v>99</v>
      </c>
      <c r="L1242" s="68">
        <v>289</v>
      </c>
      <c r="M1242" s="8">
        <f t="shared" si="107"/>
        <v>2.9191919191919191</v>
      </c>
      <c r="N1242" s="8">
        <v>1.788</v>
      </c>
      <c r="O1242" s="69">
        <f t="shared" si="105"/>
        <v>99</v>
      </c>
      <c r="P1242" s="181">
        <f t="shared" si="108"/>
        <v>2.7785467128027679</v>
      </c>
      <c r="Q1242" s="77" t="s">
        <v>718</v>
      </c>
      <c r="V1242" s="34">
        <v>0.43402777777777773</v>
      </c>
      <c r="W1242" s="85">
        <v>0.59027777777777779</v>
      </c>
      <c r="X1242" s="86">
        <f t="shared" si="109"/>
        <v>0.15625000000000006</v>
      </c>
    </row>
    <row r="1243" spans="1:24" x14ac:dyDescent="0.3">
      <c r="A1243" s="44" t="s">
        <v>9613</v>
      </c>
      <c r="B1243" s="68" t="s">
        <v>4939</v>
      </c>
      <c r="C1243" s="2" t="s">
        <v>1</v>
      </c>
      <c r="D1243" s="2">
        <v>42</v>
      </c>
      <c r="E1243" s="6">
        <v>28204</v>
      </c>
      <c r="F1243" s="7">
        <v>43882.586319444446</v>
      </c>
      <c r="G1243" s="69" t="s">
        <v>4</v>
      </c>
      <c r="H1243" s="68">
        <v>1357</v>
      </c>
      <c r="I1243" s="8">
        <f t="shared" si="106"/>
        <v>13.707070707070708</v>
      </c>
      <c r="J1243" s="8">
        <v>3.637</v>
      </c>
      <c r="K1243" s="69">
        <v>99</v>
      </c>
      <c r="L1243" s="68">
        <v>434</v>
      </c>
      <c r="M1243" s="8">
        <f t="shared" si="107"/>
        <v>4.3838383838383841</v>
      </c>
      <c r="N1243" s="8">
        <v>2.0880000000000001</v>
      </c>
      <c r="O1243" s="69">
        <f t="shared" si="105"/>
        <v>99</v>
      </c>
      <c r="P1243" s="181">
        <f t="shared" si="108"/>
        <v>3.1267281105990783</v>
      </c>
      <c r="Q1243" s="77" t="s">
        <v>718</v>
      </c>
      <c r="V1243" s="34">
        <v>0.45833333333333331</v>
      </c>
      <c r="W1243" s="85">
        <v>0.61458333333333337</v>
      </c>
      <c r="X1243" s="86">
        <f t="shared" si="109"/>
        <v>0.15625000000000006</v>
      </c>
    </row>
    <row r="1244" spans="1:24" x14ac:dyDescent="0.3">
      <c r="A1244" s="44" t="s">
        <v>9614</v>
      </c>
      <c r="B1244" s="68" t="s">
        <v>309</v>
      </c>
      <c r="C1244" s="2" t="s">
        <v>1</v>
      </c>
      <c r="D1244" s="2">
        <v>22</v>
      </c>
      <c r="E1244" s="6">
        <v>35808</v>
      </c>
      <c r="F1244" s="7">
        <v>43882.603078703702</v>
      </c>
      <c r="G1244" s="69" t="s">
        <v>4</v>
      </c>
      <c r="H1244" s="68">
        <v>1300</v>
      </c>
      <c r="I1244" s="8">
        <f t="shared" si="106"/>
        <v>13</v>
      </c>
      <c r="J1244" s="8">
        <v>3.6869999999999998</v>
      </c>
      <c r="K1244" s="69">
        <v>100</v>
      </c>
      <c r="L1244" s="68">
        <v>293</v>
      </c>
      <c r="M1244" s="8">
        <f t="shared" si="107"/>
        <v>2.93</v>
      </c>
      <c r="N1244" s="8">
        <v>1.5840000000000001</v>
      </c>
      <c r="O1244" s="69">
        <f t="shared" si="105"/>
        <v>100</v>
      </c>
      <c r="P1244" s="181">
        <f t="shared" si="108"/>
        <v>4.4368600682593851</v>
      </c>
      <c r="Q1244" s="77" t="s">
        <v>718</v>
      </c>
      <c r="V1244" s="34">
        <v>0.48402777777777778</v>
      </c>
      <c r="W1244" s="85">
        <v>0.625</v>
      </c>
      <c r="X1244" s="86">
        <f t="shared" si="109"/>
        <v>0.14097222222222222</v>
      </c>
    </row>
    <row r="1245" spans="1:24" x14ac:dyDescent="0.3">
      <c r="A1245" s="44" t="s">
        <v>9615</v>
      </c>
      <c r="B1245" s="68" t="s">
        <v>9616</v>
      </c>
      <c r="C1245" s="2" t="s">
        <v>1</v>
      </c>
      <c r="D1245" s="2">
        <v>62</v>
      </c>
      <c r="E1245" s="6">
        <v>21140</v>
      </c>
      <c r="F1245" s="7">
        <v>43882.622546296298</v>
      </c>
      <c r="G1245" s="69" t="s">
        <v>4</v>
      </c>
      <c r="H1245" s="68">
        <v>2265</v>
      </c>
      <c r="I1245" s="8">
        <f t="shared" si="106"/>
        <v>22.878787878787879</v>
      </c>
      <c r="J1245" s="8">
        <v>4.6429999999999998</v>
      </c>
      <c r="K1245" s="69">
        <v>99</v>
      </c>
      <c r="L1245" s="68">
        <v>502</v>
      </c>
      <c r="M1245" s="8">
        <f t="shared" si="107"/>
        <v>5.0707070707070709</v>
      </c>
      <c r="N1245" s="8">
        <v>2.1680000000000001</v>
      </c>
      <c r="O1245" s="69">
        <f t="shared" si="105"/>
        <v>99</v>
      </c>
      <c r="P1245" s="181">
        <f t="shared" si="108"/>
        <v>4.5119521912350598</v>
      </c>
      <c r="Q1245" s="77" t="s">
        <v>718</v>
      </c>
      <c r="V1245" s="34">
        <v>0.48680555555555555</v>
      </c>
      <c r="W1245" s="85">
        <v>0.63888888888888895</v>
      </c>
      <c r="X1245" s="86">
        <f t="shared" si="109"/>
        <v>0.1520833333333334</v>
      </c>
    </row>
    <row r="1246" spans="1:24" x14ac:dyDescent="0.3">
      <c r="A1246" s="44" t="s">
        <v>9617</v>
      </c>
      <c r="B1246" s="68" t="s">
        <v>9618</v>
      </c>
      <c r="C1246" s="2" t="s">
        <v>1</v>
      </c>
      <c r="D1246" s="2">
        <v>57</v>
      </c>
      <c r="E1246" s="6">
        <v>22915</v>
      </c>
      <c r="F1246" s="7">
        <v>43882.634675925925</v>
      </c>
      <c r="G1246" s="69" t="s">
        <v>4</v>
      </c>
      <c r="H1246" s="68">
        <v>3820</v>
      </c>
      <c r="I1246" s="8">
        <f t="shared" si="106"/>
        <v>38.585858585858588</v>
      </c>
      <c r="J1246" s="8">
        <v>8.625</v>
      </c>
      <c r="K1246" s="69">
        <v>99</v>
      </c>
      <c r="L1246" s="68">
        <v>501</v>
      </c>
      <c r="M1246" s="8">
        <f t="shared" si="107"/>
        <v>5.0606060606060606</v>
      </c>
      <c r="N1246" s="8">
        <v>2.2709999999999999</v>
      </c>
      <c r="O1246" s="69">
        <f t="shared" si="105"/>
        <v>99</v>
      </c>
      <c r="P1246" s="181">
        <f t="shared" si="108"/>
        <v>7.6247504990019968</v>
      </c>
      <c r="Q1246" s="77" t="s">
        <v>718</v>
      </c>
      <c r="V1246" s="34">
        <v>0.50555555555555554</v>
      </c>
      <c r="W1246" s="85">
        <v>0.65277777777777779</v>
      </c>
      <c r="X1246" s="86">
        <f t="shared" si="109"/>
        <v>0.14722222222222225</v>
      </c>
    </row>
    <row r="1247" spans="1:24" x14ac:dyDescent="0.3">
      <c r="A1247" s="44" t="s">
        <v>9619</v>
      </c>
      <c r="B1247" s="68" t="s">
        <v>1424</v>
      </c>
      <c r="C1247" s="2" t="s">
        <v>1</v>
      </c>
      <c r="D1247" s="2">
        <v>50</v>
      </c>
      <c r="E1247" s="6">
        <v>25265</v>
      </c>
      <c r="F1247" s="7">
        <v>43885.514745370368</v>
      </c>
      <c r="G1247" s="69" t="s">
        <v>4</v>
      </c>
      <c r="H1247" s="68">
        <v>2285</v>
      </c>
      <c r="I1247" s="8">
        <f t="shared" si="106"/>
        <v>23.08080808080808</v>
      </c>
      <c r="J1247" s="8">
        <v>5.17</v>
      </c>
      <c r="K1247" s="69">
        <v>99</v>
      </c>
      <c r="L1247" s="68">
        <v>434</v>
      </c>
      <c r="M1247" s="8">
        <f t="shared" si="107"/>
        <v>4.3838383838383841</v>
      </c>
      <c r="N1247" s="8">
        <v>1.968</v>
      </c>
      <c r="O1247" s="69">
        <f t="shared" si="105"/>
        <v>99</v>
      </c>
      <c r="P1247" s="181">
        <f t="shared" si="108"/>
        <v>5.2649769585253452</v>
      </c>
      <c r="Q1247" s="77" t="s">
        <v>718</v>
      </c>
      <c r="V1247" s="34">
        <v>0.37777777777777777</v>
      </c>
      <c r="W1247" s="85">
        <v>0.52083333333333337</v>
      </c>
      <c r="X1247" s="86">
        <f t="shared" si="109"/>
        <v>0.1430555555555556</v>
      </c>
    </row>
    <row r="1248" spans="1:24" x14ac:dyDescent="0.3">
      <c r="A1248" s="44" t="s">
        <v>9620</v>
      </c>
      <c r="B1248" s="68" t="s">
        <v>13</v>
      </c>
      <c r="C1248" s="2" t="s">
        <v>1</v>
      </c>
      <c r="D1248" s="2">
        <v>53</v>
      </c>
      <c r="E1248" s="6">
        <v>24247</v>
      </c>
      <c r="F1248" s="7">
        <v>43885.519062500003</v>
      </c>
      <c r="G1248" s="69" t="s">
        <v>4</v>
      </c>
      <c r="H1248" s="68">
        <v>2090</v>
      </c>
      <c r="I1248" s="8">
        <f t="shared" si="106"/>
        <v>21.111111111111111</v>
      </c>
      <c r="J1248" s="8">
        <v>4.476</v>
      </c>
      <c r="K1248" s="69">
        <v>99</v>
      </c>
      <c r="L1248" s="68">
        <v>432</v>
      </c>
      <c r="M1248" s="8">
        <f t="shared" si="107"/>
        <v>4.3636363636363633</v>
      </c>
      <c r="N1248" s="8">
        <v>1.972</v>
      </c>
      <c r="O1248" s="69">
        <f t="shared" si="105"/>
        <v>99</v>
      </c>
      <c r="P1248" s="181">
        <f t="shared" si="108"/>
        <v>4.8379629629629628</v>
      </c>
      <c r="Q1248" s="77" t="s">
        <v>718</v>
      </c>
      <c r="V1248" s="34">
        <v>0.38750000000000001</v>
      </c>
      <c r="W1248" s="85">
        <v>0.53472222222222221</v>
      </c>
      <c r="X1248" s="86">
        <f t="shared" si="109"/>
        <v>0.1472222222222222</v>
      </c>
    </row>
    <row r="1249" spans="1:24" x14ac:dyDescent="0.3">
      <c r="A1249" s="44" t="s">
        <v>9621</v>
      </c>
      <c r="B1249" s="68" t="s">
        <v>9622</v>
      </c>
      <c r="C1249" s="2" t="s">
        <v>1</v>
      </c>
      <c r="D1249" s="2">
        <v>48</v>
      </c>
      <c r="E1249" s="6">
        <v>26308</v>
      </c>
      <c r="F1249" s="7">
        <v>43885.52921296296</v>
      </c>
      <c r="G1249" s="69" t="s">
        <v>4</v>
      </c>
      <c r="H1249" s="68">
        <v>1366</v>
      </c>
      <c r="I1249" s="8">
        <f t="shared" si="106"/>
        <v>13.797979797979798</v>
      </c>
      <c r="J1249" s="8">
        <v>3.347</v>
      </c>
      <c r="K1249" s="69">
        <v>99</v>
      </c>
      <c r="L1249" s="68">
        <v>423</v>
      </c>
      <c r="M1249" s="8">
        <f t="shared" si="107"/>
        <v>4.2727272727272725</v>
      </c>
      <c r="N1249" s="8">
        <v>1.9630000000000001</v>
      </c>
      <c r="O1249" s="69">
        <f t="shared" si="105"/>
        <v>99</v>
      </c>
      <c r="P1249" s="181">
        <f t="shared" si="108"/>
        <v>3.2293144208037825</v>
      </c>
      <c r="Q1249" s="77" t="s">
        <v>718</v>
      </c>
      <c r="V1249" s="34">
        <v>0.39583333333333331</v>
      </c>
      <c r="W1249" s="85">
        <v>0.54861111111111105</v>
      </c>
      <c r="X1249" s="86">
        <f t="shared" si="109"/>
        <v>0.15277777777777773</v>
      </c>
    </row>
    <row r="1250" spans="1:24" x14ac:dyDescent="0.3">
      <c r="A1250" s="44" t="s">
        <v>9623</v>
      </c>
      <c r="B1250" s="68" t="s">
        <v>1932</v>
      </c>
      <c r="C1250" s="2" t="s">
        <v>1</v>
      </c>
      <c r="D1250" s="2">
        <v>52</v>
      </c>
      <c r="E1250" s="6">
        <v>24704</v>
      </c>
      <c r="F1250" s="7">
        <v>43885.546215277776</v>
      </c>
      <c r="G1250" s="69" t="s">
        <v>4</v>
      </c>
      <c r="H1250" s="68">
        <v>1898</v>
      </c>
      <c r="I1250" s="8">
        <f t="shared" si="106"/>
        <v>18.98</v>
      </c>
      <c r="J1250" s="8">
        <v>4.6059999999999999</v>
      </c>
      <c r="K1250" s="69">
        <v>100</v>
      </c>
      <c r="L1250" s="68">
        <v>481</v>
      </c>
      <c r="M1250" s="8">
        <f t="shared" si="107"/>
        <v>4.8099999999999996</v>
      </c>
      <c r="N1250" s="8">
        <v>2.36</v>
      </c>
      <c r="O1250" s="69">
        <f t="shared" si="105"/>
        <v>100</v>
      </c>
      <c r="P1250" s="181">
        <f t="shared" si="108"/>
        <v>3.9459459459459465</v>
      </c>
      <c r="Q1250" s="77" t="s">
        <v>718</v>
      </c>
      <c r="V1250" s="34">
        <v>0.40208333333333335</v>
      </c>
      <c r="W1250" s="85">
        <v>0.56597222222222221</v>
      </c>
      <c r="X1250" s="86">
        <f t="shared" si="109"/>
        <v>0.16388888888888886</v>
      </c>
    </row>
    <row r="1251" spans="1:24" x14ac:dyDescent="0.3">
      <c r="A1251" s="44" t="s">
        <v>9624</v>
      </c>
      <c r="B1251" s="68" t="s">
        <v>4990</v>
      </c>
      <c r="C1251" s="2" t="s">
        <v>1</v>
      </c>
      <c r="D1251" s="2">
        <v>59</v>
      </c>
      <c r="E1251" s="6">
        <v>22013</v>
      </c>
      <c r="F1251" s="7">
        <v>43885.56145833333</v>
      </c>
      <c r="G1251" s="69" t="s">
        <v>4</v>
      </c>
      <c r="H1251" s="68">
        <v>2298</v>
      </c>
      <c r="I1251" s="8">
        <f t="shared" si="106"/>
        <v>23.212121212121211</v>
      </c>
      <c r="J1251" s="8">
        <v>4.7110000000000003</v>
      </c>
      <c r="K1251" s="69">
        <v>99</v>
      </c>
      <c r="L1251" s="68">
        <v>454</v>
      </c>
      <c r="M1251" s="8">
        <f t="shared" si="107"/>
        <v>4.5858585858585856</v>
      </c>
      <c r="N1251" s="8">
        <v>2.0699999999999998</v>
      </c>
      <c r="O1251" s="69">
        <f t="shared" si="105"/>
        <v>99</v>
      </c>
      <c r="P1251" s="181">
        <f t="shared" si="108"/>
        <v>5.0616740088105727</v>
      </c>
      <c r="Q1251" s="77" t="s">
        <v>718</v>
      </c>
      <c r="V1251" s="34">
        <v>0.41250000000000003</v>
      </c>
      <c r="W1251" s="85">
        <v>0.57638888888888895</v>
      </c>
      <c r="X1251" s="86">
        <f t="shared" si="109"/>
        <v>0.16388888888888892</v>
      </c>
    </row>
    <row r="1252" spans="1:24" x14ac:dyDescent="0.3">
      <c r="A1252" s="44" t="s">
        <v>9625</v>
      </c>
      <c r="B1252" s="68" t="s">
        <v>63</v>
      </c>
      <c r="C1252" s="2" t="s">
        <v>1</v>
      </c>
      <c r="D1252" s="2">
        <v>48</v>
      </c>
      <c r="E1252" s="6">
        <v>26045</v>
      </c>
      <c r="F1252" s="7">
        <v>43885.571898148148</v>
      </c>
      <c r="G1252" s="69" t="s">
        <v>4</v>
      </c>
      <c r="H1252" s="68">
        <v>1058</v>
      </c>
      <c r="I1252" s="8">
        <f t="shared" si="106"/>
        <v>10.58</v>
      </c>
      <c r="J1252" s="8">
        <v>3.4209999999999998</v>
      </c>
      <c r="K1252" s="69">
        <v>100</v>
      </c>
      <c r="L1252" s="68">
        <v>380</v>
      </c>
      <c r="M1252" s="8">
        <f t="shared" si="107"/>
        <v>3.8</v>
      </c>
      <c r="N1252" s="8">
        <v>1.9950000000000001</v>
      </c>
      <c r="O1252" s="69">
        <f t="shared" si="105"/>
        <v>100</v>
      </c>
      <c r="P1252" s="181">
        <f t="shared" si="108"/>
        <v>2.7842105263157895</v>
      </c>
      <c r="Q1252" s="77" t="s">
        <v>718</v>
      </c>
      <c r="V1252" s="34">
        <v>0.42499999999999999</v>
      </c>
      <c r="W1252" s="85">
        <v>0.58333333333333337</v>
      </c>
      <c r="X1252" s="86">
        <f t="shared" si="109"/>
        <v>0.15833333333333338</v>
      </c>
    </row>
    <row r="1253" spans="1:24" x14ac:dyDescent="0.3">
      <c r="A1253" s="44" t="s">
        <v>9626</v>
      </c>
      <c r="B1253" s="68" t="s">
        <v>1620</v>
      </c>
      <c r="C1253" s="2" t="s">
        <v>1</v>
      </c>
      <c r="D1253" s="2">
        <v>66</v>
      </c>
      <c r="E1253" s="6">
        <v>19647</v>
      </c>
      <c r="F1253" s="7">
        <v>43885.582615740743</v>
      </c>
      <c r="G1253" s="69" t="s">
        <v>4</v>
      </c>
      <c r="H1253" s="68">
        <v>2163</v>
      </c>
      <c r="I1253" s="8">
        <f t="shared" si="106"/>
        <v>21.63</v>
      </c>
      <c r="J1253" s="8">
        <v>4.8</v>
      </c>
      <c r="K1253" s="69">
        <v>100</v>
      </c>
      <c r="L1253" s="68">
        <v>591</v>
      </c>
      <c r="M1253" s="8">
        <f t="shared" si="107"/>
        <v>5.91</v>
      </c>
      <c r="N1253" s="8">
        <v>2.637</v>
      </c>
      <c r="O1253" s="69">
        <f t="shared" si="105"/>
        <v>100</v>
      </c>
      <c r="P1253" s="181">
        <f t="shared" si="108"/>
        <v>3.6598984771573599</v>
      </c>
      <c r="Q1253" s="77" t="s">
        <v>718</v>
      </c>
      <c r="V1253" s="34">
        <v>0.45277777777777778</v>
      </c>
      <c r="W1253" s="85">
        <v>0.61458333333333337</v>
      </c>
      <c r="X1253" s="86">
        <f t="shared" si="109"/>
        <v>0.16180555555555559</v>
      </c>
    </row>
    <row r="1254" spans="1:24" x14ac:dyDescent="0.3">
      <c r="A1254" s="44" t="s">
        <v>9627</v>
      </c>
      <c r="B1254" s="68" t="s">
        <v>9628</v>
      </c>
      <c r="C1254" s="2" t="s">
        <v>1</v>
      </c>
      <c r="D1254" s="2">
        <v>55</v>
      </c>
      <c r="E1254" s="6">
        <v>23776</v>
      </c>
      <c r="F1254" s="7">
        <v>43885.620069444441</v>
      </c>
      <c r="G1254" s="69" t="s">
        <v>4</v>
      </c>
      <c r="H1254" s="68">
        <v>2488</v>
      </c>
      <c r="I1254" s="8">
        <f t="shared" si="106"/>
        <v>24.88</v>
      </c>
      <c r="J1254" s="8">
        <v>6.2270000000000003</v>
      </c>
      <c r="K1254" s="69">
        <v>100</v>
      </c>
      <c r="L1254" s="68">
        <v>302</v>
      </c>
      <c r="M1254" s="8">
        <f t="shared" si="107"/>
        <v>3.02</v>
      </c>
      <c r="N1254" s="8">
        <v>1.8089999999999999</v>
      </c>
      <c r="O1254" s="69">
        <f t="shared" si="105"/>
        <v>100</v>
      </c>
      <c r="P1254" s="181">
        <f t="shared" si="108"/>
        <v>8.2384105960264904</v>
      </c>
      <c r="Q1254" s="77" t="s">
        <v>718</v>
      </c>
      <c r="V1254" s="34">
        <v>0.46875</v>
      </c>
      <c r="W1254" s="85">
        <v>0.63541666666666663</v>
      </c>
      <c r="X1254" s="86">
        <f t="shared" si="109"/>
        <v>0.16666666666666663</v>
      </c>
    </row>
    <row r="1255" spans="1:24" x14ac:dyDescent="0.3">
      <c r="A1255" s="44" t="s">
        <v>9629</v>
      </c>
      <c r="B1255" s="68" t="s">
        <v>9630</v>
      </c>
      <c r="C1255" s="2" t="s">
        <v>1</v>
      </c>
      <c r="D1255" s="2">
        <v>52</v>
      </c>
      <c r="E1255" s="6">
        <v>24694</v>
      </c>
      <c r="F1255" s="7">
        <v>43885.632118055553</v>
      </c>
      <c r="G1255" s="69" t="s">
        <v>4</v>
      </c>
      <c r="H1255" s="68">
        <v>3460</v>
      </c>
      <c r="I1255" s="8">
        <f t="shared" si="106"/>
        <v>34.949494949494948</v>
      </c>
      <c r="J1255" s="8">
        <v>6.44</v>
      </c>
      <c r="K1255" s="69">
        <v>99</v>
      </c>
      <c r="L1255" s="68">
        <v>481</v>
      </c>
      <c r="M1255" s="8">
        <f t="shared" si="107"/>
        <v>4.858585858585859</v>
      </c>
      <c r="N1255" s="8">
        <v>2.4990000000000001</v>
      </c>
      <c r="O1255" s="69">
        <f t="shared" ref="O1255:O1291" si="110">K1255</f>
        <v>99</v>
      </c>
      <c r="P1255" s="181">
        <f t="shared" si="108"/>
        <v>7.1933471933471926</v>
      </c>
      <c r="Q1255" s="77" t="s">
        <v>718</v>
      </c>
      <c r="V1255" s="34">
        <v>0.48888888888888887</v>
      </c>
      <c r="W1255" s="85">
        <v>0.64583333333333337</v>
      </c>
      <c r="X1255" s="86">
        <f t="shared" si="109"/>
        <v>0.1569444444444445</v>
      </c>
    </row>
    <row r="1256" spans="1:24" x14ac:dyDescent="0.3">
      <c r="A1256" s="44" t="s">
        <v>9631</v>
      </c>
      <c r="B1256" s="68" t="s">
        <v>216</v>
      </c>
      <c r="C1256" s="2" t="s">
        <v>1</v>
      </c>
      <c r="D1256" s="2">
        <v>46</v>
      </c>
      <c r="E1256" s="6">
        <v>26972</v>
      </c>
      <c r="F1256" s="7">
        <v>43885.640486111108</v>
      </c>
      <c r="G1256" s="69" t="s">
        <v>4</v>
      </c>
      <c r="H1256" s="68">
        <v>2555</v>
      </c>
      <c r="I1256" s="8">
        <f t="shared" si="106"/>
        <v>25.55</v>
      </c>
      <c r="J1256" s="8">
        <v>5.5</v>
      </c>
      <c r="K1256" s="69">
        <v>100</v>
      </c>
      <c r="L1256" s="68">
        <v>470</v>
      </c>
      <c r="M1256" s="8">
        <f t="shared" si="107"/>
        <v>4.7</v>
      </c>
      <c r="N1256" s="8">
        <v>2.1150000000000002</v>
      </c>
      <c r="O1256" s="69">
        <f t="shared" si="110"/>
        <v>100</v>
      </c>
      <c r="P1256" s="181">
        <f t="shared" si="108"/>
        <v>5.4361702127659575</v>
      </c>
      <c r="Q1256" s="77" t="s">
        <v>718</v>
      </c>
      <c r="V1256" s="34">
        <v>0.49652777777777773</v>
      </c>
      <c r="W1256" s="85">
        <v>0.65277777777777779</v>
      </c>
      <c r="X1256" s="86">
        <f t="shared" si="109"/>
        <v>0.15625000000000006</v>
      </c>
    </row>
    <row r="1257" spans="1:24" x14ac:dyDescent="0.3">
      <c r="A1257" s="44" t="s">
        <v>9632</v>
      </c>
      <c r="B1257" s="68" t="s">
        <v>9633</v>
      </c>
      <c r="C1257" s="2" t="s">
        <v>6</v>
      </c>
      <c r="D1257" s="2">
        <v>39</v>
      </c>
      <c r="E1257" s="6">
        <v>29379</v>
      </c>
      <c r="F1257" s="7">
        <v>43885.649074074077</v>
      </c>
      <c r="G1257" s="69" t="s">
        <v>4</v>
      </c>
      <c r="H1257" s="68">
        <v>2335</v>
      </c>
      <c r="I1257" s="8">
        <f t="shared" si="106"/>
        <v>23.35</v>
      </c>
      <c r="J1257" s="8">
        <v>7.5629999999999997</v>
      </c>
      <c r="K1257" s="69">
        <v>100</v>
      </c>
      <c r="L1257" s="68">
        <v>382</v>
      </c>
      <c r="M1257" s="8">
        <f t="shared" si="107"/>
        <v>3.82</v>
      </c>
      <c r="N1257" s="8">
        <v>2.081</v>
      </c>
      <c r="O1257" s="69">
        <f t="shared" si="110"/>
        <v>100</v>
      </c>
      <c r="P1257" s="181">
        <f t="shared" si="108"/>
        <v>6.1125654450261786</v>
      </c>
      <c r="Q1257" s="77" t="s">
        <v>718</v>
      </c>
      <c r="V1257" s="34">
        <v>0.51388888888888895</v>
      </c>
      <c r="W1257" s="85">
        <v>0.67361111111111116</v>
      </c>
      <c r="X1257" s="86">
        <f t="shared" si="109"/>
        <v>0.15972222222222221</v>
      </c>
    </row>
    <row r="1258" spans="1:24" x14ac:dyDescent="0.3">
      <c r="A1258" s="44" t="s">
        <v>9634</v>
      </c>
      <c r="B1258" s="68" t="s">
        <v>9635</v>
      </c>
      <c r="C1258" s="2" t="s">
        <v>6</v>
      </c>
      <c r="D1258" s="2">
        <v>63</v>
      </c>
      <c r="E1258" s="6">
        <v>20692</v>
      </c>
      <c r="F1258" s="7">
        <v>43886.515046296299</v>
      </c>
      <c r="G1258" s="69" t="s">
        <v>4</v>
      </c>
      <c r="H1258" s="68">
        <v>3230</v>
      </c>
      <c r="I1258" s="8">
        <f t="shared" si="106"/>
        <v>32.626262626262623</v>
      </c>
      <c r="J1258" s="8">
        <v>5.367</v>
      </c>
      <c r="K1258" s="69">
        <v>99</v>
      </c>
      <c r="L1258" s="68">
        <v>531</v>
      </c>
      <c r="M1258" s="8">
        <f t="shared" si="107"/>
        <v>5.3636363636363633</v>
      </c>
      <c r="N1258" s="8">
        <v>2.4430000000000001</v>
      </c>
      <c r="O1258" s="69">
        <f t="shared" si="110"/>
        <v>99</v>
      </c>
      <c r="P1258" s="181">
        <f t="shared" si="108"/>
        <v>6.0828625235404896</v>
      </c>
      <c r="Q1258" s="77" t="s">
        <v>718</v>
      </c>
      <c r="V1258" s="34">
        <v>0.36944444444444446</v>
      </c>
      <c r="W1258" s="85">
        <v>0.52083333333333337</v>
      </c>
      <c r="X1258" s="86">
        <f t="shared" si="109"/>
        <v>0.15138888888888891</v>
      </c>
    </row>
    <row r="1259" spans="1:24" x14ac:dyDescent="0.3">
      <c r="A1259" s="44" t="s">
        <v>9636</v>
      </c>
      <c r="B1259" s="68" t="s">
        <v>113</v>
      </c>
      <c r="C1259" s="2" t="s">
        <v>1</v>
      </c>
      <c r="D1259" s="2">
        <v>42</v>
      </c>
      <c r="E1259" s="6">
        <v>28504</v>
      </c>
      <c r="F1259" s="7">
        <v>43886.529560185183</v>
      </c>
      <c r="G1259" s="69" t="s">
        <v>4</v>
      </c>
      <c r="H1259" s="68">
        <v>2322</v>
      </c>
      <c r="I1259" s="8">
        <f t="shared" si="106"/>
        <v>23.22</v>
      </c>
      <c r="J1259" s="8">
        <v>5.2560000000000002</v>
      </c>
      <c r="K1259" s="69">
        <v>100</v>
      </c>
      <c r="L1259" s="68">
        <v>403</v>
      </c>
      <c r="M1259" s="8">
        <f t="shared" si="107"/>
        <v>4.03</v>
      </c>
      <c r="N1259" s="8">
        <v>1.992</v>
      </c>
      <c r="O1259" s="69">
        <f t="shared" si="110"/>
        <v>100</v>
      </c>
      <c r="P1259" s="181">
        <f t="shared" si="108"/>
        <v>5.7617866004962774</v>
      </c>
      <c r="Q1259" s="77" t="s">
        <v>718</v>
      </c>
      <c r="V1259" s="34">
        <v>0.38194444444444442</v>
      </c>
      <c r="W1259" s="85">
        <v>0.53819444444444442</v>
      </c>
      <c r="X1259" s="86">
        <f t="shared" si="109"/>
        <v>0.15625</v>
      </c>
    </row>
    <row r="1260" spans="1:24" x14ac:dyDescent="0.3">
      <c r="A1260" s="44" t="s">
        <v>9637</v>
      </c>
      <c r="B1260" s="68" t="s">
        <v>109</v>
      </c>
      <c r="C1260" s="2" t="s">
        <v>1</v>
      </c>
      <c r="D1260" s="2">
        <v>50</v>
      </c>
      <c r="E1260" s="6">
        <v>25498</v>
      </c>
      <c r="F1260" s="7">
        <v>43886.534907407404</v>
      </c>
      <c r="G1260" s="69" t="s">
        <v>4</v>
      </c>
      <c r="H1260" s="68">
        <v>1685</v>
      </c>
      <c r="I1260" s="8">
        <f t="shared" si="106"/>
        <v>16.850000000000001</v>
      </c>
      <c r="J1260" s="8">
        <v>4.9139999999999997</v>
      </c>
      <c r="K1260" s="69">
        <v>100</v>
      </c>
      <c r="L1260" s="68">
        <v>326</v>
      </c>
      <c r="M1260" s="8">
        <f t="shared" si="107"/>
        <v>3.26</v>
      </c>
      <c r="N1260" s="8">
        <v>1.784</v>
      </c>
      <c r="O1260" s="69">
        <f t="shared" si="110"/>
        <v>100</v>
      </c>
      <c r="P1260" s="181">
        <f t="shared" si="108"/>
        <v>5.1687116564417188</v>
      </c>
      <c r="Q1260" s="77" t="s">
        <v>718</v>
      </c>
      <c r="V1260" s="34">
        <v>0.38541666666666669</v>
      </c>
      <c r="W1260" s="85">
        <v>0.54861111111111105</v>
      </c>
      <c r="X1260" s="86">
        <f t="shared" si="109"/>
        <v>0.16319444444444436</v>
      </c>
    </row>
    <row r="1261" spans="1:24" x14ac:dyDescent="0.3">
      <c r="A1261" s="44" t="s">
        <v>9638</v>
      </c>
      <c r="B1261" s="68" t="s">
        <v>409</v>
      </c>
      <c r="C1261" s="2" t="s">
        <v>1</v>
      </c>
      <c r="D1261" s="2">
        <v>73</v>
      </c>
      <c r="E1261" s="6">
        <v>16871</v>
      </c>
      <c r="F1261" s="7">
        <v>43886.546030092592</v>
      </c>
      <c r="G1261" s="69" t="s">
        <v>4</v>
      </c>
      <c r="H1261" s="68">
        <v>2611</v>
      </c>
      <c r="I1261" s="8">
        <f t="shared" si="106"/>
        <v>26.373737373737374</v>
      </c>
      <c r="J1261" s="8">
        <v>6.4219999999999997</v>
      </c>
      <c r="K1261" s="69">
        <v>99</v>
      </c>
      <c r="L1261" s="68">
        <v>710</v>
      </c>
      <c r="M1261" s="8">
        <f t="shared" si="107"/>
        <v>7.1717171717171722</v>
      </c>
      <c r="N1261" s="8">
        <v>2.774</v>
      </c>
      <c r="O1261" s="69">
        <f t="shared" si="110"/>
        <v>99</v>
      </c>
      <c r="P1261" s="181">
        <f t="shared" si="108"/>
        <v>3.6774647887323941</v>
      </c>
      <c r="Q1261" s="77" t="s">
        <v>718</v>
      </c>
      <c r="V1261" s="34">
        <v>0.41666666666666669</v>
      </c>
      <c r="W1261" s="85">
        <v>0.56597222222222221</v>
      </c>
      <c r="X1261" s="86">
        <f t="shared" si="109"/>
        <v>0.14930555555555552</v>
      </c>
    </row>
    <row r="1262" spans="1:24" x14ac:dyDescent="0.3">
      <c r="A1262" s="44" t="s">
        <v>2288</v>
      </c>
      <c r="B1262" s="68" t="s">
        <v>24</v>
      </c>
      <c r="C1262" s="2" t="s">
        <v>1</v>
      </c>
      <c r="D1262" s="2">
        <v>64</v>
      </c>
      <c r="E1262" s="6">
        <v>20495</v>
      </c>
      <c r="F1262" s="7">
        <v>43886.559699074074</v>
      </c>
      <c r="G1262" s="69" t="s">
        <v>4</v>
      </c>
      <c r="H1262" s="68">
        <v>2399</v>
      </c>
      <c r="I1262" s="8">
        <f t="shared" si="106"/>
        <v>24.232323232323232</v>
      </c>
      <c r="J1262" s="8">
        <v>5.2489999999999997</v>
      </c>
      <c r="K1262" s="69">
        <v>99</v>
      </c>
      <c r="L1262" s="68">
        <v>426</v>
      </c>
      <c r="M1262" s="8">
        <f t="shared" si="107"/>
        <v>4.3030303030303028</v>
      </c>
      <c r="N1262" s="8">
        <v>2.4009999999999998</v>
      </c>
      <c r="O1262" s="69">
        <f t="shared" si="110"/>
        <v>99</v>
      </c>
      <c r="P1262" s="181">
        <f t="shared" si="108"/>
        <v>5.631455399061033</v>
      </c>
      <c r="Q1262" s="77" t="s">
        <v>718</v>
      </c>
      <c r="V1262" s="34">
        <v>0.44166666666666665</v>
      </c>
      <c r="W1262" s="85">
        <v>0.57986111111111105</v>
      </c>
      <c r="X1262" s="86">
        <f t="shared" si="109"/>
        <v>0.1381944444444444</v>
      </c>
    </row>
    <row r="1263" spans="1:24" x14ac:dyDescent="0.3">
      <c r="A1263" s="44" t="s">
        <v>9639</v>
      </c>
      <c r="B1263" s="68" t="s">
        <v>9640</v>
      </c>
      <c r="C1263" s="2" t="s">
        <v>1</v>
      </c>
      <c r="D1263" s="2">
        <v>34</v>
      </c>
      <c r="E1263" s="6">
        <v>31298</v>
      </c>
      <c r="F1263" s="7">
        <v>43886.575300925928</v>
      </c>
      <c r="G1263" s="69" t="s">
        <v>4</v>
      </c>
      <c r="H1263" s="68">
        <v>1198</v>
      </c>
      <c r="I1263" s="8">
        <f t="shared" si="106"/>
        <v>12.1010101010101</v>
      </c>
      <c r="J1263" s="8">
        <v>3.6179999999999999</v>
      </c>
      <c r="K1263" s="69">
        <v>99</v>
      </c>
      <c r="L1263" s="68">
        <v>314</v>
      </c>
      <c r="M1263" s="8">
        <f t="shared" si="107"/>
        <v>3.1717171717171717</v>
      </c>
      <c r="N1263" s="8">
        <v>1.6160000000000001</v>
      </c>
      <c r="O1263" s="69">
        <f t="shared" si="110"/>
        <v>99</v>
      </c>
      <c r="P1263" s="181">
        <f t="shared" si="108"/>
        <v>3.8152866242038215</v>
      </c>
      <c r="Q1263" s="77" t="s">
        <v>718</v>
      </c>
      <c r="V1263" s="34">
        <v>0.43333333333333335</v>
      </c>
      <c r="W1263" s="85">
        <v>0.59027777777777779</v>
      </c>
      <c r="X1263" s="86">
        <f t="shared" si="109"/>
        <v>0.15694444444444444</v>
      </c>
    </row>
    <row r="1264" spans="1:24" x14ac:dyDescent="0.3">
      <c r="A1264" s="44" t="s">
        <v>9641</v>
      </c>
      <c r="B1264" s="68" t="s">
        <v>1777</v>
      </c>
      <c r="C1264" s="2" t="s">
        <v>1</v>
      </c>
      <c r="D1264" s="2">
        <v>42</v>
      </c>
      <c r="E1264" s="6">
        <v>28446</v>
      </c>
      <c r="F1264" s="7">
        <v>43886.588148148148</v>
      </c>
      <c r="G1264" s="69" t="s">
        <v>4</v>
      </c>
      <c r="H1264" s="68">
        <v>2296</v>
      </c>
      <c r="I1264" s="8">
        <f t="shared" si="106"/>
        <v>22.96</v>
      </c>
      <c r="J1264" s="8">
        <v>5.3010000000000002</v>
      </c>
      <c r="K1264" s="69">
        <v>100</v>
      </c>
      <c r="L1264" s="68">
        <v>409</v>
      </c>
      <c r="M1264" s="8">
        <f t="shared" si="107"/>
        <v>4.09</v>
      </c>
      <c r="N1264" s="8">
        <v>2.0449999999999999</v>
      </c>
      <c r="O1264" s="69">
        <f t="shared" si="110"/>
        <v>100</v>
      </c>
      <c r="P1264" s="181">
        <f t="shared" si="108"/>
        <v>5.6136919315403428</v>
      </c>
      <c r="Q1264" s="77" t="s">
        <v>718</v>
      </c>
      <c r="V1264" s="34">
        <v>0.47638888888888892</v>
      </c>
      <c r="W1264" s="85">
        <v>0.61458333333333337</v>
      </c>
      <c r="X1264" s="86">
        <f t="shared" si="109"/>
        <v>0.13819444444444445</v>
      </c>
    </row>
    <row r="1265" spans="1:24" x14ac:dyDescent="0.3">
      <c r="A1265" s="44" t="s">
        <v>9642</v>
      </c>
      <c r="B1265" s="68" t="s">
        <v>9643</v>
      </c>
      <c r="C1265" s="2" t="s">
        <v>6</v>
      </c>
      <c r="D1265" s="2">
        <v>59</v>
      </c>
      <c r="E1265" s="6">
        <v>22025</v>
      </c>
      <c r="F1265" s="7">
        <v>43886.606874999998</v>
      </c>
      <c r="G1265" s="69" t="s">
        <v>4</v>
      </c>
      <c r="H1265" s="68">
        <v>1699</v>
      </c>
      <c r="I1265" s="8">
        <f t="shared" si="106"/>
        <v>17.161616161616163</v>
      </c>
      <c r="J1265" s="8">
        <v>4.0039999999999996</v>
      </c>
      <c r="K1265" s="69">
        <v>99</v>
      </c>
      <c r="L1265" s="68">
        <v>580</v>
      </c>
      <c r="M1265" s="8">
        <f t="shared" si="107"/>
        <v>5.858585858585859</v>
      </c>
      <c r="N1265" s="8">
        <v>2.68</v>
      </c>
      <c r="O1265" s="69">
        <f t="shared" si="110"/>
        <v>99</v>
      </c>
      <c r="P1265" s="181">
        <f t="shared" si="108"/>
        <v>2.9293103448275861</v>
      </c>
      <c r="Q1265" s="77" t="s">
        <v>718</v>
      </c>
      <c r="V1265" s="34">
        <v>0.52430555555555558</v>
      </c>
      <c r="W1265" s="85">
        <v>0.65625</v>
      </c>
      <c r="X1265" s="86">
        <f t="shared" si="109"/>
        <v>0.13194444444444442</v>
      </c>
    </row>
    <row r="1266" spans="1:24" x14ac:dyDescent="0.3">
      <c r="A1266" s="44" t="s">
        <v>9644</v>
      </c>
      <c r="B1266" s="68" t="s">
        <v>9645</v>
      </c>
      <c r="C1266" s="2" t="s">
        <v>1</v>
      </c>
      <c r="D1266" s="2">
        <v>42</v>
      </c>
      <c r="E1266" s="6">
        <v>28222</v>
      </c>
      <c r="F1266" s="7">
        <v>43887.506909722222</v>
      </c>
      <c r="G1266" s="69" t="s">
        <v>4</v>
      </c>
      <c r="H1266" s="68">
        <v>2642</v>
      </c>
      <c r="I1266" s="8">
        <f t="shared" si="106"/>
        <v>26.686868686868689</v>
      </c>
      <c r="J1266" s="8">
        <v>5.8810000000000002</v>
      </c>
      <c r="K1266" s="69">
        <v>99</v>
      </c>
      <c r="L1266" s="68">
        <v>506</v>
      </c>
      <c r="M1266" s="8">
        <f t="shared" si="107"/>
        <v>5.1111111111111107</v>
      </c>
      <c r="N1266" s="8">
        <v>2.254</v>
      </c>
      <c r="O1266" s="69">
        <f t="shared" si="110"/>
        <v>99</v>
      </c>
      <c r="P1266" s="181">
        <f t="shared" si="108"/>
        <v>5.2213438735177871</v>
      </c>
      <c r="Q1266" s="77" t="s">
        <v>718</v>
      </c>
      <c r="V1266" s="34">
        <v>0.37152777777777773</v>
      </c>
      <c r="W1266" s="85">
        <v>0.52083333333333337</v>
      </c>
      <c r="X1266" s="86">
        <f t="shared" si="109"/>
        <v>0.14930555555555564</v>
      </c>
    </row>
    <row r="1267" spans="1:24" x14ac:dyDescent="0.3">
      <c r="A1267" s="44" t="s">
        <v>9646</v>
      </c>
      <c r="B1267" s="68" t="s">
        <v>1022</v>
      </c>
      <c r="C1267" s="2" t="s">
        <v>1</v>
      </c>
      <c r="D1267" s="2">
        <v>47</v>
      </c>
      <c r="E1267" s="6">
        <v>26665</v>
      </c>
      <c r="F1267" s="7">
        <v>43887.523692129631</v>
      </c>
      <c r="G1267" s="69" t="s">
        <v>4</v>
      </c>
      <c r="H1267" s="68">
        <v>2017</v>
      </c>
      <c r="I1267" s="8">
        <f t="shared" si="106"/>
        <v>20.170000000000002</v>
      </c>
      <c r="J1267" s="8">
        <v>4.9790000000000001</v>
      </c>
      <c r="K1267" s="69">
        <v>100</v>
      </c>
      <c r="L1267" s="68">
        <v>492</v>
      </c>
      <c r="M1267" s="8">
        <f t="shared" si="107"/>
        <v>4.92</v>
      </c>
      <c r="N1267" s="8">
        <v>2.452</v>
      </c>
      <c r="O1267" s="69">
        <f t="shared" si="110"/>
        <v>100</v>
      </c>
      <c r="P1267" s="181">
        <f t="shared" si="108"/>
        <v>4.0995934959349594</v>
      </c>
      <c r="Q1267" s="77" t="s">
        <v>718</v>
      </c>
      <c r="V1267" s="34">
        <v>0.3756944444444445</v>
      </c>
      <c r="W1267" s="85">
        <v>0.53472222222222221</v>
      </c>
      <c r="X1267" s="86">
        <f t="shared" si="109"/>
        <v>0.15902777777777771</v>
      </c>
    </row>
    <row r="1268" spans="1:24" x14ac:dyDescent="0.3">
      <c r="A1268" s="44" t="s">
        <v>9647</v>
      </c>
      <c r="B1268" s="68" t="s">
        <v>101</v>
      </c>
      <c r="C1268" s="2" t="s">
        <v>1</v>
      </c>
      <c r="D1268" s="2">
        <v>48</v>
      </c>
      <c r="E1268" s="6">
        <v>26261</v>
      </c>
      <c r="F1268" s="7">
        <v>43887.525543981479</v>
      </c>
      <c r="G1268" s="69" t="s">
        <v>4</v>
      </c>
      <c r="H1268" s="68">
        <v>1552</v>
      </c>
      <c r="I1268" s="8">
        <f t="shared" si="106"/>
        <v>15.676767676767676</v>
      </c>
      <c r="J1268" s="8">
        <v>4.12</v>
      </c>
      <c r="K1268" s="69">
        <v>99</v>
      </c>
      <c r="L1268" s="68">
        <v>494</v>
      </c>
      <c r="M1268" s="8">
        <f t="shared" si="107"/>
        <v>4.9898989898989896</v>
      </c>
      <c r="N1268" s="8">
        <v>2.14</v>
      </c>
      <c r="O1268" s="69">
        <f t="shared" si="110"/>
        <v>99</v>
      </c>
      <c r="P1268" s="181">
        <f t="shared" si="108"/>
        <v>3.1417004048582999</v>
      </c>
      <c r="Q1268" s="77" t="s">
        <v>718</v>
      </c>
      <c r="V1268" s="34">
        <v>0.4055555555555555</v>
      </c>
      <c r="W1268" s="85">
        <v>0.54861111111111105</v>
      </c>
      <c r="X1268" s="86">
        <f t="shared" si="109"/>
        <v>0.14305555555555555</v>
      </c>
    </row>
    <row r="1269" spans="1:24" x14ac:dyDescent="0.3">
      <c r="A1269" s="44" t="s">
        <v>9648</v>
      </c>
      <c r="B1269" s="68" t="s">
        <v>53</v>
      </c>
      <c r="C1269" s="2" t="s">
        <v>1</v>
      </c>
      <c r="D1269" s="2">
        <v>54</v>
      </c>
      <c r="E1269" s="6">
        <v>23841</v>
      </c>
      <c r="F1269" s="7">
        <v>43887.542962962965</v>
      </c>
      <c r="G1269" s="69" t="s">
        <v>4</v>
      </c>
      <c r="H1269" s="68">
        <v>2528</v>
      </c>
      <c r="I1269" s="8">
        <f t="shared" si="106"/>
        <v>25.535353535353536</v>
      </c>
      <c r="J1269" s="8">
        <v>5.9779999999999998</v>
      </c>
      <c r="K1269" s="69">
        <v>99</v>
      </c>
      <c r="L1269" s="68">
        <v>521</v>
      </c>
      <c r="M1269" s="8">
        <f t="shared" si="107"/>
        <v>5.262626262626263</v>
      </c>
      <c r="N1269" s="8">
        <v>2.15</v>
      </c>
      <c r="O1269" s="69">
        <f t="shared" si="110"/>
        <v>99</v>
      </c>
      <c r="P1269" s="181">
        <f t="shared" si="108"/>
        <v>4.8522072936660265</v>
      </c>
      <c r="Q1269" s="77" t="s">
        <v>718</v>
      </c>
      <c r="V1269" s="34">
        <v>0.42291666666666666</v>
      </c>
      <c r="W1269" s="85">
        <v>0.56597222222222221</v>
      </c>
      <c r="X1269" s="86">
        <f t="shared" si="109"/>
        <v>0.14305555555555555</v>
      </c>
    </row>
    <row r="1270" spans="1:24" x14ac:dyDescent="0.3">
      <c r="A1270" s="44" t="s">
        <v>9649</v>
      </c>
      <c r="B1270" s="68" t="s">
        <v>1720</v>
      </c>
      <c r="C1270" s="2" t="s">
        <v>1</v>
      </c>
      <c r="D1270" s="2">
        <v>43</v>
      </c>
      <c r="E1270" s="6">
        <v>28119</v>
      </c>
      <c r="F1270" s="7">
        <v>43887.565416666665</v>
      </c>
      <c r="G1270" s="69" t="s">
        <v>4</v>
      </c>
      <c r="H1270" s="68">
        <v>1645</v>
      </c>
      <c r="I1270" s="8">
        <f t="shared" si="106"/>
        <v>16.616161616161616</v>
      </c>
      <c r="J1270" s="8">
        <v>4.7670000000000003</v>
      </c>
      <c r="K1270" s="69">
        <v>99</v>
      </c>
      <c r="L1270" s="68">
        <v>458</v>
      </c>
      <c r="M1270" s="8">
        <f t="shared" si="107"/>
        <v>4.6262626262626263</v>
      </c>
      <c r="N1270" s="8">
        <v>2.2839999999999998</v>
      </c>
      <c r="O1270" s="69">
        <f t="shared" si="110"/>
        <v>99</v>
      </c>
      <c r="P1270" s="181">
        <f t="shared" si="108"/>
        <v>3.5917030567685591</v>
      </c>
      <c r="Q1270" s="77" t="s">
        <v>718</v>
      </c>
      <c r="V1270" s="34">
        <v>0.43263888888888885</v>
      </c>
      <c r="W1270" s="85">
        <v>0.57986111111111105</v>
      </c>
      <c r="X1270" s="86">
        <f t="shared" si="109"/>
        <v>0.1472222222222222</v>
      </c>
    </row>
    <row r="1271" spans="1:24" x14ac:dyDescent="0.3">
      <c r="A1271" s="44" t="s">
        <v>9650</v>
      </c>
      <c r="B1271" s="68" t="s">
        <v>217</v>
      </c>
      <c r="C1271" s="2" t="s">
        <v>1</v>
      </c>
      <c r="D1271" s="2">
        <v>61</v>
      </c>
      <c r="E1271" s="6">
        <v>21459</v>
      </c>
      <c r="F1271" s="7">
        <v>43887.576203703706</v>
      </c>
      <c r="G1271" s="69" t="s">
        <v>4</v>
      </c>
      <c r="H1271" s="68">
        <v>3703</v>
      </c>
      <c r="I1271" s="8">
        <f t="shared" si="106"/>
        <v>37.404040404040401</v>
      </c>
      <c r="J1271" s="8">
        <v>6.952</v>
      </c>
      <c r="K1271" s="69">
        <v>99</v>
      </c>
      <c r="L1271" s="68">
        <v>479</v>
      </c>
      <c r="M1271" s="8">
        <f t="shared" si="107"/>
        <v>4.8383838383838382</v>
      </c>
      <c r="N1271" s="8">
        <v>2.3069999999999999</v>
      </c>
      <c r="O1271" s="69">
        <f t="shared" si="110"/>
        <v>99</v>
      </c>
      <c r="P1271" s="181">
        <f t="shared" si="108"/>
        <v>7.7306889352818366</v>
      </c>
      <c r="Q1271" s="77" t="s">
        <v>718</v>
      </c>
      <c r="V1271" s="34">
        <v>0.4458333333333333</v>
      </c>
      <c r="W1271" s="85">
        <v>0.59027777777777779</v>
      </c>
      <c r="X1271" s="86">
        <f t="shared" si="109"/>
        <v>0.14444444444444449</v>
      </c>
    </row>
    <row r="1272" spans="1:24" x14ac:dyDescent="0.3">
      <c r="A1272" s="44" t="s">
        <v>9651</v>
      </c>
      <c r="B1272" s="68" t="s">
        <v>9652</v>
      </c>
      <c r="C1272" s="2" t="s">
        <v>1</v>
      </c>
      <c r="D1272" s="2">
        <v>77</v>
      </c>
      <c r="E1272" s="6">
        <v>15619</v>
      </c>
      <c r="F1272" s="7">
        <v>43887.587673611109</v>
      </c>
      <c r="G1272" s="69" t="s">
        <v>4</v>
      </c>
      <c r="H1272" s="68">
        <v>5069</v>
      </c>
      <c r="I1272" s="8">
        <f t="shared" si="106"/>
        <v>51.202020202020201</v>
      </c>
      <c r="J1272" s="8">
        <v>7.0410000000000004</v>
      </c>
      <c r="K1272" s="69">
        <v>99</v>
      </c>
      <c r="L1272" s="68">
        <v>1440</v>
      </c>
      <c r="M1272" s="8">
        <f t="shared" si="107"/>
        <v>14.545454545454545</v>
      </c>
      <c r="N1272" s="8">
        <v>4.1680000000000001</v>
      </c>
      <c r="O1272" s="69">
        <f t="shared" si="110"/>
        <v>99</v>
      </c>
      <c r="P1272" s="181">
        <f t="shared" si="108"/>
        <v>3.5201388888888889</v>
      </c>
      <c r="Q1272" s="77" t="s">
        <v>718</v>
      </c>
      <c r="V1272" s="34">
        <v>0.4680555555555555</v>
      </c>
      <c r="W1272" s="85">
        <v>0.60416666666666663</v>
      </c>
      <c r="X1272" s="86">
        <f t="shared" si="109"/>
        <v>0.13611111111111113</v>
      </c>
    </row>
    <row r="1273" spans="1:24" x14ac:dyDescent="0.3">
      <c r="A1273" s="44" t="s">
        <v>9653</v>
      </c>
      <c r="B1273" s="68" t="s">
        <v>9654</v>
      </c>
      <c r="C1273" s="2" t="s">
        <v>6</v>
      </c>
      <c r="D1273" s="2">
        <v>69</v>
      </c>
      <c r="E1273" s="6">
        <v>18601</v>
      </c>
      <c r="F1273" s="7">
        <v>43887.594965277778</v>
      </c>
      <c r="G1273" s="69" t="s">
        <v>4</v>
      </c>
      <c r="H1273" s="68">
        <v>1381</v>
      </c>
      <c r="I1273" s="8">
        <f t="shared" si="106"/>
        <v>13.81</v>
      </c>
      <c r="J1273" s="8">
        <v>3.8210000000000002</v>
      </c>
      <c r="K1273" s="69">
        <v>100</v>
      </c>
      <c r="L1273" s="68">
        <v>463</v>
      </c>
      <c r="M1273" s="8">
        <f t="shared" si="107"/>
        <v>4.63</v>
      </c>
      <c r="N1273" s="8">
        <v>2.214</v>
      </c>
      <c r="O1273" s="69">
        <f t="shared" si="110"/>
        <v>100</v>
      </c>
      <c r="P1273" s="181">
        <f t="shared" si="108"/>
        <v>2.9827213822894172</v>
      </c>
      <c r="Q1273" s="77" t="s">
        <v>718</v>
      </c>
      <c r="V1273" s="34">
        <v>0.45416666666666666</v>
      </c>
      <c r="W1273" s="85">
        <v>0.61458333333333337</v>
      </c>
      <c r="X1273" s="86">
        <f t="shared" si="109"/>
        <v>0.16041666666666671</v>
      </c>
    </row>
    <row r="1274" spans="1:24" x14ac:dyDescent="0.3">
      <c r="A1274" s="44" t="s">
        <v>9655</v>
      </c>
      <c r="B1274" s="68" t="s">
        <v>5164</v>
      </c>
      <c r="C1274" s="2" t="s">
        <v>1</v>
      </c>
      <c r="D1274" s="2">
        <v>60</v>
      </c>
      <c r="E1274" s="6">
        <v>21836</v>
      </c>
      <c r="F1274" s="7">
        <v>43887.611192129632</v>
      </c>
      <c r="G1274" s="69" t="s">
        <v>4</v>
      </c>
      <c r="H1274" s="68">
        <v>2473</v>
      </c>
      <c r="I1274" s="8">
        <f t="shared" si="106"/>
        <v>24.73</v>
      </c>
      <c r="J1274" s="8">
        <v>5.36</v>
      </c>
      <c r="K1274" s="69">
        <v>100</v>
      </c>
      <c r="L1274" s="68">
        <v>577</v>
      </c>
      <c r="M1274" s="8">
        <f t="shared" si="107"/>
        <v>5.77</v>
      </c>
      <c r="N1274" s="8">
        <v>2.3559999999999999</v>
      </c>
      <c r="O1274" s="69">
        <f t="shared" si="110"/>
        <v>100</v>
      </c>
      <c r="P1274" s="181">
        <f t="shared" si="108"/>
        <v>4.285961871750434</v>
      </c>
      <c r="Q1274" s="77" t="s">
        <v>718</v>
      </c>
      <c r="V1274" s="34">
        <v>0.47152777777777777</v>
      </c>
      <c r="W1274" s="85">
        <v>0.62847222222222221</v>
      </c>
      <c r="X1274" s="86">
        <f t="shared" si="109"/>
        <v>0.15694444444444444</v>
      </c>
    </row>
    <row r="1275" spans="1:24" x14ac:dyDescent="0.3">
      <c r="A1275" s="44" t="s">
        <v>9656</v>
      </c>
      <c r="B1275" s="68" t="s">
        <v>9657</v>
      </c>
      <c r="C1275" s="2" t="s">
        <v>1</v>
      </c>
      <c r="D1275" s="2">
        <v>48</v>
      </c>
      <c r="E1275" s="6">
        <v>26309</v>
      </c>
      <c r="F1275" s="7">
        <v>43888.513842592591</v>
      </c>
      <c r="G1275" s="69" t="s">
        <v>4</v>
      </c>
      <c r="H1275" s="68">
        <v>1455</v>
      </c>
      <c r="I1275" s="8">
        <f t="shared" si="106"/>
        <v>14.55</v>
      </c>
      <c r="J1275" s="8">
        <v>4.2389999999999999</v>
      </c>
      <c r="K1275" s="69">
        <v>100</v>
      </c>
      <c r="L1275" s="68">
        <v>293</v>
      </c>
      <c r="M1275" s="8">
        <f t="shared" si="107"/>
        <v>2.93</v>
      </c>
      <c r="N1275" s="8">
        <v>1.552</v>
      </c>
      <c r="O1275" s="69">
        <f t="shared" si="110"/>
        <v>100</v>
      </c>
      <c r="P1275" s="181">
        <f t="shared" si="108"/>
        <v>4.9658703071672354</v>
      </c>
      <c r="Q1275" s="77" t="s">
        <v>718</v>
      </c>
      <c r="V1275" s="34">
        <v>0.37013888888888885</v>
      </c>
      <c r="W1275" s="85">
        <v>0.52083333333333337</v>
      </c>
      <c r="X1275" s="86">
        <f t="shared" si="109"/>
        <v>0.15069444444444452</v>
      </c>
    </row>
    <row r="1276" spans="1:24" x14ac:dyDescent="0.3">
      <c r="A1276" s="44" t="s">
        <v>9658</v>
      </c>
      <c r="B1276" s="68" t="s">
        <v>9659</v>
      </c>
      <c r="C1276" s="2" t="s">
        <v>6</v>
      </c>
      <c r="D1276" s="2">
        <v>38</v>
      </c>
      <c r="E1276" s="6">
        <v>29965</v>
      </c>
      <c r="F1276" s="7">
        <v>43888.515324074076</v>
      </c>
      <c r="G1276" s="69" t="s">
        <v>4</v>
      </c>
      <c r="H1276" s="68">
        <v>1130</v>
      </c>
      <c r="I1276" s="8">
        <f t="shared" si="106"/>
        <v>11.3</v>
      </c>
      <c r="J1276" s="8">
        <v>3.6829999999999998</v>
      </c>
      <c r="K1276" s="69">
        <v>100</v>
      </c>
      <c r="L1276" s="68">
        <v>362</v>
      </c>
      <c r="M1276" s="8">
        <f t="shared" si="107"/>
        <v>3.62</v>
      </c>
      <c r="N1276" s="8">
        <v>1.9219999999999999</v>
      </c>
      <c r="O1276" s="69">
        <f t="shared" si="110"/>
        <v>100</v>
      </c>
      <c r="P1276" s="181">
        <f t="shared" si="108"/>
        <v>3.1215469613259668</v>
      </c>
      <c r="Q1276" s="77" t="s">
        <v>718</v>
      </c>
      <c r="V1276" s="34">
        <v>0.37291666666666662</v>
      </c>
      <c r="W1276" s="85">
        <v>0.53472222222222221</v>
      </c>
      <c r="X1276" s="86">
        <f t="shared" si="109"/>
        <v>0.16180555555555559</v>
      </c>
    </row>
    <row r="1277" spans="1:24" x14ac:dyDescent="0.3">
      <c r="A1277" s="44" t="s">
        <v>9660</v>
      </c>
      <c r="B1277" s="68" t="s">
        <v>1479</v>
      </c>
      <c r="C1277" s="2" t="s">
        <v>1</v>
      </c>
      <c r="D1277" s="2">
        <v>64</v>
      </c>
      <c r="E1277" s="6">
        <v>20487</v>
      </c>
      <c r="F1277" s="7">
        <v>43888.530891203707</v>
      </c>
      <c r="G1277" s="69" t="s">
        <v>4</v>
      </c>
      <c r="H1277" s="68">
        <v>2644</v>
      </c>
      <c r="I1277" s="8">
        <f t="shared" si="106"/>
        <v>26.707070707070706</v>
      </c>
      <c r="J1277" s="8">
        <v>6.7539999999999996</v>
      </c>
      <c r="K1277" s="69">
        <v>99</v>
      </c>
      <c r="L1277" s="68">
        <v>450</v>
      </c>
      <c r="M1277" s="8">
        <f t="shared" si="107"/>
        <v>4.5454545454545459</v>
      </c>
      <c r="N1277" s="8">
        <v>1.929</v>
      </c>
      <c r="O1277" s="69">
        <f t="shared" si="110"/>
        <v>99</v>
      </c>
      <c r="P1277" s="181">
        <f t="shared" si="108"/>
        <v>5.8755555555555548</v>
      </c>
      <c r="Q1277" s="77" t="s">
        <v>718</v>
      </c>
      <c r="V1277" s="34">
        <v>0.38611111111111113</v>
      </c>
      <c r="W1277" s="85">
        <v>0.54513888888888895</v>
      </c>
      <c r="X1277" s="86">
        <f t="shared" si="109"/>
        <v>0.15902777777777782</v>
      </c>
    </row>
    <row r="1278" spans="1:24" x14ac:dyDescent="0.3">
      <c r="A1278" s="44" t="s">
        <v>2325</v>
      </c>
      <c r="B1278" s="68" t="s">
        <v>143</v>
      </c>
      <c r="C1278" s="2" t="s">
        <v>1</v>
      </c>
      <c r="D1278" s="2">
        <v>36</v>
      </c>
      <c r="E1278" s="6">
        <v>30548</v>
      </c>
      <c r="F1278" s="7">
        <v>43888.561307870368</v>
      </c>
      <c r="G1278" s="69" t="s">
        <v>4</v>
      </c>
      <c r="H1278" s="68">
        <v>1306</v>
      </c>
      <c r="I1278" s="8">
        <f t="shared" si="106"/>
        <v>13.191919191919192</v>
      </c>
      <c r="J1278" s="8">
        <v>3.6829999999999998</v>
      </c>
      <c r="K1278" s="69">
        <v>99</v>
      </c>
      <c r="L1278" s="68">
        <v>462</v>
      </c>
      <c r="M1278" s="8">
        <f t="shared" si="107"/>
        <v>4.666666666666667</v>
      </c>
      <c r="N1278" s="8">
        <v>2.2450000000000001</v>
      </c>
      <c r="O1278" s="69">
        <f t="shared" si="110"/>
        <v>99</v>
      </c>
      <c r="P1278" s="181">
        <f t="shared" si="108"/>
        <v>2.8268398268398265</v>
      </c>
      <c r="Q1278" s="77" t="s">
        <v>718</v>
      </c>
      <c r="V1278" s="34">
        <v>0.41388888888888892</v>
      </c>
      <c r="W1278" s="85">
        <v>0.56597222222222221</v>
      </c>
      <c r="X1278" s="86">
        <f t="shared" si="109"/>
        <v>0.15208333333333329</v>
      </c>
    </row>
    <row r="1279" spans="1:24" x14ac:dyDescent="0.3">
      <c r="A1279" s="44" t="s">
        <v>9661</v>
      </c>
      <c r="B1279" s="68" t="s">
        <v>428</v>
      </c>
      <c r="C1279" s="2" t="s">
        <v>1</v>
      </c>
      <c r="D1279" s="2">
        <v>47</v>
      </c>
      <c r="E1279" s="6">
        <v>26388</v>
      </c>
      <c r="F1279" s="7">
        <v>43888.561956018515</v>
      </c>
      <c r="G1279" s="69" t="s">
        <v>4</v>
      </c>
      <c r="H1279" s="68">
        <v>2047</v>
      </c>
      <c r="I1279" s="8">
        <f t="shared" si="106"/>
        <v>20.47</v>
      </c>
      <c r="J1279" s="8">
        <v>4.8689999999999998</v>
      </c>
      <c r="K1279" s="69">
        <v>100</v>
      </c>
      <c r="L1279" s="68">
        <v>507</v>
      </c>
      <c r="M1279" s="8">
        <f t="shared" si="107"/>
        <v>5.07</v>
      </c>
      <c r="N1279" s="8">
        <v>2.3839999999999999</v>
      </c>
      <c r="O1279" s="69">
        <f t="shared" si="110"/>
        <v>100</v>
      </c>
      <c r="P1279" s="181">
        <f t="shared" si="108"/>
        <v>4.0374753451676524</v>
      </c>
      <c r="Q1279" s="77" t="s">
        <v>718</v>
      </c>
      <c r="V1279" s="34">
        <v>0.4236111111111111</v>
      </c>
      <c r="W1279" s="85">
        <v>0.57986111111111105</v>
      </c>
      <c r="X1279" s="86">
        <f t="shared" si="109"/>
        <v>0.15624999999999994</v>
      </c>
    </row>
    <row r="1280" spans="1:24" x14ac:dyDescent="0.3">
      <c r="A1280" s="44" t="s">
        <v>9662</v>
      </c>
      <c r="B1280" s="68" t="s">
        <v>156</v>
      </c>
      <c r="C1280" s="2" t="s">
        <v>1</v>
      </c>
      <c r="D1280" s="2">
        <v>47</v>
      </c>
      <c r="E1280" s="6">
        <v>26391</v>
      </c>
      <c r="F1280" s="7">
        <v>43888.577893518515</v>
      </c>
      <c r="G1280" s="69" t="s">
        <v>4</v>
      </c>
      <c r="H1280" s="68">
        <v>1961</v>
      </c>
      <c r="I1280" s="8">
        <f t="shared" si="106"/>
        <v>19.80808080808081</v>
      </c>
      <c r="J1280" s="8">
        <v>5.2990000000000004</v>
      </c>
      <c r="K1280" s="69">
        <v>99</v>
      </c>
      <c r="L1280" s="68">
        <v>517</v>
      </c>
      <c r="M1280" s="8">
        <f t="shared" si="107"/>
        <v>5.2222222222222223</v>
      </c>
      <c r="N1280" s="8">
        <v>2.3279999999999998</v>
      </c>
      <c r="O1280" s="69">
        <f t="shared" si="110"/>
        <v>99</v>
      </c>
      <c r="P1280" s="181">
        <f t="shared" si="108"/>
        <v>3.7930367504835591</v>
      </c>
      <c r="Q1280" s="77" t="s">
        <v>718</v>
      </c>
      <c r="V1280" s="34">
        <v>0.4375</v>
      </c>
      <c r="W1280" s="85">
        <v>0.59027777777777779</v>
      </c>
      <c r="X1280" s="86">
        <f t="shared" si="109"/>
        <v>0.15277777777777779</v>
      </c>
    </row>
    <row r="1281" spans="1:24" x14ac:dyDescent="0.3">
      <c r="A1281" s="44" t="s">
        <v>9663</v>
      </c>
      <c r="B1281" s="68" t="s">
        <v>1117</v>
      </c>
      <c r="C1281" s="2" t="s">
        <v>6</v>
      </c>
      <c r="D1281" s="2">
        <v>41</v>
      </c>
      <c r="E1281" s="6">
        <v>28908</v>
      </c>
      <c r="F1281" s="7">
        <v>43888.605011574073</v>
      </c>
      <c r="G1281" s="69" t="s">
        <v>4</v>
      </c>
      <c r="H1281" s="68">
        <v>930</v>
      </c>
      <c r="I1281" s="8">
        <f t="shared" si="106"/>
        <v>9.3000000000000007</v>
      </c>
      <c r="J1281" s="8">
        <v>3.093</v>
      </c>
      <c r="K1281" s="69">
        <v>100</v>
      </c>
      <c r="L1281" s="68">
        <v>268</v>
      </c>
      <c r="M1281" s="8">
        <f t="shared" si="107"/>
        <v>2.68</v>
      </c>
      <c r="N1281" s="8">
        <v>1.7749999999999999</v>
      </c>
      <c r="O1281" s="69">
        <f t="shared" si="110"/>
        <v>100</v>
      </c>
      <c r="P1281" s="181">
        <f t="shared" si="108"/>
        <v>3.4701492537313432</v>
      </c>
      <c r="Q1281" s="77" t="s">
        <v>718</v>
      </c>
      <c r="V1281" s="34">
        <v>0.45763888888888887</v>
      </c>
      <c r="W1281" s="85">
        <v>0.61805555555555558</v>
      </c>
      <c r="X1281" s="86">
        <f t="shared" si="109"/>
        <v>0.16041666666666671</v>
      </c>
    </row>
    <row r="1282" spans="1:24" x14ac:dyDescent="0.3">
      <c r="A1282" s="44" t="s">
        <v>9664</v>
      </c>
      <c r="B1282" s="68" t="s">
        <v>23</v>
      </c>
      <c r="C1282" s="2" t="s">
        <v>1</v>
      </c>
      <c r="D1282" s="2">
        <v>51</v>
      </c>
      <c r="E1282" s="6">
        <v>25097</v>
      </c>
      <c r="F1282" s="7">
        <v>43888.605358796296</v>
      </c>
      <c r="G1282" s="69" t="s">
        <v>4</v>
      </c>
      <c r="H1282" s="68">
        <v>1753</v>
      </c>
      <c r="I1282" s="8">
        <f t="shared" si="106"/>
        <v>17.707070707070706</v>
      </c>
      <c r="J1282" s="8">
        <v>4.3499999999999996</v>
      </c>
      <c r="K1282" s="69">
        <v>99</v>
      </c>
      <c r="L1282" s="68">
        <v>526</v>
      </c>
      <c r="M1282" s="8">
        <f t="shared" si="107"/>
        <v>5.3131313131313131</v>
      </c>
      <c r="N1282" s="8">
        <v>2.3279999999999998</v>
      </c>
      <c r="O1282" s="69">
        <f t="shared" si="110"/>
        <v>99</v>
      </c>
      <c r="P1282" s="181">
        <f t="shared" si="108"/>
        <v>3.332699619771863</v>
      </c>
      <c r="Q1282" s="77" t="s">
        <v>718</v>
      </c>
      <c r="V1282" s="34">
        <v>0.48055555555555557</v>
      </c>
      <c r="W1282" s="85">
        <v>0.64236111111111105</v>
      </c>
      <c r="X1282" s="86">
        <f t="shared" si="109"/>
        <v>0.16180555555555548</v>
      </c>
    </row>
    <row r="1283" spans="1:24" x14ac:dyDescent="0.3">
      <c r="A1283" s="44" t="s">
        <v>9665</v>
      </c>
      <c r="B1283" s="68" t="s">
        <v>9666</v>
      </c>
      <c r="C1283" s="2" t="s">
        <v>1</v>
      </c>
      <c r="D1283" s="2">
        <v>54</v>
      </c>
      <c r="E1283" s="6">
        <v>24153</v>
      </c>
      <c r="F1283" s="7">
        <v>43888.629942129628</v>
      </c>
      <c r="G1283" s="69" t="s">
        <v>4</v>
      </c>
      <c r="H1283" s="68">
        <v>1920</v>
      </c>
      <c r="I1283" s="8">
        <f t="shared" ref="I1283:I1346" si="111">H1283/K1283</f>
        <v>19.2</v>
      </c>
      <c r="J1283" s="8">
        <v>4.33</v>
      </c>
      <c r="K1283" s="69">
        <v>100</v>
      </c>
      <c r="L1283" s="68">
        <v>459</v>
      </c>
      <c r="M1283" s="8">
        <f t="shared" ref="M1283:M1346" si="112">L1283/O1283</f>
        <v>4.59</v>
      </c>
      <c r="N1283" s="8">
        <v>2.2069999999999999</v>
      </c>
      <c r="O1283" s="69">
        <f t="shared" si="110"/>
        <v>100</v>
      </c>
      <c r="P1283" s="181">
        <f t="shared" ref="P1283:P1346" si="113">I1283/M1283</f>
        <v>4.1830065359477127</v>
      </c>
      <c r="Q1283" s="77" t="s">
        <v>718</v>
      </c>
      <c r="V1283" s="34">
        <v>0.51736111111111105</v>
      </c>
      <c r="W1283" s="85">
        <v>0.68055555555555547</v>
      </c>
      <c r="X1283" s="86">
        <f t="shared" ref="X1283:X1346" si="114">IF(AND(W1283&lt;&gt;0,V1283&lt;&gt;0),W1283-V1283,"No_data")</f>
        <v>0.16319444444444442</v>
      </c>
    </row>
    <row r="1284" spans="1:24" x14ac:dyDescent="0.3">
      <c r="A1284" s="44" t="s">
        <v>9667</v>
      </c>
      <c r="B1284" s="68" t="s">
        <v>9668</v>
      </c>
      <c r="C1284" s="2" t="s">
        <v>6</v>
      </c>
      <c r="D1284" s="2">
        <v>78</v>
      </c>
      <c r="E1284" s="6">
        <v>15116</v>
      </c>
      <c r="F1284" s="7">
        <v>43889.51116898148</v>
      </c>
      <c r="G1284" s="69" t="s">
        <v>4</v>
      </c>
      <c r="H1284" s="68">
        <v>2515</v>
      </c>
      <c r="I1284" s="8">
        <f t="shared" si="111"/>
        <v>25.404040404040405</v>
      </c>
      <c r="J1284" s="8">
        <v>4.633</v>
      </c>
      <c r="K1284" s="69">
        <v>99</v>
      </c>
      <c r="L1284" s="68">
        <v>748</v>
      </c>
      <c r="M1284" s="8">
        <f t="shared" si="112"/>
        <v>7.5555555555555554</v>
      </c>
      <c r="N1284" s="8">
        <v>2.65</v>
      </c>
      <c r="O1284" s="69">
        <f t="shared" si="110"/>
        <v>99</v>
      </c>
      <c r="P1284" s="181">
        <f t="shared" si="113"/>
        <v>3.3622994652406417</v>
      </c>
      <c r="Q1284" s="77" t="s">
        <v>718</v>
      </c>
      <c r="V1284" s="34">
        <v>0.36388888888888887</v>
      </c>
      <c r="W1284" s="85">
        <v>0.51736111111111105</v>
      </c>
      <c r="X1284" s="86">
        <f t="shared" si="114"/>
        <v>0.15347222222222218</v>
      </c>
    </row>
    <row r="1285" spans="1:24" x14ac:dyDescent="0.3">
      <c r="A1285" s="44" t="s">
        <v>9669</v>
      </c>
      <c r="B1285" s="68" t="s">
        <v>9670</v>
      </c>
      <c r="C1285" s="2" t="s">
        <v>6</v>
      </c>
      <c r="D1285" s="2">
        <v>38</v>
      </c>
      <c r="E1285" s="6">
        <v>29759</v>
      </c>
      <c r="F1285" s="7">
        <v>43889.521909722222</v>
      </c>
      <c r="G1285" s="69" t="s">
        <v>4</v>
      </c>
      <c r="H1285" s="68">
        <v>1342</v>
      </c>
      <c r="I1285" s="8">
        <f t="shared" si="111"/>
        <v>13.42</v>
      </c>
      <c r="J1285" s="8">
        <v>3.8849999999999998</v>
      </c>
      <c r="K1285" s="69">
        <v>100</v>
      </c>
      <c r="L1285" s="68">
        <v>509</v>
      </c>
      <c r="M1285" s="8">
        <f t="shared" si="112"/>
        <v>5.09</v>
      </c>
      <c r="N1285" s="8">
        <v>2.4249999999999998</v>
      </c>
      <c r="O1285" s="69">
        <f t="shared" si="110"/>
        <v>100</v>
      </c>
      <c r="P1285" s="181">
        <f t="shared" si="113"/>
        <v>2.6365422396856584</v>
      </c>
      <c r="Q1285" s="77" t="s">
        <v>718</v>
      </c>
      <c r="V1285" s="34">
        <v>0.39583333333333331</v>
      </c>
      <c r="W1285" s="85">
        <v>0.53125</v>
      </c>
      <c r="X1285" s="86">
        <f t="shared" si="114"/>
        <v>0.13541666666666669</v>
      </c>
    </row>
    <row r="1286" spans="1:24" x14ac:dyDescent="0.3">
      <c r="A1286" s="44" t="s">
        <v>9671</v>
      </c>
      <c r="B1286" s="68" t="s">
        <v>632</v>
      </c>
      <c r="C1286" s="2" t="s">
        <v>1</v>
      </c>
      <c r="D1286" s="2">
        <v>53</v>
      </c>
      <c r="E1286" s="6">
        <v>24351</v>
      </c>
      <c r="F1286" s="7">
        <v>43889.529456018521</v>
      </c>
      <c r="G1286" s="69" t="s">
        <v>4</v>
      </c>
      <c r="H1286" s="68">
        <v>1861</v>
      </c>
      <c r="I1286" s="8">
        <f t="shared" si="111"/>
        <v>18.61</v>
      </c>
      <c r="J1286" s="8">
        <v>3.706</v>
      </c>
      <c r="K1286" s="69">
        <v>100</v>
      </c>
      <c r="L1286" s="68">
        <v>609</v>
      </c>
      <c r="M1286" s="8">
        <f t="shared" si="112"/>
        <v>6.09</v>
      </c>
      <c r="N1286" s="8">
        <v>2.7639999999999998</v>
      </c>
      <c r="O1286" s="69">
        <f t="shared" si="110"/>
        <v>100</v>
      </c>
      <c r="P1286" s="181">
        <f t="shared" si="113"/>
        <v>3.0558292282430215</v>
      </c>
      <c r="Q1286" s="77" t="s">
        <v>718</v>
      </c>
      <c r="V1286" s="34">
        <v>0.42291666666666666</v>
      </c>
      <c r="W1286" s="85">
        <v>0.54166666666666663</v>
      </c>
      <c r="X1286" s="86">
        <f t="shared" si="114"/>
        <v>0.11874999999999997</v>
      </c>
    </row>
    <row r="1287" spans="1:24" x14ac:dyDescent="0.3">
      <c r="A1287" s="44" t="s">
        <v>3547</v>
      </c>
      <c r="B1287" s="68" t="s">
        <v>81</v>
      </c>
      <c r="C1287" s="2" t="s">
        <v>1</v>
      </c>
      <c r="D1287" s="2">
        <v>56</v>
      </c>
      <c r="E1287" s="6">
        <v>23228</v>
      </c>
      <c r="F1287" s="7">
        <v>43889.539814814816</v>
      </c>
      <c r="G1287" s="69" t="s">
        <v>4</v>
      </c>
      <c r="H1287" s="68">
        <v>2562</v>
      </c>
      <c r="I1287" s="8">
        <f t="shared" si="111"/>
        <v>25.62</v>
      </c>
      <c r="J1287" s="8">
        <v>4.9660000000000002</v>
      </c>
      <c r="K1287" s="69">
        <v>100</v>
      </c>
      <c r="L1287" s="68">
        <v>554</v>
      </c>
      <c r="M1287" s="8">
        <f t="shared" si="112"/>
        <v>5.54</v>
      </c>
      <c r="N1287" s="8">
        <v>2.2400000000000002</v>
      </c>
      <c r="O1287" s="69">
        <f t="shared" si="110"/>
        <v>100</v>
      </c>
      <c r="P1287" s="181">
        <f t="shared" si="113"/>
        <v>4.6245487364620939</v>
      </c>
      <c r="Q1287" s="77" t="s">
        <v>718</v>
      </c>
      <c r="V1287" s="34">
        <v>0.43402777777777773</v>
      </c>
      <c r="W1287" s="85">
        <v>0.56597222222222221</v>
      </c>
      <c r="X1287" s="86">
        <f t="shared" si="114"/>
        <v>0.13194444444444448</v>
      </c>
    </row>
    <row r="1288" spans="1:24" x14ac:dyDescent="0.3">
      <c r="A1288" s="44" t="s">
        <v>9672</v>
      </c>
      <c r="B1288" s="68" t="s">
        <v>160</v>
      </c>
      <c r="C1288" s="2" t="s">
        <v>1</v>
      </c>
      <c r="D1288" s="2">
        <v>51</v>
      </c>
      <c r="E1288" s="6">
        <v>24991</v>
      </c>
      <c r="F1288" s="7">
        <v>43889.564884259256</v>
      </c>
      <c r="G1288" s="69" t="s">
        <v>4</v>
      </c>
      <c r="H1288" s="68">
        <v>3022</v>
      </c>
      <c r="I1288" s="8">
        <f t="shared" si="111"/>
        <v>30.525252525252526</v>
      </c>
      <c r="J1288" s="8">
        <v>5.9409999999999998</v>
      </c>
      <c r="K1288" s="69">
        <v>99</v>
      </c>
      <c r="L1288" s="68">
        <v>676</v>
      </c>
      <c r="M1288" s="8">
        <f t="shared" si="112"/>
        <v>6.8282828282828278</v>
      </c>
      <c r="N1288" s="8">
        <v>2.399</v>
      </c>
      <c r="O1288" s="69">
        <f t="shared" si="110"/>
        <v>99</v>
      </c>
      <c r="P1288" s="181">
        <f t="shared" si="113"/>
        <v>4.4704142011834325</v>
      </c>
      <c r="Q1288" s="77" t="s">
        <v>718</v>
      </c>
      <c r="V1288" s="34">
        <v>0.45347222222222222</v>
      </c>
      <c r="W1288" s="85">
        <v>0.57638888888888895</v>
      </c>
      <c r="X1288" s="86">
        <f t="shared" si="114"/>
        <v>0.12291666666666673</v>
      </c>
    </row>
    <row r="1289" spans="1:24" x14ac:dyDescent="0.3">
      <c r="A1289" s="44" t="s">
        <v>9673</v>
      </c>
      <c r="B1289" s="68" t="s">
        <v>1570</v>
      </c>
      <c r="C1289" s="2" t="s">
        <v>1</v>
      </c>
      <c r="D1289" s="2">
        <v>39</v>
      </c>
      <c r="E1289" s="6">
        <v>29550</v>
      </c>
      <c r="F1289" s="7">
        <v>43889.573449074072</v>
      </c>
      <c r="G1289" s="69" t="s">
        <v>4</v>
      </c>
      <c r="H1289" s="68">
        <v>2396</v>
      </c>
      <c r="I1289" s="8">
        <f t="shared" si="111"/>
        <v>24.202020202020201</v>
      </c>
      <c r="J1289" s="8">
        <v>5.194</v>
      </c>
      <c r="K1289" s="69">
        <v>99</v>
      </c>
      <c r="L1289" s="68">
        <v>558</v>
      </c>
      <c r="M1289" s="8">
        <f t="shared" si="112"/>
        <v>5.6363636363636367</v>
      </c>
      <c r="N1289" s="8">
        <v>2.2919999999999998</v>
      </c>
      <c r="O1289" s="69">
        <f t="shared" si="110"/>
        <v>99</v>
      </c>
      <c r="P1289" s="181">
        <f t="shared" si="113"/>
        <v>4.2939068100358417</v>
      </c>
      <c r="Q1289" s="77" t="s">
        <v>718</v>
      </c>
      <c r="V1289" s="34">
        <v>0.46666666666666662</v>
      </c>
      <c r="W1289" s="85">
        <v>0.59027777777777779</v>
      </c>
      <c r="X1289" s="86">
        <f t="shared" si="114"/>
        <v>0.12361111111111117</v>
      </c>
    </row>
    <row r="1290" spans="1:24" x14ac:dyDescent="0.3">
      <c r="A1290" s="44" t="s">
        <v>9674</v>
      </c>
      <c r="B1290" s="68" t="s">
        <v>9675</v>
      </c>
      <c r="C1290" s="2" t="s">
        <v>1</v>
      </c>
      <c r="D1290" s="2">
        <v>53</v>
      </c>
      <c r="E1290" s="6">
        <v>24338</v>
      </c>
      <c r="F1290" s="7">
        <v>43889.583611111113</v>
      </c>
      <c r="G1290" s="69" t="s">
        <v>4</v>
      </c>
      <c r="H1290" s="68">
        <v>3279</v>
      </c>
      <c r="I1290" s="8">
        <f t="shared" si="111"/>
        <v>33.121212121212125</v>
      </c>
      <c r="J1290" s="8">
        <v>6.423</v>
      </c>
      <c r="K1290" s="69">
        <v>99</v>
      </c>
      <c r="L1290" s="68">
        <v>409</v>
      </c>
      <c r="M1290" s="8">
        <f t="shared" si="112"/>
        <v>4.1313131313131315</v>
      </c>
      <c r="N1290" s="8">
        <v>1.952</v>
      </c>
      <c r="O1290" s="69">
        <f t="shared" si="110"/>
        <v>99</v>
      </c>
      <c r="P1290" s="181">
        <f t="shared" si="113"/>
        <v>8.017114914425429</v>
      </c>
      <c r="Q1290" s="77" t="s">
        <v>718</v>
      </c>
      <c r="V1290" s="34">
        <v>0.48402777777777778</v>
      </c>
      <c r="W1290" s="85">
        <v>0.64583333333333337</v>
      </c>
      <c r="X1290" s="86">
        <f t="shared" si="114"/>
        <v>0.16180555555555559</v>
      </c>
    </row>
    <row r="1291" spans="1:24" x14ac:dyDescent="0.3">
      <c r="A1291" s="44" t="s">
        <v>9676</v>
      </c>
      <c r="B1291" s="68" t="s">
        <v>9677</v>
      </c>
      <c r="C1291" s="2" t="s">
        <v>6</v>
      </c>
      <c r="D1291" s="2">
        <v>72</v>
      </c>
      <c r="E1291" s="6">
        <v>17322</v>
      </c>
      <c r="F1291" s="7">
        <v>43889.620752314811</v>
      </c>
      <c r="G1291" s="69" t="s">
        <v>4</v>
      </c>
      <c r="H1291" s="68">
        <v>2152</v>
      </c>
      <c r="I1291" s="8">
        <f t="shared" si="111"/>
        <v>21.52</v>
      </c>
      <c r="J1291" s="8">
        <v>4.9820000000000002</v>
      </c>
      <c r="K1291" s="69">
        <v>100</v>
      </c>
      <c r="L1291" s="68">
        <v>1053</v>
      </c>
      <c r="M1291" s="8">
        <f t="shared" si="112"/>
        <v>10.53</v>
      </c>
      <c r="N1291" s="8">
        <v>2.657</v>
      </c>
      <c r="O1291" s="69">
        <f t="shared" si="110"/>
        <v>100</v>
      </c>
      <c r="P1291" s="181">
        <f t="shared" si="113"/>
        <v>2.0436847103513771</v>
      </c>
      <c r="Q1291" s="77" t="s">
        <v>718</v>
      </c>
      <c r="V1291" s="34">
        <v>0.50208333333333333</v>
      </c>
      <c r="W1291" s="85">
        <v>0.63541666666666663</v>
      </c>
      <c r="X1291" s="86">
        <f t="shared" si="114"/>
        <v>0.1333333333333333</v>
      </c>
    </row>
    <row r="1292" spans="1:24" x14ac:dyDescent="0.3">
      <c r="A1292" s="44" t="s">
        <v>10222</v>
      </c>
      <c r="B1292" s="68" t="s">
        <v>4379</v>
      </c>
      <c r="C1292" s="2" t="s">
        <v>1</v>
      </c>
      <c r="D1292" s="2">
        <v>51</v>
      </c>
      <c r="E1292" s="6">
        <v>25032</v>
      </c>
      <c r="F1292" s="7">
        <v>43892.508032407408</v>
      </c>
      <c r="G1292" s="69" t="s">
        <v>4</v>
      </c>
      <c r="H1292" s="68">
        <v>1877</v>
      </c>
      <c r="I1292" s="8">
        <f t="shared" si="111"/>
        <v>18.959595959595958</v>
      </c>
      <c r="J1292" s="93">
        <v>4.0659999999999998</v>
      </c>
      <c r="K1292" s="69">
        <v>99</v>
      </c>
      <c r="L1292" s="68">
        <v>374</v>
      </c>
      <c r="M1292" s="8">
        <f t="shared" si="112"/>
        <v>3.7777777777777777</v>
      </c>
      <c r="N1292" s="93">
        <v>1.998</v>
      </c>
      <c r="O1292" s="69">
        <v>99</v>
      </c>
      <c r="P1292" s="181">
        <f t="shared" si="113"/>
        <v>5.0187165775401068</v>
      </c>
      <c r="Q1292" s="77" t="s">
        <v>718</v>
      </c>
      <c r="V1292" s="34">
        <v>0.3666666666666667</v>
      </c>
      <c r="W1292" s="85">
        <v>0.52083333333333337</v>
      </c>
      <c r="X1292" s="86">
        <f t="shared" si="114"/>
        <v>0.15416666666666667</v>
      </c>
    </row>
    <row r="1293" spans="1:24" x14ac:dyDescent="0.3">
      <c r="A1293" s="44" t="s">
        <v>10223</v>
      </c>
      <c r="B1293" s="68" t="s">
        <v>10224</v>
      </c>
      <c r="C1293" s="2" t="s">
        <v>1</v>
      </c>
      <c r="D1293" s="2">
        <v>40</v>
      </c>
      <c r="E1293" s="6">
        <v>29069</v>
      </c>
      <c r="F1293" s="7">
        <v>43892.529166666667</v>
      </c>
      <c r="G1293" s="69" t="s">
        <v>4</v>
      </c>
      <c r="H1293" s="68">
        <v>1761</v>
      </c>
      <c r="I1293" s="8">
        <f t="shared" si="111"/>
        <v>17.61</v>
      </c>
      <c r="J1293" s="93">
        <v>3.9359999999999999</v>
      </c>
      <c r="K1293" s="69">
        <v>100</v>
      </c>
      <c r="L1293" s="68">
        <v>499</v>
      </c>
      <c r="M1293" s="8">
        <f t="shared" si="112"/>
        <v>4.99</v>
      </c>
      <c r="N1293" s="93">
        <v>2.218</v>
      </c>
      <c r="O1293" s="69">
        <v>100</v>
      </c>
      <c r="P1293" s="181">
        <f t="shared" si="113"/>
        <v>3.5290581162324646</v>
      </c>
      <c r="Q1293" s="77" t="s">
        <v>718</v>
      </c>
      <c r="V1293" s="34">
        <v>0.38194444444444442</v>
      </c>
      <c r="W1293" s="85">
        <v>0.53472222222222221</v>
      </c>
      <c r="X1293" s="86">
        <f t="shared" si="114"/>
        <v>0.15277777777777779</v>
      </c>
    </row>
    <row r="1294" spans="1:24" x14ac:dyDescent="0.3">
      <c r="A1294" s="44" t="s">
        <v>2363</v>
      </c>
      <c r="B1294" s="68" t="s">
        <v>247</v>
      </c>
      <c r="C1294" s="2" t="s">
        <v>1</v>
      </c>
      <c r="D1294" s="2">
        <v>45</v>
      </c>
      <c r="E1294" s="6">
        <v>27266</v>
      </c>
      <c r="F1294" s="7">
        <v>43892.554537037038</v>
      </c>
      <c r="G1294" s="69" t="s">
        <v>4</v>
      </c>
      <c r="H1294" s="68">
        <v>3217</v>
      </c>
      <c r="I1294" s="8">
        <f t="shared" si="111"/>
        <v>32.17</v>
      </c>
      <c r="J1294" s="93">
        <v>6.0640000000000001</v>
      </c>
      <c r="K1294" s="69">
        <v>100</v>
      </c>
      <c r="L1294" s="68">
        <v>278</v>
      </c>
      <c r="M1294" s="8">
        <f t="shared" si="112"/>
        <v>2.78</v>
      </c>
      <c r="N1294" s="93">
        <v>1.599</v>
      </c>
      <c r="O1294" s="69">
        <v>100</v>
      </c>
      <c r="P1294" s="181">
        <f t="shared" si="113"/>
        <v>11.571942446043167</v>
      </c>
      <c r="Q1294" s="77" t="s">
        <v>718</v>
      </c>
      <c r="V1294" s="34">
        <v>0.40416666666666662</v>
      </c>
      <c r="W1294" s="85">
        <v>0.56944444444444442</v>
      </c>
      <c r="X1294" s="86">
        <f t="shared" si="114"/>
        <v>0.1652777777777778</v>
      </c>
    </row>
    <row r="1295" spans="1:24" x14ac:dyDescent="0.3">
      <c r="A1295" s="44" t="s">
        <v>2168</v>
      </c>
      <c r="B1295" s="68" t="s">
        <v>1502</v>
      </c>
      <c r="C1295" s="2" t="s">
        <v>1</v>
      </c>
      <c r="D1295" s="2">
        <v>45</v>
      </c>
      <c r="E1295" s="6">
        <v>27303</v>
      </c>
      <c r="F1295" s="7">
        <v>43892.576168981483</v>
      </c>
      <c r="G1295" s="69" t="s">
        <v>4</v>
      </c>
      <c r="H1295" s="68">
        <v>2057</v>
      </c>
      <c r="I1295" s="8">
        <f t="shared" si="111"/>
        <v>20.777777777777779</v>
      </c>
      <c r="J1295" s="93">
        <v>5.0259999999999998</v>
      </c>
      <c r="K1295" s="69">
        <v>99</v>
      </c>
      <c r="L1295" s="68">
        <v>343</v>
      </c>
      <c r="M1295" s="8">
        <f t="shared" si="112"/>
        <v>3.4646464646464645</v>
      </c>
      <c r="N1295" s="93">
        <v>1.8640000000000001</v>
      </c>
      <c r="O1295" s="69">
        <v>99</v>
      </c>
      <c r="P1295" s="181">
        <f t="shared" si="113"/>
        <v>5.9970845481049571</v>
      </c>
      <c r="Q1295" s="77" t="s">
        <v>718</v>
      </c>
      <c r="V1295" s="34">
        <v>0.42708333333333331</v>
      </c>
      <c r="W1295" s="85">
        <v>0.58333333333333337</v>
      </c>
      <c r="X1295" s="86">
        <f t="shared" si="114"/>
        <v>0.15625000000000006</v>
      </c>
    </row>
    <row r="1296" spans="1:24" x14ac:dyDescent="0.3">
      <c r="A1296" s="44" t="s">
        <v>10225</v>
      </c>
      <c r="B1296" s="68" t="s">
        <v>226</v>
      </c>
      <c r="C1296" s="2" t="s">
        <v>1</v>
      </c>
      <c r="D1296" s="2">
        <v>46</v>
      </c>
      <c r="E1296" s="6">
        <v>26909</v>
      </c>
      <c r="F1296" s="7">
        <v>43892.59165509259</v>
      </c>
      <c r="G1296" s="69" t="s">
        <v>4</v>
      </c>
      <c r="H1296" s="68">
        <v>1748</v>
      </c>
      <c r="I1296" s="8">
        <f t="shared" si="111"/>
        <v>17.656565656565657</v>
      </c>
      <c r="J1296" s="93">
        <v>4.8029999999999999</v>
      </c>
      <c r="K1296" s="69">
        <v>99</v>
      </c>
      <c r="L1296" s="68">
        <v>413</v>
      </c>
      <c r="M1296" s="8">
        <f t="shared" si="112"/>
        <v>4.1717171717171722</v>
      </c>
      <c r="N1296" s="93">
        <v>1.9750000000000001</v>
      </c>
      <c r="O1296" s="69">
        <v>99</v>
      </c>
      <c r="P1296" s="181">
        <f t="shared" si="113"/>
        <v>4.2324455205811136</v>
      </c>
      <c r="Q1296" s="77" t="s">
        <v>718</v>
      </c>
      <c r="V1296" s="34">
        <v>0.43958333333333338</v>
      </c>
      <c r="W1296" s="85">
        <v>0.59722222222222221</v>
      </c>
      <c r="X1296" s="86">
        <f t="shared" si="114"/>
        <v>0.15763888888888883</v>
      </c>
    </row>
    <row r="1297" spans="1:24" x14ac:dyDescent="0.3">
      <c r="A1297" s="44" t="s">
        <v>10226</v>
      </c>
      <c r="B1297" s="68" t="s">
        <v>10227</v>
      </c>
      <c r="C1297" s="2" t="s">
        <v>6</v>
      </c>
      <c r="D1297" s="2">
        <v>24</v>
      </c>
      <c r="E1297" s="6">
        <v>34998</v>
      </c>
      <c r="F1297" s="7">
        <v>43892.603078703702</v>
      </c>
      <c r="G1297" s="69" t="s">
        <v>4</v>
      </c>
      <c r="H1297" s="68">
        <v>1060</v>
      </c>
      <c r="I1297" s="8">
        <f t="shared" si="111"/>
        <v>10.707070707070708</v>
      </c>
      <c r="J1297" s="93">
        <v>3.5230000000000001</v>
      </c>
      <c r="K1297" s="69">
        <v>99</v>
      </c>
      <c r="L1297" s="68">
        <v>376</v>
      </c>
      <c r="M1297" s="8">
        <f t="shared" si="112"/>
        <v>3.797979797979798</v>
      </c>
      <c r="N1297" s="93">
        <v>2.085</v>
      </c>
      <c r="O1297" s="69">
        <v>99</v>
      </c>
      <c r="P1297" s="181">
        <f t="shared" si="113"/>
        <v>2.8191489361702127</v>
      </c>
      <c r="Q1297" s="77" t="s">
        <v>718</v>
      </c>
      <c r="V1297" s="34">
        <v>0.46249999999999997</v>
      </c>
      <c r="W1297" s="85">
        <v>0.61805555555555558</v>
      </c>
      <c r="X1297" s="86">
        <f t="shared" si="114"/>
        <v>0.15555555555555561</v>
      </c>
    </row>
    <row r="1298" spans="1:24" x14ac:dyDescent="0.3">
      <c r="A1298" s="44" t="s">
        <v>10228</v>
      </c>
      <c r="B1298" s="68" t="s">
        <v>10229</v>
      </c>
      <c r="C1298" s="2" t="s">
        <v>6</v>
      </c>
      <c r="D1298" s="2">
        <v>51</v>
      </c>
      <c r="E1298" s="6">
        <v>25101</v>
      </c>
      <c r="F1298" s="7">
        <v>43892.625358796293</v>
      </c>
      <c r="G1298" s="69" t="s">
        <v>4</v>
      </c>
      <c r="H1298" s="68">
        <v>1407</v>
      </c>
      <c r="I1298" s="8">
        <f t="shared" si="111"/>
        <v>14.212121212121213</v>
      </c>
      <c r="J1298" s="93">
        <v>4.0289999999999999</v>
      </c>
      <c r="K1298" s="69">
        <v>99</v>
      </c>
      <c r="L1298" s="68">
        <v>360</v>
      </c>
      <c r="M1298" s="8">
        <f t="shared" si="112"/>
        <v>3.6363636363636362</v>
      </c>
      <c r="N1298" s="93">
        <v>2.0579999999999998</v>
      </c>
      <c r="O1298" s="69">
        <v>99</v>
      </c>
      <c r="P1298" s="181">
        <f t="shared" si="113"/>
        <v>3.9083333333333337</v>
      </c>
      <c r="Q1298" s="77" t="s">
        <v>718</v>
      </c>
      <c r="V1298" s="34">
        <v>0.45624999999999999</v>
      </c>
      <c r="W1298" s="85">
        <v>0.63194444444444442</v>
      </c>
      <c r="X1298" s="86">
        <f t="shared" si="114"/>
        <v>0.17569444444444443</v>
      </c>
    </row>
    <row r="1299" spans="1:24" x14ac:dyDescent="0.3">
      <c r="A1299" s="44" t="s">
        <v>10230</v>
      </c>
      <c r="B1299" s="68" t="s">
        <v>530</v>
      </c>
      <c r="C1299" s="2" t="s">
        <v>1</v>
      </c>
      <c r="D1299" s="2">
        <v>51</v>
      </c>
      <c r="E1299" s="6">
        <v>24904</v>
      </c>
      <c r="F1299" s="7">
        <v>43892.642546296294</v>
      </c>
      <c r="G1299" s="69" t="s">
        <v>4</v>
      </c>
      <c r="H1299" s="68">
        <v>2669</v>
      </c>
      <c r="I1299" s="8">
        <f t="shared" si="111"/>
        <v>26.959595959595958</v>
      </c>
      <c r="J1299" s="93">
        <v>4.9630000000000001</v>
      </c>
      <c r="K1299" s="69">
        <v>99</v>
      </c>
      <c r="L1299" s="68">
        <v>894</v>
      </c>
      <c r="M1299" s="8">
        <f t="shared" si="112"/>
        <v>9.0303030303030312</v>
      </c>
      <c r="N1299" s="93">
        <v>3.0419999999999998</v>
      </c>
      <c r="O1299" s="69">
        <v>99</v>
      </c>
      <c r="P1299" s="181">
        <f t="shared" si="113"/>
        <v>2.9854586129753913</v>
      </c>
      <c r="Q1299" s="77" t="s">
        <v>718</v>
      </c>
      <c r="V1299" s="34">
        <v>0.50694444444444442</v>
      </c>
      <c r="W1299" s="85">
        <v>0.65277777777777779</v>
      </c>
      <c r="X1299" s="86">
        <f t="shared" si="114"/>
        <v>0.14583333333333337</v>
      </c>
    </row>
    <row r="1300" spans="1:24" x14ac:dyDescent="0.3">
      <c r="A1300" s="44" t="s">
        <v>10231</v>
      </c>
      <c r="B1300" s="68" t="s">
        <v>506</v>
      </c>
      <c r="C1300" s="2" t="s">
        <v>1</v>
      </c>
      <c r="D1300" s="2">
        <v>67</v>
      </c>
      <c r="E1300" s="6">
        <v>19362</v>
      </c>
      <c r="F1300" s="7">
        <v>43893.513784722221</v>
      </c>
      <c r="G1300" s="69" t="s">
        <v>4</v>
      </c>
      <c r="H1300" s="68">
        <v>2307</v>
      </c>
      <c r="I1300" s="8">
        <f t="shared" si="111"/>
        <v>23.303030303030305</v>
      </c>
      <c r="J1300" s="93">
        <v>4.4000000000000004</v>
      </c>
      <c r="K1300" s="69">
        <v>99</v>
      </c>
      <c r="L1300" s="68">
        <v>675</v>
      </c>
      <c r="M1300" s="8">
        <f t="shared" si="112"/>
        <v>6.8181818181818183</v>
      </c>
      <c r="N1300" s="93">
        <v>2.5209999999999999</v>
      </c>
      <c r="O1300" s="69">
        <v>99</v>
      </c>
      <c r="P1300" s="181">
        <f t="shared" si="113"/>
        <v>3.4177777777777778</v>
      </c>
      <c r="Q1300" s="77" t="s">
        <v>718</v>
      </c>
      <c r="V1300" s="34">
        <v>0.3888888888888889</v>
      </c>
      <c r="W1300" s="85">
        <v>0.52083333333333337</v>
      </c>
      <c r="X1300" s="86">
        <f t="shared" si="114"/>
        <v>0.13194444444444448</v>
      </c>
    </row>
    <row r="1301" spans="1:24" x14ac:dyDescent="0.3">
      <c r="A1301" s="44" t="s">
        <v>10232</v>
      </c>
      <c r="B1301" s="68" t="s">
        <v>475</v>
      </c>
      <c r="C1301" s="2" t="s">
        <v>1</v>
      </c>
      <c r="D1301" s="2">
        <v>42</v>
      </c>
      <c r="E1301" s="6">
        <v>28429</v>
      </c>
      <c r="F1301" s="7">
        <v>43893.527418981481</v>
      </c>
      <c r="G1301" s="69" t="s">
        <v>4</v>
      </c>
      <c r="H1301" s="68">
        <v>1923</v>
      </c>
      <c r="I1301" s="8">
        <f t="shared" si="111"/>
        <v>19.424242424242426</v>
      </c>
      <c r="J1301" s="93">
        <v>5.3970000000000002</v>
      </c>
      <c r="K1301" s="69">
        <v>99</v>
      </c>
      <c r="L1301" s="68">
        <v>509</v>
      </c>
      <c r="M1301" s="8">
        <f t="shared" si="112"/>
        <v>5.141414141414141</v>
      </c>
      <c r="N1301" s="93">
        <v>2.3119999999999998</v>
      </c>
      <c r="O1301" s="69">
        <v>99</v>
      </c>
      <c r="P1301" s="181">
        <f t="shared" si="113"/>
        <v>3.7779960707269162</v>
      </c>
      <c r="Q1301" s="77" t="s">
        <v>718</v>
      </c>
      <c r="V1301" s="34">
        <v>0.39930555555555558</v>
      </c>
      <c r="W1301" s="85">
        <v>0.53472222222222221</v>
      </c>
      <c r="X1301" s="86">
        <f t="shared" si="114"/>
        <v>0.13541666666666663</v>
      </c>
    </row>
    <row r="1302" spans="1:24" x14ac:dyDescent="0.3">
      <c r="A1302" s="44" t="s">
        <v>10233</v>
      </c>
      <c r="B1302" s="68" t="s">
        <v>320</v>
      </c>
      <c r="C1302" s="2" t="s">
        <v>1</v>
      </c>
      <c r="D1302" s="2">
        <v>52</v>
      </c>
      <c r="E1302" s="6">
        <v>24600</v>
      </c>
      <c r="F1302" s="7">
        <v>43893.539201388892</v>
      </c>
      <c r="G1302" s="69" t="s">
        <v>4</v>
      </c>
      <c r="H1302" s="68">
        <v>1436</v>
      </c>
      <c r="I1302" s="8">
        <f t="shared" si="111"/>
        <v>14.505050505050505</v>
      </c>
      <c r="J1302" s="93">
        <v>3.4180000000000001</v>
      </c>
      <c r="K1302" s="69">
        <v>99</v>
      </c>
      <c r="L1302" s="68">
        <v>448</v>
      </c>
      <c r="M1302" s="8">
        <f t="shared" si="112"/>
        <v>4.5252525252525251</v>
      </c>
      <c r="N1302" s="93">
        <v>2.3490000000000002</v>
      </c>
      <c r="O1302" s="69">
        <v>99</v>
      </c>
      <c r="P1302" s="181">
        <f t="shared" si="113"/>
        <v>3.2053571428571428</v>
      </c>
      <c r="Q1302" s="77" t="s">
        <v>718</v>
      </c>
      <c r="V1302" s="34">
        <v>0.41388888888888892</v>
      </c>
      <c r="W1302" s="85">
        <v>0.54861111111111105</v>
      </c>
      <c r="X1302" s="86">
        <f t="shared" si="114"/>
        <v>0.13472222222222213</v>
      </c>
    </row>
    <row r="1303" spans="1:24" x14ac:dyDescent="0.3">
      <c r="A1303" s="44" t="s">
        <v>2366</v>
      </c>
      <c r="B1303" s="68" t="s">
        <v>259</v>
      </c>
      <c r="C1303" s="2" t="s">
        <v>1</v>
      </c>
      <c r="D1303" s="2">
        <v>61</v>
      </c>
      <c r="E1303" s="6">
        <v>21306</v>
      </c>
      <c r="F1303" s="7">
        <v>43893.558888888889</v>
      </c>
      <c r="G1303" s="69" t="s">
        <v>4</v>
      </c>
      <c r="H1303" s="68">
        <v>2744</v>
      </c>
      <c r="I1303" s="8">
        <f t="shared" si="111"/>
        <v>27.44</v>
      </c>
      <c r="J1303" s="93">
        <v>4.9260000000000002</v>
      </c>
      <c r="K1303" s="69">
        <v>100</v>
      </c>
      <c r="L1303" s="68">
        <v>679</v>
      </c>
      <c r="M1303" s="8">
        <f t="shared" si="112"/>
        <v>6.79</v>
      </c>
      <c r="N1303" s="93">
        <v>2.694</v>
      </c>
      <c r="O1303" s="69">
        <v>100</v>
      </c>
      <c r="P1303" s="181">
        <f t="shared" si="113"/>
        <v>4.0412371134020617</v>
      </c>
      <c r="Q1303" s="77" t="s">
        <v>718</v>
      </c>
      <c r="V1303" s="34">
        <v>0.42708333333333331</v>
      </c>
      <c r="W1303" s="85">
        <v>0.56944444444444442</v>
      </c>
      <c r="X1303" s="86">
        <f t="shared" si="114"/>
        <v>0.1423611111111111</v>
      </c>
    </row>
    <row r="1304" spans="1:24" x14ac:dyDescent="0.3">
      <c r="A1304" s="44" t="s">
        <v>10234</v>
      </c>
      <c r="B1304" s="68" t="s">
        <v>10235</v>
      </c>
      <c r="C1304" s="2" t="s">
        <v>1</v>
      </c>
      <c r="D1304" s="2">
        <v>52</v>
      </c>
      <c r="E1304" s="6">
        <v>24546</v>
      </c>
      <c r="F1304" s="7">
        <v>43893.570613425924</v>
      </c>
      <c r="G1304" s="69" t="s">
        <v>4</v>
      </c>
      <c r="H1304" s="68">
        <v>2058</v>
      </c>
      <c r="I1304" s="8">
        <f t="shared" si="111"/>
        <v>20.787878787878789</v>
      </c>
      <c r="J1304" s="93">
        <v>4.702</v>
      </c>
      <c r="K1304" s="69">
        <v>99</v>
      </c>
      <c r="L1304" s="68">
        <v>364</v>
      </c>
      <c r="M1304" s="8">
        <f t="shared" si="112"/>
        <v>3.6767676767676769</v>
      </c>
      <c r="N1304" s="93">
        <v>1.958</v>
      </c>
      <c r="O1304" s="69">
        <v>99</v>
      </c>
      <c r="P1304" s="181">
        <f t="shared" si="113"/>
        <v>5.6538461538461542</v>
      </c>
      <c r="Q1304" s="77" t="s">
        <v>718</v>
      </c>
      <c r="V1304" s="34">
        <v>0.43958333333333338</v>
      </c>
      <c r="W1304" s="85">
        <v>0.58333333333333337</v>
      </c>
      <c r="X1304" s="86">
        <f t="shared" si="114"/>
        <v>0.14374999999999999</v>
      </c>
    </row>
    <row r="1305" spans="1:24" x14ac:dyDescent="0.3">
      <c r="A1305" s="44" t="s">
        <v>10236</v>
      </c>
      <c r="B1305" s="68" t="s">
        <v>10237</v>
      </c>
      <c r="C1305" s="2" t="s">
        <v>6</v>
      </c>
      <c r="D1305" s="2">
        <v>55</v>
      </c>
      <c r="E1305" s="6">
        <v>23639</v>
      </c>
      <c r="F1305" s="7">
        <v>43893.582106481481</v>
      </c>
      <c r="G1305" s="69" t="s">
        <v>4</v>
      </c>
      <c r="H1305" s="68">
        <v>1979</v>
      </c>
      <c r="I1305" s="8">
        <f t="shared" si="111"/>
        <v>19.98989898989899</v>
      </c>
      <c r="J1305" s="93">
        <v>4.835</v>
      </c>
      <c r="K1305" s="69">
        <v>99</v>
      </c>
      <c r="L1305" s="68">
        <v>540</v>
      </c>
      <c r="M1305" s="8">
        <f t="shared" si="112"/>
        <v>5.4545454545454541</v>
      </c>
      <c r="N1305" s="93">
        <v>2.3959999999999999</v>
      </c>
      <c r="O1305" s="69">
        <v>99</v>
      </c>
      <c r="P1305" s="181">
        <f t="shared" si="113"/>
        <v>3.664814814814815</v>
      </c>
      <c r="Q1305" s="77" t="s">
        <v>718</v>
      </c>
      <c r="V1305" s="34">
        <v>0.43402777777777773</v>
      </c>
      <c r="W1305" s="85">
        <v>0.59722222222222221</v>
      </c>
      <c r="X1305" s="86">
        <f t="shared" si="114"/>
        <v>0.16319444444444448</v>
      </c>
    </row>
    <row r="1306" spans="1:24" x14ac:dyDescent="0.3">
      <c r="A1306" s="44" t="s">
        <v>10238</v>
      </c>
      <c r="B1306" s="68" t="s">
        <v>10239</v>
      </c>
      <c r="C1306" s="2" t="s">
        <v>1</v>
      </c>
      <c r="D1306" s="2">
        <v>69</v>
      </c>
      <c r="E1306" s="6">
        <v>18551</v>
      </c>
      <c r="F1306" s="7">
        <v>43893.597384259258</v>
      </c>
      <c r="G1306" s="69" t="s">
        <v>4</v>
      </c>
      <c r="H1306" s="68">
        <v>2585</v>
      </c>
      <c r="I1306" s="8">
        <f t="shared" si="111"/>
        <v>25.85</v>
      </c>
      <c r="J1306" s="93">
        <v>2.6720000000000002</v>
      </c>
      <c r="K1306" s="69">
        <v>100</v>
      </c>
      <c r="L1306" s="68">
        <v>723</v>
      </c>
      <c r="M1306" s="8">
        <f t="shared" si="112"/>
        <v>7.23</v>
      </c>
      <c r="N1306" s="93">
        <v>1.2050000000000001</v>
      </c>
      <c r="O1306" s="69">
        <v>100</v>
      </c>
      <c r="P1306" s="181">
        <f t="shared" si="113"/>
        <v>3.5753803596127249</v>
      </c>
      <c r="Q1306" s="77" t="s">
        <v>718</v>
      </c>
      <c r="V1306" s="34">
        <v>0.47083333333333338</v>
      </c>
      <c r="W1306" s="85">
        <v>0.61805555555555558</v>
      </c>
      <c r="X1306" s="86">
        <f t="shared" si="114"/>
        <v>0.1472222222222222</v>
      </c>
    </row>
    <row r="1307" spans="1:24" x14ac:dyDescent="0.3">
      <c r="A1307" s="44" t="s">
        <v>10240</v>
      </c>
      <c r="B1307" s="68" t="s">
        <v>275</v>
      </c>
      <c r="C1307" s="2" t="s">
        <v>1</v>
      </c>
      <c r="D1307" s="2">
        <v>52</v>
      </c>
      <c r="E1307" s="6">
        <v>24893</v>
      </c>
      <c r="F1307" s="7">
        <v>43893.610648148147</v>
      </c>
      <c r="G1307" s="69" t="s">
        <v>4</v>
      </c>
      <c r="H1307" s="68">
        <v>2794</v>
      </c>
      <c r="I1307" s="8">
        <f t="shared" si="111"/>
        <v>27.94</v>
      </c>
      <c r="J1307" s="93">
        <v>6.6790000000000003</v>
      </c>
      <c r="K1307" s="69">
        <v>100</v>
      </c>
      <c r="L1307" s="68">
        <v>431</v>
      </c>
      <c r="M1307" s="8">
        <f t="shared" si="112"/>
        <v>4.3099999999999996</v>
      </c>
      <c r="N1307" s="93">
        <v>2.14</v>
      </c>
      <c r="O1307" s="69">
        <v>100</v>
      </c>
      <c r="P1307" s="181">
        <f t="shared" si="113"/>
        <v>6.4825986078886322</v>
      </c>
      <c r="Q1307" s="77" t="s">
        <v>718</v>
      </c>
      <c r="V1307" s="34">
        <v>0.47847222222222219</v>
      </c>
      <c r="W1307" s="85">
        <v>0.63194444444444442</v>
      </c>
      <c r="X1307" s="86">
        <f t="shared" si="114"/>
        <v>0.15347222222222223</v>
      </c>
    </row>
    <row r="1308" spans="1:24" x14ac:dyDescent="0.3">
      <c r="A1308" s="44" t="s">
        <v>10241</v>
      </c>
      <c r="B1308" s="68" t="s">
        <v>10242</v>
      </c>
      <c r="C1308" s="2" t="s">
        <v>6</v>
      </c>
      <c r="D1308" s="2">
        <v>80</v>
      </c>
      <c r="E1308" s="6">
        <v>14625</v>
      </c>
      <c r="F1308" s="7">
        <v>43893.62290509259</v>
      </c>
      <c r="G1308" s="69" t="s">
        <v>4</v>
      </c>
      <c r="H1308" s="68">
        <v>2488</v>
      </c>
      <c r="I1308" s="8">
        <f t="shared" si="111"/>
        <v>25.131313131313131</v>
      </c>
      <c r="J1308" s="93">
        <v>5.0259999999999998</v>
      </c>
      <c r="K1308" s="69">
        <v>99</v>
      </c>
      <c r="L1308" s="68">
        <v>907</v>
      </c>
      <c r="M1308" s="8">
        <f t="shared" si="112"/>
        <v>9.1616161616161609</v>
      </c>
      <c r="N1308" s="93">
        <v>3.036</v>
      </c>
      <c r="O1308" s="69">
        <v>99</v>
      </c>
      <c r="P1308" s="181">
        <f t="shared" si="113"/>
        <v>2.7431091510474093</v>
      </c>
      <c r="Q1308" s="77" t="s">
        <v>718</v>
      </c>
      <c r="V1308" s="34">
        <v>0.49861111111111112</v>
      </c>
      <c r="W1308" s="85">
        <v>0.64583333333333337</v>
      </c>
      <c r="X1308" s="86">
        <f t="shared" si="114"/>
        <v>0.14722222222222225</v>
      </c>
    </row>
    <row r="1309" spans="1:24" x14ac:dyDescent="0.3">
      <c r="A1309" s="44" t="s">
        <v>10243</v>
      </c>
      <c r="B1309" s="68" t="s">
        <v>10244</v>
      </c>
      <c r="C1309" s="2" t="s">
        <v>6</v>
      </c>
      <c r="D1309" s="2">
        <v>73</v>
      </c>
      <c r="E1309" s="6">
        <v>17060</v>
      </c>
      <c r="F1309" s="7">
        <v>43893.637974537036</v>
      </c>
      <c r="G1309" s="69" t="s">
        <v>4</v>
      </c>
      <c r="H1309" s="68">
        <v>1755</v>
      </c>
      <c r="I1309" s="8">
        <f t="shared" si="111"/>
        <v>17.727272727272727</v>
      </c>
      <c r="J1309" s="93">
        <v>3.9590000000000001</v>
      </c>
      <c r="K1309" s="69">
        <v>99</v>
      </c>
      <c r="L1309" s="68">
        <v>534</v>
      </c>
      <c r="M1309" s="8">
        <f t="shared" si="112"/>
        <v>5.3939393939393936</v>
      </c>
      <c r="N1309" s="93">
        <v>2.3639999999999999</v>
      </c>
      <c r="O1309" s="69">
        <v>99</v>
      </c>
      <c r="P1309" s="181">
        <f t="shared" si="113"/>
        <v>3.2865168539325844</v>
      </c>
      <c r="Q1309" s="77" t="s">
        <v>718</v>
      </c>
      <c r="V1309" s="34">
        <v>0.50416666666666665</v>
      </c>
      <c r="W1309" s="85">
        <v>0.66666666666666663</v>
      </c>
      <c r="X1309" s="86">
        <f t="shared" si="114"/>
        <v>0.16249999999999998</v>
      </c>
    </row>
    <row r="1310" spans="1:24" x14ac:dyDescent="0.3">
      <c r="A1310" s="44" t="s">
        <v>10246</v>
      </c>
      <c r="B1310" s="68" t="s">
        <v>10247</v>
      </c>
      <c r="C1310" s="2" t="s">
        <v>6</v>
      </c>
      <c r="D1310" s="2">
        <v>77</v>
      </c>
      <c r="E1310" s="6">
        <v>15761</v>
      </c>
      <c r="F1310" s="7">
        <v>43894.527118055557</v>
      </c>
      <c r="G1310" s="69" t="s">
        <v>4</v>
      </c>
      <c r="H1310" s="68">
        <v>2079</v>
      </c>
      <c r="I1310" s="8">
        <f t="shared" si="111"/>
        <v>21</v>
      </c>
      <c r="J1310" s="93">
        <v>4.8929999999999998</v>
      </c>
      <c r="K1310" s="69">
        <v>99</v>
      </c>
      <c r="L1310" s="68">
        <v>745</v>
      </c>
      <c r="M1310" s="8">
        <f t="shared" si="112"/>
        <v>7.5252525252525251</v>
      </c>
      <c r="N1310" s="93">
        <v>3.262</v>
      </c>
      <c r="O1310" s="69">
        <v>99</v>
      </c>
      <c r="P1310" s="181">
        <f t="shared" si="113"/>
        <v>2.7906040268456378</v>
      </c>
      <c r="Q1310" s="77" t="s">
        <v>718</v>
      </c>
      <c r="V1310" s="34">
        <v>0.39374999999999999</v>
      </c>
      <c r="W1310" s="85">
        <v>0.53472222222222221</v>
      </c>
      <c r="X1310" s="86">
        <f t="shared" si="114"/>
        <v>0.14097222222222222</v>
      </c>
    </row>
    <row r="1311" spans="1:24" x14ac:dyDescent="0.3">
      <c r="A1311" s="44" t="s">
        <v>10248</v>
      </c>
      <c r="B1311" s="68" t="s">
        <v>10249</v>
      </c>
      <c r="C1311" s="2" t="s">
        <v>6</v>
      </c>
      <c r="D1311" s="2">
        <v>60</v>
      </c>
      <c r="E1311" s="6">
        <v>21809</v>
      </c>
      <c r="F1311" s="7">
        <v>43894.540324074071</v>
      </c>
      <c r="G1311" s="69" t="s">
        <v>4</v>
      </c>
      <c r="H1311" s="68">
        <v>1828</v>
      </c>
      <c r="I1311" s="8">
        <f t="shared" si="111"/>
        <v>18.464646464646464</v>
      </c>
      <c r="J1311" s="93">
        <v>4.1559999999999997</v>
      </c>
      <c r="K1311" s="69">
        <v>99</v>
      </c>
      <c r="L1311" s="68">
        <v>482</v>
      </c>
      <c r="M1311" s="8">
        <f t="shared" si="112"/>
        <v>4.8686868686868685</v>
      </c>
      <c r="N1311" s="93">
        <v>2.1360000000000001</v>
      </c>
      <c r="O1311" s="69">
        <v>99</v>
      </c>
      <c r="P1311" s="181">
        <f t="shared" si="113"/>
        <v>3.7925311203319501</v>
      </c>
      <c r="Q1311" s="77" t="s">
        <v>718</v>
      </c>
      <c r="V1311" s="34">
        <v>0.40208333333333335</v>
      </c>
      <c r="W1311" s="85">
        <v>0.54861111111111105</v>
      </c>
      <c r="X1311" s="86">
        <f t="shared" si="114"/>
        <v>0.1465277777777777</v>
      </c>
    </row>
    <row r="1312" spans="1:24" x14ac:dyDescent="0.3">
      <c r="A1312" s="44" t="s">
        <v>2384</v>
      </c>
      <c r="B1312" s="68" t="s">
        <v>307</v>
      </c>
      <c r="C1312" s="2" t="s">
        <v>1</v>
      </c>
      <c r="D1312" s="2">
        <v>64</v>
      </c>
      <c r="E1312" s="6">
        <v>20190</v>
      </c>
      <c r="F1312" s="7">
        <v>43894.55296296296</v>
      </c>
      <c r="G1312" s="69" t="s">
        <v>4</v>
      </c>
      <c r="H1312" s="68">
        <v>2782</v>
      </c>
      <c r="I1312" s="8">
        <f t="shared" si="111"/>
        <v>27.82</v>
      </c>
      <c r="J1312" s="93">
        <v>5.1859999999999999</v>
      </c>
      <c r="K1312" s="69">
        <v>100</v>
      </c>
      <c r="L1312" s="68">
        <v>609</v>
      </c>
      <c r="M1312" s="8">
        <f t="shared" si="112"/>
        <v>6.09</v>
      </c>
      <c r="N1312" s="93">
        <v>2.7709999999999999</v>
      </c>
      <c r="O1312" s="69">
        <v>100</v>
      </c>
      <c r="P1312" s="181">
        <f t="shared" si="113"/>
        <v>4.5681444991789819</v>
      </c>
      <c r="Q1312" s="77" t="s">
        <v>718</v>
      </c>
      <c r="V1312" s="34">
        <v>0.43055555555555558</v>
      </c>
      <c r="W1312" s="85">
        <v>0.56944444444444442</v>
      </c>
      <c r="X1312" s="86">
        <f t="shared" si="114"/>
        <v>0.13888888888888884</v>
      </c>
    </row>
    <row r="1313" spans="1:24" x14ac:dyDescent="0.3">
      <c r="A1313" s="44" t="s">
        <v>10250</v>
      </c>
      <c r="B1313" s="68" t="s">
        <v>345</v>
      </c>
      <c r="C1313" s="2" t="s">
        <v>1</v>
      </c>
      <c r="D1313" s="2">
        <v>48</v>
      </c>
      <c r="E1313" s="6">
        <v>26000</v>
      </c>
      <c r="F1313" s="7">
        <v>43894.579409722224</v>
      </c>
      <c r="G1313" s="69" t="s">
        <v>4</v>
      </c>
      <c r="H1313" s="68">
        <v>1794</v>
      </c>
      <c r="I1313" s="8">
        <f t="shared" si="111"/>
        <v>18.121212121212121</v>
      </c>
      <c r="J1313" s="93">
        <v>4.3170000000000002</v>
      </c>
      <c r="K1313" s="69">
        <v>99</v>
      </c>
      <c r="L1313" s="68">
        <v>515</v>
      </c>
      <c r="M1313" s="8">
        <f t="shared" si="112"/>
        <v>5.2020202020202024</v>
      </c>
      <c r="N1313" s="93">
        <v>2.4540000000000002</v>
      </c>
      <c r="O1313" s="69">
        <v>99</v>
      </c>
      <c r="P1313" s="181">
        <f t="shared" si="113"/>
        <v>3.4834951456310677</v>
      </c>
      <c r="Q1313" s="77" t="s">
        <v>718</v>
      </c>
      <c r="V1313" s="34">
        <v>0.44305555555555554</v>
      </c>
      <c r="W1313" s="85">
        <v>0.59722222222222221</v>
      </c>
      <c r="X1313" s="86">
        <f t="shared" si="114"/>
        <v>0.15416666666666667</v>
      </c>
    </row>
    <row r="1314" spans="1:24" x14ac:dyDescent="0.3">
      <c r="A1314" s="44" t="s">
        <v>10251</v>
      </c>
      <c r="B1314" s="68" t="s">
        <v>16</v>
      </c>
      <c r="C1314" s="2" t="s">
        <v>1</v>
      </c>
      <c r="D1314" s="2">
        <v>62</v>
      </c>
      <c r="E1314" s="6">
        <v>21197</v>
      </c>
      <c r="F1314" s="7">
        <v>43894.589722222219</v>
      </c>
      <c r="G1314" s="69" t="s">
        <v>4</v>
      </c>
      <c r="H1314" s="68">
        <v>3599</v>
      </c>
      <c r="I1314" s="8">
        <f t="shared" si="111"/>
        <v>36.353535353535356</v>
      </c>
      <c r="J1314" s="93">
        <v>5.5540000000000003</v>
      </c>
      <c r="K1314" s="69">
        <v>99</v>
      </c>
      <c r="L1314" s="68">
        <v>555</v>
      </c>
      <c r="M1314" s="8">
        <f t="shared" si="112"/>
        <v>5.6060606060606064</v>
      </c>
      <c r="N1314" s="93">
        <v>2.1560000000000001</v>
      </c>
      <c r="O1314" s="69">
        <v>99</v>
      </c>
      <c r="P1314" s="181">
        <f t="shared" si="113"/>
        <v>6.4846846846846846</v>
      </c>
      <c r="Q1314" s="77" t="s">
        <v>718</v>
      </c>
      <c r="V1314" s="34">
        <v>0.44027777777777777</v>
      </c>
      <c r="W1314" s="85">
        <v>0.58333333333333337</v>
      </c>
      <c r="X1314" s="86">
        <f t="shared" si="114"/>
        <v>0.1430555555555556</v>
      </c>
    </row>
    <row r="1315" spans="1:24" x14ac:dyDescent="0.3">
      <c r="A1315" s="44" t="s">
        <v>10252</v>
      </c>
      <c r="B1315" s="68" t="s">
        <v>214</v>
      </c>
      <c r="C1315" s="2" t="s">
        <v>1</v>
      </c>
      <c r="D1315" s="2">
        <v>48</v>
      </c>
      <c r="E1315" s="6">
        <v>26353</v>
      </c>
      <c r="F1315" s="7">
        <v>43894.600497685184</v>
      </c>
      <c r="G1315" s="69" t="s">
        <v>4</v>
      </c>
      <c r="H1315" s="68">
        <v>2128</v>
      </c>
      <c r="I1315" s="8">
        <f t="shared" si="111"/>
        <v>21.28</v>
      </c>
      <c r="J1315" s="93">
        <v>4.5860000000000003</v>
      </c>
      <c r="K1315" s="69">
        <v>100</v>
      </c>
      <c r="L1315" s="68">
        <v>416</v>
      </c>
      <c r="M1315" s="8">
        <f t="shared" si="112"/>
        <v>4.16</v>
      </c>
      <c r="N1315" s="93">
        <v>1.9730000000000001</v>
      </c>
      <c r="O1315" s="69">
        <v>100</v>
      </c>
      <c r="P1315" s="181">
        <f t="shared" si="113"/>
        <v>5.1153846153846159</v>
      </c>
      <c r="Q1315" s="77" t="s">
        <v>718</v>
      </c>
      <c r="V1315" s="34">
        <v>0.4548611111111111</v>
      </c>
      <c r="W1315" s="85">
        <v>0.61111111111111105</v>
      </c>
      <c r="X1315" s="86">
        <f t="shared" si="114"/>
        <v>0.15624999999999994</v>
      </c>
    </row>
    <row r="1316" spans="1:24" x14ac:dyDescent="0.3">
      <c r="A1316" s="44" t="s">
        <v>10253</v>
      </c>
      <c r="B1316" s="68" t="s">
        <v>10254</v>
      </c>
      <c r="C1316" s="2" t="s">
        <v>1</v>
      </c>
      <c r="D1316" s="2">
        <v>48</v>
      </c>
      <c r="E1316" s="6">
        <v>26153</v>
      </c>
      <c r="F1316" s="7">
        <v>43894.617858796293</v>
      </c>
      <c r="G1316" s="69" t="s">
        <v>4</v>
      </c>
      <c r="H1316" s="68">
        <v>2860</v>
      </c>
      <c r="I1316" s="8">
        <f t="shared" si="111"/>
        <v>28.6</v>
      </c>
      <c r="J1316" s="93">
        <v>6.1870000000000003</v>
      </c>
      <c r="K1316" s="69">
        <v>100</v>
      </c>
      <c r="L1316" s="68">
        <v>430</v>
      </c>
      <c r="M1316" s="8">
        <f t="shared" si="112"/>
        <v>4.3</v>
      </c>
      <c r="N1316" s="93">
        <v>2.0379999999999998</v>
      </c>
      <c r="O1316" s="69">
        <v>100</v>
      </c>
      <c r="P1316" s="181">
        <f t="shared" si="113"/>
        <v>6.6511627906976747</v>
      </c>
      <c r="Q1316" s="77" t="s">
        <v>718</v>
      </c>
      <c r="V1316" s="34">
        <v>0.48125000000000001</v>
      </c>
      <c r="W1316" s="85">
        <v>0.63194444444444442</v>
      </c>
      <c r="X1316" s="86">
        <f t="shared" si="114"/>
        <v>0.15069444444444441</v>
      </c>
    </row>
    <row r="1317" spans="1:24" x14ac:dyDescent="0.3">
      <c r="A1317" s="44" t="s">
        <v>10255</v>
      </c>
      <c r="B1317" s="68" t="s">
        <v>215</v>
      </c>
      <c r="C1317" s="2" t="s">
        <v>1</v>
      </c>
      <c r="D1317" s="2">
        <v>54</v>
      </c>
      <c r="E1317" s="6">
        <v>23995</v>
      </c>
      <c r="F1317" s="7">
        <v>43894.628460648149</v>
      </c>
      <c r="G1317" s="69" t="s">
        <v>4</v>
      </c>
      <c r="H1317" s="68">
        <v>3378</v>
      </c>
      <c r="I1317" s="8">
        <f t="shared" si="111"/>
        <v>34.121212121212125</v>
      </c>
      <c r="J1317" s="93">
        <v>7.1390000000000002</v>
      </c>
      <c r="K1317" s="69">
        <v>99</v>
      </c>
      <c r="L1317" s="68">
        <v>584</v>
      </c>
      <c r="M1317" s="8">
        <f t="shared" si="112"/>
        <v>5.8989898989898988</v>
      </c>
      <c r="N1317" s="93">
        <v>2.3410000000000002</v>
      </c>
      <c r="O1317" s="69">
        <v>99</v>
      </c>
      <c r="P1317" s="181">
        <f t="shared" si="113"/>
        <v>5.7842465753424666</v>
      </c>
      <c r="Q1317" s="77" t="s">
        <v>718</v>
      </c>
      <c r="V1317" s="34">
        <v>0.48749999999999999</v>
      </c>
      <c r="W1317" s="85">
        <v>0.64583333333333337</v>
      </c>
      <c r="X1317" s="86">
        <f t="shared" si="114"/>
        <v>0.15833333333333338</v>
      </c>
    </row>
    <row r="1318" spans="1:24" x14ac:dyDescent="0.3">
      <c r="A1318" s="44" t="s">
        <v>10256</v>
      </c>
      <c r="B1318" s="68" t="s">
        <v>8546</v>
      </c>
      <c r="C1318" s="2" t="s">
        <v>1</v>
      </c>
      <c r="D1318" s="2">
        <v>36</v>
      </c>
      <c r="E1318" s="6">
        <v>30606</v>
      </c>
      <c r="F1318" s="7">
        <v>43894.639525462961</v>
      </c>
      <c r="G1318" s="69" t="s">
        <v>553</v>
      </c>
      <c r="H1318" s="68">
        <v>1742</v>
      </c>
      <c r="I1318" s="8">
        <f t="shared" si="111"/>
        <v>17.595959595959595</v>
      </c>
      <c r="J1318" s="93">
        <v>3.79</v>
      </c>
      <c r="K1318" s="69">
        <v>99</v>
      </c>
      <c r="L1318" s="68">
        <v>423</v>
      </c>
      <c r="M1318" s="8">
        <f t="shared" si="112"/>
        <v>4.2727272727272725</v>
      </c>
      <c r="N1318" s="93">
        <v>1.8340000000000001</v>
      </c>
      <c r="O1318" s="69">
        <v>99</v>
      </c>
      <c r="P1318" s="181">
        <f t="shared" si="113"/>
        <v>4.1182033096926718</v>
      </c>
      <c r="Q1318" s="77" t="s">
        <v>718</v>
      </c>
      <c r="V1318" s="34">
        <v>0.50555555555555554</v>
      </c>
      <c r="W1318" s="85">
        <v>0.66666666666666663</v>
      </c>
      <c r="X1318" s="86">
        <f t="shared" si="114"/>
        <v>0.16111111111111109</v>
      </c>
    </row>
    <row r="1319" spans="1:24" x14ac:dyDescent="0.3">
      <c r="A1319" s="44" t="s">
        <v>2630</v>
      </c>
      <c r="B1319" s="68" t="s">
        <v>1178</v>
      </c>
      <c r="C1319" s="2" t="s">
        <v>1</v>
      </c>
      <c r="D1319" s="2">
        <v>45</v>
      </c>
      <c r="E1319" s="6">
        <v>27159</v>
      </c>
      <c r="F1319" s="7">
        <v>43895.515405092592</v>
      </c>
      <c r="G1319" s="69" t="s">
        <v>4</v>
      </c>
      <c r="H1319" s="68">
        <v>1307</v>
      </c>
      <c r="I1319" s="8">
        <f t="shared" si="111"/>
        <v>13.202020202020202</v>
      </c>
      <c r="J1319" s="93">
        <v>3.387</v>
      </c>
      <c r="K1319" s="69">
        <v>99</v>
      </c>
      <c r="L1319" s="68">
        <v>488</v>
      </c>
      <c r="M1319" s="8">
        <f t="shared" si="112"/>
        <v>4.9292929292929291</v>
      </c>
      <c r="N1319" s="93">
        <v>2.242</v>
      </c>
      <c r="O1319" s="69">
        <v>99</v>
      </c>
      <c r="P1319" s="181">
        <f t="shared" si="113"/>
        <v>2.6782786885245904</v>
      </c>
      <c r="Q1319" s="77" t="s">
        <v>718</v>
      </c>
      <c r="V1319" s="34">
        <v>0.37291666666666662</v>
      </c>
      <c r="W1319" s="85">
        <v>0.52083333333333337</v>
      </c>
      <c r="X1319" s="86">
        <f t="shared" si="114"/>
        <v>0.14791666666666675</v>
      </c>
    </row>
    <row r="1320" spans="1:24" x14ac:dyDescent="0.3">
      <c r="A1320" s="44" t="s">
        <v>10257</v>
      </c>
      <c r="B1320" s="68" t="s">
        <v>426</v>
      </c>
      <c r="C1320" s="2" t="s">
        <v>1</v>
      </c>
      <c r="D1320" s="2">
        <v>39</v>
      </c>
      <c r="E1320" s="6">
        <v>29448</v>
      </c>
      <c r="F1320" s="7">
        <v>43895.526944444442</v>
      </c>
      <c r="G1320" s="69" t="s">
        <v>4</v>
      </c>
      <c r="H1320" s="68">
        <v>1455</v>
      </c>
      <c r="I1320" s="8">
        <f t="shared" si="111"/>
        <v>14.696969696969697</v>
      </c>
      <c r="J1320" s="93">
        <v>3.9729999999999999</v>
      </c>
      <c r="K1320" s="69">
        <v>99</v>
      </c>
      <c r="L1320" s="68">
        <v>396</v>
      </c>
      <c r="M1320" s="8">
        <f t="shared" si="112"/>
        <v>4</v>
      </c>
      <c r="N1320" s="93">
        <v>1.9219999999999999</v>
      </c>
      <c r="O1320" s="69">
        <v>99</v>
      </c>
      <c r="P1320" s="181">
        <f t="shared" si="113"/>
        <v>3.6742424242424243</v>
      </c>
      <c r="Q1320" s="77" t="s">
        <v>718</v>
      </c>
      <c r="V1320" s="34">
        <v>0.38263888888888892</v>
      </c>
      <c r="W1320" s="85">
        <v>0.53472222222222221</v>
      </c>
      <c r="X1320" s="86">
        <f t="shared" si="114"/>
        <v>0.15208333333333329</v>
      </c>
    </row>
    <row r="1321" spans="1:24" x14ac:dyDescent="0.3">
      <c r="A1321" s="44" t="s">
        <v>10258</v>
      </c>
      <c r="B1321" s="68" t="s">
        <v>1491</v>
      </c>
      <c r="C1321" s="2" t="s">
        <v>1</v>
      </c>
      <c r="D1321" s="2">
        <v>71</v>
      </c>
      <c r="E1321" s="6">
        <v>17678</v>
      </c>
      <c r="F1321" s="7">
        <v>43895.539722222224</v>
      </c>
      <c r="G1321" s="69" t="s">
        <v>4</v>
      </c>
      <c r="H1321" s="68">
        <v>2363</v>
      </c>
      <c r="I1321" s="8">
        <f t="shared" si="111"/>
        <v>23.63</v>
      </c>
      <c r="J1321" s="93">
        <v>4.7300000000000004</v>
      </c>
      <c r="K1321" s="69">
        <v>100</v>
      </c>
      <c r="L1321" s="68">
        <v>744</v>
      </c>
      <c r="M1321" s="8">
        <f t="shared" si="112"/>
        <v>7.44</v>
      </c>
      <c r="N1321" s="93">
        <v>3.2170000000000001</v>
      </c>
      <c r="O1321" s="69">
        <v>100</v>
      </c>
      <c r="P1321" s="181">
        <f t="shared" si="113"/>
        <v>3.176075268817204</v>
      </c>
      <c r="Q1321" s="77" t="s">
        <v>718</v>
      </c>
      <c r="V1321" s="34">
        <v>0.39861111111111108</v>
      </c>
      <c r="W1321" s="85">
        <v>0.54861111111111105</v>
      </c>
      <c r="X1321" s="86">
        <f t="shared" si="114"/>
        <v>0.14999999999999997</v>
      </c>
    </row>
    <row r="1322" spans="1:24" x14ac:dyDescent="0.3">
      <c r="A1322" s="44" t="s">
        <v>10259</v>
      </c>
      <c r="B1322" s="68" t="s">
        <v>407</v>
      </c>
      <c r="C1322" s="2" t="s">
        <v>1</v>
      </c>
      <c r="D1322" s="2">
        <v>48</v>
      </c>
      <c r="E1322" s="6">
        <v>26065</v>
      </c>
      <c r="F1322" s="7">
        <v>43895.559849537036</v>
      </c>
      <c r="G1322" s="69" t="s">
        <v>4</v>
      </c>
      <c r="H1322" s="68">
        <v>3148</v>
      </c>
      <c r="I1322" s="8">
        <f t="shared" si="111"/>
        <v>31.48</v>
      </c>
      <c r="J1322" s="93">
        <v>7.5110000000000001</v>
      </c>
      <c r="K1322" s="69">
        <v>100</v>
      </c>
      <c r="L1322" s="68">
        <v>327</v>
      </c>
      <c r="M1322" s="8">
        <f t="shared" si="112"/>
        <v>3.27</v>
      </c>
      <c r="N1322" s="93">
        <v>2.1520000000000001</v>
      </c>
      <c r="O1322" s="69">
        <v>100</v>
      </c>
      <c r="P1322" s="181">
        <f t="shared" si="113"/>
        <v>9.6269113149847101</v>
      </c>
      <c r="Q1322" s="77" t="s">
        <v>718</v>
      </c>
      <c r="V1322" s="34">
        <v>0.40625</v>
      </c>
      <c r="W1322" s="85">
        <v>0.56944444444444442</v>
      </c>
      <c r="X1322" s="86">
        <f t="shared" si="114"/>
        <v>0.16319444444444442</v>
      </c>
    </row>
    <row r="1323" spans="1:24" x14ac:dyDescent="0.3">
      <c r="A1323" s="44" t="s">
        <v>2398</v>
      </c>
      <c r="B1323" s="68" t="s">
        <v>344</v>
      </c>
      <c r="C1323" s="2" t="s">
        <v>1</v>
      </c>
      <c r="D1323" s="2">
        <v>49</v>
      </c>
      <c r="E1323" s="6">
        <v>25708</v>
      </c>
      <c r="F1323" s="7">
        <v>43895.574050925927</v>
      </c>
      <c r="G1323" s="69" t="s">
        <v>4</v>
      </c>
      <c r="H1323" s="68">
        <v>2461</v>
      </c>
      <c r="I1323" s="8">
        <f t="shared" si="111"/>
        <v>24.858585858585858</v>
      </c>
      <c r="J1323" s="93">
        <v>5.47</v>
      </c>
      <c r="K1323" s="69">
        <v>99</v>
      </c>
      <c r="L1323" s="68">
        <v>428</v>
      </c>
      <c r="M1323" s="8">
        <f t="shared" si="112"/>
        <v>4.3232323232323235</v>
      </c>
      <c r="N1323" s="93">
        <v>2.1749999999999998</v>
      </c>
      <c r="O1323" s="69">
        <v>99</v>
      </c>
      <c r="P1323" s="181">
        <f t="shared" si="113"/>
        <v>5.7499999999999991</v>
      </c>
      <c r="Q1323" s="77" t="s">
        <v>718</v>
      </c>
      <c r="V1323" s="34">
        <v>0.41666666666666669</v>
      </c>
      <c r="W1323" s="85">
        <v>0.58333333333333337</v>
      </c>
      <c r="X1323" s="86">
        <f t="shared" si="114"/>
        <v>0.16666666666666669</v>
      </c>
    </row>
    <row r="1324" spans="1:24" x14ac:dyDescent="0.3">
      <c r="A1324" s="44" t="s">
        <v>10260</v>
      </c>
      <c r="B1324" s="68" t="s">
        <v>315</v>
      </c>
      <c r="C1324" s="2" t="s">
        <v>1</v>
      </c>
      <c r="D1324" s="2">
        <v>51</v>
      </c>
      <c r="E1324" s="6">
        <v>25249</v>
      </c>
      <c r="F1324" s="7">
        <v>43895.583796296298</v>
      </c>
      <c r="G1324" s="69" t="s">
        <v>4</v>
      </c>
      <c r="H1324" s="68">
        <v>1324</v>
      </c>
      <c r="I1324" s="8">
        <f t="shared" si="111"/>
        <v>13.373737373737374</v>
      </c>
      <c r="J1324" s="93">
        <v>3.5329999999999999</v>
      </c>
      <c r="K1324" s="69">
        <v>99</v>
      </c>
      <c r="L1324" s="68">
        <v>463</v>
      </c>
      <c r="M1324" s="8">
        <f t="shared" si="112"/>
        <v>4.6767676767676765</v>
      </c>
      <c r="N1324" s="93">
        <v>2.1080000000000001</v>
      </c>
      <c r="O1324" s="69">
        <v>99</v>
      </c>
      <c r="P1324" s="181">
        <f t="shared" si="113"/>
        <v>2.8596112311015123</v>
      </c>
      <c r="Q1324" s="77" t="s">
        <v>718</v>
      </c>
      <c r="V1324" s="34">
        <v>0.43124999999999997</v>
      </c>
      <c r="W1324" s="85">
        <v>0.59722222222222221</v>
      </c>
      <c r="X1324" s="86">
        <f t="shared" si="114"/>
        <v>0.16597222222222224</v>
      </c>
    </row>
    <row r="1325" spans="1:24" x14ac:dyDescent="0.3">
      <c r="A1325" s="44" t="s">
        <v>2343</v>
      </c>
      <c r="B1325" s="68" t="s">
        <v>194</v>
      </c>
      <c r="C1325" s="2" t="s">
        <v>1</v>
      </c>
      <c r="D1325" s="2">
        <v>56</v>
      </c>
      <c r="E1325" s="6">
        <v>23385</v>
      </c>
      <c r="F1325" s="7">
        <v>43895.596585648149</v>
      </c>
      <c r="G1325" s="69" t="s">
        <v>4</v>
      </c>
      <c r="H1325" s="68">
        <v>2659</v>
      </c>
      <c r="I1325" s="8">
        <f t="shared" si="111"/>
        <v>26.858585858585858</v>
      </c>
      <c r="J1325" s="93">
        <v>4.9939999999999998</v>
      </c>
      <c r="K1325" s="69">
        <v>99</v>
      </c>
      <c r="L1325" s="68">
        <v>490</v>
      </c>
      <c r="M1325" s="8">
        <f t="shared" si="112"/>
        <v>4.9494949494949498</v>
      </c>
      <c r="N1325" s="93">
        <v>2.2650000000000001</v>
      </c>
      <c r="O1325" s="69">
        <v>99</v>
      </c>
      <c r="P1325" s="181">
        <f t="shared" si="113"/>
        <v>5.4265306122448971</v>
      </c>
      <c r="Q1325" s="77" t="s">
        <v>718</v>
      </c>
      <c r="V1325" s="34">
        <v>0.46527777777777773</v>
      </c>
      <c r="W1325" s="85">
        <v>0.61805555555555558</v>
      </c>
      <c r="X1325" s="86">
        <f t="shared" si="114"/>
        <v>0.15277777777777785</v>
      </c>
    </row>
    <row r="1326" spans="1:24" x14ac:dyDescent="0.3">
      <c r="A1326" s="44" t="s">
        <v>10261</v>
      </c>
      <c r="B1326" s="68" t="s">
        <v>190</v>
      </c>
      <c r="C1326" s="2" t="s">
        <v>1</v>
      </c>
      <c r="D1326" s="2">
        <v>60</v>
      </c>
      <c r="E1326" s="6">
        <v>21741</v>
      </c>
      <c r="F1326" s="7">
        <v>43895.612314814818</v>
      </c>
      <c r="G1326" s="69" t="s">
        <v>4</v>
      </c>
      <c r="H1326" s="68">
        <v>2388</v>
      </c>
      <c r="I1326" s="8">
        <f t="shared" si="111"/>
        <v>24.121212121212121</v>
      </c>
      <c r="J1326" s="93">
        <v>5.1040000000000001</v>
      </c>
      <c r="K1326" s="69">
        <v>99</v>
      </c>
      <c r="L1326" s="68">
        <v>560</v>
      </c>
      <c r="M1326" s="8">
        <f t="shared" si="112"/>
        <v>5.6565656565656566</v>
      </c>
      <c r="N1326" s="93">
        <v>2.3090000000000002</v>
      </c>
      <c r="O1326" s="69">
        <v>99</v>
      </c>
      <c r="P1326" s="181">
        <f t="shared" si="113"/>
        <v>4.2642857142857142</v>
      </c>
      <c r="Q1326" s="77" t="s">
        <v>718</v>
      </c>
      <c r="V1326" s="34">
        <v>0.4770833333333333</v>
      </c>
      <c r="W1326" s="85">
        <v>0.63194444444444442</v>
      </c>
      <c r="X1326" s="86">
        <f t="shared" si="114"/>
        <v>0.15486111111111112</v>
      </c>
    </row>
    <row r="1327" spans="1:24" x14ac:dyDescent="0.3">
      <c r="A1327" s="44" t="s">
        <v>10262</v>
      </c>
      <c r="B1327" s="68" t="s">
        <v>10263</v>
      </c>
      <c r="C1327" s="2" t="s">
        <v>1</v>
      </c>
      <c r="D1327" s="2">
        <v>65</v>
      </c>
      <c r="E1327" s="6">
        <v>20050</v>
      </c>
      <c r="F1327" s="7">
        <v>43895.626180555555</v>
      </c>
      <c r="G1327" s="69" t="s">
        <v>4</v>
      </c>
      <c r="H1327" s="68">
        <v>2849</v>
      </c>
      <c r="I1327" s="8">
        <f t="shared" si="111"/>
        <v>28.777777777777779</v>
      </c>
      <c r="J1327" s="93">
        <v>5.915</v>
      </c>
      <c r="K1327" s="69">
        <v>99</v>
      </c>
      <c r="L1327" s="68">
        <v>499</v>
      </c>
      <c r="M1327" s="8">
        <f t="shared" si="112"/>
        <v>5.0404040404040407</v>
      </c>
      <c r="N1327" s="93">
        <v>2.36</v>
      </c>
      <c r="O1327" s="69">
        <v>99</v>
      </c>
      <c r="P1327" s="181">
        <f t="shared" si="113"/>
        <v>5.7094188376753507</v>
      </c>
      <c r="Q1327" s="77" t="s">
        <v>718</v>
      </c>
      <c r="V1327" s="34">
        <v>0.51388888888888895</v>
      </c>
      <c r="W1327" s="85">
        <v>0.64583333333333337</v>
      </c>
      <c r="X1327" s="86">
        <f t="shared" si="114"/>
        <v>0.13194444444444442</v>
      </c>
    </row>
    <row r="1328" spans="1:24" x14ac:dyDescent="0.3">
      <c r="A1328" s="44" t="s">
        <v>10264</v>
      </c>
      <c r="B1328" s="68" t="s">
        <v>765</v>
      </c>
      <c r="C1328" s="2" t="s">
        <v>1</v>
      </c>
      <c r="D1328" s="2">
        <v>56</v>
      </c>
      <c r="E1328" s="6">
        <v>23106</v>
      </c>
      <c r="F1328" s="7">
        <v>43896.517002314817</v>
      </c>
      <c r="G1328" s="69" t="s">
        <v>4</v>
      </c>
      <c r="H1328" s="68">
        <v>2828</v>
      </c>
      <c r="I1328" s="8">
        <f t="shared" si="111"/>
        <v>28.28</v>
      </c>
      <c r="J1328" s="93">
        <v>5.125</v>
      </c>
      <c r="K1328" s="69">
        <v>100</v>
      </c>
      <c r="L1328" s="68">
        <v>423</v>
      </c>
      <c r="M1328" s="8">
        <f t="shared" si="112"/>
        <v>4.2300000000000004</v>
      </c>
      <c r="N1328" s="93">
        <v>2.0489999999999999</v>
      </c>
      <c r="O1328" s="69">
        <v>100</v>
      </c>
      <c r="P1328" s="181">
        <f t="shared" si="113"/>
        <v>6.6855791962174935</v>
      </c>
      <c r="Q1328" s="77" t="s">
        <v>718</v>
      </c>
      <c r="V1328" s="34">
        <v>0.3659722222222222</v>
      </c>
      <c r="W1328" s="85">
        <v>0.52083333333333337</v>
      </c>
      <c r="X1328" s="86">
        <f t="shared" si="114"/>
        <v>0.15486111111111117</v>
      </c>
    </row>
    <row r="1329" spans="1:24" x14ac:dyDescent="0.3">
      <c r="A1329" s="44" t="s">
        <v>10265</v>
      </c>
      <c r="B1329" s="68" t="s">
        <v>10266</v>
      </c>
      <c r="C1329" s="2" t="s">
        <v>1</v>
      </c>
      <c r="D1329" s="2">
        <v>44</v>
      </c>
      <c r="E1329" s="6">
        <v>27511</v>
      </c>
      <c r="F1329" s="7">
        <v>43896.527812499997</v>
      </c>
      <c r="G1329" s="69" t="s">
        <v>4</v>
      </c>
      <c r="H1329" s="68">
        <v>1698</v>
      </c>
      <c r="I1329" s="8">
        <f t="shared" si="111"/>
        <v>17.151515151515152</v>
      </c>
      <c r="J1329" s="93">
        <v>4.4589999999999996</v>
      </c>
      <c r="K1329" s="69">
        <v>99</v>
      </c>
      <c r="L1329" s="68">
        <v>468</v>
      </c>
      <c r="M1329" s="8">
        <f t="shared" si="112"/>
        <v>4.7272727272727275</v>
      </c>
      <c r="N1329" s="93">
        <v>2.198</v>
      </c>
      <c r="O1329" s="69">
        <v>99</v>
      </c>
      <c r="P1329" s="181">
        <f t="shared" si="113"/>
        <v>3.6282051282051282</v>
      </c>
      <c r="Q1329" s="77" t="s">
        <v>718</v>
      </c>
      <c r="V1329" s="34">
        <v>0.35972222222222222</v>
      </c>
      <c r="W1329" s="85">
        <v>0.53472222222222221</v>
      </c>
      <c r="X1329" s="86">
        <f t="shared" si="114"/>
        <v>0.17499999999999999</v>
      </c>
    </row>
    <row r="1330" spans="1:24" x14ac:dyDescent="0.3">
      <c r="A1330" s="44" t="s">
        <v>2485</v>
      </c>
      <c r="B1330" s="68" t="s">
        <v>567</v>
      </c>
      <c r="C1330" s="2" t="s">
        <v>1</v>
      </c>
      <c r="D1330" s="2">
        <v>54</v>
      </c>
      <c r="E1330" s="6">
        <v>23867</v>
      </c>
      <c r="F1330" s="7">
        <v>43896.542488425926</v>
      </c>
      <c r="G1330" s="69" t="s">
        <v>4</v>
      </c>
      <c r="H1330" s="68">
        <v>3425</v>
      </c>
      <c r="I1330" s="8">
        <f t="shared" si="111"/>
        <v>34.25</v>
      </c>
      <c r="J1330" s="93">
        <v>6.3330000000000002</v>
      </c>
      <c r="K1330" s="69">
        <v>100</v>
      </c>
      <c r="L1330" s="68">
        <v>494</v>
      </c>
      <c r="M1330" s="8">
        <f t="shared" si="112"/>
        <v>4.9400000000000004</v>
      </c>
      <c r="N1330" s="93">
        <v>2.411</v>
      </c>
      <c r="O1330" s="69">
        <v>100</v>
      </c>
      <c r="P1330" s="181">
        <f t="shared" si="113"/>
        <v>6.9331983805668012</v>
      </c>
      <c r="Q1330" s="77" t="s">
        <v>718</v>
      </c>
      <c r="V1330" s="34">
        <v>0.41250000000000003</v>
      </c>
      <c r="W1330" s="85">
        <v>0.54861111111111105</v>
      </c>
      <c r="X1330" s="86">
        <f t="shared" si="114"/>
        <v>0.13611111111111102</v>
      </c>
    </row>
    <row r="1331" spans="1:24" x14ac:dyDescent="0.3">
      <c r="A1331" s="44" t="s">
        <v>10267</v>
      </c>
      <c r="B1331" s="68" t="s">
        <v>10268</v>
      </c>
      <c r="C1331" s="2" t="s">
        <v>6</v>
      </c>
      <c r="D1331" s="2">
        <v>72</v>
      </c>
      <c r="E1331" s="6">
        <v>17455</v>
      </c>
      <c r="F1331" s="7">
        <v>43896.552939814814</v>
      </c>
      <c r="G1331" s="69" t="s">
        <v>4</v>
      </c>
      <c r="H1331" s="68">
        <v>3108</v>
      </c>
      <c r="I1331" s="8">
        <f t="shared" si="111"/>
        <v>31.393939393939394</v>
      </c>
      <c r="J1331" s="93">
        <v>5.8170000000000002</v>
      </c>
      <c r="K1331" s="69">
        <v>99</v>
      </c>
      <c r="L1331" s="68">
        <v>1402</v>
      </c>
      <c r="M1331" s="8">
        <f t="shared" si="112"/>
        <v>14.161616161616161</v>
      </c>
      <c r="N1331" s="93">
        <v>3.7240000000000002</v>
      </c>
      <c r="O1331" s="69">
        <v>99</v>
      </c>
      <c r="P1331" s="181">
        <f t="shared" si="113"/>
        <v>2.2168330955777464</v>
      </c>
      <c r="Q1331" s="77" t="s">
        <v>718</v>
      </c>
      <c r="V1331" s="34">
        <v>0.43124999999999997</v>
      </c>
      <c r="W1331" s="85">
        <v>0.56944444444444442</v>
      </c>
      <c r="X1331" s="86">
        <f t="shared" si="114"/>
        <v>0.13819444444444445</v>
      </c>
    </row>
    <row r="1332" spans="1:24" x14ac:dyDescent="0.3">
      <c r="A1332" s="44" t="s">
        <v>2257</v>
      </c>
      <c r="B1332" s="68" t="s">
        <v>1579</v>
      </c>
      <c r="C1332" s="2" t="s">
        <v>1</v>
      </c>
      <c r="D1332" s="2">
        <v>45</v>
      </c>
      <c r="E1332" s="6">
        <v>27189</v>
      </c>
      <c r="F1332" s="7">
        <v>43896.591724537036</v>
      </c>
      <c r="G1332" s="69" t="s">
        <v>4</v>
      </c>
      <c r="H1332" s="68">
        <v>2260</v>
      </c>
      <c r="I1332" s="8">
        <f t="shared" si="111"/>
        <v>22.828282828282827</v>
      </c>
      <c r="J1332" s="93">
        <v>4.7809999999999997</v>
      </c>
      <c r="K1332" s="69">
        <v>99</v>
      </c>
      <c r="L1332" s="68">
        <v>485</v>
      </c>
      <c r="M1332" s="8">
        <f t="shared" si="112"/>
        <v>4.4495412844036695</v>
      </c>
      <c r="N1332" s="93">
        <v>2.0880000000000001</v>
      </c>
      <c r="O1332" s="69">
        <v>109</v>
      </c>
      <c r="P1332" s="181">
        <f t="shared" si="113"/>
        <v>5.1304800583151096</v>
      </c>
      <c r="Q1332" s="77" t="s">
        <v>718</v>
      </c>
      <c r="V1332" s="34">
        <v>0.43888888888888888</v>
      </c>
      <c r="W1332" s="85">
        <v>0.58333333333333337</v>
      </c>
      <c r="X1332" s="86">
        <f t="shared" si="114"/>
        <v>0.14444444444444449</v>
      </c>
    </row>
    <row r="1333" spans="1:24" x14ac:dyDescent="0.3">
      <c r="A1333" s="44" t="s">
        <v>10270</v>
      </c>
      <c r="B1333" s="68" t="s">
        <v>789</v>
      </c>
      <c r="C1333" s="2" t="s">
        <v>1</v>
      </c>
      <c r="D1333" s="2">
        <v>68</v>
      </c>
      <c r="E1333" s="6">
        <v>19058</v>
      </c>
      <c r="F1333" s="7">
        <v>43896.606886574074</v>
      </c>
      <c r="G1333" s="69" t="s">
        <v>4</v>
      </c>
      <c r="H1333" s="68">
        <v>3117</v>
      </c>
      <c r="I1333" s="8">
        <f t="shared" si="111"/>
        <v>31.484848484848484</v>
      </c>
      <c r="J1333" s="93">
        <v>5.6269999999999998</v>
      </c>
      <c r="K1333" s="69">
        <v>99</v>
      </c>
      <c r="L1333" s="68">
        <v>903</v>
      </c>
      <c r="M1333" s="8">
        <f t="shared" si="112"/>
        <v>9.1212121212121211</v>
      </c>
      <c r="N1333" s="93">
        <v>3.3839999999999999</v>
      </c>
      <c r="O1333" s="69">
        <v>99</v>
      </c>
      <c r="P1333" s="181">
        <f t="shared" si="113"/>
        <v>3.4518272425249168</v>
      </c>
      <c r="Q1333" s="77" t="s">
        <v>718</v>
      </c>
      <c r="V1333" s="34">
        <v>0.47083333333333338</v>
      </c>
      <c r="W1333" s="85">
        <v>0.61805555555555558</v>
      </c>
      <c r="X1333" s="86">
        <f t="shared" si="114"/>
        <v>0.1472222222222222</v>
      </c>
    </row>
    <row r="1334" spans="1:24" x14ac:dyDescent="0.3">
      <c r="A1334" s="44" t="s">
        <v>10271</v>
      </c>
      <c r="B1334" s="68" t="s">
        <v>10272</v>
      </c>
      <c r="C1334" s="2" t="s">
        <v>6</v>
      </c>
      <c r="D1334" s="2">
        <v>35</v>
      </c>
      <c r="E1334" s="6">
        <v>31093</v>
      </c>
      <c r="F1334" s="7">
        <v>43896.617997685185</v>
      </c>
      <c r="G1334" s="69" t="s">
        <v>4</v>
      </c>
      <c r="H1334" s="68">
        <v>1520</v>
      </c>
      <c r="I1334" s="8">
        <f t="shared" si="111"/>
        <v>15.353535353535353</v>
      </c>
      <c r="J1334" s="93">
        <v>4.2050000000000001</v>
      </c>
      <c r="K1334" s="69">
        <v>99</v>
      </c>
      <c r="L1334" s="68">
        <v>568</v>
      </c>
      <c r="M1334" s="8">
        <f t="shared" si="112"/>
        <v>5.737373737373737</v>
      </c>
      <c r="N1334" s="93">
        <v>2.593</v>
      </c>
      <c r="O1334" s="69">
        <v>99</v>
      </c>
      <c r="P1334" s="181">
        <f t="shared" si="113"/>
        <v>2.676056338028169</v>
      </c>
      <c r="Q1334" s="77" t="s">
        <v>718</v>
      </c>
      <c r="V1334" s="34">
        <v>0.49722222222222223</v>
      </c>
      <c r="W1334" s="85">
        <v>0.64583333333333337</v>
      </c>
      <c r="X1334" s="86">
        <f t="shared" si="114"/>
        <v>0.14861111111111114</v>
      </c>
    </row>
    <row r="1335" spans="1:24" x14ac:dyDescent="0.3">
      <c r="A1335" s="44" t="s">
        <v>10273</v>
      </c>
      <c r="B1335" s="68" t="s">
        <v>10274</v>
      </c>
      <c r="C1335" s="2" t="s">
        <v>6</v>
      </c>
      <c r="D1335" s="2">
        <v>61</v>
      </c>
      <c r="E1335" s="6">
        <v>21436</v>
      </c>
      <c r="F1335" s="7">
        <v>43899.515486111108</v>
      </c>
      <c r="G1335" s="69" t="s">
        <v>4</v>
      </c>
      <c r="H1335" s="68">
        <v>2702</v>
      </c>
      <c r="I1335" s="8">
        <f t="shared" si="111"/>
        <v>27.292929292929294</v>
      </c>
      <c r="J1335" s="93">
        <v>4.9409999999999998</v>
      </c>
      <c r="K1335" s="69">
        <v>99</v>
      </c>
      <c r="L1335" s="68">
        <v>958</v>
      </c>
      <c r="M1335" s="8">
        <f t="shared" si="112"/>
        <v>9.6767676767676765</v>
      </c>
      <c r="N1335" s="93">
        <v>3.0830000000000002</v>
      </c>
      <c r="O1335" s="69">
        <v>99</v>
      </c>
      <c r="P1335" s="181">
        <f t="shared" si="113"/>
        <v>2.8204592901878915</v>
      </c>
      <c r="Q1335" s="77" t="s">
        <v>718</v>
      </c>
      <c r="V1335" s="34">
        <v>0.37083333333333335</v>
      </c>
      <c r="W1335" s="85">
        <v>0.52083333333333337</v>
      </c>
      <c r="X1335" s="86">
        <f t="shared" si="114"/>
        <v>0.15000000000000002</v>
      </c>
    </row>
    <row r="1336" spans="1:24" x14ac:dyDescent="0.3">
      <c r="A1336" s="44" t="s">
        <v>10275</v>
      </c>
      <c r="B1336" s="68" t="s">
        <v>121</v>
      </c>
      <c r="C1336" s="2" t="s">
        <v>1</v>
      </c>
      <c r="D1336" s="2">
        <v>48</v>
      </c>
      <c r="E1336" s="6">
        <v>26345</v>
      </c>
      <c r="F1336" s="7">
        <v>43899.52952546296</v>
      </c>
      <c r="G1336" s="69" t="s">
        <v>4</v>
      </c>
      <c r="H1336" s="68">
        <v>1627</v>
      </c>
      <c r="I1336" s="8">
        <f t="shared" si="111"/>
        <v>16.434343434343436</v>
      </c>
      <c r="J1336" s="93">
        <v>3.742</v>
      </c>
      <c r="K1336" s="69">
        <v>99</v>
      </c>
      <c r="L1336" s="68">
        <v>360</v>
      </c>
      <c r="M1336" s="8">
        <f t="shared" si="112"/>
        <v>3.6363636363636362</v>
      </c>
      <c r="N1336" s="93">
        <v>1.798</v>
      </c>
      <c r="O1336" s="69">
        <v>99</v>
      </c>
      <c r="P1336" s="181">
        <f t="shared" si="113"/>
        <v>4.5194444444444448</v>
      </c>
      <c r="Q1336" s="77" t="s">
        <v>718</v>
      </c>
      <c r="V1336" s="34">
        <v>0.39166666666666666</v>
      </c>
      <c r="W1336" s="85">
        <v>0.53472222222222221</v>
      </c>
      <c r="X1336" s="86">
        <f t="shared" si="114"/>
        <v>0.14305555555555555</v>
      </c>
    </row>
    <row r="1337" spans="1:24" x14ac:dyDescent="0.3">
      <c r="A1337" s="44" t="s">
        <v>10276</v>
      </c>
      <c r="B1337" s="68" t="s">
        <v>479</v>
      </c>
      <c r="C1337" s="2" t="s">
        <v>1</v>
      </c>
      <c r="D1337" s="2">
        <v>44</v>
      </c>
      <c r="E1337" s="6">
        <v>27537</v>
      </c>
      <c r="F1337" s="7">
        <v>43899.542118055557</v>
      </c>
      <c r="G1337" s="69" t="s">
        <v>4</v>
      </c>
      <c r="H1337" s="68">
        <v>2293</v>
      </c>
      <c r="I1337" s="8">
        <f t="shared" si="111"/>
        <v>23.161616161616163</v>
      </c>
      <c r="J1337" s="93">
        <v>4.867</v>
      </c>
      <c r="K1337" s="69">
        <v>99</v>
      </c>
      <c r="L1337" s="68">
        <v>576</v>
      </c>
      <c r="M1337" s="8">
        <f t="shared" si="112"/>
        <v>5.2844036697247709</v>
      </c>
      <c r="N1337" s="93">
        <v>2.2160000000000002</v>
      </c>
      <c r="O1337" s="69">
        <v>109</v>
      </c>
      <c r="P1337" s="181">
        <f t="shared" si="113"/>
        <v>4.3830141694725029</v>
      </c>
      <c r="Q1337" s="77" t="s">
        <v>718</v>
      </c>
      <c r="V1337" s="34">
        <v>0.41666666666666669</v>
      </c>
      <c r="W1337" s="85">
        <v>0.54861111111111105</v>
      </c>
      <c r="X1337" s="86">
        <f t="shared" si="114"/>
        <v>0.13194444444444436</v>
      </c>
    </row>
    <row r="1338" spans="1:24" x14ac:dyDescent="0.3">
      <c r="A1338" s="44" t="s">
        <v>7176</v>
      </c>
      <c r="B1338" s="68" t="s">
        <v>875</v>
      </c>
      <c r="C1338" s="2" t="s">
        <v>1</v>
      </c>
      <c r="D1338" s="2">
        <v>52</v>
      </c>
      <c r="E1338" s="6">
        <v>24761</v>
      </c>
      <c r="F1338" s="7">
        <v>43899.553449074076</v>
      </c>
      <c r="G1338" s="69" t="s">
        <v>4</v>
      </c>
      <c r="H1338" s="68">
        <v>2480</v>
      </c>
      <c r="I1338" s="8">
        <f t="shared" si="111"/>
        <v>24.8</v>
      </c>
      <c r="J1338" s="93">
        <v>5.2069999999999999</v>
      </c>
      <c r="K1338" s="69">
        <v>100</v>
      </c>
      <c r="L1338" s="68">
        <v>426</v>
      </c>
      <c r="M1338" s="8">
        <f t="shared" si="112"/>
        <v>4.26</v>
      </c>
      <c r="N1338" s="93">
        <v>2.3250000000000002</v>
      </c>
      <c r="O1338" s="69">
        <v>100</v>
      </c>
      <c r="P1338" s="181">
        <f t="shared" si="113"/>
        <v>5.8215962441314559</v>
      </c>
      <c r="Q1338" s="77" t="s">
        <v>718</v>
      </c>
      <c r="V1338" s="34">
        <v>0.4284722222222222</v>
      </c>
      <c r="W1338" s="85">
        <v>0.56944444444444442</v>
      </c>
      <c r="X1338" s="86">
        <f t="shared" si="114"/>
        <v>0.14097222222222222</v>
      </c>
    </row>
    <row r="1339" spans="1:24" x14ac:dyDescent="0.3">
      <c r="A1339" s="44" t="s">
        <v>10277</v>
      </c>
      <c r="B1339" s="68" t="s">
        <v>1988</v>
      </c>
      <c r="C1339" s="2" t="s">
        <v>1</v>
      </c>
      <c r="D1339" s="2">
        <v>42</v>
      </c>
      <c r="E1339" s="6">
        <v>28260</v>
      </c>
      <c r="F1339" s="7">
        <v>43899.573553240742</v>
      </c>
      <c r="G1339" s="69" t="s">
        <v>4</v>
      </c>
      <c r="H1339" s="68">
        <v>1917</v>
      </c>
      <c r="I1339" s="8">
        <f t="shared" si="111"/>
        <v>19.170000000000002</v>
      </c>
      <c r="J1339" s="93">
        <v>4.665</v>
      </c>
      <c r="K1339" s="69">
        <v>100</v>
      </c>
      <c r="L1339" s="68">
        <v>321</v>
      </c>
      <c r="M1339" s="8">
        <f t="shared" si="112"/>
        <v>3.21</v>
      </c>
      <c r="N1339" s="93">
        <v>1.6160000000000001</v>
      </c>
      <c r="O1339" s="69">
        <v>100</v>
      </c>
      <c r="P1339" s="181">
        <f t="shared" si="113"/>
        <v>5.9719626168224309</v>
      </c>
      <c r="Q1339" s="77" t="s">
        <v>718</v>
      </c>
      <c r="V1339" s="34">
        <v>0.43472222222222223</v>
      </c>
      <c r="W1339" s="85">
        <v>0.58333333333333337</v>
      </c>
      <c r="X1339" s="86">
        <f t="shared" si="114"/>
        <v>0.14861111111111114</v>
      </c>
    </row>
    <row r="1340" spans="1:24" x14ac:dyDescent="0.3">
      <c r="A1340" s="44" t="s">
        <v>10278</v>
      </c>
      <c r="B1340" s="68" t="s">
        <v>273</v>
      </c>
      <c r="C1340" s="2" t="s">
        <v>1</v>
      </c>
      <c r="D1340" s="2">
        <v>54</v>
      </c>
      <c r="E1340" s="6">
        <v>24165</v>
      </c>
      <c r="F1340" s="7">
        <v>43899.58421296296</v>
      </c>
      <c r="G1340" s="69" t="s">
        <v>4</v>
      </c>
      <c r="H1340" s="68">
        <v>2620</v>
      </c>
      <c r="I1340" s="8">
        <f t="shared" si="111"/>
        <v>26.464646464646464</v>
      </c>
      <c r="J1340" s="93">
        <v>5.2939999999999996</v>
      </c>
      <c r="K1340" s="69">
        <v>99</v>
      </c>
      <c r="L1340" s="68">
        <v>426</v>
      </c>
      <c r="M1340" s="8">
        <f t="shared" si="112"/>
        <v>4.3030303030303028</v>
      </c>
      <c r="N1340" s="93">
        <v>1.9239999999999999</v>
      </c>
      <c r="O1340" s="69">
        <v>99</v>
      </c>
      <c r="P1340" s="181">
        <f t="shared" si="113"/>
        <v>6.150234741784038</v>
      </c>
      <c r="Q1340" s="77" t="s">
        <v>718</v>
      </c>
      <c r="V1340" s="34">
        <v>0.44513888888888892</v>
      </c>
      <c r="W1340" s="85">
        <v>0.59722222222222221</v>
      </c>
      <c r="X1340" s="86">
        <f t="shared" si="114"/>
        <v>0.15208333333333329</v>
      </c>
    </row>
    <row r="1341" spans="1:24" x14ac:dyDescent="0.3">
      <c r="A1341" s="44" t="s">
        <v>10279</v>
      </c>
      <c r="B1341" s="68" t="s">
        <v>5115</v>
      </c>
      <c r="C1341" s="2" t="s">
        <v>1</v>
      </c>
      <c r="D1341" s="2">
        <v>53</v>
      </c>
      <c r="E1341" s="6">
        <v>24327</v>
      </c>
      <c r="F1341" s="7">
        <v>43899.595138888886</v>
      </c>
      <c r="G1341" s="69" t="s">
        <v>4</v>
      </c>
      <c r="H1341" s="68">
        <v>2788</v>
      </c>
      <c r="I1341" s="8">
        <f t="shared" si="111"/>
        <v>27.88</v>
      </c>
      <c r="J1341" s="93">
        <v>5.4980000000000002</v>
      </c>
      <c r="K1341" s="69">
        <v>100</v>
      </c>
      <c r="L1341" s="68">
        <v>1111</v>
      </c>
      <c r="M1341" s="8">
        <f t="shared" si="112"/>
        <v>11.11</v>
      </c>
      <c r="N1341" s="93">
        <v>3.0449999999999999</v>
      </c>
      <c r="O1341" s="69">
        <v>100</v>
      </c>
      <c r="P1341" s="181">
        <f t="shared" si="113"/>
        <v>2.5094509450945095</v>
      </c>
      <c r="Q1341" s="77" t="s">
        <v>718</v>
      </c>
      <c r="V1341" s="34">
        <v>0.44236111111111115</v>
      </c>
      <c r="W1341" s="85">
        <v>0.61111111111111105</v>
      </c>
      <c r="X1341" s="86">
        <f t="shared" si="114"/>
        <v>0.1687499999999999</v>
      </c>
    </row>
    <row r="1342" spans="1:24" x14ac:dyDescent="0.3">
      <c r="A1342" s="44" t="s">
        <v>10280</v>
      </c>
      <c r="B1342" s="68" t="s">
        <v>92</v>
      </c>
      <c r="C1342" s="2" t="s">
        <v>1</v>
      </c>
      <c r="D1342" s="2">
        <v>55</v>
      </c>
      <c r="E1342" s="6">
        <v>23701</v>
      </c>
      <c r="F1342" s="7">
        <v>43899.617303240739</v>
      </c>
      <c r="G1342" s="69" t="s">
        <v>4</v>
      </c>
      <c r="H1342" s="68">
        <v>2536</v>
      </c>
      <c r="I1342" s="8">
        <f t="shared" si="111"/>
        <v>25.616161616161616</v>
      </c>
      <c r="J1342" s="93">
        <v>5.383</v>
      </c>
      <c r="K1342" s="69">
        <v>99</v>
      </c>
      <c r="L1342" s="68">
        <v>491</v>
      </c>
      <c r="M1342" s="8">
        <f t="shared" si="112"/>
        <v>4.9595959595959593</v>
      </c>
      <c r="N1342" s="93">
        <v>2.1040000000000001</v>
      </c>
      <c r="O1342" s="69">
        <v>99</v>
      </c>
      <c r="P1342" s="181">
        <f t="shared" si="113"/>
        <v>5.1649694501018333</v>
      </c>
      <c r="Q1342" s="77" t="s">
        <v>718</v>
      </c>
      <c r="V1342" s="34">
        <v>0.4597222222222222</v>
      </c>
      <c r="W1342" s="85">
        <v>0.63194444444444442</v>
      </c>
      <c r="X1342" s="86">
        <f t="shared" si="114"/>
        <v>0.17222222222222222</v>
      </c>
    </row>
    <row r="1343" spans="1:24" x14ac:dyDescent="0.3">
      <c r="A1343" s="44" t="s">
        <v>10281</v>
      </c>
      <c r="B1343" s="68" t="s">
        <v>10282</v>
      </c>
      <c r="C1343" s="2" t="s">
        <v>6</v>
      </c>
      <c r="D1343" s="2">
        <v>17</v>
      </c>
      <c r="E1343" s="6">
        <v>37458</v>
      </c>
      <c r="F1343" s="7">
        <v>43899.628657407404</v>
      </c>
      <c r="G1343" s="69" t="s">
        <v>4</v>
      </c>
      <c r="H1343" s="68">
        <v>835</v>
      </c>
      <c r="I1343" s="8">
        <f t="shared" si="111"/>
        <v>8.35</v>
      </c>
      <c r="J1343" s="93">
        <v>2.8050000000000002</v>
      </c>
      <c r="K1343" s="69">
        <v>100</v>
      </c>
      <c r="L1343" s="68">
        <v>195</v>
      </c>
      <c r="M1343" s="8">
        <f t="shared" si="112"/>
        <v>1.95</v>
      </c>
      <c r="N1343" s="93">
        <v>1.41</v>
      </c>
      <c r="O1343" s="69">
        <v>100</v>
      </c>
      <c r="P1343" s="181">
        <f t="shared" si="113"/>
        <v>4.2820512820512819</v>
      </c>
      <c r="Q1343" s="77" t="s">
        <v>718</v>
      </c>
      <c r="V1343" s="34">
        <v>0.46875</v>
      </c>
      <c r="W1343" s="85">
        <v>0.64583333333333337</v>
      </c>
      <c r="X1343" s="86">
        <f t="shared" si="114"/>
        <v>0.17708333333333337</v>
      </c>
    </row>
    <row r="1344" spans="1:24" x14ac:dyDescent="0.3">
      <c r="A1344" s="44" t="s">
        <v>10283</v>
      </c>
      <c r="B1344" s="68" t="s">
        <v>10284</v>
      </c>
      <c r="C1344" s="2" t="s">
        <v>1</v>
      </c>
      <c r="D1344" s="2">
        <v>54</v>
      </c>
      <c r="E1344" s="6">
        <v>24035</v>
      </c>
      <c r="F1344" s="7">
        <v>43900.392083333332</v>
      </c>
      <c r="G1344" s="69" t="s">
        <v>71</v>
      </c>
      <c r="H1344" s="68">
        <v>2470</v>
      </c>
      <c r="I1344" s="8">
        <f t="shared" si="111"/>
        <v>24.949494949494948</v>
      </c>
      <c r="J1344" s="93">
        <v>5.4160000000000004</v>
      </c>
      <c r="K1344" s="69">
        <v>99</v>
      </c>
      <c r="L1344" s="68">
        <v>539</v>
      </c>
      <c r="M1344" s="8">
        <f t="shared" si="112"/>
        <v>5.4444444444444446</v>
      </c>
      <c r="N1344" s="93">
        <v>2.1440000000000001</v>
      </c>
      <c r="O1344" s="69">
        <v>99</v>
      </c>
      <c r="P1344" s="181">
        <f t="shared" si="113"/>
        <v>4.5825602968460108</v>
      </c>
      <c r="Q1344" s="77" t="s">
        <v>718</v>
      </c>
      <c r="V1344" s="34">
        <v>0.40277777777777773</v>
      </c>
      <c r="W1344" s="85">
        <v>0.54861111111111105</v>
      </c>
      <c r="X1344" s="86">
        <f t="shared" si="114"/>
        <v>0.14583333333333331</v>
      </c>
    </row>
    <row r="1345" spans="1:24" x14ac:dyDescent="0.3">
      <c r="A1345" s="44" t="s">
        <v>10285</v>
      </c>
      <c r="B1345" s="68" t="s">
        <v>622</v>
      </c>
      <c r="C1345" s="2" t="s">
        <v>1</v>
      </c>
      <c r="D1345" s="2">
        <v>53</v>
      </c>
      <c r="E1345" s="6">
        <v>24273</v>
      </c>
      <c r="F1345" s="7">
        <v>43900.515405092592</v>
      </c>
      <c r="G1345" s="69" t="s">
        <v>4</v>
      </c>
      <c r="H1345" s="68">
        <v>1441</v>
      </c>
      <c r="I1345" s="8">
        <f t="shared" si="111"/>
        <v>14.41</v>
      </c>
      <c r="J1345" s="93">
        <v>3.585</v>
      </c>
      <c r="K1345" s="69">
        <v>100</v>
      </c>
      <c r="L1345" s="68">
        <v>350</v>
      </c>
      <c r="M1345" s="8">
        <f t="shared" si="112"/>
        <v>3.5</v>
      </c>
      <c r="N1345" s="93">
        <v>1.946</v>
      </c>
      <c r="O1345" s="69">
        <v>100</v>
      </c>
      <c r="P1345" s="181">
        <f t="shared" si="113"/>
        <v>4.1171428571428574</v>
      </c>
      <c r="Q1345" s="77" t="s">
        <v>718</v>
      </c>
      <c r="V1345" s="34">
        <v>0.3743055555555555</v>
      </c>
      <c r="W1345" s="85">
        <v>0.52083333333333337</v>
      </c>
      <c r="X1345" s="86">
        <f t="shared" si="114"/>
        <v>0.14652777777777787</v>
      </c>
    </row>
    <row r="1346" spans="1:24" x14ac:dyDescent="0.3">
      <c r="A1346" s="44" t="s">
        <v>10286</v>
      </c>
      <c r="B1346" s="68" t="s">
        <v>10284</v>
      </c>
      <c r="C1346" s="2" t="s">
        <v>1</v>
      </c>
      <c r="D1346" s="2">
        <v>61</v>
      </c>
      <c r="E1346" s="6">
        <v>21500</v>
      </c>
      <c r="F1346" s="7">
        <v>43900.530439814815</v>
      </c>
      <c r="G1346" s="69" t="s">
        <v>4</v>
      </c>
      <c r="H1346" s="68">
        <v>1922</v>
      </c>
      <c r="I1346" s="8">
        <f t="shared" si="111"/>
        <v>19.414141414141415</v>
      </c>
      <c r="J1346" s="93">
        <v>4.343</v>
      </c>
      <c r="K1346" s="69">
        <v>99</v>
      </c>
      <c r="L1346" s="68">
        <v>459</v>
      </c>
      <c r="M1346" s="8">
        <f t="shared" si="112"/>
        <v>4.6363636363636367</v>
      </c>
      <c r="N1346" s="93">
        <v>2.1110000000000002</v>
      </c>
      <c r="O1346" s="69">
        <v>99</v>
      </c>
      <c r="P1346" s="181">
        <f t="shared" si="113"/>
        <v>4.1873638344226576</v>
      </c>
      <c r="Q1346" s="77" t="s">
        <v>718</v>
      </c>
      <c r="V1346" s="34">
        <v>0.39305555555555555</v>
      </c>
      <c r="W1346" s="85">
        <v>0.53472222222222221</v>
      </c>
      <c r="X1346" s="86">
        <f t="shared" si="114"/>
        <v>0.14166666666666666</v>
      </c>
    </row>
    <row r="1347" spans="1:24" x14ac:dyDescent="0.3">
      <c r="A1347" s="44" t="s">
        <v>2460</v>
      </c>
      <c r="B1347" s="68" t="s">
        <v>505</v>
      </c>
      <c r="C1347" s="2" t="s">
        <v>1</v>
      </c>
      <c r="D1347" s="2">
        <v>57</v>
      </c>
      <c r="E1347" s="6">
        <v>22799</v>
      </c>
      <c r="F1347" s="7">
        <v>43900.558865740742</v>
      </c>
      <c r="G1347" s="69" t="s">
        <v>4</v>
      </c>
      <c r="H1347" s="68">
        <v>3369</v>
      </c>
      <c r="I1347" s="8">
        <f t="shared" ref="I1347:I1410" si="115">H1347/K1347</f>
        <v>34.030303030303031</v>
      </c>
      <c r="J1347" s="93">
        <v>6.4370000000000003</v>
      </c>
      <c r="K1347" s="69">
        <v>99</v>
      </c>
      <c r="L1347" s="68">
        <v>424</v>
      </c>
      <c r="M1347" s="8">
        <f t="shared" ref="M1347:M1410" si="116">L1347/O1347</f>
        <v>4.2828282828282829</v>
      </c>
      <c r="N1347" s="93">
        <v>1.841</v>
      </c>
      <c r="O1347" s="69">
        <v>99</v>
      </c>
      <c r="P1347" s="181">
        <f t="shared" ref="P1347:P1410" si="117">I1347/M1347</f>
        <v>7.9457547169811322</v>
      </c>
      <c r="Q1347" s="77" t="s">
        <v>718</v>
      </c>
      <c r="V1347" s="34">
        <v>0.41388888888888892</v>
      </c>
      <c r="W1347" s="85">
        <v>0.56944444444444442</v>
      </c>
      <c r="X1347" s="86">
        <f t="shared" ref="X1347:X1410" si="118">IF(AND(W1347&lt;&gt;0,V1347&lt;&gt;0),W1347-V1347,"No_data")</f>
        <v>0.1555555555555555</v>
      </c>
    </row>
    <row r="1348" spans="1:24" x14ac:dyDescent="0.3">
      <c r="A1348" s="44" t="s">
        <v>10287</v>
      </c>
      <c r="B1348" s="68" t="s">
        <v>1977</v>
      </c>
      <c r="C1348" s="2" t="s">
        <v>1</v>
      </c>
      <c r="D1348" s="2">
        <v>43</v>
      </c>
      <c r="E1348" s="6">
        <v>28190</v>
      </c>
      <c r="F1348" s="7">
        <v>43900.570856481485</v>
      </c>
      <c r="G1348" s="69" t="s">
        <v>4</v>
      </c>
      <c r="H1348" s="68">
        <v>1125</v>
      </c>
      <c r="I1348" s="8">
        <f t="shared" si="115"/>
        <v>11.363636363636363</v>
      </c>
      <c r="J1348" s="93">
        <v>3.8370000000000002</v>
      </c>
      <c r="K1348" s="69">
        <v>99</v>
      </c>
      <c r="L1348" s="68">
        <v>288</v>
      </c>
      <c r="M1348" s="8">
        <f t="shared" si="116"/>
        <v>2.9090909090909092</v>
      </c>
      <c r="N1348" s="93">
        <v>1.7030000000000001</v>
      </c>
      <c r="O1348" s="69">
        <v>99</v>
      </c>
      <c r="P1348" s="181">
        <f t="shared" si="117"/>
        <v>3.90625</v>
      </c>
      <c r="Q1348" s="77" t="s">
        <v>718</v>
      </c>
      <c r="V1348" s="34">
        <v>0.44236111111111115</v>
      </c>
      <c r="W1348" s="85">
        <v>0.58333333333333337</v>
      </c>
      <c r="X1348" s="86">
        <f t="shared" si="118"/>
        <v>0.14097222222222222</v>
      </c>
    </row>
    <row r="1349" spans="1:24" x14ac:dyDescent="0.3">
      <c r="A1349" s="44" t="s">
        <v>10288</v>
      </c>
      <c r="B1349" s="68" t="s">
        <v>10289</v>
      </c>
      <c r="C1349" s="2" t="s">
        <v>6</v>
      </c>
      <c r="D1349" s="2">
        <v>85</v>
      </c>
      <c r="E1349" s="6">
        <v>12567</v>
      </c>
      <c r="F1349" s="7">
        <v>43900.58384259259</v>
      </c>
      <c r="G1349" s="69" t="s">
        <v>4</v>
      </c>
      <c r="H1349" s="68">
        <v>1927</v>
      </c>
      <c r="I1349" s="8">
        <f t="shared" si="115"/>
        <v>19.464646464646464</v>
      </c>
      <c r="J1349" s="93">
        <v>4.7039999999999997</v>
      </c>
      <c r="K1349" s="69">
        <v>99</v>
      </c>
      <c r="L1349" s="68">
        <v>768</v>
      </c>
      <c r="M1349" s="8">
        <f t="shared" si="116"/>
        <v>7.7575757575757578</v>
      </c>
      <c r="N1349" s="93">
        <v>2.8929999999999998</v>
      </c>
      <c r="O1349" s="69">
        <v>99</v>
      </c>
      <c r="P1349" s="181">
        <f t="shared" si="117"/>
        <v>2.509114583333333</v>
      </c>
      <c r="Q1349" s="77" t="s">
        <v>718</v>
      </c>
      <c r="V1349" s="34">
        <v>0.4465277777777778</v>
      </c>
      <c r="W1349" s="85">
        <v>0.59722222222222221</v>
      </c>
      <c r="X1349" s="86">
        <f t="shared" si="118"/>
        <v>0.15069444444444441</v>
      </c>
    </row>
    <row r="1350" spans="1:24" x14ac:dyDescent="0.3">
      <c r="A1350" s="44" t="s">
        <v>10290</v>
      </c>
      <c r="B1350" s="68" t="s">
        <v>10291</v>
      </c>
      <c r="C1350" s="2" t="s">
        <v>6</v>
      </c>
      <c r="D1350" s="2">
        <v>64</v>
      </c>
      <c r="E1350" s="6">
        <v>20415</v>
      </c>
      <c r="F1350" s="7">
        <v>43900.598032407404</v>
      </c>
      <c r="G1350" s="69" t="s">
        <v>4</v>
      </c>
      <c r="H1350" s="68">
        <v>1491</v>
      </c>
      <c r="I1350" s="8">
        <f t="shared" si="115"/>
        <v>14.91</v>
      </c>
      <c r="J1350" s="93">
        <v>3.42</v>
      </c>
      <c r="K1350" s="69">
        <v>100</v>
      </c>
      <c r="L1350" s="68">
        <v>499</v>
      </c>
      <c r="M1350" s="8">
        <f t="shared" si="116"/>
        <v>4.99</v>
      </c>
      <c r="N1350" s="93">
        <v>2.363</v>
      </c>
      <c r="O1350" s="69">
        <v>100</v>
      </c>
      <c r="P1350" s="181">
        <f t="shared" si="117"/>
        <v>2.9879759519038074</v>
      </c>
      <c r="Q1350" s="77" t="s">
        <v>718</v>
      </c>
      <c r="V1350" s="34">
        <v>0.49444444444444446</v>
      </c>
      <c r="W1350" s="85">
        <v>0.625</v>
      </c>
      <c r="X1350" s="86">
        <f t="shared" si="118"/>
        <v>0.13055555555555554</v>
      </c>
    </row>
    <row r="1351" spans="1:24" x14ac:dyDescent="0.3">
      <c r="A1351" s="44" t="s">
        <v>10292</v>
      </c>
      <c r="B1351" s="68" t="s">
        <v>363</v>
      </c>
      <c r="C1351" s="2" t="s">
        <v>1</v>
      </c>
      <c r="D1351" s="2">
        <v>53</v>
      </c>
      <c r="E1351" s="6">
        <v>24334</v>
      </c>
      <c r="F1351" s="7">
        <v>43900.623368055552</v>
      </c>
      <c r="G1351" s="69" t="s">
        <v>4</v>
      </c>
      <c r="H1351" s="68">
        <v>1950</v>
      </c>
      <c r="I1351" s="8">
        <f t="shared" si="115"/>
        <v>19.696969696969695</v>
      </c>
      <c r="J1351" s="93">
        <v>4.6760000000000002</v>
      </c>
      <c r="K1351" s="69">
        <v>99</v>
      </c>
      <c r="L1351" s="68">
        <v>412</v>
      </c>
      <c r="M1351" s="8">
        <f t="shared" si="116"/>
        <v>4.1616161616161618</v>
      </c>
      <c r="N1351" s="93">
        <v>2.2210000000000001</v>
      </c>
      <c r="O1351" s="69">
        <v>99</v>
      </c>
      <c r="P1351" s="181">
        <f t="shared" si="117"/>
        <v>4.733009708737864</v>
      </c>
      <c r="Q1351" s="77" t="s">
        <v>718</v>
      </c>
      <c r="V1351" s="34">
        <v>0.51388888888888895</v>
      </c>
      <c r="W1351" s="85">
        <v>0.64583333333333337</v>
      </c>
      <c r="X1351" s="86">
        <f t="shared" si="118"/>
        <v>0.13194444444444442</v>
      </c>
    </row>
    <row r="1352" spans="1:24" x14ac:dyDescent="0.3">
      <c r="A1352" s="44" t="s">
        <v>10293</v>
      </c>
      <c r="B1352" s="68" t="s">
        <v>5235</v>
      </c>
      <c r="C1352" s="2" t="s">
        <v>1</v>
      </c>
      <c r="D1352" s="2">
        <v>59</v>
      </c>
      <c r="E1352" s="6">
        <v>22242</v>
      </c>
      <c r="F1352" s="7">
        <v>43900.654606481483</v>
      </c>
      <c r="G1352" s="69" t="s">
        <v>4</v>
      </c>
      <c r="H1352" s="68">
        <v>1483</v>
      </c>
      <c r="I1352" s="8">
        <f t="shared" si="115"/>
        <v>14.979797979797979</v>
      </c>
      <c r="J1352" s="93">
        <v>4.3920000000000003</v>
      </c>
      <c r="K1352" s="69">
        <v>99</v>
      </c>
      <c r="L1352" s="68">
        <v>320</v>
      </c>
      <c r="M1352" s="8">
        <f t="shared" si="116"/>
        <v>3.2323232323232323</v>
      </c>
      <c r="N1352" s="93">
        <v>1.665</v>
      </c>
      <c r="O1352" s="69">
        <v>99</v>
      </c>
      <c r="P1352" s="181">
        <f t="shared" si="117"/>
        <v>4.6343749999999995</v>
      </c>
      <c r="Q1352" s="77" t="s">
        <v>718</v>
      </c>
      <c r="V1352" s="34">
        <v>0.53472222222222221</v>
      </c>
      <c r="W1352" s="85">
        <v>0.68055555555555547</v>
      </c>
      <c r="X1352" s="86">
        <f t="shared" si="118"/>
        <v>0.14583333333333326</v>
      </c>
    </row>
    <row r="1353" spans="1:24" x14ac:dyDescent="0.3">
      <c r="A1353" s="44" t="s">
        <v>10294</v>
      </c>
      <c r="B1353" s="68" t="s">
        <v>10295</v>
      </c>
      <c r="C1353" s="2" t="s">
        <v>6</v>
      </c>
      <c r="D1353" s="2">
        <v>61</v>
      </c>
      <c r="E1353" s="6">
        <v>21263</v>
      </c>
      <c r="F1353" s="7">
        <v>43901.511342592596</v>
      </c>
      <c r="G1353" s="69" t="s">
        <v>4</v>
      </c>
      <c r="H1353" s="68">
        <v>1507</v>
      </c>
      <c r="I1353" s="8">
        <f t="shared" si="115"/>
        <v>15.07</v>
      </c>
      <c r="J1353" s="93">
        <v>3.9550000000000001</v>
      </c>
      <c r="K1353" s="69">
        <v>100</v>
      </c>
      <c r="L1353" s="68">
        <v>503</v>
      </c>
      <c r="M1353" s="8">
        <f t="shared" si="116"/>
        <v>5.03</v>
      </c>
      <c r="N1353" s="93">
        <v>2.4060000000000001</v>
      </c>
      <c r="O1353" s="69">
        <v>100</v>
      </c>
      <c r="P1353" s="181">
        <f t="shared" si="117"/>
        <v>2.9960238568588466</v>
      </c>
      <c r="Q1353" s="77" t="s">
        <v>718</v>
      </c>
      <c r="V1353" s="34">
        <v>0.37291666666666662</v>
      </c>
      <c r="W1353" s="85">
        <v>0.52083333333333337</v>
      </c>
      <c r="X1353" s="86">
        <f t="shared" si="118"/>
        <v>0.14791666666666675</v>
      </c>
    </row>
    <row r="1354" spans="1:24" x14ac:dyDescent="0.3">
      <c r="A1354" s="44" t="s">
        <v>10296</v>
      </c>
      <c r="B1354" s="68" t="s">
        <v>10297</v>
      </c>
      <c r="C1354" s="2" t="s">
        <v>6</v>
      </c>
      <c r="D1354" s="2">
        <v>50</v>
      </c>
      <c r="E1354" s="6">
        <v>25555</v>
      </c>
      <c r="F1354" s="7">
        <v>43901.52611111111</v>
      </c>
      <c r="G1354" s="69" t="s">
        <v>4</v>
      </c>
      <c r="H1354" s="68">
        <v>739</v>
      </c>
      <c r="I1354" s="8">
        <f t="shared" si="115"/>
        <v>7.4646464646464645</v>
      </c>
      <c r="J1354" s="93">
        <v>2.8039999999999998</v>
      </c>
      <c r="K1354" s="69">
        <v>99</v>
      </c>
      <c r="L1354" s="68">
        <v>429</v>
      </c>
      <c r="M1354" s="8">
        <f t="shared" si="116"/>
        <v>4.29</v>
      </c>
      <c r="N1354" s="93">
        <v>1.93</v>
      </c>
      <c r="O1354" s="69">
        <v>100</v>
      </c>
      <c r="P1354" s="181">
        <f t="shared" si="117"/>
        <v>1.7400108309199218</v>
      </c>
      <c r="Q1354" s="77" t="s">
        <v>718</v>
      </c>
      <c r="V1354" s="34">
        <v>0.38263888888888892</v>
      </c>
      <c r="W1354" s="85">
        <v>0.53472222222222221</v>
      </c>
      <c r="X1354" s="86">
        <f t="shared" si="118"/>
        <v>0.15208333333333329</v>
      </c>
    </row>
    <row r="1355" spans="1:24" x14ac:dyDescent="0.3">
      <c r="A1355" s="44" t="s">
        <v>2489</v>
      </c>
      <c r="B1355" s="68" t="s">
        <v>579</v>
      </c>
      <c r="C1355" s="2" t="s">
        <v>1</v>
      </c>
      <c r="D1355" s="2">
        <v>39</v>
      </c>
      <c r="E1355" s="6">
        <v>29344</v>
      </c>
      <c r="F1355" s="7">
        <v>43901.544282407405</v>
      </c>
      <c r="G1355" s="69" t="s">
        <v>4</v>
      </c>
      <c r="H1355" s="68">
        <v>1352</v>
      </c>
      <c r="I1355" s="8">
        <f t="shared" si="115"/>
        <v>13.656565656565656</v>
      </c>
      <c r="J1355" s="93">
        <v>4.5289999999999999</v>
      </c>
      <c r="K1355" s="69">
        <v>99</v>
      </c>
      <c r="L1355" s="68">
        <v>231</v>
      </c>
      <c r="M1355" s="8">
        <f t="shared" si="116"/>
        <v>2.3333333333333335</v>
      </c>
      <c r="N1355" s="93">
        <v>1.4570000000000001</v>
      </c>
      <c r="O1355" s="69">
        <v>99</v>
      </c>
      <c r="P1355" s="181">
        <f t="shared" si="117"/>
        <v>5.8528138528138518</v>
      </c>
      <c r="Q1355" s="77" t="s">
        <v>718</v>
      </c>
      <c r="V1355" s="34">
        <v>0.39374999999999999</v>
      </c>
      <c r="W1355" s="85">
        <v>0.55555555555555558</v>
      </c>
      <c r="X1355" s="86">
        <f t="shared" si="118"/>
        <v>0.16180555555555559</v>
      </c>
    </row>
    <row r="1356" spans="1:24" x14ac:dyDescent="0.3">
      <c r="A1356" s="44" t="s">
        <v>10298</v>
      </c>
      <c r="B1356" s="68" t="s">
        <v>10299</v>
      </c>
      <c r="C1356" s="2" t="s">
        <v>1</v>
      </c>
      <c r="D1356" s="2">
        <v>56</v>
      </c>
      <c r="E1356" s="6">
        <v>23245</v>
      </c>
      <c r="F1356" s="7">
        <v>43901.555914351855</v>
      </c>
      <c r="G1356" s="69" t="s">
        <v>4</v>
      </c>
      <c r="H1356" s="68">
        <v>1674</v>
      </c>
      <c r="I1356" s="8">
        <f t="shared" si="115"/>
        <v>16.739999999999998</v>
      </c>
      <c r="J1356" s="93">
        <v>4.0389999999999997</v>
      </c>
      <c r="K1356" s="69">
        <v>100</v>
      </c>
      <c r="L1356" s="68">
        <v>384</v>
      </c>
      <c r="M1356" s="8">
        <f t="shared" si="116"/>
        <v>3.84</v>
      </c>
      <c r="N1356" s="93">
        <v>2.0289999999999999</v>
      </c>
      <c r="O1356" s="69">
        <v>100</v>
      </c>
      <c r="P1356" s="181">
        <f t="shared" si="117"/>
        <v>4.359375</v>
      </c>
      <c r="Q1356" s="77" t="s">
        <v>718</v>
      </c>
      <c r="V1356" s="34">
        <v>0.4145833333333333</v>
      </c>
      <c r="W1356" s="85">
        <v>0.56944444444444442</v>
      </c>
      <c r="X1356" s="86">
        <f t="shared" si="118"/>
        <v>0.15486111111111112</v>
      </c>
    </row>
    <row r="1357" spans="1:24" x14ac:dyDescent="0.3">
      <c r="A1357" s="44" t="s">
        <v>10300</v>
      </c>
      <c r="B1357" s="68" t="s">
        <v>23</v>
      </c>
      <c r="C1357" s="2" t="s">
        <v>1</v>
      </c>
      <c r="D1357" s="2">
        <v>51</v>
      </c>
      <c r="E1357" s="6">
        <v>25213</v>
      </c>
      <c r="F1357" s="7">
        <v>43901.566631944443</v>
      </c>
      <c r="G1357" s="69" t="s">
        <v>4</v>
      </c>
      <c r="H1357" s="68">
        <v>1861</v>
      </c>
      <c r="I1357" s="8">
        <f t="shared" si="115"/>
        <v>18.797979797979799</v>
      </c>
      <c r="J1357" s="93">
        <v>4.34</v>
      </c>
      <c r="K1357" s="69">
        <v>99</v>
      </c>
      <c r="L1357" s="68">
        <v>401</v>
      </c>
      <c r="M1357" s="8">
        <f t="shared" si="116"/>
        <v>4.0505050505050502</v>
      </c>
      <c r="N1357" s="93">
        <v>2.1110000000000002</v>
      </c>
      <c r="O1357" s="69">
        <v>99</v>
      </c>
      <c r="P1357" s="181">
        <f t="shared" si="117"/>
        <v>4.6408977556109736</v>
      </c>
      <c r="Q1357" s="77" t="s">
        <v>718</v>
      </c>
      <c r="V1357" s="34">
        <v>0.4236111111111111</v>
      </c>
      <c r="W1357" s="85">
        <v>0.58333333333333337</v>
      </c>
      <c r="X1357" s="86">
        <f t="shared" si="118"/>
        <v>0.15972222222222227</v>
      </c>
    </row>
    <row r="1358" spans="1:24" x14ac:dyDescent="0.3">
      <c r="A1358" s="44" t="s">
        <v>10301</v>
      </c>
      <c r="B1358" s="68" t="s">
        <v>471</v>
      </c>
      <c r="C1358" s="2" t="s">
        <v>1</v>
      </c>
      <c r="D1358" s="2">
        <v>57</v>
      </c>
      <c r="E1358" s="6">
        <v>23067</v>
      </c>
      <c r="F1358" s="7">
        <v>43901.588148148148</v>
      </c>
      <c r="G1358" s="69" t="s">
        <v>4</v>
      </c>
      <c r="H1358" s="68">
        <v>2516</v>
      </c>
      <c r="I1358" s="8">
        <f t="shared" si="115"/>
        <v>25.16</v>
      </c>
      <c r="J1358" s="93">
        <v>5.7039999999999997</v>
      </c>
      <c r="K1358" s="69">
        <v>100</v>
      </c>
      <c r="L1358" s="68">
        <v>400</v>
      </c>
      <c r="M1358" s="8">
        <f t="shared" si="116"/>
        <v>3.6363636363636362</v>
      </c>
      <c r="N1358" s="93">
        <v>2.2330000000000001</v>
      </c>
      <c r="O1358" s="69">
        <v>110</v>
      </c>
      <c r="P1358" s="181">
        <f t="shared" si="117"/>
        <v>6.9190000000000005</v>
      </c>
      <c r="Q1358" s="77" t="s">
        <v>718</v>
      </c>
      <c r="V1358" s="34">
        <v>0.43402777777777773</v>
      </c>
      <c r="W1358" s="85">
        <v>0.59722222222222221</v>
      </c>
      <c r="X1358" s="86">
        <f t="shared" si="118"/>
        <v>0.16319444444444448</v>
      </c>
    </row>
    <row r="1359" spans="1:24" x14ac:dyDescent="0.3">
      <c r="A1359" s="44" t="s">
        <v>10302</v>
      </c>
      <c r="B1359" s="68" t="s">
        <v>223</v>
      </c>
      <c r="C1359" s="2" t="s">
        <v>1</v>
      </c>
      <c r="D1359" s="2">
        <v>47</v>
      </c>
      <c r="E1359" s="6">
        <v>26443</v>
      </c>
      <c r="F1359" s="7">
        <v>43901.59952546296</v>
      </c>
      <c r="G1359" s="69" t="s">
        <v>4</v>
      </c>
      <c r="H1359" s="68">
        <v>1432</v>
      </c>
      <c r="I1359" s="8">
        <f t="shared" si="115"/>
        <v>14.32</v>
      </c>
      <c r="J1359" s="93">
        <v>3.99</v>
      </c>
      <c r="K1359" s="69">
        <v>100</v>
      </c>
      <c r="L1359" s="68">
        <v>405</v>
      </c>
      <c r="M1359" s="8">
        <f t="shared" si="116"/>
        <v>4.05</v>
      </c>
      <c r="N1359" s="93">
        <v>1.94</v>
      </c>
      <c r="O1359" s="69">
        <v>100</v>
      </c>
      <c r="P1359" s="181">
        <f t="shared" si="117"/>
        <v>3.5358024691358025</v>
      </c>
      <c r="Q1359" s="77" t="s">
        <v>718</v>
      </c>
      <c r="V1359" s="34">
        <v>0.4548611111111111</v>
      </c>
      <c r="W1359" s="85">
        <v>0.61805555555555558</v>
      </c>
      <c r="X1359" s="86">
        <f t="shared" si="118"/>
        <v>0.16319444444444448</v>
      </c>
    </row>
    <row r="1360" spans="1:24" x14ac:dyDescent="0.3">
      <c r="A1360" s="44" t="s">
        <v>10303</v>
      </c>
      <c r="B1360" s="68" t="s">
        <v>130</v>
      </c>
      <c r="C1360" s="2" t="s">
        <v>1</v>
      </c>
      <c r="D1360" s="2">
        <v>48</v>
      </c>
      <c r="E1360" s="6">
        <v>26190</v>
      </c>
      <c r="F1360" s="7">
        <v>43901.613067129627</v>
      </c>
      <c r="G1360" s="69" t="s">
        <v>4</v>
      </c>
      <c r="H1360" s="68">
        <v>2225</v>
      </c>
      <c r="I1360" s="8">
        <f t="shared" si="115"/>
        <v>22.25</v>
      </c>
      <c r="J1360" s="93">
        <v>4.1029999999999998</v>
      </c>
      <c r="K1360" s="69">
        <v>100</v>
      </c>
      <c r="L1360" s="68">
        <v>440</v>
      </c>
      <c r="M1360" s="8">
        <f t="shared" si="116"/>
        <v>4.4000000000000004</v>
      </c>
      <c r="N1360" s="93">
        <v>2.3439999999999999</v>
      </c>
      <c r="O1360" s="69">
        <v>100</v>
      </c>
      <c r="P1360" s="181">
        <f t="shared" si="117"/>
        <v>5.0568181818181817</v>
      </c>
      <c r="Q1360" s="77" t="s">
        <v>718</v>
      </c>
      <c r="V1360" s="34">
        <v>0.48333333333333334</v>
      </c>
      <c r="W1360" s="85">
        <v>0.63194444444444442</v>
      </c>
      <c r="X1360" s="86">
        <f t="shared" si="118"/>
        <v>0.14861111111111108</v>
      </c>
    </row>
    <row r="1361" spans="1:24" x14ac:dyDescent="0.3">
      <c r="A1361" s="44" t="s">
        <v>10304</v>
      </c>
      <c r="B1361" s="68" t="s">
        <v>348</v>
      </c>
      <c r="C1361" s="2" t="s">
        <v>1</v>
      </c>
      <c r="D1361" s="2">
        <v>56</v>
      </c>
      <c r="E1361" s="6">
        <v>23430</v>
      </c>
      <c r="F1361" s="7">
        <v>43901.638229166667</v>
      </c>
      <c r="G1361" s="69" t="s">
        <v>4</v>
      </c>
      <c r="H1361" s="68">
        <v>2006</v>
      </c>
      <c r="I1361" s="8">
        <f t="shared" si="115"/>
        <v>20.262626262626263</v>
      </c>
      <c r="J1361" s="93">
        <v>5.024</v>
      </c>
      <c r="K1361" s="69">
        <v>99</v>
      </c>
      <c r="L1361" s="68">
        <v>428</v>
      </c>
      <c r="M1361" s="8">
        <f t="shared" si="116"/>
        <v>4.3232323232323235</v>
      </c>
      <c r="N1361" s="93">
        <v>1.9790000000000001</v>
      </c>
      <c r="O1361" s="69">
        <v>99</v>
      </c>
      <c r="P1361" s="181">
        <f t="shared" si="117"/>
        <v>4.6869158878504669</v>
      </c>
      <c r="Q1361" s="77" t="s">
        <v>718</v>
      </c>
      <c r="V1361" s="34">
        <v>0.49583333333333335</v>
      </c>
      <c r="W1361" s="85">
        <v>0.64583333333333337</v>
      </c>
      <c r="X1361" s="86">
        <f t="shared" si="118"/>
        <v>0.15000000000000002</v>
      </c>
    </row>
    <row r="1362" spans="1:24" x14ac:dyDescent="0.3">
      <c r="A1362" s="44" t="s">
        <v>10305</v>
      </c>
      <c r="B1362" s="68" t="s">
        <v>10306</v>
      </c>
      <c r="C1362" s="2" t="s">
        <v>1</v>
      </c>
      <c r="D1362" s="2">
        <v>52</v>
      </c>
      <c r="E1362" s="6">
        <v>24767</v>
      </c>
      <c r="F1362" s="7">
        <v>43901.649247685185</v>
      </c>
      <c r="G1362" s="69" t="s">
        <v>4</v>
      </c>
      <c r="H1362" s="68">
        <v>1927</v>
      </c>
      <c r="I1362" s="8">
        <f t="shared" si="115"/>
        <v>19.464646464646464</v>
      </c>
      <c r="J1362" s="93">
        <v>4.5720000000000001</v>
      </c>
      <c r="K1362" s="69">
        <v>99</v>
      </c>
      <c r="L1362" s="68">
        <v>316</v>
      </c>
      <c r="M1362" s="8">
        <f t="shared" si="116"/>
        <v>3.191919191919192</v>
      </c>
      <c r="N1362" s="93">
        <v>1.8160000000000001</v>
      </c>
      <c r="O1362" s="69">
        <v>99</v>
      </c>
      <c r="P1362" s="181">
        <f t="shared" si="117"/>
        <v>6.098101265822784</v>
      </c>
      <c r="Q1362" s="77" t="s">
        <v>718</v>
      </c>
      <c r="V1362" s="34">
        <v>0.49791666666666662</v>
      </c>
      <c r="W1362" s="85">
        <v>0.66666666666666663</v>
      </c>
      <c r="X1362" s="86">
        <f t="shared" si="118"/>
        <v>0.16875000000000001</v>
      </c>
    </row>
    <row r="1363" spans="1:24" x14ac:dyDescent="0.3">
      <c r="A1363" s="44" t="s">
        <v>10307</v>
      </c>
      <c r="B1363" s="68" t="s">
        <v>10308</v>
      </c>
      <c r="C1363" s="2" t="s">
        <v>6</v>
      </c>
      <c r="D1363" s="2">
        <v>71</v>
      </c>
      <c r="E1363" s="6">
        <v>17936</v>
      </c>
      <c r="F1363" s="7">
        <v>43901.662800925929</v>
      </c>
      <c r="G1363" s="69" t="s">
        <v>4</v>
      </c>
      <c r="H1363" s="68">
        <v>1810</v>
      </c>
      <c r="I1363" s="8">
        <f t="shared" si="115"/>
        <v>18.100000000000001</v>
      </c>
      <c r="J1363" s="93">
        <v>4.4779999999999998</v>
      </c>
      <c r="K1363" s="69">
        <v>100</v>
      </c>
      <c r="L1363" s="68">
        <v>461</v>
      </c>
      <c r="M1363" s="8">
        <f t="shared" si="116"/>
        <v>4.6100000000000003</v>
      </c>
      <c r="N1363" s="93">
        <v>2.2650000000000001</v>
      </c>
      <c r="O1363" s="69">
        <v>100</v>
      </c>
      <c r="P1363" s="181">
        <f t="shared" si="117"/>
        <v>3.9262472885032538</v>
      </c>
      <c r="Q1363" s="77" t="s">
        <v>718</v>
      </c>
      <c r="V1363" s="34">
        <v>0.50277777777777777</v>
      </c>
      <c r="W1363" s="85">
        <v>0.68055555555555547</v>
      </c>
      <c r="X1363" s="86">
        <f t="shared" si="118"/>
        <v>0.1777777777777777</v>
      </c>
    </row>
    <row r="1364" spans="1:24" x14ac:dyDescent="0.3">
      <c r="A1364" s="44" t="s">
        <v>10309</v>
      </c>
      <c r="B1364" s="68" t="s">
        <v>1285</v>
      </c>
      <c r="C1364" s="2" t="s">
        <v>1</v>
      </c>
      <c r="D1364" s="2">
        <v>56</v>
      </c>
      <c r="E1364" s="6">
        <v>23249</v>
      </c>
      <c r="F1364" s="7">
        <v>43902.511782407404</v>
      </c>
      <c r="G1364" s="69" t="s">
        <v>4</v>
      </c>
      <c r="H1364" s="68">
        <v>1874</v>
      </c>
      <c r="I1364" s="8">
        <f t="shared" si="115"/>
        <v>18.739999999999998</v>
      </c>
      <c r="J1364" s="93">
        <v>4.4580000000000002</v>
      </c>
      <c r="K1364" s="69">
        <v>100</v>
      </c>
      <c r="L1364" s="68">
        <v>423</v>
      </c>
      <c r="M1364" s="8">
        <f t="shared" si="116"/>
        <v>4.2300000000000004</v>
      </c>
      <c r="N1364" s="93">
        <v>2.2959999999999998</v>
      </c>
      <c r="O1364" s="69">
        <v>100</v>
      </c>
      <c r="P1364" s="181">
        <f t="shared" si="117"/>
        <v>4.4302600472813234</v>
      </c>
      <c r="Q1364" s="77" t="s">
        <v>718</v>
      </c>
      <c r="V1364" s="34">
        <v>0.38125000000000003</v>
      </c>
      <c r="W1364" s="85">
        <v>0.52083333333333337</v>
      </c>
      <c r="X1364" s="86">
        <f t="shared" si="118"/>
        <v>0.13958333333333334</v>
      </c>
    </row>
    <row r="1365" spans="1:24" x14ac:dyDescent="0.3">
      <c r="A1365" s="44" t="s">
        <v>10310</v>
      </c>
      <c r="B1365" s="68" t="s">
        <v>10311</v>
      </c>
      <c r="C1365" s="2" t="s">
        <v>1</v>
      </c>
      <c r="D1365" s="2">
        <v>62</v>
      </c>
      <c r="E1365" s="6">
        <v>20985</v>
      </c>
      <c r="F1365" s="7">
        <v>43902.525601851848</v>
      </c>
      <c r="G1365" s="69" t="s">
        <v>4</v>
      </c>
      <c r="H1365" s="68">
        <v>1426</v>
      </c>
      <c r="I1365" s="8">
        <f t="shared" si="115"/>
        <v>14.26</v>
      </c>
      <c r="J1365" s="93">
        <v>3.6859999999999999</v>
      </c>
      <c r="K1365" s="69">
        <v>100</v>
      </c>
      <c r="L1365" s="68">
        <v>478</v>
      </c>
      <c r="M1365" s="8">
        <f t="shared" si="116"/>
        <v>4.78</v>
      </c>
      <c r="N1365" s="93">
        <v>2.3210000000000002</v>
      </c>
      <c r="O1365" s="69">
        <v>100</v>
      </c>
      <c r="P1365" s="181">
        <f t="shared" si="117"/>
        <v>2.9832635983263596</v>
      </c>
      <c r="Q1365" s="77" t="s">
        <v>718</v>
      </c>
      <c r="V1365" s="34">
        <v>0.38472222222222219</v>
      </c>
      <c r="W1365" s="85">
        <v>0.53472222222222221</v>
      </c>
      <c r="X1365" s="86">
        <f t="shared" si="118"/>
        <v>0.15000000000000002</v>
      </c>
    </row>
    <row r="1366" spans="1:24" x14ac:dyDescent="0.3">
      <c r="A1366" s="44" t="s">
        <v>2202</v>
      </c>
      <c r="B1366" s="68" t="s">
        <v>64</v>
      </c>
      <c r="C1366" s="2" t="s">
        <v>1</v>
      </c>
      <c r="D1366" s="2">
        <v>45</v>
      </c>
      <c r="E1366" s="6">
        <v>27381</v>
      </c>
      <c r="F1366" s="7">
        <v>43902.537546296298</v>
      </c>
      <c r="G1366" s="69" t="s">
        <v>4</v>
      </c>
      <c r="H1366" s="68">
        <v>1335</v>
      </c>
      <c r="I1366" s="8">
        <f t="shared" si="115"/>
        <v>13.484848484848484</v>
      </c>
      <c r="J1366" s="93">
        <v>4.1539999999999999</v>
      </c>
      <c r="K1366" s="69">
        <v>99</v>
      </c>
      <c r="L1366" s="68">
        <v>400</v>
      </c>
      <c r="M1366" s="8">
        <f t="shared" si="116"/>
        <v>4.0404040404040407</v>
      </c>
      <c r="N1366" s="93">
        <v>1.84</v>
      </c>
      <c r="O1366" s="69">
        <v>99</v>
      </c>
      <c r="P1366" s="181">
        <f t="shared" si="117"/>
        <v>3.3374999999999995</v>
      </c>
      <c r="Q1366" s="77" t="s">
        <v>718</v>
      </c>
      <c r="V1366" s="34">
        <v>0.4069444444444445</v>
      </c>
      <c r="W1366" s="85">
        <v>0.54861111111111105</v>
      </c>
      <c r="X1366" s="86">
        <f t="shared" si="118"/>
        <v>0.14166666666666655</v>
      </c>
    </row>
    <row r="1367" spans="1:24" x14ac:dyDescent="0.3">
      <c r="A1367" s="44" t="s">
        <v>10312</v>
      </c>
      <c r="B1367" s="68" t="s">
        <v>1782</v>
      </c>
      <c r="C1367" s="2" t="s">
        <v>1</v>
      </c>
      <c r="D1367" s="2">
        <v>62</v>
      </c>
      <c r="E1367" s="6">
        <v>21241</v>
      </c>
      <c r="F1367" s="7">
        <v>43902.547997685186</v>
      </c>
      <c r="G1367" s="69" t="s">
        <v>4</v>
      </c>
      <c r="H1367" s="68">
        <v>2433</v>
      </c>
      <c r="I1367" s="8">
        <f t="shared" si="115"/>
        <v>24.33</v>
      </c>
      <c r="J1367" s="93">
        <v>5.16</v>
      </c>
      <c r="K1367" s="69">
        <v>100</v>
      </c>
      <c r="L1367" s="68">
        <v>417</v>
      </c>
      <c r="M1367" s="8">
        <f t="shared" si="116"/>
        <v>4.17</v>
      </c>
      <c r="N1367" s="93">
        <v>1.99</v>
      </c>
      <c r="O1367" s="69">
        <v>100</v>
      </c>
      <c r="P1367" s="181">
        <f t="shared" si="117"/>
        <v>5.8345323741007187</v>
      </c>
      <c r="Q1367" s="77" t="s">
        <v>718</v>
      </c>
      <c r="V1367" s="34">
        <v>0.41250000000000003</v>
      </c>
      <c r="W1367" s="85">
        <v>0.56944444444444442</v>
      </c>
      <c r="X1367" s="86">
        <f t="shared" si="118"/>
        <v>0.15694444444444439</v>
      </c>
    </row>
    <row r="1368" spans="1:24" x14ac:dyDescent="0.3">
      <c r="A1368" s="44" t="s">
        <v>2450</v>
      </c>
      <c r="B1368" s="68" t="s">
        <v>478</v>
      </c>
      <c r="C1368" s="2" t="s">
        <v>1</v>
      </c>
      <c r="D1368" s="2">
        <v>51</v>
      </c>
      <c r="E1368" s="6">
        <v>24972</v>
      </c>
      <c r="F1368" s="7">
        <v>43902.568854166668</v>
      </c>
      <c r="G1368" s="69" t="s">
        <v>4</v>
      </c>
      <c r="H1368" s="68">
        <v>1449</v>
      </c>
      <c r="I1368" s="8">
        <f t="shared" si="115"/>
        <v>14.49</v>
      </c>
      <c r="J1368" s="93">
        <v>4.0039999999999996</v>
      </c>
      <c r="K1368" s="69">
        <v>100</v>
      </c>
      <c r="L1368" s="68">
        <v>327</v>
      </c>
      <c r="M1368" s="8">
        <f t="shared" si="116"/>
        <v>3.27</v>
      </c>
      <c r="N1368" s="93">
        <v>1.984</v>
      </c>
      <c r="O1368" s="69">
        <v>100</v>
      </c>
      <c r="P1368" s="181">
        <f t="shared" si="117"/>
        <v>4.431192660550459</v>
      </c>
      <c r="Q1368" s="77" t="s">
        <v>718</v>
      </c>
      <c r="V1368" s="34">
        <v>0.4236111111111111</v>
      </c>
      <c r="W1368" s="85">
        <v>0.58333333333333337</v>
      </c>
      <c r="X1368" s="86">
        <f t="shared" si="118"/>
        <v>0.15972222222222227</v>
      </c>
    </row>
    <row r="1369" spans="1:24" x14ac:dyDescent="0.3">
      <c r="A1369" s="44" t="s">
        <v>10313</v>
      </c>
      <c r="B1369" s="68" t="s">
        <v>612</v>
      </c>
      <c r="C1369" s="2" t="s">
        <v>1</v>
      </c>
      <c r="D1369" s="2">
        <v>45</v>
      </c>
      <c r="E1369" s="6">
        <v>27383</v>
      </c>
      <c r="F1369" s="7">
        <v>43902.589155092595</v>
      </c>
      <c r="G1369" s="69" t="s">
        <v>4</v>
      </c>
      <c r="H1369" s="68">
        <v>1517</v>
      </c>
      <c r="I1369" s="8">
        <f t="shared" si="115"/>
        <v>15.323232323232324</v>
      </c>
      <c r="J1369" s="93">
        <v>4.4050000000000002</v>
      </c>
      <c r="K1369" s="69">
        <v>99</v>
      </c>
      <c r="L1369" s="68">
        <v>288</v>
      </c>
      <c r="M1369" s="8">
        <f t="shared" si="116"/>
        <v>2.9090909090909092</v>
      </c>
      <c r="N1369" s="93">
        <v>1.673</v>
      </c>
      <c r="O1369" s="69">
        <v>99</v>
      </c>
      <c r="P1369" s="181">
        <f t="shared" si="117"/>
        <v>5.2673611111111107</v>
      </c>
      <c r="Q1369" s="77" t="s">
        <v>718</v>
      </c>
      <c r="V1369" s="34">
        <v>0.45624999999999999</v>
      </c>
      <c r="W1369" s="85">
        <v>0.59722222222222221</v>
      </c>
      <c r="X1369" s="86">
        <f t="shared" si="118"/>
        <v>0.14097222222222222</v>
      </c>
    </row>
    <row r="1370" spans="1:24" x14ac:dyDescent="0.3">
      <c r="A1370" s="44" t="s">
        <v>2364</v>
      </c>
      <c r="B1370" s="68" t="s">
        <v>251</v>
      </c>
      <c r="C1370" s="2" t="s">
        <v>1</v>
      </c>
      <c r="D1370" s="2">
        <v>75</v>
      </c>
      <c r="E1370" s="6">
        <v>16282</v>
      </c>
      <c r="F1370" s="7">
        <v>43902.603298611109</v>
      </c>
      <c r="G1370" s="69" t="s">
        <v>4</v>
      </c>
      <c r="H1370" s="68">
        <v>2047</v>
      </c>
      <c r="I1370" s="8">
        <f t="shared" si="115"/>
        <v>20.47</v>
      </c>
      <c r="J1370" s="93">
        <v>4.056</v>
      </c>
      <c r="K1370" s="69">
        <v>100</v>
      </c>
      <c r="L1370" s="68">
        <v>503</v>
      </c>
      <c r="M1370" s="8">
        <f t="shared" si="116"/>
        <v>5.03</v>
      </c>
      <c r="N1370" s="93">
        <v>2.512</v>
      </c>
      <c r="O1370" s="69">
        <v>100</v>
      </c>
      <c r="P1370" s="181">
        <f t="shared" si="117"/>
        <v>4.0695825049701781</v>
      </c>
      <c r="Q1370" s="77" t="s">
        <v>718</v>
      </c>
      <c r="V1370" s="34">
        <v>0.47222222222222227</v>
      </c>
      <c r="W1370" s="85">
        <v>0.61111111111111105</v>
      </c>
      <c r="X1370" s="86">
        <f t="shared" si="118"/>
        <v>0.13888888888888878</v>
      </c>
    </row>
    <row r="1371" spans="1:24" x14ac:dyDescent="0.3">
      <c r="A1371" s="44" t="s">
        <v>10314</v>
      </c>
      <c r="B1371" s="68" t="s">
        <v>10315</v>
      </c>
      <c r="C1371" s="2" t="s">
        <v>6</v>
      </c>
      <c r="D1371" s="2">
        <v>56</v>
      </c>
      <c r="E1371" s="6">
        <v>23098</v>
      </c>
      <c r="F1371" s="7">
        <v>43902.613587962966</v>
      </c>
      <c r="G1371" s="69" t="s">
        <v>4</v>
      </c>
      <c r="H1371" s="68">
        <v>1349</v>
      </c>
      <c r="I1371" s="8">
        <f t="shared" si="115"/>
        <v>13.49</v>
      </c>
      <c r="J1371" s="93">
        <v>3.625</v>
      </c>
      <c r="K1371" s="69">
        <v>100</v>
      </c>
      <c r="L1371" s="68">
        <v>378</v>
      </c>
      <c r="M1371" s="8">
        <f t="shared" si="116"/>
        <v>3.78</v>
      </c>
      <c r="N1371" s="93">
        <v>1.899</v>
      </c>
      <c r="O1371" s="69">
        <v>100</v>
      </c>
      <c r="P1371" s="181">
        <f t="shared" si="117"/>
        <v>3.5687830687830688</v>
      </c>
      <c r="Q1371" s="77" t="s">
        <v>718</v>
      </c>
      <c r="V1371" s="34">
        <v>0.50208333333333333</v>
      </c>
      <c r="W1371" s="85">
        <v>0.64583333333333337</v>
      </c>
      <c r="X1371" s="86">
        <f t="shared" si="118"/>
        <v>0.14375000000000004</v>
      </c>
    </row>
    <row r="1372" spans="1:24" x14ac:dyDescent="0.3">
      <c r="A1372" s="44" t="s">
        <v>2172</v>
      </c>
      <c r="B1372" s="68" t="s">
        <v>1506</v>
      </c>
      <c r="C1372" s="2" t="s">
        <v>1</v>
      </c>
      <c r="D1372" s="2">
        <v>55</v>
      </c>
      <c r="E1372" s="6">
        <v>23493</v>
      </c>
      <c r="F1372" s="7">
        <v>43903.513344907406</v>
      </c>
      <c r="G1372" s="69" t="s">
        <v>4</v>
      </c>
      <c r="H1372" s="68">
        <v>2049</v>
      </c>
      <c r="I1372" s="8">
        <f t="shared" si="115"/>
        <v>20.696969696969695</v>
      </c>
      <c r="J1372" s="93">
        <v>4.6870000000000003</v>
      </c>
      <c r="K1372" s="69">
        <v>99</v>
      </c>
      <c r="L1372" s="68">
        <v>586</v>
      </c>
      <c r="M1372" s="8">
        <f t="shared" si="116"/>
        <v>5.9191919191919196</v>
      </c>
      <c r="N1372" s="93">
        <v>2.69</v>
      </c>
      <c r="O1372" s="69">
        <v>99</v>
      </c>
      <c r="P1372" s="181">
        <f t="shared" si="117"/>
        <v>3.4965870307167233</v>
      </c>
      <c r="Q1372" s="77" t="s">
        <v>718</v>
      </c>
      <c r="V1372" s="34">
        <v>0.37152777777777773</v>
      </c>
      <c r="W1372" s="85">
        <v>0.52083333333333337</v>
      </c>
      <c r="X1372" s="86">
        <f t="shared" si="118"/>
        <v>0.14930555555555564</v>
      </c>
    </row>
    <row r="1373" spans="1:24" x14ac:dyDescent="0.3">
      <c r="A1373" s="44" t="s">
        <v>10316</v>
      </c>
      <c r="B1373" s="68" t="s">
        <v>10317</v>
      </c>
      <c r="C1373" s="2" t="s">
        <v>6</v>
      </c>
      <c r="D1373" s="2">
        <v>70</v>
      </c>
      <c r="E1373" s="6">
        <v>18055</v>
      </c>
      <c r="F1373" s="7">
        <v>43903.528425925928</v>
      </c>
      <c r="G1373" s="69" t="s">
        <v>4</v>
      </c>
      <c r="H1373" s="68">
        <v>2193</v>
      </c>
      <c r="I1373" s="8">
        <f t="shared" si="115"/>
        <v>22.151515151515152</v>
      </c>
      <c r="J1373" s="93">
        <v>4.2939999999999996</v>
      </c>
      <c r="K1373" s="69">
        <v>99</v>
      </c>
      <c r="L1373" s="68">
        <v>749</v>
      </c>
      <c r="M1373" s="8">
        <f t="shared" si="116"/>
        <v>7.5656565656565657</v>
      </c>
      <c r="N1373" s="93">
        <v>3.1429999999999998</v>
      </c>
      <c r="O1373" s="69">
        <v>99</v>
      </c>
      <c r="P1373" s="181">
        <f t="shared" si="117"/>
        <v>2.9279038718291055</v>
      </c>
      <c r="Q1373" s="77" t="s">
        <v>718</v>
      </c>
      <c r="V1373" s="34">
        <v>0.4055555555555555</v>
      </c>
      <c r="W1373" s="85">
        <v>0.54166666666666663</v>
      </c>
      <c r="X1373" s="86">
        <f t="shared" si="118"/>
        <v>0.13611111111111113</v>
      </c>
    </row>
    <row r="1374" spans="1:24" x14ac:dyDescent="0.3">
      <c r="A1374" s="44" t="s">
        <v>10318</v>
      </c>
      <c r="B1374" s="68" t="s">
        <v>10319</v>
      </c>
      <c r="C1374" s="2" t="s">
        <v>1</v>
      </c>
      <c r="D1374" s="2">
        <v>68</v>
      </c>
      <c r="E1374" s="6">
        <v>18803</v>
      </c>
      <c r="F1374" s="7">
        <v>43903.541180555556</v>
      </c>
      <c r="G1374" s="69" t="s">
        <v>4</v>
      </c>
      <c r="H1374" s="68">
        <v>2124</v>
      </c>
      <c r="I1374" s="8">
        <f t="shared" si="115"/>
        <v>21.454545454545453</v>
      </c>
      <c r="J1374" s="93">
        <v>4.83</v>
      </c>
      <c r="K1374" s="69">
        <v>99</v>
      </c>
      <c r="L1374" s="68">
        <v>695</v>
      </c>
      <c r="M1374" s="8">
        <f t="shared" si="116"/>
        <v>7.0202020202020199</v>
      </c>
      <c r="N1374" s="93">
        <v>2.8180000000000001</v>
      </c>
      <c r="O1374" s="69">
        <v>99</v>
      </c>
      <c r="P1374" s="181">
        <f t="shared" si="117"/>
        <v>3.0561151079136688</v>
      </c>
      <c r="Q1374" s="77" t="s">
        <v>718</v>
      </c>
      <c r="V1374" s="34">
        <v>0.4145833333333333</v>
      </c>
      <c r="W1374" s="85">
        <v>0.55555555555555558</v>
      </c>
      <c r="X1374" s="86">
        <f t="shared" si="118"/>
        <v>0.14097222222222228</v>
      </c>
    </row>
    <row r="1375" spans="1:24" x14ac:dyDescent="0.3">
      <c r="A1375" s="44" t="s">
        <v>10320</v>
      </c>
      <c r="B1375" s="68" t="s">
        <v>1011</v>
      </c>
      <c r="C1375" s="2" t="s">
        <v>1</v>
      </c>
      <c r="D1375" s="2">
        <v>45</v>
      </c>
      <c r="E1375" s="6">
        <v>27135</v>
      </c>
      <c r="F1375" s="7">
        <v>43903.557326388887</v>
      </c>
      <c r="G1375" s="69" t="s">
        <v>4</v>
      </c>
      <c r="H1375" s="68">
        <v>2015</v>
      </c>
      <c r="I1375" s="8">
        <f t="shared" si="115"/>
        <v>20.353535353535353</v>
      </c>
      <c r="J1375" s="93">
        <v>4.4290000000000003</v>
      </c>
      <c r="K1375" s="69">
        <v>99</v>
      </c>
      <c r="L1375" s="68">
        <v>461</v>
      </c>
      <c r="M1375" s="8">
        <f t="shared" si="116"/>
        <v>4.6565656565656566</v>
      </c>
      <c r="N1375" s="93">
        <v>2.0059999999999998</v>
      </c>
      <c r="O1375" s="69">
        <v>99</v>
      </c>
      <c r="P1375" s="181">
        <f t="shared" si="117"/>
        <v>4.3709327548806938</v>
      </c>
      <c r="Q1375" s="77" t="s">
        <v>718</v>
      </c>
      <c r="V1375" s="34">
        <v>0.4291666666666667</v>
      </c>
      <c r="W1375" s="85">
        <v>0.56944444444444442</v>
      </c>
      <c r="X1375" s="86">
        <f t="shared" si="118"/>
        <v>0.14027777777777772</v>
      </c>
    </row>
    <row r="1376" spans="1:24" x14ac:dyDescent="0.3">
      <c r="A1376" s="44" t="s">
        <v>10321</v>
      </c>
      <c r="B1376" s="68" t="s">
        <v>10322</v>
      </c>
      <c r="C1376" s="2" t="s">
        <v>1</v>
      </c>
      <c r="D1376" s="2">
        <v>18</v>
      </c>
      <c r="E1376" s="6">
        <v>37214</v>
      </c>
      <c r="F1376" s="7">
        <v>43903.567881944444</v>
      </c>
      <c r="G1376" s="69" t="s">
        <v>4</v>
      </c>
      <c r="H1376" s="68">
        <v>1234</v>
      </c>
      <c r="I1376" s="8">
        <f t="shared" si="115"/>
        <v>12.464646464646465</v>
      </c>
      <c r="J1376" s="93">
        <v>3.5089999999999999</v>
      </c>
      <c r="K1376" s="69">
        <v>99</v>
      </c>
      <c r="L1376" s="68">
        <v>318</v>
      </c>
      <c r="M1376" s="8">
        <f t="shared" si="116"/>
        <v>3.2121212121212119</v>
      </c>
      <c r="N1376" s="93">
        <v>1.649</v>
      </c>
      <c r="O1376" s="69">
        <v>99</v>
      </c>
      <c r="P1376" s="181">
        <f t="shared" si="117"/>
        <v>3.8805031446540883</v>
      </c>
      <c r="Q1376" s="77" t="s">
        <v>718</v>
      </c>
      <c r="V1376" s="34">
        <v>0.42499999999999999</v>
      </c>
      <c r="W1376" s="85">
        <v>0.58333333333333337</v>
      </c>
      <c r="X1376" s="86">
        <f t="shared" si="118"/>
        <v>0.15833333333333338</v>
      </c>
    </row>
    <row r="1377" spans="1:24" x14ac:dyDescent="0.3">
      <c r="A1377" s="44" t="s">
        <v>10323</v>
      </c>
      <c r="B1377" s="68" t="s">
        <v>496</v>
      </c>
      <c r="C1377" s="2" t="s">
        <v>1</v>
      </c>
      <c r="D1377" s="2">
        <v>46</v>
      </c>
      <c r="E1377" s="6">
        <v>26790</v>
      </c>
      <c r="F1377" s="7">
        <v>43903.590069444443</v>
      </c>
      <c r="G1377" s="69" t="s">
        <v>4</v>
      </c>
      <c r="H1377" s="68">
        <v>2271</v>
      </c>
      <c r="I1377" s="8">
        <f t="shared" si="115"/>
        <v>22.939393939393938</v>
      </c>
      <c r="J1377" s="93">
        <v>4.9320000000000004</v>
      </c>
      <c r="K1377" s="69">
        <v>99</v>
      </c>
      <c r="L1377" s="68">
        <v>705</v>
      </c>
      <c r="M1377" s="8">
        <f t="shared" si="116"/>
        <v>6.4678899082568808</v>
      </c>
      <c r="N1377" s="93">
        <v>2.58</v>
      </c>
      <c r="O1377" s="69">
        <v>109</v>
      </c>
      <c r="P1377" s="181">
        <f t="shared" si="117"/>
        <v>3.5466580700623251</v>
      </c>
      <c r="Q1377" s="77" t="s">
        <v>718</v>
      </c>
      <c r="V1377" s="34">
        <v>0.45763888888888887</v>
      </c>
      <c r="W1377" s="85">
        <v>0.60416666666666663</v>
      </c>
      <c r="X1377" s="86">
        <f t="shared" si="118"/>
        <v>0.14652777777777776</v>
      </c>
    </row>
    <row r="1378" spans="1:24" x14ac:dyDescent="0.3">
      <c r="A1378" s="44" t="s">
        <v>2509</v>
      </c>
      <c r="B1378" s="68" t="s">
        <v>627</v>
      </c>
      <c r="C1378" s="2" t="s">
        <v>1</v>
      </c>
      <c r="D1378" s="2">
        <v>45</v>
      </c>
      <c r="E1378" s="6">
        <v>27151</v>
      </c>
      <c r="F1378" s="7">
        <v>43903.600011574075</v>
      </c>
      <c r="G1378" s="69" t="s">
        <v>4</v>
      </c>
      <c r="H1378" s="68">
        <v>2084</v>
      </c>
      <c r="I1378" s="8">
        <f t="shared" si="115"/>
        <v>21.050505050505052</v>
      </c>
      <c r="J1378" s="93">
        <v>4.6520000000000001</v>
      </c>
      <c r="K1378" s="69">
        <v>99</v>
      </c>
      <c r="L1378" s="68">
        <v>436</v>
      </c>
      <c r="M1378" s="8">
        <f t="shared" si="116"/>
        <v>4.404040404040404</v>
      </c>
      <c r="N1378" s="93">
        <v>1.964</v>
      </c>
      <c r="O1378" s="69">
        <v>99</v>
      </c>
      <c r="P1378" s="181">
        <f t="shared" si="117"/>
        <v>4.7798165137614683</v>
      </c>
      <c r="Q1378" s="77" t="s">
        <v>718</v>
      </c>
      <c r="V1378" s="34">
        <v>0.47569444444444442</v>
      </c>
      <c r="W1378" s="85">
        <v>0.61805555555555558</v>
      </c>
      <c r="X1378" s="86">
        <f t="shared" si="118"/>
        <v>0.14236111111111116</v>
      </c>
    </row>
    <row r="1379" spans="1:24" x14ac:dyDescent="0.3">
      <c r="A1379" s="44" t="s">
        <v>2518</v>
      </c>
      <c r="B1379" s="68" t="s">
        <v>646</v>
      </c>
      <c r="C1379" s="2" t="s">
        <v>1</v>
      </c>
      <c r="D1379" s="2">
        <v>42</v>
      </c>
      <c r="E1379" s="6">
        <v>28425</v>
      </c>
      <c r="F1379" s="7">
        <v>43906.512696759259</v>
      </c>
      <c r="G1379" s="69" t="s">
        <v>4</v>
      </c>
      <c r="H1379" s="68">
        <v>1610</v>
      </c>
      <c r="I1379" s="8">
        <f t="shared" si="115"/>
        <v>16.262626262626263</v>
      </c>
      <c r="J1379" s="93">
        <v>4.3789999999999996</v>
      </c>
      <c r="K1379" s="69">
        <v>99</v>
      </c>
      <c r="L1379" s="68">
        <v>440</v>
      </c>
      <c r="M1379" s="8">
        <f t="shared" si="116"/>
        <v>4.4444444444444446</v>
      </c>
      <c r="N1379" s="93">
        <v>1.9750000000000001</v>
      </c>
      <c r="O1379" s="69">
        <v>99</v>
      </c>
      <c r="P1379" s="181">
        <f t="shared" si="117"/>
        <v>3.6590909090909092</v>
      </c>
      <c r="Q1379" s="77" t="s">
        <v>718</v>
      </c>
      <c r="V1379" s="34">
        <v>0.38680555555555557</v>
      </c>
      <c r="W1379" s="85">
        <v>0.52083333333333337</v>
      </c>
      <c r="X1379" s="86">
        <f t="shared" si="118"/>
        <v>0.1340277777777778</v>
      </c>
    </row>
    <row r="1380" spans="1:24" x14ac:dyDescent="0.3">
      <c r="A1380" s="44" t="s">
        <v>10324</v>
      </c>
      <c r="B1380" s="68" t="s">
        <v>10325</v>
      </c>
      <c r="C1380" s="2" t="s">
        <v>6</v>
      </c>
      <c r="D1380" s="2">
        <v>53</v>
      </c>
      <c r="E1380" s="6">
        <v>24454</v>
      </c>
      <c r="F1380" s="7">
        <v>43906.526469907411</v>
      </c>
      <c r="G1380" s="69" t="s">
        <v>4</v>
      </c>
      <c r="H1380" s="68">
        <v>2194</v>
      </c>
      <c r="I1380" s="8">
        <f t="shared" si="115"/>
        <v>21.94</v>
      </c>
      <c r="J1380" s="93">
        <v>4.1529999999999996</v>
      </c>
      <c r="K1380" s="69">
        <v>100</v>
      </c>
      <c r="L1380" s="68">
        <v>632</v>
      </c>
      <c r="M1380" s="8">
        <f t="shared" si="116"/>
        <v>6.32</v>
      </c>
      <c r="N1380" s="93">
        <v>2.6659999999999999</v>
      </c>
      <c r="O1380" s="69">
        <v>100</v>
      </c>
      <c r="P1380" s="181">
        <f t="shared" si="117"/>
        <v>3.471518987341772</v>
      </c>
      <c r="Q1380" s="77" t="s">
        <v>718</v>
      </c>
      <c r="V1380" s="34">
        <v>0.38194444444444442</v>
      </c>
      <c r="W1380" s="85">
        <v>0.53472222222222221</v>
      </c>
      <c r="X1380" s="86">
        <f t="shared" si="118"/>
        <v>0.15277777777777779</v>
      </c>
    </row>
    <row r="1381" spans="1:24" x14ac:dyDescent="0.3">
      <c r="A1381" s="44" t="s">
        <v>10326</v>
      </c>
      <c r="B1381" s="68" t="s">
        <v>10327</v>
      </c>
      <c r="C1381" s="2" t="s">
        <v>6</v>
      </c>
      <c r="D1381" s="2">
        <v>41</v>
      </c>
      <c r="E1381" s="6">
        <v>28828</v>
      </c>
      <c r="F1381" s="7">
        <v>43906.534849537034</v>
      </c>
      <c r="G1381" s="69" t="s">
        <v>553</v>
      </c>
      <c r="H1381" s="68">
        <v>1132</v>
      </c>
      <c r="I1381" s="8">
        <f t="shared" si="115"/>
        <v>11.32</v>
      </c>
      <c r="J1381" s="93">
        <v>3.7090000000000001</v>
      </c>
      <c r="K1381" s="69">
        <v>100</v>
      </c>
      <c r="L1381" s="68">
        <v>544</v>
      </c>
      <c r="M1381" s="8">
        <f t="shared" si="116"/>
        <v>5.44</v>
      </c>
      <c r="N1381" s="93">
        <v>2.6720000000000002</v>
      </c>
      <c r="O1381" s="69">
        <v>100</v>
      </c>
      <c r="P1381" s="181">
        <f t="shared" si="117"/>
        <v>2.0808823529411762</v>
      </c>
      <c r="Q1381" s="77" t="s">
        <v>718</v>
      </c>
      <c r="V1381" s="34">
        <v>0.3923611111111111</v>
      </c>
      <c r="W1381" s="85">
        <v>0.54861111111111105</v>
      </c>
      <c r="X1381" s="86">
        <f t="shared" si="118"/>
        <v>0.15624999999999994</v>
      </c>
    </row>
    <row r="1382" spans="1:24" x14ac:dyDescent="0.3">
      <c r="A1382" s="44" t="s">
        <v>10328</v>
      </c>
      <c r="B1382" s="68" t="s">
        <v>10329</v>
      </c>
      <c r="C1382" s="2" t="s">
        <v>1</v>
      </c>
      <c r="D1382" s="2">
        <v>60</v>
      </c>
      <c r="E1382" s="6">
        <v>21966</v>
      </c>
      <c r="F1382" s="7">
        <v>43906.561562499999</v>
      </c>
      <c r="G1382" s="69" t="s">
        <v>4</v>
      </c>
      <c r="H1382" s="68">
        <v>2122</v>
      </c>
      <c r="I1382" s="8">
        <f t="shared" si="115"/>
        <v>21.22</v>
      </c>
      <c r="J1382" s="93">
        <v>4.6550000000000002</v>
      </c>
      <c r="K1382" s="69">
        <v>100</v>
      </c>
      <c r="L1382" s="68">
        <v>423</v>
      </c>
      <c r="M1382" s="8">
        <f t="shared" si="116"/>
        <v>4.2300000000000004</v>
      </c>
      <c r="N1382" s="93">
        <v>1.89</v>
      </c>
      <c r="O1382" s="69">
        <v>100</v>
      </c>
      <c r="P1382" s="181">
        <f t="shared" si="117"/>
        <v>5.0165484633569735</v>
      </c>
      <c r="Q1382" s="77" t="s">
        <v>718</v>
      </c>
      <c r="V1382" s="34">
        <v>0.40833333333333338</v>
      </c>
      <c r="W1382" s="85">
        <v>0.56944444444444442</v>
      </c>
      <c r="X1382" s="86">
        <f t="shared" si="118"/>
        <v>0.16111111111111104</v>
      </c>
    </row>
    <row r="1383" spans="1:24" x14ac:dyDescent="0.3">
      <c r="A1383" s="44" t="s">
        <v>10330</v>
      </c>
      <c r="B1383" s="68" t="s">
        <v>10331</v>
      </c>
      <c r="C1383" s="2" t="s">
        <v>1</v>
      </c>
      <c r="D1383" s="2">
        <v>57</v>
      </c>
      <c r="E1383" s="6">
        <v>23076</v>
      </c>
      <c r="F1383" s="7">
        <v>43906.574606481481</v>
      </c>
      <c r="G1383" s="69" t="s">
        <v>4</v>
      </c>
      <c r="H1383" s="68">
        <v>1962</v>
      </c>
      <c r="I1383" s="8">
        <f t="shared" si="115"/>
        <v>19.818181818181817</v>
      </c>
      <c r="J1383" s="93">
        <v>4.4909999999999997</v>
      </c>
      <c r="K1383" s="69">
        <v>99</v>
      </c>
      <c r="L1383" s="68">
        <v>420</v>
      </c>
      <c r="M1383" s="8">
        <f t="shared" si="116"/>
        <v>4.2424242424242422</v>
      </c>
      <c r="N1383" s="93">
        <v>2.0609999999999999</v>
      </c>
      <c r="O1383" s="69">
        <v>99</v>
      </c>
      <c r="P1383" s="181">
        <f t="shared" si="117"/>
        <v>4.6714285714285717</v>
      </c>
      <c r="Q1383" s="77" t="s">
        <v>718</v>
      </c>
      <c r="V1383" s="34">
        <v>0.42222222222222222</v>
      </c>
      <c r="W1383" s="85">
        <v>0.58333333333333337</v>
      </c>
      <c r="X1383" s="86">
        <f t="shared" si="118"/>
        <v>0.16111111111111115</v>
      </c>
    </row>
    <row r="1384" spans="1:24" x14ac:dyDescent="0.3">
      <c r="A1384" s="44" t="s">
        <v>2204</v>
      </c>
      <c r="B1384" s="68" t="s">
        <v>1531</v>
      </c>
      <c r="C1384" s="2" t="s">
        <v>1</v>
      </c>
      <c r="D1384" s="2">
        <v>77</v>
      </c>
      <c r="E1384" s="6">
        <v>15726</v>
      </c>
      <c r="F1384" s="7">
        <v>43906.584837962961</v>
      </c>
      <c r="G1384" s="69" t="s">
        <v>4</v>
      </c>
      <c r="H1384" s="68">
        <v>2410</v>
      </c>
      <c r="I1384" s="8">
        <f t="shared" si="115"/>
        <v>24.1</v>
      </c>
      <c r="J1384" s="93">
        <v>5.4409999999999998</v>
      </c>
      <c r="K1384" s="69">
        <v>100</v>
      </c>
      <c r="L1384" s="68">
        <v>512</v>
      </c>
      <c r="M1384" s="8">
        <f t="shared" si="116"/>
        <v>5.12</v>
      </c>
      <c r="N1384" s="93">
        <v>2.1850000000000001</v>
      </c>
      <c r="O1384" s="69">
        <v>100</v>
      </c>
      <c r="P1384" s="181">
        <f t="shared" si="117"/>
        <v>4.70703125</v>
      </c>
      <c r="Q1384" s="77" t="s">
        <v>718</v>
      </c>
      <c r="V1384" s="34">
        <v>0.44722222222222219</v>
      </c>
      <c r="W1384" s="85">
        <v>0.59722222222222221</v>
      </c>
      <c r="X1384" s="86">
        <f t="shared" si="118"/>
        <v>0.15000000000000002</v>
      </c>
    </row>
    <row r="1385" spans="1:24" x14ac:dyDescent="0.3">
      <c r="A1385" s="44" t="s">
        <v>10332</v>
      </c>
      <c r="B1385" s="68" t="s">
        <v>650</v>
      </c>
      <c r="C1385" s="2" t="s">
        <v>1</v>
      </c>
      <c r="D1385" s="2">
        <v>49</v>
      </c>
      <c r="E1385" s="6">
        <v>25936</v>
      </c>
      <c r="F1385" s="7">
        <v>43906.596956018519</v>
      </c>
      <c r="G1385" s="69" t="s">
        <v>4</v>
      </c>
      <c r="H1385" s="68">
        <v>1759</v>
      </c>
      <c r="I1385" s="8">
        <f t="shared" si="115"/>
        <v>17.767676767676768</v>
      </c>
      <c r="J1385" s="93">
        <v>1.778</v>
      </c>
      <c r="K1385" s="69">
        <v>99</v>
      </c>
      <c r="L1385" s="68">
        <v>443</v>
      </c>
      <c r="M1385" s="8">
        <f t="shared" si="116"/>
        <v>4.4747474747474749</v>
      </c>
      <c r="N1385" s="93">
        <v>0.73299999999999998</v>
      </c>
      <c r="O1385" s="69">
        <v>99</v>
      </c>
      <c r="P1385" s="181">
        <f t="shared" si="117"/>
        <v>3.9706546275395032</v>
      </c>
      <c r="Q1385" s="77" t="s">
        <v>718</v>
      </c>
      <c r="V1385" s="34">
        <v>0.45694444444444443</v>
      </c>
      <c r="W1385" s="85">
        <v>0.61111111111111105</v>
      </c>
      <c r="X1385" s="86">
        <f t="shared" si="118"/>
        <v>0.15416666666666662</v>
      </c>
    </row>
    <row r="1386" spans="1:24" x14ac:dyDescent="0.3">
      <c r="A1386" s="44" t="s">
        <v>10333</v>
      </c>
      <c r="B1386" s="68" t="s">
        <v>6845</v>
      </c>
      <c r="C1386" s="2" t="s">
        <v>1</v>
      </c>
      <c r="D1386" s="2">
        <v>40</v>
      </c>
      <c r="E1386" s="6">
        <v>29175</v>
      </c>
      <c r="F1386" s="7">
        <v>43906.60832175926</v>
      </c>
      <c r="G1386" s="69" t="s">
        <v>4</v>
      </c>
      <c r="H1386" s="68">
        <v>1876</v>
      </c>
      <c r="I1386" s="8">
        <f t="shared" si="115"/>
        <v>18.949494949494948</v>
      </c>
      <c r="J1386" s="93">
        <v>4.532</v>
      </c>
      <c r="K1386" s="69">
        <v>99</v>
      </c>
      <c r="L1386" s="68">
        <v>379</v>
      </c>
      <c r="M1386" s="8">
        <f t="shared" si="116"/>
        <v>3.8282828282828283</v>
      </c>
      <c r="N1386" s="93">
        <v>1.927</v>
      </c>
      <c r="O1386" s="69">
        <v>99</v>
      </c>
      <c r="P1386" s="181">
        <f t="shared" si="117"/>
        <v>4.9498680738786272</v>
      </c>
      <c r="Q1386" s="77" t="s">
        <v>718</v>
      </c>
      <c r="V1386" s="34">
        <v>0.47152777777777777</v>
      </c>
      <c r="W1386" s="85">
        <v>0.63194444444444442</v>
      </c>
      <c r="X1386" s="86">
        <f t="shared" si="118"/>
        <v>0.16041666666666665</v>
      </c>
    </row>
    <row r="1387" spans="1:24" x14ac:dyDescent="0.3">
      <c r="A1387" s="44" t="s">
        <v>10334</v>
      </c>
      <c r="B1387" s="68" t="s">
        <v>1748</v>
      </c>
      <c r="C1387" s="2" t="s">
        <v>1</v>
      </c>
      <c r="D1387" s="2">
        <v>56</v>
      </c>
      <c r="E1387" s="6">
        <v>23169</v>
      </c>
      <c r="F1387" s="7">
        <v>43906.619212962964</v>
      </c>
      <c r="G1387" s="69" t="s">
        <v>4</v>
      </c>
      <c r="H1387" s="68">
        <v>1548</v>
      </c>
      <c r="I1387" s="8">
        <f t="shared" si="115"/>
        <v>15.48</v>
      </c>
      <c r="J1387" s="93">
        <v>3.927</v>
      </c>
      <c r="K1387" s="69">
        <v>100</v>
      </c>
      <c r="L1387" s="68">
        <v>282</v>
      </c>
      <c r="M1387" s="8">
        <f t="shared" si="116"/>
        <v>2.82</v>
      </c>
      <c r="N1387" s="93">
        <v>1.861</v>
      </c>
      <c r="O1387" s="69">
        <v>100</v>
      </c>
      <c r="P1387" s="181">
        <f t="shared" si="117"/>
        <v>5.4893617021276597</v>
      </c>
      <c r="Q1387" s="77" t="s">
        <v>718</v>
      </c>
      <c r="V1387" s="34">
        <v>0.48194444444444445</v>
      </c>
      <c r="W1387" s="85">
        <v>0.64583333333333337</v>
      </c>
      <c r="X1387" s="86">
        <f t="shared" si="118"/>
        <v>0.16388888888888892</v>
      </c>
    </row>
    <row r="1388" spans="1:24" x14ac:dyDescent="0.3">
      <c r="A1388" s="44" t="s">
        <v>10335</v>
      </c>
      <c r="B1388" s="68" t="s">
        <v>1066</v>
      </c>
      <c r="C1388" s="2" t="s">
        <v>1</v>
      </c>
      <c r="D1388" s="2">
        <v>77</v>
      </c>
      <c r="E1388" s="6">
        <v>15607</v>
      </c>
      <c r="F1388" s="7">
        <v>43906.644479166665</v>
      </c>
      <c r="G1388" s="69" t="s">
        <v>4</v>
      </c>
      <c r="H1388" s="68">
        <v>3516</v>
      </c>
      <c r="I1388" s="8">
        <f t="shared" si="115"/>
        <v>35.515151515151516</v>
      </c>
      <c r="J1388" s="93">
        <v>6.5519999999999996</v>
      </c>
      <c r="K1388" s="69">
        <v>99</v>
      </c>
      <c r="L1388" s="68">
        <v>572</v>
      </c>
      <c r="M1388" s="8">
        <f t="shared" si="116"/>
        <v>5.7777777777777777</v>
      </c>
      <c r="N1388" s="93">
        <v>2.2200000000000002</v>
      </c>
      <c r="O1388" s="69">
        <v>99</v>
      </c>
      <c r="P1388" s="181">
        <f t="shared" si="117"/>
        <v>6.1468531468531467</v>
      </c>
      <c r="Q1388" s="77" t="s">
        <v>718</v>
      </c>
      <c r="V1388" s="34">
        <v>0.49791666666666662</v>
      </c>
      <c r="W1388" s="85">
        <v>0.66666666666666663</v>
      </c>
      <c r="X1388" s="86">
        <f t="shared" si="118"/>
        <v>0.16875000000000001</v>
      </c>
    </row>
    <row r="1389" spans="1:24" x14ac:dyDescent="0.3">
      <c r="A1389" s="44" t="s">
        <v>10336</v>
      </c>
      <c r="B1389" s="68" t="s">
        <v>10337</v>
      </c>
      <c r="C1389" s="2" t="s">
        <v>1</v>
      </c>
      <c r="D1389" s="2">
        <v>17</v>
      </c>
      <c r="E1389" s="6">
        <v>37447</v>
      </c>
      <c r="F1389" s="7">
        <v>43906.657824074071</v>
      </c>
      <c r="G1389" s="69" t="s">
        <v>4</v>
      </c>
      <c r="H1389" s="68">
        <v>1002</v>
      </c>
      <c r="I1389" s="8">
        <f t="shared" si="115"/>
        <v>10.121212121212121</v>
      </c>
      <c r="J1389" s="93">
        <v>3.0779999999999998</v>
      </c>
      <c r="K1389" s="69">
        <v>99</v>
      </c>
      <c r="L1389" s="68">
        <v>265</v>
      </c>
      <c r="M1389" s="8">
        <f t="shared" si="116"/>
        <v>2.6767676767676769</v>
      </c>
      <c r="N1389" s="93">
        <v>1.544</v>
      </c>
      <c r="O1389" s="69">
        <v>99</v>
      </c>
      <c r="P1389" s="181">
        <f t="shared" si="117"/>
        <v>3.7811320754716977</v>
      </c>
      <c r="Q1389" s="77" t="s">
        <v>718</v>
      </c>
      <c r="V1389" s="34">
        <v>0.51736111111111105</v>
      </c>
      <c r="W1389" s="85">
        <v>0.68055555555555547</v>
      </c>
      <c r="X1389" s="86">
        <f t="shared" si="118"/>
        <v>0.16319444444444442</v>
      </c>
    </row>
    <row r="1390" spans="1:24" x14ac:dyDescent="0.3">
      <c r="A1390" s="44" t="s">
        <v>2641</v>
      </c>
      <c r="B1390" s="68" t="s">
        <v>1190</v>
      </c>
      <c r="C1390" s="2" t="s">
        <v>1</v>
      </c>
      <c r="D1390" s="2">
        <v>58</v>
      </c>
      <c r="E1390" s="6">
        <v>22459</v>
      </c>
      <c r="F1390" s="7">
        <v>43907.51703703704</v>
      </c>
      <c r="G1390" s="69" t="s">
        <v>4</v>
      </c>
      <c r="H1390" s="68">
        <v>2384</v>
      </c>
      <c r="I1390" s="8">
        <f t="shared" si="115"/>
        <v>24.08080808080808</v>
      </c>
      <c r="J1390" s="93">
        <v>4.8310000000000004</v>
      </c>
      <c r="K1390" s="69">
        <v>99</v>
      </c>
      <c r="L1390" s="68">
        <v>356</v>
      </c>
      <c r="M1390" s="8">
        <f t="shared" si="116"/>
        <v>3.595959595959596</v>
      </c>
      <c r="N1390" s="93">
        <v>1.84</v>
      </c>
      <c r="O1390" s="69">
        <v>99</v>
      </c>
      <c r="P1390" s="181">
        <f t="shared" si="117"/>
        <v>6.6966292134831455</v>
      </c>
      <c r="Q1390" s="77" t="s">
        <v>718</v>
      </c>
      <c r="V1390" s="34">
        <v>0.37222222222222223</v>
      </c>
      <c r="W1390" s="85">
        <v>0.52083333333333337</v>
      </c>
      <c r="X1390" s="86">
        <f t="shared" si="118"/>
        <v>0.14861111111111114</v>
      </c>
    </row>
    <row r="1391" spans="1:24" x14ac:dyDescent="0.3">
      <c r="A1391" s="44" t="s">
        <v>10338</v>
      </c>
      <c r="B1391" s="68" t="s">
        <v>10339</v>
      </c>
      <c r="C1391" s="2" t="s">
        <v>1</v>
      </c>
      <c r="D1391" s="2">
        <v>46</v>
      </c>
      <c r="E1391" s="6">
        <v>26804</v>
      </c>
      <c r="F1391" s="7">
        <v>43907.526516203703</v>
      </c>
      <c r="G1391" s="69" t="s">
        <v>4</v>
      </c>
      <c r="H1391" s="68">
        <v>1836</v>
      </c>
      <c r="I1391" s="8">
        <f t="shared" si="115"/>
        <v>18.545454545454547</v>
      </c>
      <c r="J1391" s="93">
        <v>5.1260000000000003</v>
      </c>
      <c r="K1391" s="69">
        <v>99</v>
      </c>
      <c r="L1391" s="68">
        <v>436</v>
      </c>
      <c r="M1391" s="8">
        <f t="shared" si="116"/>
        <v>4.404040404040404</v>
      </c>
      <c r="N1391" s="93">
        <v>2.258</v>
      </c>
      <c r="O1391" s="69">
        <v>99</v>
      </c>
      <c r="P1391" s="181">
        <f t="shared" si="117"/>
        <v>4.2110091743119273</v>
      </c>
      <c r="Q1391" s="77" t="s">
        <v>718</v>
      </c>
      <c r="V1391" s="34">
        <v>0.39166666666666666</v>
      </c>
      <c r="W1391" s="85">
        <v>0.53472222222222221</v>
      </c>
      <c r="X1391" s="86">
        <f t="shared" si="118"/>
        <v>0.14305555555555555</v>
      </c>
    </row>
    <row r="1392" spans="1:24" x14ac:dyDescent="0.3">
      <c r="A1392" s="44" t="s">
        <v>10340</v>
      </c>
      <c r="B1392" s="68" t="s">
        <v>10341</v>
      </c>
      <c r="C1392" s="2" t="s">
        <v>1</v>
      </c>
      <c r="D1392" s="2">
        <v>57</v>
      </c>
      <c r="E1392" s="6">
        <v>22951</v>
      </c>
      <c r="F1392" s="7">
        <v>43907.537372685183</v>
      </c>
      <c r="G1392" s="69" t="s">
        <v>4</v>
      </c>
      <c r="H1392" s="68">
        <v>2553</v>
      </c>
      <c r="I1392" s="8">
        <f t="shared" si="115"/>
        <v>25.787878787878789</v>
      </c>
      <c r="J1392" s="93">
        <v>6.7210000000000001</v>
      </c>
      <c r="K1392" s="69">
        <v>99</v>
      </c>
      <c r="L1392" s="68">
        <v>425</v>
      </c>
      <c r="M1392" s="8">
        <f t="shared" si="116"/>
        <v>4.2929292929292933</v>
      </c>
      <c r="N1392" s="93">
        <v>1.9810000000000001</v>
      </c>
      <c r="O1392" s="69">
        <v>99</v>
      </c>
      <c r="P1392" s="181">
        <f t="shared" si="117"/>
        <v>6.0070588235294116</v>
      </c>
      <c r="Q1392" s="77" t="s">
        <v>718</v>
      </c>
      <c r="V1392" s="34">
        <v>0.3979166666666667</v>
      </c>
      <c r="W1392" s="85">
        <v>0.54861111111111105</v>
      </c>
      <c r="X1392" s="86">
        <f t="shared" si="118"/>
        <v>0.15069444444444435</v>
      </c>
    </row>
    <row r="1393" spans="1:24" x14ac:dyDescent="0.3">
      <c r="A1393" s="44" t="s">
        <v>10342</v>
      </c>
      <c r="B1393" s="68" t="s">
        <v>938</v>
      </c>
      <c r="C1393" s="2" t="s">
        <v>1</v>
      </c>
      <c r="D1393" s="2">
        <v>38</v>
      </c>
      <c r="E1393" s="6">
        <v>29730</v>
      </c>
      <c r="F1393" s="7">
        <v>43907.548171296294</v>
      </c>
      <c r="G1393" s="69" t="s">
        <v>4</v>
      </c>
      <c r="H1393" s="68">
        <v>1768</v>
      </c>
      <c r="I1393" s="8">
        <f t="shared" si="115"/>
        <v>17.858585858585858</v>
      </c>
      <c r="J1393" s="93">
        <v>4.3940000000000001</v>
      </c>
      <c r="K1393" s="69">
        <v>99</v>
      </c>
      <c r="L1393" s="68">
        <v>348</v>
      </c>
      <c r="M1393" s="8">
        <f t="shared" si="116"/>
        <v>3.5151515151515151</v>
      </c>
      <c r="N1393" s="93">
        <v>1.758</v>
      </c>
      <c r="O1393" s="69">
        <v>99</v>
      </c>
      <c r="P1393" s="181">
        <f t="shared" si="117"/>
        <v>5.0804597701149428</v>
      </c>
      <c r="Q1393" s="77" t="s">
        <v>718</v>
      </c>
      <c r="V1393" s="34">
        <v>0.4152777777777778</v>
      </c>
      <c r="W1393" s="85">
        <v>0.56944444444444442</v>
      </c>
      <c r="X1393" s="86">
        <f t="shared" si="118"/>
        <v>0.15416666666666662</v>
      </c>
    </row>
    <row r="1394" spans="1:24" x14ac:dyDescent="0.3">
      <c r="A1394" s="44" t="s">
        <v>10343</v>
      </c>
      <c r="B1394" s="68" t="s">
        <v>10344</v>
      </c>
      <c r="C1394" s="2" t="s">
        <v>6</v>
      </c>
      <c r="D1394" s="2">
        <v>86</v>
      </c>
      <c r="E1394" s="6">
        <v>12431</v>
      </c>
      <c r="F1394" s="7">
        <v>43907.575879629629</v>
      </c>
      <c r="G1394" s="69" t="s">
        <v>4</v>
      </c>
      <c r="H1394" s="68">
        <v>2145</v>
      </c>
      <c r="I1394" s="8">
        <f t="shared" si="115"/>
        <v>21.45</v>
      </c>
      <c r="J1394" s="93">
        <v>4.9649999999999999</v>
      </c>
      <c r="K1394" s="69">
        <v>100</v>
      </c>
      <c r="L1394" s="68">
        <v>698</v>
      </c>
      <c r="M1394" s="8">
        <f t="shared" si="116"/>
        <v>6.98</v>
      </c>
      <c r="N1394" s="93">
        <v>2.8140000000000001</v>
      </c>
      <c r="O1394" s="69">
        <v>100</v>
      </c>
      <c r="P1394" s="181">
        <f t="shared" si="117"/>
        <v>3.0730659025787963</v>
      </c>
      <c r="Q1394" s="77" t="s">
        <v>718</v>
      </c>
      <c r="V1394" s="34">
        <v>0.42569444444444443</v>
      </c>
      <c r="W1394" s="85">
        <v>0.58333333333333337</v>
      </c>
      <c r="X1394" s="86">
        <f t="shared" si="118"/>
        <v>0.15763888888888894</v>
      </c>
    </row>
    <row r="1395" spans="1:24" x14ac:dyDescent="0.3">
      <c r="A1395" s="44" t="s">
        <v>10345</v>
      </c>
      <c r="B1395" s="68" t="s">
        <v>644</v>
      </c>
      <c r="C1395" s="2" t="s">
        <v>1</v>
      </c>
      <c r="D1395" s="2">
        <v>55</v>
      </c>
      <c r="E1395" s="6">
        <v>23660</v>
      </c>
      <c r="F1395" s="7">
        <v>43907.587141203701</v>
      </c>
      <c r="G1395" s="69" t="s">
        <v>4</v>
      </c>
      <c r="H1395" s="68">
        <v>1414</v>
      </c>
      <c r="I1395" s="8">
        <f t="shared" si="115"/>
        <v>14.282828282828282</v>
      </c>
      <c r="J1395" s="93">
        <v>3.22</v>
      </c>
      <c r="K1395" s="69">
        <v>99</v>
      </c>
      <c r="L1395" s="68">
        <v>337</v>
      </c>
      <c r="M1395" s="8">
        <f t="shared" si="116"/>
        <v>3.404040404040404</v>
      </c>
      <c r="N1395" s="93">
        <v>2</v>
      </c>
      <c r="O1395" s="69">
        <v>99</v>
      </c>
      <c r="P1395" s="181">
        <f t="shared" si="117"/>
        <v>4.1958456973293767</v>
      </c>
      <c r="Q1395" s="77" t="s">
        <v>718</v>
      </c>
      <c r="V1395" s="34">
        <v>0.4465277777777778</v>
      </c>
      <c r="W1395" s="85">
        <v>0.59722222222222221</v>
      </c>
      <c r="X1395" s="86">
        <f t="shared" si="118"/>
        <v>0.15069444444444441</v>
      </c>
    </row>
    <row r="1396" spans="1:24" x14ac:dyDescent="0.3">
      <c r="A1396" s="44" t="s">
        <v>10346</v>
      </c>
      <c r="B1396" s="68" t="s">
        <v>10347</v>
      </c>
      <c r="C1396" s="2" t="s">
        <v>1</v>
      </c>
      <c r="D1396" s="2">
        <v>58</v>
      </c>
      <c r="E1396" s="6">
        <v>22392</v>
      </c>
      <c r="F1396" s="7">
        <v>43907.598252314812</v>
      </c>
      <c r="G1396" s="69" t="s">
        <v>4</v>
      </c>
      <c r="H1396" s="68">
        <v>2603</v>
      </c>
      <c r="I1396" s="8">
        <f t="shared" si="115"/>
        <v>26.03</v>
      </c>
      <c r="J1396" s="93">
        <v>5.6180000000000003</v>
      </c>
      <c r="K1396" s="69">
        <v>100</v>
      </c>
      <c r="L1396" s="68">
        <v>443</v>
      </c>
      <c r="M1396" s="8">
        <f t="shared" si="116"/>
        <v>4.43</v>
      </c>
      <c r="N1396" s="93">
        <v>2.2080000000000002</v>
      </c>
      <c r="O1396" s="69">
        <v>100</v>
      </c>
      <c r="P1396" s="181">
        <f t="shared" si="117"/>
        <v>5.8758465011286685</v>
      </c>
      <c r="Q1396" s="77" t="s">
        <v>718</v>
      </c>
      <c r="V1396" s="34">
        <v>0.46319444444444446</v>
      </c>
      <c r="W1396" s="85">
        <v>0.61805555555555558</v>
      </c>
      <c r="X1396" s="86">
        <f t="shared" si="118"/>
        <v>0.15486111111111112</v>
      </c>
    </row>
    <row r="1397" spans="1:24" x14ac:dyDescent="0.3">
      <c r="A1397" s="44" t="s">
        <v>10348</v>
      </c>
      <c r="B1397" s="68" t="s">
        <v>879</v>
      </c>
      <c r="C1397" s="2" t="s">
        <v>1</v>
      </c>
      <c r="D1397" s="2">
        <v>54</v>
      </c>
      <c r="E1397" s="6">
        <v>23985</v>
      </c>
      <c r="F1397" s="7">
        <v>43907.624976851854</v>
      </c>
      <c r="G1397" s="69" t="s">
        <v>4</v>
      </c>
      <c r="H1397" s="68">
        <v>2131</v>
      </c>
      <c r="I1397" s="8">
        <f t="shared" si="115"/>
        <v>21.31</v>
      </c>
      <c r="J1397" s="93">
        <v>5.5739999999999998</v>
      </c>
      <c r="K1397" s="69">
        <v>100</v>
      </c>
      <c r="L1397" s="68">
        <v>342</v>
      </c>
      <c r="M1397" s="8">
        <f t="shared" si="116"/>
        <v>3.42</v>
      </c>
      <c r="N1397" s="93">
        <v>1.913</v>
      </c>
      <c r="O1397" s="69">
        <v>100</v>
      </c>
      <c r="P1397" s="181">
        <f t="shared" si="117"/>
        <v>6.2309941520467831</v>
      </c>
      <c r="Q1397" s="77" t="s">
        <v>718</v>
      </c>
      <c r="V1397" s="34">
        <v>0.47430555555555554</v>
      </c>
      <c r="W1397" s="85">
        <v>0.63194444444444442</v>
      </c>
      <c r="X1397" s="86">
        <f t="shared" si="118"/>
        <v>0.15763888888888888</v>
      </c>
    </row>
    <row r="1398" spans="1:24" x14ac:dyDescent="0.3">
      <c r="A1398" s="44" t="s">
        <v>10349</v>
      </c>
      <c r="B1398" s="68" t="s">
        <v>10350</v>
      </c>
      <c r="C1398" s="2" t="s">
        <v>6</v>
      </c>
      <c r="D1398" s="2">
        <v>68</v>
      </c>
      <c r="E1398" s="6">
        <v>19000</v>
      </c>
      <c r="F1398" s="7">
        <v>43907.634652777779</v>
      </c>
      <c r="G1398" s="69" t="s">
        <v>4</v>
      </c>
      <c r="H1398" s="68">
        <v>2356</v>
      </c>
      <c r="I1398" s="8">
        <f t="shared" si="115"/>
        <v>23.56</v>
      </c>
      <c r="J1398" s="93">
        <v>4.0679999999999996</v>
      </c>
      <c r="K1398" s="69">
        <v>100</v>
      </c>
      <c r="L1398" s="68">
        <v>679</v>
      </c>
      <c r="M1398" s="8">
        <f t="shared" si="116"/>
        <v>6.79</v>
      </c>
      <c r="N1398" s="93">
        <v>2.641</v>
      </c>
      <c r="O1398" s="69">
        <v>100</v>
      </c>
      <c r="P1398" s="181">
        <f t="shared" si="117"/>
        <v>3.4698085419734901</v>
      </c>
      <c r="Q1398" s="77" t="s">
        <v>718</v>
      </c>
      <c r="V1398" s="34">
        <v>0.48749999999999999</v>
      </c>
      <c r="W1398" s="85">
        <v>0.64583333333333337</v>
      </c>
      <c r="X1398" s="86">
        <f t="shared" si="118"/>
        <v>0.15833333333333338</v>
      </c>
    </row>
    <row r="1399" spans="1:24" x14ac:dyDescent="0.3">
      <c r="A1399" s="44" t="s">
        <v>10351</v>
      </c>
      <c r="B1399" s="68" t="s">
        <v>10352</v>
      </c>
      <c r="C1399" s="2" t="s">
        <v>1</v>
      </c>
      <c r="D1399" s="2">
        <v>77</v>
      </c>
      <c r="E1399" s="6">
        <v>15513</v>
      </c>
      <c r="F1399" s="7">
        <v>43907.654120370367</v>
      </c>
      <c r="G1399" s="69" t="s">
        <v>4</v>
      </c>
      <c r="H1399" s="68">
        <v>1532</v>
      </c>
      <c r="I1399" s="8">
        <f t="shared" si="115"/>
        <v>15.474747474747474</v>
      </c>
      <c r="J1399" s="93">
        <v>4.26</v>
      </c>
      <c r="K1399" s="69">
        <v>99</v>
      </c>
      <c r="L1399" s="68">
        <v>764</v>
      </c>
      <c r="M1399" s="8">
        <f t="shared" si="116"/>
        <v>7.7171717171717171</v>
      </c>
      <c r="N1399" s="93">
        <v>2.9420000000000002</v>
      </c>
      <c r="O1399" s="69">
        <v>99</v>
      </c>
      <c r="P1399" s="181">
        <f t="shared" si="117"/>
        <v>2.0052356020942406</v>
      </c>
      <c r="Q1399" s="77" t="s">
        <v>718</v>
      </c>
      <c r="V1399" s="34">
        <v>0.49861111111111112</v>
      </c>
      <c r="W1399" s="85">
        <v>0.66666666666666663</v>
      </c>
      <c r="X1399" s="86">
        <f t="shared" si="118"/>
        <v>0.16805555555555551</v>
      </c>
    </row>
    <row r="1400" spans="1:24" x14ac:dyDescent="0.3">
      <c r="A1400" s="44" t="s">
        <v>10353</v>
      </c>
      <c r="B1400" s="68" t="s">
        <v>1054</v>
      </c>
      <c r="C1400" s="2" t="s">
        <v>1</v>
      </c>
      <c r="D1400" s="2">
        <v>57</v>
      </c>
      <c r="E1400" s="6">
        <v>22909</v>
      </c>
      <c r="F1400" s="7">
        <v>43908.509953703702</v>
      </c>
      <c r="G1400" s="69" t="s">
        <v>4</v>
      </c>
      <c r="H1400" s="68">
        <v>2150</v>
      </c>
      <c r="I1400" s="8">
        <f t="shared" si="115"/>
        <v>21.717171717171716</v>
      </c>
      <c r="J1400" s="93">
        <v>4.8259999999999996</v>
      </c>
      <c r="K1400" s="69">
        <v>99</v>
      </c>
      <c r="L1400" s="68">
        <v>1104</v>
      </c>
      <c r="M1400" s="8">
        <f t="shared" si="116"/>
        <v>11.151515151515152</v>
      </c>
      <c r="N1400" s="93">
        <v>3.98</v>
      </c>
      <c r="O1400" s="69">
        <v>99</v>
      </c>
      <c r="P1400" s="181">
        <f t="shared" si="117"/>
        <v>1.9474637681159419</v>
      </c>
      <c r="Q1400" s="77" t="s">
        <v>718</v>
      </c>
      <c r="V1400" s="34">
        <v>0.37638888888888888</v>
      </c>
      <c r="W1400" s="85">
        <v>0.52083333333333337</v>
      </c>
      <c r="X1400" s="86">
        <f t="shared" si="118"/>
        <v>0.14444444444444449</v>
      </c>
    </row>
    <row r="1401" spans="1:24" x14ac:dyDescent="0.3">
      <c r="A1401" s="44" t="s">
        <v>10354</v>
      </c>
      <c r="B1401" s="68" t="s">
        <v>10355</v>
      </c>
      <c r="C1401" s="2" t="s">
        <v>6</v>
      </c>
      <c r="D1401" s="2">
        <v>77</v>
      </c>
      <c r="E1401" s="6">
        <v>15765</v>
      </c>
      <c r="F1401" s="7">
        <v>43908.510289351849</v>
      </c>
      <c r="G1401" s="69" t="s">
        <v>4</v>
      </c>
      <c r="H1401" s="68">
        <v>2148</v>
      </c>
      <c r="I1401" s="8">
        <f t="shared" si="115"/>
        <v>21.696969696969695</v>
      </c>
      <c r="J1401" s="93">
        <v>4.7110000000000003</v>
      </c>
      <c r="K1401" s="69">
        <v>99</v>
      </c>
      <c r="L1401" s="68">
        <v>1103</v>
      </c>
      <c r="M1401" s="8">
        <f t="shared" si="116"/>
        <v>11.141414141414142</v>
      </c>
      <c r="N1401" s="93">
        <v>3.5939999999999999</v>
      </c>
      <c r="O1401" s="69">
        <v>99</v>
      </c>
      <c r="P1401" s="181">
        <f t="shared" si="117"/>
        <v>1.9474161378059835</v>
      </c>
      <c r="Q1401" s="77" t="s">
        <v>718</v>
      </c>
      <c r="V1401" s="34">
        <v>0.39513888888888887</v>
      </c>
      <c r="W1401" s="85">
        <v>0.53472222222222221</v>
      </c>
      <c r="X1401" s="86">
        <f t="shared" si="118"/>
        <v>0.13958333333333334</v>
      </c>
    </row>
    <row r="1402" spans="1:24" x14ac:dyDescent="0.3">
      <c r="A1402" s="44" t="s">
        <v>10356</v>
      </c>
      <c r="B1402" s="68" t="s">
        <v>777</v>
      </c>
      <c r="C1402" s="2" t="s">
        <v>1</v>
      </c>
      <c r="D1402" s="2">
        <v>43</v>
      </c>
      <c r="E1402" s="6">
        <v>28154</v>
      </c>
      <c r="F1402" s="7">
        <v>43908.526759259257</v>
      </c>
      <c r="G1402" s="69" t="s">
        <v>4</v>
      </c>
      <c r="H1402" s="68">
        <v>2192</v>
      </c>
      <c r="I1402" s="8">
        <f t="shared" si="115"/>
        <v>21.92</v>
      </c>
      <c r="J1402" s="93">
        <v>5.0490000000000004</v>
      </c>
      <c r="K1402" s="69">
        <v>100</v>
      </c>
      <c r="L1402" s="68">
        <v>395</v>
      </c>
      <c r="M1402" s="8">
        <f t="shared" si="116"/>
        <v>3.95</v>
      </c>
      <c r="N1402" s="93">
        <v>1.76</v>
      </c>
      <c r="O1402" s="69">
        <v>100</v>
      </c>
      <c r="P1402" s="181">
        <f t="shared" si="117"/>
        <v>5.5493670886075952</v>
      </c>
      <c r="Q1402" s="77" t="s">
        <v>718</v>
      </c>
      <c r="V1402" s="34">
        <v>0.39861111111111108</v>
      </c>
      <c r="W1402" s="85">
        <v>0.54861111111111105</v>
      </c>
      <c r="X1402" s="86">
        <f t="shared" si="118"/>
        <v>0.14999999999999997</v>
      </c>
    </row>
    <row r="1403" spans="1:24" x14ac:dyDescent="0.3">
      <c r="A1403" s="44" t="s">
        <v>10357</v>
      </c>
      <c r="B1403" s="68" t="s">
        <v>498</v>
      </c>
      <c r="C1403" s="2" t="s">
        <v>1</v>
      </c>
      <c r="D1403" s="2">
        <v>58</v>
      </c>
      <c r="E1403" s="6">
        <v>22669</v>
      </c>
      <c r="F1403" s="7">
        <v>43908.545451388891</v>
      </c>
      <c r="G1403" s="69" t="s">
        <v>4</v>
      </c>
      <c r="H1403" s="68">
        <v>2582</v>
      </c>
      <c r="I1403" s="8">
        <f t="shared" si="115"/>
        <v>25.82</v>
      </c>
      <c r="J1403" s="93">
        <v>5.0880000000000001</v>
      </c>
      <c r="K1403" s="69">
        <v>100</v>
      </c>
      <c r="L1403" s="68">
        <v>411</v>
      </c>
      <c r="M1403" s="8">
        <f t="shared" si="116"/>
        <v>4.1100000000000003</v>
      </c>
      <c r="N1403" s="93">
        <v>1.927</v>
      </c>
      <c r="O1403" s="69">
        <v>100</v>
      </c>
      <c r="P1403" s="181">
        <f t="shared" si="117"/>
        <v>6.2822384428223836</v>
      </c>
      <c r="Q1403" s="77" t="s">
        <v>718</v>
      </c>
      <c r="V1403" s="34">
        <v>0.40208333333333335</v>
      </c>
      <c r="W1403" s="85">
        <v>0.55902777777777779</v>
      </c>
      <c r="X1403" s="86">
        <f t="shared" si="118"/>
        <v>0.15694444444444444</v>
      </c>
    </row>
    <row r="1404" spans="1:24" x14ac:dyDescent="0.3">
      <c r="A1404" s="44" t="s">
        <v>10358</v>
      </c>
      <c r="B1404" s="68" t="s">
        <v>10359</v>
      </c>
      <c r="C1404" s="2" t="s">
        <v>1</v>
      </c>
      <c r="D1404" s="2">
        <v>62</v>
      </c>
      <c r="E1404" s="6">
        <v>21050</v>
      </c>
      <c r="F1404" s="7">
        <v>43908.55196759259</v>
      </c>
      <c r="G1404" s="69" t="s">
        <v>4</v>
      </c>
      <c r="H1404" s="68">
        <v>2042</v>
      </c>
      <c r="I1404" s="8">
        <f t="shared" si="115"/>
        <v>20.626262626262626</v>
      </c>
      <c r="J1404" s="93">
        <v>5.1680000000000001</v>
      </c>
      <c r="K1404" s="69">
        <v>99</v>
      </c>
      <c r="L1404" s="68">
        <v>561</v>
      </c>
      <c r="M1404" s="8">
        <f t="shared" si="116"/>
        <v>5.666666666666667</v>
      </c>
      <c r="N1404" s="93">
        <v>2.875</v>
      </c>
      <c r="O1404" s="69">
        <v>99</v>
      </c>
      <c r="P1404" s="181">
        <f t="shared" si="117"/>
        <v>3.6399286987522279</v>
      </c>
      <c r="Q1404" s="77" t="s">
        <v>718</v>
      </c>
      <c r="V1404" s="34">
        <v>0.41944444444444445</v>
      </c>
      <c r="W1404" s="85">
        <v>0.58680555555555558</v>
      </c>
      <c r="X1404" s="86">
        <f t="shared" si="118"/>
        <v>0.16736111111111113</v>
      </c>
    </row>
    <row r="1405" spans="1:24" x14ac:dyDescent="0.3">
      <c r="A1405" s="44" t="s">
        <v>10360</v>
      </c>
      <c r="B1405" s="68" t="s">
        <v>587</v>
      </c>
      <c r="C1405" s="2" t="s">
        <v>1</v>
      </c>
      <c r="D1405" s="2">
        <v>56</v>
      </c>
      <c r="E1405" s="6">
        <v>23164</v>
      </c>
      <c r="F1405" s="7">
        <v>43908.572280092594</v>
      </c>
      <c r="G1405" s="69" t="s">
        <v>4</v>
      </c>
      <c r="H1405" s="68">
        <v>2395</v>
      </c>
      <c r="I1405" s="8">
        <f t="shared" si="115"/>
        <v>23.95</v>
      </c>
      <c r="J1405" s="93">
        <v>5.5069999999999997</v>
      </c>
      <c r="K1405" s="69">
        <v>100</v>
      </c>
      <c r="L1405" s="68">
        <v>508</v>
      </c>
      <c r="M1405" s="8">
        <f t="shared" si="116"/>
        <v>5.08</v>
      </c>
      <c r="N1405" s="93">
        <v>2.1960000000000002</v>
      </c>
      <c r="O1405" s="69">
        <v>100</v>
      </c>
      <c r="P1405" s="181">
        <f t="shared" si="117"/>
        <v>4.7145669291338583</v>
      </c>
      <c r="Q1405" s="77" t="s">
        <v>718</v>
      </c>
      <c r="V1405" s="34">
        <v>0.39166666666666666</v>
      </c>
      <c r="W1405" s="85">
        <v>0.53472222222222221</v>
      </c>
      <c r="X1405" s="86">
        <f t="shared" si="118"/>
        <v>0.14305555555555555</v>
      </c>
    </row>
    <row r="1406" spans="1:24" x14ac:dyDescent="0.3">
      <c r="A1406" s="44" t="s">
        <v>2543</v>
      </c>
      <c r="B1406" s="68" t="s">
        <v>1099</v>
      </c>
      <c r="C1406" s="2" t="s">
        <v>1</v>
      </c>
      <c r="D1406" s="2">
        <v>60</v>
      </c>
      <c r="E1406" s="6">
        <v>21935</v>
      </c>
      <c r="F1406" s="7">
        <v>43908.59138888889</v>
      </c>
      <c r="G1406" s="69" t="s">
        <v>4</v>
      </c>
      <c r="H1406" s="68">
        <v>3430</v>
      </c>
      <c r="I1406" s="8">
        <f t="shared" si="115"/>
        <v>34.646464646464644</v>
      </c>
      <c r="J1406" s="93">
        <v>6.2370000000000001</v>
      </c>
      <c r="K1406" s="69">
        <v>99</v>
      </c>
      <c r="L1406" s="68">
        <v>458</v>
      </c>
      <c r="M1406" s="8">
        <f t="shared" si="116"/>
        <v>4.6262626262626263</v>
      </c>
      <c r="N1406" s="93">
        <v>2.028</v>
      </c>
      <c r="O1406" s="69">
        <v>99</v>
      </c>
      <c r="P1406" s="181">
        <f t="shared" si="117"/>
        <v>7.4890829694323138</v>
      </c>
      <c r="Q1406" s="77" t="s">
        <v>718</v>
      </c>
      <c r="V1406" s="34">
        <v>0.4680555555555555</v>
      </c>
      <c r="W1406" s="85">
        <v>0.61111111111111105</v>
      </c>
      <c r="X1406" s="86">
        <f t="shared" si="118"/>
        <v>0.14305555555555555</v>
      </c>
    </row>
    <row r="1407" spans="1:24" x14ac:dyDescent="0.3">
      <c r="A1407" s="44" t="s">
        <v>10361</v>
      </c>
      <c r="B1407" s="68" t="s">
        <v>240</v>
      </c>
      <c r="C1407" s="2" t="s">
        <v>1</v>
      </c>
      <c r="D1407" s="2">
        <v>45</v>
      </c>
      <c r="E1407" s="6">
        <v>27331</v>
      </c>
      <c r="F1407" s="7">
        <v>43908.603807870371</v>
      </c>
      <c r="G1407" s="69" t="s">
        <v>4</v>
      </c>
      <c r="H1407" s="68">
        <v>1798</v>
      </c>
      <c r="I1407" s="8">
        <f t="shared" si="115"/>
        <v>17.98</v>
      </c>
      <c r="J1407" s="93">
        <v>4.3600000000000003</v>
      </c>
      <c r="K1407" s="69">
        <v>100</v>
      </c>
      <c r="L1407" s="68">
        <v>478</v>
      </c>
      <c r="M1407" s="8">
        <f t="shared" si="116"/>
        <v>4.78</v>
      </c>
      <c r="N1407" s="93">
        <v>2.41</v>
      </c>
      <c r="O1407" s="69">
        <v>100</v>
      </c>
      <c r="P1407" s="181">
        <f t="shared" si="117"/>
        <v>3.7615062761506275</v>
      </c>
      <c r="Q1407" s="77" t="s">
        <v>718</v>
      </c>
      <c r="V1407" s="34">
        <v>0.4826388888888889</v>
      </c>
      <c r="W1407" s="85">
        <v>0.62847222222222221</v>
      </c>
      <c r="X1407" s="86">
        <f t="shared" si="118"/>
        <v>0.14583333333333331</v>
      </c>
    </row>
    <row r="1408" spans="1:24" x14ac:dyDescent="0.3">
      <c r="A1408" s="44" t="s">
        <v>10362</v>
      </c>
      <c r="B1408" s="68" t="s">
        <v>10363</v>
      </c>
      <c r="C1408" s="2" t="s">
        <v>6</v>
      </c>
      <c r="D1408" s="2">
        <v>79</v>
      </c>
      <c r="E1408" s="6">
        <v>14707</v>
      </c>
      <c r="F1408" s="7">
        <v>43908.626192129632</v>
      </c>
      <c r="G1408" s="69" t="s">
        <v>4</v>
      </c>
      <c r="H1408" s="68">
        <v>2464</v>
      </c>
      <c r="I1408" s="8">
        <f t="shared" si="115"/>
        <v>24.888888888888889</v>
      </c>
      <c r="J1408" s="93">
        <v>4.8899999999999997</v>
      </c>
      <c r="K1408" s="69">
        <v>99</v>
      </c>
      <c r="L1408" s="68">
        <v>891</v>
      </c>
      <c r="M1408" s="8">
        <f t="shared" si="116"/>
        <v>9</v>
      </c>
      <c r="N1408" s="93">
        <v>2.839</v>
      </c>
      <c r="O1408" s="69">
        <v>99</v>
      </c>
      <c r="P1408" s="181">
        <f t="shared" si="117"/>
        <v>2.7654320987654319</v>
      </c>
      <c r="Q1408" s="77" t="s">
        <v>718</v>
      </c>
      <c r="V1408" s="34">
        <v>0.4916666666666667</v>
      </c>
      <c r="W1408" s="85">
        <v>0.64583333333333337</v>
      </c>
      <c r="X1408" s="86">
        <f t="shared" si="118"/>
        <v>0.15416666666666667</v>
      </c>
    </row>
    <row r="1409" spans="1:24" x14ac:dyDescent="0.3">
      <c r="A1409" s="44" t="s">
        <v>10364</v>
      </c>
      <c r="B1409" s="68" t="s">
        <v>1287</v>
      </c>
      <c r="C1409" s="2" t="s">
        <v>1</v>
      </c>
      <c r="D1409" s="2">
        <v>51</v>
      </c>
      <c r="E1409" s="6">
        <v>24999</v>
      </c>
      <c r="F1409" s="7">
        <v>43908.641944444447</v>
      </c>
      <c r="G1409" s="69" t="s">
        <v>4</v>
      </c>
      <c r="H1409" s="68">
        <v>3117</v>
      </c>
      <c r="I1409" s="8">
        <f t="shared" si="115"/>
        <v>31.484848484848484</v>
      </c>
      <c r="J1409" s="93">
        <v>6.0359999999999996</v>
      </c>
      <c r="K1409" s="69">
        <v>99</v>
      </c>
      <c r="L1409" s="68">
        <v>615</v>
      </c>
      <c r="M1409" s="8">
        <f t="shared" si="116"/>
        <v>6.2121212121212119</v>
      </c>
      <c r="N1409" s="93">
        <v>2.512</v>
      </c>
      <c r="O1409" s="69">
        <v>99</v>
      </c>
      <c r="P1409" s="181">
        <f t="shared" si="117"/>
        <v>5.0682926829268293</v>
      </c>
      <c r="Q1409" s="77" t="s">
        <v>718</v>
      </c>
      <c r="V1409" s="34">
        <v>0.49652777777777773</v>
      </c>
      <c r="W1409" s="85">
        <v>0.65972222222222221</v>
      </c>
      <c r="X1409" s="86">
        <f t="shared" si="118"/>
        <v>0.16319444444444448</v>
      </c>
    </row>
    <row r="1410" spans="1:24" x14ac:dyDescent="0.3">
      <c r="A1410" s="44" t="s">
        <v>8372</v>
      </c>
      <c r="B1410" s="68" t="s">
        <v>8373</v>
      </c>
      <c r="C1410" s="2" t="s">
        <v>6</v>
      </c>
      <c r="D1410" s="2">
        <v>38</v>
      </c>
      <c r="E1410" s="6">
        <v>30004</v>
      </c>
      <c r="F1410" s="7">
        <v>43909.431574074071</v>
      </c>
      <c r="G1410" s="69" t="s">
        <v>71</v>
      </c>
      <c r="H1410" s="68">
        <v>1033</v>
      </c>
      <c r="I1410" s="8">
        <f t="shared" si="115"/>
        <v>10.434343434343434</v>
      </c>
      <c r="J1410" s="93">
        <v>3.1789999999999998</v>
      </c>
      <c r="K1410" s="69">
        <v>99</v>
      </c>
      <c r="L1410" s="68">
        <v>377</v>
      </c>
      <c r="M1410" s="8">
        <f t="shared" si="116"/>
        <v>3.808080808080808</v>
      </c>
      <c r="N1410" s="93">
        <v>1.839</v>
      </c>
      <c r="O1410" s="69">
        <v>99</v>
      </c>
      <c r="P1410" s="181">
        <f t="shared" si="117"/>
        <v>2.7400530503978779</v>
      </c>
      <c r="Q1410" s="77" t="s">
        <v>718</v>
      </c>
      <c r="V1410" s="34">
        <v>0.4375</v>
      </c>
      <c r="W1410" s="85">
        <v>0.59722222222222221</v>
      </c>
      <c r="X1410" s="86">
        <f t="shared" si="118"/>
        <v>0.15972222222222221</v>
      </c>
    </row>
    <row r="1411" spans="1:24" x14ac:dyDescent="0.3">
      <c r="A1411" s="44" t="s">
        <v>10365</v>
      </c>
      <c r="B1411" s="68" t="s">
        <v>7540</v>
      </c>
      <c r="C1411" s="2" t="s">
        <v>1</v>
      </c>
      <c r="D1411" s="2">
        <v>61</v>
      </c>
      <c r="E1411" s="6">
        <v>21288</v>
      </c>
      <c r="F1411" s="7">
        <v>43909.508969907409</v>
      </c>
      <c r="G1411" s="69" t="s">
        <v>4</v>
      </c>
      <c r="H1411" s="68">
        <v>2271</v>
      </c>
      <c r="I1411" s="8">
        <f t="shared" ref="I1411:I1474" si="119">H1411/K1411</f>
        <v>22.939393939393938</v>
      </c>
      <c r="J1411" s="93">
        <v>5.726</v>
      </c>
      <c r="K1411" s="69">
        <v>99</v>
      </c>
      <c r="L1411" s="68">
        <v>364</v>
      </c>
      <c r="M1411" s="8">
        <f t="shared" ref="M1411:M1474" si="120">L1411/O1411</f>
        <v>3.6767676767676769</v>
      </c>
      <c r="N1411" s="93">
        <v>1.9370000000000001</v>
      </c>
      <c r="O1411" s="69">
        <v>99</v>
      </c>
      <c r="P1411" s="181">
        <f t="shared" ref="P1411:P1474" si="121">I1411/M1411</f>
        <v>6.2390109890109882</v>
      </c>
      <c r="Q1411" s="77" t="s">
        <v>718</v>
      </c>
      <c r="V1411" s="34">
        <v>0.37708333333333338</v>
      </c>
      <c r="W1411" s="85">
        <v>0.52083333333333337</v>
      </c>
      <c r="X1411" s="86">
        <f t="shared" ref="X1411:X1474" si="122">IF(AND(W1411&lt;&gt;0,V1411&lt;&gt;0),W1411-V1411,"No_data")</f>
        <v>0.14374999999999999</v>
      </c>
    </row>
    <row r="1412" spans="1:24" x14ac:dyDescent="0.3">
      <c r="A1412" s="44" t="s">
        <v>10366</v>
      </c>
      <c r="B1412" s="68" t="s">
        <v>27</v>
      </c>
      <c r="C1412" s="2" t="s">
        <v>1</v>
      </c>
      <c r="D1412" s="2">
        <v>71</v>
      </c>
      <c r="E1412" s="6">
        <v>17732</v>
      </c>
      <c r="F1412" s="7">
        <v>43909.524525462963</v>
      </c>
      <c r="G1412" s="69" t="s">
        <v>4</v>
      </c>
      <c r="H1412" s="68">
        <v>1814</v>
      </c>
      <c r="I1412" s="8">
        <f t="shared" si="119"/>
        <v>18.323232323232322</v>
      </c>
      <c r="J1412" s="93">
        <v>4.6180000000000003</v>
      </c>
      <c r="K1412" s="69">
        <v>99</v>
      </c>
      <c r="L1412" s="68">
        <v>511</v>
      </c>
      <c r="M1412" s="8">
        <f t="shared" si="120"/>
        <v>5.1616161616161618</v>
      </c>
      <c r="N1412" s="93">
        <v>2.113</v>
      </c>
      <c r="O1412" s="69">
        <v>99</v>
      </c>
      <c r="P1412" s="181">
        <f t="shared" si="121"/>
        <v>3.5499021526418781</v>
      </c>
      <c r="Q1412" s="77" t="s">
        <v>718</v>
      </c>
      <c r="V1412" s="34">
        <v>0.41041666666666665</v>
      </c>
      <c r="W1412" s="85">
        <v>0.53472222222222221</v>
      </c>
      <c r="X1412" s="86">
        <f t="shared" si="122"/>
        <v>0.12430555555555556</v>
      </c>
    </row>
    <row r="1413" spans="1:24" x14ac:dyDescent="0.3">
      <c r="A1413" s="44" t="s">
        <v>10367</v>
      </c>
      <c r="B1413" s="68" t="s">
        <v>13</v>
      </c>
      <c r="C1413" s="2" t="s">
        <v>1</v>
      </c>
      <c r="D1413" s="2">
        <v>70</v>
      </c>
      <c r="E1413" s="6">
        <v>18151</v>
      </c>
      <c r="F1413" s="7">
        <v>43909.540370370371</v>
      </c>
      <c r="G1413" s="69" t="s">
        <v>4</v>
      </c>
      <c r="H1413" s="68">
        <v>2548</v>
      </c>
      <c r="I1413" s="8">
        <f t="shared" si="119"/>
        <v>25.737373737373737</v>
      </c>
      <c r="J1413" s="93">
        <v>4.9210000000000003</v>
      </c>
      <c r="K1413" s="69">
        <v>99</v>
      </c>
      <c r="L1413" s="68">
        <v>517</v>
      </c>
      <c r="M1413" s="8">
        <f t="shared" si="120"/>
        <v>5.2222222222222223</v>
      </c>
      <c r="N1413" s="93">
        <v>2.4390000000000001</v>
      </c>
      <c r="O1413" s="69">
        <v>99</v>
      </c>
      <c r="P1413" s="181">
        <f t="shared" si="121"/>
        <v>4.9284332688588002</v>
      </c>
      <c r="Q1413" s="77" t="s">
        <v>718</v>
      </c>
      <c r="V1413" s="34">
        <v>0.4145833333333333</v>
      </c>
      <c r="W1413" s="85">
        <v>0.54861111111111105</v>
      </c>
      <c r="X1413" s="86">
        <f t="shared" si="122"/>
        <v>0.13402777777777775</v>
      </c>
    </row>
    <row r="1414" spans="1:24" x14ac:dyDescent="0.3">
      <c r="A1414" s="44" t="s">
        <v>10368</v>
      </c>
      <c r="B1414" s="68" t="s">
        <v>992</v>
      </c>
      <c r="C1414" s="2" t="s">
        <v>1</v>
      </c>
      <c r="D1414" s="2">
        <v>48</v>
      </c>
      <c r="E1414" s="6">
        <v>26065</v>
      </c>
      <c r="F1414" s="7">
        <v>43909.550115740742</v>
      </c>
      <c r="G1414" s="69" t="s">
        <v>4</v>
      </c>
      <c r="H1414" s="68">
        <v>1342</v>
      </c>
      <c r="I1414" s="8">
        <f t="shared" si="119"/>
        <v>13.555555555555555</v>
      </c>
      <c r="J1414" s="93">
        <v>3.9569999999999999</v>
      </c>
      <c r="K1414" s="69">
        <v>99</v>
      </c>
      <c r="L1414" s="68">
        <v>461</v>
      </c>
      <c r="M1414" s="8">
        <f t="shared" si="120"/>
        <v>4.6565656565656566</v>
      </c>
      <c r="N1414" s="93">
        <v>2.1440000000000001</v>
      </c>
      <c r="O1414" s="69">
        <v>99</v>
      </c>
      <c r="P1414" s="181">
        <f t="shared" si="121"/>
        <v>2.9110629067245117</v>
      </c>
      <c r="Q1414" s="77" t="s">
        <v>718</v>
      </c>
      <c r="V1414" s="34">
        <v>0.42222222222222222</v>
      </c>
      <c r="W1414" s="85">
        <v>0.56944444444444442</v>
      </c>
      <c r="X1414" s="86">
        <f t="shared" si="122"/>
        <v>0.1472222222222222</v>
      </c>
    </row>
    <row r="1415" spans="1:24" x14ac:dyDescent="0.3">
      <c r="A1415" s="44" t="s">
        <v>10369</v>
      </c>
      <c r="B1415" s="68" t="s">
        <v>10370</v>
      </c>
      <c r="C1415" s="2" t="s">
        <v>1</v>
      </c>
      <c r="D1415" s="2">
        <v>65</v>
      </c>
      <c r="E1415" s="6">
        <v>20069</v>
      </c>
      <c r="F1415" s="7">
        <v>43909.560844907406</v>
      </c>
      <c r="G1415" s="69" t="s">
        <v>4</v>
      </c>
      <c r="H1415" s="68">
        <v>3785</v>
      </c>
      <c r="I1415" s="8">
        <f t="shared" si="119"/>
        <v>38.232323232323232</v>
      </c>
      <c r="J1415" s="93">
        <v>10.004</v>
      </c>
      <c r="K1415" s="69">
        <v>99</v>
      </c>
      <c r="L1415" s="68">
        <v>612</v>
      </c>
      <c r="M1415" s="8">
        <f t="shared" si="120"/>
        <v>6.1818181818181817</v>
      </c>
      <c r="N1415" s="93">
        <v>3.0249999999999999</v>
      </c>
      <c r="O1415" s="69">
        <v>99</v>
      </c>
      <c r="P1415" s="181">
        <f t="shared" si="121"/>
        <v>6.1846405228758172</v>
      </c>
      <c r="Q1415" s="77" t="s">
        <v>718</v>
      </c>
      <c r="V1415" s="34">
        <v>0.43194444444444446</v>
      </c>
      <c r="W1415" s="85">
        <v>0.58333333333333337</v>
      </c>
      <c r="X1415" s="86">
        <f t="shared" si="122"/>
        <v>0.15138888888888891</v>
      </c>
    </row>
    <row r="1416" spans="1:24" x14ac:dyDescent="0.3">
      <c r="A1416" s="44" t="s">
        <v>10371</v>
      </c>
      <c r="B1416" s="68" t="s">
        <v>750</v>
      </c>
      <c r="C1416" s="2" t="s">
        <v>1</v>
      </c>
      <c r="D1416" s="2">
        <v>55</v>
      </c>
      <c r="E1416" s="6">
        <v>23670</v>
      </c>
      <c r="F1416" s="7">
        <v>43909.587037037039</v>
      </c>
      <c r="G1416" s="69" t="s">
        <v>4</v>
      </c>
      <c r="H1416" s="68">
        <v>1177</v>
      </c>
      <c r="I1416" s="8">
        <f t="shared" si="119"/>
        <v>11.888888888888889</v>
      </c>
      <c r="J1416" s="93">
        <v>3.097</v>
      </c>
      <c r="K1416" s="69">
        <v>99</v>
      </c>
      <c r="L1416" s="68">
        <v>298</v>
      </c>
      <c r="M1416" s="8">
        <f t="shared" si="120"/>
        <v>3.0101010101010099</v>
      </c>
      <c r="N1416" s="93">
        <v>1.7170000000000001</v>
      </c>
      <c r="O1416" s="69">
        <v>99</v>
      </c>
      <c r="P1416" s="181">
        <f t="shared" si="121"/>
        <v>3.9496644295302015</v>
      </c>
      <c r="Q1416" s="77" t="s">
        <v>718</v>
      </c>
      <c r="V1416" s="34">
        <v>0.4548611111111111</v>
      </c>
      <c r="W1416" s="85">
        <v>0.61805555555555558</v>
      </c>
      <c r="X1416" s="86">
        <f t="shared" si="122"/>
        <v>0.16319444444444448</v>
      </c>
    </row>
    <row r="1417" spans="1:24" x14ac:dyDescent="0.3">
      <c r="A1417" s="44" t="s">
        <v>2573</v>
      </c>
      <c r="B1417" s="68" t="s">
        <v>1127</v>
      </c>
      <c r="C1417" s="2" t="s">
        <v>1</v>
      </c>
      <c r="D1417" s="2">
        <v>43</v>
      </c>
      <c r="E1417" s="6">
        <v>27927</v>
      </c>
      <c r="F1417" s="7">
        <v>43909.620613425926</v>
      </c>
      <c r="G1417" s="69" t="s">
        <v>4</v>
      </c>
      <c r="H1417" s="68">
        <v>2611</v>
      </c>
      <c r="I1417" s="8">
        <f t="shared" si="119"/>
        <v>26.373737373737374</v>
      </c>
      <c r="J1417" s="93">
        <v>6.7519999999999998</v>
      </c>
      <c r="K1417" s="69">
        <v>99</v>
      </c>
      <c r="L1417" s="68">
        <v>456</v>
      </c>
      <c r="M1417" s="8">
        <f t="shared" si="120"/>
        <v>4.6060606060606064</v>
      </c>
      <c r="N1417" s="93">
        <v>2.1840000000000002</v>
      </c>
      <c r="O1417" s="69">
        <v>99</v>
      </c>
      <c r="P1417" s="181">
        <f t="shared" si="121"/>
        <v>5.7258771929824555</v>
      </c>
      <c r="Q1417" s="77" t="s">
        <v>718</v>
      </c>
      <c r="V1417" s="34">
        <v>0.47083333333333338</v>
      </c>
      <c r="W1417" s="85">
        <v>0.63194444444444442</v>
      </c>
      <c r="X1417" s="86">
        <f t="shared" si="122"/>
        <v>0.16111111111111104</v>
      </c>
    </row>
    <row r="1418" spans="1:24" x14ac:dyDescent="0.3">
      <c r="A1418" s="44" t="s">
        <v>10372</v>
      </c>
      <c r="B1418" s="68" t="s">
        <v>1993</v>
      </c>
      <c r="C1418" s="2" t="s">
        <v>1</v>
      </c>
      <c r="D1418" s="2">
        <v>41</v>
      </c>
      <c r="E1418" s="6">
        <v>28671</v>
      </c>
      <c r="F1418" s="7">
        <v>43909.630601851852</v>
      </c>
      <c r="G1418" s="69" t="s">
        <v>4</v>
      </c>
      <c r="H1418" s="68">
        <v>1415</v>
      </c>
      <c r="I1418" s="8">
        <f t="shared" si="119"/>
        <v>14.292929292929292</v>
      </c>
      <c r="J1418" s="93">
        <v>4.298</v>
      </c>
      <c r="K1418" s="69">
        <v>99</v>
      </c>
      <c r="L1418" s="68">
        <v>330</v>
      </c>
      <c r="M1418" s="8">
        <f t="shared" si="120"/>
        <v>3.3333333333333335</v>
      </c>
      <c r="N1418" s="93">
        <v>2.1669999999999998</v>
      </c>
      <c r="O1418" s="69">
        <v>99</v>
      </c>
      <c r="P1418" s="181">
        <f t="shared" si="121"/>
        <v>4.2878787878787872</v>
      </c>
      <c r="Q1418" s="77" t="s">
        <v>718</v>
      </c>
      <c r="V1418" s="34">
        <v>0.48888888888888887</v>
      </c>
      <c r="W1418" s="85">
        <v>0.64583333333333337</v>
      </c>
      <c r="X1418" s="86">
        <f t="shared" si="122"/>
        <v>0.1569444444444445</v>
      </c>
    </row>
    <row r="1419" spans="1:24" x14ac:dyDescent="0.3">
      <c r="A1419" s="44" t="s">
        <v>10373</v>
      </c>
      <c r="B1419" s="68" t="s">
        <v>1484</v>
      </c>
      <c r="C1419" s="2" t="s">
        <v>1</v>
      </c>
      <c r="D1419" s="2">
        <v>79</v>
      </c>
      <c r="E1419" s="6">
        <v>14977</v>
      </c>
      <c r="F1419" s="7">
        <v>43909.641631944447</v>
      </c>
      <c r="G1419" s="69" t="s">
        <v>4</v>
      </c>
      <c r="H1419" s="68">
        <v>3295</v>
      </c>
      <c r="I1419" s="8">
        <f t="shared" si="119"/>
        <v>33.282828282828284</v>
      </c>
      <c r="J1419" s="93">
        <v>5.9950000000000001</v>
      </c>
      <c r="K1419" s="69">
        <v>99</v>
      </c>
      <c r="L1419" s="68">
        <v>752</v>
      </c>
      <c r="M1419" s="8">
        <f t="shared" si="120"/>
        <v>7.595959595959596</v>
      </c>
      <c r="N1419" s="93">
        <v>2.61</v>
      </c>
      <c r="O1419" s="69">
        <v>99</v>
      </c>
      <c r="P1419" s="181">
        <f t="shared" si="121"/>
        <v>4.3816489361702127</v>
      </c>
      <c r="Q1419" s="77" t="s">
        <v>718</v>
      </c>
      <c r="V1419" s="34">
        <v>0.50694444444444442</v>
      </c>
      <c r="W1419" s="85">
        <v>0.68055555555555547</v>
      </c>
      <c r="X1419" s="86">
        <f t="shared" si="122"/>
        <v>0.17361111111111105</v>
      </c>
    </row>
    <row r="1420" spans="1:24" x14ac:dyDescent="0.3">
      <c r="A1420" s="44" t="s">
        <v>9002</v>
      </c>
      <c r="B1420" s="68" t="s">
        <v>9003</v>
      </c>
      <c r="C1420" s="2" t="s">
        <v>6</v>
      </c>
      <c r="D1420" s="2">
        <v>67</v>
      </c>
      <c r="E1420" s="6">
        <v>19256</v>
      </c>
      <c r="F1420" s="7">
        <v>43910.441712962966</v>
      </c>
      <c r="G1420" s="69" t="s">
        <v>71</v>
      </c>
      <c r="H1420" s="68">
        <v>1981</v>
      </c>
      <c r="I1420" s="8">
        <f t="shared" si="119"/>
        <v>19.809999999999999</v>
      </c>
      <c r="J1420" s="93">
        <v>4.83</v>
      </c>
      <c r="K1420" s="69">
        <v>100</v>
      </c>
      <c r="L1420" s="68">
        <v>617</v>
      </c>
      <c r="M1420" s="8">
        <f t="shared" si="120"/>
        <v>6.17</v>
      </c>
      <c r="N1420" s="93">
        <v>2.4500000000000002</v>
      </c>
      <c r="O1420" s="69">
        <v>100</v>
      </c>
      <c r="P1420" s="181">
        <f t="shared" si="121"/>
        <v>3.2106969205834681</v>
      </c>
      <c r="Q1420" s="77" t="s">
        <v>718</v>
      </c>
      <c r="V1420" s="34">
        <v>0.45</v>
      </c>
      <c r="W1420" s="85">
        <v>0.61805555555555558</v>
      </c>
      <c r="X1420" s="86">
        <f t="shared" si="122"/>
        <v>0.16805555555555557</v>
      </c>
    </row>
    <row r="1421" spans="1:24" x14ac:dyDescent="0.3">
      <c r="A1421" s="44" t="s">
        <v>2530</v>
      </c>
      <c r="B1421" s="68" t="s">
        <v>1085</v>
      </c>
      <c r="C1421" s="2" t="s">
        <v>6</v>
      </c>
      <c r="D1421" s="2">
        <v>44</v>
      </c>
      <c r="E1421" s="6">
        <v>27703</v>
      </c>
      <c r="F1421" s="7">
        <v>43910.515162037038</v>
      </c>
      <c r="G1421" s="69" t="s">
        <v>4</v>
      </c>
      <c r="H1421" s="68">
        <v>3262</v>
      </c>
      <c r="I1421" s="8">
        <f t="shared" si="119"/>
        <v>32.949494949494948</v>
      </c>
      <c r="J1421" s="93">
        <v>7.0469999999999997</v>
      </c>
      <c r="K1421" s="69">
        <v>99</v>
      </c>
      <c r="L1421" s="68">
        <v>545</v>
      </c>
      <c r="M1421" s="8">
        <f t="shared" si="120"/>
        <v>5.5050505050505052</v>
      </c>
      <c r="N1421" s="93">
        <v>2.496</v>
      </c>
      <c r="O1421" s="69">
        <v>99</v>
      </c>
      <c r="P1421" s="181">
        <f t="shared" si="121"/>
        <v>5.9853211009174307</v>
      </c>
      <c r="Q1421" s="77" t="s">
        <v>718</v>
      </c>
      <c r="V1421" s="34">
        <v>0.375</v>
      </c>
      <c r="W1421" s="85">
        <v>0.52083333333333337</v>
      </c>
      <c r="X1421" s="86">
        <f t="shared" si="122"/>
        <v>0.14583333333333337</v>
      </c>
    </row>
    <row r="1422" spans="1:24" x14ac:dyDescent="0.3">
      <c r="A1422" s="44" t="s">
        <v>10374</v>
      </c>
      <c r="B1422" s="68" t="s">
        <v>756</v>
      </c>
      <c r="C1422" s="2" t="s">
        <v>1</v>
      </c>
      <c r="D1422" s="2">
        <v>46</v>
      </c>
      <c r="E1422" s="6">
        <v>26809</v>
      </c>
      <c r="F1422" s="7">
        <v>43910.528090277781</v>
      </c>
      <c r="G1422" s="69" t="s">
        <v>4</v>
      </c>
      <c r="H1422" s="68">
        <v>2706</v>
      </c>
      <c r="I1422" s="8">
        <f t="shared" si="119"/>
        <v>27.333333333333332</v>
      </c>
      <c r="J1422" s="93">
        <v>6.2249999999999996</v>
      </c>
      <c r="K1422" s="69">
        <v>99</v>
      </c>
      <c r="L1422" s="68">
        <v>454</v>
      </c>
      <c r="M1422" s="8">
        <f t="shared" si="120"/>
        <v>4.5858585858585856</v>
      </c>
      <c r="N1422" s="93">
        <v>2.218</v>
      </c>
      <c r="O1422" s="69">
        <v>99</v>
      </c>
      <c r="P1422" s="181">
        <f t="shared" si="121"/>
        <v>5.9603524229074889</v>
      </c>
      <c r="Q1422" s="77" t="s">
        <v>718</v>
      </c>
      <c r="V1422" s="34">
        <v>0.39513888888888887</v>
      </c>
      <c r="W1422" s="85">
        <v>0.53472222222222221</v>
      </c>
      <c r="X1422" s="86">
        <f t="shared" si="122"/>
        <v>0.13958333333333334</v>
      </c>
    </row>
    <row r="1423" spans="1:24" x14ac:dyDescent="0.3">
      <c r="A1423" s="44" t="s">
        <v>2286</v>
      </c>
      <c r="B1423" s="68" t="s">
        <v>17</v>
      </c>
      <c r="C1423" s="2" t="s">
        <v>1</v>
      </c>
      <c r="D1423" s="2">
        <v>48</v>
      </c>
      <c r="E1423" s="6">
        <v>26340</v>
      </c>
      <c r="F1423" s="7">
        <v>43910.54011574074</v>
      </c>
      <c r="G1423" s="69" t="s">
        <v>4</v>
      </c>
      <c r="H1423" s="68">
        <v>2786</v>
      </c>
      <c r="I1423" s="8">
        <f t="shared" si="119"/>
        <v>27.86</v>
      </c>
      <c r="J1423" s="93">
        <v>5.3070000000000004</v>
      </c>
      <c r="K1423" s="69">
        <v>100</v>
      </c>
      <c r="L1423" s="68">
        <v>523</v>
      </c>
      <c r="M1423" s="8">
        <f t="shared" si="120"/>
        <v>5.23</v>
      </c>
      <c r="N1423" s="93">
        <v>2.3820000000000001</v>
      </c>
      <c r="O1423" s="69">
        <v>100</v>
      </c>
      <c r="P1423" s="181">
        <f t="shared" si="121"/>
        <v>5.3269598470363286</v>
      </c>
      <c r="Q1423" s="77" t="s">
        <v>718</v>
      </c>
      <c r="V1423" s="34">
        <v>0.39861111111111108</v>
      </c>
      <c r="W1423" s="85">
        <v>0.54861111111111105</v>
      </c>
      <c r="X1423" s="86">
        <f t="shared" si="122"/>
        <v>0.14999999999999997</v>
      </c>
    </row>
    <row r="1424" spans="1:24" x14ac:dyDescent="0.3">
      <c r="A1424" s="44" t="s">
        <v>10376</v>
      </c>
      <c r="B1424" s="68" t="s">
        <v>8328</v>
      </c>
      <c r="C1424" s="2" t="s">
        <v>1</v>
      </c>
      <c r="D1424" s="2">
        <v>41</v>
      </c>
      <c r="E1424" s="6">
        <v>28777</v>
      </c>
      <c r="F1424" s="7">
        <v>43910.570509259262</v>
      </c>
      <c r="G1424" s="69" t="s">
        <v>4</v>
      </c>
      <c r="H1424" s="68">
        <v>1631</v>
      </c>
      <c r="I1424" s="8">
        <f t="shared" si="119"/>
        <v>16.474747474747474</v>
      </c>
      <c r="J1424" s="93">
        <v>4.7519999999999998</v>
      </c>
      <c r="K1424" s="69">
        <v>99</v>
      </c>
      <c r="L1424" s="68">
        <v>282</v>
      </c>
      <c r="M1424" s="8">
        <f t="shared" si="120"/>
        <v>2.8484848484848486</v>
      </c>
      <c r="N1424" s="93">
        <v>1.798</v>
      </c>
      <c r="O1424" s="69">
        <v>99</v>
      </c>
      <c r="P1424" s="181">
        <f t="shared" si="121"/>
        <v>5.7836879432624109</v>
      </c>
      <c r="Q1424" s="77" t="s">
        <v>718</v>
      </c>
      <c r="V1424" s="34">
        <v>0.42430555555555555</v>
      </c>
      <c r="W1424" s="85">
        <v>0.58333333333333337</v>
      </c>
      <c r="X1424" s="86">
        <f t="shared" si="122"/>
        <v>0.15902777777777782</v>
      </c>
    </row>
    <row r="1425" spans="1:24" x14ac:dyDescent="0.3">
      <c r="A1425" s="44" t="s">
        <v>10377</v>
      </c>
      <c r="B1425" s="68" t="s">
        <v>10378</v>
      </c>
      <c r="C1425" s="2" t="s">
        <v>6</v>
      </c>
      <c r="D1425" s="2">
        <v>56</v>
      </c>
      <c r="E1425" s="6">
        <v>23381</v>
      </c>
      <c r="F1425" s="7">
        <v>43910.580439814818</v>
      </c>
      <c r="G1425" s="69" t="s">
        <v>4</v>
      </c>
      <c r="H1425" s="68">
        <v>1446</v>
      </c>
      <c r="I1425" s="8">
        <f t="shared" si="119"/>
        <v>14.606060606060606</v>
      </c>
      <c r="J1425" s="93">
        <v>3.9430000000000001</v>
      </c>
      <c r="K1425" s="69">
        <v>99</v>
      </c>
      <c r="L1425" s="68">
        <v>606</v>
      </c>
      <c r="M1425" s="8">
        <f t="shared" si="120"/>
        <v>6.1212121212121211</v>
      </c>
      <c r="N1425" s="93">
        <v>2.492</v>
      </c>
      <c r="O1425" s="69">
        <v>99</v>
      </c>
      <c r="P1425" s="181">
        <f t="shared" si="121"/>
        <v>2.386138613861386</v>
      </c>
      <c r="Q1425" s="77" t="s">
        <v>718</v>
      </c>
      <c r="V1425" s="34">
        <v>0.45347222222222222</v>
      </c>
      <c r="W1425" s="85">
        <v>0.59722222222222221</v>
      </c>
      <c r="X1425" s="86">
        <f t="shared" si="122"/>
        <v>0.14374999999999999</v>
      </c>
    </row>
    <row r="1426" spans="1:24" x14ac:dyDescent="0.3">
      <c r="A1426" s="44" t="s">
        <v>2590</v>
      </c>
      <c r="B1426" s="68" t="s">
        <v>1143</v>
      </c>
      <c r="C1426" s="2" t="s">
        <v>1</v>
      </c>
      <c r="D1426" s="2">
        <v>52</v>
      </c>
      <c r="E1426" s="6">
        <v>24826</v>
      </c>
      <c r="F1426" s="7">
        <v>43910.618148148147</v>
      </c>
      <c r="G1426" s="69" t="s">
        <v>4</v>
      </c>
      <c r="H1426" s="68">
        <v>1614</v>
      </c>
      <c r="I1426" s="8">
        <f t="shared" si="119"/>
        <v>16.14</v>
      </c>
      <c r="J1426" s="93">
        <v>4.0750000000000002</v>
      </c>
      <c r="K1426" s="69">
        <v>100</v>
      </c>
      <c r="L1426" s="68">
        <v>527</v>
      </c>
      <c r="M1426" s="8">
        <f t="shared" si="120"/>
        <v>5.27</v>
      </c>
      <c r="N1426" s="93">
        <v>2.2149999999999999</v>
      </c>
      <c r="O1426" s="69">
        <v>100</v>
      </c>
      <c r="P1426" s="181">
        <f t="shared" si="121"/>
        <v>3.0626185958254273</v>
      </c>
      <c r="Q1426" s="77" t="s">
        <v>718</v>
      </c>
      <c r="V1426" s="34">
        <v>0.47291666666666665</v>
      </c>
      <c r="W1426" s="85">
        <v>0.63194444444444442</v>
      </c>
      <c r="X1426" s="86">
        <f t="shared" si="122"/>
        <v>0.15902777777777777</v>
      </c>
    </row>
    <row r="1427" spans="1:24" x14ac:dyDescent="0.3">
      <c r="A1427" s="44" t="s">
        <v>10381</v>
      </c>
      <c r="B1427" s="68" t="s">
        <v>10382</v>
      </c>
      <c r="C1427" s="2" t="s">
        <v>1</v>
      </c>
      <c r="D1427" s="2">
        <v>60</v>
      </c>
      <c r="E1427" s="6">
        <v>21922</v>
      </c>
      <c r="F1427" s="7">
        <v>43913.513912037037</v>
      </c>
      <c r="G1427" s="69" t="s">
        <v>4</v>
      </c>
      <c r="H1427" s="68">
        <v>1714</v>
      </c>
      <c r="I1427" s="8">
        <f t="shared" si="119"/>
        <v>17.14</v>
      </c>
      <c r="J1427" s="93">
        <v>4.3369999999999997</v>
      </c>
      <c r="K1427" s="69">
        <v>100</v>
      </c>
      <c r="L1427" s="68">
        <v>553</v>
      </c>
      <c r="M1427" s="8">
        <f t="shared" si="120"/>
        <v>5.53</v>
      </c>
      <c r="N1427" s="93">
        <v>2.101</v>
      </c>
      <c r="O1427" s="69">
        <v>100</v>
      </c>
      <c r="P1427" s="181">
        <f t="shared" si="121"/>
        <v>3.0994575045207955</v>
      </c>
      <c r="Q1427" s="77" t="s">
        <v>718</v>
      </c>
      <c r="V1427" s="34">
        <v>0.37986111111111115</v>
      </c>
      <c r="W1427" s="85">
        <v>0.52083333333333337</v>
      </c>
      <c r="X1427" s="86">
        <f t="shared" si="122"/>
        <v>0.14097222222222222</v>
      </c>
    </row>
    <row r="1428" spans="1:24" x14ac:dyDescent="0.3">
      <c r="A1428" s="44" t="s">
        <v>10383</v>
      </c>
      <c r="B1428" s="68" t="s">
        <v>806</v>
      </c>
      <c r="C1428" s="2" t="s">
        <v>1</v>
      </c>
      <c r="D1428" s="2">
        <v>48</v>
      </c>
      <c r="E1428" s="6">
        <v>26142</v>
      </c>
      <c r="F1428" s="7">
        <v>43913.525127314817</v>
      </c>
      <c r="G1428" s="69" t="s">
        <v>4</v>
      </c>
      <c r="H1428" s="68">
        <v>2050</v>
      </c>
      <c r="I1428" s="8">
        <f t="shared" si="119"/>
        <v>20.707070707070706</v>
      </c>
      <c r="J1428" s="93">
        <v>4.17</v>
      </c>
      <c r="K1428" s="69">
        <v>99</v>
      </c>
      <c r="L1428" s="68">
        <v>525</v>
      </c>
      <c r="M1428" s="8">
        <f t="shared" si="120"/>
        <v>5.3030303030303028</v>
      </c>
      <c r="N1428" s="93">
        <v>2.4049999999999998</v>
      </c>
      <c r="O1428" s="69">
        <v>99</v>
      </c>
      <c r="P1428" s="181">
        <f t="shared" si="121"/>
        <v>3.9047619047619047</v>
      </c>
      <c r="Q1428" s="77" t="s">
        <v>718</v>
      </c>
      <c r="V1428" s="34">
        <v>0.39861111111111108</v>
      </c>
      <c r="W1428" s="85">
        <v>0.53472222222222221</v>
      </c>
      <c r="X1428" s="86">
        <f t="shared" si="122"/>
        <v>0.13611111111111113</v>
      </c>
    </row>
    <row r="1429" spans="1:24" x14ac:dyDescent="0.3">
      <c r="A1429" s="44" t="s">
        <v>10384</v>
      </c>
      <c r="B1429" s="68" t="s">
        <v>1723</v>
      </c>
      <c r="C1429" s="2" t="s">
        <v>1</v>
      </c>
      <c r="D1429" s="2">
        <v>72</v>
      </c>
      <c r="E1429" s="6">
        <v>17491</v>
      </c>
      <c r="F1429" s="7">
        <v>43913.535150462965</v>
      </c>
      <c r="G1429" s="69" t="s">
        <v>4</v>
      </c>
      <c r="H1429" s="68">
        <v>2431</v>
      </c>
      <c r="I1429" s="8">
        <f t="shared" si="119"/>
        <v>24.555555555555557</v>
      </c>
      <c r="J1429" s="93">
        <v>5.2549999999999999</v>
      </c>
      <c r="K1429" s="69">
        <v>99</v>
      </c>
      <c r="L1429" s="68">
        <v>619</v>
      </c>
      <c r="M1429" s="8">
        <f t="shared" si="120"/>
        <v>6.2525252525252526</v>
      </c>
      <c r="N1429" s="93">
        <v>2.3919999999999999</v>
      </c>
      <c r="O1429" s="69">
        <v>99</v>
      </c>
      <c r="P1429" s="181">
        <f t="shared" si="121"/>
        <v>3.9273021001615511</v>
      </c>
      <c r="Q1429" s="77" t="s">
        <v>718</v>
      </c>
      <c r="V1429" s="34">
        <v>0.40902777777777777</v>
      </c>
      <c r="W1429" s="85">
        <v>0.54861111111111105</v>
      </c>
      <c r="X1429" s="86">
        <f t="shared" si="122"/>
        <v>0.13958333333333328</v>
      </c>
    </row>
    <row r="1430" spans="1:24" x14ac:dyDescent="0.3">
      <c r="A1430" s="44" t="s">
        <v>2541</v>
      </c>
      <c r="B1430" s="68" t="s">
        <v>1097</v>
      </c>
      <c r="C1430" s="2" t="s">
        <v>1</v>
      </c>
      <c r="D1430" s="2">
        <v>40</v>
      </c>
      <c r="E1430" s="6">
        <v>29086</v>
      </c>
      <c r="F1430" s="7">
        <v>43913.545104166667</v>
      </c>
      <c r="G1430" s="69" t="s">
        <v>4</v>
      </c>
      <c r="H1430" s="68">
        <v>1423</v>
      </c>
      <c r="I1430" s="8">
        <f t="shared" si="119"/>
        <v>14.373737373737374</v>
      </c>
      <c r="J1430" s="93">
        <v>3.5470000000000002</v>
      </c>
      <c r="K1430" s="69">
        <v>99</v>
      </c>
      <c r="L1430" s="68">
        <v>337</v>
      </c>
      <c r="M1430" s="8">
        <f t="shared" si="120"/>
        <v>3.404040404040404</v>
      </c>
      <c r="N1430" s="93">
        <v>1.9430000000000001</v>
      </c>
      <c r="O1430" s="69">
        <v>99</v>
      </c>
      <c r="P1430" s="181">
        <f t="shared" si="121"/>
        <v>4.2225519287833828</v>
      </c>
      <c r="Q1430" s="77" t="s">
        <v>718</v>
      </c>
      <c r="V1430" s="34">
        <v>0.4236111111111111</v>
      </c>
      <c r="W1430" s="85">
        <v>0.58333333333333337</v>
      </c>
      <c r="X1430" s="86">
        <f t="shared" si="122"/>
        <v>0.15972222222222227</v>
      </c>
    </row>
    <row r="1431" spans="1:24" x14ac:dyDescent="0.3">
      <c r="A1431" s="44" t="s">
        <v>10387</v>
      </c>
      <c r="B1431" s="68" t="s">
        <v>802</v>
      </c>
      <c r="C1431" s="2" t="s">
        <v>1</v>
      </c>
      <c r="D1431" s="2">
        <v>46</v>
      </c>
      <c r="E1431" s="6">
        <v>26946</v>
      </c>
      <c r="F1431" s="7">
        <v>43913.593888888892</v>
      </c>
      <c r="G1431" s="69" t="s">
        <v>4</v>
      </c>
      <c r="H1431" s="68">
        <v>1941</v>
      </c>
      <c r="I1431" s="8">
        <f t="shared" si="119"/>
        <v>19.606060606060606</v>
      </c>
      <c r="J1431" s="93">
        <v>4.5309999999999997</v>
      </c>
      <c r="K1431" s="69">
        <v>99</v>
      </c>
      <c r="L1431" s="68">
        <v>415</v>
      </c>
      <c r="M1431" s="8">
        <f t="shared" si="120"/>
        <v>4.191919191919192</v>
      </c>
      <c r="N1431" s="93">
        <v>2.2799999999999998</v>
      </c>
      <c r="O1431" s="69">
        <v>99</v>
      </c>
      <c r="P1431" s="181">
        <f t="shared" si="121"/>
        <v>4.6771084337349391</v>
      </c>
      <c r="Q1431" s="77" t="s">
        <v>718</v>
      </c>
      <c r="V1431" s="34">
        <v>0.4548611111111111</v>
      </c>
      <c r="W1431" s="85">
        <v>0.61111111111111105</v>
      </c>
      <c r="X1431" s="86">
        <f t="shared" si="122"/>
        <v>0.15624999999999994</v>
      </c>
    </row>
    <row r="1432" spans="1:24" x14ac:dyDescent="0.3">
      <c r="A1432" s="44" t="s">
        <v>10388</v>
      </c>
      <c r="B1432" s="68" t="s">
        <v>735</v>
      </c>
      <c r="C1432" s="2" t="s">
        <v>1</v>
      </c>
      <c r="D1432" s="2">
        <v>56</v>
      </c>
      <c r="E1432" s="6">
        <v>23283</v>
      </c>
      <c r="F1432" s="7">
        <v>43913.611458333333</v>
      </c>
      <c r="G1432" s="69" t="s">
        <v>4</v>
      </c>
      <c r="H1432" s="68">
        <v>3048</v>
      </c>
      <c r="I1432" s="8">
        <f t="shared" si="119"/>
        <v>30.787878787878789</v>
      </c>
      <c r="J1432" s="93">
        <v>5.96</v>
      </c>
      <c r="K1432" s="69">
        <v>99</v>
      </c>
      <c r="L1432" s="68">
        <v>377</v>
      </c>
      <c r="M1432" s="8">
        <f t="shared" si="120"/>
        <v>3.808080808080808</v>
      </c>
      <c r="N1432" s="93">
        <v>1.782</v>
      </c>
      <c r="O1432" s="69">
        <v>99</v>
      </c>
      <c r="P1432" s="181">
        <f t="shared" si="121"/>
        <v>8.0848806366047743</v>
      </c>
      <c r="Q1432" s="77" t="s">
        <v>718</v>
      </c>
      <c r="V1432" s="34">
        <v>0.47013888888888888</v>
      </c>
      <c r="W1432" s="85">
        <v>0.63194444444444442</v>
      </c>
      <c r="X1432" s="86">
        <f t="shared" si="122"/>
        <v>0.16180555555555554</v>
      </c>
    </row>
    <row r="1433" spans="1:24" x14ac:dyDescent="0.3">
      <c r="A1433" s="44" t="s">
        <v>5361</v>
      </c>
      <c r="B1433" s="68" t="s">
        <v>1370</v>
      </c>
      <c r="C1433" s="2" t="s">
        <v>1</v>
      </c>
      <c r="D1433" s="2">
        <v>53</v>
      </c>
      <c r="E1433" s="6">
        <v>24515</v>
      </c>
      <c r="F1433" s="7">
        <v>43913.622673611113</v>
      </c>
      <c r="G1433" s="69" t="s">
        <v>4</v>
      </c>
      <c r="H1433" s="68">
        <v>2089</v>
      </c>
      <c r="I1433" s="8">
        <f t="shared" si="119"/>
        <v>20.89</v>
      </c>
      <c r="J1433" s="93">
        <v>5.7930000000000001</v>
      </c>
      <c r="K1433" s="69">
        <v>100</v>
      </c>
      <c r="L1433" s="68">
        <v>421</v>
      </c>
      <c r="M1433" s="8">
        <f t="shared" si="120"/>
        <v>4.21</v>
      </c>
      <c r="N1433" s="93">
        <v>1.849</v>
      </c>
      <c r="O1433" s="69">
        <v>100</v>
      </c>
      <c r="P1433" s="181">
        <f t="shared" si="121"/>
        <v>4.9619952494061756</v>
      </c>
      <c r="Q1433" s="77" t="s">
        <v>718</v>
      </c>
      <c r="V1433" s="34">
        <v>0.47916666666666669</v>
      </c>
      <c r="W1433" s="85">
        <v>0.64583333333333337</v>
      </c>
      <c r="X1433" s="86">
        <f t="shared" si="122"/>
        <v>0.16666666666666669</v>
      </c>
    </row>
    <row r="1434" spans="1:24" x14ac:dyDescent="0.3">
      <c r="A1434" s="44" t="s">
        <v>10389</v>
      </c>
      <c r="B1434" s="68" t="s">
        <v>188</v>
      </c>
      <c r="C1434" s="2" t="s">
        <v>1</v>
      </c>
      <c r="D1434" s="2">
        <v>79</v>
      </c>
      <c r="E1434" s="6">
        <v>14874</v>
      </c>
      <c r="F1434" s="7">
        <v>43913.64916666667</v>
      </c>
      <c r="G1434" s="69" t="s">
        <v>4</v>
      </c>
      <c r="H1434" s="68">
        <v>3247</v>
      </c>
      <c r="I1434" s="8">
        <f t="shared" si="119"/>
        <v>32.47</v>
      </c>
      <c r="J1434" s="93">
        <v>5.7039999999999997</v>
      </c>
      <c r="K1434" s="69">
        <v>100</v>
      </c>
      <c r="L1434" s="68">
        <v>690</v>
      </c>
      <c r="M1434" s="8">
        <f t="shared" si="120"/>
        <v>6.9</v>
      </c>
      <c r="N1434" s="93">
        <v>2.762</v>
      </c>
      <c r="O1434" s="69">
        <v>100</v>
      </c>
      <c r="P1434" s="181">
        <f t="shared" si="121"/>
        <v>4.7057971014492752</v>
      </c>
      <c r="Q1434" s="77" t="s">
        <v>718</v>
      </c>
      <c r="V1434" s="34">
        <v>0.50347222222222221</v>
      </c>
      <c r="W1434" s="85">
        <v>0.66666666666666663</v>
      </c>
      <c r="X1434" s="86">
        <f t="shared" si="122"/>
        <v>0.16319444444444442</v>
      </c>
    </row>
    <row r="1435" spans="1:24" x14ac:dyDescent="0.3">
      <c r="A1435" s="44" t="s">
        <v>10390</v>
      </c>
      <c r="B1435" s="68" t="s">
        <v>5088</v>
      </c>
      <c r="C1435" s="2" t="s">
        <v>6</v>
      </c>
      <c r="D1435" s="2">
        <v>72</v>
      </c>
      <c r="E1435" s="6">
        <v>17578</v>
      </c>
      <c r="F1435" s="7">
        <v>43913.659988425927</v>
      </c>
      <c r="G1435" s="69" t="s">
        <v>4</v>
      </c>
      <c r="H1435" s="68">
        <v>1102</v>
      </c>
      <c r="I1435" s="8">
        <f t="shared" si="119"/>
        <v>11.131313131313131</v>
      </c>
      <c r="J1435" s="93">
        <v>3.4870000000000001</v>
      </c>
      <c r="K1435" s="69">
        <v>99</v>
      </c>
      <c r="L1435" s="68">
        <v>725</v>
      </c>
      <c r="M1435" s="8">
        <f t="shared" si="120"/>
        <v>7.3232323232323235</v>
      </c>
      <c r="N1435" s="93">
        <v>2.657</v>
      </c>
      <c r="O1435" s="69">
        <v>99</v>
      </c>
      <c r="P1435" s="181">
        <f t="shared" si="121"/>
        <v>1.52</v>
      </c>
      <c r="Q1435" s="77" t="s">
        <v>718</v>
      </c>
      <c r="V1435" s="34">
        <v>0.50902777777777775</v>
      </c>
      <c r="W1435" s="85">
        <v>0.68055555555555547</v>
      </c>
      <c r="X1435" s="86">
        <f t="shared" si="122"/>
        <v>0.17152777777777772</v>
      </c>
    </row>
    <row r="1436" spans="1:24" x14ac:dyDescent="0.3">
      <c r="A1436" s="44" t="s">
        <v>10391</v>
      </c>
      <c r="B1436" s="68" t="s">
        <v>1279</v>
      </c>
      <c r="C1436" s="2" t="s">
        <v>6</v>
      </c>
      <c r="D1436" s="2">
        <v>39</v>
      </c>
      <c r="E1436" s="6">
        <v>29489</v>
      </c>
      <c r="F1436" s="7">
        <v>43914.394375000003</v>
      </c>
      <c r="G1436" s="69" t="s">
        <v>71</v>
      </c>
      <c r="H1436" s="68">
        <v>1803</v>
      </c>
      <c r="I1436" s="8">
        <f t="shared" si="119"/>
        <v>18.03</v>
      </c>
      <c r="J1436" s="93">
        <v>4.734</v>
      </c>
      <c r="K1436" s="69">
        <v>100</v>
      </c>
      <c r="L1436" s="68">
        <v>371</v>
      </c>
      <c r="M1436" s="8">
        <f t="shared" si="120"/>
        <v>3.71</v>
      </c>
      <c r="N1436" s="93">
        <v>2.129</v>
      </c>
      <c r="O1436" s="69">
        <v>100</v>
      </c>
      <c r="P1436" s="181">
        <f t="shared" si="121"/>
        <v>4.8598382749326152</v>
      </c>
      <c r="Q1436" s="77" t="s">
        <v>718</v>
      </c>
      <c r="V1436" s="34">
        <v>0.40625</v>
      </c>
      <c r="W1436" s="85">
        <v>0.55555555555555558</v>
      </c>
      <c r="X1436" s="86">
        <f t="shared" si="122"/>
        <v>0.14930555555555558</v>
      </c>
    </row>
    <row r="1437" spans="1:24" x14ac:dyDescent="0.3">
      <c r="A1437" s="44" t="s">
        <v>10392</v>
      </c>
      <c r="B1437" s="68" t="s">
        <v>10393</v>
      </c>
      <c r="C1437" s="2" t="s">
        <v>6</v>
      </c>
      <c r="D1437" s="2">
        <v>27</v>
      </c>
      <c r="E1437" s="6">
        <v>33864</v>
      </c>
      <c r="F1437" s="7">
        <v>43914.512442129628</v>
      </c>
      <c r="G1437" s="69" t="s">
        <v>4</v>
      </c>
      <c r="H1437" s="68">
        <v>1030</v>
      </c>
      <c r="I1437" s="8">
        <f t="shared" si="119"/>
        <v>10.404040404040405</v>
      </c>
      <c r="J1437" s="93">
        <v>3.1909999999999998</v>
      </c>
      <c r="K1437" s="69">
        <v>99</v>
      </c>
      <c r="L1437" s="68">
        <v>469</v>
      </c>
      <c r="M1437" s="8">
        <f t="shared" si="120"/>
        <v>4.737373737373737</v>
      </c>
      <c r="N1437" s="93">
        <v>2.028</v>
      </c>
      <c r="O1437" s="69">
        <v>99</v>
      </c>
      <c r="P1437" s="181">
        <f t="shared" si="121"/>
        <v>2.1961620469083161</v>
      </c>
      <c r="Q1437" s="77" t="s">
        <v>718</v>
      </c>
      <c r="V1437" s="34">
        <v>0.38055555555555554</v>
      </c>
      <c r="W1437" s="85">
        <v>0.52083333333333337</v>
      </c>
      <c r="X1437" s="86">
        <f t="shared" si="122"/>
        <v>0.14027777777777783</v>
      </c>
    </row>
    <row r="1438" spans="1:24" x14ac:dyDescent="0.3">
      <c r="A1438" s="44" t="s">
        <v>10394</v>
      </c>
      <c r="B1438" s="68" t="s">
        <v>4720</v>
      </c>
      <c r="C1438" s="2" t="s">
        <v>1</v>
      </c>
      <c r="D1438" s="2">
        <v>60</v>
      </c>
      <c r="E1438" s="6">
        <v>21744</v>
      </c>
      <c r="F1438" s="7">
        <v>43914.535937499997</v>
      </c>
      <c r="G1438" s="69" t="s">
        <v>4</v>
      </c>
      <c r="H1438" s="68">
        <v>3014</v>
      </c>
      <c r="I1438" s="8">
        <f t="shared" si="119"/>
        <v>30.444444444444443</v>
      </c>
      <c r="J1438" s="93">
        <v>6.8959999999999999</v>
      </c>
      <c r="K1438" s="69">
        <v>99</v>
      </c>
      <c r="L1438" s="68">
        <v>439</v>
      </c>
      <c r="M1438" s="8">
        <f t="shared" si="120"/>
        <v>4.4343434343434343</v>
      </c>
      <c r="N1438" s="93">
        <v>1.9650000000000001</v>
      </c>
      <c r="O1438" s="69">
        <v>99</v>
      </c>
      <c r="P1438" s="181">
        <f t="shared" si="121"/>
        <v>6.8656036446469244</v>
      </c>
      <c r="Q1438" s="77" t="s">
        <v>718</v>
      </c>
      <c r="V1438" s="34">
        <v>0.3979166666666667</v>
      </c>
      <c r="W1438" s="85">
        <v>0.54166666666666663</v>
      </c>
      <c r="X1438" s="86">
        <f t="shared" si="122"/>
        <v>0.14374999999999993</v>
      </c>
    </row>
    <row r="1439" spans="1:24" x14ac:dyDescent="0.3">
      <c r="A1439" s="44" t="s">
        <v>10395</v>
      </c>
      <c r="B1439" s="68" t="s">
        <v>10396</v>
      </c>
      <c r="C1439" s="2" t="s">
        <v>1</v>
      </c>
      <c r="D1439" s="2">
        <v>45</v>
      </c>
      <c r="E1439" s="6">
        <v>27260</v>
      </c>
      <c r="F1439" s="7">
        <v>43914.563668981478</v>
      </c>
      <c r="G1439" s="69" t="s">
        <v>4</v>
      </c>
      <c r="H1439" s="68">
        <v>1584</v>
      </c>
      <c r="I1439" s="8">
        <f t="shared" si="119"/>
        <v>15.84</v>
      </c>
      <c r="J1439" s="93">
        <v>4.968</v>
      </c>
      <c r="K1439" s="69">
        <v>100</v>
      </c>
      <c r="L1439" s="68">
        <v>231</v>
      </c>
      <c r="M1439" s="8">
        <f t="shared" si="120"/>
        <v>2.31</v>
      </c>
      <c r="N1439" s="93">
        <v>1.756</v>
      </c>
      <c r="O1439" s="69">
        <v>100</v>
      </c>
      <c r="P1439" s="181">
        <f t="shared" si="121"/>
        <v>6.8571428571428568</v>
      </c>
      <c r="Q1439" s="77" t="s">
        <v>718</v>
      </c>
      <c r="V1439" s="34">
        <v>0.41111111111111115</v>
      </c>
      <c r="W1439" s="85">
        <v>0.56944444444444442</v>
      </c>
      <c r="X1439" s="86">
        <f t="shared" si="122"/>
        <v>0.15833333333333327</v>
      </c>
    </row>
    <row r="1440" spans="1:24" x14ac:dyDescent="0.3">
      <c r="A1440" s="44" t="s">
        <v>10397</v>
      </c>
      <c r="B1440" s="68" t="s">
        <v>803</v>
      </c>
      <c r="C1440" s="2" t="s">
        <v>1</v>
      </c>
      <c r="D1440" s="2">
        <v>61</v>
      </c>
      <c r="E1440" s="6">
        <v>21346</v>
      </c>
      <c r="F1440" s="7">
        <v>43914.573171296295</v>
      </c>
      <c r="G1440" s="69" t="s">
        <v>4</v>
      </c>
      <c r="H1440" s="68">
        <v>2228</v>
      </c>
      <c r="I1440" s="8">
        <f t="shared" si="119"/>
        <v>22.505050505050505</v>
      </c>
      <c r="J1440" s="93">
        <v>5.34</v>
      </c>
      <c r="K1440" s="69">
        <v>99</v>
      </c>
      <c r="L1440" s="68">
        <v>327</v>
      </c>
      <c r="M1440" s="8">
        <f t="shared" si="120"/>
        <v>3.3030303030303032</v>
      </c>
      <c r="N1440" s="93">
        <v>1.8149999999999999</v>
      </c>
      <c r="O1440" s="69">
        <v>99</v>
      </c>
      <c r="P1440" s="181">
        <f t="shared" si="121"/>
        <v>6.8134556574923542</v>
      </c>
      <c r="Q1440" s="77" t="s">
        <v>718</v>
      </c>
      <c r="V1440" s="34">
        <v>0.4375</v>
      </c>
      <c r="W1440" s="85">
        <v>0.59027777777777779</v>
      </c>
      <c r="X1440" s="86">
        <f t="shared" si="122"/>
        <v>0.15277777777777779</v>
      </c>
    </row>
    <row r="1441" spans="1:24" x14ac:dyDescent="0.3">
      <c r="A1441" s="44" t="s">
        <v>2385</v>
      </c>
      <c r="B1441" s="68" t="s">
        <v>310</v>
      </c>
      <c r="C1441" s="2" t="s">
        <v>1</v>
      </c>
      <c r="D1441" s="2">
        <v>72</v>
      </c>
      <c r="E1441" s="6">
        <v>17371</v>
      </c>
      <c r="F1441" s="7">
        <v>43914.587488425925</v>
      </c>
      <c r="G1441" s="69" t="s">
        <v>4</v>
      </c>
      <c r="H1441" s="68">
        <v>1744</v>
      </c>
      <c r="I1441" s="8">
        <f t="shared" si="119"/>
        <v>17.616161616161616</v>
      </c>
      <c r="J1441" s="93">
        <v>4.5060000000000002</v>
      </c>
      <c r="K1441" s="69">
        <v>99</v>
      </c>
      <c r="L1441" s="68">
        <v>438</v>
      </c>
      <c r="M1441" s="8">
        <f t="shared" si="120"/>
        <v>4.4242424242424239</v>
      </c>
      <c r="N1441" s="93">
        <v>2.3690000000000002</v>
      </c>
      <c r="O1441" s="69">
        <v>99</v>
      </c>
      <c r="P1441" s="181">
        <f t="shared" si="121"/>
        <v>3.9817351598173518</v>
      </c>
      <c r="Q1441" s="77" t="s">
        <v>718</v>
      </c>
      <c r="V1441" s="34">
        <v>0.4548611111111111</v>
      </c>
      <c r="W1441" s="85">
        <v>0.60416666666666663</v>
      </c>
      <c r="X1441" s="86">
        <f t="shared" si="122"/>
        <v>0.14930555555555552</v>
      </c>
    </row>
    <row r="1442" spans="1:24" x14ac:dyDescent="0.3">
      <c r="A1442" s="44" t="s">
        <v>10398</v>
      </c>
      <c r="B1442" s="68" t="s">
        <v>974</v>
      </c>
      <c r="C1442" s="2" t="s">
        <v>1</v>
      </c>
      <c r="D1442" s="2">
        <v>61</v>
      </c>
      <c r="E1442" s="6">
        <v>21598</v>
      </c>
      <c r="F1442" s="7">
        <v>43914.600092592591</v>
      </c>
      <c r="G1442" s="69" t="s">
        <v>4</v>
      </c>
      <c r="H1442" s="68">
        <v>1877</v>
      </c>
      <c r="I1442" s="8">
        <f t="shared" si="119"/>
        <v>18.959595959595958</v>
      </c>
      <c r="J1442" s="93">
        <v>3.9460000000000002</v>
      </c>
      <c r="K1442" s="69">
        <v>99</v>
      </c>
      <c r="L1442" s="68">
        <v>350</v>
      </c>
      <c r="M1442" s="8">
        <f t="shared" si="120"/>
        <v>3.5353535353535355</v>
      </c>
      <c r="N1442" s="93">
        <v>1.8480000000000001</v>
      </c>
      <c r="O1442" s="69">
        <v>99</v>
      </c>
      <c r="P1442" s="181">
        <f t="shared" si="121"/>
        <v>5.3628571428571421</v>
      </c>
      <c r="Q1442" s="77" t="s">
        <v>718</v>
      </c>
      <c r="V1442" s="34">
        <v>0.46597222222222223</v>
      </c>
      <c r="W1442" s="85">
        <v>0.61805555555555558</v>
      </c>
      <c r="X1442" s="86">
        <f t="shared" si="122"/>
        <v>0.15208333333333335</v>
      </c>
    </row>
    <row r="1443" spans="1:24" x14ac:dyDescent="0.3">
      <c r="A1443" s="44" t="s">
        <v>10399</v>
      </c>
      <c r="B1443" s="68" t="s">
        <v>10400</v>
      </c>
      <c r="C1443" s="2" t="s">
        <v>1</v>
      </c>
      <c r="D1443" s="2">
        <v>63</v>
      </c>
      <c r="E1443" s="6">
        <v>20862</v>
      </c>
      <c r="F1443" s="7">
        <v>43914.624803240738</v>
      </c>
      <c r="G1443" s="69" t="s">
        <v>4</v>
      </c>
      <c r="H1443" s="68">
        <v>2307</v>
      </c>
      <c r="I1443" s="8">
        <f t="shared" si="119"/>
        <v>23.07</v>
      </c>
      <c r="J1443" s="93">
        <v>5.3090000000000002</v>
      </c>
      <c r="K1443" s="69">
        <v>100</v>
      </c>
      <c r="L1443" s="68">
        <v>560</v>
      </c>
      <c r="M1443" s="8">
        <f t="shared" si="120"/>
        <v>5.6</v>
      </c>
      <c r="N1443" s="93">
        <v>2.625</v>
      </c>
      <c r="O1443" s="69">
        <v>100</v>
      </c>
      <c r="P1443" s="181">
        <f t="shared" si="121"/>
        <v>4.1196428571428578</v>
      </c>
      <c r="Q1443" s="77" t="s">
        <v>718</v>
      </c>
      <c r="V1443" s="34">
        <v>0.48333333333333334</v>
      </c>
      <c r="W1443" s="85">
        <v>0.63194444444444442</v>
      </c>
      <c r="X1443" s="86">
        <f t="shared" si="122"/>
        <v>0.14861111111111108</v>
      </c>
    </row>
    <row r="1444" spans="1:24" x14ac:dyDescent="0.3">
      <c r="A1444" s="44" t="s">
        <v>10401</v>
      </c>
      <c r="B1444" s="68" t="s">
        <v>6288</v>
      </c>
      <c r="C1444" s="2" t="s">
        <v>1</v>
      </c>
      <c r="D1444" s="2">
        <v>72</v>
      </c>
      <c r="E1444" s="6">
        <v>17476</v>
      </c>
      <c r="F1444" s="7">
        <v>43914.633460648147</v>
      </c>
      <c r="G1444" s="69" t="s">
        <v>4</v>
      </c>
      <c r="H1444" s="68">
        <v>2138</v>
      </c>
      <c r="I1444" s="8">
        <f t="shared" si="119"/>
        <v>21.595959595959595</v>
      </c>
      <c r="J1444" s="93">
        <v>4.9420000000000002</v>
      </c>
      <c r="K1444" s="69">
        <v>99</v>
      </c>
      <c r="L1444" s="68">
        <v>764</v>
      </c>
      <c r="M1444" s="8">
        <f t="shared" si="120"/>
        <v>7.7171717171717171</v>
      </c>
      <c r="N1444" s="93">
        <v>3.0569999999999999</v>
      </c>
      <c r="O1444" s="69">
        <v>99</v>
      </c>
      <c r="P1444" s="181">
        <f t="shared" si="121"/>
        <v>2.7984293193717278</v>
      </c>
      <c r="Q1444" s="77" t="s">
        <v>718</v>
      </c>
      <c r="V1444" s="34">
        <v>0.49652777777777773</v>
      </c>
      <c r="W1444" s="85">
        <v>0.65277777777777779</v>
      </c>
      <c r="X1444" s="86">
        <f t="shared" si="122"/>
        <v>0.15625000000000006</v>
      </c>
    </row>
    <row r="1445" spans="1:24" x14ac:dyDescent="0.3">
      <c r="A1445" s="44" t="s">
        <v>10402</v>
      </c>
      <c r="B1445" s="68" t="s">
        <v>10403</v>
      </c>
      <c r="C1445" s="2" t="s">
        <v>1</v>
      </c>
      <c r="D1445" s="2">
        <v>47</v>
      </c>
      <c r="E1445" s="6">
        <v>26662</v>
      </c>
      <c r="F1445" s="7">
        <v>43914.63585648148</v>
      </c>
      <c r="G1445" s="69" t="s">
        <v>4</v>
      </c>
      <c r="H1445" s="68">
        <v>1377</v>
      </c>
      <c r="I1445" s="8">
        <f t="shared" si="119"/>
        <v>13.909090909090908</v>
      </c>
      <c r="J1445" s="93">
        <v>3.8759999999999999</v>
      </c>
      <c r="K1445" s="69">
        <v>99</v>
      </c>
      <c r="L1445" s="68">
        <v>423</v>
      </c>
      <c r="M1445" s="8">
        <f t="shared" si="120"/>
        <v>4.2727272727272725</v>
      </c>
      <c r="N1445" s="93">
        <v>1.9730000000000001</v>
      </c>
      <c r="O1445" s="69">
        <v>99</v>
      </c>
      <c r="P1445" s="181">
        <f t="shared" si="121"/>
        <v>3.2553191489361701</v>
      </c>
      <c r="Q1445" s="77" t="s">
        <v>718</v>
      </c>
      <c r="V1445" s="34">
        <v>0.52777777777777779</v>
      </c>
      <c r="W1445" s="85">
        <v>0.66666666666666663</v>
      </c>
      <c r="X1445" s="86">
        <f t="shared" si="122"/>
        <v>0.13888888888888884</v>
      </c>
    </row>
    <row r="1446" spans="1:24" x14ac:dyDescent="0.3">
      <c r="A1446" s="44" t="s">
        <v>2396</v>
      </c>
      <c r="B1446" s="68" t="s">
        <v>338</v>
      </c>
      <c r="C1446" s="2" t="s">
        <v>1</v>
      </c>
      <c r="D1446" s="2">
        <v>55</v>
      </c>
      <c r="E1446" s="6">
        <v>23609</v>
      </c>
      <c r="F1446" s="7">
        <v>43915.516180555554</v>
      </c>
      <c r="G1446" s="69" t="s">
        <v>4</v>
      </c>
      <c r="H1446" s="68">
        <v>3052</v>
      </c>
      <c r="I1446" s="8">
        <f t="shared" si="119"/>
        <v>30.828282828282827</v>
      </c>
      <c r="J1446" s="93">
        <v>5.9489999999999998</v>
      </c>
      <c r="K1446" s="69">
        <v>99</v>
      </c>
      <c r="L1446" s="68">
        <v>518</v>
      </c>
      <c r="M1446" s="8">
        <f t="shared" si="120"/>
        <v>5.2323232323232327</v>
      </c>
      <c r="N1446" s="93">
        <v>2.39</v>
      </c>
      <c r="O1446" s="69">
        <v>99</v>
      </c>
      <c r="P1446" s="181">
        <f t="shared" si="121"/>
        <v>5.8918918918918912</v>
      </c>
      <c r="Q1446" s="77" t="s">
        <v>718</v>
      </c>
      <c r="V1446" s="34">
        <v>0.3840277777777778</v>
      </c>
      <c r="W1446" s="85">
        <v>0.52777777777777779</v>
      </c>
      <c r="X1446" s="86">
        <f t="shared" si="122"/>
        <v>0.14374999999999999</v>
      </c>
    </row>
    <row r="1447" spans="1:24" x14ac:dyDescent="0.3">
      <c r="A1447" s="44" t="s">
        <v>10404</v>
      </c>
      <c r="B1447" s="68" t="s">
        <v>10405</v>
      </c>
      <c r="C1447" s="2" t="s">
        <v>1</v>
      </c>
      <c r="D1447" s="2">
        <v>61</v>
      </c>
      <c r="E1447" s="6">
        <v>21278</v>
      </c>
      <c r="F1447" s="7">
        <v>43915.526574074072</v>
      </c>
      <c r="G1447" s="69" t="s">
        <v>4</v>
      </c>
      <c r="H1447" s="68">
        <v>2491</v>
      </c>
      <c r="I1447" s="8">
        <f t="shared" si="119"/>
        <v>25.161616161616163</v>
      </c>
      <c r="J1447" s="93">
        <v>5.593</v>
      </c>
      <c r="K1447" s="69">
        <v>99</v>
      </c>
      <c r="L1447" s="68">
        <v>479</v>
      </c>
      <c r="M1447" s="8">
        <f t="shared" si="120"/>
        <v>4.8383838383838382</v>
      </c>
      <c r="N1447" s="93">
        <v>2.266</v>
      </c>
      <c r="O1447" s="69">
        <v>99</v>
      </c>
      <c r="P1447" s="181">
        <f t="shared" si="121"/>
        <v>5.2004175365344469</v>
      </c>
      <c r="Q1447" s="77" t="s">
        <v>718</v>
      </c>
      <c r="V1447" s="34">
        <v>0.40833333333333338</v>
      </c>
      <c r="W1447" s="85">
        <v>0.54166666666666663</v>
      </c>
      <c r="X1447" s="86">
        <f t="shared" si="122"/>
        <v>0.13333333333333325</v>
      </c>
    </row>
    <row r="1448" spans="1:24" x14ac:dyDescent="0.3">
      <c r="A1448" s="44" t="s">
        <v>10406</v>
      </c>
      <c r="B1448" s="68" t="s">
        <v>10407</v>
      </c>
      <c r="C1448" s="2" t="s">
        <v>1</v>
      </c>
      <c r="D1448" s="2">
        <v>45</v>
      </c>
      <c r="E1448" s="6">
        <v>27369</v>
      </c>
      <c r="F1448" s="7">
        <v>43915.537372685183</v>
      </c>
      <c r="G1448" s="69" t="s">
        <v>553</v>
      </c>
      <c r="H1448" s="68">
        <v>2344</v>
      </c>
      <c r="I1448" s="8">
        <f t="shared" si="119"/>
        <v>23.44</v>
      </c>
      <c r="J1448" s="93">
        <v>5.0739999999999998</v>
      </c>
      <c r="K1448" s="69">
        <v>100</v>
      </c>
      <c r="L1448" s="68">
        <v>526</v>
      </c>
      <c r="M1448" s="8">
        <f t="shared" si="120"/>
        <v>5.26</v>
      </c>
      <c r="N1448" s="93">
        <v>2.3639999999999999</v>
      </c>
      <c r="O1448" s="69">
        <v>100</v>
      </c>
      <c r="P1448" s="181">
        <f t="shared" si="121"/>
        <v>4.4562737642585555</v>
      </c>
      <c r="Q1448" s="77" t="s">
        <v>718</v>
      </c>
      <c r="V1448" s="34">
        <v>0.41944444444444445</v>
      </c>
      <c r="W1448" s="85">
        <v>0.5625</v>
      </c>
      <c r="X1448" s="86">
        <f t="shared" si="122"/>
        <v>0.14305555555555555</v>
      </c>
    </row>
    <row r="1449" spans="1:24" x14ac:dyDescent="0.3">
      <c r="A1449" s="44" t="s">
        <v>10408</v>
      </c>
      <c r="B1449" s="68" t="s">
        <v>135</v>
      </c>
      <c r="C1449" s="2" t="s">
        <v>1</v>
      </c>
      <c r="D1449" s="2">
        <v>46</v>
      </c>
      <c r="E1449" s="6">
        <v>27054</v>
      </c>
      <c r="F1449" s="7">
        <v>43915.554884259262</v>
      </c>
      <c r="G1449" s="69" t="s">
        <v>4</v>
      </c>
      <c r="H1449" s="68">
        <v>1690</v>
      </c>
      <c r="I1449" s="8">
        <f t="shared" si="119"/>
        <v>17.070707070707069</v>
      </c>
      <c r="J1449" s="93">
        <v>4.1529999999999996</v>
      </c>
      <c r="K1449" s="69">
        <v>99</v>
      </c>
      <c r="L1449" s="68">
        <v>481</v>
      </c>
      <c r="M1449" s="8">
        <f t="shared" si="120"/>
        <v>4.858585858585859</v>
      </c>
      <c r="N1449" s="93">
        <v>2.2410000000000001</v>
      </c>
      <c r="O1449" s="69">
        <v>99</v>
      </c>
      <c r="P1449" s="181">
        <f t="shared" si="121"/>
        <v>3.5135135135135127</v>
      </c>
      <c r="Q1449" s="77" t="s">
        <v>718</v>
      </c>
      <c r="V1449" s="34">
        <v>0.43541666666666662</v>
      </c>
      <c r="W1449" s="85">
        <v>0.57638888888888895</v>
      </c>
      <c r="X1449" s="86">
        <f t="shared" si="122"/>
        <v>0.14097222222222233</v>
      </c>
    </row>
    <row r="1450" spans="1:24" x14ac:dyDescent="0.3">
      <c r="A1450" s="44" t="s">
        <v>10409</v>
      </c>
      <c r="B1450" s="68" t="s">
        <v>4444</v>
      </c>
      <c r="C1450" s="2" t="s">
        <v>1</v>
      </c>
      <c r="D1450" s="2">
        <v>52</v>
      </c>
      <c r="E1450" s="6">
        <v>24670</v>
      </c>
      <c r="F1450" s="7">
        <v>43915.565266203703</v>
      </c>
      <c r="G1450" s="69" t="s">
        <v>4</v>
      </c>
      <c r="H1450" s="68">
        <v>2539</v>
      </c>
      <c r="I1450" s="8">
        <f t="shared" si="119"/>
        <v>25.646464646464647</v>
      </c>
      <c r="J1450" s="93">
        <v>5.6630000000000003</v>
      </c>
      <c r="K1450" s="69">
        <v>99</v>
      </c>
      <c r="L1450" s="68">
        <v>578</v>
      </c>
      <c r="M1450" s="8">
        <f t="shared" si="120"/>
        <v>5.8383838383838382</v>
      </c>
      <c r="N1450" s="93">
        <v>2.2890000000000001</v>
      </c>
      <c r="O1450" s="69">
        <v>99</v>
      </c>
      <c r="P1450" s="181">
        <f t="shared" si="121"/>
        <v>4.3927335640138407</v>
      </c>
      <c r="Q1450" s="77" t="s">
        <v>718</v>
      </c>
      <c r="V1450" s="34">
        <v>0.44375000000000003</v>
      </c>
      <c r="W1450" s="85">
        <v>0.59027777777777779</v>
      </c>
      <c r="X1450" s="86">
        <f t="shared" si="122"/>
        <v>0.14652777777777776</v>
      </c>
    </row>
    <row r="1451" spans="1:24" x14ac:dyDescent="0.3">
      <c r="A1451" s="44" t="s">
        <v>10410</v>
      </c>
      <c r="B1451" s="68" t="s">
        <v>5146</v>
      </c>
      <c r="C1451" s="2" t="s">
        <v>1</v>
      </c>
      <c r="D1451" s="2">
        <v>45</v>
      </c>
      <c r="E1451" s="6">
        <v>27218</v>
      </c>
      <c r="F1451" s="7">
        <v>43915.588935185187</v>
      </c>
      <c r="G1451" s="69" t="s">
        <v>4</v>
      </c>
      <c r="H1451" s="68">
        <v>1772</v>
      </c>
      <c r="I1451" s="8">
        <f t="shared" si="119"/>
        <v>17.8989898989899</v>
      </c>
      <c r="J1451" s="93">
        <v>4.6369999999999996</v>
      </c>
      <c r="K1451" s="69">
        <v>99</v>
      </c>
      <c r="L1451" s="68">
        <v>341</v>
      </c>
      <c r="M1451" s="8">
        <f t="shared" si="120"/>
        <v>3.4444444444444446</v>
      </c>
      <c r="N1451" s="93">
        <v>1.722</v>
      </c>
      <c r="O1451" s="69">
        <v>99</v>
      </c>
      <c r="P1451" s="181">
        <f t="shared" si="121"/>
        <v>5.1964809384164221</v>
      </c>
      <c r="Q1451" s="77" t="s">
        <v>718</v>
      </c>
      <c r="V1451" s="34">
        <v>0.45833333333333331</v>
      </c>
      <c r="W1451" s="85">
        <v>0.61111111111111105</v>
      </c>
      <c r="X1451" s="86">
        <f t="shared" si="122"/>
        <v>0.15277777777777773</v>
      </c>
    </row>
    <row r="1452" spans="1:24" x14ac:dyDescent="0.3">
      <c r="A1452" s="44" t="s">
        <v>2322</v>
      </c>
      <c r="B1452" s="68" t="s">
        <v>115</v>
      </c>
      <c r="C1452" s="2" t="s">
        <v>1</v>
      </c>
      <c r="D1452" s="2">
        <v>60</v>
      </c>
      <c r="E1452" s="6">
        <v>21668</v>
      </c>
      <c r="F1452" s="7">
        <v>43915.612187500003</v>
      </c>
      <c r="G1452" s="69" t="s">
        <v>4</v>
      </c>
      <c r="H1452" s="68">
        <v>2491</v>
      </c>
      <c r="I1452" s="8">
        <f t="shared" si="119"/>
        <v>25.161616161616163</v>
      </c>
      <c r="J1452" s="93">
        <v>5.8390000000000004</v>
      </c>
      <c r="K1452" s="69">
        <v>99</v>
      </c>
      <c r="L1452" s="68">
        <v>465</v>
      </c>
      <c r="M1452" s="8">
        <f t="shared" si="120"/>
        <v>4.6969696969696972</v>
      </c>
      <c r="N1452" s="93">
        <v>1.86</v>
      </c>
      <c r="O1452" s="69">
        <v>99</v>
      </c>
      <c r="P1452" s="181">
        <f t="shared" si="121"/>
        <v>5.3569892473118275</v>
      </c>
      <c r="Q1452" s="77" t="s">
        <v>718</v>
      </c>
      <c r="V1452" s="34">
        <v>0.47083333333333338</v>
      </c>
      <c r="W1452" s="85">
        <v>0.625</v>
      </c>
      <c r="X1452" s="86">
        <f t="shared" si="122"/>
        <v>0.15416666666666662</v>
      </c>
    </row>
    <row r="1453" spans="1:24" x14ac:dyDescent="0.3">
      <c r="A1453" s="44" t="s">
        <v>10411</v>
      </c>
      <c r="B1453" s="68" t="s">
        <v>6171</v>
      </c>
      <c r="C1453" s="2" t="s">
        <v>1</v>
      </c>
      <c r="D1453" s="2">
        <v>25</v>
      </c>
      <c r="E1453" s="6">
        <v>34555</v>
      </c>
      <c r="F1453" s="7">
        <v>43915.624837962961</v>
      </c>
      <c r="G1453" s="69" t="s">
        <v>4</v>
      </c>
      <c r="H1453" s="68">
        <v>748</v>
      </c>
      <c r="I1453" s="8">
        <f t="shared" si="119"/>
        <v>7.5555555555555554</v>
      </c>
      <c r="J1453" s="93">
        <v>2.98</v>
      </c>
      <c r="K1453" s="69">
        <v>99</v>
      </c>
      <c r="L1453" s="68">
        <v>314</v>
      </c>
      <c r="M1453" s="8">
        <f t="shared" si="120"/>
        <v>3.1717171717171717</v>
      </c>
      <c r="N1453" s="93">
        <v>1.6719999999999999</v>
      </c>
      <c r="O1453" s="69">
        <v>99</v>
      </c>
      <c r="P1453" s="181">
        <f t="shared" si="121"/>
        <v>2.3821656050955413</v>
      </c>
      <c r="Q1453" s="77" t="s">
        <v>718</v>
      </c>
      <c r="V1453" s="34">
        <v>0.47361111111111115</v>
      </c>
      <c r="W1453" s="85">
        <v>0.63888888888888895</v>
      </c>
      <c r="X1453" s="86">
        <f t="shared" si="122"/>
        <v>0.1652777777777778</v>
      </c>
    </row>
    <row r="1454" spans="1:24" x14ac:dyDescent="0.3">
      <c r="A1454" s="44" t="s">
        <v>10412</v>
      </c>
      <c r="B1454" s="68" t="s">
        <v>10413</v>
      </c>
      <c r="C1454" s="2" t="s">
        <v>1</v>
      </c>
      <c r="D1454" s="2">
        <v>66</v>
      </c>
      <c r="E1454" s="6">
        <v>19712</v>
      </c>
      <c r="F1454" s="7">
        <v>43916.431319444448</v>
      </c>
      <c r="G1454" s="69" t="s">
        <v>71</v>
      </c>
      <c r="H1454" s="68">
        <v>2086</v>
      </c>
      <c r="I1454" s="8">
        <f t="shared" si="119"/>
        <v>20.86</v>
      </c>
      <c r="J1454" s="93">
        <v>5.0449999999999999</v>
      </c>
      <c r="K1454" s="69">
        <v>100</v>
      </c>
      <c r="L1454" s="68">
        <v>471</v>
      </c>
      <c r="M1454" s="8">
        <f t="shared" si="120"/>
        <v>4.71</v>
      </c>
      <c r="N1454" s="93">
        <v>2.2080000000000002</v>
      </c>
      <c r="O1454" s="69">
        <v>100</v>
      </c>
      <c r="P1454" s="181">
        <f t="shared" si="121"/>
        <v>4.428874734607219</v>
      </c>
      <c r="Q1454" s="77" t="s">
        <v>718</v>
      </c>
      <c r="V1454" s="34">
        <v>0.44097222222222227</v>
      </c>
      <c r="W1454" s="85">
        <v>0.61111111111111105</v>
      </c>
      <c r="X1454" s="86">
        <f t="shared" si="122"/>
        <v>0.17013888888888878</v>
      </c>
    </row>
    <row r="1455" spans="1:24" x14ac:dyDescent="0.3">
      <c r="A1455" s="44" t="s">
        <v>10416</v>
      </c>
      <c r="B1455" s="68" t="s">
        <v>197</v>
      </c>
      <c r="C1455" s="2" t="s">
        <v>1</v>
      </c>
      <c r="D1455" s="2">
        <v>60</v>
      </c>
      <c r="E1455" s="6">
        <v>21803</v>
      </c>
      <c r="F1455" s="7">
        <v>43916.531550925924</v>
      </c>
      <c r="G1455" s="69" t="s">
        <v>4</v>
      </c>
      <c r="H1455" s="68">
        <v>1701</v>
      </c>
      <c r="I1455" s="8">
        <f t="shared" si="119"/>
        <v>17.181818181818183</v>
      </c>
      <c r="J1455" s="93">
        <v>4.0739999999999998</v>
      </c>
      <c r="K1455" s="69">
        <v>99</v>
      </c>
      <c r="L1455" s="68">
        <v>381</v>
      </c>
      <c r="M1455" s="8">
        <f t="shared" si="120"/>
        <v>3.8484848484848486</v>
      </c>
      <c r="N1455" s="93">
        <v>2.121</v>
      </c>
      <c r="O1455" s="69">
        <v>99</v>
      </c>
      <c r="P1455" s="181">
        <f t="shared" si="121"/>
        <v>4.4645669291338583</v>
      </c>
      <c r="Q1455" s="77" t="s">
        <v>718</v>
      </c>
      <c r="V1455" s="34">
        <v>0.39513888888888887</v>
      </c>
      <c r="W1455" s="85">
        <v>0.53472222222222221</v>
      </c>
      <c r="X1455" s="86">
        <f t="shared" si="122"/>
        <v>0.13958333333333334</v>
      </c>
    </row>
    <row r="1456" spans="1:24" x14ac:dyDescent="0.3">
      <c r="A1456" s="44" t="s">
        <v>10417</v>
      </c>
      <c r="B1456" s="68" t="s">
        <v>758</v>
      </c>
      <c r="C1456" s="2" t="s">
        <v>1</v>
      </c>
      <c r="D1456" s="2">
        <v>49</v>
      </c>
      <c r="E1456" s="6">
        <v>25691</v>
      </c>
      <c r="F1456" s="7">
        <v>43916.542974537035</v>
      </c>
      <c r="G1456" s="69" t="s">
        <v>4</v>
      </c>
      <c r="H1456" s="68">
        <v>1454</v>
      </c>
      <c r="I1456" s="8">
        <f t="shared" si="119"/>
        <v>14.686868686868687</v>
      </c>
      <c r="J1456" s="93">
        <v>3.7679999999999998</v>
      </c>
      <c r="K1456" s="69">
        <v>99</v>
      </c>
      <c r="L1456" s="68">
        <v>374</v>
      </c>
      <c r="M1456" s="8">
        <f t="shared" si="120"/>
        <v>3.7777777777777777</v>
      </c>
      <c r="N1456" s="93">
        <v>1.9039999999999999</v>
      </c>
      <c r="O1456" s="69">
        <v>99</v>
      </c>
      <c r="P1456" s="181">
        <f t="shared" si="121"/>
        <v>3.8877005347593583</v>
      </c>
      <c r="Q1456" s="77" t="s">
        <v>718</v>
      </c>
      <c r="V1456" s="34">
        <v>0.39999999999999997</v>
      </c>
      <c r="W1456" s="85">
        <v>0.54861111111111105</v>
      </c>
      <c r="X1456" s="86">
        <f t="shared" si="122"/>
        <v>0.14861111111111108</v>
      </c>
    </row>
    <row r="1457" spans="1:24" x14ac:dyDescent="0.3">
      <c r="A1457" s="44" t="s">
        <v>10418</v>
      </c>
      <c r="B1457" s="68" t="s">
        <v>120</v>
      </c>
      <c r="C1457" s="2" t="s">
        <v>1</v>
      </c>
      <c r="D1457" s="2">
        <v>68</v>
      </c>
      <c r="E1457" s="6">
        <v>18973</v>
      </c>
      <c r="F1457" s="7">
        <v>43916.54892361111</v>
      </c>
      <c r="G1457" s="69" t="s">
        <v>4</v>
      </c>
      <c r="H1457" s="68">
        <v>768</v>
      </c>
      <c r="I1457" s="8">
        <f t="shared" si="119"/>
        <v>7.68</v>
      </c>
      <c r="J1457" s="93">
        <v>2.4860000000000002</v>
      </c>
      <c r="K1457" s="69">
        <v>100</v>
      </c>
      <c r="L1457" s="68">
        <v>182</v>
      </c>
      <c r="M1457" s="8">
        <f t="shared" si="120"/>
        <v>1.82</v>
      </c>
      <c r="N1457" s="93">
        <v>1.175</v>
      </c>
      <c r="O1457" s="69">
        <v>100</v>
      </c>
      <c r="P1457" s="181">
        <f t="shared" si="121"/>
        <v>4.2197802197802199</v>
      </c>
      <c r="Q1457" s="77" t="s">
        <v>718</v>
      </c>
      <c r="V1457" s="34">
        <v>0.40416666666666662</v>
      </c>
      <c r="W1457" s="85">
        <v>0.5625</v>
      </c>
      <c r="X1457" s="86">
        <f t="shared" si="122"/>
        <v>0.15833333333333338</v>
      </c>
    </row>
    <row r="1458" spans="1:24" x14ac:dyDescent="0.3">
      <c r="A1458" s="44" t="s">
        <v>10419</v>
      </c>
      <c r="B1458" s="68" t="s">
        <v>10420</v>
      </c>
      <c r="C1458" s="2" t="s">
        <v>6</v>
      </c>
      <c r="D1458" s="2">
        <v>69</v>
      </c>
      <c r="E1458" s="6">
        <v>18551</v>
      </c>
      <c r="F1458" s="7">
        <v>43916.564583333333</v>
      </c>
      <c r="G1458" s="69" t="s">
        <v>4</v>
      </c>
      <c r="H1458" s="68">
        <v>1710</v>
      </c>
      <c r="I1458" s="8">
        <f t="shared" si="119"/>
        <v>17.272727272727273</v>
      </c>
      <c r="J1458" s="93">
        <v>4.2640000000000002</v>
      </c>
      <c r="K1458" s="69">
        <v>99</v>
      </c>
      <c r="L1458" s="68">
        <v>344</v>
      </c>
      <c r="M1458" s="8">
        <f t="shared" si="120"/>
        <v>3.4747474747474749</v>
      </c>
      <c r="N1458" s="93">
        <v>1.8859999999999999</v>
      </c>
      <c r="O1458" s="69">
        <v>99</v>
      </c>
      <c r="P1458" s="181">
        <f t="shared" si="121"/>
        <v>4.970930232558139</v>
      </c>
      <c r="Q1458" s="77" t="s">
        <v>718</v>
      </c>
      <c r="V1458" s="34">
        <v>0.42083333333333334</v>
      </c>
      <c r="W1458" s="85">
        <v>0.58333333333333337</v>
      </c>
      <c r="X1458" s="86">
        <f t="shared" si="122"/>
        <v>0.16250000000000003</v>
      </c>
    </row>
    <row r="1459" spans="1:24" x14ac:dyDescent="0.3">
      <c r="A1459" s="44" t="s">
        <v>2338</v>
      </c>
      <c r="B1459" s="68" t="s">
        <v>179</v>
      </c>
      <c r="C1459" s="2" t="s">
        <v>1</v>
      </c>
      <c r="D1459" s="2">
        <v>44</v>
      </c>
      <c r="E1459" s="6">
        <v>27760</v>
      </c>
      <c r="F1459" s="7">
        <v>43916.583784722221</v>
      </c>
      <c r="G1459" s="69" t="s">
        <v>4</v>
      </c>
      <c r="H1459" s="68">
        <v>1343</v>
      </c>
      <c r="I1459" s="8">
        <f t="shared" si="119"/>
        <v>13.565656565656566</v>
      </c>
      <c r="J1459" s="93">
        <v>4.26</v>
      </c>
      <c r="K1459" s="69">
        <v>99</v>
      </c>
      <c r="L1459" s="68">
        <v>221</v>
      </c>
      <c r="M1459" s="8">
        <f t="shared" si="120"/>
        <v>2.2323232323232323</v>
      </c>
      <c r="N1459" s="93">
        <v>1.544</v>
      </c>
      <c r="O1459" s="69">
        <v>99</v>
      </c>
      <c r="P1459" s="181">
        <f t="shared" si="121"/>
        <v>6.0769230769230775</v>
      </c>
      <c r="Q1459" s="77" t="s">
        <v>718</v>
      </c>
      <c r="V1459" s="34">
        <v>0.44166666666666665</v>
      </c>
      <c r="W1459" s="85">
        <v>0.59722222222222221</v>
      </c>
      <c r="X1459" s="86">
        <f t="shared" si="122"/>
        <v>0.15555555555555556</v>
      </c>
    </row>
    <row r="1460" spans="1:24" x14ac:dyDescent="0.3">
      <c r="A1460" s="44" t="s">
        <v>10421</v>
      </c>
      <c r="B1460" s="68" t="s">
        <v>962</v>
      </c>
      <c r="C1460" s="2" t="s">
        <v>1</v>
      </c>
      <c r="D1460" s="2">
        <v>47</v>
      </c>
      <c r="E1460" s="6">
        <v>26689</v>
      </c>
      <c r="F1460" s="7">
        <v>43916.611261574071</v>
      </c>
      <c r="G1460" s="69" t="s">
        <v>4</v>
      </c>
      <c r="H1460" s="68">
        <v>1373</v>
      </c>
      <c r="I1460" s="8">
        <f t="shared" si="119"/>
        <v>13.868686868686869</v>
      </c>
      <c r="J1460" s="93">
        <v>3.8460000000000001</v>
      </c>
      <c r="K1460" s="69">
        <v>99</v>
      </c>
      <c r="L1460" s="68">
        <v>355</v>
      </c>
      <c r="M1460" s="8">
        <f t="shared" si="120"/>
        <v>3.5858585858585861</v>
      </c>
      <c r="N1460" s="93">
        <v>1.9219999999999999</v>
      </c>
      <c r="O1460" s="69">
        <v>99</v>
      </c>
      <c r="P1460" s="181">
        <f t="shared" si="121"/>
        <v>3.8676056338028166</v>
      </c>
      <c r="Q1460" s="77" t="s">
        <v>718</v>
      </c>
      <c r="V1460" s="34">
        <v>0.45208333333333334</v>
      </c>
      <c r="W1460" s="85">
        <v>0.625</v>
      </c>
      <c r="X1460" s="86">
        <f t="shared" si="122"/>
        <v>0.17291666666666666</v>
      </c>
    </row>
    <row r="1461" spans="1:24" x14ac:dyDescent="0.3">
      <c r="A1461" s="44" t="s">
        <v>10422</v>
      </c>
      <c r="B1461" s="68" t="s">
        <v>10423</v>
      </c>
      <c r="C1461" s="2" t="s">
        <v>6</v>
      </c>
      <c r="D1461" s="2">
        <v>60</v>
      </c>
      <c r="E1461" s="6">
        <v>21808</v>
      </c>
      <c r="F1461" s="7">
        <v>43916.62128472222</v>
      </c>
      <c r="G1461" s="69" t="s">
        <v>4</v>
      </c>
      <c r="H1461" s="68">
        <v>1330</v>
      </c>
      <c r="I1461" s="8">
        <f t="shared" si="119"/>
        <v>13.434343434343434</v>
      </c>
      <c r="J1461" s="93">
        <v>3.2709999999999999</v>
      </c>
      <c r="K1461" s="69">
        <v>99</v>
      </c>
      <c r="L1461" s="68">
        <v>363</v>
      </c>
      <c r="M1461" s="8">
        <f t="shared" si="120"/>
        <v>3.6666666666666665</v>
      </c>
      <c r="N1461" s="93">
        <v>1.7609999999999999</v>
      </c>
      <c r="O1461" s="69">
        <v>99</v>
      </c>
      <c r="P1461" s="181">
        <f t="shared" si="121"/>
        <v>3.6639118457300275</v>
      </c>
      <c r="Q1461" s="77" t="s">
        <v>718</v>
      </c>
      <c r="V1461" s="34">
        <v>0.46388888888888885</v>
      </c>
      <c r="W1461" s="85">
        <v>0.64583333333333337</v>
      </c>
      <c r="X1461" s="86">
        <f t="shared" si="122"/>
        <v>0.18194444444444452</v>
      </c>
    </row>
    <row r="1462" spans="1:24" x14ac:dyDescent="0.3">
      <c r="A1462" s="44" t="s">
        <v>10424</v>
      </c>
      <c r="B1462" s="68" t="s">
        <v>1810</v>
      </c>
      <c r="C1462" s="2" t="s">
        <v>1</v>
      </c>
      <c r="D1462" s="2">
        <v>44</v>
      </c>
      <c r="E1462" s="6">
        <v>27680</v>
      </c>
      <c r="F1462" s="7">
        <v>43916.642106481479</v>
      </c>
      <c r="G1462" s="69" t="s">
        <v>4</v>
      </c>
      <c r="H1462" s="68">
        <v>929</v>
      </c>
      <c r="I1462" s="8">
        <f t="shared" si="119"/>
        <v>9.3838383838383841</v>
      </c>
      <c r="J1462" s="93">
        <v>3.3370000000000002</v>
      </c>
      <c r="K1462" s="69">
        <v>99</v>
      </c>
      <c r="L1462" s="68">
        <v>301</v>
      </c>
      <c r="M1462" s="8">
        <f t="shared" si="120"/>
        <v>3.0404040404040402</v>
      </c>
      <c r="N1462" s="93">
        <v>1.72</v>
      </c>
      <c r="O1462" s="69">
        <v>99</v>
      </c>
      <c r="P1462" s="181">
        <f t="shared" si="121"/>
        <v>3.0863787375415286</v>
      </c>
      <c r="Q1462" s="77" t="s">
        <v>718</v>
      </c>
      <c r="V1462" s="34">
        <v>0.50138888888888888</v>
      </c>
      <c r="W1462" s="85">
        <v>0.66666666666666663</v>
      </c>
      <c r="X1462" s="86">
        <f t="shared" si="122"/>
        <v>0.16527777777777775</v>
      </c>
    </row>
    <row r="1463" spans="1:24" x14ac:dyDescent="0.3">
      <c r="A1463" s="44" t="s">
        <v>10426</v>
      </c>
      <c r="B1463" s="68" t="s">
        <v>10427</v>
      </c>
      <c r="C1463" s="2" t="s">
        <v>6</v>
      </c>
      <c r="D1463" s="2">
        <v>31</v>
      </c>
      <c r="E1463" s="6">
        <v>32524</v>
      </c>
      <c r="F1463" s="7">
        <v>43917.516400462962</v>
      </c>
      <c r="G1463" s="69" t="s">
        <v>4</v>
      </c>
      <c r="H1463" s="68">
        <v>873</v>
      </c>
      <c r="I1463" s="8">
        <f t="shared" si="119"/>
        <v>8.8181818181818183</v>
      </c>
      <c r="J1463" s="93">
        <v>2.585</v>
      </c>
      <c r="K1463" s="69">
        <v>99</v>
      </c>
      <c r="L1463" s="68">
        <v>276</v>
      </c>
      <c r="M1463" s="8">
        <f t="shared" si="120"/>
        <v>2.7878787878787881</v>
      </c>
      <c r="N1463" s="93">
        <v>1.853</v>
      </c>
      <c r="O1463" s="69">
        <v>99</v>
      </c>
      <c r="P1463" s="181">
        <f t="shared" si="121"/>
        <v>3.1630434782608696</v>
      </c>
      <c r="Q1463" s="77" t="s">
        <v>718</v>
      </c>
      <c r="V1463" s="34">
        <v>0.37777777777777777</v>
      </c>
      <c r="W1463" s="85">
        <v>0.53125</v>
      </c>
      <c r="X1463" s="86">
        <f t="shared" si="122"/>
        <v>0.15347222222222223</v>
      </c>
    </row>
    <row r="1464" spans="1:24" x14ac:dyDescent="0.3">
      <c r="A1464" s="44" t="s">
        <v>10428</v>
      </c>
      <c r="B1464" s="68" t="s">
        <v>770</v>
      </c>
      <c r="C1464" s="2" t="s">
        <v>1</v>
      </c>
      <c r="D1464" s="2">
        <v>49</v>
      </c>
      <c r="E1464" s="6">
        <v>26001</v>
      </c>
      <c r="F1464" s="7">
        <v>43917.527337962965</v>
      </c>
      <c r="G1464" s="69" t="s">
        <v>4</v>
      </c>
      <c r="H1464" s="68">
        <v>2015</v>
      </c>
      <c r="I1464" s="8">
        <f t="shared" si="119"/>
        <v>20.353535353535353</v>
      </c>
      <c r="J1464" s="93">
        <v>4.625</v>
      </c>
      <c r="K1464" s="69">
        <v>99</v>
      </c>
      <c r="L1464" s="68">
        <v>456</v>
      </c>
      <c r="M1464" s="8">
        <f t="shared" si="120"/>
        <v>4.6060606060606064</v>
      </c>
      <c r="N1464" s="93">
        <v>2.1320000000000001</v>
      </c>
      <c r="O1464" s="69">
        <v>99</v>
      </c>
      <c r="P1464" s="181">
        <f t="shared" si="121"/>
        <v>4.4188596491228065</v>
      </c>
      <c r="Q1464" s="77" t="s">
        <v>718</v>
      </c>
      <c r="V1464" s="34">
        <v>0.40972222222222227</v>
      </c>
      <c r="W1464" s="85">
        <v>0.54513888888888895</v>
      </c>
      <c r="X1464" s="86">
        <f t="shared" si="122"/>
        <v>0.13541666666666669</v>
      </c>
    </row>
    <row r="1465" spans="1:24" x14ac:dyDescent="0.3">
      <c r="A1465" s="44" t="s">
        <v>10429</v>
      </c>
      <c r="B1465" s="68" t="s">
        <v>1683</v>
      </c>
      <c r="C1465" s="2" t="s">
        <v>1</v>
      </c>
      <c r="D1465" s="2">
        <v>72</v>
      </c>
      <c r="E1465" s="6">
        <v>17297</v>
      </c>
      <c r="F1465" s="7">
        <v>43917.5391087963</v>
      </c>
      <c r="G1465" s="69" t="s">
        <v>4</v>
      </c>
      <c r="H1465" s="68">
        <v>3329</v>
      </c>
      <c r="I1465" s="8">
        <f t="shared" si="119"/>
        <v>33.626262626262623</v>
      </c>
      <c r="J1465" s="93">
        <v>5.9290000000000003</v>
      </c>
      <c r="K1465" s="69">
        <v>99</v>
      </c>
      <c r="L1465" s="68">
        <v>1343</v>
      </c>
      <c r="M1465" s="8">
        <f t="shared" si="120"/>
        <v>13.565656565656566</v>
      </c>
      <c r="N1465" s="93">
        <v>3.5950000000000002</v>
      </c>
      <c r="O1465" s="69">
        <v>99</v>
      </c>
      <c r="P1465" s="181">
        <f t="shared" si="121"/>
        <v>2.4787788533134769</v>
      </c>
      <c r="Q1465" s="77" t="s">
        <v>718</v>
      </c>
      <c r="V1465" s="34">
        <v>0.42152777777777778</v>
      </c>
      <c r="W1465" s="85">
        <v>0.56944444444444442</v>
      </c>
      <c r="X1465" s="86">
        <f t="shared" si="122"/>
        <v>0.14791666666666664</v>
      </c>
    </row>
    <row r="1466" spans="1:24" x14ac:dyDescent="0.3">
      <c r="A1466" s="44" t="s">
        <v>10430</v>
      </c>
      <c r="B1466" s="68" t="s">
        <v>790</v>
      </c>
      <c r="C1466" s="2" t="s">
        <v>1</v>
      </c>
      <c r="D1466" s="2">
        <v>56</v>
      </c>
      <c r="E1466" s="6">
        <v>23305</v>
      </c>
      <c r="F1466" s="7">
        <v>43917.547997685186</v>
      </c>
      <c r="G1466" s="69" t="s">
        <v>4</v>
      </c>
      <c r="H1466" s="68">
        <v>3666</v>
      </c>
      <c r="I1466" s="8">
        <f t="shared" si="119"/>
        <v>37.030303030303031</v>
      </c>
      <c r="J1466" s="93">
        <v>6.2489999999999997</v>
      </c>
      <c r="K1466" s="69">
        <v>99</v>
      </c>
      <c r="L1466" s="68">
        <v>654</v>
      </c>
      <c r="M1466" s="8">
        <f t="shared" si="120"/>
        <v>6.6060606060606064</v>
      </c>
      <c r="N1466" s="93">
        <v>2.806</v>
      </c>
      <c r="O1466" s="69">
        <v>99</v>
      </c>
      <c r="P1466" s="181">
        <f t="shared" si="121"/>
        <v>5.6055045871559628</v>
      </c>
      <c r="Q1466" s="77" t="s">
        <v>718</v>
      </c>
      <c r="V1466" s="34">
        <v>0.4291666666666667</v>
      </c>
      <c r="W1466" s="85">
        <v>0.57986111111111105</v>
      </c>
      <c r="X1466" s="86">
        <f t="shared" si="122"/>
        <v>0.15069444444444435</v>
      </c>
    </row>
    <row r="1467" spans="1:24" x14ac:dyDescent="0.3">
      <c r="A1467" s="44" t="s">
        <v>10431</v>
      </c>
      <c r="B1467" s="68" t="s">
        <v>1001</v>
      </c>
      <c r="C1467" s="2" t="s">
        <v>1</v>
      </c>
      <c r="D1467" s="2">
        <v>57</v>
      </c>
      <c r="E1467" s="6">
        <v>22880</v>
      </c>
      <c r="F1467" s="7">
        <v>43917.573831018519</v>
      </c>
      <c r="G1467" s="69" t="s">
        <v>4</v>
      </c>
      <c r="H1467" s="68">
        <v>2546</v>
      </c>
      <c r="I1467" s="8">
        <f t="shared" si="119"/>
        <v>25.717171717171716</v>
      </c>
      <c r="J1467" s="93">
        <v>4.9690000000000003</v>
      </c>
      <c r="K1467" s="69">
        <v>99</v>
      </c>
      <c r="L1467" s="68">
        <v>640</v>
      </c>
      <c r="M1467" s="8">
        <f t="shared" si="120"/>
        <v>6.4646464646464645</v>
      </c>
      <c r="N1467" s="93">
        <v>2.5920000000000001</v>
      </c>
      <c r="O1467" s="69">
        <v>99</v>
      </c>
      <c r="P1467" s="181">
        <f t="shared" si="121"/>
        <v>3.9781249999999999</v>
      </c>
      <c r="Q1467" s="77" t="s">
        <v>718</v>
      </c>
      <c r="V1467" s="34">
        <v>0.44861111111111113</v>
      </c>
      <c r="W1467" s="85">
        <v>0.59027777777777779</v>
      </c>
      <c r="X1467" s="86">
        <f t="shared" si="122"/>
        <v>0.14166666666666666</v>
      </c>
    </row>
    <row r="1468" spans="1:24" x14ac:dyDescent="0.3">
      <c r="A1468" s="44" t="s">
        <v>10432</v>
      </c>
      <c r="B1468" s="68" t="s">
        <v>10433</v>
      </c>
      <c r="C1468" s="2" t="s">
        <v>6</v>
      </c>
      <c r="D1468" s="2">
        <v>52</v>
      </c>
      <c r="E1468" s="6">
        <v>24669</v>
      </c>
      <c r="F1468" s="7">
        <v>43917.591099537036</v>
      </c>
      <c r="G1468" s="69" t="s">
        <v>4</v>
      </c>
      <c r="H1468" s="68">
        <v>1126</v>
      </c>
      <c r="I1468" s="8">
        <f t="shared" si="119"/>
        <v>11.373737373737374</v>
      </c>
      <c r="J1468" s="93">
        <v>3.4089999999999998</v>
      </c>
      <c r="K1468" s="69">
        <v>99</v>
      </c>
      <c r="L1468" s="68">
        <v>254</v>
      </c>
      <c r="M1468" s="8">
        <f t="shared" si="120"/>
        <v>2.5656565656565657</v>
      </c>
      <c r="N1468" s="93">
        <v>1.661</v>
      </c>
      <c r="O1468" s="69">
        <v>99</v>
      </c>
      <c r="P1468" s="181">
        <f t="shared" si="121"/>
        <v>4.4330708661417324</v>
      </c>
      <c r="Q1468" s="77" t="s">
        <v>718</v>
      </c>
      <c r="V1468" s="34">
        <v>0.4145833333333333</v>
      </c>
      <c r="W1468" s="85">
        <v>0.60069444444444442</v>
      </c>
      <c r="X1468" s="86">
        <f t="shared" si="122"/>
        <v>0.18611111111111112</v>
      </c>
    </row>
    <row r="1469" spans="1:24" x14ac:dyDescent="0.3">
      <c r="A1469" s="44" t="s">
        <v>10434</v>
      </c>
      <c r="B1469" s="68" t="s">
        <v>250</v>
      </c>
      <c r="C1469" s="2" t="s">
        <v>1</v>
      </c>
      <c r="D1469" s="2">
        <v>46</v>
      </c>
      <c r="E1469" s="6">
        <v>26779</v>
      </c>
      <c r="F1469" s="7">
        <v>43917.597708333335</v>
      </c>
      <c r="G1469" s="69" t="s">
        <v>4</v>
      </c>
      <c r="H1469" s="68">
        <v>2621</v>
      </c>
      <c r="I1469" s="8">
        <f t="shared" si="119"/>
        <v>26.21</v>
      </c>
      <c r="J1469" s="93">
        <v>5.4260000000000002</v>
      </c>
      <c r="K1469" s="69">
        <v>100</v>
      </c>
      <c r="L1469" s="68">
        <v>556</v>
      </c>
      <c r="M1469" s="8">
        <f t="shared" si="120"/>
        <v>5.56</v>
      </c>
      <c r="N1469" s="93">
        <v>2.556</v>
      </c>
      <c r="O1469" s="69">
        <v>100</v>
      </c>
      <c r="P1469" s="181">
        <f t="shared" si="121"/>
        <v>4.7140287769784175</v>
      </c>
      <c r="Q1469" s="77" t="s">
        <v>718</v>
      </c>
      <c r="V1469" s="34">
        <v>0.46736111111111112</v>
      </c>
      <c r="W1469" s="85">
        <v>0.62847222222222221</v>
      </c>
      <c r="X1469" s="86">
        <f t="shared" si="122"/>
        <v>0.16111111111111109</v>
      </c>
    </row>
    <row r="1470" spans="1:24" x14ac:dyDescent="0.3">
      <c r="A1470" s="44" t="s">
        <v>2580</v>
      </c>
      <c r="B1470" s="68" t="s">
        <v>1133</v>
      </c>
      <c r="C1470" s="2" t="s">
        <v>1</v>
      </c>
      <c r="D1470" s="2">
        <v>32</v>
      </c>
      <c r="E1470" s="6">
        <v>31950</v>
      </c>
      <c r="F1470" s="7">
        <v>43917.624155092592</v>
      </c>
      <c r="G1470" s="69" t="s">
        <v>4</v>
      </c>
      <c r="H1470" s="68">
        <v>1177</v>
      </c>
      <c r="I1470" s="8">
        <f t="shared" si="119"/>
        <v>11.77</v>
      </c>
      <c r="J1470" s="93">
        <v>3.399</v>
      </c>
      <c r="K1470" s="69">
        <v>100</v>
      </c>
      <c r="L1470" s="68">
        <v>394</v>
      </c>
      <c r="M1470" s="8">
        <f t="shared" si="120"/>
        <v>3.94</v>
      </c>
      <c r="N1470" s="93">
        <v>2.3479999999999999</v>
      </c>
      <c r="O1470" s="69">
        <v>100</v>
      </c>
      <c r="P1470" s="181">
        <f t="shared" si="121"/>
        <v>2.9873096446700509</v>
      </c>
      <c r="Q1470" s="77" t="s">
        <v>718</v>
      </c>
      <c r="V1470" s="34">
        <v>0.48333333333333334</v>
      </c>
      <c r="W1470" s="85">
        <v>0.63888888888888895</v>
      </c>
      <c r="X1470" s="86">
        <f t="shared" si="122"/>
        <v>0.15555555555555561</v>
      </c>
    </row>
    <row r="1471" spans="1:24" x14ac:dyDescent="0.3">
      <c r="A1471" s="44" t="s">
        <v>10435</v>
      </c>
      <c r="B1471" s="68" t="s">
        <v>10436</v>
      </c>
      <c r="C1471" s="2" t="s">
        <v>1</v>
      </c>
      <c r="D1471" s="2">
        <v>44</v>
      </c>
      <c r="E1471" s="6">
        <v>27796</v>
      </c>
      <c r="F1471" s="7">
        <v>43917.63517361111</v>
      </c>
      <c r="G1471" s="69" t="s">
        <v>4</v>
      </c>
      <c r="H1471" s="68">
        <v>1836</v>
      </c>
      <c r="I1471" s="8">
        <f t="shared" si="119"/>
        <v>18.36</v>
      </c>
      <c r="J1471" s="93">
        <v>4.4820000000000002</v>
      </c>
      <c r="K1471" s="69">
        <v>100</v>
      </c>
      <c r="L1471" s="68">
        <v>429</v>
      </c>
      <c r="M1471" s="8">
        <f t="shared" si="120"/>
        <v>4.29</v>
      </c>
      <c r="N1471" s="93">
        <v>2.2669999999999999</v>
      </c>
      <c r="O1471" s="69">
        <v>100</v>
      </c>
      <c r="P1471" s="181">
        <f t="shared" si="121"/>
        <v>4.2797202797202791</v>
      </c>
      <c r="Q1471" s="77" t="s">
        <v>718</v>
      </c>
      <c r="V1471" s="34">
        <v>0.50138888888888888</v>
      </c>
      <c r="W1471" s="85">
        <v>0.65625</v>
      </c>
      <c r="X1471" s="86">
        <f t="shared" si="122"/>
        <v>0.15486111111111112</v>
      </c>
    </row>
    <row r="1472" spans="1:24" x14ac:dyDescent="0.3">
      <c r="A1472" s="44" t="s">
        <v>10437</v>
      </c>
      <c r="B1472" s="68" t="s">
        <v>10438</v>
      </c>
      <c r="C1472" s="2" t="s">
        <v>6</v>
      </c>
      <c r="D1472" s="2">
        <v>42</v>
      </c>
      <c r="E1472" s="6">
        <v>28556</v>
      </c>
      <c r="F1472" s="7">
        <v>43917.647094907406</v>
      </c>
      <c r="G1472" s="69" t="s">
        <v>4</v>
      </c>
      <c r="H1472" s="68">
        <v>1209</v>
      </c>
      <c r="I1472" s="8">
        <f t="shared" si="119"/>
        <v>12.212121212121213</v>
      </c>
      <c r="J1472" s="93">
        <v>3.3809999999999998</v>
      </c>
      <c r="K1472" s="69">
        <v>99</v>
      </c>
      <c r="L1472" s="68">
        <v>348</v>
      </c>
      <c r="M1472" s="8">
        <f t="shared" si="120"/>
        <v>3.5151515151515151</v>
      </c>
      <c r="N1472" s="93">
        <v>1.8260000000000001</v>
      </c>
      <c r="O1472" s="69">
        <v>99</v>
      </c>
      <c r="P1472" s="181">
        <f t="shared" si="121"/>
        <v>3.4741379310344831</v>
      </c>
      <c r="Q1472" s="77" t="s">
        <v>718</v>
      </c>
      <c r="V1472" s="34">
        <v>0.50763888888888886</v>
      </c>
      <c r="W1472" s="85">
        <v>0.66666666666666663</v>
      </c>
      <c r="X1472" s="86">
        <f t="shared" si="122"/>
        <v>0.15902777777777777</v>
      </c>
    </row>
    <row r="1473" spans="1:24" x14ac:dyDescent="0.3">
      <c r="A1473" s="44" t="s">
        <v>10439</v>
      </c>
      <c r="B1473" s="68" t="s">
        <v>10440</v>
      </c>
      <c r="C1473" s="2" t="s">
        <v>6</v>
      </c>
      <c r="D1473" s="2">
        <v>70</v>
      </c>
      <c r="E1473" s="6">
        <v>18274</v>
      </c>
      <c r="F1473" s="7">
        <v>43920.512071759258</v>
      </c>
      <c r="G1473" s="69" t="s">
        <v>4</v>
      </c>
      <c r="H1473" s="68">
        <v>3233</v>
      </c>
      <c r="I1473" s="8">
        <f t="shared" si="119"/>
        <v>32.656565656565654</v>
      </c>
      <c r="J1473" s="93">
        <v>6.16</v>
      </c>
      <c r="K1473" s="69">
        <v>99</v>
      </c>
      <c r="L1473" s="68">
        <v>1080</v>
      </c>
      <c r="M1473" s="8">
        <f t="shared" si="120"/>
        <v>10.909090909090908</v>
      </c>
      <c r="N1473" s="93">
        <v>3.8119999999999998</v>
      </c>
      <c r="O1473" s="69">
        <v>99</v>
      </c>
      <c r="P1473" s="181">
        <f t="shared" si="121"/>
        <v>2.9935185185185187</v>
      </c>
      <c r="Q1473" s="77" t="s">
        <v>718</v>
      </c>
      <c r="V1473" s="34">
        <v>0.375</v>
      </c>
      <c r="W1473" s="85">
        <v>0.52083333333333337</v>
      </c>
      <c r="X1473" s="86">
        <f t="shared" si="122"/>
        <v>0.14583333333333337</v>
      </c>
    </row>
    <row r="1474" spans="1:24" x14ac:dyDescent="0.3">
      <c r="A1474" s="44" t="s">
        <v>2457</v>
      </c>
      <c r="B1474" s="68" t="s">
        <v>494</v>
      </c>
      <c r="C1474" s="2" t="s">
        <v>1</v>
      </c>
      <c r="D1474" s="2">
        <v>69</v>
      </c>
      <c r="E1474" s="6">
        <v>18557</v>
      </c>
      <c r="F1474" s="7">
        <v>43920.525347222225</v>
      </c>
      <c r="G1474" s="69" t="s">
        <v>4</v>
      </c>
      <c r="H1474" s="68">
        <v>2403</v>
      </c>
      <c r="I1474" s="8">
        <f t="shared" si="119"/>
        <v>24.03</v>
      </c>
      <c r="J1474" s="93">
        <v>4.5579999999999998</v>
      </c>
      <c r="K1474" s="69">
        <v>100</v>
      </c>
      <c r="L1474" s="68">
        <v>781</v>
      </c>
      <c r="M1474" s="8">
        <f t="shared" si="120"/>
        <v>7.81</v>
      </c>
      <c r="N1474" s="93">
        <v>2.802</v>
      </c>
      <c r="O1474" s="69">
        <v>100</v>
      </c>
      <c r="P1474" s="181">
        <f t="shared" si="121"/>
        <v>3.0768245838668378</v>
      </c>
      <c r="Q1474" s="77" t="s">
        <v>718</v>
      </c>
      <c r="V1474" s="34">
        <v>0.3923611111111111</v>
      </c>
      <c r="W1474" s="85">
        <v>0.53472222222222221</v>
      </c>
      <c r="X1474" s="86">
        <f t="shared" si="122"/>
        <v>0.1423611111111111</v>
      </c>
    </row>
    <row r="1475" spans="1:24" x14ac:dyDescent="0.3">
      <c r="A1475" s="44" t="s">
        <v>10441</v>
      </c>
      <c r="B1475" s="68" t="s">
        <v>10442</v>
      </c>
      <c r="C1475" s="2" t="s">
        <v>6</v>
      </c>
      <c r="D1475" s="2">
        <v>89</v>
      </c>
      <c r="E1475" s="6">
        <v>11304</v>
      </c>
      <c r="F1475" s="7">
        <v>43920.536956018521</v>
      </c>
      <c r="G1475" s="69" t="s">
        <v>4</v>
      </c>
      <c r="H1475" s="68">
        <v>1628</v>
      </c>
      <c r="I1475" s="8">
        <f t="shared" ref="I1475:I1538" si="123">H1475/K1475</f>
        <v>16.28</v>
      </c>
      <c r="J1475" s="93">
        <v>3.61</v>
      </c>
      <c r="K1475" s="69">
        <v>100</v>
      </c>
      <c r="L1475" s="68">
        <v>746</v>
      </c>
      <c r="M1475" s="8">
        <f t="shared" ref="M1475:M1538" si="124">L1475/O1475</f>
        <v>7.46</v>
      </c>
      <c r="N1475" s="93">
        <v>2.7829999999999999</v>
      </c>
      <c r="O1475" s="69">
        <v>100</v>
      </c>
      <c r="P1475" s="181">
        <f t="shared" ref="P1475:P1538" si="125">I1475/M1475</f>
        <v>2.1823056300268098</v>
      </c>
      <c r="Q1475" s="77" t="s">
        <v>718</v>
      </c>
      <c r="V1475" s="34">
        <v>0.40625</v>
      </c>
      <c r="W1475" s="85">
        <v>0.54861111111111105</v>
      </c>
      <c r="X1475" s="86">
        <f t="shared" ref="X1475:X1538" si="126">IF(AND(W1475&lt;&gt;0,V1475&lt;&gt;0),W1475-V1475,"No_data")</f>
        <v>0.14236111111111105</v>
      </c>
    </row>
    <row r="1476" spans="1:24" x14ac:dyDescent="0.3">
      <c r="A1476" s="44" t="s">
        <v>10443</v>
      </c>
      <c r="B1476" s="68" t="s">
        <v>817</v>
      </c>
      <c r="C1476" s="2" t="s">
        <v>1</v>
      </c>
      <c r="D1476" s="2">
        <v>52</v>
      </c>
      <c r="E1476" s="6">
        <v>24865</v>
      </c>
      <c r="F1476" s="7">
        <v>43920.553796296299</v>
      </c>
      <c r="G1476" s="69" t="s">
        <v>4</v>
      </c>
      <c r="H1476" s="68">
        <v>1859</v>
      </c>
      <c r="I1476" s="8">
        <f t="shared" si="123"/>
        <v>18.777777777777779</v>
      </c>
      <c r="J1476" s="93">
        <v>4.593</v>
      </c>
      <c r="K1476" s="69">
        <v>99</v>
      </c>
      <c r="L1476" s="68">
        <v>811</v>
      </c>
      <c r="M1476" s="8">
        <f t="shared" si="124"/>
        <v>8.191919191919192</v>
      </c>
      <c r="N1476" s="93">
        <v>2.6789999999999998</v>
      </c>
      <c r="O1476" s="69">
        <v>99</v>
      </c>
      <c r="P1476" s="181">
        <f t="shared" si="125"/>
        <v>2.2922318125770653</v>
      </c>
      <c r="Q1476" s="77" t="s">
        <v>718</v>
      </c>
      <c r="V1476" s="34">
        <v>0.43194444444444446</v>
      </c>
      <c r="W1476" s="85">
        <v>0.56944444444444442</v>
      </c>
      <c r="X1476" s="86">
        <f t="shared" si="126"/>
        <v>0.13749999999999996</v>
      </c>
    </row>
    <row r="1477" spans="1:24" x14ac:dyDescent="0.3">
      <c r="A1477" s="44" t="s">
        <v>10444</v>
      </c>
      <c r="B1477" s="68" t="s">
        <v>10445</v>
      </c>
      <c r="C1477" s="2" t="s">
        <v>1</v>
      </c>
      <c r="D1477" s="2">
        <v>73</v>
      </c>
      <c r="E1477" s="6">
        <v>17082</v>
      </c>
      <c r="F1477" s="7">
        <v>43920.583784722221</v>
      </c>
      <c r="G1477" s="69" t="s">
        <v>4</v>
      </c>
      <c r="H1477" s="68">
        <v>3335</v>
      </c>
      <c r="I1477" s="8">
        <f t="shared" si="123"/>
        <v>33.35</v>
      </c>
      <c r="J1477" s="93">
        <v>6.431</v>
      </c>
      <c r="K1477" s="69">
        <v>100</v>
      </c>
      <c r="L1477" s="68">
        <v>915</v>
      </c>
      <c r="M1477" s="8">
        <f t="shared" si="124"/>
        <v>9.15</v>
      </c>
      <c r="N1477" s="93">
        <v>3.1789999999999998</v>
      </c>
      <c r="O1477" s="69">
        <v>100</v>
      </c>
      <c r="P1477" s="181">
        <f t="shared" si="125"/>
        <v>3.6448087431693987</v>
      </c>
      <c r="Q1477" s="77" t="s">
        <v>718</v>
      </c>
      <c r="V1477" s="34">
        <v>0.4694444444444445</v>
      </c>
      <c r="W1477" s="85">
        <v>0.59722222222222221</v>
      </c>
      <c r="X1477" s="86">
        <f t="shared" si="126"/>
        <v>0.12777777777777771</v>
      </c>
    </row>
    <row r="1478" spans="1:24" x14ac:dyDescent="0.3">
      <c r="A1478" s="44" t="s">
        <v>2549</v>
      </c>
      <c r="B1478" s="68" t="s">
        <v>1104</v>
      </c>
      <c r="C1478" s="2" t="s">
        <v>1</v>
      </c>
      <c r="D1478" s="2">
        <v>54</v>
      </c>
      <c r="E1478" s="6">
        <v>24175</v>
      </c>
      <c r="F1478" s="7">
        <v>43920.592546296299</v>
      </c>
      <c r="G1478" s="69" t="s">
        <v>4</v>
      </c>
      <c r="H1478" s="68">
        <v>1912</v>
      </c>
      <c r="I1478" s="8">
        <f t="shared" si="123"/>
        <v>19.12</v>
      </c>
      <c r="J1478" s="93">
        <v>4.6950000000000003</v>
      </c>
      <c r="K1478" s="69">
        <v>100</v>
      </c>
      <c r="L1478" s="68">
        <v>443</v>
      </c>
      <c r="M1478" s="8">
        <f t="shared" si="124"/>
        <v>4.43</v>
      </c>
      <c r="N1478" s="93">
        <v>2.0409999999999999</v>
      </c>
      <c r="O1478" s="69">
        <v>100</v>
      </c>
      <c r="P1478" s="181">
        <f t="shared" si="125"/>
        <v>4.316027088036118</v>
      </c>
      <c r="Q1478" s="77" t="s">
        <v>718</v>
      </c>
      <c r="V1478" s="34">
        <v>0.46527777777777773</v>
      </c>
      <c r="W1478" s="85">
        <v>0.59722222222222221</v>
      </c>
      <c r="X1478" s="86">
        <f t="shared" si="126"/>
        <v>0.13194444444444448</v>
      </c>
    </row>
    <row r="1479" spans="1:24" x14ac:dyDescent="0.3">
      <c r="A1479" s="44" t="s">
        <v>10446</v>
      </c>
      <c r="B1479" s="68" t="s">
        <v>198</v>
      </c>
      <c r="C1479" s="2" t="s">
        <v>1</v>
      </c>
      <c r="D1479" s="2">
        <v>42</v>
      </c>
      <c r="E1479" s="6">
        <v>28247</v>
      </c>
      <c r="F1479" s="7">
        <v>43920.603425925925</v>
      </c>
      <c r="G1479" s="69" t="s">
        <v>4</v>
      </c>
      <c r="H1479" s="68">
        <v>2622</v>
      </c>
      <c r="I1479" s="8">
        <f t="shared" si="123"/>
        <v>26.484848484848484</v>
      </c>
      <c r="J1479" s="93">
        <v>5.7110000000000003</v>
      </c>
      <c r="K1479" s="69">
        <v>99</v>
      </c>
      <c r="L1479" s="68">
        <v>559</v>
      </c>
      <c r="M1479" s="8">
        <f t="shared" si="124"/>
        <v>5.6464646464646462</v>
      </c>
      <c r="N1479" s="93">
        <v>2.5169999999999999</v>
      </c>
      <c r="O1479" s="69">
        <v>99</v>
      </c>
      <c r="P1479" s="181">
        <f t="shared" si="125"/>
        <v>4.6905187835420392</v>
      </c>
      <c r="Q1479" s="77" t="s">
        <v>718</v>
      </c>
      <c r="V1479" s="34">
        <v>0.48402777777777778</v>
      </c>
      <c r="W1479" s="85">
        <v>0.61805555555555558</v>
      </c>
      <c r="X1479" s="86">
        <f t="shared" si="126"/>
        <v>0.1340277777777778</v>
      </c>
    </row>
    <row r="1480" spans="1:24" x14ac:dyDescent="0.3">
      <c r="A1480" s="44" t="s">
        <v>10447</v>
      </c>
      <c r="B1480" s="68" t="s">
        <v>10448</v>
      </c>
      <c r="C1480" s="2" t="s">
        <v>6</v>
      </c>
      <c r="D1480" s="2">
        <v>82</v>
      </c>
      <c r="E1480" s="6">
        <v>13891</v>
      </c>
      <c r="F1480" s="7">
        <v>43920.616678240738</v>
      </c>
      <c r="G1480" s="69" t="s">
        <v>4</v>
      </c>
      <c r="H1480" s="68">
        <v>2777</v>
      </c>
      <c r="I1480" s="8">
        <f t="shared" si="123"/>
        <v>27.77</v>
      </c>
      <c r="J1480" s="93">
        <v>5.0670000000000002</v>
      </c>
      <c r="K1480" s="69">
        <v>100</v>
      </c>
      <c r="L1480" s="68">
        <v>663</v>
      </c>
      <c r="M1480" s="8">
        <f t="shared" si="124"/>
        <v>6.63</v>
      </c>
      <c r="N1480" s="93">
        <v>2.9079999999999999</v>
      </c>
      <c r="O1480" s="69">
        <v>100</v>
      </c>
      <c r="P1480" s="181">
        <f t="shared" si="125"/>
        <v>4.1885369532428358</v>
      </c>
      <c r="Q1480" s="77" t="s">
        <v>718</v>
      </c>
      <c r="V1480" s="34">
        <v>0.48749999999999999</v>
      </c>
      <c r="W1480" s="85">
        <v>0.63194444444444442</v>
      </c>
      <c r="X1480" s="86">
        <f t="shared" si="126"/>
        <v>0.14444444444444443</v>
      </c>
    </row>
    <row r="1481" spans="1:24" x14ac:dyDescent="0.3">
      <c r="A1481" s="44" t="s">
        <v>2718</v>
      </c>
      <c r="B1481" s="68" t="s">
        <v>1285</v>
      </c>
      <c r="C1481" s="2" t="s">
        <v>1</v>
      </c>
      <c r="D1481" s="2">
        <v>54</v>
      </c>
      <c r="E1481" s="6">
        <v>23884</v>
      </c>
      <c r="F1481" s="7">
        <v>43920.639189814814</v>
      </c>
      <c r="G1481" s="69" t="s">
        <v>4</v>
      </c>
      <c r="H1481" s="68">
        <v>2991</v>
      </c>
      <c r="I1481" s="8">
        <f t="shared" si="123"/>
        <v>30.212121212121211</v>
      </c>
      <c r="J1481" s="93">
        <v>6.6929999999999996</v>
      </c>
      <c r="K1481" s="69">
        <v>99</v>
      </c>
      <c r="L1481" s="68">
        <v>511</v>
      </c>
      <c r="M1481" s="8">
        <f t="shared" si="124"/>
        <v>5.1616161616161618</v>
      </c>
      <c r="N1481" s="93">
        <v>2.5539999999999998</v>
      </c>
      <c r="O1481" s="69">
        <v>99</v>
      </c>
      <c r="P1481" s="181">
        <f t="shared" si="125"/>
        <v>5.8532289628180036</v>
      </c>
      <c r="Q1481" s="77" t="s">
        <v>718</v>
      </c>
      <c r="V1481" s="34">
        <v>0.50069444444444444</v>
      </c>
      <c r="W1481" s="85">
        <v>0.64583333333333337</v>
      </c>
      <c r="X1481" s="86">
        <f t="shared" si="126"/>
        <v>0.14513888888888893</v>
      </c>
    </row>
    <row r="1482" spans="1:24" x14ac:dyDescent="0.3">
      <c r="A1482" s="44" t="s">
        <v>10449</v>
      </c>
      <c r="B1482" s="68" t="s">
        <v>4460</v>
      </c>
      <c r="C1482" s="2" t="s">
        <v>1</v>
      </c>
      <c r="D1482" s="2">
        <v>52</v>
      </c>
      <c r="E1482" s="6">
        <v>24656</v>
      </c>
      <c r="F1482" s="7">
        <v>43921.515543981484</v>
      </c>
      <c r="G1482" s="69" t="s">
        <v>4</v>
      </c>
      <c r="H1482" s="68">
        <v>1729</v>
      </c>
      <c r="I1482" s="8">
        <f t="shared" si="123"/>
        <v>17.464646464646464</v>
      </c>
      <c r="J1482" s="93">
        <v>4.5339999999999998</v>
      </c>
      <c r="K1482" s="69">
        <v>99</v>
      </c>
      <c r="L1482" s="68">
        <v>412</v>
      </c>
      <c r="M1482" s="8">
        <f t="shared" si="124"/>
        <v>4.1616161616161618</v>
      </c>
      <c r="N1482" s="93">
        <v>2.1179999999999999</v>
      </c>
      <c r="O1482" s="69">
        <v>99</v>
      </c>
      <c r="P1482" s="181">
        <f t="shared" si="125"/>
        <v>4.1966019417475726</v>
      </c>
      <c r="Q1482" s="77" t="s">
        <v>718</v>
      </c>
      <c r="V1482" s="34">
        <v>0.38472222222222219</v>
      </c>
      <c r="W1482" s="85">
        <v>0.52083333333333337</v>
      </c>
      <c r="X1482" s="86">
        <f t="shared" si="126"/>
        <v>0.13611111111111118</v>
      </c>
    </row>
    <row r="1483" spans="1:24" x14ac:dyDescent="0.3">
      <c r="A1483" s="44" t="s">
        <v>10450</v>
      </c>
      <c r="B1483" s="68" t="s">
        <v>729</v>
      </c>
      <c r="C1483" s="2" t="s">
        <v>1</v>
      </c>
      <c r="D1483" s="2">
        <v>58</v>
      </c>
      <c r="E1483" s="6">
        <v>22529</v>
      </c>
      <c r="F1483" s="7">
        <v>43921.539155092592</v>
      </c>
      <c r="G1483" s="69" t="s">
        <v>4</v>
      </c>
      <c r="H1483" s="68">
        <v>3167</v>
      </c>
      <c r="I1483" s="8">
        <f t="shared" si="123"/>
        <v>31.98989898989899</v>
      </c>
      <c r="J1483" s="93">
        <v>6.7560000000000002</v>
      </c>
      <c r="K1483" s="69">
        <v>99</v>
      </c>
      <c r="L1483" s="68">
        <v>493</v>
      </c>
      <c r="M1483" s="8">
        <f t="shared" si="124"/>
        <v>4.9797979797979801</v>
      </c>
      <c r="N1483" s="93">
        <v>2.2309999999999999</v>
      </c>
      <c r="O1483" s="69">
        <v>99</v>
      </c>
      <c r="P1483" s="181">
        <f t="shared" si="125"/>
        <v>6.4239350912778903</v>
      </c>
      <c r="Q1483" s="77" t="s">
        <v>718</v>
      </c>
      <c r="V1483" s="34">
        <v>0.40277777777777773</v>
      </c>
      <c r="W1483" s="85">
        <v>0.54861111111111105</v>
      </c>
      <c r="X1483" s="86">
        <f t="shared" si="126"/>
        <v>0.14583333333333331</v>
      </c>
    </row>
    <row r="1484" spans="1:24" x14ac:dyDescent="0.3">
      <c r="A1484" s="44" t="s">
        <v>10451</v>
      </c>
      <c r="B1484" s="68" t="s">
        <v>10452</v>
      </c>
      <c r="C1484" s="2" t="s">
        <v>1</v>
      </c>
      <c r="D1484" s="2">
        <v>60</v>
      </c>
      <c r="E1484" s="6">
        <v>21905</v>
      </c>
      <c r="F1484" s="7">
        <v>43921.549687500003</v>
      </c>
      <c r="G1484" s="69" t="s">
        <v>553</v>
      </c>
      <c r="H1484" s="68">
        <v>3464</v>
      </c>
      <c r="I1484" s="8">
        <f t="shared" si="123"/>
        <v>34.98989898989899</v>
      </c>
      <c r="J1484" s="93">
        <v>6.2779999999999996</v>
      </c>
      <c r="K1484" s="69">
        <v>99</v>
      </c>
      <c r="L1484" s="68">
        <v>489</v>
      </c>
      <c r="M1484" s="8">
        <f t="shared" si="124"/>
        <v>4.9393939393939394</v>
      </c>
      <c r="N1484" s="93">
        <v>2.1469999999999998</v>
      </c>
      <c r="O1484" s="69">
        <v>99</v>
      </c>
      <c r="P1484" s="181">
        <f t="shared" si="125"/>
        <v>7.0838445807770958</v>
      </c>
      <c r="Q1484" s="77" t="s">
        <v>718</v>
      </c>
      <c r="V1484" s="34">
        <v>0.40833333333333338</v>
      </c>
      <c r="W1484" s="85">
        <v>0.5625</v>
      </c>
      <c r="X1484" s="86">
        <f t="shared" si="126"/>
        <v>0.15416666666666662</v>
      </c>
    </row>
    <row r="1485" spans="1:24" x14ac:dyDescent="0.3">
      <c r="A1485" s="44" t="s">
        <v>10453</v>
      </c>
      <c r="B1485" s="68" t="s">
        <v>10454</v>
      </c>
      <c r="C1485" s="2" t="s">
        <v>1</v>
      </c>
      <c r="D1485" s="2">
        <v>53</v>
      </c>
      <c r="E1485" s="6">
        <v>24523</v>
      </c>
      <c r="F1485" s="7">
        <v>43921.562719907408</v>
      </c>
      <c r="G1485" s="69" t="s">
        <v>4</v>
      </c>
      <c r="H1485" s="68">
        <v>3152</v>
      </c>
      <c r="I1485" s="8">
        <f t="shared" si="123"/>
        <v>31.52</v>
      </c>
      <c r="J1485" s="93">
        <v>5.9249999999999998</v>
      </c>
      <c r="K1485" s="69">
        <v>100</v>
      </c>
      <c r="L1485" s="68">
        <v>598</v>
      </c>
      <c r="M1485" s="8">
        <f t="shared" si="124"/>
        <v>5.98</v>
      </c>
      <c r="N1485" s="93">
        <v>2.7040000000000002</v>
      </c>
      <c r="O1485" s="69">
        <v>100</v>
      </c>
      <c r="P1485" s="181">
        <f t="shared" si="125"/>
        <v>5.270903010033444</v>
      </c>
      <c r="Q1485" s="77" t="s">
        <v>718</v>
      </c>
      <c r="V1485" s="34">
        <v>0.43541666666666662</v>
      </c>
      <c r="W1485" s="85">
        <v>0.58333333333333337</v>
      </c>
      <c r="X1485" s="86">
        <f t="shared" si="126"/>
        <v>0.14791666666666675</v>
      </c>
    </row>
    <row r="1486" spans="1:24" x14ac:dyDescent="0.3">
      <c r="A1486" s="44" t="s">
        <v>10455</v>
      </c>
      <c r="B1486" s="68" t="s">
        <v>10456</v>
      </c>
      <c r="C1486" s="2" t="s">
        <v>6</v>
      </c>
      <c r="D1486" s="2">
        <v>59</v>
      </c>
      <c r="E1486" s="6">
        <v>22299</v>
      </c>
      <c r="F1486" s="7">
        <v>43921.57472222222</v>
      </c>
      <c r="G1486" s="69" t="s">
        <v>4</v>
      </c>
      <c r="H1486" s="68">
        <v>1540</v>
      </c>
      <c r="I1486" s="8">
        <f t="shared" si="123"/>
        <v>15.4</v>
      </c>
      <c r="J1486" s="93">
        <v>3.6509999999999998</v>
      </c>
      <c r="K1486" s="69">
        <v>100</v>
      </c>
      <c r="L1486" s="68">
        <v>463</v>
      </c>
      <c r="M1486" s="8">
        <f t="shared" si="124"/>
        <v>4.63</v>
      </c>
      <c r="N1486" s="93">
        <v>2.246</v>
      </c>
      <c r="O1486" s="69">
        <v>100</v>
      </c>
      <c r="P1486" s="181">
        <f t="shared" si="125"/>
        <v>3.3261339092872571</v>
      </c>
      <c r="Q1486" s="77" t="s">
        <v>718</v>
      </c>
      <c r="V1486" s="34">
        <v>0.44097222222222227</v>
      </c>
      <c r="W1486" s="85">
        <v>0.59722222222222221</v>
      </c>
      <c r="X1486" s="86">
        <f t="shared" si="126"/>
        <v>0.15624999999999994</v>
      </c>
    </row>
    <row r="1487" spans="1:24" x14ac:dyDescent="0.3">
      <c r="A1487" s="44" t="s">
        <v>10457</v>
      </c>
      <c r="B1487" s="68" t="s">
        <v>10458</v>
      </c>
      <c r="C1487" s="2" t="s">
        <v>1</v>
      </c>
      <c r="D1487" s="2">
        <v>41</v>
      </c>
      <c r="E1487" s="6">
        <v>28719</v>
      </c>
      <c r="F1487" s="7">
        <v>43921.585416666669</v>
      </c>
      <c r="G1487" s="69" t="s">
        <v>4</v>
      </c>
      <c r="H1487" s="68">
        <v>1512</v>
      </c>
      <c r="I1487" s="8">
        <f t="shared" si="123"/>
        <v>15.272727272727273</v>
      </c>
      <c r="J1487" s="93">
        <v>4.1500000000000004</v>
      </c>
      <c r="K1487" s="69">
        <v>99</v>
      </c>
      <c r="L1487" s="68">
        <v>306</v>
      </c>
      <c r="M1487" s="8">
        <f t="shared" si="124"/>
        <v>3.0909090909090908</v>
      </c>
      <c r="N1487" s="93">
        <v>1.7849999999999999</v>
      </c>
      <c r="O1487" s="69">
        <v>99</v>
      </c>
      <c r="P1487" s="181">
        <f t="shared" si="125"/>
        <v>4.9411764705882355</v>
      </c>
      <c r="Q1487" s="77" t="s">
        <v>718</v>
      </c>
      <c r="V1487" s="34">
        <v>0.44513888888888892</v>
      </c>
      <c r="W1487" s="85">
        <v>0.61111111111111105</v>
      </c>
      <c r="X1487" s="86">
        <f t="shared" si="126"/>
        <v>0.16597222222222213</v>
      </c>
    </row>
    <row r="1488" spans="1:24" x14ac:dyDescent="0.3">
      <c r="A1488" s="44" t="s">
        <v>10459</v>
      </c>
      <c r="B1488" s="68" t="s">
        <v>1129</v>
      </c>
      <c r="C1488" s="2" t="s">
        <v>1</v>
      </c>
      <c r="D1488" s="2">
        <v>71</v>
      </c>
      <c r="E1488" s="6">
        <v>17910</v>
      </c>
      <c r="F1488" s="7">
        <v>43921.613506944443</v>
      </c>
      <c r="G1488" s="69" t="s">
        <v>4</v>
      </c>
      <c r="H1488" s="68">
        <v>3478</v>
      </c>
      <c r="I1488" s="8">
        <f t="shared" si="123"/>
        <v>35.131313131313128</v>
      </c>
      <c r="J1488" s="93">
        <v>5.8159999999999998</v>
      </c>
      <c r="K1488" s="69">
        <v>99</v>
      </c>
      <c r="L1488" s="68">
        <v>451</v>
      </c>
      <c r="M1488" s="8">
        <f t="shared" si="124"/>
        <v>4.5555555555555554</v>
      </c>
      <c r="N1488" s="93">
        <v>2.3479999999999999</v>
      </c>
      <c r="O1488" s="69">
        <v>99</v>
      </c>
      <c r="P1488" s="181">
        <f t="shared" si="125"/>
        <v>7.7117516629711744</v>
      </c>
      <c r="Q1488" s="77" t="s">
        <v>718</v>
      </c>
      <c r="V1488" s="34">
        <v>0.47013888888888888</v>
      </c>
      <c r="W1488" s="85">
        <v>0.63194444444444442</v>
      </c>
      <c r="X1488" s="86">
        <f t="shared" si="126"/>
        <v>0.16180555555555554</v>
      </c>
    </row>
    <row r="1489" spans="1:24" x14ac:dyDescent="0.3">
      <c r="A1489" s="44" t="s">
        <v>10460</v>
      </c>
      <c r="B1489" s="68" t="s">
        <v>1385</v>
      </c>
      <c r="C1489" s="2" t="s">
        <v>6</v>
      </c>
      <c r="D1489" s="2">
        <v>81</v>
      </c>
      <c r="E1489" s="6">
        <v>14142</v>
      </c>
      <c r="F1489" s="7">
        <v>43921.63857638889</v>
      </c>
      <c r="G1489" s="69" t="s">
        <v>4</v>
      </c>
      <c r="H1489" s="68">
        <v>3070</v>
      </c>
      <c r="I1489" s="8">
        <f t="shared" si="123"/>
        <v>30.7</v>
      </c>
      <c r="J1489" s="93">
        <v>5.31</v>
      </c>
      <c r="K1489" s="69">
        <v>100</v>
      </c>
      <c r="L1489" s="68">
        <v>1045</v>
      </c>
      <c r="M1489" s="8">
        <f t="shared" si="124"/>
        <v>10.45</v>
      </c>
      <c r="N1489" s="93">
        <v>3.597</v>
      </c>
      <c r="O1489" s="69">
        <v>100</v>
      </c>
      <c r="P1489" s="181">
        <f t="shared" si="125"/>
        <v>2.937799043062201</v>
      </c>
      <c r="Q1489" s="77" t="s">
        <v>718</v>
      </c>
      <c r="V1489" s="34">
        <v>0.48402777777777778</v>
      </c>
      <c r="W1489" s="85">
        <v>0.64583333333333337</v>
      </c>
      <c r="X1489" s="86">
        <f t="shared" si="126"/>
        <v>0.16180555555555559</v>
      </c>
    </row>
    <row r="1490" spans="1:24" x14ac:dyDescent="0.3">
      <c r="A1490" s="44" t="s">
        <v>10972</v>
      </c>
      <c r="B1490" s="68" t="s">
        <v>10973</v>
      </c>
      <c r="C1490" s="2" t="s">
        <v>1</v>
      </c>
      <c r="D1490" s="2">
        <v>69</v>
      </c>
      <c r="E1490" s="6">
        <v>18542</v>
      </c>
      <c r="F1490" s="7">
        <v>43922.51462962963</v>
      </c>
      <c r="G1490" s="69" t="s">
        <v>4</v>
      </c>
      <c r="H1490" s="68">
        <v>2812</v>
      </c>
      <c r="I1490" s="8">
        <f t="shared" si="123"/>
        <v>28.404040404040405</v>
      </c>
      <c r="J1490" s="2">
        <v>5.6689999999999996</v>
      </c>
      <c r="K1490" s="69">
        <v>99</v>
      </c>
      <c r="L1490" s="68">
        <v>537</v>
      </c>
      <c r="M1490" s="8">
        <f t="shared" si="124"/>
        <v>5.4242424242424239</v>
      </c>
      <c r="N1490" s="2">
        <v>2.4289999999999998</v>
      </c>
      <c r="O1490" s="69">
        <v>99</v>
      </c>
      <c r="P1490" s="181">
        <f t="shared" si="125"/>
        <v>5.2364990689013045</v>
      </c>
      <c r="Q1490" s="77" t="s">
        <v>718</v>
      </c>
      <c r="V1490" s="34">
        <v>0.375</v>
      </c>
      <c r="W1490" s="85">
        <v>0.52083333333333337</v>
      </c>
      <c r="X1490" s="86">
        <f t="shared" si="126"/>
        <v>0.14583333333333337</v>
      </c>
    </row>
    <row r="1491" spans="1:24" x14ac:dyDescent="0.3">
      <c r="A1491" s="44" t="s">
        <v>10974</v>
      </c>
      <c r="B1491" s="68" t="s">
        <v>10975</v>
      </c>
      <c r="C1491" s="2" t="s">
        <v>1</v>
      </c>
      <c r="D1491" s="2">
        <v>66</v>
      </c>
      <c r="E1491" s="6">
        <v>19499</v>
      </c>
      <c r="F1491" s="7">
        <v>43922.524201388886</v>
      </c>
      <c r="G1491" s="69" t="s">
        <v>4</v>
      </c>
      <c r="H1491" s="68">
        <v>2640</v>
      </c>
      <c r="I1491" s="8">
        <f t="shared" si="123"/>
        <v>26.4</v>
      </c>
      <c r="J1491" s="2">
        <v>6.1150000000000002</v>
      </c>
      <c r="K1491" s="69">
        <v>100</v>
      </c>
      <c r="L1491" s="68">
        <v>611</v>
      </c>
      <c r="M1491" s="8">
        <f t="shared" si="124"/>
        <v>6.11</v>
      </c>
      <c r="N1491" s="2">
        <v>2.399</v>
      </c>
      <c r="O1491" s="69">
        <v>100</v>
      </c>
      <c r="P1491" s="181">
        <f t="shared" si="125"/>
        <v>4.3207855973813416</v>
      </c>
      <c r="Q1491" s="77" t="s">
        <v>718</v>
      </c>
      <c r="V1491" s="34">
        <v>0.38541666666666669</v>
      </c>
      <c r="W1491" s="85">
        <v>0.53472222222222221</v>
      </c>
      <c r="X1491" s="86">
        <f t="shared" si="126"/>
        <v>0.14930555555555552</v>
      </c>
    </row>
    <row r="1492" spans="1:24" x14ac:dyDescent="0.3">
      <c r="A1492" s="44" t="s">
        <v>2722</v>
      </c>
      <c r="B1492" s="68" t="s">
        <v>1296</v>
      </c>
      <c r="C1492" s="2" t="s">
        <v>1</v>
      </c>
      <c r="D1492" s="2">
        <v>46</v>
      </c>
      <c r="E1492" s="6">
        <v>26857</v>
      </c>
      <c r="F1492" s="7">
        <v>43922.5393287037</v>
      </c>
      <c r="G1492" s="69" t="s">
        <v>4</v>
      </c>
      <c r="H1492" s="68">
        <v>1573</v>
      </c>
      <c r="I1492" s="8">
        <f t="shared" si="123"/>
        <v>15.73</v>
      </c>
      <c r="J1492" s="2">
        <v>4.3079999999999998</v>
      </c>
      <c r="K1492" s="69">
        <v>100</v>
      </c>
      <c r="L1492" s="68">
        <v>331</v>
      </c>
      <c r="M1492" s="8">
        <f t="shared" si="124"/>
        <v>3.31</v>
      </c>
      <c r="N1492" s="2">
        <v>1.8240000000000001</v>
      </c>
      <c r="O1492" s="69">
        <v>100</v>
      </c>
      <c r="P1492" s="181">
        <f t="shared" si="125"/>
        <v>4.7522658610271904</v>
      </c>
      <c r="Q1492" s="77" t="s">
        <v>718</v>
      </c>
      <c r="V1492" s="34">
        <v>0.3972222222222222</v>
      </c>
      <c r="W1492" s="85">
        <v>0.54861111111111105</v>
      </c>
      <c r="X1492" s="86">
        <f t="shared" si="126"/>
        <v>0.15138888888888885</v>
      </c>
    </row>
    <row r="1493" spans="1:24" x14ac:dyDescent="0.3">
      <c r="A1493" s="44" t="s">
        <v>10976</v>
      </c>
      <c r="B1493" s="68" t="s">
        <v>10977</v>
      </c>
      <c r="C1493" s="2" t="s">
        <v>6</v>
      </c>
      <c r="D1493" s="2">
        <v>81</v>
      </c>
      <c r="E1493" s="6">
        <v>14260</v>
      </c>
      <c r="F1493" s="7">
        <v>43922.553749999999</v>
      </c>
      <c r="G1493" s="69" t="s">
        <v>4</v>
      </c>
      <c r="H1493" s="68">
        <v>3350</v>
      </c>
      <c r="I1493" s="8">
        <f t="shared" si="123"/>
        <v>33.838383838383841</v>
      </c>
      <c r="J1493" s="2">
        <v>6.0960000000000001</v>
      </c>
      <c r="K1493" s="69">
        <v>99</v>
      </c>
      <c r="L1493" s="68">
        <v>1143</v>
      </c>
      <c r="M1493" s="8">
        <f t="shared" si="124"/>
        <v>11.545454545454545</v>
      </c>
      <c r="N1493" s="2">
        <v>4.4359999999999999</v>
      </c>
      <c r="O1493" s="69">
        <v>99</v>
      </c>
      <c r="P1493" s="181">
        <f t="shared" si="125"/>
        <v>2.930883639545057</v>
      </c>
      <c r="Q1493" s="77" t="s">
        <v>718</v>
      </c>
      <c r="V1493" s="34">
        <v>0.41180555555555554</v>
      </c>
      <c r="W1493" s="85">
        <v>0.56944444444444442</v>
      </c>
      <c r="X1493" s="86">
        <f t="shared" si="126"/>
        <v>0.15763888888888888</v>
      </c>
    </row>
    <row r="1494" spans="1:24" x14ac:dyDescent="0.3">
      <c r="A1494" s="44" t="s">
        <v>10978</v>
      </c>
      <c r="B1494" s="68" t="s">
        <v>1342</v>
      </c>
      <c r="C1494" s="2" t="s">
        <v>1</v>
      </c>
      <c r="D1494" s="2">
        <v>65</v>
      </c>
      <c r="E1494" s="6">
        <v>19982</v>
      </c>
      <c r="F1494" s="7">
        <v>43922.584548611114</v>
      </c>
      <c r="G1494" s="69" t="s">
        <v>4</v>
      </c>
      <c r="H1494" s="68">
        <v>2852</v>
      </c>
      <c r="I1494" s="8">
        <f t="shared" si="123"/>
        <v>28.52</v>
      </c>
      <c r="J1494" s="2">
        <v>5.6020000000000003</v>
      </c>
      <c r="K1494" s="69">
        <v>100</v>
      </c>
      <c r="L1494" s="68">
        <v>482</v>
      </c>
      <c r="M1494" s="8">
        <f t="shared" si="124"/>
        <v>4.82</v>
      </c>
      <c r="N1494" s="2">
        <v>2.1619999999999999</v>
      </c>
      <c r="O1494" s="69">
        <v>100</v>
      </c>
      <c r="P1494" s="181">
        <f t="shared" si="125"/>
        <v>5.9170124481327795</v>
      </c>
      <c r="Q1494" s="77" t="s">
        <v>718</v>
      </c>
      <c r="V1494" s="34">
        <v>0.44791666666666669</v>
      </c>
      <c r="W1494" s="85">
        <v>0.59722222222222221</v>
      </c>
      <c r="X1494" s="86">
        <f t="shared" si="126"/>
        <v>0.14930555555555552</v>
      </c>
    </row>
    <row r="1495" spans="1:24" x14ac:dyDescent="0.3">
      <c r="A1495" s="44" t="s">
        <v>10979</v>
      </c>
      <c r="B1495" s="68" t="s">
        <v>10980</v>
      </c>
      <c r="C1495" s="2" t="s">
        <v>1</v>
      </c>
      <c r="D1495" s="2">
        <v>33</v>
      </c>
      <c r="E1495" s="6">
        <v>31705</v>
      </c>
      <c r="F1495" s="7">
        <v>43922.595289351855</v>
      </c>
      <c r="G1495" s="69" t="s">
        <v>4</v>
      </c>
      <c r="H1495" s="68">
        <v>1223</v>
      </c>
      <c r="I1495" s="8">
        <f t="shared" si="123"/>
        <v>12.353535353535353</v>
      </c>
      <c r="J1495" s="2">
        <v>3.2519999999999998</v>
      </c>
      <c r="K1495" s="69">
        <v>99</v>
      </c>
      <c r="L1495" s="68">
        <v>400</v>
      </c>
      <c r="M1495" s="8">
        <f t="shared" si="124"/>
        <v>4.0404040404040407</v>
      </c>
      <c r="N1495" s="2">
        <v>2.1139999999999999</v>
      </c>
      <c r="O1495" s="69">
        <v>99</v>
      </c>
      <c r="P1495" s="181">
        <f t="shared" si="125"/>
        <v>3.0574999999999997</v>
      </c>
      <c r="Q1495" s="77" t="s">
        <v>718</v>
      </c>
      <c r="V1495" s="34">
        <v>0.4680555555555555</v>
      </c>
      <c r="W1495" s="85">
        <v>0.61805555555555558</v>
      </c>
      <c r="X1495" s="86">
        <f t="shared" si="126"/>
        <v>0.15000000000000008</v>
      </c>
    </row>
    <row r="1496" spans="1:24" x14ac:dyDescent="0.3">
      <c r="A1496" s="44" t="s">
        <v>10981</v>
      </c>
      <c r="B1496" s="68" t="s">
        <v>1340</v>
      </c>
      <c r="C1496" s="2" t="s">
        <v>1</v>
      </c>
      <c r="D1496" s="2">
        <v>46</v>
      </c>
      <c r="E1496" s="6">
        <v>26776</v>
      </c>
      <c r="F1496" s="7">
        <v>43922.624212962961</v>
      </c>
      <c r="G1496" s="69" t="s">
        <v>4</v>
      </c>
      <c r="H1496" s="68">
        <v>1449</v>
      </c>
      <c r="I1496" s="8">
        <f t="shared" si="123"/>
        <v>14.49</v>
      </c>
      <c r="J1496" s="2">
        <v>3.7080000000000002</v>
      </c>
      <c r="K1496" s="69">
        <v>100</v>
      </c>
      <c r="L1496" s="68">
        <v>710</v>
      </c>
      <c r="M1496" s="8">
        <f t="shared" si="124"/>
        <v>7.1</v>
      </c>
      <c r="N1496" s="2">
        <v>2.7250000000000001</v>
      </c>
      <c r="O1496" s="69">
        <v>100</v>
      </c>
      <c r="P1496" s="181">
        <f t="shared" si="125"/>
        <v>2.0408450704225354</v>
      </c>
      <c r="Q1496" s="77" t="s">
        <v>718</v>
      </c>
      <c r="V1496" s="34">
        <v>0.48194444444444445</v>
      </c>
      <c r="W1496" s="85">
        <v>0.63194444444444442</v>
      </c>
      <c r="X1496" s="86">
        <f t="shared" si="126"/>
        <v>0.14999999999999997</v>
      </c>
    </row>
    <row r="1497" spans="1:24" x14ac:dyDescent="0.3">
      <c r="A1497" s="44" t="s">
        <v>10982</v>
      </c>
      <c r="B1497" s="68" t="s">
        <v>10983</v>
      </c>
      <c r="C1497" s="2" t="s">
        <v>1</v>
      </c>
      <c r="D1497" s="2">
        <v>40</v>
      </c>
      <c r="E1497" s="6">
        <v>29254</v>
      </c>
      <c r="F1497" s="7">
        <v>43922.634131944447</v>
      </c>
      <c r="G1497" s="69" t="s">
        <v>4</v>
      </c>
      <c r="H1497" s="68">
        <v>1440</v>
      </c>
      <c r="I1497" s="8">
        <f t="shared" si="123"/>
        <v>14.545454545454545</v>
      </c>
      <c r="J1497" s="2">
        <v>3.8450000000000002</v>
      </c>
      <c r="K1497" s="69">
        <v>99</v>
      </c>
      <c r="L1497" s="68">
        <v>779</v>
      </c>
      <c r="M1497" s="8">
        <f t="shared" si="124"/>
        <v>7.8686868686868685</v>
      </c>
      <c r="N1497" s="2">
        <v>2.4889999999999999</v>
      </c>
      <c r="O1497" s="69">
        <v>99</v>
      </c>
      <c r="P1497" s="181">
        <f t="shared" si="125"/>
        <v>1.8485237483953787</v>
      </c>
      <c r="Q1497" s="77" t="s">
        <v>718</v>
      </c>
      <c r="V1497" s="34">
        <v>0.50069444444444444</v>
      </c>
      <c r="W1497" s="85">
        <v>0.64583333333333337</v>
      </c>
      <c r="X1497" s="86">
        <f t="shared" si="126"/>
        <v>0.14513888888888893</v>
      </c>
    </row>
    <row r="1498" spans="1:24" x14ac:dyDescent="0.3">
      <c r="A1498" s="44" t="s">
        <v>10984</v>
      </c>
      <c r="B1498" s="68" t="s">
        <v>10985</v>
      </c>
      <c r="C1498" s="2" t="s">
        <v>6</v>
      </c>
      <c r="D1498" s="2">
        <v>61</v>
      </c>
      <c r="E1498" s="6">
        <v>21592</v>
      </c>
      <c r="F1498" s="7">
        <v>43922.649988425925</v>
      </c>
      <c r="G1498" s="69" t="s">
        <v>4</v>
      </c>
      <c r="H1498" s="68">
        <v>3758</v>
      </c>
      <c r="I1498" s="8">
        <f t="shared" si="123"/>
        <v>37.959595959595958</v>
      </c>
      <c r="J1498" s="2">
        <v>7.1529999999999996</v>
      </c>
      <c r="K1498" s="69">
        <v>99</v>
      </c>
      <c r="L1498" s="68">
        <v>515</v>
      </c>
      <c r="M1498" s="8">
        <f t="shared" si="124"/>
        <v>5.2020202020202024</v>
      </c>
      <c r="N1498" s="2">
        <v>2.5910000000000002</v>
      </c>
      <c r="O1498" s="69">
        <v>99</v>
      </c>
      <c r="P1498" s="181">
        <f t="shared" si="125"/>
        <v>7.2970873786407759</v>
      </c>
      <c r="Q1498" s="77" t="s">
        <v>718</v>
      </c>
      <c r="V1498" s="34">
        <v>0.52083333333333337</v>
      </c>
      <c r="W1498" s="85">
        <v>0.66666666666666663</v>
      </c>
      <c r="X1498" s="86">
        <f t="shared" si="126"/>
        <v>0.14583333333333326</v>
      </c>
    </row>
    <row r="1499" spans="1:24" x14ac:dyDescent="0.3">
      <c r="A1499" s="44" t="s">
        <v>10987</v>
      </c>
      <c r="B1499" s="68" t="s">
        <v>1073</v>
      </c>
      <c r="C1499" s="2" t="s">
        <v>1</v>
      </c>
      <c r="D1499" s="2">
        <v>47</v>
      </c>
      <c r="E1499" s="6">
        <v>26717</v>
      </c>
      <c r="F1499" s="7">
        <v>43923.541250000002</v>
      </c>
      <c r="G1499" s="69" t="s">
        <v>4</v>
      </c>
      <c r="H1499" s="68">
        <v>2420</v>
      </c>
      <c r="I1499" s="8">
        <f t="shared" si="123"/>
        <v>24.444444444444443</v>
      </c>
      <c r="J1499" s="2">
        <v>5.9160000000000004</v>
      </c>
      <c r="K1499" s="69">
        <v>99</v>
      </c>
      <c r="L1499" s="68">
        <v>394</v>
      </c>
      <c r="M1499" s="8">
        <f t="shared" si="124"/>
        <v>3.9797979797979797</v>
      </c>
      <c r="N1499" s="2">
        <v>1.7669999999999999</v>
      </c>
      <c r="O1499" s="69">
        <v>99</v>
      </c>
      <c r="P1499" s="181">
        <f t="shared" si="125"/>
        <v>6.1421319796954315</v>
      </c>
      <c r="Q1499" s="77" t="s">
        <v>718</v>
      </c>
      <c r="V1499" s="34">
        <v>0.40277777777777773</v>
      </c>
      <c r="W1499" s="85">
        <v>0.56944444444444442</v>
      </c>
      <c r="X1499" s="86">
        <f t="shared" si="126"/>
        <v>0.16666666666666669</v>
      </c>
    </row>
    <row r="1500" spans="1:24" x14ac:dyDescent="0.3">
      <c r="A1500" s="44" t="s">
        <v>9415</v>
      </c>
      <c r="B1500" s="68" t="s">
        <v>9416</v>
      </c>
      <c r="C1500" s="2" t="s">
        <v>1</v>
      </c>
      <c r="D1500" s="2">
        <v>45</v>
      </c>
      <c r="E1500" s="6">
        <v>27272</v>
      </c>
      <c r="F1500" s="7">
        <v>43923.553460648145</v>
      </c>
      <c r="G1500" s="69" t="s">
        <v>4</v>
      </c>
      <c r="H1500" s="68">
        <v>1373</v>
      </c>
      <c r="I1500" s="8">
        <f t="shared" si="123"/>
        <v>13.868686868686869</v>
      </c>
      <c r="J1500" s="2">
        <v>3.492</v>
      </c>
      <c r="K1500" s="69">
        <v>99</v>
      </c>
      <c r="L1500" s="68">
        <v>418</v>
      </c>
      <c r="M1500" s="8">
        <f t="shared" si="124"/>
        <v>4.2222222222222223</v>
      </c>
      <c r="N1500" s="2">
        <v>1.9510000000000001</v>
      </c>
      <c r="O1500" s="69">
        <v>99</v>
      </c>
      <c r="P1500" s="181">
        <f t="shared" si="125"/>
        <v>3.2846889952153111</v>
      </c>
      <c r="Q1500" s="77" t="s">
        <v>718</v>
      </c>
      <c r="V1500" s="34">
        <v>0.41180555555555554</v>
      </c>
      <c r="W1500" s="85">
        <v>0.56944444444444442</v>
      </c>
      <c r="X1500" s="86">
        <f t="shared" si="126"/>
        <v>0.15763888888888888</v>
      </c>
    </row>
    <row r="1501" spans="1:24" x14ac:dyDescent="0.3">
      <c r="A1501" s="44" t="s">
        <v>10988</v>
      </c>
      <c r="B1501" s="68" t="s">
        <v>366</v>
      </c>
      <c r="C1501" s="2" t="s">
        <v>1</v>
      </c>
      <c r="D1501" s="2">
        <v>53</v>
      </c>
      <c r="E1501" s="6">
        <v>24348</v>
      </c>
      <c r="F1501" s="7">
        <v>43923.578310185185</v>
      </c>
      <c r="G1501" s="69" t="s">
        <v>4</v>
      </c>
      <c r="H1501" s="68">
        <v>2155</v>
      </c>
      <c r="I1501" s="8">
        <f t="shared" si="123"/>
        <v>21.767676767676768</v>
      </c>
      <c r="J1501" s="2">
        <v>4.7679999999999998</v>
      </c>
      <c r="K1501" s="69">
        <v>99</v>
      </c>
      <c r="L1501" s="68">
        <v>431</v>
      </c>
      <c r="M1501" s="8">
        <f t="shared" si="124"/>
        <v>4.3535353535353538</v>
      </c>
      <c r="N1501" s="2">
        <v>2.125</v>
      </c>
      <c r="O1501" s="69">
        <v>99</v>
      </c>
      <c r="P1501" s="181">
        <f t="shared" si="125"/>
        <v>5</v>
      </c>
      <c r="Q1501" s="77" t="s">
        <v>718</v>
      </c>
      <c r="V1501" s="34">
        <v>0.43888888888888888</v>
      </c>
      <c r="W1501" s="85">
        <v>0.59722222222222221</v>
      </c>
      <c r="X1501" s="86">
        <f t="shared" si="126"/>
        <v>0.15833333333333333</v>
      </c>
    </row>
    <row r="1502" spans="1:24" x14ac:dyDescent="0.3">
      <c r="A1502" s="44" t="s">
        <v>10989</v>
      </c>
      <c r="B1502" s="68" t="s">
        <v>495</v>
      </c>
      <c r="C1502" s="2" t="s">
        <v>1</v>
      </c>
      <c r="D1502" s="2">
        <v>39</v>
      </c>
      <c r="E1502" s="6">
        <v>29459</v>
      </c>
      <c r="F1502" s="7">
        <v>43923.598819444444</v>
      </c>
      <c r="G1502" s="69" t="s">
        <v>4</v>
      </c>
      <c r="H1502" s="68">
        <v>1981</v>
      </c>
      <c r="I1502" s="8">
        <f t="shared" si="123"/>
        <v>20.01010101010101</v>
      </c>
      <c r="J1502" s="2">
        <v>5.0979999999999999</v>
      </c>
      <c r="K1502" s="69">
        <v>99</v>
      </c>
      <c r="L1502" s="68">
        <v>364</v>
      </c>
      <c r="M1502" s="8">
        <f t="shared" si="124"/>
        <v>3.6767676767676769</v>
      </c>
      <c r="N1502" s="2">
        <v>2.0190000000000001</v>
      </c>
      <c r="O1502" s="69">
        <v>99</v>
      </c>
      <c r="P1502" s="181">
        <f t="shared" si="125"/>
        <v>5.4423076923076925</v>
      </c>
      <c r="Q1502" s="77" t="s">
        <v>718</v>
      </c>
      <c r="V1502" s="34">
        <v>0.4597222222222222</v>
      </c>
      <c r="W1502" s="85">
        <v>0.61111111111111105</v>
      </c>
      <c r="X1502" s="86">
        <f t="shared" si="126"/>
        <v>0.15138888888888885</v>
      </c>
    </row>
    <row r="1503" spans="1:24" x14ac:dyDescent="0.3">
      <c r="A1503" s="44" t="s">
        <v>10990</v>
      </c>
      <c r="B1503" s="68" t="s">
        <v>1628</v>
      </c>
      <c r="C1503" s="2" t="s">
        <v>6</v>
      </c>
      <c r="D1503" s="2">
        <v>79</v>
      </c>
      <c r="E1503" s="6">
        <v>14817</v>
      </c>
      <c r="F1503" s="7">
        <v>43923.614999999998</v>
      </c>
      <c r="G1503" s="69" t="s">
        <v>4</v>
      </c>
      <c r="H1503" s="68">
        <v>2474</v>
      </c>
      <c r="I1503" s="8">
        <f t="shared" si="123"/>
        <v>24.74</v>
      </c>
      <c r="J1503" s="2">
        <v>4.9429999999999996</v>
      </c>
      <c r="K1503" s="69">
        <v>100</v>
      </c>
      <c r="L1503" s="68">
        <v>856</v>
      </c>
      <c r="M1503" s="8">
        <f t="shared" si="124"/>
        <v>8.56</v>
      </c>
      <c r="N1503" s="2">
        <v>3.403</v>
      </c>
      <c r="O1503" s="69">
        <v>100</v>
      </c>
      <c r="P1503" s="181">
        <f t="shared" si="125"/>
        <v>2.8901869158878499</v>
      </c>
      <c r="Q1503" s="77" t="s">
        <v>718</v>
      </c>
      <c r="V1503" s="34">
        <v>0.49305555555555558</v>
      </c>
      <c r="W1503" s="85">
        <v>0.63888888888888895</v>
      </c>
      <c r="X1503" s="86">
        <f t="shared" si="126"/>
        <v>0.14583333333333337</v>
      </c>
    </row>
    <row r="1504" spans="1:24" x14ac:dyDescent="0.3">
      <c r="A1504" s="44" t="s">
        <v>10991</v>
      </c>
      <c r="B1504" s="68" t="s">
        <v>10992</v>
      </c>
      <c r="C1504" s="2" t="s">
        <v>6</v>
      </c>
      <c r="D1504" s="2">
        <v>76</v>
      </c>
      <c r="E1504" s="6">
        <v>15933</v>
      </c>
      <c r="F1504" s="7">
        <v>43923.636620370373</v>
      </c>
      <c r="G1504" s="69" t="s">
        <v>4</v>
      </c>
      <c r="H1504" s="68">
        <v>2596</v>
      </c>
      <c r="I1504" s="8">
        <f t="shared" si="123"/>
        <v>26.222222222222221</v>
      </c>
      <c r="J1504" s="2">
        <v>5.1360000000000001</v>
      </c>
      <c r="K1504" s="69">
        <v>99</v>
      </c>
      <c r="L1504" s="68">
        <v>1101</v>
      </c>
      <c r="M1504" s="8">
        <f t="shared" si="124"/>
        <v>11.121212121212121</v>
      </c>
      <c r="N1504" s="2">
        <v>3.6789999999999998</v>
      </c>
      <c r="O1504" s="69">
        <v>99</v>
      </c>
      <c r="P1504" s="181">
        <f t="shared" si="125"/>
        <v>2.3578564940962758</v>
      </c>
      <c r="Q1504" s="77" t="s">
        <v>718</v>
      </c>
      <c r="V1504" s="34">
        <v>0.51527777777777783</v>
      </c>
      <c r="W1504" s="85">
        <v>0.65972222222222221</v>
      </c>
      <c r="X1504" s="86">
        <f t="shared" si="126"/>
        <v>0.14444444444444438</v>
      </c>
    </row>
    <row r="1505" spans="1:24" x14ac:dyDescent="0.3">
      <c r="A1505" s="44" t="s">
        <v>10993</v>
      </c>
      <c r="B1505" s="68" t="s">
        <v>1026</v>
      </c>
      <c r="C1505" s="2" t="s">
        <v>1</v>
      </c>
      <c r="D1505" s="2">
        <v>50</v>
      </c>
      <c r="E1505" s="6">
        <v>25359</v>
      </c>
      <c r="F1505" s="7">
        <v>43924.510752314818</v>
      </c>
      <c r="G1505" s="69" t="s">
        <v>4</v>
      </c>
      <c r="H1505" s="68">
        <v>1743</v>
      </c>
      <c r="I1505" s="8">
        <f t="shared" si="123"/>
        <v>17.606060606060606</v>
      </c>
      <c r="J1505" s="2">
        <v>4.492</v>
      </c>
      <c r="K1505" s="69">
        <v>99</v>
      </c>
      <c r="L1505" s="68">
        <v>487</v>
      </c>
      <c r="M1505" s="8">
        <f t="shared" si="124"/>
        <v>4.9191919191919196</v>
      </c>
      <c r="N1505" s="2">
        <v>2.0190000000000001</v>
      </c>
      <c r="O1505" s="69">
        <v>99</v>
      </c>
      <c r="P1505" s="181">
        <f t="shared" si="125"/>
        <v>3.579055441478439</v>
      </c>
      <c r="Q1505" s="77" t="s">
        <v>718</v>
      </c>
      <c r="V1505" s="34">
        <v>0.375</v>
      </c>
      <c r="W1505" s="85">
        <v>0.52083333333333337</v>
      </c>
      <c r="X1505" s="86">
        <f t="shared" si="126"/>
        <v>0.14583333333333337</v>
      </c>
    </row>
    <row r="1506" spans="1:24" x14ac:dyDescent="0.3">
      <c r="A1506" s="44" t="s">
        <v>10994</v>
      </c>
      <c r="B1506" s="68" t="s">
        <v>6996</v>
      </c>
      <c r="C1506" s="2" t="s">
        <v>1</v>
      </c>
      <c r="D1506" s="2">
        <v>60</v>
      </c>
      <c r="E1506" s="6">
        <v>21850</v>
      </c>
      <c r="F1506" s="7">
        <v>43924.523518518516</v>
      </c>
      <c r="G1506" s="69" t="s">
        <v>4</v>
      </c>
      <c r="H1506" s="68">
        <v>2576</v>
      </c>
      <c r="I1506" s="8">
        <f t="shared" si="123"/>
        <v>26.020202020202021</v>
      </c>
      <c r="J1506" s="2">
        <v>4.907</v>
      </c>
      <c r="K1506" s="69">
        <v>99</v>
      </c>
      <c r="L1506" s="68">
        <v>532</v>
      </c>
      <c r="M1506" s="8">
        <f t="shared" si="124"/>
        <v>5.3737373737373737</v>
      </c>
      <c r="N1506" s="2">
        <v>2.3149999999999999</v>
      </c>
      <c r="O1506" s="69">
        <v>99</v>
      </c>
      <c r="P1506" s="181">
        <f t="shared" si="125"/>
        <v>4.8421052631578947</v>
      </c>
      <c r="Q1506" s="77" t="s">
        <v>718</v>
      </c>
      <c r="V1506" s="34">
        <v>0.37916666666666665</v>
      </c>
      <c r="W1506" s="85">
        <v>0.53472222222222221</v>
      </c>
      <c r="X1506" s="86">
        <f t="shared" si="126"/>
        <v>0.15555555555555556</v>
      </c>
    </row>
    <row r="1507" spans="1:24" x14ac:dyDescent="0.3">
      <c r="A1507" s="44" t="s">
        <v>10995</v>
      </c>
      <c r="B1507" s="68" t="s">
        <v>10996</v>
      </c>
      <c r="C1507" s="2" t="s">
        <v>1</v>
      </c>
      <c r="D1507" s="2">
        <v>60</v>
      </c>
      <c r="E1507" s="6">
        <v>21990</v>
      </c>
      <c r="F1507" s="7">
        <v>43924.534745370373</v>
      </c>
      <c r="G1507" s="69" t="s">
        <v>4</v>
      </c>
      <c r="H1507" s="68">
        <v>2151</v>
      </c>
      <c r="I1507" s="8">
        <f t="shared" si="123"/>
        <v>21.51</v>
      </c>
      <c r="J1507" s="2">
        <v>4.9249999999999998</v>
      </c>
      <c r="K1507" s="69">
        <v>100</v>
      </c>
      <c r="L1507" s="68">
        <v>444</v>
      </c>
      <c r="M1507" s="8">
        <f t="shared" si="124"/>
        <v>4.4400000000000004</v>
      </c>
      <c r="N1507" s="2">
        <v>2.1480000000000001</v>
      </c>
      <c r="O1507" s="69">
        <v>100</v>
      </c>
      <c r="P1507" s="181">
        <f t="shared" si="125"/>
        <v>4.8445945945945947</v>
      </c>
      <c r="Q1507" s="77" t="s">
        <v>718</v>
      </c>
      <c r="V1507" s="34">
        <v>0.40347222222222223</v>
      </c>
      <c r="W1507" s="85">
        <v>0.54861111111111105</v>
      </c>
      <c r="X1507" s="86">
        <f t="shared" si="126"/>
        <v>0.14513888888888882</v>
      </c>
    </row>
    <row r="1508" spans="1:24" x14ac:dyDescent="0.3">
      <c r="A1508" s="44" t="s">
        <v>2695</v>
      </c>
      <c r="B1508" s="68" t="s">
        <v>1256</v>
      </c>
      <c r="C1508" s="2" t="s">
        <v>1</v>
      </c>
      <c r="D1508" s="2">
        <v>50</v>
      </c>
      <c r="E1508" s="6">
        <v>25313</v>
      </c>
      <c r="F1508" s="7">
        <v>43924.547233796293</v>
      </c>
      <c r="G1508" s="69" t="s">
        <v>4</v>
      </c>
      <c r="H1508" s="68">
        <v>1972</v>
      </c>
      <c r="I1508" s="8">
        <f t="shared" si="123"/>
        <v>19.91919191919192</v>
      </c>
      <c r="J1508" s="2">
        <v>5.1580000000000004</v>
      </c>
      <c r="K1508" s="69">
        <v>99</v>
      </c>
      <c r="L1508" s="68">
        <v>760</v>
      </c>
      <c r="M1508" s="8">
        <f t="shared" si="124"/>
        <v>7.6767676767676765</v>
      </c>
      <c r="N1508" s="2">
        <v>2.4239999999999999</v>
      </c>
      <c r="O1508" s="69">
        <v>99</v>
      </c>
      <c r="P1508" s="181">
        <f t="shared" si="125"/>
        <v>2.5947368421052635</v>
      </c>
      <c r="Q1508" s="77" t="s">
        <v>718</v>
      </c>
      <c r="V1508" s="34">
        <v>0.42430555555555555</v>
      </c>
      <c r="W1508" s="85">
        <v>0.56944444444444442</v>
      </c>
      <c r="X1508" s="86">
        <f t="shared" si="126"/>
        <v>0.14513888888888887</v>
      </c>
    </row>
    <row r="1509" spans="1:24" x14ac:dyDescent="0.3">
      <c r="A1509" s="44" t="s">
        <v>2440</v>
      </c>
      <c r="B1509" s="68" t="s">
        <v>453</v>
      </c>
      <c r="C1509" s="2" t="s">
        <v>1</v>
      </c>
      <c r="D1509" s="2">
        <v>48</v>
      </c>
      <c r="E1509" s="6">
        <v>26071</v>
      </c>
      <c r="F1509" s="7">
        <v>43924.55777777778</v>
      </c>
      <c r="G1509" s="69" t="s">
        <v>4</v>
      </c>
      <c r="H1509" s="68">
        <v>2249</v>
      </c>
      <c r="I1509" s="8">
        <f t="shared" si="123"/>
        <v>22.717171717171716</v>
      </c>
      <c r="J1509" s="2">
        <v>5.1589999999999998</v>
      </c>
      <c r="K1509" s="69">
        <v>99</v>
      </c>
      <c r="L1509" s="68">
        <v>547</v>
      </c>
      <c r="M1509" s="8">
        <f t="shared" si="124"/>
        <v>5.5252525252525251</v>
      </c>
      <c r="N1509" s="2">
        <v>2.0419999999999998</v>
      </c>
      <c r="O1509" s="69">
        <v>99</v>
      </c>
      <c r="P1509" s="181">
        <f t="shared" si="125"/>
        <v>4.1115173674588661</v>
      </c>
      <c r="Q1509" s="77" t="s">
        <v>718</v>
      </c>
      <c r="V1509" s="34">
        <v>0.44166666666666665</v>
      </c>
      <c r="W1509" s="85">
        <v>0.58333333333333337</v>
      </c>
      <c r="X1509" s="86">
        <f t="shared" si="126"/>
        <v>0.14166666666666672</v>
      </c>
    </row>
    <row r="1510" spans="1:24" x14ac:dyDescent="0.3">
      <c r="A1510" s="44" t="s">
        <v>10997</v>
      </c>
      <c r="B1510" s="68" t="s">
        <v>10998</v>
      </c>
      <c r="C1510" s="2" t="s">
        <v>6</v>
      </c>
      <c r="D1510" s="2">
        <v>77</v>
      </c>
      <c r="E1510" s="6">
        <v>15532</v>
      </c>
      <c r="F1510" s="7">
        <v>43924.584293981483</v>
      </c>
      <c r="G1510" s="69" t="s">
        <v>4</v>
      </c>
      <c r="H1510" s="68">
        <v>2005</v>
      </c>
      <c r="I1510" s="8">
        <f t="shared" si="123"/>
        <v>20.05</v>
      </c>
      <c r="J1510" s="2">
        <v>4.8499999999999996</v>
      </c>
      <c r="K1510" s="69">
        <v>100</v>
      </c>
      <c r="L1510" s="68">
        <v>700</v>
      </c>
      <c r="M1510" s="8">
        <f t="shared" si="124"/>
        <v>7</v>
      </c>
      <c r="N1510" s="2">
        <v>2.778</v>
      </c>
      <c r="O1510" s="69">
        <v>100</v>
      </c>
      <c r="P1510" s="181">
        <f t="shared" si="125"/>
        <v>2.8642857142857143</v>
      </c>
      <c r="Q1510" s="77" t="s">
        <v>718</v>
      </c>
      <c r="V1510" s="34">
        <v>0.48402777777777778</v>
      </c>
      <c r="W1510" s="85">
        <v>0.61805555555555558</v>
      </c>
      <c r="X1510" s="86">
        <f t="shared" si="126"/>
        <v>0.1340277777777778</v>
      </c>
    </row>
    <row r="1511" spans="1:24" x14ac:dyDescent="0.3">
      <c r="A1511" s="44" t="s">
        <v>10999</v>
      </c>
      <c r="B1511" s="68" t="s">
        <v>1411</v>
      </c>
      <c r="C1511" s="2" t="s">
        <v>1</v>
      </c>
      <c r="D1511" s="2">
        <v>46</v>
      </c>
      <c r="E1511" s="6">
        <v>26970</v>
      </c>
      <c r="F1511" s="7">
        <v>43924.616307870368</v>
      </c>
      <c r="G1511" s="69" t="s">
        <v>4</v>
      </c>
      <c r="H1511" s="68">
        <v>2152</v>
      </c>
      <c r="I1511" s="8">
        <f t="shared" si="123"/>
        <v>21.737373737373737</v>
      </c>
      <c r="J1511" s="2">
        <v>5.1340000000000003</v>
      </c>
      <c r="K1511" s="69">
        <v>99</v>
      </c>
      <c r="L1511" s="68">
        <v>477</v>
      </c>
      <c r="M1511" s="8">
        <f t="shared" si="124"/>
        <v>4.8181818181818183</v>
      </c>
      <c r="N1511" s="2">
        <v>2.077</v>
      </c>
      <c r="O1511" s="69">
        <v>99</v>
      </c>
      <c r="P1511" s="181">
        <f t="shared" si="125"/>
        <v>4.5115303983228507</v>
      </c>
      <c r="Q1511" s="77" t="s">
        <v>718</v>
      </c>
      <c r="V1511" s="34">
        <v>0.49652777777777773</v>
      </c>
      <c r="W1511" s="85">
        <v>0.63194444444444442</v>
      </c>
      <c r="X1511" s="86">
        <f t="shared" si="126"/>
        <v>0.13541666666666669</v>
      </c>
    </row>
    <row r="1512" spans="1:24" x14ac:dyDescent="0.3">
      <c r="A1512" s="44" t="s">
        <v>11000</v>
      </c>
      <c r="B1512" s="68" t="s">
        <v>11001</v>
      </c>
      <c r="C1512" s="2" t="s">
        <v>6</v>
      </c>
      <c r="D1512" s="2">
        <v>85</v>
      </c>
      <c r="E1512" s="6">
        <v>12633</v>
      </c>
      <c r="F1512" s="7">
        <v>43924.62667824074</v>
      </c>
      <c r="G1512" s="69" t="s">
        <v>4</v>
      </c>
      <c r="H1512" s="68">
        <v>3582</v>
      </c>
      <c r="I1512" s="8">
        <f t="shared" si="123"/>
        <v>35.82</v>
      </c>
      <c r="J1512" s="2">
        <v>6.9359999999999999</v>
      </c>
      <c r="K1512" s="69">
        <v>100</v>
      </c>
      <c r="L1512" s="68">
        <v>397</v>
      </c>
      <c r="M1512" s="8">
        <f t="shared" si="124"/>
        <v>3.97</v>
      </c>
      <c r="N1512" s="2">
        <v>1.9510000000000001</v>
      </c>
      <c r="O1512" s="69">
        <v>100</v>
      </c>
      <c r="P1512" s="181">
        <f t="shared" si="125"/>
        <v>9.0226700251889174</v>
      </c>
      <c r="Q1512" s="77" t="s">
        <v>718</v>
      </c>
      <c r="V1512" s="34">
        <v>0.50486111111111109</v>
      </c>
      <c r="W1512" s="85">
        <v>0.64583333333333337</v>
      </c>
      <c r="X1512" s="86">
        <f t="shared" si="126"/>
        <v>0.14097222222222228</v>
      </c>
    </row>
    <row r="1513" spans="1:24" x14ac:dyDescent="0.3">
      <c r="A1513" s="44" t="s">
        <v>11002</v>
      </c>
      <c r="B1513" s="68" t="s">
        <v>11003</v>
      </c>
      <c r="C1513" s="2" t="s">
        <v>6</v>
      </c>
      <c r="D1513" s="2">
        <v>32</v>
      </c>
      <c r="E1513" s="6">
        <v>31928</v>
      </c>
      <c r="F1513" s="7">
        <v>43927.408043981479</v>
      </c>
      <c r="G1513" s="69" t="s">
        <v>71</v>
      </c>
      <c r="H1513" s="68">
        <v>679</v>
      </c>
      <c r="I1513" s="8">
        <f t="shared" si="123"/>
        <v>6.858585858585859</v>
      </c>
      <c r="J1513" s="2">
        <v>2.77</v>
      </c>
      <c r="K1513" s="69">
        <v>99</v>
      </c>
      <c r="L1513" s="68">
        <v>225</v>
      </c>
      <c r="M1513" s="8">
        <f t="shared" si="124"/>
        <v>2.2727272727272729</v>
      </c>
      <c r="N1513" s="2">
        <v>1.653</v>
      </c>
      <c r="O1513" s="69">
        <v>99</v>
      </c>
      <c r="P1513" s="181">
        <f t="shared" si="125"/>
        <v>3.0177777777777779</v>
      </c>
      <c r="Q1513" s="77" t="s">
        <v>718</v>
      </c>
      <c r="V1513" s="34">
        <v>0.41875000000000001</v>
      </c>
      <c r="W1513" s="85">
        <v>0.59722222222222221</v>
      </c>
      <c r="X1513" s="86">
        <f t="shared" si="126"/>
        <v>0.1784722222222222</v>
      </c>
    </row>
    <row r="1514" spans="1:24" x14ac:dyDescent="0.3">
      <c r="A1514" s="44" t="s">
        <v>11004</v>
      </c>
      <c r="B1514" s="68" t="s">
        <v>326</v>
      </c>
      <c r="C1514" s="2" t="s">
        <v>1</v>
      </c>
      <c r="D1514" s="2">
        <v>57</v>
      </c>
      <c r="E1514" s="6">
        <v>23060</v>
      </c>
      <c r="F1514" s="7">
        <v>43927.509293981479</v>
      </c>
      <c r="G1514" s="69" t="s">
        <v>4</v>
      </c>
      <c r="H1514" s="68">
        <v>2331</v>
      </c>
      <c r="I1514" s="8">
        <f t="shared" si="123"/>
        <v>23.545454545454547</v>
      </c>
      <c r="J1514" s="2">
        <v>5.6929999999999996</v>
      </c>
      <c r="K1514" s="69">
        <v>99</v>
      </c>
      <c r="L1514" s="68">
        <v>535</v>
      </c>
      <c r="M1514" s="8">
        <f t="shared" si="124"/>
        <v>5.404040404040404</v>
      </c>
      <c r="N1514" s="2">
        <v>2.3340000000000001</v>
      </c>
      <c r="O1514" s="69">
        <v>99</v>
      </c>
      <c r="P1514" s="181">
        <f t="shared" si="125"/>
        <v>4.3570093457943928</v>
      </c>
      <c r="Q1514" s="77" t="s">
        <v>718</v>
      </c>
      <c r="V1514" s="34">
        <v>0.3833333333333333</v>
      </c>
      <c r="W1514" s="85">
        <v>0.52083333333333337</v>
      </c>
      <c r="X1514" s="86">
        <f t="shared" si="126"/>
        <v>0.13750000000000007</v>
      </c>
    </row>
    <row r="1515" spans="1:24" x14ac:dyDescent="0.3">
      <c r="A1515" s="44" t="s">
        <v>11005</v>
      </c>
      <c r="B1515" s="68" t="s">
        <v>11006</v>
      </c>
      <c r="C1515" s="2" t="s">
        <v>6</v>
      </c>
      <c r="D1515" s="2">
        <v>76</v>
      </c>
      <c r="E1515" s="6">
        <v>15853</v>
      </c>
      <c r="F1515" s="7">
        <v>43927.524212962962</v>
      </c>
      <c r="G1515" s="69" t="s">
        <v>4</v>
      </c>
      <c r="H1515" s="68">
        <v>2052</v>
      </c>
      <c r="I1515" s="8">
        <f t="shared" si="123"/>
        <v>20.727272727272727</v>
      </c>
      <c r="J1515" s="2">
        <v>4.4850000000000003</v>
      </c>
      <c r="K1515" s="69">
        <v>99</v>
      </c>
      <c r="L1515" s="68">
        <v>848</v>
      </c>
      <c r="M1515" s="8">
        <f t="shared" si="124"/>
        <v>8.5656565656565657</v>
      </c>
      <c r="N1515" s="2">
        <v>3.39</v>
      </c>
      <c r="O1515" s="69">
        <v>99</v>
      </c>
      <c r="P1515" s="181">
        <f t="shared" si="125"/>
        <v>2.4198113207547167</v>
      </c>
      <c r="Q1515" s="77" t="s">
        <v>718</v>
      </c>
      <c r="V1515" s="34">
        <v>0.3923611111111111</v>
      </c>
      <c r="W1515" s="85">
        <v>0.53472222222222221</v>
      </c>
      <c r="X1515" s="86">
        <f t="shared" si="126"/>
        <v>0.1423611111111111</v>
      </c>
    </row>
    <row r="1516" spans="1:24" x14ac:dyDescent="0.3">
      <c r="A1516" s="44" t="s">
        <v>11007</v>
      </c>
      <c r="B1516" s="68" t="s">
        <v>11008</v>
      </c>
      <c r="C1516" s="2" t="s">
        <v>1</v>
      </c>
      <c r="D1516" s="2">
        <v>47</v>
      </c>
      <c r="E1516" s="6">
        <v>26743</v>
      </c>
      <c r="F1516" s="7">
        <v>43927.539050925923</v>
      </c>
      <c r="G1516" s="69" t="s">
        <v>4</v>
      </c>
      <c r="H1516" s="68">
        <v>1776</v>
      </c>
      <c r="I1516" s="8">
        <f t="shared" si="123"/>
        <v>17.939393939393938</v>
      </c>
      <c r="J1516" s="2">
        <v>5.2</v>
      </c>
      <c r="K1516" s="69">
        <v>99</v>
      </c>
      <c r="L1516" s="68">
        <v>333</v>
      </c>
      <c r="M1516" s="8">
        <f t="shared" si="124"/>
        <v>3.3636363636363638</v>
      </c>
      <c r="N1516" s="2">
        <v>1.86</v>
      </c>
      <c r="O1516" s="69">
        <v>99</v>
      </c>
      <c r="P1516" s="181">
        <f t="shared" si="125"/>
        <v>5.333333333333333</v>
      </c>
      <c r="Q1516" s="77" t="s">
        <v>718</v>
      </c>
      <c r="V1516" s="34">
        <v>0.40486111111111112</v>
      </c>
      <c r="W1516" s="85">
        <v>0.54861111111111105</v>
      </c>
      <c r="X1516" s="86">
        <f t="shared" si="126"/>
        <v>0.14374999999999993</v>
      </c>
    </row>
    <row r="1517" spans="1:24" x14ac:dyDescent="0.3">
      <c r="A1517" s="44" t="s">
        <v>11009</v>
      </c>
      <c r="B1517" s="68" t="s">
        <v>11010</v>
      </c>
      <c r="C1517" s="2" t="s">
        <v>6</v>
      </c>
      <c r="D1517" s="2">
        <v>79</v>
      </c>
      <c r="E1517" s="6">
        <v>14984</v>
      </c>
      <c r="F1517" s="7">
        <v>43927.556562500002</v>
      </c>
      <c r="G1517" s="69" t="s">
        <v>4</v>
      </c>
      <c r="H1517" s="68">
        <v>2161</v>
      </c>
      <c r="I1517" s="8">
        <f t="shared" si="123"/>
        <v>21.828282828282827</v>
      </c>
      <c r="J1517" s="2">
        <v>4.5780000000000003</v>
      </c>
      <c r="K1517" s="69">
        <v>99</v>
      </c>
      <c r="L1517" s="68">
        <v>726</v>
      </c>
      <c r="M1517" s="8">
        <f t="shared" si="124"/>
        <v>7.333333333333333</v>
      </c>
      <c r="N1517" s="2">
        <v>2.4620000000000002</v>
      </c>
      <c r="O1517" s="69">
        <v>99</v>
      </c>
      <c r="P1517" s="181">
        <f t="shared" si="125"/>
        <v>2.9765840220385673</v>
      </c>
      <c r="Q1517" s="77" t="s">
        <v>718</v>
      </c>
      <c r="V1517" s="34">
        <v>0.42222222222222222</v>
      </c>
      <c r="W1517" s="85">
        <v>0.56944444444444442</v>
      </c>
      <c r="X1517" s="86">
        <f t="shared" si="126"/>
        <v>0.1472222222222222</v>
      </c>
    </row>
    <row r="1518" spans="1:24" x14ac:dyDescent="0.3">
      <c r="A1518" s="44" t="s">
        <v>11011</v>
      </c>
      <c r="B1518" s="68" t="s">
        <v>11012</v>
      </c>
      <c r="C1518" s="2" t="s">
        <v>1</v>
      </c>
      <c r="D1518" s="2">
        <v>49</v>
      </c>
      <c r="E1518" s="6">
        <v>25808</v>
      </c>
      <c r="F1518" s="7">
        <v>43927.575439814813</v>
      </c>
      <c r="G1518" s="69" t="s">
        <v>4</v>
      </c>
      <c r="H1518" s="68">
        <v>1759</v>
      </c>
      <c r="I1518" s="8">
        <f t="shared" si="123"/>
        <v>17.767676767676768</v>
      </c>
      <c r="J1518" s="2">
        <v>4.766</v>
      </c>
      <c r="K1518" s="69">
        <v>99</v>
      </c>
      <c r="L1518" s="68">
        <v>491</v>
      </c>
      <c r="M1518" s="8">
        <f t="shared" si="124"/>
        <v>4.9595959595959593</v>
      </c>
      <c r="N1518" s="2">
        <v>2.2490000000000001</v>
      </c>
      <c r="O1518" s="69">
        <v>99</v>
      </c>
      <c r="P1518" s="181">
        <f t="shared" si="125"/>
        <v>3.5824847250509166</v>
      </c>
      <c r="Q1518" s="77" t="s">
        <v>718</v>
      </c>
      <c r="V1518" s="34">
        <v>0.4375</v>
      </c>
      <c r="W1518" s="85">
        <v>0.58333333333333337</v>
      </c>
      <c r="X1518" s="86">
        <f t="shared" si="126"/>
        <v>0.14583333333333337</v>
      </c>
    </row>
    <row r="1519" spans="1:24" x14ac:dyDescent="0.3">
      <c r="A1519" s="44" t="s">
        <v>2296</v>
      </c>
      <c r="B1519" s="68" t="s">
        <v>44</v>
      </c>
      <c r="C1519" s="2" t="s">
        <v>1</v>
      </c>
      <c r="D1519" s="2">
        <v>57</v>
      </c>
      <c r="E1519" s="6">
        <v>22819</v>
      </c>
      <c r="F1519" s="7">
        <v>43927.608067129629</v>
      </c>
      <c r="G1519" s="69" t="s">
        <v>4</v>
      </c>
      <c r="H1519" s="68">
        <v>3196</v>
      </c>
      <c r="I1519" s="8">
        <f t="shared" si="123"/>
        <v>31.96</v>
      </c>
      <c r="J1519" s="2">
        <v>6.593</v>
      </c>
      <c r="K1519" s="69">
        <v>100</v>
      </c>
      <c r="L1519" s="68">
        <v>336</v>
      </c>
      <c r="M1519" s="8">
        <f t="shared" si="124"/>
        <v>3.36</v>
      </c>
      <c r="N1519" s="2">
        <v>1.738</v>
      </c>
      <c r="O1519" s="69">
        <v>100</v>
      </c>
      <c r="P1519" s="181">
        <f t="shared" si="125"/>
        <v>9.5119047619047628</v>
      </c>
      <c r="Q1519" s="77" t="s">
        <v>718</v>
      </c>
      <c r="V1519" s="34">
        <v>0.45624999999999999</v>
      </c>
      <c r="W1519" s="85">
        <v>0.61111111111111105</v>
      </c>
      <c r="X1519" s="86">
        <f t="shared" si="126"/>
        <v>0.15486111111111106</v>
      </c>
    </row>
    <row r="1520" spans="1:24" x14ac:dyDescent="0.3">
      <c r="A1520" s="44" t="s">
        <v>11013</v>
      </c>
      <c r="B1520" s="68" t="s">
        <v>773</v>
      </c>
      <c r="C1520" s="2" t="s">
        <v>1</v>
      </c>
      <c r="D1520" s="2">
        <v>66</v>
      </c>
      <c r="E1520" s="6">
        <v>19503</v>
      </c>
      <c r="F1520" s="7">
        <v>43927.616157407407</v>
      </c>
      <c r="G1520" s="69" t="s">
        <v>4</v>
      </c>
      <c r="H1520" s="68">
        <v>3454</v>
      </c>
      <c r="I1520" s="8">
        <f t="shared" si="123"/>
        <v>34.54</v>
      </c>
      <c r="J1520" s="2">
        <v>6.4279999999999999</v>
      </c>
      <c r="K1520" s="69">
        <v>100</v>
      </c>
      <c r="L1520" s="68">
        <v>850</v>
      </c>
      <c r="M1520" s="8">
        <f t="shared" si="124"/>
        <v>8.5</v>
      </c>
      <c r="N1520" s="2">
        <v>2.38</v>
      </c>
      <c r="O1520" s="69">
        <v>100</v>
      </c>
      <c r="P1520" s="181">
        <f t="shared" si="125"/>
        <v>4.0635294117647058</v>
      </c>
      <c r="Q1520" s="77" t="s">
        <v>718</v>
      </c>
      <c r="V1520" s="34">
        <v>0.47222222222222227</v>
      </c>
      <c r="W1520" s="85">
        <v>0.63194444444444442</v>
      </c>
      <c r="X1520" s="86">
        <f t="shared" si="126"/>
        <v>0.15972222222222215</v>
      </c>
    </row>
    <row r="1521" spans="1:24" x14ac:dyDescent="0.3">
      <c r="A1521" s="44" t="s">
        <v>11014</v>
      </c>
      <c r="B1521" s="68" t="s">
        <v>11015</v>
      </c>
      <c r="C1521" s="2" t="s">
        <v>1</v>
      </c>
      <c r="D1521" s="2">
        <v>66</v>
      </c>
      <c r="E1521" s="6">
        <v>19625</v>
      </c>
      <c r="F1521" s="7">
        <v>43927.626608796294</v>
      </c>
      <c r="G1521" s="69" t="s">
        <v>4</v>
      </c>
      <c r="H1521" s="68">
        <v>3165</v>
      </c>
      <c r="I1521" s="8">
        <f t="shared" si="123"/>
        <v>31.969696969696969</v>
      </c>
      <c r="J1521" s="2">
        <v>5.55</v>
      </c>
      <c r="K1521" s="69">
        <v>99</v>
      </c>
      <c r="L1521" s="68">
        <v>661</v>
      </c>
      <c r="M1521" s="8">
        <f t="shared" si="124"/>
        <v>6.6767676767676765</v>
      </c>
      <c r="N1521" s="2">
        <v>2.6139999999999999</v>
      </c>
      <c r="O1521" s="69">
        <v>99</v>
      </c>
      <c r="P1521" s="181">
        <f t="shared" si="125"/>
        <v>4.7881996974281389</v>
      </c>
      <c r="Q1521" s="77" t="s">
        <v>718</v>
      </c>
      <c r="V1521" s="34">
        <v>0.48402777777777778</v>
      </c>
      <c r="W1521" s="85">
        <v>0.64583333333333337</v>
      </c>
      <c r="X1521" s="86">
        <f t="shared" si="126"/>
        <v>0.16180555555555559</v>
      </c>
    </row>
    <row r="1522" spans="1:24" x14ac:dyDescent="0.3">
      <c r="A1522" s="44" t="s">
        <v>11016</v>
      </c>
      <c r="B1522" s="68" t="s">
        <v>11017</v>
      </c>
      <c r="C1522" s="2" t="s">
        <v>6</v>
      </c>
      <c r="D1522" s="2">
        <v>66</v>
      </c>
      <c r="E1522" s="6">
        <v>19505</v>
      </c>
      <c r="F1522" s="7">
        <v>43927.645937499998</v>
      </c>
      <c r="G1522" s="69" t="s">
        <v>4</v>
      </c>
      <c r="H1522" s="68">
        <v>836</v>
      </c>
      <c r="I1522" s="8">
        <f t="shared" si="123"/>
        <v>8.36</v>
      </c>
      <c r="J1522" s="2">
        <v>2.7250000000000001</v>
      </c>
      <c r="K1522" s="69">
        <v>100</v>
      </c>
      <c r="L1522" s="68">
        <v>328</v>
      </c>
      <c r="M1522" s="8">
        <f t="shared" si="124"/>
        <v>3.28</v>
      </c>
      <c r="N1522" s="2">
        <v>1.798</v>
      </c>
      <c r="O1522" s="69">
        <v>100</v>
      </c>
      <c r="P1522" s="181">
        <f t="shared" si="125"/>
        <v>2.5487804878048781</v>
      </c>
      <c r="Q1522" s="77" t="s">
        <v>718</v>
      </c>
      <c r="V1522" s="34">
        <v>0.50555555555555554</v>
      </c>
      <c r="W1522" s="85">
        <v>0.66666666666666663</v>
      </c>
      <c r="X1522" s="86">
        <f t="shared" si="126"/>
        <v>0.16111111111111109</v>
      </c>
    </row>
    <row r="1523" spans="1:24" x14ac:dyDescent="0.3">
      <c r="A1523" s="44" t="s">
        <v>11018</v>
      </c>
      <c r="B1523" s="68" t="s">
        <v>11019</v>
      </c>
      <c r="C1523" s="2" t="s">
        <v>6</v>
      </c>
      <c r="D1523" s="2">
        <v>61</v>
      </c>
      <c r="E1523" s="6">
        <v>21414</v>
      </c>
      <c r="F1523" s="7">
        <v>43927.663576388892</v>
      </c>
      <c r="G1523" s="69" t="s">
        <v>4</v>
      </c>
      <c r="H1523" s="68">
        <v>1034</v>
      </c>
      <c r="I1523" s="8">
        <f t="shared" si="123"/>
        <v>10.34</v>
      </c>
      <c r="J1523" s="2">
        <v>3.5110000000000001</v>
      </c>
      <c r="K1523" s="69">
        <v>100</v>
      </c>
      <c r="L1523" s="68">
        <v>567</v>
      </c>
      <c r="M1523" s="8">
        <f t="shared" si="124"/>
        <v>5.67</v>
      </c>
      <c r="N1523" s="2">
        <v>2.5819999999999999</v>
      </c>
      <c r="O1523" s="69">
        <v>100</v>
      </c>
      <c r="P1523" s="181">
        <f t="shared" si="125"/>
        <v>1.8236331569664903</v>
      </c>
      <c r="Q1523" s="77" t="s">
        <v>718</v>
      </c>
      <c r="V1523" s="34">
        <v>0.53680555555555554</v>
      </c>
      <c r="W1523" s="85">
        <v>0.68055555555555547</v>
      </c>
      <c r="X1523" s="86">
        <f t="shared" si="126"/>
        <v>0.14374999999999993</v>
      </c>
    </row>
    <row r="1524" spans="1:24" x14ac:dyDescent="0.3">
      <c r="A1524" s="44" t="s">
        <v>11020</v>
      </c>
      <c r="B1524" s="68" t="s">
        <v>11021</v>
      </c>
      <c r="C1524" s="2" t="s">
        <v>6</v>
      </c>
      <c r="D1524" s="2">
        <v>63</v>
      </c>
      <c r="E1524" s="6">
        <v>20593</v>
      </c>
      <c r="F1524" s="7">
        <v>43928.510034722225</v>
      </c>
      <c r="G1524" s="69" t="s">
        <v>4</v>
      </c>
      <c r="H1524" s="68">
        <v>2086</v>
      </c>
      <c r="I1524" s="8">
        <f t="shared" si="123"/>
        <v>21.070707070707069</v>
      </c>
      <c r="J1524" s="2">
        <v>4.968</v>
      </c>
      <c r="K1524" s="69">
        <v>99</v>
      </c>
      <c r="L1524" s="68">
        <v>589</v>
      </c>
      <c r="M1524" s="8">
        <f t="shared" si="124"/>
        <v>5.9494949494949498</v>
      </c>
      <c r="N1524" s="2">
        <v>2.5529999999999999</v>
      </c>
      <c r="O1524" s="69">
        <v>99</v>
      </c>
      <c r="P1524" s="181">
        <f t="shared" si="125"/>
        <v>3.5415959252971132</v>
      </c>
      <c r="Q1524" s="77" t="s">
        <v>718</v>
      </c>
      <c r="V1524" s="34">
        <v>0.38541666666666669</v>
      </c>
      <c r="W1524" s="85">
        <v>0.52083333333333337</v>
      </c>
      <c r="X1524" s="86">
        <f t="shared" si="126"/>
        <v>0.13541666666666669</v>
      </c>
    </row>
    <row r="1525" spans="1:24" x14ac:dyDescent="0.3">
      <c r="A1525" s="44" t="s">
        <v>11022</v>
      </c>
      <c r="B1525" s="68" t="s">
        <v>11023</v>
      </c>
      <c r="C1525" s="2" t="s">
        <v>6</v>
      </c>
      <c r="D1525" s="2">
        <v>36</v>
      </c>
      <c r="E1525" s="6">
        <v>30657</v>
      </c>
      <c r="F1525" s="7">
        <v>43928.523020833331</v>
      </c>
      <c r="G1525" s="69" t="s">
        <v>4</v>
      </c>
      <c r="H1525" s="68">
        <v>920</v>
      </c>
      <c r="I1525" s="8">
        <f t="shared" si="123"/>
        <v>9.2929292929292924</v>
      </c>
      <c r="J1525" s="2">
        <v>2.9359999999999999</v>
      </c>
      <c r="K1525" s="69">
        <v>99</v>
      </c>
      <c r="L1525" s="68">
        <v>374</v>
      </c>
      <c r="M1525" s="8">
        <f t="shared" si="124"/>
        <v>3.7777777777777777</v>
      </c>
      <c r="N1525" s="2">
        <v>2.008</v>
      </c>
      <c r="O1525" s="69">
        <v>99</v>
      </c>
      <c r="P1525" s="181">
        <f t="shared" si="125"/>
        <v>2.4598930481283423</v>
      </c>
      <c r="Q1525" s="77" t="s">
        <v>718</v>
      </c>
      <c r="V1525" s="34">
        <v>0.39444444444444443</v>
      </c>
      <c r="W1525" s="85">
        <v>0.53472222222222221</v>
      </c>
      <c r="X1525" s="86">
        <f t="shared" si="126"/>
        <v>0.14027777777777778</v>
      </c>
    </row>
    <row r="1526" spans="1:24" x14ac:dyDescent="0.3">
      <c r="A1526" s="44" t="s">
        <v>11024</v>
      </c>
      <c r="B1526" s="68" t="s">
        <v>859</v>
      </c>
      <c r="C1526" s="2" t="s">
        <v>1</v>
      </c>
      <c r="D1526" s="2">
        <v>44</v>
      </c>
      <c r="E1526" s="6">
        <v>27815</v>
      </c>
      <c r="F1526" s="7">
        <v>43928.537743055553</v>
      </c>
      <c r="G1526" s="69" t="s">
        <v>4</v>
      </c>
      <c r="H1526" s="68">
        <v>2178</v>
      </c>
      <c r="I1526" s="8">
        <f t="shared" si="123"/>
        <v>22</v>
      </c>
      <c r="J1526" s="2">
        <v>4.9960000000000004</v>
      </c>
      <c r="K1526" s="69">
        <v>99</v>
      </c>
      <c r="L1526" s="68">
        <v>398</v>
      </c>
      <c r="M1526" s="8">
        <f t="shared" si="124"/>
        <v>4.0202020202020199</v>
      </c>
      <c r="N1526" s="2">
        <v>1.8839999999999999</v>
      </c>
      <c r="O1526" s="69">
        <v>99</v>
      </c>
      <c r="P1526" s="181">
        <f t="shared" si="125"/>
        <v>5.4723618090452266</v>
      </c>
      <c r="Q1526" s="77" t="s">
        <v>718</v>
      </c>
      <c r="V1526" s="34">
        <v>0.4291666666666667</v>
      </c>
      <c r="W1526" s="85">
        <v>0.56944444444444442</v>
      </c>
      <c r="X1526" s="86">
        <f t="shared" si="126"/>
        <v>0.14027777777777772</v>
      </c>
    </row>
    <row r="1527" spans="1:24" x14ac:dyDescent="0.3">
      <c r="A1527" s="44" t="s">
        <v>11025</v>
      </c>
      <c r="B1527" s="68" t="s">
        <v>620</v>
      </c>
      <c r="C1527" s="2" t="s">
        <v>1</v>
      </c>
      <c r="D1527" s="2">
        <v>53</v>
      </c>
      <c r="E1527" s="6">
        <v>24227</v>
      </c>
      <c r="F1527" s="7">
        <v>43928.574594907404</v>
      </c>
      <c r="G1527" s="69" t="s">
        <v>4</v>
      </c>
      <c r="H1527" s="68">
        <v>2165</v>
      </c>
      <c r="I1527" s="8">
        <f t="shared" si="123"/>
        <v>21.868686868686869</v>
      </c>
      <c r="J1527" s="2">
        <v>5.0979999999999999</v>
      </c>
      <c r="K1527" s="69">
        <v>99</v>
      </c>
      <c r="L1527" s="68">
        <v>383</v>
      </c>
      <c r="M1527" s="8">
        <f t="shared" si="124"/>
        <v>3.8686868686868685</v>
      </c>
      <c r="N1527" s="2">
        <v>2.0779999999999998</v>
      </c>
      <c r="O1527" s="69">
        <v>99</v>
      </c>
      <c r="P1527" s="181">
        <f t="shared" si="125"/>
        <v>5.6527415143603132</v>
      </c>
      <c r="Q1527" s="77" t="s">
        <v>718</v>
      </c>
      <c r="V1527" s="34">
        <v>0.47291666666666665</v>
      </c>
      <c r="W1527" s="85">
        <v>0.60416666666666663</v>
      </c>
      <c r="X1527" s="86">
        <f t="shared" si="126"/>
        <v>0.13124999999999998</v>
      </c>
    </row>
    <row r="1528" spans="1:24" x14ac:dyDescent="0.3">
      <c r="A1528" s="44" t="s">
        <v>11026</v>
      </c>
      <c r="B1528" s="68" t="s">
        <v>11027</v>
      </c>
      <c r="C1528" s="2" t="s">
        <v>6</v>
      </c>
      <c r="D1528" s="2">
        <v>30</v>
      </c>
      <c r="E1528" s="6">
        <v>32954</v>
      </c>
      <c r="F1528" s="7">
        <v>43928.607627314814</v>
      </c>
      <c r="G1528" s="69" t="s">
        <v>4</v>
      </c>
      <c r="H1528" s="68">
        <v>994</v>
      </c>
      <c r="I1528" s="8">
        <f t="shared" si="123"/>
        <v>10.04040404040404</v>
      </c>
      <c r="J1528" s="2">
        <v>3.3650000000000002</v>
      </c>
      <c r="K1528" s="69">
        <v>99</v>
      </c>
      <c r="L1528" s="68">
        <v>523</v>
      </c>
      <c r="M1528" s="8">
        <f t="shared" si="124"/>
        <v>5.2828282828282829</v>
      </c>
      <c r="N1528" s="2">
        <v>2.0649999999999999</v>
      </c>
      <c r="O1528" s="69">
        <v>99</v>
      </c>
      <c r="P1528" s="181">
        <f t="shared" si="125"/>
        <v>1.9005736137667302</v>
      </c>
      <c r="Q1528" s="77" t="s">
        <v>718</v>
      </c>
      <c r="V1528" s="34">
        <v>0.50694444444444442</v>
      </c>
      <c r="W1528" s="85">
        <v>0.66666666666666663</v>
      </c>
      <c r="X1528" s="86">
        <f t="shared" si="126"/>
        <v>0.15972222222222221</v>
      </c>
    </row>
    <row r="1529" spans="1:24" x14ac:dyDescent="0.3">
      <c r="A1529" s="44" t="s">
        <v>11028</v>
      </c>
      <c r="B1529" s="68" t="s">
        <v>863</v>
      </c>
      <c r="C1529" s="2" t="s">
        <v>6</v>
      </c>
      <c r="D1529" s="2">
        <v>77</v>
      </c>
      <c r="E1529" s="6">
        <v>15661</v>
      </c>
      <c r="F1529" s="7">
        <v>43929.513726851852</v>
      </c>
      <c r="G1529" s="69" t="s">
        <v>4</v>
      </c>
      <c r="H1529" s="68">
        <v>1676</v>
      </c>
      <c r="I1529" s="8">
        <f t="shared" si="123"/>
        <v>16.929292929292931</v>
      </c>
      <c r="J1529" s="2">
        <v>3.5750000000000002</v>
      </c>
      <c r="K1529" s="69">
        <v>99</v>
      </c>
      <c r="L1529" s="68">
        <v>930</v>
      </c>
      <c r="M1529" s="8">
        <f t="shared" si="124"/>
        <v>9.3939393939393945</v>
      </c>
      <c r="N1529" s="2">
        <v>3.3439999999999999</v>
      </c>
      <c r="O1529" s="69">
        <v>99</v>
      </c>
      <c r="P1529" s="181">
        <f t="shared" si="125"/>
        <v>1.8021505376344087</v>
      </c>
      <c r="Q1529" s="77" t="s">
        <v>718</v>
      </c>
      <c r="V1529" s="34">
        <v>0.38263888888888892</v>
      </c>
      <c r="W1529" s="85">
        <v>0.52083333333333337</v>
      </c>
      <c r="X1529" s="86">
        <f t="shared" si="126"/>
        <v>0.13819444444444445</v>
      </c>
    </row>
    <row r="1530" spans="1:24" x14ac:dyDescent="0.3">
      <c r="A1530" s="44" t="s">
        <v>11029</v>
      </c>
      <c r="B1530" s="68" t="s">
        <v>11030</v>
      </c>
      <c r="C1530" s="2" t="s">
        <v>6</v>
      </c>
      <c r="D1530" s="2">
        <v>47</v>
      </c>
      <c r="E1530" s="6">
        <v>26738</v>
      </c>
      <c r="F1530" s="7">
        <v>43929.527326388888</v>
      </c>
      <c r="G1530" s="69" t="s">
        <v>4</v>
      </c>
      <c r="H1530" s="68">
        <v>3031</v>
      </c>
      <c r="I1530" s="8">
        <f t="shared" si="123"/>
        <v>30.31</v>
      </c>
      <c r="J1530" s="2">
        <v>5.4420000000000002</v>
      </c>
      <c r="K1530" s="69">
        <v>100</v>
      </c>
      <c r="L1530" s="68">
        <v>265</v>
      </c>
      <c r="M1530" s="8">
        <f t="shared" si="124"/>
        <v>2.65</v>
      </c>
      <c r="N1530" s="2">
        <v>1.8440000000000001</v>
      </c>
      <c r="O1530" s="69">
        <v>100</v>
      </c>
      <c r="P1530" s="181">
        <f t="shared" si="125"/>
        <v>11.437735849056603</v>
      </c>
      <c r="Q1530" s="77" t="s">
        <v>718</v>
      </c>
      <c r="V1530" s="34">
        <v>0.39513888888888887</v>
      </c>
      <c r="W1530" s="85">
        <v>0.53472222222222221</v>
      </c>
      <c r="X1530" s="86">
        <f t="shared" si="126"/>
        <v>0.13958333333333334</v>
      </c>
    </row>
    <row r="1531" spans="1:24" x14ac:dyDescent="0.3">
      <c r="A1531" s="44" t="s">
        <v>2704</v>
      </c>
      <c r="B1531" s="68" t="s">
        <v>1265</v>
      </c>
      <c r="C1531" s="2" t="s">
        <v>1</v>
      </c>
      <c r="D1531" s="2">
        <v>44</v>
      </c>
      <c r="E1531" s="6">
        <v>27815</v>
      </c>
      <c r="F1531" s="7">
        <v>43929.54042824074</v>
      </c>
      <c r="G1531" s="69" t="s">
        <v>4</v>
      </c>
      <c r="H1531" s="68">
        <v>2184</v>
      </c>
      <c r="I1531" s="8">
        <f t="shared" si="123"/>
        <v>22.060606060606062</v>
      </c>
      <c r="J1531" s="2">
        <v>6.4109999999999996</v>
      </c>
      <c r="K1531" s="69">
        <v>99</v>
      </c>
      <c r="L1531" s="68">
        <v>642</v>
      </c>
      <c r="M1531" s="8">
        <f t="shared" si="124"/>
        <v>6.4848484848484844</v>
      </c>
      <c r="N1531" s="2">
        <v>2.6</v>
      </c>
      <c r="O1531" s="69">
        <v>99</v>
      </c>
      <c r="P1531" s="181">
        <f t="shared" si="125"/>
        <v>3.4018691588785051</v>
      </c>
      <c r="Q1531" s="77" t="s">
        <v>718</v>
      </c>
      <c r="V1531" s="34">
        <v>0.41597222222222219</v>
      </c>
      <c r="W1531" s="85">
        <v>0.54861111111111105</v>
      </c>
      <c r="X1531" s="86">
        <f t="shared" si="126"/>
        <v>0.13263888888888886</v>
      </c>
    </row>
    <row r="1532" spans="1:24" x14ac:dyDescent="0.3">
      <c r="A1532" s="44" t="s">
        <v>11031</v>
      </c>
      <c r="B1532" s="68" t="s">
        <v>11032</v>
      </c>
      <c r="C1532" s="2" t="s">
        <v>1</v>
      </c>
      <c r="D1532" s="2">
        <v>49</v>
      </c>
      <c r="E1532" s="6">
        <v>26012</v>
      </c>
      <c r="F1532" s="7">
        <v>43929.550474537034</v>
      </c>
      <c r="G1532" s="69" t="s">
        <v>4</v>
      </c>
      <c r="H1532" s="68">
        <v>2493</v>
      </c>
      <c r="I1532" s="8">
        <f t="shared" si="123"/>
        <v>24.93</v>
      </c>
      <c r="J1532" s="2">
        <v>5.1589999999999998</v>
      </c>
      <c r="K1532" s="69">
        <v>100</v>
      </c>
      <c r="L1532" s="68">
        <v>514</v>
      </c>
      <c r="M1532" s="8">
        <f t="shared" si="124"/>
        <v>5.14</v>
      </c>
      <c r="N1532" s="2">
        <v>2.2160000000000002</v>
      </c>
      <c r="O1532" s="69">
        <v>100</v>
      </c>
      <c r="P1532" s="181">
        <f t="shared" si="125"/>
        <v>4.8501945525291834</v>
      </c>
      <c r="Q1532" s="77" t="s">
        <v>718</v>
      </c>
      <c r="V1532" s="34">
        <v>0.4291666666666667</v>
      </c>
      <c r="W1532" s="85">
        <v>0.56944444444444442</v>
      </c>
      <c r="X1532" s="86">
        <f t="shared" si="126"/>
        <v>0.14027777777777772</v>
      </c>
    </row>
    <row r="1533" spans="1:24" x14ac:dyDescent="0.3">
      <c r="A1533" s="44" t="s">
        <v>11033</v>
      </c>
      <c r="B1533" s="68" t="s">
        <v>7049</v>
      </c>
      <c r="C1533" s="2" t="s">
        <v>1</v>
      </c>
      <c r="D1533" s="2">
        <v>62</v>
      </c>
      <c r="E1533" s="6">
        <v>21020</v>
      </c>
      <c r="F1533" s="7">
        <v>43929.560347222221</v>
      </c>
      <c r="G1533" s="69" t="s">
        <v>4</v>
      </c>
      <c r="H1533" s="68">
        <v>2654</v>
      </c>
      <c r="I1533" s="8">
        <f t="shared" si="123"/>
        <v>26.80808080808081</v>
      </c>
      <c r="J1533" s="2">
        <v>5.4320000000000004</v>
      </c>
      <c r="K1533" s="69">
        <v>99</v>
      </c>
      <c r="L1533" s="68">
        <v>878</v>
      </c>
      <c r="M1533" s="8">
        <f t="shared" si="124"/>
        <v>8.8686868686868685</v>
      </c>
      <c r="N1533" s="2">
        <v>3.069</v>
      </c>
      <c r="O1533" s="69">
        <v>99</v>
      </c>
      <c r="P1533" s="181">
        <f t="shared" si="125"/>
        <v>3.0227790432801824</v>
      </c>
      <c r="Q1533" s="77" t="s">
        <v>718</v>
      </c>
      <c r="V1533" s="34">
        <v>0.4381944444444445</v>
      </c>
      <c r="W1533" s="85">
        <v>0.58333333333333337</v>
      </c>
      <c r="X1533" s="86">
        <f t="shared" si="126"/>
        <v>0.14513888888888887</v>
      </c>
    </row>
    <row r="1534" spans="1:24" x14ac:dyDescent="0.3">
      <c r="A1534" s="44" t="s">
        <v>11034</v>
      </c>
      <c r="B1534" s="68" t="s">
        <v>11035</v>
      </c>
      <c r="C1534" s="2" t="s">
        <v>1</v>
      </c>
      <c r="D1534" s="2">
        <v>61</v>
      </c>
      <c r="E1534" s="6">
        <v>21579</v>
      </c>
      <c r="F1534" s="7">
        <v>43929.571909722225</v>
      </c>
      <c r="G1534" s="69" t="s">
        <v>4</v>
      </c>
      <c r="H1534" s="68">
        <v>2049</v>
      </c>
      <c r="I1534" s="8">
        <f t="shared" si="123"/>
        <v>20.49</v>
      </c>
      <c r="J1534" s="2">
        <v>5.5090000000000003</v>
      </c>
      <c r="K1534" s="69">
        <v>100</v>
      </c>
      <c r="L1534" s="68">
        <v>281</v>
      </c>
      <c r="M1534" s="8">
        <f t="shared" si="124"/>
        <v>2.81</v>
      </c>
      <c r="N1534" s="2">
        <v>1.5089999999999999</v>
      </c>
      <c r="O1534" s="69">
        <v>100</v>
      </c>
      <c r="P1534" s="181">
        <f t="shared" si="125"/>
        <v>7.2918149466192164</v>
      </c>
      <c r="Q1534" s="77" t="s">
        <v>718</v>
      </c>
      <c r="V1534" s="34">
        <v>0.45347222222222222</v>
      </c>
      <c r="W1534" s="85">
        <v>0.59722222222222221</v>
      </c>
      <c r="X1534" s="86">
        <f t="shared" si="126"/>
        <v>0.14374999999999999</v>
      </c>
    </row>
    <row r="1535" spans="1:24" x14ac:dyDescent="0.3">
      <c r="A1535" s="44" t="s">
        <v>11036</v>
      </c>
      <c r="B1535" s="68" t="s">
        <v>11037</v>
      </c>
      <c r="C1535" s="2" t="s">
        <v>1</v>
      </c>
      <c r="D1535" s="2">
        <v>52</v>
      </c>
      <c r="E1535" s="6">
        <v>24655</v>
      </c>
      <c r="F1535" s="7">
        <v>43929.595925925925</v>
      </c>
      <c r="G1535" s="69" t="s">
        <v>4</v>
      </c>
      <c r="H1535" s="68">
        <v>1807</v>
      </c>
      <c r="I1535" s="8">
        <f t="shared" si="123"/>
        <v>18.07</v>
      </c>
      <c r="J1535" s="2">
        <v>4.3049999999999997</v>
      </c>
      <c r="K1535" s="69">
        <v>100</v>
      </c>
      <c r="L1535" s="68">
        <v>452</v>
      </c>
      <c r="M1535" s="8">
        <f t="shared" si="124"/>
        <v>4.5199999999999996</v>
      </c>
      <c r="N1535" s="2">
        <v>1.861</v>
      </c>
      <c r="O1535" s="69">
        <v>100</v>
      </c>
      <c r="P1535" s="181">
        <f t="shared" si="125"/>
        <v>3.9977876106194694</v>
      </c>
      <c r="Q1535" s="77" t="s">
        <v>718</v>
      </c>
      <c r="V1535" s="34">
        <v>0.47569444444444442</v>
      </c>
      <c r="W1535" s="85">
        <v>0.61805555555555558</v>
      </c>
      <c r="X1535" s="86">
        <f t="shared" si="126"/>
        <v>0.14236111111111116</v>
      </c>
    </row>
    <row r="1536" spans="1:24" x14ac:dyDescent="0.3">
      <c r="A1536" s="44" t="s">
        <v>11038</v>
      </c>
      <c r="B1536" s="68" t="s">
        <v>7635</v>
      </c>
      <c r="C1536" s="2" t="s">
        <v>6</v>
      </c>
      <c r="D1536" s="2">
        <v>60</v>
      </c>
      <c r="E1536" s="6">
        <v>21778</v>
      </c>
      <c r="F1536" s="7">
        <v>43929.607974537037</v>
      </c>
      <c r="G1536" s="69" t="s">
        <v>4</v>
      </c>
      <c r="H1536" s="68">
        <v>1387</v>
      </c>
      <c r="I1536" s="8">
        <f t="shared" si="123"/>
        <v>13.87</v>
      </c>
      <c r="J1536" s="2">
        <v>3.847</v>
      </c>
      <c r="K1536" s="69">
        <v>100</v>
      </c>
      <c r="L1536" s="68">
        <v>548</v>
      </c>
      <c r="M1536" s="8">
        <f t="shared" si="124"/>
        <v>5.48</v>
      </c>
      <c r="N1536" s="2">
        <v>2.827</v>
      </c>
      <c r="O1536" s="69">
        <v>100</v>
      </c>
      <c r="P1536" s="181">
        <f t="shared" si="125"/>
        <v>2.5310218978102186</v>
      </c>
      <c r="Q1536" s="77" t="s">
        <v>718</v>
      </c>
      <c r="V1536" s="34">
        <v>0.50069444444444444</v>
      </c>
      <c r="W1536" s="85">
        <v>0.64583333333333337</v>
      </c>
      <c r="X1536" s="86">
        <f t="shared" si="126"/>
        <v>0.14513888888888893</v>
      </c>
    </row>
    <row r="1537" spans="1:24" x14ac:dyDescent="0.3">
      <c r="A1537" s="44" t="s">
        <v>11039</v>
      </c>
      <c r="B1537" s="68" t="s">
        <v>11040</v>
      </c>
      <c r="C1537" s="2" t="s">
        <v>1</v>
      </c>
      <c r="D1537" s="2">
        <v>48</v>
      </c>
      <c r="E1537" s="6">
        <v>26343</v>
      </c>
      <c r="F1537" s="7">
        <v>43930.425659722219</v>
      </c>
      <c r="G1537" s="69" t="s">
        <v>2</v>
      </c>
      <c r="H1537" s="68">
        <v>2014</v>
      </c>
      <c r="I1537" s="8">
        <f t="shared" si="123"/>
        <v>20.343434343434343</v>
      </c>
      <c r="J1537" s="2">
        <v>4.9009999999999998</v>
      </c>
      <c r="K1537" s="69">
        <v>99</v>
      </c>
      <c r="L1537" s="68">
        <v>324</v>
      </c>
      <c r="M1537" s="8">
        <f t="shared" si="124"/>
        <v>3.2727272727272729</v>
      </c>
      <c r="N1537" s="2">
        <v>1.84</v>
      </c>
      <c r="O1537" s="69">
        <v>99</v>
      </c>
      <c r="P1537" s="181">
        <f t="shared" si="125"/>
        <v>6.216049382716049</v>
      </c>
      <c r="Q1537" s="77" t="s">
        <v>718</v>
      </c>
      <c r="V1537" s="34">
        <v>0.43402777777777773</v>
      </c>
      <c r="W1537" s="85">
        <v>0.60416666666666663</v>
      </c>
      <c r="X1537" s="86">
        <f t="shared" si="126"/>
        <v>0.1701388888888889</v>
      </c>
    </row>
    <row r="1538" spans="1:24" x14ac:dyDescent="0.3">
      <c r="A1538" s="44" t="s">
        <v>11041</v>
      </c>
      <c r="B1538" s="68" t="s">
        <v>11042</v>
      </c>
      <c r="C1538" s="2" t="s">
        <v>1</v>
      </c>
      <c r="D1538" s="2">
        <v>56</v>
      </c>
      <c r="E1538" s="6">
        <v>23215</v>
      </c>
      <c r="F1538" s="7">
        <v>43930.51152777778</v>
      </c>
      <c r="G1538" s="69" t="s">
        <v>4</v>
      </c>
      <c r="H1538" s="68">
        <v>2016</v>
      </c>
      <c r="I1538" s="8">
        <f t="shared" si="123"/>
        <v>20.16</v>
      </c>
      <c r="J1538" s="2">
        <v>5.0069999999999997</v>
      </c>
      <c r="K1538" s="69">
        <v>100</v>
      </c>
      <c r="L1538" s="68">
        <v>553</v>
      </c>
      <c r="M1538" s="8">
        <f t="shared" si="124"/>
        <v>5.53</v>
      </c>
      <c r="N1538" s="2">
        <v>2.544</v>
      </c>
      <c r="O1538" s="69">
        <v>100</v>
      </c>
      <c r="P1538" s="181">
        <f t="shared" si="125"/>
        <v>3.6455696202531644</v>
      </c>
      <c r="Q1538" s="77" t="s">
        <v>718</v>
      </c>
      <c r="V1538" s="34">
        <v>0.37361111111111112</v>
      </c>
      <c r="W1538" s="85">
        <v>0.52083333333333337</v>
      </c>
      <c r="X1538" s="86">
        <f t="shared" si="126"/>
        <v>0.14722222222222225</v>
      </c>
    </row>
    <row r="1539" spans="1:24" x14ac:dyDescent="0.3">
      <c r="A1539" s="44" t="s">
        <v>11043</v>
      </c>
      <c r="B1539" s="68" t="s">
        <v>4792</v>
      </c>
      <c r="C1539" s="2" t="s">
        <v>1</v>
      </c>
      <c r="D1539" s="2">
        <v>63</v>
      </c>
      <c r="E1539" s="6">
        <v>20747</v>
      </c>
      <c r="F1539" s="7">
        <v>43930.523229166669</v>
      </c>
      <c r="G1539" s="69" t="s">
        <v>4</v>
      </c>
      <c r="H1539" s="68">
        <v>3869</v>
      </c>
      <c r="I1539" s="8">
        <f t="shared" ref="I1539:I1602" si="127">H1539/K1539</f>
        <v>38.69</v>
      </c>
      <c r="J1539" s="2">
        <v>6.4109999999999996</v>
      </c>
      <c r="K1539" s="69">
        <v>100</v>
      </c>
      <c r="L1539" s="68">
        <v>1005</v>
      </c>
      <c r="M1539" s="8">
        <f t="shared" ref="M1539:M1602" si="128">L1539/O1539</f>
        <v>10.050000000000001</v>
      </c>
      <c r="N1539" s="2">
        <v>3.0990000000000002</v>
      </c>
      <c r="O1539" s="69">
        <v>100</v>
      </c>
      <c r="P1539" s="181">
        <f t="shared" ref="P1539:P1602" si="129">I1539/M1539</f>
        <v>3.8497512437810939</v>
      </c>
      <c r="Q1539" s="77" t="s">
        <v>718</v>
      </c>
      <c r="V1539" s="34">
        <v>0.41250000000000003</v>
      </c>
      <c r="W1539" s="85">
        <v>0.53472222222222221</v>
      </c>
      <c r="X1539" s="86">
        <f t="shared" ref="X1539:X1602" si="130">IF(AND(W1539&lt;&gt;0,V1539&lt;&gt;0),W1539-V1539,"No_data")</f>
        <v>0.12222222222222218</v>
      </c>
    </row>
    <row r="1540" spans="1:24" x14ac:dyDescent="0.3">
      <c r="A1540" s="44" t="s">
        <v>11044</v>
      </c>
      <c r="B1540" s="68" t="s">
        <v>954</v>
      </c>
      <c r="C1540" s="2" t="s">
        <v>1</v>
      </c>
      <c r="D1540" s="2">
        <v>36</v>
      </c>
      <c r="E1540" s="6">
        <v>30679</v>
      </c>
      <c r="F1540" s="7">
        <v>43930.535219907404</v>
      </c>
      <c r="G1540" s="69" t="s">
        <v>4</v>
      </c>
      <c r="H1540" s="68">
        <v>1759</v>
      </c>
      <c r="I1540" s="8">
        <f t="shared" si="127"/>
        <v>17.415841584158414</v>
      </c>
      <c r="J1540" s="2">
        <v>4.4950000000000001</v>
      </c>
      <c r="K1540" s="69">
        <v>101</v>
      </c>
      <c r="L1540" s="68">
        <v>454</v>
      </c>
      <c r="M1540" s="8">
        <f t="shared" si="128"/>
        <v>4.4950495049504955</v>
      </c>
      <c r="N1540" s="2">
        <v>2.0329999999999999</v>
      </c>
      <c r="O1540" s="69">
        <v>101</v>
      </c>
      <c r="P1540" s="181">
        <f t="shared" si="129"/>
        <v>3.8744493392070476</v>
      </c>
      <c r="Q1540" s="77" t="s">
        <v>718</v>
      </c>
      <c r="V1540" s="34">
        <v>0.4152777777777778</v>
      </c>
      <c r="W1540" s="85">
        <v>0.55555555555555558</v>
      </c>
      <c r="X1540" s="86">
        <f t="shared" si="130"/>
        <v>0.14027777777777778</v>
      </c>
    </row>
    <row r="1541" spans="1:24" x14ac:dyDescent="0.3">
      <c r="A1541" s="44" t="s">
        <v>11045</v>
      </c>
      <c r="B1541" s="68" t="s">
        <v>11046</v>
      </c>
      <c r="C1541" s="2" t="s">
        <v>6</v>
      </c>
      <c r="D1541" s="2">
        <v>63</v>
      </c>
      <c r="E1541" s="6">
        <v>20881</v>
      </c>
      <c r="F1541" s="7">
        <v>43930.55972222222</v>
      </c>
      <c r="G1541" s="69" t="s">
        <v>4</v>
      </c>
      <c r="H1541" s="68">
        <v>1938</v>
      </c>
      <c r="I1541" s="8">
        <f t="shared" si="127"/>
        <v>19.38</v>
      </c>
      <c r="J1541" s="2">
        <v>4.3689999999999998</v>
      </c>
      <c r="K1541" s="69">
        <v>100</v>
      </c>
      <c r="L1541" s="68">
        <v>565</v>
      </c>
      <c r="M1541" s="8">
        <f t="shared" si="128"/>
        <v>5.65</v>
      </c>
      <c r="N1541" s="2">
        <v>2.3879999999999999</v>
      </c>
      <c r="O1541" s="69">
        <v>100</v>
      </c>
      <c r="P1541" s="181">
        <f t="shared" si="129"/>
        <v>3.4300884955752209</v>
      </c>
      <c r="Q1541" s="77" t="s">
        <v>718</v>
      </c>
      <c r="V1541" s="34">
        <v>0.40208333333333335</v>
      </c>
      <c r="W1541" s="85">
        <v>0.56944444444444442</v>
      </c>
      <c r="X1541" s="86">
        <f t="shared" si="130"/>
        <v>0.16736111111111107</v>
      </c>
    </row>
    <row r="1542" spans="1:24" x14ac:dyDescent="0.3">
      <c r="A1542" s="44" t="s">
        <v>11047</v>
      </c>
      <c r="B1542" s="68" t="s">
        <v>4863</v>
      </c>
      <c r="C1542" s="2" t="s">
        <v>1</v>
      </c>
      <c r="D1542" s="2">
        <v>39</v>
      </c>
      <c r="E1542" s="6">
        <v>29538</v>
      </c>
      <c r="F1542" s="7">
        <v>43930.574305555558</v>
      </c>
      <c r="G1542" s="69" t="s">
        <v>4</v>
      </c>
      <c r="H1542" s="68">
        <v>2612</v>
      </c>
      <c r="I1542" s="8">
        <f t="shared" si="127"/>
        <v>26.12</v>
      </c>
      <c r="J1542" s="2">
        <v>5.2249999999999996</v>
      </c>
      <c r="K1542" s="69">
        <v>100</v>
      </c>
      <c r="L1542" s="68">
        <v>496</v>
      </c>
      <c r="M1542" s="8">
        <f t="shared" si="128"/>
        <v>4.96</v>
      </c>
      <c r="N1542" s="2">
        <v>2.42</v>
      </c>
      <c r="O1542" s="69">
        <v>100</v>
      </c>
      <c r="P1542" s="181">
        <f t="shared" si="129"/>
        <v>5.2661290322580649</v>
      </c>
      <c r="Q1542" s="77" t="s">
        <v>718</v>
      </c>
      <c r="V1542" s="34">
        <v>0.4368055555555555</v>
      </c>
      <c r="W1542" s="85">
        <v>0.59027777777777779</v>
      </c>
      <c r="X1542" s="86">
        <f t="shared" si="130"/>
        <v>0.15347222222222229</v>
      </c>
    </row>
    <row r="1543" spans="1:24" x14ac:dyDescent="0.3">
      <c r="A1543" s="44" t="s">
        <v>11048</v>
      </c>
      <c r="B1543" s="68" t="s">
        <v>11049</v>
      </c>
      <c r="C1543" s="2" t="s">
        <v>1</v>
      </c>
      <c r="D1543" s="2">
        <v>55</v>
      </c>
      <c r="E1543" s="6">
        <v>23833</v>
      </c>
      <c r="F1543" s="7">
        <v>43930.604398148149</v>
      </c>
      <c r="G1543" s="69" t="s">
        <v>4</v>
      </c>
      <c r="H1543" s="68">
        <v>2763</v>
      </c>
      <c r="I1543" s="8">
        <f t="shared" si="127"/>
        <v>27.63</v>
      </c>
      <c r="J1543" s="2">
        <v>6.1669999999999998</v>
      </c>
      <c r="K1543" s="69">
        <v>100</v>
      </c>
      <c r="L1543" s="68">
        <v>494</v>
      </c>
      <c r="M1543" s="8">
        <f t="shared" si="128"/>
        <v>4.9400000000000004</v>
      </c>
      <c r="N1543" s="2">
        <v>2.2909999999999999</v>
      </c>
      <c r="O1543" s="69">
        <v>100</v>
      </c>
      <c r="P1543" s="181">
        <f t="shared" si="129"/>
        <v>5.593117408906882</v>
      </c>
      <c r="Q1543" s="77" t="s">
        <v>718</v>
      </c>
      <c r="V1543" s="34">
        <v>0.46180555555555558</v>
      </c>
      <c r="W1543" s="85">
        <v>0.61805555555555558</v>
      </c>
      <c r="X1543" s="86">
        <f t="shared" si="130"/>
        <v>0.15625</v>
      </c>
    </row>
    <row r="1544" spans="1:24" x14ac:dyDescent="0.3">
      <c r="A1544" s="44" t="s">
        <v>11050</v>
      </c>
      <c r="B1544" s="68" t="s">
        <v>11051</v>
      </c>
      <c r="C1544" s="2" t="s">
        <v>1</v>
      </c>
      <c r="D1544" s="2">
        <v>59</v>
      </c>
      <c r="E1544" s="6">
        <v>22190</v>
      </c>
      <c r="F1544" s="7">
        <v>43930.615868055553</v>
      </c>
      <c r="G1544" s="69" t="s">
        <v>4</v>
      </c>
      <c r="H1544" s="68">
        <v>2986</v>
      </c>
      <c r="I1544" s="8">
        <f t="shared" si="127"/>
        <v>29.86</v>
      </c>
      <c r="J1544" s="2">
        <v>6.0549999999999997</v>
      </c>
      <c r="K1544" s="69">
        <v>100</v>
      </c>
      <c r="L1544" s="68">
        <v>770</v>
      </c>
      <c r="M1544" s="8">
        <f t="shared" si="128"/>
        <v>7.7</v>
      </c>
      <c r="N1544" s="2">
        <v>2.706</v>
      </c>
      <c r="O1544" s="69">
        <v>100</v>
      </c>
      <c r="P1544" s="181">
        <f t="shared" si="129"/>
        <v>3.8779220779220775</v>
      </c>
      <c r="Q1544" s="77" t="s">
        <v>718</v>
      </c>
      <c r="V1544" s="34">
        <v>0.47083333333333338</v>
      </c>
      <c r="W1544" s="85">
        <v>0.63194444444444442</v>
      </c>
      <c r="X1544" s="86">
        <f t="shared" si="130"/>
        <v>0.16111111111111104</v>
      </c>
    </row>
    <row r="1545" spans="1:24" x14ac:dyDescent="0.3">
      <c r="A1545" s="44" t="s">
        <v>11052</v>
      </c>
      <c r="B1545" s="68" t="s">
        <v>1047</v>
      </c>
      <c r="C1545" s="2" t="s">
        <v>1</v>
      </c>
      <c r="D1545" s="2">
        <v>60</v>
      </c>
      <c r="E1545" s="6">
        <v>21979</v>
      </c>
      <c r="F1545" s="7">
        <v>43930.631296296298</v>
      </c>
      <c r="G1545" s="69" t="s">
        <v>4</v>
      </c>
      <c r="H1545" s="68">
        <v>4035</v>
      </c>
      <c r="I1545" s="8">
        <f t="shared" si="127"/>
        <v>40.35</v>
      </c>
      <c r="J1545" s="2">
        <v>9.3130000000000006</v>
      </c>
      <c r="K1545" s="69">
        <v>100</v>
      </c>
      <c r="L1545" s="68">
        <v>423</v>
      </c>
      <c r="M1545" s="8">
        <f t="shared" si="128"/>
        <v>4.2300000000000004</v>
      </c>
      <c r="N1545" s="2">
        <v>2.0139999999999998</v>
      </c>
      <c r="O1545" s="69">
        <v>100</v>
      </c>
      <c r="P1545" s="181">
        <f t="shared" si="129"/>
        <v>9.539007092198581</v>
      </c>
      <c r="Q1545" s="77" t="s">
        <v>718</v>
      </c>
      <c r="V1545" s="34">
        <v>0.48194444444444445</v>
      </c>
      <c r="W1545" s="85">
        <v>0.64583333333333337</v>
      </c>
      <c r="X1545" s="86">
        <f t="shared" si="130"/>
        <v>0.16388888888888892</v>
      </c>
    </row>
    <row r="1546" spans="1:24" x14ac:dyDescent="0.3">
      <c r="A1546" s="44" t="s">
        <v>11053</v>
      </c>
      <c r="B1546" s="68" t="s">
        <v>8417</v>
      </c>
      <c r="C1546" s="2" t="s">
        <v>1</v>
      </c>
      <c r="D1546" s="2">
        <v>46</v>
      </c>
      <c r="E1546" s="6">
        <v>27047</v>
      </c>
      <c r="F1546" s="7">
        <v>43930.641689814816</v>
      </c>
      <c r="G1546" s="69" t="s">
        <v>4</v>
      </c>
      <c r="H1546" s="68">
        <v>3391</v>
      </c>
      <c r="I1546" s="8">
        <f t="shared" si="127"/>
        <v>33.909999999999997</v>
      </c>
      <c r="J1546" s="2">
        <v>5.8070000000000004</v>
      </c>
      <c r="K1546" s="69">
        <v>100</v>
      </c>
      <c r="L1546" s="68">
        <v>806</v>
      </c>
      <c r="M1546" s="8">
        <f t="shared" si="128"/>
        <v>8.06</v>
      </c>
      <c r="N1546" s="2">
        <v>3.0209999999999999</v>
      </c>
      <c r="O1546" s="69">
        <v>100</v>
      </c>
      <c r="P1546" s="181">
        <f t="shared" si="129"/>
        <v>4.2071960297766742</v>
      </c>
      <c r="Q1546" s="77" t="s">
        <v>718</v>
      </c>
      <c r="V1546" s="34">
        <v>0.52152777777777781</v>
      </c>
      <c r="W1546" s="85">
        <v>0.65277777777777779</v>
      </c>
      <c r="X1546" s="86">
        <f t="shared" si="130"/>
        <v>0.13124999999999998</v>
      </c>
    </row>
    <row r="1547" spans="1:24" x14ac:dyDescent="0.3">
      <c r="A1547" s="44" t="s">
        <v>11054</v>
      </c>
      <c r="B1547" s="68" t="s">
        <v>11055</v>
      </c>
      <c r="C1547" s="2" t="s">
        <v>1</v>
      </c>
      <c r="D1547" s="2">
        <v>86</v>
      </c>
      <c r="E1547" s="6">
        <v>12470</v>
      </c>
      <c r="F1547" s="7">
        <v>43930.652071759258</v>
      </c>
      <c r="G1547" s="69" t="s">
        <v>4</v>
      </c>
      <c r="H1547" s="68">
        <v>2490</v>
      </c>
      <c r="I1547" s="8">
        <f t="shared" si="127"/>
        <v>24.9</v>
      </c>
      <c r="J1547" s="2">
        <v>5.2960000000000003</v>
      </c>
      <c r="K1547" s="69">
        <v>100</v>
      </c>
      <c r="L1547" s="68">
        <v>1442</v>
      </c>
      <c r="M1547" s="8">
        <f t="shared" si="128"/>
        <v>14.42</v>
      </c>
      <c r="N1547" s="2">
        <v>4.1369999999999996</v>
      </c>
      <c r="O1547" s="69">
        <v>100</v>
      </c>
      <c r="P1547" s="181">
        <f t="shared" si="129"/>
        <v>1.726768377253814</v>
      </c>
      <c r="Q1547" s="77" t="s">
        <v>718</v>
      </c>
      <c r="V1547" s="34">
        <v>0.47430555555555554</v>
      </c>
      <c r="W1547" s="85">
        <v>0.65972222222222221</v>
      </c>
      <c r="X1547" s="86">
        <f t="shared" si="130"/>
        <v>0.18541666666666667</v>
      </c>
    </row>
    <row r="1548" spans="1:24" x14ac:dyDescent="0.3">
      <c r="A1548" s="44" t="s">
        <v>11056</v>
      </c>
      <c r="B1548" s="68" t="s">
        <v>11057</v>
      </c>
      <c r="C1548" s="2" t="s">
        <v>1</v>
      </c>
      <c r="D1548" s="2">
        <v>77</v>
      </c>
      <c r="E1548" s="6">
        <v>15563</v>
      </c>
      <c r="F1548" s="7">
        <v>43931.44599537037</v>
      </c>
      <c r="G1548" s="69" t="s">
        <v>71</v>
      </c>
      <c r="H1548" s="68">
        <v>2625</v>
      </c>
      <c r="I1548" s="8">
        <f t="shared" si="127"/>
        <v>26.515151515151516</v>
      </c>
      <c r="J1548" s="2">
        <v>5.0860000000000003</v>
      </c>
      <c r="K1548" s="69">
        <v>99</v>
      </c>
      <c r="L1548" s="68">
        <v>652</v>
      </c>
      <c r="M1548" s="8">
        <f t="shared" si="128"/>
        <v>6.5858585858585856</v>
      </c>
      <c r="N1548" s="2">
        <v>2.7069999999999999</v>
      </c>
      <c r="O1548" s="69">
        <v>99</v>
      </c>
      <c r="P1548" s="181">
        <f t="shared" si="129"/>
        <v>4.0260736196319025</v>
      </c>
      <c r="Q1548" s="77" t="s">
        <v>718</v>
      </c>
      <c r="V1548" s="34">
        <v>0.4548611111111111</v>
      </c>
      <c r="W1548" s="85">
        <v>0.61805555555555558</v>
      </c>
      <c r="X1548" s="86">
        <f t="shared" si="130"/>
        <v>0.16319444444444448</v>
      </c>
    </row>
    <row r="1549" spans="1:24" x14ac:dyDescent="0.3">
      <c r="A1549" s="44" t="s">
        <v>11058</v>
      </c>
      <c r="B1549" s="68" t="s">
        <v>11059</v>
      </c>
      <c r="C1549" s="2" t="s">
        <v>6</v>
      </c>
      <c r="D1549" s="2">
        <v>49</v>
      </c>
      <c r="E1549" s="6">
        <v>25753</v>
      </c>
      <c r="F1549" s="7">
        <v>43931.511319444442</v>
      </c>
      <c r="G1549" s="69" t="s">
        <v>4</v>
      </c>
      <c r="H1549" s="68">
        <v>1193</v>
      </c>
      <c r="I1549" s="8">
        <f t="shared" si="127"/>
        <v>12.05050505050505</v>
      </c>
      <c r="J1549" s="2">
        <v>3.3730000000000002</v>
      </c>
      <c r="K1549" s="69">
        <v>99</v>
      </c>
      <c r="L1549" s="68">
        <v>317</v>
      </c>
      <c r="M1549" s="8">
        <f t="shared" si="128"/>
        <v>3.202020202020202</v>
      </c>
      <c r="N1549" s="2">
        <v>1.6539999999999999</v>
      </c>
      <c r="O1549" s="69">
        <v>99</v>
      </c>
      <c r="P1549" s="181">
        <f t="shared" si="129"/>
        <v>3.7634069400630916</v>
      </c>
      <c r="Q1549" s="77" t="s">
        <v>718</v>
      </c>
      <c r="V1549" s="34">
        <v>0.38125000000000003</v>
      </c>
      <c r="W1549" s="85">
        <v>0.52083333333333337</v>
      </c>
      <c r="X1549" s="86">
        <f t="shared" si="130"/>
        <v>0.13958333333333334</v>
      </c>
    </row>
    <row r="1550" spans="1:24" x14ac:dyDescent="0.3">
      <c r="A1550" s="44" t="s">
        <v>11060</v>
      </c>
      <c r="B1550" s="68" t="s">
        <v>11061</v>
      </c>
      <c r="C1550" s="2" t="s">
        <v>6</v>
      </c>
      <c r="D1550" s="2">
        <v>52</v>
      </c>
      <c r="E1550" s="6">
        <v>24841</v>
      </c>
      <c r="F1550" s="7">
        <v>43931.519016203703</v>
      </c>
      <c r="G1550" s="69" t="s">
        <v>4</v>
      </c>
      <c r="H1550" s="68">
        <v>2165</v>
      </c>
      <c r="I1550" s="8">
        <f t="shared" si="127"/>
        <v>21.868686868686869</v>
      </c>
      <c r="J1550" s="2">
        <v>5.1219999999999999</v>
      </c>
      <c r="K1550" s="69">
        <v>99</v>
      </c>
      <c r="L1550" s="68">
        <v>777</v>
      </c>
      <c r="M1550" s="8">
        <f t="shared" si="128"/>
        <v>7.8484848484848486</v>
      </c>
      <c r="N1550" s="2">
        <v>3.085</v>
      </c>
      <c r="O1550" s="69">
        <v>99</v>
      </c>
      <c r="P1550" s="181">
        <f t="shared" si="129"/>
        <v>2.7863577863577862</v>
      </c>
      <c r="Q1550" s="77" t="s">
        <v>718</v>
      </c>
      <c r="V1550" s="34">
        <v>0.39930555555555558</v>
      </c>
      <c r="W1550" s="85">
        <v>0.54166666666666663</v>
      </c>
      <c r="X1550" s="86">
        <f t="shared" si="130"/>
        <v>0.14236111111111105</v>
      </c>
    </row>
    <row r="1551" spans="1:24" x14ac:dyDescent="0.3">
      <c r="A1551" s="44" t="s">
        <v>11062</v>
      </c>
      <c r="B1551" s="68" t="s">
        <v>964</v>
      </c>
      <c r="C1551" s="2" t="s">
        <v>1</v>
      </c>
      <c r="D1551" s="2">
        <v>48</v>
      </c>
      <c r="E1551" s="6">
        <v>26373</v>
      </c>
      <c r="F1551" s="7">
        <v>43931.534953703704</v>
      </c>
      <c r="G1551" s="69" t="s">
        <v>4</v>
      </c>
      <c r="H1551" s="68">
        <v>3076</v>
      </c>
      <c r="I1551" s="8">
        <f t="shared" si="127"/>
        <v>31.070707070707069</v>
      </c>
      <c r="J1551" s="2">
        <v>5.7430000000000003</v>
      </c>
      <c r="K1551" s="69">
        <v>99</v>
      </c>
      <c r="L1551" s="68">
        <v>565</v>
      </c>
      <c r="M1551" s="8">
        <f t="shared" si="128"/>
        <v>5.7070707070707067</v>
      </c>
      <c r="N1551" s="2">
        <v>2.2330000000000001</v>
      </c>
      <c r="O1551" s="69">
        <v>99</v>
      </c>
      <c r="P1551" s="181">
        <f t="shared" si="129"/>
        <v>5.4442477876106192</v>
      </c>
      <c r="Q1551" s="77" t="s">
        <v>718</v>
      </c>
      <c r="V1551" s="34">
        <v>0.40416666666666662</v>
      </c>
      <c r="W1551" s="85">
        <v>0.54861111111111105</v>
      </c>
      <c r="X1551" s="86">
        <f t="shared" si="130"/>
        <v>0.14444444444444443</v>
      </c>
    </row>
    <row r="1552" spans="1:24" x14ac:dyDescent="0.3">
      <c r="A1552" s="44" t="s">
        <v>2535</v>
      </c>
      <c r="B1552" s="68" t="s">
        <v>1091</v>
      </c>
      <c r="C1552" s="2" t="s">
        <v>1</v>
      </c>
      <c r="D1552" s="2">
        <v>44</v>
      </c>
      <c r="E1552" s="6">
        <v>27510</v>
      </c>
      <c r="F1552" s="7">
        <v>43931.554606481484</v>
      </c>
      <c r="G1552" s="69" t="s">
        <v>4</v>
      </c>
      <c r="H1552" s="68">
        <v>2335</v>
      </c>
      <c r="I1552" s="8">
        <f t="shared" si="127"/>
        <v>23.35</v>
      </c>
      <c r="J1552" s="2">
        <v>4.76</v>
      </c>
      <c r="K1552" s="69">
        <v>100</v>
      </c>
      <c r="L1552" s="68">
        <v>894</v>
      </c>
      <c r="M1552" s="8">
        <f t="shared" si="128"/>
        <v>8.94</v>
      </c>
      <c r="N1552" s="2">
        <v>2.8879999999999999</v>
      </c>
      <c r="O1552" s="69">
        <v>100</v>
      </c>
      <c r="P1552" s="181">
        <f t="shared" si="129"/>
        <v>2.6118568232662196</v>
      </c>
      <c r="Q1552" s="77" t="s">
        <v>718</v>
      </c>
      <c r="V1552" s="34">
        <v>0.4201388888888889</v>
      </c>
      <c r="W1552" s="85">
        <v>0.56944444444444442</v>
      </c>
      <c r="X1552" s="86">
        <f t="shared" si="130"/>
        <v>0.14930555555555552</v>
      </c>
    </row>
    <row r="1553" spans="1:24" x14ac:dyDescent="0.3">
      <c r="A1553" s="44" t="s">
        <v>11063</v>
      </c>
      <c r="B1553" s="68" t="s">
        <v>4020</v>
      </c>
      <c r="C1553" s="2" t="s">
        <v>1</v>
      </c>
      <c r="D1553" s="2">
        <v>35</v>
      </c>
      <c r="E1553" s="6">
        <v>30893</v>
      </c>
      <c r="F1553" s="7">
        <v>43931.559062499997</v>
      </c>
      <c r="G1553" s="69" t="s">
        <v>4</v>
      </c>
      <c r="H1553" s="68">
        <v>2068</v>
      </c>
      <c r="I1553" s="8">
        <f t="shared" si="127"/>
        <v>20.68</v>
      </c>
      <c r="J1553" s="2">
        <v>4.5570000000000004</v>
      </c>
      <c r="K1553" s="69">
        <v>100</v>
      </c>
      <c r="L1553" s="68">
        <v>489</v>
      </c>
      <c r="M1553" s="8">
        <f t="shared" si="128"/>
        <v>4.8899999999999997</v>
      </c>
      <c r="N1553" s="2">
        <v>2.1970000000000001</v>
      </c>
      <c r="O1553" s="69">
        <v>100</v>
      </c>
      <c r="P1553" s="181">
        <f t="shared" si="129"/>
        <v>4.2290388548057258</v>
      </c>
      <c r="Q1553" s="77" t="s">
        <v>718</v>
      </c>
      <c r="V1553" s="34">
        <v>0.42569444444444443</v>
      </c>
      <c r="W1553" s="85">
        <v>0.59027777777777779</v>
      </c>
      <c r="X1553" s="86">
        <f t="shared" si="130"/>
        <v>0.16458333333333336</v>
      </c>
    </row>
    <row r="1554" spans="1:24" x14ac:dyDescent="0.3">
      <c r="A1554" s="44" t="s">
        <v>11064</v>
      </c>
      <c r="B1554" s="68" t="s">
        <v>11065</v>
      </c>
      <c r="C1554" s="2" t="s">
        <v>6</v>
      </c>
      <c r="D1554" s="2">
        <v>44</v>
      </c>
      <c r="E1554" s="6">
        <v>27776</v>
      </c>
      <c r="F1554" s="7">
        <v>43931.578217592592</v>
      </c>
      <c r="G1554" s="69" t="s">
        <v>4</v>
      </c>
      <c r="H1554" s="68">
        <v>902</v>
      </c>
      <c r="I1554" s="8">
        <f t="shared" si="127"/>
        <v>9.1111111111111107</v>
      </c>
      <c r="J1554" s="2">
        <v>3.1360000000000001</v>
      </c>
      <c r="K1554" s="69">
        <v>99</v>
      </c>
      <c r="L1554" s="68">
        <v>375</v>
      </c>
      <c r="M1554" s="8">
        <f t="shared" si="128"/>
        <v>3.7878787878787881</v>
      </c>
      <c r="N1554" s="2">
        <v>1.95</v>
      </c>
      <c r="O1554" s="69">
        <v>99</v>
      </c>
      <c r="P1554" s="181">
        <f t="shared" si="129"/>
        <v>2.4053333333333331</v>
      </c>
      <c r="Q1554" s="77" t="s">
        <v>718</v>
      </c>
      <c r="V1554" s="34">
        <v>0.43958333333333338</v>
      </c>
      <c r="W1554" s="85">
        <v>0.60416666666666663</v>
      </c>
      <c r="X1554" s="86">
        <f t="shared" si="130"/>
        <v>0.16458333333333325</v>
      </c>
    </row>
    <row r="1555" spans="1:24" x14ac:dyDescent="0.3">
      <c r="A1555" s="44" t="s">
        <v>11066</v>
      </c>
      <c r="B1555" s="68" t="s">
        <v>289</v>
      </c>
      <c r="C1555" s="2" t="s">
        <v>1</v>
      </c>
      <c r="D1555" s="2">
        <v>52</v>
      </c>
      <c r="E1555" s="6">
        <v>24748</v>
      </c>
      <c r="F1555" s="7">
        <v>43931.609768518516</v>
      </c>
      <c r="G1555" s="69" t="s">
        <v>4</v>
      </c>
      <c r="H1555" s="68">
        <v>1593</v>
      </c>
      <c r="I1555" s="8">
        <f t="shared" si="127"/>
        <v>16.09090909090909</v>
      </c>
      <c r="J1555" s="2">
        <v>3.6840000000000002</v>
      </c>
      <c r="K1555" s="69">
        <v>99</v>
      </c>
      <c r="L1555" s="68">
        <v>460</v>
      </c>
      <c r="M1555" s="8">
        <f t="shared" si="128"/>
        <v>4.6464646464646462</v>
      </c>
      <c r="N1555" s="2">
        <v>2.331</v>
      </c>
      <c r="O1555" s="69">
        <v>99</v>
      </c>
      <c r="P1555" s="181">
        <f t="shared" si="129"/>
        <v>3.4630434782608694</v>
      </c>
      <c r="Q1555" s="77" t="s">
        <v>718</v>
      </c>
      <c r="V1555" s="34">
        <v>0.48680555555555555</v>
      </c>
      <c r="W1555" s="85">
        <v>0.63888888888888895</v>
      </c>
      <c r="X1555" s="86">
        <f t="shared" si="130"/>
        <v>0.1520833333333334</v>
      </c>
    </row>
    <row r="1556" spans="1:24" x14ac:dyDescent="0.3">
      <c r="A1556" s="44" t="s">
        <v>11067</v>
      </c>
      <c r="B1556" s="68" t="s">
        <v>11068</v>
      </c>
      <c r="C1556" s="2" t="s">
        <v>6</v>
      </c>
      <c r="D1556" s="2">
        <v>60</v>
      </c>
      <c r="E1556" s="6">
        <v>21808</v>
      </c>
      <c r="F1556" s="7">
        <v>43931.638703703706</v>
      </c>
      <c r="G1556" s="69" t="s">
        <v>4</v>
      </c>
      <c r="H1556" s="68">
        <v>1732</v>
      </c>
      <c r="I1556" s="8">
        <f t="shared" si="127"/>
        <v>17.494949494949495</v>
      </c>
      <c r="J1556" s="2">
        <v>3.9780000000000002</v>
      </c>
      <c r="K1556" s="69">
        <v>99</v>
      </c>
      <c r="L1556" s="68">
        <v>831</v>
      </c>
      <c r="M1556" s="8">
        <f t="shared" si="128"/>
        <v>8.3939393939393945</v>
      </c>
      <c r="N1556" s="2">
        <v>4.6260000000000003</v>
      </c>
      <c r="O1556" s="69">
        <v>99</v>
      </c>
      <c r="P1556" s="181">
        <f t="shared" si="129"/>
        <v>2.0842358604091453</v>
      </c>
      <c r="Q1556" s="77" t="s">
        <v>718</v>
      </c>
      <c r="V1556" s="34">
        <v>0.49583333333333335</v>
      </c>
      <c r="W1556" s="85">
        <v>0.66666666666666663</v>
      </c>
      <c r="X1556" s="86">
        <f t="shared" si="130"/>
        <v>0.17083333333333328</v>
      </c>
    </row>
    <row r="1557" spans="1:24" x14ac:dyDescent="0.3">
      <c r="A1557" s="44" t="s">
        <v>2559</v>
      </c>
      <c r="B1557" s="68" t="s">
        <v>1113</v>
      </c>
      <c r="C1557" s="2" t="s">
        <v>1</v>
      </c>
      <c r="D1557" s="2">
        <v>68</v>
      </c>
      <c r="E1557" s="6">
        <v>18756</v>
      </c>
      <c r="F1557" s="7">
        <v>43934.53765046296</v>
      </c>
      <c r="G1557" s="69" t="s">
        <v>4</v>
      </c>
      <c r="H1557" s="68">
        <v>2906</v>
      </c>
      <c r="I1557" s="8">
        <f t="shared" si="127"/>
        <v>29.353535353535353</v>
      </c>
      <c r="J1557" s="2">
        <v>5.8159999999999998</v>
      </c>
      <c r="K1557" s="69">
        <v>99</v>
      </c>
      <c r="L1557" s="68">
        <v>786</v>
      </c>
      <c r="M1557" s="8">
        <f t="shared" si="128"/>
        <v>7.9393939393939394</v>
      </c>
      <c r="N1557" s="2">
        <v>2.6640000000000001</v>
      </c>
      <c r="O1557" s="69">
        <v>99</v>
      </c>
      <c r="P1557" s="181">
        <f t="shared" si="129"/>
        <v>3.6972010178117047</v>
      </c>
      <c r="Q1557" s="77" t="s">
        <v>718</v>
      </c>
      <c r="V1557" s="34">
        <v>0.41111111111111115</v>
      </c>
      <c r="W1557" s="85">
        <v>0.55555555555555558</v>
      </c>
      <c r="X1557" s="86">
        <f t="shared" si="130"/>
        <v>0.14444444444444443</v>
      </c>
    </row>
    <row r="1558" spans="1:24" x14ac:dyDescent="0.3">
      <c r="A1558" s="44" t="s">
        <v>11070</v>
      </c>
      <c r="B1558" s="68" t="s">
        <v>6132</v>
      </c>
      <c r="C1558" s="2" t="s">
        <v>1</v>
      </c>
      <c r="D1558" s="2">
        <v>65</v>
      </c>
      <c r="E1558" s="6">
        <v>20042</v>
      </c>
      <c r="F1558" s="7">
        <v>43934.547951388886</v>
      </c>
      <c r="G1558" s="69" t="s">
        <v>4</v>
      </c>
      <c r="H1558" s="68">
        <v>2572</v>
      </c>
      <c r="I1558" s="8">
        <f t="shared" si="127"/>
        <v>25.979797979797979</v>
      </c>
      <c r="J1558" s="2">
        <v>5.1230000000000002</v>
      </c>
      <c r="K1558" s="69">
        <v>99</v>
      </c>
      <c r="L1558" s="68">
        <v>501</v>
      </c>
      <c r="M1558" s="8">
        <f t="shared" si="128"/>
        <v>5.0606060606060606</v>
      </c>
      <c r="N1558" s="2">
        <v>2.2120000000000002</v>
      </c>
      <c r="O1558" s="69">
        <v>99</v>
      </c>
      <c r="P1558" s="181">
        <f t="shared" si="129"/>
        <v>5.1337325349301395</v>
      </c>
      <c r="Q1558" s="77" t="s">
        <v>718</v>
      </c>
      <c r="V1558" s="34">
        <v>0.4291666666666667</v>
      </c>
      <c r="W1558" s="85">
        <v>0.56944444444444442</v>
      </c>
      <c r="X1558" s="86">
        <f t="shared" si="130"/>
        <v>0.14027777777777772</v>
      </c>
    </row>
    <row r="1559" spans="1:24" x14ac:dyDescent="0.3">
      <c r="A1559" s="44" t="s">
        <v>11071</v>
      </c>
      <c r="B1559" s="68" t="s">
        <v>11072</v>
      </c>
      <c r="C1559" s="2" t="s">
        <v>1</v>
      </c>
      <c r="D1559" s="2">
        <v>52</v>
      </c>
      <c r="E1559" s="6">
        <v>24883</v>
      </c>
      <c r="F1559" s="7">
        <v>43934.576874999999</v>
      </c>
      <c r="G1559" s="69" t="s">
        <v>4</v>
      </c>
      <c r="H1559" s="68">
        <v>2723</v>
      </c>
      <c r="I1559" s="8">
        <f t="shared" si="127"/>
        <v>27.505050505050505</v>
      </c>
      <c r="J1559" s="2">
        <v>5.5810000000000004</v>
      </c>
      <c r="K1559" s="69">
        <v>99</v>
      </c>
      <c r="L1559" s="68">
        <v>567</v>
      </c>
      <c r="M1559" s="8">
        <f t="shared" si="128"/>
        <v>5.7272727272727275</v>
      </c>
      <c r="N1559" s="2">
        <v>2.5790000000000002</v>
      </c>
      <c r="O1559" s="69">
        <v>99</v>
      </c>
      <c r="P1559" s="181">
        <f t="shared" si="129"/>
        <v>4.8024691358024691</v>
      </c>
      <c r="Q1559" s="77" t="s">
        <v>718</v>
      </c>
      <c r="V1559" s="34">
        <v>0.43958333333333338</v>
      </c>
      <c r="W1559" s="85">
        <v>0.59027777777777779</v>
      </c>
      <c r="X1559" s="86">
        <f t="shared" si="130"/>
        <v>0.15069444444444441</v>
      </c>
    </row>
    <row r="1560" spans="1:24" x14ac:dyDescent="0.3">
      <c r="A1560" s="44" t="s">
        <v>11073</v>
      </c>
      <c r="B1560" s="68" t="s">
        <v>815</v>
      </c>
      <c r="C1560" s="2" t="s">
        <v>1</v>
      </c>
      <c r="D1560" s="2">
        <v>61</v>
      </c>
      <c r="E1560" s="6">
        <v>21435</v>
      </c>
      <c r="F1560" s="7">
        <v>43934.58766203704</v>
      </c>
      <c r="G1560" s="69" t="s">
        <v>4</v>
      </c>
      <c r="H1560" s="68">
        <v>2144</v>
      </c>
      <c r="I1560" s="8">
        <f t="shared" si="127"/>
        <v>21.44</v>
      </c>
      <c r="J1560" s="2">
        <v>5.2210000000000001</v>
      </c>
      <c r="K1560" s="69">
        <v>100</v>
      </c>
      <c r="L1560" s="68">
        <v>588</v>
      </c>
      <c r="M1560" s="8">
        <f t="shared" si="128"/>
        <v>5.88</v>
      </c>
      <c r="N1560" s="2">
        <v>2.4550000000000001</v>
      </c>
      <c r="O1560" s="69">
        <v>100</v>
      </c>
      <c r="P1560" s="181">
        <f t="shared" si="129"/>
        <v>3.646258503401361</v>
      </c>
      <c r="Q1560" s="77" t="s">
        <v>718</v>
      </c>
      <c r="V1560" s="34">
        <v>0.4604166666666667</v>
      </c>
      <c r="W1560" s="85">
        <v>0.60416666666666663</v>
      </c>
      <c r="X1560" s="86">
        <f t="shared" si="130"/>
        <v>0.14374999999999993</v>
      </c>
    </row>
    <row r="1561" spans="1:24" x14ac:dyDescent="0.3">
      <c r="A1561" s="44" t="s">
        <v>2672</v>
      </c>
      <c r="B1561" s="68" t="s">
        <v>1229</v>
      </c>
      <c r="C1561" s="2" t="s">
        <v>1</v>
      </c>
      <c r="D1561" s="2">
        <v>52</v>
      </c>
      <c r="E1561" s="6">
        <v>24629</v>
      </c>
      <c r="F1561" s="7">
        <v>43934.610300925924</v>
      </c>
      <c r="G1561" s="69" t="s">
        <v>4</v>
      </c>
      <c r="H1561" s="68">
        <v>1571</v>
      </c>
      <c r="I1561" s="8">
        <f t="shared" si="127"/>
        <v>15.868686868686869</v>
      </c>
      <c r="J1561" s="2">
        <v>3.6240000000000001</v>
      </c>
      <c r="K1561" s="69">
        <v>99</v>
      </c>
      <c r="L1561" s="68">
        <v>506</v>
      </c>
      <c r="M1561" s="8">
        <f t="shared" si="128"/>
        <v>5.1111111111111107</v>
      </c>
      <c r="N1561" s="2">
        <v>2.0750000000000002</v>
      </c>
      <c r="O1561" s="69">
        <v>99</v>
      </c>
      <c r="P1561" s="181">
        <f t="shared" si="129"/>
        <v>3.1047430830039526</v>
      </c>
      <c r="Q1561" s="77" t="s">
        <v>718</v>
      </c>
      <c r="V1561" s="34">
        <v>0.47916666666666669</v>
      </c>
      <c r="W1561" s="85">
        <v>0.61805555555555558</v>
      </c>
      <c r="X1561" s="86">
        <f t="shared" si="130"/>
        <v>0.1388888888888889</v>
      </c>
    </row>
    <row r="1562" spans="1:24" x14ac:dyDescent="0.3">
      <c r="A1562" s="44" t="s">
        <v>11074</v>
      </c>
      <c r="B1562" s="68" t="s">
        <v>11075</v>
      </c>
      <c r="C1562" s="2" t="s">
        <v>6</v>
      </c>
      <c r="D1562" s="2">
        <v>10.916666666666666</v>
      </c>
      <c r="E1562" s="6">
        <v>39967</v>
      </c>
      <c r="F1562" s="7">
        <v>43934.621851851851</v>
      </c>
      <c r="G1562" s="69" t="s">
        <v>4</v>
      </c>
      <c r="H1562" s="68">
        <v>645</v>
      </c>
      <c r="I1562" s="8">
        <f t="shared" si="127"/>
        <v>6.45</v>
      </c>
      <c r="J1562" s="2">
        <v>2.6080000000000001</v>
      </c>
      <c r="K1562" s="69">
        <v>100</v>
      </c>
      <c r="L1562" s="95">
        <v>75</v>
      </c>
      <c r="M1562" s="8">
        <f t="shared" si="128"/>
        <v>0.75</v>
      </c>
      <c r="N1562" s="2">
        <v>0.89200000000000002</v>
      </c>
      <c r="O1562" s="69">
        <v>100</v>
      </c>
      <c r="P1562" s="181">
        <f t="shared" si="129"/>
        <v>8.6</v>
      </c>
      <c r="Q1562" s="77" t="s">
        <v>718</v>
      </c>
      <c r="V1562" s="34">
        <v>0.51874999999999993</v>
      </c>
      <c r="W1562" s="85">
        <v>0.64583333333333337</v>
      </c>
      <c r="X1562" s="86">
        <f t="shared" si="130"/>
        <v>0.12708333333333344</v>
      </c>
    </row>
    <row r="1563" spans="1:24" x14ac:dyDescent="0.3">
      <c r="A1563" s="44" t="s">
        <v>11076</v>
      </c>
      <c r="B1563" s="68" t="s">
        <v>11077</v>
      </c>
      <c r="C1563" s="2" t="s">
        <v>6</v>
      </c>
      <c r="D1563" s="2">
        <v>67</v>
      </c>
      <c r="E1563" s="6">
        <v>19124</v>
      </c>
      <c r="F1563" s="7">
        <v>43934.652337962965</v>
      </c>
      <c r="G1563" s="69" t="s">
        <v>4</v>
      </c>
      <c r="H1563" s="68">
        <v>2076</v>
      </c>
      <c r="I1563" s="8">
        <f t="shared" si="127"/>
        <v>20.76</v>
      </c>
      <c r="J1563" s="2">
        <v>4.9530000000000003</v>
      </c>
      <c r="K1563" s="69">
        <v>100</v>
      </c>
      <c r="L1563" s="68">
        <v>839</v>
      </c>
      <c r="M1563" s="8">
        <f t="shared" si="128"/>
        <v>8.39</v>
      </c>
      <c r="N1563" s="2">
        <v>3.2160000000000002</v>
      </c>
      <c r="O1563" s="69">
        <v>100</v>
      </c>
      <c r="P1563" s="181">
        <f t="shared" si="129"/>
        <v>2.4743742550655541</v>
      </c>
      <c r="Q1563" s="77" t="s">
        <v>718</v>
      </c>
      <c r="V1563" s="34">
        <v>0.53472222222222221</v>
      </c>
      <c r="W1563" s="85">
        <v>0.67361111111111116</v>
      </c>
      <c r="X1563" s="86">
        <f t="shared" si="130"/>
        <v>0.13888888888888895</v>
      </c>
    </row>
    <row r="1564" spans="1:24" x14ac:dyDescent="0.3">
      <c r="A1564" s="44" t="s">
        <v>2348</v>
      </c>
      <c r="B1564" s="68" t="s">
        <v>204</v>
      </c>
      <c r="C1564" s="2" t="s">
        <v>1</v>
      </c>
      <c r="D1564" s="2">
        <v>62</v>
      </c>
      <c r="E1564" s="6">
        <v>21163</v>
      </c>
      <c r="F1564" s="7">
        <v>43935.525381944448</v>
      </c>
      <c r="G1564" s="69" t="s">
        <v>4</v>
      </c>
      <c r="H1564" s="68">
        <v>2947</v>
      </c>
      <c r="I1564" s="8">
        <f t="shared" si="127"/>
        <v>29.767676767676768</v>
      </c>
      <c r="J1564" s="2">
        <v>6.1689999999999996</v>
      </c>
      <c r="K1564" s="69">
        <v>99</v>
      </c>
      <c r="L1564" s="68">
        <v>628</v>
      </c>
      <c r="M1564" s="8">
        <f t="shared" si="128"/>
        <v>6.3434343434343434</v>
      </c>
      <c r="N1564" s="2">
        <v>2.6150000000000002</v>
      </c>
      <c r="O1564" s="69">
        <v>99</v>
      </c>
      <c r="P1564" s="181">
        <f t="shared" si="129"/>
        <v>4.6926751592356686</v>
      </c>
      <c r="Q1564" s="77" t="s">
        <v>718</v>
      </c>
      <c r="V1564" s="34">
        <v>0.40138888888888885</v>
      </c>
      <c r="W1564" s="85">
        <v>0.53472222222222221</v>
      </c>
      <c r="X1564" s="86">
        <f t="shared" si="130"/>
        <v>0.13333333333333336</v>
      </c>
    </row>
    <row r="1565" spans="1:24" x14ac:dyDescent="0.3">
      <c r="A1565" s="44" t="s">
        <v>11079</v>
      </c>
      <c r="B1565" s="68" t="s">
        <v>1067</v>
      </c>
      <c r="C1565" s="2" t="s">
        <v>1</v>
      </c>
      <c r="D1565" s="2">
        <v>45</v>
      </c>
      <c r="E1565" s="6">
        <v>27135</v>
      </c>
      <c r="F1565" s="7">
        <v>43935.536944444444</v>
      </c>
      <c r="G1565" s="69" t="s">
        <v>4</v>
      </c>
      <c r="H1565" s="68">
        <v>3209</v>
      </c>
      <c r="I1565" s="8">
        <f t="shared" si="127"/>
        <v>32.090000000000003</v>
      </c>
      <c r="J1565" s="2">
        <v>9.3460000000000001</v>
      </c>
      <c r="K1565" s="69">
        <v>100</v>
      </c>
      <c r="L1565" s="68">
        <v>438</v>
      </c>
      <c r="M1565" s="8">
        <f t="shared" si="128"/>
        <v>4.38</v>
      </c>
      <c r="N1565" s="2">
        <v>2.1640000000000001</v>
      </c>
      <c r="O1565" s="69">
        <v>100</v>
      </c>
      <c r="P1565" s="181">
        <f t="shared" si="129"/>
        <v>7.326484018264841</v>
      </c>
      <c r="Q1565" s="77" t="s">
        <v>718</v>
      </c>
      <c r="V1565" s="34">
        <v>0.41319444444444442</v>
      </c>
      <c r="W1565" s="85">
        <v>0.54861111111111105</v>
      </c>
      <c r="X1565" s="86">
        <f t="shared" si="130"/>
        <v>0.13541666666666663</v>
      </c>
    </row>
    <row r="1566" spans="1:24" x14ac:dyDescent="0.3">
      <c r="A1566" s="44" t="s">
        <v>11080</v>
      </c>
      <c r="B1566" s="68" t="s">
        <v>4440</v>
      </c>
      <c r="C1566" s="2" t="s">
        <v>1</v>
      </c>
      <c r="D1566" s="2">
        <v>68</v>
      </c>
      <c r="E1566" s="6">
        <v>19073</v>
      </c>
      <c r="F1566" s="7">
        <v>43935.549583333333</v>
      </c>
      <c r="G1566" s="69" t="s">
        <v>4</v>
      </c>
      <c r="H1566" s="68">
        <v>2901</v>
      </c>
      <c r="I1566" s="8">
        <f t="shared" si="127"/>
        <v>29.01</v>
      </c>
      <c r="J1566" s="2">
        <v>5.2830000000000004</v>
      </c>
      <c r="K1566" s="69">
        <v>100</v>
      </c>
      <c r="L1566" s="68">
        <v>536</v>
      </c>
      <c r="M1566" s="8">
        <f t="shared" si="128"/>
        <v>5.36</v>
      </c>
      <c r="N1566" s="2">
        <v>2.1110000000000002</v>
      </c>
      <c r="O1566" s="69">
        <v>100</v>
      </c>
      <c r="P1566" s="181">
        <f t="shared" si="129"/>
        <v>5.4123134328358207</v>
      </c>
      <c r="Q1566" s="77" t="s">
        <v>718</v>
      </c>
      <c r="V1566" s="34">
        <v>0.42569444444444443</v>
      </c>
      <c r="W1566" s="85">
        <v>0.56944444444444442</v>
      </c>
      <c r="X1566" s="86">
        <f t="shared" si="130"/>
        <v>0.14374999999999999</v>
      </c>
    </row>
    <row r="1567" spans="1:24" x14ac:dyDescent="0.3">
      <c r="A1567" s="44" t="s">
        <v>2441</v>
      </c>
      <c r="B1567" s="68" t="s">
        <v>455</v>
      </c>
      <c r="C1567" s="2" t="s">
        <v>1</v>
      </c>
      <c r="D1567" s="2">
        <v>66</v>
      </c>
      <c r="E1567" s="6">
        <v>19770</v>
      </c>
      <c r="F1567" s="7">
        <v>43935.571620370371</v>
      </c>
      <c r="G1567" s="69" t="s">
        <v>4</v>
      </c>
      <c r="H1567" s="68">
        <v>3640</v>
      </c>
      <c r="I1567" s="8">
        <f t="shared" si="127"/>
        <v>36.4</v>
      </c>
      <c r="J1567" s="2">
        <v>5.8449999999999998</v>
      </c>
      <c r="K1567" s="69">
        <v>100</v>
      </c>
      <c r="L1567" s="68">
        <v>860</v>
      </c>
      <c r="M1567" s="8">
        <f t="shared" si="128"/>
        <v>8.6</v>
      </c>
      <c r="N1567" s="2">
        <v>3.0150000000000001</v>
      </c>
      <c r="O1567" s="69">
        <v>100</v>
      </c>
      <c r="P1567" s="181">
        <f t="shared" si="129"/>
        <v>4.2325581395348841</v>
      </c>
      <c r="Q1567" s="77" t="s">
        <v>718</v>
      </c>
      <c r="V1567" s="34">
        <v>0.45069444444444445</v>
      </c>
      <c r="W1567" s="85">
        <v>0.58333333333333337</v>
      </c>
      <c r="X1567" s="86">
        <f t="shared" si="130"/>
        <v>0.13263888888888892</v>
      </c>
    </row>
    <row r="1568" spans="1:24" x14ac:dyDescent="0.3">
      <c r="A1568" s="44" t="s">
        <v>11081</v>
      </c>
      <c r="B1568" s="68" t="s">
        <v>4428</v>
      </c>
      <c r="C1568" s="2" t="s">
        <v>1</v>
      </c>
      <c r="D1568" s="2">
        <v>54</v>
      </c>
      <c r="E1568" s="6">
        <v>23969</v>
      </c>
      <c r="F1568" s="7">
        <v>43935.581111111111</v>
      </c>
      <c r="G1568" s="69" t="s">
        <v>4</v>
      </c>
      <c r="H1568" s="68">
        <v>3034</v>
      </c>
      <c r="I1568" s="8">
        <f t="shared" si="127"/>
        <v>30.646464646464647</v>
      </c>
      <c r="J1568" s="2">
        <v>5.2629999999999999</v>
      </c>
      <c r="K1568" s="69">
        <v>99</v>
      </c>
      <c r="L1568" s="68">
        <v>473</v>
      </c>
      <c r="M1568" s="8">
        <f t="shared" si="128"/>
        <v>4.7777777777777777</v>
      </c>
      <c r="N1568" s="2">
        <v>2.2519999999999998</v>
      </c>
      <c r="O1568" s="69">
        <v>99</v>
      </c>
      <c r="P1568" s="181">
        <f t="shared" si="129"/>
        <v>6.4143763213530658</v>
      </c>
      <c r="Q1568" s="77" t="s">
        <v>718</v>
      </c>
      <c r="V1568" s="34">
        <v>0.45833333333333331</v>
      </c>
      <c r="W1568" s="85">
        <v>0.60416666666666663</v>
      </c>
      <c r="X1568" s="86">
        <f t="shared" si="130"/>
        <v>0.14583333333333331</v>
      </c>
    </row>
    <row r="1569" spans="1:24" x14ac:dyDescent="0.3">
      <c r="A1569" s="44" t="s">
        <v>11082</v>
      </c>
      <c r="B1569" s="68" t="s">
        <v>11083</v>
      </c>
      <c r="C1569" s="2" t="s">
        <v>6</v>
      </c>
      <c r="D1569" s="2">
        <v>51</v>
      </c>
      <c r="E1569" s="6">
        <v>25023</v>
      </c>
      <c r="F1569" s="7">
        <v>43935.609120370369</v>
      </c>
      <c r="G1569" s="69" t="s">
        <v>4</v>
      </c>
      <c r="H1569" s="68">
        <v>1328</v>
      </c>
      <c r="I1569" s="8">
        <f t="shared" si="127"/>
        <v>13.28</v>
      </c>
      <c r="J1569" s="2">
        <v>3.827</v>
      </c>
      <c r="K1569" s="69">
        <v>100</v>
      </c>
      <c r="L1569" s="68">
        <v>579</v>
      </c>
      <c r="M1569" s="8">
        <f t="shared" si="128"/>
        <v>5.79</v>
      </c>
      <c r="N1569" s="2">
        <v>2.4830000000000001</v>
      </c>
      <c r="O1569" s="69">
        <v>100</v>
      </c>
      <c r="P1569" s="181">
        <f t="shared" si="129"/>
        <v>2.2936096718480137</v>
      </c>
      <c r="Q1569" s="77" t="s">
        <v>718</v>
      </c>
      <c r="V1569" s="34">
        <v>0.47638888888888892</v>
      </c>
      <c r="W1569" s="85">
        <v>0.63194444444444442</v>
      </c>
      <c r="X1569" s="86">
        <f t="shared" si="130"/>
        <v>0.1555555555555555</v>
      </c>
    </row>
    <row r="1570" spans="1:24" x14ac:dyDescent="0.3">
      <c r="A1570" s="44" t="s">
        <v>11084</v>
      </c>
      <c r="B1570" s="68" t="s">
        <v>86</v>
      </c>
      <c r="C1570" s="2" t="s">
        <v>1</v>
      </c>
      <c r="D1570" s="2">
        <v>80</v>
      </c>
      <c r="E1570" s="6">
        <v>14661</v>
      </c>
      <c r="F1570" s="7">
        <v>43935.624166666668</v>
      </c>
      <c r="G1570" s="69" t="s">
        <v>4</v>
      </c>
      <c r="H1570" s="68">
        <v>3221</v>
      </c>
      <c r="I1570" s="8">
        <f t="shared" si="127"/>
        <v>32.535353535353536</v>
      </c>
      <c r="J1570" s="2">
        <v>6.298</v>
      </c>
      <c r="K1570" s="69">
        <v>99</v>
      </c>
      <c r="L1570" s="68">
        <v>1209</v>
      </c>
      <c r="M1570" s="8">
        <f t="shared" si="128"/>
        <v>12.212121212121213</v>
      </c>
      <c r="N1570" s="2">
        <v>3.69</v>
      </c>
      <c r="O1570" s="69">
        <v>99</v>
      </c>
      <c r="P1570" s="181">
        <f t="shared" si="129"/>
        <v>2.6641852770885026</v>
      </c>
      <c r="Q1570" s="77" t="s">
        <v>718</v>
      </c>
      <c r="V1570" s="34">
        <v>0.50972222222222219</v>
      </c>
      <c r="W1570" s="85">
        <v>0.66666666666666663</v>
      </c>
      <c r="X1570" s="86">
        <f t="shared" si="130"/>
        <v>0.15694444444444444</v>
      </c>
    </row>
    <row r="1571" spans="1:24" x14ac:dyDescent="0.3">
      <c r="A1571" s="44" t="s">
        <v>11085</v>
      </c>
      <c r="B1571" s="68" t="s">
        <v>1464</v>
      </c>
      <c r="C1571" s="2" t="s">
        <v>1</v>
      </c>
      <c r="D1571" s="2">
        <v>52</v>
      </c>
      <c r="E1571" s="6">
        <v>24784</v>
      </c>
      <c r="F1571" s="7">
        <v>43937.53765046296</v>
      </c>
      <c r="G1571" s="69" t="s">
        <v>4</v>
      </c>
      <c r="H1571" s="68">
        <v>3252</v>
      </c>
      <c r="I1571" s="8">
        <f t="shared" si="127"/>
        <v>32.848484848484851</v>
      </c>
      <c r="J1571" s="2">
        <v>5.3440000000000003</v>
      </c>
      <c r="K1571" s="69">
        <v>99</v>
      </c>
      <c r="L1571" s="68">
        <v>540</v>
      </c>
      <c r="M1571" s="8">
        <f t="shared" si="128"/>
        <v>5.4545454545454541</v>
      </c>
      <c r="N1571" s="2">
        <v>2.379</v>
      </c>
      <c r="O1571" s="69">
        <v>99</v>
      </c>
      <c r="P1571" s="181">
        <f t="shared" si="129"/>
        <v>6.022222222222223</v>
      </c>
      <c r="Q1571" s="77" t="s">
        <v>718</v>
      </c>
      <c r="V1571" s="34">
        <v>0.40972222222222227</v>
      </c>
      <c r="W1571" s="85">
        <v>0.54861111111111105</v>
      </c>
      <c r="X1571" s="86">
        <f t="shared" si="130"/>
        <v>0.13888888888888878</v>
      </c>
    </row>
    <row r="1572" spans="1:24" x14ac:dyDescent="0.3">
      <c r="A1572" s="44" t="s">
        <v>11086</v>
      </c>
      <c r="B1572" s="68" t="s">
        <v>11087</v>
      </c>
      <c r="C1572" s="2" t="s">
        <v>6</v>
      </c>
      <c r="D1572" s="2">
        <v>66</v>
      </c>
      <c r="E1572" s="6">
        <v>19495</v>
      </c>
      <c r="F1572" s="7">
        <v>43937.547314814816</v>
      </c>
      <c r="G1572" s="69" t="s">
        <v>4</v>
      </c>
      <c r="H1572" s="68">
        <v>2574</v>
      </c>
      <c r="I1572" s="8">
        <f t="shared" si="127"/>
        <v>25.74</v>
      </c>
      <c r="J1572" s="2">
        <v>5.8040000000000003</v>
      </c>
      <c r="K1572" s="69">
        <v>100</v>
      </c>
      <c r="L1572" s="68">
        <v>667</v>
      </c>
      <c r="M1572" s="8">
        <f t="shared" si="128"/>
        <v>6.67</v>
      </c>
      <c r="N1572" s="2">
        <v>2.6480000000000001</v>
      </c>
      <c r="O1572" s="69">
        <v>100</v>
      </c>
      <c r="P1572" s="181">
        <f t="shared" si="129"/>
        <v>3.8590704647676159</v>
      </c>
      <c r="Q1572" s="77" t="s">
        <v>718</v>
      </c>
      <c r="V1572" s="34">
        <v>0.41875000000000001</v>
      </c>
      <c r="W1572" s="85">
        <v>0.56944444444444442</v>
      </c>
      <c r="X1572" s="86">
        <f t="shared" si="130"/>
        <v>0.15069444444444441</v>
      </c>
    </row>
    <row r="1573" spans="1:24" x14ac:dyDescent="0.3">
      <c r="A1573" s="44" t="s">
        <v>11088</v>
      </c>
      <c r="B1573" s="68" t="s">
        <v>4043</v>
      </c>
      <c r="C1573" s="2" t="s">
        <v>1</v>
      </c>
      <c r="D1573" s="2">
        <v>55</v>
      </c>
      <c r="E1573" s="6">
        <v>23831</v>
      </c>
      <c r="F1573" s="7">
        <v>43937.570300925923</v>
      </c>
      <c r="G1573" s="69" t="s">
        <v>4</v>
      </c>
      <c r="H1573" s="68">
        <v>2457</v>
      </c>
      <c r="I1573" s="8">
        <f t="shared" si="127"/>
        <v>24.818181818181817</v>
      </c>
      <c r="J1573" s="2">
        <v>5.6210000000000004</v>
      </c>
      <c r="K1573" s="69">
        <v>99</v>
      </c>
      <c r="L1573" s="68">
        <v>465</v>
      </c>
      <c r="M1573" s="8">
        <f t="shared" si="128"/>
        <v>4.6969696969696972</v>
      </c>
      <c r="N1573" s="2">
        <v>2.1549999999999998</v>
      </c>
      <c r="O1573" s="69">
        <v>99</v>
      </c>
      <c r="P1573" s="181">
        <f t="shared" si="129"/>
        <v>5.2838709677419349</v>
      </c>
      <c r="Q1573" s="77" t="s">
        <v>718</v>
      </c>
      <c r="V1573" s="34">
        <v>0.4284722222222222</v>
      </c>
      <c r="W1573" s="85">
        <v>0.58333333333333337</v>
      </c>
      <c r="X1573" s="86">
        <f t="shared" si="130"/>
        <v>0.15486111111111117</v>
      </c>
    </row>
    <row r="1574" spans="1:24" x14ac:dyDescent="0.3">
      <c r="A1574" s="44" t="s">
        <v>11089</v>
      </c>
      <c r="B1574" s="68" t="s">
        <v>11090</v>
      </c>
      <c r="C1574" s="2" t="s">
        <v>6</v>
      </c>
      <c r="D1574" s="2">
        <v>32</v>
      </c>
      <c r="E1574" s="6">
        <v>32029</v>
      </c>
      <c r="F1574" s="7">
        <v>43937.58321759259</v>
      </c>
      <c r="G1574" s="69" t="s">
        <v>4</v>
      </c>
      <c r="H1574" s="68">
        <v>895</v>
      </c>
      <c r="I1574" s="8">
        <f t="shared" si="127"/>
        <v>8.9499999999999993</v>
      </c>
      <c r="J1574" s="2">
        <v>2.7829999999999999</v>
      </c>
      <c r="K1574" s="69">
        <v>100</v>
      </c>
      <c r="L1574" s="68">
        <v>275</v>
      </c>
      <c r="M1574" s="8">
        <f t="shared" si="128"/>
        <v>2.75</v>
      </c>
      <c r="N1574" s="2">
        <v>1.714</v>
      </c>
      <c r="O1574" s="69">
        <v>100</v>
      </c>
      <c r="P1574" s="181">
        <f t="shared" si="129"/>
        <v>3.2545454545454544</v>
      </c>
      <c r="Q1574" s="77" t="s">
        <v>718</v>
      </c>
      <c r="V1574" s="34">
        <v>0.42152777777777778</v>
      </c>
      <c r="W1574" s="85">
        <v>0.59722222222222221</v>
      </c>
      <c r="X1574" s="86">
        <f t="shared" si="130"/>
        <v>0.17569444444444443</v>
      </c>
    </row>
    <row r="1575" spans="1:24" x14ac:dyDescent="0.3">
      <c r="A1575" s="44" t="s">
        <v>2726</v>
      </c>
      <c r="B1575" s="68" t="s">
        <v>1306</v>
      </c>
      <c r="C1575" s="2" t="s">
        <v>1</v>
      </c>
      <c r="D1575" s="2">
        <v>62</v>
      </c>
      <c r="E1575" s="6">
        <v>21189</v>
      </c>
      <c r="F1575" s="7">
        <v>43937.594965277778</v>
      </c>
      <c r="G1575" s="69" t="s">
        <v>4</v>
      </c>
      <c r="H1575" s="68">
        <v>2883</v>
      </c>
      <c r="I1575" s="8">
        <f t="shared" si="127"/>
        <v>29.121212121212121</v>
      </c>
      <c r="J1575" s="2">
        <v>6.2110000000000003</v>
      </c>
      <c r="K1575" s="69">
        <v>99</v>
      </c>
      <c r="L1575" s="68">
        <v>515</v>
      </c>
      <c r="M1575" s="8">
        <f t="shared" si="128"/>
        <v>5.2020202020202024</v>
      </c>
      <c r="N1575" s="2">
        <v>2.3690000000000002</v>
      </c>
      <c r="O1575" s="69">
        <v>99</v>
      </c>
      <c r="P1575" s="181">
        <f t="shared" si="129"/>
        <v>5.598058252427184</v>
      </c>
      <c r="Q1575" s="77" t="s">
        <v>718</v>
      </c>
      <c r="V1575" s="34">
        <v>0.45694444444444443</v>
      </c>
      <c r="W1575" s="85">
        <v>0.61805555555555558</v>
      </c>
      <c r="X1575" s="86">
        <f t="shared" si="130"/>
        <v>0.16111111111111115</v>
      </c>
    </row>
    <row r="1576" spans="1:24" x14ac:dyDescent="0.3">
      <c r="A1576" s="44" t="s">
        <v>11093</v>
      </c>
      <c r="B1576" s="68" t="s">
        <v>1060</v>
      </c>
      <c r="C1576" s="2" t="s">
        <v>1</v>
      </c>
      <c r="D1576" s="2">
        <v>45</v>
      </c>
      <c r="E1576" s="6">
        <v>27432</v>
      </c>
      <c r="F1576" s="7">
        <v>43937.635706018518</v>
      </c>
      <c r="G1576" s="69" t="s">
        <v>4</v>
      </c>
      <c r="H1576" s="68">
        <v>2592</v>
      </c>
      <c r="I1576" s="8">
        <f t="shared" si="127"/>
        <v>25.92</v>
      </c>
      <c r="J1576" s="2">
        <v>5.5460000000000003</v>
      </c>
      <c r="K1576" s="69">
        <v>100</v>
      </c>
      <c r="L1576" s="68">
        <v>618</v>
      </c>
      <c r="M1576" s="8">
        <f t="shared" si="128"/>
        <v>6.18</v>
      </c>
      <c r="N1576" s="2">
        <v>2.19</v>
      </c>
      <c r="O1576" s="69">
        <v>100</v>
      </c>
      <c r="P1576" s="181">
        <f t="shared" si="129"/>
        <v>4.1941747572815542</v>
      </c>
      <c r="Q1576" s="77" t="s">
        <v>718</v>
      </c>
      <c r="V1576" s="34">
        <v>0.5</v>
      </c>
      <c r="W1576" s="85">
        <v>0.64583333333333337</v>
      </c>
      <c r="X1576" s="86">
        <f t="shared" si="130"/>
        <v>0.14583333333333337</v>
      </c>
    </row>
    <row r="1577" spans="1:24" x14ac:dyDescent="0.3">
      <c r="A1577" s="44" t="s">
        <v>11094</v>
      </c>
      <c r="B1577" s="68" t="s">
        <v>11095</v>
      </c>
      <c r="C1577" s="2" t="s">
        <v>6</v>
      </c>
      <c r="D1577" s="2">
        <v>83</v>
      </c>
      <c r="E1577" s="6">
        <v>13429</v>
      </c>
      <c r="F1577" s="7">
        <v>43937.646238425928</v>
      </c>
      <c r="G1577" s="69" t="s">
        <v>4</v>
      </c>
      <c r="H1577" s="68">
        <v>2156</v>
      </c>
      <c r="I1577" s="8">
        <f t="shared" si="127"/>
        <v>21.777777777777779</v>
      </c>
      <c r="J1577" s="2">
        <v>5.5250000000000004</v>
      </c>
      <c r="K1577" s="69">
        <v>99</v>
      </c>
      <c r="L1577" s="68">
        <v>1036</v>
      </c>
      <c r="M1577" s="8">
        <f t="shared" si="128"/>
        <v>10.464646464646465</v>
      </c>
      <c r="N1577" s="2">
        <v>2.9910000000000001</v>
      </c>
      <c r="O1577" s="69">
        <v>99</v>
      </c>
      <c r="P1577" s="181">
        <f t="shared" si="129"/>
        <v>2.0810810810810811</v>
      </c>
      <c r="Q1577" s="77" t="s">
        <v>718</v>
      </c>
      <c r="V1577" s="34">
        <v>0.51250000000000007</v>
      </c>
      <c r="W1577" s="85">
        <v>0.66666666666666663</v>
      </c>
      <c r="X1577" s="86">
        <f t="shared" si="130"/>
        <v>0.15416666666666656</v>
      </c>
    </row>
    <row r="1578" spans="1:24" x14ac:dyDescent="0.3">
      <c r="A1578" s="44" t="s">
        <v>11096</v>
      </c>
      <c r="B1578" s="68" t="s">
        <v>858</v>
      </c>
      <c r="C1578" s="2" t="s">
        <v>1</v>
      </c>
      <c r="D1578" s="2">
        <v>50</v>
      </c>
      <c r="E1578" s="6">
        <v>25658</v>
      </c>
      <c r="F1578" s="7">
        <v>43938.508692129632</v>
      </c>
      <c r="G1578" s="69" t="s">
        <v>4</v>
      </c>
      <c r="H1578" s="68">
        <v>2115</v>
      </c>
      <c r="I1578" s="8">
        <f t="shared" si="127"/>
        <v>21.363636363636363</v>
      </c>
      <c r="J1578" s="2">
        <v>4.9020000000000001</v>
      </c>
      <c r="K1578" s="69">
        <v>99</v>
      </c>
      <c r="L1578" s="68">
        <v>643</v>
      </c>
      <c r="M1578" s="8">
        <f t="shared" si="128"/>
        <v>6.4949494949494948</v>
      </c>
      <c r="N1578" s="2">
        <v>2.7970000000000002</v>
      </c>
      <c r="O1578" s="69">
        <v>99</v>
      </c>
      <c r="P1578" s="181">
        <f t="shared" si="129"/>
        <v>3.2892690513219285</v>
      </c>
      <c r="Q1578" s="77" t="s">
        <v>718</v>
      </c>
      <c r="V1578" s="34">
        <v>0.39097222222222222</v>
      </c>
      <c r="W1578" s="85">
        <v>0.52083333333333337</v>
      </c>
      <c r="X1578" s="86">
        <f t="shared" si="130"/>
        <v>0.12986111111111115</v>
      </c>
    </row>
    <row r="1579" spans="1:24" x14ac:dyDescent="0.3">
      <c r="A1579" s="44" t="s">
        <v>11097</v>
      </c>
      <c r="B1579" s="68" t="s">
        <v>5041</v>
      </c>
      <c r="C1579" s="2" t="s">
        <v>1</v>
      </c>
      <c r="D1579" s="2">
        <v>51</v>
      </c>
      <c r="E1579" s="6">
        <v>25287</v>
      </c>
      <c r="F1579" s="7">
        <v>43938.526967592596</v>
      </c>
      <c r="G1579" s="69" t="s">
        <v>4</v>
      </c>
      <c r="H1579" s="68">
        <v>1840</v>
      </c>
      <c r="I1579" s="8">
        <f t="shared" si="127"/>
        <v>18.399999999999999</v>
      </c>
      <c r="J1579" s="2">
        <v>4.1630000000000003</v>
      </c>
      <c r="K1579" s="69">
        <v>100</v>
      </c>
      <c r="L1579" s="68">
        <v>645</v>
      </c>
      <c r="M1579" s="8">
        <f t="shared" si="128"/>
        <v>6.45</v>
      </c>
      <c r="N1579" s="2">
        <v>2.645</v>
      </c>
      <c r="O1579" s="69">
        <v>100</v>
      </c>
      <c r="P1579" s="181">
        <f t="shared" si="129"/>
        <v>2.8527131782945734</v>
      </c>
      <c r="Q1579" s="77" t="s">
        <v>718</v>
      </c>
      <c r="V1579" s="34">
        <v>0.39583333333333331</v>
      </c>
      <c r="W1579" s="85">
        <v>0.53472222222222221</v>
      </c>
      <c r="X1579" s="86">
        <f t="shared" si="130"/>
        <v>0.1388888888888889</v>
      </c>
    </row>
    <row r="1580" spans="1:24" x14ac:dyDescent="0.3">
      <c r="A1580" s="44" t="s">
        <v>11098</v>
      </c>
      <c r="B1580" s="68" t="s">
        <v>11099</v>
      </c>
      <c r="C1580" s="2" t="s">
        <v>1</v>
      </c>
      <c r="D1580" s="2">
        <v>64</v>
      </c>
      <c r="E1580" s="6">
        <v>20540</v>
      </c>
      <c r="F1580" s="7">
        <v>43938.536805555559</v>
      </c>
      <c r="G1580" s="69" t="s">
        <v>4</v>
      </c>
      <c r="H1580" s="68">
        <v>1280</v>
      </c>
      <c r="I1580" s="8">
        <f t="shared" si="127"/>
        <v>12.8</v>
      </c>
      <c r="J1580" s="2">
        <v>3.72</v>
      </c>
      <c r="K1580" s="69">
        <v>100</v>
      </c>
      <c r="L1580" s="68">
        <v>600</v>
      </c>
      <c r="M1580" s="8">
        <f t="shared" si="128"/>
        <v>6</v>
      </c>
      <c r="N1580" s="2">
        <v>2.5739999999999998</v>
      </c>
      <c r="O1580" s="69">
        <v>100</v>
      </c>
      <c r="P1580" s="181">
        <f t="shared" si="129"/>
        <v>2.1333333333333333</v>
      </c>
      <c r="Q1580" s="77" t="s">
        <v>718</v>
      </c>
      <c r="V1580" s="34">
        <v>0.40902777777777777</v>
      </c>
      <c r="W1580" s="85">
        <v>0.54861111111111105</v>
      </c>
      <c r="X1580" s="86">
        <f t="shared" si="130"/>
        <v>0.13958333333333328</v>
      </c>
    </row>
    <row r="1581" spans="1:24" x14ac:dyDescent="0.3">
      <c r="A1581" s="44" t="s">
        <v>11100</v>
      </c>
      <c r="B1581" s="68" t="s">
        <v>11101</v>
      </c>
      <c r="C1581" s="2" t="s">
        <v>1</v>
      </c>
      <c r="D1581" s="2">
        <v>59</v>
      </c>
      <c r="E1581" s="6">
        <v>22127</v>
      </c>
      <c r="F1581" s="7">
        <v>43938.57104166667</v>
      </c>
      <c r="G1581" s="69" t="s">
        <v>4</v>
      </c>
      <c r="H1581" s="68">
        <v>2734</v>
      </c>
      <c r="I1581" s="8">
        <f t="shared" si="127"/>
        <v>27.616161616161616</v>
      </c>
      <c r="J1581" s="2">
        <v>5.4560000000000004</v>
      </c>
      <c r="K1581" s="69">
        <v>99</v>
      </c>
      <c r="L1581" s="68">
        <v>552</v>
      </c>
      <c r="M1581" s="8">
        <f t="shared" si="128"/>
        <v>5.5757575757575761</v>
      </c>
      <c r="N1581" s="2">
        <v>2.3479999999999999</v>
      </c>
      <c r="O1581" s="69">
        <v>99</v>
      </c>
      <c r="P1581" s="181">
        <f t="shared" si="129"/>
        <v>4.9528985507246377</v>
      </c>
      <c r="Q1581" s="77" t="s">
        <v>718</v>
      </c>
      <c r="V1581" s="34">
        <v>0.4465277777777778</v>
      </c>
      <c r="W1581" s="85">
        <v>0.58333333333333337</v>
      </c>
      <c r="X1581" s="86">
        <f t="shared" si="130"/>
        <v>0.13680555555555557</v>
      </c>
    </row>
    <row r="1582" spans="1:24" x14ac:dyDescent="0.3">
      <c r="A1582" s="44" t="s">
        <v>11102</v>
      </c>
      <c r="B1582" s="68" t="s">
        <v>11103</v>
      </c>
      <c r="C1582" s="2" t="s">
        <v>6</v>
      </c>
      <c r="D1582" s="2">
        <v>58</v>
      </c>
      <c r="E1582" s="6">
        <v>22599</v>
      </c>
      <c r="F1582" s="7">
        <v>43938.588935185187</v>
      </c>
      <c r="G1582" s="69" t="s">
        <v>4</v>
      </c>
      <c r="H1582" s="68">
        <v>3296</v>
      </c>
      <c r="I1582" s="8">
        <f t="shared" si="127"/>
        <v>32.96</v>
      </c>
      <c r="J1582" s="2">
        <v>6.1689999999999996</v>
      </c>
      <c r="K1582" s="69">
        <v>100</v>
      </c>
      <c r="L1582" s="68">
        <v>979</v>
      </c>
      <c r="M1582" s="8">
        <f t="shared" si="128"/>
        <v>9.7899999999999991</v>
      </c>
      <c r="N1582" s="2">
        <v>2.6259999999999999</v>
      </c>
      <c r="O1582" s="69">
        <v>100</v>
      </c>
      <c r="P1582" s="181">
        <f t="shared" si="129"/>
        <v>3.3667007150153223</v>
      </c>
      <c r="Q1582" s="77" t="s">
        <v>718</v>
      </c>
      <c r="V1582" s="34">
        <v>0.45624999999999999</v>
      </c>
      <c r="W1582" s="85">
        <v>0.59722222222222221</v>
      </c>
      <c r="X1582" s="86">
        <f t="shared" si="130"/>
        <v>0.14097222222222222</v>
      </c>
    </row>
    <row r="1583" spans="1:24" x14ac:dyDescent="0.3">
      <c r="A1583" s="44" t="s">
        <v>11104</v>
      </c>
      <c r="B1583" s="68" t="s">
        <v>4627</v>
      </c>
      <c r="C1583" s="2" t="s">
        <v>1</v>
      </c>
      <c r="D1583" s="2">
        <v>50</v>
      </c>
      <c r="E1583" s="6">
        <v>25591</v>
      </c>
      <c r="F1583" s="7">
        <v>43938.605069444442</v>
      </c>
      <c r="G1583" s="69" t="s">
        <v>4</v>
      </c>
      <c r="H1583" s="68">
        <v>2596</v>
      </c>
      <c r="I1583" s="8">
        <f t="shared" si="127"/>
        <v>26.222222222222221</v>
      </c>
      <c r="J1583" s="2">
        <v>5.5670000000000002</v>
      </c>
      <c r="K1583" s="69">
        <v>99</v>
      </c>
      <c r="L1583" s="68">
        <v>597</v>
      </c>
      <c r="M1583" s="8">
        <f t="shared" si="128"/>
        <v>6.0303030303030303</v>
      </c>
      <c r="N1583" s="2">
        <v>2.6739999999999999</v>
      </c>
      <c r="O1583" s="69">
        <v>99</v>
      </c>
      <c r="P1583" s="181">
        <f t="shared" si="129"/>
        <v>4.3484087102177558</v>
      </c>
      <c r="Q1583" s="77" t="s">
        <v>718</v>
      </c>
      <c r="V1583" s="34">
        <v>0.49027777777777781</v>
      </c>
      <c r="W1583" s="85">
        <v>0.61805555555555558</v>
      </c>
      <c r="X1583" s="86">
        <f t="shared" si="130"/>
        <v>0.12777777777777777</v>
      </c>
    </row>
    <row r="1584" spans="1:24" x14ac:dyDescent="0.3">
      <c r="A1584" s="44" t="s">
        <v>11107</v>
      </c>
      <c r="B1584" s="68" t="s">
        <v>11108</v>
      </c>
      <c r="C1584" s="2" t="s">
        <v>6</v>
      </c>
      <c r="D1584" s="2">
        <v>80</v>
      </c>
      <c r="E1584" s="6">
        <v>14608</v>
      </c>
      <c r="F1584" s="7">
        <v>43941.512094907404</v>
      </c>
      <c r="G1584" s="69" t="s">
        <v>4</v>
      </c>
      <c r="H1584" s="68">
        <v>3679</v>
      </c>
      <c r="I1584" s="8">
        <f t="shared" si="127"/>
        <v>37.161616161616159</v>
      </c>
      <c r="J1584" s="2">
        <v>6.6449999999999996</v>
      </c>
      <c r="K1584" s="69">
        <v>99</v>
      </c>
      <c r="L1584" s="68">
        <v>917</v>
      </c>
      <c r="M1584" s="8">
        <f t="shared" si="128"/>
        <v>9.262626262626263</v>
      </c>
      <c r="N1584" s="2">
        <v>3.4089999999999998</v>
      </c>
      <c r="O1584" s="69">
        <v>99</v>
      </c>
      <c r="P1584" s="181">
        <f t="shared" si="129"/>
        <v>4.0119956379498358</v>
      </c>
      <c r="Q1584" s="77" t="s">
        <v>718</v>
      </c>
      <c r="V1584" s="34">
        <v>0.37013888888888885</v>
      </c>
      <c r="W1584" s="85">
        <v>0.52083333333333337</v>
      </c>
      <c r="X1584" s="86">
        <f t="shared" si="130"/>
        <v>0.15069444444444452</v>
      </c>
    </row>
    <row r="1585" spans="1:24" x14ac:dyDescent="0.3">
      <c r="A1585" s="44" t="s">
        <v>11109</v>
      </c>
      <c r="B1585" s="68" t="s">
        <v>1055</v>
      </c>
      <c r="C1585" s="2" t="s">
        <v>1</v>
      </c>
      <c r="D1585" s="2">
        <v>53</v>
      </c>
      <c r="E1585" s="6">
        <v>24487</v>
      </c>
      <c r="F1585" s="7">
        <v>43941.524398148147</v>
      </c>
      <c r="G1585" s="69" t="s">
        <v>4</v>
      </c>
      <c r="H1585" s="68">
        <v>2918</v>
      </c>
      <c r="I1585" s="8">
        <f t="shared" si="127"/>
        <v>29.18</v>
      </c>
      <c r="J1585" s="2">
        <v>6.0860000000000003</v>
      </c>
      <c r="K1585" s="69">
        <v>100</v>
      </c>
      <c r="L1585" s="68">
        <v>638</v>
      </c>
      <c r="M1585" s="8">
        <f t="shared" si="128"/>
        <v>6.38</v>
      </c>
      <c r="N1585" s="2">
        <v>2.343</v>
      </c>
      <c r="O1585" s="69">
        <v>100</v>
      </c>
      <c r="P1585" s="181">
        <f t="shared" si="129"/>
        <v>4.5736677115987465</v>
      </c>
      <c r="Q1585" s="77" t="s">
        <v>718</v>
      </c>
      <c r="V1585" s="34">
        <v>0.3923611111111111</v>
      </c>
      <c r="W1585" s="85">
        <v>0.53472222222222221</v>
      </c>
      <c r="X1585" s="86">
        <f t="shared" si="130"/>
        <v>0.1423611111111111</v>
      </c>
    </row>
    <row r="1586" spans="1:24" x14ac:dyDescent="0.3">
      <c r="A1586" s="44" t="s">
        <v>11110</v>
      </c>
      <c r="B1586" s="68" t="s">
        <v>1145</v>
      </c>
      <c r="C1586" s="2" t="s">
        <v>1</v>
      </c>
      <c r="D1586" s="2">
        <v>49</v>
      </c>
      <c r="E1586" s="6">
        <v>25737</v>
      </c>
      <c r="F1586" s="7">
        <v>43941.534537037034</v>
      </c>
      <c r="G1586" s="69" t="s">
        <v>4</v>
      </c>
      <c r="H1586" s="68">
        <v>2113</v>
      </c>
      <c r="I1586" s="8">
        <f t="shared" si="127"/>
        <v>21.343434343434343</v>
      </c>
      <c r="J1586" s="2">
        <v>4.7300000000000004</v>
      </c>
      <c r="K1586" s="69">
        <v>99</v>
      </c>
      <c r="L1586" s="68">
        <v>410</v>
      </c>
      <c r="M1586" s="8">
        <f t="shared" si="128"/>
        <v>4.141414141414141</v>
      </c>
      <c r="N1586" s="2">
        <v>1.99</v>
      </c>
      <c r="O1586" s="69">
        <v>99</v>
      </c>
      <c r="P1586" s="181">
        <f t="shared" si="129"/>
        <v>5.1536585365853664</v>
      </c>
      <c r="Q1586" s="77" t="s">
        <v>718</v>
      </c>
      <c r="V1586" s="34">
        <v>0.40486111111111112</v>
      </c>
      <c r="W1586" s="85">
        <v>0.54861111111111105</v>
      </c>
      <c r="X1586" s="86">
        <f t="shared" si="130"/>
        <v>0.14374999999999993</v>
      </c>
    </row>
    <row r="1587" spans="1:24" x14ac:dyDescent="0.3">
      <c r="A1587" s="44" t="s">
        <v>11111</v>
      </c>
      <c r="B1587" s="68" t="s">
        <v>11112</v>
      </c>
      <c r="C1587" s="2" t="s">
        <v>6</v>
      </c>
      <c r="D1587" s="2">
        <v>48</v>
      </c>
      <c r="E1587" s="6">
        <v>26375</v>
      </c>
      <c r="F1587" s="7">
        <v>43941.545312499999</v>
      </c>
      <c r="G1587" s="69" t="s">
        <v>4</v>
      </c>
      <c r="H1587" s="68">
        <v>1977</v>
      </c>
      <c r="I1587" s="8">
        <f t="shared" si="127"/>
        <v>19.77</v>
      </c>
      <c r="J1587" s="2">
        <v>3.879</v>
      </c>
      <c r="K1587" s="69">
        <v>100</v>
      </c>
      <c r="L1587" s="68">
        <v>620</v>
      </c>
      <c r="M1587" s="8">
        <f t="shared" si="128"/>
        <v>6.2</v>
      </c>
      <c r="N1587" s="2">
        <v>2.387</v>
      </c>
      <c r="O1587" s="69">
        <v>100</v>
      </c>
      <c r="P1587" s="181">
        <f t="shared" si="129"/>
        <v>3.1887096774193546</v>
      </c>
      <c r="Q1587" s="77" t="s">
        <v>718</v>
      </c>
      <c r="V1587" s="34">
        <v>0.39930555555555558</v>
      </c>
      <c r="W1587" s="85">
        <v>0.56944444444444442</v>
      </c>
      <c r="X1587" s="86">
        <f t="shared" si="130"/>
        <v>0.17013888888888884</v>
      </c>
    </row>
    <row r="1588" spans="1:24" x14ac:dyDescent="0.3">
      <c r="A1588" s="44" t="s">
        <v>11113</v>
      </c>
      <c r="B1588" s="68" t="s">
        <v>1314</v>
      </c>
      <c r="C1588" s="2" t="s">
        <v>1</v>
      </c>
      <c r="D1588" s="2">
        <v>52</v>
      </c>
      <c r="E1588" s="6">
        <v>24858</v>
      </c>
      <c r="F1588" s="7">
        <v>43941.561412037037</v>
      </c>
      <c r="G1588" s="69" t="s">
        <v>4</v>
      </c>
      <c r="H1588" s="68">
        <v>1922</v>
      </c>
      <c r="I1588" s="8">
        <f t="shared" si="127"/>
        <v>19.22</v>
      </c>
      <c r="J1588" s="2">
        <v>4.5720000000000001</v>
      </c>
      <c r="K1588" s="69">
        <v>100</v>
      </c>
      <c r="L1588" s="68">
        <v>378</v>
      </c>
      <c r="M1588" s="8">
        <f t="shared" si="128"/>
        <v>3.78</v>
      </c>
      <c r="N1588" s="2">
        <v>2.0379999999999998</v>
      </c>
      <c r="O1588" s="69">
        <v>100</v>
      </c>
      <c r="P1588" s="181">
        <f t="shared" si="129"/>
        <v>5.0846560846560847</v>
      </c>
      <c r="Q1588" s="77" t="s">
        <v>718</v>
      </c>
      <c r="V1588" s="34">
        <v>0.4236111111111111</v>
      </c>
      <c r="W1588" s="85">
        <v>0.59027777777777779</v>
      </c>
      <c r="X1588" s="86">
        <f t="shared" si="130"/>
        <v>0.16666666666666669</v>
      </c>
    </row>
    <row r="1589" spans="1:24" x14ac:dyDescent="0.3">
      <c r="A1589" s="44" t="s">
        <v>11114</v>
      </c>
      <c r="B1589" s="68" t="s">
        <v>11115</v>
      </c>
      <c r="C1589" s="2" t="s">
        <v>6</v>
      </c>
      <c r="D1589" s="2">
        <v>80</v>
      </c>
      <c r="E1589" s="6">
        <v>14401</v>
      </c>
      <c r="F1589" s="7">
        <v>43941.58898148148</v>
      </c>
      <c r="G1589" s="69" t="s">
        <v>4</v>
      </c>
      <c r="H1589" s="68">
        <v>1918</v>
      </c>
      <c r="I1589" s="8">
        <f t="shared" si="127"/>
        <v>19.18</v>
      </c>
      <c r="J1589" s="2">
        <v>3.5739999999999998</v>
      </c>
      <c r="K1589" s="69">
        <v>100</v>
      </c>
      <c r="L1589" s="68">
        <v>805</v>
      </c>
      <c r="M1589" s="8">
        <f t="shared" si="128"/>
        <v>8.0500000000000007</v>
      </c>
      <c r="N1589" s="2">
        <v>3.3439999999999999</v>
      </c>
      <c r="O1589" s="69">
        <v>100</v>
      </c>
      <c r="P1589" s="181">
        <f t="shared" si="129"/>
        <v>2.3826086956521735</v>
      </c>
      <c r="Q1589" s="77" t="s">
        <v>718</v>
      </c>
      <c r="V1589" s="34">
        <v>0.43263888888888885</v>
      </c>
      <c r="W1589" s="85">
        <v>0.60416666666666663</v>
      </c>
      <c r="X1589" s="86">
        <f t="shared" si="130"/>
        <v>0.17152777777777778</v>
      </c>
    </row>
    <row r="1590" spans="1:24" x14ac:dyDescent="0.3">
      <c r="A1590" s="44" t="s">
        <v>11116</v>
      </c>
      <c r="B1590" s="68" t="s">
        <v>4038</v>
      </c>
      <c r="C1590" s="2" t="s">
        <v>1</v>
      </c>
      <c r="D1590" s="2">
        <v>48</v>
      </c>
      <c r="E1590" s="6">
        <v>26234</v>
      </c>
      <c r="F1590" s="7">
        <v>43941.599074074074</v>
      </c>
      <c r="G1590" s="69" t="s">
        <v>4</v>
      </c>
      <c r="H1590" s="68">
        <v>2388</v>
      </c>
      <c r="I1590" s="8">
        <f t="shared" si="127"/>
        <v>23.88</v>
      </c>
      <c r="J1590" s="2">
        <v>6.1520000000000001</v>
      </c>
      <c r="K1590" s="69">
        <v>100</v>
      </c>
      <c r="L1590" s="68">
        <v>439</v>
      </c>
      <c r="M1590" s="8">
        <f t="shared" si="128"/>
        <v>4.3899999999999997</v>
      </c>
      <c r="N1590" s="2">
        <v>2.1320000000000001</v>
      </c>
      <c r="O1590" s="69">
        <v>100</v>
      </c>
      <c r="P1590" s="181">
        <f t="shared" si="129"/>
        <v>5.4396355353075174</v>
      </c>
      <c r="Q1590" s="77" t="s">
        <v>718</v>
      </c>
      <c r="V1590" s="34">
        <v>0.4513888888888889</v>
      </c>
      <c r="W1590" s="85">
        <v>0.61805555555555558</v>
      </c>
      <c r="X1590" s="86">
        <f t="shared" si="130"/>
        <v>0.16666666666666669</v>
      </c>
    </row>
    <row r="1591" spans="1:24" x14ac:dyDescent="0.3">
      <c r="A1591" s="44" t="s">
        <v>11117</v>
      </c>
      <c r="B1591" s="68" t="s">
        <v>1657</v>
      </c>
      <c r="C1591" s="2" t="s">
        <v>1</v>
      </c>
      <c r="D1591" s="2">
        <v>47</v>
      </c>
      <c r="E1591" s="6">
        <v>26498</v>
      </c>
      <c r="F1591" s="7">
        <v>43941.624050925922</v>
      </c>
      <c r="G1591" s="69" t="s">
        <v>4</v>
      </c>
      <c r="H1591" s="68">
        <v>1760</v>
      </c>
      <c r="I1591" s="8">
        <f t="shared" si="127"/>
        <v>17.777777777777779</v>
      </c>
      <c r="J1591" s="2">
        <v>4.5570000000000004</v>
      </c>
      <c r="K1591" s="69">
        <v>99</v>
      </c>
      <c r="L1591" s="68">
        <v>396</v>
      </c>
      <c r="M1591" s="8">
        <f t="shared" si="128"/>
        <v>4</v>
      </c>
      <c r="N1591" s="2">
        <v>2.3039999999999998</v>
      </c>
      <c r="O1591" s="69">
        <v>99</v>
      </c>
      <c r="P1591" s="181">
        <f t="shared" si="129"/>
        <v>4.4444444444444446</v>
      </c>
      <c r="Q1591" s="77" t="s">
        <v>718</v>
      </c>
      <c r="V1591" s="34">
        <v>0.49652777777777773</v>
      </c>
      <c r="W1591" s="85">
        <v>0.63194444444444442</v>
      </c>
      <c r="X1591" s="86">
        <f t="shared" si="130"/>
        <v>0.13541666666666669</v>
      </c>
    </row>
    <row r="1592" spans="1:24" x14ac:dyDescent="0.3">
      <c r="A1592" s="44" t="s">
        <v>11118</v>
      </c>
      <c r="B1592" s="68" t="s">
        <v>11119</v>
      </c>
      <c r="C1592" s="2" t="s">
        <v>1</v>
      </c>
      <c r="D1592" s="2">
        <v>42</v>
      </c>
      <c r="E1592" s="6">
        <v>28557</v>
      </c>
      <c r="F1592" s="7">
        <v>43941.633935185186</v>
      </c>
      <c r="G1592" s="69" t="s">
        <v>4</v>
      </c>
      <c r="H1592" s="68">
        <v>1329</v>
      </c>
      <c r="I1592" s="8">
        <f t="shared" si="127"/>
        <v>13.424242424242424</v>
      </c>
      <c r="J1592" s="2">
        <v>3.0270000000000001</v>
      </c>
      <c r="K1592" s="69">
        <v>99</v>
      </c>
      <c r="L1592" s="68">
        <v>293</v>
      </c>
      <c r="M1592" s="8">
        <f t="shared" si="128"/>
        <v>2.9595959595959598</v>
      </c>
      <c r="N1592" s="2">
        <v>1.484</v>
      </c>
      <c r="O1592" s="69">
        <v>99</v>
      </c>
      <c r="P1592" s="181">
        <f t="shared" si="129"/>
        <v>4.535836177474402</v>
      </c>
      <c r="Q1592" s="77" t="s">
        <v>718</v>
      </c>
      <c r="V1592" s="34">
        <v>0.48958333333333331</v>
      </c>
      <c r="W1592" s="85">
        <v>0.65277777777777779</v>
      </c>
      <c r="X1592" s="86">
        <f t="shared" si="130"/>
        <v>0.16319444444444448</v>
      </c>
    </row>
    <row r="1593" spans="1:24" x14ac:dyDescent="0.3">
      <c r="A1593" s="44" t="s">
        <v>11120</v>
      </c>
      <c r="B1593" s="68" t="s">
        <v>1342</v>
      </c>
      <c r="C1593" s="2" t="s">
        <v>1</v>
      </c>
      <c r="D1593" s="2">
        <v>74</v>
      </c>
      <c r="E1593" s="6">
        <v>16669</v>
      </c>
      <c r="F1593" s="7">
        <v>43941.646064814813</v>
      </c>
      <c r="G1593" s="69" t="s">
        <v>4</v>
      </c>
      <c r="H1593" s="68">
        <v>2181</v>
      </c>
      <c r="I1593" s="8">
        <f t="shared" si="127"/>
        <v>22.030303030303031</v>
      </c>
      <c r="J1593" s="2">
        <v>4.8959999999999999</v>
      </c>
      <c r="K1593" s="69">
        <v>99</v>
      </c>
      <c r="L1593" s="68">
        <v>678</v>
      </c>
      <c r="M1593" s="8">
        <f t="shared" si="128"/>
        <v>6.8484848484848486</v>
      </c>
      <c r="N1593" s="2">
        <v>2.6280000000000001</v>
      </c>
      <c r="O1593" s="69">
        <v>99</v>
      </c>
      <c r="P1593" s="181">
        <f t="shared" si="129"/>
        <v>3.2168141592920354</v>
      </c>
      <c r="Q1593" s="77" t="s">
        <v>718</v>
      </c>
      <c r="V1593" s="34">
        <v>0.52777777777777779</v>
      </c>
      <c r="W1593" s="85">
        <v>0.68055555555555547</v>
      </c>
      <c r="X1593" s="86">
        <f t="shared" si="130"/>
        <v>0.15277777777777768</v>
      </c>
    </row>
    <row r="1594" spans="1:24" x14ac:dyDescent="0.3">
      <c r="A1594" s="44" t="s">
        <v>11121</v>
      </c>
      <c r="B1594" s="68" t="s">
        <v>11122</v>
      </c>
      <c r="C1594" s="2" t="s">
        <v>1</v>
      </c>
      <c r="D1594" s="2">
        <v>79</v>
      </c>
      <c r="E1594" s="6">
        <v>14744</v>
      </c>
      <c r="F1594" s="7">
        <v>43942.365879629629</v>
      </c>
      <c r="G1594" s="69" t="s">
        <v>71</v>
      </c>
      <c r="H1594" s="68">
        <v>5012</v>
      </c>
      <c r="I1594" s="8">
        <f t="shared" si="127"/>
        <v>50.626262626262623</v>
      </c>
      <c r="J1594" s="2">
        <v>7.6130000000000004</v>
      </c>
      <c r="K1594" s="69">
        <v>99</v>
      </c>
      <c r="L1594" s="68">
        <v>946</v>
      </c>
      <c r="M1594" s="8">
        <f t="shared" si="128"/>
        <v>9.5555555555555554</v>
      </c>
      <c r="N1594" s="2">
        <v>2.9969999999999999</v>
      </c>
      <c r="O1594" s="69">
        <v>99</v>
      </c>
      <c r="P1594" s="181">
        <f t="shared" si="129"/>
        <v>5.2980972515856237</v>
      </c>
      <c r="Q1594" s="77" t="s">
        <v>718</v>
      </c>
      <c r="V1594" s="34">
        <v>0.375</v>
      </c>
      <c r="W1594" s="85">
        <v>0.53472222222222221</v>
      </c>
      <c r="X1594" s="86">
        <f t="shared" si="130"/>
        <v>0.15972222222222221</v>
      </c>
    </row>
    <row r="1595" spans="1:24" x14ac:dyDescent="0.3">
      <c r="A1595" s="44" t="s">
        <v>11123</v>
      </c>
      <c r="B1595" s="68" t="s">
        <v>11124</v>
      </c>
      <c r="C1595" s="2" t="s">
        <v>1</v>
      </c>
      <c r="D1595" s="2">
        <v>57</v>
      </c>
      <c r="E1595" s="6">
        <v>22782</v>
      </c>
      <c r="F1595" s="7">
        <v>43942.513148148151</v>
      </c>
      <c r="G1595" s="69" t="s">
        <v>4</v>
      </c>
      <c r="H1595" s="68">
        <v>2876</v>
      </c>
      <c r="I1595" s="8">
        <f t="shared" si="127"/>
        <v>29.050505050505052</v>
      </c>
      <c r="J1595" s="2">
        <v>5.8650000000000002</v>
      </c>
      <c r="K1595" s="69">
        <v>99</v>
      </c>
      <c r="L1595" s="68">
        <v>501</v>
      </c>
      <c r="M1595" s="8">
        <f t="shared" si="128"/>
        <v>5.0606060606060606</v>
      </c>
      <c r="N1595" s="2">
        <v>2.714</v>
      </c>
      <c r="O1595" s="69">
        <v>99</v>
      </c>
      <c r="P1595" s="181">
        <f t="shared" si="129"/>
        <v>5.740518962075849</v>
      </c>
      <c r="Q1595" s="77" t="s">
        <v>718</v>
      </c>
      <c r="V1595" s="34">
        <v>0.37777777777777777</v>
      </c>
      <c r="W1595" s="85">
        <v>0.52083333333333337</v>
      </c>
      <c r="X1595" s="86">
        <f t="shared" si="130"/>
        <v>0.1430555555555556</v>
      </c>
    </row>
    <row r="1596" spans="1:24" x14ac:dyDescent="0.3">
      <c r="A1596" s="44" t="s">
        <v>2730</v>
      </c>
      <c r="B1596" s="68" t="s">
        <v>1324</v>
      </c>
      <c r="C1596" s="2" t="s">
        <v>1</v>
      </c>
      <c r="D1596" s="2">
        <v>52</v>
      </c>
      <c r="E1596" s="6">
        <v>24909</v>
      </c>
      <c r="F1596" s="7">
        <v>43942.538530092592</v>
      </c>
      <c r="G1596" s="69" t="s">
        <v>4</v>
      </c>
      <c r="H1596" s="68">
        <v>2761</v>
      </c>
      <c r="I1596" s="8">
        <f t="shared" si="127"/>
        <v>27.61</v>
      </c>
      <c r="J1596" s="2">
        <v>6.1260000000000003</v>
      </c>
      <c r="K1596" s="69">
        <v>100</v>
      </c>
      <c r="L1596" s="68">
        <v>503</v>
      </c>
      <c r="M1596" s="8">
        <f t="shared" si="128"/>
        <v>5.03</v>
      </c>
      <c r="N1596" s="2">
        <v>2.125</v>
      </c>
      <c r="O1596" s="69">
        <v>100</v>
      </c>
      <c r="P1596" s="181">
        <f t="shared" si="129"/>
        <v>5.4890656063618284</v>
      </c>
      <c r="Q1596" s="77" t="s">
        <v>718</v>
      </c>
      <c r="V1596" s="34">
        <v>0.40763888888888888</v>
      </c>
      <c r="W1596" s="85">
        <v>0.54861111111111105</v>
      </c>
      <c r="X1596" s="86">
        <f t="shared" si="130"/>
        <v>0.14097222222222217</v>
      </c>
    </row>
    <row r="1597" spans="1:24" x14ac:dyDescent="0.3">
      <c r="A1597" s="44" t="s">
        <v>5988</v>
      </c>
      <c r="B1597" s="68" t="s">
        <v>5989</v>
      </c>
      <c r="C1597" s="2" t="s">
        <v>1</v>
      </c>
      <c r="D1597" s="2">
        <v>61</v>
      </c>
      <c r="E1597" s="6">
        <v>21500</v>
      </c>
      <c r="F1597" s="7">
        <v>43942.547627314816</v>
      </c>
      <c r="G1597" s="69" t="s">
        <v>4</v>
      </c>
      <c r="H1597" s="68">
        <v>2854</v>
      </c>
      <c r="I1597" s="8">
        <f t="shared" si="127"/>
        <v>28.54</v>
      </c>
      <c r="J1597" s="2">
        <v>5.1349999999999998</v>
      </c>
      <c r="K1597" s="69">
        <v>100</v>
      </c>
      <c r="L1597" s="68">
        <v>1097</v>
      </c>
      <c r="M1597" s="8">
        <f t="shared" si="128"/>
        <v>10.97</v>
      </c>
      <c r="N1597" s="2">
        <v>3.07</v>
      </c>
      <c r="O1597" s="69">
        <v>100</v>
      </c>
      <c r="P1597" s="181">
        <f t="shared" si="129"/>
        <v>2.6016408386508658</v>
      </c>
      <c r="Q1597" s="77" t="s">
        <v>718</v>
      </c>
      <c r="V1597" s="34">
        <v>0.42222222222222222</v>
      </c>
      <c r="W1597" s="85">
        <v>0.56944444444444442</v>
      </c>
      <c r="X1597" s="86">
        <f t="shared" si="130"/>
        <v>0.1472222222222222</v>
      </c>
    </row>
    <row r="1598" spans="1:24" x14ac:dyDescent="0.3">
      <c r="A1598" s="44" t="s">
        <v>11127</v>
      </c>
      <c r="B1598" s="68" t="s">
        <v>868</v>
      </c>
      <c r="C1598" s="2" t="s">
        <v>1</v>
      </c>
      <c r="D1598" s="2">
        <v>73</v>
      </c>
      <c r="E1598" s="6">
        <v>17161</v>
      </c>
      <c r="F1598" s="7">
        <v>43942.57953703704</v>
      </c>
      <c r="G1598" s="69" t="s">
        <v>4</v>
      </c>
      <c r="H1598" s="68">
        <v>2963</v>
      </c>
      <c r="I1598" s="8">
        <f t="shared" si="127"/>
        <v>29.929292929292931</v>
      </c>
      <c r="J1598" s="2">
        <v>6.0380000000000003</v>
      </c>
      <c r="K1598" s="69">
        <v>99</v>
      </c>
      <c r="L1598" s="68">
        <v>852</v>
      </c>
      <c r="M1598" s="8">
        <f t="shared" si="128"/>
        <v>8.6060606060606055</v>
      </c>
      <c r="N1598" s="2">
        <v>2.9929999999999999</v>
      </c>
      <c r="O1598" s="69">
        <v>99</v>
      </c>
      <c r="P1598" s="181">
        <f t="shared" si="129"/>
        <v>3.4776995305164324</v>
      </c>
      <c r="Q1598" s="77" t="s">
        <v>718</v>
      </c>
      <c r="V1598" s="34">
        <v>0.44861111111111113</v>
      </c>
      <c r="W1598" s="85">
        <v>0.59722222222222221</v>
      </c>
      <c r="X1598" s="86">
        <f t="shared" si="130"/>
        <v>0.14861111111111108</v>
      </c>
    </row>
    <row r="1599" spans="1:24" x14ac:dyDescent="0.3">
      <c r="A1599" s="44" t="s">
        <v>11128</v>
      </c>
      <c r="B1599" s="68" t="s">
        <v>4484</v>
      </c>
      <c r="C1599" s="2" t="s">
        <v>1</v>
      </c>
      <c r="D1599" s="2">
        <v>57</v>
      </c>
      <c r="E1599" s="6">
        <v>23037</v>
      </c>
      <c r="F1599" s="7">
        <v>43942.599317129629</v>
      </c>
      <c r="G1599" s="69" t="s">
        <v>4</v>
      </c>
      <c r="H1599" s="68">
        <v>2707</v>
      </c>
      <c r="I1599" s="8">
        <f t="shared" si="127"/>
        <v>27.343434343434343</v>
      </c>
      <c r="J1599" s="2">
        <v>5.181</v>
      </c>
      <c r="K1599" s="69">
        <v>99</v>
      </c>
      <c r="L1599" s="68">
        <v>641</v>
      </c>
      <c r="M1599" s="8">
        <f t="shared" si="128"/>
        <v>6.4747474747474749</v>
      </c>
      <c r="N1599" s="2">
        <v>2.48</v>
      </c>
      <c r="O1599" s="69">
        <v>99</v>
      </c>
      <c r="P1599" s="181">
        <f t="shared" si="129"/>
        <v>4.2230889235569418</v>
      </c>
      <c r="Q1599" s="77" t="s">
        <v>718</v>
      </c>
      <c r="V1599" s="34">
        <v>0.47222222222222227</v>
      </c>
      <c r="W1599" s="85">
        <v>0.61805555555555558</v>
      </c>
      <c r="X1599" s="86">
        <f t="shared" si="130"/>
        <v>0.14583333333333331</v>
      </c>
    </row>
    <row r="1600" spans="1:24" x14ac:dyDescent="0.3">
      <c r="A1600" s="44" t="s">
        <v>11129</v>
      </c>
      <c r="B1600" s="68" t="s">
        <v>11130</v>
      </c>
      <c r="C1600" s="2" t="s">
        <v>6</v>
      </c>
      <c r="D1600" s="2">
        <v>10.083333333333334</v>
      </c>
      <c r="E1600" s="6">
        <v>40261</v>
      </c>
      <c r="F1600" s="7">
        <v>43942.611307870371</v>
      </c>
      <c r="G1600" s="69" t="s">
        <v>4</v>
      </c>
      <c r="H1600" s="68">
        <v>2223</v>
      </c>
      <c r="I1600" s="8">
        <f t="shared" si="127"/>
        <v>22.23</v>
      </c>
      <c r="J1600" s="2">
        <v>5.3029999999999999</v>
      </c>
      <c r="K1600" s="69">
        <v>100</v>
      </c>
      <c r="L1600" s="68">
        <v>223</v>
      </c>
      <c r="M1600" s="8">
        <f t="shared" si="128"/>
        <v>2.23</v>
      </c>
      <c r="N1600" s="2">
        <v>1.569</v>
      </c>
      <c r="O1600" s="69">
        <v>100</v>
      </c>
      <c r="P1600" s="181">
        <f t="shared" si="129"/>
        <v>9.968609865470853</v>
      </c>
      <c r="Q1600" s="77" t="s">
        <v>718</v>
      </c>
      <c r="V1600" s="34">
        <v>0.49652777777777773</v>
      </c>
      <c r="W1600" s="85">
        <v>0.63194444444444442</v>
      </c>
      <c r="X1600" s="86">
        <f t="shared" si="130"/>
        <v>0.13541666666666669</v>
      </c>
    </row>
    <row r="1601" spans="1:24" x14ac:dyDescent="0.3">
      <c r="A1601" s="44" t="s">
        <v>2628</v>
      </c>
      <c r="B1601" s="68" t="s">
        <v>1176</v>
      </c>
      <c r="C1601" s="2" t="s">
        <v>1</v>
      </c>
      <c r="D1601" s="2">
        <v>44</v>
      </c>
      <c r="E1601" s="6">
        <v>27733</v>
      </c>
      <c r="F1601" s="7">
        <v>43942.633819444447</v>
      </c>
      <c r="G1601" s="69" t="s">
        <v>4</v>
      </c>
      <c r="H1601" s="68">
        <v>2083</v>
      </c>
      <c r="I1601" s="8">
        <f t="shared" si="127"/>
        <v>21.040404040404042</v>
      </c>
      <c r="J1601" s="2">
        <v>4.7549999999999999</v>
      </c>
      <c r="K1601" s="69">
        <v>99</v>
      </c>
      <c r="L1601" s="68">
        <v>516</v>
      </c>
      <c r="M1601" s="8">
        <f t="shared" si="128"/>
        <v>5.2121212121212119</v>
      </c>
      <c r="N1601" s="2">
        <v>2.488</v>
      </c>
      <c r="O1601" s="69">
        <v>99</v>
      </c>
      <c r="P1601" s="181">
        <f t="shared" si="129"/>
        <v>4.0368217054263571</v>
      </c>
      <c r="Q1601" s="77" t="s">
        <v>718</v>
      </c>
      <c r="V1601" s="34">
        <v>0.48958333333333331</v>
      </c>
      <c r="W1601" s="85">
        <v>0.64583333333333337</v>
      </c>
      <c r="X1601" s="86">
        <f t="shared" si="130"/>
        <v>0.15625000000000006</v>
      </c>
    </row>
    <row r="1602" spans="1:24" x14ac:dyDescent="0.3">
      <c r="A1602" s="44" t="s">
        <v>11131</v>
      </c>
      <c r="B1602" s="68" t="s">
        <v>11132</v>
      </c>
      <c r="C1602" s="2" t="s">
        <v>1</v>
      </c>
      <c r="D1602" s="2">
        <v>29</v>
      </c>
      <c r="E1602" s="6">
        <v>33255</v>
      </c>
      <c r="F1602" s="7">
        <v>43942.662719907406</v>
      </c>
      <c r="G1602" s="69" t="s">
        <v>4</v>
      </c>
      <c r="H1602" s="68">
        <v>1743</v>
      </c>
      <c r="I1602" s="8">
        <f t="shared" si="127"/>
        <v>17.606060606060606</v>
      </c>
      <c r="J1602" s="2">
        <v>5.4379999999999997</v>
      </c>
      <c r="K1602" s="69">
        <v>99</v>
      </c>
      <c r="L1602" s="68">
        <v>302</v>
      </c>
      <c r="M1602" s="8">
        <f t="shared" si="128"/>
        <v>3.0505050505050506</v>
      </c>
      <c r="N1602" s="2">
        <v>1.7170000000000001</v>
      </c>
      <c r="O1602" s="69">
        <v>99</v>
      </c>
      <c r="P1602" s="181">
        <f t="shared" si="129"/>
        <v>5.7715231788079464</v>
      </c>
      <c r="Q1602" s="77" t="s">
        <v>718</v>
      </c>
      <c r="V1602" s="34">
        <v>0.50208333333333333</v>
      </c>
      <c r="W1602" s="85">
        <v>0.66666666666666663</v>
      </c>
      <c r="X1602" s="86">
        <f t="shared" si="130"/>
        <v>0.1645833333333333</v>
      </c>
    </row>
    <row r="1603" spans="1:24" x14ac:dyDescent="0.3">
      <c r="A1603" s="44" t="s">
        <v>11133</v>
      </c>
      <c r="B1603" s="68" t="s">
        <v>235</v>
      </c>
      <c r="C1603" s="2" t="s">
        <v>1</v>
      </c>
      <c r="D1603" s="2">
        <v>46</v>
      </c>
      <c r="E1603" s="6">
        <v>26982</v>
      </c>
      <c r="F1603" s="7">
        <v>43943.512337962966</v>
      </c>
      <c r="G1603" s="69" t="s">
        <v>4</v>
      </c>
      <c r="H1603" s="95">
        <v>1377</v>
      </c>
      <c r="I1603" s="8">
        <f t="shared" ref="I1603:I1666" si="131">H1603/K1603</f>
        <v>13.77</v>
      </c>
      <c r="J1603" s="21">
        <v>3.266</v>
      </c>
      <c r="K1603" s="97">
        <v>100</v>
      </c>
      <c r="L1603" s="95">
        <v>400</v>
      </c>
      <c r="M1603" s="96">
        <f t="shared" ref="M1603:M1666" si="132">L1603/O1603</f>
        <v>4</v>
      </c>
      <c r="N1603" s="21">
        <v>1.869</v>
      </c>
      <c r="O1603" s="97">
        <v>100</v>
      </c>
      <c r="P1603" s="181">
        <f t="shared" ref="P1603:P1666" si="133">I1603/M1603</f>
        <v>3.4424999999999999</v>
      </c>
      <c r="Q1603" s="77" t="s">
        <v>718</v>
      </c>
      <c r="V1603" s="34">
        <v>0.38472222222222219</v>
      </c>
      <c r="W1603" s="85">
        <v>0.52083333333333337</v>
      </c>
      <c r="X1603" s="86">
        <f t="shared" ref="X1603:X1666" si="134">IF(AND(W1603&lt;&gt;0,V1603&lt;&gt;0),W1603-V1603,"No_data")</f>
        <v>0.13611111111111118</v>
      </c>
    </row>
    <row r="1604" spans="1:24" x14ac:dyDescent="0.3">
      <c r="A1604" s="44" t="s">
        <v>11134</v>
      </c>
      <c r="B1604" s="68" t="s">
        <v>281</v>
      </c>
      <c r="C1604" s="2" t="s">
        <v>1</v>
      </c>
      <c r="D1604" s="2">
        <v>57</v>
      </c>
      <c r="E1604" s="6">
        <v>22876</v>
      </c>
      <c r="F1604" s="7">
        <v>43943.524444444447</v>
      </c>
      <c r="G1604" s="69" t="s">
        <v>4</v>
      </c>
      <c r="H1604" s="68">
        <v>2306</v>
      </c>
      <c r="I1604" s="8">
        <f t="shared" si="131"/>
        <v>23.292929292929294</v>
      </c>
      <c r="J1604" s="2">
        <v>5.3609999999999998</v>
      </c>
      <c r="K1604" s="69">
        <v>99</v>
      </c>
      <c r="L1604" s="68">
        <v>568</v>
      </c>
      <c r="M1604" s="8">
        <f t="shared" si="132"/>
        <v>5.737373737373737</v>
      </c>
      <c r="N1604" s="2">
        <v>2.2930000000000001</v>
      </c>
      <c r="O1604" s="69">
        <v>99</v>
      </c>
      <c r="P1604" s="181">
        <f t="shared" si="133"/>
        <v>4.0598591549295779</v>
      </c>
      <c r="Q1604" s="77" t="s">
        <v>718</v>
      </c>
      <c r="V1604" s="34">
        <v>0.3923611111111111</v>
      </c>
      <c r="W1604" s="85">
        <v>0.53472222222222221</v>
      </c>
      <c r="X1604" s="86">
        <f t="shared" si="134"/>
        <v>0.1423611111111111</v>
      </c>
    </row>
    <row r="1605" spans="1:24" x14ac:dyDescent="0.3">
      <c r="A1605" s="44" t="s">
        <v>11135</v>
      </c>
      <c r="B1605" s="68" t="s">
        <v>6253</v>
      </c>
      <c r="C1605" s="2" t="s">
        <v>1</v>
      </c>
      <c r="D1605" s="2">
        <v>55</v>
      </c>
      <c r="E1605" s="6">
        <v>23671</v>
      </c>
      <c r="F1605" s="7">
        <v>43943.534467592595</v>
      </c>
      <c r="G1605" s="69" t="s">
        <v>4</v>
      </c>
      <c r="H1605" s="68">
        <v>3049</v>
      </c>
      <c r="I1605" s="8">
        <f t="shared" si="131"/>
        <v>30.49</v>
      </c>
      <c r="J1605" s="2">
        <v>5.9969999999999999</v>
      </c>
      <c r="K1605" s="69">
        <v>100</v>
      </c>
      <c r="L1605" s="68">
        <v>510</v>
      </c>
      <c r="M1605" s="8">
        <f t="shared" si="132"/>
        <v>5.0999999999999996</v>
      </c>
      <c r="N1605" s="2">
        <v>2.29</v>
      </c>
      <c r="O1605" s="69">
        <v>100</v>
      </c>
      <c r="P1605" s="181">
        <f t="shared" si="133"/>
        <v>5.9784313725490197</v>
      </c>
      <c r="Q1605" s="77" t="s">
        <v>718</v>
      </c>
      <c r="V1605" s="34">
        <v>0.40277777777777773</v>
      </c>
      <c r="W1605" s="85">
        <v>0.54861111111111105</v>
      </c>
      <c r="X1605" s="86">
        <f t="shared" si="134"/>
        <v>0.14583333333333331</v>
      </c>
    </row>
    <row r="1606" spans="1:24" x14ac:dyDescent="0.3">
      <c r="A1606" s="44" t="s">
        <v>11136</v>
      </c>
      <c r="B1606" s="68" t="s">
        <v>11137</v>
      </c>
      <c r="C1606" s="2" t="s">
        <v>1</v>
      </c>
      <c r="D1606" s="2">
        <v>64</v>
      </c>
      <c r="E1606" s="6">
        <v>20309</v>
      </c>
      <c r="F1606" s="7">
        <v>43943.54451388889</v>
      </c>
      <c r="G1606" s="69" t="s">
        <v>4</v>
      </c>
      <c r="H1606" s="68">
        <v>2673</v>
      </c>
      <c r="I1606" s="8">
        <f t="shared" si="131"/>
        <v>27</v>
      </c>
      <c r="J1606" s="2">
        <v>5.9329999999999998</v>
      </c>
      <c r="K1606" s="69">
        <v>99</v>
      </c>
      <c r="L1606" s="68">
        <v>411</v>
      </c>
      <c r="M1606" s="8">
        <f t="shared" si="132"/>
        <v>4.1515151515151514</v>
      </c>
      <c r="N1606" s="2">
        <v>2.0219999999999998</v>
      </c>
      <c r="O1606" s="69">
        <v>99</v>
      </c>
      <c r="P1606" s="181">
        <f t="shared" si="133"/>
        <v>6.5036496350364965</v>
      </c>
      <c r="Q1606" s="77" t="s">
        <v>718</v>
      </c>
      <c r="V1606" s="34">
        <v>0.41666666666666669</v>
      </c>
      <c r="W1606" s="85">
        <v>0.56944444444444442</v>
      </c>
      <c r="X1606" s="86">
        <f t="shared" si="134"/>
        <v>0.15277777777777773</v>
      </c>
    </row>
    <row r="1607" spans="1:24" x14ac:dyDescent="0.3">
      <c r="A1607" s="44" t="s">
        <v>11138</v>
      </c>
      <c r="B1607" s="68" t="s">
        <v>11139</v>
      </c>
      <c r="C1607" s="2" t="s">
        <v>6</v>
      </c>
      <c r="D1607" s="2">
        <v>74</v>
      </c>
      <c r="E1607" s="6">
        <v>16562</v>
      </c>
      <c r="F1607" s="7">
        <v>43943.574988425928</v>
      </c>
      <c r="G1607" s="69" t="s">
        <v>4</v>
      </c>
      <c r="H1607" s="68">
        <v>2633</v>
      </c>
      <c r="I1607" s="8">
        <f t="shared" si="131"/>
        <v>26.33</v>
      </c>
      <c r="J1607" s="2">
        <v>5.2549999999999999</v>
      </c>
      <c r="K1607" s="69">
        <v>100</v>
      </c>
      <c r="L1607" s="68">
        <v>1182</v>
      </c>
      <c r="M1607" s="8">
        <f t="shared" si="132"/>
        <v>11.82</v>
      </c>
      <c r="N1607" s="2">
        <v>4.0140000000000002</v>
      </c>
      <c r="O1607" s="69">
        <v>100</v>
      </c>
      <c r="P1607" s="181">
        <f t="shared" si="133"/>
        <v>2.2275803722504226</v>
      </c>
      <c r="Q1607" s="77" t="s">
        <v>718</v>
      </c>
      <c r="V1607" s="34">
        <v>0.42708333333333331</v>
      </c>
      <c r="W1607" s="85">
        <v>0.58333333333333337</v>
      </c>
      <c r="X1607" s="86">
        <f t="shared" si="134"/>
        <v>0.15625000000000006</v>
      </c>
    </row>
    <row r="1608" spans="1:24" x14ac:dyDescent="0.3">
      <c r="A1608" s="44" t="s">
        <v>11140</v>
      </c>
      <c r="B1608" s="68" t="s">
        <v>11141</v>
      </c>
      <c r="C1608" s="2" t="s">
        <v>6</v>
      </c>
      <c r="D1608" s="2">
        <v>43</v>
      </c>
      <c r="E1608" s="6">
        <v>28193</v>
      </c>
      <c r="F1608" s="7">
        <v>43943.588564814818</v>
      </c>
      <c r="G1608" s="69" t="s">
        <v>4</v>
      </c>
      <c r="H1608" s="68">
        <v>971</v>
      </c>
      <c r="I1608" s="8">
        <f t="shared" si="131"/>
        <v>9.808080808080808</v>
      </c>
      <c r="J1608" s="2">
        <v>3.3130000000000002</v>
      </c>
      <c r="K1608" s="69">
        <v>99</v>
      </c>
      <c r="L1608" s="68">
        <v>412</v>
      </c>
      <c r="M1608" s="8">
        <f t="shared" si="132"/>
        <v>4.1616161616161618</v>
      </c>
      <c r="N1608" s="2">
        <v>2.0790000000000002</v>
      </c>
      <c r="O1608" s="69">
        <v>99</v>
      </c>
      <c r="P1608" s="181">
        <f t="shared" si="133"/>
        <v>2.3567961165048543</v>
      </c>
      <c r="Q1608" s="77" t="s">
        <v>718</v>
      </c>
      <c r="V1608" s="34">
        <v>0.44791666666666669</v>
      </c>
      <c r="W1608" s="85">
        <v>0.59722222222222221</v>
      </c>
      <c r="X1608" s="86">
        <f t="shared" si="134"/>
        <v>0.14930555555555552</v>
      </c>
    </row>
    <row r="1609" spans="1:24" x14ac:dyDescent="0.3">
      <c r="A1609" s="44" t="s">
        <v>4644</v>
      </c>
      <c r="B1609" s="68" t="s">
        <v>4645</v>
      </c>
      <c r="C1609" s="2" t="s">
        <v>1</v>
      </c>
      <c r="D1609" s="2">
        <v>48</v>
      </c>
      <c r="E1609" s="6">
        <v>26288</v>
      </c>
      <c r="F1609" s="7">
        <v>43943.60496527778</v>
      </c>
      <c r="G1609" s="69" t="s">
        <v>4</v>
      </c>
      <c r="H1609" s="68">
        <v>1608</v>
      </c>
      <c r="I1609" s="8">
        <f t="shared" si="131"/>
        <v>16.242424242424242</v>
      </c>
      <c r="J1609" s="2">
        <v>4.4400000000000004</v>
      </c>
      <c r="K1609" s="69">
        <v>99</v>
      </c>
      <c r="L1609" s="68">
        <v>406</v>
      </c>
      <c r="M1609" s="8">
        <f t="shared" si="132"/>
        <v>4.1010101010101012</v>
      </c>
      <c r="N1609" s="2">
        <v>1.9139999999999999</v>
      </c>
      <c r="O1609" s="69">
        <v>99</v>
      </c>
      <c r="P1609" s="181">
        <f t="shared" si="133"/>
        <v>3.9605911330049257</v>
      </c>
      <c r="Q1609" s="77" t="s">
        <v>718</v>
      </c>
      <c r="V1609" s="34">
        <v>0.47569444444444442</v>
      </c>
      <c r="W1609" s="85">
        <v>0.61805555555555558</v>
      </c>
      <c r="X1609" s="86">
        <f t="shared" si="134"/>
        <v>0.14236111111111116</v>
      </c>
    </row>
    <row r="1610" spans="1:24" x14ac:dyDescent="0.3">
      <c r="A1610" s="44" t="s">
        <v>11142</v>
      </c>
      <c r="B1610" s="68" t="s">
        <v>1124</v>
      </c>
      <c r="C1610" s="2" t="s">
        <v>1</v>
      </c>
      <c r="D1610" s="2">
        <v>47</v>
      </c>
      <c r="E1610" s="6">
        <v>26665</v>
      </c>
      <c r="F1610" s="7">
        <v>43943.6171412037</v>
      </c>
      <c r="G1610" s="69" t="s">
        <v>4</v>
      </c>
      <c r="H1610" s="68">
        <v>2232</v>
      </c>
      <c r="I1610" s="8">
        <f t="shared" si="131"/>
        <v>22.545454545454547</v>
      </c>
      <c r="J1610" s="2">
        <v>4.4249999999999998</v>
      </c>
      <c r="K1610" s="69">
        <v>99</v>
      </c>
      <c r="L1610" s="68">
        <v>579</v>
      </c>
      <c r="M1610" s="8">
        <f t="shared" si="132"/>
        <v>5.8484848484848486</v>
      </c>
      <c r="N1610" s="2">
        <v>2.4470000000000001</v>
      </c>
      <c r="O1610" s="69">
        <v>99</v>
      </c>
      <c r="P1610" s="181">
        <f t="shared" si="133"/>
        <v>3.854922279792746</v>
      </c>
      <c r="Q1610" s="77" t="s">
        <v>718</v>
      </c>
      <c r="V1610" s="34">
        <v>0.5</v>
      </c>
      <c r="W1610" s="85">
        <v>0.63194444444444442</v>
      </c>
      <c r="X1610" s="86">
        <f t="shared" si="134"/>
        <v>0.13194444444444442</v>
      </c>
    </row>
    <row r="1611" spans="1:24" x14ac:dyDescent="0.3">
      <c r="A1611" s="44" t="s">
        <v>11143</v>
      </c>
      <c r="B1611" s="68" t="s">
        <v>11144</v>
      </c>
      <c r="C1611" s="2" t="s">
        <v>6</v>
      </c>
      <c r="D1611" s="2">
        <v>66</v>
      </c>
      <c r="E1611" s="6">
        <v>19628</v>
      </c>
      <c r="F1611" s="7">
        <v>43943.627372685187</v>
      </c>
      <c r="G1611" s="69" t="s">
        <v>4</v>
      </c>
      <c r="H1611" s="68">
        <v>1538</v>
      </c>
      <c r="I1611" s="8">
        <f t="shared" si="131"/>
        <v>15.535353535353535</v>
      </c>
      <c r="J1611" s="2">
        <v>4.5650000000000004</v>
      </c>
      <c r="K1611" s="69">
        <v>99</v>
      </c>
      <c r="L1611" s="68">
        <v>824</v>
      </c>
      <c r="M1611" s="8">
        <f t="shared" si="132"/>
        <v>8.3232323232323235</v>
      </c>
      <c r="N1611" s="2">
        <v>3.077</v>
      </c>
      <c r="O1611" s="69">
        <v>99</v>
      </c>
      <c r="P1611" s="181">
        <f t="shared" si="133"/>
        <v>1.866504854368932</v>
      </c>
      <c r="Q1611" s="77" t="s">
        <v>718</v>
      </c>
      <c r="V1611" s="34">
        <v>0.4861111111111111</v>
      </c>
      <c r="W1611" s="85">
        <v>0.64583333333333337</v>
      </c>
      <c r="X1611" s="86">
        <f t="shared" si="134"/>
        <v>0.15972222222222227</v>
      </c>
    </row>
    <row r="1612" spans="1:24" x14ac:dyDescent="0.3">
      <c r="A1612" s="44" t="s">
        <v>11145</v>
      </c>
      <c r="B1612" s="68" t="s">
        <v>11146</v>
      </c>
      <c r="C1612" s="2" t="s">
        <v>1</v>
      </c>
      <c r="D1612" s="2">
        <v>68</v>
      </c>
      <c r="E1612" s="6">
        <v>19039</v>
      </c>
      <c r="F1612" s="7">
        <v>43943.639097222222</v>
      </c>
      <c r="G1612" s="69" t="s">
        <v>4</v>
      </c>
      <c r="H1612" s="68">
        <v>3058</v>
      </c>
      <c r="I1612" s="8">
        <f t="shared" si="131"/>
        <v>30.58</v>
      </c>
      <c r="J1612" s="2">
        <v>5.4539999999999997</v>
      </c>
      <c r="K1612" s="69">
        <v>100</v>
      </c>
      <c r="L1612" s="68">
        <v>604</v>
      </c>
      <c r="M1612" s="8">
        <f t="shared" si="132"/>
        <v>6.04</v>
      </c>
      <c r="N1612" s="2">
        <v>2.339</v>
      </c>
      <c r="O1612" s="69">
        <v>100</v>
      </c>
      <c r="P1612" s="181">
        <f t="shared" si="133"/>
        <v>5.0629139072847682</v>
      </c>
      <c r="Q1612" s="77" t="s">
        <v>718</v>
      </c>
      <c r="V1612" s="34">
        <v>0.52083333333333337</v>
      </c>
      <c r="W1612" s="85">
        <v>0.66666666666666663</v>
      </c>
      <c r="X1612" s="86">
        <f t="shared" si="134"/>
        <v>0.14583333333333326</v>
      </c>
    </row>
    <row r="1613" spans="1:24" x14ac:dyDescent="0.3">
      <c r="A1613" s="44" t="s">
        <v>11147</v>
      </c>
      <c r="B1613" s="68" t="s">
        <v>9054</v>
      </c>
      <c r="C1613" s="2" t="s">
        <v>1</v>
      </c>
      <c r="D1613" s="2">
        <v>58</v>
      </c>
      <c r="E1613" s="6">
        <v>22570</v>
      </c>
      <c r="F1613" s="7">
        <v>43944.438159722224</v>
      </c>
      <c r="G1613" s="69" t="s">
        <v>71</v>
      </c>
      <c r="H1613" s="68">
        <v>1502</v>
      </c>
      <c r="I1613" s="8">
        <f t="shared" si="131"/>
        <v>15.171717171717171</v>
      </c>
      <c r="J1613" s="2">
        <v>3.9409999999999998</v>
      </c>
      <c r="K1613" s="69">
        <v>99</v>
      </c>
      <c r="L1613" s="68">
        <v>322</v>
      </c>
      <c r="M1613" s="8">
        <f t="shared" si="132"/>
        <v>3.2525252525252526</v>
      </c>
      <c r="N1613" s="2">
        <v>1.831</v>
      </c>
      <c r="O1613" s="69">
        <v>99</v>
      </c>
      <c r="P1613" s="181">
        <f t="shared" si="133"/>
        <v>4.6645962732919255</v>
      </c>
      <c r="Q1613" s="77" t="s">
        <v>718</v>
      </c>
      <c r="V1613" s="34">
        <v>0.4458333333333333</v>
      </c>
      <c r="W1613" s="85">
        <v>0.625</v>
      </c>
      <c r="X1613" s="86">
        <f t="shared" si="134"/>
        <v>0.1791666666666667</v>
      </c>
    </row>
    <row r="1614" spans="1:24" x14ac:dyDescent="0.3">
      <c r="A1614" s="44" t="s">
        <v>11148</v>
      </c>
      <c r="B1614" s="68" t="s">
        <v>11149</v>
      </c>
      <c r="C1614" s="2" t="s">
        <v>1</v>
      </c>
      <c r="D1614" s="2">
        <v>12.25</v>
      </c>
      <c r="E1614" s="6">
        <v>39457</v>
      </c>
      <c r="F1614" s="7">
        <v>43944.510358796295</v>
      </c>
      <c r="G1614" s="69" t="s">
        <v>4</v>
      </c>
      <c r="H1614" s="68">
        <v>1550</v>
      </c>
      <c r="I1614" s="8">
        <f t="shared" si="131"/>
        <v>15.656565656565656</v>
      </c>
      <c r="J1614" s="2">
        <v>3.6949999999999998</v>
      </c>
      <c r="K1614" s="69">
        <v>99</v>
      </c>
      <c r="L1614" s="68">
        <v>310</v>
      </c>
      <c r="M1614" s="8">
        <f t="shared" si="132"/>
        <v>3.1313131313131315</v>
      </c>
      <c r="N1614" s="2">
        <v>1.899</v>
      </c>
      <c r="O1614" s="69">
        <v>99</v>
      </c>
      <c r="P1614" s="181">
        <f t="shared" si="133"/>
        <v>4.9999999999999991</v>
      </c>
      <c r="Q1614" s="77" t="s">
        <v>718</v>
      </c>
      <c r="V1614" s="34">
        <v>0.37361111111111112</v>
      </c>
      <c r="W1614" s="85">
        <v>0.52083333333333337</v>
      </c>
      <c r="X1614" s="86">
        <f t="shared" si="134"/>
        <v>0.14722222222222225</v>
      </c>
    </row>
    <row r="1615" spans="1:24" x14ac:dyDescent="0.3">
      <c r="A1615" s="44" t="s">
        <v>4056</v>
      </c>
      <c r="B1615" s="68" t="s">
        <v>1679</v>
      </c>
      <c r="C1615" s="2" t="s">
        <v>1</v>
      </c>
      <c r="D1615" s="2">
        <v>38</v>
      </c>
      <c r="E1615" s="6">
        <v>29959</v>
      </c>
      <c r="F1615" s="7">
        <v>43944.521412037036</v>
      </c>
      <c r="G1615" s="69" t="s">
        <v>4</v>
      </c>
      <c r="H1615" s="68">
        <v>1896</v>
      </c>
      <c r="I1615" s="8">
        <f t="shared" si="131"/>
        <v>18.96</v>
      </c>
      <c r="J1615" s="2">
        <v>5.1760000000000002</v>
      </c>
      <c r="K1615" s="69">
        <v>100</v>
      </c>
      <c r="L1615" s="68">
        <v>402</v>
      </c>
      <c r="M1615" s="8">
        <f t="shared" si="132"/>
        <v>4.0199999999999996</v>
      </c>
      <c r="N1615" s="2">
        <v>2.2250000000000001</v>
      </c>
      <c r="O1615" s="69">
        <v>100</v>
      </c>
      <c r="P1615" s="181">
        <f t="shared" si="133"/>
        <v>4.7164179104477615</v>
      </c>
      <c r="Q1615" s="77" t="s">
        <v>718</v>
      </c>
      <c r="V1615" s="34">
        <v>0.39166666666666666</v>
      </c>
      <c r="W1615" s="85">
        <v>0.53472222222222221</v>
      </c>
      <c r="X1615" s="86">
        <f t="shared" si="134"/>
        <v>0.14305555555555555</v>
      </c>
    </row>
    <row r="1616" spans="1:24" x14ac:dyDescent="0.3">
      <c r="A1616" s="44" t="s">
        <v>11150</v>
      </c>
      <c r="B1616" s="68" t="s">
        <v>6242</v>
      </c>
      <c r="C1616" s="2" t="s">
        <v>1</v>
      </c>
      <c r="D1616" s="2">
        <v>64</v>
      </c>
      <c r="E1616" s="6">
        <v>20371</v>
      </c>
      <c r="F1616" s="7">
        <v>43944.533773148149</v>
      </c>
      <c r="G1616" s="69" t="s">
        <v>4</v>
      </c>
      <c r="H1616" s="68">
        <v>3063</v>
      </c>
      <c r="I1616" s="8">
        <f t="shared" si="131"/>
        <v>30.939393939393938</v>
      </c>
      <c r="J1616" s="2">
        <v>7.327</v>
      </c>
      <c r="K1616" s="69">
        <v>99</v>
      </c>
      <c r="L1616" s="68">
        <v>519</v>
      </c>
      <c r="M1616" s="8">
        <f t="shared" si="132"/>
        <v>5.2424242424242422</v>
      </c>
      <c r="N1616" s="2">
        <v>2.343</v>
      </c>
      <c r="O1616" s="69">
        <v>99</v>
      </c>
      <c r="P1616" s="181">
        <f t="shared" si="133"/>
        <v>5.901734104046243</v>
      </c>
      <c r="Q1616" s="77" t="s">
        <v>718</v>
      </c>
      <c r="V1616" s="34">
        <v>0.4069444444444445</v>
      </c>
      <c r="W1616" s="85">
        <v>0.54861111111111105</v>
      </c>
      <c r="X1616" s="86">
        <f t="shared" si="134"/>
        <v>0.14166666666666655</v>
      </c>
    </row>
    <row r="1617" spans="1:24" x14ac:dyDescent="0.3">
      <c r="A1617" s="44" t="s">
        <v>4932</v>
      </c>
      <c r="B1617" s="68" t="s">
        <v>4933</v>
      </c>
      <c r="C1617" s="2" t="s">
        <v>1</v>
      </c>
      <c r="D1617" s="2">
        <v>60</v>
      </c>
      <c r="E1617" s="6">
        <v>21914</v>
      </c>
      <c r="F1617" s="7">
        <v>43944.553067129629</v>
      </c>
      <c r="G1617" s="69" t="s">
        <v>4</v>
      </c>
      <c r="H1617" s="68">
        <v>2382</v>
      </c>
      <c r="I1617" s="8">
        <f t="shared" si="131"/>
        <v>23.82</v>
      </c>
      <c r="J1617" s="2">
        <v>4.9080000000000004</v>
      </c>
      <c r="K1617" s="69">
        <v>100</v>
      </c>
      <c r="L1617" s="68">
        <v>686</v>
      </c>
      <c r="M1617" s="8">
        <f t="shared" si="132"/>
        <v>6.86</v>
      </c>
      <c r="N1617" s="2">
        <v>2.7959999999999998</v>
      </c>
      <c r="O1617" s="69">
        <v>100</v>
      </c>
      <c r="P1617" s="181">
        <f t="shared" si="133"/>
        <v>3.4723032069970845</v>
      </c>
      <c r="Q1617" s="77" t="s">
        <v>718</v>
      </c>
      <c r="V1617" s="34">
        <v>0.43055555555555558</v>
      </c>
      <c r="W1617" s="85">
        <v>0.56944444444444442</v>
      </c>
      <c r="X1617" s="86">
        <f t="shared" si="134"/>
        <v>0.13888888888888884</v>
      </c>
    </row>
    <row r="1618" spans="1:24" x14ac:dyDescent="0.3">
      <c r="A1618" s="44" t="s">
        <v>11151</v>
      </c>
      <c r="B1618" s="68" t="s">
        <v>604</v>
      </c>
      <c r="C1618" s="2" t="s">
        <v>6</v>
      </c>
      <c r="D1618" s="2">
        <v>71</v>
      </c>
      <c r="E1618" s="6">
        <v>17857</v>
      </c>
      <c r="F1618" s="7">
        <v>43944.564849537041</v>
      </c>
      <c r="G1618" s="69" t="s">
        <v>4</v>
      </c>
      <c r="H1618" s="68">
        <v>2949</v>
      </c>
      <c r="I1618" s="8">
        <f t="shared" si="131"/>
        <v>29.787878787878789</v>
      </c>
      <c r="J1618" s="2">
        <v>5.6989999999999998</v>
      </c>
      <c r="K1618" s="69">
        <v>99</v>
      </c>
      <c r="L1618" s="68">
        <v>1277</v>
      </c>
      <c r="M1618" s="8">
        <f t="shared" si="132"/>
        <v>12.8989898989899</v>
      </c>
      <c r="N1618" s="2">
        <v>3.524</v>
      </c>
      <c r="O1618" s="69">
        <v>99</v>
      </c>
      <c r="P1618" s="181">
        <f t="shared" si="133"/>
        <v>2.3093187157400155</v>
      </c>
      <c r="Q1618" s="77" t="s">
        <v>718</v>
      </c>
      <c r="V1618" s="34">
        <v>0.43402777777777773</v>
      </c>
      <c r="W1618" s="85">
        <v>0.58333333333333337</v>
      </c>
      <c r="X1618" s="86">
        <f t="shared" si="134"/>
        <v>0.14930555555555564</v>
      </c>
    </row>
    <row r="1619" spans="1:24" x14ac:dyDescent="0.3">
      <c r="A1619" s="44" t="s">
        <v>3950</v>
      </c>
      <c r="B1619" s="68" t="s">
        <v>1323</v>
      </c>
      <c r="C1619" s="2" t="s">
        <v>1</v>
      </c>
      <c r="D1619" s="2">
        <v>55</v>
      </c>
      <c r="E1619" s="6">
        <v>23493</v>
      </c>
      <c r="F1619" s="7">
        <v>43944.580775462964</v>
      </c>
      <c r="G1619" s="69" t="s">
        <v>4</v>
      </c>
      <c r="H1619" s="68">
        <v>3236</v>
      </c>
      <c r="I1619" s="8">
        <f t="shared" si="131"/>
        <v>32.686868686868685</v>
      </c>
      <c r="J1619" s="2">
        <v>6.2119999999999997</v>
      </c>
      <c r="K1619" s="69">
        <v>99</v>
      </c>
      <c r="L1619" s="68">
        <v>750</v>
      </c>
      <c r="M1619" s="8">
        <f t="shared" si="132"/>
        <v>7.5757575757575761</v>
      </c>
      <c r="N1619" s="2">
        <v>3.274</v>
      </c>
      <c r="O1619" s="69">
        <v>99</v>
      </c>
      <c r="P1619" s="181">
        <f t="shared" si="133"/>
        <v>4.3146666666666667</v>
      </c>
      <c r="Q1619" s="77" t="s">
        <v>718</v>
      </c>
      <c r="V1619" s="34">
        <v>0.45833333333333331</v>
      </c>
      <c r="W1619" s="85">
        <v>0.59722222222222221</v>
      </c>
      <c r="X1619" s="86">
        <f t="shared" si="134"/>
        <v>0.1388888888888889</v>
      </c>
    </row>
    <row r="1620" spans="1:24" x14ac:dyDescent="0.3">
      <c r="A1620" s="44" t="s">
        <v>11152</v>
      </c>
      <c r="B1620" s="68" t="s">
        <v>5029</v>
      </c>
      <c r="C1620" s="2" t="s">
        <v>1</v>
      </c>
      <c r="D1620" s="2">
        <v>65</v>
      </c>
      <c r="E1620" s="6">
        <v>20157</v>
      </c>
      <c r="F1620" s="7">
        <v>43944.590752314813</v>
      </c>
      <c r="G1620" s="69" t="s">
        <v>4</v>
      </c>
      <c r="H1620" s="68">
        <v>3404</v>
      </c>
      <c r="I1620" s="8">
        <f t="shared" si="131"/>
        <v>34.04</v>
      </c>
      <c r="J1620" s="2">
        <v>5.9370000000000003</v>
      </c>
      <c r="K1620" s="69">
        <v>100</v>
      </c>
      <c r="L1620" s="68">
        <v>641</v>
      </c>
      <c r="M1620" s="8">
        <f t="shared" si="132"/>
        <v>6.41</v>
      </c>
      <c r="N1620" s="2">
        <v>2.5859999999999999</v>
      </c>
      <c r="O1620" s="69">
        <v>100</v>
      </c>
      <c r="P1620" s="181">
        <f t="shared" si="133"/>
        <v>5.3104524180967232</v>
      </c>
      <c r="Q1620" s="77" t="s">
        <v>718</v>
      </c>
      <c r="V1620" s="34">
        <v>0.47013888888888888</v>
      </c>
      <c r="W1620" s="85">
        <v>0.61111111111111105</v>
      </c>
      <c r="X1620" s="86">
        <f t="shared" si="134"/>
        <v>0.14097222222222217</v>
      </c>
    </row>
    <row r="1621" spans="1:24" x14ac:dyDescent="0.3">
      <c r="A1621" s="44" t="s">
        <v>11153</v>
      </c>
      <c r="B1621" s="68" t="s">
        <v>11154</v>
      </c>
      <c r="C1621" s="2" t="s">
        <v>1</v>
      </c>
      <c r="D1621" s="2">
        <v>63</v>
      </c>
      <c r="E1621" s="6">
        <v>20882</v>
      </c>
      <c r="F1621" s="7">
        <v>43944.631493055553</v>
      </c>
      <c r="G1621" s="69" t="s">
        <v>4</v>
      </c>
      <c r="H1621" s="68">
        <v>2132</v>
      </c>
      <c r="I1621" s="8">
        <f t="shared" si="131"/>
        <v>21.535353535353536</v>
      </c>
      <c r="J1621" s="2">
        <v>5.2839999999999998</v>
      </c>
      <c r="K1621" s="69">
        <v>99</v>
      </c>
      <c r="L1621" s="68">
        <v>447</v>
      </c>
      <c r="M1621" s="8">
        <f t="shared" si="132"/>
        <v>4.5151515151515156</v>
      </c>
      <c r="N1621" s="2">
        <v>2.238</v>
      </c>
      <c r="O1621" s="69">
        <v>99</v>
      </c>
      <c r="P1621" s="181">
        <f t="shared" si="133"/>
        <v>4.7695749440715884</v>
      </c>
      <c r="Q1621" s="77" t="s">
        <v>718</v>
      </c>
      <c r="V1621" s="34">
        <v>0.50208333333333333</v>
      </c>
      <c r="W1621" s="85">
        <v>0.64583333333333337</v>
      </c>
      <c r="X1621" s="86">
        <f t="shared" si="134"/>
        <v>0.14375000000000004</v>
      </c>
    </row>
    <row r="1622" spans="1:24" x14ac:dyDescent="0.3">
      <c r="A1622" s="44" t="s">
        <v>11155</v>
      </c>
      <c r="B1622" s="68" t="s">
        <v>11156</v>
      </c>
      <c r="C1622" s="2" t="s">
        <v>6</v>
      </c>
      <c r="D1622" s="2">
        <v>75</v>
      </c>
      <c r="E1622" s="6">
        <v>16416</v>
      </c>
      <c r="F1622" s="7">
        <v>43944.641203703701</v>
      </c>
      <c r="G1622" s="69" t="s">
        <v>4</v>
      </c>
      <c r="H1622" s="68">
        <v>2329</v>
      </c>
      <c r="I1622" s="8">
        <f t="shared" si="131"/>
        <v>23.525252525252526</v>
      </c>
      <c r="J1622" s="2">
        <v>4.9139999999999997</v>
      </c>
      <c r="K1622" s="69">
        <v>99</v>
      </c>
      <c r="L1622" s="68">
        <v>758</v>
      </c>
      <c r="M1622" s="8">
        <f t="shared" si="132"/>
        <v>7.6565656565656566</v>
      </c>
      <c r="N1622" s="2">
        <v>2.9460000000000002</v>
      </c>
      <c r="O1622" s="69">
        <v>99</v>
      </c>
      <c r="P1622" s="181">
        <f t="shared" si="133"/>
        <v>3.0725593667546174</v>
      </c>
      <c r="Q1622" s="77" t="s">
        <v>718</v>
      </c>
      <c r="V1622" s="34">
        <v>0.52222222222222225</v>
      </c>
      <c r="W1622" s="85">
        <v>0.67361111111111116</v>
      </c>
      <c r="X1622" s="86">
        <f t="shared" si="134"/>
        <v>0.15138888888888891</v>
      </c>
    </row>
    <row r="1623" spans="1:24" x14ac:dyDescent="0.3">
      <c r="A1623" s="44" t="s">
        <v>3944</v>
      </c>
      <c r="B1623" s="68" t="s">
        <v>1305</v>
      </c>
      <c r="C1623" s="2" t="s">
        <v>1</v>
      </c>
      <c r="D1623" s="2">
        <v>60</v>
      </c>
      <c r="E1623" s="6">
        <v>21932</v>
      </c>
      <c r="F1623" s="7">
        <v>43945.514247685183</v>
      </c>
      <c r="G1623" s="69" t="s">
        <v>4</v>
      </c>
      <c r="H1623" s="68">
        <v>2614</v>
      </c>
      <c r="I1623" s="8">
        <f t="shared" si="131"/>
        <v>26.14</v>
      </c>
      <c r="J1623" s="2">
        <v>5.1269999999999998</v>
      </c>
      <c r="K1623" s="69">
        <v>100</v>
      </c>
      <c r="L1623" s="68">
        <v>855</v>
      </c>
      <c r="M1623" s="8">
        <f t="shared" si="132"/>
        <v>8.5500000000000007</v>
      </c>
      <c r="N1623" s="2">
        <v>2.9860000000000002</v>
      </c>
      <c r="O1623" s="69">
        <v>100</v>
      </c>
      <c r="P1623" s="181">
        <f t="shared" si="133"/>
        <v>3.0573099415204679</v>
      </c>
      <c r="Q1623" s="77" t="s">
        <v>718</v>
      </c>
      <c r="V1623" s="34">
        <v>0.37708333333333338</v>
      </c>
      <c r="W1623" s="85">
        <v>0.52083333333333337</v>
      </c>
      <c r="X1623" s="86">
        <f t="shared" si="134"/>
        <v>0.14374999999999999</v>
      </c>
    </row>
    <row r="1624" spans="1:24" x14ac:dyDescent="0.3">
      <c r="A1624" s="44" t="s">
        <v>11157</v>
      </c>
      <c r="B1624" s="68" t="s">
        <v>11158</v>
      </c>
      <c r="C1624" s="2" t="s">
        <v>6</v>
      </c>
      <c r="D1624" s="2">
        <v>23</v>
      </c>
      <c r="E1624" s="6">
        <v>35220</v>
      </c>
      <c r="F1624" s="7">
        <v>43945.525324074071</v>
      </c>
      <c r="G1624" s="69" t="s">
        <v>4</v>
      </c>
      <c r="H1624" s="68">
        <v>1360</v>
      </c>
      <c r="I1624" s="8">
        <f t="shared" si="131"/>
        <v>13.737373737373737</v>
      </c>
      <c r="J1624" s="2">
        <v>3.73</v>
      </c>
      <c r="K1624" s="69">
        <v>99</v>
      </c>
      <c r="L1624" s="68">
        <v>535</v>
      </c>
      <c r="M1624" s="8">
        <f t="shared" si="132"/>
        <v>5.404040404040404</v>
      </c>
      <c r="N1624" s="2">
        <v>2.3210000000000002</v>
      </c>
      <c r="O1624" s="69">
        <v>99</v>
      </c>
      <c r="P1624" s="181">
        <f t="shared" si="133"/>
        <v>2.542056074766355</v>
      </c>
      <c r="Q1624" s="77" t="s">
        <v>718</v>
      </c>
      <c r="V1624" s="34">
        <v>0.38541666666666669</v>
      </c>
      <c r="W1624" s="85">
        <v>0.54861111111111105</v>
      </c>
      <c r="X1624" s="86">
        <f t="shared" si="134"/>
        <v>0.16319444444444436</v>
      </c>
    </row>
    <row r="1625" spans="1:24" x14ac:dyDescent="0.3">
      <c r="A1625" s="44" t="s">
        <v>5014</v>
      </c>
      <c r="B1625" s="68" t="s">
        <v>5015</v>
      </c>
      <c r="C1625" s="2" t="s">
        <v>1</v>
      </c>
      <c r="D1625" s="2">
        <v>42</v>
      </c>
      <c r="E1625" s="6">
        <v>28331</v>
      </c>
      <c r="F1625" s="7">
        <v>43945.537986111114</v>
      </c>
      <c r="G1625" s="69" t="s">
        <v>4</v>
      </c>
      <c r="H1625" s="68">
        <v>2370</v>
      </c>
      <c r="I1625" s="8">
        <f t="shared" si="131"/>
        <v>23.7</v>
      </c>
      <c r="J1625" s="2">
        <v>6.149</v>
      </c>
      <c r="K1625" s="69">
        <v>100</v>
      </c>
      <c r="L1625" s="68">
        <v>467</v>
      </c>
      <c r="M1625" s="8">
        <f t="shared" si="132"/>
        <v>4.67</v>
      </c>
      <c r="N1625" s="2">
        <v>2.2250000000000001</v>
      </c>
      <c r="O1625" s="69">
        <v>100</v>
      </c>
      <c r="P1625" s="181">
        <f t="shared" si="133"/>
        <v>5.074946466809422</v>
      </c>
      <c r="Q1625" s="77" t="s">
        <v>718</v>
      </c>
      <c r="V1625" s="34">
        <v>0.39583333333333331</v>
      </c>
      <c r="W1625" s="85">
        <v>0.56944444444444442</v>
      </c>
      <c r="X1625" s="86">
        <f t="shared" si="134"/>
        <v>0.1736111111111111</v>
      </c>
    </row>
    <row r="1626" spans="1:24" x14ac:dyDescent="0.3">
      <c r="A1626" s="44" t="s">
        <v>3088</v>
      </c>
      <c r="B1626" s="68" t="s">
        <v>626</v>
      </c>
      <c r="C1626" s="2" t="s">
        <v>1</v>
      </c>
      <c r="D1626" s="2">
        <v>51</v>
      </c>
      <c r="E1626" s="6">
        <v>25029</v>
      </c>
      <c r="F1626" s="7">
        <v>43945.549490740741</v>
      </c>
      <c r="G1626" s="69" t="s">
        <v>4</v>
      </c>
      <c r="H1626" s="95">
        <v>2134</v>
      </c>
      <c r="I1626" s="8">
        <f t="shared" si="131"/>
        <v>21.555555555555557</v>
      </c>
      <c r="J1626" s="21">
        <v>5.351</v>
      </c>
      <c r="K1626" s="97">
        <v>99</v>
      </c>
      <c r="L1626" s="95">
        <v>498</v>
      </c>
      <c r="M1626" s="96">
        <f t="shared" si="132"/>
        <v>5.0303030303030303</v>
      </c>
      <c r="N1626" s="21">
        <v>2.27</v>
      </c>
      <c r="O1626" s="97">
        <v>99</v>
      </c>
      <c r="P1626" s="181">
        <f t="shared" si="133"/>
        <v>4.285140562248996</v>
      </c>
      <c r="Q1626" s="77" t="s">
        <v>718</v>
      </c>
      <c r="V1626" s="34">
        <v>0.41319444444444442</v>
      </c>
      <c r="W1626" s="85">
        <v>0.58333333333333337</v>
      </c>
      <c r="X1626" s="86">
        <f t="shared" si="134"/>
        <v>0.17013888888888895</v>
      </c>
    </row>
    <row r="1627" spans="1:24" x14ac:dyDescent="0.3">
      <c r="A1627" s="44" t="s">
        <v>3240</v>
      </c>
      <c r="B1627" s="68" t="s">
        <v>1316</v>
      </c>
      <c r="C1627" s="2" t="s">
        <v>1</v>
      </c>
      <c r="D1627" s="2">
        <v>50</v>
      </c>
      <c r="E1627" s="6">
        <v>25440</v>
      </c>
      <c r="F1627" s="7">
        <v>43945.588391203702</v>
      </c>
      <c r="G1627" s="69" t="s">
        <v>4</v>
      </c>
      <c r="H1627" s="68">
        <v>2081</v>
      </c>
      <c r="I1627" s="8">
        <f t="shared" si="131"/>
        <v>20.81</v>
      </c>
      <c r="J1627" s="2">
        <v>4.7709999999999999</v>
      </c>
      <c r="K1627" s="69">
        <v>100</v>
      </c>
      <c r="L1627" s="68">
        <v>373</v>
      </c>
      <c r="M1627" s="8">
        <f t="shared" si="132"/>
        <v>3.73</v>
      </c>
      <c r="N1627" s="2">
        <v>1.752</v>
      </c>
      <c r="O1627" s="69">
        <v>100</v>
      </c>
      <c r="P1627" s="181">
        <f t="shared" si="133"/>
        <v>5.5790884718498654</v>
      </c>
      <c r="Q1627" s="77" t="s">
        <v>718</v>
      </c>
      <c r="V1627" s="34">
        <v>0.43402777777777773</v>
      </c>
      <c r="W1627" s="85">
        <v>0.59722222222222221</v>
      </c>
      <c r="X1627" s="86">
        <f t="shared" si="134"/>
        <v>0.16319444444444448</v>
      </c>
    </row>
    <row r="1628" spans="1:24" x14ac:dyDescent="0.3">
      <c r="A1628" s="44" t="s">
        <v>11159</v>
      </c>
      <c r="B1628" s="68" t="s">
        <v>11160</v>
      </c>
      <c r="C1628" s="2" t="s">
        <v>1</v>
      </c>
      <c r="D1628" s="2">
        <v>57</v>
      </c>
      <c r="E1628" s="6">
        <v>23086</v>
      </c>
      <c r="F1628" s="7">
        <v>43945.599074074074</v>
      </c>
      <c r="G1628" s="69" t="s">
        <v>4</v>
      </c>
      <c r="H1628" s="68">
        <v>2287</v>
      </c>
      <c r="I1628" s="8">
        <f t="shared" si="131"/>
        <v>23.1010101010101</v>
      </c>
      <c r="J1628" s="2">
        <v>5.3079999999999998</v>
      </c>
      <c r="K1628" s="69">
        <v>99</v>
      </c>
      <c r="L1628" s="68">
        <v>353</v>
      </c>
      <c r="M1628" s="8">
        <f t="shared" si="132"/>
        <v>3.5656565656565657</v>
      </c>
      <c r="N1628" s="2">
        <v>1.9650000000000001</v>
      </c>
      <c r="O1628" s="69">
        <v>99</v>
      </c>
      <c r="P1628" s="181">
        <f t="shared" si="133"/>
        <v>6.4787535410764869</v>
      </c>
      <c r="Q1628" s="77" t="s">
        <v>718</v>
      </c>
      <c r="V1628" s="34">
        <v>0.4548611111111111</v>
      </c>
      <c r="W1628" s="85">
        <v>0.61805555555555558</v>
      </c>
      <c r="X1628" s="86">
        <f t="shared" si="134"/>
        <v>0.16319444444444448</v>
      </c>
    </row>
    <row r="1629" spans="1:24" x14ac:dyDescent="0.3">
      <c r="A1629" s="44" t="s">
        <v>4009</v>
      </c>
      <c r="B1629" s="68" t="s">
        <v>4010</v>
      </c>
      <c r="C1629" s="2" t="s">
        <v>1</v>
      </c>
      <c r="D1629" s="2">
        <v>55</v>
      </c>
      <c r="E1629" s="6">
        <v>23811</v>
      </c>
      <c r="F1629" s="7">
        <v>43945.623356481483</v>
      </c>
      <c r="G1629" s="69" t="s">
        <v>4</v>
      </c>
      <c r="H1629" s="68">
        <v>2500</v>
      </c>
      <c r="I1629" s="8">
        <f t="shared" si="131"/>
        <v>25.252525252525253</v>
      </c>
      <c r="J1629" s="2">
        <v>6.0330000000000004</v>
      </c>
      <c r="K1629" s="69">
        <v>99</v>
      </c>
      <c r="L1629" s="68">
        <v>387</v>
      </c>
      <c r="M1629" s="8">
        <f t="shared" si="132"/>
        <v>3.9090909090909092</v>
      </c>
      <c r="N1629" s="2">
        <v>2.1480000000000001</v>
      </c>
      <c r="O1629" s="69">
        <v>99</v>
      </c>
      <c r="P1629" s="181">
        <f t="shared" si="133"/>
        <v>6.4599483204134369</v>
      </c>
      <c r="Q1629" s="77" t="s">
        <v>718</v>
      </c>
      <c r="V1629" s="34">
        <v>0.47222222222222227</v>
      </c>
      <c r="W1629" s="85">
        <v>0.63194444444444442</v>
      </c>
      <c r="X1629" s="86">
        <f t="shared" si="134"/>
        <v>0.15972222222222215</v>
      </c>
    </row>
    <row r="1630" spans="1:24" x14ac:dyDescent="0.3">
      <c r="A1630" s="44" t="s">
        <v>3206</v>
      </c>
      <c r="B1630" s="68" t="s">
        <v>1053</v>
      </c>
      <c r="C1630" s="2" t="s">
        <v>1</v>
      </c>
      <c r="D1630" s="2">
        <v>77</v>
      </c>
      <c r="E1630" s="6">
        <v>15802</v>
      </c>
      <c r="F1630" s="7">
        <v>43945.634942129633</v>
      </c>
      <c r="G1630" s="69" t="s">
        <v>4</v>
      </c>
      <c r="H1630" s="68">
        <v>2822</v>
      </c>
      <c r="I1630" s="8">
        <f t="shared" si="131"/>
        <v>28.505050505050505</v>
      </c>
      <c r="J1630" s="2">
        <v>5.6559999999999997</v>
      </c>
      <c r="K1630" s="69">
        <v>99</v>
      </c>
      <c r="L1630" s="68">
        <v>646</v>
      </c>
      <c r="M1630" s="8">
        <f t="shared" si="132"/>
        <v>6.5252525252525251</v>
      </c>
      <c r="N1630" s="2">
        <v>2.4340000000000002</v>
      </c>
      <c r="O1630" s="69">
        <v>99</v>
      </c>
      <c r="P1630" s="181">
        <f t="shared" si="133"/>
        <v>4.3684210526315788</v>
      </c>
      <c r="Q1630" s="77" t="s">
        <v>718</v>
      </c>
      <c r="V1630" s="34">
        <v>0.47569444444444442</v>
      </c>
      <c r="W1630" s="85">
        <v>0.64583333333333337</v>
      </c>
      <c r="X1630" s="86">
        <f t="shared" si="134"/>
        <v>0.17013888888888895</v>
      </c>
    </row>
    <row r="1631" spans="1:24" x14ac:dyDescent="0.3">
      <c r="A1631" s="44" t="s">
        <v>11161</v>
      </c>
      <c r="B1631" s="68" t="s">
        <v>11162</v>
      </c>
      <c r="C1631" s="2" t="s">
        <v>6</v>
      </c>
      <c r="D1631" s="2">
        <v>55</v>
      </c>
      <c r="E1631" s="6">
        <v>23817</v>
      </c>
      <c r="F1631" s="7">
        <v>43945.646041666667</v>
      </c>
      <c r="G1631" s="69" t="s">
        <v>4</v>
      </c>
      <c r="H1631" s="68">
        <v>2278</v>
      </c>
      <c r="I1631" s="8">
        <f t="shared" si="131"/>
        <v>22.78</v>
      </c>
      <c r="J1631" s="2">
        <v>5.0279999999999996</v>
      </c>
      <c r="K1631" s="69">
        <v>100</v>
      </c>
      <c r="L1631" s="68">
        <v>502</v>
      </c>
      <c r="M1631" s="8">
        <f t="shared" si="132"/>
        <v>5.0199999999999996</v>
      </c>
      <c r="N1631" s="2">
        <v>2.1459999999999999</v>
      </c>
      <c r="O1631" s="69">
        <v>100</v>
      </c>
      <c r="P1631" s="181">
        <f t="shared" si="133"/>
        <v>4.5378486055776897</v>
      </c>
      <c r="Q1631" s="77" t="s">
        <v>718</v>
      </c>
      <c r="V1631" s="34">
        <v>0.50138888888888888</v>
      </c>
      <c r="W1631" s="85">
        <v>0.65972222222222221</v>
      </c>
      <c r="X1631" s="86">
        <f t="shared" si="134"/>
        <v>0.15833333333333333</v>
      </c>
    </row>
    <row r="1632" spans="1:24" x14ac:dyDescent="0.3">
      <c r="A1632" s="44" t="s">
        <v>11163</v>
      </c>
      <c r="B1632" s="68" t="s">
        <v>11164</v>
      </c>
      <c r="C1632" s="2" t="s">
        <v>1</v>
      </c>
      <c r="D1632" s="2">
        <v>38</v>
      </c>
      <c r="E1632" s="6">
        <v>29763</v>
      </c>
      <c r="F1632" s="7">
        <v>43945.659525462965</v>
      </c>
      <c r="G1632" s="69" t="s">
        <v>4</v>
      </c>
      <c r="H1632" s="68">
        <v>1792</v>
      </c>
      <c r="I1632" s="8">
        <f t="shared" si="131"/>
        <v>18.1010101010101</v>
      </c>
      <c r="J1632" s="2">
        <v>4.2869999999999999</v>
      </c>
      <c r="K1632" s="69">
        <v>99</v>
      </c>
      <c r="L1632" s="68">
        <v>487</v>
      </c>
      <c r="M1632" s="8">
        <f t="shared" si="132"/>
        <v>4.9191919191919196</v>
      </c>
      <c r="N1632" s="2">
        <v>2.2749999999999999</v>
      </c>
      <c r="O1632" s="69">
        <v>99</v>
      </c>
      <c r="P1632" s="181">
        <f t="shared" si="133"/>
        <v>3.6796714579055436</v>
      </c>
      <c r="Q1632" s="77" t="s">
        <v>718</v>
      </c>
      <c r="V1632" s="34">
        <v>0.50694444444444442</v>
      </c>
      <c r="W1632" s="85">
        <v>0.68055555555555547</v>
      </c>
      <c r="X1632" s="86">
        <f t="shared" si="134"/>
        <v>0.17361111111111105</v>
      </c>
    </row>
    <row r="1633" spans="1:24" x14ac:dyDescent="0.3">
      <c r="A1633" s="44" t="s">
        <v>2006</v>
      </c>
      <c r="B1633" s="68" t="s">
        <v>1178</v>
      </c>
      <c r="C1633" s="2" t="s">
        <v>1</v>
      </c>
      <c r="D1633" s="2">
        <v>45</v>
      </c>
      <c r="E1633" s="6">
        <v>27159</v>
      </c>
      <c r="F1633" s="7">
        <v>43948.511516203704</v>
      </c>
      <c r="G1633" s="69" t="s">
        <v>4</v>
      </c>
      <c r="H1633" s="68">
        <v>1851</v>
      </c>
      <c r="I1633" s="8">
        <f t="shared" si="131"/>
        <v>18.510000000000002</v>
      </c>
      <c r="J1633" s="2">
        <v>4.2370000000000001</v>
      </c>
      <c r="K1633" s="69">
        <v>100</v>
      </c>
      <c r="L1633" s="68">
        <v>620</v>
      </c>
      <c r="M1633" s="8">
        <f t="shared" si="132"/>
        <v>6.2</v>
      </c>
      <c r="N1633" s="2">
        <v>2.5539999999999998</v>
      </c>
      <c r="O1633" s="69">
        <v>100</v>
      </c>
      <c r="P1633" s="181">
        <f t="shared" si="133"/>
        <v>2.9854838709677423</v>
      </c>
      <c r="Q1633" s="77" t="s">
        <v>718</v>
      </c>
      <c r="V1633" s="34">
        <v>0.37986111111111115</v>
      </c>
      <c r="W1633" s="85">
        <v>0.52083333333333337</v>
      </c>
      <c r="X1633" s="86">
        <f t="shared" si="134"/>
        <v>0.14097222222222222</v>
      </c>
    </row>
    <row r="1634" spans="1:24" x14ac:dyDescent="0.3">
      <c r="A1634" s="44" t="s">
        <v>11165</v>
      </c>
      <c r="B1634" s="68" t="s">
        <v>6950</v>
      </c>
      <c r="C1634" s="2" t="s">
        <v>1</v>
      </c>
      <c r="D1634" s="2">
        <v>30</v>
      </c>
      <c r="E1634" s="6">
        <v>32867</v>
      </c>
      <c r="F1634" s="7">
        <v>43948.521909722222</v>
      </c>
      <c r="G1634" s="69" t="s">
        <v>4</v>
      </c>
      <c r="H1634" s="68">
        <v>1895</v>
      </c>
      <c r="I1634" s="8">
        <f t="shared" si="131"/>
        <v>19.141414141414142</v>
      </c>
      <c r="J1634" s="2">
        <v>4.66</v>
      </c>
      <c r="K1634" s="69">
        <v>99</v>
      </c>
      <c r="L1634" s="68">
        <v>1766</v>
      </c>
      <c r="M1634" s="8">
        <f t="shared" si="132"/>
        <v>17.838383838383837</v>
      </c>
      <c r="N1634" s="2">
        <v>4.1539999999999999</v>
      </c>
      <c r="O1634" s="69">
        <v>99</v>
      </c>
      <c r="P1634" s="181">
        <f t="shared" si="133"/>
        <v>1.0730464326160816</v>
      </c>
      <c r="Q1634" s="77" t="s">
        <v>718</v>
      </c>
      <c r="V1634" s="34">
        <v>0.39097222222222222</v>
      </c>
      <c r="W1634" s="85">
        <v>0.53472222222222221</v>
      </c>
      <c r="X1634" s="86">
        <f t="shared" si="134"/>
        <v>0.14374999999999999</v>
      </c>
    </row>
    <row r="1635" spans="1:24" x14ac:dyDescent="0.3">
      <c r="A1635" s="44" t="s">
        <v>3361</v>
      </c>
      <c r="B1635" s="68" t="s">
        <v>1859</v>
      </c>
      <c r="C1635" s="2" t="s">
        <v>1</v>
      </c>
      <c r="D1635" s="2">
        <v>30</v>
      </c>
      <c r="E1635" s="6">
        <v>32798</v>
      </c>
      <c r="F1635" s="7">
        <v>43948.533854166664</v>
      </c>
      <c r="G1635" s="69" t="s">
        <v>4</v>
      </c>
      <c r="H1635" s="68">
        <v>1656</v>
      </c>
      <c r="I1635" s="8">
        <f t="shared" si="131"/>
        <v>16.727272727272727</v>
      </c>
      <c r="J1635" s="2">
        <v>4.2229999999999999</v>
      </c>
      <c r="K1635" s="69">
        <v>99</v>
      </c>
      <c r="L1635" s="68">
        <v>573</v>
      </c>
      <c r="M1635" s="8">
        <f t="shared" si="132"/>
        <v>5.7878787878787881</v>
      </c>
      <c r="N1635" s="2">
        <v>2.0960000000000001</v>
      </c>
      <c r="O1635" s="69">
        <v>99</v>
      </c>
      <c r="P1635" s="181">
        <f t="shared" si="133"/>
        <v>2.8900523560209423</v>
      </c>
      <c r="Q1635" s="77" t="s">
        <v>718</v>
      </c>
      <c r="V1635" s="34">
        <v>0.39305555555555555</v>
      </c>
      <c r="W1635" s="85">
        <v>0.54861111111111105</v>
      </c>
      <c r="X1635" s="86">
        <f t="shared" si="134"/>
        <v>0.1555555555555555</v>
      </c>
    </row>
    <row r="1636" spans="1:24" x14ac:dyDescent="0.3">
      <c r="A1636" s="44" t="s">
        <v>11166</v>
      </c>
      <c r="B1636" s="68" t="s">
        <v>1261</v>
      </c>
      <c r="C1636" s="2" t="s">
        <v>1</v>
      </c>
      <c r="D1636" s="2">
        <v>45</v>
      </c>
      <c r="E1636" s="6">
        <v>27480</v>
      </c>
      <c r="F1636" s="7">
        <v>43948.544618055559</v>
      </c>
      <c r="G1636" s="69" t="s">
        <v>4</v>
      </c>
      <c r="H1636" s="68">
        <v>1721</v>
      </c>
      <c r="I1636" s="8">
        <f t="shared" si="131"/>
        <v>17.21</v>
      </c>
      <c r="J1636" s="2">
        <v>4.4139999999999997</v>
      </c>
      <c r="K1636" s="69">
        <v>100</v>
      </c>
      <c r="L1636" s="68">
        <v>426</v>
      </c>
      <c r="M1636" s="8">
        <f t="shared" si="132"/>
        <v>4.26</v>
      </c>
      <c r="N1636" s="2">
        <v>2.3809999999999998</v>
      </c>
      <c r="O1636" s="69">
        <v>100</v>
      </c>
      <c r="P1636" s="181">
        <f t="shared" si="133"/>
        <v>4.039906103286385</v>
      </c>
      <c r="Q1636" s="77" t="s">
        <v>718</v>
      </c>
      <c r="V1636" s="34">
        <v>0.40416666666666662</v>
      </c>
      <c r="W1636" s="85">
        <v>0.56944444444444442</v>
      </c>
      <c r="X1636" s="86">
        <f t="shared" si="134"/>
        <v>0.1652777777777778</v>
      </c>
    </row>
    <row r="1637" spans="1:24" x14ac:dyDescent="0.3">
      <c r="A1637" s="44" t="s">
        <v>11167</v>
      </c>
      <c r="B1637" s="68" t="s">
        <v>5751</v>
      </c>
      <c r="C1637" s="2" t="s">
        <v>1</v>
      </c>
      <c r="D1637" s="2">
        <v>50</v>
      </c>
      <c r="E1637" s="6">
        <v>25473</v>
      </c>
      <c r="F1637" s="7">
        <v>43948.571689814817</v>
      </c>
      <c r="G1637" s="69" t="s">
        <v>4</v>
      </c>
      <c r="H1637" s="68">
        <v>2565</v>
      </c>
      <c r="I1637" s="8">
        <f t="shared" si="131"/>
        <v>25.90909090909091</v>
      </c>
      <c r="J1637" s="2">
        <v>6.0259999999999998</v>
      </c>
      <c r="K1637" s="69">
        <v>99</v>
      </c>
      <c r="L1637" s="68">
        <v>418</v>
      </c>
      <c r="M1637" s="8">
        <f t="shared" si="132"/>
        <v>4.2222222222222223</v>
      </c>
      <c r="N1637" s="2">
        <v>2.0129999999999999</v>
      </c>
      <c r="O1637" s="69">
        <v>99</v>
      </c>
      <c r="P1637" s="181">
        <f t="shared" si="133"/>
        <v>6.1363636363636367</v>
      </c>
      <c r="Q1637" s="77" t="s">
        <v>718</v>
      </c>
      <c r="V1637" s="34">
        <v>0.4152777777777778</v>
      </c>
      <c r="W1637" s="85">
        <v>0.58333333333333337</v>
      </c>
      <c r="X1637" s="86">
        <f t="shared" si="134"/>
        <v>0.16805555555555557</v>
      </c>
    </row>
    <row r="1638" spans="1:24" x14ac:dyDescent="0.3">
      <c r="A1638" s="44" t="s">
        <v>11168</v>
      </c>
      <c r="B1638" s="68" t="s">
        <v>11169</v>
      </c>
      <c r="C1638" s="2" t="s">
        <v>6</v>
      </c>
      <c r="D1638" s="2">
        <v>55</v>
      </c>
      <c r="E1638" s="6">
        <v>23819</v>
      </c>
      <c r="F1638" s="7">
        <v>43948.581782407404</v>
      </c>
      <c r="G1638" s="69" t="s">
        <v>4</v>
      </c>
      <c r="H1638" s="68">
        <v>1188</v>
      </c>
      <c r="I1638" s="8">
        <f t="shared" si="131"/>
        <v>11.88</v>
      </c>
      <c r="J1638" s="2">
        <v>3.7770000000000001</v>
      </c>
      <c r="K1638" s="69">
        <v>100</v>
      </c>
      <c r="L1638" s="68">
        <v>396</v>
      </c>
      <c r="M1638" s="8">
        <f t="shared" si="132"/>
        <v>3.96</v>
      </c>
      <c r="N1638" s="2">
        <v>1.885</v>
      </c>
      <c r="O1638" s="69">
        <v>100</v>
      </c>
      <c r="P1638" s="181">
        <f t="shared" si="133"/>
        <v>3.0000000000000004</v>
      </c>
      <c r="Q1638" s="77" t="s">
        <v>718</v>
      </c>
      <c r="V1638" s="34">
        <v>0.41666666666666669</v>
      </c>
      <c r="W1638" s="85">
        <v>0.59722222222222221</v>
      </c>
      <c r="X1638" s="86">
        <f t="shared" si="134"/>
        <v>0.18055555555555552</v>
      </c>
    </row>
    <row r="1639" spans="1:24" x14ac:dyDescent="0.3">
      <c r="A1639" s="44" t="s">
        <v>11170</v>
      </c>
      <c r="B1639" s="68" t="s">
        <v>11171</v>
      </c>
      <c r="C1639" s="2" t="s">
        <v>1</v>
      </c>
      <c r="D1639" s="2">
        <v>50</v>
      </c>
      <c r="E1639" s="6">
        <v>25338</v>
      </c>
      <c r="F1639" s="7">
        <v>43948.595347222225</v>
      </c>
      <c r="G1639" s="69" t="s">
        <v>4</v>
      </c>
      <c r="H1639" s="68">
        <v>2460</v>
      </c>
      <c r="I1639" s="8">
        <f t="shared" si="131"/>
        <v>24.848484848484848</v>
      </c>
      <c r="J1639" s="2">
        <v>5.7380000000000004</v>
      </c>
      <c r="K1639" s="69">
        <v>99</v>
      </c>
      <c r="L1639" s="68">
        <v>511</v>
      </c>
      <c r="M1639" s="8">
        <f t="shared" si="132"/>
        <v>5.1616161616161618</v>
      </c>
      <c r="N1639" s="2">
        <v>2.0139999999999998</v>
      </c>
      <c r="O1639" s="69">
        <v>99</v>
      </c>
      <c r="P1639" s="181">
        <f t="shared" si="133"/>
        <v>4.8140900195694716</v>
      </c>
      <c r="Q1639" s="77" t="s">
        <v>718</v>
      </c>
      <c r="V1639" s="34">
        <v>0.45555555555555555</v>
      </c>
      <c r="W1639" s="85">
        <v>0.61805555555555558</v>
      </c>
      <c r="X1639" s="86">
        <f t="shared" si="134"/>
        <v>0.16250000000000003</v>
      </c>
    </row>
    <row r="1640" spans="1:24" x14ac:dyDescent="0.3">
      <c r="A1640" s="44" t="s">
        <v>11172</v>
      </c>
      <c r="B1640" s="68" t="s">
        <v>8596</v>
      </c>
      <c r="C1640" s="2" t="s">
        <v>1</v>
      </c>
      <c r="D1640" s="2">
        <v>66</v>
      </c>
      <c r="E1640" s="6">
        <v>19484</v>
      </c>
      <c r="F1640" s="7">
        <v>43948.618148148147</v>
      </c>
      <c r="G1640" s="69" t="s">
        <v>4</v>
      </c>
      <c r="H1640" s="68">
        <v>3204</v>
      </c>
      <c r="I1640" s="8">
        <f t="shared" si="131"/>
        <v>32.04</v>
      </c>
      <c r="J1640" s="2">
        <v>5.2530000000000001</v>
      </c>
      <c r="K1640" s="69">
        <v>100</v>
      </c>
      <c r="L1640" s="68">
        <v>589</v>
      </c>
      <c r="M1640" s="8">
        <f t="shared" si="132"/>
        <v>5.89</v>
      </c>
      <c r="N1640" s="2">
        <v>2.5259999999999998</v>
      </c>
      <c r="O1640" s="69">
        <v>100</v>
      </c>
      <c r="P1640" s="181">
        <f t="shared" si="133"/>
        <v>5.4397283531409171</v>
      </c>
      <c r="Q1640" s="77" t="s">
        <v>718</v>
      </c>
      <c r="V1640" s="34">
        <v>0.47013888888888888</v>
      </c>
      <c r="W1640" s="85">
        <v>0.63194444444444442</v>
      </c>
      <c r="X1640" s="86">
        <f t="shared" si="134"/>
        <v>0.16180555555555554</v>
      </c>
    </row>
    <row r="1641" spans="1:24" x14ac:dyDescent="0.3">
      <c r="A1641" s="44" t="s">
        <v>11173</v>
      </c>
      <c r="B1641" s="68" t="s">
        <v>11174</v>
      </c>
      <c r="C1641" s="2" t="s">
        <v>6</v>
      </c>
      <c r="D1641" s="2">
        <v>49</v>
      </c>
      <c r="E1641" s="6">
        <v>25939</v>
      </c>
      <c r="F1641" s="7">
        <v>43948.627939814818</v>
      </c>
      <c r="G1641" s="69" t="s">
        <v>4</v>
      </c>
      <c r="H1641" s="68">
        <v>1527</v>
      </c>
      <c r="I1641" s="8">
        <f t="shared" si="131"/>
        <v>15.27</v>
      </c>
      <c r="J1641" s="2">
        <v>4.3010000000000002</v>
      </c>
      <c r="K1641" s="69">
        <v>100</v>
      </c>
      <c r="L1641" s="68">
        <v>392</v>
      </c>
      <c r="M1641" s="8">
        <f t="shared" si="132"/>
        <v>3.92</v>
      </c>
      <c r="N1641" s="2">
        <v>1.79</v>
      </c>
      <c r="O1641" s="69">
        <v>100</v>
      </c>
      <c r="P1641" s="181">
        <f t="shared" si="133"/>
        <v>3.8954081632653059</v>
      </c>
      <c r="Q1641" s="77" t="s">
        <v>718</v>
      </c>
      <c r="V1641" s="34">
        <v>0.47291666666666665</v>
      </c>
      <c r="W1641" s="85">
        <v>0.64583333333333337</v>
      </c>
      <c r="X1641" s="86">
        <f t="shared" si="134"/>
        <v>0.17291666666666672</v>
      </c>
    </row>
    <row r="1642" spans="1:24" x14ac:dyDescent="0.3">
      <c r="A1642" s="44" t="s">
        <v>11175</v>
      </c>
      <c r="B1642" s="68" t="s">
        <v>11176</v>
      </c>
      <c r="C1642" s="2" t="s">
        <v>1</v>
      </c>
      <c r="D1642" s="2">
        <v>41</v>
      </c>
      <c r="E1642" s="6">
        <v>28740</v>
      </c>
      <c r="F1642" s="7">
        <v>43948.638715277775</v>
      </c>
      <c r="G1642" s="69" t="s">
        <v>4</v>
      </c>
      <c r="H1642" s="68">
        <v>2263</v>
      </c>
      <c r="I1642" s="8">
        <f t="shared" si="131"/>
        <v>22.63</v>
      </c>
      <c r="J1642" s="2">
        <v>5.9329999999999998</v>
      </c>
      <c r="K1642" s="69">
        <v>100</v>
      </c>
      <c r="L1642" s="68">
        <v>290</v>
      </c>
      <c r="M1642" s="8">
        <f t="shared" si="132"/>
        <v>2.9</v>
      </c>
      <c r="N1642" s="2">
        <v>1.6850000000000001</v>
      </c>
      <c r="O1642" s="69">
        <v>100</v>
      </c>
      <c r="P1642" s="181">
        <f t="shared" si="133"/>
        <v>7.8034482758620687</v>
      </c>
      <c r="Q1642" s="77" t="s">
        <v>718</v>
      </c>
      <c r="V1642" s="34">
        <v>0.50555555555555554</v>
      </c>
      <c r="W1642" s="85">
        <v>0.66666666666666663</v>
      </c>
      <c r="X1642" s="86">
        <f t="shared" si="134"/>
        <v>0.16111111111111109</v>
      </c>
    </row>
    <row r="1643" spans="1:24" x14ac:dyDescent="0.3">
      <c r="A1643" s="44" t="s">
        <v>11177</v>
      </c>
      <c r="B1643" s="68" t="s">
        <v>5314</v>
      </c>
      <c r="C1643" s="2" t="s">
        <v>1</v>
      </c>
      <c r="D1643" s="2">
        <v>47</v>
      </c>
      <c r="E1643" s="6">
        <v>26453</v>
      </c>
      <c r="F1643" s="7">
        <v>43948.660520833335</v>
      </c>
      <c r="G1643" s="69" t="s">
        <v>4</v>
      </c>
      <c r="H1643" s="68">
        <v>1359</v>
      </c>
      <c r="I1643" s="8">
        <f t="shared" si="131"/>
        <v>13.727272727272727</v>
      </c>
      <c r="J1643" s="2">
        <v>4.6829999999999998</v>
      </c>
      <c r="K1643" s="69">
        <v>99</v>
      </c>
      <c r="L1643" s="68">
        <v>446</v>
      </c>
      <c r="M1643" s="8">
        <f t="shared" si="132"/>
        <v>4.5050505050505052</v>
      </c>
      <c r="N1643" s="2">
        <v>2.2959999999999998</v>
      </c>
      <c r="O1643" s="69">
        <v>99</v>
      </c>
      <c r="P1643" s="181">
        <f t="shared" si="133"/>
        <v>3.0470852017937218</v>
      </c>
      <c r="Q1643" s="77" t="s">
        <v>718</v>
      </c>
      <c r="V1643" s="34">
        <v>0.52708333333333335</v>
      </c>
      <c r="W1643" s="85">
        <v>0.68055555555555547</v>
      </c>
      <c r="X1643" s="86">
        <f t="shared" si="134"/>
        <v>0.15347222222222212</v>
      </c>
    </row>
    <row r="1644" spans="1:24" x14ac:dyDescent="0.3">
      <c r="A1644" s="44" t="s">
        <v>11178</v>
      </c>
      <c r="B1644" s="68" t="s">
        <v>11179</v>
      </c>
      <c r="C1644" s="2" t="s">
        <v>6</v>
      </c>
      <c r="D1644" s="2">
        <v>38</v>
      </c>
      <c r="E1644" s="6">
        <v>29792</v>
      </c>
      <c r="F1644" s="7">
        <v>43949.364548611113</v>
      </c>
      <c r="G1644" s="69" t="s">
        <v>71</v>
      </c>
      <c r="H1644" s="68">
        <v>923</v>
      </c>
      <c r="I1644" s="8">
        <f t="shared" si="131"/>
        <v>9.23</v>
      </c>
      <c r="J1644" s="2">
        <v>3.13</v>
      </c>
      <c r="K1644" s="69">
        <v>100</v>
      </c>
      <c r="L1644" s="68">
        <v>306</v>
      </c>
      <c r="M1644" s="8">
        <f t="shared" si="132"/>
        <v>3.06</v>
      </c>
      <c r="N1644" s="2">
        <v>1.819</v>
      </c>
      <c r="O1644" s="69">
        <v>100</v>
      </c>
      <c r="P1644" s="181">
        <f t="shared" si="133"/>
        <v>3.0163398692810457</v>
      </c>
      <c r="Q1644" s="77" t="s">
        <v>718</v>
      </c>
      <c r="V1644" s="34">
        <v>0.37986111111111115</v>
      </c>
      <c r="W1644" s="85">
        <v>0.53472222222222221</v>
      </c>
      <c r="X1644" s="86">
        <f t="shared" si="134"/>
        <v>0.15486111111111106</v>
      </c>
    </row>
    <row r="1645" spans="1:24" x14ac:dyDescent="0.3">
      <c r="A1645" s="44" t="s">
        <v>3116</v>
      </c>
      <c r="B1645" s="68" t="s">
        <v>948</v>
      </c>
      <c r="C1645" s="2" t="s">
        <v>1</v>
      </c>
      <c r="D1645" s="2">
        <v>59</v>
      </c>
      <c r="E1645" s="6">
        <v>22393</v>
      </c>
      <c r="F1645" s="7">
        <v>43949.511736111112</v>
      </c>
      <c r="G1645" s="69" t="s">
        <v>4</v>
      </c>
      <c r="H1645" s="95">
        <v>2968</v>
      </c>
      <c r="I1645" s="8">
        <f t="shared" si="131"/>
        <v>29.979797979797979</v>
      </c>
      <c r="J1645" s="21">
        <v>5.4379999999999997</v>
      </c>
      <c r="K1645" s="97">
        <v>99</v>
      </c>
      <c r="L1645" s="95">
        <v>680</v>
      </c>
      <c r="M1645" s="96">
        <f t="shared" si="132"/>
        <v>6.8686868686868685</v>
      </c>
      <c r="N1645" s="21">
        <v>2.4769999999999999</v>
      </c>
      <c r="O1645" s="97">
        <v>99</v>
      </c>
      <c r="P1645" s="181">
        <f t="shared" si="133"/>
        <v>4.3647058823529408</v>
      </c>
      <c r="Q1645" s="77" t="s">
        <v>718</v>
      </c>
      <c r="V1645" s="34">
        <v>0.37152777777777773</v>
      </c>
      <c r="W1645" s="85">
        <v>0.52083333333333337</v>
      </c>
      <c r="X1645" s="86">
        <f t="shared" si="134"/>
        <v>0.14930555555555564</v>
      </c>
    </row>
    <row r="1646" spans="1:24" x14ac:dyDescent="0.3">
      <c r="A1646" s="44" t="s">
        <v>11180</v>
      </c>
      <c r="B1646" s="68" t="s">
        <v>5310</v>
      </c>
      <c r="C1646" s="2" t="s">
        <v>1</v>
      </c>
      <c r="D1646" s="2">
        <v>44</v>
      </c>
      <c r="E1646" s="6">
        <v>27609</v>
      </c>
      <c r="F1646" s="7">
        <v>43949.544803240744</v>
      </c>
      <c r="G1646" s="69" t="s">
        <v>4</v>
      </c>
      <c r="H1646" s="68">
        <v>2245</v>
      </c>
      <c r="I1646" s="8">
        <f t="shared" si="131"/>
        <v>22.676767676767678</v>
      </c>
      <c r="J1646" s="2">
        <v>4.6790000000000003</v>
      </c>
      <c r="K1646" s="69">
        <v>99</v>
      </c>
      <c r="L1646" s="68">
        <v>482</v>
      </c>
      <c r="M1646" s="8">
        <f t="shared" si="132"/>
        <v>4.8686868686868685</v>
      </c>
      <c r="N1646" s="2">
        <v>1.9410000000000001</v>
      </c>
      <c r="O1646" s="69">
        <v>99</v>
      </c>
      <c r="P1646" s="181">
        <f t="shared" si="133"/>
        <v>4.6576763485477182</v>
      </c>
      <c r="Q1646" s="77" t="s">
        <v>718</v>
      </c>
      <c r="V1646" s="34">
        <v>0.40347222222222223</v>
      </c>
      <c r="W1646" s="85">
        <v>0.54861111111111105</v>
      </c>
      <c r="X1646" s="86">
        <f t="shared" si="134"/>
        <v>0.14513888888888882</v>
      </c>
    </row>
    <row r="1647" spans="1:24" x14ac:dyDescent="0.3">
      <c r="A1647" s="44" t="s">
        <v>3937</v>
      </c>
      <c r="B1647" s="68" t="s">
        <v>1286</v>
      </c>
      <c r="C1647" s="2" t="s">
        <v>1</v>
      </c>
      <c r="D1647" s="2">
        <v>43</v>
      </c>
      <c r="E1647" s="6">
        <v>28172</v>
      </c>
      <c r="F1647" s="7">
        <v>43949.554178240738</v>
      </c>
      <c r="G1647" s="69" t="s">
        <v>4</v>
      </c>
      <c r="H1647" s="68">
        <v>3587</v>
      </c>
      <c r="I1647" s="8">
        <f t="shared" si="131"/>
        <v>36.232323232323232</v>
      </c>
      <c r="J1647" s="2">
        <v>10.526</v>
      </c>
      <c r="K1647" s="69">
        <v>99</v>
      </c>
      <c r="L1647" s="68">
        <v>445</v>
      </c>
      <c r="M1647" s="8">
        <f t="shared" si="132"/>
        <v>4.4949494949494948</v>
      </c>
      <c r="N1647" s="2">
        <v>2.101</v>
      </c>
      <c r="O1647" s="69">
        <v>99</v>
      </c>
      <c r="P1647" s="181">
        <f t="shared" si="133"/>
        <v>8.0606741573033709</v>
      </c>
      <c r="Q1647" s="77" t="s">
        <v>718</v>
      </c>
      <c r="V1647" s="34">
        <v>0.41736111111111113</v>
      </c>
      <c r="W1647" s="85">
        <v>0.56944444444444442</v>
      </c>
      <c r="X1647" s="86">
        <f t="shared" si="134"/>
        <v>0.15208333333333329</v>
      </c>
    </row>
    <row r="1648" spans="1:24" x14ac:dyDescent="0.3">
      <c r="A1648" s="44" t="s">
        <v>4971</v>
      </c>
      <c r="B1648" s="68" t="s">
        <v>4972</v>
      </c>
      <c r="C1648" s="2" t="s">
        <v>1</v>
      </c>
      <c r="D1648" s="2">
        <v>44</v>
      </c>
      <c r="E1648" s="6">
        <v>27754</v>
      </c>
      <c r="F1648" s="7">
        <v>43949.563842592594</v>
      </c>
      <c r="G1648" s="69" t="s">
        <v>4</v>
      </c>
      <c r="H1648" s="68">
        <v>2057</v>
      </c>
      <c r="I1648" s="8">
        <f t="shared" si="131"/>
        <v>20.777777777777779</v>
      </c>
      <c r="J1648" s="2">
        <v>5.452</v>
      </c>
      <c r="K1648" s="69">
        <v>99</v>
      </c>
      <c r="L1648" s="68">
        <v>387</v>
      </c>
      <c r="M1648" s="8">
        <f t="shared" si="132"/>
        <v>3.9090909090909092</v>
      </c>
      <c r="N1648" s="2">
        <v>1.99</v>
      </c>
      <c r="O1648" s="69">
        <v>99</v>
      </c>
      <c r="P1648" s="181">
        <f t="shared" si="133"/>
        <v>5.315245478036176</v>
      </c>
      <c r="Q1648" s="77" t="s">
        <v>718</v>
      </c>
      <c r="V1648" s="34">
        <v>0.42222222222222222</v>
      </c>
      <c r="W1648" s="85">
        <v>0.58333333333333337</v>
      </c>
      <c r="X1648" s="86">
        <f t="shared" si="134"/>
        <v>0.16111111111111115</v>
      </c>
    </row>
    <row r="1649" spans="1:24" x14ac:dyDescent="0.3">
      <c r="A1649" s="44" t="s">
        <v>4134</v>
      </c>
      <c r="B1649" s="68" t="s">
        <v>4135</v>
      </c>
      <c r="C1649" s="2" t="s">
        <v>1</v>
      </c>
      <c r="D1649" s="2">
        <v>51</v>
      </c>
      <c r="E1649" s="6">
        <v>24967</v>
      </c>
      <c r="F1649" s="7">
        <v>43949.575138888889</v>
      </c>
      <c r="G1649" s="69" t="s">
        <v>4</v>
      </c>
      <c r="H1649" s="68">
        <v>3520</v>
      </c>
      <c r="I1649" s="8">
        <f t="shared" si="131"/>
        <v>35.555555555555557</v>
      </c>
      <c r="J1649" s="2">
        <v>9.4309999999999992</v>
      </c>
      <c r="K1649" s="69">
        <v>99</v>
      </c>
      <c r="L1649" s="68">
        <v>538</v>
      </c>
      <c r="M1649" s="8">
        <f t="shared" si="132"/>
        <v>5.4343434343434343</v>
      </c>
      <c r="N1649" s="2">
        <v>2.669</v>
      </c>
      <c r="O1649" s="69">
        <v>99</v>
      </c>
      <c r="P1649" s="181">
        <f t="shared" si="133"/>
        <v>6.5427509293680304</v>
      </c>
      <c r="Q1649" s="77" t="s">
        <v>718</v>
      </c>
      <c r="V1649" s="34">
        <v>0.43194444444444446</v>
      </c>
      <c r="W1649" s="85">
        <v>0.59722222222222221</v>
      </c>
      <c r="X1649" s="86">
        <f t="shared" si="134"/>
        <v>0.16527777777777775</v>
      </c>
    </row>
    <row r="1650" spans="1:24" x14ac:dyDescent="0.3">
      <c r="A1650" s="44" t="s">
        <v>4088</v>
      </c>
      <c r="B1650" s="68" t="s">
        <v>4089</v>
      </c>
      <c r="C1650" s="2" t="s">
        <v>1</v>
      </c>
      <c r="D1650" s="2">
        <v>64</v>
      </c>
      <c r="E1650" s="6">
        <v>20239</v>
      </c>
      <c r="F1650" s="7">
        <v>43949.623796296299</v>
      </c>
      <c r="G1650" s="69" t="s">
        <v>4</v>
      </c>
      <c r="H1650" s="68">
        <v>2840</v>
      </c>
      <c r="I1650" s="8">
        <f t="shared" si="131"/>
        <v>28.686868686868689</v>
      </c>
      <c r="J1650" s="2">
        <v>5.4669999999999996</v>
      </c>
      <c r="K1650" s="69">
        <v>99</v>
      </c>
      <c r="L1650" s="68">
        <v>498</v>
      </c>
      <c r="M1650" s="8">
        <f t="shared" si="132"/>
        <v>5.0303030303030303</v>
      </c>
      <c r="N1650" s="2">
        <v>2.2469999999999999</v>
      </c>
      <c r="O1650" s="69">
        <v>99</v>
      </c>
      <c r="P1650" s="181">
        <f t="shared" si="133"/>
        <v>5.7028112449799204</v>
      </c>
      <c r="Q1650" s="77" t="s">
        <v>718</v>
      </c>
      <c r="V1650" s="34">
        <v>0.47500000000000003</v>
      </c>
      <c r="W1650" s="85">
        <v>0.63194444444444442</v>
      </c>
      <c r="X1650" s="86">
        <f t="shared" si="134"/>
        <v>0.15694444444444439</v>
      </c>
    </row>
    <row r="1651" spans="1:24" x14ac:dyDescent="0.3">
      <c r="A1651" s="44" t="s">
        <v>11181</v>
      </c>
      <c r="B1651" s="68" t="s">
        <v>9758</v>
      </c>
      <c r="C1651" s="2" t="s">
        <v>1</v>
      </c>
      <c r="D1651" s="2">
        <v>76</v>
      </c>
      <c r="E1651" s="6">
        <v>15895</v>
      </c>
      <c r="F1651" s="7">
        <v>43949.63386574074</v>
      </c>
      <c r="G1651" s="69" t="s">
        <v>4</v>
      </c>
      <c r="H1651" s="68">
        <v>3079</v>
      </c>
      <c r="I1651" s="8">
        <f t="shared" si="131"/>
        <v>31.1010101010101</v>
      </c>
      <c r="J1651" s="2">
        <v>5.9619999999999997</v>
      </c>
      <c r="K1651" s="69">
        <v>99</v>
      </c>
      <c r="L1651" s="68">
        <v>808</v>
      </c>
      <c r="M1651" s="8">
        <f t="shared" si="132"/>
        <v>8.1616161616161609</v>
      </c>
      <c r="N1651" s="2">
        <v>3.0430000000000001</v>
      </c>
      <c r="O1651" s="69">
        <v>99</v>
      </c>
      <c r="P1651" s="181">
        <f t="shared" si="133"/>
        <v>3.810643564356436</v>
      </c>
      <c r="Q1651" s="77" t="s">
        <v>718</v>
      </c>
      <c r="V1651" s="34">
        <v>0.49722222222222223</v>
      </c>
      <c r="W1651" s="85">
        <v>0.64583333333333337</v>
      </c>
      <c r="X1651" s="86">
        <f t="shared" si="134"/>
        <v>0.14861111111111114</v>
      </c>
    </row>
    <row r="1652" spans="1:24" x14ac:dyDescent="0.3">
      <c r="A1652" s="44" t="s">
        <v>11182</v>
      </c>
      <c r="B1652" s="68" t="s">
        <v>10596</v>
      </c>
      <c r="C1652" s="2" t="s">
        <v>1</v>
      </c>
      <c r="D1652" s="2">
        <v>55</v>
      </c>
      <c r="E1652" s="6">
        <v>23555</v>
      </c>
      <c r="F1652" s="7">
        <v>43949.64943287037</v>
      </c>
      <c r="G1652" s="69" t="s">
        <v>4</v>
      </c>
      <c r="H1652" s="68">
        <v>2635</v>
      </c>
      <c r="I1652" s="8">
        <f t="shared" si="131"/>
        <v>26.35</v>
      </c>
      <c r="J1652" s="2">
        <v>5.7759999999999998</v>
      </c>
      <c r="K1652" s="69">
        <v>100</v>
      </c>
      <c r="L1652" s="68">
        <v>848</v>
      </c>
      <c r="M1652" s="8">
        <f t="shared" si="132"/>
        <v>8.48</v>
      </c>
      <c r="N1652" s="2">
        <v>3.03</v>
      </c>
      <c r="O1652" s="69">
        <v>100</v>
      </c>
      <c r="P1652" s="181">
        <f t="shared" si="133"/>
        <v>3.1073113207547172</v>
      </c>
      <c r="Q1652" s="77" t="s">
        <v>718</v>
      </c>
      <c r="V1652" s="34">
        <v>0.51597222222222217</v>
      </c>
      <c r="W1652" s="85">
        <v>0.66666666666666663</v>
      </c>
      <c r="X1652" s="86">
        <f t="shared" si="134"/>
        <v>0.15069444444444446</v>
      </c>
    </row>
    <row r="1653" spans="1:24" x14ac:dyDescent="0.3">
      <c r="A1653" s="44" t="s">
        <v>11183</v>
      </c>
      <c r="B1653" s="68" t="s">
        <v>11184</v>
      </c>
      <c r="C1653" s="2" t="s">
        <v>1</v>
      </c>
      <c r="D1653" s="2">
        <v>70</v>
      </c>
      <c r="E1653" s="6">
        <v>18348</v>
      </c>
      <c r="F1653" s="7">
        <v>43949.666666666664</v>
      </c>
      <c r="G1653" s="69" t="s">
        <v>4</v>
      </c>
      <c r="H1653" s="68">
        <v>3519</v>
      </c>
      <c r="I1653" s="8">
        <f t="shared" si="131"/>
        <v>35.19</v>
      </c>
      <c r="J1653" s="2">
        <v>5.9720000000000004</v>
      </c>
      <c r="K1653" s="69">
        <v>100</v>
      </c>
      <c r="L1653" s="68">
        <v>830</v>
      </c>
      <c r="M1653" s="8">
        <f t="shared" si="132"/>
        <v>8.3000000000000007</v>
      </c>
      <c r="N1653" s="2">
        <v>2.7759999999999998</v>
      </c>
      <c r="O1653" s="69">
        <v>100</v>
      </c>
      <c r="P1653" s="181">
        <f t="shared" si="133"/>
        <v>4.2397590361445774</v>
      </c>
      <c r="Q1653" s="77" t="s">
        <v>718</v>
      </c>
      <c r="V1653" s="34">
        <v>0.54097222222222219</v>
      </c>
      <c r="W1653" s="85">
        <v>0.68055555555555547</v>
      </c>
      <c r="X1653" s="86">
        <f t="shared" si="134"/>
        <v>0.13958333333333328</v>
      </c>
    </row>
    <row r="1654" spans="1:24" x14ac:dyDescent="0.3">
      <c r="A1654" s="44" t="s">
        <v>11185</v>
      </c>
      <c r="B1654" s="68" t="s">
        <v>11186</v>
      </c>
      <c r="C1654" s="2" t="s">
        <v>6</v>
      </c>
      <c r="D1654" s="2">
        <v>83</v>
      </c>
      <c r="E1654" s="6">
        <v>13389</v>
      </c>
      <c r="F1654" s="7">
        <v>43950.513055555559</v>
      </c>
      <c r="G1654" s="69" t="s">
        <v>4</v>
      </c>
      <c r="H1654" s="68">
        <v>3322</v>
      </c>
      <c r="I1654" s="8">
        <f t="shared" si="131"/>
        <v>33.555555555555557</v>
      </c>
      <c r="J1654" s="2">
        <v>5.9409999999999998</v>
      </c>
      <c r="K1654" s="69">
        <v>99</v>
      </c>
      <c r="L1654" s="68">
        <v>703</v>
      </c>
      <c r="M1654" s="8">
        <f t="shared" si="132"/>
        <v>7.1010101010101012</v>
      </c>
      <c r="N1654" s="2">
        <v>2.6520000000000001</v>
      </c>
      <c r="O1654" s="69">
        <v>99</v>
      </c>
      <c r="P1654" s="181">
        <f t="shared" si="133"/>
        <v>4.7254623044096729</v>
      </c>
      <c r="Q1654" s="77" t="s">
        <v>718</v>
      </c>
      <c r="V1654" s="34">
        <v>0.37847222222222227</v>
      </c>
      <c r="W1654" s="85">
        <v>0.52083333333333337</v>
      </c>
      <c r="X1654" s="86">
        <f t="shared" si="134"/>
        <v>0.1423611111111111</v>
      </c>
    </row>
    <row r="1655" spans="1:24" x14ac:dyDescent="0.3">
      <c r="A1655" s="44" t="s">
        <v>11187</v>
      </c>
      <c r="B1655" s="68" t="s">
        <v>6972</v>
      </c>
      <c r="C1655" s="2" t="s">
        <v>6</v>
      </c>
      <c r="D1655" s="2">
        <v>61</v>
      </c>
      <c r="E1655" s="6">
        <v>21350</v>
      </c>
      <c r="F1655" s="7">
        <v>43950.527511574073</v>
      </c>
      <c r="G1655" s="69" t="s">
        <v>4</v>
      </c>
      <c r="H1655" s="68">
        <v>1435</v>
      </c>
      <c r="I1655" s="8">
        <f t="shared" si="131"/>
        <v>14.35</v>
      </c>
      <c r="J1655" s="2">
        <v>3.569</v>
      </c>
      <c r="K1655" s="69">
        <v>100</v>
      </c>
      <c r="L1655" s="68">
        <v>576</v>
      </c>
      <c r="M1655" s="8">
        <f t="shared" si="132"/>
        <v>5.76</v>
      </c>
      <c r="N1655" s="2">
        <v>2.6970000000000001</v>
      </c>
      <c r="O1655" s="69">
        <v>100</v>
      </c>
      <c r="P1655" s="181">
        <f t="shared" si="133"/>
        <v>2.4913194444444446</v>
      </c>
      <c r="Q1655" s="77" t="s">
        <v>718</v>
      </c>
      <c r="V1655" s="34">
        <v>0.38541666666666669</v>
      </c>
      <c r="W1655" s="85">
        <v>0.53402777777777777</v>
      </c>
      <c r="X1655" s="86">
        <f t="shared" si="134"/>
        <v>0.14861111111111108</v>
      </c>
    </row>
    <row r="1656" spans="1:24" x14ac:dyDescent="0.3">
      <c r="A1656" s="44" t="s">
        <v>11188</v>
      </c>
      <c r="B1656" s="68" t="s">
        <v>5913</v>
      </c>
      <c r="C1656" s="2" t="s">
        <v>1</v>
      </c>
      <c r="D1656" s="2">
        <v>49</v>
      </c>
      <c r="E1656" s="6">
        <v>25758</v>
      </c>
      <c r="F1656" s="7">
        <v>43950.539456018516</v>
      </c>
      <c r="G1656" s="69" t="s">
        <v>4</v>
      </c>
      <c r="H1656" s="68">
        <v>1457</v>
      </c>
      <c r="I1656" s="8">
        <f t="shared" si="131"/>
        <v>14.57</v>
      </c>
      <c r="J1656" s="2">
        <v>4.1130000000000004</v>
      </c>
      <c r="K1656" s="69">
        <v>100</v>
      </c>
      <c r="L1656" s="68">
        <v>410</v>
      </c>
      <c r="M1656" s="8">
        <f t="shared" si="132"/>
        <v>4.0999999999999996</v>
      </c>
      <c r="N1656" s="2">
        <v>2.0129999999999999</v>
      </c>
      <c r="O1656" s="69">
        <v>100</v>
      </c>
      <c r="P1656" s="181">
        <f t="shared" si="133"/>
        <v>3.5536585365853663</v>
      </c>
      <c r="Q1656" s="77" t="s">
        <v>718</v>
      </c>
      <c r="V1656" s="34">
        <v>0.3923611111111111</v>
      </c>
      <c r="W1656" s="85">
        <v>0.54861111111111105</v>
      </c>
      <c r="X1656" s="86">
        <f t="shared" si="134"/>
        <v>0.15624999999999994</v>
      </c>
    </row>
    <row r="1657" spans="1:24" x14ac:dyDescent="0.3">
      <c r="A1657" s="44" t="s">
        <v>11189</v>
      </c>
      <c r="B1657" s="68" t="s">
        <v>5568</v>
      </c>
      <c r="C1657" s="2" t="s">
        <v>1</v>
      </c>
      <c r="D1657" s="2">
        <v>51</v>
      </c>
      <c r="E1657" s="6">
        <v>25235</v>
      </c>
      <c r="F1657" s="7">
        <v>43950.554375</v>
      </c>
      <c r="G1657" s="69" t="s">
        <v>4</v>
      </c>
      <c r="H1657" s="68">
        <v>2414</v>
      </c>
      <c r="I1657" s="8">
        <f t="shared" si="131"/>
        <v>24.383838383838384</v>
      </c>
      <c r="J1657" s="2">
        <v>4.9580000000000002</v>
      </c>
      <c r="K1657" s="69">
        <v>99</v>
      </c>
      <c r="L1657" s="68">
        <v>510</v>
      </c>
      <c r="M1657" s="8">
        <f t="shared" si="132"/>
        <v>5.1515151515151514</v>
      </c>
      <c r="N1657" s="2">
        <v>2.581</v>
      </c>
      <c r="O1657" s="69">
        <v>99</v>
      </c>
      <c r="P1657" s="181">
        <f t="shared" si="133"/>
        <v>4.7333333333333334</v>
      </c>
      <c r="Q1657" s="77" t="s">
        <v>718</v>
      </c>
      <c r="V1657" s="34">
        <v>0.42152777777777778</v>
      </c>
      <c r="W1657" s="85">
        <v>0.56597222222222221</v>
      </c>
      <c r="X1657" s="86">
        <f t="shared" si="134"/>
        <v>0.14444444444444443</v>
      </c>
    </row>
    <row r="1658" spans="1:24" x14ac:dyDescent="0.3">
      <c r="A1658" s="44" t="s">
        <v>11190</v>
      </c>
      <c r="B1658" s="68" t="s">
        <v>11191</v>
      </c>
      <c r="C1658" s="2" t="s">
        <v>1</v>
      </c>
      <c r="D1658" s="2">
        <v>52</v>
      </c>
      <c r="E1658" s="6">
        <v>24838</v>
      </c>
      <c r="F1658" s="7">
        <v>43950.583298611113</v>
      </c>
      <c r="G1658" s="69" t="s">
        <v>4</v>
      </c>
      <c r="H1658" s="68">
        <v>1501</v>
      </c>
      <c r="I1658" s="8">
        <f t="shared" si="131"/>
        <v>15.01</v>
      </c>
      <c r="J1658" s="2">
        <v>4.1619999999999999</v>
      </c>
      <c r="K1658" s="69">
        <v>100</v>
      </c>
      <c r="L1658" s="68">
        <v>302</v>
      </c>
      <c r="M1658" s="8">
        <f t="shared" si="132"/>
        <v>3.02</v>
      </c>
      <c r="N1658" s="2">
        <v>1.7350000000000001</v>
      </c>
      <c r="O1658" s="69">
        <v>100</v>
      </c>
      <c r="P1658" s="181">
        <f t="shared" si="133"/>
        <v>4.9701986754966887</v>
      </c>
      <c r="Q1658" s="77" t="s">
        <v>718</v>
      </c>
      <c r="V1658" s="34">
        <v>0.44791666666666669</v>
      </c>
      <c r="W1658" s="85">
        <v>0.59027777777777779</v>
      </c>
      <c r="X1658" s="86">
        <f t="shared" si="134"/>
        <v>0.1423611111111111</v>
      </c>
    </row>
    <row r="1659" spans="1:24" x14ac:dyDescent="0.3">
      <c r="A1659" s="44" t="s">
        <v>11192</v>
      </c>
      <c r="B1659" s="68" t="s">
        <v>11193</v>
      </c>
      <c r="C1659" s="2" t="s">
        <v>6</v>
      </c>
      <c r="D1659" s="2">
        <v>72</v>
      </c>
      <c r="E1659" s="6">
        <v>17571</v>
      </c>
      <c r="F1659" s="7">
        <v>43950.595717592594</v>
      </c>
      <c r="G1659" s="69" t="s">
        <v>4</v>
      </c>
      <c r="H1659" s="68">
        <v>2242</v>
      </c>
      <c r="I1659" s="8">
        <f t="shared" si="131"/>
        <v>22.646464646464647</v>
      </c>
      <c r="J1659" s="2">
        <v>4.4960000000000004</v>
      </c>
      <c r="K1659" s="69">
        <v>99</v>
      </c>
      <c r="L1659" s="68">
        <v>1112</v>
      </c>
      <c r="M1659" s="8">
        <f t="shared" si="132"/>
        <v>11.232323232323232</v>
      </c>
      <c r="N1659" s="2">
        <v>3.9009999999999998</v>
      </c>
      <c r="O1659" s="69">
        <v>99</v>
      </c>
      <c r="P1659" s="181">
        <f t="shared" si="133"/>
        <v>2.0161870503597124</v>
      </c>
      <c r="Q1659" s="77" t="s">
        <v>718</v>
      </c>
      <c r="V1659" s="34">
        <v>0.4861111111111111</v>
      </c>
      <c r="W1659" s="85">
        <v>0.61805555555555558</v>
      </c>
      <c r="X1659" s="86">
        <f t="shared" si="134"/>
        <v>0.13194444444444448</v>
      </c>
    </row>
    <row r="1660" spans="1:24" x14ac:dyDescent="0.3">
      <c r="A1660" s="44" t="s">
        <v>11194</v>
      </c>
      <c r="B1660" s="68" t="s">
        <v>11195</v>
      </c>
      <c r="C1660" s="2" t="s">
        <v>1</v>
      </c>
      <c r="D1660" s="2">
        <v>56</v>
      </c>
      <c r="E1660" s="6">
        <v>23172</v>
      </c>
      <c r="F1660" s="7">
        <v>43950.625856481478</v>
      </c>
      <c r="G1660" s="69" t="s">
        <v>4</v>
      </c>
      <c r="H1660" s="68">
        <v>3125</v>
      </c>
      <c r="I1660" s="8">
        <f t="shared" si="131"/>
        <v>31.565656565656564</v>
      </c>
      <c r="J1660" s="2">
        <v>5.7110000000000003</v>
      </c>
      <c r="K1660" s="69">
        <v>99</v>
      </c>
      <c r="L1660" s="68">
        <v>851</v>
      </c>
      <c r="M1660" s="8">
        <f t="shared" si="132"/>
        <v>8.5959595959595951</v>
      </c>
      <c r="N1660" s="2">
        <v>2.766</v>
      </c>
      <c r="O1660" s="69">
        <v>99</v>
      </c>
      <c r="P1660" s="181">
        <f t="shared" si="133"/>
        <v>3.6721504112808461</v>
      </c>
      <c r="Q1660" s="77" t="s">
        <v>718</v>
      </c>
      <c r="V1660" s="34">
        <v>0.49305555555555558</v>
      </c>
      <c r="W1660" s="85">
        <v>0.63541666666666663</v>
      </c>
      <c r="X1660" s="86">
        <f t="shared" si="134"/>
        <v>0.14236111111111105</v>
      </c>
    </row>
    <row r="1661" spans="1:24" x14ac:dyDescent="0.3">
      <c r="A1661" s="44" t="s">
        <v>11702</v>
      </c>
      <c r="B1661" s="68" t="s">
        <v>11703</v>
      </c>
      <c r="C1661" s="2" t="s">
        <v>6</v>
      </c>
      <c r="D1661" s="2">
        <v>12.666666666666666</v>
      </c>
      <c r="E1661" s="6">
        <v>39341</v>
      </c>
      <c r="F1661" s="7">
        <v>43955.510706018518</v>
      </c>
      <c r="G1661" s="69" t="s">
        <v>4</v>
      </c>
      <c r="H1661" s="68">
        <v>2789</v>
      </c>
      <c r="I1661" s="8">
        <f t="shared" si="131"/>
        <v>27.89</v>
      </c>
      <c r="J1661" s="2">
        <v>5.41</v>
      </c>
      <c r="K1661" s="69">
        <v>100</v>
      </c>
      <c r="L1661" s="68">
        <v>290</v>
      </c>
      <c r="M1661" s="8">
        <f t="shared" si="132"/>
        <v>2.9</v>
      </c>
      <c r="N1661" s="2">
        <v>1.5009999999999999</v>
      </c>
      <c r="O1661" s="69">
        <v>100</v>
      </c>
      <c r="P1661" s="181">
        <f t="shared" si="133"/>
        <v>9.6172413793103448</v>
      </c>
      <c r="Q1661" s="77" t="s">
        <v>718</v>
      </c>
      <c r="V1661" s="34">
        <v>0.3743055555555555</v>
      </c>
      <c r="W1661" s="85">
        <v>0.52083333333333337</v>
      </c>
      <c r="X1661" s="86">
        <f t="shared" si="134"/>
        <v>0.14652777777777787</v>
      </c>
    </row>
    <row r="1662" spans="1:24" x14ac:dyDescent="0.3">
      <c r="A1662" s="44" t="s">
        <v>11704</v>
      </c>
      <c r="B1662" s="68" t="s">
        <v>6238</v>
      </c>
      <c r="C1662" s="2" t="s">
        <v>1</v>
      </c>
      <c r="D1662" s="2">
        <v>51</v>
      </c>
      <c r="E1662" s="6">
        <v>25273</v>
      </c>
      <c r="F1662" s="7">
        <v>43955.516898148147</v>
      </c>
      <c r="G1662" s="69" t="s">
        <v>4</v>
      </c>
      <c r="H1662" s="68">
        <v>2246</v>
      </c>
      <c r="I1662" s="8">
        <f t="shared" si="131"/>
        <v>22.686868686868689</v>
      </c>
      <c r="J1662" s="2">
        <v>4.0750000000000002</v>
      </c>
      <c r="K1662" s="69">
        <v>99</v>
      </c>
      <c r="L1662" s="68">
        <v>678</v>
      </c>
      <c r="M1662" s="8">
        <f t="shared" si="132"/>
        <v>6.8484848484848486</v>
      </c>
      <c r="N1662" s="2">
        <v>2.6930000000000001</v>
      </c>
      <c r="O1662" s="69">
        <v>99</v>
      </c>
      <c r="P1662" s="181">
        <f t="shared" si="133"/>
        <v>3.3126843657817111</v>
      </c>
      <c r="Q1662" s="77" t="s">
        <v>718</v>
      </c>
      <c r="V1662" s="34">
        <v>0.3923611111111111</v>
      </c>
      <c r="W1662" s="85">
        <v>0.53472222222222221</v>
      </c>
      <c r="X1662" s="86">
        <f t="shared" si="134"/>
        <v>0.1423611111111111</v>
      </c>
    </row>
    <row r="1663" spans="1:24" x14ac:dyDescent="0.3">
      <c r="A1663" s="44" t="s">
        <v>11705</v>
      </c>
      <c r="B1663" s="68" t="s">
        <v>11706</v>
      </c>
      <c r="C1663" s="2" t="s">
        <v>6</v>
      </c>
      <c r="D1663" s="2">
        <v>54</v>
      </c>
      <c r="E1663" s="6">
        <v>24213</v>
      </c>
      <c r="F1663" s="7">
        <v>43955.535787037035</v>
      </c>
      <c r="G1663" s="69" t="s">
        <v>4</v>
      </c>
      <c r="H1663" s="68">
        <v>1673</v>
      </c>
      <c r="I1663" s="8">
        <f t="shared" si="131"/>
        <v>16.8989898989899</v>
      </c>
      <c r="J1663" s="2">
        <v>4.9619999999999997</v>
      </c>
      <c r="K1663" s="69">
        <v>99</v>
      </c>
      <c r="L1663" s="68">
        <v>573</v>
      </c>
      <c r="M1663" s="8">
        <f t="shared" si="132"/>
        <v>5.7878787878787881</v>
      </c>
      <c r="N1663" s="2">
        <v>2.4460000000000002</v>
      </c>
      <c r="O1663" s="69">
        <v>99</v>
      </c>
      <c r="P1663" s="181">
        <f t="shared" si="133"/>
        <v>2.919720767888307</v>
      </c>
      <c r="Q1663" s="77" t="s">
        <v>718</v>
      </c>
      <c r="V1663" s="34">
        <v>0.40069444444444446</v>
      </c>
      <c r="W1663" s="85">
        <v>0.54861111111111105</v>
      </c>
      <c r="X1663" s="86">
        <f t="shared" si="134"/>
        <v>0.14791666666666659</v>
      </c>
    </row>
    <row r="1664" spans="1:24" x14ac:dyDescent="0.3">
      <c r="A1664" s="44" t="s">
        <v>5063</v>
      </c>
      <c r="B1664" s="68" t="s">
        <v>5064</v>
      </c>
      <c r="C1664" s="2" t="s">
        <v>1</v>
      </c>
      <c r="D1664" s="2">
        <v>51</v>
      </c>
      <c r="E1664" s="6">
        <v>25051</v>
      </c>
      <c r="F1664" s="7">
        <v>43955.545185185183</v>
      </c>
      <c r="G1664" s="69" t="s">
        <v>4</v>
      </c>
      <c r="H1664" s="68">
        <v>2517</v>
      </c>
      <c r="I1664" s="8">
        <f t="shared" si="131"/>
        <v>25.424242424242426</v>
      </c>
      <c r="J1664" s="2">
        <v>5.2919999999999998</v>
      </c>
      <c r="K1664" s="69">
        <v>99</v>
      </c>
      <c r="L1664" s="68">
        <v>459</v>
      </c>
      <c r="M1664" s="8">
        <f t="shared" si="132"/>
        <v>4.6363636363636367</v>
      </c>
      <c r="N1664" s="2">
        <v>2.2650000000000001</v>
      </c>
      <c r="O1664" s="69">
        <v>99</v>
      </c>
      <c r="P1664" s="181">
        <f t="shared" si="133"/>
        <v>5.4836601307189543</v>
      </c>
      <c r="Q1664" s="77" t="s">
        <v>718</v>
      </c>
      <c r="V1664" s="34">
        <v>0.42430555555555555</v>
      </c>
      <c r="W1664" s="85">
        <v>0.56944444444444442</v>
      </c>
      <c r="X1664" s="86">
        <f t="shared" si="134"/>
        <v>0.14513888888888887</v>
      </c>
    </row>
    <row r="1665" spans="1:24" x14ac:dyDescent="0.3">
      <c r="A1665" s="44" t="s">
        <v>2986</v>
      </c>
      <c r="B1665" s="68" t="s">
        <v>266</v>
      </c>
      <c r="C1665" s="2" t="s">
        <v>1</v>
      </c>
      <c r="D1665" s="2">
        <v>51</v>
      </c>
      <c r="E1665" s="6">
        <v>25016</v>
      </c>
      <c r="F1665" s="7">
        <v>43955.556539351855</v>
      </c>
      <c r="G1665" s="69" t="s">
        <v>4</v>
      </c>
      <c r="H1665" s="68">
        <v>2587</v>
      </c>
      <c r="I1665" s="8">
        <f t="shared" si="131"/>
        <v>25.87</v>
      </c>
      <c r="J1665" s="2">
        <v>5.21</v>
      </c>
      <c r="K1665" s="69">
        <v>100</v>
      </c>
      <c r="L1665" s="68">
        <v>443</v>
      </c>
      <c r="M1665" s="8">
        <f t="shared" si="132"/>
        <v>4.43</v>
      </c>
      <c r="N1665" s="2">
        <v>2.2930000000000001</v>
      </c>
      <c r="O1665" s="69">
        <v>100</v>
      </c>
      <c r="P1665" s="181">
        <f t="shared" si="133"/>
        <v>5.839729119638827</v>
      </c>
      <c r="Q1665" s="77" t="s">
        <v>718</v>
      </c>
      <c r="V1665" s="34">
        <v>0.43124999999999997</v>
      </c>
      <c r="W1665" s="85">
        <v>0.58333333333333337</v>
      </c>
      <c r="X1665" s="86">
        <f t="shared" si="134"/>
        <v>0.1520833333333334</v>
      </c>
    </row>
    <row r="1666" spans="1:24" x14ac:dyDescent="0.3">
      <c r="A1666" s="44" t="s">
        <v>4965</v>
      </c>
      <c r="B1666" s="68" t="s">
        <v>4468</v>
      </c>
      <c r="C1666" s="2" t="s">
        <v>1</v>
      </c>
      <c r="D1666" s="2">
        <v>36</v>
      </c>
      <c r="E1666" s="6">
        <v>30515</v>
      </c>
      <c r="F1666" s="7">
        <v>43955.587418981479</v>
      </c>
      <c r="G1666" s="69" t="s">
        <v>4</v>
      </c>
      <c r="H1666" s="68">
        <v>2566</v>
      </c>
      <c r="I1666" s="8">
        <f t="shared" si="131"/>
        <v>25.91919191919192</v>
      </c>
      <c r="J1666" s="2">
        <v>5.3940000000000001</v>
      </c>
      <c r="K1666" s="69">
        <v>99</v>
      </c>
      <c r="L1666" s="68">
        <v>562</v>
      </c>
      <c r="M1666" s="8">
        <f t="shared" si="132"/>
        <v>5.6767676767676765</v>
      </c>
      <c r="N1666" s="2">
        <v>2.3250000000000002</v>
      </c>
      <c r="O1666" s="69">
        <v>99</v>
      </c>
      <c r="P1666" s="181">
        <f t="shared" si="133"/>
        <v>4.5658362989323846</v>
      </c>
      <c r="Q1666" s="77" t="s">
        <v>718</v>
      </c>
      <c r="V1666" s="34">
        <v>0.45416666666666666</v>
      </c>
      <c r="W1666" s="85">
        <v>0.59722222222222221</v>
      </c>
      <c r="X1666" s="86">
        <f t="shared" si="134"/>
        <v>0.14305555555555555</v>
      </c>
    </row>
    <row r="1667" spans="1:24" x14ac:dyDescent="0.3">
      <c r="A1667" s="44" t="s">
        <v>4445</v>
      </c>
      <c r="B1667" s="68" t="s">
        <v>4446</v>
      </c>
      <c r="C1667" s="2" t="s">
        <v>1</v>
      </c>
      <c r="D1667" s="2">
        <v>49</v>
      </c>
      <c r="E1667" s="6">
        <v>25784</v>
      </c>
      <c r="F1667" s="7">
        <v>43955.59747685185</v>
      </c>
      <c r="G1667" s="69" t="s">
        <v>4</v>
      </c>
      <c r="H1667" s="68">
        <v>2157</v>
      </c>
      <c r="I1667" s="8">
        <f t="shared" ref="I1667:I1730" si="135">H1667/K1667</f>
        <v>21.787878787878789</v>
      </c>
      <c r="J1667" s="2">
        <v>4.6909999999999998</v>
      </c>
      <c r="K1667" s="69">
        <v>99</v>
      </c>
      <c r="L1667" s="68">
        <v>399</v>
      </c>
      <c r="M1667" s="8">
        <f t="shared" ref="M1667:M1730" si="136">L1667/O1667</f>
        <v>4.0303030303030303</v>
      </c>
      <c r="N1667" s="2">
        <v>2.2469999999999999</v>
      </c>
      <c r="O1667" s="69">
        <v>99</v>
      </c>
      <c r="P1667" s="181">
        <f t="shared" ref="P1667:P1730" si="137">I1667/M1667</f>
        <v>5.4060150375939848</v>
      </c>
      <c r="Q1667" s="77" t="s">
        <v>718</v>
      </c>
      <c r="V1667" s="34">
        <v>0.4777777777777778</v>
      </c>
      <c r="W1667" s="85">
        <v>0.61805555555555558</v>
      </c>
      <c r="X1667" s="86">
        <f t="shared" ref="X1667:X1730" si="138">IF(AND(W1667&lt;&gt;0,V1667&lt;&gt;0),W1667-V1667,"No_data")</f>
        <v>0.14027777777777778</v>
      </c>
    </row>
    <row r="1668" spans="1:24" x14ac:dyDescent="0.3">
      <c r="A1668" s="44" t="s">
        <v>11707</v>
      </c>
      <c r="B1668" s="68" t="s">
        <v>4275</v>
      </c>
      <c r="C1668" s="2" t="s">
        <v>1</v>
      </c>
      <c r="D1668" s="2">
        <v>47</v>
      </c>
      <c r="E1668" s="6">
        <v>26723</v>
      </c>
      <c r="F1668" s="7">
        <v>43955.627233796295</v>
      </c>
      <c r="G1668" s="69" t="s">
        <v>4</v>
      </c>
      <c r="H1668" s="68">
        <v>3195</v>
      </c>
      <c r="I1668" s="8">
        <f t="shared" si="135"/>
        <v>31.95</v>
      </c>
      <c r="J1668" s="2">
        <v>6.34</v>
      </c>
      <c r="K1668" s="69">
        <v>100</v>
      </c>
      <c r="L1668" s="68">
        <v>436</v>
      </c>
      <c r="M1668" s="8">
        <f t="shared" si="136"/>
        <v>4.3600000000000003</v>
      </c>
      <c r="N1668" s="2">
        <v>2.4020000000000001</v>
      </c>
      <c r="O1668" s="69">
        <v>100</v>
      </c>
      <c r="P1668" s="181">
        <f t="shared" si="137"/>
        <v>7.3279816513761462</v>
      </c>
      <c r="Q1668" s="77" t="s">
        <v>718</v>
      </c>
      <c r="V1668" s="34">
        <v>0.48819444444444443</v>
      </c>
      <c r="W1668" s="85">
        <v>0.63194444444444442</v>
      </c>
      <c r="X1668" s="86">
        <f t="shared" si="138"/>
        <v>0.14374999999999999</v>
      </c>
    </row>
    <row r="1669" spans="1:24" x14ac:dyDescent="0.3">
      <c r="A1669" s="44" t="s">
        <v>11708</v>
      </c>
      <c r="B1669" s="68" t="s">
        <v>11709</v>
      </c>
      <c r="C1669" s="2" t="s">
        <v>6</v>
      </c>
      <c r="D1669" s="2">
        <v>39</v>
      </c>
      <c r="E1669" s="6">
        <v>29707</v>
      </c>
      <c r="F1669" s="7">
        <v>43955.63449074074</v>
      </c>
      <c r="G1669" s="69" t="s">
        <v>4</v>
      </c>
      <c r="H1669" s="68">
        <v>963</v>
      </c>
      <c r="I1669" s="8">
        <f t="shared" si="135"/>
        <v>9.6300000000000008</v>
      </c>
      <c r="J1669" s="2">
        <v>2.9940000000000002</v>
      </c>
      <c r="K1669" s="69">
        <v>100</v>
      </c>
      <c r="L1669" s="68">
        <v>384</v>
      </c>
      <c r="M1669" s="8">
        <f t="shared" si="136"/>
        <v>3.84</v>
      </c>
      <c r="N1669" s="2">
        <v>1.9370000000000001</v>
      </c>
      <c r="O1669" s="69">
        <v>100</v>
      </c>
      <c r="P1669" s="181">
        <f t="shared" si="137"/>
        <v>2.5078125000000004</v>
      </c>
      <c r="Q1669" s="77" t="s">
        <v>718</v>
      </c>
      <c r="V1669" s="34">
        <v>0.49722222222222223</v>
      </c>
      <c r="W1669" s="85">
        <v>0.64583333333333337</v>
      </c>
      <c r="X1669" s="86">
        <f t="shared" si="138"/>
        <v>0.14861111111111114</v>
      </c>
    </row>
    <row r="1670" spans="1:24" x14ac:dyDescent="0.3">
      <c r="A1670" s="44" t="s">
        <v>11710</v>
      </c>
      <c r="B1670" s="68" t="s">
        <v>11711</v>
      </c>
      <c r="C1670" s="2" t="s">
        <v>6</v>
      </c>
      <c r="D1670" s="2">
        <v>18</v>
      </c>
      <c r="E1670" s="6">
        <v>37161</v>
      </c>
      <c r="F1670" s="7">
        <v>43955.647893518515</v>
      </c>
      <c r="G1670" s="69" t="s">
        <v>4</v>
      </c>
      <c r="H1670" s="68">
        <v>998</v>
      </c>
      <c r="I1670" s="8">
        <f t="shared" si="135"/>
        <v>9.98</v>
      </c>
      <c r="J1670" s="2">
        <v>2.7149999999999999</v>
      </c>
      <c r="K1670" s="69">
        <v>100</v>
      </c>
      <c r="L1670" s="68">
        <v>296</v>
      </c>
      <c r="M1670" s="8">
        <f t="shared" si="136"/>
        <v>2.96</v>
      </c>
      <c r="N1670" s="2">
        <v>1.8140000000000001</v>
      </c>
      <c r="O1670" s="69">
        <v>100</v>
      </c>
      <c r="P1670" s="181">
        <f t="shared" si="137"/>
        <v>3.3716216216216219</v>
      </c>
      <c r="Q1670" s="77" t="s">
        <v>718</v>
      </c>
      <c r="V1670" s="229">
        <v>0.50555555555555554</v>
      </c>
      <c r="W1670" s="99">
        <v>0.65972222222222221</v>
      </c>
      <c r="X1670" s="86">
        <f t="shared" si="138"/>
        <v>0.15416666666666667</v>
      </c>
    </row>
    <row r="1671" spans="1:24" x14ac:dyDescent="0.3">
      <c r="A1671" s="44" t="s">
        <v>11712</v>
      </c>
      <c r="B1671" s="68" t="s">
        <v>6776</v>
      </c>
      <c r="C1671" s="2" t="s">
        <v>1</v>
      </c>
      <c r="D1671" s="2">
        <v>40</v>
      </c>
      <c r="E1671" s="6">
        <v>29180</v>
      </c>
      <c r="F1671" s="7">
        <v>43955.661215277774</v>
      </c>
      <c r="G1671" s="69" t="s">
        <v>4</v>
      </c>
      <c r="H1671" s="68">
        <v>1857</v>
      </c>
      <c r="I1671" s="8">
        <f t="shared" si="135"/>
        <v>18.57</v>
      </c>
      <c r="J1671" s="2">
        <v>4.0359999999999996</v>
      </c>
      <c r="K1671" s="69">
        <v>100</v>
      </c>
      <c r="L1671" s="68">
        <v>465</v>
      </c>
      <c r="M1671" s="8">
        <f t="shared" si="136"/>
        <v>4.6500000000000004</v>
      </c>
      <c r="N1671" s="2">
        <v>2.1709999999999998</v>
      </c>
      <c r="O1671" s="69">
        <v>100</v>
      </c>
      <c r="P1671" s="181">
        <f t="shared" si="137"/>
        <v>3.9935483870967738</v>
      </c>
      <c r="Q1671" s="77" t="s">
        <v>718</v>
      </c>
      <c r="V1671" s="34">
        <v>0.5229166666666667</v>
      </c>
      <c r="W1671" s="85">
        <v>0.68055555555555547</v>
      </c>
      <c r="X1671" s="86">
        <f t="shared" si="138"/>
        <v>0.15763888888888877</v>
      </c>
    </row>
    <row r="1672" spans="1:24" x14ac:dyDescent="0.3">
      <c r="A1672" s="44" t="s">
        <v>11713</v>
      </c>
      <c r="B1672" s="68" t="s">
        <v>6177</v>
      </c>
      <c r="C1672" s="2" t="s">
        <v>6</v>
      </c>
      <c r="D1672" s="2">
        <v>42</v>
      </c>
      <c r="E1672" s="6">
        <v>28452</v>
      </c>
      <c r="F1672" s="7">
        <v>43957.510011574072</v>
      </c>
      <c r="G1672" s="69" t="s">
        <v>4</v>
      </c>
      <c r="H1672" s="68">
        <v>2269</v>
      </c>
      <c r="I1672" s="8">
        <f t="shared" si="135"/>
        <v>22.91919191919192</v>
      </c>
      <c r="J1672" s="2">
        <v>4.8689999999999998</v>
      </c>
      <c r="K1672" s="69">
        <v>99</v>
      </c>
      <c r="L1672" s="68">
        <v>405</v>
      </c>
      <c r="M1672" s="8">
        <f t="shared" si="136"/>
        <v>4.0909090909090908</v>
      </c>
      <c r="N1672" s="2">
        <v>1.9219999999999999</v>
      </c>
      <c r="O1672" s="69">
        <v>99</v>
      </c>
      <c r="P1672" s="181">
        <f t="shared" si="137"/>
        <v>5.6024691358024699</v>
      </c>
      <c r="Q1672" s="77" t="s">
        <v>718</v>
      </c>
      <c r="V1672" s="34">
        <v>0.37916666666666665</v>
      </c>
      <c r="W1672" s="85">
        <v>0.52083333333333337</v>
      </c>
      <c r="X1672" s="86">
        <f t="shared" si="138"/>
        <v>0.14166666666666672</v>
      </c>
    </row>
    <row r="1673" spans="1:24" x14ac:dyDescent="0.3">
      <c r="A1673" s="44" t="s">
        <v>11714</v>
      </c>
      <c r="B1673" s="68" t="s">
        <v>11715</v>
      </c>
      <c r="C1673" s="2" t="s">
        <v>1</v>
      </c>
      <c r="D1673" s="2">
        <v>38</v>
      </c>
      <c r="E1673" s="6">
        <v>29886</v>
      </c>
      <c r="F1673" s="7">
        <v>43957.526689814818</v>
      </c>
      <c r="G1673" s="69" t="s">
        <v>4</v>
      </c>
      <c r="H1673" s="68">
        <v>1470</v>
      </c>
      <c r="I1673" s="8">
        <f t="shared" si="135"/>
        <v>14.848484848484848</v>
      </c>
      <c r="J1673" s="2">
        <v>3.944</v>
      </c>
      <c r="K1673" s="69">
        <v>99</v>
      </c>
      <c r="L1673" s="68">
        <v>549</v>
      </c>
      <c r="M1673" s="8">
        <f t="shared" si="136"/>
        <v>5.5454545454545459</v>
      </c>
      <c r="N1673" s="2">
        <v>2.3919999999999999</v>
      </c>
      <c r="O1673" s="69">
        <v>99</v>
      </c>
      <c r="P1673" s="181">
        <f t="shared" si="137"/>
        <v>2.6775956284153004</v>
      </c>
      <c r="Q1673" s="77" t="s">
        <v>718</v>
      </c>
      <c r="V1673" s="34">
        <v>0.40138888888888885</v>
      </c>
      <c r="W1673" s="85">
        <v>0.53472222222222221</v>
      </c>
      <c r="X1673" s="86">
        <f t="shared" si="138"/>
        <v>0.13333333333333336</v>
      </c>
    </row>
    <row r="1674" spans="1:24" x14ac:dyDescent="0.3">
      <c r="A1674" s="44" t="s">
        <v>4206</v>
      </c>
      <c r="B1674" s="68" t="s">
        <v>4207</v>
      </c>
      <c r="C1674" s="2" t="s">
        <v>1</v>
      </c>
      <c r="D1674" s="2">
        <v>51</v>
      </c>
      <c r="E1674" s="6">
        <v>25199</v>
      </c>
      <c r="F1674" s="7">
        <v>43957.536064814813</v>
      </c>
      <c r="G1674" s="69" t="s">
        <v>4</v>
      </c>
      <c r="H1674" s="68">
        <v>2569</v>
      </c>
      <c r="I1674" s="8">
        <f t="shared" si="135"/>
        <v>25.69</v>
      </c>
      <c r="J1674" s="2">
        <v>5.7060000000000004</v>
      </c>
      <c r="K1674" s="69">
        <v>100</v>
      </c>
      <c r="L1674" s="68">
        <v>515</v>
      </c>
      <c r="M1674" s="8">
        <f t="shared" si="136"/>
        <v>5.15</v>
      </c>
      <c r="N1674" s="2">
        <v>2.1150000000000002</v>
      </c>
      <c r="O1674" s="69">
        <v>100</v>
      </c>
      <c r="P1674" s="181">
        <f t="shared" si="137"/>
        <v>4.9883495145631063</v>
      </c>
      <c r="Q1674" s="77" t="s">
        <v>718</v>
      </c>
      <c r="V1674" s="34">
        <v>0.40902777777777777</v>
      </c>
      <c r="W1674" s="85">
        <v>0.54861111111111105</v>
      </c>
      <c r="X1674" s="86">
        <f t="shared" si="138"/>
        <v>0.13958333333333328</v>
      </c>
    </row>
    <row r="1675" spans="1:24" x14ac:dyDescent="0.3">
      <c r="A1675" s="44" t="s">
        <v>11716</v>
      </c>
      <c r="B1675" s="68" t="s">
        <v>11717</v>
      </c>
      <c r="C1675" s="2" t="s">
        <v>6</v>
      </c>
      <c r="D1675" s="2">
        <v>75</v>
      </c>
      <c r="E1675" s="6">
        <v>16395</v>
      </c>
      <c r="F1675" s="7">
        <v>43957.546157407407</v>
      </c>
      <c r="G1675" s="69" t="s">
        <v>4</v>
      </c>
      <c r="H1675" s="68">
        <v>2187</v>
      </c>
      <c r="I1675" s="8">
        <f t="shared" si="135"/>
        <v>21.87</v>
      </c>
      <c r="J1675" s="2">
        <v>4.9089999999999998</v>
      </c>
      <c r="K1675" s="69">
        <v>100</v>
      </c>
      <c r="L1675" s="68">
        <v>840</v>
      </c>
      <c r="M1675" s="8">
        <f t="shared" si="136"/>
        <v>8.4</v>
      </c>
      <c r="N1675" s="2">
        <v>2.93</v>
      </c>
      <c r="O1675" s="69">
        <v>100</v>
      </c>
      <c r="P1675" s="181">
        <f t="shared" si="137"/>
        <v>2.6035714285714286</v>
      </c>
      <c r="Q1675" s="77" t="s">
        <v>718</v>
      </c>
      <c r="V1675" s="34">
        <v>0.43055555555555558</v>
      </c>
      <c r="W1675" s="85">
        <v>0.56944444444444442</v>
      </c>
      <c r="X1675" s="86">
        <f t="shared" si="138"/>
        <v>0.13888888888888884</v>
      </c>
    </row>
    <row r="1676" spans="1:24" x14ac:dyDescent="0.3">
      <c r="A1676" s="44" t="s">
        <v>11718</v>
      </c>
      <c r="B1676" s="68" t="s">
        <v>9075</v>
      </c>
      <c r="C1676" s="2" t="s">
        <v>1</v>
      </c>
      <c r="D1676" s="2">
        <v>51</v>
      </c>
      <c r="E1676" s="6">
        <v>25089</v>
      </c>
      <c r="F1676" s="7">
        <v>43957.574537037035</v>
      </c>
      <c r="G1676" s="69" t="s">
        <v>4</v>
      </c>
      <c r="H1676" s="68">
        <v>2053</v>
      </c>
      <c r="I1676" s="8">
        <f t="shared" si="135"/>
        <v>20.53</v>
      </c>
      <c r="J1676" s="2">
        <v>4.5449999999999999</v>
      </c>
      <c r="K1676" s="69">
        <v>100</v>
      </c>
      <c r="L1676" s="68">
        <v>701</v>
      </c>
      <c r="M1676" s="8">
        <f t="shared" si="136"/>
        <v>7.01</v>
      </c>
      <c r="N1676" s="2">
        <v>2.855</v>
      </c>
      <c r="O1676" s="69">
        <v>100</v>
      </c>
      <c r="P1676" s="181">
        <f t="shared" si="137"/>
        <v>2.92867332382311</v>
      </c>
      <c r="Q1676" s="77" t="s">
        <v>718</v>
      </c>
      <c r="V1676" s="34">
        <v>0.45416666666666666</v>
      </c>
      <c r="W1676" s="85">
        <v>0.58333333333333337</v>
      </c>
      <c r="X1676" s="86">
        <f t="shared" si="138"/>
        <v>0.12916666666666671</v>
      </c>
    </row>
    <row r="1677" spans="1:24" x14ac:dyDescent="0.3">
      <c r="A1677" s="44" t="s">
        <v>11719</v>
      </c>
      <c r="B1677" s="68" t="s">
        <v>11720</v>
      </c>
      <c r="C1677" s="2" t="s">
        <v>1</v>
      </c>
      <c r="D1677" s="2">
        <v>50</v>
      </c>
      <c r="E1677" s="6">
        <v>25451</v>
      </c>
      <c r="F1677" s="7">
        <v>43957.585162037038</v>
      </c>
      <c r="G1677" s="69" t="s">
        <v>4</v>
      </c>
      <c r="H1677" s="68">
        <v>1658</v>
      </c>
      <c r="I1677" s="8">
        <f t="shared" si="135"/>
        <v>16.579999999999998</v>
      </c>
      <c r="J1677" s="2">
        <v>3.6549999999999998</v>
      </c>
      <c r="K1677" s="69">
        <v>100</v>
      </c>
      <c r="L1677" s="68">
        <v>481</v>
      </c>
      <c r="M1677" s="8">
        <f t="shared" si="136"/>
        <v>4.8099999999999996</v>
      </c>
      <c r="N1677" s="2">
        <v>2.21</v>
      </c>
      <c r="O1677" s="69">
        <v>100</v>
      </c>
      <c r="P1677" s="181">
        <f t="shared" si="137"/>
        <v>3.4469854469854471</v>
      </c>
      <c r="Q1677" s="77" t="s">
        <v>718</v>
      </c>
      <c r="V1677" s="34">
        <v>0.46527777777777773</v>
      </c>
      <c r="W1677" s="85">
        <v>0.59722222222222221</v>
      </c>
      <c r="X1677" s="86">
        <f t="shared" si="138"/>
        <v>0.13194444444444448</v>
      </c>
    </row>
    <row r="1678" spans="1:24" x14ac:dyDescent="0.3">
      <c r="A1678" s="44" t="s">
        <v>4258</v>
      </c>
      <c r="B1678" s="68" t="s">
        <v>4259</v>
      </c>
      <c r="C1678" s="2" t="s">
        <v>1</v>
      </c>
      <c r="D1678" s="2">
        <v>73</v>
      </c>
      <c r="E1678" s="6">
        <v>17006</v>
      </c>
      <c r="F1678" s="7">
        <v>43957.599456018521</v>
      </c>
      <c r="G1678" s="69" t="s">
        <v>4</v>
      </c>
      <c r="H1678" s="68">
        <v>2837</v>
      </c>
      <c r="I1678" s="8">
        <f t="shared" si="135"/>
        <v>28.656565656565657</v>
      </c>
      <c r="J1678" s="2">
        <v>5.65</v>
      </c>
      <c r="K1678" s="69">
        <v>99</v>
      </c>
      <c r="L1678" s="68">
        <v>743</v>
      </c>
      <c r="M1678" s="8">
        <f t="shared" si="136"/>
        <v>7.5050505050505052</v>
      </c>
      <c r="N1678" s="2">
        <v>3.0779999999999998</v>
      </c>
      <c r="O1678" s="69">
        <v>99</v>
      </c>
      <c r="P1678" s="181">
        <f t="shared" si="137"/>
        <v>3.8183041722745625</v>
      </c>
      <c r="Q1678" s="77" t="s">
        <v>718</v>
      </c>
      <c r="V1678" s="34">
        <v>0.4909722222222222</v>
      </c>
      <c r="W1678" s="85">
        <v>0.63194444444444442</v>
      </c>
      <c r="X1678" s="86">
        <f t="shared" si="138"/>
        <v>0.14097222222222222</v>
      </c>
    </row>
    <row r="1679" spans="1:24" x14ac:dyDescent="0.3">
      <c r="A1679" s="44" t="s">
        <v>11721</v>
      </c>
      <c r="B1679" s="68" t="s">
        <v>342</v>
      </c>
      <c r="C1679" s="2" t="s">
        <v>1</v>
      </c>
      <c r="D1679" s="2">
        <v>64</v>
      </c>
      <c r="E1679" s="6">
        <v>20562</v>
      </c>
      <c r="F1679" s="7">
        <v>43957.632337962961</v>
      </c>
      <c r="G1679" s="69" t="s">
        <v>4</v>
      </c>
      <c r="H1679" s="68">
        <v>2051</v>
      </c>
      <c r="I1679" s="8">
        <f t="shared" si="135"/>
        <v>20.51</v>
      </c>
      <c r="J1679" s="2">
        <v>4.016</v>
      </c>
      <c r="K1679" s="69">
        <v>100</v>
      </c>
      <c r="L1679" s="68">
        <v>442</v>
      </c>
      <c r="M1679" s="8">
        <f t="shared" si="136"/>
        <v>4.42</v>
      </c>
      <c r="N1679" s="2">
        <v>1.9079999999999999</v>
      </c>
      <c r="O1679" s="69">
        <v>100</v>
      </c>
      <c r="P1679" s="181">
        <f t="shared" si="137"/>
        <v>4.6402714932126701</v>
      </c>
      <c r="Q1679" s="77" t="s">
        <v>718</v>
      </c>
      <c r="V1679" s="34">
        <v>0.47569444444444442</v>
      </c>
      <c r="W1679" s="85">
        <v>0.64583333333333337</v>
      </c>
      <c r="X1679" s="86">
        <f t="shared" si="138"/>
        <v>0.17013888888888895</v>
      </c>
    </row>
    <row r="1680" spans="1:24" x14ac:dyDescent="0.3">
      <c r="A1680" s="44" t="s">
        <v>11722</v>
      </c>
      <c r="B1680" s="68" t="s">
        <v>11723</v>
      </c>
      <c r="C1680" s="2" t="s">
        <v>6</v>
      </c>
      <c r="D1680" s="2">
        <v>70</v>
      </c>
      <c r="E1680" s="6">
        <v>18215</v>
      </c>
      <c r="F1680" s="7">
        <v>43957.642847222225</v>
      </c>
      <c r="G1680" s="69" t="s">
        <v>4</v>
      </c>
      <c r="H1680" s="68">
        <v>1761</v>
      </c>
      <c r="I1680" s="8">
        <f t="shared" si="135"/>
        <v>17.61</v>
      </c>
      <c r="J1680" s="2">
        <v>3.69</v>
      </c>
      <c r="K1680" s="69">
        <v>100</v>
      </c>
      <c r="L1680" s="68">
        <v>574</v>
      </c>
      <c r="M1680" s="8">
        <f t="shared" si="136"/>
        <v>5.74</v>
      </c>
      <c r="N1680" s="2">
        <v>2.355</v>
      </c>
      <c r="O1680" s="69">
        <v>100</v>
      </c>
      <c r="P1680" s="181">
        <f t="shared" si="137"/>
        <v>3.0679442508710801</v>
      </c>
      <c r="Q1680" s="77" t="s">
        <v>718</v>
      </c>
      <c r="V1680" s="34">
        <v>0.52500000000000002</v>
      </c>
      <c r="W1680" s="85">
        <v>0.66666666666666663</v>
      </c>
      <c r="X1680" s="86">
        <f t="shared" si="138"/>
        <v>0.14166666666666661</v>
      </c>
    </row>
    <row r="1681" spans="1:24" x14ac:dyDescent="0.3">
      <c r="A1681" s="44" t="s">
        <v>11724</v>
      </c>
      <c r="B1681" s="68" t="s">
        <v>11725</v>
      </c>
      <c r="C1681" s="2" t="s">
        <v>6</v>
      </c>
      <c r="D1681" s="2">
        <v>37</v>
      </c>
      <c r="E1681" s="6">
        <v>30259</v>
      </c>
      <c r="F1681" s="7">
        <v>43957.66202546296</v>
      </c>
      <c r="G1681" s="69" t="s">
        <v>4</v>
      </c>
      <c r="H1681" s="68">
        <v>1791</v>
      </c>
      <c r="I1681" s="8">
        <f t="shared" si="135"/>
        <v>17.91</v>
      </c>
      <c r="J1681" s="2">
        <v>4.7160000000000002</v>
      </c>
      <c r="K1681" s="69">
        <v>100</v>
      </c>
      <c r="L1681" s="68">
        <v>477</v>
      </c>
      <c r="M1681" s="8">
        <f t="shared" si="136"/>
        <v>4.7699999999999996</v>
      </c>
      <c r="N1681" s="2">
        <v>1.9379999999999999</v>
      </c>
      <c r="O1681" s="69">
        <v>100</v>
      </c>
      <c r="P1681" s="181">
        <f t="shared" si="137"/>
        <v>3.7547169811320757</v>
      </c>
      <c r="Q1681" s="77" t="s">
        <v>718</v>
      </c>
      <c r="V1681" s="34">
        <v>0.52847222222222223</v>
      </c>
      <c r="W1681" s="85">
        <v>0.66666666666666663</v>
      </c>
      <c r="X1681" s="86">
        <f t="shared" si="138"/>
        <v>0.1381944444444444</v>
      </c>
    </row>
    <row r="1682" spans="1:24" x14ac:dyDescent="0.3">
      <c r="A1682" s="44" t="s">
        <v>11726</v>
      </c>
      <c r="B1682" s="68" t="s">
        <v>11727</v>
      </c>
      <c r="C1682" s="2" t="s">
        <v>6</v>
      </c>
      <c r="D1682" s="2">
        <v>78</v>
      </c>
      <c r="E1682" s="6">
        <v>15370</v>
      </c>
      <c r="F1682" s="7">
        <v>43958.371053240742</v>
      </c>
      <c r="G1682" s="69" t="s">
        <v>71</v>
      </c>
      <c r="H1682" s="68">
        <v>2929</v>
      </c>
      <c r="I1682" s="8">
        <f t="shared" si="135"/>
        <v>29.585858585858585</v>
      </c>
      <c r="J1682" s="2">
        <v>5.5919999999999996</v>
      </c>
      <c r="K1682" s="69">
        <v>99</v>
      </c>
      <c r="L1682" s="68">
        <v>1684</v>
      </c>
      <c r="M1682" s="8">
        <f t="shared" si="136"/>
        <v>17.01010101010101</v>
      </c>
      <c r="N1682" s="2">
        <v>4.875</v>
      </c>
      <c r="O1682" s="69">
        <v>99</v>
      </c>
      <c r="P1682" s="181">
        <f t="shared" si="137"/>
        <v>1.7393111638954868</v>
      </c>
      <c r="Q1682" s="77" t="s">
        <v>718</v>
      </c>
      <c r="V1682" s="34">
        <v>0.37847222222222227</v>
      </c>
      <c r="W1682" s="85">
        <v>0.54861111111111105</v>
      </c>
      <c r="X1682" s="86">
        <f t="shared" si="138"/>
        <v>0.17013888888888878</v>
      </c>
    </row>
    <row r="1683" spans="1:24" x14ac:dyDescent="0.3">
      <c r="A1683" s="44" t="s">
        <v>3985</v>
      </c>
      <c r="B1683" s="68" t="s">
        <v>3986</v>
      </c>
      <c r="C1683" s="2" t="s">
        <v>1</v>
      </c>
      <c r="D1683" s="2">
        <v>48</v>
      </c>
      <c r="E1683" s="6">
        <v>26313</v>
      </c>
      <c r="F1683" s="7">
        <v>43958.513888888891</v>
      </c>
      <c r="G1683" s="69" t="s">
        <v>4</v>
      </c>
      <c r="H1683" s="68">
        <v>2134</v>
      </c>
      <c r="I1683" s="8">
        <f t="shared" si="135"/>
        <v>21.34</v>
      </c>
      <c r="J1683" s="2">
        <v>4.3280000000000003</v>
      </c>
      <c r="K1683" s="69">
        <v>100</v>
      </c>
      <c r="L1683" s="68">
        <v>411</v>
      </c>
      <c r="M1683" s="8">
        <f t="shared" si="136"/>
        <v>4.1100000000000003</v>
      </c>
      <c r="N1683" s="2">
        <v>2.1030000000000002</v>
      </c>
      <c r="O1683" s="69">
        <v>100</v>
      </c>
      <c r="P1683" s="181">
        <f t="shared" si="137"/>
        <v>5.1922141119221408</v>
      </c>
      <c r="Q1683" s="77" t="s">
        <v>718</v>
      </c>
      <c r="V1683" s="34">
        <v>0.37222222222222223</v>
      </c>
      <c r="W1683" s="85">
        <v>0.52083333333333337</v>
      </c>
      <c r="X1683" s="86">
        <f t="shared" si="138"/>
        <v>0.14861111111111114</v>
      </c>
    </row>
    <row r="1684" spans="1:24" x14ac:dyDescent="0.3">
      <c r="A1684" s="44" t="s">
        <v>11728</v>
      </c>
      <c r="B1684" s="68" t="s">
        <v>1050</v>
      </c>
      <c r="C1684" s="2" t="s">
        <v>1</v>
      </c>
      <c r="D1684" s="2">
        <v>45</v>
      </c>
      <c r="E1684" s="6">
        <v>27402</v>
      </c>
      <c r="F1684" s="7">
        <v>43958.523692129631</v>
      </c>
      <c r="G1684" s="69" t="s">
        <v>4</v>
      </c>
      <c r="H1684" s="68">
        <v>2677</v>
      </c>
      <c r="I1684" s="8">
        <f t="shared" si="135"/>
        <v>27.040404040404042</v>
      </c>
      <c r="J1684" s="2">
        <v>7.1139999999999999</v>
      </c>
      <c r="K1684" s="69">
        <v>99</v>
      </c>
      <c r="L1684" s="68">
        <v>393</v>
      </c>
      <c r="M1684" s="8">
        <f t="shared" si="136"/>
        <v>3.9696969696969697</v>
      </c>
      <c r="N1684" s="2">
        <v>2.0019999999999998</v>
      </c>
      <c r="O1684" s="69">
        <v>99</v>
      </c>
      <c r="P1684" s="181">
        <f t="shared" si="137"/>
        <v>6.8117048346055986</v>
      </c>
      <c r="Q1684" s="77" t="s">
        <v>718</v>
      </c>
      <c r="V1684" s="34">
        <v>0.37847222222222227</v>
      </c>
      <c r="W1684" s="85">
        <v>0.53472222222222221</v>
      </c>
      <c r="X1684" s="86">
        <f t="shared" si="138"/>
        <v>0.15624999999999994</v>
      </c>
    </row>
    <row r="1685" spans="1:24" x14ac:dyDescent="0.3">
      <c r="A1685" s="44" t="s">
        <v>4347</v>
      </c>
      <c r="B1685" s="68" t="s">
        <v>4348</v>
      </c>
      <c r="C1685" s="2" t="s">
        <v>1</v>
      </c>
      <c r="D1685" s="2">
        <v>52</v>
      </c>
      <c r="E1685" s="6">
        <v>24915</v>
      </c>
      <c r="F1685" s="7">
        <v>43958.547106481485</v>
      </c>
      <c r="G1685" s="69" t="s">
        <v>4</v>
      </c>
      <c r="H1685" s="68">
        <v>1512</v>
      </c>
      <c r="I1685" s="8">
        <f t="shared" si="135"/>
        <v>15.272727272727273</v>
      </c>
      <c r="J1685" s="2">
        <v>4.1230000000000002</v>
      </c>
      <c r="K1685" s="69">
        <v>99</v>
      </c>
      <c r="L1685" s="68">
        <v>407</v>
      </c>
      <c r="M1685" s="8">
        <f t="shared" si="136"/>
        <v>4.1111111111111107</v>
      </c>
      <c r="N1685" s="2">
        <v>2.06</v>
      </c>
      <c r="O1685" s="69">
        <v>99</v>
      </c>
      <c r="P1685" s="181">
        <f t="shared" si="137"/>
        <v>3.7149877149877155</v>
      </c>
      <c r="Q1685" s="77" t="s">
        <v>718</v>
      </c>
      <c r="V1685" s="34">
        <v>0.40972222222222227</v>
      </c>
      <c r="W1685" s="85">
        <v>0.56944444444444442</v>
      </c>
      <c r="X1685" s="86">
        <f t="shared" si="138"/>
        <v>0.15972222222222215</v>
      </c>
    </row>
    <row r="1686" spans="1:24" x14ac:dyDescent="0.3">
      <c r="A1686" s="44" t="s">
        <v>11729</v>
      </c>
      <c r="B1686" s="68" t="s">
        <v>11730</v>
      </c>
      <c r="C1686" s="2" t="s">
        <v>1</v>
      </c>
      <c r="D1686" s="2">
        <v>64</v>
      </c>
      <c r="E1686" s="6">
        <v>20303</v>
      </c>
      <c r="F1686" s="7">
        <v>43958.556342592594</v>
      </c>
      <c r="G1686" s="69" t="s">
        <v>4</v>
      </c>
      <c r="H1686" s="68">
        <v>2544</v>
      </c>
      <c r="I1686" s="8">
        <f t="shared" si="135"/>
        <v>25.44</v>
      </c>
      <c r="J1686" s="2">
        <v>4.8390000000000004</v>
      </c>
      <c r="K1686" s="69">
        <v>100</v>
      </c>
      <c r="L1686" s="68">
        <v>1397</v>
      </c>
      <c r="M1686" s="8">
        <f t="shared" si="136"/>
        <v>13.97</v>
      </c>
      <c r="N1686" s="2">
        <v>3.7080000000000002</v>
      </c>
      <c r="O1686" s="69">
        <v>100</v>
      </c>
      <c r="P1686" s="181">
        <f t="shared" si="137"/>
        <v>1.8210450966356477</v>
      </c>
      <c r="Q1686" s="77" t="s">
        <v>718</v>
      </c>
      <c r="V1686" s="34">
        <v>0.41666666666666669</v>
      </c>
      <c r="W1686" s="85">
        <v>0.59722222222222221</v>
      </c>
      <c r="X1686" s="86">
        <f t="shared" si="138"/>
        <v>0.18055555555555552</v>
      </c>
    </row>
    <row r="1687" spans="1:24" x14ac:dyDescent="0.3">
      <c r="A1687" s="44" t="s">
        <v>4176</v>
      </c>
      <c r="B1687" s="68" t="s">
        <v>4177</v>
      </c>
      <c r="C1687" s="2" t="s">
        <v>1</v>
      </c>
      <c r="D1687" s="2">
        <v>54</v>
      </c>
      <c r="E1687" s="6">
        <v>24147</v>
      </c>
      <c r="F1687" s="7">
        <v>43958.575613425928</v>
      </c>
      <c r="G1687" s="69" t="s">
        <v>4</v>
      </c>
      <c r="H1687" s="68">
        <v>1665</v>
      </c>
      <c r="I1687" s="8">
        <f t="shared" si="135"/>
        <v>16.649999999999999</v>
      </c>
      <c r="J1687" s="2">
        <v>3.8170000000000002</v>
      </c>
      <c r="K1687" s="69">
        <v>100</v>
      </c>
      <c r="L1687" s="68">
        <v>332</v>
      </c>
      <c r="M1687" s="8">
        <f t="shared" si="136"/>
        <v>3.32</v>
      </c>
      <c r="N1687" s="2">
        <v>1.7969999999999999</v>
      </c>
      <c r="O1687" s="69">
        <v>100</v>
      </c>
      <c r="P1687" s="181">
        <f t="shared" si="137"/>
        <v>5.0150602409638552</v>
      </c>
      <c r="Q1687" s="77" t="s">
        <v>718</v>
      </c>
      <c r="V1687" s="34">
        <v>0.4236111111111111</v>
      </c>
      <c r="W1687" s="85">
        <v>0.58333333333333337</v>
      </c>
      <c r="X1687" s="86">
        <f t="shared" si="138"/>
        <v>0.15972222222222227</v>
      </c>
    </row>
    <row r="1688" spans="1:24" x14ac:dyDescent="0.3">
      <c r="A1688" s="44" t="s">
        <v>11731</v>
      </c>
      <c r="B1688" s="68" t="s">
        <v>1240</v>
      </c>
      <c r="C1688" s="2" t="s">
        <v>1</v>
      </c>
      <c r="D1688" s="2">
        <v>49</v>
      </c>
      <c r="E1688" s="6">
        <v>25840</v>
      </c>
      <c r="F1688" s="7">
        <v>43958.587754629632</v>
      </c>
      <c r="G1688" s="69" t="s">
        <v>4</v>
      </c>
      <c r="H1688" s="68">
        <v>2646</v>
      </c>
      <c r="I1688" s="8">
        <f t="shared" si="135"/>
        <v>26.727272727272727</v>
      </c>
      <c r="J1688" s="2">
        <v>6.9160000000000004</v>
      </c>
      <c r="K1688" s="69">
        <v>99</v>
      </c>
      <c r="L1688" s="68">
        <v>362</v>
      </c>
      <c r="M1688" s="8">
        <f t="shared" si="136"/>
        <v>3.6565656565656566</v>
      </c>
      <c r="N1688" s="2">
        <v>1.63</v>
      </c>
      <c r="O1688" s="69">
        <v>99</v>
      </c>
      <c r="P1688" s="181">
        <f t="shared" si="137"/>
        <v>7.3093922651933703</v>
      </c>
      <c r="Q1688" s="77" t="s">
        <v>718</v>
      </c>
      <c r="V1688" s="34">
        <v>0.45694444444444443</v>
      </c>
      <c r="W1688" s="85">
        <v>0.61805555555555558</v>
      </c>
      <c r="X1688" s="86">
        <f t="shared" si="138"/>
        <v>0.16111111111111115</v>
      </c>
    </row>
    <row r="1689" spans="1:24" x14ac:dyDescent="0.3">
      <c r="A1689" s="44" t="s">
        <v>11732</v>
      </c>
      <c r="B1689" s="68" t="s">
        <v>11733</v>
      </c>
      <c r="C1689" s="2" t="s">
        <v>1</v>
      </c>
      <c r="D1689" s="2">
        <v>13.5</v>
      </c>
      <c r="E1689" s="6">
        <v>39018</v>
      </c>
      <c r="F1689" s="7">
        <v>43958.614965277775</v>
      </c>
      <c r="G1689" s="69" t="s">
        <v>4</v>
      </c>
      <c r="H1689" s="68">
        <v>1673</v>
      </c>
      <c r="I1689" s="8">
        <f t="shared" si="135"/>
        <v>16.8989898989899</v>
      </c>
      <c r="J1689" s="2">
        <v>4.2750000000000004</v>
      </c>
      <c r="K1689" s="69">
        <v>99</v>
      </c>
      <c r="L1689" s="68">
        <v>344</v>
      </c>
      <c r="M1689" s="8">
        <f t="shared" si="136"/>
        <v>3.4747474747474749</v>
      </c>
      <c r="N1689" s="2">
        <v>1.831</v>
      </c>
      <c r="O1689" s="69">
        <v>99</v>
      </c>
      <c r="P1689" s="181">
        <f t="shared" si="137"/>
        <v>4.8633720930232558</v>
      </c>
      <c r="Q1689" s="77" t="s">
        <v>718</v>
      </c>
      <c r="V1689" s="34">
        <v>0.46527777777777773</v>
      </c>
      <c r="W1689" s="85">
        <v>0.63194444444444442</v>
      </c>
      <c r="X1689" s="86">
        <f t="shared" si="138"/>
        <v>0.16666666666666669</v>
      </c>
    </row>
    <row r="1690" spans="1:24" x14ac:dyDescent="0.3">
      <c r="A1690" s="44" t="s">
        <v>11734</v>
      </c>
      <c r="B1690" s="68" t="s">
        <v>6191</v>
      </c>
      <c r="C1690" s="2" t="s">
        <v>1</v>
      </c>
      <c r="D1690" s="2">
        <v>49</v>
      </c>
      <c r="E1690" s="6">
        <v>25922</v>
      </c>
      <c r="F1690" s="7">
        <v>43958.629641203705</v>
      </c>
      <c r="G1690" s="69" t="s">
        <v>4</v>
      </c>
      <c r="H1690" s="68">
        <v>2125</v>
      </c>
      <c r="I1690" s="8">
        <f t="shared" si="135"/>
        <v>21.464646464646464</v>
      </c>
      <c r="J1690" s="2">
        <v>4.8390000000000004</v>
      </c>
      <c r="K1690" s="69">
        <v>99</v>
      </c>
      <c r="L1690" s="68">
        <v>324</v>
      </c>
      <c r="M1690" s="8">
        <f t="shared" si="136"/>
        <v>3.2727272727272729</v>
      </c>
      <c r="N1690" s="2">
        <v>1.905</v>
      </c>
      <c r="O1690" s="69">
        <v>99</v>
      </c>
      <c r="P1690" s="181">
        <f t="shared" si="137"/>
        <v>6.5586419753086416</v>
      </c>
      <c r="Q1690" s="77" t="s">
        <v>718</v>
      </c>
      <c r="V1690" s="34">
        <v>0.49305555555555558</v>
      </c>
      <c r="W1690" s="85">
        <v>0.65277777777777779</v>
      </c>
      <c r="X1690" s="86">
        <f t="shared" si="138"/>
        <v>0.15972222222222221</v>
      </c>
    </row>
    <row r="1691" spans="1:24" x14ac:dyDescent="0.3">
      <c r="A1691" s="44" t="s">
        <v>11735</v>
      </c>
      <c r="B1691" s="68" t="s">
        <v>11736</v>
      </c>
      <c r="C1691" s="2" t="s">
        <v>6</v>
      </c>
      <c r="D1691" s="2">
        <v>48</v>
      </c>
      <c r="E1691" s="6">
        <v>26090</v>
      </c>
      <c r="F1691" s="7">
        <v>43958.655243055553</v>
      </c>
      <c r="G1691" s="69" t="s">
        <v>4</v>
      </c>
      <c r="H1691" s="68">
        <v>2950</v>
      </c>
      <c r="I1691" s="8">
        <f t="shared" si="135"/>
        <v>29.797979797979799</v>
      </c>
      <c r="J1691" s="2">
        <v>5.274</v>
      </c>
      <c r="K1691" s="69">
        <v>99</v>
      </c>
      <c r="L1691" s="68">
        <v>687</v>
      </c>
      <c r="M1691" s="8">
        <f t="shared" si="136"/>
        <v>6.9393939393939394</v>
      </c>
      <c r="N1691" s="2">
        <v>2.6640000000000001</v>
      </c>
      <c r="O1691" s="69">
        <v>99</v>
      </c>
      <c r="P1691" s="181">
        <f t="shared" si="137"/>
        <v>4.2940320232896649</v>
      </c>
      <c r="Q1691" s="77" t="s">
        <v>718</v>
      </c>
      <c r="V1691" s="34">
        <v>0.52777777777777779</v>
      </c>
      <c r="W1691" s="85">
        <v>0.68055555555555547</v>
      </c>
      <c r="X1691" s="86">
        <f t="shared" si="138"/>
        <v>0.15277777777777768</v>
      </c>
    </row>
    <row r="1692" spans="1:24" x14ac:dyDescent="0.3">
      <c r="A1692" s="44" t="s">
        <v>2803</v>
      </c>
      <c r="B1692" s="68" t="s">
        <v>1660</v>
      </c>
      <c r="C1692" s="2" t="s">
        <v>1</v>
      </c>
      <c r="D1692" s="2">
        <v>49</v>
      </c>
      <c r="E1692" s="6">
        <v>26044</v>
      </c>
      <c r="F1692" s="7">
        <v>43962.511284722219</v>
      </c>
      <c r="G1692" s="69" t="s">
        <v>4</v>
      </c>
      <c r="H1692" s="68">
        <v>1735</v>
      </c>
      <c r="I1692" s="8">
        <f t="shared" si="135"/>
        <v>17.350000000000001</v>
      </c>
      <c r="J1692" s="2">
        <v>4.3140000000000001</v>
      </c>
      <c r="K1692" s="69">
        <v>100</v>
      </c>
      <c r="L1692" s="68">
        <v>458</v>
      </c>
      <c r="M1692" s="8">
        <f t="shared" si="136"/>
        <v>4.58</v>
      </c>
      <c r="N1692" s="2">
        <v>2.4089999999999998</v>
      </c>
      <c r="O1692" s="69">
        <v>100</v>
      </c>
      <c r="P1692" s="181">
        <f t="shared" si="137"/>
        <v>3.7882096069869</v>
      </c>
      <c r="Q1692" s="77" t="s">
        <v>718</v>
      </c>
      <c r="V1692" s="34">
        <v>0.375</v>
      </c>
      <c r="W1692" s="85">
        <v>0.52083333333333337</v>
      </c>
      <c r="X1692" s="86">
        <f t="shared" si="138"/>
        <v>0.14583333333333337</v>
      </c>
    </row>
    <row r="1693" spans="1:24" x14ac:dyDescent="0.3">
      <c r="A1693" s="44" t="s">
        <v>11737</v>
      </c>
      <c r="B1693" s="68" t="s">
        <v>5943</v>
      </c>
      <c r="C1693" s="2" t="s">
        <v>1</v>
      </c>
      <c r="D1693" s="2">
        <v>62</v>
      </c>
      <c r="E1693" s="6">
        <v>21232</v>
      </c>
      <c r="F1693" s="7">
        <v>43962.52679398148</v>
      </c>
      <c r="G1693" s="69" t="s">
        <v>4</v>
      </c>
      <c r="H1693" s="68">
        <v>2409</v>
      </c>
      <c r="I1693" s="8">
        <f t="shared" si="135"/>
        <v>24.09</v>
      </c>
      <c r="J1693" s="2">
        <v>5.2670000000000003</v>
      </c>
      <c r="K1693" s="69">
        <v>100</v>
      </c>
      <c r="L1693" s="68">
        <v>766</v>
      </c>
      <c r="M1693" s="8">
        <f t="shared" si="136"/>
        <v>7.66</v>
      </c>
      <c r="N1693" s="2">
        <v>2.879</v>
      </c>
      <c r="O1693" s="69">
        <v>100</v>
      </c>
      <c r="P1693" s="181">
        <f t="shared" si="137"/>
        <v>3.1449086161879896</v>
      </c>
      <c r="Q1693" s="77" t="s">
        <v>718</v>
      </c>
      <c r="V1693" s="34">
        <v>0.38055555555555554</v>
      </c>
      <c r="W1693" s="85">
        <v>0.53472222222222221</v>
      </c>
      <c r="X1693" s="86">
        <f t="shared" si="138"/>
        <v>0.15416666666666667</v>
      </c>
    </row>
    <row r="1694" spans="1:24" x14ac:dyDescent="0.3">
      <c r="A1694" s="44" t="s">
        <v>4293</v>
      </c>
      <c r="B1694" s="68" t="s">
        <v>4294</v>
      </c>
      <c r="C1694" s="2" t="s">
        <v>1</v>
      </c>
      <c r="D1694" s="2">
        <v>54</v>
      </c>
      <c r="E1694" s="6">
        <v>24002</v>
      </c>
      <c r="F1694" s="7">
        <v>43962.536458333336</v>
      </c>
      <c r="G1694" s="69" t="s">
        <v>4</v>
      </c>
      <c r="H1694" s="68">
        <v>2970</v>
      </c>
      <c r="I1694" s="8">
        <f t="shared" si="135"/>
        <v>30</v>
      </c>
      <c r="J1694" s="2">
        <v>6.1210000000000004</v>
      </c>
      <c r="K1694" s="69">
        <v>99</v>
      </c>
      <c r="L1694" s="68">
        <v>572</v>
      </c>
      <c r="M1694" s="8">
        <f t="shared" si="136"/>
        <v>5.7777777777777777</v>
      </c>
      <c r="N1694" s="2">
        <v>2.3370000000000002</v>
      </c>
      <c r="O1694" s="69">
        <v>99</v>
      </c>
      <c r="P1694" s="181">
        <f t="shared" si="137"/>
        <v>5.1923076923076925</v>
      </c>
      <c r="Q1694" s="77" t="s">
        <v>718</v>
      </c>
      <c r="V1694" s="34">
        <v>0.38750000000000001</v>
      </c>
      <c r="W1694" s="85">
        <v>0.54861111111111105</v>
      </c>
      <c r="X1694" s="86">
        <f t="shared" si="138"/>
        <v>0.16111111111111104</v>
      </c>
    </row>
    <row r="1695" spans="1:24" x14ac:dyDescent="0.3">
      <c r="A1695" s="44" t="s">
        <v>11738</v>
      </c>
      <c r="B1695" s="68" t="s">
        <v>1084</v>
      </c>
      <c r="C1695" s="2" t="s">
        <v>1</v>
      </c>
      <c r="D1695" s="2">
        <v>53</v>
      </c>
      <c r="E1695" s="6">
        <v>24531</v>
      </c>
      <c r="F1695" s="7">
        <v>43962.546087962961</v>
      </c>
      <c r="G1695" s="69" t="s">
        <v>4</v>
      </c>
      <c r="H1695" s="68">
        <v>2859</v>
      </c>
      <c r="I1695" s="8">
        <f t="shared" si="135"/>
        <v>28.878787878787879</v>
      </c>
      <c r="J1695" s="2">
        <v>4.7729999999999997</v>
      </c>
      <c r="K1695" s="69">
        <v>99</v>
      </c>
      <c r="L1695" s="68">
        <v>521</v>
      </c>
      <c r="M1695" s="8">
        <f t="shared" si="136"/>
        <v>5.262626262626263</v>
      </c>
      <c r="N1695" s="2">
        <v>2.2480000000000002</v>
      </c>
      <c r="O1695" s="69">
        <v>99</v>
      </c>
      <c r="P1695" s="181">
        <f t="shared" si="137"/>
        <v>5.4875239923224566</v>
      </c>
      <c r="Q1695" s="77" t="s">
        <v>718</v>
      </c>
      <c r="V1695" s="34">
        <v>0.41319444444444442</v>
      </c>
      <c r="W1695" s="85">
        <v>0.5625</v>
      </c>
      <c r="X1695" s="86">
        <f t="shared" si="138"/>
        <v>0.14930555555555558</v>
      </c>
    </row>
    <row r="1696" spans="1:24" x14ac:dyDescent="0.3">
      <c r="A1696" s="44" t="s">
        <v>11739</v>
      </c>
      <c r="B1696" s="68" t="s">
        <v>11740</v>
      </c>
      <c r="C1696" s="2" t="s">
        <v>1</v>
      </c>
      <c r="D1696" s="2">
        <v>59</v>
      </c>
      <c r="E1696" s="6">
        <v>22112</v>
      </c>
      <c r="F1696" s="7">
        <v>43962.567418981482</v>
      </c>
      <c r="G1696" s="69" t="s">
        <v>4</v>
      </c>
      <c r="H1696" s="68">
        <v>2306</v>
      </c>
      <c r="I1696" s="8">
        <f t="shared" si="135"/>
        <v>23.06</v>
      </c>
      <c r="J1696" s="2">
        <v>4.78</v>
      </c>
      <c r="K1696" s="69">
        <v>100</v>
      </c>
      <c r="L1696" s="68">
        <v>457</v>
      </c>
      <c r="M1696" s="8">
        <f t="shared" si="136"/>
        <v>4.57</v>
      </c>
      <c r="N1696" s="2">
        <v>2.3410000000000002</v>
      </c>
      <c r="O1696" s="69">
        <v>100</v>
      </c>
      <c r="P1696" s="181">
        <f t="shared" si="137"/>
        <v>5.0459518599562356</v>
      </c>
      <c r="Q1696" s="77" t="s">
        <v>718</v>
      </c>
      <c r="V1696" s="34">
        <v>0.41666666666666669</v>
      </c>
      <c r="W1696" s="85">
        <v>0.57638888888888895</v>
      </c>
      <c r="X1696" s="86">
        <f t="shared" si="138"/>
        <v>0.15972222222222227</v>
      </c>
    </row>
    <row r="1697" spans="1:24" x14ac:dyDescent="0.3">
      <c r="A1697" s="44" t="s">
        <v>4509</v>
      </c>
      <c r="B1697" s="68" t="s">
        <v>4510</v>
      </c>
      <c r="C1697" s="2" t="s">
        <v>1</v>
      </c>
      <c r="D1697" s="2">
        <v>50</v>
      </c>
      <c r="E1697" s="6">
        <v>25344</v>
      </c>
      <c r="F1697" s="7">
        <v>43962.590752314813</v>
      </c>
      <c r="G1697" s="69" t="s">
        <v>4</v>
      </c>
      <c r="H1697" s="68">
        <v>2260</v>
      </c>
      <c r="I1697" s="8">
        <f t="shared" si="135"/>
        <v>22.6</v>
      </c>
      <c r="J1697" s="2">
        <v>4.9930000000000003</v>
      </c>
      <c r="K1697" s="69">
        <v>100</v>
      </c>
      <c r="L1697" s="68">
        <v>539</v>
      </c>
      <c r="M1697" s="8">
        <f t="shared" si="136"/>
        <v>5.39</v>
      </c>
      <c r="N1697" s="2">
        <v>2.5659999999999998</v>
      </c>
      <c r="O1697" s="69">
        <v>100</v>
      </c>
      <c r="P1697" s="181">
        <f t="shared" si="137"/>
        <v>4.1929499072356222</v>
      </c>
      <c r="Q1697" s="77" t="s">
        <v>718</v>
      </c>
      <c r="V1697" s="34">
        <v>0.44375000000000003</v>
      </c>
      <c r="W1697" s="85">
        <v>0.61111111111111105</v>
      </c>
      <c r="X1697" s="86">
        <f t="shared" si="138"/>
        <v>0.16736111111111102</v>
      </c>
    </row>
    <row r="1698" spans="1:24" x14ac:dyDescent="0.3">
      <c r="A1698" s="44" t="s">
        <v>11743</v>
      </c>
      <c r="B1698" s="68" t="s">
        <v>7077</v>
      </c>
      <c r="C1698" s="2" t="s">
        <v>1</v>
      </c>
      <c r="D1698" s="2">
        <v>59</v>
      </c>
      <c r="E1698" s="6">
        <v>22056</v>
      </c>
      <c r="F1698" s="7">
        <v>43962.606053240743</v>
      </c>
      <c r="G1698" s="69" t="s">
        <v>4</v>
      </c>
      <c r="H1698" s="68">
        <v>1757</v>
      </c>
      <c r="I1698" s="8">
        <f t="shared" si="135"/>
        <v>17.747474747474747</v>
      </c>
      <c r="J1698" s="2">
        <v>4.6609999999999996</v>
      </c>
      <c r="K1698" s="69">
        <v>99</v>
      </c>
      <c r="L1698" s="68">
        <v>690</v>
      </c>
      <c r="M1698" s="8">
        <f t="shared" si="136"/>
        <v>6.9696969696969697</v>
      </c>
      <c r="N1698" s="2">
        <v>2.468</v>
      </c>
      <c r="O1698" s="69">
        <v>99</v>
      </c>
      <c r="P1698" s="181">
        <f t="shared" si="137"/>
        <v>2.5463768115942029</v>
      </c>
      <c r="Q1698" s="77" t="s">
        <v>718</v>
      </c>
      <c r="V1698" s="34">
        <v>0.45416666666666666</v>
      </c>
      <c r="W1698" s="85">
        <v>0.625</v>
      </c>
      <c r="X1698" s="86">
        <f t="shared" si="138"/>
        <v>0.17083333333333334</v>
      </c>
    </row>
    <row r="1699" spans="1:24" x14ac:dyDescent="0.3">
      <c r="A1699" s="44" t="s">
        <v>11744</v>
      </c>
      <c r="B1699" s="68" t="s">
        <v>6189</v>
      </c>
      <c r="C1699" s="2" t="s">
        <v>1</v>
      </c>
      <c r="D1699" s="2">
        <v>50</v>
      </c>
      <c r="E1699" s="6">
        <v>25392</v>
      </c>
      <c r="F1699" s="7">
        <v>43962.617268518516</v>
      </c>
      <c r="G1699" s="69" t="s">
        <v>4</v>
      </c>
      <c r="H1699" s="68">
        <v>2315</v>
      </c>
      <c r="I1699" s="8">
        <f t="shared" si="135"/>
        <v>23.383838383838384</v>
      </c>
      <c r="J1699" s="2">
        <v>5.1280000000000001</v>
      </c>
      <c r="K1699" s="69">
        <v>99</v>
      </c>
      <c r="L1699" s="68">
        <v>418</v>
      </c>
      <c r="M1699" s="8">
        <f t="shared" si="136"/>
        <v>4.2222222222222223</v>
      </c>
      <c r="N1699" s="2">
        <v>1.982</v>
      </c>
      <c r="O1699" s="69">
        <v>99</v>
      </c>
      <c r="P1699" s="181">
        <f t="shared" si="137"/>
        <v>5.5382775119617227</v>
      </c>
      <c r="Q1699" s="77" t="s">
        <v>718</v>
      </c>
      <c r="V1699" s="34">
        <v>0.47222222222222227</v>
      </c>
      <c r="W1699" s="85">
        <v>0.63888888888888895</v>
      </c>
      <c r="X1699" s="86">
        <f t="shared" si="138"/>
        <v>0.16666666666666669</v>
      </c>
    </row>
    <row r="1700" spans="1:24" x14ac:dyDescent="0.3">
      <c r="A1700" s="44" t="s">
        <v>11745</v>
      </c>
      <c r="B1700" s="68" t="s">
        <v>6346</v>
      </c>
      <c r="C1700" s="2" t="s">
        <v>1</v>
      </c>
      <c r="D1700" s="2">
        <v>42</v>
      </c>
      <c r="E1700" s="6">
        <v>28591</v>
      </c>
      <c r="F1700" s="7">
        <v>43962.639791666668</v>
      </c>
      <c r="G1700" s="69" t="s">
        <v>4</v>
      </c>
      <c r="H1700" s="68">
        <v>1869</v>
      </c>
      <c r="I1700" s="8">
        <f t="shared" si="135"/>
        <v>18.878787878787879</v>
      </c>
      <c r="J1700" s="2">
        <v>4.3239999999999998</v>
      </c>
      <c r="K1700" s="69">
        <v>99</v>
      </c>
      <c r="L1700" s="68">
        <v>330</v>
      </c>
      <c r="M1700" s="8">
        <f t="shared" si="136"/>
        <v>3.3333333333333335</v>
      </c>
      <c r="N1700" s="2">
        <v>1.9590000000000001</v>
      </c>
      <c r="O1700" s="69">
        <v>99</v>
      </c>
      <c r="P1700" s="181">
        <f t="shared" si="137"/>
        <v>5.6636363636363631</v>
      </c>
      <c r="Q1700" s="77" t="s">
        <v>718</v>
      </c>
      <c r="V1700" s="34">
        <v>0.48125000000000001</v>
      </c>
      <c r="W1700" s="85">
        <v>0.65277777777777779</v>
      </c>
      <c r="X1700" s="86">
        <f t="shared" si="138"/>
        <v>0.17152777777777778</v>
      </c>
    </row>
    <row r="1701" spans="1:24" x14ac:dyDescent="0.3">
      <c r="A1701" s="44" t="s">
        <v>4225</v>
      </c>
      <c r="B1701" s="68" t="s">
        <v>4226</v>
      </c>
      <c r="C1701" s="2" t="s">
        <v>1</v>
      </c>
      <c r="D1701" s="2">
        <v>44</v>
      </c>
      <c r="E1701" s="6">
        <v>27700</v>
      </c>
      <c r="F1701" s="7">
        <v>43962.649710648147</v>
      </c>
      <c r="G1701" s="69" t="s">
        <v>4</v>
      </c>
      <c r="H1701" s="68">
        <v>1442</v>
      </c>
      <c r="I1701" s="8">
        <f t="shared" si="135"/>
        <v>14.565656565656566</v>
      </c>
      <c r="J1701" s="2">
        <v>4.5359999999999996</v>
      </c>
      <c r="K1701" s="69">
        <v>99</v>
      </c>
      <c r="L1701" s="68">
        <v>432</v>
      </c>
      <c r="M1701" s="8">
        <f t="shared" si="136"/>
        <v>4.3636363636363633</v>
      </c>
      <c r="N1701" s="2">
        <v>2.0920000000000001</v>
      </c>
      <c r="O1701" s="69">
        <v>99</v>
      </c>
      <c r="P1701" s="181">
        <f t="shared" si="137"/>
        <v>3.3379629629629632</v>
      </c>
      <c r="Q1701" s="77" t="s">
        <v>718</v>
      </c>
      <c r="V1701" s="34">
        <v>0.49583333333333335</v>
      </c>
      <c r="W1701" s="85">
        <v>0.66666666666666663</v>
      </c>
      <c r="X1701" s="86">
        <f t="shared" si="138"/>
        <v>0.17083333333333328</v>
      </c>
    </row>
    <row r="1702" spans="1:24" x14ac:dyDescent="0.3">
      <c r="A1702" s="44" t="s">
        <v>11746</v>
      </c>
      <c r="B1702" s="68" t="s">
        <v>4540</v>
      </c>
      <c r="C1702" s="2" t="s">
        <v>1</v>
      </c>
      <c r="D1702" s="2">
        <v>49</v>
      </c>
      <c r="E1702" s="6">
        <v>25809</v>
      </c>
      <c r="F1702" s="7">
        <v>43962.672465277778</v>
      </c>
      <c r="G1702" s="69" t="s">
        <v>4</v>
      </c>
      <c r="H1702" s="68">
        <v>1573</v>
      </c>
      <c r="I1702" s="8">
        <f t="shared" si="135"/>
        <v>15.73</v>
      </c>
      <c r="J1702" s="2">
        <v>4.5209999999999999</v>
      </c>
      <c r="K1702" s="69">
        <v>100</v>
      </c>
      <c r="L1702" s="68">
        <v>482</v>
      </c>
      <c r="M1702" s="8">
        <f t="shared" si="136"/>
        <v>4.82</v>
      </c>
      <c r="N1702" s="2">
        <v>2.0960000000000001</v>
      </c>
      <c r="O1702" s="69">
        <v>100</v>
      </c>
      <c r="P1702" s="181">
        <f t="shared" si="137"/>
        <v>3.2634854771784232</v>
      </c>
      <c r="Q1702" s="77" t="s">
        <v>718</v>
      </c>
      <c r="V1702" s="34">
        <v>0.50138888888888888</v>
      </c>
      <c r="W1702" s="85">
        <v>0.68055555555555547</v>
      </c>
      <c r="X1702" s="86">
        <f t="shared" si="138"/>
        <v>0.17916666666666659</v>
      </c>
    </row>
    <row r="1703" spans="1:24" x14ac:dyDescent="0.3">
      <c r="A1703" s="44" t="s">
        <v>11747</v>
      </c>
      <c r="B1703" s="68" t="s">
        <v>1684</v>
      </c>
      <c r="C1703" s="2" t="s">
        <v>6</v>
      </c>
      <c r="D1703" s="2">
        <v>81</v>
      </c>
      <c r="E1703" s="6">
        <v>14322</v>
      </c>
      <c r="F1703" s="7">
        <v>43962.682430555556</v>
      </c>
      <c r="G1703" s="69" t="s">
        <v>4</v>
      </c>
      <c r="H1703" s="68">
        <v>1378</v>
      </c>
      <c r="I1703" s="8">
        <f t="shared" si="135"/>
        <v>13.919191919191919</v>
      </c>
      <c r="J1703" s="2">
        <v>3.6579999999999999</v>
      </c>
      <c r="K1703" s="69">
        <v>99</v>
      </c>
      <c r="L1703" s="68">
        <v>615</v>
      </c>
      <c r="M1703" s="8">
        <f t="shared" si="136"/>
        <v>6.2121212121212119</v>
      </c>
      <c r="N1703" s="2">
        <v>2.5649999999999999</v>
      </c>
      <c r="O1703" s="69">
        <v>99</v>
      </c>
      <c r="P1703" s="181">
        <f t="shared" si="137"/>
        <v>2.2406504065040651</v>
      </c>
      <c r="Q1703" s="77" t="s">
        <v>718</v>
      </c>
      <c r="V1703" s="34">
        <v>0.52638888888888891</v>
      </c>
      <c r="W1703" s="85">
        <v>0.70833333333333337</v>
      </c>
      <c r="X1703" s="86">
        <f t="shared" si="138"/>
        <v>0.18194444444444446</v>
      </c>
    </row>
    <row r="1704" spans="1:24" x14ac:dyDescent="0.3">
      <c r="A1704" s="44" t="s">
        <v>5072</v>
      </c>
      <c r="B1704" s="68" t="s">
        <v>1281</v>
      </c>
      <c r="C1704" s="2" t="s">
        <v>1</v>
      </c>
      <c r="D1704" s="2">
        <v>63</v>
      </c>
      <c r="E1704" s="6">
        <v>20947</v>
      </c>
      <c r="F1704" s="7">
        <v>43963.423159722224</v>
      </c>
      <c r="G1704" s="69" t="s">
        <v>71</v>
      </c>
      <c r="H1704" s="68">
        <v>2600</v>
      </c>
      <c r="I1704" s="8">
        <f t="shared" si="135"/>
        <v>26</v>
      </c>
      <c r="J1704" s="2">
        <v>5.0110000000000001</v>
      </c>
      <c r="K1704" s="69">
        <v>100</v>
      </c>
      <c r="L1704" s="68">
        <v>490</v>
      </c>
      <c r="M1704" s="8">
        <f t="shared" si="136"/>
        <v>4.9000000000000004</v>
      </c>
      <c r="N1704" s="2">
        <v>1.8720000000000001</v>
      </c>
      <c r="O1704" s="69">
        <v>100</v>
      </c>
      <c r="P1704" s="181">
        <f t="shared" si="137"/>
        <v>5.3061224489795915</v>
      </c>
      <c r="Q1704" s="77" t="s">
        <v>718</v>
      </c>
      <c r="V1704" s="34">
        <v>0.42708333333333331</v>
      </c>
      <c r="W1704" s="85">
        <v>0.58333333333333337</v>
      </c>
      <c r="X1704" s="86">
        <f t="shared" si="138"/>
        <v>0.15625000000000006</v>
      </c>
    </row>
    <row r="1705" spans="1:24" x14ac:dyDescent="0.3">
      <c r="A1705" s="44" t="s">
        <v>5073</v>
      </c>
      <c r="B1705" s="68" t="s">
        <v>5074</v>
      </c>
      <c r="C1705" s="2" t="s">
        <v>1</v>
      </c>
      <c r="D1705" s="2">
        <v>42</v>
      </c>
      <c r="E1705" s="6">
        <v>28547</v>
      </c>
      <c r="F1705" s="7">
        <v>43963.517743055556</v>
      </c>
      <c r="G1705" s="69" t="s">
        <v>4</v>
      </c>
      <c r="H1705" s="68">
        <v>2052</v>
      </c>
      <c r="I1705" s="8">
        <f t="shared" si="135"/>
        <v>20.52</v>
      </c>
      <c r="J1705" s="2">
        <v>5.33</v>
      </c>
      <c r="K1705" s="69">
        <v>100</v>
      </c>
      <c r="L1705" s="68">
        <v>434</v>
      </c>
      <c r="M1705" s="8">
        <f t="shared" si="136"/>
        <v>4.34</v>
      </c>
      <c r="N1705" s="2">
        <v>2.109</v>
      </c>
      <c r="O1705" s="69">
        <v>100</v>
      </c>
      <c r="P1705" s="181">
        <f t="shared" si="137"/>
        <v>4.7281105990783407</v>
      </c>
      <c r="Q1705" s="77" t="s">
        <v>718</v>
      </c>
      <c r="V1705" s="34">
        <v>0.3666666666666667</v>
      </c>
      <c r="W1705" s="85">
        <v>0.52083333333333337</v>
      </c>
      <c r="X1705" s="86">
        <f t="shared" si="138"/>
        <v>0.15416666666666667</v>
      </c>
    </row>
    <row r="1706" spans="1:24" x14ac:dyDescent="0.3">
      <c r="A1706" s="44" t="s">
        <v>11748</v>
      </c>
      <c r="B1706" s="68" t="s">
        <v>11749</v>
      </c>
      <c r="C1706" s="2" t="s">
        <v>6</v>
      </c>
      <c r="D1706" s="2">
        <v>67</v>
      </c>
      <c r="E1706" s="6">
        <v>19329</v>
      </c>
      <c r="F1706" s="7">
        <v>43963.527511574073</v>
      </c>
      <c r="G1706" s="69" t="s">
        <v>4</v>
      </c>
      <c r="H1706" s="68">
        <v>2096</v>
      </c>
      <c r="I1706" s="8">
        <f t="shared" si="135"/>
        <v>21.171717171717173</v>
      </c>
      <c r="J1706" s="2">
        <v>7.0860000000000003</v>
      </c>
      <c r="K1706" s="69">
        <v>99</v>
      </c>
      <c r="L1706" s="68">
        <v>613</v>
      </c>
      <c r="M1706" s="8">
        <f t="shared" si="136"/>
        <v>6.191919191919192</v>
      </c>
      <c r="N1706" s="2">
        <v>2.355</v>
      </c>
      <c r="O1706" s="69">
        <v>99</v>
      </c>
      <c r="P1706" s="181">
        <f t="shared" si="137"/>
        <v>3.4192495921696575</v>
      </c>
      <c r="Q1706" s="77" t="s">
        <v>718</v>
      </c>
      <c r="V1706" s="34">
        <v>0.38194444444444442</v>
      </c>
      <c r="W1706" s="85">
        <v>0.53472222222222221</v>
      </c>
      <c r="X1706" s="86">
        <f t="shared" si="138"/>
        <v>0.15277777777777779</v>
      </c>
    </row>
    <row r="1707" spans="1:24" x14ac:dyDescent="0.3">
      <c r="A1707" s="44" t="s">
        <v>11750</v>
      </c>
      <c r="B1707" s="68" t="s">
        <v>11751</v>
      </c>
      <c r="C1707" s="2" t="s">
        <v>6</v>
      </c>
      <c r="D1707" s="2">
        <v>67</v>
      </c>
      <c r="E1707" s="6">
        <v>19402</v>
      </c>
      <c r="F1707" s="7">
        <v>43963.538599537038</v>
      </c>
      <c r="G1707" s="69" t="s">
        <v>4</v>
      </c>
      <c r="H1707" s="68">
        <v>2747</v>
      </c>
      <c r="I1707" s="8">
        <f t="shared" si="135"/>
        <v>27.747474747474747</v>
      </c>
      <c r="J1707" s="2">
        <v>6.7359999999999998</v>
      </c>
      <c r="K1707" s="69">
        <v>99</v>
      </c>
      <c r="L1707" s="68">
        <v>574</v>
      </c>
      <c r="M1707" s="8">
        <f t="shared" si="136"/>
        <v>5.7979797979797976</v>
      </c>
      <c r="N1707" s="2">
        <v>2.407</v>
      </c>
      <c r="O1707" s="69">
        <v>99</v>
      </c>
      <c r="P1707" s="181">
        <f t="shared" si="137"/>
        <v>4.7857142857142865</v>
      </c>
      <c r="Q1707" s="77" t="s">
        <v>718</v>
      </c>
      <c r="V1707" s="34">
        <v>0.38541666666666669</v>
      </c>
      <c r="W1707" s="85">
        <v>0.54861111111111105</v>
      </c>
      <c r="X1707" s="86">
        <f t="shared" si="138"/>
        <v>0.16319444444444436</v>
      </c>
    </row>
    <row r="1708" spans="1:24" x14ac:dyDescent="0.3">
      <c r="A1708" s="44" t="s">
        <v>11752</v>
      </c>
      <c r="B1708" s="68" t="s">
        <v>11753</v>
      </c>
      <c r="C1708" s="2" t="s">
        <v>1</v>
      </c>
      <c r="D1708" s="2">
        <v>43</v>
      </c>
      <c r="E1708" s="6">
        <v>28020</v>
      </c>
      <c r="F1708" s="7">
        <v>43963.548993055556</v>
      </c>
      <c r="G1708" s="69" t="s">
        <v>4</v>
      </c>
      <c r="H1708" s="68">
        <v>1604</v>
      </c>
      <c r="I1708" s="8">
        <f t="shared" si="135"/>
        <v>16.202020202020201</v>
      </c>
      <c r="J1708" s="2">
        <v>4.1059999999999999</v>
      </c>
      <c r="K1708" s="69">
        <v>99</v>
      </c>
      <c r="L1708" s="68">
        <v>479</v>
      </c>
      <c r="M1708" s="8">
        <f t="shared" si="136"/>
        <v>4.8383838383838382</v>
      </c>
      <c r="N1708" s="2">
        <v>2.3330000000000002</v>
      </c>
      <c r="O1708" s="69">
        <v>99</v>
      </c>
      <c r="P1708" s="181">
        <f t="shared" si="137"/>
        <v>3.3486430062630479</v>
      </c>
      <c r="Q1708" s="77" t="s">
        <v>718</v>
      </c>
      <c r="V1708" s="34">
        <v>0.41319444444444442</v>
      </c>
      <c r="W1708" s="85">
        <v>0.56944444444444442</v>
      </c>
      <c r="X1708" s="86">
        <f t="shared" si="138"/>
        <v>0.15625</v>
      </c>
    </row>
    <row r="1709" spans="1:24" x14ac:dyDescent="0.3">
      <c r="A1709" s="44" t="s">
        <v>5199</v>
      </c>
      <c r="B1709" s="68" t="s">
        <v>5200</v>
      </c>
      <c r="C1709" s="2" t="s">
        <v>1</v>
      </c>
      <c r="D1709" s="2">
        <v>61</v>
      </c>
      <c r="E1709" s="6">
        <v>21444</v>
      </c>
      <c r="F1709" s="7">
        <v>43963.574236111112</v>
      </c>
      <c r="G1709" s="69" t="s">
        <v>4</v>
      </c>
      <c r="H1709" s="68">
        <v>2833</v>
      </c>
      <c r="I1709" s="8">
        <f t="shared" si="135"/>
        <v>28.33</v>
      </c>
      <c r="J1709" s="2">
        <v>6.8250000000000002</v>
      </c>
      <c r="K1709" s="69">
        <v>100</v>
      </c>
      <c r="L1709" s="68">
        <v>493</v>
      </c>
      <c r="M1709" s="8">
        <f t="shared" si="136"/>
        <v>4.93</v>
      </c>
      <c r="N1709" s="2">
        <v>2.4630000000000001</v>
      </c>
      <c r="O1709" s="69">
        <v>100</v>
      </c>
      <c r="P1709" s="181">
        <f t="shared" si="137"/>
        <v>5.7464503042596347</v>
      </c>
      <c r="Q1709" s="77" t="s">
        <v>718</v>
      </c>
      <c r="V1709" s="34">
        <v>0.4201388888888889</v>
      </c>
      <c r="W1709" s="85">
        <v>0.58333333333333337</v>
      </c>
      <c r="X1709" s="86">
        <f t="shared" si="138"/>
        <v>0.16319444444444448</v>
      </c>
    </row>
    <row r="1710" spans="1:24" x14ac:dyDescent="0.3">
      <c r="A1710" s="44" t="s">
        <v>11754</v>
      </c>
      <c r="B1710" s="68" t="s">
        <v>5400</v>
      </c>
      <c r="C1710" s="2" t="s">
        <v>1</v>
      </c>
      <c r="D1710" s="2">
        <v>49</v>
      </c>
      <c r="E1710" s="6">
        <v>25851</v>
      </c>
      <c r="F1710" s="7">
        <v>43963.606319444443</v>
      </c>
      <c r="G1710" s="69" t="s">
        <v>4</v>
      </c>
      <c r="H1710" s="68">
        <v>2051</v>
      </c>
      <c r="I1710" s="8">
        <f t="shared" si="135"/>
        <v>20.51</v>
      </c>
      <c r="J1710" s="2">
        <v>4.7619999999999996</v>
      </c>
      <c r="K1710" s="69">
        <v>100</v>
      </c>
      <c r="L1710" s="68">
        <v>386</v>
      </c>
      <c r="M1710" s="8">
        <f t="shared" si="136"/>
        <v>3.86</v>
      </c>
      <c r="N1710" s="2">
        <v>2.165</v>
      </c>
      <c r="O1710" s="69">
        <v>100</v>
      </c>
      <c r="P1710" s="181">
        <f t="shared" si="137"/>
        <v>5.3134715025906738</v>
      </c>
      <c r="Q1710" s="77" t="s">
        <v>718</v>
      </c>
      <c r="V1710" s="34">
        <v>0.45833333333333331</v>
      </c>
      <c r="W1710" s="85">
        <v>0.61805555555555558</v>
      </c>
      <c r="X1710" s="86">
        <f t="shared" si="138"/>
        <v>0.15972222222222227</v>
      </c>
    </row>
    <row r="1711" spans="1:24" x14ac:dyDescent="0.3">
      <c r="A1711" s="44" t="s">
        <v>11755</v>
      </c>
      <c r="B1711" s="68" t="s">
        <v>11756</v>
      </c>
      <c r="C1711" s="2" t="s">
        <v>1</v>
      </c>
      <c r="D1711" s="2">
        <v>72</v>
      </c>
      <c r="E1711" s="6">
        <v>17643</v>
      </c>
      <c r="F1711" s="7">
        <v>43963.615902777776</v>
      </c>
      <c r="G1711" s="69" t="s">
        <v>4</v>
      </c>
      <c r="H1711" s="68">
        <v>3421</v>
      </c>
      <c r="I1711" s="8">
        <f t="shared" si="135"/>
        <v>34.555555555555557</v>
      </c>
      <c r="J1711" s="2">
        <v>6.0709999999999997</v>
      </c>
      <c r="K1711" s="69">
        <v>99</v>
      </c>
      <c r="L1711" s="68">
        <v>681</v>
      </c>
      <c r="M1711" s="8">
        <f t="shared" si="136"/>
        <v>6.8787878787878789</v>
      </c>
      <c r="N1711" s="2">
        <v>2.6240000000000001</v>
      </c>
      <c r="O1711" s="69">
        <v>99</v>
      </c>
      <c r="P1711" s="181">
        <f t="shared" si="137"/>
        <v>5.023494860499266</v>
      </c>
      <c r="Q1711" s="77" t="s">
        <v>718</v>
      </c>
      <c r="V1711" s="34">
        <v>0.47222222222222227</v>
      </c>
      <c r="W1711" s="85">
        <v>0.63194444444444442</v>
      </c>
      <c r="X1711" s="86">
        <f t="shared" si="138"/>
        <v>0.15972222222222215</v>
      </c>
    </row>
    <row r="1712" spans="1:24" x14ac:dyDescent="0.3">
      <c r="A1712" s="44" t="s">
        <v>11757</v>
      </c>
      <c r="B1712" s="68" t="s">
        <v>11758</v>
      </c>
      <c r="C1712" s="2" t="s">
        <v>1</v>
      </c>
      <c r="D1712" s="2">
        <v>81</v>
      </c>
      <c r="E1712" s="6">
        <v>14324</v>
      </c>
      <c r="F1712" s="7">
        <v>43963.639641203707</v>
      </c>
      <c r="G1712" s="69" t="s">
        <v>4</v>
      </c>
      <c r="H1712" s="68">
        <v>2605</v>
      </c>
      <c r="I1712" s="8">
        <f t="shared" si="135"/>
        <v>26.313131313131311</v>
      </c>
      <c r="J1712" s="2">
        <v>5.2709999999999999</v>
      </c>
      <c r="K1712" s="69">
        <v>99</v>
      </c>
      <c r="L1712" s="68">
        <v>971</v>
      </c>
      <c r="M1712" s="8">
        <f t="shared" si="136"/>
        <v>9.808080808080808</v>
      </c>
      <c r="N1712" s="2">
        <v>3.8109999999999999</v>
      </c>
      <c r="O1712" s="69">
        <v>99</v>
      </c>
      <c r="P1712" s="181">
        <f t="shared" si="137"/>
        <v>2.6828012358393409</v>
      </c>
      <c r="Q1712" s="77" t="s">
        <v>718</v>
      </c>
      <c r="V1712" s="34">
        <v>0.48958333333333331</v>
      </c>
      <c r="W1712" s="85">
        <v>0.64583333333333337</v>
      </c>
      <c r="X1712" s="86">
        <f t="shared" si="138"/>
        <v>0.15625000000000006</v>
      </c>
    </row>
    <row r="1713" spans="1:24" x14ac:dyDescent="0.3">
      <c r="A1713" s="44" t="s">
        <v>11759</v>
      </c>
      <c r="B1713" s="68" t="s">
        <v>9657</v>
      </c>
      <c r="C1713" s="2" t="s">
        <v>1</v>
      </c>
      <c r="D1713" s="2">
        <v>39</v>
      </c>
      <c r="E1713" s="6">
        <v>29643</v>
      </c>
      <c r="F1713" s="7">
        <v>43963.650821759256</v>
      </c>
      <c r="G1713" s="69" t="s">
        <v>4</v>
      </c>
      <c r="H1713" s="68">
        <v>2230</v>
      </c>
      <c r="I1713" s="8">
        <f t="shared" si="135"/>
        <v>22.3</v>
      </c>
      <c r="J1713" s="2">
        <v>5.1139999999999999</v>
      </c>
      <c r="K1713" s="69">
        <v>100</v>
      </c>
      <c r="L1713" s="68">
        <v>468</v>
      </c>
      <c r="M1713" s="8">
        <f t="shared" si="136"/>
        <v>4.68</v>
      </c>
      <c r="N1713" s="2">
        <v>2.0739999999999998</v>
      </c>
      <c r="O1713" s="69">
        <v>100</v>
      </c>
      <c r="P1713" s="181">
        <f t="shared" si="137"/>
        <v>4.7649572649572658</v>
      </c>
      <c r="Q1713" s="77" t="s">
        <v>718</v>
      </c>
      <c r="V1713" s="34">
        <v>0.53263888888888888</v>
      </c>
      <c r="W1713" s="85">
        <v>0.66666666666666663</v>
      </c>
      <c r="X1713" s="86">
        <f t="shared" si="138"/>
        <v>0.13402777777777775</v>
      </c>
    </row>
    <row r="1714" spans="1:24" x14ac:dyDescent="0.3">
      <c r="A1714" s="44" t="s">
        <v>11760</v>
      </c>
      <c r="B1714" s="68" t="s">
        <v>11761</v>
      </c>
      <c r="C1714" s="2" t="s">
        <v>1</v>
      </c>
      <c r="D1714" s="2">
        <v>74</v>
      </c>
      <c r="E1714" s="6">
        <v>16669</v>
      </c>
      <c r="F1714" s="7">
        <v>43963.666030092594</v>
      </c>
      <c r="G1714" s="69" t="s">
        <v>4</v>
      </c>
      <c r="H1714" s="68">
        <v>2167</v>
      </c>
      <c r="I1714" s="8">
        <f t="shared" si="135"/>
        <v>21.888888888888889</v>
      </c>
      <c r="J1714" s="2">
        <v>4.476</v>
      </c>
      <c r="K1714" s="69">
        <v>99</v>
      </c>
      <c r="L1714" s="68">
        <v>1500</v>
      </c>
      <c r="M1714" s="8">
        <f t="shared" si="136"/>
        <v>15.151515151515152</v>
      </c>
      <c r="N1714" s="2">
        <v>5.5940000000000003</v>
      </c>
      <c r="O1714" s="69">
        <v>99</v>
      </c>
      <c r="P1714" s="181">
        <f t="shared" si="137"/>
        <v>1.4446666666666665</v>
      </c>
      <c r="Q1714" s="77" t="s">
        <v>718</v>
      </c>
      <c r="V1714" s="34">
        <v>0.52500000000000002</v>
      </c>
      <c r="W1714" s="85">
        <v>0.68055555555555547</v>
      </c>
      <c r="X1714" s="86">
        <f t="shared" si="138"/>
        <v>0.15555555555555545</v>
      </c>
    </row>
    <row r="1715" spans="1:24" x14ac:dyDescent="0.3">
      <c r="A1715" s="44" t="s">
        <v>11762</v>
      </c>
      <c r="B1715" s="68" t="s">
        <v>11763</v>
      </c>
      <c r="C1715" s="2" t="s">
        <v>1</v>
      </c>
      <c r="D1715" s="2">
        <v>47</v>
      </c>
      <c r="E1715" s="6">
        <v>26733</v>
      </c>
      <c r="F1715" s="7">
        <v>43963.679814814815</v>
      </c>
      <c r="G1715" s="69" t="s">
        <v>4</v>
      </c>
      <c r="H1715" s="68">
        <v>2070</v>
      </c>
      <c r="I1715" s="8">
        <f t="shared" si="135"/>
        <v>20.7</v>
      </c>
      <c r="J1715" s="2">
        <v>4.4960000000000004</v>
      </c>
      <c r="K1715" s="69">
        <v>100</v>
      </c>
      <c r="L1715" s="68">
        <v>323</v>
      </c>
      <c r="M1715" s="8">
        <f t="shared" si="136"/>
        <v>3.23</v>
      </c>
      <c r="N1715" s="2">
        <v>1.7050000000000001</v>
      </c>
      <c r="O1715" s="69">
        <v>100</v>
      </c>
      <c r="P1715" s="181">
        <f t="shared" si="137"/>
        <v>6.4086687306501542</v>
      </c>
      <c r="Q1715" s="77" t="s">
        <v>718</v>
      </c>
      <c r="V1715" s="34">
        <v>0.53819444444444442</v>
      </c>
      <c r="W1715" s="85">
        <v>0.70833333333333337</v>
      </c>
      <c r="X1715" s="86">
        <f t="shared" si="138"/>
        <v>0.17013888888888895</v>
      </c>
    </row>
    <row r="1716" spans="1:24" x14ac:dyDescent="0.3">
      <c r="A1716" s="44" t="s">
        <v>11764</v>
      </c>
      <c r="B1716" s="68" t="s">
        <v>5517</v>
      </c>
      <c r="C1716" s="2" t="s">
        <v>6</v>
      </c>
      <c r="D1716" s="2">
        <v>71</v>
      </c>
      <c r="E1716" s="6">
        <v>17935</v>
      </c>
      <c r="F1716" s="7">
        <v>43964.516134259262</v>
      </c>
      <c r="G1716" s="69" t="s">
        <v>4</v>
      </c>
      <c r="H1716" s="68">
        <v>2763</v>
      </c>
      <c r="I1716" s="8">
        <f t="shared" si="135"/>
        <v>27.90909090909091</v>
      </c>
      <c r="J1716" s="2">
        <v>6.0880000000000001</v>
      </c>
      <c r="K1716" s="69">
        <v>99</v>
      </c>
      <c r="L1716" s="68">
        <v>747</v>
      </c>
      <c r="M1716" s="8">
        <f t="shared" si="136"/>
        <v>7.5454545454545459</v>
      </c>
      <c r="N1716" s="2">
        <v>2.8620000000000001</v>
      </c>
      <c r="O1716" s="69">
        <v>99</v>
      </c>
      <c r="P1716" s="181">
        <f t="shared" si="137"/>
        <v>3.6987951807228914</v>
      </c>
      <c r="Q1716" s="77" t="s">
        <v>718</v>
      </c>
      <c r="V1716" s="34">
        <v>0.36805555555555558</v>
      </c>
      <c r="W1716" s="85">
        <v>0.52083333333333337</v>
      </c>
      <c r="X1716" s="86">
        <f t="shared" si="138"/>
        <v>0.15277777777777779</v>
      </c>
    </row>
    <row r="1717" spans="1:24" x14ac:dyDescent="0.3">
      <c r="A1717" s="44" t="s">
        <v>11765</v>
      </c>
      <c r="B1717" s="68" t="s">
        <v>613</v>
      </c>
      <c r="C1717" s="2" t="s">
        <v>1</v>
      </c>
      <c r="D1717" s="2">
        <v>55</v>
      </c>
      <c r="E1717" s="6">
        <v>23743</v>
      </c>
      <c r="F1717" s="7">
        <v>43964.528101851851</v>
      </c>
      <c r="G1717" s="69" t="s">
        <v>4</v>
      </c>
      <c r="H1717" s="68">
        <v>2560</v>
      </c>
      <c r="I1717" s="8">
        <f t="shared" si="135"/>
        <v>25.858585858585858</v>
      </c>
      <c r="J1717" s="2">
        <v>5.2859999999999996</v>
      </c>
      <c r="K1717" s="69">
        <v>99</v>
      </c>
      <c r="L1717" s="68">
        <v>535</v>
      </c>
      <c r="M1717" s="8">
        <f t="shared" si="136"/>
        <v>5.404040404040404</v>
      </c>
      <c r="N1717" s="2">
        <v>2.4239999999999999</v>
      </c>
      <c r="O1717" s="69">
        <v>99</v>
      </c>
      <c r="P1717" s="181">
        <f t="shared" si="137"/>
        <v>4.7850467289719623</v>
      </c>
      <c r="Q1717" s="77" t="s">
        <v>718</v>
      </c>
      <c r="V1717" s="34">
        <v>0.39930555555555558</v>
      </c>
      <c r="W1717" s="85">
        <v>0.53472222222222221</v>
      </c>
      <c r="X1717" s="86">
        <f t="shared" si="138"/>
        <v>0.13541666666666663</v>
      </c>
    </row>
    <row r="1718" spans="1:24" x14ac:dyDescent="0.3">
      <c r="A1718" s="44" t="s">
        <v>3508</v>
      </c>
      <c r="B1718" s="68" t="s">
        <v>1985</v>
      </c>
      <c r="C1718" s="2" t="s">
        <v>1</v>
      </c>
      <c r="D1718" s="2">
        <v>52</v>
      </c>
      <c r="E1718" s="6">
        <v>24907</v>
      </c>
      <c r="F1718" s="7">
        <v>43964.538553240738</v>
      </c>
      <c r="G1718" s="69" t="s">
        <v>4</v>
      </c>
      <c r="H1718" s="68">
        <v>3363</v>
      </c>
      <c r="I1718" s="8">
        <f t="shared" si="135"/>
        <v>33.630000000000003</v>
      </c>
      <c r="J1718" s="2">
        <v>7.3860000000000001</v>
      </c>
      <c r="K1718" s="69">
        <v>100</v>
      </c>
      <c r="L1718" s="68">
        <v>548</v>
      </c>
      <c r="M1718" s="8">
        <f t="shared" si="136"/>
        <v>5.48</v>
      </c>
      <c r="N1718" s="2">
        <v>2.7360000000000002</v>
      </c>
      <c r="O1718" s="69">
        <v>100</v>
      </c>
      <c r="P1718" s="181">
        <f t="shared" si="137"/>
        <v>6.1368613138686134</v>
      </c>
      <c r="Q1718" s="77" t="s">
        <v>718</v>
      </c>
      <c r="V1718" s="34">
        <v>0.4152777777777778</v>
      </c>
      <c r="W1718" s="85">
        <v>0.54861111111111105</v>
      </c>
      <c r="X1718" s="86">
        <f t="shared" si="138"/>
        <v>0.13333333333333325</v>
      </c>
    </row>
    <row r="1719" spans="1:24" x14ac:dyDescent="0.3">
      <c r="A1719" s="44" t="s">
        <v>11766</v>
      </c>
      <c r="B1719" s="68" t="s">
        <v>11767</v>
      </c>
      <c r="C1719" s="2" t="s">
        <v>1</v>
      </c>
      <c r="D1719" s="2">
        <v>45</v>
      </c>
      <c r="E1719" s="6">
        <v>27339</v>
      </c>
      <c r="F1719" s="7">
        <v>43964.548194444447</v>
      </c>
      <c r="G1719" s="69" t="s">
        <v>4</v>
      </c>
      <c r="H1719" s="68">
        <v>1770</v>
      </c>
      <c r="I1719" s="8">
        <f t="shared" si="135"/>
        <v>17.878787878787879</v>
      </c>
      <c r="J1719" s="2">
        <v>4.4130000000000003</v>
      </c>
      <c r="K1719" s="69">
        <v>99</v>
      </c>
      <c r="L1719" s="68">
        <v>514</v>
      </c>
      <c r="M1719" s="8">
        <f t="shared" si="136"/>
        <v>5.191919191919192</v>
      </c>
      <c r="N1719" s="2">
        <v>2.3109999999999999</v>
      </c>
      <c r="O1719" s="69">
        <v>99</v>
      </c>
      <c r="P1719" s="181">
        <f t="shared" si="137"/>
        <v>3.4435797665369647</v>
      </c>
      <c r="Q1719" s="77" t="s">
        <v>718</v>
      </c>
      <c r="V1719" s="34">
        <v>0.4201388888888889</v>
      </c>
      <c r="W1719" s="85">
        <v>0.56944444444444442</v>
      </c>
      <c r="X1719" s="86">
        <f t="shared" si="138"/>
        <v>0.14930555555555552</v>
      </c>
    </row>
    <row r="1720" spans="1:24" x14ac:dyDescent="0.3">
      <c r="A1720" s="44" t="s">
        <v>11768</v>
      </c>
      <c r="B1720" s="68" t="s">
        <v>11769</v>
      </c>
      <c r="C1720" s="2" t="s">
        <v>1</v>
      </c>
      <c r="D1720" s="2">
        <v>68</v>
      </c>
      <c r="E1720" s="6">
        <v>19098</v>
      </c>
      <c r="F1720" s="7">
        <v>43964.577650462961</v>
      </c>
      <c r="G1720" s="69" t="s">
        <v>4</v>
      </c>
      <c r="H1720" s="68">
        <v>2271</v>
      </c>
      <c r="I1720" s="8">
        <f t="shared" si="135"/>
        <v>22.939393939393938</v>
      </c>
      <c r="J1720" s="2">
        <v>4.806</v>
      </c>
      <c r="K1720" s="69">
        <v>99</v>
      </c>
      <c r="L1720" s="68">
        <v>577</v>
      </c>
      <c r="M1720" s="8">
        <f t="shared" si="136"/>
        <v>5.8282828282828278</v>
      </c>
      <c r="N1720" s="2">
        <v>2.4540000000000002</v>
      </c>
      <c r="O1720" s="69">
        <v>99</v>
      </c>
      <c r="P1720" s="181">
        <f t="shared" si="137"/>
        <v>3.9358752166377817</v>
      </c>
      <c r="Q1720" s="77" t="s">
        <v>718</v>
      </c>
      <c r="V1720" s="34">
        <v>0.43055555555555558</v>
      </c>
      <c r="W1720" s="85">
        <v>0.58333333333333337</v>
      </c>
      <c r="X1720" s="86">
        <f t="shared" si="138"/>
        <v>0.15277777777777779</v>
      </c>
    </row>
    <row r="1721" spans="1:24" x14ac:dyDescent="0.3">
      <c r="A1721" s="44" t="s">
        <v>4503</v>
      </c>
      <c r="B1721" s="68" t="s">
        <v>4504</v>
      </c>
      <c r="C1721" s="2" t="s">
        <v>1</v>
      </c>
      <c r="D1721" s="2">
        <v>48</v>
      </c>
      <c r="E1721" s="6">
        <v>26318</v>
      </c>
      <c r="F1721" s="7">
        <v>43964.589108796295</v>
      </c>
      <c r="G1721" s="69" t="s">
        <v>4</v>
      </c>
      <c r="H1721" s="68">
        <v>1712</v>
      </c>
      <c r="I1721" s="8">
        <f t="shared" si="135"/>
        <v>17.292929292929294</v>
      </c>
      <c r="J1721" s="2">
        <v>3.9849999999999999</v>
      </c>
      <c r="K1721" s="69">
        <v>99</v>
      </c>
      <c r="L1721" s="68">
        <v>366</v>
      </c>
      <c r="M1721" s="8">
        <f t="shared" si="136"/>
        <v>3.6969696969696968</v>
      </c>
      <c r="N1721" s="2">
        <v>1.8919999999999999</v>
      </c>
      <c r="O1721" s="69">
        <v>99</v>
      </c>
      <c r="P1721" s="181">
        <f t="shared" si="137"/>
        <v>4.6775956284153013</v>
      </c>
      <c r="Q1721" s="77" t="s">
        <v>718</v>
      </c>
      <c r="V1721" s="34">
        <v>0.43541666666666662</v>
      </c>
      <c r="W1721" s="85">
        <v>0.59722222222222221</v>
      </c>
      <c r="X1721" s="86">
        <f t="shared" si="138"/>
        <v>0.16180555555555559</v>
      </c>
    </row>
    <row r="1722" spans="1:24" x14ac:dyDescent="0.3">
      <c r="A1722" s="44" t="s">
        <v>11770</v>
      </c>
      <c r="B1722" s="68" t="s">
        <v>47</v>
      </c>
      <c r="C1722" s="2" t="s">
        <v>1</v>
      </c>
      <c r="D1722" s="2">
        <v>56</v>
      </c>
      <c r="E1722" s="6">
        <v>23156</v>
      </c>
      <c r="F1722" s="7">
        <v>43964.59915509259</v>
      </c>
      <c r="G1722" s="69" t="s">
        <v>4</v>
      </c>
      <c r="H1722" s="68">
        <v>2282</v>
      </c>
      <c r="I1722" s="8">
        <f t="shared" si="135"/>
        <v>22.82</v>
      </c>
      <c r="J1722" s="2">
        <v>6.1310000000000002</v>
      </c>
      <c r="K1722" s="69">
        <v>100</v>
      </c>
      <c r="L1722" s="68">
        <v>403</v>
      </c>
      <c r="M1722" s="8">
        <f t="shared" si="136"/>
        <v>4.03</v>
      </c>
      <c r="N1722" s="2">
        <v>2.19</v>
      </c>
      <c r="O1722" s="69">
        <v>100</v>
      </c>
      <c r="P1722" s="181">
        <f t="shared" si="137"/>
        <v>5.6625310173697265</v>
      </c>
      <c r="Q1722" s="77" t="s">
        <v>718</v>
      </c>
      <c r="V1722" s="34">
        <v>0.44166666666666665</v>
      </c>
      <c r="W1722" s="85">
        <v>0.61111111111111105</v>
      </c>
      <c r="X1722" s="86">
        <f t="shared" si="138"/>
        <v>0.1694444444444444</v>
      </c>
    </row>
    <row r="1723" spans="1:24" x14ac:dyDescent="0.3">
      <c r="A1723" s="44" t="s">
        <v>11771</v>
      </c>
      <c r="B1723" s="68" t="s">
        <v>11772</v>
      </c>
      <c r="C1723" s="2" t="s">
        <v>1</v>
      </c>
      <c r="D1723" s="2">
        <v>71</v>
      </c>
      <c r="E1723" s="6">
        <v>18004</v>
      </c>
      <c r="F1723" s="7">
        <v>43964.61109953704</v>
      </c>
      <c r="G1723" s="69" t="s">
        <v>4</v>
      </c>
      <c r="H1723" s="68">
        <v>2560</v>
      </c>
      <c r="I1723" s="8">
        <f t="shared" si="135"/>
        <v>25.858585858585858</v>
      </c>
      <c r="J1723" s="2">
        <v>4.992</v>
      </c>
      <c r="K1723" s="69">
        <v>99</v>
      </c>
      <c r="L1723" s="68">
        <v>841</v>
      </c>
      <c r="M1723" s="8">
        <f t="shared" si="136"/>
        <v>8.4949494949494948</v>
      </c>
      <c r="N1723" s="2">
        <v>3.0150000000000001</v>
      </c>
      <c r="O1723" s="69">
        <v>99</v>
      </c>
      <c r="P1723" s="181">
        <f t="shared" si="137"/>
        <v>3.0439952437574318</v>
      </c>
      <c r="Q1723" s="77" t="s">
        <v>718</v>
      </c>
      <c r="V1723" s="34">
        <v>0.47500000000000003</v>
      </c>
      <c r="W1723" s="85">
        <v>0.63194444444444442</v>
      </c>
      <c r="X1723" s="86">
        <f t="shared" si="138"/>
        <v>0.15694444444444439</v>
      </c>
    </row>
    <row r="1724" spans="1:24" x14ac:dyDescent="0.3">
      <c r="A1724" s="44" t="s">
        <v>11773</v>
      </c>
      <c r="B1724" s="68" t="s">
        <v>11774</v>
      </c>
      <c r="C1724" s="2" t="s">
        <v>1</v>
      </c>
      <c r="D1724" s="2">
        <v>54</v>
      </c>
      <c r="E1724" s="6">
        <v>24193</v>
      </c>
      <c r="F1724" s="7">
        <v>43964.622164351851</v>
      </c>
      <c r="G1724" s="69" t="s">
        <v>4</v>
      </c>
      <c r="H1724" s="68">
        <v>2087</v>
      </c>
      <c r="I1724" s="8">
        <f t="shared" si="135"/>
        <v>21.08080808080808</v>
      </c>
      <c r="J1724" s="2">
        <v>4.6440000000000001</v>
      </c>
      <c r="K1724" s="69">
        <v>99</v>
      </c>
      <c r="L1724" s="68">
        <v>431</v>
      </c>
      <c r="M1724" s="8">
        <f t="shared" si="136"/>
        <v>4.3535353535353538</v>
      </c>
      <c r="N1724" s="2">
        <v>2.1059999999999999</v>
      </c>
      <c r="O1724" s="69">
        <v>99</v>
      </c>
      <c r="P1724" s="181">
        <f t="shared" si="137"/>
        <v>4.8422273781902545</v>
      </c>
      <c r="Q1724" s="77" t="s">
        <v>718</v>
      </c>
      <c r="V1724" s="34">
        <v>0.45902777777777781</v>
      </c>
      <c r="W1724" s="85">
        <v>0.64583333333333337</v>
      </c>
      <c r="X1724" s="86">
        <f t="shared" si="138"/>
        <v>0.18680555555555556</v>
      </c>
    </row>
    <row r="1725" spans="1:24" x14ac:dyDescent="0.3">
      <c r="A1725" s="44" t="s">
        <v>5111</v>
      </c>
      <c r="B1725" s="68" t="s">
        <v>1034</v>
      </c>
      <c r="C1725" s="2" t="s">
        <v>1</v>
      </c>
      <c r="D1725" s="2">
        <v>49</v>
      </c>
      <c r="E1725" s="6">
        <v>25925</v>
      </c>
      <c r="F1725" s="7">
        <v>43964.634004629632</v>
      </c>
      <c r="G1725" s="69" t="s">
        <v>4</v>
      </c>
      <c r="H1725" s="68">
        <v>2664</v>
      </c>
      <c r="I1725" s="8">
        <f t="shared" si="135"/>
        <v>26.90909090909091</v>
      </c>
      <c r="J1725" s="2">
        <v>5.6040000000000001</v>
      </c>
      <c r="K1725" s="69">
        <v>99</v>
      </c>
      <c r="L1725" s="68">
        <v>531</v>
      </c>
      <c r="M1725" s="8">
        <f t="shared" si="136"/>
        <v>5.3636363636363633</v>
      </c>
      <c r="N1725" s="2">
        <v>2.3359999999999999</v>
      </c>
      <c r="O1725" s="69">
        <v>99</v>
      </c>
      <c r="P1725" s="181">
        <f t="shared" si="137"/>
        <v>5.0169491525423737</v>
      </c>
      <c r="Q1725" s="77" t="s">
        <v>718</v>
      </c>
      <c r="V1725" s="34">
        <v>0.49791666666666662</v>
      </c>
      <c r="W1725" s="85">
        <v>0.66666666666666663</v>
      </c>
      <c r="X1725" s="86">
        <f t="shared" si="138"/>
        <v>0.16875000000000001</v>
      </c>
    </row>
    <row r="1726" spans="1:24" x14ac:dyDescent="0.3">
      <c r="A1726" s="44" t="s">
        <v>11775</v>
      </c>
      <c r="B1726" s="68" t="s">
        <v>11776</v>
      </c>
      <c r="C1726" s="2" t="s">
        <v>6</v>
      </c>
      <c r="D1726" s="2">
        <v>77</v>
      </c>
      <c r="E1726" s="6">
        <v>15821</v>
      </c>
      <c r="F1726" s="7">
        <v>43964.668506944443</v>
      </c>
      <c r="G1726" s="69" t="s">
        <v>4</v>
      </c>
      <c r="H1726" s="68">
        <v>1959</v>
      </c>
      <c r="I1726" s="8">
        <f t="shared" si="135"/>
        <v>19.787878787878789</v>
      </c>
      <c r="J1726" s="2">
        <v>4.6929999999999996</v>
      </c>
      <c r="K1726" s="69">
        <v>99</v>
      </c>
      <c r="L1726" s="68">
        <v>882</v>
      </c>
      <c r="M1726" s="8">
        <f t="shared" si="136"/>
        <v>8.9090909090909083</v>
      </c>
      <c r="N1726" s="2">
        <v>3.609</v>
      </c>
      <c r="O1726" s="69">
        <v>99</v>
      </c>
      <c r="P1726" s="181">
        <f t="shared" si="137"/>
        <v>2.22108843537415</v>
      </c>
      <c r="Q1726" s="77" t="s">
        <v>718</v>
      </c>
      <c r="V1726" s="34">
        <v>0.53125</v>
      </c>
      <c r="W1726" s="85">
        <v>0.68055555555555547</v>
      </c>
      <c r="X1726" s="86">
        <f t="shared" si="138"/>
        <v>0.14930555555555547</v>
      </c>
    </row>
    <row r="1727" spans="1:24" x14ac:dyDescent="0.3">
      <c r="A1727" s="44" t="s">
        <v>11777</v>
      </c>
      <c r="B1727" s="68" t="s">
        <v>6179</v>
      </c>
      <c r="C1727" s="2" t="s">
        <v>1</v>
      </c>
      <c r="D1727" s="2">
        <v>41</v>
      </c>
      <c r="E1727" s="6">
        <v>28768</v>
      </c>
      <c r="F1727" s="7">
        <v>43965.51761574074</v>
      </c>
      <c r="G1727" s="69" t="s">
        <v>4</v>
      </c>
      <c r="H1727" s="68">
        <v>1993</v>
      </c>
      <c r="I1727" s="8">
        <f t="shared" si="135"/>
        <v>19.93</v>
      </c>
      <c r="J1727" s="2">
        <v>5.0060000000000002</v>
      </c>
      <c r="K1727" s="69">
        <v>100</v>
      </c>
      <c r="L1727" s="68">
        <v>607</v>
      </c>
      <c r="M1727" s="8">
        <f t="shared" si="136"/>
        <v>6.07</v>
      </c>
      <c r="N1727" s="2">
        <v>2.5750000000000002</v>
      </c>
      <c r="O1727" s="69">
        <v>100</v>
      </c>
      <c r="P1727" s="181">
        <f t="shared" si="137"/>
        <v>3.2833607907742994</v>
      </c>
      <c r="Q1727" s="77" t="s">
        <v>718</v>
      </c>
      <c r="V1727" s="34">
        <v>0.375</v>
      </c>
      <c r="W1727" s="85">
        <v>0.52083333333333337</v>
      </c>
      <c r="X1727" s="86">
        <f t="shared" si="138"/>
        <v>0.14583333333333337</v>
      </c>
    </row>
    <row r="1728" spans="1:24" x14ac:dyDescent="0.3">
      <c r="A1728" s="44" t="s">
        <v>2000</v>
      </c>
      <c r="B1728" s="68" t="s">
        <v>1573</v>
      </c>
      <c r="C1728" s="2" t="s">
        <v>6</v>
      </c>
      <c r="D1728" s="2">
        <v>60</v>
      </c>
      <c r="E1728" s="6">
        <v>21968</v>
      </c>
      <c r="F1728" s="7">
        <v>43965.52684027778</v>
      </c>
      <c r="G1728" s="69" t="s">
        <v>4</v>
      </c>
      <c r="H1728" s="68">
        <v>2467</v>
      </c>
      <c r="I1728" s="8">
        <f t="shared" si="135"/>
        <v>24.67</v>
      </c>
      <c r="J1728" s="2">
        <v>5.6639999999999997</v>
      </c>
      <c r="K1728" s="69">
        <v>100</v>
      </c>
      <c r="L1728" s="68">
        <v>576</v>
      </c>
      <c r="M1728" s="8">
        <f t="shared" si="136"/>
        <v>5.76</v>
      </c>
      <c r="N1728" s="2">
        <v>2.9510000000000001</v>
      </c>
      <c r="O1728" s="69">
        <v>100</v>
      </c>
      <c r="P1728" s="181">
        <f t="shared" si="137"/>
        <v>4.2829861111111116</v>
      </c>
      <c r="Q1728" s="77" t="s">
        <v>718</v>
      </c>
      <c r="V1728" s="34">
        <v>0.3840277777777778</v>
      </c>
      <c r="W1728" s="85">
        <v>0.53472222222222221</v>
      </c>
      <c r="X1728" s="86">
        <f t="shared" si="138"/>
        <v>0.15069444444444441</v>
      </c>
    </row>
    <row r="1729" spans="1:24" x14ac:dyDescent="0.3">
      <c r="A1729" s="44" t="s">
        <v>11778</v>
      </c>
      <c r="B1729" s="68" t="s">
        <v>251</v>
      </c>
      <c r="C1729" s="2" t="s">
        <v>1</v>
      </c>
      <c r="D1729" s="2">
        <v>31</v>
      </c>
      <c r="E1729" s="6">
        <v>32548</v>
      </c>
      <c r="F1729" s="7">
        <v>43965.544444444444</v>
      </c>
      <c r="G1729" s="69" t="s">
        <v>4</v>
      </c>
      <c r="H1729" s="68">
        <v>1478</v>
      </c>
      <c r="I1729" s="8">
        <f t="shared" si="135"/>
        <v>14.929292929292929</v>
      </c>
      <c r="J1729" s="2">
        <v>3.78</v>
      </c>
      <c r="K1729" s="69">
        <v>99</v>
      </c>
      <c r="L1729" s="68">
        <v>453</v>
      </c>
      <c r="M1729" s="8">
        <f t="shared" si="136"/>
        <v>4.5757575757575761</v>
      </c>
      <c r="N1729" s="2">
        <v>2.3170000000000002</v>
      </c>
      <c r="O1729" s="69">
        <v>99</v>
      </c>
      <c r="P1729" s="181">
        <f t="shared" si="137"/>
        <v>3.2626931567328916</v>
      </c>
      <c r="Q1729" s="77" t="s">
        <v>718</v>
      </c>
      <c r="V1729" s="34">
        <v>0.39583333333333331</v>
      </c>
      <c r="W1729" s="85">
        <v>0.54861111111111105</v>
      </c>
      <c r="X1729" s="86">
        <f t="shared" si="138"/>
        <v>0.15277777777777773</v>
      </c>
    </row>
    <row r="1730" spans="1:24" x14ac:dyDescent="0.3">
      <c r="A1730" s="44" t="s">
        <v>11780</v>
      </c>
      <c r="B1730" s="68" t="s">
        <v>5503</v>
      </c>
      <c r="C1730" s="2" t="s">
        <v>1</v>
      </c>
      <c r="D1730" s="2">
        <v>54</v>
      </c>
      <c r="E1730" s="6">
        <v>24185</v>
      </c>
      <c r="F1730" s="7">
        <v>43965.56726851852</v>
      </c>
      <c r="G1730" s="69" t="s">
        <v>4</v>
      </c>
      <c r="H1730" s="68">
        <v>3618</v>
      </c>
      <c r="I1730" s="8">
        <f t="shared" si="135"/>
        <v>36.545454545454547</v>
      </c>
      <c r="J1730" s="2">
        <v>7.6849999999999996</v>
      </c>
      <c r="K1730" s="69">
        <v>99</v>
      </c>
      <c r="L1730" s="68">
        <v>525</v>
      </c>
      <c r="M1730" s="8">
        <f t="shared" si="136"/>
        <v>5.3030303030303028</v>
      </c>
      <c r="N1730" s="2">
        <v>2.585</v>
      </c>
      <c r="O1730" s="69">
        <v>99</v>
      </c>
      <c r="P1730" s="181">
        <f t="shared" si="137"/>
        <v>6.8914285714285723</v>
      </c>
      <c r="Q1730" s="77" t="s">
        <v>718</v>
      </c>
      <c r="V1730" s="34">
        <v>0.43402777777777773</v>
      </c>
      <c r="W1730" s="85">
        <v>0.58333333333333337</v>
      </c>
      <c r="X1730" s="86">
        <f t="shared" si="138"/>
        <v>0.14930555555555564</v>
      </c>
    </row>
    <row r="1731" spans="1:24" x14ac:dyDescent="0.3">
      <c r="A1731" s="44" t="s">
        <v>4321</v>
      </c>
      <c r="B1731" s="68" t="s">
        <v>4322</v>
      </c>
      <c r="C1731" s="2" t="s">
        <v>1</v>
      </c>
      <c r="D1731" s="2">
        <v>51</v>
      </c>
      <c r="E1731" s="6">
        <v>25287</v>
      </c>
      <c r="F1731" s="7">
        <v>43965.583043981482</v>
      </c>
      <c r="G1731" s="69" t="s">
        <v>4</v>
      </c>
      <c r="H1731" s="68">
        <v>3269</v>
      </c>
      <c r="I1731" s="8">
        <f t="shared" ref="I1731:I1794" si="139">H1731/K1731</f>
        <v>33.020202020202021</v>
      </c>
      <c r="J1731" s="2">
        <v>6.2759999999999998</v>
      </c>
      <c r="K1731" s="69">
        <v>99</v>
      </c>
      <c r="L1731" s="68">
        <v>1036</v>
      </c>
      <c r="M1731" s="8">
        <f t="shared" ref="M1731:M1794" si="140">L1731/O1731</f>
        <v>10.464646464646465</v>
      </c>
      <c r="N1731" s="2">
        <v>2.7930000000000001</v>
      </c>
      <c r="O1731" s="69">
        <v>99</v>
      </c>
      <c r="P1731" s="181">
        <f t="shared" ref="P1731:P1794" si="141">I1731/M1731</f>
        <v>3.1554054054054053</v>
      </c>
      <c r="Q1731" s="77" t="s">
        <v>718</v>
      </c>
      <c r="V1731" s="34">
        <v>0.44305555555555554</v>
      </c>
      <c r="W1731" s="85">
        <v>0.59722222222222221</v>
      </c>
      <c r="X1731" s="86">
        <f t="shared" ref="X1731:X1794" si="142">IF(AND(W1731&lt;&gt;0,V1731&lt;&gt;0),W1731-V1731,"No_data")</f>
        <v>0.15416666666666667</v>
      </c>
    </row>
    <row r="1732" spans="1:24" x14ac:dyDescent="0.3">
      <c r="A1732" s="44" t="s">
        <v>11781</v>
      </c>
      <c r="B1732" s="68" t="s">
        <v>1119</v>
      </c>
      <c r="C1732" s="2" t="s">
        <v>1</v>
      </c>
      <c r="D1732" s="2">
        <v>59</v>
      </c>
      <c r="E1732" s="6">
        <v>22072</v>
      </c>
      <c r="F1732" s="7">
        <v>43965.592395833337</v>
      </c>
      <c r="G1732" s="69" t="s">
        <v>4</v>
      </c>
      <c r="H1732" s="68">
        <v>2318</v>
      </c>
      <c r="I1732" s="8">
        <f t="shared" si="139"/>
        <v>23.414141414141415</v>
      </c>
      <c r="J1732" s="2">
        <v>4.4720000000000004</v>
      </c>
      <c r="K1732" s="69">
        <v>99</v>
      </c>
      <c r="L1732" s="68">
        <v>519</v>
      </c>
      <c r="M1732" s="8">
        <f t="shared" si="140"/>
        <v>5.2424242424242422</v>
      </c>
      <c r="N1732" s="2">
        <v>2.4159999999999999</v>
      </c>
      <c r="O1732" s="69">
        <v>99</v>
      </c>
      <c r="P1732" s="181">
        <f t="shared" si="141"/>
        <v>4.4662813102119463</v>
      </c>
      <c r="Q1732" s="77" t="s">
        <v>718</v>
      </c>
      <c r="V1732" s="34">
        <v>0.45347222222222222</v>
      </c>
      <c r="W1732" s="85">
        <v>0.61111111111111105</v>
      </c>
      <c r="X1732" s="86">
        <f t="shared" si="142"/>
        <v>0.15763888888888883</v>
      </c>
    </row>
    <row r="1733" spans="1:24" x14ac:dyDescent="0.3">
      <c r="A1733" s="44" t="s">
        <v>11782</v>
      </c>
      <c r="B1733" s="68" t="s">
        <v>1848</v>
      </c>
      <c r="C1733" s="2" t="s">
        <v>1</v>
      </c>
      <c r="D1733" s="2">
        <v>60</v>
      </c>
      <c r="E1733" s="6">
        <v>21829</v>
      </c>
      <c r="F1733" s="7">
        <v>43965.604513888888</v>
      </c>
      <c r="G1733" s="69" t="s">
        <v>4</v>
      </c>
      <c r="H1733" s="68">
        <v>2184</v>
      </c>
      <c r="I1733" s="8">
        <f t="shared" si="139"/>
        <v>21.84</v>
      </c>
      <c r="J1733" s="2">
        <v>5.3330000000000002</v>
      </c>
      <c r="K1733" s="69">
        <v>100</v>
      </c>
      <c r="L1733" s="68">
        <v>387</v>
      </c>
      <c r="M1733" s="8">
        <f t="shared" si="140"/>
        <v>3.87</v>
      </c>
      <c r="N1733" s="2">
        <v>1.9930000000000001</v>
      </c>
      <c r="O1733" s="69">
        <v>100</v>
      </c>
      <c r="P1733" s="181">
        <f t="shared" si="141"/>
        <v>5.6434108527131777</v>
      </c>
      <c r="Q1733" s="77" t="s">
        <v>718</v>
      </c>
      <c r="V1733" s="34">
        <v>0.46111111111111108</v>
      </c>
      <c r="W1733" s="85">
        <v>0.63194444444444442</v>
      </c>
      <c r="X1733" s="86">
        <f t="shared" si="142"/>
        <v>0.17083333333333334</v>
      </c>
    </row>
    <row r="1734" spans="1:24" x14ac:dyDescent="0.3">
      <c r="A1734" s="44" t="s">
        <v>5090</v>
      </c>
      <c r="B1734" s="68" t="s">
        <v>5091</v>
      </c>
      <c r="C1734" s="2" t="s">
        <v>1</v>
      </c>
      <c r="D1734" s="2">
        <v>44</v>
      </c>
      <c r="E1734" s="6">
        <v>27758</v>
      </c>
      <c r="F1734" s="7">
        <v>43965.640775462962</v>
      </c>
      <c r="G1734" s="69" t="s">
        <v>4</v>
      </c>
      <c r="H1734" s="68">
        <v>1133</v>
      </c>
      <c r="I1734" s="8">
        <f t="shared" si="139"/>
        <v>11.444444444444445</v>
      </c>
      <c r="J1734" s="2">
        <v>3.3809999999999998</v>
      </c>
      <c r="K1734" s="69">
        <v>99</v>
      </c>
      <c r="L1734" s="68">
        <v>340</v>
      </c>
      <c r="M1734" s="8">
        <f t="shared" si="140"/>
        <v>3.4343434343434343</v>
      </c>
      <c r="N1734" s="2">
        <v>1.6850000000000001</v>
      </c>
      <c r="O1734" s="69">
        <v>99</v>
      </c>
      <c r="P1734" s="181">
        <f t="shared" si="141"/>
        <v>3.3323529411764707</v>
      </c>
      <c r="Q1734" s="77" t="s">
        <v>718</v>
      </c>
      <c r="V1734" s="34">
        <v>0.4826388888888889</v>
      </c>
      <c r="W1734" s="85">
        <v>0.64583333333333337</v>
      </c>
      <c r="X1734" s="86">
        <f t="shared" si="142"/>
        <v>0.16319444444444448</v>
      </c>
    </row>
    <row r="1735" spans="1:24" x14ac:dyDescent="0.3">
      <c r="A1735" s="44" t="s">
        <v>11783</v>
      </c>
      <c r="B1735" s="68" t="s">
        <v>11784</v>
      </c>
      <c r="C1735" s="2" t="s">
        <v>1</v>
      </c>
      <c r="D1735" s="2">
        <v>64</v>
      </c>
      <c r="E1735" s="6">
        <v>20364</v>
      </c>
      <c r="F1735" s="7">
        <v>43965.651712962965</v>
      </c>
      <c r="G1735" s="69" t="s">
        <v>4</v>
      </c>
      <c r="H1735" s="68">
        <v>2345</v>
      </c>
      <c r="I1735" s="8">
        <f t="shared" si="139"/>
        <v>23.45</v>
      </c>
      <c r="J1735" s="2">
        <v>5.3739999999999997</v>
      </c>
      <c r="K1735" s="69">
        <v>100</v>
      </c>
      <c r="L1735" s="68">
        <v>534</v>
      </c>
      <c r="M1735" s="8">
        <f t="shared" si="140"/>
        <v>5.34</v>
      </c>
      <c r="N1735" s="2">
        <v>2.3620000000000001</v>
      </c>
      <c r="O1735" s="69">
        <v>100</v>
      </c>
      <c r="P1735" s="181">
        <f t="shared" si="141"/>
        <v>4.3913857677902621</v>
      </c>
      <c r="Q1735" s="77" t="s">
        <v>718</v>
      </c>
      <c r="V1735" s="34">
        <v>0.49791666666666662</v>
      </c>
      <c r="W1735" s="85">
        <v>0.66666666666666663</v>
      </c>
      <c r="X1735" s="86">
        <f t="shared" si="142"/>
        <v>0.16875000000000001</v>
      </c>
    </row>
    <row r="1736" spans="1:24" x14ac:dyDescent="0.3">
      <c r="A1736" s="44" t="s">
        <v>11785</v>
      </c>
      <c r="B1736" s="68" t="s">
        <v>11786</v>
      </c>
      <c r="C1736" s="2" t="s">
        <v>1</v>
      </c>
      <c r="D1736" s="2">
        <v>83</v>
      </c>
      <c r="E1736" s="6">
        <v>13614</v>
      </c>
      <c r="F1736" s="7">
        <v>43965.661006944443</v>
      </c>
      <c r="G1736" s="69" t="s">
        <v>4</v>
      </c>
      <c r="H1736" s="68">
        <v>2698</v>
      </c>
      <c r="I1736" s="8">
        <f t="shared" si="139"/>
        <v>26.98</v>
      </c>
      <c r="J1736" s="2">
        <v>4.75</v>
      </c>
      <c r="K1736" s="69">
        <v>100</v>
      </c>
      <c r="L1736" s="68">
        <v>522</v>
      </c>
      <c r="M1736" s="8">
        <f t="shared" si="140"/>
        <v>5.22</v>
      </c>
      <c r="N1736" s="2">
        <v>2.294</v>
      </c>
      <c r="O1736" s="69">
        <v>100</v>
      </c>
      <c r="P1736" s="181">
        <f t="shared" si="141"/>
        <v>5.1685823754789277</v>
      </c>
      <c r="Q1736" s="77" t="s">
        <v>718</v>
      </c>
      <c r="V1736" s="34">
        <v>0.52777777777777779</v>
      </c>
      <c r="W1736" s="85">
        <v>0.68055555555555547</v>
      </c>
      <c r="X1736" s="86">
        <f t="shared" si="142"/>
        <v>0.15277777777777768</v>
      </c>
    </row>
    <row r="1737" spans="1:24" x14ac:dyDescent="0.3">
      <c r="A1737" s="44" t="s">
        <v>11787</v>
      </c>
      <c r="B1737" s="68" t="s">
        <v>11788</v>
      </c>
      <c r="C1737" s="2" t="s">
        <v>1</v>
      </c>
      <c r="D1737" s="2">
        <v>65</v>
      </c>
      <c r="E1737" s="6">
        <v>20211</v>
      </c>
      <c r="F1737" s="7">
        <v>43965.678402777776</v>
      </c>
      <c r="G1737" s="69" t="s">
        <v>4</v>
      </c>
      <c r="H1737" s="68">
        <v>3162</v>
      </c>
      <c r="I1737" s="8">
        <f t="shared" si="139"/>
        <v>31.62</v>
      </c>
      <c r="J1737" s="2">
        <v>6.0129999999999999</v>
      </c>
      <c r="K1737" s="69">
        <v>100</v>
      </c>
      <c r="L1737" s="68">
        <v>558</v>
      </c>
      <c r="M1737" s="8">
        <f t="shared" si="140"/>
        <v>5.58</v>
      </c>
      <c r="N1737" s="2">
        <v>2.306</v>
      </c>
      <c r="O1737" s="69">
        <v>100</v>
      </c>
      <c r="P1737" s="181">
        <f t="shared" si="141"/>
        <v>5.666666666666667</v>
      </c>
      <c r="Q1737" s="77" t="s">
        <v>718</v>
      </c>
      <c r="V1737" s="34">
        <v>0.53125</v>
      </c>
      <c r="W1737" s="85">
        <v>0.70833333333333337</v>
      </c>
      <c r="X1737" s="86">
        <f t="shared" si="142"/>
        <v>0.17708333333333337</v>
      </c>
    </row>
    <row r="1738" spans="1:24" x14ac:dyDescent="0.3">
      <c r="A1738" s="44" t="s">
        <v>11789</v>
      </c>
      <c r="B1738" s="68" t="s">
        <v>392</v>
      </c>
      <c r="C1738" s="2" t="s">
        <v>1</v>
      </c>
      <c r="D1738" s="2">
        <v>51</v>
      </c>
      <c r="E1738" s="6">
        <v>25064</v>
      </c>
      <c r="F1738" s="7">
        <v>43966.51394675926</v>
      </c>
      <c r="G1738" s="69" t="s">
        <v>4</v>
      </c>
      <c r="H1738" s="68">
        <v>2301</v>
      </c>
      <c r="I1738" s="8">
        <f t="shared" si="139"/>
        <v>23.242424242424242</v>
      </c>
      <c r="J1738" s="2">
        <v>4.8449999999999998</v>
      </c>
      <c r="K1738" s="69">
        <v>99</v>
      </c>
      <c r="L1738" s="68">
        <v>398</v>
      </c>
      <c r="M1738" s="8">
        <f t="shared" si="140"/>
        <v>4.0202020202020199</v>
      </c>
      <c r="N1738" s="2">
        <v>1.796</v>
      </c>
      <c r="O1738" s="69">
        <v>99</v>
      </c>
      <c r="P1738" s="181">
        <f t="shared" si="141"/>
        <v>5.7814070351758797</v>
      </c>
      <c r="Q1738" s="77" t="s">
        <v>718</v>
      </c>
      <c r="V1738" s="34">
        <v>0.37291666666666662</v>
      </c>
      <c r="W1738" s="85">
        <v>0.52083333333333337</v>
      </c>
      <c r="X1738" s="86">
        <f t="shared" si="142"/>
        <v>0.14791666666666675</v>
      </c>
    </row>
    <row r="1739" spans="1:24" x14ac:dyDescent="0.3">
      <c r="A1739" s="44" t="s">
        <v>11790</v>
      </c>
      <c r="B1739" s="68" t="s">
        <v>6231</v>
      </c>
      <c r="C1739" s="2" t="s">
        <v>1</v>
      </c>
      <c r="D1739" s="2">
        <v>60</v>
      </c>
      <c r="E1739" s="6">
        <v>21966</v>
      </c>
      <c r="F1739" s="7">
        <v>43966.52685185185</v>
      </c>
      <c r="G1739" s="69" t="s">
        <v>4</v>
      </c>
      <c r="H1739" s="68">
        <v>2530</v>
      </c>
      <c r="I1739" s="8">
        <f t="shared" si="139"/>
        <v>25.555555555555557</v>
      </c>
      <c r="J1739" s="2">
        <v>5.3840000000000003</v>
      </c>
      <c r="K1739" s="69">
        <v>99</v>
      </c>
      <c r="L1739" s="68">
        <v>497</v>
      </c>
      <c r="M1739" s="8">
        <f t="shared" si="140"/>
        <v>5.0202020202020199</v>
      </c>
      <c r="N1739" s="2">
        <v>2.0550000000000002</v>
      </c>
      <c r="O1739" s="69">
        <v>99</v>
      </c>
      <c r="P1739" s="181">
        <f t="shared" si="141"/>
        <v>5.0905432595573448</v>
      </c>
      <c r="Q1739" s="77" t="s">
        <v>718</v>
      </c>
      <c r="V1739" s="34">
        <v>0.39444444444444443</v>
      </c>
      <c r="W1739" s="85">
        <v>0.53472222222222221</v>
      </c>
      <c r="X1739" s="86">
        <f t="shared" si="142"/>
        <v>0.14027777777777778</v>
      </c>
    </row>
    <row r="1740" spans="1:24" x14ac:dyDescent="0.3">
      <c r="A1740" s="44" t="s">
        <v>5102</v>
      </c>
      <c r="B1740" s="68" t="s">
        <v>5103</v>
      </c>
      <c r="C1740" s="2" t="s">
        <v>1</v>
      </c>
      <c r="D1740" s="2">
        <v>48</v>
      </c>
      <c r="E1740" s="6">
        <v>26294</v>
      </c>
      <c r="F1740" s="7">
        <v>43966.542175925926</v>
      </c>
      <c r="G1740" s="69" t="s">
        <v>4</v>
      </c>
      <c r="H1740" s="68">
        <v>3043</v>
      </c>
      <c r="I1740" s="8">
        <f t="shared" si="139"/>
        <v>30.737373737373737</v>
      </c>
      <c r="J1740" s="2">
        <v>6.4939999999999998</v>
      </c>
      <c r="K1740" s="69">
        <v>99</v>
      </c>
      <c r="L1740" s="68">
        <v>576</v>
      </c>
      <c r="M1740" s="8">
        <f t="shared" si="140"/>
        <v>5.8181818181818183</v>
      </c>
      <c r="N1740" s="2">
        <v>2.7530000000000001</v>
      </c>
      <c r="O1740" s="69">
        <v>99</v>
      </c>
      <c r="P1740" s="181">
        <f t="shared" si="141"/>
        <v>5.2829861111111107</v>
      </c>
      <c r="Q1740" s="77" t="s">
        <v>718</v>
      </c>
      <c r="V1740" s="34">
        <v>0.39583333333333331</v>
      </c>
      <c r="W1740" s="85">
        <v>0.54861111111111105</v>
      </c>
      <c r="X1740" s="86">
        <f t="shared" si="142"/>
        <v>0.15277777777777773</v>
      </c>
    </row>
    <row r="1741" spans="1:24" x14ac:dyDescent="0.3">
      <c r="A1741" s="44" t="s">
        <v>11791</v>
      </c>
      <c r="B1741" s="68" t="s">
        <v>9231</v>
      </c>
      <c r="C1741" s="2" t="s">
        <v>1</v>
      </c>
      <c r="D1741" s="2">
        <v>45</v>
      </c>
      <c r="E1741" s="6">
        <v>27455</v>
      </c>
      <c r="F1741" s="7">
        <v>43966.552164351851</v>
      </c>
      <c r="G1741" s="69" t="s">
        <v>4</v>
      </c>
      <c r="H1741" s="68">
        <v>2841</v>
      </c>
      <c r="I1741" s="8">
        <f t="shared" si="139"/>
        <v>28.696969696969695</v>
      </c>
      <c r="J1741" s="2">
        <v>6.399</v>
      </c>
      <c r="K1741" s="69">
        <v>99</v>
      </c>
      <c r="L1741" s="68">
        <v>509</v>
      </c>
      <c r="M1741" s="8">
        <f t="shared" si="140"/>
        <v>5.141414141414141</v>
      </c>
      <c r="N1741" s="2">
        <v>2.2629999999999999</v>
      </c>
      <c r="O1741" s="69">
        <v>99</v>
      </c>
      <c r="P1741" s="181">
        <f t="shared" si="141"/>
        <v>5.581532416502947</v>
      </c>
      <c r="Q1741" s="77" t="s">
        <v>718</v>
      </c>
      <c r="V1741" s="34">
        <v>0.40486111111111112</v>
      </c>
      <c r="W1741" s="85">
        <v>0.56944444444444442</v>
      </c>
      <c r="X1741" s="86">
        <f t="shared" si="142"/>
        <v>0.1645833333333333</v>
      </c>
    </row>
    <row r="1742" spans="1:24" x14ac:dyDescent="0.3">
      <c r="A1742" s="44" t="s">
        <v>11792</v>
      </c>
      <c r="B1742" s="68" t="s">
        <v>11793</v>
      </c>
      <c r="C1742" s="2" t="s">
        <v>1</v>
      </c>
      <c r="D1742" s="2">
        <v>52</v>
      </c>
      <c r="E1742" s="6">
        <v>24689</v>
      </c>
      <c r="F1742" s="7">
        <v>43966.561863425923</v>
      </c>
      <c r="G1742" s="69" t="s">
        <v>4</v>
      </c>
      <c r="H1742" s="68">
        <v>2139</v>
      </c>
      <c r="I1742" s="8">
        <f t="shared" si="139"/>
        <v>21.39</v>
      </c>
      <c r="J1742" s="2">
        <v>5.14</v>
      </c>
      <c r="K1742" s="69">
        <v>100</v>
      </c>
      <c r="L1742" s="68">
        <v>434</v>
      </c>
      <c r="M1742" s="8">
        <f t="shared" si="140"/>
        <v>4.34</v>
      </c>
      <c r="N1742" s="2">
        <v>2.0659999999999998</v>
      </c>
      <c r="O1742" s="69">
        <v>100</v>
      </c>
      <c r="P1742" s="181">
        <f t="shared" si="141"/>
        <v>4.9285714285714288</v>
      </c>
      <c r="Q1742" s="77" t="s">
        <v>718</v>
      </c>
      <c r="V1742" s="34">
        <v>0.41666666666666669</v>
      </c>
      <c r="W1742" s="85">
        <v>0.58333333333333337</v>
      </c>
      <c r="X1742" s="86">
        <f t="shared" si="142"/>
        <v>0.16666666666666669</v>
      </c>
    </row>
    <row r="1743" spans="1:24" x14ac:dyDescent="0.3">
      <c r="A1743" s="44" t="s">
        <v>11794</v>
      </c>
      <c r="B1743" s="68" t="s">
        <v>5762</v>
      </c>
      <c r="C1743" s="2" t="s">
        <v>1</v>
      </c>
      <c r="D1743" s="2">
        <v>58</v>
      </c>
      <c r="E1743" s="6">
        <v>22589</v>
      </c>
      <c r="F1743" s="7">
        <v>43966.572476851848</v>
      </c>
      <c r="G1743" s="69" t="s">
        <v>4</v>
      </c>
      <c r="H1743" s="68">
        <v>2969</v>
      </c>
      <c r="I1743" s="8">
        <f t="shared" si="139"/>
        <v>29.98989898989899</v>
      </c>
      <c r="J1743" s="2">
        <v>6.665</v>
      </c>
      <c r="K1743" s="69">
        <v>99</v>
      </c>
      <c r="L1743" s="68">
        <v>375</v>
      </c>
      <c r="M1743" s="8">
        <f t="shared" si="140"/>
        <v>3.7878787878787881</v>
      </c>
      <c r="N1743" s="2">
        <v>2.0859999999999999</v>
      </c>
      <c r="O1743" s="69">
        <v>99</v>
      </c>
      <c r="P1743" s="181">
        <f t="shared" si="141"/>
        <v>7.9173333333333327</v>
      </c>
      <c r="Q1743" s="77" t="s">
        <v>718</v>
      </c>
      <c r="V1743" s="34">
        <v>0.43055555555555558</v>
      </c>
      <c r="W1743" s="85">
        <v>0.59722222222222221</v>
      </c>
      <c r="X1743" s="86">
        <f t="shared" si="142"/>
        <v>0.16666666666666663</v>
      </c>
    </row>
    <row r="1744" spans="1:24" x14ac:dyDescent="0.3">
      <c r="A1744" s="44" t="s">
        <v>4128</v>
      </c>
      <c r="B1744" s="68" t="s">
        <v>4129</v>
      </c>
      <c r="C1744" s="2" t="s">
        <v>1</v>
      </c>
      <c r="D1744" s="2">
        <v>81</v>
      </c>
      <c r="E1744" s="6">
        <v>14162</v>
      </c>
      <c r="F1744" s="7">
        <v>43966.597928240742</v>
      </c>
      <c r="G1744" s="69" t="s">
        <v>4</v>
      </c>
      <c r="H1744" s="68">
        <v>3148</v>
      </c>
      <c r="I1744" s="8">
        <f t="shared" si="139"/>
        <v>31.797979797979799</v>
      </c>
      <c r="J1744" s="2">
        <v>5.4880000000000004</v>
      </c>
      <c r="K1744" s="69">
        <v>99</v>
      </c>
      <c r="L1744" s="68">
        <v>623</v>
      </c>
      <c r="M1744" s="8">
        <f t="shared" si="140"/>
        <v>6.2929292929292933</v>
      </c>
      <c r="N1744" s="2">
        <v>2.6349999999999998</v>
      </c>
      <c r="O1744" s="69">
        <v>99</v>
      </c>
      <c r="P1744" s="181">
        <f t="shared" si="141"/>
        <v>5.0529695024077048</v>
      </c>
      <c r="Q1744" s="77" t="s">
        <v>718</v>
      </c>
      <c r="V1744" s="34">
        <v>0.44444444444444442</v>
      </c>
      <c r="W1744" s="85">
        <v>0.61111111111111105</v>
      </c>
      <c r="X1744" s="86">
        <f t="shared" si="142"/>
        <v>0.16666666666666663</v>
      </c>
    </row>
    <row r="1745" spans="1:24" x14ac:dyDescent="0.3">
      <c r="A1745" s="44" t="s">
        <v>11795</v>
      </c>
      <c r="B1745" s="68" t="s">
        <v>11796</v>
      </c>
      <c r="C1745" s="2" t="s">
        <v>6</v>
      </c>
      <c r="D1745" s="2">
        <v>66</v>
      </c>
      <c r="E1745" s="6">
        <v>19695</v>
      </c>
      <c r="F1745" s="7">
        <v>43966.60733796296</v>
      </c>
      <c r="G1745" s="69" t="s">
        <v>4</v>
      </c>
      <c r="H1745" s="68">
        <v>1666</v>
      </c>
      <c r="I1745" s="8">
        <f t="shared" si="139"/>
        <v>16.828282828282827</v>
      </c>
      <c r="J1745" s="2">
        <v>4.3099999999999996</v>
      </c>
      <c r="K1745" s="69">
        <v>99</v>
      </c>
      <c r="L1745" s="68">
        <v>336</v>
      </c>
      <c r="M1745" s="8">
        <f t="shared" si="140"/>
        <v>3.393939393939394</v>
      </c>
      <c r="N1745" s="2">
        <v>1.9990000000000001</v>
      </c>
      <c r="O1745" s="69">
        <v>99</v>
      </c>
      <c r="P1745" s="181">
        <f t="shared" si="141"/>
        <v>4.958333333333333</v>
      </c>
      <c r="Q1745" s="77" t="s">
        <v>718</v>
      </c>
      <c r="V1745" s="34">
        <v>0.4375</v>
      </c>
      <c r="W1745" s="85">
        <v>0.63194444444444442</v>
      </c>
      <c r="X1745" s="86">
        <f t="shared" si="142"/>
        <v>0.19444444444444442</v>
      </c>
    </row>
    <row r="1746" spans="1:24" x14ac:dyDescent="0.3">
      <c r="A1746" s="44" t="s">
        <v>11797</v>
      </c>
      <c r="B1746" s="68" t="s">
        <v>11798</v>
      </c>
      <c r="C1746" s="2" t="s">
        <v>1</v>
      </c>
      <c r="D1746" s="2">
        <v>54</v>
      </c>
      <c r="E1746" s="6">
        <v>24232</v>
      </c>
      <c r="F1746" s="7">
        <v>43966.632395833331</v>
      </c>
      <c r="G1746" s="69" t="s">
        <v>4</v>
      </c>
      <c r="H1746" s="68">
        <v>1598</v>
      </c>
      <c r="I1746" s="8">
        <f t="shared" si="139"/>
        <v>16.141414141414142</v>
      </c>
      <c r="J1746" s="2">
        <v>4.5490000000000004</v>
      </c>
      <c r="K1746" s="69">
        <v>99</v>
      </c>
      <c r="L1746" s="68">
        <v>417</v>
      </c>
      <c r="M1746" s="8">
        <f t="shared" si="140"/>
        <v>4.2121212121212119</v>
      </c>
      <c r="N1746" s="2">
        <v>2.1440000000000001</v>
      </c>
      <c r="O1746" s="69">
        <v>99</v>
      </c>
      <c r="P1746" s="181">
        <f t="shared" si="141"/>
        <v>3.8321342925659474</v>
      </c>
      <c r="Q1746" s="77" t="s">
        <v>718</v>
      </c>
      <c r="V1746" s="34">
        <v>0.49305555555555558</v>
      </c>
      <c r="W1746" s="85">
        <v>0.65277777777777779</v>
      </c>
      <c r="X1746" s="86">
        <f t="shared" si="142"/>
        <v>0.15972222222222221</v>
      </c>
    </row>
    <row r="1747" spans="1:24" x14ac:dyDescent="0.3">
      <c r="A1747" s="44" t="s">
        <v>11799</v>
      </c>
      <c r="B1747" s="68" t="s">
        <v>11800</v>
      </c>
      <c r="C1747" s="2" t="s">
        <v>6</v>
      </c>
      <c r="D1747" s="2">
        <v>61</v>
      </c>
      <c r="E1747" s="6">
        <v>21364</v>
      </c>
      <c r="F1747" s="7">
        <v>43966.657442129632</v>
      </c>
      <c r="G1747" s="69" t="s">
        <v>4</v>
      </c>
      <c r="H1747" s="68">
        <v>1496</v>
      </c>
      <c r="I1747" s="8">
        <f t="shared" si="139"/>
        <v>14.96</v>
      </c>
      <c r="J1747" s="2">
        <v>4.577</v>
      </c>
      <c r="K1747" s="69">
        <v>100</v>
      </c>
      <c r="L1747" s="68">
        <v>764</v>
      </c>
      <c r="M1747" s="8">
        <f t="shared" si="140"/>
        <v>7.64</v>
      </c>
      <c r="N1747" s="2">
        <v>2.7509999999999999</v>
      </c>
      <c r="O1747" s="69">
        <v>100</v>
      </c>
      <c r="P1747" s="181">
        <f t="shared" si="141"/>
        <v>1.9581151832460735</v>
      </c>
      <c r="Q1747" s="77" t="s">
        <v>718</v>
      </c>
      <c r="V1747" s="34">
        <v>0.50694444444444442</v>
      </c>
      <c r="W1747" s="85">
        <v>0.67361111111111116</v>
      </c>
      <c r="X1747" s="86">
        <f t="shared" si="142"/>
        <v>0.16666666666666674</v>
      </c>
    </row>
    <row r="1748" spans="1:24" x14ac:dyDescent="0.3">
      <c r="A1748" s="44" t="s">
        <v>11801</v>
      </c>
      <c r="B1748" s="68" t="s">
        <v>11802</v>
      </c>
      <c r="C1748" s="2" t="s">
        <v>6</v>
      </c>
      <c r="D1748" s="2">
        <v>73</v>
      </c>
      <c r="E1748" s="6">
        <v>16958</v>
      </c>
      <c r="F1748" s="7">
        <v>43969.516261574077</v>
      </c>
      <c r="G1748" s="69" t="s">
        <v>4</v>
      </c>
      <c r="H1748" s="68">
        <v>2740</v>
      </c>
      <c r="I1748" s="8">
        <f t="shared" si="139"/>
        <v>27.4</v>
      </c>
      <c r="J1748" s="2">
        <v>5.4349999999999996</v>
      </c>
      <c r="K1748" s="69">
        <v>100</v>
      </c>
      <c r="L1748" s="68">
        <v>670</v>
      </c>
      <c r="M1748" s="8">
        <f t="shared" si="140"/>
        <v>6.7</v>
      </c>
      <c r="N1748" s="2">
        <v>2.5680000000000001</v>
      </c>
      <c r="O1748" s="69">
        <v>100</v>
      </c>
      <c r="P1748" s="181">
        <f t="shared" si="141"/>
        <v>4.08955223880597</v>
      </c>
      <c r="Q1748" s="77" t="s">
        <v>718</v>
      </c>
      <c r="V1748" s="34">
        <v>0.37708333333333338</v>
      </c>
      <c r="W1748" s="85">
        <v>0.52083333333333337</v>
      </c>
      <c r="X1748" s="86">
        <f t="shared" si="142"/>
        <v>0.14374999999999999</v>
      </c>
    </row>
    <row r="1749" spans="1:24" x14ac:dyDescent="0.3">
      <c r="A1749" s="44" t="s">
        <v>11803</v>
      </c>
      <c r="B1749" s="68" t="s">
        <v>11804</v>
      </c>
      <c r="C1749" s="2" t="s">
        <v>6</v>
      </c>
      <c r="D1749" s="2">
        <v>80</v>
      </c>
      <c r="E1749" s="6">
        <v>14672</v>
      </c>
      <c r="F1749" s="7">
        <v>43969.530648148146</v>
      </c>
      <c r="G1749" s="69" t="s">
        <v>4</v>
      </c>
      <c r="H1749" s="68">
        <v>2043</v>
      </c>
      <c r="I1749" s="8">
        <f t="shared" si="139"/>
        <v>20.636363636363637</v>
      </c>
      <c r="J1749" s="2">
        <v>4.6100000000000003</v>
      </c>
      <c r="K1749" s="69">
        <v>99</v>
      </c>
      <c r="L1749" s="68">
        <v>785</v>
      </c>
      <c r="M1749" s="8">
        <f t="shared" si="140"/>
        <v>7.9292929292929291</v>
      </c>
      <c r="N1749" s="2">
        <v>2.786</v>
      </c>
      <c r="O1749" s="69">
        <v>99</v>
      </c>
      <c r="P1749" s="181">
        <f t="shared" si="141"/>
        <v>2.602547770700637</v>
      </c>
      <c r="Q1749" s="77" t="s">
        <v>718</v>
      </c>
      <c r="V1749" s="34">
        <v>0.38680555555555557</v>
      </c>
      <c r="W1749" s="85">
        <v>0.53472222222222221</v>
      </c>
      <c r="X1749" s="86">
        <f t="shared" si="142"/>
        <v>0.14791666666666664</v>
      </c>
    </row>
    <row r="1750" spans="1:24" x14ac:dyDescent="0.3">
      <c r="A1750" s="44" t="s">
        <v>11805</v>
      </c>
      <c r="B1750" s="68" t="s">
        <v>11806</v>
      </c>
      <c r="C1750" s="2" t="s">
        <v>6</v>
      </c>
      <c r="D1750" s="2">
        <v>57</v>
      </c>
      <c r="E1750" s="6">
        <v>23149</v>
      </c>
      <c r="F1750" s="7">
        <v>43969.546539351853</v>
      </c>
      <c r="G1750" s="69" t="s">
        <v>4</v>
      </c>
      <c r="H1750" s="68">
        <v>1180</v>
      </c>
      <c r="I1750" s="8">
        <f t="shared" si="139"/>
        <v>11.8</v>
      </c>
      <c r="J1750" s="2">
        <v>3.9129999999999998</v>
      </c>
      <c r="K1750" s="69">
        <v>100</v>
      </c>
      <c r="L1750" s="68">
        <v>607</v>
      </c>
      <c r="M1750" s="8">
        <f t="shared" si="140"/>
        <v>6.07</v>
      </c>
      <c r="N1750" s="2">
        <v>2.5990000000000002</v>
      </c>
      <c r="O1750" s="69">
        <v>100</v>
      </c>
      <c r="P1750" s="181">
        <f t="shared" si="141"/>
        <v>1.9439868204283361</v>
      </c>
      <c r="Q1750" s="77" t="s">
        <v>718</v>
      </c>
      <c r="V1750" s="34">
        <v>0.38541666666666669</v>
      </c>
      <c r="W1750" s="85">
        <v>0.54861111111111105</v>
      </c>
      <c r="X1750" s="86">
        <f t="shared" si="142"/>
        <v>0.16319444444444436</v>
      </c>
    </row>
    <row r="1751" spans="1:24" x14ac:dyDescent="0.3">
      <c r="A1751" s="44" t="s">
        <v>11807</v>
      </c>
      <c r="B1751" s="68" t="s">
        <v>11808</v>
      </c>
      <c r="C1751" s="2" t="s">
        <v>1</v>
      </c>
      <c r="D1751" s="2">
        <v>50</v>
      </c>
      <c r="E1751" s="6">
        <v>25512</v>
      </c>
      <c r="F1751" s="7">
        <v>43969.564340277779</v>
      </c>
      <c r="G1751" s="69" t="s">
        <v>4</v>
      </c>
      <c r="H1751" s="68">
        <v>1191</v>
      </c>
      <c r="I1751" s="8">
        <f t="shared" si="139"/>
        <v>12.030303030303031</v>
      </c>
      <c r="J1751" s="2">
        <v>3.3149999999999999</v>
      </c>
      <c r="K1751" s="69">
        <v>99</v>
      </c>
      <c r="L1751" s="68">
        <v>382</v>
      </c>
      <c r="M1751" s="8">
        <f t="shared" si="140"/>
        <v>3.8585858585858586</v>
      </c>
      <c r="N1751" s="2">
        <v>1.879</v>
      </c>
      <c r="O1751" s="69">
        <v>99</v>
      </c>
      <c r="P1751" s="181">
        <f t="shared" si="141"/>
        <v>3.1178010471204192</v>
      </c>
      <c r="Q1751" s="77" t="s">
        <v>718</v>
      </c>
      <c r="V1751" s="34">
        <v>0.40208333333333335</v>
      </c>
      <c r="W1751" s="85">
        <v>0.56944444444444442</v>
      </c>
      <c r="X1751" s="86">
        <f t="shared" si="142"/>
        <v>0.16736111111111107</v>
      </c>
    </row>
    <row r="1752" spans="1:24" x14ac:dyDescent="0.3">
      <c r="A1752" s="44" t="s">
        <v>11809</v>
      </c>
      <c r="B1752" s="68" t="s">
        <v>11810</v>
      </c>
      <c r="C1752" s="2" t="s">
        <v>6</v>
      </c>
      <c r="D1752" s="2">
        <v>58</v>
      </c>
      <c r="E1752" s="6">
        <v>22460</v>
      </c>
      <c r="F1752" s="7">
        <v>43969.577905092592</v>
      </c>
      <c r="G1752" s="69" t="s">
        <v>4</v>
      </c>
      <c r="H1752" s="68">
        <v>1542</v>
      </c>
      <c r="I1752" s="8">
        <f t="shared" si="139"/>
        <v>15.42</v>
      </c>
      <c r="J1752" s="2">
        <v>3.766</v>
      </c>
      <c r="K1752" s="69">
        <v>100</v>
      </c>
      <c r="L1752" s="68">
        <v>511</v>
      </c>
      <c r="M1752" s="8">
        <f t="shared" si="140"/>
        <v>5.1100000000000003</v>
      </c>
      <c r="N1752" s="2">
        <v>2.2010000000000001</v>
      </c>
      <c r="O1752" s="69">
        <v>100</v>
      </c>
      <c r="P1752" s="181">
        <f t="shared" si="141"/>
        <v>3.0176125244618395</v>
      </c>
      <c r="Q1752" s="77" t="s">
        <v>718</v>
      </c>
      <c r="V1752" s="34">
        <v>0.41944444444444445</v>
      </c>
      <c r="W1752" s="85">
        <v>0.58333333333333337</v>
      </c>
      <c r="X1752" s="86">
        <f t="shared" si="142"/>
        <v>0.16388888888888892</v>
      </c>
    </row>
    <row r="1753" spans="1:24" x14ac:dyDescent="0.3">
      <c r="A1753" s="44" t="s">
        <v>11811</v>
      </c>
      <c r="B1753" s="68" t="s">
        <v>5778</v>
      </c>
      <c r="C1753" s="2" t="s">
        <v>1</v>
      </c>
      <c r="D1753" s="2">
        <v>48</v>
      </c>
      <c r="E1753" s="6">
        <v>26309</v>
      </c>
      <c r="F1753" s="7">
        <v>43969.588518518518</v>
      </c>
      <c r="G1753" s="69" t="s">
        <v>4</v>
      </c>
      <c r="H1753" s="68">
        <v>2101</v>
      </c>
      <c r="I1753" s="8">
        <f t="shared" si="139"/>
        <v>21.222222222222221</v>
      </c>
      <c r="J1753" s="2">
        <v>5.2729999999999997</v>
      </c>
      <c r="K1753" s="69">
        <v>99</v>
      </c>
      <c r="L1753" s="68">
        <v>376</v>
      </c>
      <c r="M1753" s="8">
        <f t="shared" si="140"/>
        <v>3.797979797979798</v>
      </c>
      <c r="N1753" s="2">
        <v>1.6539999999999999</v>
      </c>
      <c r="O1753" s="69">
        <v>99</v>
      </c>
      <c r="P1753" s="181">
        <f t="shared" si="141"/>
        <v>5.5877659574468082</v>
      </c>
      <c r="Q1753" s="77" t="s">
        <v>718</v>
      </c>
      <c r="V1753" s="34">
        <v>0.43333333333333335</v>
      </c>
      <c r="W1753" s="85">
        <v>0.59722222222222221</v>
      </c>
      <c r="X1753" s="86">
        <f t="shared" si="142"/>
        <v>0.16388888888888886</v>
      </c>
    </row>
    <row r="1754" spans="1:24" x14ac:dyDescent="0.3">
      <c r="A1754" s="44" t="s">
        <v>4214</v>
      </c>
      <c r="B1754" s="68" t="s">
        <v>4215</v>
      </c>
      <c r="C1754" s="2" t="s">
        <v>1</v>
      </c>
      <c r="D1754" s="2">
        <v>48</v>
      </c>
      <c r="E1754" s="6">
        <v>26160</v>
      </c>
      <c r="F1754" s="7">
        <v>43969.602627314816</v>
      </c>
      <c r="G1754" s="69" t="s">
        <v>4</v>
      </c>
      <c r="H1754" s="68">
        <v>2720</v>
      </c>
      <c r="I1754" s="8">
        <f t="shared" si="139"/>
        <v>27.474747474747474</v>
      </c>
      <c r="J1754" s="2">
        <v>5.3730000000000002</v>
      </c>
      <c r="K1754" s="69">
        <v>99</v>
      </c>
      <c r="L1754" s="68">
        <v>337</v>
      </c>
      <c r="M1754" s="8">
        <f t="shared" si="140"/>
        <v>3.404040404040404</v>
      </c>
      <c r="N1754" s="2">
        <v>1.9530000000000001</v>
      </c>
      <c r="O1754" s="69">
        <v>99</v>
      </c>
      <c r="P1754" s="181">
        <f t="shared" si="141"/>
        <v>8.0712166172106823</v>
      </c>
      <c r="Q1754" s="77" t="s">
        <v>718</v>
      </c>
      <c r="V1754" s="34">
        <v>0.43888888888888888</v>
      </c>
      <c r="W1754" s="85">
        <v>0.61111111111111105</v>
      </c>
      <c r="X1754" s="86">
        <f t="shared" si="142"/>
        <v>0.17222222222222217</v>
      </c>
    </row>
    <row r="1755" spans="1:24" x14ac:dyDescent="0.3">
      <c r="A1755" s="44" t="s">
        <v>11812</v>
      </c>
      <c r="B1755" s="68" t="s">
        <v>11813</v>
      </c>
      <c r="C1755" s="2" t="s">
        <v>1</v>
      </c>
      <c r="D1755" s="2">
        <v>38</v>
      </c>
      <c r="E1755" s="6">
        <v>29817</v>
      </c>
      <c r="F1755" s="7">
        <v>43969.612546296295</v>
      </c>
      <c r="G1755" s="69" t="s">
        <v>4</v>
      </c>
      <c r="H1755" s="68">
        <v>1560</v>
      </c>
      <c r="I1755" s="8">
        <f t="shared" si="139"/>
        <v>15.757575757575758</v>
      </c>
      <c r="J1755" s="2">
        <v>3.9020000000000001</v>
      </c>
      <c r="K1755" s="69">
        <v>99</v>
      </c>
      <c r="L1755" s="68">
        <v>315</v>
      </c>
      <c r="M1755" s="8">
        <f t="shared" si="140"/>
        <v>3.1818181818181817</v>
      </c>
      <c r="N1755" s="2">
        <v>1.71</v>
      </c>
      <c r="O1755" s="69">
        <v>99</v>
      </c>
      <c r="P1755" s="181">
        <f t="shared" si="141"/>
        <v>4.9523809523809526</v>
      </c>
      <c r="Q1755" s="77" t="s">
        <v>718</v>
      </c>
      <c r="V1755" s="34">
        <v>0.44305555555555554</v>
      </c>
      <c r="W1755" s="85">
        <v>0.63194444444444442</v>
      </c>
      <c r="X1755" s="86">
        <f t="shared" si="142"/>
        <v>0.18888888888888888</v>
      </c>
    </row>
    <row r="1756" spans="1:24" x14ac:dyDescent="0.3">
      <c r="A1756" s="44" t="s">
        <v>11814</v>
      </c>
      <c r="B1756" s="68" t="s">
        <v>11815</v>
      </c>
      <c r="C1756" s="2" t="s">
        <v>1</v>
      </c>
      <c r="D1756" s="2">
        <v>83</v>
      </c>
      <c r="E1756" s="6">
        <v>13488</v>
      </c>
      <c r="F1756" s="7">
        <v>43969.63013888889</v>
      </c>
      <c r="G1756" s="69" t="s">
        <v>4</v>
      </c>
      <c r="H1756" s="68">
        <v>3419</v>
      </c>
      <c r="I1756" s="8">
        <f t="shared" si="139"/>
        <v>34.19</v>
      </c>
      <c r="J1756" s="2">
        <v>5.8550000000000004</v>
      </c>
      <c r="K1756" s="69">
        <v>100</v>
      </c>
      <c r="L1756" s="68">
        <v>1053</v>
      </c>
      <c r="M1756" s="8">
        <f t="shared" si="140"/>
        <v>10.53</v>
      </c>
      <c r="N1756" s="2">
        <v>3.4209999999999998</v>
      </c>
      <c r="O1756" s="69">
        <v>100</v>
      </c>
      <c r="P1756" s="181">
        <f t="shared" si="141"/>
        <v>3.2469135802469133</v>
      </c>
      <c r="Q1756" s="77" t="s">
        <v>718</v>
      </c>
      <c r="V1756" s="34">
        <v>0.48402777777777778</v>
      </c>
      <c r="W1756" s="85">
        <v>0.65277777777777779</v>
      </c>
      <c r="X1756" s="86">
        <f t="shared" si="142"/>
        <v>0.16875000000000001</v>
      </c>
    </row>
    <row r="1757" spans="1:24" x14ac:dyDescent="0.3">
      <c r="A1757" s="44" t="s">
        <v>11816</v>
      </c>
      <c r="B1757" s="68" t="s">
        <v>11817</v>
      </c>
      <c r="C1757" s="2" t="s">
        <v>1</v>
      </c>
      <c r="D1757" s="2">
        <v>50</v>
      </c>
      <c r="E1757" s="6">
        <v>25379</v>
      </c>
      <c r="F1757" s="7">
        <v>43969.641724537039</v>
      </c>
      <c r="G1757" s="69" t="s">
        <v>4</v>
      </c>
      <c r="H1757" s="68">
        <v>2584</v>
      </c>
      <c r="I1757" s="8">
        <f t="shared" si="139"/>
        <v>26.1010101010101</v>
      </c>
      <c r="J1757" s="2">
        <v>5.6580000000000004</v>
      </c>
      <c r="K1757" s="69">
        <v>99</v>
      </c>
      <c r="L1757" s="68">
        <v>454</v>
      </c>
      <c r="M1757" s="8">
        <f t="shared" si="140"/>
        <v>4.5858585858585856</v>
      </c>
      <c r="N1757" s="2">
        <v>2</v>
      </c>
      <c r="O1757" s="69">
        <v>99</v>
      </c>
      <c r="P1757" s="181">
        <f t="shared" si="141"/>
        <v>5.6916299559471364</v>
      </c>
      <c r="Q1757" s="77" t="s">
        <v>718</v>
      </c>
      <c r="V1757" s="34">
        <v>0.5083333333333333</v>
      </c>
      <c r="W1757" s="85">
        <v>0.66666666666666663</v>
      </c>
      <c r="X1757" s="86">
        <f t="shared" si="142"/>
        <v>0.15833333333333333</v>
      </c>
    </row>
    <row r="1758" spans="1:24" x14ac:dyDescent="0.3">
      <c r="A1758" s="44" t="s">
        <v>3051</v>
      </c>
      <c r="B1758" s="68" t="s">
        <v>486</v>
      </c>
      <c r="C1758" s="2" t="s">
        <v>1</v>
      </c>
      <c r="D1758" s="2">
        <v>36</v>
      </c>
      <c r="E1758" s="6">
        <v>30579</v>
      </c>
      <c r="F1758" s="7">
        <v>43970.517696759256</v>
      </c>
      <c r="G1758" s="69" t="s">
        <v>4</v>
      </c>
      <c r="H1758" s="68">
        <v>1494</v>
      </c>
      <c r="I1758" s="8">
        <f t="shared" si="139"/>
        <v>15.090909090909092</v>
      </c>
      <c r="J1758" s="2">
        <v>4.4859999999999998</v>
      </c>
      <c r="K1758" s="69">
        <v>99</v>
      </c>
      <c r="L1758" s="68">
        <v>363</v>
      </c>
      <c r="M1758" s="8">
        <f t="shared" si="140"/>
        <v>3.6666666666666665</v>
      </c>
      <c r="N1758" s="2">
        <v>1.61</v>
      </c>
      <c r="O1758" s="69">
        <v>99</v>
      </c>
      <c r="P1758" s="181">
        <f t="shared" si="141"/>
        <v>4.115702479338843</v>
      </c>
      <c r="Q1758" s="77" t="s">
        <v>718</v>
      </c>
      <c r="V1758" s="34">
        <v>0.3743055555555555</v>
      </c>
      <c r="W1758" s="85">
        <v>0.52083333333333337</v>
      </c>
      <c r="X1758" s="86">
        <f t="shared" si="142"/>
        <v>0.14652777777777787</v>
      </c>
    </row>
    <row r="1759" spans="1:24" x14ac:dyDescent="0.3">
      <c r="A1759" s="44" t="s">
        <v>4765</v>
      </c>
      <c r="B1759" s="68" t="s">
        <v>4766</v>
      </c>
      <c r="C1759" s="2" t="s">
        <v>1</v>
      </c>
      <c r="D1759" s="2">
        <v>51</v>
      </c>
      <c r="E1759" s="6">
        <v>25239</v>
      </c>
      <c r="F1759" s="7">
        <v>43970.618043981478</v>
      </c>
      <c r="G1759" s="69" t="s">
        <v>4</v>
      </c>
      <c r="H1759" s="68">
        <v>2076</v>
      </c>
      <c r="I1759" s="8">
        <f t="shared" si="139"/>
        <v>20.969696969696969</v>
      </c>
      <c r="J1759" s="2">
        <v>5.2320000000000002</v>
      </c>
      <c r="K1759" s="69">
        <v>99</v>
      </c>
      <c r="L1759" s="68">
        <v>384</v>
      </c>
      <c r="M1759" s="8">
        <f t="shared" si="140"/>
        <v>3.8787878787878789</v>
      </c>
      <c r="N1759" s="2">
        <v>1.9710000000000001</v>
      </c>
      <c r="O1759" s="69">
        <v>99</v>
      </c>
      <c r="P1759" s="181">
        <f t="shared" si="141"/>
        <v>5.40625</v>
      </c>
      <c r="Q1759" s="77" t="s">
        <v>718</v>
      </c>
      <c r="V1759" s="34">
        <v>0.47222222222222227</v>
      </c>
      <c r="W1759" s="85">
        <v>0.63194444444444442</v>
      </c>
      <c r="X1759" s="86">
        <f t="shared" si="142"/>
        <v>0.15972222222222215</v>
      </c>
    </row>
    <row r="1760" spans="1:24" x14ac:dyDescent="0.3">
      <c r="A1760" s="44" t="s">
        <v>11818</v>
      </c>
      <c r="B1760" s="68" t="s">
        <v>5560</v>
      </c>
      <c r="C1760" s="2" t="s">
        <v>1</v>
      </c>
      <c r="D1760" s="2">
        <v>41</v>
      </c>
      <c r="E1760" s="6">
        <v>28691</v>
      </c>
      <c r="F1760" s="7">
        <v>43970.629780092589</v>
      </c>
      <c r="G1760" s="69" t="s">
        <v>4</v>
      </c>
      <c r="H1760" s="68">
        <v>2106</v>
      </c>
      <c r="I1760" s="8">
        <f t="shared" si="139"/>
        <v>21.272727272727273</v>
      </c>
      <c r="J1760" s="2">
        <v>5.077</v>
      </c>
      <c r="K1760" s="69">
        <v>99</v>
      </c>
      <c r="L1760" s="68">
        <v>460</v>
      </c>
      <c r="M1760" s="8">
        <f t="shared" si="140"/>
        <v>4.6464646464646462</v>
      </c>
      <c r="N1760" s="2">
        <v>2.2599999999999998</v>
      </c>
      <c r="O1760" s="69">
        <v>99</v>
      </c>
      <c r="P1760" s="181">
        <f t="shared" si="141"/>
        <v>4.5782608695652174</v>
      </c>
      <c r="Q1760" s="77" t="s">
        <v>718</v>
      </c>
      <c r="V1760" s="34">
        <v>0.49583333333333335</v>
      </c>
      <c r="W1760" s="85">
        <v>0.65277777777777779</v>
      </c>
      <c r="X1760" s="86">
        <f t="shared" si="142"/>
        <v>0.15694444444444444</v>
      </c>
    </row>
    <row r="1761" spans="1:24" x14ac:dyDescent="0.3">
      <c r="A1761" s="44" t="s">
        <v>11819</v>
      </c>
      <c r="B1761" s="68" t="s">
        <v>11820</v>
      </c>
      <c r="C1761" s="2" t="s">
        <v>6</v>
      </c>
      <c r="D1761" s="2">
        <v>52</v>
      </c>
      <c r="E1761" s="6">
        <v>24744</v>
      </c>
      <c r="F1761" s="7">
        <v>43970.657719907409</v>
      </c>
      <c r="G1761" s="69" t="s">
        <v>4</v>
      </c>
      <c r="H1761" s="68">
        <v>1195</v>
      </c>
      <c r="I1761" s="8">
        <f t="shared" si="139"/>
        <v>11.95</v>
      </c>
      <c r="J1761" s="2">
        <v>3.6720000000000002</v>
      </c>
      <c r="K1761" s="69">
        <v>100</v>
      </c>
      <c r="L1761" s="68">
        <v>591</v>
      </c>
      <c r="M1761" s="8">
        <f t="shared" si="140"/>
        <v>5.91</v>
      </c>
      <c r="N1761" s="2">
        <v>2.7709999999999999</v>
      </c>
      <c r="O1761" s="69">
        <v>100</v>
      </c>
      <c r="P1761" s="181">
        <f t="shared" si="141"/>
        <v>2.0219966159052452</v>
      </c>
      <c r="Q1761" s="77" t="s">
        <v>718</v>
      </c>
      <c r="V1761" s="34">
        <v>0.50138888888888888</v>
      </c>
      <c r="W1761" s="85">
        <v>0.66666666666666663</v>
      </c>
      <c r="X1761" s="86">
        <f t="shared" si="142"/>
        <v>0.16527777777777775</v>
      </c>
    </row>
    <row r="1762" spans="1:24" x14ac:dyDescent="0.3">
      <c r="A1762" s="44" t="s">
        <v>11821</v>
      </c>
      <c r="B1762" s="68" t="s">
        <v>11822</v>
      </c>
      <c r="C1762" s="2" t="s">
        <v>6</v>
      </c>
      <c r="D1762" s="2">
        <v>47</v>
      </c>
      <c r="E1762" s="6">
        <v>26671</v>
      </c>
      <c r="F1762" s="7">
        <v>43970.6716087963</v>
      </c>
      <c r="G1762" s="69" t="s">
        <v>4</v>
      </c>
      <c r="H1762" s="68">
        <v>1553</v>
      </c>
      <c r="I1762" s="8">
        <f t="shared" si="139"/>
        <v>15.686868686868687</v>
      </c>
      <c r="J1762" s="2">
        <v>3.407</v>
      </c>
      <c r="K1762" s="69">
        <v>99</v>
      </c>
      <c r="L1762" s="68">
        <v>765</v>
      </c>
      <c r="M1762" s="8">
        <f t="shared" si="140"/>
        <v>7.7272727272727275</v>
      </c>
      <c r="N1762" s="2">
        <v>2.6179999999999999</v>
      </c>
      <c r="O1762" s="69">
        <v>99</v>
      </c>
      <c r="P1762" s="181">
        <f t="shared" si="141"/>
        <v>2.0300653594771241</v>
      </c>
      <c r="Q1762" s="77" t="s">
        <v>718</v>
      </c>
      <c r="V1762" s="34">
        <v>0.55763888888888891</v>
      </c>
      <c r="W1762" s="85">
        <v>0.68055555555555547</v>
      </c>
      <c r="X1762" s="86">
        <f t="shared" si="142"/>
        <v>0.12291666666666656</v>
      </c>
    </row>
    <row r="1763" spans="1:24" x14ac:dyDescent="0.3">
      <c r="A1763" s="44" t="s">
        <v>11823</v>
      </c>
      <c r="B1763" s="68" t="s">
        <v>300</v>
      </c>
      <c r="C1763" s="2" t="s">
        <v>6</v>
      </c>
      <c r="D1763" s="2">
        <v>76</v>
      </c>
      <c r="E1763" s="6">
        <v>15854</v>
      </c>
      <c r="F1763" s="7">
        <v>43971.516342592593</v>
      </c>
      <c r="G1763" s="69" t="s">
        <v>4</v>
      </c>
      <c r="H1763" s="68">
        <v>1629</v>
      </c>
      <c r="I1763" s="8">
        <f t="shared" si="139"/>
        <v>16.29</v>
      </c>
      <c r="J1763" s="2">
        <v>4.6630000000000003</v>
      </c>
      <c r="K1763" s="69">
        <v>100</v>
      </c>
      <c r="L1763" s="68">
        <v>938</v>
      </c>
      <c r="M1763" s="8">
        <f t="shared" si="140"/>
        <v>9.3800000000000008</v>
      </c>
      <c r="N1763" s="2">
        <v>2.806</v>
      </c>
      <c r="O1763" s="69">
        <v>100</v>
      </c>
      <c r="P1763" s="181">
        <f t="shared" si="141"/>
        <v>1.7366737739872067</v>
      </c>
      <c r="Q1763" s="77" t="s">
        <v>718</v>
      </c>
      <c r="V1763" s="34">
        <v>0.37638888888888888</v>
      </c>
      <c r="W1763" s="85">
        <v>0.52083333333333337</v>
      </c>
      <c r="X1763" s="86">
        <f t="shared" si="142"/>
        <v>0.14444444444444449</v>
      </c>
    </row>
    <row r="1764" spans="1:24" x14ac:dyDescent="0.3">
      <c r="A1764" s="44" t="s">
        <v>11826</v>
      </c>
      <c r="B1764" s="68" t="s">
        <v>115</v>
      </c>
      <c r="C1764" s="2" t="s">
        <v>1</v>
      </c>
      <c r="D1764" s="2">
        <v>53</v>
      </c>
      <c r="E1764" s="6">
        <v>24444</v>
      </c>
      <c r="F1764" s="7">
        <v>43971.535231481481</v>
      </c>
      <c r="G1764" s="69" t="s">
        <v>4</v>
      </c>
      <c r="H1764" s="68">
        <v>2695</v>
      </c>
      <c r="I1764" s="8">
        <f t="shared" si="139"/>
        <v>27.222222222222221</v>
      </c>
      <c r="J1764" s="2">
        <v>5.476</v>
      </c>
      <c r="K1764" s="69">
        <v>99</v>
      </c>
      <c r="L1764" s="68">
        <v>603</v>
      </c>
      <c r="M1764" s="8">
        <f t="shared" si="140"/>
        <v>6.0909090909090908</v>
      </c>
      <c r="N1764" s="2">
        <v>2.6459999999999999</v>
      </c>
      <c r="O1764" s="69">
        <v>99</v>
      </c>
      <c r="P1764" s="181">
        <f t="shared" si="141"/>
        <v>4.4693200663349915</v>
      </c>
      <c r="Q1764" s="77" t="s">
        <v>718</v>
      </c>
      <c r="V1764" s="34">
        <v>0.3972222222222222</v>
      </c>
      <c r="W1764" s="85">
        <v>0.54861111111111105</v>
      </c>
      <c r="X1764" s="86">
        <f t="shared" si="142"/>
        <v>0.15138888888888885</v>
      </c>
    </row>
    <row r="1765" spans="1:24" x14ac:dyDescent="0.3">
      <c r="A1765" s="44" t="s">
        <v>11827</v>
      </c>
      <c r="B1765" s="68" t="s">
        <v>9014</v>
      </c>
      <c r="C1765" s="2" t="s">
        <v>6</v>
      </c>
      <c r="D1765" s="2">
        <v>54</v>
      </c>
      <c r="E1765" s="6">
        <v>24057</v>
      </c>
      <c r="F1765" s="7">
        <v>43971.559479166666</v>
      </c>
      <c r="G1765" s="69" t="s">
        <v>4</v>
      </c>
      <c r="H1765" s="68">
        <v>2608</v>
      </c>
      <c r="I1765" s="8">
        <f t="shared" si="139"/>
        <v>26.343434343434343</v>
      </c>
      <c r="J1765" s="2">
        <v>5.2549999999999999</v>
      </c>
      <c r="K1765" s="69">
        <v>99</v>
      </c>
      <c r="L1765" s="68">
        <v>741</v>
      </c>
      <c r="M1765" s="8">
        <f t="shared" si="140"/>
        <v>7.4848484848484844</v>
      </c>
      <c r="N1765" s="2">
        <v>2.9670000000000001</v>
      </c>
      <c r="O1765" s="69">
        <v>99</v>
      </c>
      <c r="P1765" s="181">
        <f t="shared" si="141"/>
        <v>3.5195681511470984</v>
      </c>
      <c r="Q1765" s="77" t="s">
        <v>718</v>
      </c>
      <c r="V1765" s="34">
        <v>0.40069444444444446</v>
      </c>
      <c r="W1765" s="85">
        <v>0.56944444444444442</v>
      </c>
      <c r="X1765" s="86">
        <f t="shared" si="142"/>
        <v>0.16874999999999996</v>
      </c>
    </row>
    <row r="1766" spans="1:24" x14ac:dyDescent="0.3">
      <c r="A1766" s="44" t="s">
        <v>11828</v>
      </c>
      <c r="B1766" s="68" t="s">
        <v>7121</v>
      </c>
      <c r="C1766" s="2" t="s">
        <v>1</v>
      </c>
      <c r="D1766" s="2">
        <v>59</v>
      </c>
      <c r="E1766" s="6">
        <v>22157</v>
      </c>
      <c r="F1766" s="7">
        <v>43971.571921296294</v>
      </c>
      <c r="G1766" s="69" t="s">
        <v>4</v>
      </c>
      <c r="H1766" s="68">
        <v>3016</v>
      </c>
      <c r="I1766" s="8">
        <f t="shared" si="139"/>
        <v>30.16</v>
      </c>
      <c r="J1766" s="2">
        <v>5.7450000000000001</v>
      </c>
      <c r="K1766" s="69">
        <v>100</v>
      </c>
      <c r="L1766" s="68">
        <v>407</v>
      </c>
      <c r="M1766" s="8">
        <f t="shared" si="140"/>
        <v>4.07</v>
      </c>
      <c r="N1766" s="2">
        <v>2.109</v>
      </c>
      <c r="O1766" s="69">
        <v>100</v>
      </c>
      <c r="P1766" s="181">
        <f t="shared" si="141"/>
        <v>7.4103194103194099</v>
      </c>
      <c r="Q1766" s="77" t="s">
        <v>718</v>
      </c>
      <c r="V1766" s="34">
        <v>0.41388888888888892</v>
      </c>
      <c r="W1766" s="85">
        <v>0.58333333333333337</v>
      </c>
      <c r="X1766" s="86">
        <f t="shared" si="142"/>
        <v>0.16944444444444445</v>
      </c>
    </row>
    <row r="1767" spans="1:24" x14ac:dyDescent="0.3">
      <c r="A1767" s="44" t="s">
        <v>11829</v>
      </c>
      <c r="B1767" s="68" t="s">
        <v>6476</v>
      </c>
      <c r="C1767" s="2" t="s">
        <v>1</v>
      </c>
      <c r="D1767" s="2">
        <v>48</v>
      </c>
      <c r="E1767" s="6">
        <v>26168</v>
      </c>
      <c r="F1767" s="7">
        <v>43971.582141203704</v>
      </c>
      <c r="G1767" s="69" t="s">
        <v>4</v>
      </c>
      <c r="H1767" s="68">
        <v>1850</v>
      </c>
      <c r="I1767" s="8">
        <f t="shared" si="139"/>
        <v>18.686868686868689</v>
      </c>
      <c r="J1767" s="2">
        <v>4.7869999999999999</v>
      </c>
      <c r="K1767" s="69">
        <v>99</v>
      </c>
      <c r="L1767" s="68">
        <v>449</v>
      </c>
      <c r="M1767" s="8">
        <f t="shared" si="140"/>
        <v>4.5353535353535355</v>
      </c>
      <c r="N1767" s="2">
        <v>2.0369999999999999</v>
      </c>
      <c r="O1767" s="69">
        <v>99</v>
      </c>
      <c r="P1767" s="181">
        <f t="shared" si="141"/>
        <v>4.1202672605790651</v>
      </c>
      <c r="Q1767" s="77" t="s">
        <v>718</v>
      </c>
      <c r="V1767" s="34">
        <v>0.43124999999999997</v>
      </c>
      <c r="W1767" s="85">
        <v>0.59722222222222221</v>
      </c>
      <c r="X1767" s="86">
        <f t="shared" si="142"/>
        <v>0.16597222222222224</v>
      </c>
    </row>
    <row r="1768" spans="1:24" x14ac:dyDescent="0.3">
      <c r="A1768" s="44" t="s">
        <v>11830</v>
      </c>
      <c r="B1768" s="68" t="s">
        <v>115</v>
      </c>
      <c r="C1768" s="2" t="s">
        <v>1</v>
      </c>
      <c r="D1768" s="2">
        <v>53</v>
      </c>
      <c r="E1768" s="6">
        <v>24380</v>
      </c>
      <c r="F1768" s="7">
        <v>43971.59175925926</v>
      </c>
      <c r="G1768" s="69" t="s">
        <v>4</v>
      </c>
      <c r="H1768" s="68">
        <v>1569</v>
      </c>
      <c r="I1768" s="8">
        <f t="shared" si="139"/>
        <v>15.848484848484848</v>
      </c>
      <c r="J1768" s="2">
        <v>3.657</v>
      </c>
      <c r="K1768" s="69">
        <v>99</v>
      </c>
      <c r="L1768" s="68">
        <v>394</v>
      </c>
      <c r="M1768" s="8">
        <f t="shared" si="140"/>
        <v>3.9797979797979797</v>
      </c>
      <c r="N1768" s="2">
        <v>2.218</v>
      </c>
      <c r="O1768" s="69">
        <v>99</v>
      </c>
      <c r="P1768" s="181">
        <f t="shared" si="141"/>
        <v>3.9822335025380711</v>
      </c>
      <c r="Q1768" s="77" t="s">
        <v>718</v>
      </c>
      <c r="V1768" s="34">
        <v>0.4375</v>
      </c>
      <c r="W1768" s="85">
        <v>0.61111111111111105</v>
      </c>
      <c r="X1768" s="86">
        <f t="shared" si="142"/>
        <v>0.17361111111111105</v>
      </c>
    </row>
    <row r="1769" spans="1:24" x14ac:dyDescent="0.3">
      <c r="A1769" s="44" t="s">
        <v>11831</v>
      </c>
      <c r="B1769" s="68" t="s">
        <v>640</v>
      </c>
      <c r="C1769" s="2" t="s">
        <v>1</v>
      </c>
      <c r="D1769" s="2">
        <v>55</v>
      </c>
      <c r="E1769" s="6">
        <v>23553</v>
      </c>
      <c r="F1769" s="7">
        <v>43971.602638888886</v>
      </c>
      <c r="G1769" s="69" t="s">
        <v>4</v>
      </c>
      <c r="H1769" s="68">
        <v>2339</v>
      </c>
      <c r="I1769" s="8">
        <f t="shared" si="139"/>
        <v>23.626262626262626</v>
      </c>
      <c r="J1769" s="2">
        <v>5.1660000000000004</v>
      </c>
      <c r="K1769" s="69">
        <v>99</v>
      </c>
      <c r="L1769" s="68">
        <v>458</v>
      </c>
      <c r="M1769" s="8">
        <f t="shared" si="140"/>
        <v>4.6262626262626263</v>
      </c>
      <c r="N1769" s="2">
        <v>2.2610000000000001</v>
      </c>
      <c r="O1769" s="69">
        <v>99</v>
      </c>
      <c r="P1769" s="181">
        <f t="shared" si="141"/>
        <v>5.106986899563319</v>
      </c>
      <c r="Q1769" s="77" t="s">
        <v>718</v>
      </c>
      <c r="V1769" s="34">
        <v>0.46388888888888885</v>
      </c>
      <c r="W1769" s="85">
        <v>0.63194444444444442</v>
      </c>
      <c r="X1769" s="86">
        <f t="shared" si="142"/>
        <v>0.16805555555555557</v>
      </c>
    </row>
    <row r="1770" spans="1:24" x14ac:dyDescent="0.3">
      <c r="A1770" s="44" t="s">
        <v>11832</v>
      </c>
      <c r="B1770" s="68" t="s">
        <v>6031</v>
      </c>
      <c r="C1770" s="2" t="s">
        <v>1</v>
      </c>
      <c r="D1770" s="2">
        <v>42</v>
      </c>
      <c r="E1770" s="6">
        <v>28485</v>
      </c>
      <c r="F1770" s="7">
        <v>43971.637453703705</v>
      </c>
      <c r="G1770" s="69" t="s">
        <v>4</v>
      </c>
      <c r="H1770" s="68">
        <v>1826</v>
      </c>
      <c r="I1770" s="8">
        <f t="shared" si="139"/>
        <v>18.444444444444443</v>
      </c>
      <c r="J1770" s="2">
        <v>4.57</v>
      </c>
      <c r="K1770" s="69">
        <v>99</v>
      </c>
      <c r="L1770" s="68">
        <v>397</v>
      </c>
      <c r="M1770" s="8">
        <f t="shared" si="140"/>
        <v>4.0101010101010104</v>
      </c>
      <c r="N1770" s="2">
        <v>2.0129999999999999</v>
      </c>
      <c r="O1770" s="69">
        <v>99</v>
      </c>
      <c r="P1770" s="181">
        <f t="shared" si="141"/>
        <v>4.5994962216624682</v>
      </c>
      <c r="Q1770" s="77" t="s">
        <v>718</v>
      </c>
      <c r="V1770" s="34">
        <v>0.47291666666666665</v>
      </c>
      <c r="W1770" s="85">
        <v>0.64583333333333337</v>
      </c>
      <c r="X1770" s="86">
        <f t="shared" si="142"/>
        <v>0.17291666666666672</v>
      </c>
    </row>
    <row r="1771" spans="1:24" x14ac:dyDescent="0.3">
      <c r="A1771" s="44" t="s">
        <v>11833</v>
      </c>
      <c r="B1771" s="68" t="s">
        <v>11834</v>
      </c>
      <c r="C1771" s="2" t="s">
        <v>6</v>
      </c>
      <c r="D1771" s="2">
        <v>38</v>
      </c>
      <c r="E1771" s="6">
        <v>29994</v>
      </c>
      <c r="F1771" s="7">
        <v>43971.649224537039</v>
      </c>
      <c r="G1771" s="69" t="s">
        <v>4</v>
      </c>
      <c r="H1771" s="68">
        <v>1066</v>
      </c>
      <c r="I1771" s="8">
        <f t="shared" si="139"/>
        <v>10.66</v>
      </c>
      <c r="J1771" s="2">
        <v>3.5369999999999999</v>
      </c>
      <c r="K1771" s="69">
        <v>100</v>
      </c>
      <c r="L1771" s="68">
        <v>249</v>
      </c>
      <c r="M1771" s="8">
        <f t="shared" si="140"/>
        <v>2.4900000000000002</v>
      </c>
      <c r="N1771" s="2">
        <v>1.6359999999999999</v>
      </c>
      <c r="O1771" s="69">
        <v>100</v>
      </c>
      <c r="P1771" s="181">
        <f t="shared" si="141"/>
        <v>4.2811244979919678</v>
      </c>
      <c r="Q1771" s="77" t="s">
        <v>718</v>
      </c>
      <c r="V1771" s="34">
        <v>0.50416666666666665</v>
      </c>
      <c r="W1771" s="85">
        <v>0.68055555555555547</v>
      </c>
      <c r="X1771" s="86">
        <f t="shared" si="142"/>
        <v>0.17638888888888882</v>
      </c>
    </row>
    <row r="1772" spans="1:24" x14ac:dyDescent="0.3">
      <c r="A1772" s="44" t="s">
        <v>4023</v>
      </c>
      <c r="B1772" s="68" t="s">
        <v>4024</v>
      </c>
      <c r="C1772" s="2" t="s">
        <v>1</v>
      </c>
      <c r="D1772" s="2">
        <v>49</v>
      </c>
      <c r="E1772" s="6">
        <v>25727</v>
      </c>
      <c r="F1772" s="7">
        <v>43971.668194444443</v>
      </c>
      <c r="G1772" s="69" t="s">
        <v>4</v>
      </c>
      <c r="H1772" s="68">
        <v>1570</v>
      </c>
      <c r="I1772" s="8">
        <f t="shared" si="139"/>
        <v>15.7</v>
      </c>
      <c r="J1772" s="2">
        <v>3.6890000000000001</v>
      </c>
      <c r="K1772" s="69">
        <v>100</v>
      </c>
      <c r="L1772" s="68">
        <v>430</v>
      </c>
      <c r="M1772" s="8">
        <f t="shared" si="140"/>
        <v>4.3</v>
      </c>
      <c r="N1772" s="2">
        <v>1.91</v>
      </c>
      <c r="O1772" s="69">
        <v>100</v>
      </c>
      <c r="P1772" s="181">
        <f t="shared" si="141"/>
        <v>3.6511627906976742</v>
      </c>
      <c r="Q1772" s="77" t="s">
        <v>718</v>
      </c>
      <c r="V1772" s="34">
        <v>0.50208333333333333</v>
      </c>
      <c r="W1772" s="85">
        <v>0.66666666666666663</v>
      </c>
      <c r="X1772" s="86">
        <f t="shared" si="142"/>
        <v>0.1645833333333333</v>
      </c>
    </row>
    <row r="1773" spans="1:24" x14ac:dyDescent="0.3">
      <c r="A1773" s="44" t="s">
        <v>11835</v>
      </c>
      <c r="B1773" s="68" t="s">
        <v>1046</v>
      </c>
      <c r="C1773" s="2" t="s">
        <v>1</v>
      </c>
      <c r="D1773" s="2">
        <v>61</v>
      </c>
      <c r="E1773" s="6">
        <v>21427</v>
      </c>
      <c r="F1773" s="7">
        <v>43972.515486111108</v>
      </c>
      <c r="G1773" s="69" t="s">
        <v>4</v>
      </c>
      <c r="H1773" s="68">
        <v>2368</v>
      </c>
      <c r="I1773" s="8">
        <f t="shared" si="139"/>
        <v>23.91919191919192</v>
      </c>
      <c r="J1773" s="2">
        <v>4.1219999999999999</v>
      </c>
      <c r="K1773" s="69">
        <v>99</v>
      </c>
      <c r="L1773" s="68">
        <v>699</v>
      </c>
      <c r="M1773" s="8">
        <f t="shared" si="140"/>
        <v>7.0606060606060606</v>
      </c>
      <c r="N1773" s="2">
        <v>2.3730000000000002</v>
      </c>
      <c r="O1773" s="69">
        <v>99</v>
      </c>
      <c r="P1773" s="181">
        <f t="shared" si="141"/>
        <v>3.3876967095851218</v>
      </c>
      <c r="Q1773" s="77" t="s">
        <v>718</v>
      </c>
      <c r="V1773" s="34">
        <v>0.37708333333333338</v>
      </c>
      <c r="W1773" s="85">
        <v>0.52083333333333337</v>
      </c>
      <c r="X1773" s="86">
        <f t="shared" si="142"/>
        <v>0.14374999999999999</v>
      </c>
    </row>
    <row r="1774" spans="1:24" x14ac:dyDescent="0.3">
      <c r="A1774" s="44" t="s">
        <v>11836</v>
      </c>
      <c r="B1774" s="68" t="s">
        <v>11837</v>
      </c>
      <c r="C1774" s="2" t="s">
        <v>1</v>
      </c>
      <c r="D1774" s="2">
        <v>53</v>
      </c>
      <c r="E1774" s="6">
        <v>24466</v>
      </c>
      <c r="F1774" s="7">
        <v>43972.529282407406</v>
      </c>
      <c r="G1774" s="69" t="s">
        <v>4</v>
      </c>
      <c r="H1774" s="68">
        <v>2009</v>
      </c>
      <c r="I1774" s="8">
        <f t="shared" si="139"/>
        <v>20.292929292929294</v>
      </c>
      <c r="J1774" s="2">
        <v>4.8390000000000004</v>
      </c>
      <c r="K1774" s="69">
        <v>99</v>
      </c>
      <c r="L1774" s="68">
        <v>442</v>
      </c>
      <c r="M1774" s="8">
        <f t="shared" si="140"/>
        <v>4.4646464646464645</v>
      </c>
      <c r="N1774" s="2">
        <v>2.2919999999999998</v>
      </c>
      <c r="O1774" s="69">
        <v>99</v>
      </c>
      <c r="P1774" s="181">
        <f t="shared" si="141"/>
        <v>4.5452488687782813</v>
      </c>
      <c r="Q1774" s="77" t="s">
        <v>718</v>
      </c>
      <c r="V1774" s="34">
        <v>0.3888888888888889</v>
      </c>
      <c r="W1774" s="85">
        <v>0.53472222222222221</v>
      </c>
      <c r="X1774" s="86">
        <f t="shared" si="142"/>
        <v>0.14583333333333331</v>
      </c>
    </row>
    <row r="1775" spans="1:24" x14ac:dyDescent="0.3">
      <c r="A1775" s="44" t="s">
        <v>4272</v>
      </c>
      <c r="B1775" s="68" t="s">
        <v>4273</v>
      </c>
      <c r="C1775" s="2" t="s">
        <v>1</v>
      </c>
      <c r="D1775" s="2">
        <v>49</v>
      </c>
      <c r="E1775" s="6">
        <v>26002</v>
      </c>
      <c r="F1775" s="7">
        <v>43972.543206018519</v>
      </c>
      <c r="G1775" s="69" t="s">
        <v>4</v>
      </c>
      <c r="H1775" s="68">
        <v>2400</v>
      </c>
      <c r="I1775" s="8">
        <f t="shared" si="139"/>
        <v>24.242424242424242</v>
      </c>
      <c r="J1775" s="2">
        <v>4.9630000000000001</v>
      </c>
      <c r="K1775" s="69">
        <v>99</v>
      </c>
      <c r="L1775" s="68">
        <v>353</v>
      </c>
      <c r="M1775" s="8">
        <f t="shared" si="140"/>
        <v>3.5656565656565657</v>
      </c>
      <c r="N1775" s="2">
        <v>1.917</v>
      </c>
      <c r="O1775" s="69">
        <v>99</v>
      </c>
      <c r="P1775" s="181">
        <f t="shared" si="141"/>
        <v>6.7988668555240794</v>
      </c>
      <c r="Q1775" s="77" t="s">
        <v>718</v>
      </c>
      <c r="V1775" s="34">
        <v>0.40416666666666662</v>
      </c>
      <c r="W1775" s="85">
        <v>0.54861111111111105</v>
      </c>
      <c r="X1775" s="86">
        <f t="shared" si="142"/>
        <v>0.14444444444444443</v>
      </c>
    </row>
    <row r="1776" spans="1:24" x14ac:dyDescent="0.3">
      <c r="A1776" s="44" t="s">
        <v>11838</v>
      </c>
      <c r="B1776" s="68" t="s">
        <v>6336</v>
      </c>
      <c r="C1776" s="2" t="s">
        <v>1</v>
      </c>
      <c r="D1776" s="2">
        <v>36</v>
      </c>
      <c r="E1776" s="6">
        <v>30643</v>
      </c>
      <c r="F1776" s="7">
        <v>43972.556180555555</v>
      </c>
      <c r="G1776" s="69" t="s">
        <v>4</v>
      </c>
      <c r="H1776" s="68">
        <v>1990</v>
      </c>
      <c r="I1776" s="8">
        <f t="shared" si="139"/>
        <v>19.899999999999999</v>
      </c>
      <c r="J1776" s="2">
        <v>4.6399999999999997</v>
      </c>
      <c r="K1776" s="69">
        <v>100</v>
      </c>
      <c r="L1776" s="68">
        <v>317</v>
      </c>
      <c r="M1776" s="8">
        <f t="shared" si="140"/>
        <v>3.17</v>
      </c>
      <c r="N1776" s="2">
        <v>1.758</v>
      </c>
      <c r="O1776" s="69">
        <v>100</v>
      </c>
      <c r="P1776" s="181">
        <f t="shared" si="141"/>
        <v>6.277602523659306</v>
      </c>
      <c r="Q1776" s="77" t="s">
        <v>718</v>
      </c>
      <c r="V1776" s="34">
        <v>0.42222222222222222</v>
      </c>
      <c r="W1776" s="85">
        <v>0.56944444444444442</v>
      </c>
      <c r="X1776" s="86">
        <f t="shared" si="142"/>
        <v>0.1472222222222222</v>
      </c>
    </row>
    <row r="1777" spans="1:24" x14ac:dyDescent="0.3">
      <c r="A1777" s="44" t="s">
        <v>11839</v>
      </c>
      <c r="B1777" s="68" t="s">
        <v>11840</v>
      </c>
      <c r="C1777" s="2" t="s">
        <v>1</v>
      </c>
      <c r="D1777" s="2">
        <v>59</v>
      </c>
      <c r="E1777" s="6">
        <v>22254</v>
      </c>
      <c r="F1777" s="7">
        <v>43972.578946759262</v>
      </c>
      <c r="G1777" s="69" t="s">
        <v>4</v>
      </c>
      <c r="H1777" s="68">
        <v>2685</v>
      </c>
      <c r="I1777" s="8">
        <f t="shared" si="139"/>
        <v>27.121212121212121</v>
      </c>
      <c r="J1777" s="2">
        <v>5.8819999999999997</v>
      </c>
      <c r="K1777" s="69">
        <v>99</v>
      </c>
      <c r="L1777" s="68">
        <v>511</v>
      </c>
      <c r="M1777" s="8">
        <f t="shared" si="140"/>
        <v>5.1616161616161618</v>
      </c>
      <c r="N1777" s="2">
        <v>2.2890000000000001</v>
      </c>
      <c r="O1777" s="69">
        <v>99</v>
      </c>
      <c r="P1777" s="181">
        <f t="shared" si="141"/>
        <v>5.2544031311154598</v>
      </c>
      <c r="Q1777" s="77" t="s">
        <v>718</v>
      </c>
      <c r="V1777" s="34">
        <v>0.43611111111111112</v>
      </c>
      <c r="W1777" s="85">
        <v>0.58333333333333337</v>
      </c>
      <c r="X1777" s="86">
        <f t="shared" si="142"/>
        <v>0.14722222222222225</v>
      </c>
    </row>
    <row r="1778" spans="1:24" x14ac:dyDescent="0.3">
      <c r="A1778" s="44" t="s">
        <v>11841</v>
      </c>
      <c r="B1778" s="68" t="s">
        <v>11842</v>
      </c>
      <c r="C1778" s="2" t="s">
        <v>1</v>
      </c>
      <c r="D1778" s="2">
        <v>18</v>
      </c>
      <c r="E1778" s="6">
        <v>37101</v>
      </c>
      <c r="F1778" s="7">
        <v>43972.589166666665</v>
      </c>
      <c r="G1778" s="69" t="s">
        <v>4</v>
      </c>
      <c r="H1778" s="68">
        <v>1236</v>
      </c>
      <c r="I1778" s="8">
        <f t="shared" si="139"/>
        <v>12.484848484848484</v>
      </c>
      <c r="J1778" s="2">
        <v>3.609</v>
      </c>
      <c r="K1778" s="69">
        <v>99</v>
      </c>
      <c r="L1778" s="68">
        <v>391</v>
      </c>
      <c r="M1778" s="8">
        <f t="shared" si="140"/>
        <v>3.9494949494949494</v>
      </c>
      <c r="N1778" s="2">
        <v>2.0670000000000002</v>
      </c>
      <c r="O1778" s="69">
        <v>99</v>
      </c>
      <c r="P1778" s="181">
        <f t="shared" si="141"/>
        <v>3.1611253196930944</v>
      </c>
      <c r="Q1778" s="77" t="s">
        <v>718</v>
      </c>
      <c r="V1778" s="34">
        <v>0.42708333333333331</v>
      </c>
      <c r="W1778" s="85">
        <v>0.59722222222222221</v>
      </c>
      <c r="X1778" s="86">
        <f t="shared" si="142"/>
        <v>0.1701388888888889</v>
      </c>
    </row>
    <row r="1779" spans="1:24" x14ac:dyDescent="0.3">
      <c r="A1779" s="44" t="s">
        <v>4796</v>
      </c>
      <c r="B1779" s="68" t="s">
        <v>4797</v>
      </c>
      <c r="C1779" s="2" t="s">
        <v>1</v>
      </c>
      <c r="D1779" s="2">
        <v>59</v>
      </c>
      <c r="E1779" s="6">
        <v>22107</v>
      </c>
      <c r="F1779" s="7">
        <v>43972.602500000001</v>
      </c>
      <c r="G1779" s="69" t="s">
        <v>4</v>
      </c>
      <c r="H1779" s="68">
        <v>2945</v>
      </c>
      <c r="I1779" s="8">
        <f t="shared" si="139"/>
        <v>29.747474747474747</v>
      </c>
      <c r="J1779" s="2">
        <v>6.3010000000000002</v>
      </c>
      <c r="K1779" s="69">
        <v>99</v>
      </c>
      <c r="L1779" s="68">
        <v>566</v>
      </c>
      <c r="M1779" s="8">
        <f t="shared" si="140"/>
        <v>5.7171717171717171</v>
      </c>
      <c r="N1779" s="2">
        <v>2.3780000000000001</v>
      </c>
      <c r="O1779" s="69">
        <v>99</v>
      </c>
      <c r="P1779" s="181">
        <f t="shared" si="141"/>
        <v>5.2031802120141339</v>
      </c>
      <c r="Q1779" s="77" t="s">
        <v>718</v>
      </c>
      <c r="V1779" s="34">
        <v>0.4680555555555555</v>
      </c>
      <c r="W1779" s="85">
        <v>0.61805555555555558</v>
      </c>
      <c r="X1779" s="86">
        <f t="shared" si="142"/>
        <v>0.15000000000000008</v>
      </c>
    </row>
    <row r="1780" spans="1:24" x14ac:dyDescent="0.3">
      <c r="A1780" s="44" t="s">
        <v>11843</v>
      </c>
      <c r="B1780" s="68" t="s">
        <v>7288</v>
      </c>
      <c r="C1780" s="2" t="s">
        <v>6</v>
      </c>
      <c r="D1780" s="2">
        <v>78</v>
      </c>
      <c r="E1780" s="6">
        <v>15406</v>
      </c>
      <c r="F1780" s="7">
        <v>43972.615995370368</v>
      </c>
      <c r="G1780" s="69" t="s">
        <v>4</v>
      </c>
      <c r="H1780" s="68">
        <v>3582</v>
      </c>
      <c r="I1780" s="8">
        <f t="shared" si="139"/>
        <v>36.18181818181818</v>
      </c>
      <c r="J1780" s="2">
        <v>6.2489999999999997</v>
      </c>
      <c r="K1780" s="69">
        <v>99</v>
      </c>
      <c r="L1780" s="68">
        <v>1215</v>
      </c>
      <c r="M1780" s="8">
        <f t="shared" si="140"/>
        <v>12.272727272727273</v>
      </c>
      <c r="N1780" s="2">
        <v>4.1280000000000001</v>
      </c>
      <c r="O1780" s="69">
        <v>99</v>
      </c>
      <c r="P1780" s="181">
        <f t="shared" si="141"/>
        <v>2.9481481481481477</v>
      </c>
      <c r="Q1780" s="77" t="s">
        <v>718</v>
      </c>
      <c r="V1780" s="34">
        <v>0.47569444444444442</v>
      </c>
      <c r="W1780" s="85">
        <v>0.63194444444444442</v>
      </c>
      <c r="X1780" s="86">
        <f t="shared" si="142"/>
        <v>0.15625</v>
      </c>
    </row>
    <row r="1781" spans="1:24" x14ac:dyDescent="0.3">
      <c r="A1781" s="44" t="s">
        <v>11844</v>
      </c>
      <c r="B1781" s="68" t="s">
        <v>11845</v>
      </c>
      <c r="C1781" s="2" t="s">
        <v>1</v>
      </c>
      <c r="D1781" s="2">
        <v>69</v>
      </c>
      <c r="E1781" s="6">
        <v>18614</v>
      </c>
      <c r="F1781" s="7">
        <v>43972.62699074074</v>
      </c>
      <c r="G1781" s="69" t="s">
        <v>4</v>
      </c>
      <c r="H1781" s="68">
        <v>2532</v>
      </c>
      <c r="I1781" s="8">
        <f t="shared" si="139"/>
        <v>25.32</v>
      </c>
      <c r="J1781" s="2">
        <v>4.9829999999999997</v>
      </c>
      <c r="K1781" s="69">
        <v>100</v>
      </c>
      <c r="L1781" s="68">
        <v>1013</v>
      </c>
      <c r="M1781" s="8">
        <f t="shared" si="140"/>
        <v>10.130000000000001</v>
      </c>
      <c r="N1781" s="2">
        <v>3.1549999999999998</v>
      </c>
      <c r="O1781" s="69">
        <v>100</v>
      </c>
      <c r="P1781" s="181">
        <f t="shared" si="141"/>
        <v>2.4995064165844028</v>
      </c>
      <c r="Q1781" s="77" t="s">
        <v>718</v>
      </c>
      <c r="V1781" s="34">
        <v>0.49652777777777773</v>
      </c>
      <c r="W1781" s="85">
        <v>0.64583333333333337</v>
      </c>
      <c r="X1781" s="86">
        <f t="shared" si="142"/>
        <v>0.14930555555555564</v>
      </c>
    </row>
    <row r="1782" spans="1:24" x14ac:dyDescent="0.3">
      <c r="A1782" s="44" t="s">
        <v>11846</v>
      </c>
      <c r="B1782" s="68" t="s">
        <v>11847</v>
      </c>
      <c r="C1782" s="2" t="s">
        <v>6</v>
      </c>
      <c r="D1782" s="2">
        <v>40</v>
      </c>
      <c r="E1782" s="6">
        <v>29296</v>
      </c>
      <c r="F1782" s="7">
        <v>43972.639606481483</v>
      </c>
      <c r="G1782" s="69" t="s">
        <v>4</v>
      </c>
      <c r="H1782" s="68">
        <v>1312</v>
      </c>
      <c r="I1782" s="8">
        <f t="shared" si="139"/>
        <v>13.12</v>
      </c>
      <c r="J1782" s="2">
        <v>3.5880000000000001</v>
      </c>
      <c r="K1782" s="69">
        <v>100</v>
      </c>
      <c r="L1782" s="68">
        <v>404</v>
      </c>
      <c r="M1782" s="8">
        <f t="shared" si="140"/>
        <v>4.04</v>
      </c>
      <c r="N1782" s="2">
        <v>1.9430000000000001</v>
      </c>
      <c r="O1782" s="69">
        <v>100</v>
      </c>
      <c r="P1782" s="181">
        <f t="shared" si="141"/>
        <v>3.2475247524752473</v>
      </c>
      <c r="Q1782" s="77" t="s">
        <v>718</v>
      </c>
      <c r="V1782" s="34">
        <v>0.50972222222222219</v>
      </c>
      <c r="W1782" s="85">
        <v>0.66666666666666663</v>
      </c>
      <c r="X1782" s="86">
        <f t="shared" si="142"/>
        <v>0.15694444444444444</v>
      </c>
    </row>
    <row r="1783" spans="1:24" x14ac:dyDescent="0.3">
      <c r="A1783" s="44" t="s">
        <v>11848</v>
      </c>
      <c r="B1783" s="68" t="s">
        <v>11849</v>
      </c>
      <c r="C1783" s="2" t="s">
        <v>6</v>
      </c>
      <c r="D1783" s="2">
        <v>69</v>
      </c>
      <c r="E1783" s="6">
        <v>18724</v>
      </c>
      <c r="F1783" s="7">
        <v>43973.516516203701</v>
      </c>
      <c r="G1783" s="69" t="s">
        <v>4</v>
      </c>
      <c r="H1783" s="68">
        <v>1965</v>
      </c>
      <c r="I1783" s="8">
        <f t="shared" si="139"/>
        <v>19.848484848484848</v>
      </c>
      <c r="J1783" s="2">
        <v>4.0590000000000002</v>
      </c>
      <c r="K1783" s="69">
        <v>99</v>
      </c>
      <c r="L1783" s="68">
        <v>595</v>
      </c>
      <c r="M1783" s="8">
        <f t="shared" si="140"/>
        <v>6.0101010101010104</v>
      </c>
      <c r="N1783" s="2">
        <v>2.69</v>
      </c>
      <c r="O1783" s="69">
        <v>99</v>
      </c>
      <c r="P1783" s="181">
        <f t="shared" si="141"/>
        <v>3.3025210084033612</v>
      </c>
      <c r="Q1783" s="77" t="s">
        <v>718</v>
      </c>
      <c r="V1783" s="34">
        <v>0.37222222222222223</v>
      </c>
      <c r="W1783" s="85">
        <v>0.52083333333333337</v>
      </c>
      <c r="X1783" s="86">
        <f t="shared" si="142"/>
        <v>0.14861111111111114</v>
      </c>
    </row>
    <row r="1784" spans="1:24" x14ac:dyDescent="0.3">
      <c r="A1784" s="44" t="s">
        <v>11850</v>
      </c>
      <c r="B1784" s="68" t="s">
        <v>6387</v>
      </c>
      <c r="C1784" s="2" t="s">
        <v>1</v>
      </c>
      <c r="D1784" s="2">
        <v>52</v>
      </c>
      <c r="E1784" s="6">
        <v>24874</v>
      </c>
      <c r="F1784" s="7">
        <v>43973.528969907406</v>
      </c>
      <c r="G1784" s="69" t="s">
        <v>4</v>
      </c>
      <c r="H1784" s="68">
        <v>2227</v>
      </c>
      <c r="I1784" s="8">
        <f t="shared" si="139"/>
        <v>22.494949494949495</v>
      </c>
      <c r="J1784" s="2">
        <v>4.4889999999999999</v>
      </c>
      <c r="K1784" s="69">
        <v>99</v>
      </c>
      <c r="L1784" s="68">
        <v>429</v>
      </c>
      <c r="M1784" s="8">
        <f t="shared" si="140"/>
        <v>4.333333333333333</v>
      </c>
      <c r="N1784" s="2">
        <v>1.9690000000000001</v>
      </c>
      <c r="O1784" s="69">
        <v>99</v>
      </c>
      <c r="P1784" s="181">
        <f t="shared" si="141"/>
        <v>5.1911421911421911</v>
      </c>
      <c r="Q1784" s="77" t="s">
        <v>718</v>
      </c>
      <c r="V1784" s="34">
        <v>0.39930555555555558</v>
      </c>
      <c r="W1784" s="85">
        <v>0.53472222222222221</v>
      </c>
      <c r="X1784" s="86">
        <f t="shared" si="142"/>
        <v>0.13541666666666663</v>
      </c>
    </row>
    <row r="1785" spans="1:24" x14ac:dyDescent="0.3">
      <c r="A1785" s="44" t="s">
        <v>11851</v>
      </c>
      <c r="B1785" s="68" t="s">
        <v>11852</v>
      </c>
      <c r="C1785" s="2" t="s">
        <v>1</v>
      </c>
      <c r="D1785" s="2">
        <v>58</v>
      </c>
      <c r="E1785" s="6">
        <v>22544</v>
      </c>
      <c r="F1785" s="7">
        <v>43973.543634259258</v>
      </c>
      <c r="G1785" s="69" t="s">
        <v>4</v>
      </c>
      <c r="H1785" s="68">
        <v>2568</v>
      </c>
      <c r="I1785" s="8">
        <f t="shared" si="139"/>
        <v>25.939393939393938</v>
      </c>
      <c r="J1785" s="2">
        <v>6.0759999999999996</v>
      </c>
      <c r="K1785" s="69">
        <v>99</v>
      </c>
      <c r="L1785" s="68">
        <v>484</v>
      </c>
      <c r="M1785" s="8">
        <f t="shared" si="140"/>
        <v>4.8888888888888893</v>
      </c>
      <c r="N1785" s="2">
        <v>2.0990000000000002</v>
      </c>
      <c r="O1785" s="69">
        <v>99</v>
      </c>
      <c r="P1785" s="181">
        <f t="shared" si="141"/>
        <v>5.3057851239669418</v>
      </c>
      <c r="Q1785" s="77" t="s">
        <v>718</v>
      </c>
      <c r="V1785" s="34">
        <v>0.4069444444444445</v>
      </c>
      <c r="W1785" s="85">
        <v>0.54861111111111105</v>
      </c>
      <c r="X1785" s="86">
        <f t="shared" si="142"/>
        <v>0.14166666666666655</v>
      </c>
    </row>
    <row r="1786" spans="1:24" x14ac:dyDescent="0.3">
      <c r="A1786" s="44" t="s">
        <v>11853</v>
      </c>
      <c r="B1786" s="68" t="s">
        <v>6005</v>
      </c>
      <c r="C1786" s="2" t="s">
        <v>1</v>
      </c>
      <c r="D1786" s="2">
        <v>40</v>
      </c>
      <c r="E1786" s="6">
        <v>29052</v>
      </c>
      <c r="F1786" s="7">
        <v>43973.55395833333</v>
      </c>
      <c r="G1786" s="69" t="s">
        <v>4</v>
      </c>
      <c r="H1786" s="68">
        <v>1886</v>
      </c>
      <c r="I1786" s="8">
        <f t="shared" si="139"/>
        <v>19.050505050505052</v>
      </c>
      <c r="J1786" s="2">
        <v>4.4550000000000001</v>
      </c>
      <c r="K1786" s="69">
        <v>99</v>
      </c>
      <c r="L1786" s="68">
        <v>444</v>
      </c>
      <c r="M1786" s="8">
        <f t="shared" si="140"/>
        <v>4.4848484848484844</v>
      </c>
      <c r="N1786" s="2">
        <v>2.1349999999999998</v>
      </c>
      <c r="O1786" s="69">
        <v>99</v>
      </c>
      <c r="P1786" s="181">
        <f t="shared" si="141"/>
        <v>4.2477477477477485</v>
      </c>
      <c r="Q1786" s="77" t="s">
        <v>718</v>
      </c>
      <c r="V1786" s="34">
        <v>0.41250000000000003</v>
      </c>
      <c r="W1786" s="85">
        <v>0.56944444444444442</v>
      </c>
      <c r="X1786" s="86">
        <f t="shared" si="142"/>
        <v>0.15694444444444439</v>
      </c>
    </row>
    <row r="1787" spans="1:24" x14ac:dyDescent="0.3">
      <c r="A1787" s="44" t="s">
        <v>11854</v>
      </c>
      <c r="B1787" s="68" t="s">
        <v>5556</v>
      </c>
      <c r="C1787" s="2" t="s">
        <v>1</v>
      </c>
      <c r="D1787" s="2">
        <v>57</v>
      </c>
      <c r="E1787" s="6">
        <v>22876</v>
      </c>
      <c r="F1787" s="7">
        <v>43973.569340277776</v>
      </c>
      <c r="G1787" s="69" t="s">
        <v>4</v>
      </c>
      <c r="H1787" s="68">
        <v>2532</v>
      </c>
      <c r="I1787" s="8">
        <f t="shared" si="139"/>
        <v>25.575757575757574</v>
      </c>
      <c r="J1787" s="2">
        <v>5.0350000000000001</v>
      </c>
      <c r="K1787" s="69">
        <v>99</v>
      </c>
      <c r="L1787" s="68">
        <v>369</v>
      </c>
      <c r="M1787" s="8">
        <f t="shared" si="140"/>
        <v>3.7272727272727271</v>
      </c>
      <c r="N1787" s="2">
        <v>1.8939999999999999</v>
      </c>
      <c r="O1787" s="69">
        <v>99</v>
      </c>
      <c r="P1787" s="181">
        <f t="shared" si="141"/>
        <v>6.8617886178861784</v>
      </c>
      <c r="Q1787" s="77" t="s">
        <v>718</v>
      </c>
      <c r="V1787" s="34">
        <v>0.42569444444444443</v>
      </c>
      <c r="W1787" s="85">
        <v>0.58333333333333337</v>
      </c>
      <c r="X1787" s="86">
        <f t="shared" si="142"/>
        <v>0.15763888888888894</v>
      </c>
    </row>
    <row r="1788" spans="1:24" x14ac:dyDescent="0.3">
      <c r="A1788" s="44" t="s">
        <v>4731</v>
      </c>
      <c r="B1788" s="68" t="s">
        <v>4732</v>
      </c>
      <c r="C1788" s="2" t="s">
        <v>1</v>
      </c>
      <c r="D1788" s="2">
        <v>83</v>
      </c>
      <c r="E1788" s="6">
        <v>13655</v>
      </c>
      <c r="F1788" s="7">
        <v>43973.579675925925</v>
      </c>
      <c r="G1788" s="69" t="s">
        <v>4</v>
      </c>
      <c r="H1788" s="68">
        <v>2141</v>
      </c>
      <c r="I1788" s="8">
        <f t="shared" si="139"/>
        <v>21.626262626262626</v>
      </c>
      <c r="J1788" s="2">
        <v>4.3979999999999997</v>
      </c>
      <c r="K1788" s="69">
        <v>99</v>
      </c>
      <c r="L1788" s="68">
        <v>813</v>
      </c>
      <c r="M1788" s="8">
        <f t="shared" si="140"/>
        <v>8.2121212121212128</v>
      </c>
      <c r="N1788" s="2">
        <v>3.4620000000000002</v>
      </c>
      <c r="O1788" s="69">
        <v>99</v>
      </c>
      <c r="P1788" s="181">
        <f t="shared" si="141"/>
        <v>2.6334563345633453</v>
      </c>
      <c r="Q1788" s="77" t="s">
        <v>718</v>
      </c>
      <c r="V1788" s="34">
        <v>0.4368055555555555</v>
      </c>
      <c r="W1788" s="85">
        <v>0.59722222222222221</v>
      </c>
      <c r="X1788" s="86">
        <f t="shared" si="142"/>
        <v>0.16041666666666671</v>
      </c>
    </row>
    <row r="1789" spans="1:24" x14ac:dyDescent="0.3">
      <c r="A1789" s="44" t="s">
        <v>11855</v>
      </c>
      <c r="B1789" s="68" t="s">
        <v>429</v>
      </c>
      <c r="C1789" s="2" t="s">
        <v>1</v>
      </c>
      <c r="D1789" s="2">
        <v>51</v>
      </c>
      <c r="E1789" s="6">
        <v>25281</v>
      </c>
      <c r="F1789" s="7">
        <v>43973.592581018522</v>
      </c>
      <c r="G1789" s="69" t="s">
        <v>4</v>
      </c>
      <c r="H1789" s="68">
        <v>2353</v>
      </c>
      <c r="I1789" s="8">
        <f t="shared" si="139"/>
        <v>23.53</v>
      </c>
      <c r="J1789" s="2">
        <v>5.415</v>
      </c>
      <c r="K1789" s="69">
        <v>100</v>
      </c>
      <c r="L1789" s="68">
        <v>570</v>
      </c>
      <c r="M1789" s="8">
        <f t="shared" si="140"/>
        <v>5.7</v>
      </c>
      <c r="N1789" s="2">
        <v>2.5329999999999999</v>
      </c>
      <c r="O1789" s="69">
        <v>100</v>
      </c>
      <c r="P1789" s="181">
        <f t="shared" si="141"/>
        <v>4.1280701754385962</v>
      </c>
      <c r="Q1789" s="77" t="s">
        <v>718</v>
      </c>
      <c r="V1789" s="34">
        <v>0.44513888888888892</v>
      </c>
      <c r="W1789" s="85">
        <v>0.61111111111111105</v>
      </c>
      <c r="X1789" s="86">
        <f t="shared" si="142"/>
        <v>0.16597222222222213</v>
      </c>
    </row>
    <row r="1790" spans="1:24" x14ac:dyDescent="0.3">
      <c r="A1790" s="44" t="s">
        <v>4380</v>
      </c>
      <c r="B1790" s="68" t="s">
        <v>4381</v>
      </c>
      <c r="C1790" s="2" t="s">
        <v>1</v>
      </c>
      <c r="D1790" s="2">
        <v>67</v>
      </c>
      <c r="E1790" s="6">
        <v>19212</v>
      </c>
      <c r="F1790" s="7">
        <v>43973.614814814813</v>
      </c>
      <c r="G1790" s="69" t="s">
        <v>4</v>
      </c>
      <c r="H1790" s="68">
        <v>2401</v>
      </c>
      <c r="I1790" s="8">
        <f t="shared" si="139"/>
        <v>24.01</v>
      </c>
      <c r="J1790" s="2">
        <v>4.5140000000000002</v>
      </c>
      <c r="K1790" s="69">
        <v>100</v>
      </c>
      <c r="L1790" s="68">
        <v>616</v>
      </c>
      <c r="M1790" s="8">
        <f t="shared" si="140"/>
        <v>6.16</v>
      </c>
      <c r="N1790" s="2">
        <v>2.7029999999999998</v>
      </c>
      <c r="O1790" s="69">
        <v>100</v>
      </c>
      <c r="P1790" s="181">
        <f t="shared" si="141"/>
        <v>3.8977272727272729</v>
      </c>
      <c r="Q1790" s="77" t="s">
        <v>718</v>
      </c>
      <c r="V1790" s="34">
        <v>0.45763888888888887</v>
      </c>
      <c r="W1790" s="85">
        <v>0.625</v>
      </c>
      <c r="X1790" s="86">
        <f t="shared" si="142"/>
        <v>0.16736111111111113</v>
      </c>
    </row>
    <row r="1791" spans="1:24" x14ac:dyDescent="0.3">
      <c r="A1791" s="44" t="s">
        <v>4497</v>
      </c>
      <c r="B1791" s="68" t="s">
        <v>4498</v>
      </c>
      <c r="C1791" s="2" t="s">
        <v>1</v>
      </c>
      <c r="D1791" s="2">
        <v>60</v>
      </c>
      <c r="E1791" s="6">
        <v>21783</v>
      </c>
      <c r="F1791" s="7">
        <v>43973.62599537037</v>
      </c>
      <c r="G1791" s="69" t="s">
        <v>4</v>
      </c>
      <c r="H1791" s="68">
        <v>3123</v>
      </c>
      <c r="I1791" s="8">
        <f t="shared" si="139"/>
        <v>31.23</v>
      </c>
      <c r="J1791" s="2">
        <v>6.1120000000000001</v>
      </c>
      <c r="K1791" s="69">
        <v>100</v>
      </c>
      <c r="L1791" s="68">
        <v>436</v>
      </c>
      <c r="M1791" s="8">
        <f t="shared" si="140"/>
        <v>4.3600000000000003</v>
      </c>
      <c r="N1791" s="2">
        <v>1.92</v>
      </c>
      <c r="O1791" s="69">
        <v>100</v>
      </c>
      <c r="P1791" s="181">
        <f t="shared" si="141"/>
        <v>7.1628440366972477</v>
      </c>
      <c r="Q1791" s="77" t="s">
        <v>718</v>
      </c>
      <c r="V1791" s="34">
        <v>0.48125000000000001</v>
      </c>
      <c r="W1791" s="85">
        <v>0.63541666666666663</v>
      </c>
      <c r="X1791" s="86">
        <f t="shared" si="142"/>
        <v>0.15416666666666662</v>
      </c>
    </row>
    <row r="1792" spans="1:24" x14ac:dyDescent="0.3">
      <c r="A1792" s="44" t="s">
        <v>4360</v>
      </c>
      <c r="B1792" s="68" t="s">
        <v>4361</v>
      </c>
      <c r="C1792" s="2" t="s">
        <v>1</v>
      </c>
      <c r="D1792" s="2">
        <v>41</v>
      </c>
      <c r="E1792" s="6">
        <v>28741</v>
      </c>
      <c r="F1792" s="7">
        <v>43973.634710648148</v>
      </c>
      <c r="G1792" s="69" t="s">
        <v>4</v>
      </c>
      <c r="H1792" s="68">
        <v>1922</v>
      </c>
      <c r="I1792" s="8">
        <f t="shared" si="139"/>
        <v>19.22</v>
      </c>
      <c r="J1792" s="2">
        <v>4.2699999999999996</v>
      </c>
      <c r="K1792" s="69">
        <v>100</v>
      </c>
      <c r="L1792" s="68">
        <v>348</v>
      </c>
      <c r="M1792" s="8">
        <f t="shared" si="140"/>
        <v>3.48</v>
      </c>
      <c r="N1792" s="2">
        <v>1.744</v>
      </c>
      <c r="O1792" s="69">
        <v>100</v>
      </c>
      <c r="P1792" s="181">
        <f t="shared" si="141"/>
        <v>5.5229885057471257</v>
      </c>
      <c r="Q1792" s="77" t="s">
        <v>718</v>
      </c>
      <c r="V1792" s="34">
        <v>0.50486111111111109</v>
      </c>
      <c r="W1792" s="85">
        <v>0.66666666666666663</v>
      </c>
      <c r="X1792" s="86">
        <f t="shared" si="142"/>
        <v>0.16180555555555554</v>
      </c>
    </row>
    <row r="1793" spans="1:24" x14ac:dyDescent="0.3">
      <c r="A1793" s="44" t="s">
        <v>11856</v>
      </c>
      <c r="B1793" s="68" t="s">
        <v>11857</v>
      </c>
      <c r="C1793" s="2" t="s">
        <v>6</v>
      </c>
      <c r="D1793" s="2">
        <v>49</v>
      </c>
      <c r="E1793" s="6">
        <v>25915</v>
      </c>
      <c r="F1793" s="7">
        <v>43973.663993055554</v>
      </c>
      <c r="G1793" s="69" t="s">
        <v>4</v>
      </c>
      <c r="H1793" s="68">
        <v>1577</v>
      </c>
      <c r="I1793" s="8">
        <f t="shared" si="139"/>
        <v>15.929292929292929</v>
      </c>
      <c r="J1793" s="2">
        <v>3.9620000000000002</v>
      </c>
      <c r="K1793" s="69">
        <v>99</v>
      </c>
      <c r="L1793" s="68">
        <v>425</v>
      </c>
      <c r="M1793" s="8">
        <f t="shared" si="140"/>
        <v>4.2929292929292933</v>
      </c>
      <c r="N1793" s="2">
        <v>2.0009999999999999</v>
      </c>
      <c r="O1793" s="69">
        <v>99</v>
      </c>
      <c r="P1793" s="181">
        <f t="shared" si="141"/>
        <v>3.7105882352941175</v>
      </c>
      <c r="Q1793" s="77" t="s">
        <v>718</v>
      </c>
      <c r="V1793" s="34">
        <v>0.49305555555555558</v>
      </c>
      <c r="W1793" s="85">
        <v>0.67361111111111116</v>
      </c>
      <c r="X1793" s="86">
        <f t="shared" si="142"/>
        <v>0.18055555555555558</v>
      </c>
    </row>
    <row r="1794" spans="1:24" x14ac:dyDescent="0.3">
      <c r="A1794" s="44" t="s">
        <v>11858</v>
      </c>
      <c r="B1794" s="68" t="s">
        <v>11859</v>
      </c>
      <c r="C1794" s="2" t="s">
        <v>6</v>
      </c>
      <c r="D1794" s="2">
        <v>81</v>
      </c>
      <c r="E1794" s="6">
        <v>14311</v>
      </c>
      <c r="F1794" s="7">
        <v>43976.3591087963</v>
      </c>
      <c r="G1794" s="69" t="s">
        <v>71</v>
      </c>
      <c r="H1794" s="68">
        <v>2512</v>
      </c>
      <c r="I1794" s="8">
        <f t="shared" si="139"/>
        <v>25.373737373737374</v>
      </c>
      <c r="J1794" s="2">
        <v>5.3079999999999998</v>
      </c>
      <c r="K1794" s="69">
        <v>99</v>
      </c>
      <c r="L1794" s="68">
        <v>683</v>
      </c>
      <c r="M1794" s="8">
        <f t="shared" si="140"/>
        <v>6.8989898989898988</v>
      </c>
      <c r="N1794" s="2">
        <v>2.794</v>
      </c>
      <c r="O1794" s="69">
        <v>99</v>
      </c>
      <c r="P1794" s="181">
        <f t="shared" si="141"/>
        <v>3.6778916544655931</v>
      </c>
      <c r="Q1794" s="77" t="s">
        <v>718</v>
      </c>
      <c r="V1794" s="34">
        <v>0.36458333333333331</v>
      </c>
      <c r="W1794" s="85">
        <v>0.52083333333333337</v>
      </c>
      <c r="X1794" s="86">
        <f t="shared" si="142"/>
        <v>0.15625000000000006</v>
      </c>
    </row>
    <row r="1795" spans="1:24" x14ac:dyDescent="0.3">
      <c r="A1795" s="44" t="s">
        <v>5130</v>
      </c>
      <c r="B1795" s="68" t="s">
        <v>1506</v>
      </c>
      <c r="C1795" s="2" t="s">
        <v>1</v>
      </c>
      <c r="D1795" s="2">
        <v>50</v>
      </c>
      <c r="E1795" s="6">
        <v>25559</v>
      </c>
      <c r="F1795" s="7">
        <v>43976.514768518522</v>
      </c>
      <c r="G1795" s="69" t="s">
        <v>4</v>
      </c>
      <c r="H1795" s="68">
        <v>1586</v>
      </c>
      <c r="I1795" s="8">
        <f t="shared" ref="I1795:I1858" si="143">H1795/K1795</f>
        <v>16.020202020202021</v>
      </c>
      <c r="J1795" s="2">
        <v>3.681</v>
      </c>
      <c r="K1795" s="69">
        <v>99</v>
      </c>
      <c r="L1795" s="68">
        <v>395</v>
      </c>
      <c r="M1795" s="8">
        <f t="shared" ref="M1795:M1858" si="144">L1795/O1795</f>
        <v>3.9898989898989901</v>
      </c>
      <c r="N1795" s="2">
        <v>2.0129999999999999</v>
      </c>
      <c r="O1795" s="69">
        <v>99</v>
      </c>
      <c r="P1795" s="181">
        <f t="shared" ref="P1795:P1858" si="145">I1795/M1795</f>
        <v>4.0151898734177216</v>
      </c>
      <c r="Q1795" s="77" t="s">
        <v>718</v>
      </c>
      <c r="V1795" s="34">
        <v>0.3979166666666667</v>
      </c>
      <c r="W1795" s="85">
        <v>0.54861111111111105</v>
      </c>
      <c r="X1795" s="86">
        <f t="shared" ref="X1795:X1858" si="146">IF(AND(W1795&lt;&gt;0,V1795&lt;&gt;0),W1795-V1795,"No_data")</f>
        <v>0.15069444444444435</v>
      </c>
    </row>
    <row r="1796" spans="1:24" x14ac:dyDescent="0.3">
      <c r="A1796" s="44" t="s">
        <v>11860</v>
      </c>
      <c r="B1796" s="68" t="s">
        <v>6266</v>
      </c>
      <c r="C1796" s="2" t="s">
        <v>1</v>
      </c>
      <c r="D1796" s="2">
        <v>46</v>
      </c>
      <c r="E1796" s="6">
        <v>26877</v>
      </c>
      <c r="F1796" s="7">
        <v>43976.52480324074</v>
      </c>
      <c r="G1796" s="69" t="s">
        <v>4</v>
      </c>
      <c r="H1796" s="68">
        <v>1839</v>
      </c>
      <c r="I1796" s="8">
        <f t="shared" si="143"/>
        <v>18.575757575757574</v>
      </c>
      <c r="J1796" s="2">
        <v>5.0570000000000004</v>
      </c>
      <c r="K1796" s="69">
        <v>99</v>
      </c>
      <c r="L1796" s="68">
        <v>415</v>
      </c>
      <c r="M1796" s="8">
        <f t="shared" si="144"/>
        <v>4.191919191919192</v>
      </c>
      <c r="N1796" s="2">
        <v>2.16</v>
      </c>
      <c r="O1796" s="69">
        <v>99</v>
      </c>
      <c r="P1796" s="181">
        <f t="shared" si="145"/>
        <v>4.4313253012048186</v>
      </c>
      <c r="Q1796" s="77" t="s">
        <v>718</v>
      </c>
      <c r="V1796" s="34">
        <v>0.3840277777777778</v>
      </c>
      <c r="W1796" s="85">
        <v>0.53472222222222221</v>
      </c>
      <c r="X1796" s="86">
        <f t="shared" si="146"/>
        <v>0.15069444444444441</v>
      </c>
    </row>
    <row r="1797" spans="1:24" x14ac:dyDescent="0.3">
      <c r="A1797" s="44" t="s">
        <v>11861</v>
      </c>
      <c r="B1797" s="68" t="s">
        <v>7382</v>
      </c>
      <c r="C1797" s="2" t="s">
        <v>1</v>
      </c>
      <c r="D1797" s="2">
        <v>44</v>
      </c>
      <c r="E1797" s="6">
        <v>27560</v>
      </c>
      <c r="F1797" s="7">
        <v>43976.54828703704</v>
      </c>
      <c r="G1797" s="69" t="s">
        <v>4</v>
      </c>
      <c r="H1797" s="68">
        <v>1287</v>
      </c>
      <c r="I1797" s="8">
        <f t="shared" si="143"/>
        <v>13</v>
      </c>
      <c r="J1797" s="2">
        <v>3.476</v>
      </c>
      <c r="K1797" s="69">
        <v>99</v>
      </c>
      <c r="L1797" s="68">
        <v>362</v>
      </c>
      <c r="M1797" s="8">
        <f t="shared" si="144"/>
        <v>3.6565656565656566</v>
      </c>
      <c r="N1797" s="2">
        <v>1.819</v>
      </c>
      <c r="O1797" s="69">
        <v>99</v>
      </c>
      <c r="P1797" s="181">
        <f t="shared" si="145"/>
        <v>3.5552486187845305</v>
      </c>
      <c r="Q1797" s="77" t="s">
        <v>718</v>
      </c>
      <c r="V1797" s="34">
        <v>0.40138888888888885</v>
      </c>
      <c r="W1797" s="85">
        <v>0.56944444444444442</v>
      </c>
      <c r="X1797" s="86">
        <f t="shared" si="146"/>
        <v>0.16805555555555557</v>
      </c>
    </row>
    <row r="1798" spans="1:24" x14ac:dyDescent="0.3">
      <c r="A1798" s="44" t="s">
        <v>11862</v>
      </c>
      <c r="B1798" s="68" t="s">
        <v>11863</v>
      </c>
      <c r="C1798" s="2" t="s">
        <v>1</v>
      </c>
      <c r="D1798" s="2">
        <v>63</v>
      </c>
      <c r="E1798" s="6">
        <v>20933</v>
      </c>
      <c r="F1798" s="7">
        <v>43976.551111111112</v>
      </c>
      <c r="G1798" s="69" t="s">
        <v>4</v>
      </c>
      <c r="H1798" s="68">
        <v>3813</v>
      </c>
      <c r="I1798" s="8">
        <f t="shared" si="143"/>
        <v>38.130000000000003</v>
      </c>
      <c r="J1798" s="2">
        <v>7.1120000000000001</v>
      </c>
      <c r="K1798" s="69">
        <v>100</v>
      </c>
      <c r="L1798" s="68">
        <v>553</v>
      </c>
      <c r="M1798" s="8">
        <f t="shared" si="144"/>
        <v>5.53</v>
      </c>
      <c r="N1798" s="2">
        <v>2.2629999999999999</v>
      </c>
      <c r="O1798" s="69">
        <v>100</v>
      </c>
      <c r="P1798" s="181">
        <f t="shared" si="145"/>
        <v>6.8951175406871608</v>
      </c>
      <c r="Q1798" s="77" t="s">
        <v>718</v>
      </c>
      <c r="V1798" s="34">
        <v>0.41736111111111113</v>
      </c>
      <c r="W1798" s="85">
        <v>0.58333333333333337</v>
      </c>
      <c r="X1798" s="86">
        <f t="shared" si="146"/>
        <v>0.16597222222222224</v>
      </c>
    </row>
    <row r="1799" spans="1:24" x14ac:dyDescent="0.3">
      <c r="A1799" s="44" t="s">
        <v>11864</v>
      </c>
      <c r="B1799" s="68" t="s">
        <v>11865</v>
      </c>
      <c r="C1799" s="2" t="s">
        <v>1</v>
      </c>
      <c r="D1799" s="2">
        <v>49</v>
      </c>
      <c r="E1799" s="6">
        <v>25940</v>
      </c>
      <c r="F1799" s="7">
        <v>43976.589629629627</v>
      </c>
      <c r="G1799" s="69" t="s">
        <v>4</v>
      </c>
      <c r="H1799" s="68">
        <v>1816</v>
      </c>
      <c r="I1799" s="8">
        <f t="shared" si="143"/>
        <v>18.343434343434343</v>
      </c>
      <c r="J1799" s="2">
        <v>4.2530000000000001</v>
      </c>
      <c r="K1799" s="69">
        <v>99</v>
      </c>
      <c r="L1799" s="68">
        <v>534</v>
      </c>
      <c r="M1799" s="8">
        <f t="shared" si="144"/>
        <v>5.3939393939393936</v>
      </c>
      <c r="N1799" s="2">
        <v>2.3940000000000001</v>
      </c>
      <c r="O1799" s="69">
        <v>99</v>
      </c>
      <c r="P1799" s="181">
        <f t="shared" si="145"/>
        <v>3.4007490636704119</v>
      </c>
      <c r="Q1799" s="77" t="s">
        <v>718</v>
      </c>
      <c r="V1799" s="34">
        <v>0.45</v>
      </c>
      <c r="W1799" s="85">
        <v>0.59722222222222221</v>
      </c>
      <c r="X1799" s="86">
        <f t="shared" si="146"/>
        <v>0.1472222222222222</v>
      </c>
    </row>
    <row r="1800" spans="1:24" x14ac:dyDescent="0.3">
      <c r="A1800" s="44" t="s">
        <v>11866</v>
      </c>
      <c r="B1800" s="68" t="s">
        <v>1679</v>
      </c>
      <c r="C1800" s="2" t="s">
        <v>1</v>
      </c>
      <c r="D1800" s="2">
        <v>50</v>
      </c>
      <c r="E1800" s="6">
        <v>25409</v>
      </c>
      <c r="F1800" s="7">
        <v>43976.598194444443</v>
      </c>
      <c r="G1800" s="69" t="s">
        <v>4</v>
      </c>
      <c r="H1800" s="68">
        <v>1853</v>
      </c>
      <c r="I1800" s="8">
        <f t="shared" si="143"/>
        <v>18.53</v>
      </c>
      <c r="J1800" s="2">
        <v>4.0460000000000003</v>
      </c>
      <c r="K1800" s="69">
        <v>100</v>
      </c>
      <c r="L1800" s="68">
        <v>695</v>
      </c>
      <c r="M1800" s="8">
        <f t="shared" si="144"/>
        <v>6.95</v>
      </c>
      <c r="N1800" s="2">
        <v>2.6869999999999998</v>
      </c>
      <c r="O1800" s="69">
        <v>100</v>
      </c>
      <c r="P1800" s="181">
        <f t="shared" si="145"/>
        <v>2.6661870503597123</v>
      </c>
      <c r="Q1800" s="77" t="s">
        <v>718</v>
      </c>
      <c r="V1800" s="34">
        <v>0.46388888888888885</v>
      </c>
      <c r="W1800" s="85">
        <v>0.61111111111111105</v>
      </c>
      <c r="X1800" s="86">
        <f t="shared" si="146"/>
        <v>0.1472222222222222</v>
      </c>
    </row>
    <row r="1801" spans="1:24" x14ac:dyDescent="0.3">
      <c r="A1801" s="44" t="s">
        <v>11867</v>
      </c>
      <c r="B1801" s="68" t="s">
        <v>11868</v>
      </c>
      <c r="C1801" s="2" t="s">
        <v>1</v>
      </c>
      <c r="D1801" s="2">
        <v>47</v>
      </c>
      <c r="E1801" s="6">
        <v>26560</v>
      </c>
      <c r="F1801" s="7">
        <v>43976.615555555552</v>
      </c>
      <c r="G1801" s="69" t="s">
        <v>4</v>
      </c>
      <c r="H1801" s="68">
        <v>1478</v>
      </c>
      <c r="I1801" s="8">
        <f t="shared" si="143"/>
        <v>14.78</v>
      </c>
      <c r="J1801" s="2">
        <v>4.1040000000000001</v>
      </c>
      <c r="K1801" s="69">
        <v>100</v>
      </c>
      <c r="L1801" s="68">
        <v>607</v>
      </c>
      <c r="M1801" s="8">
        <f t="shared" si="144"/>
        <v>6.07</v>
      </c>
      <c r="N1801" s="2">
        <v>2.552</v>
      </c>
      <c r="O1801" s="69">
        <v>100</v>
      </c>
      <c r="P1801" s="181">
        <f t="shared" si="145"/>
        <v>2.4349258649093901</v>
      </c>
      <c r="Q1801" s="77" t="s">
        <v>718</v>
      </c>
      <c r="V1801" s="34">
        <v>0.4826388888888889</v>
      </c>
      <c r="W1801" s="85">
        <v>0.63194444444444442</v>
      </c>
      <c r="X1801" s="86">
        <f t="shared" si="146"/>
        <v>0.14930555555555552</v>
      </c>
    </row>
    <row r="1802" spans="1:24" x14ac:dyDescent="0.3">
      <c r="A1802" s="44" t="s">
        <v>4368</v>
      </c>
      <c r="B1802" s="68" t="s">
        <v>4369</v>
      </c>
      <c r="C1802" s="2" t="s">
        <v>1</v>
      </c>
      <c r="D1802" s="2">
        <v>71</v>
      </c>
      <c r="E1802" s="6">
        <v>17791</v>
      </c>
      <c r="F1802" s="7">
        <v>43976.633564814816</v>
      </c>
      <c r="G1802" s="69" t="s">
        <v>4</v>
      </c>
      <c r="H1802" s="68">
        <v>1812</v>
      </c>
      <c r="I1802" s="8">
        <f t="shared" si="143"/>
        <v>18.303030303030305</v>
      </c>
      <c r="J1802" s="2">
        <v>5.0030000000000001</v>
      </c>
      <c r="K1802" s="69">
        <v>99</v>
      </c>
      <c r="L1802" s="68">
        <v>610</v>
      </c>
      <c r="M1802" s="8">
        <f t="shared" si="144"/>
        <v>6.1616161616161618</v>
      </c>
      <c r="N1802" s="2">
        <v>2.5459999999999998</v>
      </c>
      <c r="O1802" s="69">
        <v>99</v>
      </c>
      <c r="P1802" s="181">
        <f t="shared" si="145"/>
        <v>2.9704918032786889</v>
      </c>
      <c r="Q1802" s="77" t="s">
        <v>718</v>
      </c>
      <c r="V1802" s="34">
        <v>0.49722222222222223</v>
      </c>
      <c r="W1802" s="85">
        <v>0.64583333333333337</v>
      </c>
      <c r="X1802" s="86">
        <f t="shared" si="146"/>
        <v>0.14861111111111114</v>
      </c>
    </row>
    <row r="1803" spans="1:24" x14ac:dyDescent="0.3">
      <c r="A1803" s="44" t="s">
        <v>11869</v>
      </c>
      <c r="B1803" s="68" t="s">
        <v>11870</v>
      </c>
      <c r="C1803" s="2" t="s">
        <v>1</v>
      </c>
      <c r="D1803" s="2">
        <v>79</v>
      </c>
      <c r="E1803" s="6">
        <v>15004</v>
      </c>
      <c r="F1803" s="7">
        <v>43976.643900462965</v>
      </c>
      <c r="G1803" s="69" t="s">
        <v>4</v>
      </c>
      <c r="H1803" s="68">
        <v>2181</v>
      </c>
      <c r="I1803" s="8">
        <f t="shared" si="143"/>
        <v>22.030303030303031</v>
      </c>
      <c r="J1803" s="2">
        <v>4.3620000000000001</v>
      </c>
      <c r="K1803" s="69">
        <v>99</v>
      </c>
      <c r="L1803" s="68">
        <v>1361</v>
      </c>
      <c r="M1803" s="8">
        <f t="shared" si="144"/>
        <v>13.747474747474747</v>
      </c>
      <c r="N1803" s="2">
        <v>3.9049999999999998</v>
      </c>
      <c r="O1803" s="69">
        <v>99</v>
      </c>
      <c r="P1803" s="181">
        <f t="shared" si="145"/>
        <v>1.6024981631153565</v>
      </c>
      <c r="Q1803" s="77" t="s">
        <v>718</v>
      </c>
      <c r="V1803" s="34">
        <v>0.50069444444444444</v>
      </c>
      <c r="W1803" s="85">
        <v>0.65972222222222221</v>
      </c>
      <c r="X1803" s="86">
        <f t="shared" si="146"/>
        <v>0.15902777777777777</v>
      </c>
    </row>
    <row r="1804" spans="1:24" x14ac:dyDescent="0.3">
      <c r="A1804" s="44" t="s">
        <v>11871</v>
      </c>
      <c r="B1804" s="68" t="s">
        <v>11872</v>
      </c>
      <c r="C1804" s="2" t="s">
        <v>6</v>
      </c>
      <c r="D1804" s="2">
        <v>81</v>
      </c>
      <c r="E1804" s="6">
        <v>14291</v>
      </c>
      <c r="F1804" s="7">
        <v>43977.514108796298</v>
      </c>
      <c r="G1804" s="69" t="s">
        <v>4</v>
      </c>
      <c r="H1804" s="68">
        <v>2167</v>
      </c>
      <c r="I1804" s="8">
        <f t="shared" si="143"/>
        <v>21.67</v>
      </c>
      <c r="J1804" s="2">
        <v>4.8490000000000002</v>
      </c>
      <c r="K1804" s="69">
        <v>100</v>
      </c>
      <c r="L1804" s="68">
        <v>1081</v>
      </c>
      <c r="M1804" s="8">
        <f t="shared" si="144"/>
        <v>10.81</v>
      </c>
      <c r="N1804" s="2">
        <v>3.5379999999999998</v>
      </c>
      <c r="O1804" s="69">
        <v>100</v>
      </c>
      <c r="P1804" s="181">
        <f t="shared" si="145"/>
        <v>2.0046253469010176</v>
      </c>
      <c r="Q1804" s="77" t="s">
        <v>718</v>
      </c>
      <c r="V1804" s="34">
        <v>0.36388888888888887</v>
      </c>
      <c r="W1804" s="85">
        <v>0.52083333333333337</v>
      </c>
      <c r="X1804" s="86">
        <f t="shared" si="146"/>
        <v>0.1569444444444445</v>
      </c>
    </row>
    <row r="1805" spans="1:24" x14ac:dyDescent="0.3">
      <c r="A1805" s="44" t="s">
        <v>11873</v>
      </c>
      <c r="B1805" s="68" t="s">
        <v>6563</v>
      </c>
      <c r="C1805" s="2" t="s">
        <v>1</v>
      </c>
      <c r="D1805" s="2">
        <v>71</v>
      </c>
      <c r="E1805" s="6">
        <v>17935</v>
      </c>
      <c r="F1805" s="7">
        <v>43977.527997685182</v>
      </c>
      <c r="G1805" s="69" t="s">
        <v>4</v>
      </c>
      <c r="H1805" s="68">
        <v>2850</v>
      </c>
      <c r="I1805" s="8">
        <f t="shared" si="143"/>
        <v>28.5</v>
      </c>
      <c r="J1805" s="2">
        <v>6.093</v>
      </c>
      <c r="K1805" s="69">
        <v>100</v>
      </c>
      <c r="L1805" s="68">
        <v>788</v>
      </c>
      <c r="M1805" s="8">
        <f t="shared" si="144"/>
        <v>7.88</v>
      </c>
      <c r="N1805" s="2">
        <v>2.8010000000000002</v>
      </c>
      <c r="O1805" s="69">
        <v>100</v>
      </c>
      <c r="P1805" s="181">
        <f t="shared" si="145"/>
        <v>3.6167512690355332</v>
      </c>
      <c r="Q1805" s="77" t="s">
        <v>718</v>
      </c>
      <c r="V1805" s="34">
        <v>0.40069444444444446</v>
      </c>
      <c r="W1805" s="85">
        <v>0.53472222222222221</v>
      </c>
      <c r="X1805" s="86">
        <f t="shared" si="146"/>
        <v>0.13402777777777775</v>
      </c>
    </row>
    <row r="1806" spans="1:24" x14ac:dyDescent="0.3">
      <c r="A1806" s="44" t="s">
        <v>11874</v>
      </c>
      <c r="B1806" s="68" t="s">
        <v>11875</v>
      </c>
      <c r="C1806" s="2" t="s">
        <v>6</v>
      </c>
      <c r="D1806" s="2">
        <v>44</v>
      </c>
      <c r="E1806" s="6">
        <v>27808</v>
      </c>
      <c r="F1806" s="7">
        <v>43977.539444444446</v>
      </c>
      <c r="G1806" s="69" t="s">
        <v>4</v>
      </c>
      <c r="H1806" s="68">
        <v>1487</v>
      </c>
      <c r="I1806" s="8">
        <f t="shared" si="143"/>
        <v>14.87</v>
      </c>
      <c r="J1806" s="2">
        <v>3.5859999999999999</v>
      </c>
      <c r="K1806" s="69">
        <v>100</v>
      </c>
      <c r="L1806" s="68">
        <v>391</v>
      </c>
      <c r="M1806" s="8">
        <f t="shared" si="144"/>
        <v>3.91</v>
      </c>
      <c r="N1806" s="2">
        <v>2.0449999999999999</v>
      </c>
      <c r="O1806" s="69">
        <v>100</v>
      </c>
      <c r="P1806" s="181">
        <f t="shared" si="145"/>
        <v>3.8030690537084397</v>
      </c>
      <c r="Q1806" s="77" t="s">
        <v>718</v>
      </c>
      <c r="V1806" s="34">
        <v>0.39444444444444443</v>
      </c>
      <c r="W1806" s="85">
        <v>0.54861111111111105</v>
      </c>
      <c r="X1806" s="86">
        <f t="shared" si="146"/>
        <v>0.15416666666666662</v>
      </c>
    </row>
    <row r="1807" spans="1:24" x14ac:dyDescent="0.3">
      <c r="A1807" s="44" t="s">
        <v>4710</v>
      </c>
      <c r="B1807" s="68" t="s">
        <v>4711</v>
      </c>
      <c r="C1807" s="2" t="s">
        <v>1</v>
      </c>
      <c r="D1807" s="2">
        <v>51</v>
      </c>
      <c r="E1807" s="6">
        <v>25319</v>
      </c>
      <c r="F1807" s="7">
        <v>43977.552615740744</v>
      </c>
      <c r="G1807" s="69" t="s">
        <v>4</v>
      </c>
      <c r="H1807" s="68">
        <v>1737</v>
      </c>
      <c r="I1807" s="8">
        <f t="shared" si="143"/>
        <v>17.37</v>
      </c>
      <c r="J1807" s="2">
        <v>4.0789999999999997</v>
      </c>
      <c r="K1807" s="69">
        <v>100</v>
      </c>
      <c r="L1807" s="68">
        <v>481</v>
      </c>
      <c r="M1807" s="8">
        <f t="shared" si="144"/>
        <v>4.8099999999999996</v>
      </c>
      <c r="N1807" s="2">
        <v>2.3039999999999998</v>
      </c>
      <c r="O1807" s="69">
        <v>100</v>
      </c>
      <c r="P1807" s="181">
        <f t="shared" si="145"/>
        <v>3.6112266112266118</v>
      </c>
      <c r="Q1807" s="77" t="s">
        <v>718</v>
      </c>
      <c r="V1807" s="34">
        <v>0.40972222222222227</v>
      </c>
      <c r="W1807" s="85">
        <v>0.56944444444444442</v>
      </c>
      <c r="X1807" s="86">
        <f t="shared" si="146"/>
        <v>0.15972222222222215</v>
      </c>
    </row>
    <row r="1808" spans="1:24" x14ac:dyDescent="0.3">
      <c r="A1808" s="44" t="s">
        <v>3806</v>
      </c>
      <c r="B1808" s="68" t="s">
        <v>776</v>
      </c>
      <c r="C1808" s="2" t="s">
        <v>1</v>
      </c>
      <c r="D1808" s="2">
        <v>45</v>
      </c>
      <c r="E1808" s="6">
        <v>27435</v>
      </c>
      <c r="F1808" s="7">
        <v>43977.563773148147</v>
      </c>
      <c r="G1808" s="69" t="s">
        <v>4</v>
      </c>
      <c r="H1808" s="68">
        <v>1965</v>
      </c>
      <c r="I1808" s="8">
        <f t="shared" si="143"/>
        <v>19.848484848484848</v>
      </c>
      <c r="J1808" s="2">
        <v>4.6340000000000003</v>
      </c>
      <c r="K1808" s="69">
        <v>99</v>
      </c>
      <c r="L1808" s="68">
        <v>359</v>
      </c>
      <c r="M1808" s="8">
        <f t="shared" si="144"/>
        <v>3.6262626262626263</v>
      </c>
      <c r="N1808" s="2">
        <v>2.0680000000000001</v>
      </c>
      <c r="O1808" s="69">
        <v>99</v>
      </c>
      <c r="P1808" s="181">
        <f t="shared" si="145"/>
        <v>5.4735376044568245</v>
      </c>
      <c r="Q1808" s="77" t="s">
        <v>718</v>
      </c>
      <c r="V1808" s="34">
        <v>0.42083333333333334</v>
      </c>
      <c r="W1808" s="85">
        <v>0.58333333333333337</v>
      </c>
      <c r="X1808" s="86">
        <f t="shared" si="146"/>
        <v>0.16250000000000003</v>
      </c>
    </row>
    <row r="1809" spans="1:24" x14ac:dyDescent="0.3">
      <c r="A1809" s="44" t="s">
        <v>11876</v>
      </c>
      <c r="B1809" s="68" t="s">
        <v>1442</v>
      </c>
      <c r="C1809" s="2" t="s">
        <v>1</v>
      </c>
      <c r="D1809" s="2">
        <v>56</v>
      </c>
      <c r="E1809" s="6">
        <v>23445</v>
      </c>
      <c r="F1809" s="7">
        <v>43977.588865740741</v>
      </c>
      <c r="G1809" s="69" t="s">
        <v>4</v>
      </c>
      <c r="H1809" s="68">
        <v>2854</v>
      </c>
      <c r="I1809" s="8">
        <f t="shared" si="143"/>
        <v>28.54</v>
      </c>
      <c r="J1809" s="2">
        <v>7.6020000000000003</v>
      </c>
      <c r="K1809" s="69">
        <v>100</v>
      </c>
      <c r="L1809" s="68">
        <v>489</v>
      </c>
      <c r="M1809" s="8">
        <f t="shared" si="144"/>
        <v>4.8899999999999997</v>
      </c>
      <c r="N1809" s="2">
        <v>2.2909999999999999</v>
      </c>
      <c r="O1809" s="69">
        <v>100</v>
      </c>
      <c r="P1809" s="181">
        <f t="shared" si="145"/>
        <v>5.8364008179959104</v>
      </c>
      <c r="Q1809" s="77" t="s">
        <v>718</v>
      </c>
      <c r="V1809" s="34">
        <v>0.44166666666666665</v>
      </c>
      <c r="W1809" s="85">
        <v>0.59722222222222221</v>
      </c>
      <c r="X1809" s="86">
        <f t="shared" si="146"/>
        <v>0.15555555555555556</v>
      </c>
    </row>
    <row r="1810" spans="1:24" x14ac:dyDescent="0.3">
      <c r="A1810" s="44" t="s">
        <v>11877</v>
      </c>
      <c r="B1810" s="68" t="s">
        <v>11878</v>
      </c>
      <c r="C1810" s="2" t="s">
        <v>1</v>
      </c>
      <c r="D1810" s="2">
        <v>58</v>
      </c>
      <c r="E1810" s="6">
        <v>22722</v>
      </c>
      <c r="F1810" s="7">
        <v>43977.599421296298</v>
      </c>
      <c r="G1810" s="69" t="s">
        <v>4</v>
      </c>
      <c r="H1810" s="68">
        <v>2430</v>
      </c>
      <c r="I1810" s="8">
        <f t="shared" si="143"/>
        <v>24.3</v>
      </c>
      <c r="J1810" s="2">
        <v>5.0119999999999996</v>
      </c>
      <c r="K1810" s="69">
        <v>100</v>
      </c>
      <c r="L1810" s="68">
        <v>816</v>
      </c>
      <c r="M1810" s="8">
        <f t="shared" si="144"/>
        <v>8.16</v>
      </c>
      <c r="N1810" s="2">
        <v>3.2029999999999998</v>
      </c>
      <c r="O1810" s="69">
        <v>100</v>
      </c>
      <c r="P1810" s="181">
        <f t="shared" si="145"/>
        <v>2.9779411764705883</v>
      </c>
      <c r="Q1810" s="77" t="s">
        <v>718</v>
      </c>
      <c r="V1810" s="34">
        <v>0.46527777777777773</v>
      </c>
      <c r="W1810" s="85">
        <v>0.61805555555555558</v>
      </c>
      <c r="X1810" s="86">
        <f t="shared" si="146"/>
        <v>0.15277777777777785</v>
      </c>
    </row>
    <row r="1811" spans="1:24" x14ac:dyDescent="0.3">
      <c r="A1811" s="44" t="s">
        <v>5188</v>
      </c>
      <c r="B1811" s="68" t="s">
        <v>5189</v>
      </c>
      <c r="C1811" s="2" t="s">
        <v>6</v>
      </c>
      <c r="D1811" s="2">
        <v>63</v>
      </c>
      <c r="E1811" s="6">
        <v>20959</v>
      </c>
      <c r="F1811" s="7">
        <v>43977.628530092596</v>
      </c>
      <c r="G1811" s="69" t="s">
        <v>4</v>
      </c>
      <c r="H1811" s="68">
        <v>1947</v>
      </c>
      <c r="I1811" s="8">
        <f t="shared" si="143"/>
        <v>19.47</v>
      </c>
      <c r="J1811" s="2">
        <v>4.3520000000000003</v>
      </c>
      <c r="K1811" s="69">
        <v>100</v>
      </c>
      <c r="L1811" s="68">
        <v>620</v>
      </c>
      <c r="M1811" s="8">
        <f t="shared" si="144"/>
        <v>6.2</v>
      </c>
      <c r="N1811" s="2">
        <v>2.2160000000000002</v>
      </c>
      <c r="O1811" s="69">
        <v>100</v>
      </c>
      <c r="P1811" s="181">
        <f t="shared" si="145"/>
        <v>3.1403225806451611</v>
      </c>
      <c r="Q1811" s="77" t="s">
        <v>718</v>
      </c>
      <c r="V1811" s="34">
        <v>0.47500000000000003</v>
      </c>
      <c r="W1811" s="85">
        <v>0.63194444444444442</v>
      </c>
      <c r="X1811" s="86">
        <f t="shared" si="146"/>
        <v>0.15694444444444439</v>
      </c>
    </row>
    <row r="1812" spans="1:24" x14ac:dyDescent="0.3">
      <c r="A1812" s="44" t="s">
        <v>5257</v>
      </c>
      <c r="B1812" s="68" t="s">
        <v>4635</v>
      </c>
      <c r="C1812" s="2" t="s">
        <v>1</v>
      </c>
      <c r="D1812" s="2">
        <v>47</v>
      </c>
      <c r="E1812" s="6">
        <v>26701</v>
      </c>
      <c r="F1812" s="7">
        <v>43977.6405787037</v>
      </c>
      <c r="G1812" s="69" t="s">
        <v>4</v>
      </c>
      <c r="H1812" s="68">
        <v>1252</v>
      </c>
      <c r="I1812" s="8">
        <f t="shared" si="143"/>
        <v>12.52</v>
      </c>
      <c r="J1812" s="2">
        <v>3.5379999999999998</v>
      </c>
      <c r="K1812" s="69">
        <v>100</v>
      </c>
      <c r="L1812" s="68">
        <v>493</v>
      </c>
      <c r="M1812" s="8">
        <f t="shared" si="144"/>
        <v>4.93</v>
      </c>
      <c r="N1812" s="2">
        <v>2.2709999999999999</v>
      </c>
      <c r="O1812" s="69">
        <v>100</v>
      </c>
      <c r="P1812" s="181">
        <f t="shared" si="145"/>
        <v>2.5395537525354972</v>
      </c>
      <c r="Q1812" s="77" t="s">
        <v>718</v>
      </c>
      <c r="V1812" s="34">
        <v>0.47916666666666669</v>
      </c>
      <c r="W1812" s="85">
        <v>0.64583333333333337</v>
      </c>
      <c r="X1812" s="86">
        <f t="shared" si="146"/>
        <v>0.16666666666666669</v>
      </c>
    </row>
    <row r="1813" spans="1:24" x14ac:dyDescent="0.3">
      <c r="A1813" s="44" t="s">
        <v>11881</v>
      </c>
      <c r="B1813" s="68" t="s">
        <v>11882</v>
      </c>
      <c r="C1813" s="2" t="s">
        <v>1</v>
      </c>
      <c r="D1813" s="2">
        <v>39</v>
      </c>
      <c r="E1813" s="6">
        <v>29610</v>
      </c>
      <c r="F1813" s="7">
        <v>43977.665416666663</v>
      </c>
      <c r="G1813" s="69" t="s">
        <v>4</v>
      </c>
      <c r="H1813" s="68">
        <v>1311</v>
      </c>
      <c r="I1813" s="8">
        <f t="shared" si="143"/>
        <v>13.242424242424242</v>
      </c>
      <c r="J1813" s="2">
        <v>3.9489999999999998</v>
      </c>
      <c r="K1813" s="69">
        <v>99</v>
      </c>
      <c r="L1813" s="68">
        <v>453</v>
      </c>
      <c r="M1813" s="8">
        <f t="shared" si="144"/>
        <v>4.5757575757575761</v>
      </c>
      <c r="N1813" s="2">
        <v>2.1429999999999998</v>
      </c>
      <c r="O1813" s="69">
        <v>99</v>
      </c>
      <c r="P1813" s="181">
        <f t="shared" si="145"/>
        <v>2.8940397350993377</v>
      </c>
      <c r="Q1813" s="77" t="s">
        <v>718</v>
      </c>
      <c r="V1813" s="34">
        <v>0.53194444444444444</v>
      </c>
      <c r="W1813" s="85">
        <v>0.68055555555555547</v>
      </c>
      <c r="X1813" s="86">
        <f t="shared" si="146"/>
        <v>0.14861111111111103</v>
      </c>
    </row>
    <row r="1814" spans="1:24" x14ac:dyDescent="0.3">
      <c r="A1814" s="44" t="s">
        <v>11883</v>
      </c>
      <c r="B1814" s="68" t="s">
        <v>11884</v>
      </c>
      <c r="C1814" s="2" t="s">
        <v>6</v>
      </c>
      <c r="D1814" s="2">
        <v>21</v>
      </c>
      <c r="E1814" s="6">
        <v>36242</v>
      </c>
      <c r="F1814" s="7">
        <v>43978.511296296296</v>
      </c>
      <c r="G1814" s="69" t="s">
        <v>4</v>
      </c>
      <c r="H1814" s="68">
        <v>1346</v>
      </c>
      <c r="I1814" s="8">
        <f t="shared" si="143"/>
        <v>13.595959595959595</v>
      </c>
      <c r="J1814" s="2">
        <v>3.7629999999999999</v>
      </c>
      <c r="K1814" s="69">
        <v>99</v>
      </c>
      <c r="L1814" s="68">
        <v>433</v>
      </c>
      <c r="M1814" s="8">
        <f t="shared" si="144"/>
        <v>4.3737373737373737</v>
      </c>
      <c r="N1814" s="2">
        <v>2.0630000000000002</v>
      </c>
      <c r="O1814" s="69">
        <v>99</v>
      </c>
      <c r="P1814" s="181">
        <f t="shared" si="145"/>
        <v>3.1085450346420322</v>
      </c>
      <c r="Q1814" s="77" t="s">
        <v>718</v>
      </c>
      <c r="V1814" s="34">
        <v>0.38194444444444442</v>
      </c>
      <c r="W1814" s="85">
        <v>0.52083333333333337</v>
      </c>
      <c r="X1814" s="86">
        <f t="shared" si="146"/>
        <v>0.13888888888888895</v>
      </c>
    </row>
    <row r="1815" spans="1:24" x14ac:dyDescent="0.3">
      <c r="A1815" s="44" t="s">
        <v>4894</v>
      </c>
      <c r="B1815" s="68" t="s">
        <v>4895</v>
      </c>
      <c r="C1815" s="2" t="s">
        <v>1</v>
      </c>
      <c r="D1815" s="2">
        <v>51</v>
      </c>
      <c r="E1815" s="6">
        <v>25191</v>
      </c>
      <c r="F1815" s="7">
        <v>43978.526574074072</v>
      </c>
      <c r="G1815" s="69" t="s">
        <v>4</v>
      </c>
      <c r="H1815" s="68">
        <v>1745</v>
      </c>
      <c r="I1815" s="8">
        <f t="shared" si="143"/>
        <v>17.626262626262626</v>
      </c>
      <c r="J1815" s="2">
        <v>4.077</v>
      </c>
      <c r="K1815" s="69">
        <v>99</v>
      </c>
      <c r="L1815" s="68">
        <v>738</v>
      </c>
      <c r="M1815" s="8">
        <f t="shared" si="144"/>
        <v>7.4545454545454541</v>
      </c>
      <c r="N1815" s="2">
        <v>2.8330000000000002</v>
      </c>
      <c r="O1815" s="69">
        <v>99</v>
      </c>
      <c r="P1815" s="181">
        <f t="shared" si="145"/>
        <v>2.3644986449864498</v>
      </c>
      <c r="Q1815" s="77" t="s">
        <v>718</v>
      </c>
      <c r="V1815" s="34">
        <v>0.39513888888888887</v>
      </c>
      <c r="W1815" s="85">
        <v>0.53472222222222221</v>
      </c>
      <c r="X1815" s="86">
        <f t="shared" si="146"/>
        <v>0.13958333333333334</v>
      </c>
    </row>
    <row r="1816" spans="1:24" x14ac:dyDescent="0.3">
      <c r="A1816" s="44" t="s">
        <v>11885</v>
      </c>
      <c r="B1816" s="68" t="s">
        <v>5869</v>
      </c>
      <c r="C1816" s="2" t="s">
        <v>1</v>
      </c>
      <c r="D1816" s="2">
        <v>47</v>
      </c>
      <c r="E1816" s="6">
        <v>26652</v>
      </c>
      <c r="F1816" s="7">
        <v>43978.537534722222</v>
      </c>
      <c r="G1816" s="69" t="s">
        <v>4</v>
      </c>
      <c r="H1816" s="68">
        <v>2041</v>
      </c>
      <c r="I1816" s="8">
        <f t="shared" si="143"/>
        <v>20.616161616161616</v>
      </c>
      <c r="J1816" s="2">
        <v>4.3019999999999996</v>
      </c>
      <c r="K1816" s="69">
        <v>99</v>
      </c>
      <c r="L1816" s="68">
        <v>748</v>
      </c>
      <c r="M1816" s="8">
        <f t="shared" si="144"/>
        <v>7.5555555555555554</v>
      </c>
      <c r="N1816" s="2">
        <v>2.4380000000000002</v>
      </c>
      <c r="O1816" s="69">
        <v>99</v>
      </c>
      <c r="P1816" s="181">
        <f t="shared" si="145"/>
        <v>2.7286096256684491</v>
      </c>
      <c r="Q1816" s="77" t="s">
        <v>718</v>
      </c>
      <c r="V1816" s="34">
        <v>0.41111111111111115</v>
      </c>
      <c r="W1816" s="85">
        <v>0.54861111111111105</v>
      </c>
      <c r="X1816" s="86">
        <f t="shared" si="146"/>
        <v>0.1374999999999999</v>
      </c>
    </row>
    <row r="1817" spans="1:24" x14ac:dyDescent="0.3">
      <c r="A1817" s="44" t="s">
        <v>11886</v>
      </c>
      <c r="B1817" s="68" t="s">
        <v>6145</v>
      </c>
      <c r="C1817" s="2" t="s">
        <v>1</v>
      </c>
      <c r="D1817" s="2">
        <v>50</v>
      </c>
      <c r="E1817" s="6">
        <v>25553</v>
      </c>
      <c r="F1817" s="7">
        <v>43978.556840277779</v>
      </c>
      <c r="G1817" s="69" t="s">
        <v>4</v>
      </c>
      <c r="H1817" s="68">
        <v>1654</v>
      </c>
      <c r="I1817" s="8">
        <f t="shared" si="143"/>
        <v>16.707070707070706</v>
      </c>
      <c r="J1817" s="2">
        <v>5.0049999999999999</v>
      </c>
      <c r="K1817" s="69">
        <v>99</v>
      </c>
      <c r="L1817" s="68">
        <v>404</v>
      </c>
      <c r="M1817" s="8">
        <f t="shared" si="144"/>
        <v>4.0808080808080804</v>
      </c>
      <c r="N1817" s="2">
        <v>2.093</v>
      </c>
      <c r="O1817" s="69">
        <v>99</v>
      </c>
      <c r="P1817" s="181">
        <f t="shared" si="145"/>
        <v>4.0940594059405937</v>
      </c>
      <c r="Q1817" s="77" t="s">
        <v>718</v>
      </c>
      <c r="V1817" s="34">
        <v>0.44166666666666665</v>
      </c>
      <c r="W1817" s="85">
        <v>0.56944444444444442</v>
      </c>
      <c r="X1817" s="86">
        <f t="shared" si="146"/>
        <v>0.12777777777777777</v>
      </c>
    </row>
    <row r="1818" spans="1:24" x14ac:dyDescent="0.3">
      <c r="A1818" s="44" t="s">
        <v>4362</v>
      </c>
      <c r="B1818" s="68" t="s">
        <v>4363</v>
      </c>
      <c r="C1818" s="2" t="s">
        <v>1</v>
      </c>
      <c r="D1818" s="2">
        <v>54</v>
      </c>
      <c r="E1818" s="6">
        <v>24179</v>
      </c>
      <c r="F1818" s="7">
        <v>43978.5778587963</v>
      </c>
      <c r="G1818" s="69" t="s">
        <v>4</v>
      </c>
      <c r="H1818" s="68">
        <v>2470</v>
      </c>
      <c r="I1818" s="8">
        <f t="shared" si="143"/>
        <v>24.7</v>
      </c>
      <c r="J1818" s="2">
        <v>4.694</v>
      </c>
      <c r="K1818" s="69">
        <v>100</v>
      </c>
      <c r="L1818" s="68">
        <v>432</v>
      </c>
      <c r="M1818" s="8">
        <f t="shared" si="144"/>
        <v>4.32</v>
      </c>
      <c r="N1818" s="2">
        <v>2.16</v>
      </c>
      <c r="O1818" s="69">
        <v>100</v>
      </c>
      <c r="P1818" s="181">
        <f t="shared" si="145"/>
        <v>5.7175925925925917</v>
      </c>
      <c r="Q1818" s="77" t="s">
        <v>718</v>
      </c>
      <c r="V1818" s="34">
        <v>0.45277777777777778</v>
      </c>
      <c r="W1818" s="85">
        <v>0.58333333333333337</v>
      </c>
      <c r="X1818" s="86">
        <f t="shared" si="146"/>
        <v>0.13055555555555559</v>
      </c>
    </row>
    <row r="1819" spans="1:24" x14ac:dyDescent="0.3">
      <c r="A1819" s="44" t="s">
        <v>11887</v>
      </c>
      <c r="B1819" s="68" t="s">
        <v>11888</v>
      </c>
      <c r="C1819" s="2" t="s">
        <v>6</v>
      </c>
      <c r="D1819" s="2">
        <v>52</v>
      </c>
      <c r="E1819" s="6">
        <v>24712</v>
      </c>
      <c r="F1819" s="7">
        <v>43978.587569444448</v>
      </c>
      <c r="G1819" s="69" t="s">
        <v>4</v>
      </c>
      <c r="H1819" s="68">
        <v>1250</v>
      </c>
      <c r="I1819" s="8">
        <f t="shared" si="143"/>
        <v>12.5</v>
      </c>
      <c r="J1819" s="2">
        <v>3.5920000000000001</v>
      </c>
      <c r="K1819" s="69">
        <v>100</v>
      </c>
      <c r="L1819" s="68">
        <v>616</v>
      </c>
      <c r="M1819" s="8">
        <f t="shared" si="144"/>
        <v>6.16</v>
      </c>
      <c r="N1819" s="2">
        <v>2.4569999999999999</v>
      </c>
      <c r="O1819" s="69">
        <v>100</v>
      </c>
      <c r="P1819" s="181">
        <f t="shared" si="145"/>
        <v>2.029220779220779</v>
      </c>
      <c r="Q1819" s="77" t="s">
        <v>718</v>
      </c>
      <c r="V1819" s="34">
        <v>0.44791666666666669</v>
      </c>
      <c r="W1819" s="85">
        <v>0.59722222222222221</v>
      </c>
      <c r="X1819" s="86">
        <f t="shared" si="146"/>
        <v>0.14930555555555552</v>
      </c>
    </row>
    <row r="1820" spans="1:24" x14ac:dyDescent="0.3">
      <c r="A1820" s="44" t="s">
        <v>11889</v>
      </c>
      <c r="B1820" s="68" t="s">
        <v>6132</v>
      </c>
      <c r="C1820" s="2" t="s">
        <v>1</v>
      </c>
      <c r="D1820" s="2">
        <v>64</v>
      </c>
      <c r="E1820" s="6">
        <v>20430</v>
      </c>
      <c r="F1820" s="7">
        <v>43978.597743055558</v>
      </c>
      <c r="G1820" s="69" t="s">
        <v>4</v>
      </c>
      <c r="H1820" s="68">
        <v>1827</v>
      </c>
      <c r="I1820" s="8">
        <f t="shared" si="143"/>
        <v>18.454545454545453</v>
      </c>
      <c r="J1820" s="2">
        <v>4.1660000000000004</v>
      </c>
      <c r="K1820" s="69">
        <v>99</v>
      </c>
      <c r="L1820" s="68">
        <v>717</v>
      </c>
      <c r="M1820" s="8">
        <f t="shared" si="144"/>
        <v>7.2424242424242422</v>
      </c>
      <c r="N1820" s="2">
        <v>2.6190000000000002</v>
      </c>
      <c r="O1820" s="69">
        <v>99</v>
      </c>
      <c r="P1820" s="181">
        <f t="shared" si="145"/>
        <v>2.5481171548117154</v>
      </c>
      <c r="Q1820" s="77" t="s">
        <v>718</v>
      </c>
      <c r="V1820" s="34">
        <v>0.48402777777777778</v>
      </c>
      <c r="W1820" s="85">
        <v>0.61805555555555558</v>
      </c>
      <c r="X1820" s="86">
        <f t="shared" si="146"/>
        <v>0.1340277777777778</v>
      </c>
    </row>
    <row r="1821" spans="1:24" x14ac:dyDescent="0.3">
      <c r="A1821" s="44" t="s">
        <v>11890</v>
      </c>
      <c r="B1821" s="68" t="s">
        <v>11891</v>
      </c>
      <c r="C1821" s="2" t="s">
        <v>6</v>
      </c>
      <c r="D1821" s="2">
        <v>53</v>
      </c>
      <c r="E1821" s="6">
        <v>24433</v>
      </c>
      <c r="F1821" s="7">
        <v>43978.622210648151</v>
      </c>
      <c r="G1821" s="69" t="s">
        <v>4</v>
      </c>
      <c r="H1821" s="68">
        <v>1363</v>
      </c>
      <c r="I1821" s="8">
        <f t="shared" si="143"/>
        <v>13.767676767676768</v>
      </c>
      <c r="J1821" s="2">
        <v>3.6219999999999999</v>
      </c>
      <c r="K1821" s="69">
        <v>99</v>
      </c>
      <c r="L1821" s="68">
        <v>585</v>
      </c>
      <c r="M1821" s="8">
        <f t="shared" si="144"/>
        <v>5.9090909090909092</v>
      </c>
      <c r="N1821" s="2">
        <v>2.4870000000000001</v>
      </c>
      <c r="O1821" s="69">
        <v>99</v>
      </c>
      <c r="P1821" s="181">
        <f t="shared" si="145"/>
        <v>2.3299145299145301</v>
      </c>
      <c r="Q1821" s="77" t="s">
        <v>718</v>
      </c>
      <c r="V1821" s="34">
        <v>0.4826388888888889</v>
      </c>
      <c r="W1821" s="85">
        <v>0.63194444444444442</v>
      </c>
      <c r="X1821" s="86">
        <f t="shared" si="146"/>
        <v>0.14930555555555552</v>
      </c>
    </row>
    <row r="1822" spans="1:24" x14ac:dyDescent="0.3">
      <c r="A1822" s="44" t="s">
        <v>11892</v>
      </c>
      <c r="B1822" s="68" t="s">
        <v>11893</v>
      </c>
      <c r="C1822" s="2" t="s">
        <v>1</v>
      </c>
      <c r="D1822" s="2">
        <v>51</v>
      </c>
      <c r="E1822" s="6">
        <v>25262</v>
      </c>
      <c r="F1822" s="7">
        <v>43978.633715277778</v>
      </c>
      <c r="G1822" s="69" t="s">
        <v>4</v>
      </c>
      <c r="H1822" s="68">
        <v>2602</v>
      </c>
      <c r="I1822" s="8">
        <f t="shared" si="143"/>
        <v>26.02</v>
      </c>
      <c r="J1822" s="2">
        <v>5.41</v>
      </c>
      <c r="K1822" s="69">
        <v>100</v>
      </c>
      <c r="L1822" s="68">
        <v>855</v>
      </c>
      <c r="M1822" s="8">
        <f t="shared" si="144"/>
        <v>8.5500000000000007</v>
      </c>
      <c r="N1822" s="2">
        <v>2.6379999999999999</v>
      </c>
      <c r="O1822" s="69">
        <v>100</v>
      </c>
      <c r="P1822" s="181">
        <f t="shared" si="145"/>
        <v>3.0432748538011691</v>
      </c>
      <c r="Q1822" s="77" t="s">
        <v>718</v>
      </c>
      <c r="V1822" s="34">
        <v>0.52013888888888882</v>
      </c>
      <c r="W1822" s="85">
        <v>0.65277777777777779</v>
      </c>
      <c r="X1822" s="86">
        <f t="shared" si="146"/>
        <v>0.13263888888888897</v>
      </c>
    </row>
    <row r="1823" spans="1:24" x14ac:dyDescent="0.3">
      <c r="A1823" s="44" t="s">
        <v>11894</v>
      </c>
      <c r="B1823" s="68" t="s">
        <v>11895</v>
      </c>
      <c r="C1823" s="2" t="s">
        <v>6</v>
      </c>
      <c r="D1823" s="2">
        <v>59</v>
      </c>
      <c r="E1823" s="6">
        <v>22111</v>
      </c>
      <c r="F1823" s="7">
        <v>43978.653240740743</v>
      </c>
      <c r="G1823" s="69" t="s">
        <v>4</v>
      </c>
      <c r="H1823" s="68">
        <v>1709</v>
      </c>
      <c r="I1823" s="8">
        <f t="shared" si="143"/>
        <v>17.262626262626263</v>
      </c>
      <c r="J1823" s="2">
        <v>4.1710000000000003</v>
      </c>
      <c r="K1823" s="69">
        <v>99</v>
      </c>
      <c r="L1823" s="68">
        <v>627</v>
      </c>
      <c r="M1823" s="8">
        <f t="shared" si="144"/>
        <v>6.333333333333333</v>
      </c>
      <c r="N1823" s="2">
        <v>2.3340000000000001</v>
      </c>
      <c r="O1823" s="69">
        <v>99</v>
      </c>
      <c r="P1823" s="181">
        <f t="shared" si="145"/>
        <v>2.725677830940989</v>
      </c>
      <c r="Q1823" s="77" t="s">
        <v>718</v>
      </c>
      <c r="V1823" s="34">
        <v>0.53472222222222221</v>
      </c>
      <c r="W1823" s="85">
        <v>0.66666666666666663</v>
      </c>
      <c r="X1823" s="86">
        <f t="shared" si="146"/>
        <v>0.13194444444444442</v>
      </c>
    </row>
    <row r="1824" spans="1:24" x14ac:dyDescent="0.3">
      <c r="A1824" s="44" t="s">
        <v>11896</v>
      </c>
      <c r="B1824" s="68" t="s">
        <v>11897</v>
      </c>
      <c r="C1824" s="2" t="s">
        <v>1</v>
      </c>
      <c r="D1824" s="2">
        <v>43</v>
      </c>
      <c r="E1824" s="6">
        <v>28028</v>
      </c>
      <c r="F1824" s="7">
        <v>43979.515798611108</v>
      </c>
      <c r="G1824" s="69" t="s">
        <v>4</v>
      </c>
      <c r="H1824" s="68">
        <v>2385</v>
      </c>
      <c r="I1824" s="8">
        <f t="shared" si="143"/>
        <v>24.09090909090909</v>
      </c>
      <c r="J1824" s="2">
        <v>5.41</v>
      </c>
      <c r="K1824" s="69">
        <v>99</v>
      </c>
      <c r="L1824" s="68">
        <v>382</v>
      </c>
      <c r="M1824" s="8">
        <f t="shared" si="144"/>
        <v>3.8585858585858586</v>
      </c>
      <c r="N1824" s="2">
        <v>1.9219999999999999</v>
      </c>
      <c r="O1824" s="69">
        <v>99</v>
      </c>
      <c r="P1824" s="181">
        <f t="shared" si="145"/>
        <v>6.2434554973821985</v>
      </c>
      <c r="Q1824" s="77" t="s">
        <v>718</v>
      </c>
      <c r="V1824" s="34">
        <v>0.36944444444444446</v>
      </c>
      <c r="W1824" s="85">
        <v>0.52083333333333337</v>
      </c>
      <c r="X1824" s="86">
        <f t="shared" si="146"/>
        <v>0.15138888888888891</v>
      </c>
    </row>
    <row r="1825" spans="1:24" x14ac:dyDescent="0.3">
      <c r="A1825" s="44" t="s">
        <v>11898</v>
      </c>
      <c r="B1825" s="68" t="s">
        <v>9789</v>
      </c>
      <c r="C1825" s="2" t="s">
        <v>6</v>
      </c>
      <c r="D1825" s="2">
        <v>79</v>
      </c>
      <c r="E1825" s="6">
        <v>14776</v>
      </c>
      <c r="F1825" s="7">
        <v>43979.529629629629</v>
      </c>
      <c r="G1825" s="69" t="s">
        <v>4</v>
      </c>
      <c r="H1825" s="68">
        <v>2702</v>
      </c>
      <c r="I1825" s="8">
        <f t="shared" si="143"/>
        <v>27.292929292929294</v>
      </c>
      <c r="J1825" s="2">
        <v>5.6390000000000002</v>
      </c>
      <c r="K1825" s="69">
        <v>99</v>
      </c>
      <c r="L1825" s="68">
        <v>1070</v>
      </c>
      <c r="M1825" s="8">
        <f t="shared" si="144"/>
        <v>10.808080808080808</v>
      </c>
      <c r="N1825" s="2">
        <v>3.0830000000000002</v>
      </c>
      <c r="O1825" s="69">
        <v>99</v>
      </c>
      <c r="P1825" s="181">
        <f t="shared" si="145"/>
        <v>2.5252336448598132</v>
      </c>
      <c r="Q1825" s="77" t="s">
        <v>718</v>
      </c>
      <c r="V1825" s="34">
        <v>0.3833333333333333</v>
      </c>
      <c r="W1825" s="85">
        <v>0.53472222222222221</v>
      </c>
      <c r="X1825" s="86">
        <f t="shared" si="146"/>
        <v>0.15138888888888891</v>
      </c>
    </row>
    <row r="1826" spans="1:24" x14ac:dyDescent="0.3">
      <c r="A1826" s="44" t="s">
        <v>11899</v>
      </c>
      <c r="B1826" s="68" t="s">
        <v>11900</v>
      </c>
      <c r="C1826" s="2" t="s">
        <v>6</v>
      </c>
      <c r="D1826" s="2">
        <v>72</v>
      </c>
      <c r="E1826" s="6">
        <v>17449</v>
      </c>
      <c r="F1826" s="7">
        <v>43979.539675925924</v>
      </c>
      <c r="G1826" s="69" t="s">
        <v>4</v>
      </c>
      <c r="H1826" s="68">
        <v>2562</v>
      </c>
      <c r="I1826" s="8">
        <f t="shared" si="143"/>
        <v>25.878787878787879</v>
      </c>
      <c r="J1826" s="2">
        <v>5.9749999999999996</v>
      </c>
      <c r="K1826" s="69">
        <v>99</v>
      </c>
      <c r="L1826" s="68">
        <v>632</v>
      </c>
      <c r="M1826" s="8">
        <f t="shared" si="144"/>
        <v>6.3838383838383841</v>
      </c>
      <c r="N1826" s="2">
        <v>2.61</v>
      </c>
      <c r="O1826" s="69">
        <v>99</v>
      </c>
      <c r="P1826" s="181">
        <f t="shared" si="145"/>
        <v>4.0537974683544302</v>
      </c>
      <c r="Q1826" s="77" t="s">
        <v>718</v>
      </c>
      <c r="V1826" s="34">
        <v>0.38680555555555557</v>
      </c>
      <c r="W1826" s="85">
        <v>0.54861111111111105</v>
      </c>
      <c r="X1826" s="86">
        <f t="shared" si="146"/>
        <v>0.16180555555555548</v>
      </c>
    </row>
    <row r="1827" spans="1:24" x14ac:dyDescent="0.3">
      <c r="A1827" s="44" t="s">
        <v>11901</v>
      </c>
      <c r="B1827" s="68" t="s">
        <v>11902</v>
      </c>
      <c r="C1827" s="2" t="s">
        <v>6</v>
      </c>
      <c r="D1827" s="2">
        <v>79</v>
      </c>
      <c r="E1827" s="6">
        <v>14925</v>
      </c>
      <c r="F1827" s="7">
        <v>43979.551446759258</v>
      </c>
      <c r="G1827" s="69" t="s">
        <v>4</v>
      </c>
      <c r="H1827" s="68">
        <v>2233</v>
      </c>
      <c r="I1827" s="8">
        <f t="shared" si="143"/>
        <v>22.555555555555557</v>
      </c>
      <c r="J1827" s="2">
        <v>4.931</v>
      </c>
      <c r="K1827" s="69">
        <v>99</v>
      </c>
      <c r="L1827" s="68">
        <v>944</v>
      </c>
      <c r="M1827" s="8">
        <f t="shared" si="144"/>
        <v>9.5353535353535346</v>
      </c>
      <c r="N1827" s="2">
        <v>3.5779999999999998</v>
      </c>
      <c r="O1827" s="69">
        <v>99</v>
      </c>
      <c r="P1827" s="181">
        <f t="shared" si="145"/>
        <v>2.3654661016949157</v>
      </c>
      <c r="Q1827" s="77" t="s">
        <v>718</v>
      </c>
      <c r="V1827" s="34">
        <v>0.39444444444444443</v>
      </c>
      <c r="W1827" s="85">
        <v>0.56944444444444442</v>
      </c>
      <c r="X1827" s="86">
        <f t="shared" si="146"/>
        <v>0.17499999999999999</v>
      </c>
    </row>
    <row r="1828" spans="1:24" x14ac:dyDescent="0.3">
      <c r="A1828" s="44" t="s">
        <v>11903</v>
      </c>
      <c r="B1828" s="68" t="s">
        <v>11904</v>
      </c>
      <c r="C1828" s="2" t="s">
        <v>1</v>
      </c>
      <c r="D1828" s="2">
        <v>59</v>
      </c>
      <c r="E1828" s="6">
        <v>22239</v>
      </c>
      <c r="F1828" s="7">
        <v>43979.572326388887</v>
      </c>
      <c r="G1828" s="69" t="s">
        <v>4</v>
      </c>
      <c r="H1828" s="68">
        <v>1750</v>
      </c>
      <c r="I1828" s="8">
        <f t="shared" si="143"/>
        <v>17.676767676767678</v>
      </c>
      <c r="J1828" s="2">
        <v>3.7519999999999998</v>
      </c>
      <c r="K1828" s="69">
        <v>99</v>
      </c>
      <c r="L1828" s="68">
        <v>405</v>
      </c>
      <c r="M1828" s="8">
        <f t="shared" si="144"/>
        <v>4.0909090909090908</v>
      </c>
      <c r="N1828" s="2">
        <v>2.1480000000000001</v>
      </c>
      <c r="O1828" s="69">
        <v>99</v>
      </c>
      <c r="P1828" s="181">
        <f t="shared" si="145"/>
        <v>4.3209876543209882</v>
      </c>
      <c r="Q1828" s="77" t="s">
        <v>718</v>
      </c>
      <c r="V1828" s="34">
        <v>0.41319444444444442</v>
      </c>
      <c r="W1828" s="85">
        <v>0.58333333333333337</v>
      </c>
      <c r="X1828" s="86">
        <f t="shared" si="146"/>
        <v>0.17013888888888895</v>
      </c>
    </row>
    <row r="1829" spans="1:24" x14ac:dyDescent="0.3">
      <c r="A1829" s="44" t="s">
        <v>5286</v>
      </c>
      <c r="B1829" s="68" t="s">
        <v>506</v>
      </c>
      <c r="C1829" s="2" t="s">
        <v>1</v>
      </c>
      <c r="D1829" s="2">
        <v>47</v>
      </c>
      <c r="E1829" s="6">
        <v>26761</v>
      </c>
      <c r="F1829" s="7">
        <v>43979.583379629628</v>
      </c>
      <c r="G1829" s="69" t="s">
        <v>4</v>
      </c>
      <c r="H1829" s="68">
        <v>2123</v>
      </c>
      <c r="I1829" s="8">
        <f t="shared" si="143"/>
        <v>21.23</v>
      </c>
      <c r="J1829" s="2">
        <v>5.4989999999999997</v>
      </c>
      <c r="K1829" s="69">
        <v>100</v>
      </c>
      <c r="L1829" s="68">
        <v>444</v>
      </c>
      <c r="M1829" s="8">
        <f t="shared" si="144"/>
        <v>4.4400000000000004</v>
      </c>
      <c r="N1829" s="2">
        <v>2.0609999999999999</v>
      </c>
      <c r="O1829" s="69">
        <v>100</v>
      </c>
      <c r="P1829" s="181">
        <f t="shared" si="145"/>
        <v>4.781531531531531</v>
      </c>
      <c r="Q1829" s="77" t="s">
        <v>718</v>
      </c>
      <c r="V1829" s="34">
        <v>0.4284722222222222</v>
      </c>
      <c r="W1829" s="85">
        <v>0.59722222222222221</v>
      </c>
      <c r="X1829" s="86">
        <f t="shared" si="146"/>
        <v>0.16875000000000001</v>
      </c>
    </row>
    <row r="1830" spans="1:24" x14ac:dyDescent="0.3">
      <c r="A1830" s="44" t="s">
        <v>11905</v>
      </c>
      <c r="B1830" s="68" t="s">
        <v>6046</v>
      </c>
      <c r="C1830" s="2" t="s">
        <v>1</v>
      </c>
      <c r="D1830" s="2">
        <v>49</v>
      </c>
      <c r="E1830" s="6">
        <v>25935</v>
      </c>
      <c r="F1830" s="7">
        <v>43979.60324074074</v>
      </c>
      <c r="G1830" s="69" t="s">
        <v>4</v>
      </c>
      <c r="H1830" s="68">
        <v>3205</v>
      </c>
      <c r="I1830" s="8">
        <f t="shared" si="143"/>
        <v>32.049999999999997</v>
      </c>
      <c r="J1830" s="2">
        <v>5.6319999999999997</v>
      </c>
      <c r="K1830" s="69">
        <v>100</v>
      </c>
      <c r="L1830" s="68">
        <v>439</v>
      </c>
      <c r="M1830" s="8">
        <f t="shared" si="144"/>
        <v>4.3899999999999997</v>
      </c>
      <c r="N1830" s="2">
        <v>2.3050000000000002</v>
      </c>
      <c r="O1830" s="69">
        <v>100</v>
      </c>
      <c r="P1830" s="181">
        <f t="shared" si="145"/>
        <v>7.3006833712984056</v>
      </c>
      <c r="Q1830" s="77" t="s">
        <v>718</v>
      </c>
      <c r="V1830" s="34">
        <v>0.44791666666666669</v>
      </c>
      <c r="W1830" s="85">
        <v>0.61111111111111105</v>
      </c>
      <c r="X1830" s="86">
        <f t="shared" si="146"/>
        <v>0.16319444444444436</v>
      </c>
    </row>
    <row r="1831" spans="1:24" x14ac:dyDescent="0.3">
      <c r="A1831" s="44" t="s">
        <v>11906</v>
      </c>
      <c r="B1831" s="68" t="s">
        <v>6447</v>
      </c>
      <c r="C1831" s="2" t="s">
        <v>1</v>
      </c>
      <c r="D1831" s="2">
        <v>49</v>
      </c>
      <c r="E1831" s="6">
        <v>26050</v>
      </c>
      <c r="F1831" s="7">
        <v>43979.613043981481</v>
      </c>
      <c r="G1831" s="69" t="s">
        <v>4</v>
      </c>
      <c r="H1831" s="68">
        <v>2110</v>
      </c>
      <c r="I1831" s="8">
        <f t="shared" si="143"/>
        <v>21.313131313131311</v>
      </c>
      <c r="J1831" s="2">
        <v>4.952</v>
      </c>
      <c r="K1831" s="69">
        <v>99</v>
      </c>
      <c r="L1831" s="68">
        <v>683</v>
      </c>
      <c r="M1831" s="8">
        <f t="shared" si="144"/>
        <v>6.8989898989898988</v>
      </c>
      <c r="N1831" s="2">
        <v>2.46</v>
      </c>
      <c r="O1831" s="69">
        <v>99</v>
      </c>
      <c r="P1831" s="181">
        <f t="shared" si="145"/>
        <v>3.0893118594436308</v>
      </c>
      <c r="Q1831" s="77" t="s">
        <v>718</v>
      </c>
      <c r="V1831" s="34">
        <v>0.46666666666666662</v>
      </c>
      <c r="W1831" s="85">
        <v>0.63194444444444442</v>
      </c>
      <c r="X1831" s="86">
        <f t="shared" si="146"/>
        <v>0.1652777777777778</v>
      </c>
    </row>
    <row r="1832" spans="1:24" x14ac:dyDescent="0.3">
      <c r="A1832" s="44" t="s">
        <v>11907</v>
      </c>
      <c r="B1832" s="68" t="s">
        <v>11908</v>
      </c>
      <c r="C1832" s="2" t="s">
        <v>1</v>
      </c>
      <c r="D1832" s="2">
        <v>47</v>
      </c>
      <c r="E1832" s="6">
        <v>26710</v>
      </c>
      <c r="F1832" s="7">
        <v>43979.632013888891</v>
      </c>
      <c r="G1832" s="69" t="s">
        <v>4</v>
      </c>
      <c r="H1832" s="68">
        <v>1811</v>
      </c>
      <c r="I1832" s="8">
        <f t="shared" si="143"/>
        <v>18.292929292929294</v>
      </c>
      <c r="J1832" s="2">
        <v>4.2069999999999999</v>
      </c>
      <c r="K1832" s="69">
        <v>99</v>
      </c>
      <c r="L1832" s="68">
        <v>629</v>
      </c>
      <c r="M1832" s="8">
        <f t="shared" si="144"/>
        <v>6.3535353535353538</v>
      </c>
      <c r="N1832" s="2">
        <v>2.915</v>
      </c>
      <c r="O1832" s="69">
        <v>99</v>
      </c>
      <c r="P1832" s="181">
        <f t="shared" si="145"/>
        <v>2.879173290937997</v>
      </c>
      <c r="Q1832" s="77" t="s">
        <v>718</v>
      </c>
      <c r="V1832" s="34">
        <v>0.4861111111111111</v>
      </c>
      <c r="W1832" s="85">
        <v>0.64583333333333337</v>
      </c>
      <c r="X1832" s="86">
        <f t="shared" si="146"/>
        <v>0.15972222222222227</v>
      </c>
    </row>
    <row r="1833" spans="1:24" x14ac:dyDescent="0.3">
      <c r="A1833" s="44" t="s">
        <v>11909</v>
      </c>
      <c r="B1833" s="68" t="s">
        <v>5862</v>
      </c>
      <c r="C1833" s="2" t="s">
        <v>1</v>
      </c>
      <c r="D1833" s="2">
        <v>54</v>
      </c>
      <c r="E1833" s="6">
        <v>24058</v>
      </c>
      <c r="F1833" s="7">
        <v>43979.64303240741</v>
      </c>
      <c r="G1833" s="69" t="s">
        <v>4</v>
      </c>
      <c r="H1833" s="68">
        <v>2088</v>
      </c>
      <c r="I1833" s="8">
        <f t="shared" si="143"/>
        <v>21.09090909090909</v>
      </c>
      <c r="J1833" s="2">
        <v>4.5670000000000002</v>
      </c>
      <c r="K1833" s="69">
        <v>99</v>
      </c>
      <c r="L1833" s="68">
        <v>490</v>
      </c>
      <c r="M1833" s="8">
        <f t="shared" si="144"/>
        <v>4.9494949494949498</v>
      </c>
      <c r="N1833" s="2">
        <v>2.4220000000000002</v>
      </c>
      <c r="O1833" s="69">
        <v>99</v>
      </c>
      <c r="P1833" s="181">
        <f t="shared" si="145"/>
        <v>4.2612244897959179</v>
      </c>
      <c r="Q1833" s="77" t="s">
        <v>718</v>
      </c>
      <c r="V1833" s="34">
        <v>0.49305555555555558</v>
      </c>
      <c r="W1833" s="85">
        <v>0.65972222222222221</v>
      </c>
      <c r="X1833" s="86">
        <f t="shared" si="146"/>
        <v>0.16666666666666663</v>
      </c>
    </row>
    <row r="1834" spans="1:24" x14ac:dyDescent="0.3">
      <c r="A1834" s="44" t="s">
        <v>11910</v>
      </c>
      <c r="B1834" s="68" t="s">
        <v>11911</v>
      </c>
      <c r="C1834" s="2" t="s">
        <v>1</v>
      </c>
      <c r="D1834" s="2">
        <v>46</v>
      </c>
      <c r="E1834" s="6">
        <v>26885</v>
      </c>
      <c r="F1834" s="7">
        <v>43979.652615740742</v>
      </c>
      <c r="G1834" s="69" t="s">
        <v>4</v>
      </c>
      <c r="H1834" s="68">
        <v>1354</v>
      </c>
      <c r="I1834" s="8">
        <f t="shared" si="143"/>
        <v>13.676767676767676</v>
      </c>
      <c r="J1834" s="2">
        <v>4.0880000000000001</v>
      </c>
      <c r="K1834" s="69">
        <v>99</v>
      </c>
      <c r="L1834" s="68">
        <v>426</v>
      </c>
      <c r="M1834" s="8">
        <f t="shared" si="144"/>
        <v>4.3030303030303028</v>
      </c>
      <c r="N1834" s="2">
        <v>2.0430000000000001</v>
      </c>
      <c r="O1834" s="69">
        <v>99</v>
      </c>
      <c r="P1834" s="181">
        <f t="shared" si="145"/>
        <v>3.1784037558685445</v>
      </c>
      <c r="Q1834" s="77" t="s">
        <v>718</v>
      </c>
      <c r="V1834" s="34">
        <v>0.50138888888888888</v>
      </c>
      <c r="W1834" s="85">
        <v>0.68055555555555547</v>
      </c>
      <c r="X1834" s="86">
        <f t="shared" si="146"/>
        <v>0.17916666666666659</v>
      </c>
    </row>
    <row r="1835" spans="1:24" x14ac:dyDescent="0.3">
      <c r="A1835" s="44" t="s">
        <v>11912</v>
      </c>
      <c r="B1835" s="68" t="s">
        <v>5773</v>
      </c>
      <c r="C1835" s="2" t="s">
        <v>1</v>
      </c>
      <c r="D1835" s="2">
        <v>44</v>
      </c>
      <c r="E1835" s="6">
        <v>27695</v>
      </c>
      <c r="F1835" s="7">
        <v>43980.514618055553</v>
      </c>
      <c r="G1835" s="69" t="s">
        <v>4</v>
      </c>
      <c r="H1835" s="68">
        <v>1878</v>
      </c>
      <c r="I1835" s="8">
        <f t="shared" si="143"/>
        <v>18.78</v>
      </c>
      <c r="J1835" s="2">
        <v>4.702</v>
      </c>
      <c r="K1835" s="69">
        <v>100</v>
      </c>
      <c r="L1835" s="68">
        <v>526</v>
      </c>
      <c r="M1835" s="8">
        <f t="shared" si="144"/>
        <v>5.26</v>
      </c>
      <c r="N1835" s="2">
        <v>2.14</v>
      </c>
      <c r="O1835" s="69">
        <v>100</v>
      </c>
      <c r="P1835" s="181">
        <f t="shared" si="145"/>
        <v>3.5703422053231941</v>
      </c>
      <c r="Q1835" s="77" t="s">
        <v>718</v>
      </c>
      <c r="V1835" s="34">
        <v>0.37361111111111112</v>
      </c>
      <c r="W1835" s="85">
        <v>0.52083333333333337</v>
      </c>
      <c r="X1835" s="86">
        <f t="shared" si="146"/>
        <v>0.14722222222222225</v>
      </c>
    </row>
    <row r="1836" spans="1:24" x14ac:dyDescent="0.3">
      <c r="A1836" s="44" t="s">
        <v>11913</v>
      </c>
      <c r="B1836" s="68" t="s">
        <v>11914</v>
      </c>
      <c r="C1836" s="2" t="s">
        <v>1</v>
      </c>
      <c r="D1836" s="2">
        <v>67</v>
      </c>
      <c r="E1836" s="6">
        <v>19499</v>
      </c>
      <c r="F1836" s="7">
        <v>43980.527824074074</v>
      </c>
      <c r="G1836" s="69" t="s">
        <v>4</v>
      </c>
      <c r="H1836" s="68">
        <v>3306</v>
      </c>
      <c r="I1836" s="8">
        <f t="shared" si="143"/>
        <v>33.393939393939391</v>
      </c>
      <c r="J1836" s="2">
        <v>6.0739999999999998</v>
      </c>
      <c r="K1836" s="69">
        <v>99</v>
      </c>
      <c r="L1836" s="68">
        <v>504</v>
      </c>
      <c r="M1836" s="8">
        <f t="shared" si="144"/>
        <v>5.0909090909090908</v>
      </c>
      <c r="N1836" s="2">
        <v>2.0950000000000002</v>
      </c>
      <c r="O1836" s="69">
        <v>99</v>
      </c>
      <c r="P1836" s="181">
        <f t="shared" si="145"/>
        <v>6.5595238095238093</v>
      </c>
      <c r="Q1836" s="77" t="s">
        <v>718</v>
      </c>
      <c r="V1836" s="34">
        <v>0.39513888888888887</v>
      </c>
      <c r="W1836" s="85">
        <v>0.53472222222222221</v>
      </c>
      <c r="X1836" s="86">
        <f t="shared" si="146"/>
        <v>0.13958333333333334</v>
      </c>
    </row>
    <row r="1837" spans="1:24" x14ac:dyDescent="0.3">
      <c r="A1837" s="44" t="s">
        <v>3781</v>
      </c>
      <c r="B1837" s="68" t="s">
        <v>753</v>
      </c>
      <c r="C1837" s="2" t="s">
        <v>1</v>
      </c>
      <c r="D1837" s="2">
        <v>75</v>
      </c>
      <c r="E1837" s="6">
        <v>16525</v>
      </c>
      <c r="F1837" s="7">
        <v>43980.543344907404</v>
      </c>
      <c r="G1837" s="69" t="s">
        <v>4</v>
      </c>
      <c r="H1837" s="68">
        <v>2996</v>
      </c>
      <c r="I1837" s="8">
        <f t="shared" si="143"/>
        <v>29.96</v>
      </c>
      <c r="J1837" s="2">
        <v>5.4379999999999997</v>
      </c>
      <c r="K1837" s="69">
        <v>100</v>
      </c>
      <c r="L1837" s="68">
        <v>735</v>
      </c>
      <c r="M1837" s="8">
        <f t="shared" si="144"/>
        <v>7.35</v>
      </c>
      <c r="N1837" s="2">
        <v>2.8580000000000001</v>
      </c>
      <c r="O1837" s="69">
        <v>100</v>
      </c>
      <c r="P1837" s="181">
        <f t="shared" si="145"/>
        <v>4.0761904761904768</v>
      </c>
      <c r="Q1837" s="77" t="s">
        <v>718</v>
      </c>
      <c r="V1837" s="34">
        <v>0.40069444444444446</v>
      </c>
      <c r="W1837" s="85">
        <v>0.54861111111111105</v>
      </c>
      <c r="X1837" s="86">
        <f t="shared" si="146"/>
        <v>0.14791666666666659</v>
      </c>
    </row>
    <row r="1838" spans="1:24" x14ac:dyDescent="0.3">
      <c r="A1838" s="44" t="s">
        <v>11915</v>
      </c>
      <c r="B1838" s="68" t="s">
        <v>6035</v>
      </c>
      <c r="C1838" s="2" t="s">
        <v>1</v>
      </c>
      <c r="D1838" s="2">
        <v>53</v>
      </c>
      <c r="E1838" s="6">
        <v>24500</v>
      </c>
      <c r="F1838" s="7">
        <v>43980.553043981483</v>
      </c>
      <c r="G1838" s="69" t="s">
        <v>4</v>
      </c>
      <c r="H1838" s="68">
        <v>3565</v>
      </c>
      <c r="I1838" s="8">
        <f t="shared" si="143"/>
        <v>36.01010101010101</v>
      </c>
      <c r="J1838" s="2">
        <v>6.2670000000000003</v>
      </c>
      <c r="K1838" s="69">
        <v>99</v>
      </c>
      <c r="L1838" s="68">
        <v>976</v>
      </c>
      <c r="M1838" s="8">
        <f t="shared" si="144"/>
        <v>9.8585858585858581</v>
      </c>
      <c r="N1838" s="2">
        <v>3.56</v>
      </c>
      <c r="O1838" s="69">
        <v>99</v>
      </c>
      <c r="P1838" s="181">
        <f t="shared" si="145"/>
        <v>3.6526639344262297</v>
      </c>
      <c r="Q1838" s="77" t="s">
        <v>718</v>
      </c>
      <c r="V1838" s="34">
        <v>0.41111111111111115</v>
      </c>
      <c r="W1838" s="85">
        <v>0.56944444444444442</v>
      </c>
      <c r="X1838" s="86">
        <f t="shared" si="146"/>
        <v>0.15833333333333327</v>
      </c>
    </row>
    <row r="1839" spans="1:24" x14ac:dyDescent="0.3">
      <c r="A1839" s="44" t="s">
        <v>11916</v>
      </c>
      <c r="B1839" s="68" t="s">
        <v>5716</v>
      </c>
      <c r="C1839" s="2" t="s">
        <v>1</v>
      </c>
      <c r="D1839" s="2">
        <v>61</v>
      </c>
      <c r="E1839" s="6">
        <v>21545</v>
      </c>
      <c r="F1839" s="7">
        <v>43980.562835648147</v>
      </c>
      <c r="G1839" s="69" t="s">
        <v>4</v>
      </c>
      <c r="H1839" s="68">
        <v>2423</v>
      </c>
      <c r="I1839" s="8">
        <f t="shared" si="143"/>
        <v>24.474747474747474</v>
      </c>
      <c r="J1839" s="2">
        <v>6.2279999999999998</v>
      </c>
      <c r="K1839" s="69">
        <v>99</v>
      </c>
      <c r="L1839" s="68">
        <v>335</v>
      </c>
      <c r="M1839" s="8">
        <f t="shared" si="144"/>
        <v>3.3838383838383836</v>
      </c>
      <c r="N1839" s="2">
        <v>1.8280000000000001</v>
      </c>
      <c r="O1839" s="69">
        <v>99</v>
      </c>
      <c r="P1839" s="181">
        <f t="shared" si="145"/>
        <v>7.2328358208955228</v>
      </c>
      <c r="Q1839" s="77" t="s">
        <v>718</v>
      </c>
      <c r="V1839" s="34">
        <v>0.41875000000000001</v>
      </c>
      <c r="W1839" s="85">
        <v>0.58333333333333337</v>
      </c>
      <c r="X1839" s="86">
        <f t="shared" si="146"/>
        <v>0.16458333333333336</v>
      </c>
    </row>
    <row r="1840" spans="1:24" x14ac:dyDescent="0.3">
      <c r="A1840" s="44" t="s">
        <v>11917</v>
      </c>
      <c r="B1840" s="68" t="s">
        <v>11918</v>
      </c>
      <c r="C1840" s="2" t="s">
        <v>6</v>
      </c>
      <c r="D1840" s="2">
        <v>58</v>
      </c>
      <c r="E1840" s="6">
        <v>22442</v>
      </c>
      <c r="F1840" s="7">
        <v>43980.591087962966</v>
      </c>
      <c r="G1840" s="69" t="s">
        <v>4</v>
      </c>
      <c r="H1840" s="68">
        <v>1009</v>
      </c>
      <c r="I1840" s="8">
        <f t="shared" si="143"/>
        <v>10.191919191919192</v>
      </c>
      <c r="J1840" s="2">
        <v>3.0089999999999999</v>
      </c>
      <c r="K1840" s="69">
        <v>99</v>
      </c>
      <c r="L1840" s="68">
        <v>347</v>
      </c>
      <c r="M1840" s="8">
        <f t="shared" si="144"/>
        <v>3.5050505050505052</v>
      </c>
      <c r="N1840" s="2">
        <v>1.8320000000000001</v>
      </c>
      <c r="O1840" s="69">
        <v>99</v>
      </c>
      <c r="P1840" s="181">
        <f t="shared" si="145"/>
        <v>2.9077809798270891</v>
      </c>
      <c r="Q1840" s="77" t="s">
        <v>718</v>
      </c>
      <c r="V1840" s="34">
        <v>0.43194444444444446</v>
      </c>
      <c r="W1840" s="85">
        <v>0.59722222222222221</v>
      </c>
      <c r="X1840" s="86">
        <f t="shared" si="146"/>
        <v>0.16527777777777775</v>
      </c>
    </row>
    <row r="1841" spans="1:24" x14ac:dyDescent="0.3">
      <c r="A1841" s="44" t="s">
        <v>5265</v>
      </c>
      <c r="B1841" s="68" t="s">
        <v>5266</v>
      </c>
      <c r="C1841" s="2" t="s">
        <v>1</v>
      </c>
      <c r="D1841" s="2">
        <v>63</v>
      </c>
      <c r="E1841" s="6">
        <v>20697</v>
      </c>
      <c r="F1841" s="7">
        <v>43980.607893518521</v>
      </c>
      <c r="G1841" s="69" t="s">
        <v>4</v>
      </c>
      <c r="H1841" s="68">
        <v>3251</v>
      </c>
      <c r="I1841" s="8">
        <f t="shared" si="143"/>
        <v>32.838383838383841</v>
      </c>
      <c r="J1841" s="2">
        <v>6.0869999999999997</v>
      </c>
      <c r="K1841" s="69">
        <v>99</v>
      </c>
      <c r="L1841" s="68">
        <v>536</v>
      </c>
      <c r="M1841" s="8">
        <f t="shared" si="144"/>
        <v>5.4141414141414144</v>
      </c>
      <c r="N1841" s="2">
        <v>2.29</v>
      </c>
      <c r="O1841" s="69">
        <v>99</v>
      </c>
      <c r="P1841" s="181">
        <f t="shared" si="145"/>
        <v>6.0652985074626864</v>
      </c>
      <c r="Q1841" s="77" t="s">
        <v>718</v>
      </c>
      <c r="V1841" s="34">
        <v>0.46319444444444446</v>
      </c>
      <c r="W1841" s="85">
        <v>0.61805555555555558</v>
      </c>
      <c r="X1841" s="86">
        <f t="shared" si="146"/>
        <v>0.15486111111111112</v>
      </c>
    </row>
    <row r="1842" spans="1:24" x14ac:dyDescent="0.3">
      <c r="A1842" s="44" t="s">
        <v>4192</v>
      </c>
      <c r="B1842" s="68" t="s">
        <v>4193</v>
      </c>
      <c r="C1842" s="2" t="s">
        <v>1</v>
      </c>
      <c r="D1842" s="2">
        <v>37</v>
      </c>
      <c r="E1842" s="6">
        <v>30247</v>
      </c>
      <c r="F1842" s="7">
        <v>43980.617210648146</v>
      </c>
      <c r="G1842" s="69" t="s">
        <v>4</v>
      </c>
      <c r="H1842" s="68">
        <v>1709</v>
      </c>
      <c r="I1842" s="8">
        <f t="shared" si="143"/>
        <v>17.262626262626263</v>
      </c>
      <c r="J1842" s="2">
        <v>5.0030000000000001</v>
      </c>
      <c r="K1842" s="69">
        <v>99</v>
      </c>
      <c r="L1842" s="68">
        <v>375</v>
      </c>
      <c r="M1842" s="8">
        <f t="shared" si="144"/>
        <v>3.7878787878787881</v>
      </c>
      <c r="N1842" s="2">
        <v>2.0859999999999999</v>
      </c>
      <c r="O1842" s="69">
        <v>99</v>
      </c>
      <c r="P1842" s="181">
        <f t="shared" si="145"/>
        <v>4.5573333333333332</v>
      </c>
      <c r="Q1842" s="77" t="s">
        <v>718</v>
      </c>
      <c r="V1842" s="34">
        <v>0.47916666666666669</v>
      </c>
      <c r="W1842" s="85">
        <v>0.63194444444444442</v>
      </c>
      <c r="X1842" s="86">
        <f t="shared" si="146"/>
        <v>0.15277777777777773</v>
      </c>
    </row>
    <row r="1843" spans="1:24" x14ac:dyDescent="0.3">
      <c r="A1843" s="44" t="s">
        <v>11919</v>
      </c>
      <c r="B1843" s="68" t="s">
        <v>5728</v>
      </c>
      <c r="C1843" s="2" t="s">
        <v>1</v>
      </c>
      <c r="D1843" s="2">
        <v>38</v>
      </c>
      <c r="E1843" s="6">
        <v>29835</v>
      </c>
      <c r="F1843" s="7">
        <v>43980.640497685185</v>
      </c>
      <c r="G1843" s="69" t="s">
        <v>4</v>
      </c>
      <c r="H1843" s="68">
        <v>1636</v>
      </c>
      <c r="I1843" s="8">
        <f t="shared" si="143"/>
        <v>16.36</v>
      </c>
      <c r="J1843" s="2">
        <v>4.0759999999999996</v>
      </c>
      <c r="K1843" s="69">
        <v>100</v>
      </c>
      <c r="L1843" s="68">
        <v>319</v>
      </c>
      <c r="M1843" s="8">
        <f t="shared" si="144"/>
        <v>3.19</v>
      </c>
      <c r="N1843" s="2">
        <v>1.841</v>
      </c>
      <c r="O1843" s="69">
        <v>100</v>
      </c>
      <c r="P1843" s="181">
        <f t="shared" si="145"/>
        <v>5.1285266457680247</v>
      </c>
      <c r="Q1843" s="77" t="s">
        <v>718</v>
      </c>
      <c r="V1843" s="34">
        <v>0.49374999999999997</v>
      </c>
      <c r="W1843" s="85">
        <v>0.64583333333333337</v>
      </c>
      <c r="X1843" s="86">
        <f t="shared" si="146"/>
        <v>0.1520833333333334</v>
      </c>
    </row>
    <row r="1844" spans="1:24" x14ac:dyDescent="0.3">
      <c r="A1844" s="44" t="s">
        <v>11920</v>
      </c>
      <c r="B1844" s="68" t="s">
        <v>623</v>
      </c>
      <c r="C1844" s="2" t="s">
        <v>1</v>
      </c>
      <c r="D1844" s="2">
        <v>45</v>
      </c>
      <c r="E1844" s="6">
        <v>27324</v>
      </c>
      <c r="F1844" s="7">
        <v>43980.650023148148</v>
      </c>
      <c r="G1844" s="69" t="s">
        <v>4</v>
      </c>
      <c r="H1844" s="68">
        <v>2486</v>
      </c>
      <c r="I1844" s="8">
        <f t="shared" si="143"/>
        <v>25.111111111111111</v>
      </c>
      <c r="J1844" s="2">
        <v>5.2060000000000004</v>
      </c>
      <c r="K1844" s="69">
        <v>99</v>
      </c>
      <c r="L1844" s="68">
        <v>480</v>
      </c>
      <c r="M1844" s="8">
        <f t="shared" si="144"/>
        <v>4.8484848484848486</v>
      </c>
      <c r="N1844" s="2">
        <v>2.4049999999999998</v>
      </c>
      <c r="O1844" s="69">
        <v>99</v>
      </c>
      <c r="P1844" s="181">
        <f t="shared" si="145"/>
        <v>5.1791666666666663</v>
      </c>
      <c r="Q1844" s="77" t="s">
        <v>718</v>
      </c>
      <c r="V1844" s="34">
        <v>0.50277777777777777</v>
      </c>
      <c r="W1844" s="85">
        <v>0.66666666666666663</v>
      </c>
      <c r="X1844" s="86">
        <f t="shared" si="146"/>
        <v>0.16388888888888886</v>
      </c>
    </row>
    <row r="1845" spans="1:24" x14ac:dyDescent="0.3">
      <c r="A1845" s="44" t="s">
        <v>12665</v>
      </c>
      <c r="B1845" s="68" t="s">
        <v>7394</v>
      </c>
      <c r="C1845" s="2" t="s">
        <v>1</v>
      </c>
      <c r="D1845" s="2">
        <v>50</v>
      </c>
      <c r="E1845" s="6">
        <v>25510</v>
      </c>
      <c r="F1845" s="7">
        <v>43983.516736111109</v>
      </c>
      <c r="G1845" s="69" t="s">
        <v>4</v>
      </c>
      <c r="H1845" s="68">
        <v>1943</v>
      </c>
      <c r="I1845" s="8">
        <f t="shared" si="143"/>
        <v>19.626262626262626</v>
      </c>
      <c r="J1845" s="93">
        <v>4.67</v>
      </c>
      <c r="K1845" s="69">
        <v>99</v>
      </c>
      <c r="L1845" s="68">
        <v>405</v>
      </c>
      <c r="M1845" s="93">
        <f t="shared" si="144"/>
        <v>4.0909090909090908</v>
      </c>
      <c r="N1845" s="93">
        <v>1.885</v>
      </c>
      <c r="O1845" s="69">
        <v>99</v>
      </c>
      <c r="P1845" s="181">
        <f t="shared" si="145"/>
        <v>4.7975308641975314</v>
      </c>
      <c r="Q1845" s="77" t="s">
        <v>12666</v>
      </c>
      <c r="V1845" s="34">
        <v>0.38750000000000001</v>
      </c>
      <c r="W1845" s="85">
        <v>0.52083333333333337</v>
      </c>
      <c r="X1845" s="86">
        <f t="shared" si="146"/>
        <v>0.13333333333333336</v>
      </c>
    </row>
    <row r="1846" spans="1:24" x14ac:dyDescent="0.3">
      <c r="A1846" s="44" t="s">
        <v>5258</v>
      </c>
      <c r="B1846" s="68" t="s">
        <v>4091</v>
      </c>
      <c r="C1846" s="2" t="s">
        <v>1</v>
      </c>
      <c r="D1846" s="2">
        <v>56</v>
      </c>
      <c r="E1846" s="6">
        <v>23344</v>
      </c>
      <c r="F1846" s="7">
        <v>43983.52853009259</v>
      </c>
      <c r="G1846" s="69" t="s">
        <v>4</v>
      </c>
      <c r="H1846" s="68">
        <v>2607</v>
      </c>
      <c r="I1846" s="8">
        <f t="shared" si="143"/>
        <v>26.333333333333332</v>
      </c>
      <c r="J1846" s="93">
        <v>5.0410000000000004</v>
      </c>
      <c r="K1846" s="69">
        <v>99</v>
      </c>
      <c r="L1846" s="68">
        <v>487</v>
      </c>
      <c r="M1846" s="93">
        <f t="shared" si="144"/>
        <v>4.9191919191919196</v>
      </c>
      <c r="N1846" s="93">
        <v>2.298</v>
      </c>
      <c r="O1846" s="69">
        <v>99</v>
      </c>
      <c r="P1846" s="181">
        <f t="shared" si="145"/>
        <v>5.3531827515400403</v>
      </c>
      <c r="Q1846" s="77" t="s">
        <v>12666</v>
      </c>
      <c r="V1846" s="34">
        <v>0.39444444444444443</v>
      </c>
      <c r="W1846" s="85">
        <v>0.53472222222222221</v>
      </c>
      <c r="X1846" s="86">
        <f t="shared" si="146"/>
        <v>0.14027777777777778</v>
      </c>
    </row>
    <row r="1847" spans="1:24" x14ac:dyDescent="0.3">
      <c r="A1847" s="44" t="s">
        <v>4590</v>
      </c>
      <c r="B1847" s="68" t="s">
        <v>4591</v>
      </c>
      <c r="C1847" s="2" t="s">
        <v>1</v>
      </c>
      <c r="D1847" s="2">
        <v>47</v>
      </c>
      <c r="E1847" s="6">
        <v>26800</v>
      </c>
      <c r="F1847" s="7">
        <v>43983.544074074074</v>
      </c>
      <c r="G1847" s="69" t="s">
        <v>4</v>
      </c>
      <c r="H1847" s="68">
        <v>2780</v>
      </c>
      <c r="I1847" s="8">
        <f t="shared" si="143"/>
        <v>28.08080808080808</v>
      </c>
      <c r="J1847" s="93">
        <v>6.0279999999999996</v>
      </c>
      <c r="K1847" s="69">
        <v>99</v>
      </c>
      <c r="L1847" s="68">
        <v>395</v>
      </c>
      <c r="M1847" s="93">
        <f t="shared" si="144"/>
        <v>3.9898989898989901</v>
      </c>
      <c r="N1847" s="93">
        <v>2.0179999999999998</v>
      </c>
      <c r="O1847" s="69">
        <v>99</v>
      </c>
      <c r="P1847" s="181">
        <f t="shared" si="145"/>
        <v>7.0379746835443031</v>
      </c>
      <c r="Q1847" s="77" t="s">
        <v>12666</v>
      </c>
      <c r="V1847" s="34">
        <v>0.40069444444444446</v>
      </c>
      <c r="W1847" s="85">
        <v>0.54861111111111105</v>
      </c>
      <c r="X1847" s="86">
        <f t="shared" si="146"/>
        <v>0.14791666666666659</v>
      </c>
    </row>
    <row r="1848" spans="1:24" x14ac:dyDescent="0.3">
      <c r="A1848" s="44" t="s">
        <v>12669</v>
      </c>
      <c r="B1848" s="68" t="s">
        <v>12670</v>
      </c>
      <c r="C1848" s="2" t="s">
        <v>6</v>
      </c>
      <c r="D1848" s="2">
        <v>40</v>
      </c>
      <c r="E1848" s="6">
        <v>29125</v>
      </c>
      <c r="F1848" s="7">
        <v>43983.564317129632</v>
      </c>
      <c r="G1848" s="69" t="s">
        <v>4</v>
      </c>
      <c r="H1848" s="68">
        <v>1498</v>
      </c>
      <c r="I1848" s="8">
        <f t="shared" si="143"/>
        <v>14.98</v>
      </c>
      <c r="J1848" s="93">
        <v>4.2069999999999999</v>
      </c>
      <c r="K1848" s="69">
        <v>100</v>
      </c>
      <c r="L1848" s="68">
        <v>458</v>
      </c>
      <c r="M1848" s="93">
        <f t="shared" si="144"/>
        <v>4.58</v>
      </c>
      <c r="N1848" s="93">
        <v>2.27</v>
      </c>
      <c r="O1848" s="69">
        <v>100</v>
      </c>
      <c r="P1848" s="181">
        <f t="shared" si="145"/>
        <v>3.2707423580786026</v>
      </c>
      <c r="Q1848" s="77" t="s">
        <v>12666</v>
      </c>
      <c r="V1848" s="34">
        <v>0.41180555555555554</v>
      </c>
      <c r="W1848" s="85">
        <v>0.58333333333333337</v>
      </c>
      <c r="X1848" s="86">
        <f t="shared" si="146"/>
        <v>0.17152777777777783</v>
      </c>
    </row>
    <row r="1849" spans="1:24" x14ac:dyDescent="0.3">
      <c r="A1849" s="44" t="s">
        <v>12671</v>
      </c>
      <c r="B1849" s="68" t="s">
        <v>5414</v>
      </c>
      <c r="C1849" s="2" t="s">
        <v>1</v>
      </c>
      <c r="D1849" s="2">
        <v>65</v>
      </c>
      <c r="E1849" s="6">
        <v>19978</v>
      </c>
      <c r="F1849" s="7">
        <v>43983.575578703705</v>
      </c>
      <c r="G1849" s="69" t="s">
        <v>4</v>
      </c>
      <c r="H1849" s="68">
        <v>2621</v>
      </c>
      <c r="I1849" s="8">
        <f t="shared" si="143"/>
        <v>26.474747474747474</v>
      </c>
      <c r="J1849" s="93">
        <v>5.2809999999999997</v>
      </c>
      <c r="K1849" s="69">
        <v>99</v>
      </c>
      <c r="L1849" s="68">
        <v>633</v>
      </c>
      <c r="M1849" s="93">
        <f t="shared" si="144"/>
        <v>6.3939393939393936</v>
      </c>
      <c r="N1849" s="93">
        <v>2.7730000000000001</v>
      </c>
      <c r="O1849" s="69">
        <v>99</v>
      </c>
      <c r="P1849" s="181">
        <f t="shared" si="145"/>
        <v>4.1406003159557665</v>
      </c>
      <c r="Q1849" s="77" t="s">
        <v>12666</v>
      </c>
      <c r="V1849" s="34">
        <v>0.42708333333333331</v>
      </c>
      <c r="W1849" s="85">
        <v>0.59722222222222221</v>
      </c>
      <c r="X1849" s="86">
        <f t="shared" si="146"/>
        <v>0.1701388888888889</v>
      </c>
    </row>
    <row r="1850" spans="1:24" x14ac:dyDescent="0.3">
      <c r="A1850" s="44" t="s">
        <v>4821</v>
      </c>
      <c r="B1850" s="68" t="s">
        <v>4822</v>
      </c>
      <c r="C1850" s="2" t="s">
        <v>1</v>
      </c>
      <c r="D1850" s="2">
        <v>61</v>
      </c>
      <c r="E1850" s="6">
        <v>21517</v>
      </c>
      <c r="F1850" s="7">
        <v>43983.586689814816</v>
      </c>
      <c r="G1850" s="69" t="s">
        <v>4</v>
      </c>
      <c r="H1850" s="68">
        <v>2154</v>
      </c>
      <c r="I1850" s="8">
        <f t="shared" si="143"/>
        <v>21.54</v>
      </c>
      <c r="J1850" s="93">
        <v>4.4729999999999999</v>
      </c>
      <c r="K1850" s="69">
        <v>100</v>
      </c>
      <c r="L1850" s="68">
        <v>472</v>
      </c>
      <c r="M1850" s="93">
        <f t="shared" si="144"/>
        <v>4.72</v>
      </c>
      <c r="N1850" s="93">
        <v>2.1179999999999999</v>
      </c>
      <c r="O1850" s="69">
        <v>100</v>
      </c>
      <c r="P1850" s="181">
        <f t="shared" si="145"/>
        <v>4.5635593220338988</v>
      </c>
      <c r="Q1850" s="77" t="s">
        <v>12666</v>
      </c>
      <c r="V1850" s="34">
        <v>0.44861111111111113</v>
      </c>
      <c r="W1850" s="85">
        <v>0.61805555555555558</v>
      </c>
      <c r="X1850" s="86">
        <f t="shared" si="146"/>
        <v>0.16944444444444445</v>
      </c>
    </row>
    <row r="1851" spans="1:24" x14ac:dyDescent="0.3">
      <c r="A1851" s="44" t="s">
        <v>12672</v>
      </c>
      <c r="B1851" s="68" t="s">
        <v>1342</v>
      </c>
      <c r="C1851" s="2" t="s">
        <v>1</v>
      </c>
      <c r="D1851" s="2">
        <v>83</v>
      </c>
      <c r="E1851" s="6">
        <v>13404</v>
      </c>
      <c r="F1851" s="7">
        <v>43983.601550925923</v>
      </c>
      <c r="G1851" s="69" t="s">
        <v>4</v>
      </c>
      <c r="H1851" s="68">
        <v>1750</v>
      </c>
      <c r="I1851" s="8">
        <f t="shared" si="143"/>
        <v>17.676767676767678</v>
      </c>
      <c r="J1851" s="93">
        <v>4.7069999999999999</v>
      </c>
      <c r="K1851" s="69">
        <v>99</v>
      </c>
      <c r="L1851" s="68">
        <v>957</v>
      </c>
      <c r="M1851" s="93">
        <f t="shared" si="144"/>
        <v>9.6666666666666661</v>
      </c>
      <c r="N1851" s="93">
        <v>3.3650000000000002</v>
      </c>
      <c r="O1851" s="69">
        <v>99</v>
      </c>
      <c r="P1851" s="181">
        <f t="shared" si="145"/>
        <v>1.8286311389759669</v>
      </c>
      <c r="Q1851" s="77" t="s">
        <v>12666</v>
      </c>
      <c r="V1851" s="34">
        <v>0.47569444444444442</v>
      </c>
      <c r="W1851" s="85">
        <v>0.63194444444444442</v>
      </c>
      <c r="X1851" s="86">
        <f t="shared" si="146"/>
        <v>0.15625</v>
      </c>
    </row>
    <row r="1852" spans="1:24" x14ac:dyDescent="0.3">
      <c r="A1852" s="44" t="s">
        <v>12673</v>
      </c>
      <c r="B1852" s="68" t="s">
        <v>1793</v>
      </c>
      <c r="C1852" s="2" t="s">
        <v>1</v>
      </c>
      <c r="D1852" s="2">
        <v>51</v>
      </c>
      <c r="E1852" s="6">
        <v>25112</v>
      </c>
      <c r="F1852" s="7">
        <v>43983.65252314815</v>
      </c>
      <c r="G1852" s="69" t="s">
        <v>4</v>
      </c>
      <c r="H1852" s="68">
        <v>2857</v>
      </c>
      <c r="I1852" s="8">
        <f t="shared" si="143"/>
        <v>28.858585858585858</v>
      </c>
      <c r="J1852" s="93">
        <v>6.5259999999999998</v>
      </c>
      <c r="K1852" s="69">
        <v>99</v>
      </c>
      <c r="L1852" s="68">
        <v>536</v>
      </c>
      <c r="M1852" s="93">
        <f t="shared" si="144"/>
        <v>5.4141414141414144</v>
      </c>
      <c r="N1852" s="93">
        <v>2.4700000000000002</v>
      </c>
      <c r="O1852" s="69">
        <v>99</v>
      </c>
      <c r="P1852" s="181">
        <f t="shared" si="145"/>
        <v>5.330223880597015</v>
      </c>
      <c r="Q1852" s="77" t="s">
        <v>12666</v>
      </c>
      <c r="V1852" s="34">
        <v>0.51250000000000007</v>
      </c>
      <c r="W1852" s="85">
        <v>0.68055555555555547</v>
      </c>
      <c r="X1852" s="86">
        <f t="shared" si="146"/>
        <v>0.1680555555555554</v>
      </c>
    </row>
    <row r="1853" spans="1:24" x14ac:dyDescent="0.3">
      <c r="A1853" s="44" t="s">
        <v>12674</v>
      </c>
      <c r="B1853" s="68" t="s">
        <v>5438</v>
      </c>
      <c r="C1853" s="2" t="s">
        <v>1</v>
      </c>
      <c r="D1853" s="2">
        <v>62</v>
      </c>
      <c r="E1853" s="6">
        <v>21047</v>
      </c>
      <c r="F1853" s="7">
        <v>43983.663275462961</v>
      </c>
      <c r="G1853" s="69" t="s">
        <v>4</v>
      </c>
      <c r="H1853" s="68">
        <v>2917</v>
      </c>
      <c r="I1853" s="8">
        <f t="shared" si="143"/>
        <v>29.464646464646464</v>
      </c>
      <c r="J1853" s="93">
        <v>5.5519999999999996</v>
      </c>
      <c r="K1853" s="69">
        <v>99</v>
      </c>
      <c r="L1853" s="68">
        <v>463</v>
      </c>
      <c r="M1853" s="93">
        <f t="shared" si="144"/>
        <v>4.6767676767676765</v>
      </c>
      <c r="N1853" s="93">
        <v>2.3069999999999999</v>
      </c>
      <c r="O1853" s="69">
        <v>99</v>
      </c>
      <c r="P1853" s="181">
        <f t="shared" si="145"/>
        <v>6.3002159827213822</v>
      </c>
      <c r="Q1853" s="77" t="s">
        <v>12666</v>
      </c>
      <c r="V1853" s="34">
        <v>0.51527777777777783</v>
      </c>
      <c r="W1853" s="85">
        <v>0.66666666666666663</v>
      </c>
      <c r="X1853" s="86">
        <f t="shared" si="146"/>
        <v>0.1513888888888888</v>
      </c>
    </row>
    <row r="1854" spans="1:24" x14ac:dyDescent="0.3">
      <c r="A1854" s="44" t="s">
        <v>12675</v>
      </c>
      <c r="B1854" s="68" t="s">
        <v>1476</v>
      </c>
      <c r="C1854" s="2" t="s">
        <v>1</v>
      </c>
      <c r="D1854" s="2">
        <v>49</v>
      </c>
      <c r="E1854" s="6">
        <v>25918</v>
      </c>
      <c r="F1854" s="7">
        <v>43984.508946759262</v>
      </c>
      <c r="G1854" s="69" t="s">
        <v>4</v>
      </c>
      <c r="H1854" s="68">
        <v>2610</v>
      </c>
      <c r="I1854" s="8">
        <f t="shared" si="143"/>
        <v>26.1</v>
      </c>
      <c r="J1854" s="93">
        <v>5.9770000000000003</v>
      </c>
      <c r="K1854" s="69">
        <v>100</v>
      </c>
      <c r="L1854" s="68">
        <v>469</v>
      </c>
      <c r="M1854" s="93">
        <f t="shared" si="144"/>
        <v>4.6900000000000004</v>
      </c>
      <c r="N1854" s="93">
        <v>2.286</v>
      </c>
      <c r="O1854" s="69">
        <v>100</v>
      </c>
      <c r="P1854" s="181">
        <f t="shared" si="145"/>
        <v>5.5650319829424308</v>
      </c>
      <c r="Q1854" s="77" t="s">
        <v>12666</v>
      </c>
      <c r="V1854" s="34">
        <v>0.38680555555555557</v>
      </c>
      <c r="W1854" s="85">
        <v>0.52083333333333337</v>
      </c>
      <c r="X1854" s="86">
        <f t="shared" si="146"/>
        <v>0.1340277777777778</v>
      </c>
    </row>
    <row r="1855" spans="1:24" x14ac:dyDescent="0.3">
      <c r="A1855" s="44" t="s">
        <v>12676</v>
      </c>
      <c r="B1855" s="68" t="s">
        <v>464</v>
      </c>
      <c r="C1855" s="2" t="s">
        <v>1</v>
      </c>
      <c r="D1855" s="2">
        <v>40</v>
      </c>
      <c r="E1855" s="6">
        <v>29298</v>
      </c>
      <c r="F1855" s="7">
        <v>43984.526296296295</v>
      </c>
      <c r="G1855" s="69" t="s">
        <v>4</v>
      </c>
      <c r="H1855" s="68">
        <v>1611</v>
      </c>
      <c r="I1855" s="8">
        <f t="shared" si="143"/>
        <v>16.272727272727273</v>
      </c>
      <c r="J1855" s="93">
        <v>4.1909999999999998</v>
      </c>
      <c r="K1855" s="69">
        <v>99</v>
      </c>
      <c r="L1855" s="68">
        <v>502</v>
      </c>
      <c r="M1855" s="93">
        <f t="shared" si="144"/>
        <v>5.0707070707070709</v>
      </c>
      <c r="N1855" s="93">
        <v>2.2730000000000001</v>
      </c>
      <c r="O1855" s="69">
        <v>99</v>
      </c>
      <c r="P1855" s="181">
        <f t="shared" si="145"/>
        <v>3.2091633466135456</v>
      </c>
      <c r="Q1855" s="77" t="s">
        <v>12666</v>
      </c>
      <c r="V1855" s="34">
        <v>0.40277777777777773</v>
      </c>
      <c r="W1855" s="85">
        <v>0.53472222222222221</v>
      </c>
      <c r="X1855" s="86">
        <f t="shared" si="146"/>
        <v>0.13194444444444448</v>
      </c>
    </row>
    <row r="1856" spans="1:24" x14ac:dyDescent="0.3">
      <c r="A1856" s="44" t="s">
        <v>4781</v>
      </c>
      <c r="B1856" s="68" t="s">
        <v>4782</v>
      </c>
      <c r="C1856" s="2" t="s">
        <v>1</v>
      </c>
      <c r="D1856" s="2">
        <v>48</v>
      </c>
      <c r="E1856" s="6">
        <v>26261</v>
      </c>
      <c r="F1856" s="7">
        <v>43984.536365740743</v>
      </c>
      <c r="G1856" s="69" t="s">
        <v>4</v>
      </c>
      <c r="H1856" s="68">
        <v>2092</v>
      </c>
      <c r="I1856" s="8">
        <f t="shared" si="143"/>
        <v>21.131313131313131</v>
      </c>
      <c r="J1856" s="93">
        <v>5.5510000000000002</v>
      </c>
      <c r="K1856" s="69">
        <v>99</v>
      </c>
      <c r="L1856" s="68">
        <v>468</v>
      </c>
      <c r="M1856" s="93">
        <f t="shared" si="144"/>
        <v>4.7272727272727275</v>
      </c>
      <c r="N1856" s="93">
        <v>2.1560000000000001</v>
      </c>
      <c r="O1856" s="69">
        <v>99</v>
      </c>
      <c r="P1856" s="181">
        <f t="shared" si="145"/>
        <v>4.4700854700854702</v>
      </c>
      <c r="Q1856" s="77" t="s">
        <v>12666</v>
      </c>
      <c r="V1856" s="34">
        <v>0.40625</v>
      </c>
      <c r="W1856" s="85">
        <v>0.54861111111111105</v>
      </c>
      <c r="X1856" s="86">
        <f t="shared" si="146"/>
        <v>0.14236111111111105</v>
      </c>
    </row>
    <row r="1857" spans="1:24" x14ac:dyDescent="0.3">
      <c r="A1857" s="44" t="s">
        <v>12677</v>
      </c>
      <c r="B1857" s="68" t="s">
        <v>5411</v>
      </c>
      <c r="C1857" s="2" t="s">
        <v>1</v>
      </c>
      <c r="D1857" s="2">
        <v>51</v>
      </c>
      <c r="E1857" s="6">
        <v>25271</v>
      </c>
      <c r="F1857" s="7">
        <v>43984.546898148146</v>
      </c>
      <c r="G1857" s="69" t="s">
        <v>4</v>
      </c>
      <c r="H1857" s="68">
        <v>2482</v>
      </c>
      <c r="I1857" s="8">
        <f t="shared" si="143"/>
        <v>25.070707070707069</v>
      </c>
      <c r="J1857" s="93">
        <v>4.8070000000000004</v>
      </c>
      <c r="K1857" s="69">
        <v>99</v>
      </c>
      <c r="L1857" s="68">
        <v>402</v>
      </c>
      <c r="M1857" s="93">
        <f t="shared" si="144"/>
        <v>4.0606060606060606</v>
      </c>
      <c r="N1857" s="93">
        <v>2.1840000000000002</v>
      </c>
      <c r="O1857" s="69">
        <v>99</v>
      </c>
      <c r="P1857" s="181">
        <f t="shared" si="145"/>
        <v>6.1741293532338304</v>
      </c>
      <c r="Q1857" s="77" t="s">
        <v>12666</v>
      </c>
      <c r="V1857" s="34">
        <v>0.4201388888888889</v>
      </c>
      <c r="W1857" s="85">
        <v>0.56944444444444442</v>
      </c>
      <c r="X1857" s="86">
        <f t="shared" si="146"/>
        <v>0.14930555555555552</v>
      </c>
    </row>
    <row r="1858" spans="1:24" x14ac:dyDescent="0.3">
      <c r="A1858" s="44" t="s">
        <v>12678</v>
      </c>
      <c r="B1858" s="68" t="s">
        <v>12679</v>
      </c>
      <c r="C1858" s="2" t="s">
        <v>6</v>
      </c>
      <c r="D1858" s="2">
        <v>67</v>
      </c>
      <c r="E1858" s="6">
        <v>19178</v>
      </c>
      <c r="F1858" s="7">
        <v>43984.572465277779</v>
      </c>
      <c r="G1858" s="69" t="s">
        <v>4</v>
      </c>
      <c r="H1858" s="68">
        <v>3159</v>
      </c>
      <c r="I1858" s="8">
        <f t="shared" si="143"/>
        <v>31.90909090909091</v>
      </c>
      <c r="J1858" s="93">
        <v>4.93</v>
      </c>
      <c r="K1858" s="69">
        <v>99</v>
      </c>
      <c r="L1858" s="68">
        <v>545</v>
      </c>
      <c r="M1858" s="93">
        <f t="shared" si="144"/>
        <v>5.5050505050505052</v>
      </c>
      <c r="N1858" s="93">
        <v>2.3450000000000002</v>
      </c>
      <c r="O1858" s="69">
        <v>99</v>
      </c>
      <c r="P1858" s="181">
        <f t="shared" si="145"/>
        <v>5.7963302752293577</v>
      </c>
      <c r="Q1858" s="77" t="s">
        <v>12666</v>
      </c>
      <c r="V1858" s="34">
        <v>0.41319444444444442</v>
      </c>
      <c r="W1858" s="85">
        <v>0.58333333333333337</v>
      </c>
      <c r="X1858" s="86">
        <f t="shared" si="146"/>
        <v>0.17013888888888895</v>
      </c>
    </row>
    <row r="1859" spans="1:24" x14ac:dyDescent="0.3">
      <c r="A1859" s="44" t="s">
        <v>12680</v>
      </c>
      <c r="B1859" s="68" t="s">
        <v>5892</v>
      </c>
      <c r="C1859" s="2" t="s">
        <v>1</v>
      </c>
      <c r="D1859" s="2">
        <v>47</v>
      </c>
      <c r="E1859" s="6">
        <v>26543</v>
      </c>
      <c r="F1859" s="7">
        <v>43984.584189814814</v>
      </c>
      <c r="G1859" s="69" t="s">
        <v>4</v>
      </c>
      <c r="H1859" s="68">
        <v>1989</v>
      </c>
      <c r="I1859" s="8">
        <f t="shared" ref="I1859:I1922" si="147">H1859/K1859</f>
        <v>20.09090909090909</v>
      </c>
      <c r="J1859" s="93">
        <v>5.8689999999999998</v>
      </c>
      <c r="K1859" s="69">
        <v>99</v>
      </c>
      <c r="L1859" s="68">
        <v>415</v>
      </c>
      <c r="M1859" s="93">
        <f t="shared" ref="M1859:M1922" si="148">L1859/O1859</f>
        <v>4.191919191919192</v>
      </c>
      <c r="N1859" s="93">
        <v>2.113</v>
      </c>
      <c r="O1859" s="69">
        <v>99</v>
      </c>
      <c r="P1859" s="181">
        <f t="shared" ref="P1859:P1922" si="149">I1859/M1859</f>
        <v>4.7927710843373488</v>
      </c>
      <c r="Q1859" s="77" t="s">
        <v>12666</v>
      </c>
      <c r="V1859" s="34">
        <v>0.44930555555555557</v>
      </c>
      <c r="W1859" s="85">
        <v>0.60416666666666663</v>
      </c>
      <c r="X1859" s="86">
        <f t="shared" ref="X1859:X1922" si="150">IF(AND(W1859&lt;&gt;0,V1859&lt;&gt;0),W1859-V1859,"No_data")</f>
        <v>0.15486111111111106</v>
      </c>
    </row>
    <row r="1860" spans="1:24" x14ac:dyDescent="0.3">
      <c r="A1860" s="44" t="s">
        <v>12681</v>
      </c>
      <c r="B1860" s="68" t="s">
        <v>6201</v>
      </c>
      <c r="C1860" s="2" t="s">
        <v>1</v>
      </c>
      <c r="D1860" s="2">
        <v>52</v>
      </c>
      <c r="E1860" s="6">
        <v>24685</v>
      </c>
      <c r="F1860" s="7">
        <v>43984.612187500003</v>
      </c>
      <c r="G1860" s="69" t="s">
        <v>4</v>
      </c>
      <c r="H1860" s="68">
        <v>2386</v>
      </c>
      <c r="I1860" s="8">
        <f t="shared" si="147"/>
        <v>23.86</v>
      </c>
      <c r="J1860" s="93">
        <v>4.835</v>
      </c>
      <c r="K1860" s="69">
        <v>100</v>
      </c>
      <c r="L1860" s="68">
        <v>422</v>
      </c>
      <c r="M1860" s="93">
        <f t="shared" si="148"/>
        <v>4.22</v>
      </c>
      <c r="N1860" s="93">
        <v>2.077</v>
      </c>
      <c r="O1860" s="69">
        <v>100</v>
      </c>
      <c r="P1860" s="181">
        <f t="shared" si="149"/>
        <v>5.6540284360189572</v>
      </c>
      <c r="Q1860" s="77" t="s">
        <v>12666</v>
      </c>
      <c r="V1860" s="34">
        <v>0.45694444444444443</v>
      </c>
      <c r="W1860" s="85">
        <v>0.61805555555555558</v>
      </c>
      <c r="X1860" s="86">
        <f t="shared" si="150"/>
        <v>0.16111111111111115</v>
      </c>
    </row>
    <row r="1861" spans="1:24" x14ac:dyDescent="0.3">
      <c r="A1861" s="44" t="s">
        <v>12682</v>
      </c>
      <c r="B1861" s="68" t="s">
        <v>6460</v>
      </c>
      <c r="C1861" s="2" t="s">
        <v>1</v>
      </c>
      <c r="D1861" s="2">
        <v>49</v>
      </c>
      <c r="E1861" s="6">
        <v>25982</v>
      </c>
      <c r="F1861" s="7">
        <v>43984.622847222221</v>
      </c>
      <c r="G1861" s="69" t="s">
        <v>4</v>
      </c>
      <c r="H1861" s="68">
        <v>1950</v>
      </c>
      <c r="I1861" s="8">
        <f t="shared" si="147"/>
        <v>19.696969696969695</v>
      </c>
      <c r="J1861" s="93">
        <v>5.6680000000000001</v>
      </c>
      <c r="K1861" s="69">
        <v>99</v>
      </c>
      <c r="L1861" s="68">
        <v>239</v>
      </c>
      <c r="M1861" s="93">
        <f t="shared" si="148"/>
        <v>2.4141414141414139</v>
      </c>
      <c r="N1861" s="93">
        <v>1.591</v>
      </c>
      <c r="O1861" s="69">
        <v>99</v>
      </c>
      <c r="P1861" s="181">
        <f t="shared" si="149"/>
        <v>8.1589958158995817</v>
      </c>
      <c r="Q1861" s="77" t="s">
        <v>12666</v>
      </c>
      <c r="V1861" s="34">
        <v>0.4604166666666667</v>
      </c>
      <c r="W1861" s="85">
        <v>0.63194444444444442</v>
      </c>
      <c r="X1861" s="86">
        <f t="shared" si="150"/>
        <v>0.17152777777777772</v>
      </c>
    </row>
    <row r="1862" spans="1:24" x14ac:dyDescent="0.3">
      <c r="A1862" s="44" t="s">
        <v>12683</v>
      </c>
      <c r="B1862" s="68" t="s">
        <v>12684</v>
      </c>
      <c r="C1862" s="2" t="s">
        <v>6</v>
      </c>
      <c r="D1862" s="2">
        <v>33</v>
      </c>
      <c r="E1862" s="6">
        <v>31720</v>
      </c>
      <c r="F1862" s="7">
        <v>43984.640555555554</v>
      </c>
      <c r="G1862" s="69" t="s">
        <v>4</v>
      </c>
      <c r="H1862" s="68">
        <v>692</v>
      </c>
      <c r="I1862" s="8">
        <f t="shared" si="147"/>
        <v>6.9898989898989896</v>
      </c>
      <c r="J1862" s="93">
        <v>2.5009999999999999</v>
      </c>
      <c r="K1862" s="69">
        <v>99</v>
      </c>
      <c r="L1862" s="68">
        <v>219</v>
      </c>
      <c r="M1862" s="93">
        <f t="shared" si="148"/>
        <v>2.2121212121212119</v>
      </c>
      <c r="N1862" s="93">
        <v>1.35</v>
      </c>
      <c r="O1862" s="69">
        <v>99</v>
      </c>
      <c r="P1862" s="181">
        <f t="shared" si="149"/>
        <v>3.1598173515981736</v>
      </c>
      <c r="Q1862" s="77" t="s">
        <v>12666</v>
      </c>
      <c r="V1862" s="34">
        <v>0.46458333333333335</v>
      </c>
      <c r="W1862" s="85">
        <v>0.65277777777777779</v>
      </c>
      <c r="X1862" s="86">
        <f t="shared" si="150"/>
        <v>0.18819444444444444</v>
      </c>
    </row>
    <row r="1863" spans="1:24" x14ac:dyDescent="0.3">
      <c r="A1863" s="44" t="s">
        <v>12685</v>
      </c>
      <c r="B1863" s="68" t="s">
        <v>437</v>
      </c>
      <c r="C1863" s="2" t="s">
        <v>1</v>
      </c>
      <c r="D1863" s="2">
        <v>62</v>
      </c>
      <c r="E1863" s="6">
        <v>21253</v>
      </c>
      <c r="F1863" s="7">
        <v>43984.656655092593</v>
      </c>
      <c r="G1863" s="69" t="s">
        <v>4</v>
      </c>
      <c r="H1863" s="68">
        <v>2414</v>
      </c>
      <c r="I1863" s="8">
        <f t="shared" si="147"/>
        <v>24.14</v>
      </c>
      <c r="J1863" s="93">
        <v>5.5629999999999997</v>
      </c>
      <c r="K1863" s="69">
        <v>100</v>
      </c>
      <c r="L1863" s="68">
        <v>541</v>
      </c>
      <c r="M1863" s="93">
        <f t="shared" si="148"/>
        <v>5.41</v>
      </c>
      <c r="N1863" s="93">
        <v>2.5110000000000001</v>
      </c>
      <c r="O1863" s="69">
        <v>100</v>
      </c>
      <c r="P1863" s="181">
        <f t="shared" si="149"/>
        <v>4.4621072088724585</v>
      </c>
      <c r="Q1863" s="77" t="s">
        <v>12666</v>
      </c>
      <c r="V1863" s="34">
        <v>0.50486111111111109</v>
      </c>
      <c r="W1863" s="85">
        <v>0.66666666666666663</v>
      </c>
      <c r="X1863" s="86">
        <f t="shared" si="150"/>
        <v>0.16180555555555554</v>
      </c>
    </row>
    <row r="1864" spans="1:24" x14ac:dyDescent="0.3">
      <c r="A1864" s="44" t="s">
        <v>12686</v>
      </c>
      <c r="B1864" s="68" t="s">
        <v>12687</v>
      </c>
      <c r="C1864" s="2" t="s">
        <v>6</v>
      </c>
      <c r="D1864" s="2">
        <v>58</v>
      </c>
      <c r="E1864" s="6">
        <v>22481</v>
      </c>
      <c r="F1864" s="7">
        <v>43984.677314814813</v>
      </c>
      <c r="G1864" s="69" t="s">
        <v>4</v>
      </c>
      <c r="H1864" s="68">
        <v>2179</v>
      </c>
      <c r="I1864" s="8">
        <f t="shared" si="147"/>
        <v>22.01010101010101</v>
      </c>
      <c r="J1864" s="93">
        <v>6.11</v>
      </c>
      <c r="K1864" s="69">
        <v>99</v>
      </c>
      <c r="L1864" s="68">
        <v>537</v>
      </c>
      <c r="M1864" s="93">
        <f t="shared" si="148"/>
        <v>5.4242424242424239</v>
      </c>
      <c r="N1864" s="93">
        <v>1.9279999999999999</v>
      </c>
      <c r="O1864" s="69">
        <v>99</v>
      </c>
      <c r="P1864" s="181">
        <f t="shared" si="149"/>
        <v>4.0577281191806334</v>
      </c>
      <c r="Q1864" s="77" t="s">
        <v>12666</v>
      </c>
      <c r="V1864" s="34">
        <v>0.51527777777777783</v>
      </c>
      <c r="W1864" s="85">
        <v>0.68055555555555547</v>
      </c>
      <c r="X1864" s="86">
        <f t="shared" si="150"/>
        <v>0.16527777777777763</v>
      </c>
    </row>
    <row r="1865" spans="1:24" x14ac:dyDescent="0.3">
      <c r="A1865" s="44" t="s">
        <v>12688</v>
      </c>
      <c r="B1865" s="68" t="s">
        <v>12689</v>
      </c>
      <c r="C1865" s="2" t="s">
        <v>1</v>
      </c>
      <c r="D1865" s="2">
        <v>56</v>
      </c>
      <c r="E1865" s="6">
        <v>23425</v>
      </c>
      <c r="F1865" s="7">
        <v>43985.528414351851</v>
      </c>
      <c r="G1865" s="69" t="s">
        <v>4</v>
      </c>
      <c r="H1865" s="68">
        <v>3114</v>
      </c>
      <c r="I1865" s="8">
        <f t="shared" si="147"/>
        <v>31.454545454545453</v>
      </c>
      <c r="J1865" s="93">
        <v>5.59</v>
      </c>
      <c r="K1865" s="69">
        <v>99</v>
      </c>
      <c r="L1865" s="68">
        <v>436</v>
      </c>
      <c r="M1865" s="93">
        <f t="shared" si="148"/>
        <v>4.404040404040404</v>
      </c>
      <c r="N1865" s="93">
        <v>2.3340000000000001</v>
      </c>
      <c r="O1865" s="69">
        <v>99</v>
      </c>
      <c r="P1865" s="181">
        <f t="shared" si="149"/>
        <v>7.1422018348623855</v>
      </c>
      <c r="Q1865" s="77" t="s">
        <v>12666</v>
      </c>
      <c r="V1865" s="34">
        <v>0.39513888888888887</v>
      </c>
      <c r="W1865" s="85">
        <v>0.54166666666666663</v>
      </c>
      <c r="X1865" s="86">
        <f t="shared" si="150"/>
        <v>0.14652777777777776</v>
      </c>
    </row>
    <row r="1866" spans="1:24" x14ac:dyDescent="0.3">
      <c r="A1866" s="44" t="s">
        <v>12690</v>
      </c>
      <c r="B1866" s="68" t="s">
        <v>6478</v>
      </c>
      <c r="C1866" s="2" t="s">
        <v>1</v>
      </c>
      <c r="D1866" s="2">
        <v>59</v>
      </c>
      <c r="E1866" s="6">
        <v>22164</v>
      </c>
      <c r="F1866" s="7">
        <v>43985.541851851849</v>
      </c>
      <c r="G1866" s="69" t="s">
        <v>4</v>
      </c>
      <c r="H1866" s="68">
        <v>2385</v>
      </c>
      <c r="I1866" s="8">
        <f t="shared" si="147"/>
        <v>24.09090909090909</v>
      </c>
      <c r="J1866" s="93">
        <v>4.4009999999999998</v>
      </c>
      <c r="K1866" s="69">
        <v>99</v>
      </c>
      <c r="L1866" s="68">
        <v>518</v>
      </c>
      <c r="M1866" s="93">
        <f t="shared" si="148"/>
        <v>5.2323232323232327</v>
      </c>
      <c r="N1866" s="93">
        <v>2.161</v>
      </c>
      <c r="O1866" s="69">
        <v>99</v>
      </c>
      <c r="P1866" s="181">
        <f t="shared" si="149"/>
        <v>4.6042471042471034</v>
      </c>
      <c r="Q1866" s="77" t="s">
        <v>12691</v>
      </c>
      <c r="V1866" s="34">
        <v>0.40416666666666662</v>
      </c>
      <c r="W1866" s="85">
        <v>0.55555555555555558</v>
      </c>
      <c r="X1866" s="86">
        <f t="shared" si="150"/>
        <v>0.15138888888888896</v>
      </c>
    </row>
    <row r="1867" spans="1:24" x14ac:dyDescent="0.3">
      <c r="A1867" s="44" t="s">
        <v>12692</v>
      </c>
      <c r="B1867" s="68" t="s">
        <v>12693</v>
      </c>
      <c r="C1867" s="2" t="s">
        <v>1</v>
      </c>
      <c r="D1867" s="2">
        <v>55</v>
      </c>
      <c r="E1867" s="6">
        <v>23788</v>
      </c>
      <c r="F1867" s="7">
        <v>43985.553136574075</v>
      </c>
      <c r="G1867" s="69" t="s">
        <v>4</v>
      </c>
      <c r="H1867" s="68">
        <v>2651</v>
      </c>
      <c r="I1867" s="8">
        <f t="shared" si="147"/>
        <v>26.777777777777779</v>
      </c>
      <c r="J1867" s="93">
        <v>5.4909999999999997</v>
      </c>
      <c r="K1867" s="69">
        <v>99</v>
      </c>
      <c r="L1867" s="68">
        <v>570</v>
      </c>
      <c r="M1867" s="93">
        <f t="shared" si="148"/>
        <v>5.7575757575757578</v>
      </c>
      <c r="N1867" s="93">
        <v>2.6539999999999999</v>
      </c>
      <c r="O1867" s="69">
        <v>99</v>
      </c>
      <c r="P1867" s="181">
        <f t="shared" si="149"/>
        <v>4.6508771929824562</v>
      </c>
      <c r="Q1867" s="77" t="s">
        <v>12691</v>
      </c>
      <c r="V1867" s="34">
        <v>0.4201388888888889</v>
      </c>
      <c r="W1867" s="85">
        <v>0.56944444444444442</v>
      </c>
      <c r="X1867" s="86">
        <f t="shared" si="150"/>
        <v>0.14930555555555552</v>
      </c>
    </row>
    <row r="1868" spans="1:24" x14ac:dyDescent="0.3">
      <c r="A1868" s="44" t="s">
        <v>12694</v>
      </c>
      <c r="B1868" s="68" t="s">
        <v>1886</v>
      </c>
      <c r="C1868" s="2" t="s">
        <v>1</v>
      </c>
      <c r="D1868" s="2">
        <v>60</v>
      </c>
      <c r="E1868" s="6">
        <v>21760</v>
      </c>
      <c r="F1868" s="7">
        <v>43985.563958333332</v>
      </c>
      <c r="G1868" s="69" t="s">
        <v>4</v>
      </c>
      <c r="H1868" s="68">
        <v>2041</v>
      </c>
      <c r="I1868" s="8">
        <f t="shared" si="147"/>
        <v>20.616161616161616</v>
      </c>
      <c r="J1868" s="93">
        <v>5.12</v>
      </c>
      <c r="K1868" s="69">
        <v>99</v>
      </c>
      <c r="L1868" s="68">
        <v>543</v>
      </c>
      <c r="M1868" s="93">
        <f t="shared" si="148"/>
        <v>5.4848484848484844</v>
      </c>
      <c r="N1868" s="93">
        <v>2.3959999999999999</v>
      </c>
      <c r="O1868" s="69">
        <v>99</v>
      </c>
      <c r="P1868" s="181">
        <f t="shared" si="149"/>
        <v>3.7587476979742176</v>
      </c>
      <c r="Q1868" s="77" t="s">
        <v>12691</v>
      </c>
      <c r="V1868" s="34">
        <v>0.44513888888888892</v>
      </c>
      <c r="W1868" s="85">
        <v>0.59027777777777779</v>
      </c>
      <c r="X1868" s="86">
        <f t="shared" si="150"/>
        <v>0.14513888888888887</v>
      </c>
    </row>
    <row r="1869" spans="1:24" x14ac:dyDescent="0.3">
      <c r="A1869" s="44" t="s">
        <v>12695</v>
      </c>
      <c r="B1869" s="68" t="s">
        <v>12696</v>
      </c>
      <c r="C1869" s="2" t="s">
        <v>1</v>
      </c>
      <c r="D1869" s="2">
        <v>54</v>
      </c>
      <c r="E1869" s="6">
        <v>24190</v>
      </c>
      <c r="F1869" s="7">
        <v>43985.595104166663</v>
      </c>
      <c r="G1869" s="69" t="s">
        <v>4</v>
      </c>
      <c r="H1869" s="68">
        <v>2337</v>
      </c>
      <c r="I1869" s="8">
        <f t="shared" si="147"/>
        <v>23.37</v>
      </c>
      <c r="J1869" s="93">
        <v>4.758</v>
      </c>
      <c r="K1869" s="69">
        <v>100</v>
      </c>
      <c r="L1869" s="68">
        <v>857</v>
      </c>
      <c r="M1869" s="93">
        <f t="shared" si="148"/>
        <v>8.57</v>
      </c>
      <c r="N1869" s="93">
        <v>2.992</v>
      </c>
      <c r="O1869" s="69">
        <v>100</v>
      </c>
      <c r="P1869" s="181">
        <f t="shared" si="149"/>
        <v>2.7269544924154028</v>
      </c>
      <c r="Q1869" s="77" t="s">
        <v>12691</v>
      </c>
      <c r="V1869" s="34">
        <v>0.4513888888888889</v>
      </c>
      <c r="W1869" s="85">
        <v>0.60416666666666663</v>
      </c>
      <c r="X1869" s="86">
        <f t="shared" si="150"/>
        <v>0.15277777777777773</v>
      </c>
    </row>
    <row r="1870" spans="1:24" x14ac:dyDescent="0.3">
      <c r="A1870" s="44" t="s">
        <v>12697</v>
      </c>
      <c r="B1870" s="68" t="s">
        <v>12698</v>
      </c>
      <c r="C1870" s="2" t="s">
        <v>1</v>
      </c>
      <c r="D1870" s="2">
        <v>62</v>
      </c>
      <c r="E1870" s="6">
        <v>21022</v>
      </c>
      <c r="F1870" s="7">
        <v>43985.604953703703</v>
      </c>
      <c r="G1870" s="69" t="s">
        <v>4</v>
      </c>
      <c r="H1870" s="68">
        <v>3343</v>
      </c>
      <c r="I1870" s="8">
        <f t="shared" si="147"/>
        <v>33.767676767676768</v>
      </c>
      <c r="J1870" s="93">
        <v>6.1040000000000001</v>
      </c>
      <c r="K1870" s="69">
        <v>99</v>
      </c>
      <c r="L1870" s="68">
        <v>642</v>
      </c>
      <c r="M1870" s="93">
        <f t="shared" si="148"/>
        <v>6.4848484848484844</v>
      </c>
      <c r="N1870" s="93">
        <v>2.6320000000000001</v>
      </c>
      <c r="O1870" s="69">
        <v>99</v>
      </c>
      <c r="P1870" s="181">
        <f t="shared" si="149"/>
        <v>5.2071651090342685</v>
      </c>
      <c r="Q1870" s="77" t="s">
        <v>12691</v>
      </c>
      <c r="V1870" s="34">
        <v>0.4680555555555555</v>
      </c>
      <c r="W1870" s="85">
        <v>0.61805555555555558</v>
      </c>
      <c r="X1870" s="86">
        <f t="shared" si="150"/>
        <v>0.15000000000000008</v>
      </c>
    </row>
    <row r="1871" spans="1:24" x14ac:dyDescent="0.3">
      <c r="A1871" s="44" t="s">
        <v>12699</v>
      </c>
      <c r="B1871" s="68" t="s">
        <v>12700</v>
      </c>
      <c r="C1871" s="2" t="s">
        <v>6</v>
      </c>
      <c r="D1871" s="2">
        <v>35</v>
      </c>
      <c r="E1871" s="6">
        <v>31196</v>
      </c>
      <c r="F1871" s="7">
        <v>43985.624895833331</v>
      </c>
      <c r="G1871" s="69" t="s">
        <v>4</v>
      </c>
      <c r="H1871" s="68">
        <v>895</v>
      </c>
      <c r="I1871" s="8">
        <f t="shared" si="147"/>
        <v>8.9499999999999993</v>
      </c>
      <c r="J1871" s="93">
        <v>3.0920000000000001</v>
      </c>
      <c r="K1871" s="69">
        <v>100</v>
      </c>
      <c r="L1871" s="68">
        <v>486</v>
      </c>
      <c r="M1871" s="93">
        <f t="shared" si="148"/>
        <v>4.8600000000000003</v>
      </c>
      <c r="N1871" s="93">
        <v>2.0990000000000002</v>
      </c>
      <c r="O1871" s="69">
        <v>100</v>
      </c>
      <c r="P1871" s="181">
        <f t="shared" si="149"/>
        <v>1.8415637860082301</v>
      </c>
      <c r="Q1871" s="77" t="s">
        <v>12691</v>
      </c>
      <c r="V1871" s="34">
        <v>0.46111111111111108</v>
      </c>
      <c r="W1871" s="85">
        <v>0.63194444444444442</v>
      </c>
      <c r="X1871" s="86">
        <f t="shared" si="150"/>
        <v>0.17083333333333334</v>
      </c>
    </row>
    <row r="1872" spans="1:24" x14ac:dyDescent="0.3">
      <c r="A1872" s="44" t="s">
        <v>12701</v>
      </c>
      <c r="B1872" s="68" t="s">
        <v>12702</v>
      </c>
      <c r="C1872" s="2" t="s">
        <v>6</v>
      </c>
      <c r="D1872" s="2">
        <v>14.166666666666666</v>
      </c>
      <c r="E1872" s="6">
        <v>38798</v>
      </c>
      <c r="F1872" s="7">
        <v>43985.636388888888</v>
      </c>
      <c r="G1872" s="69" t="s">
        <v>4</v>
      </c>
      <c r="H1872" s="68">
        <v>1781</v>
      </c>
      <c r="I1872" s="8">
        <f t="shared" si="147"/>
        <v>17.809999999999999</v>
      </c>
      <c r="J1872" s="93">
        <v>4.4669999999999996</v>
      </c>
      <c r="K1872" s="69">
        <v>100</v>
      </c>
      <c r="L1872" s="68">
        <v>548</v>
      </c>
      <c r="M1872" s="93">
        <f t="shared" si="148"/>
        <v>5.48</v>
      </c>
      <c r="N1872" s="93">
        <v>2.4510000000000001</v>
      </c>
      <c r="O1872" s="69">
        <v>100</v>
      </c>
      <c r="P1872" s="181">
        <f t="shared" si="149"/>
        <v>3.2499999999999996</v>
      </c>
      <c r="Q1872" s="77" t="s">
        <v>12691</v>
      </c>
      <c r="V1872" s="34">
        <v>0.4861111111111111</v>
      </c>
      <c r="W1872" s="85">
        <v>0.65277777777777779</v>
      </c>
      <c r="X1872" s="86">
        <f t="shared" si="150"/>
        <v>0.16666666666666669</v>
      </c>
    </row>
    <row r="1873" spans="1:24" x14ac:dyDescent="0.3">
      <c r="A1873" s="44" t="s">
        <v>12703</v>
      </c>
      <c r="B1873" s="68" t="s">
        <v>5425</v>
      </c>
      <c r="C1873" s="2" t="s">
        <v>1</v>
      </c>
      <c r="D1873" s="2">
        <v>47</v>
      </c>
      <c r="E1873" s="6">
        <v>26711</v>
      </c>
      <c r="F1873" s="7">
        <v>43985.647870370369</v>
      </c>
      <c r="G1873" s="69" t="s">
        <v>4</v>
      </c>
      <c r="H1873" s="68">
        <v>1805</v>
      </c>
      <c r="I1873" s="8">
        <f t="shared" si="147"/>
        <v>18.232323232323232</v>
      </c>
      <c r="J1873" s="93">
        <v>4.633</v>
      </c>
      <c r="K1873" s="69">
        <v>99</v>
      </c>
      <c r="L1873" s="68">
        <v>400</v>
      </c>
      <c r="M1873" s="93">
        <f t="shared" si="148"/>
        <v>4.0404040404040407</v>
      </c>
      <c r="N1873" s="93">
        <v>1.974</v>
      </c>
      <c r="O1873" s="69">
        <v>99</v>
      </c>
      <c r="P1873" s="181">
        <f t="shared" si="149"/>
        <v>4.5124999999999993</v>
      </c>
      <c r="Q1873" s="77" t="s">
        <v>12691</v>
      </c>
      <c r="V1873" s="34">
        <v>0.50347222222222221</v>
      </c>
      <c r="W1873" s="85">
        <v>0.67361111111111116</v>
      </c>
      <c r="X1873" s="86">
        <f t="shared" si="150"/>
        <v>0.17013888888888895</v>
      </c>
    </row>
    <row r="1874" spans="1:24" x14ac:dyDescent="0.3">
      <c r="A1874" s="44" t="s">
        <v>12704</v>
      </c>
      <c r="B1874" s="68" t="s">
        <v>12705</v>
      </c>
      <c r="C1874" s="2" t="s">
        <v>1</v>
      </c>
      <c r="D1874" s="2">
        <v>65</v>
      </c>
      <c r="E1874" s="6">
        <v>20026</v>
      </c>
      <c r="F1874" s="7">
        <v>43985.67260416667</v>
      </c>
      <c r="G1874" s="69" t="s">
        <v>4</v>
      </c>
      <c r="H1874" s="68">
        <v>3683</v>
      </c>
      <c r="I1874" s="8">
        <f t="shared" si="147"/>
        <v>37.202020202020201</v>
      </c>
      <c r="J1874" s="93">
        <v>8.82</v>
      </c>
      <c r="K1874" s="69">
        <v>99</v>
      </c>
      <c r="L1874" s="68">
        <v>470</v>
      </c>
      <c r="M1874" s="93">
        <f t="shared" si="148"/>
        <v>4.7474747474747474</v>
      </c>
      <c r="N1874" s="93">
        <v>2.4089999999999998</v>
      </c>
      <c r="O1874" s="69">
        <v>99</v>
      </c>
      <c r="P1874" s="181">
        <f t="shared" si="149"/>
        <v>7.8361702127659569</v>
      </c>
      <c r="Q1874" s="77" t="s">
        <v>12691</v>
      </c>
      <c r="V1874" s="34">
        <v>0.5083333333333333</v>
      </c>
      <c r="W1874" s="85">
        <v>0.6875</v>
      </c>
      <c r="X1874" s="86">
        <f t="shared" si="150"/>
        <v>0.1791666666666667</v>
      </c>
    </row>
    <row r="1875" spans="1:24" x14ac:dyDescent="0.3">
      <c r="A1875" s="44" t="s">
        <v>12708</v>
      </c>
      <c r="B1875" s="68" t="s">
        <v>12709</v>
      </c>
      <c r="C1875" s="2" t="s">
        <v>6</v>
      </c>
      <c r="D1875" s="2">
        <v>77</v>
      </c>
      <c r="E1875" s="6">
        <v>15639</v>
      </c>
      <c r="F1875" s="7">
        <v>43986.52684027778</v>
      </c>
      <c r="G1875" s="69" t="s">
        <v>4</v>
      </c>
      <c r="H1875" s="68">
        <v>2760</v>
      </c>
      <c r="I1875" s="8">
        <f t="shared" si="147"/>
        <v>27.878787878787879</v>
      </c>
      <c r="J1875" s="93">
        <v>5.3109999999999999</v>
      </c>
      <c r="K1875" s="69">
        <v>99</v>
      </c>
      <c r="L1875" s="68">
        <v>948</v>
      </c>
      <c r="M1875" s="93">
        <f t="shared" si="148"/>
        <v>9.5757575757575761</v>
      </c>
      <c r="N1875" s="93">
        <v>3.004</v>
      </c>
      <c r="O1875" s="69">
        <v>99</v>
      </c>
      <c r="P1875" s="181">
        <f t="shared" si="149"/>
        <v>2.9113924050632911</v>
      </c>
      <c r="Q1875" s="77" t="s">
        <v>12691</v>
      </c>
      <c r="V1875" s="34">
        <v>0.3923611111111111</v>
      </c>
      <c r="W1875" s="85">
        <v>0.53472222222222221</v>
      </c>
      <c r="X1875" s="86">
        <f t="shared" si="150"/>
        <v>0.1423611111111111</v>
      </c>
    </row>
    <row r="1876" spans="1:24" x14ac:dyDescent="0.3">
      <c r="A1876" s="44" t="s">
        <v>12710</v>
      </c>
      <c r="B1876" s="68" t="s">
        <v>12711</v>
      </c>
      <c r="C1876" s="2" t="s">
        <v>6</v>
      </c>
      <c r="D1876" s="2">
        <v>54</v>
      </c>
      <c r="E1876" s="6">
        <v>24178</v>
      </c>
      <c r="F1876" s="7">
        <v>43986.537233796298</v>
      </c>
      <c r="G1876" s="69" t="s">
        <v>4</v>
      </c>
      <c r="H1876" s="68">
        <v>2124</v>
      </c>
      <c r="I1876" s="8">
        <f t="shared" si="147"/>
        <v>21.454545454545453</v>
      </c>
      <c r="J1876" s="93">
        <v>5.218</v>
      </c>
      <c r="K1876" s="69">
        <v>99</v>
      </c>
      <c r="L1876" s="68">
        <v>476</v>
      </c>
      <c r="M1876" s="93">
        <f t="shared" si="148"/>
        <v>4.808080808080808</v>
      </c>
      <c r="N1876" s="93">
        <v>2.2890000000000001</v>
      </c>
      <c r="O1876" s="69">
        <v>99</v>
      </c>
      <c r="P1876" s="181">
        <f t="shared" si="149"/>
        <v>4.46218487394958</v>
      </c>
      <c r="Q1876" s="77" t="s">
        <v>12691</v>
      </c>
      <c r="V1876" s="34">
        <v>0.3979166666666667</v>
      </c>
      <c r="W1876" s="85">
        <v>0.54861111111111105</v>
      </c>
      <c r="X1876" s="86">
        <f t="shared" si="150"/>
        <v>0.15069444444444435</v>
      </c>
    </row>
    <row r="1877" spans="1:24" x14ac:dyDescent="0.3">
      <c r="A1877" s="44" t="s">
        <v>12712</v>
      </c>
      <c r="B1877" s="68" t="s">
        <v>623</v>
      </c>
      <c r="C1877" s="2" t="s">
        <v>1</v>
      </c>
      <c r="D1877" s="2">
        <v>50</v>
      </c>
      <c r="E1877" s="6">
        <v>25461</v>
      </c>
      <c r="F1877" s="7">
        <v>43986.570011574076</v>
      </c>
      <c r="G1877" s="69" t="s">
        <v>4</v>
      </c>
      <c r="H1877" s="68">
        <v>2204</v>
      </c>
      <c r="I1877" s="8">
        <f t="shared" si="147"/>
        <v>22.04</v>
      </c>
      <c r="J1877" s="93">
        <v>5.0469999999999997</v>
      </c>
      <c r="K1877" s="69">
        <v>100</v>
      </c>
      <c r="L1877" s="68">
        <v>465</v>
      </c>
      <c r="M1877" s="93">
        <f t="shared" si="148"/>
        <v>4.6500000000000004</v>
      </c>
      <c r="N1877" s="93">
        <v>1.9710000000000001</v>
      </c>
      <c r="O1877" s="69">
        <v>100</v>
      </c>
      <c r="P1877" s="181">
        <f t="shared" si="149"/>
        <v>4.7397849462365587</v>
      </c>
      <c r="Q1877" s="77" t="s">
        <v>12691</v>
      </c>
      <c r="V1877" s="34">
        <v>0.42986111111111108</v>
      </c>
      <c r="W1877" s="85">
        <v>0.58333333333333337</v>
      </c>
      <c r="X1877" s="86">
        <f t="shared" si="150"/>
        <v>0.15347222222222229</v>
      </c>
    </row>
    <row r="1878" spans="1:24" x14ac:dyDescent="0.3">
      <c r="A1878" s="44" t="s">
        <v>12713</v>
      </c>
      <c r="B1878" s="68" t="s">
        <v>12714</v>
      </c>
      <c r="C1878" s="2" t="s">
        <v>1</v>
      </c>
      <c r="D1878" s="2">
        <v>44</v>
      </c>
      <c r="E1878" s="6">
        <v>27674</v>
      </c>
      <c r="F1878" s="7">
        <v>43986.589594907404</v>
      </c>
      <c r="G1878" s="69" t="s">
        <v>4</v>
      </c>
      <c r="H1878" s="68">
        <v>1808</v>
      </c>
      <c r="I1878" s="8">
        <f t="shared" si="147"/>
        <v>18.262626262626263</v>
      </c>
      <c r="J1878" s="93">
        <v>4.7110000000000003</v>
      </c>
      <c r="K1878" s="69">
        <v>99</v>
      </c>
      <c r="L1878" s="68">
        <v>404</v>
      </c>
      <c r="M1878" s="93">
        <f t="shared" si="148"/>
        <v>4.0808080808080804</v>
      </c>
      <c r="N1878" s="93">
        <v>2.266</v>
      </c>
      <c r="O1878" s="69">
        <v>99</v>
      </c>
      <c r="P1878" s="181">
        <f t="shared" si="149"/>
        <v>4.4752475247524757</v>
      </c>
      <c r="Q1878" s="77" t="s">
        <v>12666</v>
      </c>
      <c r="V1878" s="34">
        <v>0.43472222222222223</v>
      </c>
      <c r="W1878" s="85">
        <v>0.59722222222222221</v>
      </c>
      <c r="X1878" s="86">
        <f t="shared" si="150"/>
        <v>0.16249999999999998</v>
      </c>
    </row>
    <row r="1879" spans="1:24" x14ac:dyDescent="0.3">
      <c r="A1879" s="44" t="s">
        <v>12715</v>
      </c>
      <c r="B1879" s="68" t="s">
        <v>6064</v>
      </c>
      <c r="C1879" s="2" t="s">
        <v>1</v>
      </c>
      <c r="D1879" s="2">
        <v>63</v>
      </c>
      <c r="E1879" s="6">
        <v>20739</v>
      </c>
      <c r="F1879" s="7">
        <v>43986.601527777777</v>
      </c>
      <c r="G1879" s="69" t="s">
        <v>4</v>
      </c>
      <c r="H1879" s="68">
        <v>2270</v>
      </c>
      <c r="I1879" s="8">
        <f t="shared" si="147"/>
        <v>22.7</v>
      </c>
      <c r="J1879" s="93">
        <v>5.4859999999999998</v>
      </c>
      <c r="K1879" s="69">
        <v>100</v>
      </c>
      <c r="L1879" s="68">
        <v>492</v>
      </c>
      <c r="M1879" s="93">
        <f t="shared" si="148"/>
        <v>4.92</v>
      </c>
      <c r="N1879" s="93">
        <v>2.1819999999999999</v>
      </c>
      <c r="O1879" s="69">
        <v>100</v>
      </c>
      <c r="P1879" s="181">
        <f t="shared" si="149"/>
        <v>4.6138211382113816</v>
      </c>
      <c r="Q1879" s="77" t="s">
        <v>12666</v>
      </c>
      <c r="V1879" s="34">
        <v>0.4513888888888889</v>
      </c>
      <c r="W1879" s="85">
        <v>0.61111111111111105</v>
      </c>
      <c r="X1879" s="86">
        <f t="shared" si="150"/>
        <v>0.15972222222222215</v>
      </c>
    </row>
    <row r="1880" spans="1:24" x14ac:dyDescent="0.3">
      <c r="A1880" s="44" t="s">
        <v>12716</v>
      </c>
      <c r="B1880" s="68" t="s">
        <v>12717</v>
      </c>
      <c r="C1880" s="2" t="s">
        <v>6</v>
      </c>
      <c r="D1880" s="2">
        <v>28</v>
      </c>
      <c r="E1880" s="6">
        <v>33654</v>
      </c>
      <c r="F1880" s="7">
        <v>43986.617511574077</v>
      </c>
      <c r="G1880" s="69" t="s">
        <v>4</v>
      </c>
      <c r="H1880" s="68">
        <v>853</v>
      </c>
      <c r="I1880" s="8">
        <f t="shared" si="147"/>
        <v>8.6161616161616159</v>
      </c>
      <c r="J1880" s="93">
        <v>2.827</v>
      </c>
      <c r="K1880" s="69">
        <v>99</v>
      </c>
      <c r="L1880" s="68">
        <v>237</v>
      </c>
      <c r="M1880" s="93">
        <f t="shared" si="148"/>
        <v>2.393939393939394</v>
      </c>
      <c r="N1880" s="93">
        <v>1.57</v>
      </c>
      <c r="O1880" s="69">
        <v>99</v>
      </c>
      <c r="P1880" s="181">
        <f t="shared" si="149"/>
        <v>3.5991561181434597</v>
      </c>
      <c r="Q1880" s="77" t="s">
        <v>723</v>
      </c>
      <c r="V1880" s="34">
        <v>0.45694444444444443</v>
      </c>
      <c r="W1880" s="85">
        <v>0.63194444444444442</v>
      </c>
      <c r="X1880" s="86">
        <f t="shared" si="150"/>
        <v>0.17499999999999999</v>
      </c>
    </row>
    <row r="1881" spans="1:24" x14ac:dyDescent="0.3">
      <c r="A1881" s="44" t="s">
        <v>12718</v>
      </c>
      <c r="B1881" s="68" t="s">
        <v>5596</v>
      </c>
      <c r="C1881" s="2" t="s">
        <v>1</v>
      </c>
      <c r="D1881" s="2">
        <v>50</v>
      </c>
      <c r="E1881" s="6">
        <v>25496</v>
      </c>
      <c r="F1881" s="7">
        <v>43986.629733796297</v>
      </c>
      <c r="G1881" s="69" t="s">
        <v>4</v>
      </c>
      <c r="H1881" s="68">
        <v>1350</v>
      </c>
      <c r="I1881" s="8">
        <f t="shared" si="147"/>
        <v>13.5</v>
      </c>
      <c r="J1881" s="93">
        <v>3.4220000000000002</v>
      </c>
      <c r="K1881" s="69">
        <v>100</v>
      </c>
      <c r="L1881" s="68">
        <v>406</v>
      </c>
      <c r="M1881" s="93">
        <f t="shared" si="148"/>
        <v>4.0599999999999996</v>
      </c>
      <c r="N1881" s="93">
        <v>1.9790000000000001</v>
      </c>
      <c r="O1881" s="69">
        <v>100</v>
      </c>
      <c r="P1881" s="181">
        <f t="shared" si="149"/>
        <v>3.3251231527093599</v>
      </c>
      <c r="Q1881" s="77" t="s">
        <v>723</v>
      </c>
      <c r="V1881" s="34">
        <v>0.44375000000000003</v>
      </c>
      <c r="W1881" s="85">
        <v>0.65277777777777779</v>
      </c>
      <c r="X1881" s="86">
        <f t="shared" si="150"/>
        <v>0.20902777777777776</v>
      </c>
    </row>
    <row r="1882" spans="1:24" x14ac:dyDescent="0.3">
      <c r="A1882" s="44" t="s">
        <v>12719</v>
      </c>
      <c r="B1882" s="68" t="s">
        <v>853</v>
      </c>
      <c r="C1882" s="2" t="s">
        <v>6</v>
      </c>
      <c r="D1882" s="2">
        <v>51</v>
      </c>
      <c r="E1882" s="6">
        <v>25004</v>
      </c>
      <c r="F1882" s="7">
        <v>43986.642453703702</v>
      </c>
      <c r="G1882" s="69" t="s">
        <v>4</v>
      </c>
      <c r="H1882" s="68">
        <v>1561</v>
      </c>
      <c r="I1882" s="8">
        <f t="shared" si="147"/>
        <v>15.61</v>
      </c>
      <c r="J1882" s="93">
        <v>4.3040000000000003</v>
      </c>
      <c r="K1882" s="69">
        <v>100</v>
      </c>
      <c r="L1882" s="68">
        <v>423</v>
      </c>
      <c r="M1882" s="93">
        <f t="shared" si="148"/>
        <v>4.2300000000000004</v>
      </c>
      <c r="N1882" s="93">
        <v>2.2240000000000002</v>
      </c>
      <c r="O1882" s="69">
        <v>100</v>
      </c>
      <c r="P1882" s="181">
        <f t="shared" si="149"/>
        <v>3.6903073286052006</v>
      </c>
      <c r="Q1882" s="77" t="s">
        <v>723</v>
      </c>
      <c r="V1882" s="34">
        <v>0.5131944444444444</v>
      </c>
      <c r="W1882" s="85">
        <v>0.66666666666666663</v>
      </c>
      <c r="X1882" s="86">
        <f t="shared" si="150"/>
        <v>0.15347222222222223</v>
      </c>
    </row>
    <row r="1883" spans="1:24" x14ac:dyDescent="0.3">
      <c r="A1883" s="44" t="s">
        <v>12720</v>
      </c>
      <c r="B1883" s="68" t="s">
        <v>12721</v>
      </c>
      <c r="C1883" s="2" t="s">
        <v>1</v>
      </c>
      <c r="D1883" s="2">
        <v>39</v>
      </c>
      <c r="E1883" s="6">
        <v>29635</v>
      </c>
      <c r="F1883" s="7">
        <v>43986.669907407406</v>
      </c>
      <c r="G1883" s="69" t="s">
        <v>4</v>
      </c>
      <c r="H1883" s="68">
        <v>947</v>
      </c>
      <c r="I1883" s="8">
        <f t="shared" si="147"/>
        <v>9.4700000000000006</v>
      </c>
      <c r="J1883" s="93">
        <v>3.0230000000000001</v>
      </c>
      <c r="K1883" s="69">
        <v>100</v>
      </c>
      <c r="L1883" s="68">
        <v>217</v>
      </c>
      <c r="M1883" s="93">
        <f t="shared" si="148"/>
        <v>2.17</v>
      </c>
      <c r="N1883" s="93">
        <v>1.2949999999999999</v>
      </c>
      <c r="O1883" s="69">
        <v>100</v>
      </c>
      <c r="P1883" s="181">
        <f t="shared" si="149"/>
        <v>4.3640552995391708</v>
      </c>
      <c r="Q1883" s="77" t="s">
        <v>12691</v>
      </c>
      <c r="V1883" s="34">
        <v>0.50486111111111109</v>
      </c>
      <c r="W1883" s="85">
        <v>0.68055555555555547</v>
      </c>
      <c r="X1883" s="86">
        <f t="shared" si="150"/>
        <v>0.17569444444444438</v>
      </c>
    </row>
    <row r="1884" spans="1:24" x14ac:dyDescent="0.3">
      <c r="A1884" s="44" t="s">
        <v>12722</v>
      </c>
      <c r="B1884" s="68" t="s">
        <v>38</v>
      </c>
      <c r="C1884" s="2" t="s">
        <v>1</v>
      </c>
      <c r="D1884" s="2">
        <v>51</v>
      </c>
      <c r="E1884" s="6">
        <v>25161</v>
      </c>
      <c r="F1884" s="7">
        <v>43987.518391203703</v>
      </c>
      <c r="G1884" s="69" t="s">
        <v>4</v>
      </c>
      <c r="H1884" s="68">
        <v>2095</v>
      </c>
      <c r="I1884" s="8">
        <f t="shared" si="147"/>
        <v>21.161616161616163</v>
      </c>
      <c r="J1884" s="93">
        <v>4.9420000000000002</v>
      </c>
      <c r="K1884" s="69">
        <v>99</v>
      </c>
      <c r="L1884" s="68">
        <v>705</v>
      </c>
      <c r="M1884" s="93">
        <f t="shared" si="148"/>
        <v>7.1212121212121211</v>
      </c>
      <c r="N1884" s="93">
        <v>2.8580000000000001</v>
      </c>
      <c r="O1884" s="69">
        <v>99</v>
      </c>
      <c r="P1884" s="181">
        <f t="shared" si="149"/>
        <v>2.9716312056737593</v>
      </c>
      <c r="Q1884" s="77" t="s">
        <v>12691</v>
      </c>
      <c r="V1884" s="34">
        <v>0.38263888888888892</v>
      </c>
      <c r="W1884" s="85">
        <v>0.52083333333333337</v>
      </c>
      <c r="X1884" s="86">
        <f t="shared" si="150"/>
        <v>0.13819444444444445</v>
      </c>
    </row>
    <row r="1885" spans="1:24" x14ac:dyDescent="0.3">
      <c r="A1885" s="44" t="s">
        <v>12723</v>
      </c>
      <c r="B1885" s="68" t="s">
        <v>7811</v>
      </c>
      <c r="C1885" s="2" t="s">
        <v>1</v>
      </c>
      <c r="D1885" s="2">
        <v>58</v>
      </c>
      <c r="E1885" s="6">
        <v>22637</v>
      </c>
      <c r="F1885" s="7">
        <v>43987.527824074074</v>
      </c>
      <c r="G1885" s="69" t="s">
        <v>4</v>
      </c>
      <c r="H1885" s="68">
        <v>2577</v>
      </c>
      <c r="I1885" s="8">
        <f t="shared" si="147"/>
        <v>25.77</v>
      </c>
      <c r="J1885" s="93">
        <v>4.8220000000000001</v>
      </c>
      <c r="K1885" s="69">
        <v>100</v>
      </c>
      <c r="L1885" s="68">
        <v>586</v>
      </c>
      <c r="M1885" s="93">
        <f t="shared" si="148"/>
        <v>5.86</v>
      </c>
      <c r="N1885" s="93">
        <v>2.4580000000000002</v>
      </c>
      <c r="O1885" s="69">
        <v>100</v>
      </c>
      <c r="P1885" s="181">
        <f t="shared" si="149"/>
        <v>4.3976109215017063</v>
      </c>
      <c r="Q1885" s="77" t="s">
        <v>12691</v>
      </c>
      <c r="V1885" s="34">
        <v>0.40416666666666662</v>
      </c>
      <c r="W1885" s="85">
        <v>0.53472222222222221</v>
      </c>
      <c r="X1885" s="86">
        <f t="shared" si="150"/>
        <v>0.13055555555555559</v>
      </c>
    </row>
    <row r="1886" spans="1:24" x14ac:dyDescent="0.3">
      <c r="A1886" s="44" t="s">
        <v>12724</v>
      </c>
      <c r="B1886" s="68" t="s">
        <v>4807</v>
      </c>
      <c r="C1886" s="2" t="s">
        <v>1</v>
      </c>
      <c r="D1886" s="2">
        <v>62</v>
      </c>
      <c r="E1886" s="6">
        <v>21148</v>
      </c>
      <c r="F1886" s="7">
        <v>43987.544444444444</v>
      </c>
      <c r="G1886" s="69" t="s">
        <v>4</v>
      </c>
      <c r="H1886" s="68">
        <v>2752</v>
      </c>
      <c r="I1886" s="8">
        <f t="shared" si="147"/>
        <v>27.797979797979799</v>
      </c>
      <c r="J1886" s="93">
        <v>5.4859999999999998</v>
      </c>
      <c r="K1886" s="69">
        <v>99</v>
      </c>
      <c r="L1886" s="68">
        <v>661</v>
      </c>
      <c r="M1886" s="93">
        <f t="shared" si="148"/>
        <v>6.6767676767676765</v>
      </c>
      <c r="N1886" s="93">
        <v>2.637</v>
      </c>
      <c r="O1886" s="69">
        <v>99</v>
      </c>
      <c r="P1886" s="181">
        <f t="shared" si="149"/>
        <v>4.1633888048411505</v>
      </c>
      <c r="Q1886" s="77" t="s">
        <v>12691</v>
      </c>
      <c r="V1886" s="34">
        <v>0.41319444444444442</v>
      </c>
      <c r="W1886" s="85">
        <v>0.54861111111111105</v>
      </c>
      <c r="X1886" s="86">
        <f t="shared" si="150"/>
        <v>0.13541666666666663</v>
      </c>
    </row>
    <row r="1887" spans="1:24" x14ac:dyDescent="0.3">
      <c r="A1887" s="44" t="s">
        <v>12725</v>
      </c>
      <c r="B1887" s="68" t="s">
        <v>5806</v>
      </c>
      <c r="C1887" s="2" t="s">
        <v>1</v>
      </c>
      <c r="D1887" s="2">
        <v>42</v>
      </c>
      <c r="E1887" s="6">
        <v>28381</v>
      </c>
      <c r="F1887" s="7">
        <v>43987.553460648145</v>
      </c>
      <c r="G1887" s="69" t="s">
        <v>4</v>
      </c>
      <c r="H1887" s="68">
        <v>2153</v>
      </c>
      <c r="I1887" s="8">
        <f t="shared" si="147"/>
        <v>21.747474747474747</v>
      </c>
      <c r="J1887" s="93">
        <v>4.9509999999999996</v>
      </c>
      <c r="K1887" s="69">
        <v>99</v>
      </c>
      <c r="L1887" s="68">
        <v>528</v>
      </c>
      <c r="M1887" s="93">
        <f t="shared" si="148"/>
        <v>5.333333333333333</v>
      </c>
      <c r="N1887" s="93">
        <v>2.407</v>
      </c>
      <c r="O1887" s="69">
        <v>99</v>
      </c>
      <c r="P1887" s="181">
        <f t="shared" si="149"/>
        <v>4.0776515151515156</v>
      </c>
      <c r="Q1887" s="77" t="s">
        <v>12691</v>
      </c>
      <c r="V1887" s="34">
        <v>0.4236111111111111</v>
      </c>
      <c r="W1887" s="85">
        <v>0.56944444444444442</v>
      </c>
      <c r="X1887" s="86">
        <f t="shared" si="150"/>
        <v>0.14583333333333331</v>
      </c>
    </row>
    <row r="1888" spans="1:24" x14ac:dyDescent="0.3">
      <c r="A1888" s="44" t="s">
        <v>12726</v>
      </c>
      <c r="B1888" s="68" t="s">
        <v>6255</v>
      </c>
      <c r="C1888" s="2" t="s">
        <v>1</v>
      </c>
      <c r="D1888" s="2">
        <v>51</v>
      </c>
      <c r="E1888" s="6">
        <v>25197</v>
      </c>
      <c r="F1888" s="7">
        <v>43987.568298611113</v>
      </c>
      <c r="G1888" s="69" t="s">
        <v>4</v>
      </c>
      <c r="H1888" s="68">
        <v>2194</v>
      </c>
      <c r="I1888" s="8">
        <f t="shared" si="147"/>
        <v>21.94</v>
      </c>
      <c r="J1888" s="93">
        <v>5.391</v>
      </c>
      <c r="K1888" s="69">
        <v>100</v>
      </c>
      <c r="L1888" s="68">
        <v>369</v>
      </c>
      <c r="M1888" s="93">
        <f t="shared" si="148"/>
        <v>3.69</v>
      </c>
      <c r="N1888" s="93">
        <v>1.698</v>
      </c>
      <c r="O1888" s="69">
        <v>100</v>
      </c>
      <c r="P1888" s="181">
        <f t="shared" si="149"/>
        <v>5.9457994579945801</v>
      </c>
      <c r="Q1888" s="77" t="s">
        <v>12691</v>
      </c>
      <c r="V1888" s="34">
        <v>0.42638888888888887</v>
      </c>
      <c r="W1888" s="85">
        <v>0.58333333333333337</v>
      </c>
      <c r="X1888" s="86">
        <f t="shared" si="150"/>
        <v>0.1569444444444445</v>
      </c>
    </row>
    <row r="1889" spans="1:24" x14ac:dyDescent="0.3">
      <c r="A1889" s="44" t="s">
        <v>12727</v>
      </c>
      <c r="B1889" s="68" t="s">
        <v>7181</v>
      </c>
      <c r="C1889" s="2" t="s">
        <v>1</v>
      </c>
      <c r="D1889" s="2">
        <v>77</v>
      </c>
      <c r="E1889" s="6">
        <v>15650</v>
      </c>
      <c r="F1889" s="7">
        <v>43987.585324074076</v>
      </c>
      <c r="G1889" s="69" t="s">
        <v>4</v>
      </c>
      <c r="H1889" s="68">
        <v>2945</v>
      </c>
      <c r="I1889" s="8">
        <f t="shared" si="147"/>
        <v>29.45</v>
      </c>
      <c r="J1889" s="93">
        <v>5.2039999999999997</v>
      </c>
      <c r="K1889" s="69">
        <v>100</v>
      </c>
      <c r="L1889" s="68">
        <v>832</v>
      </c>
      <c r="M1889" s="93">
        <f t="shared" si="148"/>
        <v>8.32</v>
      </c>
      <c r="N1889" s="93">
        <v>2.6469999999999998</v>
      </c>
      <c r="O1889" s="69">
        <v>100</v>
      </c>
      <c r="P1889" s="181">
        <f t="shared" si="149"/>
        <v>3.5396634615384612</v>
      </c>
      <c r="Q1889" s="77" t="s">
        <v>12691</v>
      </c>
      <c r="V1889" s="34">
        <v>0.45416666666666666</v>
      </c>
      <c r="W1889" s="85">
        <v>0.59722222222222221</v>
      </c>
      <c r="X1889" s="86">
        <f t="shared" si="150"/>
        <v>0.14305555555555555</v>
      </c>
    </row>
    <row r="1890" spans="1:24" x14ac:dyDescent="0.3">
      <c r="A1890" s="44" t="s">
        <v>12728</v>
      </c>
      <c r="B1890" s="68" t="s">
        <v>12729</v>
      </c>
      <c r="C1890" s="2" t="s">
        <v>1</v>
      </c>
      <c r="D1890" s="2">
        <v>85</v>
      </c>
      <c r="E1890" s="6">
        <v>12763</v>
      </c>
      <c r="F1890" s="7">
        <v>43987.595196759263</v>
      </c>
      <c r="G1890" s="69" t="s">
        <v>4</v>
      </c>
      <c r="H1890" s="68">
        <v>2848</v>
      </c>
      <c r="I1890" s="8">
        <f t="shared" si="147"/>
        <v>28.48</v>
      </c>
      <c r="J1890" s="93">
        <v>5.9329999999999998</v>
      </c>
      <c r="K1890" s="69">
        <v>100</v>
      </c>
      <c r="L1890" s="68">
        <v>888</v>
      </c>
      <c r="M1890" s="93">
        <f t="shared" si="148"/>
        <v>8.8800000000000008</v>
      </c>
      <c r="N1890" s="93">
        <v>3.3069999999999999</v>
      </c>
      <c r="O1890" s="69">
        <v>100</v>
      </c>
      <c r="P1890" s="181">
        <f t="shared" si="149"/>
        <v>3.2072072072072069</v>
      </c>
      <c r="Q1890" s="77" t="s">
        <v>12691</v>
      </c>
      <c r="V1890" s="34">
        <v>0.44444444444444442</v>
      </c>
      <c r="W1890" s="85">
        <v>0.61805555555555558</v>
      </c>
      <c r="X1890" s="86">
        <f t="shared" si="150"/>
        <v>0.17361111111111116</v>
      </c>
    </row>
    <row r="1891" spans="1:24" x14ac:dyDescent="0.3">
      <c r="A1891" s="44" t="s">
        <v>12730</v>
      </c>
      <c r="B1891" s="68" t="s">
        <v>865</v>
      </c>
      <c r="C1891" s="2" t="s">
        <v>6</v>
      </c>
      <c r="D1891" s="2">
        <v>51</v>
      </c>
      <c r="E1891" s="6">
        <v>25077</v>
      </c>
      <c r="F1891" s="7">
        <v>43987.606076388889</v>
      </c>
      <c r="G1891" s="69" t="s">
        <v>4</v>
      </c>
      <c r="H1891" s="68">
        <v>1618</v>
      </c>
      <c r="I1891" s="8">
        <f t="shared" si="147"/>
        <v>16.18</v>
      </c>
      <c r="J1891" s="93">
        <v>3.786</v>
      </c>
      <c r="K1891" s="69">
        <v>100</v>
      </c>
      <c r="L1891" s="68">
        <v>545</v>
      </c>
      <c r="M1891" s="93">
        <f t="shared" si="148"/>
        <v>5.45</v>
      </c>
      <c r="N1891" s="93">
        <v>2.794</v>
      </c>
      <c r="O1891" s="69">
        <v>100</v>
      </c>
      <c r="P1891" s="181">
        <f t="shared" si="149"/>
        <v>2.9688073394495413</v>
      </c>
      <c r="Q1891" s="77" t="s">
        <v>12691</v>
      </c>
      <c r="V1891" s="34">
        <v>0.47986111111111113</v>
      </c>
      <c r="W1891" s="85">
        <v>0.64583333333333337</v>
      </c>
      <c r="X1891" s="86">
        <f t="shared" si="150"/>
        <v>0.16597222222222224</v>
      </c>
    </row>
    <row r="1892" spans="1:24" x14ac:dyDescent="0.3">
      <c r="A1892" s="44" t="s">
        <v>12731</v>
      </c>
      <c r="B1892" s="68" t="s">
        <v>12732</v>
      </c>
      <c r="C1892" s="2" t="s">
        <v>6</v>
      </c>
      <c r="D1892" s="2">
        <v>42</v>
      </c>
      <c r="E1892" s="6">
        <v>28425</v>
      </c>
      <c r="F1892" s="7">
        <v>43987.622349537036</v>
      </c>
      <c r="G1892" s="69" t="s">
        <v>4</v>
      </c>
      <c r="H1892" s="68">
        <v>1490</v>
      </c>
      <c r="I1892" s="8">
        <f t="shared" si="147"/>
        <v>15.05050505050505</v>
      </c>
      <c r="J1892" s="93">
        <v>4.0970000000000004</v>
      </c>
      <c r="K1892" s="69">
        <v>99</v>
      </c>
      <c r="L1892" s="68">
        <v>627</v>
      </c>
      <c r="M1892" s="93">
        <f t="shared" si="148"/>
        <v>6.333333333333333</v>
      </c>
      <c r="N1892" s="93">
        <v>2.6110000000000002</v>
      </c>
      <c r="O1892" s="69">
        <v>99</v>
      </c>
      <c r="P1892" s="181">
        <f t="shared" si="149"/>
        <v>2.3763955342902712</v>
      </c>
      <c r="Q1892" s="77" t="s">
        <v>12733</v>
      </c>
      <c r="V1892" s="34">
        <v>0.48472222222222222</v>
      </c>
      <c r="W1892" s="85">
        <v>0.63194444444444442</v>
      </c>
      <c r="X1892" s="86">
        <f t="shared" si="150"/>
        <v>0.1472222222222222</v>
      </c>
    </row>
    <row r="1893" spans="1:24" x14ac:dyDescent="0.3">
      <c r="A1893" s="44" t="s">
        <v>12734</v>
      </c>
      <c r="B1893" s="68" t="s">
        <v>12735</v>
      </c>
      <c r="C1893" s="2" t="s">
        <v>6</v>
      </c>
      <c r="D1893" s="2">
        <v>57</v>
      </c>
      <c r="E1893" s="6">
        <v>23031</v>
      </c>
      <c r="F1893" s="7">
        <v>43987.634328703702</v>
      </c>
      <c r="G1893" s="69" t="s">
        <v>4</v>
      </c>
      <c r="H1893" s="68">
        <v>2523</v>
      </c>
      <c r="I1893" s="8">
        <f t="shared" si="147"/>
        <v>25.484848484848484</v>
      </c>
      <c r="J1893" s="93">
        <v>4.6870000000000003</v>
      </c>
      <c r="K1893" s="69">
        <v>99</v>
      </c>
      <c r="L1893" s="68">
        <v>1003</v>
      </c>
      <c r="M1893" s="93">
        <f t="shared" si="148"/>
        <v>10.131313131313131</v>
      </c>
      <c r="N1893" s="93">
        <v>3.0390000000000001</v>
      </c>
      <c r="O1893" s="69">
        <v>99</v>
      </c>
      <c r="P1893" s="181">
        <f t="shared" si="149"/>
        <v>2.5154536390827515</v>
      </c>
      <c r="Q1893" s="77" t="s">
        <v>12736</v>
      </c>
      <c r="V1893" s="34">
        <v>0.50416666666666665</v>
      </c>
      <c r="W1893" s="85">
        <v>0.66666666666666663</v>
      </c>
      <c r="X1893" s="86">
        <f t="shared" si="150"/>
        <v>0.16249999999999998</v>
      </c>
    </row>
    <row r="1894" spans="1:24" x14ac:dyDescent="0.3">
      <c r="A1894" s="44" t="s">
        <v>12737</v>
      </c>
      <c r="B1894" s="68" t="s">
        <v>12738</v>
      </c>
      <c r="C1894" s="2" t="s">
        <v>1</v>
      </c>
      <c r="D1894" s="2">
        <v>57</v>
      </c>
      <c r="E1894" s="6">
        <v>22929</v>
      </c>
      <c r="F1894" s="7">
        <v>43990.517233796294</v>
      </c>
      <c r="G1894" s="69" t="s">
        <v>4</v>
      </c>
      <c r="H1894" s="68">
        <v>2364</v>
      </c>
      <c r="I1894" s="8">
        <f t="shared" si="147"/>
        <v>23.878787878787879</v>
      </c>
      <c r="J1894" s="93">
        <v>5.3230000000000004</v>
      </c>
      <c r="K1894" s="69">
        <v>99</v>
      </c>
      <c r="L1894" s="68">
        <v>566</v>
      </c>
      <c r="M1894" s="93">
        <f t="shared" si="148"/>
        <v>5.7171717171717171</v>
      </c>
      <c r="N1894" s="93">
        <v>2.6989999999999998</v>
      </c>
      <c r="O1894" s="69">
        <v>99</v>
      </c>
      <c r="P1894" s="181">
        <f t="shared" si="149"/>
        <v>4.1766784452296823</v>
      </c>
      <c r="Q1894" s="77" t="s">
        <v>12736</v>
      </c>
      <c r="V1894" s="34">
        <v>0.37361111111111112</v>
      </c>
      <c r="W1894" s="85">
        <v>0.52083333333333337</v>
      </c>
      <c r="X1894" s="86">
        <f t="shared" si="150"/>
        <v>0.14722222222222225</v>
      </c>
    </row>
    <row r="1895" spans="1:24" x14ac:dyDescent="0.3">
      <c r="A1895" s="44" t="s">
        <v>12739</v>
      </c>
      <c r="B1895" s="68" t="s">
        <v>12740</v>
      </c>
      <c r="C1895" s="2" t="s">
        <v>6</v>
      </c>
      <c r="D1895" s="2">
        <v>68</v>
      </c>
      <c r="E1895" s="6">
        <v>18924</v>
      </c>
      <c r="F1895" s="7">
        <v>43990.517650462964</v>
      </c>
      <c r="G1895" s="69" t="s">
        <v>4</v>
      </c>
      <c r="H1895" s="68">
        <v>2068</v>
      </c>
      <c r="I1895" s="8">
        <f t="shared" si="147"/>
        <v>20.888888888888889</v>
      </c>
      <c r="J1895" s="93">
        <v>4.58</v>
      </c>
      <c r="K1895" s="69">
        <v>99</v>
      </c>
      <c r="L1895" s="68">
        <v>510</v>
      </c>
      <c r="M1895" s="93">
        <f t="shared" si="148"/>
        <v>5.1515151515151514</v>
      </c>
      <c r="N1895" s="93">
        <v>2.2650000000000001</v>
      </c>
      <c r="O1895" s="69">
        <v>99</v>
      </c>
      <c r="P1895" s="181">
        <f t="shared" si="149"/>
        <v>4.0549019607843135</v>
      </c>
      <c r="Q1895" s="77" t="s">
        <v>12736</v>
      </c>
      <c r="V1895" s="34">
        <v>0.38194444444444442</v>
      </c>
      <c r="W1895" s="85">
        <v>0.53472222222222221</v>
      </c>
      <c r="X1895" s="86">
        <f t="shared" si="150"/>
        <v>0.15277777777777779</v>
      </c>
    </row>
    <row r="1896" spans="1:24" x14ac:dyDescent="0.3">
      <c r="A1896" s="44" t="s">
        <v>12741</v>
      </c>
      <c r="B1896" s="68" t="s">
        <v>12742</v>
      </c>
      <c r="C1896" s="2" t="s">
        <v>6</v>
      </c>
      <c r="D1896" s="2">
        <v>46</v>
      </c>
      <c r="E1896" s="6">
        <v>26905</v>
      </c>
      <c r="F1896" s="7">
        <v>43990.532268518517</v>
      </c>
      <c r="G1896" s="69" t="s">
        <v>4</v>
      </c>
      <c r="H1896" s="68">
        <v>960</v>
      </c>
      <c r="I1896" s="8">
        <f t="shared" si="147"/>
        <v>9.6</v>
      </c>
      <c r="J1896" s="93">
        <v>2.7189999999999999</v>
      </c>
      <c r="K1896" s="69">
        <v>100</v>
      </c>
      <c r="L1896" s="68">
        <v>432</v>
      </c>
      <c r="M1896" s="93">
        <f t="shared" si="148"/>
        <v>4.32</v>
      </c>
      <c r="N1896" s="93">
        <v>2.15</v>
      </c>
      <c r="O1896" s="69">
        <v>100</v>
      </c>
      <c r="P1896" s="181">
        <f t="shared" si="149"/>
        <v>2.2222222222222219</v>
      </c>
      <c r="Q1896" s="77" t="s">
        <v>12736</v>
      </c>
      <c r="V1896" s="34">
        <v>0.375</v>
      </c>
      <c r="W1896" s="85">
        <v>0.54861111111111105</v>
      </c>
      <c r="X1896" s="86">
        <f t="shared" si="150"/>
        <v>0.17361111111111105</v>
      </c>
    </row>
    <row r="1897" spans="1:24" x14ac:dyDescent="0.3">
      <c r="A1897" s="44" t="s">
        <v>12743</v>
      </c>
      <c r="B1897" s="68" t="s">
        <v>45</v>
      </c>
      <c r="C1897" s="2" t="s">
        <v>1</v>
      </c>
      <c r="D1897" s="2">
        <v>42</v>
      </c>
      <c r="E1897" s="6">
        <v>28567</v>
      </c>
      <c r="F1897" s="7">
        <v>43990.541145833333</v>
      </c>
      <c r="G1897" s="69" t="s">
        <v>4</v>
      </c>
      <c r="H1897" s="68">
        <v>1748</v>
      </c>
      <c r="I1897" s="8">
        <f t="shared" si="147"/>
        <v>17.48</v>
      </c>
      <c r="J1897" s="93">
        <v>4.3079999999999998</v>
      </c>
      <c r="K1897" s="69">
        <v>100</v>
      </c>
      <c r="L1897" s="68">
        <v>411</v>
      </c>
      <c r="M1897" s="93">
        <f t="shared" si="148"/>
        <v>4.1100000000000003</v>
      </c>
      <c r="N1897" s="93">
        <v>2.044</v>
      </c>
      <c r="O1897" s="69">
        <v>100</v>
      </c>
      <c r="P1897" s="181">
        <f t="shared" si="149"/>
        <v>4.2530413625304133</v>
      </c>
      <c r="Q1897" s="77" t="s">
        <v>12666</v>
      </c>
      <c r="V1897" s="34">
        <v>0.39583333333333331</v>
      </c>
      <c r="W1897" s="85">
        <v>0.56597222222222221</v>
      </c>
      <c r="X1897" s="86">
        <f t="shared" si="150"/>
        <v>0.1701388888888889</v>
      </c>
    </row>
    <row r="1898" spans="1:24" x14ac:dyDescent="0.3">
      <c r="A1898" s="44" t="s">
        <v>12744</v>
      </c>
      <c r="B1898" s="68" t="s">
        <v>6438</v>
      </c>
      <c r="C1898" s="2" t="s">
        <v>1</v>
      </c>
      <c r="D1898" s="2">
        <v>43</v>
      </c>
      <c r="E1898" s="6">
        <v>28231</v>
      </c>
      <c r="F1898" s="7">
        <v>43990.567141203705</v>
      </c>
      <c r="G1898" s="69" t="s">
        <v>4</v>
      </c>
      <c r="H1898" s="68">
        <v>1464</v>
      </c>
      <c r="I1898" s="8">
        <f t="shared" si="147"/>
        <v>14.787878787878787</v>
      </c>
      <c r="J1898" s="93">
        <v>3.3570000000000002</v>
      </c>
      <c r="K1898" s="69">
        <v>99</v>
      </c>
      <c r="L1898" s="68">
        <v>391</v>
      </c>
      <c r="M1898" s="93">
        <f t="shared" si="148"/>
        <v>3.9494949494949494</v>
      </c>
      <c r="N1898" s="93">
        <v>2.0569999999999999</v>
      </c>
      <c r="O1898" s="69">
        <v>99</v>
      </c>
      <c r="P1898" s="181">
        <f t="shared" si="149"/>
        <v>3.7442455242966752</v>
      </c>
      <c r="Q1898" s="77" t="s">
        <v>12666</v>
      </c>
      <c r="V1898" s="34">
        <v>0.42222222222222222</v>
      </c>
      <c r="W1898" s="85">
        <v>0.57638888888888895</v>
      </c>
      <c r="X1898" s="86">
        <f t="shared" si="150"/>
        <v>0.15416666666666673</v>
      </c>
    </row>
    <row r="1899" spans="1:24" x14ac:dyDescent="0.3">
      <c r="A1899" s="44" t="s">
        <v>3329</v>
      </c>
      <c r="B1899" s="68" t="s">
        <v>1831</v>
      </c>
      <c r="C1899" s="2" t="s">
        <v>1</v>
      </c>
      <c r="D1899" s="2">
        <v>51</v>
      </c>
      <c r="E1899" s="6">
        <v>25194</v>
      </c>
      <c r="F1899" s="7">
        <v>43990.593101851853</v>
      </c>
      <c r="G1899" s="69" t="s">
        <v>4</v>
      </c>
      <c r="H1899" s="68">
        <v>2147</v>
      </c>
      <c r="I1899" s="8">
        <f t="shared" si="147"/>
        <v>21.47</v>
      </c>
      <c r="J1899" s="93">
        <v>4.3819999999999997</v>
      </c>
      <c r="K1899" s="69">
        <v>100</v>
      </c>
      <c r="L1899" s="68">
        <v>359</v>
      </c>
      <c r="M1899" s="93">
        <f t="shared" si="148"/>
        <v>3.59</v>
      </c>
      <c r="N1899" s="93">
        <v>1.9390000000000001</v>
      </c>
      <c r="O1899" s="69">
        <v>100</v>
      </c>
      <c r="P1899" s="181">
        <f t="shared" si="149"/>
        <v>5.9805013927576605</v>
      </c>
      <c r="Q1899" s="77" t="s">
        <v>12666</v>
      </c>
      <c r="V1899" s="34">
        <v>0.43055555555555558</v>
      </c>
      <c r="W1899" s="85">
        <v>0.59722222222222221</v>
      </c>
      <c r="X1899" s="86">
        <f t="shared" si="150"/>
        <v>0.16666666666666663</v>
      </c>
    </row>
    <row r="1900" spans="1:24" x14ac:dyDescent="0.3">
      <c r="A1900" s="44" t="s">
        <v>1996</v>
      </c>
      <c r="B1900" s="68" t="s">
        <v>875</v>
      </c>
      <c r="C1900" s="2" t="s">
        <v>1</v>
      </c>
      <c r="D1900" s="2">
        <v>52</v>
      </c>
      <c r="E1900" s="6">
        <v>24761</v>
      </c>
      <c r="F1900" s="7">
        <v>43990.603206018517</v>
      </c>
      <c r="G1900" s="69" t="s">
        <v>4</v>
      </c>
      <c r="H1900" s="68">
        <v>2283</v>
      </c>
      <c r="I1900" s="8">
        <f t="shared" si="147"/>
        <v>23.060606060606062</v>
      </c>
      <c r="J1900" s="93">
        <v>5.1740000000000004</v>
      </c>
      <c r="K1900" s="69">
        <v>99</v>
      </c>
      <c r="L1900" s="68">
        <v>396</v>
      </c>
      <c r="M1900" s="93">
        <f t="shared" si="148"/>
        <v>4</v>
      </c>
      <c r="N1900" s="93">
        <v>1.9430000000000001</v>
      </c>
      <c r="O1900" s="69">
        <v>99</v>
      </c>
      <c r="P1900" s="181">
        <f t="shared" si="149"/>
        <v>5.7651515151515156</v>
      </c>
      <c r="Q1900" s="77" t="s">
        <v>12666</v>
      </c>
      <c r="V1900" s="34">
        <v>0.45624999999999999</v>
      </c>
      <c r="W1900" s="85">
        <v>0.60763888888888895</v>
      </c>
      <c r="X1900" s="86">
        <f t="shared" si="150"/>
        <v>0.15138888888888896</v>
      </c>
    </row>
    <row r="1901" spans="1:24" x14ac:dyDescent="0.3">
      <c r="A1901" s="44" t="s">
        <v>12745</v>
      </c>
      <c r="B1901" s="68" t="s">
        <v>5343</v>
      </c>
      <c r="C1901" s="2" t="s">
        <v>1</v>
      </c>
      <c r="D1901" s="2">
        <v>65</v>
      </c>
      <c r="E1901" s="6">
        <v>20091</v>
      </c>
      <c r="F1901" s="7">
        <v>43990.606087962966</v>
      </c>
      <c r="G1901" s="69" t="s">
        <v>4</v>
      </c>
      <c r="H1901" s="68">
        <v>4064</v>
      </c>
      <c r="I1901" s="8">
        <f t="shared" si="147"/>
        <v>40.64</v>
      </c>
      <c r="J1901" s="93">
        <v>8.6389999999999993</v>
      </c>
      <c r="K1901" s="69">
        <v>100</v>
      </c>
      <c r="L1901" s="68">
        <v>476</v>
      </c>
      <c r="M1901" s="93">
        <f t="shared" si="148"/>
        <v>4.76</v>
      </c>
      <c r="N1901" s="93">
        <v>2.4</v>
      </c>
      <c r="O1901" s="69">
        <v>100</v>
      </c>
      <c r="P1901" s="181">
        <f t="shared" si="149"/>
        <v>8.53781512605042</v>
      </c>
      <c r="Q1901" s="77" t="s">
        <v>12746</v>
      </c>
      <c r="V1901" s="34">
        <v>0.46180555555555558</v>
      </c>
      <c r="W1901" s="85">
        <v>0.625</v>
      </c>
      <c r="X1901" s="86">
        <f t="shared" si="150"/>
        <v>0.16319444444444442</v>
      </c>
    </row>
    <row r="1902" spans="1:24" x14ac:dyDescent="0.3">
      <c r="A1902" s="44" t="s">
        <v>12747</v>
      </c>
      <c r="B1902" s="68" t="s">
        <v>12748</v>
      </c>
      <c r="C1902" s="2" t="s">
        <v>1</v>
      </c>
      <c r="D1902" s="2">
        <v>50</v>
      </c>
      <c r="E1902" s="6">
        <v>25471</v>
      </c>
      <c r="F1902" s="7">
        <v>43990.632118055553</v>
      </c>
      <c r="G1902" s="69" t="s">
        <v>4</v>
      </c>
      <c r="H1902" s="68">
        <v>1616</v>
      </c>
      <c r="I1902" s="8">
        <f t="shared" si="147"/>
        <v>16.323232323232322</v>
      </c>
      <c r="J1902" s="93">
        <v>4.3659999999999997</v>
      </c>
      <c r="K1902" s="69">
        <v>99</v>
      </c>
      <c r="L1902" s="68">
        <v>275</v>
      </c>
      <c r="M1902" s="93">
        <f t="shared" si="148"/>
        <v>2.7777777777777777</v>
      </c>
      <c r="N1902" s="93">
        <v>1.7470000000000001</v>
      </c>
      <c r="O1902" s="69">
        <v>99</v>
      </c>
      <c r="P1902" s="181">
        <f t="shared" si="149"/>
        <v>5.876363636363636</v>
      </c>
      <c r="Q1902" s="77" t="s">
        <v>12746</v>
      </c>
      <c r="V1902" s="34">
        <v>0.47569444444444442</v>
      </c>
      <c r="W1902" s="85">
        <v>0.65625</v>
      </c>
      <c r="X1902" s="86">
        <f t="shared" si="150"/>
        <v>0.18055555555555558</v>
      </c>
    </row>
    <row r="1903" spans="1:24" x14ac:dyDescent="0.3">
      <c r="A1903" s="44" t="s">
        <v>12749</v>
      </c>
      <c r="B1903" s="68" t="s">
        <v>12750</v>
      </c>
      <c r="C1903" s="2" t="s">
        <v>1</v>
      </c>
      <c r="D1903" s="2">
        <v>46</v>
      </c>
      <c r="E1903" s="6">
        <v>26871</v>
      </c>
      <c r="F1903" s="7">
        <v>43990.640335648146</v>
      </c>
      <c r="G1903" s="69" t="s">
        <v>4</v>
      </c>
      <c r="H1903" s="68">
        <v>1868</v>
      </c>
      <c r="I1903" s="8">
        <f t="shared" si="147"/>
        <v>18.868686868686869</v>
      </c>
      <c r="J1903" s="93">
        <v>4.3440000000000003</v>
      </c>
      <c r="K1903" s="69">
        <v>99</v>
      </c>
      <c r="L1903" s="68">
        <v>539</v>
      </c>
      <c r="M1903" s="93">
        <f t="shared" si="148"/>
        <v>5.4444444444444446</v>
      </c>
      <c r="N1903" s="93">
        <v>2.2549999999999999</v>
      </c>
      <c r="O1903" s="69">
        <v>99</v>
      </c>
      <c r="P1903" s="181">
        <f t="shared" si="149"/>
        <v>3.4656771799628943</v>
      </c>
      <c r="Q1903" s="77" t="s">
        <v>12746</v>
      </c>
      <c r="V1903" s="34">
        <v>0.49652777777777773</v>
      </c>
      <c r="W1903" s="85">
        <v>0.64583333333333337</v>
      </c>
      <c r="X1903" s="86">
        <f t="shared" si="150"/>
        <v>0.14930555555555564</v>
      </c>
    </row>
    <row r="1904" spans="1:24" x14ac:dyDescent="0.3">
      <c r="A1904" s="44" t="s">
        <v>12751</v>
      </c>
      <c r="B1904" s="68" t="s">
        <v>5446</v>
      </c>
      <c r="C1904" s="2" t="s">
        <v>1</v>
      </c>
      <c r="D1904" s="2">
        <v>56</v>
      </c>
      <c r="E1904" s="6">
        <v>23436</v>
      </c>
      <c r="F1904" s="7">
        <v>43990.657557870371</v>
      </c>
      <c r="G1904" s="69" t="s">
        <v>4</v>
      </c>
      <c r="H1904" s="68">
        <v>2611</v>
      </c>
      <c r="I1904" s="8">
        <f t="shared" si="147"/>
        <v>26.11</v>
      </c>
      <c r="J1904" s="93">
        <v>5.4340000000000002</v>
      </c>
      <c r="K1904" s="69">
        <v>100</v>
      </c>
      <c r="L1904" s="68">
        <v>513</v>
      </c>
      <c r="M1904" s="93">
        <f t="shared" si="148"/>
        <v>5.13</v>
      </c>
      <c r="N1904" s="93">
        <v>2.2810000000000001</v>
      </c>
      <c r="O1904" s="69">
        <v>100</v>
      </c>
      <c r="P1904" s="181">
        <f t="shared" si="149"/>
        <v>5.0896686159844053</v>
      </c>
      <c r="Q1904" s="77" t="s">
        <v>12746</v>
      </c>
      <c r="V1904" s="34">
        <v>0.50486111111111109</v>
      </c>
      <c r="W1904" s="85">
        <v>0.67361111111111116</v>
      </c>
      <c r="X1904" s="86">
        <f t="shared" si="150"/>
        <v>0.16875000000000007</v>
      </c>
    </row>
    <row r="1905" spans="1:24" x14ac:dyDescent="0.3">
      <c r="A1905" s="44" t="s">
        <v>12752</v>
      </c>
      <c r="B1905" s="68" t="s">
        <v>7327</v>
      </c>
      <c r="C1905" s="2" t="s">
        <v>1</v>
      </c>
      <c r="D1905" s="2">
        <v>42</v>
      </c>
      <c r="E1905" s="6">
        <v>28402</v>
      </c>
      <c r="F1905" s="7">
        <v>43991.516261574077</v>
      </c>
      <c r="G1905" s="69" t="s">
        <v>4</v>
      </c>
      <c r="H1905" s="68">
        <v>2333</v>
      </c>
      <c r="I1905" s="8">
        <f t="shared" si="147"/>
        <v>23.565656565656564</v>
      </c>
      <c r="J1905" s="93">
        <v>5.1909999999999998</v>
      </c>
      <c r="K1905" s="69">
        <v>99</v>
      </c>
      <c r="L1905" s="68">
        <v>364</v>
      </c>
      <c r="M1905" s="93">
        <f t="shared" si="148"/>
        <v>3.6767676767676769</v>
      </c>
      <c r="N1905" s="93">
        <v>2.1419999999999999</v>
      </c>
      <c r="O1905" s="69">
        <v>99</v>
      </c>
      <c r="P1905" s="181">
        <f t="shared" si="149"/>
        <v>6.4093406593406588</v>
      </c>
      <c r="Q1905" s="77" t="s">
        <v>12746</v>
      </c>
      <c r="V1905" s="34">
        <v>0.38125000000000003</v>
      </c>
      <c r="W1905" s="85">
        <v>0.52083333333333337</v>
      </c>
      <c r="X1905" s="86">
        <f t="shared" si="150"/>
        <v>0.13958333333333334</v>
      </c>
    </row>
    <row r="1906" spans="1:24" x14ac:dyDescent="0.3">
      <c r="A1906" s="44" t="s">
        <v>12753</v>
      </c>
      <c r="B1906" s="68" t="s">
        <v>6452</v>
      </c>
      <c r="C1906" s="2" t="s">
        <v>1</v>
      </c>
      <c r="D1906" s="2">
        <v>56</v>
      </c>
      <c r="E1906" s="6">
        <v>23408</v>
      </c>
      <c r="F1906" s="7">
        <v>43991.527650462966</v>
      </c>
      <c r="G1906" s="69" t="s">
        <v>4</v>
      </c>
      <c r="H1906" s="68">
        <v>3609</v>
      </c>
      <c r="I1906" s="8">
        <f t="shared" si="147"/>
        <v>36.090000000000003</v>
      </c>
      <c r="J1906" s="93">
        <v>7.2450000000000001</v>
      </c>
      <c r="K1906" s="69">
        <v>100</v>
      </c>
      <c r="L1906" s="68">
        <v>514</v>
      </c>
      <c r="M1906" s="93">
        <f t="shared" si="148"/>
        <v>5.14</v>
      </c>
      <c r="N1906" s="93">
        <v>2.2250000000000001</v>
      </c>
      <c r="O1906" s="69">
        <v>100</v>
      </c>
      <c r="P1906" s="181">
        <f t="shared" si="149"/>
        <v>7.0214007782101175</v>
      </c>
      <c r="Q1906" s="77" t="s">
        <v>12746</v>
      </c>
      <c r="V1906" s="34">
        <v>0.3888888888888889</v>
      </c>
      <c r="W1906" s="85">
        <v>0.53472222222222221</v>
      </c>
      <c r="X1906" s="86">
        <f t="shared" si="150"/>
        <v>0.14583333333333331</v>
      </c>
    </row>
    <row r="1907" spans="1:24" x14ac:dyDescent="0.3">
      <c r="A1907" s="44" t="s">
        <v>12754</v>
      </c>
      <c r="B1907" s="68" t="s">
        <v>12755</v>
      </c>
      <c r="C1907" s="2" t="s">
        <v>6</v>
      </c>
      <c r="D1907" s="2">
        <v>50</v>
      </c>
      <c r="E1907" s="6">
        <v>25484</v>
      </c>
      <c r="F1907" s="7">
        <v>43991.53800925926</v>
      </c>
      <c r="G1907" s="69" t="s">
        <v>4</v>
      </c>
      <c r="H1907" s="68">
        <v>1801</v>
      </c>
      <c r="I1907" s="8">
        <f t="shared" si="147"/>
        <v>18.19191919191919</v>
      </c>
      <c r="J1907" s="93">
        <v>3.9710000000000001</v>
      </c>
      <c r="K1907" s="69">
        <v>99</v>
      </c>
      <c r="L1907" s="68">
        <v>628</v>
      </c>
      <c r="M1907" s="93">
        <f t="shared" si="148"/>
        <v>6.3434343434343434</v>
      </c>
      <c r="N1907" s="93">
        <v>2.5640000000000001</v>
      </c>
      <c r="O1907" s="69">
        <v>99</v>
      </c>
      <c r="P1907" s="181">
        <f t="shared" si="149"/>
        <v>2.8678343949044582</v>
      </c>
      <c r="Q1907" s="77" t="s">
        <v>12746</v>
      </c>
      <c r="V1907" s="34">
        <v>0.39444444444444443</v>
      </c>
      <c r="W1907" s="85">
        <v>0.54861111111111105</v>
      </c>
      <c r="X1907" s="86">
        <f t="shared" si="150"/>
        <v>0.15416666666666662</v>
      </c>
    </row>
    <row r="1908" spans="1:24" x14ac:dyDescent="0.3">
      <c r="A1908" s="44" t="s">
        <v>12756</v>
      </c>
      <c r="B1908" s="68" t="s">
        <v>91</v>
      </c>
      <c r="C1908" s="2" t="s">
        <v>1</v>
      </c>
      <c r="D1908" s="2">
        <v>77</v>
      </c>
      <c r="E1908" s="6">
        <v>15690</v>
      </c>
      <c r="F1908" s="7">
        <v>43991.567962962959</v>
      </c>
      <c r="G1908" s="69" t="s">
        <v>4</v>
      </c>
      <c r="H1908" s="68">
        <v>3246</v>
      </c>
      <c r="I1908" s="8">
        <f t="shared" si="147"/>
        <v>32.787878787878789</v>
      </c>
      <c r="J1908" s="93">
        <v>6.5810000000000004</v>
      </c>
      <c r="K1908" s="69">
        <v>99</v>
      </c>
      <c r="L1908" s="68">
        <v>650</v>
      </c>
      <c r="M1908" s="93">
        <f t="shared" si="148"/>
        <v>6.5656565656565657</v>
      </c>
      <c r="N1908" s="93">
        <v>2.4710000000000001</v>
      </c>
      <c r="O1908" s="69">
        <v>99</v>
      </c>
      <c r="P1908" s="181">
        <f t="shared" si="149"/>
        <v>4.993846153846154</v>
      </c>
      <c r="Q1908" s="77" t="s">
        <v>12746</v>
      </c>
      <c r="V1908" s="34">
        <v>0.39861111111111108</v>
      </c>
      <c r="W1908" s="85">
        <v>0.58333333333333337</v>
      </c>
      <c r="X1908" s="86">
        <f t="shared" si="150"/>
        <v>0.18472222222222229</v>
      </c>
    </row>
    <row r="1909" spans="1:24" x14ac:dyDescent="0.3">
      <c r="A1909" s="44" t="s">
        <v>12757</v>
      </c>
      <c r="B1909" s="68" t="s">
        <v>1385</v>
      </c>
      <c r="C1909" s="2" t="s">
        <v>1</v>
      </c>
      <c r="D1909" s="2">
        <v>55</v>
      </c>
      <c r="E1909" s="6">
        <v>23733</v>
      </c>
      <c r="F1909" s="7">
        <v>43991.594918981478</v>
      </c>
      <c r="G1909" s="69" t="s">
        <v>4</v>
      </c>
      <c r="H1909" s="68">
        <v>3460</v>
      </c>
      <c r="I1909" s="8">
        <f t="shared" si="147"/>
        <v>34.6</v>
      </c>
      <c r="J1909" s="93">
        <v>7.6790000000000003</v>
      </c>
      <c r="K1909" s="69">
        <v>100</v>
      </c>
      <c r="L1909" s="68">
        <v>616</v>
      </c>
      <c r="M1909" s="93">
        <f t="shared" si="148"/>
        <v>6.16</v>
      </c>
      <c r="N1909" s="93">
        <v>2.3860000000000001</v>
      </c>
      <c r="O1909" s="69">
        <v>100</v>
      </c>
      <c r="P1909" s="181">
        <f t="shared" si="149"/>
        <v>5.616883116883117</v>
      </c>
      <c r="Q1909" s="77" t="s">
        <v>12746</v>
      </c>
      <c r="V1909" s="34">
        <v>0.45277777777777778</v>
      </c>
      <c r="W1909" s="85">
        <v>0.61111111111111105</v>
      </c>
      <c r="X1909" s="86">
        <f t="shared" si="150"/>
        <v>0.15833333333333327</v>
      </c>
    </row>
    <row r="1910" spans="1:24" x14ac:dyDescent="0.3">
      <c r="A1910" s="44" t="s">
        <v>12758</v>
      </c>
      <c r="B1910" s="68" t="s">
        <v>140</v>
      </c>
      <c r="C1910" s="2" t="s">
        <v>1</v>
      </c>
      <c r="D1910" s="2">
        <v>51</v>
      </c>
      <c r="E1910" s="6">
        <v>25100</v>
      </c>
      <c r="F1910" s="7">
        <v>43991.618541666663</v>
      </c>
      <c r="G1910" s="69" t="s">
        <v>4</v>
      </c>
      <c r="H1910" s="68">
        <v>1879</v>
      </c>
      <c r="I1910" s="8">
        <f t="shared" si="147"/>
        <v>18.979797979797979</v>
      </c>
      <c r="J1910" s="93">
        <v>5.3719999999999999</v>
      </c>
      <c r="K1910" s="69">
        <v>99</v>
      </c>
      <c r="L1910" s="68">
        <v>352</v>
      </c>
      <c r="M1910" s="93">
        <f t="shared" si="148"/>
        <v>3.5555555555555554</v>
      </c>
      <c r="N1910" s="93">
        <v>1.8080000000000001</v>
      </c>
      <c r="O1910" s="69">
        <v>99</v>
      </c>
      <c r="P1910" s="181">
        <f t="shared" si="149"/>
        <v>5.3380681818181817</v>
      </c>
      <c r="Q1910" s="77" t="s">
        <v>12746</v>
      </c>
      <c r="V1910" s="34">
        <v>0.46666666666666662</v>
      </c>
      <c r="W1910" s="85">
        <v>0.63194444444444442</v>
      </c>
      <c r="X1910" s="86">
        <f t="shared" si="150"/>
        <v>0.1652777777777778</v>
      </c>
    </row>
    <row r="1911" spans="1:24" x14ac:dyDescent="0.3">
      <c r="A1911" s="44" t="s">
        <v>12759</v>
      </c>
      <c r="B1911" s="68" t="s">
        <v>12760</v>
      </c>
      <c r="C1911" s="2" t="s">
        <v>6</v>
      </c>
      <c r="D1911" s="2">
        <v>68</v>
      </c>
      <c r="E1911" s="6">
        <v>19122</v>
      </c>
      <c r="F1911" s="7">
        <v>43991.630381944444</v>
      </c>
      <c r="G1911" s="69" t="s">
        <v>4</v>
      </c>
      <c r="H1911" s="68">
        <v>1520</v>
      </c>
      <c r="I1911" s="8">
        <f t="shared" si="147"/>
        <v>15.2</v>
      </c>
      <c r="J1911" s="93">
        <v>3.9849999999999999</v>
      </c>
      <c r="K1911" s="69">
        <v>100</v>
      </c>
      <c r="L1911" s="68">
        <v>474</v>
      </c>
      <c r="M1911" s="93">
        <f t="shared" si="148"/>
        <v>4.74</v>
      </c>
      <c r="N1911" s="93">
        <v>2.0819999999999999</v>
      </c>
      <c r="O1911" s="69">
        <v>100</v>
      </c>
      <c r="P1911" s="181">
        <f t="shared" si="149"/>
        <v>3.2067510548523206</v>
      </c>
      <c r="Q1911" s="77" t="s">
        <v>12746</v>
      </c>
      <c r="V1911" s="34">
        <v>0.47083333333333338</v>
      </c>
      <c r="W1911" s="85">
        <v>0.64583333333333337</v>
      </c>
      <c r="X1911" s="86">
        <f t="shared" si="150"/>
        <v>0.17499999999999999</v>
      </c>
    </row>
    <row r="1912" spans="1:24" x14ac:dyDescent="0.3">
      <c r="A1912" s="44" t="s">
        <v>12761</v>
      </c>
      <c r="B1912" s="68" t="s">
        <v>6272</v>
      </c>
      <c r="C1912" s="2" t="s">
        <v>6</v>
      </c>
      <c r="D1912" s="2">
        <v>38</v>
      </c>
      <c r="E1912" s="6">
        <v>29780</v>
      </c>
      <c r="F1912" s="7">
        <v>43991.640868055554</v>
      </c>
      <c r="G1912" s="69" t="s">
        <v>4</v>
      </c>
      <c r="H1912" s="68">
        <v>1477</v>
      </c>
      <c r="I1912" s="8">
        <f t="shared" si="147"/>
        <v>14.77</v>
      </c>
      <c r="J1912" s="93">
        <v>4.24</v>
      </c>
      <c r="K1912" s="69">
        <v>100</v>
      </c>
      <c r="L1912" s="68">
        <v>447</v>
      </c>
      <c r="M1912" s="93">
        <f t="shared" si="148"/>
        <v>4.47</v>
      </c>
      <c r="N1912" s="93">
        <v>2.012</v>
      </c>
      <c r="O1912" s="69">
        <v>100</v>
      </c>
      <c r="P1912" s="181">
        <f t="shared" si="149"/>
        <v>3.3042505592841165</v>
      </c>
      <c r="Q1912" s="77" t="s">
        <v>12746</v>
      </c>
      <c r="V1912" s="34">
        <v>0.51250000000000007</v>
      </c>
      <c r="W1912" s="85">
        <v>0.68055555555555547</v>
      </c>
      <c r="X1912" s="86">
        <f t="shared" si="150"/>
        <v>0.1680555555555554</v>
      </c>
    </row>
    <row r="1913" spans="1:24" x14ac:dyDescent="0.3">
      <c r="A1913" s="44" t="s">
        <v>12762</v>
      </c>
      <c r="B1913" s="68" t="s">
        <v>5683</v>
      </c>
      <c r="C1913" s="2" t="s">
        <v>1</v>
      </c>
      <c r="D1913" s="2">
        <v>45</v>
      </c>
      <c r="E1913" s="6">
        <v>27208</v>
      </c>
      <c r="F1913" s="7">
        <v>43991.666516203702</v>
      </c>
      <c r="G1913" s="69" t="s">
        <v>4</v>
      </c>
      <c r="H1913" s="68">
        <v>1570</v>
      </c>
      <c r="I1913" s="8">
        <f t="shared" si="147"/>
        <v>15.7</v>
      </c>
      <c r="J1913" s="93">
        <v>3.6890000000000001</v>
      </c>
      <c r="K1913" s="69">
        <v>100</v>
      </c>
      <c r="L1913" s="68">
        <v>378</v>
      </c>
      <c r="M1913" s="93">
        <f t="shared" si="148"/>
        <v>3.78</v>
      </c>
      <c r="N1913" s="93">
        <v>2.2360000000000002</v>
      </c>
      <c r="O1913" s="69">
        <v>100</v>
      </c>
      <c r="P1913" s="181">
        <f t="shared" si="149"/>
        <v>4.1534391534391535</v>
      </c>
      <c r="Q1913" s="77" t="s">
        <v>12746</v>
      </c>
      <c r="V1913" s="34">
        <v>0.50138888888888888</v>
      </c>
      <c r="W1913" s="85">
        <v>0.66666666666666663</v>
      </c>
      <c r="X1913" s="86">
        <f t="shared" si="150"/>
        <v>0.16527777777777775</v>
      </c>
    </row>
    <row r="1914" spans="1:24" x14ac:dyDescent="0.3">
      <c r="A1914" s="44" t="s">
        <v>12763</v>
      </c>
      <c r="B1914" s="68" t="s">
        <v>12764</v>
      </c>
      <c r="C1914" s="2" t="s">
        <v>6</v>
      </c>
      <c r="D1914" s="2">
        <v>73</v>
      </c>
      <c r="E1914" s="6">
        <v>17284</v>
      </c>
      <c r="F1914" s="7">
        <v>43991.703425925924</v>
      </c>
      <c r="G1914" s="69" t="s">
        <v>4</v>
      </c>
      <c r="H1914" s="68">
        <v>1490</v>
      </c>
      <c r="I1914" s="8">
        <f t="shared" si="147"/>
        <v>15.05050505050505</v>
      </c>
      <c r="J1914" s="93">
        <v>3.629</v>
      </c>
      <c r="K1914" s="69">
        <v>99</v>
      </c>
      <c r="L1914" s="68">
        <v>563</v>
      </c>
      <c r="M1914" s="93">
        <f t="shared" si="148"/>
        <v>5.6868686868686869</v>
      </c>
      <c r="N1914" s="93">
        <v>2.3370000000000002</v>
      </c>
      <c r="O1914" s="69">
        <v>99</v>
      </c>
      <c r="P1914" s="181">
        <f t="shared" si="149"/>
        <v>2.6465364120781527</v>
      </c>
      <c r="Q1914" s="77" t="s">
        <v>12746</v>
      </c>
      <c r="V1914" s="34">
        <v>0.54583333333333328</v>
      </c>
      <c r="W1914" s="85">
        <v>0.70833333333333337</v>
      </c>
      <c r="X1914" s="86">
        <f t="shared" si="150"/>
        <v>0.16250000000000009</v>
      </c>
    </row>
    <row r="1915" spans="1:24" x14ac:dyDescent="0.3">
      <c r="A1915" s="44" t="s">
        <v>12765</v>
      </c>
      <c r="B1915" s="68" t="s">
        <v>7343</v>
      </c>
      <c r="C1915" s="2" t="s">
        <v>1</v>
      </c>
      <c r="D1915" s="2">
        <v>51</v>
      </c>
      <c r="E1915" s="6">
        <v>25121</v>
      </c>
      <c r="F1915" s="7">
        <v>43992.517731481479</v>
      </c>
      <c r="G1915" s="69" t="s">
        <v>4</v>
      </c>
      <c r="H1915" s="68">
        <v>2665</v>
      </c>
      <c r="I1915" s="8">
        <f t="shared" si="147"/>
        <v>26.91919191919192</v>
      </c>
      <c r="J1915" s="93">
        <v>5.3959999999999999</v>
      </c>
      <c r="K1915" s="69">
        <v>99</v>
      </c>
      <c r="L1915" s="68">
        <v>345</v>
      </c>
      <c r="M1915" s="93">
        <f t="shared" si="148"/>
        <v>3.4848484848484849</v>
      </c>
      <c r="N1915" s="93">
        <v>1.6930000000000001</v>
      </c>
      <c r="O1915" s="69">
        <v>99</v>
      </c>
      <c r="P1915" s="181">
        <f t="shared" si="149"/>
        <v>7.7246376811594208</v>
      </c>
      <c r="Q1915" s="77" t="s">
        <v>12746</v>
      </c>
      <c r="V1915" s="34">
        <v>0.3666666666666667</v>
      </c>
      <c r="W1915" s="85">
        <v>0.52083333333333337</v>
      </c>
      <c r="X1915" s="86">
        <f t="shared" si="150"/>
        <v>0.15416666666666667</v>
      </c>
    </row>
    <row r="1916" spans="1:24" x14ac:dyDescent="0.3">
      <c r="A1916" s="44" t="s">
        <v>12769</v>
      </c>
      <c r="B1916" s="68" t="s">
        <v>12770</v>
      </c>
      <c r="C1916" s="2" t="s">
        <v>1</v>
      </c>
      <c r="D1916" s="2">
        <v>61</v>
      </c>
      <c r="E1916" s="6">
        <v>21417</v>
      </c>
      <c r="F1916" s="7">
        <v>43992.559317129628</v>
      </c>
      <c r="G1916" s="69" t="s">
        <v>4</v>
      </c>
      <c r="H1916" s="68">
        <v>1960</v>
      </c>
      <c r="I1916" s="8">
        <f t="shared" si="147"/>
        <v>19.600000000000001</v>
      </c>
      <c r="J1916" s="93">
        <v>4.202</v>
      </c>
      <c r="K1916" s="69">
        <v>100</v>
      </c>
      <c r="L1916" s="68">
        <v>449</v>
      </c>
      <c r="M1916" s="93">
        <f t="shared" si="148"/>
        <v>4.49</v>
      </c>
      <c r="N1916" s="93">
        <v>2.0379999999999998</v>
      </c>
      <c r="O1916" s="69">
        <v>100</v>
      </c>
      <c r="P1916" s="181">
        <f t="shared" si="149"/>
        <v>4.3652561247216033</v>
      </c>
      <c r="Q1916" s="77" t="s">
        <v>12771</v>
      </c>
      <c r="V1916" s="34">
        <v>0.41250000000000003</v>
      </c>
      <c r="W1916" s="85">
        <v>0.5625</v>
      </c>
      <c r="X1916" s="86">
        <f t="shared" si="150"/>
        <v>0.14999999999999997</v>
      </c>
    </row>
    <row r="1917" spans="1:24" x14ac:dyDescent="0.3">
      <c r="A1917" s="44" t="s">
        <v>12772</v>
      </c>
      <c r="B1917" s="68" t="s">
        <v>12773</v>
      </c>
      <c r="C1917" s="2" t="s">
        <v>1</v>
      </c>
      <c r="D1917" s="2">
        <v>53</v>
      </c>
      <c r="E1917" s="6">
        <v>24607</v>
      </c>
      <c r="F1917" s="7">
        <v>43992.569293981483</v>
      </c>
      <c r="G1917" s="69" t="s">
        <v>4</v>
      </c>
      <c r="H1917" s="68">
        <v>1940</v>
      </c>
      <c r="I1917" s="8">
        <f t="shared" si="147"/>
        <v>19.399999999999999</v>
      </c>
      <c r="J1917" s="93">
        <v>5.3470000000000004</v>
      </c>
      <c r="K1917" s="69">
        <v>100</v>
      </c>
      <c r="L1917" s="68">
        <v>344</v>
      </c>
      <c r="M1917" s="93">
        <f t="shared" si="148"/>
        <v>3.44</v>
      </c>
      <c r="N1917" s="93">
        <v>1.903</v>
      </c>
      <c r="O1917" s="69">
        <v>100</v>
      </c>
      <c r="P1917" s="181">
        <f t="shared" si="149"/>
        <v>5.6395348837209296</v>
      </c>
      <c r="Q1917" s="77" t="s">
        <v>12771</v>
      </c>
      <c r="V1917" s="34">
        <v>0.42777777777777781</v>
      </c>
      <c r="W1917" s="85">
        <v>0.58333333333333337</v>
      </c>
      <c r="X1917" s="86">
        <f t="shared" si="150"/>
        <v>0.15555555555555556</v>
      </c>
    </row>
    <row r="1918" spans="1:24" x14ac:dyDescent="0.3">
      <c r="A1918" s="44" t="s">
        <v>12774</v>
      </c>
      <c r="B1918" s="68" t="s">
        <v>655</v>
      </c>
      <c r="C1918" s="2" t="s">
        <v>1</v>
      </c>
      <c r="D1918" s="2">
        <v>44</v>
      </c>
      <c r="E1918" s="6">
        <v>27589</v>
      </c>
      <c r="F1918" s="7">
        <v>43992.589641203704</v>
      </c>
      <c r="G1918" s="69" t="s">
        <v>4</v>
      </c>
      <c r="H1918" s="68">
        <v>1315</v>
      </c>
      <c r="I1918" s="8">
        <f t="shared" si="147"/>
        <v>13.282828282828282</v>
      </c>
      <c r="J1918" s="93">
        <v>3.8149999999999999</v>
      </c>
      <c r="K1918" s="69">
        <v>99</v>
      </c>
      <c r="L1918" s="68">
        <v>291</v>
      </c>
      <c r="M1918" s="93">
        <f t="shared" si="148"/>
        <v>2.9393939393939394</v>
      </c>
      <c r="N1918" s="93">
        <v>1.7310000000000001</v>
      </c>
      <c r="O1918" s="69">
        <v>99</v>
      </c>
      <c r="P1918" s="181">
        <f t="shared" si="149"/>
        <v>4.5189003436426116</v>
      </c>
      <c r="Q1918" s="77" t="s">
        <v>12771</v>
      </c>
      <c r="V1918" s="34">
        <v>0.44236111111111115</v>
      </c>
      <c r="W1918" s="85">
        <v>0.59722222222222221</v>
      </c>
      <c r="X1918" s="86">
        <f t="shared" si="150"/>
        <v>0.15486111111111106</v>
      </c>
    </row>
    <row r="1919" spans="1:24" x14ac:dyDescent="0.3">
      <c r="A1919" s="44" t="s">
        <v>12775</v>
      </c>
      <c r="B1919" s="68" t="s">
        <v>12776</v>
      </c>
      <c r="C1919" s="2" t="s">
        <v>1</v>
      </c>
      <c r="D1919" s="2">
        <v>58</v>
      </c>
      <c r="E1919" s="6">
        <v>22451</v>
      </c>
      <c r="F1919" s="7">
        <v>43992.599270833336</v>
      </c>
      <c r="G1919" s="69" t="s">
        <v>4</v>
      </c>
      <c r="H1919" s="68">
        <v>2562</v>
      </c>
      <c r="I1919" s="8">
        <f t="shared" si="147"/>
        <v>25.878787878787879</v>
      </c>
      <c r="J1919" s="93">
        <v>5.9530000000000003</v>
      </c>
      <c r="K1919" s="69">
        <v>99</v>
      </c>
      <c r="L1919" s="68">
        <v>405</v>
      </c>
      <c r="M1919" s="93">
        <f t="shared" si="148"/>
        <v>4.0909090909090908</v>
      </c>
      <c r="N1919" s="93">
        <v>1.9590000000000001</v>
      </c>
      <c r="O1919" s="69">
        <v>99</v>
      </c>
      <c r="P1919" s="181">
        <f t="shared" si="149"/>
        <v>6.325925925925926</v>
      </c>
      <c r="Q1919" s="77" t="s">
        <v>12771</v>
      </c>
      <c r="V1919" s="34">
        <v>0.47291666666666665</v>
      </c>
      <c r="W1919" s="85">
        <v>0.61111111111111105</v>
      </c>
      <c r="X1919" s="86">
        <f t="shared" si="150"/>
        <v>0.1381944444444444</v>
      </c>
    </row>
    <row r="1920" spans="1:24" x14ac:dyDescent="0.3">
      <c r="A1920" s="44" t="s">
        <v>12777</v>
      </c>
      <c r="B1920" s="68" t="s">
        <v>6148</v>
      </c>
      <c r="C1920" s="2" t="s">
        <v>1</v>
      </c>
      <c r="D1920" s="2">
        <v>47</v>
      </c>
      <c r="E1920" s="6">
        <v>26710</v>
      </c>
      <c r="F1920" s="7">
        <v>43992.617638888885</v>
      </c>
      <c r="G1920" s="69" t="s">
        <v>4</v>
      </c>
      <c r="H1920" s="68">
        <v>2316</v>
      </c>
      <c r="I1920" s="8">
        <f t="shared" si="147"/>
        <v>23.393939393939394</v>
      </c>
      <c r="J1920" s="93">
        <v>4.6289999999999996</v>
      </c>
      <c r="K1920" s="69">
        <v>99</v>
      </c>
      <c r="L1920" s="68">
        <v>503</v>
      </c>
      <c r="M1920" s="93">
        <f t="shared" si="148"/>
        <v>5.0808080808080804</v>
      </c>
      <c r="N1920" s="93">
        <v>2.1509999999999998</v>
      </c>
      <c r="O1920" s="69">
        <v>99</v>
      </c>
      <c r="P1920" s="181">
        <f t="shared" si="149"/>
        <v>4.604373757455269</v>
      </c>
      <c r="Q1920" s="77" t="s">
        <v>12771</v>
      </c>
      <c r="V1920" s="34">
        <v>0.48333333333333334</v>
      </c>
      <c r="W1920" s="85">
        <v>0.63194444444444442</v>
      </c>
      <c r="X1920" s="86">
        <f t="shared" si="150"/>
        <v>0.14861111111111108</v>
      </c>
    </row>
    <row r="1921" spans="1:24" x14ac:dyDescent="0.3">
      <c r="A1921" s="44" t="s">
        <v>12778</v>
      </c>
      <c r="B1921" s="68" t="s">
        <v>12779</v>
      </c>
      <c r="C1921" s="2" t="s">
        <v>6</v>
      </c>
      <c r="D1921" s="2">
        <v>65</v>
      </c>
      <c r="E1921" s="6">
        <v>19974</v>
      </c>
      <c r="F1921" s="7">
        <v>43992.626956018517</v>
      </c>
      <c r="G1921" s="69" t="s">
        <v>4</v>
      </c>
      <c r="H1921" s="68">
        <v>1026</v>
      </c>
      <c r="I1921" s="8">
        <f t="shared" si="147"/>
        <v>10.363636363636363</v>
      </c>
      <c r="J1921" s="93">
        <v>3.3820000000000001</v>
      </c>
      <c r="K1921" s="69">
        <v>99</v>
      </c>
      <c r="L1921" s="68">
        <v>694</v>
      </c>
      <c r="M1921" s="93">
        <f t="shared" si="148"/>
        <v>7.0101010101010104</v>
      </c>
      <c r="N1921" s="93">
        <v>2.593</v>
      </c>
      <c r="O1921" s="69">
        <v>99</v>
      </c>
      <c r="P1921" s="181">
        <f t="shared" si="149"/>
        <v>1.478386167146974</v>
      </c>
      <c r="Q1921" s="77" t="s">
        <v>12771</v>
      </c>
      <c r="V1921" s="34">
        <v>0.49652777777777773</v>
      </c>
      <c r="W1921" s="85">
        <v>0.64583333333333337</v>
      </c>
      <c r="X1921" s="86">
        <f t="shared" si="150"/>
        <v>0.14930555555555564</v>
      </c>
    </row>
    <row r="1922" spans="1:24" x14ac:dyDescent="0.3">
      <c r="A1922" s="44" t="s">
        <v>12780</v>
      </c>
      <c r="B1922" s="68" t="s">
        <v>6588</v>
      </c>
      <c r="C1922" s="2" t="s">
        <v>1</v>
      </c>
      <c r="D1922" s="2">
        <v>64</v>
      </c>
      <c r="E1922" s="6">
        <v>20256</v>
      </c>
      <c r="F1922" s="7">
        <v>43992.638831018521</v>
      </c>
      <c r="G1922" s="69" t="s">
        <v>4</v>
      </c>
      <c r="H1922" s="68">
        <v>3473</v>
      </c>
      <c r="I1922" s="8">
        <f t="shared" si="147"/>
        <v>35.080808080808083</v>
      </c>
      <c r="J1922" s="93">
        <v>6.5259999999999998</v>
      </c>
      <c r="K1922" s="69">
        <v>99</v>
      </c>
      <c r="L1922" s="68">
        <v>560</v>
      </c>
      <c r="M1922" s="93">
        <f t="shared" si="148"/>
        <v>5.6565656565656566</v>
      </c>
      <c r="N1922" s="93">
        <v>2.6040000000000001</v>
      </c>
      <c r="O1922" s="69">
        <v>99</v>
      </c>
      <c r="P1922" s="181">
        <f t="shared" si="149"/>
        <v>6.2017857142857151</v>
      </c>
      <c r="Q1922" s="77" t="s">
        <v>12771</v>
      </c>
      <c r="V1922" s="34">
        <v>0.50416666666666665</v>
      </c>
      <c r="W1922" s="85">
        <v>0.66666666666666663</v>
      </c>
      <c r="X1922" s="86">
        <f t="shared" si="150"/>
        <v>0.16249999999999998</v>
      </c>
    </row>
    <row r="1923" spans="1:24" x14ac:dyDescent="0.3">
      <c r="A1923" s="44" t="s">
        <v>12781</v>
      </c>
      <c r="B1923" s="68" t="s">
        <v>647</v>
      </c>
      <c r="C1923" s="2" t="s">
        <v>1</v>
      </c>
      <c r="D1923" s="2">
        <v>39</v>
      </c>
      <c r="E1923" s="6">
        <v>29470</v>
      </c>
      <c r="F1923" s="7">
        <v>43992.666805555556</v>
      </c>
      <c r="G1923" s="69" t="s">
        <v>4</v>
      </c>
      <c r="H1923" s="68">
        <v>1207</v>
      </c>
      <c r="I1923" s="8">
        <f t="shared" ref="I1923:I1986" si="151">H1923/K1923</f>
        <v>12.191919191919192</v>
      </c>
      <c r="J1923" s="93">
        <v>3.355</v>
      </c>
      <c r="K1923" s="69">
        <v>99</v>
      </c>
      <c r="L1923" s="68">
        <v>245</v>
      </c>
      <c r="M1923" s="93">
        <f t="shared" ref="M1923:M1986" si="152">L1923/O1923</f>
        <v>2.4747474747474749</v>
      </c>
      <c r="N1923" s="93">
        <v>1.58</v>
      </c>
      <c r="O1923" s="69">
        <v>99</v>
      </c>
      <c r="P1923" s="181">
        <f t="shared" ref="P1923:P1986" si="153">I1923/M1923</f>
        <v>4.926530612244898</v>
      </c>
      <c r="Q1923" s="77" t="s">
        <v>12771</v>
      </c>
      <c r="V1923" s="34">
        <v>0.5229166666666667</v>
      </c>
      <c r="W1923" s="85">
        <v>0.68055555555555547</v>
      </c>
      <c r="X1923" s="86">
        <f t="shared" ref="X1923:X1986" si="154">IF(AND(W1923&lt;&gt;0,V1923&lt;&gt;0),W1923-V1923,"No_data")</f>
        <v>0.15763888888888877</v>
      </c>
    </row>
    <row r="1924" spans="1:24" x14ac:dyDescent="0.3">
      <c r="A1924" s="44" t="s">
        <v>12782</v>
      </c>
      <c r="B1924" s="68" t="s">
        <v>6540</v>
      </c>
      <c r="C1924" s="2" t="s">
        <v>1</v>
      </c>
      <c r="D1924" s="2">
        <v>60</v>
      </c>
      <c r="E1924" s="6">
        <v>22048</v>
      </c>
      <c r="F1924" s="7">
        <v>43993.516458333332</v>
      </c>
      <c r="G1924" s="69" t="s">
        <v>4</v>
      </c>
      <c r="H1924" s="68">
        <v>2064</v>
      </c>
      <c r="I1924" s="8">
        <f t="shared" si="151"/>
        <v>20.64</v>
      </c>
      <c r="J1924" s="93">
        <v>4.3470000000000004</v>
      </c>
      <c r="K1924" s="69">
        <v>100</v>
      </c>
      <c r="L1924" s="68">
        <v>539</v>
      </c>
      <c r="M1924" s="93">
        <f t="shared" si="152"/>
        <v>5.39</v>
      </c>
      <c r="N1924" s="93">
        <v>2.589</v>
      </c>
      <c r="O1924" s="69">
        <v>100</v>
      </c>
      <c r="P1924" s="181">
        <f t="shared" si="153"/>
        <v>3.829313543599258</v>
      </c>
      <c r="Q1924" s="77" t="s">
        <v>12771</v>
      </c>
      <c r="V1924" s="34">
        <v>0.37916666666666665</v>
      </c>
      <c r="W1924" s="85">
        <v>0.52083333333333337</v>
      </c>
      <c r="X1924" s="86">
        <f t="shared" si="154"/>
        <v>0.14166666666666672</v>
      </c>
    </row>
    <row r="1925" spans="1:24" x14ac:dyDescent="0.3">
      <c r="A1925" s="44" t="s">
        <v>12783</v>
      </c>
      <c r="B1925" s="68" t="s">
        <v>7476</v>
      </c>
      <c r="C1925" s="2" t="s">
        <v>6</v>
      </c>
      <c r="D1925" s="2">
        <v>66</v>
      </c>
      <c r="E1925" s="6">
        <v>19588</v>
      </c>
      <c r="F1925" s="7">
        <v>43993.52888888889</v>
      </c>
      <c r="G1925" s="69" t="s">
        <v>4</v>
      </c>
      <c r="H1925" s="68">
        <v>2773</v>
      </c>
      <c r="I1925" s="8">
        <f t="shared" si="151"/>
        <v>28.01010101010101</v>
      </c>
      <c r="J1925" s="93">
        <v>6.18</v>
      </c>
      <c r="K1925" s="69">
        <v>99</v>
      </c>
      <c r="L1925" s="68">
        <v>1228</v>
      </c>
      <c r="M1925" s="93">
        <f t="shared" si="152"/>
        <v>12.404040404040405</v>
      </c>
      <c r="N1925" s="93">
        <v>3.585</v>
      </c>
      <c r="O1925" s="69">
        <v>99</v>
      </c>
      <c r="P1925" s="181">
        <f t="shared" si="153"/>
        <v>2.2581433224755698</v>
      </c>
      <c r="Q1925" s="77" t="s">
        <v>12771</v>
      </c>
      <c r="V1925" s="34">
        <v>0.39861111111111108</v>
      </c>
      <c r="W1925" s="85">
        <v>0.53472222222222221</v>
      </c>
      <c r="X1925" s="86">
        <f t="shared" si="154"/>
        <v>0.13611111111111113</v>
      </c>
    </row>
    <row r="1926" spans="1:24" x14ac:dyDescent="0.3">
      <c r="A1926" s="44" t="s">
        <v>12784</v>
      </c>
      <c r="B1926" s="68" t="s">
        <v>12785</v>
      </c>
      <c r="C1926" s="2" t="s">
        <v>1</v>
      </c>
      <c r="D1926" s="2">
        <v>68</v>
      </c>
      <c r="E1926" s="6">
        <v>19116</v>
      </c>
      <c r="F1926" s="7">
        <v>43993.539340277777</v>
      </c>
      <c r="G1926" s="69" t="s">
        <v>4</v>
      </c>
      <c r="H1926" s="68">
        <v>2858</v>
      </c>
      <c r="I1926" s="8">
        <f t="shared" si="151"/>
        <v>28.58</v>
      </c>
      <c r="J1926" s="93">
        <v>7.1239999999999997</v>
      </c>
      <c r="K1926" s="69">
        <v>100</v>
      </c>
      <c r="L1926" s="68">
        <v>689</v>
      </c>
      <c r="M1926" s="93">
        <f t="shared" si="152"/>
        <v>6.89</v>
      </c>
      <c r="N1926" s="93">
        <v>2.4649999999999999</v>
      </c>
      <c r="O1926" s="69">
        <v>100</v>
      </c>
      <c r="P1926" s="181">
        <f t="shared" si="153"/>
        <v>4.1480406386066759</v>
      </c>
      <c r="Q1926" s="77" t="s">
        <v>12771</v>
      </c>
      <c r="V1926" s="34">
        <v>0.40277777777777773</v>
      </c>
      <c r="W1926" s="85">
        <v>0.54861111111111105</v>
      </c>
      <c r="X1926" s="86">
        <f t="shared" si="154"/>
        <v>0.14583333333333331</v>
      </c>
    </row>
    <row r="1927" spans="1:24" x14ac:dyDescent="0.3">
      <c r="A1927" s="44" t="s">
        <v>12786</v>
      </c>
      <c r="B1927" s="68" t="s">
        <v>7409</v>
      </c>
      <c r="C1927" s="2" t="s">
        <v>1</v>
      </c>
      <c r="D1927" s="2">
        <v>44</v>
      </c>
      <c r="E1927" s="6">
        <v>27784</v>
      </c>
      <c r="F1927" s="7">
        <v>43993.569756944446</v>
      </c>
      <c r="G1927" s="69" t="s">
        <v>4</v>
      </c>
      <c r="H1927" s="68">
        <v>1557</v>
      </c>
      <c r="I1927" s="8">
        <f t="shared" si="151"/>
        <v>15.727272727272727</v>
      </c>
      <c r="J1927" s="93">
        <v>4.0119999999999996</v>
      </c>
      <c r="K1927" s="69">
        <v>99</v>
      </c>
      <c r="L1927" s="68">
        <v>373</v>
      </c>
      <c r="M1927" s="93">
        <f t="shared" si="152"/>
        <v>3.7676767676767677</v>
      </c>
      <c r="N1927" s="93">
        <v>1.9319999999999999</v>
      </c>
      <c r="O1927" s="69">
        <v>99</v>
      </c>
      <c r="P1927" s="181">
        <f t="shared" si="153"/>
        <v>4.1742627345844499</v>
      </c>
      <c r="Q1927" s="77" t="s">
        <v>12787</v>
      </c>
      <c r="V1927" s="34">
        <v>0.4368055555555555</v>
      </c>
      <c r="W1927" s="85">
        <v>0.58333333333333337</v>
      </c>
      <c r="X1927" s="86">
        <f t="shared" si="154"/>
        <v>0.14652777777777787</v>
      </c>
    </row>
    <row r="1928" spans="1:24" x14ac:dyDescent="0.3">
      <c r="A1928" s="44" t="s">
        <v>12788</v>
      </c>
      <c r="B1928" s="68" t="s">
        <v>12789</v>
      </c>
      <c r="C1928" s="2" t="s">
        <v>1</v>
      </c>
      <c r="D1928" s="2">
        <v>52</v>
      </c>
      <c r="E1928" s="6">
        <v>24867</v>
      </c>
      <c r="F1928" s="7">
        <v>43993.582453703704</v>
      </c>
      <c r="G1928" s="69" t="s">
        <v>4</v>
      </c>
      <c r="H1928" s="68">
        <v>2054</v>
      </c>
      <c r="I1928" s="8">
        <f t="shared" si="151"/>
        <v>20.54</v>
      </c>
      <c r="J1928" s="93">
        <v>4.7850000000000001</v>
      </c>
      <c r="K1928" s="69">
        <v>100</v>
      </c>
      <c r="L1928" s="68">
        <v>370</v>
      </c>
      <c r="M1928" s="93">
        <f t="shared" si="152"/>
        <v>3.7</v>
      </c>
      <c r="N1928" s="93">
        <v>2.2040000000000002</v>
      </c>
      <c r="O1928" s="69">
        <v>100</v>
      </c>
      <c r="P1928" s="181">
        <f t="shared" si="153"/>
        <v>5.551351351351351</v>
      </c>
      <c r="Q1928" s="77" t="s">
        <v>12787</v>
      </c>
      <c r="V1928" s="34">
        <v>0.45624999999999999</v>
      </c>
      <c r="W1928" s="85">
        <v>0.59722222222222221</v>
      </c>
      <c r="X1928" s="86">
        <f t="shared" si="154"/>
        <v>0.14097222222222222</v>
      </c>
    </row>
    <row r="1929" spans="1:24" x14ac:dyDescent="0.3">
      <c r="A1929" s="44" t="s">
        <v>12790</v>
      </c>
      <c r="B1929" s="68" t="s">
        <v>12791</v>
      </c>
      <c r="C1929" s="2" t="s">
        <v>6</v>
      </c>
      <c r="D1929" s="2">
        <v>58</v>
      </c>
      <c r="E1929" s="6">
        <v>22661</v>
      </c>
      <c r="F1929" s="7">
        <v>43993.602187500001</v>
      </c>
      <c r="G1929" s="69" t="s">
        <v>4</v>
      </c>
      <c r="H1929" s="68">
        <v>1939</v>
      </c>
      <c r="I1929" s="8">
        <f t="shared" si="151"/>
        <v>19.585858585858585</v>
      </c>
      <c r="J1929" s="93">
        <v>4.008</v>
      </c>
      <c r="K1929" s="69">
        <v>99</v>
      </c>
      <c r="L1929" s="68">
        <v>512</v>
      </c>
      <c r="M1929" s="93">
        <f t="shared" si="152"/>
        <v>5.1717171717171722</v>
      </c>
      <c r="N1929" s="93">
        <v>2.0510000000000002</v>
      </c>
      <c r="O1929" s="69">
        <v>99</v>
      </c>
      <c r="P1929" s="181">
        <f t="shared" si="153"/>
        <v>3.7871093749999996</v>
      </c>
      <c r="Q1929" s="77" t="s">
        <v>12787</v>
      </c>
      <c r="V1929" s="34">
        <v>0.47152777777777777</v>
      </c>
      <c r="W1929" s="85">
        <v>0.61111111111111105</v>
      </c>
      <c r="X1929" s="86">
        <f t="shared" si="154"/>
        <v>0.13958333333333328</v>
      </c>
    </row>
    <row r="1930" spans="1:24" x14ac:dyDescent="0.3">
      <c r="A1930" s="44" t="s">
        <v>12792</v>
      </c>
      <c r="B1930" s="68" t="s">
        <v>12793</v>
      </c>
      <c r="C1930" s="2" t="s">
        <v>6</v>
      </c>
      <c r="D1930" s="2">
        <v>58</v>
      </c>
      <c r="E1930" s="6">
        <v>22758</v>
      </c>
      <c r="F1930" s="7">
        <v>43993.61546296296</v>
      </c>
      <c r="G1930" s="69" t="s">
        <v>4</v>
      </c>
      <c r="H1930" s="68">
        <v>1794</v>
      </c>
      <c r="I1930" s="8">
        <f t="shared" si="151"/>
        <v>17.940000000000001</v>
      </c>
      <c r="J1930" s="93">
        <v>4.2919999999999998</v>
      </c>
      <c r="K1930" s="69">
        <v>100</v>
      </c>
      <c r="L1930" s="68">
        <v>1547</v>
      </c>
      <c r="M1930" s="93">
        <f t="shared" si="152"/>
        <v>15.47</v>
      </c>
      <c r="N1930" s="93">
        <v>4.2220000000000004</v>
      </c>
      <c r="O1930" s="69">
        <v>100</v>
      </c>
      <c r="P1930" s="181">
        <f t="shared" si="153"/>
        <v>1.1596638655462186</v>
      </c>
      <c r="Q1930" s="77" t="s">
        <v>12733</v>
      </c>
      <c r="V1930" s="34">
        <v>0.44305555555555554</v>
      </c>
      <c r="W1930" s="85">
        <v>0.625</v>
      </c>
      <c r="X1930" s="86">
        <f t="shared" si="154"/>
        <v>0.18194444444444446</v>
      </c>
    </row>
    <row r="1931" spans="1:24" x14ac:dyDescent="0.3">
      <c r="A1931" s="44" t="s">
        <v>12794</v>
      </c>
      <c r="B1931" s="68" t="s">
        <v>1665</v>
      </c>
      <c r="C1931" s="2" t="s">
        <v>1</v>
      </c>
      <c r="D1931" s="2">
        <v>49</v>
      </c>
      <c r="E1931" s="6">
        <v>26043</v>
      </c>
      <c r="F1931" s="7">
        <v>43993.643101851849</v>
      </c>
      <c r="G1931" s="69" t="s">
        <v>4</v>
      </c>
      <c r="H1931" s="68">
        <v>1219</v>
      </c>
      <c r="I1931" s="8">
        <f t="shared" si="151"/>
        <v>12.19</v>
      </c>
      <c r="J1931" s="93">
        <v>3.2370000000000001</v>
      </c>
      <c r="K1931" s="69">
        <v>100</v>
      </c>
      <c r="L1931" s="68">
        <v>380</v>
      </c>
      <c r="M1931" s="93">
        <f t="shared" si="152"/>
        <v>3.8</v>
      </c>
      <c r="N1931" s="93">
        <v>1.9279999999999999</v>
      </c>
      <c r="O1931" s="69">
        <v>100</v>
      </c>
      <c r="P1931" s="181">
        <f t="shared" si="153"/>
        <v>3.2078947368421051</v>
      </c>
      <c r="Q1931" s="77" t="s">
        <v>12733</v>
      </c>
      <c r="V1931" s="34">
        <v>0.48958333333333331</v>
      </c>
      <c r="W1931" s="85">
        <v>0.65277777777777779</v>
      </c>
      <c r="X1931" s="86">
        <f t="shared" si="154"/>
        <v>0.16319444444444448</v>
      </c>
    </row>
    <row r="1932" spans="1:24" x14ac:dyDescent="0.3">
      <c r="A1932" s="44" t="s">
        <v>12795</v>
      </c>
      <c r="B1932" s="68" t="s">
        <v>12796</v>
      </c>
      <c r="C1932" s="2" t="s">
        <v>6</v>
      </c>
      <c r="D1932" s="2">
        <v>58</v>
      </c>
      <c r="E1932" s="6">
        <v>22706</v>
      </c>
      <c r="F1932" s="7">
        <v>43993.654456018521</v>
      </c>
      <c r="G1932" s="69" t="s">
        <v>4</v>
      </c>
      <c r="H1932" s="68">
        <v>1210</v>
      </c>
      <c r="I1932" s="8">
        <f t="shared" si="151"/>
        <v>12.222222222222221</v>
      </c>
      <c r="J1932" s="93">
        <v>3.5590000000000002</v>
      </c>
      <c r="K1932" s="69">
        <v>99</v>
      </c>
      <c r="L1932" s="68">
        <v>625</v>
      </c>
      <c r="M1932" s="93">
        <f t="shared" si="152"/>
        <v>6.3131313131313131</v>
      </c>
      <c r="N1932" s="93">
        <v>2.6440000000000001</v>
      </c>
      <c r="O1932" s="69">
        <v>99</v>
      </c>
      <c r="P1932" s="181">
        <f t="shared" si="153"/>
        <v>1.9359999999999999</v>
      </c>
      <c r="Q1932" s="77" t="s">
        <v>12733</v>
      </c>
      <c r="V1932" s="34">
        <v>0.4993055555555555</v>
      </c>
      <c r="W1932" s="85">
        <v>0.68055555555555547</v>
      </c>
      <c r="X1932" s="86">
        <f t="shared" si="154"/>
        <v>0.18124999999999997</v>
      </c>
    </row>
    <row r="1933" spans="1:24" x14ac:dyDescent="0.3">
      <c r="A1933" s="44" t="s">
        <v>12797</v>
      </c>
      <c r="B1933" s="68" t="s">
        <v>7752</v>
      </c>
      <c r="C1933" s="2" t="s">
        <v>1</v>
      </c>
      <c r="D1933" s="2">
        <v>62</v>
      </c>
      <c r="E1933" s="6">
        <v>21166</v>
      </c>
      <c r="F1933" s="7">
        <v>43993.665902777779</v>
      </c>
      <c r="G1933" s="69" t="s">
        <v>4</v>
      </c>
      <c r="H1933" s="68">
        <v>2256</v>
      </c>
      <c r="I1933" s="8">
        <f t="shared" si="151"/>
        <v>22.787878787878789</v>
      </c>
      <c r="J1933" s="93">
        <v>5.2009999999999996</v>
      </c>
      <c r="K1933" s="69">
        <v>99</v>
      </c>
      <c r="L1933" s="68">
        <v>592</v>
      </c>
      <c r="M1933" s="93">
        <f t="shared" si="152"/>
        <v>5.9797979797979801</v>
      </c>
      <c r="N1933" s="93">
        <v>2.42</v>
      </c>
      <c r="O1933" s="69">
        <v>99</v>
      </c>
      <c r="P1933" s="181">
        <f t="shared" si="153"/>
        <v>3.810810810810811</v>
      </c>
      <c r="Q1933" s="77" t="s">
        <v>12733</v>
      </c>
      <c r="V1933" s="34">
        <v>0.50347222222222221</v>
      </c>
      <c r="W1933" s="85">
        <v>0.66666666666666663</v>
      </c>
      <c r="X1933" s="86">
        <f t="shared" si="154"/>
        <v>0.16319444444444442</v>
      </c>
    </row>
    <row r="1934" spans="1:24" x14ac:dyDescent="0.3">
      <c r="A1934" s="44" t="s">
        <v>12798</v>
      </c>
      <c r="B1934" s="68" t="s">
        <v>7661</v>
      </c>
      <c r="C1934" s="2" t="s">
        <v>1</v>
      </c>
      <c r="D1934" s="2">
        <v>51</v>
      </c>
      <c r="E1934" s="6">
        <v>25338</v>
      </c>
      <c r="F1934" s="7">
        <v>43994.517210648148</v>
      </c>
      <c r="G1934" s="69" t="s">
        <v>4</v>
      </c>
      <c r="H1934" s="68">
        <v>2491</v>
      </c>
      <c r="I1934" s="8">
        <f t="shared" si="151"/>
        <v>24.91</v>
      </c>
      <c r="J1934" s="93">
        <v>5.4180000000000001</v>
      </c>
      <c r="K1934" s="69">
        <v>100</v>
      </c>
      <c r="L1934" s="68">
        <v>521</v>
      </c>
      <c r="M1934" s="93">
        <f t="shared" si="152"/>
        <v>5.21</v>
      </c>
      <c r="N1934" s="93">
        <v>2.2490000000000001</v>
      </c>
      <c r="O1934" s="69">
        <v>100</v>
      </c>
      <c r="P1934" s="181">
        <f t="shared" si="153"/>
        <v>4.7811900191938577</v>
      </c>
      <c r="Q1934" s="77" t="s">
        <v>12733</v>
      </c>
      <c r="V1934" s="34">
        <v>0.38125000000000003</v>
      </c>
      <c r="W1934" s="85">
        <v>0.52083333333333337</v>
      </c>
      <c r="X1934" s="86">
        <f t="shared" si="154"/>
        <v>0.13958333333333334</v>
      </c>
    </row>
    <row r="1935" spans="1:24" x14ac:dyDescent="0.3">
      <c r="A1935" s="44" t="s">
        <v>12799</v>
      </c>
      <c r="B1935" s="68" t="s">
        <v>5703</v>
      </c>
      <c r="C1935" s="2" t="s">
        <v>1</v>
      </c>
      <c r="D1935" s="2">
        <v>49</v>
      </c>
      <c r="E1935" s="6">
        <v>25734</v>
      </c>
      <c r="F1935" s="7">
        <v>43994.527094907404</v>
      </c>
      <c r="G1935" s="69" t="s">
        <v>4</v>
      </c>
      <c r="H1935" s="68">
        <v>2408</v>
      </c>
      <c r="I1935" s="8">
        <f t="shared" si="151"/>
        <v>24.08</v>
      </c>
      <c r="J1935" s="93">
        <v>5.4779999999999998</v>
      </c>
      <c r="K1935" s="69">
        <v>100</v>
      </c>
      <c r="L1935" s="68">
        <v>492</v>
      </c>
      <c r="M1935" s="93">
        <f t="shared" si="152"/>
        <v>4.92</v>
      </c>
      <c r="N1935" s="93">
        <v>2.2050000000000001</v>
      </c>
      <c r="O1935" s="69">
        <v>100</v>
      </c>
      <c r="P1935" s="181">
        <f t="shared" si="153"/>
        <v>4.8943089430894302</v>
      </c>
      <c r="Q1935" s="77" t="s">
        <v>12733</v>
      </c>
      <c r="V1935" s="34">
        <v>0.39999999999999997</v>
      </c>
      <c r="W1935" s="85">
        <v>0.53472222222222221</v>
      </c>
      <c r="X1935" s="86">
        <f t="shared" si="154"/>
        <v>0.13472222222222224</v>
      </c>
    </row>
    <row r="1936" spans="1:24" x14ac:dyDescent="0.3">
      <c r="A1936" s="44" t="s">
        <v>12800</v>
      </c>
      <c r="B1936" s="68" t="s">
        <v>6817</v>
      </c>
      <c r="C1936" s="2" t="s">
        <v>1</v>
      </c>
      <c r="D1936" s="2">
        <v>48</v>
      </c>
      <c r="E1936" s="6">
        <v>26135</v>
      </c>
      <c r="F1936" s="7">
        <v>43994.543865740743</v>
      </c>
      <c r="G1936" s="69" t="s">
        <v>4</v>
      </c>
      <c r="H1936" s="68">
        <v>1961</v>
      </c>
      <c r="I1936" s="8">
        <f t="shared" si="151"/>
        <v>19.61</v>
      </c>
      <c r="J1936" s="93">
        <v>4.1820000000000004</v>
      </c>
      <c r="K1936" s="69">
        <v>100</v>
      </c>
      <c r="L1936" s="68">
        <v>537</v>
      </c>
      <c r="M1936" s="93">
        <f t="shared" si="152"/>
        <v>5.37</v>
      </c>
      <c r="N1936" s="93">
        <v>2.3039999999999998</v>
      </c>
      <c r="O1936" s="69">
        <v>100</v>
      </c>
      <c r="P1936" s="181">
        <f t="shared" si="153"/>
        <v>3.6517690875232773</v>
      </c>
      <c r="Q1936" s="77" t="s">
        <v>12733</v>
      </c>
      <c r="V1936" s="34">
        <v>0.4152777777777778</v>
      </c>
      <c r="W1936" s="85">
        <v>0.54861111111111105</v>
      </c>
      <c r="X1936" s="86">
        <f t="shared" si="154"/>
        <v>0.13333333333333325</v>
      </c>
    </row>
    <row r="1937" spans="1:24" x14ac:dyDescent="0.3">
      <c r="A1937" s="44" t="s">
        <v>12801</v>
      </c>
      <c r="B1937" s="68" t="s">
        <v>1227</v>
      </c>
      <c r="C1937" s="2" t="s">
        <v>1</v>
      </c>
      <c r="D1937" s="2">
        <v>57</v>
      </c>
      <c r="E1937" s="6">
        <v>22850</v>
      </c>
      <c r="F1937" s="7">
        <v>43994.553923611114</v>
      </c>
      <c r="G1937" s="69" t="s">
        <v>4</v>
      </c>
      <c r="H1937" s="68">
        <v>3374</v>
      </c>
      <c r="I1937" s="8">
        <f t="shared" si="151"/>
        <v>33.74</v>
      </c>
      <c r="J1937" s="93">
        <v>6.0510000000000002</v>
      </c>
      <c r="K1937" s="69">
        <v>100</v>
      </c>
      <c r="L1937" s="68">
        <v>585</v>
      </c>
      <c r="M1937" s="93">
        <f t="shared" si="152"/>
        <v>5.85</v>
      </c>
      <c r="N1937" s="93">
        <v>2.3410000000000002</v>
      </c>
      <c r="O1937" s="69">
        <v>100</v>
      </c>
      <c r="P1937" s="181">
        <f t="shared" si="153"/>
        <v>5.7675213675213683</v>
      </c>
      <c r="Q1937" s="77" t="s">
        <v>12733</v>
      </c>
      <c r="V1937" s="34">
        <v>0.42777777777777781</v>
      </c>
      <c r="W1937" s="85">
        <v>0.56944444444444442</v>
      </c>
      <c r="X1937" s="86">
        <f t="shared" si="154"/>
        <v>0.14166666666666661</v>
      </c>
    </row>
    <row r="1938" spans="1:24" x14ac:dyDescent="0.3">
      <c r="A1938" s="44" t="s">
        <v>12802</v>
      </c>
      <c r="B1938" s="68" t="s">
        <v>12803</v>
      </c>
      <c r="C1938" s="2" t="s">
        <v>6</v>
      </c>
      <c r="D1938" s="2">
        <v>58</v>
      </c>
      <c r="E1938" s="6">
        <v>22502</v>
      </c>
      <c r="F1938" s="7">
        <v>43994.564305555556</v>
      </c>
      <c r="G1938" s="69" t="s">
        <v>4</v>
      </c>
      <c r="H1938" s="68">
        <v>1139</v>
      </c>
      <c r="I1938" s="8">
        <f t="shared" si="151"/>
        <v>11.505050505050505</v>
      </c>
      <c r="J1938" s="93">
        <v>3.532</v>
      </c>
      <c r="K1938" s="69">
        <v>99</v>
      </c>
      <c r="L1938" s="68">
        <v>645</v>
      </c>
      <c r="M1938" s="93">
        <f t="shared" si="152"/>
        <v>6.5151515151515156</v>
      </c>
      <c r="N1938" s="93">
        <v>3.2429999999999999</v>
      </c>
      <c r="O1938" s="69">
        <v>99</v>
      </c>
      <c r="P1938" s="181">
        <f t="shared" si="153"/>
        <v>1.7658914728682169</v>
      </c>
      <c r="Q1938" s="77" t="s">
        <v>12733</v>
      </c>
      <c r="V1938" s="34">
        <v>0.4236111111111111</v>
      </c>
      <c r="W1938" s="85">
        <v>0.59722222222222221</v>
      </c>
      <c r="X1938" s="86">
        <f t="shared" si="154"/>
        <v>0.1736111111111111</v>
      </c>
    </row>
    <row r="1939" spans="1:24" x14ac:dyDescent="0.3">
      <c r="A1939" s="44" t="s">
        <v>12804</v>
      </c>
      <c r="B1939" s="68" t="s">
        <v>6284</v>
      </c>
      <c r="C1939" s="2" t="s">
        <v>1</v>
      </c>
      <c r="D1939" s="2">
        <v>47</v>
      </c>
      <c r="E1939" s="6">
        <v>26748</v>
      </c>
      <c r="F1939" s="7">
        <v>43994.582812499997</v>
      </c>
      <c r="G1939" s="69" t="s">
        <v>4</v>
      </c>
      <c r="H1939" s="68">
        <v>3128</v>
      </c>
      <c r="I1939" s="8">
        <f t="shared" si="151"/>
        <v>31.28</v>
      </c>
      <c r="J1939" s="93">
        <v>6.649</v>
      </c>
      <c r="K1939" s="69">
        <v>100</v>
      </c>
      <c r="L1939" s="68">
        <v>505</v>
      </c>
      <c r="M1939" s="93">
        <f t="shared" si="152"/>
        <v>5.05</v>
      </c>
      <c r="N1939" s="93">
        <v>2.5760000000000001</v>
      </c>
      <c r="O1939" s="69">
        <v>100</v>
      </c>
      <c r="P1939" s="181">
        <f t="shared" si="153"/>
        <v>6.1940594059405942</v>
      </c>
      <c r="Q1939" s="77" t="s">
        <v>12733</v>
      </c>
      <c r="V1939" s="34">
        <v>0.46666666666666662</v>
      </c>
      <c r="W1939" s="85">
        <v>0.61805555555555558</v>
      </c>
      <c r="X1939" s="86">
        <f t="shared" si="154"/>
        <v>0.15138888888888896</v>
      </c>
    </row>
    <row r="1940" spans="1:24" x14ac:dyDescent="0.3">
      <c r="A1940" s="44" t="s">
        <v>11192</v>
      </c>
      <c r="B1940" s="68" t="s">
        <v>11193</v>
      </c>
      <c r="C1940" s="2" t="s">
        <v>6</v>
      </c>
      <c r="D1940" s="2">
        <v>72</v>
      </c>
      <c r="E1940" s="6">
        <v>17571</v>
      </c>
      <c r="F1940" s="7">
        <v>43994.618263888886</v>
      </c>
      <c r="G1940" s="69" t="s">
        <v>4</v>
      </c>
      <c r="H1940" s="68">
        <v>2095</v>
      </c>
      <c r="I1940" s="8">
        <f t="shared" si="151"/>
        <v>21.161616161616163</v>
      </c>
      <c r="J1940" s="93">
        <v>4.8630000000000004</v>
      </c>
      <c r="K1940" s="69">
        <v>99</v>
      </c>
      <c r="L1940" s="68">
        <v>1033</v>
      </c>
      <c r="M1940" s="93">
        <f t="shared" si="152"/>
        <v>10.434343434343434</v>
      </c>
      <c r="N1940" s="93">
        <v>3.423</v>
      </c>
      <c r="O1940" s="69">
        <v>99</v>
      </c>
      <c r="P1940" s="181">
        <f t="shared" si="153"/>
        <v>2.0280735721200389</v>
      </c>
      <c r="Q1940" s="77" t="s">
        <v>12733</v>
      </c>
      <c r="V1940" s="34">
        <v>0.4770833333333333</v>
      </c>
      <c r="W1940" s="85">
        <v>0.63194444444444442</v>
      </c>
      <c r="X1940" s="86">
        <f t="shared" si="154"/>
        <v>0.15486111111111112</v>
      </c>
    </row>
    <row r="1941" spans="1:24" x14ac:dyDescent="0.3">
      <c r="A1941" s="44" t="s">
        <v>12805</v>
      </c>
      <c r="B1941" s="68" t="s">
        <v>12806</v>
      </c>
      <c r="C1941" s="2" t="s">
        <v>1</v>
      </c>
      <c r="D1941" s="2">
        <v>59</v>
      </c>
      <c r="E1941" s="6">
        <v>22172</v>
      </c>
      <c r="F1941" s="7">
        <v>43994.642268518517</v>
      </c>
      <c r="G1941" s="69" t="s">
        <v>4</v>
      </c>
      <c r="H1941" s="68">
        <v>2710</v>
      </c>
      <c r="I1941" s="8">
        <f t="shared" si="151"/>
        <v>27.1</v>
      </c>
      <c r="J1941" s="93">
        <v>5.01</v>
      </c>
      <c r="K1941" s="69">
        <v>100</v>
      </c>
      <c r="L1941" s="68">
        <v>485</v>
      </c>
      <c r="M1941" s="93">
        <f t="shared" si="152"/>
        <v>4.8499999999999996</v>
      </c>
      <c r="N1941" s="93">
        <v>2.2709999999999999</v>
      </c>
      <c r="O1941" s="69">
        <v>100</v>
      </c>
      <c r="P1941" s="181">
        <f t="shared" si="153"/>
        <v>5.587628865979382</v>
      </c>
      <c r="Q1941" s="77" t="s">
        <v>12733</v>
      </c>
      <c r="V1941" s="34">
        <v>0.48888888888888887</v>
      </c>
      <c r="W1941" s="85">
        <v>0.64583333333333337</v>
      </c>
      <c r="X1941" s="86">
        <f t="shared" si="154"/>
        <v>0.1569444444444445</v>
      </c>
    </row>
    <row r="1942" spans="1:24" x14ac:dyDescent="0.3">
      <c r="A1942" s="44" t="s">
        <v>12807</v>
      </c>
      <c r="B1942" s="68" t="s">
        <v>12808</v>
      </c>
      <c r="C1942" s="2" t="s">
        <v>6</v>
      </c>
      <c r="D1942" s="2">
        <v>50</v>
      </c>
      <c r="E1942" s="6">
        <v>25669</v>
      </c>
      <c r="F1942" s="7">
        <v>43997.513368055559</v>
      </c>
      <c r="G1942" s="69" t="s">
        <v>4</v>
      </c>
      <c r="H1942" s="68">
        <v>1278</v>
      </c>
      <c r="I1942" s="8">
        <f t="shared" si="151"/>
        <v>12.78</v>
      </c>
      <c r="J1942" s="93">
        <v>3.4340000000000002</v>
      </c>
      <c r="K1942" s="69">
        <v>100</v>
      </c>
      <c r="L1942" s="68">
        <v>451</v>
      </c>
      <c r="M1942" s="93">
        <f t="shared" si="152"/>
        <v>4.51</v>
      </c>
      <c r="N1942" s="93">
        <v>2.1669999999999998</v>
      </c>
      <c r="O1942" s="69">
        <v>100</v>
      </c>
      <c r="P1942" s="181">
        <f t="shared" si="153"/>
        <v>2.8337028824833701</v>
      </c>
      <c r="Q1942" s="77" t="s">
        <v>12733</v>
      </c>
      <c r="V1942" s="34">
        <v>0.37916666666666665</v>
      </c>
      <c r="W1942" s="85">
        <v>0.52083333333333337</v>
      </c>
      <c r="X1942" s="86">
        <f t="shared" si="154"/>
        <v>0.14166666666666672</v>
      </c>
    </row>
    <row r="1943" spans="1:24" x14ac:dyDescent="0.3">
      <c r="A1943" s="44" t="s">
        <v>12809</v>
      </c>
      <c r="B1943" s="68" t="s">
        <v>6391</v>
      </c>
      <c r="C1943" s="2" t="s">
        <v>1</v>
      </c>
      <c r="D1943" s="2">
        <v>62</v>
      </c>
      <c r="E1943" s="6">
        <v>21121</v>
      </c>
      <c r="F1943" s="7">
        <v>43997.529398148145</v>
      </c>
      <c r="G1943" s="69" t="s">
        <v>4</v>
      </c>
      <c r="H1943" s="68">
        <v>2639</v>
      </c>
      <c r="I1943" s="8">
        <f t="shared" si="151"/>
        <v>26.39</v>
      </c>
      <c r="J1943" s="93">
        <v>5.5209999999999999</v>
      </c>
      <c r="K1943" s="69">
        <v>100</v>
      </c>
      <c r="L1943" s="68">
        <v>611</v>
      </c>
      <c r="M1943" s="93">
        <f t="shared" si="152"/>
        <v>6.11</v>
      </c>
      <c r="N1943" s="93">
        <v>2.4449999999999998</v>
      </c>
      <c r="O1943" s="69">
        <v>100</v>
      </c>
      <c r="P1943" s="181">
        <f t="shared" si="153"/>
        <v>4.3191489361702127</v>
      </c>
      <c r="Q1943" s="77" t="s">
        <v>12733</v>
      </c>
      <c r="V1943" s="34">
        <v>0.40277777777777773</v>
      </c>
      <c r="W1943" s="85">
        <v>0.53472222222222221</v>
      </c>
      <c r="X1943" s="86">
        <f t="shared" si="154"/>
        <v>0.13194444444444448</v>
      </c>
    </row>
    <row r="1944" spans="1:24" x14ac:dyDescent="0.3">
      <c r="A1944" s="44" t="s">
        <v>12810</v>
      </c>
      <c r="B1944" s="68" t="s">
        <v>6295</v>
      </c>
      <c r="C1944" s="2" t="s">
        <v>1</v>
      </c>
      <c r="D1944" s="2">
        <v>70</v>
      </c>
      <c r="E1944" s="6">
        <v>18256</v>
      </c>
      <c r="F1944" s="7">
        <v>43997.547094907408</v>
      </c>
      <c r="G1944" s="69" t="s">
        <v>4</v>
      </c>
      <c r="H1944" s="68">
        <v>1568</v>
      </c>
      <c r="I1944" s="8">
        <f t="shared" si="151"/>
        <v>15.838383838383839</v>
      </c>
      <c r="J1944" s="93">
        <v>5.9020000000000001</v>
      </c>
      <c r="K1944" s="69">
        <v>99</v>
      </c>
      <c r="L1944" s="68">
        <v>379</v>
      </c>
      <c r="M1944" s="93">
        <f t="shared" si="152"/>
        <v>3.8282828282828283</v>
      </c>
      <c r="N1944" s="93">
        <v>2.2719999999999998</v>
      </c>
      <c r="O1944" s="69">
        <v>99</v>
      </c>
      <c r="P1944" s="181">
        <f t="shared" si="153"/>
        <v>4.1372031662269135</v>
      </c>
      <c r="Q1944" s="77" t="s">
        <v>12733</v>
      </c>
      <c r="V1944" s="34">
        <v>0.40833333333333338</v>
      </c>
      <c r="W1944" s="85">
        <v>0.54861111111111105</v>
      </c>
      <c r="X1944" s="86">
        <f t="shared" si="154"/>
        <v>0.14027777777777767</v>
      </c>
    </row>
    <row r="1945" spans="1:24" x14ac:dyDescent="0.3">
      <c r="A1945" s="44" t="s">
        <v>12811</v>
      </c>
      <c r="B1945" s="68" t="s">
        <v>6726</v>
      </c>
      <c r="C1945" s="2" t="s">
        <v>1</v>
      </c>
      <c r="D1945" s="2">
        <v>46</v>
      </c>
      <c r="E1945" s="6">
        <v>27050</v>
      </c>
      <c r="F1945" s="7">
        <v>43997.557222222225</v>
      </c>
      <c r="G1945" s="69" t="s">
        <v>4</v>
      </c>
      <c r="H1945" s="68">
        <v>2158</v>
      </c>
      <c r="I1945" s="8">
        <f t="shared" si="151"/>
        <v>21.797979797979799</v>
      </c>
      <c r="J1945" s="93">
        <v>4.7569999999999997</v>
      </c>
      <c r="K1945" s="69">
        <v>99</v>
      </c>
      <c r="L1945" s="68">
        <v>429</v>
      </c>
      <c r="M1945" s="93">
        <f t="shared" si="152"/>
        <v>4.333333333333333</v>
      </c>
      <c r="N1945" s="93">
        <v>2.1709999999999998</v>
      </c>
      <c r="O1945" s="69">
        <v>99</v>
      </c>
      <c r="P1945" s="181">
        <f t="shared" si="153"/>
        <v>5.0303030303030312</v>
      </c>
      <c r="Q1945" s="77" t="s">
        <v>12733</v>
      </c>
      <c r="V1945" s="34">
        <v>0.4152777777777778</v>
      </c>
      <c r="W1945" s="85">
        <v>0.56944444444444442</v>
      </c>
      <c r="X1945" s="86">
        <f t="shared" si="154"/>
        <v>0.15416666666666662</v>
      </c>
    </row>
    <row r="1946" spans="1:24" x14ac:dyDescent="0.3">
      <c r="A1946" s="44" t="s">
        <v>12812</v>
      </c>
      <c r="B1946" s="68" t="s">
        <v>7079</v>
      </c>
      <c r="C1946" s="2" t="s">
        <v>1</v>
      </c>
      <c r="D1946" s="2">
        <v>46</v>
      </c>
      <c r="E1946" s="6">
        <v>26961</v>
      </c>
      <c r="F1946" s="7">
        <v>43997.572604166664</v>
      </c>
      <c r="G1946" s="69" t="s">
        <v>4</v>
      </c>
      <c r="H1946" s="68">
        <v>2265</v>
      </c>
      <c r="I1946" s="8">
        <f t="shared" si="151"/>
        <v>22.65</v>
      </c>
      <c r="J1946" s="93">
        <v>5.18</v>
      </c>
      <c r="K1946" s="69">
        <v>100</v>
      </c>
      <c r="L1946" s="68">
        <v>614</v>
      </c>
      <c r="M1946" s="93">
        <f t="shared" si="152"/>
        <v>6.14</v>
      </c>
      <c r="N1946" s="93">
        <v>2.0990000000000002</v>
      </c>
      <c r="O1946" s="69">
        <v>100</v>
      </c>
      <c r="P1946" s="181">
        <f t="shared" si="153"/>
        <v>3.6889250814332248</v>
      </c>
      <c r="Q1946" s="77" t="s">
        <v>12733</v>
      </c>
      <c r="V1946" s="34">
        <v>0.43402777777777773</v>
      </c>
      <c r="W1946" s="85">
        <v>0.58333333333333337</v>
      </c>
      <c r="X1946" s="86">
        <f t="shared" si="154"/>
        <v>0.14930555555555564</v>
      </c>
    </row>
    <row r="1947" spans="1:24" x14ac:dyDescent="0.3">
      <c r="A1947" s="44" t="s">
        <v>12813</v>
      </c>
      <c r="B1947" s="68" t="s">
        <v>8946</v>
      </c>
      <c r="C1947" s="2" t="s">
        <v>1</v>
      </c>
      <c r="D1947" s="2">
        <v>55</v>
      </c>
      <c r="E1947" s="6">
        <v>23597</v>
      </c>
      <c r="F1947" s="7">
        <v>43997.583368055559</v>
      </c>
      <c r="G1947" s="69" t="s">
        <v>4</v>
      </c>
      <c r="H1947" s="68">
        <v>2232</v>
      </c>
      <c r="I1947" s="8">
        <f t="shared" si="151"/>
        <v>22.32</v>
      </c>
      <c r="J1947" s="93">
        <v>5.2359999999999998</v>
      </c>
      <c r="K1947" s="69">
        <v>100</v>
      </c>
      <c r="L1947" s="68">
        <v>331</v>
      </c>
      <c r="M1947" s="93">
        <f t="shared" si="152"/>
        <v>3.31</v>
      </c>
      <c r="N1947" s="93">
        <v>1.835</v>
      </c>
      <c r="O1947" s="69">
        <v>100</v>
      </c>
      <c r="P1947" s="181">
        <f t="shared" si="153"/>
        <v>6.7432024169184288</v>
      </c>
      <c r="Q1947" s="77" t="s">
        <v>12733</v>
      </c>
      <c r="V1947" s="34">
        <v>0.4236111111111111</v>
      </c>
      <c r="W1947" s="85">
        <v>0.59722222222222221</v>
      </c>
      <c r="X1947" s="86">
        <f t="shared" si="154"/>
        <v>0.1736111111111111</v>
      </c>
    </row>
    <row r="1948" spans="1:24" x14ac:dyDescent="0.3">
      <c r="A1948" s="44" t="s">
        <v>12814</v>
      </c>
      <c r="B1948" s="68" t="s">
        <v>363</v>
      </c>
      <c r="C1948" s="2" t="s">
        <v>1</v>
      </c>
      <c r="D1948" s="2">
        <v>67</v>
      </c>
      <c r="E1948" s="6">
        <v>19242</v>
      </c>
      <c r="F1948" s="7">
        <v>43997.594340277778</v>
      </c>
      <c r="G1948" s="69" t="s">
        <v>4</v>
      </c>
      <c r="H1948" s="68">
        <v>2780</v>
      </c>
      <c r="I1948" s="8">
        <f t="shared" si="151"/>
        <v>27.8</v>
      </c>
      <c r="J1948" s="93">
        <v>5.532</v>
      </c>
      <c r="K1948" s="69">
        <v>100</v>
      </c>
      <c r="L1948" s="68">
        <v>571</v>
      </c>
      <c r="M1948" s="93">
        <f t="shared" si="152"/>
        <v>5.71</v>
      </c>
      <c r="N1948" s="93">
        <v>2.7090000000000001</v>
      </c>
      <c r="O1948" s="69">
        <v>100</v>
      </c>
      <c r="P1948" s="181">
        <f t="shared" si="153"/>
        <v>4.8686514886164627</v>
      </c>
      <c r="Q1948" s="77" t="s">
        <v>12733</v>
      </c>
      <c r="V1948" s="34">
        <v>0.47361111111111115</v>
      </c>
      <c r="W1948" s="85">
        <v>0.61805555555555558</v>
      </c>
      <c r="X1948" s="86">
        <f t="shared" si="154"/>
        <v>0.14444444444444443</v>
      </c>
    </row>
    <row r="1949" spans="1:24" x14ac:dyDescent="0.3">
      <c r="A1949" s="44" t="s">
        <v>12815</v>
      </c>
      <c r="B1949" s="68" t="s">
        <v>1925</v>
      </c>
      <c r="C1949" s="2" t="s">
        <v>1</v>
      </c>
      <c r="D1949" s="2">
        <v>38</v>
      </c>
      <c r="E1949" s="6">
        <v>30034</v>
      </c>
      <c r="F1949" s="7">
        <v>43997.61005787037</v>
      </c>
      <c r="G1949" s="69" t="s">
        <v>4</v>
      </c>
      <c r="H1949" s="68">
        <v>1847</v>
      </c>
      <c r="I1949" s="8">
        <f t="shared" si="151"/>
        <v>18.656565656565657</v>
      </c>
      <c r="J1949" s="93">
        <v>4.6539999999999999</v>
      </c>
      <c r="K1949" s="69">
        <v>99</v>
      </c>
      <c r="L1949" s="68">
        <v>565</v>
      </c>
      <c r="M1949" s="93">
        <f t="shared" si="152"/>
        <v>5.7070707070707067</v>
      </c>
      <c r="N1949" s="93">
        <v>2.383</v>
      </c>
      <c r="O1949" s="69">
        <v>99</v>
      </c>
      <c r="P1949" s="181">
        <f t="shared" si="153"/>
        <v>3.2690265486725667</v>
      </c>
      <c r="Q1949" s="77" t="s">
        <v>12733</v>
      </c>
      <c r="V1949" s="34">
        <v>0.48402777777777778</v>
      </c>
      <c r="W1949" s="85">
        <v>0.63194444444444442</v>
      </c>
      <c r="X1949" s="86">
        <f t="shared" si="154"/>
        <v>0.14791666666666664</v>
      </c>
    </row>
    <row r="1950" spans="1:24" x14ac:dyDescent="0.3">
      <c r="A1950" s="44" t="s">
        <v>12816</v>
      </c>
      <c r="B1950" s="68" t="s">
        <v>12817</v>
      </c>
      <c r="C1950" s="2" t="s">
        <v>6</v>
      </c>
      <c r="D1950" s="2">
        <v>74</v>
      </c>
      <c r="E1950" s="6">
        <v>16964</v>
      </c>
      <c r="F1950" s="7">
        <v>43997.640717592592</v>
      </c>
      <c r="G1950" s="69" t="s">
        <v>4</v>
      </c>
      <c r="H1950" s="68">
        <v>2166</v>
      </c>
      <c r="I1950" s="8">
        <f t="shared" si="151"/>
        <v>21.878787878787879</v>
      </c>
      <c r="J1950" s="93">
        <v>4.6539999999999999</v>
      </c>
      <c r="K1950" s="69">
        <v>99</v>
      </c>
      <c r="L1950" s="68">
        <v>344</v>
      </c>
      <c r="M1950" s="93">
        <f t="shared" si="152"/>
        <v>3.4747474747474749</v>
      </c>
      <c r="N1950" s="93">
        <v>1.929</v>
      </c>
      <c r="O1950" s="69">
        <v>99</v>
      </c>
      <c r="P1950" s="181">
        <f t="shared" si="153"/>
        <v>6.2965116279069768</v>
      </c>
      <c r="Q1950" s="77" t="s">
        <v>12733</v>
      </c>
      <c r="V1950" s="34">
        <v>0.46875</v>
      </c>
      <c r="W1950" s="85">
        <v>0.64583333333333337</v>
      </c>
      <c r="X1950" s="86">
        <f t="shared" si="154"/>
        <v>0.17708333333333337</v>
      </c>
    </row>
    <row r="1951" spans="1:24" x14ac:dyDescent="0.3">
      <c r="A1951" s="44" t="s">
        <v>12818</v>
      </c>
      <c r="B1951" s="68" t="s">
        <v>12819</v>
      </c>
      <c r="C1951" s="2" t="s">
        <v>1</v>
      </c>
      <c r="D1951" s="2">
        <v>53</v>
      </c>
      <c r="E1951" s="6">
        <v>24470</v>
      </c>
      <c r="F1951" s="7">
        <v>43997.652222222219</v>
      </c>
      <c r="G1951" s="69" t="s">
        <v>4</v>
      </c>
      <c r="H1951" s="68">
        <v>1358</v>
      </c>
      <c r="I1951" s="8">
        <f t="shared" si="151"/>
        <v>13.717171717171718</v>
      </c>
      <c r="J1951" s="93">
        <v>3.931</v>
      </c>
      <c r="K1951" s="69">
        <v>99</v>
      </c>
      <c r="L1951" s="68">
        <v>513</v>
      </c>
      <c r="M1951" s="93">
        <f t="shared" si="152"/>
        <v>5.1818181818181817</v>
      </c>
      <c r="N1951" s="93">
        <v>2.6589999999999998</v>
      </c>
      <c r="O1951" s="69">
        <v>99</v>
      </c>
      <c r="P1951" s="181">
        <f t="shared" si="153"/>
        <v>2.6471734892787526</v>
      </c>
      <c r="Q1951" s="77" t="s">
        <v>12733</v>
      </c>
      <c r="V1951" s="34">
        <v>0.51874999999999993</v>
      </c>
      <c r="W1951" s="85">
        <v>0.66666666666666663</v>
      </c>
      <c r="X1951" s="86">
        <f t="shared" si="154"/>
        <v>0.1479166666666667</v>
      </c>
    </row>
    <row r="1952" spans="1:24" x14ac:dyDescent="0.3">
      <c r="A1952" s="44" t="s">
        <v>12820</v>
      </c>
      <c r="B1952" s="68" t="s">
        <v>12821</v>
      </c>
      <c r="C1952" s="2" t="s">
        <v>6</v>
      </c>
      <c r="D1952" s="2">
        <v>72</v>
      </c>
      <c r="E1952" s="6">
        <v>17567</v>
      </c>
      <c r="F1952" s="7">
        <v>43997.673020833332</v>
      </c>
      <c r="G1952" s="69" t="s">
        <v>4</v>
      </c>
      <c r="H1952" s="68">
        <v>1800</v>
      </c>
      <c r="I1952" s="8">
        <f t="shared" si="151"/>
        <v>18.181818181818183</v>
      </c>
      <c r="J1952" s="93">
        <v>5.1280000000000001</v>
      </c>
      <c r="K1952" s="69">
        <v>99</v>
      </c>
      <c r="L1952" s="68">
        <v>242</v>
      </c>
      <c r="M1952" s="93">
        <f t="shared" si="152"/>
        <v>2.4444444444444446</v>
      </c>
      <c r="N1952" s="93">
        <v>1.5329999999999999</v>
      </c>
      <c r="O1952" s="69">
        <v>99</v>
      </c>
      <c r="P1952" s="181">
        <f t="shared" si="153"/>
        <v>7.4380165289256199</v>
      </c>
      <c r="Q1952" s="77" t="s">
        <v>12733</v>
      </c>
      <c r="V1952" s="34">
        <v>0.50694444444444442</v>
      </c>
      <c r="W1952" s="85">
        <v>0.68055555555555547</v>
      </c>
      <c r="X1952" s="86">
        <f t="shared" si="154"/>
        <v>0.17361111111111105</v>
      </c>
    </row>
    <row r="1953" spans="1:24" x14ac:dyDescent="0.3">
      <c r="A1953" s="44" t="s">
        <v>12822</v>
      </c>
      <c r="B1953" s="68" t="s">
        <v>7362</v>
      </c>
      <c r="C1953" s="2" t="s">
        <v>1</v>
      </c>
      <c r="D1953" s="2">
        <v>54</v>
      </c>
      <c r="E1953" s="6">
        <v>23963</v>
      </c>
      <c r="F1953" s="7">
        <v>43998.515046296299</v>
      </c>
      <c r="G1953" s="69" t="s">
        <v>4</v>
      </c>
      <c r="H1953" s="68">
        <v>2793</v>
      </c>
      <c r="I1953" s="8">
        <f t="shared" si="151"/>
        <v>28.212121212121211</v>
      </c>
      <c r="J1953" s="93">
        <v>5.6429999999999998</v>
      </c>
      <c r="K1953" s="69">
        <v>99</v>
      </c>
      <c r="L1953" s="68">
        <v>416</v>
      </c>
      <c r="M1953" s="93">
        <f t="shared" si="152"/>
        <v>4.2020202020202024</v>
      </c>
      <c r="N1953" s="93">
        <v>2.0990000000000002</v>
      </c>
      <c r="O1953" s="69">
        <v>99</v>
      </c>
      <c r="P1953" s="181">
        <f t="shared" si="153"/>
        <v>6.7139423076923066</v>
      </c>
      <c r="Q1953" s="77" t="s">
        <v>12733</v>
      </c>
      <c r="V1953" s="34">
        <v>0.37083333333333335</v>
      </c>
      <c r="W1953" s="85">
        <v>0.52083333333333337</v>
      </c>
      <c r="X1953" s="86">
        <f t="shared" si="154"/>
        <v>0.15000000000000002</v>
      </c>
    </row>
    <row r="1954" spans="1:24" x14ac:dyDescent="0.3">
      <c r="A1954" s="44" t="s">
        <v>12823</v>
      </c>
      <c r="B1954" s="68" t="s">
        <v>7586</v>
      </c>
      <c r="C1954" s="2" t="s">
        <v>1</v>
      </c>
      <c r="D1954" s="2">
        <v>38</v>
      </c>
      <c r="E1954" s="6">
        <v>29983</v>
      </c>
      <c r="F1954" s="7">
        <v>43998.529236111113</v>
      </c>
      <c r="G1954" s="69" t="s">
        <v>4</v>
      </c>
      <c r="H1954" s="68">
        <v>1332</v>
      </c>
      <c r="I1954" s="8">
        <f t="shared" si="151"/>
        <v>13.454545454545455</v>
      </c>
      <c r="J1954" s="93">
        <v>3.6819999999999999</v>
      </c>
      <c r="K1954" s="69">
        <v>99</v>
      </c>
      <c r="L1954" s="68">
        <v>338</v>
      </c>
      <c r="M1954" s="93">
        <f t="shared" si="152"/>
        <v>3.4141414141414139</v>
      </c>
      <c r="N1954" s="93">
        <v>1.714</v>
      </c>
      <c r="O1954" s="69">
        <v>99</v>
      </c>
      <c r="P1954" s="181">
        <f t="shared" si="153"/>
        <v>3.9408284023668645</v>
      </c>
      <c r="Q1954" s="77" t="s">
        <v>12733</v>
      </c>
      <c r="V1954" s="34">
        <v>0.38819444444444445</v>
      </c>
      <c r="W1954" s="85">
        <v>0.53472222222222221</v>
      </c>
      <c r="X1954" s="86">
        <f t="shared" si="154"/>
        <v>0.14652777777777776</v>
      </c>
    </row>
    <row r="1955" spans="1:24" x14ac:dyDescent="0.3">
      <c r="A1955" s="44" t="s">
        <v>4238</v>
      </c>
      <c r="B1955" s="68" t="s">
        <v>4239</v>
      </c>
      <c r="C1955" s="2" t="s">
        <v>1</v>
      </c>
      <c r="D1955" s="2">
        <v>62</v>
      </c>
      <c r="E1955" s="6">
        <v>21101</v>
      </c>
      <c r="F1955" s="7">
        <v>43998.548877314817</v>
      </c>
      <c r="G1955" s="69" t="s">
        <v>4</v>
      </c>
      <c r="H1955" s="68">
        <v>1760</v>
      </c>
      <c r="I1955" s="8">
        <f t="shared" si="151"/>
        <v>17.600000000000001</v>
      </c>
      <c r="J1955" s="93">
        <v>4.4539999999999997</v>
      </c>
      <c r="K1955" s="69">
        <v>100</v>
      </c>
      <c r="L1955" s="68">
        <v>632</v>
      </c>
      <c r="M1955" s="93">
        <f t="shared" si="152"/>
        <v>6.32</v>
      </c>
      <c r="N1955" s="93">
        <v>2.964</v>
      </c>
      <c r="O1955" s="69">
        <v>100</v>
      </c>
      <c r="P1955" s="181">
        <f t="shared" si="153"/>
        <v>2.7848101265822787</v>
      </c>
      <c r="Q1955" s="77" t="s">
        <v>12733</v>
      </c>
      <c r="V1955" s="34">
        <v>0.4152777777777778</v>
      </c>
      <c r="W1955" s="85">
        <v>0.56944444444444442</v>
      </c>
      <c r="X1955" s="86">
        <f t="shared" si="154"/>
        <v>0.15416666666666662</v>
      </c>
    </row>
    <row r="1956" spans="1:24" x14ac:dyDescent="0.3">
      <c r="A1956" s="44" t="s">
        <v>12826</v>
      </c>
      <c r="B1956" s="68" t="s">
        <v>6610</v>
      </c>
      <c r="C1956" s="2" t="s">
        <v>1</v>
      </c>
      <c r="D1956" s="2">
        <v>49</v>
      </c>
      <c r="E1956" s="6">
        <v>26094</v>
      </c>
      <c r="F1956" s="7">
        <v>43998.571875000001</v>
      </c>
      <c r="G1956" s="69" t="s">
        <v>4</v>
      </c>
      <c r="H1956" s="68">
        <v>1273</v>
      </c>
      <c r="I1956" s="8">
        <f t="shared" si="151"/>
        <v>12.858585858585858</v>
      </c>
      <c r="J1956" s="93">
        <v>3.488</v>
      </c>
      <c r="K1956" s="69">
        <v>99</v>
      </c>
      <c r="L1956" s="68">
        <v>347</v>
      </c>
      <c r="M1956" s="93">
        <f t="shared" si="152"/>
        <v>3.5050505050505052</v>
      </c>
      <c r="N1956" s="93">
        <v>1.6739999999999999</v>
      </c>
      <c r="O1956" s="69">
        <v>99</v>
      </c>
      <c r="P1956" s="181">
        <f t="shared" si="153"/>
        <v>3.668587896253602</v>
      </c>
      <c r="Q1956" s="77" t="s">
        <v>12733</v>
      </c>
      <c r="V1956" s="34">
        <v>0.42986111111111108</v>
      </c>
      <c r="W1956" s="85">
        <v>0.58333333333333337</v>
      </c>
      <c r="X1956" s="86">
        <f t="shared" si="154"/>
        <v>0.15347222222222229</v>
      </c>
    </row>
    <row r="1957" spans="1:24" x14ac:dyDescent="0.3">
      <c r="A1957" s="44" t="s">
        <v>12827</v>
      </c>
      <c r="B1957" s="68" t="s">
        <v>12828</v>
      </c>
      <c r="C1957" s="2" t="s">
        <v>6</v>
      </c>
      <c r="D1957" s="2">
        <v>63</v>
      </c>
      <c r="E1957" s="6">
        <v>20925</v>
      </c>
      <c r="F1957" s="7">
        <v>43998.582256944443</v>
      </c>
      <c r="G1957" s="69" t="s">
        <v>4</v>
      </c>
      <c r="H1957" s="68">
        <v>1135</v>
      </c>
      <c r="I1957" s="8">
        <f t="shared" si="151"/>
        <v>11.35</v>
      </c>
      <c r="J1957" s="93">
        <v>3.3010000000000002</v>
      </c>
      <c r="K1957" s="69">
        <v>100</v>
      </c>
      <c r="L1957" s="68">
        <v>513</v>
      </c>
      <c r="M1957" s="93">
        <f t="shared" si="152"/>
        <v>5.13</v>
      </c>
      <c r="N1957" s="93">
        <v>2.0870000000000002</v>
      </c>
      <c r="O1957" s="69">
        <v>100</v>
      </c>
      <c r="P1957" s="181">
        <f t="shared" si="153"/>
        <v>2.2124756335282649</v>
      </c>
      <c r="Q1957" s="77" t="s">
        <v>12733</v>
      </c>
      <c r="V1957" s="34">
        <v>0.4201388888888889</v>
      </c>
      <c r="W1957" s="85">
        <v>0.59722222222222221</v>
      </c>
      <c r="X1957" s="86">
        <f t="shared" si="154"/>
        <v>0.17708333333333331</v>
      </c>
    </row>
    <row r="1958" spans="1:24" x14ac:dyDescent="0.3">
      <c r="A1958" s="44" t="s">
        <v>12829</v>
      </c>
      <c r="B1958" s="68" t="s">
        <v>12830</v>
      </c>
      <c r="C1958" s="2" t="s">
        <v>1</v>
      </c>
      <c r="D1958" s="2">
        <v>83</v>
      </c>
      <c r="E1958" s="6">
        <v>13525</v>
      </c>
      <c r="F1958" s="7">
        <v>43998.603391203702</v>
      </c>
      <c r="G1958" s="69" t="s">
        <v>4</v>
      </c>
      <c r="H1958" s="68">
        <v>2112</v>
      </c>
      <c r="I1958" s="8">
        <f t="shared" si="151"/>
        <v>21.12</v>
      </c>
      <c r="J1958" s="93">
        <v>5.07</v>
      </c>
      <c r="K1958" s="69">
        <v>100</v>
      </c>
      <c r="L1958" s="68">
        <v>495</v>
      </c>
      <c r="M1958" s="93">
        <f t="shared" si="152"/>
        <v>4.95</v>
      </c>
      <c r="N1958" s="93">
        <v>2.2669999999999999</v>
      </c>
      <c r="O1958" s="69">
        <v>100</v>
      </c>
      <c r="P1958" s="181">
        <f t="shared" si="153"/>
        <v>4.2666666666666666</v>
      </c>
      <c r="Q1958" s="77" t="s">
        <v>12733</v>
      </c>
      <c r="V1958" s="34">
        <v>0.45277777777777778</v>
      </c>
      <c r="W1958" s="85">
        <v>0.61805555555555558</v>
      </c>
      <c r="X1958" s="86">
        <f t="shared" si="154"/>
        <v>0.1652777777777778</v>
      </c>
    </row>
    <row r="1959" spans="1:24" x14ac:dyDescent="0.3">
      <c r="A1959" s="44" t="s">
        <v>12831</v>
      </c>
      <c r="B1959" s="68" t="s">
        <v>7051</v>
      </c>
      <c r="C1959" s="2" t="s">
        <v>1</v>
      </c>
      <c r="D1959" s="2">
        <v>40</v>
      </c>
      <c r="E1959" s="6">
        <v>29202</v>
      </c>
      <c r="F1959" s="7">
        <v>43998.615300925929</v>
      </c>
      <c r="G1959" s="69" t="s">
        <v>4</v>
      </c>
      <c r="H1959" s="68">
        <v>2060</v>
      </c>
      <c r="I1959" s="8">
        <f t="shared" si="151"/>
        <v>20.80808080808081</v>
      </c>
      <c r="J1959" s="93">
        <v>4.6280000000000001</v>
      </c>
      <c r="K1959" s="69">
        <v>99</v>
      </c>
      <c r="L1959" s="68">
        <v>468</v>
      </c>
      <c r="M1959" s="93">
        <f t="shared" si="152"/>
        <v>4.7272727272727275</v>
      </c>
      <c r="N1959" s="93">
        <v>2.2530000000000001</v>
      </c>
      <c r="O1959" s="69">
        <v>99</v>
      </c>
      <c r="P1959" s="181">
        <f t="shared" si="153"/>
        <v>4.4017094017094021</v>
      </c>
      <c r="Q1959" s="77" t="s">
        <v>12733</v>
      </c>
      <c r="V1959" s="34">
        <v>0.47569444444444442</v>
      </c>
      <c r="W1959" s="85">
        <v>0.63194444444444442</v>
      </c>
      <c r="X1959" s="86">
        <f t="shared" si="154"/>
        <v>0.15625</v>
      </c>
    </row>
    <row r="1960" spans="1:24" x14ac:dyDescent="0.3">
      <c r="A1960" s="44" t="s">
        <v>12832</v>
      </c>
      <c r="B1960" s="68" t="s">
        <v>12833</v>
      </c>
      <c r="C1960" s="2" t="s">
        <v>6</v>
      </c>
      <c r="D1960" s="2">
        <v>56</v>
      </c>
      <c r="E1960" s="6">
        <v>23218</v>
      </c>
      <c r="F1960" s="7">
        <v>43998.629062499997</v>
      </c>
      <c r="G1960" s="69" t="s">
        <v>4</v>
      </c>
      <c r="H1960" s="68">
        <v>1348</v>
      </c>
      <c r="I1960" s="8">
        <f t="shared" si="151"/>
        <v>13.48</v>
      </c>
      <c r="J1960" s="93">
        <v>3.6</v>
      </c>
      <c r="K1960" s="69">
        <v>100</v>
      </c>
      <c r="L1960" s="68">
        <v>507</v>
      </c>
      <c r="M1960" s="93">
        <f t="shared" si="152"/>
        <v>5.07</v>
      </c>
      <c r="N1960" s="93">
        <v>2.1379999999999999</v>
      </c>
      <c r="O1960" s="69">
        <v>100</v>
      </c>
      <c r="P1960" s="181">
        <f t="shared" si="153"/>
        <v>2.6587771203155817</v>
      </c>
      <c r="Q1960" s="77" t="s">
        <v>12733</v>
      </c>
      <c r="V1960" s="34">
        <v>0.47916666666666669</v>
      </c>
      <c r="W1960" s="85">
        <v>0.64583333333333337</v>
      </c>
      <c r="X1960" s="86">
        <f t="shared" si="154"/>
        <v>0.16666666666666669</v>
      </c>
    </row>
    <row r="1961" spans="1:24" x14ac:dyDescent="0.3">
      <c r="A1961" s="44" t="s">
        <v>12834</v>
      </c>
      <c r="B1961" s="68" t="s">
        <v>8928</v>
      </c>
      <c r="C1961" s="2" t="s">
        <v>1</v>
      </c>
      <c r="D1961" s="2">
        <v>50</v>
      </c>
      <c r="E1961" s="6">
        <v>25669</v>
      </c>
      <c r="F1961" s="7">
        <v>43998.646423611113</v>
      </c>
      <c r="G1961" s="69" t="s">
        <v>4</v>
      </c>
      <c r="H1961" s="68">
        <v>2057</v>
      </c>
      <c r="I1961" s="8">
        <f t="shared" si="151"/>
        <v>20.777777777777779</v>
      </c>
      <c r="J1961" s="93">
        <v>5.367</v>
      </c>
      <c r="K1961" s="69">
        <v>99</v>
      </c>
      <c r="L1961" s="68">
        <v>418</v>
      </c>
      <c r="M1961" s="93">
        <f t="shared" si="152"/>
        <v>4.2222222222222223</v>
      </c>
      <c r="N1961" s="93">
        <v>1.8979999999999999</v>
      </c>
      <c r="O1961" s="69">
        <v>99</v>
      </c>
      <c r="P1961" s="181">
        <f t="shared" si="153"/>
        <v>4.9210526315789478</v>
      </c>
      <c r="Q1961" s="77" t="s">
        <v>12733</v>
      </c>
      <c r="V1961" s="34">
        <v>0.50624999999999998</v>
      </c>
      <c r="W1961" s="85">
        <v>0.66666666666666663</v>
      </c>
      <c r="X1961" s="86">
        <f t="shared" si="154"/>
        <v>0.16041666666666665</v>
      </c>
    </row>
    <row r="1962" spans="1:24" x14ac:dyDescent="0.3">
      <c r="A1962" s="44" t="s">
        <v>12835</v>
      </c>
      <c r="B1962" s="68" t="s">
        <v>12836</v>
      </c>
      <c r="C1962" s="2" t="s">
        <v>6</v>
      </c>
      <c r="D1962" s="2">
        <v>44</v>
      </c>
      <c r="E1962" s="6">
        <v>27679</v>
      </c>
      <c r="F1962" s="7">
        <v>43998.657708333332</v>
      </c>
      <c r="G1962" s="69" t="s">
        <v>4</v>
      </c>
      <c r="H1962" s="68">
        <v>1439</v>
      </c>
      <c r="I1962" s="8">
        <f t="shared" si="151"/>
        <v>14.535353535353535</v>
      </c>
      <c r="J1962" s="93">
        <v>4.0309999999999997</v>
      </c>
      <c r="K1962" s="69">
        <v>99</v>
      </c>
      <c r="L1962" s="68">
        <v>291</v>
      </c>
      <c r="M1962" s="93">
        <f t="shared" si="152"/>
        <v>2.9393939393939394</v>
      </c>
      <c r="N1962" s="93">
        <v>1.659</v>
      </c>
      <c r="O1962" s="69">
        <v>99</v>
      </c>
      <c r="P1962" s="181">
        <f t="shared" si="153"/>
        <v>4.9450171821305835</v>
      </c>
      <c r="Q1962" s="77" t="s">
        <v>12733</v>
      </c>
      <c r="V1962" s="34">
        <v>0.50277777777777777</v>
      </c>
      <c r="W1962" s="85">
        <v>0.68055555555555547</v>
      </c>
      <c r="X1962" s="86">
        <f t="shared" si="154"/>
        <v>0.1777777777777777</v>
      </c>
    </row>
    <row r="1963" spans="1:24" x14ac:dyDescent="0.3">
      <c r="A1963" s="44" t="s">
        <v>12837</v>
      </c>
      <c r="B1963" s="68" t="s">
        <v>12838</v>
      </c>
      <c r="C1963" s="2" t="s">
        <v>6</v>
      </c>
      <c r="D1963" s="2">
        <v>21</v>
      </c>
      <c r="E1963" s="6">
        <v>35980</v>
      </c>
      <c r="F1963" s="7">
        <v>43999.51284722222</v>
      </c>
      <c r="G1963" s="69" t="s">
        <v>4</v>
      </c>
      <c r="H1963" s="68">
        <v>1125</v>
      </c>
      <c r="I1963" s="8">
        <f t="shared" si="151"/>
        <v>11.25</v>
      </c>
      <c r="J1963" s="93">
        <v>3.1019999999999999</v>
      </c>
      <c r="K1963" s="69">
        <v>100</v>
      </c>
      <c r="L1963" s="68">
        <v>366</v>
      </c>
      <c r="M1963" s="93">
        <f t="shared" si="152"/>
        <v>3.66</v>
      </c>
      <c r="N1963" s="93">
        <v>2.08</v>
      </c>
      <c r="O1963" s="69">
        <v>100</v>
      </c>
      <c r="P1963" s="181">
        <f t="shared" si="153"/>
        <v>3.0737704918032787</v>
      </c>
      <c r="Q1963" s="77" t="s">
        <v>12839</v>
      </c>
      <c r="V1963" s="34">
        <v>0.37847222222222227</v>
      </c>
      <c r="W1963" s="85">
        <v>0.52083333333333337</v>
      </c>
      <c r="X1963" s="86">
        <f t="shared" si="154"/>
        <v>0.1423611111111111</v>
      </c>
    </row>
    <row r="1964" spans="1:24" x14ac:dyDescent="0.3">
      <c r="A1964" s="44" t="s">
        <v>4397</v>
      </c>
      <c r="B1964" s="68" t="s">
        <v>270</v>
      </c>
      <c r="C1964" s="2" t="s">
        <v>6</v>
      </c>
      <c r="D1964" s="2">
        <v>73</v>
      </c>
      <c r="E1964" s="6">
        <v>17283</v>
      </c>
      <c r="F1964" s="7">
        <v>43999.53496527778</v>
      </c>
      <c r="G1964" s="69" t="s">
        <v>4</v>
      </c>
      <c r="H1964" s="68">
        <v>1970</v>
      </c>
      <c r="I1964" s="8">
        <f t="shared" si="151"/>
        <v>19.8989898989899</v>
      </c>
      <c r="J1964" s="93">
        <v>4.7759999999999998</v>
      </c>
      <c r="K1964" s="69">
        <v>99</v>
      </c>
      <c r="L1964" s="68">
        <v>837</v>
      </c>
      <c r="M1964" s="93">
        <f t="shared" si="152"/>
        <v>8.454545454545455</v>
      </c>
      <c r="N1964" s="93">
        <v>2.8759999999999999</v>
      </c>
      <c r="O1964" s="69">
        <v>99</v>
      </c>
      <c r="P1964" s="181">
        <f t="shared" si="153"/>
        <v>2.3536439665471924</v>
      </c>
      <c r="Q1964" s="77" t="s">
        <v>12839</v>
      </c>
      <c r="V1964" s="34">
        <v>0.39513888888888887</v>
      </c>
      <c r="W1964" s="85">
        <v>0.54166666666666663</v>
      </c>
      <c r="X1964" s="86">
        <f t="shared" si="154"/>
        <v>0.14652777777777776</v>
      </c>
    </row>
    <row r="1965" spans="1:24" x14ac:dyDescent="0.3">
      <c r="A1965" s="44" t="s">
        <v>12840</v>
      </c>
      <c r="B1965" s="68" t="s">
        <v>12841</v>
      </c>
      <c r="C1965" s="2" t="s">
        <v>6</v>
      </c>
      <c r="D1965" s="2">
        <v>77</v>
      </c>
      <c r="E1965" s="6">
        <v>15619</v>
      </c>
      <c r="F1965" s="7">
        <v>43999.548483796294</v>
      </c>
      <c r="G1965" s="69" t="s">
        <v>4</v>
      </c>
      <c r="H1965" s="68">
        <v>3547</v>
      </c>
      <c r="I1965" s="8">
        <f t="shared" si="151"/>
        <v>35.47</v>
      </c>
      <c r="J1965" s="93">
        <v>5.5890000000000004</v>
      </c>
      <c r="K1965" s="69">
        <v>100</v>
      </c>
      <c r="L1965" s="68">
        <v>719</v>
      </c>
      <c r="M1965" s="93">
        <f t="shared" si="152"/>
        <v>7.19</v>
      </c>
      <c r="N1965" s="93">
        <v>3.246</v>
      </c>
      <c r="O1965" s="69">
        <v>100</v>
      </c>
      <c r="P1965" s="181">
        <f t="shared" si="153"/>
        <v>4.9332406119610566</v>
      </c>
      <c r="Q1965" s="77" t="s">
        <v>12839</v>
      </c>
      <c r="V1965" s="34">
        <v>0.39861111111111108</v>
      </c>
      <c r="W1965" s="85">
        <v>0.55555555555555558</v>
      </c>
      <c r="X1965" s="86">
        <f t="shared" si="154"/>
        <v>0.1569444444444445</v>
      </c>
    </row>
    <row r="1966" spans="1:24" x14ac:dyDescent="0.3">
      <c r="A1966" s="44" t="s">
        <v>7293</v>
      </c>
      <c r="B1966" s="68" t="s">
        <v>7294</v>
      </c>
      <c r="C1966" s="2" t="s">
        <v>1</v>
      </c>
      <c r="D1966" s="2">
        <v>48</v>
      </c>
      <c r="E1966" s="6">
        <v>26464</v>
      </c>
      <c r="F1966" s="7">
        <v>43999.558368055557</v>
      </c>
      <c r="G1966" s="69" t="s">
        <v>4</v>
      </c>
      <c r="H1966" s="68">
        <v>2074</v>
      </c>
      <c r="I1966" s="8">
        <f t="shared" si="151"/>
        <v>20.949494949494948</v>
      </c>
      <c r="J1966" s="93">
        <v>4.76</v>
      </c>
      <c r="K1966" s="69">
        <v>99</v>
      </c>
      <c r="L1966" s="68">
        <v>524</v>
      </c>
      <c r="M1966" s="93">
        <f t="shared" si="152"/>
        <v>5.2929292929292933</v>
      </c>
      <c r="N1966" s="93">
        <v>2.4550000000000001</v>
      </c>
      <c r="O1966" s="69">
        <v>99</v>
      </c>
      <c r="P1966" s="181">
        <f t="shared" si="153"/>
        <v>3.9580152671755719</v>
      </c>
      <c r="Q1966" s="77" t="s">
        <v>12839</v>
      </c>
      <c r="V1966" s="34">
        <v>0.4152777777777778</v>
      </c>
      <c r="W1966" s="85">
        <v>0.56944444444444442</v>
      </c>
      <c r="X1966" s="86">
        <f t="shared" si="154"/>
        <v>0.15416666666666662</v>
      </c>
    </row>
    <row r="1967" spans="1:24" x14ac:dyDescent="0.3">
      <c r="A1967" s="44" t="s">
        <v>12842</v>
      </c>
      <c r="B1967" s="68" t="s">
        <v>12843</v>
      </c>
      <c r="C1967" s="2" t="s">
        <v>1</v>
      </c>
      <c r="D1967" s="2">
        <v>47</v>
      </c>
      <c r="E1967" s="6">
        <v>26609</v>
      </c>
      <c r="F1967" s="7">
        <v>43999.577789351853</v>
      </c>
      <c r="G1967" s="69" t="s">
        <v>4</v>
      </c>
      <c r="H1967" s="68">
        <v>1448</v>
      </c>
      <c r="I1967" s="8">
        <f t="shared" si="151"/>
        <v>14.48</v>
      </c>
      <c r="J1967" s="93">
        <v>4.2130000000000001</v>
      </c>
      <c r="K1967" s="69">
        <v>100</v>
      </c>
      <c r="L1967" s="68">
        <v>308</v>
      </c>
      <c r="M1967" s="93">
        <f t="shared" si="152"/>
        <v>3.08</v>
      </c>
      <c r="N1967" s="93">
        <v>1.7450000000000001</v>
      </c>
      <c r="O1967" s="69">
        <v>100</v>
      </c>
      <c r="P1967" s="181">
        <f t="shared" si="153"/>
        <v>4.7012987012987013</v>
      </c>
      <c r="Q1967" s="77" t="s">
        <v>12839</v>
      </c>
      <c r="V1967" s="34">
        <v>0.4368055555555555</v>
      </c>
      <c r="W1967" s="85">
        <v>0.59027777777777779</v>
      </c>
      <c r="X1967" s="86">
        <f t="shared" si="154"/>
        <v>0.15347222222222229</v>
      </c>
    </row>
    <row r="1968" spans="1:24" x14ac:dyDescent="0.3">
      <c r="A1968" s="44" t="s">
        <v>12844</v>
      </c>
      <c r="B1968" s="68" t="s">
        <v>6310</v>
      </c>
      <c r="C1968" s="2" t="s">
        <v>1</v>
      </c>
      <c r="D1968" s="2">
        <v>40</v>
      </c>
      <c r="E1968" s="6">
        <v>29036</v>
      </c>
      <c r="F1968" s="7">
        <v>43999.589571759258</v>
      </c>
      <c r="G1968" s="69" t="s">
        <v>4</v>
      </c>
      <c r="H1968" s="68">
        <v>1646</v>
      </c>
      <c r="I1968" s="8">
        <f t="shared" si="151"/>
        <v>16.46</v>
      </c>
      <c r="J1968" s="93">
        <v>4.3380000000000001</v>
      </c>
      <c r="K1968" s="69">
        <v>100</v>
      </c>
      <c r="L1968" s="68">
        <v>485</v>
      </c>
      <c r="M1968" s="93">
        <f t="shared" si="152"/>
        <v>4.8499999999999996</v>
      </c>
      <c r="N1968" s="93">
        <v>1.8979999999999999</v>
      </c>
      <c r="O1968" s="69">
        <v>100</v>
      </c>
      <c r="P1968" s="181">
        <f t="shared" si="153"/>
        <v>3.3938144329896911</v>
      </c>
      <c r="Q1968" s="77" t="s">
        <v>12839</v>
      </c>
      <c r="V1968" s="34">
        <v>0.44375000000000003</v>
      </c>
      <c r="W1968" s="85">
        <v>0.60416666666666663</v>
      </c>
      <c r="X1968" s="86">
        <f t="shared" si="154"/>
        <v>0.1604166666666666</v>
      </c>
    </row>
    <row r="1969" spans="1:24" x14ac:dyDescent="0.3">
      <c r="A1969" s="44" t="s">
        <v>12845</v>
      </c>
      <c r="B1969" s="68" t="s">
        <v>12846</v>
      </c>
      <c r="C1969" s="2" t="s">
        <v>1</v>
      </c>
      <c r="D1969" s="2">
        <v>52</v>
      </c>
      <c r="E1969" s="6">
        <v>24801</v>
      </c>
      <c r="F1969" s="7">
        <v>43999.598958333336</v>
      </c>
      <c r="G1969" s="69" t="s">
        <v>4</v>
      </c>
      <c r="H1969" s="68">
        <v>2426</v>
      </c>
      <c r="I1969" s="8">
        <f t="shared" si="151"/>
        <v>24.26</v>
      </c>
      <c r="J1969" s="93">
        <v>4.9939999999999998</v>
      </c>
      <c r="K1969" s="69">
        <v>100</v>
      </c>
      <c r="L1969" s="68">
        <v>603</v>
      </c>
      <c r="M1969" s="93">
        <f t="shared" si="152"/>
        <v>6.03</v>
      </c>
      <c r="N1969" s="93">
        <v>2.63</v>
      </c>
      <c r="O1969" s="69">
        <v>100</v>
      </c>
      <c r="P1969" s="181">
        <f t="shared" si="153"/>
        <v>4.0232172470978442</v>
      </c>
      <c r="Q1969" s="77" t="s">
        <v>12839</v>
      </c>
      <c r="V1969" s="34">
        <v>0.4597222222222222</v>
      </c>
      <c r="W1969" s="85">
        <v>0.61805555555555558</v>
      </c>
      <c r="X1969" s="86">
        <f t="shared" si="154"/>
        <v>0.15833333333333338</v>
      </c>
    </row>
    <row r="1970" spans="1:24" x14ac:dyDescent="0.3">
      <c r="A1970" s="44" t="s">
        <v>12847</v>
      </c>
      <c r="B1970" s="68" t="s">
        <v>36</v>
      </c>
      <c r="C1970" s="2" t="s">
        <v>1</v>
      </c>
      <c r="D1970" s="2">
        <v>53</v>
      </c>
      <c r="E1970" s="6">
        <v>24602</v>
      </c>
      <c r="F1970" s="7">
        <v>43999.628935185188</v>
      </c>
      <c r="G1970" s="69" t="s">
        <v>4</v>
      </c>
      <c r="H1970" s="68">
        <v>2008</v>
      </c>
      <c r="I1970" s="8">
        <f t="shared" si="151"/>
        <v>20.282828282828284</v>
      </c>
      <c r="J1970" s="93">
        <v>4.5309999999999997</v>
      </c>
      <c r="K1970" s="69">
        <v>99</v>
      </c>
      <c r="L1970" s="68">
        <v>360</v>
      </c>
      <c r="M1970" s="93">
        <f t="shared" si="152"/>
        <v>3.6363636363636362</v>
      </c>
      <c r="N1970" s="93">
        <v>2.206</v>
      </c>
      <c r="O1970" s="69">
        <v>99</v>
      </c>
      <c r="P1970" s="181">
        <f t="shared" si="153"/>
        <v>5.5777777777777784</v>
      </c>
      <c r="Q1970" s="77" t="s">
        <v>12839</v>
      </c>
      <c r="V1970" s="34">
        <v>0.47222222222222227</v>
      </c>
      <c r="W1970" s="85">
        <v>0.63888888888888895</v>
      </c>
      <c r="X1970" s="86">
        <f t="shared" si="154"/>
        <v>0.16666666666666669</v>
      </c>
    </row>
    <row r="1971" spans="1:24" x14ac:dyDescent="0.3">
      <c r="A1971" s="44" t="s">
        <v>2950</v>
      </c>
      <c r="B1971" s="68" t="s">
        <v>131</v>
      </c>
      <c r="C1971" s="2" t="s">
        <v>1</v>
      </c>
      <c r="D1971" s="2">
        <v>68</v>
      </c>
      <c r="E1971" s="6">
        <v>19050</v>
      </c>
      <c r="F1971" s="7">
        <v>43999.639282407406</v>
      </c>
      <c r="G1971" s="69" t="s">
        <v>4</v>
      </c>
      <c r="H1971" s="68">
        <v>2448</v>
      </c>
      <c r="I1971" s="8">
        <f t="shared" si="151"/>
        <v>24.727272727272727</v>
      </c>
      <c r="J1971" s="93">
        <v>5.0419999999999998</v>
      </c>
      <c r="K1971" s="69">
        <v>99</v>
      </c>
      <c r="L1971" s="68">
        <v>582</v>
      </c>
      <c r="M1971" s="93">
        <f t="shared" si="152"/>
        <v>5.8787878787878789</v>
      </c>
      <c r="N1971" s="93">
        <v>2.524</v>
      </c>
      <c r="O1971" s="69">
        <v>99</v>
      </c>
      <c r="P1971" s="181">
        <f t="shared" si="153"/>
        <v>4.2061855670103094</v>
      </c>
      <c r="Q1971" s="77" t="s">
        <v>12839</v>
      </c>
      <c r="V1971" s="34">
        <v>0.49722222222222223</v>
      </c>
      <c r="W1971" s="85">
        <v>0.65277777777777779</v>
      </c>
      <c r="X1971" s="86">
        <f t="shared" si="154"/>
        <v>0.15555555555555556</v>
      </c>
    </row>
    <row r="1972" spans="1:24" x14ac:dyDescent="0.3">
      <c r="A1972" s="44" t="s">
        <v>12848</v>
      </c>
      <c r="B1972" s="68" t="s">
        <v>1220</v>
      </c>
      <c r="C1972" s="2" t="s">
        <v>1</v>
      </c>
      <c r="D1972" s="2">
        <v>46</v>
      </c>
      <c r="E1972" s="6">
        <v>27161</v>
      </c>
      <c r="F1972" s="7">
        <v>43999.65556712963</v>
      </c>
      <c r="G1972" s="69" t="s">
        <v>4</v>
      </c>
      <c r="H1972" s="68">
        <v>1804</v>
      </c>
      <c r="I1972" s="8">
        <f t="shared" si="151"/>
        <v>18.222222222222221</v>
      </c>
      <c r="J1972" s="93">
        <v>4.2169999999999996</v>
      </c>
      <c r="K1972" s="69">
        <v>99</v>
      </c>
      <c r="L1972" s="68">
        <v>410</v>
      </c>
      <c r="M1972" s="93">
        <f t="shared" si="152"/>
        <v>4.141414141414141</v>
      </c>
      <c r="N1972" s="93">
        <v>2.085</v>
      </c>
      <c r="O1972" s="69">
        <v>99</v>
      </c>
      <c r="P1972" s="181">
        <f t="shared" si="153"/>
        <v>4.4000000000000004</v>
      </c>
      <c r="Q1972" s="77" t="s">
        <v>12839</v>
      </c>
      <c r="V1972" s="34">
        <v>0.52500000000000002</v>
      </c>
      <c r="W1972" s="85">
        <v>0.66666666666666663</v>
      </c>
      <c r="X1972" s="86">
        <f t="shared" si="154"/>
        <v>0.14166666666666661</v>
      </c>
    </row>
    <row r="1973" spans="1:24" x14ac:dyDescent="0.3">
      <c r="A1973" s="44" t="s">
        <v>12849</v>
      </c>
      <c r="B1973" s="68" t="s">
        <v>7183</v>
      </c>
      <c r="C1973" s="2" t="s">
        <v>1</v>
      </c>
      <c r="D1973" s="2">
        <v>75</v>
      </c>
      <c r="E1973" s="6">
        <v>16243</v>
      </c>
      <c r="F1973" s="7">
        <v>43999.66642361111</v>
      </c>
      <c r="G1973" s="69" t="s">
        <v>4</v>
      </c>
      <c r="H1973" s="68">
        <v>2372</v>
      </c>
      <c r="I1973" s="8">
        <f t="shared" si="151"/>
        <v>23.959595959595958</v>
      </c>
      <c r="J1973" s="93">
        <v>4.6070000000000002</v>
      </c>
      <c r="K1973" s="69">
        <v>99</v>
      </c>
      <c r="L1973" s="68">
        <v>797</v>
      </c>
      <c r="M1973" s="93">
        <f t="shared" si="152"/>
        <v>8.0505050505050502</v>
      </c>
      <c r="N1973" s="93">
        <v>3.3540000000000001</v>
      </c>
      <c r="O1973" s="69">
        <v>99</v>
      </c>
      <c r="P1973" s="181">
        <f t="shared" si="153"/>
        <v>2.9761606022584695</v>
      </c>
      <c r="Q1973" s="77" t="s">
        <v>12839</v>
      </c>
      <c r="V1973" s="34">
        <v>0.53888888888888886</v>
      </c>
      <c r="W1973" s="85">
        <v>0.68055555555555547</v>
      </c>
      <c r="X1973" s="86">
        <f t="shared" si="154"/>
        <v>0.14166666666666661</v>
      </c>
    </row>
    <row r="1974" spans="1:24" x14ac:dyDescent="0.3">
      <c r="A1974" s="44" t="s">
        <v>12850</v>
      </c>
      <c r="B1974" s="68" t="s">
        <v>1873</v>
      </c>
      <c r="C1974" s="2" t="s">
        <v>1</v>
      </c>
      <c r="D1974" s="2">
        <v>53</v>
      </c>
      <c r="E1974" s="6">
        <v>24406</v>
      </c>
      <c r="F1974" s="7">
        <v>44000.51667824074</v>
      </c>
      <c r="G1974" s="69" t="s">
        <v>4</v>
      </c>
      <c r="H1974" s="68">
        <v>3119</v>
      </c>
      <c r="I1974" s="8">
        <f t="shared" si="151"/>
        <v>31.505050505050505</v>
      </c>
      <c r="J1974" s="93">
        <v>6.3120000000000003</v>
      </c>
      <c r="K1974" s="69">
        <v>99</v>
      </c>
      <c r="L1974" s="68">
        <v>455</v>
      </c>
      <c r="M1974" s="93">
        <f t="shared" si="152"/>
        <v>4.595959595959596</v>
      </c>
      <c r="N1974" s="93">
        <v>2.1190000000000002</v>
      </c>
      <c r="O1974" s="69">
        <v>99</v>
      </c>
      <c r="P1974" s="181">
        <f t="shared" si="153"/>
        <v>6.8549450549450546</v>
      </c>
      <c r="Q1974" s="77" t="s">
        <v>12839</v>
      </c>
      <c r="V1974" s="34">
        <v>0.38611111111111113</v>
      </c>
      <c r="W1974" s="85">
        <v>0.52083333333333337</v>
      </c>
      <c r="X1974" s="86">
        <f t="shared" si="154"/>
        <v>0.13472222222222224</v>
      </c>
    </row>
    <row r="1975" spans="1:24" x14ac:dyDescent="0.3">
      <c r="A1975" s="44" t="s">
        <v>12852</v>
      </c>
      <c r="B1975" s="68" t="s">
        <v>12853</v>
      </c>
      <c r="C1975" s="2" t="s">
        <v>1</v>
      </c>
      <c r="D1975" s="2">
        <v>66</v>
      </c>
      <c r="E1975" s="6">
        <v>19591</v>
      </c>
      <c r="F1975" s="7">
        <v>44000.540069444447</v>
      </c>
      <c r="G1975" s="69" t="s">
        <v>4</v>
      </c>
      <c r="H1975" s="68">
        <v>2360</v>
      </c>
      <c r="I1975" s="8">
        <f t="shared" si="151"/>
        <v>23.6</v>
      </c>
      <c r="J1975" s="93">
        <v>5.5449999999999999</v>
      </c>
      <c r="K1975" s="69">
        <v>100</v>
      </c>
      <c r="L1975" s="68">
        <v>642</v>
      </c>
      <c r="M1975" s="93">
        <f t="shared" si="152"/>
        <v>6.42</v>
      </c>
      <c r="N1975" s="93">
        <v>2.645</v>
      </c>
      <c r="O1975" s="69">
        <v>100</v>
      </c>
      <c r="P1975" s="181">
        <f t="shared" si="153"/>
        <v>3.6760124610591904</v>
      </c>
      <c r="Q1975" s="77" t="s">
        <v>12839</v>
      </c>
      <c r="V1975" s="34">
        <v>0.40486111111111112</v>
      </c>
      <c r="W1975" s="85">
        <v>0.54861111111111105</v>
      </c>
      <c r="X1975" s="86">
        <f t="shared" si="154"/>
        <v>0.14374999999999993</v>
      </c>
    </row>
    <row r="1976" spans="1:24" x14ac:dyDescent="0.3">
      <c r="A1976" s="44" t="s">
        <v>12854</v>
      </c>
      <c r="B1976" s="68" t="s">
        <v>12855</v>
      </c>
      <c r="C1976" s="2" t="s">
        <v>1</v>
      </c>
      <c r="D1976" s="2">
        <v>47</v>
      </c>
      <c r="E1976" s="6">
        <v>26639</v>
      </c>
      <c r="F1976" s="7">
        <v>44000.551087962966</v>
      </c>
      <c r="G1976" s="69" t="s">
        <v>4</v>
      </c>
      <c r="H1976" s="68">
        <v>2122</v>
      </c>
      <c r="I1976" s="8">
        <f t="shared" si="151"/>
        <v>21.22</v>
      </c>
      <c r="J1976" s="93">
        <v>4.7880000000000003</v>
      </c>
      <c r="K1976" s="69">
        <v>100</v>
      </c>
      <c r="L1976" s="68">
        <v>464</v>
      </c>
      <c r="M1976" s="93">
        <f t="shared" si="152"/>
        <v>4.6399999999999997</v>
      </c>
      <c r="N1976" s="93">
        <v>2.3380000000000001</v>
      </c>
      <c r="O1976" s="69">
        <v>100</v>
      </c>
      <c r="P1976" s="181">
        <f t="shared" si="153"/>
        <v>4.5732758620689653</v>
      </c>
      <c r="Q1976" s="77" t="s">
        <v>12856</v>
      </c>
      <c r="V1976" s="34">
        <v>0.42083333333333334</v>
      </c>
      <c r="W1976" s="85">
        <v>0.56944444444444442</v>
      </c>
      <c r="X1976" s="86">
        <f t="shared" si="154"/>
        <v>0.14861111111111108</v>
      </c>
    </row>
    <row r="1977" spans="1:24" x14ac:dyDescent="0.3">
      <c r="A1977" s="44" t="s">
        <v>4489</v>
      </c>
      <c r="B1977" s="68" t="s">
        <v>4490</v>
      </c>
      <c r="C1977" s="2" t="s">
        <v>1</v>
      </c>
      <c r="D1977" s="2">
        <v>45</v>
      </c>
      <c r="E1977" s="6">
        <v>27517</v>
      </c>
      <c r="F1977" s="7">
        <v>44000.580891203703</v>
      </c>
      <c r="G1977" s="69" t="s">
        <v>4</v>
      </c>
      <c r="H1977" s="68">
        <v>2103</v>
      </c>
      <c r="I1977" s="8">
        <f t="shared" si="151"/>
        <v>21.242424242424242</v>
      </c>
      <c r="J1977" s="93">
        <v>5.2240000000000002</v>
      </c>
      <c r="K1977" s="69">
        <v>99</v>
      </c>
      <c r="L1977" s="68">
        <v>390</v>
      </c>
      <c r="M1977" s="93">
        <f t="shared" si="152"/>
        <v>3.9393939393939394</v>
      </c>
      <c r="N1977" s="93">
        <v>2.0089999999999999</v>
      </c>
      <c r="O1977" s="69">
        <v>99</v>
      </c>
      <c r="P1977" s="181">
        <f t="shared" si="153"/>
        <v>5.3923076923076918</v>
      </c>
      <c r="Q1977" s="77" t="s">
        <v>12856</v>
      </c>
      <c r="V1977" s="34">
        <v>0.4291666666666667</v>
      </c>
      <c r="W1977" s="85">
        <v>0.58333333333333337</v>
      </c>
      <c r="X1977" s="86">
        <f t="shared" si="154"/>
        <v>0.15416666666666667</v>
      </c>
    </row>
    <row r="1978" spans="1:24" x14ac:dyDescent="0.3">
      <c r="A1978" s="44" t="s">
        <v>12857</v>
      </c>
      <c r="B1978" s="68" t="s">
        <v>12858</v>
      </c>
      <c r="C1978" s="2" t="s">
        <v>6</v>
      </c>
      <c r="D1978" s="2">
        <v>66</v>
      </c>
      <c r="E1978" s="6">
        <v>19848</v>
      </c>
      <c r="F1978" s="7">
        <v>44000.590787037036</v>
      </c>
      <c r="G1978" s="69" t="s">
        <v>4</v>
      </c>
      <c r="H1978" s="68">
        <v>2391</v>
      </c>
      <c r="I1978" s="8">
        <f t="shared" si="151"/>
        <v>24.151515151515152</v>
      </c>
      <c r="J1978" s="93">
        <v>4.6479999999999997</v>
      </c>
      <c r="K1978" s="69">
        <v>99</v>
      </c>
      <c r="L1978" s="68">
        <v>547</v>
      </c>
      <c r="M1978" s="93">
        <f t="shared" si="152"/>
        <v>5.5252525252525251</v>
      </c>
      <c r="N1978" s="93">
        <v>2.4049999999999998</v>
      </c>
      <c r="O1978" s="69">
        <v>99</v>
      </c>
      <c r="P1978" s="181">
        <f t="shared" si="153"/>
        <v>4.371115173674589</v>
      </c>
      <c r="Q1978" s="77" t="s">
        <v>12856</v>
      </c>
      <c r="V1978" s="34">
        <v>0.44166666666666665</v>
      </c>
      <c r="W1978" s="85">
        <v>0.59722222222222221</v>
      </c>
      <c r="X1978" s="86">
        <f t="shared" si="154"/>
        <v>0.15555555555555556</v>
      </c>
    </row>
    <row r="1979" spans="1:24" x14ac:dyDescent="0.3">
      <c r="A1979" s="44" t="s">
        <v>12859</v>
      </c>
      <c r="B1979" s="68" t="s">
        <v>12860</v>
      </c>
      <c r="C1979" s="2" t="s">
        <v>1</v>
      </c>
      <c r="D1979" s="2">
        <v>11.916666666666666</v>
      </c>
      <c r="E1979" s="6">
        <v>39647</v>
      </c>
      <c r="F1979" s="7">
        <v>44000.601759259262</v>
      </c>
      <c r="G1979" s="69" t="s">
        <v>4</v>
      </c>
      <c r="H1979" s="68">
        <v>1386</v>
      </c>
      <c r="I1979" s="8">
        <f t="shared" si="151"/>
        <v>13.86</v>
      </c>
      <c r="J1979" s="93">
        <v>3.3</v>
      </c>
      <c r="K1979" s="69">
        <v>100</v>
      </c>
      <c r="L1979" s="68">
        <v>132</v>
      </c>
      <c r="M1979" s="93">
        <f t="shared" si="152"/>
        <v>1.32</v>
      </c>
      <c r="N1979" s="93">
        <v>1.246</v>
      </c>
      <c r="O1979" s="69">
        <v>100</v>
      </c>
      <c r="P1979" s="181">
        <f t="shared" si="153"/>
        <v>10.499999999999998</v>
      </c>
      <c r="Q1979" s="77" t="s">
        <v>12856</v>
      </c>
      <c r="V1979" s="34">
        <v>0.45624999999999999</v>
      </c>
      <c r="W1979" s="85">
        <v>0.61111111111111105</v>
      </c>
      <c r="X1979" s="86">
        <f t="shared" si="154"/>
        <v>0.15486111111111106</v>
      </c>
    </row>
    <row r="1980" spans="1:24" x14ac:dyDescent="0.3">
      <c r="A1980" s="44" t="s">
        <v>12861</v>
      </c>
      <c r="B1980" s="68" t="s">
        <v>12862</v>
      </c>
      <c r="C1980" s="2" t="s">
        <v>6</v>
      </c>
      <c r="D1980" s="2">
        <v>38</v>
      </c>
      <c r="E1980" s="6">
        <v>29924</v>
      </c>
      <c r="F1980" s="7">
        <v>44000.618726851855</v>
      </c>
      <c r="G1980" s="69" t="s">
        <v>4</v>
      </c>
      <c r="H1980" s="68">
        <v>886</v>
      </c>
      <c r="I1980" s="8">
        <f t="shared" si="151"/>
        <v>8.9494949494949498</v>
      </c>
      <c r="J1980" s="93">
        <v>3.048</v>
      </c>
      <c r="K1980" s="69">
        <v>99</v>
      </c>
      <c r="L1980" s="68">
        <v>295</v>
      </c>
      <c r="M1980" s="93">
        <f t="shared" si="152"/>
        <v>2.9797979797979797</v>
      </c>
      <c r="N1980" s="93">
        <v>1.8069999999999999</v>
      </c>
      <c r="O1980" s="69">
        <v>99</v>
      </c>
      <c r="P1980" s="181">
        <f t="shared" si="153"/>
        <v>3.0033898305084747</v>
      </c>
      <c r="Q1980" s="77" t="s">
        <v>12856</v>
      </c>
      <c r="V1980" s="34">
        <v>0.48680555555555555</v>
      </c>
      <c r="W1980" s="85">
        <v>0.64583333333333337</v>
      </c>
      <c r="X1980" s="86">
        <f t="shared" si="154"/>
        <v>0.15902777777777782</v>
      </c>
    </row>
    <row r="1981" spans="1:24" x14ac:dyDescent="0.3">
      <c r="A1981" s="44" t="s">
        <v>12863</v>
      </c>
      <c r="B1981" s="68" t="s">
        <v>1484</v>
      </c>
      <c r="C1981" s="2" t="s">
        <v>1</v>
      </c>
      <c r="D1981" s="2">
        <v>67</v>
      </c>
      <c r="E1981" s="6">
        <v>19173</v>
      </c>
      <c r="F1981" s="7">
        <v>44000.633391203701</v>
      </c>
      <c r="G1981" s="69" t="s">
        <v>4</v>
      </c>
      <c r="H1981" s="68">
        <v>1796</v>
      </c>
      <c r="I1981" s="8">
        <f t="shared" si="151"/>
        <v>17.96</v>
      </c>
      <c r="J1981" s="93">
        <v>4.4400000000000004</v>
      </c>
      <c r="K1981" s="69">
        <v>100</v>
      </c>
      <c r="L1981" s="68">
        <v>463</v>
      </c>
      <c r="M1981" s="93">
        <f t="shared" si="152"/>
        <v>4.63</v>
      </c>
      <c r="N1981" s="93">
        <v>2.14</v>
      </c>
      <c r="O1981" s="69">
        <v>100</v>
      </c>
      <c r="P1981" s="181">
        <f t="shared" si="153"/>
        <v>3.8790496760259181</v>
      </c>
      <c r="Q1981" s="77" t="s">
        <v>12856</v>
      </c>
      <c r="V1981" s="34">
        <v>0.4826388888888889</v>
      </c>
      <c r="W1981" s="85">
        <v>0.63194444444444442</v>
      </c>
      <c r="X1981" s="86">
        <f t="shared" si="154"/>
        <v>0.14930555555555552</v>
      </c>
    </row>
    <row r="1982" spans="1:24" x14ac:dyDescent="0.3">
      <c r="A1982" s="44" t="s">
        <v>12864</v>
      </c>
      <c r="B1982" s="68" t="s">
        <v>10467</v>
      </c>
      <c r="C1982" s="2" t="s">
        <v>6</v>
      </c>
      <c r="D1982" s="2">
        <v>73</v>
      </c>
      <c r="E1982" s="6">
        <v>16990</v>
      </c>
      <c r="F1982" s="7">
        <v>44000.64398148148</v>
      </c>
      <c r="G1982" s="69" t="s">
        <v>4</v>
      </c>
      <c r="H1982" s="68">
        <v>1729</v>
      </c>
      <c r="I1982" s="8">
        <f t="shared" si="151"/>
        <v>17.464646464646464</v>
      </c>
      <c r="J1982" s="93">
        <v>4.0640000000000001</v>
      </c>
      <c r="K1982" s="69">
        <v>99</v>
      </c>
      <c r="L1982" s="68">
        <v>725</v>
      </c>
      <c r="M1982" s="93">
        <f t="shared" si="152"/>
        <v>7.3232323232323235</v>
      </c>
      <c r="N1982" s="93">
        <v>2.8809999999999998</v>
      </c>
      <c r="O1982" s="69">
        <v>99</v>
      </c>
      <c r="P1982" s="181">
        <f t="shared" si="153"/>
        <v>2.3848275862068964</v>
      </c>
      <c r="Q1982" s="77" t="s">
        <v>12856</v>
      </c>
      <c r="V1982" s="34">
        <v>0.50555555555555554</v>
      </c>
      <c r="W1982" s="85">
        <v>0.66666666666666663</v>
      </c>
      <c r="X1982" s="86">
        <f t="shared" si="154"/>
        <v>0.16111111111111109</v>
      </c>
    </row>
    <row r="1983" spans="1:24" x14ac:dyDescent="0.3">
      <c r="A1983" s="44" t="s">
        <v>12865</v>
      </c>
      <c r="B1983" s="68" t="s">
        <v>1938</v>
      </c>
      <c r="C1983" s="2" t="s">
        <v>1</v>
      </c>
      <c r="D1983" s="2">
        <v>56</v>
      </c>
      <c r="E1983" s="6">
        <v>23320</v>
      </c>
      <c r="F1983" s="7">
        <v>44000.660520833335</v>
      </c>
      <c r="G1983" s="69" t="s">
        <v>4</v>
      </c>
      <c r="H1983" s="68">
        <v>1816</v>
      </c>
      <c r="I1983" s="8">
        <f t="shared" si="151"/>
        <v>18.16</v>
      </c>
      <c r="J1983" s="93">
        <v>4.4939999999999998</v>
      </c>
      <c r="K1983" s="69">
        <v>100</v>
      </c>
      <c r="L1983" s="68">
        <v>401</v>
      </c>
      <c r="M1983" s="93">
        <f t="shared" si="152"/>
        <v>4.01</v>
      </c>
      <c r="N1983" s="93">
        <v>1.92</v>
      </c>
      <c r="O1983" s="69">
        <v>100</v>
      </c>
      <c r="P1983" s="181">
        <f t="shared" si="153"/>
        <v>4.5286783042394019</v>
      </c>
      <c r="Q1983" s="77" t="s">
        <v>12856</v>
      </c>
      <c r="V1983" s="34">
        <v>0.54166666666666663</v>
      </c>
      <c r="W1983" s="85">
        <v>0.68055555555555547</v>
      </c>
      <c r="X1983" s="86">
        <f t="shared" si="154"/>
        <v>0.13888888888888884</v>
      </c>
    </row>
    <row r="1984" spans="1:24" x14ac:dyDescent="0.3">
      <c r="A1984" s="44" t="s">
        <v>12866</v>
      </c>
      <c r="B1984" s="68" t="s">
        <v>224</v>
      </c>
      <c r="C1984" s="2" t="s">
        <v>1</v>
      </c>
      <c r="D1984" s="2">
        <v>57</v>
      </c>
      <c r="E1984" s="6">
        <v>22998</v>
      </c>
      <c r="F1984" s="7">
        <v>44001.515902777777</v>
      </c>
      <c r="G1984" s="69" t="s">
        <v>4</v>
      </c>
      <c r="H1984" s="68">
        <v>2535</v>
      </c>
      <c r="I1984" s="8">
        <f t="shared" si="151"/>
        <v>25.35</v>
      </c>
      <c r="J1984" s="93">
        <v>5.43</v>
      </c>
      <c r="K1984" s="69">
        <v>100</v>
      </c>
      <c r="L1984" s="68">
        <v>343</v>
      </c>
      <c r="M1984" s="93">
        <f t="shared" si="152"/>
        <v>3.43</v>
      </c>
      <c r="N1984" s="93">
        <v>1.7070000000000001</v>
      </c>
      <c r="O1984" s="69">
        <v>100</v>
      </c>
      <c r="P1984" s="181">
        <f t="shared" si="153"/>
        <v>7.3906705539358599</v>
      </c>
      <c r="Q1984" s="77" t="s">
        <v>12856</v>
      </c>
      <c r="V1984" s="34">
        <v>0.36736111111111108</v>
      </c>
      <c r="W1984" s="85">
        <v>0.52083333333333337</v>
      </c>
      <c r="X1984" s="86">
        <f t="shared" si="154"/>
        <v>0.15347222222222229</v>
      </c>
    </row>
    <row r="1985" spans="1:24" x14ac:dyDescent="0.3">
      <c r="A1985" s="44" t="s">
        <v>12867</v>
      </c>
      <c r="B1985" s="68" t="s">
        <v>7446</v>
      </c>
      <c r="C1985" s="2" t="s">
        <v>1</v>
      </c>
      <c r="D1985" s="2">
        <v>73</v>
      </c>
      <c r="E1985" s="6">
        <v>17218</v>
      </c>
      <c r="F1985" s="7">
        <v>44001.525706018518</v>
      </c>
      <c r="G1985" s="69" t="s">
        <v>4</v>
      </c>
      <c r="H1985" s="68">
        <v>3195</v>
      </c>
      <c r="I1985" s="8">
        <f t="shared" si="151"/>
        <v>31.95</v>
      </c>
      <c r="J1985" s="93">
        <v>5.6109999999999998</v>
      </c>
      <c r="K1985" s="69">
        <v>100</v>
      </c>
      <c r="L1985" s="68">
        <v>630</v>
      </c>
      <c r="M1985" s="93">
        <f t="shared" si="152"/>
        <v>6.3</v>
      </c>
      <c r="N1985" s="93">
        <v>2.4060000000000001</v>
      </c>
      <c r="O1985" s="69">
        <v>100</v>
      </c>
      <c r="P1985" s="181">
        <f t="shared" si="153"/>
        <v>5.0714285714285712</v>
      </c>
      <c r="Q1985" s="77" t="s">
        <v>12856</v>
      </c>
      <c r="V1985" s="34">
        <v>0.39374999999999999</v>
      </c>
      <c r="W1985" s="85">
        <v>0.53472222222222221</v>
      </c>
      <c r="X1985" s="86">
        <f t="shared" si="154"/>
        <v>0.14097222222222222</v>
      </c>
    </row>
    <row r="1986" spans="1:24" x14ac:dyDescent="0.3">
      <c r="A1986" s="44" t="s">
        <v>12868</v>
      </c>
      <c r="B1986" s="68" t="s">
        <v>7407</v>
      </c>
      <c r="C1986" s="2" t="s">
        <v>1</v>
      </c>
      <c r="D1986" s="2">
        <v>44</v>
      </c>
      <c r="E1986" s="6">
        <v>27914</v>
      </c>
      <c r="F1986" s="7">
        <v>44001.537511574075</v>
      </c>
      <c r="G1986" s="69" t="s">
        <v>4</v>
      </c>
      <c r="H1986" s="68">
        <v>3163</v>
      </c>
      <c r="I1986" s="8">
        <f t="shared" si="151"/>
        <v>31.63</v>
      </c>
      <c r="J1986" s="93">
        <v>5.7889999999999997</v>
      </c>
      <c r="K1986" s="69">
        <v>100</v>
      </c>
      <c r="L1986" s="68">
        <v>445</v>
      </c>
      <c r="M1986" s="93">
        <f t="shared" si="152"/>
        <v>4.45</v>
      </c>
      <c r="N1986" s="93">
        <v>2.3069999999999999</v>
      </c>
      <c r="O1986" s="69">
        <v>100</v>
      </c>
      <c r="P1986" s="181">
        <f t="shared" si="153"/>
        <v>7.107865168539325</v>
      </c>
      <c r="Q1986" s="77" t="s">
        <v>12856</v>
      </c>
      <c r="V1986" s="34">
        <v>0.40347222222222223</v>
      </c>
      <c r="W1986" s="85">
        <v>0.54861111111111105</v>
      </c>
      <c r="X1986" s="86">
        <f t="shared" si="154"/>
        <v>0.14513888888888882</v>
      </c>
    </row>
    <row r="1987" spans="1:24" x14ac:dyDescent="0.3">
      <c r="A1987" s="44" t="s">
        <v>12869</v>
      </c>
      <c r="B1987" s="68" t="s">
        <v>12870</v>
      </c>
      <c r="C1987" s="2" t="s">
        <v>1</v>
      </c>
      <c r="D1987" s="2">
        <v>52</v>
      </c>
      <c r="E1987" s="6">
        <v>24929</v>
      </c>
      <c r="F1987" s="7">
        <v>44001.556932870371</v>
      </c>
      <c r="G1987" s="69" t="s">
        <v>4</v>
      </c>
      <c r="H1987" s="68">
        <v>2413</v>
      </c>
      <c r="I1987" s="8">
        <f t="shared" ref="I1987:I2050" si="155">H1987/K1987</f>
        <v>24.13</v>
      </c>
      <c r="J1987" s="93">
        <v>5.016</v>
      </c>
      <c r="K1987" s="69">
        <v>100</v>
      </c>
      <c r="L1987" s="68">
        <v>489</v>
      </c>
      <c r="M1987" s="93">
        <f t="shared" ref="M1987:M2050" si="156">L1987/O1987</f>
        <v>4.8899999999999997</v>
      </c>
      <c r="N1987" s="93">
        <v>2.4780000000000002</v>
      </c>
      <c r="O1987" s="69">
        <v>100</v>
      </c>
      <c r="P1987" s="181">
        <f t="shared" ref="P1987:P2050" si="157">I1987/M1987</f>
        <v>4.9345603271983638</v>
      </c>
      <c r="Q1987" s="77" t="s">
        <v>12856</v>
      </c>
      <c r="V1987" s="34">
        <v>0.41666666666666669</v>
      </c>
      <c r="W1987" s="85">
        <v>0.56944444444444442</v>
      </c>
      <c r="X1987" s="86">
        <f t="shared" ref="X1987:X2050" si="158">IF(AND(W1987&lt;&gt;0,V1987&lt;&gt;0),W1987-V1987,"No_data")</f>
        <v>0.15277777777777773</v>
      </c>
    </row>
    <row r="1988" spans="1:24" x14ac:dyDescent="0.3">
      <c r="A1988" s="44" t="s">
        <v>12871</v>
      </c>
      <c r="B1988" s="68" t="s">
        <v>4722</v>
      </c>
      <c r="C1988" s="2" t="s">
        <v>1</v>
      </c>
      <c r="D1988" s="2">
        <v>51</v>
      </c>
      <c r="E1988" s="6">
        <v>25339</v>
      </c>
      <c r="F1988" s="7">
        <v>44001.580729166664</v>
      </c>
      <c r="G1988" s="69" t="s">
        <v>4</v>
      </c>
      <c r="H1988" s="68">
        <v>2065</v>
      </c>
      <c r="I1988" s="8">
        <f t="shared" si="155"/>
        <v>20.65</v>
      </c>
      <c r="J1988" s="93">
        <v>4.37</v>
      </c>
      <c r="K1988" s="69">
        <v>100</v>
      </c>
      <c r="L1988" s="68">
        <v>400</v>
      </c>
      <c r="M1988" s="93">
        <f t="shared" si="156"/>
        <v>4</v>
      </c>
      <c r="N1988" s="93">
        <v>1.82</v>
      </c>
      <c r="O1988" s="69">
        <v>100</v>
      </c>
      <c r="P1988" s="181">
        <f t="shared" si="157"/>
        <v>5.1624999999999996</v>
      </c>
      <c r="Q1988" s="77" t="s">
        <v>12856</v>
      </c>
      <c r="V1988" s="34">
        <v>0.43541666666666662</v>
      </c>
      <c r="W1988" s="85">
        <v>0.58333333333333337</v>
      </c>
      <c r="X1988" s="86">
        <f t="shared" si="158"/>
        <v>0.14791666666666675</v>
      </c>
    </row>
    <row r="1989" spans="1:24" x14ac:dyDescent="0.3">
      <c r="A1989" s="44" t="s">
        <v>12872</v>
      </c>
      <c r="B1989" s="68" t="s">
        <v>12873</v>
      </c>
      <c r="C1989" s="2" t="s">
        <v>1</v>
      </c>
      <c r="D1989" s="2">
        <v>86</v>
      </c>
      <c r="E1989" s="6">
        <v>12475</v>
      </c>
      <c r="F1989" s="7">
        <v>44001.594675925924</v>
      </c>
      <c r="G1989" s="69" t="s">
        <v>4</v>
      </c>
      <c r="H1989" s="68">
        <v>2540</v>
      </c>
      <c r="I1989" s="8">
        <f t="shared" si="155"/>
        <v>25.656565656565657</v>
      </c>
      <c r="J1989" s="93">
        <v>5.2880000000000003</v>
      </c>
      <c r="K1989" s="69">
        <v>99</v>
      </c>
      <c r="L1989" s="68">
        <v>633</v>
      </c>
      <c r="M1989" s="93">
        <f t="shared" si="156"/>
        <v>6.3939393939393936</v>
      </c>
      <c r="N1989" s="93">
        <v>2.6909999999999998</v>
      </c>
      <c r="O1989" s="69">
        <v>99</v>
      </c>
      <c r="P1989" s="181">
        <f t="shared" si="157"/>
        <v>4.0126382306477097</v>
      </c>
      <c r="Q1989" s="77" t="s">
        <v>12856</v>
      </c>
      <c r="V1989" s="34">
        <v>0.42777777777777781</v>
      </c>
      <c r="W1989" s="85">
        <v>0.59722222222222221</v>
      </c>
      <c r="X1989" s="86">
        <f t="shared" si="158"/>
        <v>0.1694444444444444</v>
      </c>
    </row>
    <row r="1990" spans="1:24" x14ac:dyDescent="0.3">
      <c r="A1990" s="44" t="s">
        <v>12874</v>
      </c>
      <c r="B1990" s="68" t="s">
        <v>12875</v>
      </c>
      <c r="C1990" s="2" t="s">
        <v>1</v>
      </c>
      <c r="D1990" s="2">
        <v>61</v>
      </c>
      <c r="E1990" s="6">
        <v>21607</v>
      </c>
      <c r="F1990" s="7">
        <v>44001.60665509259</v>
      </c>
      <c r="G1990" s="69" t="s">
        <v>4</v>
      </c>
      <c r="H1990" s="68">
        <v>2559</v>
      </c>
      <c r="I1990" s="8">
        <f t="shared" si="155"/>
        <v>25.59</v>
      </c>
      <c r="J1990" s="93">
        <v>5.44</v>
      </c>
      <c r="K1990" s="69">
        <v>100</v>
      </c>
      <c r="L1990" s="68">
        <v>398</v>
      </c>
      <c r="M1990" s="93">
        <f t="shared" si="156"/>
        <v>3.98</v>
      </c>
      <c r="N1990" s="93">
        <v>1.8420000000000001</v>
      </c>
      <c r="O1990" s="69">
        <v>100</v>
      </c>
      <c r="P1990" s="181">
        <f t="shared" si="157"/>
        <v>6.4296482412060305</v>
      </c>
      <c r="Q1990" s="77" t="s">
        <v>12856</v>
      </c>
      <c r="V1990" s="34">
        <v>0.4680555555555555</v>
      </c>
      <c r="W1990" s="85">
        <v>0.61805555555555558</v>
      </c>
      <c r="X1990" s="86">
        <f t="shared" si="158"/>
        <v>0.15000000000000008</v>
      </c>
    </row>
    <row r="1991" spans="1:24" x14ac:dyDescent="0.3">
      <c r="A1991" s="44" t="s">
        <v>12876</v>
      </c>
      <c r="B1991" s="68" t="s">
        <v>6716</v>
      </c>
      <c r="C1991" s="2" t="s">
        <v>1</v>
      </c>
      <c r="D1991" s="2">
        <v>57</v>
      </c>
      <c r="E1991" s="6">
        <v>23062</v>
      </c>
      <c r="F1991" s="7">
        <v>44001.616967592592</v>
      </c>
      <c r="G1991" s="69" t="s">
        <v>4</v>
      </c>
      <c r="H1991" s="68">
        <v>2617</v>
      </c>
      <c r="I1991" s="8">
        <f t="shared" si="155"/>
        <v>26.17</v>
      </c>
      <c r="J1991" s="93">
        <v>5.2480000000000002</v>
      </c>
      <c r="K1991" s="69">
        <v>100</v>
      </c>
      <c r="L1991" s="68">
        <v>486</v>
      </c>
      <c r="M1991" s="93">
        <f t="shared" si="156"/>
        <v>4.8600000000000003</v>
      </c>
      <c r="N1991" s="93">
        <v>2.137</v>
      </c>
      <c r="O1991" s="69">
        <v>100</v>
      </c>
      <c r="P1991" s="181">
        <f t="shared" si="157"/>
        <v>5.3847736625514404</v>
      </c>
      <c r="Q1991" s="77" t="s">
        <v>12856</v>
      </c>
      <c r="V1991" s="34">
        <v>0.4770833333333333</v>
      </c>
      <c r="W1991" s="85">
        <v>0.63194444444444442</v>
      </c>
      <c r="X1991" s="86">
        <f t="shared" si="158"/>
        <v>0.15486111111111112</v>
      </c>
    </row>
    <row r="1992" spans="1:24" x14ac:dyDescent="0.3">
      <c r="A1992" s="44" t="s">
        <v>12877</v>
      </c>
      <c r="B1992" s="68" t="s">
        <v>5904</v>
      </c>
      <c r="C1992" s="2" t="s">
        <v>1</v>
      </c>
      <c r="D1992" s="2">
        <v>43</v>
      </c>
      <c r="E1992" s="6">
        <v>28164</v>
      </c>
      <c r="F1992" s="7">
        <v>44001.633472222224</v>
      </c>
      <c r="G1992" s="69" t="s">
        <v>4</v>
      </c>
      <c r="H1992" s="68">
        <v>2338</v>
      </c>
      <c r="I1992" s="8">
        <f t="shared" si="155"/>
        <v>23.38</v>
      </c>
      <c r="J1992" s="93">
        <v>5.1829999999999998</v>
      </c>
      <c r="K1992" s="69">
        <v>100</v>
      </c>
      <c r="L1992" s="68">
        <v>439</v>
      </c>
      <c r="M1992" s="93">
        <f t="shared" si="156"/>
        <v>4.3899999999999997</v>
      </c>
      <c r="N1992" s="93">
        <v>2.0390000000000001</v>
      </c>
      <c r="O1992" s="69">
        <v>100</v>
      </c>
      <c r="P1992" s="181">
        <f t="shared" si="157"/>
        <v>5.3257403189066057</v>
      </c>
      <c r="Q1992" s="77" t="s">
        <v>12856</v>
      </c>
      <c r="V1992" s="34">
        <v>0.48958333333333331</v>
      </c>
      <c r="W1992" s="85">
        <v>0.64583333333333337</v>
      </c>
      <c r="X1992" s="86">
        <f t="shared" si="158"/>
        <v>0.15625000000000006</v>
      </c>
    </row>
    <row r="1993" spans="1:24" x14ac:dyDescent="0.3">
      <c r="A1993" s="44" t="s">
        <v>12878</v>
      </c>
      <c r="B1993" s="68" t="s">
        <v>12879</v>
      </c>
      <c r="C1993" s="2" t="s">
        <v>6</v>
      </c>
      <c r="D1993" s="2">
        <v>50</v>
      </c>
      <c r="E1993" s="6">
        <v>25709</v>
      </c>
      <c r="F1993" s="7">
        <v>44001.646516203706</v>
      </c>
      <c r="G1993" s="69" t="s">
        <v>4</v>
      </c>
      <c r="H1993" s="68">
        <v>2257</v>
      </c>
      <c r="I1993" s="8">
        <f t="shared" si="155"/>
        <v>22.797979797979799</v>
      </c>
      <c r="J1993" s="93">
        <v>4.6139999999999999</v>
      </c>
      <c r="K1993" s="69">
        <v>99</v>
      </c>
      <c r="L1993" s="68">
        <v>1382</v>
      </c>
      <c r="M1993" s="93">
        <f t="shared" si="156"/>
        <v>13.95959595959596</v>
      </c>
      <c r="N1993" s="93">
        <v>3.9609999999999999</v>
      </c>
      <c r="O1993" s="69">
        <v>99</v>
      </c>
      <c r="P1993" s="181">
        <f t="shared" si="157"/>
        <v>1.6331403762662808</v>
      </c>
      <c r="Q1993" s="77" t="s">
        <v>12787</v>
      </c>
      <c r="V1993" s="34">
        <v>0.5</v>
      </c>
      <c r="W1993" s="85">
        <v>0.66666666666666663</v>
      </c>
      <c r="X1993" s="86">
        <f t="shared" si="158"/>
        <v>0.16666666666666663</v>
      </c>
    </row>
    <row r="1994" spans="1:24" x14ac:dyDescent="0.3">
      <c r="A1994" s="44" t="s">
        <v>12880</v>
      </c>
      <c r="B1994" s="68" t="s">
        <v>6985</v>
      </c>
      <c r="C1994" s="2" t="s">
        <v>1</v>
      </c>
      <c r="D1994" s="2">
        <v>56</v>
      </c>
      <c r="E1994" s="6">
        <v>23292</v>
      </c>
      <c r="F1994" s="7">
        <v>44004.515300925923</v>
      </c>
      <c r="G1994" s="69" t="s">
        <v>4</v>
      </c>
      <c r="H1994" s="68">
        <v>2735</v>
      </c>
      <c r="I1994" s="8">
        <f t="shared" si="155"/>
        <v>27.626262626262626</v>
      </c>
      <c r="J1994" s="93">
        <v>5.6559999999999997</v>
      </c>
      <c r="K1994" s="69">
        <v>99</v>
      </c>
      <c r="L1994" s="68">
        <v>631</v>
      </c>
      <c r="M1994" s="93">
        <f t="shared" si="156"/>
        <v>6.3737373737373737</v>
      </c>
      <c r="N1994" s="93">
        <v>2.7160000000000002</v>
      </c>
      <c r="O1994" s="69">
        <v>99</v>
      </c>
      <c r="P1994" s="181">
        <f t="shared" si="157"/>
        <v>4.3343898573692554</v>
      </c>
      <c r="Q1994" s="77" t="s">
        <v>12787</v>
      </c>
      <c r="V1994" s="34">
        <v>0.37361111111111112</v>
      </c>
      <c r="W1994" s="85">
        <v>0.52083333333333337</v>
      </c>
      <c r="X1994" s="86">
        <f t="shared" si="158"/>
        <v>0.14722222222222225</v>
      </c>
    </row>
    <row r="1995" spans="1:24" x14ac:dyDescent="0.3">
      <c r="A1995" s="44" t="s">
        <v>2883</v>
      </c>
      <c r="B1995" s="68" t="s">
        <v>1730</v>
      </c>
      <c r="C1995" s="2" t="s">
        <v>1</v>
      </c>
      <c r="D1995" s="2">
        <v>51</v>
      </c>
      <c r="E1995" s="6">
        <v>25249</v>
      </c>
      <c r="F1995" s="7">
        <v>44004.528599537036</v>
      </c>
      <c r="G1995" s="69" t="s">
        <v>4</v>
      </c>
      <c r="H1995" s="68">
        <v>3113</v>
      </c>
      <c r="I1995" s="8">
        <f t="shared" si="155"/>
        <v>31.444444444444443</v>
      </c>
      <c r="J1995" s="93">
        <v>5.5629999999999997</v>
      </c>
      <c r="K1995" s="69">
        <v>99</v>
      </c>
      <c r="L1995" s="68">
        <v>675</v>
      </c>
      <c r="M1995" s="93">
        <f t="shared" si="156"/>
        <v>6.8181818181818183</v>
      </c>
      <c r="N1995" s="93">
        <v>2.7229999999999999</v>
      </c>
      <c r="O1995" s="69">
        <v>99</v>
      </c>
      <c r="P1995" s="181">
        <f t="shared" si="157"/>
        <v>4.6118518518518519</v>
      </c>
      <c r="Q1995" s="77" t="s">
        <v>12787</v>
      </c>
      <c r="V1995" s="34">
        <v>0.3888888888888889</v>
      </c>
      <c r="W1995" s="85">
        <v>0.53472222222222221</v>
      </c>
      <c r="X1995" s="86">
        <f t="shared" si="158"/>
        <v>0.14583333333333331</v>
      </c>
    </row>
    <row r="1996" spans="1:24" x14ac:dyDescent="0.3">
      <c r="A1996" s="44" t="s">
        <v>12881</v>
      </c>
      <c r="B1996" s="68" t="s">
        <v>12882</v>
      </c>
      <c r="C1996" s="2" t="s">
        <v>6</v>
      </c>
      <c r="D1996" s="2">
        <v>66</v>
      </c>
      <c r="E1996" s="6">
        <v>19611</v>
      </c>
      <c r="F1996" s="7">
        <v>44004.544178240743</v>
      </c>
      <c r="G1996" s="69" t="s">
        <v>4</v>
      </c>
      <c r="H1996" s="68">
        <v>1179</v>
      </c>
      <c r="I1996" s="8">
        <f t="shared" si="155"/>
        <v>11.909090909090908</v>
      </c>
      <c r="J1996" s="93">
        <v>3.7040000000000002</v>
      </c>
      <c r="K1996" s="69">
        <v>99</v>
      </c>
      <c r="L1996" s="68">
        <v>303</v>
      </c>
      <c r="M1996" s="93">
        <f t="shared" si="156"/>
        <v>3.0606060606060606</v>
      </c>
      <c r="N1996" s="93">
        <v>1.7190000000000001</v>
      </c>
      <c r="O1996" s="69">
        <v>99</v>
      </c>
      <c r="P1996" s="181">
        <f t="shared" si="157"/>
        <v>3.891089108910891</v>
      </c>
      <c r="Q1996" s="77" t="s">
        <v>12883</v>
      </c>
      <c r="V1996" s="34">
        <v>0.39583333333333331</v>
      </c>
      <c r="W1996" s="85">
        <v>0.54861111111111105</v>
      </c>
      <c r="X1996" s="86">
        <f t="shared" si="158"/>
        <v>0.15277777777777773</v>
      </c>
    </row>
    <row r="1997" spans="1:24" x14ac:dyDescent="0.3">
      <c r="A1997" s="44" t="s">
        <v>12884</v>
      </c>
      <c r="B1997" s="68" t="s">
        <v>7171</v>
      </c>
      <c r="C1997" s="2" t="s">
        <v>1</v>
      </c>
      <c r="D1997" s="2">
        <v>43</v>
      </c>
      <c r="E1997" s="6">
        <v>28183</v>
      </c>
      <c r="F1997" s="7">
        <v>44004.5549537037</v>
      </c>
      <c r="G1997" s="69" t="s">
        <v>4</v>
      </c>
      <c r="H1997" s="68">
        <v>1857</v>
      </c>
      <c r="I1997" s="8">
        <f t="shared" si="155"/>
        <v>18.57</v>
      </c>
      <c r="J1997" s="93">
        <v>4.375</v>
      </c>
      <c r="K1997" s="69">
        <v>100</v>
      </c>
      <c r="L1997" s="68">
        <v>552</v>
      </c>
      <c r="M1997" s="93">
        <f t="shared" si="156"/>
        <v>5.52</v>
      </c>
      <c r="N1997" s="93">
        <v>2.0270000000000001</v>
      </c>
      <c r="O1997" s="69">
        <v>100</v>
      </c>
      <c r="P1997" s="181">
        <f t="shared" si="157"/>
        <v>3.3641304347826089</v>
      </c>
      <c r="Q1997" s="77" t="s">
        <v>12883</v>
      </c>
      <c r="V1997" s="34">
        <v>0.40972222222222227</v>
      </c>
      <c r="W1997" s="85">
        <v>0.56944444444444442</v>
      </c>
      <c r="X1997" s="86">
        <f t="shared" si="158"/>
        <v>0.15972222222222215</v>
      </c>
    </row>
    <row r="1998" spans="1:24" x14ac:dyDescent="0.3">
      <c r="A1998" s="44" t="s">
        <v>12885</v>
      </c>
      <c r="B1998" s="68" t="s">
        <v>12886</v>
      </c>
      <c r="C1998" s="2" t="s">
        <v>1</v>
      </c>
      <c r="D1998" s="2">
        <v>14.083333333333334</v>
      </c>
      <c r="E1998" s="6">
        <v>38861</v>
      </c>
      <c r="F1998" s="7">
        <v>44004.577638888892</v>
      </c>
      <c r="G1998" s="69" t="s">
        <v>4</v>
      </c>
      <c r="H1998" s="68">
        <v>1144</v>
      </c>
      <c r="I1998" s="8">
        <f t="shared" si="155"/>
        <v>11.555555555555555</v>
      </c>
      <c r="J1998" s="93">
        <v>3.1339999999999999</v>
      </c>
      <c r="K1998" s="69">
        <v>99</v>
      </c>
      <c r="L1998" s="68">
        <v>209</v>
      </c>
      <c r="M1998" s="93">
        <f t="shared" si="156"/>
        <v>2.1111111111111112</v>
      </c>
      <c r="N1998" s="93">
        <v>1.2929999999999999</v>
      </c>
      <c r="O1998" s="69">
        <v>99</v>
      </c>
      <c r="P1998" s="181">
        <f t="shared" si="157"/>
        <v>5.4736842105263159</v>
      </c>
      <c r="Q1998" s="77" t="s">
        <v>12883</v>
      </c>
      <c r="V1998" s="34">
        <v>0.42152777777777778</v>
      </c>
      <c r="W1998" s="85">
        <v>0.58333333333333337</v>
      </c>
      <c r="X1998" s="86">
        <f t="shared" si="158"/>
        <v>0.16180555555555559</v>
      </c>
    </row>
    <row r="1999" spans="1:24" x14ac:dyDescent="0.3">
      <c r="A1999" s="44" t="s">
        <v>12887</v>
      </c>
      <c r="B1999" s="68" t="s">
        <v>504</v>
      </c>
      <c r="C1999" s="2" t="s">
        <v>1</v>
      </c>
      <c r="D1999" s="2">
        <v>47</v>
      </c>
      <c r="E1999" s="6">
        <v>26494</v>
      </c>
      <c r="F1999" s="7">
        <v>44004.59034722222</v>
      </c>
      <c r="G1999" s="69" t="s">
        <v>4</v>
      </c>
      <c r="H1999" s="68">
        <v>1294</v>
      </c>
      <c r="I1999" s="8">
        <f t="shared" si="155"/>
        <v>12.94</v>
      </c>
      <c r="J1999" s="93">
        <v>3.984</v>
      </c>
      <c r="K1999" s="69">
        <v>100</v>
      </c>
      <c r="L1999" s="68">
        <v>320</v>
      </c>
      <c r="M1999" s="93">
        <f t="shared" si="156"/>
        <v>3.2</v>
      </c>
      <c r="N1999" s="93">
        <v>1.853</v>
      </c>
      <c r="O1999" s="69">
        <v>100</v>
      </c>
      <c r="P1999" s="181">
        <f t="shared" si="157"/>
        <v>4.0437499999999993</v>
      </c>
      <c r="Q1999" s="77" t="s">
        <v>12883</v>
      </c>
      <c r="V1999" s="34">
        <v>0.4375</v>
      </c>
      <c r="W1999" s="85">
        <v>0.59722222222222221</v>
      </c>
      <c r="X1999" s="86">
        <f t="shared" si="158"/>
        <v>0.15972222222222221</v>
      </c>
    </row>
    <row r="2000" spans="1:24" x14ac:dyDescent="0.3">
      <c r="A2000" s="44" t="s">
        <v>12888</v>
      </c>
      <c r="B2000" s="68" t="s">
        <v>12889</v>
      </c>
      <c r="C2000" s="2" t="s">
        <v>1</v>
      </c>
      <c r="D2000" s="2">
        <v>60</v>
      </c>
      <c r="E2000" s="6">
        <v>21961</v>
      </c>
      <c r="F2000" s="7">
        <v>44004.601469907408</v>
      </c>
      <c r="G2000" s="69" t="s">
        <v>4</v>
      </c>
      <c r="H2000" s="68">
        <v>2915</v>
      </c>
      <c r="I2000" s="8">
        <f t="shared" si="155"/>
        <v>29.444444444444443</v>
      </c>
      <c r="J2000" s="93">
        <v>5.3319999999999999</v>
      </c>
      <c r="K2000" s="69">
        <v>99</v>
      </c>
      <c r="L2000" s="68">
        <v>669</v>
      </c>
      <c r="M2000" s="93">
        <f t="shared" si="156"/>
        <v>6.7575757575757578</v>
      </c>
      <c r="N2000" s="93">
        <v>2.5680000000000001</v>
      </c>
      <c r="O2000" s="69">
        <v>99</v>
      </c>
      <c r="P2000" s="181">
        <f t="shared" si="157"/>
        <v>4.3572496263079223</v>
      </c>
      <c r="Q2000" s="77" t="s">
        <v>12883</v>
      </c>
      <c r="V2000" s="34">
        <v>0.47500000000000003</v>
      </c>
      <c r="W2000" s="85">
        <v>0.61805555555555558</v>
      </c>
      <c r="X2000" s="86">
        <f t="shared" si="158"/>
        <v>0.14305555555555555</v>
      </c>
    </row>
    <row r="2001" spans="1:24" x14ac:dyDescent="0.3">
      <c r="A2001" s="44" t="s">
        <v>12890</v>
      </c>
      <c r="B2001" s="68" t="s">
        <v>12891</v>
      </c>
      <c r="C2001" s="2" t="s">
        <v>6</v>
      </c>
      <c r="D2001" s="2">
        <v>52</v>
      </c>
      <c r="E2001" s="6">
        <v>24694</v>
      </c>
      <c r="F2001" s="7">
        <v>44004.613379629627</v>
      </c>
      <c r="G2001" s="69" t="s">
        <v>4</v>
      </c>
      <c r="H2001" s="68">
        <v>1440</v>
      </c>
      <c r="I2001" s="8">
        <f t="shared" si="155"/>
        <v>14.4</v>
      </c>
      <c r="J2001" s="93">
        <v>3.4140000000000001</v>
      </c>
      <c r="K2001" s="69">
        <v>100</v>
      </c>
      <c r="L2001" s="68">
        <v>510</v>
      </c>
      <c r="M2001" s="93">
        <f t="shared" si="156"/>
        <v>5.0999999999999996</v>
      </c>
      <c r="N2001" s="93">
        <v>2.2669999999999999</v>
      </c>
      <c r="O2001" s="69">
        <v>100</v>
      </c>
      <c r="P2001" s="181">
        <f t="shared" si="157"/>
        <v>2.8235294117647061</v>
      </c>
      <c r="Q2001" s="77" t="s">
        <v>12883</v>
      </c>
      <c r="V2001" s="34">
        <v>0.46527777777777773</v>
      </c>
      <c r="W2001" s="85">
        <v>0.64583333333333337</v>
      </c>
      <c r="X2001" s="86">
        <f t="shared" si="158"/>
        <v>0.18055555555555564</v>
      </c>
    </row>
    <row r="2002" spans="1:24" x14ac:dyDescent="0.3">
      <c r="A2002" s="44" t="s">
        <v>12892</v>
      </c>
      <c r="B2002" s="68" t="s">
        <v>1484</v>
      </c>
      <c r="C2002" s="2" t="s">
        <v>1</v>
      </c>
      <c r="D2002" s="2">
        <v>76</v>
      </c>
      <c r="E2002" s="6">
        <v>15912</v>
      </c>
      <c r="F2002" s="7">
        <v>44004.627314814818</v>
      </c>
      <c r="G2002" s="69" t="s">
        <v>4</v>
      </c>
      <c r="H2002" s="68">
        <v>2665</v>
      </c>
      <c r="I2002" s="8">
        <f t="shared" si="155"/>
        <v>26.91919191919192</v>
      </c>
      <c r="J2002" s="93">
        <v>5.9569999999999999</v>
      </c>
      <c r="K2002" s="69">
        <v>99</v>
      </c>
      <c r="L2002" s="68">
        <v>848</v>
      </c>
      <c r="M2002" s="93">
        <f t="shared" si="156"/>
        <v>8.5656565656565657</v>
      </c>
      <c r="N2002" s="93">
        <v>3.2770000000000001</v>
      </c>
      <c r="O2002" s="69">
        <v>99</v>
      </c>
      <c r="P2002" s="181">
        <f t="shared" si="157"/>
        <v>3.1426886792452833</v>
      </c>
      <c r="Q2002" s="77" t="s">
        <v>12883</v>
      </c>
      <c r="V2002" s="34">
        <v>0.48749999999999999</v>
      </c>
      <c r="W2002" s="85">
        <v>0.63194444444444442</v>
      </c>
      <c r="X2002" s="86">
        <f t="shared" si="158"/>
        <v>0.14444444444444443</v>
      </c>
    </row>
    <row r="2003" spans="1:24" x14ac:dyDescent="0.3">
      <c r="A2003" s="44" t="s">
        <v>12893</v>
      </c>
      <c r="B2003" s="68" t="s">
        <v>330</v>
      </c>
      <c r="C2003" s="2" t="s">
        <v>6</v>
      </c>
      <c r="D2003" s="2">
        <v>60</v>
      </c>
      <c r="E2003" s="6">
        <v>21899</v>
      </c>
      <c r="F2003" s="7">
        <v>44004.639016203706</v>
      </c>
      <c r="G2003" s="69" t="s">
        <v>4</v>
      </c>
      <c r="H2003" s="68">
        <v>2106</v>
      </c>
      <c r="I2003" s="8">
        <f t="shared" si="155"/>
        <v>21.272727272727273</v>
      </c>
      <c r="J2003" s="93">
        <v>4.7809999999999997</v>
      </c>
      <c r="K2003" s="69">
        <v>99</v>
      </c>
      <c r="L2003" s="68">
        <v>702</v>
      </c>
      <c r="M2003" s="93">
        <f t="shared" si="156"/>
        <v>7.0909090909090908</v>
      </c>
      <c r="N2003" s="93">
        <v>3.387</v>
      </c>
      <c r="O2003" s="69">
        <v>99</v>
      </c>
      <c r="P2003" s="181">
        <f t="shared" si="157"/>
        <v>3</v>
      </c>
      <c r="Q2003" s="77" t="s">
        <v>12883</v>
      </c>
      <c r="V2003" s="34">
        <v>0.5131944444444444</v>
      </c>
      <c r="W2003" s="85">
        <v>0.68055555555555547</v>
      </c>
      <c r="X2003" s="86">
        <f t="shared" si="158"/>
        <v>0.16736111111111107</v>
      </c>
    </row>
    <row r="2004" spans="1:24" x14ac:dyDescent="0.3">
      <c r="A2004" s="44" t="s">
        <v>12894</v>
      </c>
      <c r="B2004" s="68" t="s">
        <v>12895</v>
      </c>
      <c r="C2004" s="2" t="s">
        <v>1</v>
      </c>
      <c r="D2004" s="2">
        <v>46</v>
      </c>
      <c r="E2004" s="6">
        <v>27068</v>
      </c>
      <c r="F2004" s="7">
        <v>44004.647997685184</v>
      </c>
      <c r="G2004" s="69" t="s">
        <v>4</v>
      </c>
      <c r="H2004" s="68">
        <v>2422</v>
      </c>
      <c r="I2004" s="8">
        <f t="shared" si="155"/>
        <v>24.22</v>
      </c>
      <c r="J2004" s="93">
        <v>4.8250000000000002</v>
      </c>
      <c r="K2004" s="69">
        <v>100</v>
      </c>
      <c r="L2004" s="68">
        <v>573</v>
      </c>
      <c r="M2004" s="93">
        <f t="shared" si="156"/>
        <v>5.73</v>
      </c>
      <c r="N2004" s="93">
        <v>2.4409999999999998</v>
      </c>
      <c r="O2004" s="69">
        <v>100</v>
      </c>
      <c r="P2004" s="181">
        <f t="shared" si="157"/>
        <v>4.2268760907504355</v>
      </c>
      <c r="Q2004" s="77" t="s">
        <v>12883</v>
      </c>
      <c r="V2004" s="34">
        <v>0.5083333333333333</v>
      </c>
      <c r="W2004" s="85">
        <v>0.66666666666666663</v>
      </c>
      <c r="X2004" s="86">
        <f t="shared" si="158"/>
        <v>0.15833333333333333</v>
      </c>
    </row>
    <row r="2005" spans="1:24" x14ac:dyDescent="0.3">
      <c r="A2005" s="44" t="s">
        <v>12896</v>
      </c>
      <c r="B2005" s="68" t="s">
        <v>12897</v>
      </c>
      <c r="C2005" s="2" t="s">
        <v>1</v>
      </c>
      <c r="D2005" s="2">
        <v>44</v>
      </c>
      <c r="E2005" s="6">
        <v>27580</v>
      </c>
      <c r="F2005" s="7">
        <v>44005.39875</v>
      </c>
      <c r="G2005" s="69" t="s">
        <v>71</v>
      </c>
      <c r="H2005" s="68">
        <v>1389</v>
      </c>
      <c r="I2005" s="8">
        <f t="shared" si="155"/>
        <v>14.030303030303031</v>
      </c>
      <c r="J2005" s="93">
        <v>3.7130000000000001</v>
      </c>
      <c r="K2005" s="69">
        <v>99</v>
      </c>
      <c r="L2005" s="68">
        <v>365</v>
      </c>
      <c r="M2005" s="93">
        <f t="shared" si="156"/>
        <v>3.6868686868686869</v>
      </c>
      <c r="N2005" s="93">
        <v>1.627</v>
      </c>
      <c r="O2005" s="69">
        <v>99</v>
      </c>
      <c r="P2005" s="181">
        <f t="shared" si="157"/>
        <v>3.805479452054795</v>
      </c>
      <c r="Q2005" s="77" t="s">
        <v>12883</v>
      </c>
      <c r="V2005" s="34">
        <v>0.40486111111111112</v>
      </c>
      <c r="W2005" s="85">
        <v>0.54861111111111105</v>
      </c>
      <c r="X2005" s="86">
        <f t="shared" si="158"/>
        <v>0.14374999999999993</v>
      </c>
    </row>
    <row r="2006" spans="1:24" x14ac:dyDescent="0.3">
      <c r="A2006" s="44" t="s">
        <v>4094</v>
      </c>
      <c r="B2006" s="68" t="s">
        <v>4095</v>
      </c>
      <c r="C2006" s="2" t="s">
        <v>1</v>
      </c>
      <c r="D2006" s="2">
        <v>57</v>
      </c>
      <c r="E2006" s="6">
        <v>23069</v>
      </c>
      <c r="F2006" s="7">
        <v>44005.518622685187</v>
      </c>
      <c r="G2006" s="69" t="s">
        <v>4</v>
      </c>
      <c r="H2006" s="68">
        <v>3386</v>
      </c>
      <c r="I2006" s="8">
        <f t="shared" si="155"/>
        <v>33.86</v>
      </c>
      <c r="J2006" s="93">
        <v>6.0640000000000001</v>
      </c>
      <c r="K2006" s="69">
        <v>100</v>
      </c>
      <c r="L2006" s="68">
        <v>479</v>
      </c>
      <c r="M2006" s="93">
        <f t="shared" si="156"/>
        <v>4.79</v>
      </c>
      <c r="N2006" s="93">
        <v>2.0710000000000002</v>
      </c>
      <c r="O2006" s="69">
        <v>100</v>
      </c>
      <c r="P2006" s="181">
        <f t="shared" si="157"/>
        <v>7.0688935281837155</v>
      </c>
      <c r="Q2006" s="77" t="s">
        <v>12883</v>
      </c>
      <c r="V2006" s="34">
        <v>0.38263888888888892</v>
      </c>
      <c r="W2006" s="85">
        <v>0.52083333333333337</v>
      </c>
      <c r="X2006" s="86">
        <f t="shared" si="158"/>
        <v>0.13819444444444445</v>
      </c>
    </row>
    <row r="2007" spans="1:24" x14ac:dyDescent="0.3">
      <c r="A2007" s="44" t="s">
        <v>12898</v>
      </c>
      <c r="B2007" s="68" t="s">
        <v>4228</v>
      </c>
      <c r="C2007" s="2" t="s">
        <v>1</v>
      </c>
      <c r="D2007" s="2">
        <v>58</v>
      </c>
      <c r="E2007" s="6">
        <v>22483</v>
      </c>
      <c r="F2007" s="7">
        <v>44005.529270833336</v>
      </c>
      <c r="G2007" s="69" t="s">
        <v>4</v>
      </c>
      <c r="H2007" s="68">
        <v>3214</v>
      </c>
      <c r="I2007" s="8">
        <f t="shared" si="155"/>
        <v>32.14</v>
      </c>
      <c r="J2007" s="93">
        <v>5.6779999999999999</v>
      </c>
      <c r="K2007" s="69">
        <v>100</v>
      </c>
      <c r="L2007" s="68">
        <v>669</v>
      </c>
      <c r="M2007" s="93">
        <f t="shared" si="156"/>
        <v>6.69</v>
      </c>
      <c r="N2007" s="93">
        <v>2.9870000000000001</v>
      </c>
      <c r="O2007" s="69">
        <v>100</v>
      </c>
      <c r="P2007" s="181">
        <f t="shared" si="157"/>
        <v>4.8041853512705526</v>
      </c>
      <c r="Q2007" s="77" t="s">
        <v>12883</v>
      </c>
      <c r="V2007" s="34">
        <v>0.39374999999999999</v>
      </c>
      <c r="W2007" s="85">
        <v>0.53472222222222221</v>
      </c>
      <c r="X2007" s="86">
        <f t="shared" si="158"/>
        <v>0.14097222222222222</v>
      </c>
    </row>
    <row r="2008" spans="1:24" x14ac:dyDescent="0.3">
      <c r="A2008" s="44" t="s">
        <v>12899</v>
      </c>
      <c r="B2008" s="68" t="s">
        <v>6760</v>
      </c>
      <c r="C2008" s="2" t="s">
        <v>1</v>
      </c>
      <c r="D2008" s="2">
        <v>43</v>
      </c>
      <c r="E2008" s="6">
        <v>28110</v>
      </c>
      <c r="F2008" s="7">
        <v>44005.551412037035</v>
      </c>
      <c r="G2008" s="69" t="s">
        <v>4</v>
      </c>
      <c r="H2008" s="68">
        <v>2410</v>
      </c>
      <c r="I2008" s="8">
        <f t="shared" si="155"/>
        <v>24.1</v>
      </c>
      <c r="J2008" s="93">
        <v>4.4909999999999997</v>
      </c>
      <c r="K2008" s="69">
        <v>100</v>
      </c>
      <c r="L2008" s="68">
        <v>384</v>
      </c>
      <c r="M2008" s="93">
        <f t="shared" si="156"/>
        <v>3.84</v>
      </c>
      <c r="N2008" s="93">
        <v>1.857</v>
      </c>
      <c r="O2008" s="69">
        <v>100</v>
      </c>
      <c r="P2008" s="181">
        <f t="shared" si="157"/>
        <v>6.276041666666667</v>
      </c>
      <c r="Q2008" s="77" t="s">
        <v>12839</v>
      </c>
      <c r="V2008" s="34">
        <v>0.4201388888888889</v>
      </c>
      <c r="W2008" s="85">
        <v>0.56944444444444442</v>
      </c>
      <c r="X2008" s="86">
        <f t="shared" si="158"/>
        <v>0.14930555555555552</v>
      </c>
    </row>
    <row r="2009" spans="1:24" x14ac:dyDescent="0.3">
      <c r="A2009" s="44" t="s">
        <v>12900</v>
      </c>
      <c r="B2009" s="68" t="s">
        <v>514</v>
      </c>
      <c r="C2009" s="2" t="s">
        <v>1</v>
      </c>
      <c r="D2009" s="2">
        <v>50</v>
      </c>
      <c r="E2009" s="6">
        <v>25522</v>
      </c>
      <c r="F2009" s="7">
        <v>44005.574259259258</v>
      </c>
      <c r="G2009" s="69" t="s">
        <v>4</v>
      </c>
      <c r="H2009" s="68">
        <v>3751</v>
      </c>
      <c r="I2009" s="8">
        <f t="shared" si="155"/>
        <v>37.51</v>
      </c>
      <c r="J2009" s="93">
        <v>7.7949999999999999</v>
      </c>
      <c r="K2009" s="69">
        <v>100</v>
      </c>
      <c r="L2009" s="68">
        <v>571</v>
      </c>
      <c r="M2009" s="93">
        <f t="shared" si="156"/>
        <v>5.71</v>
      </c>
      <c r="N2009" s="93">
        <v>2.66</v>
      </c>
      <c r="O2009" s="69">
        <v>100</v>
      </c>
      <c r="P2009" s="181">
        <f t="shared" si="157"/>
        <v>6.5691768826619965</v>
      </c>
      <c r="Q2009" s="77" t="s">
        <v>12839</v>
      </c>
      <c r="V2009" s="34">
        <v>0.43472222222222223</v>
      </c>
      <c r="W2009" s="85">
        <v>0.58333333333333337</v>
      </c>
      <c r="X2009" s="86">
        <f t="shared" si="158"/>
        <v>0.14861111111111114</v>
      </c>
    </row>
    <row r="2010" spans="1:24" x14ac:dyDescent="0.3">
      <c r="A2010" s="44" t="s">
        <v>12901</v>
      </c>
      <c r="B2010" s="68" t="s">
        <v>7548</v>
      </c>
      <c r="C2010" s="2" t="s">
        <v>1</v>
      </c>
      <c r="D2010" s="2">
        <v>46</v>
      </c>
      <c r="E2010" s="6">
        <v>27150</v>
      </c>
      <c r="F2010" s="7">
        <v>44005.588518518518</v>
      </c>
      <c r="G2010" s="69" t="s">
        <v>4</v>
      </c>
      <c r="H2010" s="68">
        <v>1729</v>
      </c>
      <c r="I2010" s="8">
        <f t="shared" si="155"/>
        <v>17.464646464646464</v>
      </c>
      <c r="J2010" s="93">
        <v>4.415</v>
      </c>
      <c r="K2010" s="69">
        <v>99</v>
      </c>
      <c r="L2010" s="68">
        <v>383</v>
      </c>
      <c r="M2010" s="93">
        <f t="shared" si="156"/>
        <v>3.8686868686868685</v>
      </c>
      <c r="N2010" s="93">
        <v>2.024</v>
      </c>
      <c r="O2010" s="69">
        <v>99</v>
      </c>
      <c r="P2010" s="181">
        <f t="shared" si="157"/>
        <v>4.5143603133159269</v>
      </c>
      <c r="Q2010" s="77" t="s">
        <v>12839</v>
      </c>
      <c r="V2010" s="34">
        <v>0.44305555555555554</v>
      </c>
      <c r="W2010" s="85">
        <v>0.59722222222222221</v>
      </c>
      <c r="X2010" s="86">
        <f t="shared" si="158"/>
        <v>0.15416666666666667</v>
      </c>
    </row>
    <row r="2011" spans="1:24" x14ac:dyDescent="0.3">
      <c r="A2011" s="44" t="s">
        <v>12902</v>
      </c>
      <c r="B2011" s="68" t="s">
        <v>1120</v>
      </c>
      <c r="C2011" s="2" t="s">
        <v>1</v>
      </c>
      <c r="D2011" s="2">
        <v>42</v>
      </c>
      <c r="E2011" s="6">
        <v>28470</v>
      </c>
      <c r="F2011" s="7">
        <v>44005.602129629631</v>
      </c>
      <c r="G2011" s="69" t="s">
        <v>4</v>
      </c>
      <c r="H2011" s="68">
        <v>2725</v>
      </c>
      <c r="I2011" s="8">
        <f t="shared" si="155"/>
        <v>27.25</v>
      </c>
      <c r="J2011" s="93">
        <v>4.9749999999999996</v>
      </c>
      <c r="K2011" s="69">
        <v>100</v>
      </c>
      <c r="L2011" s="68">
        <v>520</v>
      </c>
      <c r="M2011" s="93">
        <f t="shared" si="156"/>
        <v>5.2</v>
      </c>
      <c r="N2011" s="93">
        <v>2.4540000000000002</v>
      </c>
      <c r="O2011" s="69">
        <v>100</v>
      </c>
      <c r="P2011" s="181">
        <f t="shared" si="157"/>
        <v>5.240384615384615</v>
      </c>
      <c r="Q2011" s="77" t="s">
        <v>12839</v>
      </c>
      <c r="V2011" s="34">
        <v>0.45416666666666666</v>
      </c>
      <c r="W2011" s="85">
        <v>0.61805555555555558</v>
      </c>
      <c r="X2011" s="86">
        <f t="shared" si="158"/>
        <v>0.16388888888888892</v>
      </c>
    </row>
    <row r="2012" spans="1:24" x14ac:dyDescent="0.3">
      <c r="A2012" s="44" t="s">
        <v>7307</v>
      </c>
      <c r="B2012" s="68" t="s">
        <v>7308</v>
      </c>
      <c r="C2012" s="2" t="s">
        <v>1</v>
      </c>
      <c r="D2012" s="2">
        <v>59</v>
      </c>
      <c r="E2012" s="6">
        <v>22390</v>
      </c>
      <c r="F2012" s="7">
        <v>44005.612233796295</v>
      </c>
      <c r="G2012" s="69" t="s">
        <v>4</v>
      </c>
      <c r="H2012" s="68">
        <v>2335</v>
      </c>
      <c r="I2012" s="8">
        <f t="shared" si="155"/>
        <v>23.585858585858585</v>
      </c>
      <c r="J2012" s="93">
        <v>5.5570000000000004</v>
      </c>
      <c r="K2012" s="69">
        <v>99</v>
      </c>
      <c r="L2012" s="68">
        <v>502</v>
      </c>
      <c r="M2012" s="93">
        <f t="shared" si="156"/>
        <v>5.0707070707070709</v>
      </c>
      <c r="N2012" s="93">
        <v>2.383</v>
      </c>
      <c r="O2012" s="69">
        <v>99</v>
      </c>
      <c r="P2012" s="181">
        <f t="shared" si="157"/>
        <v>4.6513944223107568</v>
      </c>
      <c r="Q2012" s="77" t="s">
        <v>12839</v>
      </c>
      <c r="V2012" s="34">
        <v>0.46319444444444446</v>
      </c>
      <c r="W2012" s="85">
        <v>0.63194444444444442</v>
      </c>
      <c r="X2012" s="86">
        <f t="shared" si="158"/>
        <v>0.16874999999999996</v>
      </c>
    </row>
    <row r="2013" spans="1:24" x14ac:dyDescent="0.3">
      <c r="A2013" s="44" t="s">
        <v>12903</v>
      </c>
      <c r="B2013" s="68" t="s">
        <v>12904</v>
      </c>
      <c r="C2013" s="2" t="s">
        <v>1</v>
      </c>
      <c r="D2013" s="2">
        <v>49</v>
      </c>
      <c r="E2013" s="6">
        <v>26089</v>
      </c>
      <c r="F2013" s="7">
        <v>44005.623414351852</v>
      </c>
      <c r="G2013" s="69" t="s">
        <v>4</v>
      </c>
      <c r="H2013" s="68">
        <v>1826</v>
      </c>
      <c r="I2013" s="8">
        <f t="shared" si="155"/>
        <v>18.444444444444443</v>
      </c>
      <c r="J2013" s="93">
        <v>4.7789999999999999</v>
      </c>
      <c r="K2013" s="69">
        <v>99</v>
      </c>
      <c r="L2013" s="68">
        <v>453</v>
      </c>
      <c r="M2013" s="93">
        <f t="shared" si="156"/>
        <v>4.5757575757575761</v>
      </c>
      <c r="N2013" s="93">
        <v>1.9219999999999999</v>
      </c>
      <c r="O2013" s="69">
        <v>99</v>
      </c>
      <c r="P2013" s="181">
        <f t="shared" si="157"/>
        <v>4.0309050772626929</v>
      </c>
      <c r="Q2013" s="77" t="s">
        <v>12839</v>
      </c>
      <c r="V2013" s="34">
        <v>0.48333333333333334</v>
      </c>
      <c r="W2013" s="85">
        <v>0.64583333333333337</v>
      </c>
      <c r="X2013" s="86">
        <f t="shared" si="158"/>
        <v>0.16250000000000003</v>
      </c>
    </row>
    <row r="2014" spans="1:24" x14ac:dyDescent="0.3">
      <c r="A2014" s="44" t="s">
        <v>12905</v>
      </c>
      <c r="B2014" s="68" t="s">
        <v>12906</v>
      </c>
      <c r="C2014" s="2" t="s">
        <v>6</v>
      </c>
      <c r="D2014" s="2">
        <v>60</v>
      </c>
      <c r="E2014" s="6">
        <v>22074</v>
      </c>
      <c r="F2014" s="7">
        <v>44005.633680555555</v>
      </c>
      <c r="G2014" s="69" t="s">
        <v>4</v>
      </c>
      <c r="H2014" s="68">
        <v>1518</v>
      </c>
      <c r="I2014" s="8">
        <f t="shared" si="155"/>
        <v>15.18</v>
      </c>
      <c r="J2014" s="93">
        <v>3.867</v>
      </c>
      <c r="K2014" s="69">
        <v>100</v>
      </c>
      <c r="L2014" s="68">
        <v>829</v>
      </c>
      <c r="M2014" s="93">
        <f t="shared" si="156"/>
        <v>8.2899999999999991</v>
      </c>
      <c r="N2014" s="93">
        <v>3.0950000000000002</v>
      </c>
      <c r="O2014" s="69">
        <v>100</v>
      </c>
      <c r="P2014" s="181">
        <f t="shared" si="157"/>
        <v>1.8311218335343789</v>
      </c>
      <c r="Q2014" s="77" t="s">
        <v>12839</v>
      </c>
      <c r="V2014" s="34">
        <v>0.50416666666666665</v>
      </c>
      <c r="W2014" s="85">
        <v>0.68055555555555547</v>
      </c>
      <c r="X2014" s="86">
        <f t="shared" si="158"/>
        <v>0.17638888888888882</v>
      </c>
    </row>
    <row r="2015" spans="1:24" x14ac:dyDescent="0.3">
      <c r="A2015" s="44" t="s">
        <v>3490</v>
      </c>
      <c r="B2015" s="68" t="s">
        <v>1971</v>
      </c>
      <c r="C2015" s="2" t="s">
        <v>1</v>
      </c>
      <c r="D2015" s="2">
        <v>56</v>
      </c>
      <c r="E2015" s="6">
        <v>23381</v>
      </c>
      <c r="F2015" s="7">
        <v>44005.649305555555</v>
      </c>
      <c r="G2015" s="69" t="s">
        <v>4</v>
      </c>
      <c r="H2015" s="68">
        <v>2236</v>
      </c>
      <c r="I2015" s="8">
        <f t="shared" si="155"/>
        <v>22.36</v>
      </c>
      <c r="J2015" s="93">
        <v>4.6260000000000003</v>
      </c>
      <c r="K2015" s="69">
        <v>100</v>
      </c>
      <c r="L2015" s="68">
        <v>637</v>
      </c>
      <c r="M2015" s="93">
        <f t="shared" si="156"/>
        <v>6.37</v>
      </c>
      <c r="N2015" s="93">
        <v>2.6920000000000002</v>
      </c>
      <c r="O2015" s="69">
        <v>100</v>
      </c>
      <c r="P2015" s="181">
        <f t="shared" si="157"/>
        <v>3.510204081632653</v>
      </c>
      <c r="Q2015" s="77" t="s">
        <v>12839</v>
      </c>
      <c r="V2015" s="34">
        <v>0.50208333333333333</v>
      </c>
      <c r="W2015" s="85">
        <v>0.66666666666666663</v>
      </c>
      <c r="X2015" s="86">
        <f t="shared" si="158"/>
        <v>0.1645833333333333</v>
      </c>
    </row>
    <row r="2016" spans="1:24" x14ac:dyDescent="0.3">
      <c r="A2016" s="44" t="s">
        <v>12907</v>
      </c>
      <c r="B2016" s="68" t="s">
        <v>12908</v>
      </c>
      <c r="C2016" s="2" t="s">
        <v>6</v>
      </c>
      <c r="D2016" s="2">
        <v>71</v>
      </c>
      <c r="E2016" s="6">
        <v>17824</v>
      </c>
      <c r="F2016" s="7">
        <v>44006.428842592592</v>
      </c>
      <c r="G2016" s="69" t="s">
        <v>71</v>
      </c>
      <c r="H2016" s="68">
        <v>2053</v>
      </c>
      <c r="I2016" s="8">
        <f t="shared" si="155"/>
        <v>20.737373737373737</v>
      </c>
      <c r="J2016" s="93">
        <v>4.3769999999999998</v>
      </c>
      <c r="K2016" s="69">
        <v>99</v>
      </c>
      <c r="L2016" s="68">
        <v>952</v>
      </c>
      <c r="M2016" s="93">
        <f t="shared" si="156"/>
        <v>9.6161616161616159</v>
      </c>
      <c r="N2016" s="93">
        <v>3.4039999999999999</v>
      </c>
      <c r="O2016" s="69">
        <v>99</v>
      </c>
      <c r="P2016" s="181">
        <f t="shared" si="157"/>
        <v>2.1565126050420167</v>
      </c>
      <c r="Q2016" s="77" t="s">
        <v>12839</v>
      </c>
      <c r="V2016" s="34">
        <v>0.43402777777777773</v>
      </c>
      <c r="W2016" s="85">
        <v>0.60416666666666663</v>
      </c>
      <c r="X2016" s="86">
        <f t="shared" si="158"/>
        <v>0.1701388888888889</v>
      </c>
    </row>
    <row r="2017" spans="1:24" x14ac:dyDescent="0.3">
      <c r="A2017" s="44" t="s">
        <v>12909</v>
      </c>
      <c r="B2017" s="68" t="s">
        <v>10977</v>
      </c>
      <c r="C2017" s="2" t="s">
        <v>6</v>
      </c>
      <c r="D2017" s="2">
        <v>81</v>
      </c>
      <c r="E2017" s="6">
        <v>14260</v>
      </c>
      <c r="F2017" s="7">
        <v>44006.516192129631</v>
      </c>
      <c r="G2017" s="69" t="s">
        <v>4</v>
      </c>
      <c r="H2017" s="68">
        <v>4339</v>
      </c>
      <c r="I2017" s="8">
        <f t="shared" si="155"/>
        <v>43.828282828282831</v>
      </c>
      <c r="J2017" s="93">
        <v>7.29</v>
      </c>
      <c r="K2017" s="69">
        <v>99</v>
      </c>
      <c r="L2017" s="68">
        <v>1595</v>
      </c>
      <c r="M2017" s="93">
        <f t="shared" si="156"/>
        <v>16.111111111111111</v>
      </c>
      <c r="N2017" s="93">
        <v>4.0049999999999999</v>
      </c>
      <c r="O2017" s="69">
        <v>99</v>
      </c>
      <c r="P2017" s="181">
        <f t="shared" si="157"/>
        <v>2.7203761755485893</v>
      </c>
      <c r="Q2017" s="77" t="s">
        <v>12839</v>
      </c>
      <c r="V2017" s="34">
        <v>0.38125000000000003</v>
      </c>
      <c r="W2017" s="85">
        <v>0.52083333333333337</v>
      </c>
      <c r="X2017" s="86">
        <f t="shared" si="158"/>
        <v>0.13958333333333334</v>
      </c>
    </row>
    <row r="2018" spans="1:24" x14ac:dyDescent="0.3">
      <c r="A2018" s="44" t="s">
        <v>12910</v>
      </c>
      <c r="B2018" s="68" t="s">
        <v>12911</v>
      </c>
      <c r="C2018" s="2" t="s">
        <v>6</v>
      </c>
      <c r="D2018" s="2">
        <v>19</v>
      </c>
      <c r="E2018" s="6">
        <v>37020</v>
      </c>
      <c r="F2018" s="7">
        <v>44006.528240740743</v>
      </c>
      <c r="G2018" s="69" t="s">
        <v>4</v>
      </c>
      <c r="H2018" s="68">
        <v>702</v>
      </c>
      <c r="I2018" s="8">
        <f t="shared" si="155"/>
        <v>7.0909090909090908</v>
      </c>
      <c r="J2018" s="93">
        <v>2.677</v>
      </c>
      <c r="K2018" s="69">
        <v>99</v>
      </c>
      <c r="L2018" s="68">
        <v>308</v>
      </c>
      <c r="M2018" s="93">
        <f t="shared" si="156"/>
        <v>3.1111111111111112</v>
      </c>
      <c r="N2018" s="93">
        <v>1.6339999999999999</v>
      </c>
      <c r="O2018" s="69">
        <v>99</v>
      </c>
      <c r="P2018" s="181">
        <f t="shared" si="157"/>
        <v>2.279220779220779</v>
      </c>
      <c r="Q2018" s="77" t="s">
        <v>12839</v>
      </c>
      <c r="V2018" s="34">
        <v>0.37777777777777777</v>
      </c>
      <c r="W2018" s="85">
        <v>0.53472222222222221</v>
      </c>
      <c r="X2018" s="86">
        <f t="shared" si="158"/>
        <v>0.15694444444444444</v>
      </c>
    </row>
    <row r="2019" spans="1:24" x14ac:dyDescent="0.3">
      <c r="A2019" s="44" t="s">
        <v>2006</v>
      </c>
      <c r="B2019" s="68" t="s">
        <v>1178</v>
      </c>
      <c r="C2019" s="2" t="s">
        <v>1</v>
      </c>
      <c r="D2019" s="2">
        <v>46</v>
      </c>
      <c r="E2019" s="6">
        <v>27159</v>
      </c>
      <c r="F2019" s="7">
        <v>44006.542083333334</v>
      </c>
      <c r="G2019" s="69" t="s">
        <v>4</v>
      </c>
      <c r="H2019" s="68">
        <v>1631</v>
      </c>
      <c r="I2019" s="8">
        <f t="shared" si="155"/>
        <v>16.474747474747474</v>
      </c>
      <c r="J2019" s="93">
        <v>4.1459999999999999</v>
      </c>
      <c r="K2019" s="69">
        <v>99</v>
      </c>
      <c r="L2019" s="68">
        <v>531</v>
      </c>
      <c r="M2019" s="93">
        <f t="shared" si="156"/>
        <v>5.3636363636363633</v>
      </c>
      <c r="N2019" s="93">
        <v>2.6440000000000001</v>
      </c>
      <c r="O2019" s="69">
        <v>99</v>
      </c>
      <c r="P2019" s="181">
        <f t="shared" si="157"/>
        <v>3.0715630885122409</v>
      </c>
      <c r="Q2019" s="77" t="s">
        <v>12839</v>
      </c>
      <c r="V2019" s="34">
        <v>0.40138888888888885</v>
      </c>
      <c r="W2019" s="85">
        <v>0.55555555555555558</v>
      </c>
      <c r="X2019" s="86">
        <f t="shared" si="158"/>
        <v>0.15416666666666673</v>
      </c>
    </row>
    <row r="2020" spans="1:24" x14ac:dyDescent="0.3">
      <c r="A2020" s="44" t="s">
        <v>12912</v>
      </c>
      <c r="B2020" s="68" t="s">
        <v>12913</v>
      </c>
      <c r="C2020" s="2" t="s">
        <v>1</v>
      </c>
      <c r="D2020" s="2">
        <v>51</v>
      </c>
      <c r="E2020" s="6">
        <v>25146</v>
      </c>
      <c r="F2020" s="7">
        <v>44006.553842592592</v>
      </c>
      <c r="G2020" s="69" t="s">
        <v>4</v>
      </c>
      <c r="H2020" s="68">
        <v>1902</v>
      </c>
      <c r="I2020" s="8">
        <f t="shared" si="155"/>
        <v>19.02</v>
      </c>
      <c r="J2020" s="93">
        <v>4.7380000000000004</v>
      </c>
      <c r="K2020" s="69">
        <v>100</v>
      </c>
      <c r="L2020" s="68">
        <v>385</v>
      </c>
      <c r="M2020" s="93">
        <f t="shared" si="156"/>
        <v>3.85</v>
      </c>
      <c r="N2020" s="93">
        <v>2.0859999999999999</v>
      </c>
      <c r="O2020" s="69">
        <v>100</v>
      </c>
      <c r="P2020" s="181">
        <f t="shared" si="157"/>
        <v>4.9402597402597399</v>
      </c>
      <c r="Q2020" s="77" t="s">
        <v>12839</v>
      </c>
      <c r="V2020" s="34">
        <v>0.41666666666666669</v>
      </c>
      <c r="W2020" s="85">
        <v>0.56944444444444442</v>
      </c>
      <c r="X2020" s="86">
        <f t="shared" si="158"/>
        <v>0.15277777777777773</v>
      </c>
    </row>
    <row r="2021" spans="1:24" x14ac:dyDescent="0.3">
      <c r="A2021" s="44" t="s">
        <v>12914</v>
      </c>
      <c r="B2021" s="68" t="s">
        <v>1050</v>
      </c>
      <c r="C2021" s="2" t="s">
        <v>1</v>
      </c>
      <c r="D2021" s="2">
        <v>60</v>
      </c>
      <c r="E2021" s="6">
        <v>21753</v>
      </c>
      <c r="F2021" s="7">
        <v>44006.571192129632</v>
      </c>
      <c r="G2021" s="69" t="s">
        <v>4</v>
      </c>
      <c r="H2021" s="68">
        <v>2382</v>
      </c>
      <c r="I2021" s="8">
        <f t="shared" si="155"/>
        <v>24.060606060606062</v>
      </c>
      <c r="J2021" s="93">
        <v>5.2270000000000003</v>
      </c>
      <c r="K2021" s="69">
        <v>99</v>
      </c>
      <c r="L2021" s="68">
        <v>532</v>
      </c>
      <c r="M2021" s="93">
        <f t="shared" si="156"/>
        <v>5.3737373737373737</v>
      </c>
      <c r="N2021" s="93">
        <v>2.3319999999999999</v>
      </c>
      <c r="O2021" s="69">
        <v>99</v>
      </c>
      <c r="P2021" s="181">
        <f t="shared" si="157"/>
        <v>4.4774436090225569</v>
      </c>
      <c r="Q2021" s="77" t="s">
        <v>12839</v>
      </c>
      <c r="V2021" s="34">
        <v>0.44375000000000003</v>
      </c>
      <c r="W2021" s="85">
        <v>0.59027777777777779</v>
      </c>
      <c r="X2021" s="86">
        <f t="shared" si="158"/>
        <v>0.14652777777777776</v>
      </c>
    </row>
    <row r="2022" spans="1:24" x14ac:dyDescent="0.3">
      <c r="A2022" s="44" t="s">
        <v>12915</v>
      </c>
      <c r="B2022" s="68" t="s">
        <v>7480</v>
      </c>
      <c r="C2022" s="2" t="s">
        <v>1</v>
      </c>
      <c r="D2022" s="2">
        <v>43</v>
      </c>
      <c r="E2022" s="6">
        <v>28042</v>
      </c>
      <c r="F2022" s="7">
        <v>44006.593506944446</v>
      </c>
      <c r="G2022" s="69" t="s">
        <v>4</v>
      </c>
      <c r="H2022" s="68">
        <v>2525</v>
      </c>
      <c r="I2022" s="8">
        <f t="shared" si="155"/>
        <v>25.505050505050505</v>
      </c>
      <c r="J2022" s="93">
        <v>5.7009999999999996</v>
      </c>
      <c r="K2022" s="69">
        <v>99</v>
      </c>
      <c r="L2022" s="68">
        <v>596</v>
      </c>
      <c r="M2022" s="93">
        <f t="shared" si="156"/>
        <v>6.0202020202020199</v>
      </c>
      <c r="N2022" s="93">
        <v>2.7480000000000002</v>
      </c>
      <c r="O2022" s="69">
        <v>99</v>
      </c>
      <c r="P2022" s="181">
        <f t="shared" si="157"/>
        <v>4.2365771812080544</v>
      </c>
      <c r="Q2022" s="77" t="s">
        <v>12839</v>
      </c>
      <c r="V2022" s="34">
        <v>0.46666666666666662</v>
      </c>
      <c r="W2022" s="85">
        <v>0.61805555555555558</v>
      </c>
      <c r="X2022" s="86">
        <f t="shared" si="158"/>
        <v>0.15138888888888896</v>
      </c>
    </row>
    <row r="2023" spans="1:24" x14ac:dyDescent="0.3">
      <c r="A2023" s="44" t="s">
        <v>12916</v>
      </c>
      <c r="B2023" s="68" t="s">
        <v>12917</v>
      </c>
      <c r="C2023" s="2" t="s">
        <v>6</v>
      </c>
      <c r="D2023" s="2">
        <v>62</v>
      </c>
      <c r="E2023" s="6">
        <v>21071</v>
      </c>
      <c r="F2023" s="7">
        <v>44006.604108796295</v>
      </c>
      <c r="G2023" s="69" t="s">
        <v>4</v>
      </c>
      <c r="H2023" s="68">
        <v>1353</v>
      </c>
      <c r="I2023" s="8">
        <f t="shared" si="155"/>
        <v>13.53</v>
      </c>
      <c r="J2023" s="93">
        <v>3.605</v>
      </c>
      <c r="K2023" s="69">
        <v>100</v>
      </c>
      <c r="L2023" s="68">
        <v>479</v>
      </c>
      <c r="M2023" s="93">
        <f t="shared" si="156"/>
        <v>4.79</v>
      </c>
      <c r="N2023" s="93">
        <v>2.0169999999999999</v>
      </c>
      <c r="O2023" s="69">
        <v>100</v>
      </c>
      <c r="P2023" s="181">
        <f t="shared" si="157"/>
        <v>2.8246346555323587</v>
      </c>
      <c r="Q2023" s="77" t="s">
        <v>12839</v>
      </c>
      <c r="V2023" s="34">
        <v>0.47847222222222219</v>
      </c>
      <c r="W2023" s="85">
        <v>0.63194444444444442</v>
      </c>
      <c r="X2023" s="86">
        <f t="shared" si="158"/>
        <v>0.15347222222222223</v>
      </c>
    </row>
    <row r="2024" spans="1:24" x14ac:dyDescent="0.3">
      <c r="A2024" s="44" t="s">
        <v>3262</v>
      </c>
      <c r="B2024" s="68" t="s">
        <v>1775</v>
      </c>
      <c r="C2024" s="2" t="s">
        <v>1</v>
      </c>
      <c r="D2024" s="2">
        <v>44</v>
      </c>
      <c r="E2024" s="6">
        <v>27863</v>
      </c>
      <c r="F2024" s="7">
        <v>44006.633425925924</v>
      </c>
      <c r="G2024" s="69" t="s">
        <v>4</v>
      </c>
      <c r="H2024" s="68">
        <v>2262</v>
      </c>
      <c r="I2024" s="8">
        <f t="shared" si="155"/>
        <v>22.848484848484848</v>
      </c>
      <c r="J2024" s="93">
        <v>5.8540000000000001</v>
      </c>
      <c r="K2024" s="69">
        <v>99</v>
      </c>
      <c r="L2024" s="68">
        <v>431</v>
      </c>
      <c r="M2024" s="93">
        <f t="shared" si="156"/>
        <v>4.3535353535353538</v>
      </c>
      <c r="N2024" s="93">
        <v>1.929</v>
      </c>
      <c r="O2024" s="69">
        <v>99</v>
      </c>
      <c r="P2024" s="181">
        <f t="shared" si="157"/>
        <v>5.2482598607888624</v>
      </c>
      <c r="Q2024" s="77" t="s">
        <v>12839</v>
      </c>
      <c r="V2024" s="34">
        <v>0.48680555555555555</v>
      </c>
      <c r="W2024" s="85">
        <v>0.65277777777777779</v>
      </c>
      <c r="X2024" s="86">
        <f t="shared" si="158"/>
        <v>0.16597222222222224</v>
      </c>
    </row>
    <row r="2025" spans="1:24" x14ac:dyDescent="0.3">
      <c r="A2025" s="44" t="s">
        <v>12918</v>
      </c>
      <c r="B2025" s="68" t="s">
        <v>178</v>
      </c>
      <c r="C2025" s="2" t="s">
        <v>1</v>
      </c>
      <c r="D2025" s="2">
        <v>55</v>
      </c>
      <c r="E2025" s="6">
        <v>23903</v>
      </c>
      <c r="F2025" s="7">
        <v>44006.644050925926</v>
      </c>
      <c r="G2025" s="69" t="s">
        <v>4</v>
      </c>
      <c r="H2025" s="68">
        <v>2619</v>
      </c>
      <c r="I2025" s="8">
        <f t="shared" si="155"/>
        <v>26.454545454545453</v>
      </c>
      <c r="J2025" s="93">
        <v>5.0999999999999996</v>
      </c>
      <c r="K2025" s="69">
        <v>99</v>
      </c>
      <c r="L2025" s="68">
        <v>624</v>
      </c>
      <c r="M2025" s="93">
        <f t="shared" si="156"/>
        <v>6.3030303030303028</v>
      </c>
      <c r="N2025" s="93">
        <v>2.7010000000000001</v>
      </c>
      <c r="O2025" s="69">
        <v>99</v>
      </c>
      <c r="P2025" s="181">
        <f t="shared" si="157"/>
        <v>4.197115384615385</v>
      </c>
      <c r="Q2025" s="77" t="s">
        <v>12839</v>
      </c>
      <c r="V2025" s="34">
        <v>0.50555555555555554</v>
      </c>
      <c r="W2025" s="85">
        <v>0.66666666666666663</v>
      </c>
      <c r="X2025" s="86">
        <f t="shared" si="158"/>
        <v>0.16111111111111109</v>
      </c>
    </row>
    <row r="2026" spans="1:24" x14ac:dyDescent="0.3">
      <c r="A2026" s="44" t="s">
        <v>12919</v>
      </c>
      <c r="B2026" s="68" t="s">
        <v>12920</v>
      </c>
      <c r="C2026" s="2" t="s">
        <v>6</v>
      </c>
      <c r="D2026" s="2">
        <v>64</v>
      </c>
      <c r="E2026" s="6">
        <v>20546</v>
      </c>
      <c r="F2026" s="7">
        <v>44006.654583333337</v>
      </c>
      <c r="G2026" s="69" t="s">
        <v>4</v>
      </c>
      <c r="H2026" s="68">
        <v>2199</v>
      </c>
      <c r="I2026" s="8">
        <f t="shared" si="155"/>
        <v>21.99</v>
      </c>
      <c r="J2026" s="93">
        <v>4.532</v>
      </c>
      <c r="K2026" s="69">
        <v>100</v>
      </c>
      <c r="L2026" s="68">
        <v>703</v>
      </c>
      <c r="M2026" s="93">
        <f t="shared" si="156"/>
        <v>7.03</v>
      </c>
      <c r="N2026" s="93">
        <v>2.956</v>
      </c>
      <c r="O2026" s="69">
        <v>100</v>
      </c>
      <c r="P2026" s="181">
        <f t="shared" si="157"/>
        <v>3.1280227596017065</v>
      </c>
      <c r="Q2026" s="77" t="s">
        <v>12839</v>
      </c>
      <c r="V2026" s="34">
        <v>0.54722222222222217</v>
      </c>
      <c r="W2026" s="85">
        <v>0.68055555555555547</v>
      </c>
      <c r="X2026" s="86">
        <f t="shared" si="158"/>
        <v>0.1333333333333333</v>
      </c>
    </row>
    <row r="2027" spans="1:24" x14ac:dyDescent="0.3">
      <c r="A2027" s="44" t="s">
        <v>10449</v>
      </c>
      <c r="B2027" s="68" t="s">
        <v>4460</v>
      </c>
      <c r="C2027" s="2" t="s">
        <v>1</v>
      </c>
      <c r="D2027" s="2">
        <v>52</v>
      </c>
      <c r="E2027" s="6">
        <v>24656</v>
      </c>
      <c r="F2027" s="7">
        <v>44007.518379629626</v>
      </c>
      <c r="G2027" s="69" t="s">
        <v>4</v>
      </c>
      <c r="H2027" s="68">
        <v>1776</v>
      </c>
      <c r="I2027" s="8">
        <f t="shared" si="155"/>
        <v>17.760000000000002</v>
      </c>
      <c r="J2027" s="93">
        <v>4.3230000000000004</v>
      </c>
      <c r="K2027" s="69">
        <v>100</v>
      </c>
      <c r="L2027" s="68">
        <v>486</v>
      </c>
      <c r="M2027" s="93">
        <f t="shared" si="156"/>
        <v>4.8600000000000003</v>
      </c>
      <c r="N2027" s="93">
        <v>2.3570000000000002</v>
      </c>
      <c r="O2027" s="69">
        <v>100</v>
      </c>
      <c r="P2027" s="181">
        <f t="shared" si="157"/>
        <v>3.6543209876543212</v>
      </c>
      <c r="Q2027" s="77" t="s">
        <v>12839</v>
      </c>
      <c r="V2027" s="34">
        <v>0.36805555555555558</v>
      </c>
      <c r="W2027" s="85">
        <v>0.52083333333333337</v>
      </c>
      <c r="X2027" s="86">
        <f t="shared" si="158"/>
        <v>0.15277777777777779</v>
      </c>
    </row>
    <row r="2028" spans="1:24" x14ac:dyDescent="0.3">
      <c r="A2028" s="44" t="s">
        <v>12921</v>
      </c>
      <c r="B2028" s="68" t="s">
        <v>5425</v>
      </c>
      <c r="C2028" s="2" t="s">
        <v>1</v>
      </c>
      <c r="D2028" s="2">
        <v>52</v>
      </c>
      <c r="E2028" s="6">
        <v>24786</v>
      </c>
      <c r="F2028" s="7">
        <v>44007.529479166667</v>
      </c>
      <c r="G2028" s="69" t="s">
        <v>4</v>
      </c>
      <c r="H2028" s="68">
        <v>2279</v>
      </c>
      <c r="I2028" s="8">
        <f t="shared" si="155"/>
        <v>23.020202020202021</v>
      </c>
      <c r="J2028" s="93">
        <v>5.1390000000000002</v>
      </c>
      <c r="K2028" s="69">
        <v>99</v>
      </c>
      <c r="L2028" s="68">
        <v>552</v>
      </c>
      <c r="M2028" s="93">
        <f t="shared" si="156"/>
        <v>5.5757575757575761</v>
      </c>
      <c r="N2028" s="93">
        <v>2.6379999999999999</v>
      </c>
      <c r="O2028" s="69">
        <v>99</v>
      </c>
      <c r="P2028" s="181">
        <f t="shared" si="157"/>
        <v>4.1286231884057969</v>
      </c>
      <c r="Q2028" s="77" t="s">
        <v>12922</v>
      </c>
      <c r="V2028" s="34">
        <v>0.37986111111111115</v>
      </c>
      <c r="W2028" s="85">
        <v>0.53472222222222221</v>
      </c>
      <c r="X2028" s="86">
        <f t="shared" si="158"/>
        <v>0.15486111111111106</v>
      </c>
    </row>
    <row r="2029" spans="1:24" x14ac:dyDescent="0.3">
      <c r="A2029" s="44" t="s">
        <v>12923</v>
      </c>
      <c r="B2029" s="68" t="s">
        <v>12924</v>
      </c>
      <c r="C2029" s="2" t="s">
        <v>6</v>
      </c>
      <c r="D2029" s="2">
        <v>57</v>
      </c>
      <c r="E2029" s="6">
        <v>23007</v>
      </c>
      <c r="F2029" s="7">
        <v>44007.539965277778</v>
      </c>
      <c r="G2029" s="69" t="s">
        <v>4</v>
      </c>
      <c r="H2029" s="68">
        <v>2317</v>
      </c>
      <c r="I2029" s="8">
        <f t="shared" si="155"/>
        <v>23.17</v>
      </c>
      <c r="J2029" s="93">
        <v>4.7610000000000001</v>
      </c>
      <c r="K2029" s="69">
        <v>100</v>
      </c>
      <c r="L2029" s="68">
        <v>1340</v>
      </c>
      <c r="M2029" s="93">
        <f t="shared" si="156"/>
        <v>13.4</v>
      </c>
      <c r="N2029" s="93">
        <v>3.6850000000000001</v>
      </c>
      <c r="O2029" s="69">
        <v>100</v>
      </c>
      <c r="P2029" s="181">
        <f t="shared" si="157"/>
        <v>1.7291044776119404</v>
      </c>
      <c r="Q2029" s="77" t="s">
        <v>12922</v>
      </c>
      <c r="V2029" s="34">
        <v>0.39166666666666666</v>
      </c>
      <c r="W2029" s="85">
        <v>0.54861111111111105</v>
      </c>
      <c r="X2029" s="86">
        <f t="shared" si="158"/>
        <v>0.15694444444444439</v>
      </c>
    </row>
    <row r="2030" spans="1:24" x14ac:dyDescent="0.3">
      <c r="A2030" s="44" t="s">
        <v>12925</v>
      </c>
      <c r="B2030" s="68" t="s">
        <v>1822</v>
      </c>
      <c r="C2030" s="2" t="s">
        <v>1</v>
      </c>
      <c r="D2030" s="2">
        <v>51</v>
      </c>
      <c r="E2030" s="6">
        <v>25190</v>
      </c>
      <c r="F2030" s="7">
        <v>44007.550625000003</v>
      </c>
      <c r="G2030" s="69" t="s">
        <v>4</v>
      </c>
      <c r="H2030" s="68">
        <v>2112</v>
      </c>
      <c r="I2030" s="8">
        <f t="shared" si="155"/>
        <v>21.333333333333332</v>
      </c>
      <c r="J2030" s="93">
        <v>4.7229999999999999</v>
      </c>
      <c r="K2030" s="69">
        <v>99</v>
      </c>
      <c r="L2030" s="68">
        <v>465</v>
      </c>
      <c r="M2030" s="93">
        <f t="shared" si="156"/>
        <v>4.6969696969696972</v>
      </c>
      <c r="N2030" s="93">
        <v>2.2200000000000002</v>
      </c>
      <c r="O2030" s="69">
        <v>99</v>
      </c>
      <c r="P2030" s="181">
        <f t="shared" si="157"/>
        <v>4.5419354838709669</v>
      </c>
      <c r="Q2030" s="77" t="s">
        <v>12922</v>
      </c>
      <c r="V2030" s="34">
        <v>0.40902777777777777</v>
      </c>
      <c r="W2030" s="85">
        <v>0.56944444444444442</v>
      </c>
      <c r="X2030" s="86">
        <f t="shared" si="158"/>
        <v>0.16041666666666665</v>
      </c>
    </row>
    <row r="2031" spans="1:24" x14ac:dyDescent="0.3">
      <c r="A2031" s="44" t="s">
        <v>12926</v>
      </c>
      <c r="B2031" s="68" t="s">
        <v>4472</v>
      </c>
      <c r="C2031" s="2" t="s">
        <v>1</v>
      </c>
      <c r="D2031" s="2">
        <v>43</v>
      </c>
      <c r="E2031" s="6">
        <v>28099</v>
      </c>
      <c r="F2031" s="7">
        <v>44007.571909722225</v>
      </c>
      <c r="G2031" s="69" t="s">
        <v>4</v>
      </c>
      <c r="H2031" s="68">
        <v>1687</v>
      </c>
      <c r="I2031" s="8">
        <f t="shared" si="155"/>
        <v>17.040404040404042</v>
      </c>
      <c r="J2031" s="93">
        <v>4.2539999999999996</v>
      </c>
      <c r="K2031" s="69">
        <v>99</v>
      </c>
      <c r="L2031" s="68">
        <v>477</v>
      </c>
      <c r="M2031" s="93">
        <f t="shared" si="156"/>
        <v>4.8181818181818183</v>
      </c>
      <c r="N2031" s="93">
        <v>2.1539999999999999</v>
      </c>
      <c r="O2031" s="69">
        <v>99</v>
      </c>
      <c r="P2031" s="181">
        <f t="shared" si="157"/>
        <v>3.5366876310272537</v>
      </c>
      <c r="Q2031" s="77" t="s">
        <v>12922</v>
      </c>
      <c r="V2031" s="34">
        <v>0.42152777777777778</v>
      </c>
      <c r="W2031" s="85">
        <v>0.58333333333333337</v>
      </c>
      <c r="X2031" s="86">
        <f t="shared" si="158"/>
        <v>0.16180555555555559</v>
      </c>
    </row>
    <row r="2032" spans="1:24" x14ac:dyDescent="0.3">
      <c r="A2032" s="44" t="s">
        <v>12927</v>
      </c>
      <c r="B2032" s="68" t="s">
        <v>7442</v>
      </c>
      <c r="C2032" s="2" t="s">
        <v>1</v>
      </c>
      <c r="D2032" s="2">
        <v>49</v>
      </c>
      <c r="E2032" s="6">
        <v>25826</v>
      </c>
      <c r="F2032" s="7">
        <v>44007.5856712963</v>
      </c>
      <c r="G2032" s="69" t="s">
        <v>4</v>
      </c>
      <c r="H2032" s="68">
        <v>2983</v>
      </c>
      <c r="I2032" s="8">
        <f t="shared" si="155"/>
        <v>29.83</v>
      </c>
      <c r="J2032" s="93">
        <v>5.6180000000000003</v>
      </c>
      <c r="K2032" s="69">
        <v>100</v>
      </c>
      <c r="L2032" s="68">
        <v>603</v>
      </c>
      <c r="M2032" s="93">
        <f t="shared" si="156"/>
        <v>6.03</v>
      </c>
      <c r="N2032" s="93">
        <v>2.7210000000000001</v>
      </c>
      <c r="O2032" s="69">
        <v>100</v>
      </c>
      <c r="P2032" s="181">
        <f t="shared" si="157"/>
        <v>4.9469320066334985</v>
      </c>
      <c r="Q2032" s="77" t="s">
        <v>12928</v>
      </c>
      <c r="V2032" s="34">
        <v>0.43333333333333335</v>
      </c>
      <c r="W2032" s="85">
        <v>0.59722222222222221</v>
      </c>
      <c r="X2032" s="86">
        <f t="shared" si="158"/>
        <v>0.16388888888888886</v>
      </c>
    </row>
    <row r="2033" spans="1:24" x14ac:dyDescent="0.3">
      <c r="A2033" s="44" t="s">
        <v>12929</v>
      </c>
      <c r="B2033" s="68" t="s">
        <v>7564</v>
      </c>
      <c r="C2033" s="2" t="s">
        <v>1</v>
      </c>
      <c r="D2033" s="2">
        <v>56</v>
      </c>
      <c r="E2033" s="6">
        <v>23282</v>
      </c>
      <c r="F2033" s="7">
        <v>44007.595300925925</v>
      </c>
      <c r="G2033" s="69" t="s">
        <v>4</v>
      </c>
      <c r="H2033" s="68">
        <v>2849</v>
      </c>
      <c r="I2033" s="8">
        <f t="shared" si="155"/>
        <v>28.777777777777779</v>
      </c>
      <c r="J2033" s="93">
        <v>5.69</v>
      </c>
      <c r="K2033" s="69">
        <v>99</v>
      </c>
      <c r="L2033" s="68">
        <v>424</v>
      </c>
      <c r="M2033" s="93">
        <f t="shared" si="156"/>
        <v>4.2828282828282829</v>
      </c>
      <c r="N2033" s="93">
        <v>2.25</v>
      </c>
      <c r="O2033" s="69">
        <v>99</v>
      </c>
      <c r="P2033" s="181">
        <f t="shared" si="157"/>
        <v>6.7193396226415096</v>
      </c>
      <c r="Q2033" s="77" t="s">
        <v>12928</v>
      </c>
      <c r="V2033" s="34">
        <v>0.44930555555555557</v>
      </c>
      <c r="W2033" s="85">
        <v>0.61111111111111105</v>
      </c>
      <c r="X2033" s="86">
        <f t="shared" si="158"/>
        <v>0.16180555555555548</v>
      </c>
    </row>
    <row r="2034" spans="1:24" x14ac:dyDescent="0.3">
      <c r="A2034" s="44" t="s">
        <v>2996</v>
      </c>
      <c r="B2034" s="68" t="s">
        <v>311</v>
      </c>
      <c r="C2034" s="2" t="s">
        <v>1</v>
      </c>
      <c r="D2034" s="2">
        <v>42</v>
      </c>
      <c r="E2034" s="6">
        <v>28308</v>
      </c>
      <c r="F2034" s="7">
        <v>44007.607708333337</v>
      </c>
      <c r="G2034" s="69" t="s">
        <v>4</v>
      </c>
      <c r="H2034" s="68">
        <v>1620</v>
      </c>
      <c r="I2034" s="8">
        <f t="shared" si="155"/>
        <v>16.363636363636363</v>
      </c>
      <c r="J2034" s="93">
        <v>4.4320000000000004</v>
      </c>
      <c r="K2034" s="69">
        <v>99</v>
      </c>
      <c r="L2034" s="68">
        <v>314</v>
      </c>
      <c r="M2034" s="93">
        <f t="shared" si="156"/>
        <v>3.1717171717171717</v>
      </c>
      <c r="N2034" s="93">
        <v>1.89</v>
      </c>
      <c r="O2034" s="69">
        <v>99</v>
      </c>
      <c r="P2034" s="181">
        <f t="shared" si="157"/>
        <v>5.1592356687898091</v>
      </c>
      <c r="Q2034" s="77" t="s">
        <v>12928</v>
      </c>
      <c r="V2034" s="34">
        <v>0.46736111111111112</v>
      </c>
      <c r="W2034" s="85">
        <v>0.63194444444444442</v>
      </c>
      <c r="X2034" s="86">
        <f t="shared" si="158"/>
        <v>0.1645833333333333</v>
      </c>
    </row>
    <row r="2035" spans="1:24" x14ac:dyDescent="0.3">
      <c r="A2035" s="44" t="s">
        <v>12930</v>
      </c>
      <c r="B2035" s="68" t="s">
        <v>5489</v>
      </c>
      <c r="C2035" s="2" t="s">
        <v>1</v>
      </c>
      <c r="D2035" s="2">
        <v>45</v>
      </c>
      <c r="E2035" s="6">
        <v>27322</v>
      </c>
      <c r="F2035" s="7">
        <v>44007.642488425925</v>
      </c>
      <c r="G2035" s="69" t="s">
        <v>4</v>
      </c>
      <c r="H2035" s="68">
        <v>4601</v>
      </c>
      <c r="I2035" s="8">
        <f t="shared" si="155"/>
        <v>46.01</v>
      </c>
      <c r="J2035" s="93">
        <v>7.9779999999999998</v>
      </c>
      <c r="K2035" s="69">
        <v>100</v>
      </c>
      <c r="L2035" s="68">
        <v>1268</v>
      </c>
      <c r="M2035" s="93">
        <f t="shared" si="156"/>
        <v>12.68</v>
      </c>
      <c r="N2035" s="93">
        <v>3.9950000000000001</v>
      </c>
      <c r="O2035" s="69">
        <v>100</v>
      </c>
      <c r="P2035" s="181">
        <f t="shared" si="157"/>
        <v>3.6285488958990535</v>
      </c>
      <c r="Q2035" s="77" t="s">
        <v>12928</v>
      </c>
      <c r="V2035" s="34">
        <v>0.49374999999999997</v>
      </c>
      <c r="W2035" s="85">
        <v>0.64583333333333337</v>
      </c>
      <c r="X2035" s="86">
        <f t="shared" si="158"/>
        <v>0.1520833333333334</v>
      </c>
    </row>
    <row r="2036" spans="1:24" x14ac:dyDescent="0.3">
      <c r="A2036" s="44" t="s">
        <v>12931</v>
      </c>
      <c r="B2036" s="68" t="s">
        <v>12932</v>
      </c>
      <c r="C2036" s="2" t="s">
        <v>1</v>
      </c>
      <c r="D2036" s="2">
        <v>51</v>
      </c>
      <c r="E2036" s="6">
        <v>25126</v>
      </c>
      <c r="F2036" s="7">
        <v>44007.652557870373</v>
      </c>
      <c r="G2036" s="69" t="s">
        <v>4</v>
      </c>
      <c r="H2036" s="68">
        <v>2079</v>
      </c>
      <c r="I2036" s="8">
        <f t="shared" si="155"/>
        <v>20.79</v>
      </c>
      <c r="J2036" s="93">
        <v>4.5780000000000003</v>
      </c>
      <c r="K2036" s="69">
        <v>100</v>
      </c>
      <c r="L2036" s="68">
        <v>360</v>
      </c>
      <c r="M2036" s="93">
        <f t="shared" si="156"/>
        <v>3.6</v>
      </c>
      <c r="N2036" s="93">
        <v>1.639</v>
      </c>
      <c r="O2036" s="69">
        <v>100</v>
      </c>
      <c r="P2036" s="181">
        <f t="shared" si="157"/>
        <v>5.7749999999999995</v>
      </c>
      <c r="Q2036" s="77" t="s">
        <v>12928</v>
      </c>
      <c r="V2036" s="34">
        <v>0.5131944444444444</v>
      </c>
      <c r="W2036" s="85">
        <v>0.66666666666666663</v>
      </c>
      <c r="X2036" s="86">
        <f t="shared" si="158"/>
        <v>0.15347222222222223</v>
      </c>
    </row>
    <row r="2037" spans="1:24" x14ac:dyDescent="0.3">
      <c r="A2037" s="44" t="s">
        <v>12933</v>
      </c>
      <c r="B2037" s="68" t="s">
        <v>12934</v>
      </c>
      <c r="C2037" s="2" t="s">
        <v>6</v>
      </c>
      <c r="D2037" s="2">
        <v>36</v>
      </c>
      <c r="E2037" s="6">
        <v>30609</v>
      </c>
      <c r="F2037" s="7">
        <v>44007.662372685183</v>
      </c>
      <c r="G2037" s="69" t="s">
        <v>4</v>
      </c>
      <c r="H2037" s="68">
        <v>1536</v>
      </c>
      <c r="I2037" s="8">
        <f t="shared" si="155"/>
        <v>15.515151515151516</v>
      </c>
      <c r="J2037" s="93">
        <v>3.4209999999999998</v>
      </c>
      <c r="K2037" s="69">
        <v>99</v>
      </c>
      <c r="L2037" s="68">
        <v>837</v>
      </c>
      <c r="M2037" s="93">
        <f t="shared" si="156"/>
        <v>8.454545454545455</v>
      </c>
      <c r="N2037" s="93">
        <v>2.9180000000000001</v>
      </c>
      <c r="O2037" s="69">
        <v>99</v>
      </c>
      <c r="P2037" s="181">
        <f t="shared" si="157"/>
        <v>1.8351254480286738</v>
      </c>
      <c r="Q2037" s="77" t="s">
        <v>12928</v>
      </c>
      <c r="V2037" s="34">
        <v>0.51180555555555551</v>
      </c>
      <c r="W2037" s="85">
        <v>0.68055555555555547</v>
      </c>
      <c r="X2037" s="86">
        <f t="shared" si="158"/>
        <v>0.16874999999999996</v>
      </c>
    </row>
    <row r="2038" spans="1:24" x14ac:dyDescent="0.3">
      <c r="A2038" s="44" t="s">
        <v>12935</v>
      </c>
      <c r="B2038" s="68" t="s">
        <v>12936</v>
      </c>
      <c r="C2038" s="2" t="s">
        <v>1</v>
      </c>
      <c r="D2038" s="2">
        <v>60</v>
      </c>
      <c r="E2038" s="6">
        <v>21750</v>
      </c>
      <c r="F2038" s="7">
        <v>44008.432175925926</v>
      </c>
      <c r="G2038" s="69" t="s">
        <v>71</v>
      </c>
      <c r="H2038" s="68">
        <v>3654</v>
      </c>
      <c r="I2038" s="8">
        <f t="shared" si="155"/>
        <v>36.54</v>
      </c>
      <c r="J2038" s="93">
        <v>7.2060000000000004</v>
      </c>
      <c r="K2038" s="69">
        <v>100</v>
      </c>
      <c r="L2038" s="68">
        <v>585</v>
      </c>
      <c r="M2038" s="93">
        <f t="shared" si="156"/>
        <v>5.85</v>
      </c>
      <c r="N2038" s="93">
        <v>2.38</v>
      </c>
      <c r="O2038" s="69">
        <v>100</v>
      </c>
      <c r="P2038" s="181">
        <f t="shared" si="157"/>
        <v>6.2461538461538462</v>
      </c>
      <c r="Q2038" s="77" t="s">
        <v>12928</v>
      </c>
      <c r="V2038" s="34">
        <v>0.4375</v>
      </c>
      <c r="W2038" s="85">
        <v>0.59722222222222221</v>
      </c>
      <c r="X2038" s="86">
        <f t="shared" si="158"/>
        <v>0.15972222222222221</v>
      </c>
    </row>
    <row r="2039" spans="1:24" x14ac:dyDescent="0.3">
      <c r="A2039" s="44" t="s">
        <v>12938</v>
      </c>
      <c r="B2039" s="68" t="s">
        <v>7474</v>
      </c>
      <c r="C2039" s="2" t="s">
        <v>1</v>
      </c>
      <c r="D2039" s="2">
        <v>56</v>
      </c>
      <c r="E2039" s="6">
        <v>23221</v>
      </c>
      <c r="F2039" s="7">
        <v>44008.515717592592</v>
      </c>
      <c r="G2039" s="69" t="s">
        <v>4</v>
      </c>
      <c r="H2039" s="68">
        <v>2419</v>
      </c>
      <c r="I2039" s="8">
        <f t="shared" si="155"/>
        <v>24.434343434343436</v>
      </c>
      <c r="J2039" s="93">
        <v>5.4290000000000003</v>
      </c>
      <c r="K2039" s="69">
        <v>99</v>
      </c>
      <c r="L2039" s="68">
        <v>463</v>
      </c>
      <c r="M2039" s="93">
        <f t="shared" si="156"/>
        <v>4.6767676767676765</v>
      </c>
      <c r="N2039" s="93">
        <v>2.298</v>
      </c>
      <c r="O2039" s="69">
        <v>99</v>
      </c>
      <c r="P2039" s="181">
        <f t="shared" si="157"/>
        <v>5.2246220302375814</v>
      </c>
      <c r="Q2039" s="77" t="s">
        <v>12928</v>
      </c>
      <c r="V2039" s="34">
        <v>0.3888888888888889</v>
      </c>
      <c r="W2039" s="85">
        <v>0.53472222222222221</v>
      </c>
      <c r="X2039" s="86">
        <f t="shared" si="158"/>
        <v>0.14583333333333331</v>
      </c>
    </row>
    <row r="2040" spans="1:24" x14ac:dyDescent="0.3">
      <c r="A2040" s="44" t="s">
        <v>12939</v>
      </c>
      <c r="B2040" s="68" t="s">
        <v>1490</v>
      </c>
      <c r="C2040" s="2" t="s">
        <v>1</v>
      </c>
      <c r="D2040" s="2">
        <v>78</v>
      </c>
      <c r="E2040" s="6">
        <v>15388</v>
      </c>
      <c r="F2040" s="7">
        <v>44008.535613425927</v>
      </c>
      <c r="G2040" s="69" t="s">
        <v>4</v>
      </c>
      <c r="H2040" s="68">
        <v>2776</v>
      </c>
      <c r="I2040" s="8">
        <f t="shared" si="155"/>
        <v>28.040404040404042</v>
      </c>
      <c r="J2040" s="93">
        <v>5.1920000000000002</v>
      </c>
      <c r="K2040" s="69">
        <v>99</v>
      </c>
      <c r="L2040" s="68">
        <v>929</v>
      </c>
      <c r="M2040" s="93">
        <f t="shared" si="156"/>
        <v>9.3838383838383841</v>
      </c>
      <c r="N2040" s="93">
        <v>3.113</v>
      </c>
      <c r="O2040" s="69">
        <v>99</v>
      </c>
      <c r="P2040" s="181">
        <f t="shared" si="157"/>
        <v>2.9881593110871907</v>
      </c>
      <c r="Q2040" s="77" t="s">
        <v>12928</v>
      </c>
      <c r="V2040" s="34">
        <v>0.39444444444444443</v>
      </c>
      <c r="W2040" s="85">
        <v>0.54513888888888895</v>
      </c>
      <c r="X2040" s="86">
        <f t="shared" si="158"/>
        <v>0.15069444444444452</v>
      </c>
    </row>
    <row r="2041" spans="1:24" x14ac:dyDescent="0.3">
      <c r="A2041" s="44" t="s">
        <v>12940</v>
      </c>
      <c r="B2041" s="68" t="s">
        <v>12941</v>
      </c>
      <c r="C2041" s="2" t="s">
        <v>6</v>
      </c>
      <c r="D2041" s="2">
        <v>65</v>
      </c>
      <c r="E2041" s="6">
        <v>20135</v>
      </c>
      <c r="F2041" s="7">
        <v>44008.544490740744</v>
      </c>
      <c r="G2041" s="69" t="s">
        <v>553</v>
      </c>
      <c r="H2041" s="68">
        <v>1766</v>
      </c>
      <c r="I2041" s="8">
        <f t="shared" si="155"/>
        <v>17.66</v>
      </c>
      <c r="J2041" s="93">
        <v>4.1050000000000004</v>
      </c>
      <c r="K2041" s="69">
        <v>100</v>
      </c>
      <c r="L2041" s="68">
        <v>444</v>
      </c>
      <c r="M2041" s="93">
        <f t="shared" si="156"/>
        <v>4.4400000000000004</v>
      </c>
      <c r="N2041" s="93">
        <v>2.1480000000000001</v>
      </c>
      <c r="O2041" s="69">
        <v>100</v>
      </c>
      <c r="P2041" s="181">
        <f t="shared" si="157"/>
        <v>3.977477477477477</v>
      </c>
      <c r="Q2041" s="77" t="s">
        <v>12928</v>
      </c>
      <c r="V2041" s="34">
        <v>0.41319444444444442</v>
      </c>
      <c r="W2041" s="85">
        <v>0.56944444444444442</v>
      </c>
      <c r="X2041" s="86">
        <f t="shared" si="158"/>
        <v>0.15625</v>
      </c>
    </row>
    <row r="2042" spans="1:24" x14ac:dyDescent="0.3">
      <c r="A2042" s="44" t="s">
        <v>12942</v>
      </c>
      <c r="B2042" s="68" t="s">
        <v>5709</v>
      </c>
      <c r="C2042" s="2" t="s">
        <v>1</v>
      </c>
      <c r="D2042" s="2">
        <v>44</v>
      </c>
      <c r="E2042" s="6">
        <v>27593</v>
      </c>
      <c r="F2042" s="7">
        <v>44008.577048611114</v>
      </c>
      <c r="G2042" s="69" t="s">
        <v>4</v>
      </c>
      <c r="H2042" s="68">
        <v>1985</v>
      </c>
      <c r="I2042" s="8">
        <f t="shared" si="155"/>
        <v>19.850000000000001</v>
      </c>
      <c r="J2042" s="93">
        <v>4.8810000000000002</v>
      </c>
      <c r="K2042" s="69">
        <v>100</v>
      </c>
      <c r="L2042" s="68">
        <v>408</v>
      </c>
      <c r="M2042" s="93">
        <f t="shared" si="156"/>
        <v>4.08</v>
      </c>
      <c r="N2042" s="93">
        <v>1.9470000000000001</v>
      </c>
      <c r="O2042" s="69">
        <v>100</v>
      </c>
      <c r="P2042" s="181">
        <f t="shared" si="157"/>
        <v>4.8651960784313726</v>
      </c>
      <c r="Q2042" s="77" t="s">
        <v>12928</v>
      </c>
      <c r="V2042" s="34">
        <v>0.39374999999999999</v>
      </c>
      <c r="W2042" s="85">
        <v>0.57986111111111105</v>
      </c>
      <c r="X2042" s="86">
        <f t="shared" si="158"/>
        <v>0.18611111111111106</v>
      </c>
    </row>
    <row r="2043" spans="1:24" x14ac:dyDescent="0.3">
      <c r="A2043" s="44" t="s">
        <v>12943</v>
      </c>
      <c r="B2043" s="68" t="s">
        <v>6048</v>
      </c>
      <c r="C2043" s="2" t="s">
        <v>1</v>
      </c>
      <c r="D2043" s="2">
        <v>52</v>
      </c>
      <c r="E2043" s="6">
        <v>24950</v>
      </c>
      <c r="F2043" s="7">
        <v>44008.59883101852</v>
      </c>
      <c r="G2043" s="69" t="s">
        <v>4</v>
      </c>
      <c r="H2043" s="68">
        <v>2374</v>
      </c>
      <c r="I2043" s="8">
        <f t="shared" si="155"/>
        <v>23.74</v>
      </c>
      <c r="J2043" s="93">
        <v>4.7619999999999996</v>
      </c>
      <c r="K2043" s="69">
        <v>100</v>
      </c>
      <c r="L2043" s="68">
        <v>555</v>
      </c>
      <c r="M2043" s="93">
        <f t="shared" si="156"/>
        <v>5.55</v>
      </c>
      <c r="N2043" s="93">
        <v>2.4300000000000002</v>
      </c>
      <c r="O2043" s="69">
        <v>100</v>
      </c>
      <c r="P2043" s="181">
        <f t="shared" si="157"/>
        <v>4.2774774774774773</v>
      </c>
      <c r="Q2043" s="77" t="s">
        <v>12928</v>
      </c>
      <c r="V2043" s="34">
        <v>0.46111111111111108</v>
      </c>
      <c r="W2043" s="85">
        <v>0.60416666666666663</v>
      </c>
      <c r="X2043" s="86">
        <f t="shared" si="158"/>
        <v>0.14305555555555555</v>
      </c>
    </row>
    <row r="2044" spans="1:24" x14ac:dyDescent="0.3">
      <c r="A2044" s="44" t="s">
        <v>12944</v>
      </c>
      <c r="B2044" s="68" t="s">
        <v>6825</v>
      </c>
      <c r="C2044" s="2" t="s">
        <v>1</v>
      </c>
      <c r="D2044" s="2">
        <v>62</v>
      </c>
      <c r="E2044" s="6">
        <v>21264</v>
      </c>
      <c r="F2044" s="7">
        <v>44008.607291666667</v>
      </c>
      <c r="G2044" s="69" t="s">
        <v>4</v>
      </c>
      <c r="H2044" s="68">
        <v>3249</v>
      </c>
      <c r="I2044" s="8">
        <f t="shared" si="155"/>
        <v>32.49</v>
      </c>
      <c r="J2044" s="93">
        <v>5.8390000000000004</v>
      </c>
      <c r="K2044" s="69">
        <v>100</v>
      </c>
      <c r="L2044" s="68">
        <v>853</v>
      </c>
      <c r="M2044" s="93">
        <f t="shared" si="156"/>
        <v>8.5299999999999994</v>
      </c>
      <c r="N2044" s="93">
        <v>2.6720000000000002</v>
      </c>
      <c r="O2044" s="69">
        <v>100</v>
      </c>
      <c r="P2044" s="181">
        <f t="shared" si="157"/>
        <v>3.8089097303634238</v>
      </c>
      <c r="Q2044" s="77" t="s">
        <v>12733</v>
      </c>
      <c r="V2044" s="34">
        <v>0.4916666666666667</v>
      </c>
      <c r="W2044" s="85">
        <v>0.62847222222222221</v>
      </c>
      <c r="X2044" s="86">
        <f t="shared" si="158"/>
        <v>0.13680555555555551</v>
      </c>
    </row>
    <row r="2045" spans="1:24" x14ac:dyDescent="0.3">
      <c r="A2045" s="44" t="s">
        <v>12945</v>
      </c>
      <c r="B2045" s="68" t="s">
        <v>12946</v>
      </c>
      <c r="C2045" s="2" t="s">
        <v>1</v>
      </c>
      <c r="D2045" s="2">
        <v>54</v>
      </c>
      <c r="E2045" s="6">
        <v>24274</v>
      </c>
      <c r="F2045" s="7">
        <v>44008.635659722226</v>
      </c>
      <c r="G2045" s="69" t="s">
        <v>4</v>
      </c>
      <c r="H2045" s="68">
        <v>1874</v>
      </c>
      <c r="I2045" s="8">
        <f t="shared" si="155"/>
        <v>18.929292929292931</v>
      </c>
      <c r="J2045" s="93">
        <v>4.3780000000000001</v>
      </c>
      <c r="K2045" s="69">
        <v>99</v>
      </c>
      <c r="L2045" s="68">
        <v>418</v>
      </c>
      <c r="M2045" s="93">
        <f t="shared" si="156"/>
        <v>4.2222222222222223</v>
      </c>
      <c r="N2045" s="93">
        <v>2.1259999999999999</v>
      </c>
      <c r="O2045" s="69">
        <v>99</v>
      </c>
      <c r="P2045" s="181">
        <f t="shared" si="157"/>
        <v>4.4832535885167468</v>
      </c>
      <c r="Q2045" s="77" t="s">
        <v>12733</v>
      </c>
      <c r="V2045" s="34">
        <v>0.49722222222222223</v>
      </c>
      <c r="W2045" s="85">
        <v>0.64583333333333337</v>
      </c>
      <c r="X2045" s="86">
        <f t="shared" si="158"/>
        <v>0.14861111111111114</v>
      </c>
    </row>
    <row r="2046" spans="1:24" x14ac:dyDescent="0.3">
      <c r="A2046" s="44" t="s">
        <v>12947</v>
      </c>
      <c r="B2046" s="68" t="s">
        <v>5514</v>
      </c>
      <c r="C2046" s="2" t="s">
        <v>1</v>
      </c>
      <c r="D2046" s="2">
        <v>68</v>
      </c>
      <c r="E2046" s="6">
        <v>19111</v>
      </c>
      <c r="F2046" s="7">
        <v>44008.644768518519</v>
      </c>
      <c r="G2046" s="69" t="s">
        <v>4</v>
      </c>
      <c r="H2046" s="68">
        <v>3655</v>
      </c>
      <c r="I2046" s="8">
        <f t="shared" si="155"/>
        <v>36.919191919191917</v>
      </c>
      <c r="J2046" s="93">
        <v>6.7770000000000001</v>
      </c>
      <c r="K2046" s="69">
        <v>99</v>
      </c>
      <c r="L2046" s="68">
        <v>655</v>
      </c>
      <c r="M2046" s="93">
        <f t="shared" si="156"/>
        <v>6.6161616161616159</v>
      </c>
      <c r="N2046" s="93">
        <v>2.7909999999999999</v>
      </c>
      <c r="O2046" s="69">
        <v>99</v>
      </c>
      <c r="P2046" s="181">
        <f t="shared" si="157"/>
        <v>5.5801526717557248</v>
      </c>
      <c r="Q2046" s="77" t="s">
        <v>12733</v>
      </c>
      <c r="V2046" s="34">
        <v>0.5083333333333333</v>
      </c>
      <c r="W2046" s="85">
        <v>0.66666666666666663</v>
      </c>
      <c r="X2046" s="86">
        <f t="shared" si="158"/>
        <v>0.15833333333333333</v>
      </c>
    </row>
    <row r="2047" spans="1:24" x14ac:dyDescent="0.3">
      <c r="A2047" s="44" t="s">
        <v>12948</v>
      </c>
      <c r="B2047" s="68" t="s">
        <v>12949</v>
      </c>
      <c r="C2047" s="2" t="s">
        <v>6</v>
      </c>
      <c r="D2047" s="2">
        <v>58</v>
      </c>
      <c r="E2047" s="6">
        <v>22713</v>
      </c>
      <c r="F2047" s="7">
        <v>44008.660277777781</v>
      </c>
      <c r="G2047" s="69" t="s">
        <v>4</v>
      </c>
      <c r="H2047" s="68">
        <v>1925</v>
      </c>
      <c r="I2047" s="8">
        <f t="shared" si="155"/>
        <v>19.444444444444443</v>
      </c>
      <c r="J2047" s="93">
        <v>4.234</v>
      </c>
      <c r="K2047" s="69">
        <v>99</v>
      </c>
      <c r="L2047" s="68">
        <v>1020</v>
      </c>
      <c r="M2047" s="93">
        <f t="shared" si="156"/>
        <v>10.303030303030303</v>
      </c>
      <c r="N2047" s="93">
        <v>3.46</v>
      </c>
      <c r="O2047" s="69">
        <v>99</v>
      </c>
      <c r="P2047" s="181">
        <f t="shared" si="157"/>
        <v>1.8872549019607843</v>
      </c>
      <c r="Q2047" s="77" t="s">
        <v>12733</v>
      </c>
      <c r="V2047" s="34">
        <v>0.50694444444444442</v>
      </c>
      <c r="W2047" s="85">
        <v>0.67361111111111116</v>
      </c>
      <c r="X2047" s="86">
        <f t="shared" si="158"/>
        <v>0.16666666666666674</v>
      </c>
    </row>
    <row r="2048" spans="1:24" x14ac:dyDescent="0.3">
      <c r="A2048" s="44" t="s">
        <v>12950</v>
      </c>
      <c r="B2048" s="68" t="s">
        <v>6216</v>
      </c>
      <c r="C2048" s="2" t="s">
        <v>1</v>
      </c>
      <c r="D2048" s="2">
        <v>83</v>
      </c>
      <c r="E2048" s="6">
        <v>13599</v>
      </c>
      <c r="F2048" s="7">
        <v>44011.352592592593</v>
      </c>
      <c r="G2048" s="69" t="s">
        <v>71</v>
      </c>
      <c r="H2048" s="68">
        <v>3254</v>
      </c>
      <c r="I2048" s="8">
        <f t="shared" si="155"/>
        <v>32.868686868686872</v>
      </c>
      <c r="J2048" s="93">
        <v>5.2930000000000001</v>
      </c>
      <c r="K2048" s="69">
        <v>99</v>
      </c>
      <c r="L2048" s="68">
        <v>724</v>
      </c>
      <c r="M2048" s="93">
        <f t="shared" si="156"/>
        <v>7.3131313131313131</v>
      </c>
      <c r="N2048" s="93">
        <v>2.87</v>
      </c>
      <c r="O2048" s="69">
        <v>99</v>
      </c>
      <c r="P2048" s="181">
        <f t="shared" si="157"/>
        <v>4.4944751381215475</v>
      </c>
      <c r="Q2048" s="77" t="s">
        <v>12839</v>
      </c>
      <c r="V2048" s="34">
        <v>0.36805555555555558</v>
      </c>
      <c r="W2048" s="85">
        <v>0.52083333333333337</v>
      </c>
      <c r="X2048" s="86">
        <f t="shared" si="158"/>
        <v>0.15277777777777779</v>
      </c>
    </row>
    <row r="2049" spans="1:24" x14ac:dyDescent="0.3">
      <c r="A2049" s="44" t="s">
        <v>12951</v>
      </c>
      <c r="B2049" s="68" t="s">
        <v>1657</v>
      </c>
      <c r="C2049" s="2" t="s">
        <v>1</v>
      </c>
      <c r="D2049" s="2">
        <v>53</v>
      </c>
      <c r="E2049" s="6">
        <v>24400</v>
      </c>
      <c r="F2049" s="7">
        <v>44011.528993055559</v>
      </c>
      <c r="G2049" s="69" t="s">
        <v>4</v>
      </c>
      <c r="H2049" s="68">
        <v>2584</v>
      </c>
      <c r="I2049" s="8">
        <f t="shared" si="155"/>
        <v>26.1010101010101</v>
      </c>
      <c r="J2049" s="93">
        <v>5.9969999999999999</v>
      </c>
      <c r="K2049" s="69">
        <v>99</v>
      </c>
      <c r="L2049" s="68">
        <v>1032</v>
      </c>
      <c r="M2049" s="93">
        <f t="shared" si="156"/>
        <v>10.424242424242424</v>
      </c>
      <c r="N2049" s="93">
        <v>3.1850000000000001</v>
      </c>
      <c r="O2049" s="69">
        <v>99</v>
      </c>
      <c r="P2049" s="181">
        <f t="shared" si="157"/>
        <v>2.5038759689922481</v>
      </c>
      <c r="Q2049" s="77" t="s">
        <v>12856</v>
      </c>
      <c r="V2049" s="34">
        <v>0.39027777777777778</v>
      </c>
      <c r="W2049" s="85">
        <v>0.53472222222222221</v>
      </c>
      <c r="X2049" s="86">
        <f t="shared" si="158"/>
        <v>0.14444444444444443</v>
      </c>
    </row>
    <row r="2050" spans="1:24" x14ac:dyDescent="0.3">
      <c r="A2050" s="44" t="s">
        <v>12952</v>
      </c>
      <c r="B2050" s="68" t="s">
        <v>12953</v>
      </c>
      <c r="C2050" s="2" t="s">
        <v>6</v>
      </c>
      <c r="D2050" s="2">
        <v>44</v>
      </c>
      <c r="E2050" s="6">
        <v>27866</v>
      </c>
      <c r="F2050" s="7">
        <v>44011.538993055554</v>
      </c>
      <c r="G2050" s="69" t="s">
        <v>4</v>
      </c>
      <c r="H2050" s="68">
        <v>1143</v>
      </c>
      <c r="I2050" s="8">
        <f t="shared" si="155"/>
        <v>11.545454545454545</v>
      </c>
      <c r="J2050" s="93">
        <v>3.5920000000000001</v>
      </c>
      <c r="K2050" s="69">
        <v>99</v>
      </c>
      <c r="L2050" s="68">
        <v>491</v>
      </c>
      <c r="M2050" s="93">
        <f t="shared" si="156"/>
        <v>4.9595959595959593</v>
      </c>
      <c r="N2050" s="93">
        <v>2.161</v>
      </c>
      <c r="O2050" s="69">
        <v>99</v>
      </c>
      <c r="P2050" s="181">
        <f t="shared" si="157"/>
        <v>2.3279022403258658</v>
      </c>
      <c r="Q2050" s="77" t="s">
        <v>12856</v>
      </c>
      <c r="V2050" s="34">
        <v>0.39930555555555558</v>
      </c>
      <c r="W2050" s="85">
        <v>0.54861111111111105</v>
      </c>
      <c r="X2050" s="86">
        <f t="shared" si="158"/>
        <v>0.14930555555555547</v>
      </c>
    </row>
    <row r="2051" spans="1:24" x14ac:dyDescent="0.3">
      <c r="A2051" s="44" t="s">
        <v>12956</v>
      </c>
      <c r="B2051" s="68" t="s">
        <v>7264</v>
      </c>
      <c r="C2051" s="2" t="s">
        <v>1</v>
      </c>
      <c r="D2051" s="2">
        <v>39</v>
      </c>
      <c r="E2051" s="6">
        <v>29646</v>
      </c>
      <c r="F2051" s="7">
        <v>44011.573344907411</v>
      </c>
      <c r="G2051" s="69" t="s">
        <v>4</v>
      </c>
      <c r="H2051" s="68">
        <v>2005</v>
      </c>
      <c r="I2051" s="8">
        <f t="shared" ref="I2051:I2114" si="159">H2051/K2051</f>
        <v>20.252525252525253</v>
      </c>
      <c r="J2051" s="93">
        <v>5.0010000000000003</v>
      </c>
      <c r="K2051" s="69">
        <v>99</v>
      </c>
      <c r="L2051" s="68">
        <v>418</v>
      </c>
      <c r="M2051" s="93">
        <f t="shared" ref="M2051:M2114" si="160">L2051/O2051</f>
        <v>4.2222222222222223</v>
      </c>
      <c r="N2051" s="93">
        <v>2.093</v>
      </c>
      <c r="O2051" s="69">
        <v>99</v>
      </c>
      <c r="P2051" s="181">
        <f t="shared" ref="P2051:P2114" si="161">I2051/M2051</f>
        <v>4.7966507177033488</v>
      </c>
      <c r="Q2051" s="77" t="s">
        <v>12856</v>
      </c>
      <c r="V2051" s="34">
        <v>0.44722222222222219</v>
      </c>
      <c r="W2051" s="85">
        <v>0.58333333333333337</v>
      </c>
      <c r="X2051" s="86">
        <f t="shared" ref="X2051:X2114" si="162">IF(AND(W2051&lt;&gt;0,V2051&lt;&gt;0),W2051-V2051,"No_data")</f>
        <v>0.13611111111111118</v>
      </c>
    </row>
    <row r="2052" spans="1:24" x14ac:dyDescent="0.3">
      <c r="A2052" s="44" t="s">
        <v>12957</v>
      </c>
      <c r="B2052" s="68" t="s">
        <v>12958</v>
      </c>
      <c r="C2052" s="2" t="s">
        <v>6</v>
      </c>
      <c r="D2052" s="2">
        <v>81</v>
      </c>
      <c r="E2052" s="6">
        <v>14291</v>
      </c>
      <c r="F2052" s="7">
        <v>44011.585370370369</v>
      </c>
      <c r="G2052" s="69" t="s">
        <v>4</v>
      </c>
      <c r="H2052" s="68">
        <v>3680</v>
      </c>
      <c r="I2052" s="8">
        <f t="shared" si="159"/>
        <v>37.171717171717169</v>
      </c>
      <c r="J2052" s="93">
        <v>5.782</v>
      </c>
      <c r="K2052" s="69">
        <v>99</v>
      </c>
      <c r="L2052" s="68">
        <v>1377</v>
      </c>
      <c r="M2052" s="93">
        <f t="shared" si="160"/>
        <v>13.909090909090908</v>
      </c>
      <c r="N2052" s="93">
        <v>3.9569999999999999</v>
      </c>
      <c r="O2052" s="69">
        <v>99</v>
      </c>
      <c r="P2052" s="181">
        <f t="shared" si="161"/>
        <v>2.672476397966594</v>
      </c>
      <c r="Q2052" s="77" t="s">
        <v>12856</v>
      </c>
      <c r="V2052" s="34">
        <v>0.4513888888888889</v>
      </c>
      <c r="W2052" s="85">
        <v>0.59722222222222221</v>
      </c>
      <c r="X2052" s="86">
        <f t="shared" si="162"/>
        <v>0.14583333333333331</v>
      </c>
    </row>
    <row r="2053" spans="1:24" x14ac:dyDescent="0.3">
      <c r="A2053" s="44" t="s">
        <v>3258</v>
      </c>
      <c r="B2053" s="68" t="s">
        <v>1772</v>
      </c>
      <c r="C2053" s="2" t="s">
        <v>1</v>
      </c>
      <c r="D2053" s="2">
        <v>52</v>
      </c>
      <c r="E2053" s="6">
        <v>24710</v>
      </c>
      <c r="F2053" s="7">
        <v>44011.600729166668</v>
      </c>
      <c r="G2053" s="69" t="s">
        <v>4</v>
      </c>
      <c r="H2053" s="68">
        <v>3576</v>
      </c>
      <c r="I2053" s="8">
        <f t="shared" si="159"/>
        <v>36.121212121212125</v>
      </c>
      <c r="J2053" s="93">
        <v>7.3170000000000002</v>
      </c>
      <c r="K2053" s="69">
        <v>99</v>
      </c>
      <c r="L2053" s="68">
        <v>602</v>
      </c>
      <c r="M2053" s="93">
        <f t="shared" si="160"/>
        <v>6.0808080808080804</v>
      </c>
      <c r="N2053" s="93">
        <v>2.6560000000000001</v>
      </c>
      <c r="O2053" s="69">
        <v>99</v>
      </c>
      <c r="P2053" s="181">
        <f t="shared" si="161"/>
        <v>5.9401993355481739</v>
      </c>
      <c r="Q2053" s="77" t="s">
        <v>12856</v>
      </c>
      <c r="V2053" s="34">
        <v>0.46458333333333335</v>
      </c>
      <c r="W2053" s="85">
        <v>0.61111111111111105</v>
      </c>
      <c r="X2053" s="86">
        <f t="shared" si="162"/>
        <v>0.1465277777777777</v>
      </c>
    </row>
    <row r="2054" spans="1:24" x14ac:dyDescent="0.3">
      <c r="A2054" s="44" t="s">
        <v>12959</v>
      </c>
      <c r="B2054" s="68" t="s">
        <v>7360</v>
      </c>
      <c r="C2054" s="2" t="s">
        <v>1</v>
      </c>
      <c r="D2054" s="2">
        <v>44</v>
      </c>
      <c r="E2054" s="6">
        <v>27779</v>
      </c>
      <c r="F2054" s="7">
        <v>44011.611203703702</v>
      </c>
      <c r="G2054" s="69" t="s">
        <v>4</v>
      </c>
      <c r="H2054" s="68">
        <v>2170</v>
      </c>
      <c r="I2054" s="8">
        <f t="shared" si="159"/>
        <v>21.91919191919192</v>
      </c>
      <c r="J2054" s="93">
        <v>4.5949999999999998</v>
      </c>
      <c r="K2054" s="69">
        <v>99</v>
      </c>
      <c r="L2054" s="68">
        <v>418</v>
      </c>
      <c r="M2054" s="93">
        <f t="shared" si="160"/>
        <v>4.2222222222222223</v>
      </c>
      <c r="N2054" s="93">
        <v>2.31</v>
      </c>
      <c r="O2054" s="69">
        <v>99</v>
      </c>
      <c r="P2054" s="181">
        <f t="shared" si="161"/>
        <v>5.1913875598086126</v>
      </c>
      <c r="Q2054" s="77" t="s">
        <v>12856</v>
      </c>
      <c r="V2054" s="34">
        <v>0.47569444444444442</v>
      </c>
      <c r="W2054" s="85">
        <v>0.63194444444444442</v>
      </c>
      <c r="X2054" s="86">
        <f t="shared" si="162"/>
        <v>0.15625</v>
      </c>
    </row>
    <row r="2055" spans="1:24" x14ac:dyDescent="0.3">
      <c r="A2055" s="44" t="s">
        <v>2742</v>
      </c>
      <c r="B2055" s="68" t="s">
        <v>1607</v>
      </c>
      <c r="C2055" s="2" t="s">
        <v>1</v>
      </c>
      <c r="D2055" s="2">
        <v>39</v>
      </c>
      <c r="E2055" s="6">
        <v>29594</v>
      </c>
      <c r="F2055" s="7">
        <v>44011.640752314815</v>
      </c>
      <c r="G2055" s="69" t="s">
        <v>4</v>
      </c>
      <c r="H2055" s="68">
        <v>1870</v>
      </c>
      <c r="I2055" s="8">
        <f t="shared" si="159"/>
        <v>18.888888888888889</v>
      </c>
      <c r="J2055" s="93">
        <v>4.7930000000000001</v>
      </c>
      <c r="K2055" s="69">
        <v>99</v>
      </c>
      <c r="L2055" s="68">
        <v>334</v>
      </c>
      <c r="M2055" s="93">
        <f t="shared" si="160"/>
        <v>3.3737373737373737</v>
      </c>
      <c r="N2055" s="93">
        <v>1.7410000000000001</v>
      </c>
      <c r="O2055" s="69">
        <v>99</v>
      </c>
      <c r="P2055" s="181">
        <f t="shared" si="161"/>
        <v>5.5988023952095807</v>
      </c>
      <c r="Q2055" s="77" t="s">
        <v>12856</v>
      </c>
      <c r="V2055" s="34">
        <v>0.4777777777777778</v>
      </c>
      <c r="W2055" s="85">
        <v>0.64583333333333337</v>
      </c>
      <c r="X2055" s="86">
        <f t="shared" si="162"/>
        <v>0.16805555555555557</v>
      </c>
    </row>
    <row r="2056" spans="1:24" x14ac:dyDescent="0.3">
      <c r="A2056" s="44" t="s">
        <v>12960</v>
      </c>
      <c r="B2056" s="68" t="s">
        <v>5146</v>
      </c>
      <c r="C2056" s="2" t="s">
        <v>1</v>
      </c>
      <c r="D2056" s="2">
        <v>50</v>
      </c>
      <c r="E2056" s="6">
        <v>25547</v>
      </c>
      <c r="F2056" s="7">
        <v>44011.653090277781</v>
      </c>
      <c r="G2056" s="69" t="s">
        <v>4</v>
      </c>
      <c r="H2056" s="68">
        <v>1836</v>
      </c>
      <c r="I2056" s="8">
        <f t="shared" si="159"/>
        <v>18.545454545454547</v>
      </c>
      <c r="J2056" s="93">
        <v>4.6840000000000002</v>
      </c>
      <c r="K2056" s="69">
        <v>99</v>
      </c>
      <c r="L2056" s="68">
        <v>317</v>
      </c>
      <c r="M2056" s="93">
        <f t="shared" si="160"/>
        <v>3.202020202020202</v>
      </c>
      <c r="N2056" s="93">
        <v>1.835</v>
      </c>
      <c r="O2056" s="69">
        <v>99</v>
      </c>
      <c r="P2056" s="181">
        <f t="shared" si="161"/>
        <v>5.7917981072555209</v>
      </c>
      <c r="Q2056" s="77" t="s">
        <v>12856</v>
      </c>
      <c r="V2056" s="34">
        <v>0.49513888888888885</v>
      </c>
      <c r="W2056" s="85">
        <v>0.65972222222222221</v>
      </c>
      <c r="X2056" s="86">
        <f t="shared" si="162"/>
        <v>0.16458333333333336</v>
      </c>
    </row>
    <row r="2057" spans="1:24" x14ac:dyDescent="0.3">
      <c r="A2057" s="44" t="s">
        <v>12961</v>
      </c>
      <c r="B2057" s="68" t="s">
        <v>11</v>
      </c>
      <c r="C2057" s="2" t="s">
        <v>1</v>
      </c>
      <c r="D2057" s="2">
        <v>77</v>
      </c>
      <c r="E2057" s="6">
        <v>15694</v>
      </c>
      <c r="F2057" s="7">
        <v>44011.663761574076</v>
      </c>
      <c r="G2057" s="69" t="s">
        <v>4</v>
      </c>
      <c r="H2057" s="68">
        <v>1963</v>
      </c>
      <c r="I2057" s="8">
        <f t="shared" si="159"/>
        <v>19.63</v>
      </c>
      <c r="J2057" s="93">
        <v>4.516</v>
      </c>
      <c r="K2057" s="69">
        <v>100</v>
      </c>
      <c r="L2057" s="68">
        <v>504</v>
      </c>
      <c r="M2057" s="93">
        <f t="shared" si="160"/>
        <v>5.04</v>
      </c>
      <c r="N2057" s="93">
        <v>2.3050000000000002</v>
      </c>
      <c r="O2057" s="69">
        <v>100</v>
      </c>
      <c r="P2057" s="181">
        <f t="shared" si="161"/>
        <v>3.8948412698412698</v>
      </c>
      <c r="Q2057" s="77" t="s">
        <v>12856</v>
      </c>
      <c r="V2057" s="34">
        <v>0.50347222222222221</v>
      </c>
      <c r="W2057" s="85">
        <v>0.68055555555555547</v>
      </c>
      <c r="X2057" s="86">
        <f t="shared" si="162"/>
        <v>0.17708333333333326</v>
      </c>
    </row>
    <row r="2058" spans="1:24" x14ac:dyDescent="0.3">
      <c r="A2058" s="44" t="s">
        <v>12962</v>
      </c>
      <c r="B2058" s="68" t="s">
        <v>12963</v>
      </c>
      <c r="C2058" s="2" t="s">
        <v>6</v>
      </c>
      <c r="D2058" s="2">
        <v>58</v>
      </c>
      <c r="E2058" s="6">
        <v>22567</v>
      </c>
      <c r="F2058" s="7">
        <v>44012.431388888886</v>
      </c>
      <c r="G2058" s="69" t="s">
        <v>71</v>
      </c>
      <c r="H2058" s="68">
        <v>1660</v>
      </c>
      <c r="I2058" s="8">
        <f t="shared" si="159"/>
        <v>16.767676767676768</v>
      </c>
      <c r="J2058" s="93">
        <v>3.8650000000000002</v>
      </c>
      <c r="K2058" s="69">
        <v>99</v>
      </c>
      <c r="L2058" s="68">
        <v>424</v>
      </c>
      <c r="M2058" s="93">
        <f t="shared" si="160"/>
        <v>4.2828282828282829</v>
      </c>
      <c r="N2058" s="93">
        <v>2.2090000000000001</v>
      </c>
      <c r="O2058" s="69">
        <v>99</v>
      </c>
      <c r="P2058" s="181">
        <f t="shared" si="161"/>
        <v>3.9150943396226414</v>
      </c>
      <c r="Q2058" s="77" t="s">
        <v>12856</v>
      </c>
      <c r="V2058" s="34">
        <v>0.4375</v>
      </c>
      <c r="W2058" s="85">
        <v>0.59722222222222221</v>
      </c>
      <c r="X2058" s="86">
        <f t="shared" si="162"/>
        <v>0.15972222222222221</v>
      </c>
    </row>
    <row r="2059" spans="1:24" x14ac:dyDescent="0.3">
      <c r="A2059" s="44" t="s">
        <v>12965</v>
      </c>
      <c r="B2059" s="68" t="s">
        <v>12966</v>
      </c>
      <c r="C2059" s="2" t="s">
        <v>1</v>
      </c>
      <c r="D2059" s="2">
        <v>58</v>
      </c>
      <c r="E2059" s="6">
        <v>22477</v>
      </c>
      <c r="F2059" s="7">
        <v>44012.532592592594</v>
      </c>
      <c r="G2059" s="69" t="s">
        <v>4</v>
      </c>
      <c r="H2059" s="68">
        <v>2017</v>
      </c>
      <c r="I2059" s="8">
        <f t="shared" si="159"/>
        <v>20.373737373737374</v>
      </c>
      <c r="J2059" s="93">
        <v>4.6390000000000002</v>
      </c>
      <c r="K2059" s="69">
        <v>99</v>
      </c>
      <c r="L2059" s="68">
        <v>651</v>
      </c>
      <c r="M2059" s="93">
        <f t="shared" si="160"/>
        <v>6.5757575757575761</v>
      </c>
      <c r="N2059" s="93">
        <v>2.4159999999999999</v>
      </c>
      <c r="O2059" s="69">
        <v>99</v>
      </c>
      <c r="P2059" s="181">
        <f t="shared" si="161"/>
        <v>3.0983102918586787</v>
      </c>
      <c r="Q2059" s="77" t="s">
        <v>12883</v>
      </c>
      <c r="V2059" s="34">
        <v>0.40069444444444446</v>
      </c>
      <c r="W2059" s="85">
        <v>0.54166666666666663</v>
      </c>
      <c r="X2059" s="86">
        <f t="shared" si="162"/>
        <v>0.14097222222222217</v>
      </c>
    </row>
    <row r="2060" spans="1:24" x14ac:dyDescent="0.3">
      <c r="A2060" s="44" t="s">
        <v>12967</v>
      </c>
      <c r="B2060" s="68" t="s">
        <v>12968</v>
      </c>
      <c r="C2060" s="2" t="s">
        <v>1</v>
      </c>
      <c r="D2060" s="2">
        <v>49</v>
      </c>
      <c r="E2060" s="6">
        <v>25856</v>
      </c>
      <c r="F2060" s="7">
        <v>44012.543414351851</v>
      </c>
      <c r="G2060" s="69" t="s">
        <v>4</v>
      </c>
      <c r="H2060" s="68">
        <v>1920</v>
      </c>
      <c r="I2060" s="8">
        <f t="shared" si="159"/>
        <v>19.2</v>
      </c>
      <c r="J2060" s="93">
        <v>4.4880000000000004</v>
      </c>
      <c r="K2060" s="69">
        <v>100</v>
      </c>
      <c r="L2060" s="68">
        <v>562</v>
      </c>
      <c r="M2060" s="93">
        <f t="shared" si="160"/>
        <v>5.62</v>
      </c>
      <c r="N2060" s="93">
        <v>2.3769999999999998</v>
      </c>
      <c r="O2060" s="69">
        <v>100</v>
      </c>
      <c r="P2060" s="181">
        <f t="shared" si="161"/>
        <v>3.4163701067615655</v>
      </c>
      <c r="Q2060" s="77" t="s">
        <v>12883</v>
      </c>
      <c r="V2060" s="34">
        <v>0.40972222222222227</v>
      </c>
      <c r="W2060" s="85">
        <v>0.55555555555555558</v>
      </c>
      <c r="X2060" s="86">
        <f t="shared" si="162"/>
        <v>0.14583333333333331</v>
      </c>
    </row>
    <row r="2061" spans="1:24" x14ac:dyDescent="0.3">
      <c r="A2061" s="44" t="s">
        <v>12969</v>
      </c>
      <c r="B2061" s="68" t="s">
        <v>12970</v>
      </c>
      <c r="C2061" s="2" t="s">
        <v>1</v>
      </c>
      <c r="D2061" s="2">
        <v>63</v>
      </c>
      <c r="E2061" s="6">
        <v>20696</v>
      </c>
      <c r="F2061" s="7">
        <v>44012.557916666665</v>
      </c>
      <c r="G2061" s="69" t="s">
        <v>4</v>
      </c>
      <c r="H2061" s="68">
        <v>4009</v>
      </c>
      <c r="I2061" s="8">
        <f t="shared" si="159"/>
        <v>40.494949494949495</v>
      </c>
      <c r="J2061" s="93">
        <v>7.8869999999999996</v>
      </c>
      <c r="K2061" s="69">
        <v>99</v>
      </c>
      <c r="L2061" s="68">
        <v>678</v>
      </c>
      <c r="M2061" s="93">
        <f t="shared" si="160"/>
        <v>6.8484848484848486</v>
      </c>
      <c r="N2061" s="93">
        <v>2.8730000000000002</v>
      </c>
      <c r="O2061" s="69">
        <v>99</v>
      </c>
      <c r="P2061" s="181">
        <f t="shared" si="161"/>
        <v>5.9129793510324484</v>
      </c>
      <c r="Q2061" s="77" t="s">
        <v>12883</v>
      </c>
      <c r="V2061" s="34">
        <v>0.43402777777777773</v>
      </c>
      <c r="W2061" s="85">
        <v>0.56944444444444442</v>
      </c>
      <c r="X2061" s="86">
        <f t="shared" si="162"/>
        <v>0.13541666666666669</v>
      </c>
    </row>
    <row r="2062" spans="1:24" x14ac:dyDescent="0.3">
      <c r="A2062" s="44" t="s">
        <v>12971</v>
      </c>
      <c r="B2062" s="68" t="s">
        <v>1804</v>
      </c>
      <c r="C2062" s="2" t="s">
        <v>1</v>
      </c>
      <c r="D2062" s="2">
        <v>45</v>
      </c>
      <c r="E2062" s="6">
        <v>27339</v>
      </c>
      <c r="F2062" s="7">
        <v>44012.567303240743</v>
      </c>
      <c r="G2062" s="69" t="s">
        <v>4</v>
      </c>
      <c r="H2062" s="68">
        <v>2039</v>
      </c>
      <c r="I2062" s="8">
        <f t="shared" si="159"/>
        <v>20.39</v>
      </c>
      <c r="J2062" s="93">
        <v>4.53</v>
      </c>
      <c r="K2062" s="69">
        <v>100</v>
      </c>
      <c r="L2062" s="68">
        <v>430</v>
      </c>
      <c r="M2062" s="93">
        <f t="shared" si="160"/>
        <v>4.3</v>
      </c>
      <c r="N2062" s="93">
        <v>2.0179999999999998</v>
      </c>
      <c r="O2062" s="69">
        <v>100</v>
      </c>
      <c r="P2062" s="181">
        <f t="shared" si="161"/>
        <v>4.7418604651162797</v>
      </c>
      <c r="Q2062" s="77" t="s">
        <v>12883</v>
      </c>
      <c r="V2062" s="34">
        <v>0.44027777777777777</v>
      </c>
      <c r="W2062" s="85">
        <v>0.58333333333333337</v>
      </c>
      <c r="X2062" s="86">
        <f t="shared" si="162"/>
        <v>0.1430555555555556</v>
      </c>
    </row>
    <row r="2063" spans="1:24" x14ac:dyDescent="0.3">
      <c r="A2063" s="44" t="s">
        <v>12972</v>
      </c>
      <c r="B2063" s="68" t="s">
        <v>7719</v>
      </c>
      <c r="C2063" s="2" t="s">
        <v>1</v>
      </c>
      <c r="D2063" s="2">
        <v>62</v>
      </c>
      <c r="E2063" s="6">
        <v>21223</v>
      </c>
      <c r="F2063" s="7">
        <v>44012.592534722222</v>
      </c>
      <c r="G2063" s="69" t="s">
        <v>4</v>
      </c>
      <c r="H2063" s="68">
        <v>2343</v>
      </c>
      <c r="I2063" s="8">
        <f t="shared" si="159"/>
        <v>23.666666666666668</v>
      </c>
      <c r="J2063" s="93">
        <v>4.992</v>
      </c>
      <c r="K2063" s="69">
        <v>99</v>
      </c>
      <c r="L2063" s="68">
        <v>528</v>
      </c>
      <c r="M2063" s="93">
        <f t="shared" si="160"/>
        <v>5.333333333333333</v>
      </c>
      <c r="N2063" s="93">
        <v>2.36</v>
      </c>
      <c r="O2063" s="69">
        <v>99</v>
      </c>
      <c r="P2063" s="181">
        <f t="shared" si="161"/>
        <v>4.4375000000000009</v>
      </c>
      <c r="Q2063" s="77" t="s">
        <v>12883</v>
      </c>
      <c r="V2063" s="34">
        <v>0.47361111111111115</v>
      </c>
      <c r="W2063" s="85">
        <v>0.61805555555555558</v>
      </c>
      <c r="X2063" s="86">
        <f t="shared" si="162"/>
        <v>0.14444444444444443</v>
      </c>
    </row>
    <row r="2064" spans="1:24" x14ac:dyDescent="0.3">
      <c r="A2064" s="44" t="s">
        <v>12973</v>
      </c>
      <c r="B2064" s="68" t="s">
        <v>12974</v>
      </c>
      <c r="C2064" s="2" t="s">
        <v>1</v>
      </c>
      <c r="D2064" s="2">
        <v>83</v>
      </c>
      <c r="E2064" s="6">
        <v>13522</v>
      </c>
      <c r="F2064" s="7">
        <v>44012.619629629633</v>
      </c>
      <c r="G2064" s="69" t="s">
        <v>4</v>
      </c>
      <c r="H2064" s="68">
        <v>2691</v>
      </c>
      <c r="I2064" s="8">
        <f t="shared" si="159"/>
        <v>26.91</v>
      </c>
      <c r="J2064" s="93">
        <v>5.52</v>
      </c>
      <c r="K2064" s="69">
        <v>100</v>
      </c>
      <c r="L2064" s="68">
        <v>703</v>
      </c>
      <c r="M2064" s="93">
        <f t="shared" si="160"/>
        <v>7.03</v>
      </c>
      <c r="N2064" s="93">
        <v>3.0129999999999999</v>
      </c>
      <c r="O2064" s="69">
        <v>100</v>
      </c>
      <c r="P2064" s="181">
        <f t="shared" si="161"/>
        <v>3.8278805120910384</v>
      </c>
      <c r="Q2064" s="77" t="s">
        <v>12883</v>
      </c>
      <c r="V2064" s="34">
        <v>0.47847222222222219</v>
      </c>
      <c r="W2064" s="85">
        <v>0.63194444444444442</v>
      </c>
      <c r="X2064" s="86">
        <f t="shared" si="162"/>
        <v>0.15347222222222223</v>
      </c>
    </row>
    <row r="2065" spans="1:24" x14ac:dyDescent="0.3">
      <c r="A2065" s="44" t="s">
        <v>12975</v>
      </c>
      <c r="B2065" s="68" t="s">
        <v>12976</v>
      </c>
      <c r="C2065" s="2" t="s">
        <v>6</v>
      </c>
      <c r="D2065" s="2">
        <v>38</v>
      </c>
      <c r="E2065" s="6">
        <v>29974</v>
      </c>
      <c r="F2065" s="7">
        <v>44012.637916666667</v>
      </c>
      <c r="G2065" s="69" t="s">
        <v>4</v>
      </c>
      <c r="H2065" s="68">
        <v>1315</v>
      </c>
      <c r="I2065" s="8">
        <f t="shared" si="159"/>
        <v>13.282828282828282</v>
      </c>
      <c r="J2065" s="93">
        <v>3.5019999999999998</v>
      </c>
      <c r="K2065" s="69">
        <v>99</v>
      </c>
      <c r="L2065" s="68">
        <v>469</v>
      </c>
      <c r="M2065" s="93">
        <f t="shared" si="160"/>
        <v>4.737373737373737</v>
      </c>
      <c r="N2065" s="93">
        <v>1.9670000000000001</v>
      </c>
      <c r="O2065" s="69">
        <v>99</v>
      </c>
      <c r="P2065" s="181">
        <f t="shared" si="161"/>
        <v>2.8038379530916844</v>
      </c>
      <c r="Q2065" s="77" t="s">
        <v>12883</v>
      </c>
      <c r="V2065" s="34">
        <v>0.49374999999999997</v>
      </c>
      <c r="W2065" s="85">
        <v>0.64583333333333337</v>
      </c>
      <c r="X2065" s="86">
        <f t="shared" si="162"/>
        <v>0.1520833333333334</v>
      </c>
    </row>
    <row r="2066" spans="1:24" x14ac:dyDescent="0.3">
      <c r="A2066" s="44" t="s">
        <v>12977</v>
      </c>
      <c r="B2066" s="68" t="s">
        <v>12978</v>
      </c>
      <c r="C2066" s="2" t="s">
        <v>1</v>
      </c>
      <c r="D2066" s="2">
        <v>57</v>
      </c>
      <c r="E2066" s="6">
        <v>22977</v>
      </c>
      <c r="F2066" s="7">
        <v>44012.658275462964</v>
      </c>
      <c r="G2066" s="69" t="s">
        <v>4</v>
      </c>
      <c r="H2066" s="68">
        <v>3322</v>
      </c>
      <c r="I2066" s="8">
        <f t="shared" si="159"/>
        <v>33.22</v>
      </c>
      <c r="J2066" s="93">
        <v>6.5190000000000001</v>
      </c>
      <c r="K2066" s="69">
        <v>100</v>
      </c>
      <c r="L2066" s="68">
        <v>458</v>
      </c>
      <c r="M2066" s="93">
        <f t="shared" si="160"/>
        <v>4.58</v>
      </c>
      <c r="N2066" s="93">
        <v>2.0649999999999999</v>
      </c>
      <c r="O2066" s="69">
        <v>100</v>
      </c>
      <c r="P2066" s="181">
        <f t="shared" si="161"/>
        <v>7.2532751091703052</v>
      </c>
      <c r="Q2066" s="77" t="s">
        <v>12883</v>
      </c>
      <c r="V2066" s="34">
        <v>0.51388888888888895</v>
      </c>
      <c r="W2066" s="85">
        <v>0.66666666666666663</v>
      </c>
      <c r="X2066" s="86">
        <f t="shared" si="162"/>
        <v>0.15277777777777768</v>
      </c>
    </row>
    <row r="2067" spans="1:24" x14ac:dyDescent="0.3">
      <c r="A2067" s="44" t="s">
        <v>13609</v>
      </c>
      <c r="B2067" s="68" t="s">
        <v>7736</v>
      </c>
      <c r="C2067" s="2" t="s">
        <v>1</v>
      </c>
      <c r="D2067" s="2">
        <v>50</v>
      </c>
      <c r="E2067" s="6">
        <v>25517</v>
      </c>
      <c r="F2067" s="7">
        <v>44013.513599537036</v>
      </c>
      <c r="G2067" s="69" t="s">
        <v>4</v>
      </c>
      <c r="H2067" s="68">
        <v>3139</v>
      </c>
      <c r="I2067" s="8">
        <f t="shared" si="159"/>
        <v>31.39</v>
      </c>
      <c r="J2067" s="93">
        <v>5.6550000000000002</v>
      </c>
      <c r="K2067" s="69">
        <v>100</v>
      </c>
      <c r="L2067" s="68">
        <v>553</v>
      </c>
      <c r="M2067" s="93">
        <f t="shared" si="160"/>
        <v>5.53</v>
      </c>
      <c r="N2067" s="93">
        <v>2.129</v>
      </c>
      <c r="O2067" s="69">
        <v>100</v>
      </c>
      <c r="P2067" s="181">
        <f t="shared" si="161"/>
        <v>5.6763110307414104</v>
      </c>
      <c r="Q2067" s="77" t="s">
        <v>12666</v>
      </c>
      <c r="V2067" s="34">
        <v>0.38611111111111113</v>
      </c>
      <c r="W2067" s="85">
        <v>0.52083333333333337</v>
      </c>
      <c r="X2067" s="86">
        <f t="shared" si="162"/>
        <v>0.13472222222222224</v>
      </c>
    </row>
    <row r="2068" spans="1:24" x14ac:dyDescent="0.3">
      <c r="A2068" s="44" t="s">
        <v>13610</v>
      </c>
      <c r="B2068" s="68" t="s">
        <v>52</v>
      </c>
      <c r="C2068" s="2" t="s">
        <v>1</v>
      </c>
      <c r="D2068" s="2">
        <v>46</v>
      </c>
      <c r="E2068" s="6">
        <v>26855</v>
      </c>
      <c r="F2068" s="7">
        <v>44013.528321759259</v>
      </c>
      <c r="G2068" s="69" t="s">
        <v>4</v>
      </c>
      <c r="H2068" s="68">
        <v>2275</v>
      </c>
      <c r="I2068" s="8">
        <f t="shared" si="159"/>
        <v>22.75</v>
      </c>
      <c r="J2068" s="93">
        <v>5.09</v>
      </c>
      <c r="K2068" s="69">
        <v>100</v>
      </c>
      <c r="L2068" s="68">
        <v>416</v>
      </c>
      <c r="M2068" s="93">
        <f t="shared" si="160"/>
        <v>4.16</v>
      </c>
      <c r="N2068" s="93">
        <v>1.7789999999999999</v>
      </c>
      <c r="O2068" s="69">
        <v>100</v>
      </c>
      <c r="P2068" s="181">
        <f t="shared" si="161"/>
        <v>5.46875</v>
      </c>
      <c r="Q2068" s="77" t="s">
        <v>12666</v>
      </c>
      <c r="V2068" s="34">
        <v>0.3888888888888889</v>
      </c>
      <c r="W2068" s="85">
        <v>0.53472222222222221</v>
      </c>
      <c r="X2068" s="86">
        <f t="shared" si="162"/>
        <v>0.14583333333333331</v>
      </c>
    </row>
    <row r="2069" spans="1:24" x14ac:dyDescent="0.3">
      <c r="A2069" s="44" t="s">
        <v>3771</v>
      </c>
      <c r="B2069" s="68" t="s">
        <v>744</v>
      </c>
      <c r="C2069" s="2" t="s">
        <v>1</v>
      </c>
      <c r="D2069" s="2">
        <v>54</v>
      </c>
      <c r="E2069" s="6">
        <v>24025</v>
      </c>
      <c r="F2069" s="7">
        <v>44013.537766203706</v>
      </c>
      <c r="G2069" s="69" t="s">
        <v>4</v>
      </c>
      <c r="H2069" s="68">
        <v>2538</v>
      </c>
      <c r="I2069" s="8">
        <f t="shared" si="159"/>
        <v>25.636363636363637</v>
      </c>
      <c r="J2069" s="93">
        <v>5.2670000000000003</v>
      </c>
      <c r="K2069" s="69">
        <v>99</v>
      </c>
      <c r="L2069" s="68">
        <v>616</v>
      </c>
      <c r="M2069" s="93">
        <f t="shared" si="160"/>
        <v>6.2222222222222223</v>
      </c>
      <c r="N2069" s="93">
        <v>2.7429999999999999</v>
      </c>
      <c r="O2069" s="69">
        <v>99</v>
      </c>
      <c r="P2069" s="181">
        <f t="shared" si="161"/>
        <v>4.1201298701298699</v>
      </c>
      <c r="Q2069" s="77" t="s">
        <v>12666</v>
      </c>
      <c r="V2069" s="34">
        <v>0.40138888888888885</v>
      </c>
      <c r="W2069" s="85">
        <v>0.54861111111111105</v>
      </c>
      <c r="X2069" s="86">
        <f t="shared" si="162"/>
        <v>0.1472222222222222</v>
      </c>
    </row>
    <row r="2070" spans="1:24" x14ac:dyDescent="0.3">
      <c r="A2070" s="44" t="s">
        <v>13611</v>
      </c>
      <c r="B2070" s="68" t="s">
        <v>1479</v>
      </c>
      <c r="C2070" s="2" t="s">
        <v>1</v>
      </c>
      <c r="D2070" s="2">
        <v>51</v>
      </c>
      <c r="E2070" s="6">
        <v>25262</v>
      </c>
      <c r="F2070" s="7">
        <v>44013.547372685185</v>
      </c>
      <c r="G2070" s="69" t="s">
        <v>4</v>
      </c>
      <c r="H2070" s="68">
        <v>2814</v>
      </c>
      <c r="I2070" s="8">
        <f t="shared" si="159"/>
        <v>28.14</v>
      </c>
      <c r="J2070" s="93">
        <v>5.556</v>
      </c>
      <c r="K2070" s="69">
        <v>100</v>
      </c>
      <c r="L2070" s="68">
        <v>396</v>
      </c>
      <c r="M2070" s="93">
        <f t="shared" si="160"/>
        <v>3.96</v>
      </c>
      <c r="N2070" s="93">
        <v>2.1880000000000002</v>
      </c>
      <c r="O2070" s="69">
        <v>100</v>
      </c>
      <c r="P2070" s="181">
        <f t="shared" si="161"/>
        <v>7.1060606060606064</v>
      </c>
      <c r="Q2070" s="77" t="s">
        <v>12666</v>
      </c>
      <c r="V2070" s="34">
        <v>0.40763888888888888</v>
      </c>
      <c r="W2070" s="85">
        <v>0.56944444444444442</v>
      </c>
      <c r="X2070" s="86">
        <f t="shared" si="162"/>
        <v>0.16180555555555554</v>
      </c>
    </row>
    <row r="2071" spans="1:24" x14ac:dyDescent="0.3">
      <c r="A2071" s="44" t="s">
        <v>3272</v>
      </c>
      <c r="B2071" s="68" t="s">
        <v>1785</v>
      </c>
      <c r="C2071" s="2" t="s">
        <v>1</v>
      </c>
      <c r="D2071" s="2">
        <v>59</v>
      </c>
      <c r="E2071" s="6">
        <v>22197</v>
      </c>
      <c r="F2071" s="7">
        <v>44013.558425925927</v>
      </c>
      <c r="G2071" s="69" t="s">
        <v>4</v>
      </c>
      <c r="H2071" s="68">
        <v>2225</v>
      </c>
      <c r="I2071" s="8">
        <f t="shared" si="159"/>
        <v>22.25</v>
      </c>
      <c r="J2071" s="93">
        <v>5.0419999999999998</v>
      </c>
      <c r="K2071" s="69">
        <v>100</v>
      </c>
      <c r="L2071" s="68">
        <v>630</v>
      </c>
      <c r="M2071" s="93">
        <f t="shared" si="160"/>
        <v>6.3</v>
      </c>
      <c r="N2071" s="93">
        <v>2.5880000000000001</v>
      </c>
      <c r="O2071" s="69">
        <v>100</v>
      </c>
      <c r="P2071" s="181">
        <f t="shared" si="161"/>
        <v>3.5317460317460316</v>
      </c>
      <c r="Q2071" s="77" t="s">
        <v>12666</v>
      </c>
      <c r="V2071" s="34">
        <v>0.42499999999999999</v>
      </c>
      <c r="W2071" s="85">
        <v>0.58333333333333337</v>
      </c>
      <c r="X2071" s="86">
        <f t="shared" si="162"/>
        <v>0.15833333333333338</v>
      </c>
    </row>
    <row r="2072" spans="1:24" x14ac:dyDescent="0.3">
      <c r="A2072" s="44" t="s">
        <v>13612</v>
      </c>
      <c r="B2072" s="68" t="s">
        <v>6693</v>
      </c>
      <c r="C2072" s="2" t="s">
        <v>1</v>
      </c>
      <c r="D2072" s="2">
        <v>41</v>
      </c>
      <c r="E2072" s="6">
        <v>28677</v>
      </c>
      <c r="F2072" s="7">
        <v>44013.568310185183</v>
      </c>
      <c r="G2072" s="69" t="s">
        <v>4</v>
      </c>
      <c r="H2072" s="68">
        <v>2101</v>
      </c>
      <c r="I2072" s="8">
        <f t="shared" si="159"/>
        <v>21.01</v>
      </c>
      <c r="J2072" s="93">
        <v>4.8019999999999996</v>
      </c>
      <c r="K2072" s="69">
        <v>100</v>
      </c>
      <c r="L2072" s="68">
        <v>380</v>
      </c>
      <c r="M2072" s="93">
        <f t="shared" si="160"/>
        <v>3.8</v>
      </c>
      <c r="N2072" s="93">
        <v>1.6639999999999999</v>
      </c>
      <c r="O2072" s="69">
        <v>100</v>
      </c>
      <c r="P2072" s="181">
        <f t="shared" si="161"/>
        <v>5.5289473684210533</v>
      </c>
      <c r="Q2072" s="77" t="s">
        <v>12666</v>
      </c>
      <c r="V2072" s="34">
        <v>0.44444444444444442</v>
      </c>
      <c r="W2072" s="85">
        <v>0.59722222222222221</v>
      </c>
      <c r="X2072" s="86">
        <f t="shared" si="162"/>
        <v>0.15277777777777779</v>
      </c>
    </row>
    <row r="2073" spans="1:24" x14ac:dyDescent="0.3">
      <c r="A2073" s="44" t="s">
        <v>13613</v>
      </c>
      <c r="B2073" s="68" t="s">
        <v>13614</v>
      </c>
      <c r="C2073" s="2" t="s">
        <v>6</v>
      </c>
      <c r="D2073" s="2">
        <v>35</v>
      </c>
      <c r="E2073" s="6">
        <v>31104</v>
      </c>
      <c r="F2073" s="7">
        <v>44013.590844907405</v>
      </c>
      <c r="G2073" s="69" t="s">
        <v>4</v>
      </c>
      <c r="H2073" s="68">
        <v>1103</v>
      </c>
      <c r="I2073" s="8">
        <f t="shared" si="159"/>
        <v>11.03</v>
      </c>
      <c r="J2073" s="93">
        <v>3.202</v>
      </c>
      <c r="K2073" s="69">
        <v>100</v>
      </c>
      <c r="L2073" s="68">
        <v>422</v>
      </c>
      <c r="M2073" s="93">
        <f t="shared" si="160"/>
        <v>4.22</v>
      </c>
      <c r="N2073" s="93">
        <v>1.883</v>
      </c>
      <c r="O2073" s="69">
        <v>100</v>
      </c>
      <c r="P2073" s="181">
        <f t="shared" si="161"/>
        <v>2.6137440758293837</v>
      </c>
      <c r="Q2073" s="77" t="s">
        <v>12666</v>
      </c>
      <c r="V2073" s="34">
        <v>0.4548611111111111</v>
      </c>
      <c r="W2073" s="85">
        <v>0.61805555555555558</v>
      </c>
      <c r="X2073" s="86">
        <f t="shared" si="162"/>
        <v>0.16319444444444448</v>
      </c>
    </row>
    <row r="2074" spans="1:24" x14ac:dyDescent="0.3">
      <c r="A2074" s="44" t="s">
        <v>13615</v>
      </c>
      <c r="B2074" s="68" t="s">
        <v>1418</v>
      </c>
      <c r="C2074" s="2" t="s">
        <v>1</v>
      </c>
      <c r="D2074" s="2">
        <v>45</v>
      </c>
      <c r="E2074" s="6">
        <v>27537</v>
      </c>
      <c r="F2074" s="7">
        <v>44013.605543981481</v>
      </c>
      <c r="G2074" s="69" t="s">
        <v>4</v>
      </c>
      <c r="H2074" s="68">
        <v>1653</v>
      </c>
      <c r="I2074" s="8">
        <f t="shared" si="159"/>
        <v>16.53</v>
      </c>
      <c r="J2074" s="93">
        <v>4.0659999999999998</v>
      </c>
      <c r="K2074" s="69">
        <v>100</v>
      </c>
      <c r="L2074" s="68">
        <v>446</v>
      </c>
      <c r="M2074" s="93">
        <f t="shared" si="160"/>
        <v>4.46</v>
      </c>
      <c r="N2074" s="93">
        <v>1.982</v>
      </c>
      <c r="O2074" s="69">
        <v>100</v>
      </c>
      <c r="P2074" s="181">
        <f t="shared" si="161"/>
        <v>3.7062780269058297</v>
      </c>
      <c r="Q2074" s="77" t="s">
        <v>12666</v>
      </c>
      <c r="V2074" s="34">
        <v>0.48402777777777778</v>
      </c>
      <c r="W2074" s="85">
        <v>0.63194444444444442</v>
      </c>
      <c r="X2074" s="86">
        <f t="shared" si="162"/>
        <v>0.14791666666666664</v>
      </c>
    </row>
    <row r="2075" spans="1:24" x14ac:dyDescent="0.3">
      <c r="A2075" s="44" t="s">
        <v>13618</v>
      </c>
      <c r="B2075" s="68" t="s">
        <v>5528</v>
      </c>
      <c r="C2075" s="2" t="s">
        <v>1</v>
      </c>
      <c r="D2075" s="2">
        <v>53</v>
      </c>
      <c r="E2075" s="6">
        <v>24374</v>
      </c>
      <c r="F2075" s="7">
        <v>44013.646249999998</v>
      </c>
      <c r="G2075" s="69" t="s">
        <v>4</v>
      </c>
      <c r="H2075" s="68">
        <v>1694</v>
      </c>
      <c r="I2075" s="8">
        <f t="shared" si="159"/>
        <v>16.940000000000001</v>
      </c>
      <c r="J2075" s="93">
        <v>4.4189999999999996</v>
      </c>
      <c r="K2075" s="69">
        <v>100</v>
      </c>
      <c r="L2075" s="68">
        <v>499</v>
      </c>
      <c r="M2075" s="93">
        <f t="shared" si="160"/>
        <v>4.99</v>
      </c>
      <c r="N2075" s="93">
        <v>2.3380000000000001</v>
      </c>
      <c r="O2075" s="69">
        <v>100</v>
      </c>
      <c r="P2075" s="181">
        <f t="shared" si="161"/>
        <v>3.3947895791583167</v>
      </c>
      <c r="Q2075" s="77" t="s">
        <v>12666</v>
      </c>
      <c r="V2075" s="34">
        <v>0.50694444444444442</v>
      </c>
      <c r="W2075" s="85">
        <v>0.66666666666666663</v>
      </c>
      <c r="X2075" s="86">
        <f t="shared" si="162"/>
        <v>0.15972222222222221</v>
      </c>
    </row>
    <row r="2076" spans="1:24" x14ac:dyDescent="0.3">
      <c r="A2076" s="44" t="s">
        <v>13619</v>
      </c>
      <c r="B2076" s="68" t="s">
        <v>13620</v>
      </c>
      <c r="C2076" s="2" t="s">
        <v>6</v>
      </c>
      <c r="D2076" s="2">
        <v>16</v>
      </c>
      <c r="E2076" s="6">
        <v>38161</v>
      </c>
      <c r="F2076" s="7">
        <v>44013.652962962966</v>
      </c>
      <c r="G2076" s="69" t="s">
        <v>4</v>
      </c>
      <c r="H2076" s="68">
        <v>1678</v>
      </c>
      <c r="I2076" s="8">
        <f t="shared" si="159"/>
        <v>16.78</v>
      </c>
      <c r="J2076" s="93">
        <v>4.1840000000000002</v>
      </c>
      <c r="K2076" s="69">
        <v>100</v>
      </c>
      <c r="L2076" s="68">
        <v>316</v>
      </c>
      <c r="M2076" s="93">
        <f t="shared" si="160"/>
        <v>3.16</v>
      </c>
      <c r="N2076" s="93">
        <v>1.988</v>
      </c>
      <c r="O2076" s="69">
        <v>100</v>
      </c>
      <c r="P2076" s="181">
        <f t="shared" si="161"/>
        <v>5.3101265822784809</v>
      </c>
      <c r="Q2076" s="77" t="s">
        <v>12666</v>
      </c>
      <c r="V2076" s="34">
        <v>0.51527777777777783</v>
      </c>
      <c r="W2076" s="85">
        <v>0.68055555555555547</v>
      </c>
      <c r="X2076" s="86">
        <f t="shared" si="162"/>
        <v>0.16527777777777763</v>
      </c>
    </row>
    <row r="2077" spans="1:24" x14ac:dyDescent="0.3">
      <c r="A2077" s="44" t="s">
        <v>13621</v>
      </c>
      <c r="B2077" s="68" t="s">
        <v>13622</v>
      </c>
      <c r="C2077" s="2" t="s">
        <v>6</v>
      </c>
      <c r="D2077" s="2">
        <v>32</v>
      </c>
      <c r="E2077" s="6">
        <v>32255</v>
      </c>
      <c r="F2077" s="7">
        <v>44014.513518518521</v>
      </c>
      <c r="G2077" s="69" t="s">
        <v>4</v>
      </c>
      <c r="H2077" s="68">
        <v>1329</v>
      </c>
      <c r="I2077" s="8">
        <f t="shared" si="159"/>
        <v>13.424242424242424</v>
      </c>
      <c r="J2077" s="93">
        <v>3.508</v>
      </c>
      <c r="K2077" s="69">
        <v>99</v>
      </c>
      <c r="L2077" s="68">
        <v>479</v>
      </c>
      <c r="M2077" s="93">
        <f t="shared" si="160"/>
        <v>4.8383838383838382</v>
      </c>
      <c r="N2077" s="93">
        <v>2.0880000000000001</v>
      </c>
      <c r="O2077" s="69">
        <v>99</v>
      </c>
      <c r="P2077" s="181">
        <f t="shared" si="161"/>
        <v>2.7745302713987474</v>
      </c>
      <c r="Q2077" s="77" t="s">
        <v>12666</v>
      </c>
      <c r="V2077" s="34">
        <v>0.37847222222222227</v>
      </c>
      <c r="W2077" s="85">
        <v>0.52083333333333337</v>
      </c>
      <c r="X2077" s="86">
        <f t="shared" si="162"/>
        <v>0.1423611111111111</v>
      </c>
    </row>
    <row r="2078" spans="1:24" x14ac:dyDescent="0.3">
      <c r="A2078" s="44" t="s">
        <v>13623</v>
      </c>
      <c r="B2078" s="68" t="s">
        <v>7526</v>
      </c>
      <c r="C2078" s="2" t="s">
        <v>1</v>
      </c>
      <c r="D2078" s="2">
        <v>73</v>
      </c>
      <c r="E2078" s="6">
        <v>17143</v>
      </c>
      <c r="F2078" s="7">
        <v>44014.530185185184</v>
      </c>
      <c r="G2078" s="69" t="s">
        <v>4</v>
      </c>
      <c r="H2078" s="68">
        <v>2795</v>
      </c>
      <c r="I2078" s="8">
        <f t="shared" si="159"/>
        <v>28.232323232323232</v>
      </c>
      <c r="J2078" s="93">
        <v>5.6420000000000003</v>
      </c>
      <c r="K2078" s="69">
        <v>99</v>
      </c>
      <c r="L2078" s="68">
        <v>609</v>
      </c>
      <c r="M2078" s="93">
        <f t="shared" si="160"/>
        <v>6.1515151515151514</v>
      </c>
      <c r="N2078" s="93">
        <v>2.6890000000000001</v>
      </c>
      <c r="O2078" s="69">
        <v>99</v>
      </c>
      <c r="P2078" s="181">
        <f t="shared" si="161"/>
        <v>4.5894909688013135</v>
      </c>
      <c r="Q2078" s="77" t="s">
        <v>12666</v>
      </c>
      <c r="V2078" s="34">
        <v>0.38472222222222219</v>
      </c>
      <c r="W2078" s="85">
        <v>0.53472222222222221</v>
      </c>
      <c r="X2078" s="86">
        <f t="shared" si="162"/>
        <v>0.15000000000000002</v>
      </c>
    </row>
    <row r="2079" spans="1:24" x14ac:dyDescent="0.3">
      <c r="A2079" s="44" t="s">
        <v>13624</v>
      </c>
      <c r="B2079" s="68" t="s">
        <v>9591</v>
      </c>
      <c r="C2079" s="2" t="s">
        <v>1</v>
      </c>
      <c r="D2079" s="2">
        <v>27</v>
      </c>
      <c r="E2079" s="6">
        <v>33809</v>
      </c>
      <c r="F2079" s="7">
        <v>44014.539664351854</v>
      </c>
      <c r="G2079" s="69" t="s">
        <v>4</v>
      </c>
      <c r="H2079" s="68">
        <v>1550</v>
      </c>
      <c r="I2079" s="8">
        <f t="shared" si="159"/>
        <v>15.656565656565656</v>
      </c>
      <c r="J2079" s="93">
        <v>3.5</v>
      </c>
      <c r="K2079" s="69">
        <v>99</v>
      </c>
      <c r="L2079" s="68">
        <v>527</v>
      </c>
      <c r="M2079" s="93">
        <f t="shared" si="160"/>
        <v>5.3232323232323235</v>
      </c>
      <c r="N2079" s="93">
        <v>2.3809999999999998</v>
      </c>
      <c r="O2079" s="69">
        <v>99</v>
      </c>
      <c r="P2079" s="181">
        <f t="shared" si="161"/>
        <v>2.9411764705882351</v>
      </c>
      <c r="Q2079" s="77" t="s">
        <v>12666</v>
      </c>
      <c r="V2079" s="34">
        <v>0.39930555555555558</v>
      </c>
      <c r="W2079" s="85">
        <v>0.54861111111111105</v>
      </c>
      <c r="X2079" s="86">
        <f t="shared" si="162"/>
        <v>0.14930555555555547</v>
      </c>
    </row>
    <row r="2080" spans="1:24" x14ac:dyDescent="0.3">
      <c r="A2080" s="44" t="s">
        <v>13625</v>
      </c>
      <c r="B2080" s="68" t="s">
        <v>1260</v>
      </c>
      <c r="C2080" s="2" t="s">
        <v>1</v>
      </c>
      <c r="D2080" s="2">
        <v>72</v>
      </c>
      <c r="E2080" s="6">
        <v>17409</v>
      </c>
      <c r="F2080" s="7">
        <v>44014.550949074073</v>
      </c>
      <c r="G2080" s="69" t="s">
        <v>4</v>
      </c>
      <c r="H2080" s="68">
        <v>2878</v>
      </c>
      <c r="I2080" s="8">
        <f t="shared" si="159"/>
        <v>28.78</v>
      </c>
      <c r="J2080" s="93">
        <v>5.2220000000000004</v>
      </c>
      <c r="K2080" s="69">
        <v>100</v>
      </c>
      <c r="L2080" s="68">
        <v>475</v>
      </c>
      <c r="M2080" s="93">
        <f t="shared" si="160"/>
        <v>4.75</v>
      </c>
      <c r="N2080" s="93">
        <v>2.1709999999999998</v>
      </c>
      <c r="O2080" s="69">
        <v>100</v>
      </c>
      <c r="P2080" s="181">
        <f t="shared" si="161"/>
        <v>6.0589473684210526</v>
      </c>
      <c r="Q2080" s="77" t="s">
        <v>12666</v>
      </c>
      <c r="V2080" s="34">
        <v>0.4236111111111111</v>
      </c>
      <c r="W2080" s="85">
        <v>0.56944444444444442</v>
      </c>
      <c r="X2080" s="86">
        <f t="shared" si="162"/>
        <v>0.14583333333333331</v>
      </c>
    </row>
    <row r="2081" spans="1:24" x14ac:dyDescent="0.3">
      <c r="A2081" s="44" t="s">
        <v>13626</v>
      </c>
      <c r="B2081" s="68" t="s">
        <v>6334</v>
      </c>
      <c r="C2081" s="2" t="s">
        <v>1</v>
      </c>
      <c r="D2081" s="2">
        <v>57</v>
      </c>
      <c r="E2081" s="6">
        <v>22831</v>
      </c>
      <c r="F2081" s="7">
        <v>44014.578113425923</v>
      </c>
      <c r="G2081" s="69" t="s">
        <v>4</v>
      </c>
      <c r="H2081" s="68">
        <v>3065</v>
      </c>
      <c r="I2081" s="8">
        <f t="shared" si="159"/>
        <v>30.959595959595958</v>
      </c>
      <c r="J2081" s="93">
        <v>6.7050000000000001</v>
      </c>
      <c r="K2081" s="69">
        <v>99</v>
      </c>
      <c r="L2081" s="68">
        <v>488</v>
      </c>
      <c r="M2081" s="93">
        <f t="shared" si="160"/>
        <v>4.9292929292929291</v>
      </c>
      <c r="N2081" s="93">
        <v>2.3090000000000002</v>
      </c>
      <c r="O2081" s="69">
        <v>99</v>
      </c>
      <c r="P2081" s="181">
        <f t="shared" si="161"/>
        <v>6.2807377049180326</v>
      </c>
      <c r="Q2081" s="77" t="s">
        <v>12666</v>
      </c>
      <c r="V2081" s="34">
        <v>0.43402777777777773</v>
      </c>
      <c r="W2081" s="85">
        <v>0.58333333333333337</v>
      </c>
      <c r="X2081" s="86">
        <f t="shared" si="162"/>
        <v>0.14930555555555564</v>
      </c>
    </row>
    <row r="2082" spans="1:24" x14ac:dyDescent="0.3">
      <c r="A2082" s="44" t="s">
        <v>13627</v>
      </c>
      <c r="B2082" s="68" t="s">
        <v>13628</v>
      </c>
      <c r="C2082" s="2" t="s">
        <v>1</v>
      </c>
      <c r="D2082" s="2">
        <v>43</v>
      </c>
      <c r="E2082" s="6">
        <v>28074</v>
      </c>
      <c r="F2082" s="7">
        <v>44014.588333333333</v>
      </c>
      <c r="G2082" s="69" t="s">
        <v>4</v>
      </c>
      <c r="H2082" s="68">
        <v>2330</v>
      </c>
      <c r="I2082" s="8">
        <f t="shared" si="159"/>
        <v>23.3</v>
      </c>
      <c r="J2082" s="93">
        <v>5.3170000000000002</v>
      </c>
      <c r="K2082" s="69">
        <v>100</v>
      </c>
      <c r="L2082" s="68">
        <v>399</v>
      </c>
      <c r="M2082" s="93">
        <f t="shared" si="160"/>
        <v>3.99</v>
      </c>
      <c r="N2082" s="93">
        <v>1.8879999999999999</v>
      </c>
      <c r="O2082" s="69">
        <v>100</v>
      </c>
      <c r="P2082" s="181">
        <f t="shared" si="161"/>
        <v>5.8395989974937343</v>
      </c>
      <c r="Q2082" s="77" t="s">
        <v>12666</v>
      </c>
      <c r="V2082" s="34">
        <v>0.45624999999999999</v>
      </c>
      <c r="W2082" s="85">
        <v>0.59722222222222221</v>
      </c>
      <c r="X2082" s="86">
        <f t="shared" si="162"/>
        <v>0.14097222222222222</v>
      </c>
    </row>
    <row r="2083" spans="1:24" x14ac:dyDescent="0.3">
      <c r="A2083" s="44" t="s">
        <v>13629</v>
      </c>
      <c r="B2083" s="68" t="s">
        <v>13630</v>
      </c>
      <c r="C2083" s="2" t="s">
        <v>1</v>
      </c>
      <c r="D2083" s="2">
        <v>50</v>
      </c>
      <c r="E2083" s="6">
        <v>25627</v>
      </c>
      <c r="F2083" s="7">
        <v>44014.597638888888</v>
      </c>
      <c r="G2083" s="69" t="s">
        <v>4</v>
      </c>
      <c r="H2083" s="68">
        <v>2650</v>
      </c>
      <c r="I2083" s="8">
        <f t="shared" si="159"/>
        <v>26.767676767676768</v>
      </c>
      <c r="J2083" s="93">
        <v>4.827</v>
      </c>
      <c r="K2083" s="69">
        <v>99</v>
      </c>
      <c r="L2083" s="68">
        <v>617</v>
      </c>
      <c r="M2083" s="93">
        <f t="shared" si="160"/>
        <v>6.2323232323232327</v>
      </c>
      <c r="N2083" s="93">
        <v>2.8130000000000002</v>
      </c>
      <c r="O2083" s="69">
        <v>99</v>
      </c>
      <c r="P2083" s="181">
        <f t="shared" si="161"/>
        <v>4.294975688816856</v>
      </c>
      <c r="Q2083" s="77" t="s">
        <v>12666</v>
      </c>
      <c r="V2083" s="34">
        <v>0.46111111111111108</v>
      </c>
      <c r="W2083" s="85">
        <v>0.61805555555555558</v>
      </c>
      <c r="X2083" s="86">
        <f t="shared" si="162"/>
        <v>0.1569444444444445</v>
      </c>
    </row>
    <row r="2084" spans="1:24" x14ac:dyDescent="0.3">
      <c r="A2084" s="44" t="s">
        <v>13631</v>
      </c>
      <c r="B2084" s="68" t="s">
        <v>6374</v>
      </c>
      <c r="C2084" s="2" t="s">
        <v>1</v>
      </c>
      <c r="D2084" s="2">
        <v>48</v>
      </c>
      <c r="E2084" s="6">
        <v>26398</v>
      </c>
      <c r="F2084" s="7">
        <v>44014.615590277775</v>
      </c>
      <c r="G2084" s="69" t="s">
        <v>4</v>
      </c>
      <c r="H2084" s="68">
        <v>1948</v>
      </c>
      <c r="I2084" s="8">
        <f t="shared" si="159"/>
        <v>19.676767676767678</v>
      </c>
      <c r="J2084" s="93">
        <v>3.9169999999999998</v>
      </c>
      <c r="K2084" s="69">
        <v>99</v>
      </c>
      <c r="L2084" s="68">
        <v>372</v>
      </c>
      <c r="M2084" s="93">
        <f t="shared" si="160"/>
        <v>3.7575757575757578</v>
      </c>
      <c r="N2084" s="93">
        <v>2.08</v>
      </c>
      <c r="O2084" s="69">
        <v>99</v>
      </c>
      <c r="P2084" s="181">
        <f t="shared" si="161"/>
        <v>5.236559139784946</v>
      </c>
      <c r="Q2084" s="77" t="s">
        <v>12666</v>
      </c>
      <c r="V2084" s="34">
        <v>0.47916666666666669</v>
      </c>
      <c r="W2084" s="85">
        <v>0.63194444444444442</v>
      </c>
      <c r="X2084" s="86">
        <f t="shared" si="162"/>
        <v>0.15277777777777773</v>
      </c>
    </row>
    <row r="2085" spans="1:24" x14ac:dyDescent="0.3">
      <c r="A2085" s="44" t="s">
        <v>13632</v>
      </c>
      <c r="B2085" s="68" t="s">
        <v>13633</v>
      </c>
      <c r="C2085" s="2" t="s">
        <v>6</v>
      </c>
      <c r="D2085" s="2">
        <v>44</v>
      </c>
      <c r="E2085" s="6">
        <v>27847</v>
      </c>
      <c r="F2085" s="7">
        <v>44014.625243055554</v>
      </c>
      <c r="G2085" s="69" t="s">
        <v>4</v>
      </c>
      <c r="H2085" s="68">
        <v>1526</v>
      </c>
      <c r="I2085" s="8">
        <f t="shared" si="159"/>
        <v>15.26</v>
      </c>
      <c r="J2085" s="93">
        <v>3.5720000000000001</v>
      </c>
      <c r="K2085" s="69">
        <v>100</v>
      </c>
      <c r="L2085" s="68">
        <v>376</v>
      </c>
      <c r="M2085" s="93">
        <f t="shared" si="160"/>
        <v>3.76</v>
      </c>
      <c r="N2085" s="93">
        <v>2.0059999999999998</v>
      </c>
      <c r="O2085" s="69">
        <v>100</v>
      </c>
      <c r="P2085" s="181">
        <f t="shared" si="161"/>
        <v>4.0585106382978724</v>
      </c>
      <c r="Q2085" s="77" t="s">
        <v>12666</v>
      </c>
      <c r="V2085" s="34">
        <v>0.4861111111111111</v>
      </c>
      <c r="W2085" s="85">
        <v>0.64583333333333337</v>
      </c>
      <c r="X2085" s="86">
        <f t="shared" si="162"/>
        <v>0.15972222222222227</v>
      </c>
    </row>
    <row r="2086" spans="1:24" x14ac:dyDescent="0.3">
      <c r="A2086" s="44" t="s">
        <v>13634</v>
      </c>
      <c r="B2086" s="68" t="s">
        <v>13635</v>
      </c>
      <c r="C2086" s="2" t="s">
        <v>1</v>
      </c>
      <c r="D2086" s="2">
        <v>67</v>
      </c>
      <c r="E2086" s="6">
        <v>19272</v>
      </c>
      <c r="F2086" s="7">
        <v>44014.636423611111</v>
      </c>
      <c r="G2086" s="69" t="s">
        <v>4</v>
      </c>
      <c r="H2086" s="68">
        <v>2565</v>
      </c>
      <c r="I2086" s="8">
        <f t="shared" si="159"/>
        <v>25.65</v>
      </c>
      <c r="J2086" s="93">
        <v>5.7320000000000002</v>
      </c>
      <c r="K2086" s="69">
        <v>100</v>
      </c>
      <c r="L2086" s="68">
        <v>569</v>
      </c>
      <c r="M2086" s="93">
        <f t="shared" si="160"/>
        <v>5.69</v>
      </c>
      <c r="N2086" s="93">
        <v>2.5049999999999999</v>
      </c>
      <c r="O2086" s="69">
        <v>100</v>
      </c>
      <c r="P2086" s="181">
        <f t="shared" si="161"/>
        <v>4.5079086115992961</v>
      </c>
      <c r="Q2086" s="77" t="s">
        <v>12666</v>
      </c>
      <c r="V2086" s="34">
        <v>0.52777777777777779</v>
      </c>
      <c r="W2086" s="85">
        <v>0.66666666666666663</v>
      </c>
      <c r="X2086" s="86">
        <f t="shared" si="162"/>
        <v>0.13888888888888884</v>
      </c>
    </row>
    <row r="2087" spans="1:24" x14ac:dyDescent="0.3">
      <c r="A2087" s="44" t="s">
        <v>13636</v>
      </c>
      <c r="B2087" s="68" t="s">
        <v>13637</v>
      </c>
      <c r="C2087" s="2" t="s">
        <v>6</v>
      </c>
      <c r="D2087" s="2">
        <v>75</v>
      </c>
      <c r="E2087" s="6">
        <v>16462</v>
      </c>
      <c r="F2087" s="7">
        <v>44014.670127314814</v>
      </c>
      <c r="G2087" s="69" t="s">
        <v>4</v>
      </c>
      <c r="H2087" s="68">
        <v>799</v>
      </c>
      <c r="I2087" s="8">
        <f t="shared" si="159"/>
        <v>8.0707070707070709</v>
      </c>
      <c r="J2087" s="93">
        <v>2.97</v>
      </c>
      <c r="K2087" s="69">
        <v>99</v>
      </c>
      <c r="L2087" s="68">
        <v>226</v>
      </c>
      <c r="M2087" s="93">
        <f t="shared" si="160"/>
        <v>2.2828282828282829</v>
      </c>
      <c r="N2087" s="93">
        <v>1.429</v>
      </c>
      <c r="O2087" s="69">
        <v>99</v>
      </c>
      <c r="P2087" s="181">
        <f t="shared" si="161"/>
        <v>3.5353982300884956</v>
      </c>
      <c r="Q2087" s="77" t="s">
        <v>12666</v>
      </c>
      <c r="V2087" s="34">
        <v>0.54027777777777775</v>
      </c>
      <c r="W2087" s="85">
        <v>0.68055555555555547</v>
      </c>
      <c r="X2087" s="86">
        <f t="shared" si="162"/>
        <v>0.14027777777777772</v>
      </c>
    </row>
    <row r="2088" spans="1:24" x14ac:dyDescent="0.3">
      <c r="A2088" s="44" t="s">
        <v>13638</v>
      </c>
      <c r="B2088" s="68" t="s">
        <v>13639</v>
      </c>
      <c r="C2088" s="2" t="s">
        <v>6</v>
      </c>
      <c r="D2088" s="2">
        <v>56</v>
      </c>
      <c r="E2088" s="6">
        <v>23437</v>
      </c>
      <c r="F2088" s="7">
        <v>44015.44153935185</v>
      </c>
      <c r="G2088" s="69" t="s">
        <v>71</v>
      </c>
      <c r="H2088" s="68">
        <v>973</v>
      </c>
      <c r="I2088" s="8">
        <f t="shared" si="159"/>
        <v>9.8282828282828287</v>
      </c>
      <c r="J2088" s="93">
        <v>3.1459999999999999</v>
      </c>
      <c r="K2088" s="69">
        <v>99</v>
      </c>
      <c r="L2088" s="68">
        <v>324</v>
      </c>
      <c r="M2088" s="93">
        <f t="shared" si="160"/>
        <v>3.2727272727272729</v>
      </c>
      <c r="N2088" s="93">
        <v>1.7949999999999999</v>
      </c>
      <c r="O2088" s="69">
        <v>99</v>
      </c>
      <c r="P2088" s="181">
        <f t="shared" si="161"/>
        <v>3.0030864197530862</v>
      </c>
      <c r="Q2088" s="77" t="s">
        <v>12666</v>
      </c>
      <c r="V2088" s="34">
        <v>0.44791666666666669</v>
      </c>
      <c r="W2088" s="85">
        <v>0.60416666666666663</v>
      </c>
      <c r="X2088" s="86">
        <f t="shared" si="162"/>
        <v>0.15624999999999994</v>
      </c>
    </row>
    <row r="2089" spans="1:24" x14ac:dyDescent="0.3">
      <c r="A2089" s="44" t="s">
        <v>13640</v>
      </c>
      <c r="B2089" s="68" t="s">
        <v>9718</v>
      </c>
      <c r="C2089" s="2" t="s">
        <v>1</v>
      </c>
      <c r="D2089" s="2">
        <v>60</v>
      </c>
      <c r="E2089" s="6">
        <v>21826</v>
      </c>
      <c r="F2089" s="7">
        <v>44015.517071759263</v>
      </c>
      <c r="G2089" s="69" t="s">
        <v>4</v>
      </c>
      <c r="H2089" s="68">
        <v>2942</v>
      </c>
      <c r="I2089" s="8">
        <f t="shared" si="159"/>
        <v>29.42</v>
      </c>
      <c r="J2089" s="93">
        <v>5.8140000000000001</v>
      </c>
      <c r="K2089" s="69">
        <v>100</v>
      </c>
      <c r="L2089" s="68">
        <v>859</v>
      </c>
      <c r="M2089" s="93">
        <f t="shared" si="160"/>
        <v>8.59</v>
      </c>
      <c r="N2089" s="93">
        <v>2.76</v>
      </c>
      <c r="O2089" s="69">
        <v>100</v>
      </c>
      <c r="P2089" s="181">
        <f t="shared" si="161"/>
        <v>3.4249126891734578</v>
      </c>
      <c r="Q2089" s="77" t="s">
        <v>12666</v>
      </c>
      <c r="V2089" s="34">
        <v>0.37916666666666665</v>
      </c>
      <c r="W2089" s="85">
        <v>0.52083333333333337</v>
      </c>
      <c r="X2089" s="86">
        <f t="shared" si="162"/>
        <v>0.14166666666666672</v>
      </c>
    </row>
    <row r="2090" spans="1:24" x14ac:dyDescent="0.3">
      <c r="A2090" s="44" t="s">
        <v>13641</v>
      </c>
      <c r="B2090" s="68" t="s">
        <v>13642</v>
      </c>
      <c r="C2090" s="2" t="s">
        <v>6</v>
      </c>
      <c r="D2090" s="2">
        <v>11.5</v>
      </c>
      <c r="E2090" s="6">
        <v>39808</v>
      </c>
      <c r="F2090" s="7">
        <v>44015.529004629629</v>
      </c>
      <c r="G2090" s="69" t="s">
        <v>4</v>
      </c>
      <c r="H2090" s="68">
        <v>2166</v>
      </c>
      <c r="I2090" s="8">
        <f t="shared" si="159"/>
        <v>21.878787878787879</v>
      </c>
      <c r="J2090" s="93">
        <v>4.4009999999999998</v>
      </c>
      <c r="K2090" s="69">
        <v>99</v>
      </c>
      <c r="L2090" s="68">
        <v>223</v>
      </c>
      <c r="M2090" s="93">
        <f t="shared" si="160"/>
        <v>2.2525252525252526</v>
      </c>
      <c r="N2090" s="93">
        <v>1.6679999999999999</v>
      </c>
      <c r="O2090" s="69">
        <v>99</v>
      </c>
      <c r="P2090" s="181">
        <f t="shared" si="161"/>
        <v>9.7130044843049319</v>
      </c>
      <c r="Q2090" s="77" t="s">
        <v>12666</v>
      </c>
      <c r="V2090" s="34">
        <v>0.38750000000000001</v>
      </c>
      <c r="W2090" s="85">
        <v>0.53472222222222221</v>
      </c>
      <c r="X2090" s="86">
        <f t="shared" si="162"/>
        <v>0.1472222222222222</v>
      </c>
    </row>
    <row r="2091" spans="1:24" x14ac:dyDescent="0.3">
      <c r="A2091" s="44" t="s">
        <v>13643</v>
      </c>
      <c r="B2091" s="68" t="s">
        <v>5550</v>
      </c>
      <c r="C2091" s="2" t="s">
        <v>1</v>
      </c>
      <c r="D2091" s="2">
        <v>56</v>
      </c>
      <c r="E2091" s="6">
        <v>23386</v>
      </c>
      <c r="F2091" s="7">
        <v>44015.542245370372</v>
      </c>
      <c r="G2091" s="69" t="s">
        <v>4</v>
      </c>
      <c r="H2091" s="68">
        <v>2679</v>
      </c>
      <c r="I2091" s="8">
        <f t="shared" si="159"/>
        <v>27.060606060606062</v>
      </c>
      <c r="J2091" s="93">
        <v>5.335</v>
      </c>
      <c r="K2091" s="69">
        <v>99</v>
      </c>
      <c r="L2091" s="68">
        <v>593</v>
      </c>
      <c r="M2091" s="93">
        <f t="shared" si="160"/>
        <v>5.9898989898989896</v>
      </c>
      <c r="N2091" s="93">
        <v>2.3879999999999999</v>
      </c>
      <c r="O2091" s="69">
        <v>99</v>
      </c>
      <c r="P2091" s="181">
        <f t="shared" si="161"/>
        <v>4.5177065767285001</v>
      </c>
      <c r="Q2091" s="77" t="s">
        <v>12666</v>
      </c>
      <c r="V2091" s="34">
        <v>0.41319444444444442</v>
      </c>
      <c r="W2091" s="85">
        <v>0.55555555555555558</v>
      </c>
      <c r="X2091" s="86">
        <f t="shared" si="162"/>
        <v>0.14236111111111116</v>
      </c>
    </row>
    <row r="2092" spans="1:24" x14ac:dyDescent="0.3">
      <c r="A2092" s="44" t="s">
        <v>4216</v>
      </c>
      <c r="B2092" s="68" t="s">
        <v>4217</v>
      </c>
      <c r="C2092" s="2" t="s">
        <v>6</v>
      </c>
      <c r="D2092" s="2">
        <v>76</v>
      </c>
      <c r="E2092" s="6">
        <v>15907</v>
      </c>
      <c r="F2092" s="7">
        <v>44015.572881944441</v>
      </c>
      <c r="G2092" s="69" t="s">
        <v>4</v>
      </c>
      <c r="H2092" s="68">
        <v>2402</v>
      </c>
      <c r="I2092" s="8">
        <f t="shared" si="159"/>
        <v>24.262626262626263</v>
      </c>
      <c r="J2092" s="93">
        <v>5.774</v>
      </c>
      <c r="K2092" s="69">
        <v>99</v>
      </c>
      <c r="L2092" s="68">
        <v>749</v>
      </c>
      <c r="M2092" s="93">
        <f t="shared" si="160"/>
        <v>7.5656565656565657</v>
      </c>
      <c r="N2092" s="93">
        <v>2.3260000000000001</v>
      </c>
      <c r="O2092" s="69">
        <v>99</v>
      </c>
      <c r="P2092" s="181">
        <f t="shared" si="161"/>
        <v>3.20694259012016</v>
      </c>
      <c r="Q2092" s="77" t="s">
        <v>12666</v>
      </c>
      <c r="V2092" s="34">
        <v>0.43611111111111112</v>
      </c>
      <c r="W2092" s="85">
        <v>0.58333333333333337</v>
      </c>
      <c r="X2092" s="86">
        <f t="shared" si="162"/>
        <v>0.14722222222222225</v>
      </c>
    </row>
    <row r="2093" spans="1:24" x14ac:dyDescent="0.3">
      <c r="A2093" s="44" t="s">
        <v>13644</v>
      </c>
      <c r="B2093" s="68" t="s">
        <v>7594</v>
      </c>
      <c r="C2093" s="2" t="s">
        <v>1</v>
      </c>
      <c r="D2093" s="2">
        <v>35</v>
      </c>
      <c r="E2093" s="6">
        <v>31103</v>
      </c>
      <c r="F2093" s="7">
        <v>44015.583483796298</v>
      </c>
      <c r="G2093" s="69" t="s">
        <v>4</v>
      </c>
      <c r="H2093" s="68">
        <v>1686</v>
      </c>
      <c r="I2093" s="8">
        <f t="shared" si="159"/>
        <v>17.030303030303031</v>
      </c>
      <c r="J2093" s="93">
        <v>3.9420000000000002</v>
      </c>
      <c r="K2093" s="69">
        <v>99</v>
      </c>
      <c r="L2093" s="68">
        <v>711</v>
      </c>
      <c r="M2093" s="93">
        <f t="shared" si="160"/>
        <v>7.1818181818181817</v>
      </c>
      <c r="N2093" s="93">
        <v>2.4009999999999998</v>
      </c>
      <c r="O2093" s="69">
        <v>99</v>
      </c>
      <c r="P2093" s="181">
        <f t="shared" si="161"/>
        <v>2.3713080168776375</v>
      </c>
      <c r="Q2093" s="77" t="s">
        <v>12666</v>
      </c>
      <c r="V2093" s="34">
        <v>0.4513888888888889</v>
      </c>
      <c r="W2093" s="85">
        <v>0.59027777777777779</v>
      </c>
      <c r="X2093" s="86">
        <f t="shared" si="162"/>
        <v>0.1388888888888889</v>
      </c>
    </row>
    <row r="2094" spans="1:24" x14ac:dyDescent="0.3">
      <c r="A2094" s="44" t="s">
        <v>13645</v>
      </c>
      <c r="B2094" s="68" t="s">
        <v>5810</v>
      </c>
      <c r="C2094" s="2" t="s">
        <v>1</v>
      </c>
      <c r="D2094" s="2">
        <v>48</v>
      </c>
      <c r="E2094" s="6">
        <v>26318</v>
      </c>
      <c r="F2094" s="7">
        <v>44015.610231481478</v>
      </c>
      <c r="G2094" s="69" t="s">
        <v>4</v>
      </c>
      <c r="H2094" s="68">
        <v>3010</v>
      </c>
      <c r="I2094" s="8">
        <f t="shared" si="159"/>
        <v>30.404040404040405</v>
      </c>
      <c r="J2094" s="93">
        <v>5.3140000000000001</v>
      </c>
      <c r="K2094" s="69">
        <v>99</v>
      </c>
      <c r="L2094" s="68">
        <v>524</v>
      </c>
      <c r="M2094" s="93">
        <f t="shared" si="160"/>
        <v>5.2929292929292933</v>
      </c>
      <c r="N2094" s="93">
        <v>2.282</v>
      </c>
      <c r="O2094" s="69">
        <v>99</v>
      </c>
      <c r="P2094" s="181">
        <f t="shared" si="161"/>
        <v>5.7442748091603049</v>
      </c>
      <c r="Q2094" s="77" t="s">
        <v>12666</v>
      </c>
      <c r="V2094" s="34">
        <v>0.47152777777777777</v>
      </c>
      <c r="W2094" s="85">
        <v>0.61805555555555558</v>
      </c>
      <c r="X2094" s="86">
        <f t="shared" si="162"/>
        <v>0.14652777777777781</v>
      </c>
    </row>
    <row r="2095" spans="1:24" x14ac:dyDescent="0.3">
      <c r="A2095" s="44" t="s">
        <v>13646</v>
      </c>
      <c r="B2095" s="68" t="s">
        <v>7280</v>
      </c>
      <c r="C2095" s="2" t="s">
        <v>1</v>
      </c>
      <c r="D2095" s="2">
        <v>45</v>
      </c>
      <c r="E2095" s="6">
        <v>27337</v>
      </c>
      <c r="F2095" s="7">
        <v>44015.621793981481</v>
      </c>
      <c r="G2095" s="69" t="s">
        <v>4</v>
      </c>
      <c r="H2095" s="68">
        <v>2106</v>
      </c>
      <c r="I2095" s="8">
        <f t="shared" si="159"/>
        <v>21.06</v>
      </c>
      <c r="J2095" s="93">
        <v>4.8550000000000004</v>
      </c>
      <c r="K2095" s="69">
        <v>100</v>
      </c>
      <c r="L2095" s="68">
        <v>619</v>
      </c>
      <c r="M2095" s="93">
        <f t="shared" si="160"/>
        <v>6.19</v>
      </c>
      <c r="N2095" s="93">
        <v>2.411</v>
      </c>
      <c r="O2095" s="69">
        <v>100</v>
      </c>
      <c r="P2095" s="181">
        <f t="shared" si="161"/>
        <v>3.4022617124394179</v>
      </c>
      <c r="Q2095" s="77" t="s">
        <v>12666</v>
      </c>
      <c r="V2095" s="34">
        <v>0.49027777777777781</v>
      </c>
      <c r="W2095" s="85">
        <v>0.63194444444444442</v>
      </c>
      <c r="X2095" s="86">
        <f t="shared" si="162"/>
        <v>0.14166666666666661</v>
      </c>
    </row>
    <row r="2096" spans="1:24" x14ac:dyDescent="0.3">
      <c r="A2096" s="44" t="s">
        <v>13647</v>
      </c>
      <c r="B2096" s="68" t="s">
        <v>13648</v>
      </c>
      <c r="C2096" s="2" t="s">
        <v>6</v>
      </c>
      <c r="D2096" s="2">
        <v>37</v>
      </c>
      <c r="E2096" s="6">
        <v>30375</v>
      </c>
      <c r="F2096" s="7">
        <v>44015.634664351855</v>
      </c>
      <c r="G2096" s="69" t="s">
        <v>4</v>
      </c>
      <c r="H2096" s="68">
        <v>839</v>
      </c>
      <c r="I2096" s="8">
        <f t="shared" si="159"/>
        <v>8.474747474747474</v>
      </c>
      <c r="J2096" s="93">
        <v>2.84</v>
      </c>
      <c r="K2096" s="69">
        <v>99</v>
      </c>
      <c r="L2096" s="68">
        <v>407</v>
      </c>
      <c r="M2096" s="93">
        <f t="shared" si="160"/>
        <v>4.1111111111111107</v>
      </c>
      <c r="N2096" s="93">
        <v>1.994</v>
      </c>
      <c r="O2096" s="69">
        <v>99</v>
      </c>
      <c r="P2096" s="181">
        <f t="shared" si="161"/>
        <v>2.0614250614250613</v>
      </c>
      <c r="Q2096" s="77" t="s">
        <v>12666</v>
      </c>
      <c r="V2096" s="34">
        <v>0.50624999999999998</v>
      </c>
      <c r="W2096" s="85">
        <v>0.65277777777777779</v>
      </c>
      <c r="X2096" s="86">
        <f t="shared" si="162"/>
        <v>0.14652777777777781</v>
      </c>
    </row>
    <row r="2097" spans="1:24" x14ac:dyDescent="0.3">
      <c r="A2097" s="44" t="s">
        <v>13649</v>
      </c>
      <c r="B2097" s="68" t="s">
        <v>13650</v>
      </c>
      <c r="C2097" s="2" t="s">
        <v>6</v>
      </c>
      <c r="D2097" s="2">
        <v>58</v>
      </c>
      <c r="E2097" s="6">
        <v>22645</v>
      </c>
      <c r="F2097" s="7">
        <v>44018.41920138889</v>
      </c>
      <c r="G2097" s="69" t="s">
        <v>71</v>
      </c>
      <c r="H2097" s="95">
        <v>1383</v>
      </c>
      <c r="I2097" s="8">
        <f t="shared" si="159"/>
        <v>13.969696969696969</v>
      </c>
      <c r="J2097" s="106">
        <v>4.5030000000000001</v>
      </c>
      <c r="K2097" s="97">
        <v>99</v>
      </c>
      <c r="L2097" s="95">
        <v>453</v>
      </c>
      <c r="M2097" s="106">
        <f t="shared" si="160"/>
        <v>4.5757575757575761</v>
      </c>
      <c r="N2097" s="106">
        <v>2.246</v>
      </c>
      <c r="O2097" s="97">
        <v>99</v>
      </c>
      <c r="P2097" s="181">
        <f t="shared" si="161"/>
        <v>3.0529801324503305</v>
      </c>
      <c r="Q2097" s="77" t="s">
        <v>12666</v>
      </c>
      <c r="V2097" s="34">
        <v>0.4236111111111111</v>
      </c>
      <c r="W2097" s="85">
        <v>0.57986111111111105</v>
      </c>
      <c r="X2097" s="86">
        <f t="shared" si="162"/>
        <v>0.15624999999999994</v>
      </c>
    </row>
    <row r="2098" spans="1:24" x14ac:dyDescent="0.3">
      <c r="A2098" s="44" t="s">
        <v>13651</v>
      </c>
      <c r="B2098" s="68" t="s">
        <v>7633</v>
      </c>
      <c r="C2098" s="2" t="s">
        <v>1</v>
      </c>
      <c r="D2098" s="2">
        <v>35</v>
      </c>
      <c r="E2098" s="6">
        <v>31052</v>
      </c>
      <c r="F2098" s="7">
        <v>44018.514594907407</v>
      </c>
      <c r="G2098" s="69" t="s">
        <v>4</v>
      </c>
      <c r="H2098" s="68">
        <v>1881</v>
      </c>
      <c r="I2098" s="8">
        <f t="shared" si="159"/>
        <v>19</v>
      </c>
      <c r="J2098" s="93">
        <v>4.0860000000000003</v>
      </c>
      <c r="K2098" s="69">
        <v>99</v>
      </c>
      <c r="L2098" s="68">
        <v>565</v>
      </c>
      <c r="M2098" s="93">
        <f t="shared" si="160"/>
        <v>5.7070707070707067</v>
      </c>
      <c r="N2098" s="93">
        <v>2.6739999999999999</v>
      </c>
      <c r="O2098" s="69">
        <v>99</v>
      </c>
      <c r="P2098" s="181">
        <f t="shared" si="161"/>
        <v>3.3292035398230091</v>
      </c>
      <c r="Q2098" s="77" t="s">
        <v>12666</v>
      </c>
      <c r="V2098" s="34">
        <v>0.36736111111111108</v>
      </c>
      <c r="W2098" s="85">
        <v>0.52083333333333337</v>
      </c>
      <c r="X2098" s="86">
        <f t="shared" si="162"/>
        <v>0.15347222222222229</v>
      </c>
    </row>
    <row r="2099" spans="1:24" x14ac:dyDescent="0.3">
      <c r="A2099" s="44" t="s">
        <v>13652</v>
      </c>
      <c r="B2099" s="68" t="s">
        <v>13653</v>
      </c>
      <c r="C2099" s="2" t="s">
        <v>1</v>
      </c>
      <c r="D2099" s="2">
        <v>52</v>
      </c>
      <c r="E2099" s="6">
        <v>24689</v>
      </c>
      <c r="F2099" s="7">
        <v>44018.514861111114</v>
      </c>
      <c r="G2099" s="69" t="s">
        <v>4</v>
      </c>
      <c r="H2099" s="68">
        <v>2004</v>
      </c>
      <c r="I2099" s="8">
        <f t="shared" si="159"/>
        <v>20.242424242424242</v>
      </c>
      <c r="J2099" s="93">
        <v>3.7959999999999998</v>
      </c>
      <c r="K2099" s="69">
        <v>99</v>
      </c>
      <c r="L2099" s="68">
        <v>412</v>
      </c>
      <c r="M2099" s="93">
        <f t="shared" si="160"/>
        <v>4.1616161616161618</v>
      </c>
      <c r="N2099" s="93">
        <v>2.1459999999999999</v>
      </c>
      <c r="O2099" s="69">
        <v>99</v>
      </c>
      <c r="P2099" s="181">
        <f t="shared" si="161"/>
        <v>4.8640776699029127</v>
      </c>
      <c r="Q2099" s="77" t="s">
        <v>12666</v>
      </c>
      <c r="V2099" s="34">
        <v>0.37847222222222227</v>
      </c>
      <c r="W2099" s="85">
        <v>0.53472222222222221</v>
      </c>
      <c r="X2099" s="86">
        <f t="shared" si="162"/>
        <v>0.15624999999999994</v>
      </c>
    </row>
    <row r="2100" spans="1:24" x14ac:dyDescent="0.3">
      <c r="A2100" s="44" t="s">
        <v>13654</v>
      </c>
      <c r="B2100" s="68" t="s">
        <v>47</v>
      </c>
      <c r="C2100" s="2" t="s">
        <v>1</v>
      </c>
      <c r="D2100" s="2">
        <v>45</v>
      </c>
      <c r="E2100" s="6">
        <v>27487</v>
      </c>
      <c r="F2100" s="7">
        <v>44018.530057870368</v>
      </c>
      <c r="G2100" s="69" t="s">
        <v>4</v>
      </c>
      <c r="H2100" s="68">
        <v>1769</v>
      </c>
      <c r="I2100" s="8">
        <f t="shared" si="159"/>
        <v>17.868686868686869</v>
      </c>
      <c r="J2100" s="93">
        <v>4.3949999999999996</v>
      </c>
      <c r="K2100" s="69">
        <v>99</v>
      </c>
      <c r="L2100" s="68">
        <v>469</v>
      </c>
      <c r="M2100" s="93">
        <f t="shared" si="160"/>
        <v>4.737373737373737</v>
      </c>
      <c r="N2100" s="93">
        <v>2.0230000000000001</v>
      </c>
      <c r="O2100" s="69">
        <v>99</v>
      </c>
      <c r="P2100" s="181">
        <f t="shared" si="161"/>
        <v>3.7718550106609809</v>
      </c>
      <c r="Q2100" s="77" t="s">
        <v>12666</v>
      </c>
      <c r="V2100" s="34">
        <v>0.39930555555555558</v>
      </c>
      <c r="W2100" s="85">
        <v>0.54513888888888895</v>
      </c>
      <c r="X2100" s="86">
        <f t="shared" si="162"/>
        <v>0.14583333333333337</v>
      </c>
    </row>
    <row r="2101" spans="1:24" x14ac:dyDescent="0.3">
      <c r="A2101" s="44" t="s">
        <v>13655</v>
      </c>
      <c r="B2101" s="68" t="s">
        <v>7185</v>
      </c>
      <c r="C2101" s="2" t="s">
        <v>1</v>
      </c>
      <c r="D2101" s="2">
        <v>48</v>
      </c>
      <c r="E2101" s="6">
        <v>26207</v>
      </c>
      <c r="F2101" s="7">
        <v>44018.543564814812</v>
      </c>
      <c r="G2101" s="69" t="s">
        <v>4</v>
      </c>
      <c r="H2101" s="68">
        <v>1656</v>
      </c>
      <c r="I2101" s="8">
        <f t="shared" si="159"/>
        <v>16.727272727272727</v>
      </c>
      <c r="J2101" s="93">
        <v>4.048</v>
      </c>
      <c r="K2101" s="69">
        <v>99</v>
      </c>
      <c r="L2101" s="68">
        <v>383</v>
      </c>
      <c r="M2101" s="93">
        <f t="shared" si="160"/>
        <v>3.8686868686868685</v>
      </c>
      <c r="N2101" s="93">
        <v>1.9570000000000001</v>
      </c>
      <c r="O2101" s="69">
        <v>99</v>
      </c>
      <c r="P2101" s="181">
        <f t="shared" si="161"/>
        <v>4.3237597911227157</v>
      </c>
      <c r="Q2101" s="77" t="s">
        <v>12666</v>
      </c>
      <c r="V2101" s="34">
        <v>0.41875000000000001</v>
      </c>
      <c r="W2101" s="85">
        <v>0.56944444444444442</v>
      </c>
      <c r="X2101" s="86">
        <f t="shared" si="162"/>
        <v>0.15069444444444441</v>
      </c>
    </row>
    <row r="2102" spans="1:24" x14ac:dyDescent="0.3">
      <c r="A2102" s="44" t="s">
        <v>13656</v>
      </c>
      <c r="B2102" s="68" t="s">
        <v>13657</v>
      </c>
      <c r="C2102" s="2" t="s">
        <v>1</v>
      </c>
      <c r="D2102" s="2">
        <v>46</v>
      </c>
      <c r="E2102" s="6">
        <v>26955</v>
      </c>
      <c r="F2102" s="7">
        <v>44018.579571759263</v>
      </c>
      <c r="G2102" s="69" t="s">
        <v>4</v>
      </c>
      <c r="H2102" s="68">
        <v>1782</v>
      </c>
      <c r="I2102" s="8">
        <f t="shared" si="159"/>
        <v>17.82</v>
      </c>
      <c r="J2102" s="93">
        <v>4.5890000000000004</v>
      </c>
      <c r="K2102" s="69">
        <v>100</v>
      </c>
      <c r="L2102" s="68">
        <v>365</v>
      </c>
      <c r="M2102" s="93">
        <f t="shared" si="160"/>
        <v>3.65</v>
      </c>
      <c r="N2102" s="93">
        <v>1.861</v>
      </c>
      <c r="O2102" s="69">
        <v>100</v>
      </c>
      <c r="P2102" s="181">
        <f t="shared" si="161"/>
        <v>4.882191780821918</v>
      </c>
      <c r="Q2102" s="77" t="s">
        <v>12666</v>
      </c>
      <c r="V2102" s="34">
        <v>0.42986111111111108</v>
      </c>
      <c r="W2102" s="85">
        <v>0.59375</v>
      </c>
      <c r="X2102" s="86">
        <f t="shared" si="162"/>
        <v>0.16388888888888892</v>
      </c>
    </row>
    <row r="2103" spans="1:24" x14ac:dyDescent="0.3">
      <c r="A2103" s="44" t="s">
        <v>13661</v>
      </c>
      <c r="B2103" s="68" t="s">
        <v>1574</v>
      </c>
      <c r="C2103" s="2" t="s">
        <v>1</v>
      </c>
      <c r="D2103" s="2">
        <v>59</v>
      </c>
      <c r="E2103" s="6">
        <v>22277</v>
      </c>
      <c r="F2103" s="7">
        <v>44018.619814814818</v>
      </c>
      <c r="G2103" s="69" t="s">
        <v>4</v>
      </c>
      <c r="H2103" s="68">
        <v>2419</v>
      </c>
      <c r="I2103" s="8">
        <f t="shared" si="159"/>
        <v>24.434343434343436</v>
      </c>
      <c r="J2103" s="93">
        <v>4.9880000000000004</v>
      </c>
      <c r="K2103" s="69">
        <v>99</v>
      </c>
      <c r="L2103" s="68">
        <v>489</v>
      </c>
      <c r="M2103" s="93">
        <f t="shared" si="160"/>
        <v>4.9393939393939394</v>
      </c>
      <c r="N2103" s="93">
        <v>2.1749999999999998</v>
      </c>
      <c r="O2103" s="69">
        <v>99</v>
      </c>
      <c r="P2103" s="181">
        <f t="shared" si="161"/>
        <v>4.9468302658486714</v>
      </c>
      <c r="Q2103" s="77" t="s">
        <v>12666</v>
      </c>
      <c r="V2103" s="34">
        <v>0.47638888888888892</v>
      </c>
      <c r="W2103" s="85">
        <v>0.62847222222222221</v>
      </c>
      <c r="X2103" s="86">
        <f t="shared" si="162"/>
        <v>0.15208333333333329</v>
      </c>
    </row>
    <row r="2104" spans="1:24" x14ac:dyDescent="0.3">
      <c r="A2104" s="44" t="s">
        <v>13662</v>
      </c>
      <c r="B2104" s="68" t="s">
        <v>13663</v>
      </c>
      <c r="C2104" s="2" t="s">
        <v>6</v>
      </c>
      <c r="D2104" s="2">
        <v>60</v>
      </c>
      <c r="E2104" s="6">
        <v>21864</v>
      </c>
      <c r="F2104" s="7">
        <v>44018.627256944441</v>
      </c>
      <c r="G2104" s="69" t="s">
        <v>4</v>
      </c>
      <c r="H2104" s="68">
        <v>3318</v>
      </c>
      <c r="I2104" s="8">
        <f t="shared" si="159"/>
        <v>33.515151515151516</v>
      </c>
      <c r="J2104" s="93">
        <v>5.4909999999999997</v>
      </c>
      <c r="K2104" s="69">
        <v>99</v>
      </c>
      <c r="L2104" s="68">
        <v>1035</v>
      </c>
      <c r="M2104" s="93">
        <f t="shared" si="160"/>
        <v>10.454545454545455</v>
      </c>
      <c r="N2104" s="93">
        <v>3.157</v>
      </c>
      <c r="O2104" s="69">
        <v>99</v>
      </c>
      <c r="P2104" s="181">
        <f t="shared" si="161"/>
        <v>3.2057971014492752</v>
      </c>
      <c r="Q2104" s="77" t="s">
        <v>12666</v>
      </c>
      <c r="V2104" s="34">
        <v>0.49027777777777781</v>
      </c>
      <c r="W2104" s="85">
        <v>0.63888888888888895</v>
      </c>
      <c r="X2104" s="86">
        <f t="shared" si="162"/>
        <v>0.14861111111111114</v>
      </c>
    </row>
    <row r="2105" spans="1:24" x14ac:dyDescent="0.3">
      <c r="A2105" s="44" t="s">
        <v>13664</v>
      </c>
      <c r="B2105" s="68" t="s">
        <v>13665</v>
      </c>
      <c r="C2105" s="2" t="s">
        <v>6</v>
      </c>
      <c r="D2105" s="2">
        <v>36</v>
      </c>
      <c r="E2105" s="6">
        <v>30519</v>
      </c>
      <c r="F2105" s="7">
        <v>44018.640057870369</v>
      </c>
      <c r="G2105" s="69" t="s">
        <v>4</v>
      </c>
      <c r="H2105" s="68">
        <v>1508</v>
      </c>
      <c r="I2105" s="8">
        <f t="shared" si="159"/>
        <v>15.232323232323232</v>
      </c>
      <c r="J2105" s="93">
        <v>4.8899999999999997</v>
      </c>
      <c r="K2105" s="69">
        <v>99</v>
      </c>
      <c r="L2105" s="68">
        <v>313</v>
      </c>
      <c r="M2105" s="93">
        <f t="shared" si="160"/>
        <v>3.1616161616161618</v>
      </c>
      <c r="N2105" s="93">
        <v>1.621</v>
      </c>
      <c r="O2105" s="69">
        <v>99</v>
      </c>
      <c r="P2105" s="181">
        <f t="shared" si="161"/>
        <v>4.8178913738019169</v>
      </c>
      <c r="Q2105" s="77" t="s">
        <v>12666</v>
      </c>
      <c r="V2105" s="34">
        <v>0.50555555555555554</v>
      </c>
      <c r="W2105" s="85">
        <v>0.65555555555555556</v>
      </c>
      <c r="X2105" s="86">
        <f t="shared" si="162"/>
        <v>0.15000000000000002</v>
      </c>
    </row>
    <row r="2106" spans="1:24" x14ac:dyDescent="0.3">
      <c r="A2106" s="44" t="s">
        <v>13666</v>
      </c>
      <c r="B2106" s="68" t="s">
        <v>13667</v>
      </c>
      <c r="C2106" s="2" t="s">
        <v>6</v>
      </c>
      <c r="D2106" s="2">
        <v>82</v>
      </c>
      <c r="E2106" s="6">
        <v>13895</v>
      </c>
      <c r="F2106" s="7">
        <v>44018.646493055552</v>
      </c>
      <c r="G2106" s="69" t="s">
        <v>4</v>
      </c>
      <c r="H2106" s="68">
        <v>2183</v>
      </c>
      <c r="I2106" s="8">
        <f t="shared" si="159"/>
        <v>21.83</v>
      </c>
      <c r="J2106" s="93">
        <v>4.6390000000000002</v>
      </c>
      <c r="K2106" s="69">
        <v>100</v>
      </c>
      <c r="L2106" s="68">
        <v>810</v>
      </c>
      <c r="M2106" s="93">
        <f t="shared" si="160"/>
        <v>8.1</v>
      </c>
      <c r="N2106" s="93">
        <v>2.6070000000000002</v>
      </c>
      <c r="O2106" s="69">
        <v>100</v>
      </c>
      <c r="P2106" s="181">
        <f t="shared" si="161"/>
        <v>2.6950617283950615</v>
      </c>
      <c r="Q2106" s="77" t="s">
        <v>12666</v>
      </c>
      <c r="V2106" s="34">
        <v>0.53125</v>
      </c>
      <c r="W2106" s="85">
        <v>0.68402777777777779</v>
      </c>
      <c r="X2106" s="86">
        <f t="shared" si="162"/>
        <v>0.15277777777777779</v>
      </c>
    </row>
    <row r="2107" spans="1:24" x14ac:dyDescent="0.3">
      <c r="A2107" s="44" t="s">
        <v>13668</v>
      </c>
      <c r="B2107" s="68" t="s">
        <v>7221</v>
      </c>
      <c r="C2107" s="2" t="s">
        <v>1</v>
      </c>
      <c r="D2107" s="2">
        <v>48</v>
      </c>
      <c r="E2107" s="6">
        <v>26470</v>
      </c>
      <c r="F2107" s="7">
        <v>44019.515949074077</v>
      </c>
      <c r="G2107" s="69" t="s">
        <v>4</v>
      </c>
      <c r="H2107" s="68">
        <v>2198</v>
      </c>
      <c r="I2107" s="8">
        <f t="shared" si="159"/>
        <v>21.98</v>
      </c>
      <c r="J2107" s="93">
        <v>4.907</v>
      </c>
      <c r="K2107" s="69">
        <v>100</v>
      </c>
      <c r="L2107" s="68">
        <v>476</v>
      </c>
      <c r="M2107" s="93">
        <f t="shared" si="160"/>
        <v>4.76</v>
      </c>
      <c r="N2107" s="93">
        <v>1.9650000000000001</v>
      </c>
      <c r="O2107" s="69">
        <v>100</v>
      </c>
      <c r="P2107" s="181">
        <f t="shared" si="161"/>
        <v>4.6176470588235299</v>
      </c>
      <c r="Q2107" s="77" t="s">
        <v>12666</v>
      </c>
      <c r="V2107" s="34">
        <v>0.37708333333333338</v>
      </c>
      <c r="W2107" s="85">
        <v>0.52083333333333337</v>
      </c>
      <c r="X2107" s="86">
        <f t="shared" si="162"/>
        <v>0.14374999999999999</v>
      </c>
    </row>
    <row r="2108" spans="1:24" x14ac:dyDescent="0.3">
      <c r="A2108" s="44" t="s">
        <v>7706</v>
      </c>
      <c r="B2108" s="68" t="s">
        <v>7707</v>
      </c>
      <c r="C2108" s="2" t="s">
        <v>6</v>
      </c>
      <c r="D2108" s="2">
        <v>78</v>
      </c>
      <c r="E2108" s="6">
        <v>15381</v>
      </c>
      <c r="F2108" s="7">
        <v>44019.528622685182</v>
      </c>
      <c r="G2108" s="69" t="s">
        <v>4</v>
      </c>
      <c r="H2108" s="68">
        <v>2408</v>
      </c>
      <c r="I2108" s="8">
        <f t="shared" si="159"/>
        <v>24.08</v>
      </c>
      <c r="J2108" s="93">
        <v>4.3819999999999997</v>
      </c>
      <c r="K2108" s="69">
        <v>100</v>
      </c>
      <c r="L2108" s="68">
        <v>710</v>
      </c>
      <c r="M2108" s="93">
        <f t="shared" si="160"/>
        <v>7.1</v>
      </c>
      <c r="N2108" s="93">
        <v>2.9420000000000002</v>
      </c>
      <c r="O2108" s="69">
        <v>100</v>
      </c>
      <c r="P2108" s="181">
        <f t="shared" si="161"/>
        <v>3.3915492957746478</v>
      </c>
      <c r="Q2108" s="77" t="s">
        <v>12666</v>
      </c>
      <c r="V2108" s="34">
        <v>0.38750000000000001</v>
      </c>
      <c r="W2108" s="85">
        <v>0.53472222222222221</v>
      </c>
      <c r="X2108" s="86">
        <f t="shared" si="162"/>
        <v>0.1472222222222222</v>
      </c>
    </row>
    <row r="2109" spans="1:24" x14ac:dyDescent="0.3">
      <c r="A2109" s="44" t="s">
        <v>13669</v>
      </c>
      <c r="B2109" s="68" t="s">
        <v>13670</v>
      </c>
      <c r="C2109" s="2" t="s">
        <v>1</v>
      </c>
      <c r="D2109" s="2">
        <v>78</v>
      </c>
      <c r="E2109" s="6">
        <v>15361</v>
      </c>
      <c r="F2109" s="7">
        <v>44019.539930555555</v>
      </c>
      <c r="G2109" s="69" t="s">
        <v>4</v>
      </c>
      <c r="H2109" s="68">
        <v>2402</v>
      </c>
      <c r="I2109" s="8">
        <f t="shared" si="159"/>
        <v>24.02</v>
      </c>
      <c r="J2109" s="93">
        <v>4.9969999999999999</v>
      </c>
      <c r="K2109" s="69">
        <v>100</v>
      </c>
      <c r="L2109" s="68">
        <v>797</v>
      </c>
      <c r="M2109" s="93">
        <f t="shared" si="160"/>
        <v>7.97</v>
      </c>
      <c r="N2109" s="93">
        <v>3.3650000000000002</v>
      </c>
      <c r="O2109" s="69">
        <v>100</v>
      </c>
      <c r="P2109" s="181">
        <f t="shared" si="161"/>
        <v>3.0138017565872022</v>
      </c>
      <c r="Q2109" s="77" t="s">
        <v>12666</v>
      </c>
      <c r="V2109" s="34">
        <v>0.39374999999999999</v>
      </c>
      <c r="W2109" s="85">
        <v>0.54861111111111105</v>
      </c>
      <c r="X2109" s="86">
        <f t="shared" si="162"/>
        <v>0.15486111111111106</v>
      </c>
    </row>
    <row r="2110" spans="1:24" x14ac:dyDescent="0.3">
      <c r="A2110" s="44" t="s">
        <v>3598</v>
      </c>
      <c r="B2110" s="68" t="s">
        <v>232</v>
      </c>
      <c r="C2110" s="2" t="s">
        <v>1</v>
      </c>
      <c r="D2110" s="2">
        <v>46</v>
      </c>
      <c r="E2110" s="6">
        <v>26910</v>
      </c>
      <c r="F2110" s="7">
        <v>44019.550115740742</v>
      </c>
      <c r="G2110" s="69" t="s">
        <v>4</v>
      </c>
      <c r="H2110" s="68">
        <v>1994</v>
      </c>
      <c r="I2110" s="8">
        <f t="shared" si="159"/>
        <v>19.940000000000001</v>
      </c>
      <c r="J2110" s="93">
        <v>4.7160000000000002</v>
      </c>
      <c r="K2110" s="69">
        <v>100</v>
      </c>
      <c r="L2110" s="68">
        <v>415</v>
      </c>
      <c r="M2110" s="93">
        <f t="shared" si="160"/>
        <v>4.1500000000000004</v>
      </c>
      <c r="N2110" s="93">
        <v>1.893</v>
      </c>
      <c r="O2110" s="69">
        <v>100</v>
      </c>
      <c r="P2110" s="181">
        <f t="shared" si="161"/>
        <v>4.8048192771084333</v>
      </c>
      <c r="Q2110" s="77" t="s">
        <v>12666</v>
      </c>
      <c r="V2110" s="34">
        <v>0.40972222222222227</v>
      </c>
      <c r="W2110" s="85">
        <v>0.56944444444444442</v>
      </c>
      <c r="X2110" s="86">
        <f t="shared" si="162"/>
        <v>0.15972222222222215</v>
      </c>
    </row>
    <row r="2111" spans="1:24" x14ac:dyDescent="0.3">
      <c r="A2111" s="44" t="s">
        <v>13671</v>
      </c>
      <c r="B2111" s="68" t="s">
        <v>1867</v>
      </c>
      <c r="C2111" s="2" t="s">
        <v>6</v>
      </c>
      <c r="D2111" s="2">
        <v>69</v>
      </c>
      <c r="E2111" s="6">
        <v>18540</v>
      </c>
      <c r="F2111" s="7">
        <v>44019.577013888891</v>
      </c>
      <c r="G2111" s="69" t="s">
        <v>4</v>
      </c>
      <c r="H2111" s="68">
        <v>2164</v>
      </c>
      <c r="I2111" s="8">
        <f t="shared" si="159"/>
        <v>21.858585858585858</v>
      </c>
      <c r="J2111" s="93">
        <v>5.0490000000000004</v>
      </c>
      <c r="K2111" s="69">
        <v>99</v>
      </c>
      <c r="L2111" s="68">
        <v>779</v>
      </c>
      <c r="M2111" s="93">
        <f t="shared" si="160"/>
        <v>7.8686868686868685</v>
      </c>
      <c r="N2111" s="93">
        <v>2.5579999999999998</v>
      </c>
      <c r="O2111" s="69">
        <v>99</v>
      </c>
      <c r="P2111" s="181">
        <f t="shared" si="161"/>
        <v>2.7779204107830551</v>
      </c>
      <c r="Q2111" s="77" t="s">
        <v>12666</v>
      </c>
      <c r="V2111" s="34">
        <v>0.42708333333333331</v>
      </c>
      <c r="W2111" s="85">
        <v>0.58333333333333337</v>
      </c>
      <c r="X2111" s="86">
        <f t="shared" si="162"/>
        <v>0.15625000000000006</v>
      </c>
    </row>
    <row r="2112" spans="1:24" x14ac:dyDescent="0.3">
      <c r="A2112" s="44" t="s">
        <v>13672</v>
      </c>
      <c r="B2112" s="68" t="s">
        <v>5808</v>
      </c>
      <c r="C2112" s="2" t="s">
        <v>1</v>
      </c>
      <c r="D2112" s="2">
        <v>44</v>
      </c>
      <c r="E2112" s="6">
        <v>27851</v>
      </c>
      <c r="F2112" s="7">
        <v>44019.592476851853</v>
      </c>
      <c r="G2112" s="69" t="s">
        <v>4</v>
      </c>
      <c r="H2112" s="68">
        <v>1997</v>
      </c>
      <c r="I2112" s="8">
        <f t="shared" si="159"/>
        <v>20.171717171717173</v>
      </c>
      <c r="J2112" s="93">
        <v>5.5220000000000002</v>
      </c>
      <c r="K2112" s="69">
        <v>99</v>
      </c>
      <c r="L2112" s="68">
        <v>439</v>
      </c>
      <c r="M2112" s="93">
        <f t="shared" si="160"/>
        <v>4.4343434343434343</v>
      </c>
      <c r="N2112" s="93">
        <v>2.0459999999999998</v>
      </c>
      <c r="O2112" s="69">
        <v>99</v>
      </c>
      <c r="P2112" s="181">
        <f t="shared" si="161"/>
        <v>4.548974943052392</v>
      </c>
      <c r="Q2112" s="77" t="s">
        <v>12666</v>
      </c>
      <c r="V2112" s="34">
        <v>0.4458333333333333</v>
      </c>
      <c r="W2112" s="85">
        <v>0.59722222222222221</v>
      </c>
      <c r="X2112" s="86">
        <f t="shared" si="162"/>
        <v>0.15138888888888891</v>
      </c>
    </row>
    <row r="2113" spans="1:24" x14ac:dyDescent="0.3">
      <c r="A2113" s="44" t="s">
        <v>13673</v>
      </c>
      <c r="B2113" s="68" t="s">
        <v>7239</v>
      </c>
      <c r="C2113" s="2" t="s">
        <v>1</v>
      </c>
      <c r="D2113" s="2">
        <v>50</v>
      </c>
      <c r="E2113" s="6">
        <v>25438</v>
      </c>
      <c r="F2113" s="7">
        <v>44019.602650462963</v>
      </c>
      <c r="G2113" s="69" t="s">
        <v>4</v>
      </c>
      <c r="H2113" s="68">
        <v>2042</v>
      </c>
      <c r="I2113" s="8">
        <f t="shared" si="159"/>
        <v>20.420000000000002</v>
      </c>
      <c r="J2113" s="93">
        <v>4.6239999999999997</v>
      </c>
      <c r="K2113" s="69">
        <v>100</v>
      </c>
      <c r="L2113" s="68">
        <v>488</v>
      </c>
      <c r="M2113" s="93">
        <f t="shared" si="160"/>
        <v>4.88</v>
      </c>
      <c r="N2113" s="93">
        <v>2.2349999999999999</v>
      </c>
      <c r="O2113" s="69">
        <v>100</v>
      </c>
      <c r="P2113" s="181">
        <f t="shared" si="161"/>
        <v>4.1844262295081975</v>
      </c>
      <c r="Q2113" s="77" t="s">
        <v>12666</v>
      </c>
      <c r="V2113" s="34">
        <v>0.45277777777777778</v>
      </c>
      <c r="W2113" s="85">
        <v>0.61111111111111105</v>
      </c>
      <c r="X2113" s="86">
        <f t="shared" si="162"/>
        <v>0.15833333333333327</v>
      </c>
    </row>
    <row r="2114" spans="1:24" x14ac:dyDescent="0.3">
      <c r="A2114" s="44" t="s">
        <v>13674</v>
      </c>
      <c r="B2114" s="68" t="s">
        <v>7016</v>
      </c>
      <c r="C2114" s="2" t="s">
        <v>1</v>
      </c>
      <c r="D2114" s="2">
        <v>8.75</v>
      </c>
      <c r="E2114" s="6">
        <v>40827</v>
      </c>
      <c r="F2114" s="7">
        <v>44019.613344907404</v>
      </c>
      <c r="G2114" s="69" t="s">
        <v>4</v>
      </c>
      <c r="H2114" s="68">
        <v>1407</v>
      </c>
      <c r="I2114" s="8">
        <f t="shared" si="159"/>
        <v>14.212121212121213</v>
      </c>
      <c r="J2114" s="93">
        <v>4.5250000000000004</v>
      </c>
      <c r="K2114" s="69">
        <v>99</v>
      </c>
      <c r="L2114" s="68">
        <v>165</v>
      </c>
      <c r="M2114" s="93">
        <f t="shared" si="160"/>
        <v>1.6666666666666667</v>
      </c>
      <c r="N2114" s="93">
        <v>1.1870000000000001</v>
      </c>
      <c r="O2114" s="69">
        <v>99</v>
      </c>
      <c r="P2114" s="181">
        <f t="shared" si="161"/>
        <v>8.5272727272727273</v>
      </c>
      <c r="Q2114" s="77" t="s">
        <v>12666</v>
      </c>
      <c r="V2114" s="34">
        <v>0.47152777777777777</v>
      </c>
      <c r="W2114" s="85">
        <v>0.63194444444444442</v>
      </c>
      <c r="X2114" s="86">
        <f t="shared" si="162"/>
        <v>0.16041666666666665</v>
      </c>
    </row>
    <row r="2115" spans="1:24" x14ac:dyDescent="0.3">
      <c r="A2115" s="44" t="s">
        <v>13675</v>
      </c>
      <c r="B2115" s="68" t="s">
        <v>13676</v>
      </c>
      <c r="C2115" s="2" t="s">
        <v>6</v>
      </c>
      <c r="D2115" s="2">
        <v>72</v>
      </c>
      <c r="E2115" s="6">
        <v>17610</v>
      </c>
      <c r="F2115" s="7">
        <v>44019.630347222221</v>
      </c>
      <c r="G2115" s="69" t="s">
        <v>4</v>
      </c>
      <c r="H2115" s="68">
        <v>1465</v>
      </c>
      <c r="I2115" s="8">
        <f t="shared" ref="I2115:I2178" si="163">H2115/K2115</f>
        <v>14.65</v>
      </c>
      <c r="J2115" s="93">
        <v>3.794</v>
      </c>
      <c r="K2115" s="69">
        <v>100</v>
      </c>
      <c r="L2115" s="68">
        <v>488</v>
      </c>
      <c r="M2115" s="93">
        <f t="shared" ref="M2115:M2178" si="164">L2115/O2115</f>
        <v>4.88</v>
      </c>
      <c r="N2115" s="93">
        <v>2.698</v>
      </c>
      <c r="O2115" s="69">
        <v>100</v>
      </c>
      <c r="P2115" s="181">
        <f t="shared" ref="P2115:P2178" si="165">I2115/M2115</f>
        <v>3.002049180327869</v>
      </c>
      <c r="Q2115" s="77" t="s">
        <v>12666</v>
      </c>
      <c r="V2115" s="34">
        <v>0.42152777777777778</v>
      </c>
      <c r="W2115" s="85">
        <v>0.65277777777777779</v>
      </c>
      <c r="X2115" s="86">
        <f t="shared" ref="X2115:X2178" si="166">IF(AND(W2115&lt;&gt;0,V2115&lt;&gt;0),W2115-V2115,"No_data")</f>
        <v>0.23125000000000001</v>
      </c>
    </row>
    <row r="2116" spans="1:24" x14ac:dyDescent="0.3">
      <c r="A2116" s="44" t="s">
        <v>3367</v>
      </c>
      <c r="B2116" s="68" t="s">
        <v>1865</v>
      </c>
      <c r="C2116" s="2" t="s">
        <v>1</v>
      </c>
      <c r="D2116" s="2">
        <v>54</v>
      </c>
      <c r="E2116" s="6">
        <v>23943</v>
      </c>
      <c r="F2116" s="7">
        <v>44019.643807870372</v>
      </c>
      <c r="G2116" s="69" t="s">
        <v>4</v>
      </c>
      <c r="H2116" s="68">
        <v>1730</v>
      </c>
      <c r="I2116" s="8">
        <f t="shared" si="163"/>
        <v>17.3</v>
      </c>
      <c r="J2116" s="93">
        <v>4.5490000000000004</v>
      </c>
      <c r="K2116" s="69">
        <v>100</v>
      </c>
      <c r="L2116" s="68">
        <v>439</v>
      </c>
      <c r="M2116" s="93">
        <f t="shared" si="164"/>
        <v>4.3899999999999997</v>
      </c>
      <c r="N2116" s="93">
        <v>2.141</v>
      </c>
      <c r="O2116" s="69">
        <v>100</v>
      </c>
      <c r="P2116" s="181">
        <f t="shared" si="165"/>
        <v>3.9407744874715265</v>
      </c>
      <c r="Q2116" s="77" t="s">
        <v>12666</v>
      </c>
      <c r="V2116" s="34">
        <v>0.49583333333333335</v>
      </c>
      <c r="W2116" s="85">
        <v>0.66666666666666663</v>
      </c>
      <c r="X2116" s="86">
        <f t="shared" si="166"/>
        <v>0.17083333333333328</v>
      </c>
    </row>
    <row r="2117" spans="1:24" x14ac:dyDescent="0.3">
      <c r="A2117" s="44" t="s">
        <v>13677</v>
      </c>
      <c r="B2117" s="68" t="s">
        <v>1154</v>
      </c>
      <c r="C2117" s="2" t="s">
        <v>1</v>
      </c>
      <c r="D2117" s="2">
        <v>50</v>
      </c>
      <c r="E2117" s="6">
        <v>25604</v>
      </c>
      <c r="F2117" s="7">
        <v>44020.516423611109</v>
      </c>
      <c r="G2117" s="69" t="s">
        <v>4</v>
      </c>
      <c r="H2117" s="68">
        <v>1608</v>
      </c>
      <c r="I2117" s="8">
        <f t="shared" si="163"/>
        <v>16.242424242424242</v>
      </c>
      <c r="J2117" s="93">
        <v>4.6529999999999996</v>
      </c>
      <c r="K2117" s="69">
        <v>99</v>
      </c>
      <c r="L2117" s="68">
        <v>533</v>
      </c>
      <c r="M2117" s="93">
        <f t="shared" si="164"/>
        <v>5.3838383838383841</v>
      </c>
      <c r="N2117" s="93">
        <v>2.1840000000000002</v>
      </c>
      <c r="O2117" s="69">
        <v>99</v>
      </c>
      <c r="P2117" s="181">
        <f t="shared" si="165"/>
        <v>3.0168855534709191</v>
      </c>
      <c r="Q2117" s="77" t="s">
        <v>12666</v>
      </c>
      <c r="V2117" s="34">
        <v>0.36388888888888887</v>
      </c>
      <c r="W2117" s="85">
        <v>0.52083333333333337</v>
      </c>
      <c r="X2117" s="86">
        <f t="shared" si="166"/>
        <v>0.1569444444444445</v>
      </c>
    </row>
    <row r="2118" spans="1:24" x14ac:dyDescent="0.3">
      <c r="A2118" s="44" t="s">
        <v>13678</v>
      </c>
      <c r="B2118" s="68" t="s">
        <v>13679</v>
      </c>
      <c r="C2118" s="2" t="s">
        <v>6</v>
      </c>
      <c r="D2118" s="2">
        <v>41</v>
      </c>
      <c r="E2118" s="6">
        <v>28952</v>
      </c>
      <c r="F2118" s="7">
        <v>44020.527939814812</v>
      </c>
      <c r="G2118" s="69" t="s">
        <v>4</v>
      </c>
      <c r="H2118" s="68">
        <v>1284</v>
      </c>
      <c r="I2118" s="8">
        <f t="shared" si="163"/>
        <v>12.969696969696969</v>
      </c>
      <c r="J2118" s="93">
        <v>3.5870000000000002</v>
      </c>
      <c r="K2118" s="69">
        <v>99</v>
      </c>
      <c r="L2118" s="68">
        <v>484</v>
      </c>
      <c r="M2118" s="93">
        <f t="shared" si="164"/>
        <v>4.8888888888888893</v>
      </c>
      <c r="N2118" s="93">
        <v>1.984</v>
      </c>
      <c r="O2118" s="69">
        <v>99</v>
      </c>
      <c r="P2118" s="181">
        <f t="shared" si="165"/>
        <v>2.6528925619834709</v>
      </c>
      <c r="Q2118" s="77" t="s">
        <v>12666</v>
      </c>
      <c r="V2118" s="34">
        <v>0.38541666666666669</v>
      </c>
      <c r="W2118" s="85">
        <v>0.53472222222222221</v>
      </c>
      <c r="X2118" s="86">
        <f t="shared" si="166"/>
        <v>0.14930555555555552</v>
      </c>
    </row>
    <row r="2119" spans="1:24" x14ac:dyDescent="0.3">
      <c r="A2119" s="44" t="s">
        <v>2800</v>
      </c>
      <c r="B2119" s="68" t="s">
        <v>1657</v>
      </c>
      <c r="C2119" s="2" t="s">
        <v>1</v>
      </c>
      <c r="D2119" s="2">
        <v>49</v>
      </c>
      <c r="E2119" s="6">
        <v>25924</v>
      </c>
      <c r="F2119" s="7">
        <v>44020.538912037038</v>
      </c>
      <c r="G2119" s="69" t="s">
        <v>4</v>
      </c>
      <c r="H2119" s="68">
        <v>2299</v>
      </c>
      <c r="I2119" s="8">
        <f t="shared" si="163"/>
        <v>23.222222222222221</v>
      </c>
      <c r="J2119" s="93">
        <v>3.996</v>
      </c>
      <c r="K2119" s="69">
        <v>99</v>
      </c>
      <c r="L2119" s="68">
        <v>523</v>
      </c>
      <c r="M2119" s="93">
        <f t="shared" si="164"/>
        <v>5.2828282828282829</v>
      </c>
      <c r="N2119" s="93">
        <v>1.99</v>
      </c>
      <c r="O2119" s="69">
        <v>99</v>
      </c>
      <c r="P2119" s="181">
        <f t="shared" si="165"/>
        <v>4.3957934990439771</v>
      </c>
      <c r="Q2119" s="77" t="s">
        <v>12666</v>
      </c>
      <c r="V2119" s="34">
        <v>0.41180555555555554</v>
      </c>
      <c r="W2119" s="85">
        <v>0.54861111111111105</v>
      </c>
      <c r="X2119" s="86">
        <f t="shared" si="166"/>
        <v>0.13680555555555551</v>
      </c>
    </row>
    <row r="2120" spans="1:24" x14ac:dyDescent="0.3">
      <c r="A2120" s="44" t="s">
        <v>3276</v>
      </c>
      <c r="B2120" s="68" t="s">
        <v>1789</v>
      </c>
      <c r="C2120" s="2" t="s">
        <v>1</v>
      </c>
      <c r="D2120" s="2">
        <v>63</v>
      </c>
      <c r="E2120" s="6">
        <v>20889</v>
      </c>
      <c r="F2120" s="7">
        <v>44020.549155092594</v>
      </c>
      <c r="G2120" s="69" t="s">
        <v>4</v>
      </c>
      <c r="H2120" s="68">
        <v>3138</v>
      </c>
      <c r="I2120" s="8">
        <f t="shared" si="163"/>
        <v>31.38</v>
      </c>
      <c r="J2120" s="93">
        <v>6.8120000000000003</v>
      </c>
      <c r="K2120" s="69">
        <v>100</v>
      </c>
      <c r="L2120" s="68">
        <v>632</v>
      </c>
      <c r="M2120" s="93">
        <f t="shared" si="164"/>
        <v>6.32</v>
      </c>
      <c r="N2120" s="93">
        <v>2.4900000000000002</v>
      </c>
      <c r="O2120" s="69">
        <v>100</v>
      </c>
      <c r="P2120" s="181">
        <f t="shared" si="165"/>
        <v>4.9651898734177209</v>
      </c>
      <c r="Q2120" s="77" t="s">
        <v>12666</v>
      </c>
      <c r="V2120" s="34">
        <v>0.41666666666666669</v>
      </c>
      <c r="W2120" s="85">
        <v>0.5625</v>
      </c>
      <c r="X2120" s="86">
        <f t="shared" si="166"/>
        <v>0.14583333333333331</v>
      </c>
    </row>
    <row r="2121" spans="1:24" x14ac:dyDescent="0.3">
      <c r="A2121" s="44" t="s">
        <v>13680</v>
      </c>
      <c r="B2121" s="68" t="s">
        <v>7566</v>
      </c>
      <c r="C2121" s="2" t="s">
        <v>1</v>
      </c>
      <c r="D2121" s="2">
        <v>46</v>
      </c>
      <c r="E2121" s="6">
        <v>27023</v>
      </c>
      <c r="F2121" s="7">
        <v>44020.562557870369</v>
      </c>
      <c r="G2121" s="69" t="s">
        <v>4</v>
      </c>
      <c r="H2121" s="68">
        <v>1832</v>
      </c>
      <c r="I2121" s="8">
        <f t="shared" si="163"/>
        <v>18.505050505050505</v>
      </c>
      <c r="J2121" s="93">
        <v>4.3220000000000001</v>
      </c>
      <c r="K2121" s="69">
        <v>99</v>
      </c>
      <c r="L2121" s="68">
        <v>460</v>
      </c>
      <c r="M2121" s="93">
        <f t="shared" si="164"/>
        <v>4.6464646464646462</v>
      </c>
      <c r="N2121" s="93">
        <v>2.2919999999999998</v>
      </c>
      <c r="O2121" s="69">
        <v>99</v>
      </c>
      <c r="P2121" s="181">
        <f t="shared" si="165"/>
        <v>3.982608695652174</v>
      </c>
      <c r="Q2121" s="77" t="s">
        <v>12666</v>
      </c>
      <c r="V2121" s="34">
        <v>0.42222222222222222</v>
      </c>
      <c r="W2121" s="85">
        <v>0.58333333333333337</v>
      </c>
      <c r="X2121" s="86">
        <f t="shared" si="166"/>
        <v>0.16111111111111115</v>
      </c>
    </row>
    <row r="2122" spans="1:24" x14ac:dyDescent="0.3">
      <c r="A2122" s="44" t="s">
        <v>13681</v>
      </c>
      <c r="B2122" s="68" t="s">
        <v>6735</v>
      </c>
      <c r="C2122" s="2" t="s">
        <v>1</v>
      </c>
      <c r="D2122" s="2">
        <v>41</v>
      </c>
      <c r="E2122" s="6">
        <v>28834</v>
      </c>
      <c r="F2122" s="7">
        <v>44020.576562499999</v>
      </c>
      <c r="G2122" s="69" t="s">
        <v>4</v>
      </c>
      <c r="H2122" s="68">
        <v>2519</v>
      </c>
      <c r="I2122" s="8">
        <f t="shared" si="163"/>
        <v>25.444444444444443</v>
      </c>
      <c r="J2122" s="93">
        <v>6.9210000000000003</v>
      </c>
      <c r="K2122" s="69">
        <v>99</v>
      </c>
      <c r="L2122" s="68">
        <v>340</v>
      </c>
      <c r="M2122" s="93">
        <f t="shared" si="164"/>
        <v>3.4343434343434343</v>
      </c>
      <c r="N2122" s="93">
        <v>1.917</v>
      </c>
      <c r="O2122" s="69">
        <v>99</v>
      </c>
      <c r="P2122" s="181">
        <f t="shared" si="165"/>
        <v>7.4088235294117641</v>
      </c>
      <c r="Q2122" s="77" t="s">
        <v>12666</v>
      </c>
      <c r="V2122" s="34">
        <v>0.42569444444444443</v>
      </c>
      <c r="W2122" s="85">
        <v>0.59722222222222221</v>
      </c>
      <c r="X2122" s="86">
        <f t="shared" si="166"/>
        <v>0.17152777777777778</v>
      </c>
    </row>
    <row r="2123" spans="1:24" x14ac:dyDescent="0.3">
      <c r="A2123" s="44" t="s">
        <v>13682</v>
      </c>
      <c r="B2123" s="68" t="s">
        <v>13683</v>
      </c>
      <c r="C2123" s="2" t="s">
        <v>1</v>
      </c>
      <c r="D2123" s="2">
        <v>69</v>
      </c>
      <c r="E2123" s="6">
        <v>18711</v>
      </c>
      <c r="F2123" s="7">
        <v>44020.597546296296</v>
      </c>
      <c r="G2123" s="69" t="s">
        <v>4</v>
      </c>
      <c r="H2123" s="68">
        <v>2255</v>
      </c>
      <c r="I2123" s="8">
        <f t="shared" si="163"/>
        <v>22.55</v>
      </c>
      <c r="J2123" s="93">
        <v>4.766</v>
      </c>
      <c r="K2123" s="69">
        <v>100</v>
      </c>
      <c r="L2123" s="68">
        <v>612</v>
      </c>
      <c r="M2123" s="93">
        <f t="shared" si="164"/>
        <v>6.12</v>
      </c>
      <c r="N2123" s="93">
        <v>2.742</v>
      </c>
      <c r="O2123" s="69">
        <v>100</v>
      </c>
      <c r="P2123" s="181">
        <f t="shared" si="165"/>
        <v>3.6846405228758172</v>
      </c>
      <c r="Q2123" s="77" t="s">
        <v>12666</v>
      </c>
      <c r="V2123" s="34">
        <v>0.4458333333333333</v>
      </c>
      <c r="W2123" s="85">
        <v>0.61111111111111105</v>
      </c>
      <c r="X2123" s="86">
        <f t="shared" si="166"/>
        <v>0.16527777777777775</v>
      </c>
    </row>
    <row r="2124" spans="1:24" x14ac:dyDescent="0.3">
      <c r="A2124" s="44" t="s">
        <v>3383</v>
      </c>
      <c r="B2124" s="68" t="s">
        <v>1878</v>
      </c>
      <c r="C2124" s="2" t="s">
        <v>1</v>
      </c>
      <c r="D2124" s="2">
        <v>51</v>
      </c>
      <c r="E2124" s="6">
        <v>25034</v>
      </c>
      <c r="F2124" s="7">
        <v>44020.608541666668</v>
      </c>
      <c r="G2124" s="69" t="s">
        <v>4</v>
      </c>
      <c r="H2124" s="68">
        <v>2005</v>
      </c>
      <c r="I2124" s="8">
        <f t="shared" si="163"/>
        <v>20.252525252525253</v>
      </c>
      <c r="J2124" s="93">
        <v>4.1539999999999999</v>
      </c>
      <c r="K2124" s="69">
        <v>99</v>
      </c>
      <c r="L2124" s="68">
        <v>666</v>
      </c>
      <c r="M2124" s="93">
        <f t="shared" si="164"/>
        <v>6.7272727272727275</v>
      </c>
      <c r="N2124" s="93">
        <v>2.7949999999999999</v>
      </c>
      <c r="O2124" s="69">
        <v>99</v>
      </c>
      <c r="P2124" s="181">
        <f t="shared" si="165"/>
        <v>3.0105105105105103</v>
      </c>
      <c r="Q2124" s="77" t="s">
        <v>12666</v>
      </c>
      <c r="V2124" s="34">
        <v>0.4604166666666667</v>
      </c>
      <c r="W2124" s="85">
        <v>0.625</v>
      </c>
      <c r="X2124" s="86">
        <f t="shared" si="166"/>
        <v>0.1645833333333333</v>
      </c>
    </row>
    <row r="2125" spans="1:24" x14ac:dyDescent="0.3">
      <c r="A2125" s="44" t="s">
        <v>13684</v>
      </c>
      <c r="B2125" s="68" t="s">
        <v>6443</v>
      </c>
      <c r="C2125" s="2" t="s">
        <v>1</v>
      </c>
      <c r="D2125" s="2">
        <v>61</v>
      </c>
      <c r="E2125" s="6">
        <v>21399</v>
      </c>
      <c r="F2125" s="7">
        <v>44020.633032407408</v>
      </c>
      <c r="G2125" s="69" t="s">
        <v>4</v>
      </c>
      <c r="H2125" s="68">
        <v>2151</v>
      </c>
      <c r="I2125" s="8">
        <f t="shared" si="163"/>
        <v>21.727272727272727</v>
      </c>
      <c r="J2125" s="93">
        <v>4.0880000000000001</v>
      </c>
      <c r="K2125" s="69">
        <v>99</v>
      </c>
      <c r="L2125" s="68">
        <v>384</v>
      </c>
      <c r="M2125" s="93">
        <f t="shared" si="164"/>
        <v>3.8787878787878789</v>
      </c>
      <c r="N2125" s="93">
        <v>1.96</v>
      </c>
      <c r="O2125" s="69">
        <v>99</v>
      </c>
      <c r="P2125" s="181">
        <f t="shared" si="165"/>
        <v>5.6015625</v>
      </c>
      <c r="Q2125" s="77" t="s">
        <v>12691</v>
      </c>
      <c r="V2125" s="34">
        <v>0.47916666666666669</v>
      </c>
      <c r="W2125" s="85">
        <v>0.64583333333333337</v>
      </c>
      <c r="X2125" s="86">
        <f t="shared" si="166"/>
        <v>0.16666666666666669</v>
      </c>
    </row>
    <row r="2126" spans="1:24" x14ac:dyDescent="0.3">
      <c r="A2126" s="44" t="s">
        <v>13685</v>
      </c>
      <c r="B2126" s="68" t="s">
        <v>7508</v>
      </c>
      <c r="C2126" s="2" t="s">
        <v>1</v>
      </c>
      <c r="D2126" s="2">
        <v>70</v>
      </c>
      <c r="E2126" s="6">
        <v>18295</v>
      </c>
      <c r="F2126" s="7">
        <v>44020.643877314818</v>
      </c>
      <c r="G2126" s="69" t="s">
        <v>4</v>
      </c>
      <c r="H2126" s="68">
        <v>6202</v>
      </c>
      <c r="I2126" s="8">
        <f t="shared" si="163"/>
        <v>62.646464646464644</v>
      </c>
      <c r="J2126" s="93">
        <v>8.2859999999999996</v>
      </c>
      <c r="K2126" s="69">
        <v>99</v>
      </c>
      <c r="L2126" s="68">
        <v>2406</v>
      </c>
      <c r="M2126" s="93">
        <f t="shared" si="164"/>
        <v>24.303030303030305</v>
      </c>
      <c r="N2126" s="93">
        <v>5.5259999999999998</v>
      </c>
      <c r="O2126" s="69">
        <v>99</v>
      </c>
      <c r="P2126" s="181">
        <f t="shared" si="165"/>
        <v>2.5777223607647546</v>
      </c>
      <c r="Q2126" s="77" t="s">
        <v>12691</v>
      </c>
      <c r="V2126" s="34">
        <v>0.50208333333333333</v>
      </c>
      <c r="W2126" s="85">
        <v>0.66666666666666663</v>
      </c>
      <c r="X2126" s="86">
        <f t="shared" si="166"/>
        <v>0.1645833333333333</v>
      </c>
    </row>
    <row r="2127" spans="1:24" x14ac:dyDescent="0.3">
      <c r="A2127" s="44" t="s">
        <v>13686</v>
      </c>
      <c r="B2127" s="68" t="s">
        <v>13687</v>
      </c>
      <c r="C2127" s="2" t="s">
        <v>1</v>
      </c>
      <c r="D2127" s="2">
        <v>71</v>
      </c>
      <c r="E2127" s="6">
        <v>17877</v>
      </c>
      <c r="F2127" s="7">
        <v>44020.662939814814</v>
      </c>
      <c r="G2127" s="69" t="s">
        <v>4</v>
      </c>
      <c r="H2127" s="68">
        <v>3228</v>
      </c>
      <c r="I2127" s="8">
        <f t="shared" si="163"/>
        <v>32.606060606060609</v>
      </c>
      <c r="J2127" s="93">
        <v>6.1230000000000002</v>
      </c>
      <c r="K2127" s="69">
        <v>99</v>
      </c>
      <c r="L2127" s="68">
        <v>682</v>
      </c>
      <c r="M2127" s="93">
        <f t="shared" si="164"/>
        <v>6.8888888888888893</v>
      </c>
      <c r="N2127" s="93">
        <v>2.7730000000000001</v>
      </c>
      <c r="O2127" s="69">
        <v>99</v>
      </c>
      <c r="P2127" s="181">
        <f t="shared" si="165"/>
        <v>4.7331378299120237</v>
      </c>
      <c r="Q2127" s="77" t="s">
        <v>12691</v>
      </c>
      <c r="V2127" s="34">
        <v>0.53888888888888886</v>
      </c>
      <c r="W2127" s="85">
        <v>0.68055555555555547</v>
      </c>
      <c r="X2127" s="86">
        <f t="shared" si="166"/>
        <v>0.14166666666666661</v>
      </c>
    </row>
    <row r="2128" spans="1:24" x14ac:dyDescent="0.3">
      <c r="A2128" s="44" t="s">
        <v>3364</v>
      </c>
      <c r="B2128" s="68" t="s">
        <v>1862</v>
      </c>
      <c r="C2128" s="2" t="s">
        <v>1</v>
      </c>
      <c r="D2128" s="2">
        <v>45</v>
      </c>
      <c r="E2128" s="6">
        <v>27247</v>
      </c>
      <c r="F2128" s="7">
        <v>44021.513287037036</v>
      </c>
      <c r="G2128" s="69" t="s">
        <v>4</v>
      </c>
      <c r="H2128" s="68">
        <v>1774</v>
      </c>
      <c r="I2128" s="8">
        <f t="shared" si="163"/>
        <v>17.91919191919192</v>
      </c>
      <c r="J2128" s="93">
        <v>4.58</v>
      </c>
      <c r="K2128" s="69">
        <v>99</v>
      </c>
      <c r="L2128" s="68">
        <v>484</v>
      </c>
      <c r="M2128" s="93">
        <f t="shared" si="164"/>
        <v>4.8888888888888893</v>
      </c>
      <c r="N2128" s="93">
        <v>2.0299999999999998</v>
      </c>
      <c r="O2128" s="69">
        <v>99</v>
      </c>
      <c r="P2128" s="181">
        <f t="shared" si="165"/>
        <v>3.665289256198347</v>
      </c>
      <c r="Q2128" s="77" t="s">
        <v>12691</v>
      </c>
      <c r="V2128" s="34">
        <v>0.37291666666666662</v>
      </c>
      <c r="W2128" s="85">
        <v>0.52083333333333337</v>
      </c>
      <c r="X2128" s="86">
        <f t="shared" si="166"/>
        <v>0.14791666666666675</v>
      </c>
    </row>
    <row r="2129" spans="1:24" x14ac:dyDescent="0.3">
      <c r="A2129" s="44" t="s">
        <v>13688</v>
      </c>
      <c r="B2129" s="68" t="s">
        <v>1434</v>
      </c>
      <c r="C2129" s="2" t="s">
        <v>1</v>
      </c>
      <c r="D2129" s="2">
        <v>60</v>
      </c>
      <c r="E2129" s="6">
        <v>21930</v>
      </c>
      <c r="F2129" s="7">
        <v>44021.527395833335</v>
      </c>
      <c r="G2129" s="69" t="s">
        <v>4</v>
      </c>
      <c r="H2129" s="68">
        <v>1707</v>
      </c>
      <c r="I2129" s="8">
        <f t="shared" si="163"/>
        <v>17.242424242424242</v>
      </c>
      <c r="J2129" s="93">
        <v>4.1479999999999997</v>
      </c>
      <c r="K2129" s="69">
        <v>99</v>
      </c>
      <c r="L2129" s="68">
        <v>452</v>
      </c>
      <c r="M2129" s="93">
        <f t="shared" si="164"/>
        <v>4.5656565656565657</v>
      </c>
      <c r="N2129" s="93">
        <v>2.153</v>
      </c>
      <c r="O2129" s="69">
        <v>99</v>
      </c>
      <c r="P2129" s="181">
        <f t="shared" si="165"/>
        <v>3.7765486725663715</v>
      </c>
      <c r="Q2129" s="77" t="s">
        <v>12691</v>
      </c>
      <c r="V2129" s="34">
        <v>0.40208333333333335</v>
      </c>
      <c r="W2129" s="85">
        <v>0.53472222222222221</v>
      </c>
      <c r="X2129" s="86">
        <f t="shared" si="166"/>
        <v>0.13263888888888886</v>
      </c>
    </row>
    <row r="2130" spans="1:24" x14ac:dyDescent="0.3">
      <c r="A2130" s="44" t="s">
        <v>13689</v>
      </c>
      <c r="B2130" s="68" t="s">
        <v>6976</v>
      </c>
      <c r="C2130" s="2" t="s">
        <v>1</v>
      </c>
      <c r="D2130" s="2">
        <v>62</v>
      </c>
      <c r="E2130" s="6">
        <v>21155</v>
      </c>
      <c r="F2130" s="7">
        <v>44021.537199074075</v>
      </c>
      <c r="G2130" s="69" t="s">
        <v>4</v>
      </c>
      <c r="H2130" s="68">
        <v>2114</v>
      </c>
      <c r="I2130" s="8">
        <f t="shared" si="163"/>
        <v>21.353535353535353</v>
      </c>
      <c r="J2130" s="93">
        <v>4.8010000000000002</v>
      </c>
      <c r="K2130" s="69">
        <v>99</v>
      </c>
      <c r="L2130" s="68">
        <v>530</v>
      </c>
      <c r="M2130" s="93">
        <f t="shared" si="164"/>
        <v>5.3535353535353538</v>
      </c>
      <c r="N2130" s="93">
        <v>2.2240000000000002</v>
      </c>
      <c r="O2130" s="69">
        <v>99</v>
      </c>
      <c r="P2130" s="181">
        <f t="shared" si="165"/>
        <v>3.9886792452830186</v>
      </c>
      <c r="Q2130" s="77" t="s">
        <v>12691</v>
      </c>
      <c r="V2130" s="34">
        <v>0.41388888888888892</v>
      </c>
      <c r="W2130" s="85">
        <v>0.54861111111111105</v>
      </c>
      <c r="X2130" s="86">
        <f t="shared" si="166"/>
        <v>0.13472222222222213</v>
      </c>
    </row>
    <row r="2131" spans="1:24" x14ac:dyDescent="0.3">
      <c r="A2131" s="44" t="s">
        <v>13690</v>
      </c>
      <c r="B2131" s="68" t="s">
        <v>13691</v>
      </c>
      <c r="C2131" s="2" t="s">
        <v>6</v>
      </c>
      <c r="D2131" s="2">
        <v>52</v>
      </c>
      <c r="E2131" s="6">
        <v>24863</v>
      </c>
      <c r="F2131" s="7">
        <v>44021.550856481481</v>
      </c>
      <c r="G2131" s="69" t="s">
        <v>4</v>
      </c>
      <c r="H2131" s="68">
        <v>2492</v>
      </c>
      <c r="I2131" s="8">
        <f t="shared" si="163"/>
        <v>25.171717171717173</v>
      </c>
      <c r="J2131" s="93">
        <v>5.7779999999999996</v>
      </c>
      <c r="K2131" s="69">
        <v>99</v>
      </c>
      <c r="L2131" s="68">
        <v>603</v>
      </c>
      <c r="M2131" s="93">
        <f t="shared" si="164"/>
        <v>6.0909090909090908</v>
      </c>
      <c r="N2131" s="93">
        <v>2.6349999999999998</v>
      </c>
      <c r="O2131" s="69">
        <v>99</v>
      </c>
      <c r="P2131" s="181">
        <f t="shared" si="165"/>
        <v>4.1326699834162524</v>
      </c>
      <c r="Q2131" s="77" t="s">
        <v>12691</v>
      </c>
      <c r="V2131" s="34">
        <v>0.43055555555555558</v>
      </c>
      <c r="W2131" s="85">
        <v>0.56944444444444442</v>
      </c>
      <c r="X2131" s="86">
        <f t="shared" si="166"/>
        <v>0.13888888888888884</v>
      </c>
    </row>
    <row r="2132" spans="1:24" x14ac:dyDescent="0.3">
      <c r="A2132" s="44" t="s">
        <v>13692</v>
      </c>
      <c r="B2132" s="68" t="s">
        <v>1441</v>
      </c>
      <c r="C2132" s="2" t="s">
        <v>1</v>
      </c>
      <c r="D2132" s="2">
        <v>54</v>
      </c>
      <c r="E2132" s="6">
        <v>23976</v>
      </c>
      <c r="F2132" s="7">
        <v>44021.562395833331</v>
      </c>
      <c r="G2132" s="69" t="s">
        <v>4</v>
      </c>
      <c r="H2132" s="68">
        <v>2584</v>
      </c>
      <c r="I2132" s="8">
        <f t="shared" si="163"/>
        <v>25.84</v>
      </c>
      <c r="J2132" s="93">
        <v>5.21</v>
      </c>
      <c r="K2132" s="69">
        <v>100</v>
      </c>
      <c r="L2132" s="68">
        <v>511</v>
      </c>
      <c r="M2132" s="93">
        <f t="shared" si="164"/>
        <v>5.1100000000000003</v>
      </c>
      <c r="N2132" s="93">
        <v>2.2469999999999999</v>
      </c>
      <c r="O2132" s="69">
        <v>100</v>
      </c>
      <c r="P2132" s="181">
        <f t="shared" si="165"/>
        <v>5.0567514677103711</v>
      </c>
      <c r="Q2132" s="77" t="s">
        <v>12691</v>
      </c>
      <c r="V2132" s="34">
        <v>0.44236111111111115</v>
      </c>
      <c r="W2132" s="85">
        <v>0.58333333333333337</v>
      </c>
      <c r="X2132" s="86">
        <f t="shared" si="166"/>
        <v>0.14097222222222222</v>
      </c>
    </row>
    <row r="2133" spans="1:24" x14ac:dyDescent="0.3">
      <c r="A2133" s="44" t="s">
        <v>13693</v>
      </c>
      <c r="B2133" s="68" t="s">
        <v>5037</v>
      </c>
      <c r="C2133" s="2" t="s">
        <v>1</v>
      </c>
      <c r="D2133" s="2">
        <v>52</v>
      </c>
      <c r="E2133" s="6">
        <v>24798</v>
      </c>
      <c r="F2133" s="7">
        <v>44021.589282407411</v>
      </c>
      <c r="G2133" s="69" t="s">
        <v>4</v>
      </c>
      <c r="H2133" s="68">
        <v>3268</v>
      </c>
      <c r="I2133" s="8">
        <f t="shared" si="163"/>
        <v>33.01010101010101</v>
      </c>
      <c r="J2133" s="93">
        <v>5.9320000000000004</v>
      </c>
      <c r="K2133" s="69">
        <v>99</v>
      </c>
      <c r="L2133" s="68">
        <v>548</v>
      </c>
      <c r="M2133" s="93">
        <f t="shared" si="164"/>
        <v>5.5353535353535355</v>
      </c>
      <c r="N2133" s="93">
        <v>2.331</v>
      </c>
      <c r="O2133" s="69">
        <v>99</v>
      </c>
      <c r="P2133" s="181">
        <f t="shared" si="165"/>
        <v>5.9635036496350367</v>
      </c>
      <c r="Q2133" s="77" t="s">
        <v>12691</v>
      </c>
      <c r="V2133" s="34">
        <v>0.4548611111111111</v>
      </c>
      <c r="W2133" s="85">
        <v>0.59722222222222221</v>
      </c>
      <c r="X2133" s="86">
        <f t="shared" si="166"/>
        <v>0.1423611111111111</v>
      </c>
    </row>
    <row r="2134" spans="1:24" x14ac:dyDescent="0.3">
      <c r="A2134" s="44" t="s">
        <v>2958</v>
      </c>
      <c r="B2134" s="68" t="s">
        <v>165</v>
      </c>
      <c r="C2134" s="2" t="s">
        <v>1</v>
      </c>
      <c r="D2134" s="2">
        <v>62</v>
      </c>
      <c r="E2134" s="6">
        <v>21370</v>
      </c>
      <c r="F2134" s="7">
        <v>44021.598773148151</v>
      </c>
      <c r="G2134" s="69" t="s">
        <v>4</v>
      </c>
      <c r="H2134" s="68">
        <v>3156</v>
      </c>
      <c r="I2134" s="8">
        <f t="shared" si="163"/>
        <v>31.878787878787879</v>
      </c>
      <c r="J2134" s="93">
        <v>5.75</v>
      </c>
      <c r="K2134" s="69">
        <v>99</v>
      </c>
      <c r="L2134" s="68">
        <v>626</v>
      </c>
      <c r="M2134" s="93">
        <f t="shared" si="164"/>
        <v>6.3232323232323235</v>
      </c>
      <c r="N2134" s="93">
        <v>2.835</v>
      </c>
      <c r="O2134" s="69">
        <v>99</v>
      </c>
      <c r="P2134" s="181">
        <f t="shared" si="165"/>
        <v>5.0415335463258781</v>
      </c>
      <c r="Q2134" s="77" t="s">
        <v>12691</v>
      </c>
      <c r="V2134" s="34">
        <v>0.47916666666666669</v>
      </c>
      <c r="W2134" s="85">
        <v>0.61805555555555558</v>
      </c>
      <c r="X2134" s="86">
        <f t="shared" si="166"/>
        <v>0.1388888888888889</v>
      </c>
    </row>
    <row r="2135" spans="1:24" x14ac:dyDescent="0.3">
      <c r="A2135" s="44" t="s">
        <v>7300</v>
      </c>
      <c r="B2135" s="68" t="s">
        <v>7301</v>
      </c>
      <c r="C2135" s="2" t="s">
        <v>1</v>
      </c>
      <c r="D2135" s="2">
        <v>52</v>
      </c>
      <c r="E2135" s="6">
        <v>24699</v>
      </c>
      <c r="F2135" s="7">
        <v>44021.640046296299</v>
      </c>
      <c r="G2135" s="69" t="s">
        <v>4</v>
      </c>
      <c r="H2135" s="68">
        <v>2782</v>
      </c>
      <c r="I2135" s="8">
        <f t="shared" si="163"/>
        <v>28.1010101010101</v>
      </c>
      <c r="J2135" s="93">
        <v>5.7039999999999997</v>
      </c>
      <c r="K2135" s="69">
        <v>99</v>
      </c>
      <c r="L2135" s="68">
        <v>584</v>
      </c>
      <c r="M2135" s="93">
        <f t="shared" si="164"/>
        <v>5.8989898989898988</v>
      </c>
      <c r="N2135" s="93">
        <v>2.4969999999999999</v>
      </c>
      <c r="O2135" s="69">
        <v>99</v>
      </c>
      <c r="P2135" s="181">
        <f t="shared" si="165"/>
        <v>4.7636986301369859</v>
      </c>
      <c r="Q2135" s="77" t="s">
        <v>12691</v>
      </c>
      <c r="V2135" s="34">
        <v>0.50972222222222219</v>
      </c>
      <c r="W2135" s="85">
        <v>0.64583333333333337</v>
      </c>
      <c r="X2135" s="86">
        <f t="shared" si="166"/>
        <v>0.13611111111111118</v>
      </c>
    </row>
    <row r="2136" spans="1:24" x14ac:dyDescent="0.3">
      <c r="A2136" s="44" t="s">
        <v>13695</v>
      </c>
      <c r="B2136" s="68" t="s">
        <v>5572</v>
      </c>
      <c r="C2136" s="2" t="s">
        <v>1</v>
      </c>
      <c r="D2136" s="2">
        <v>50</v>
      </c>
      <c r="E2136" s="6">
        <v>25696</v>
      </c>
      <c r="F2136" s="7">
        <v>44022.516898148147</v>
      </c>
      <c r="G2136" s="69" t="s">
        <v>4</v>
      </c>
      <c r="H2136" s="68">
        <v>2195</v>
      </c>
      <c r="I2136" s="8">
        <f t="shared" si="163"/>
        <v>22.171717171717173</v>
      </c>
      <c r="J2136" s="93">
        <v>5.3810000000000002</v>
      </c>
      <c r="K2136" s="69">
        <v>99</v>
      </c>
      <c r="L2136" s="68">
        <v>485</v>
      </c>
      <c r="M2136" s="93">
        <f t="shared" si="164"/>
        <v>4.8989898989898988</v>
      </c>
      <c r="N2136" s="93">
        <v>2.38</v>
      </c>
      <c r="O2136" s="69">
        <v>99</v>
      </c>
      <c r="P2136" s="181">
        <f t="shared" si="165"/>
        <v>4.5257731958762895</v>
      </c>
      <c r="Q2136" s="77" t="s">
        <v>12691</v>
      </c>
      <c r="V2136" s="34">
        <v>0.38263888888888892</v>
      </c>
      <c r="W2136" s="85">
        <v>0.52083333333333337</v>
      </c>
      <c r="X2136" s="86">
        <f t="shared" si="166"/>
        <v>0.13819444444444445</v>
      </c>
    </row>
    <row r="2137" spans="1:24" x14ac:dyDescent="0.3">
      <c r="A2137" s="44" t="s">
        <v>13696</v>
      </c>
      <c r="B2137" s="68" t="s">
        <v>512</v>
      </c>
      <c r="C2137" s="2" t="s">
        <v>1</v>
      </c>
      <c r="D2137" s="2">
        <v>49</v>
      </c>
      <c r="E2137" s="6">
        <v>26019</v>
      </c>
      <c r="F2137" s="7">
        <v>44022.528541666667</v>
      </c>
      <c r="G2137" s="69" t="s">
        <v>4</v>
      </c>
      <c r="H2137" s="68">
        <v>3301</v>
      </c>
      <c r="I2137" s="8">
        <f t="shared" si="163"/>
        <v>33.01</v>
      </c>
      <c r="J2137" s="93">
        <v>5.7640000000000002</v>
      </c>
      <c r="K2137" s="69">
        <v>100</v>
      </c>
      <c r="L2137" s="68">
        <v>582</v>
      </c>
      <c r="M2137" s="93">
        <f t="shared" si="164"/>
        <v>5.82</v>
      </c>
      <c r="N2137" s="93">
        <v>2.48</v>
      </c>
      <c r="O2137" s="69">
        <v>100</v>
      </c>
      <c r="P2137" s="181">
        <f t="shared" si="165"/>
        <v>5.6718213058419238</v>
      </c>
      <c r="Q2137" s="77" t="s">
        <v>12691</v>
      </c>
      <c r="V2137" s="34">
        <v>0.39861111111111108</v>
      </c>
      <c r="W2137" s="85">
        <v>0.53472222222222221</v>
      </c>
      <c r="X2137" s="86">
        <f t="shared" si="166"/>
        <v>0.13611111111111113</v>
      </c>
    </row>
    <row r="2138" spans="1:24" x14ac:dyDescent="0.3">
      <c r="A2138" s="44" t="s">
        <v>13697</v>
      </c>
      <c r="B2138" s="68" t="s">
        <v>13698</v>
      </c>
      <c r="C2138" s="2" t="s">
        <v>6</v>
      </c>
      <c r="D2138" s="2">
        <v>40</v>
      </c>
      <c r="E2138" s="6">
        <v>29207</v>
      </c>
      <c r="F2138" s="7">
        <v>44022.537974537037</v>
      </c>
      <c r="G2138" s="69" t="s">
        <v>4</v>
      </c>
      <c r="H2138" s="68">
        <v>1746</v>
      </c>
      <c r="I2138" s="8">
        <f t="shared" si="163"/>
        <v>17.46</v>
      </c>
      <c r="J2138" s="93">
        <v>4.7359999999999998</v>
      </c>
      <c r="K2138" s="69">
        <v>100</v>
      </c>
      <c r="L2138" s="68">
        <v>479</v>
      </c>
      <c r="M2138" s="93">
        <f t="shared" si="164"/>
        <v>4.79</v>
      </c>
      <c r="N2138" s="93">
        <v>2.4009999999999998</v>
      </c>
      <c r="O2138" s="69">
        <v>100</v>
      </c>
      <c r="P2138" s="181">
        <f t="shared" si="165"/>
        <v>3.6450939457202507</v>
      </c>
      <c r="Q2138" s="77" t="s">
        <v>12691</v>
      </c>
      <c r="V2138" s="34">
        <v>0.39305555555555555</v>
      </c>
      <c r="W2138" s="85">
        <v>0.54861111111111105</v>
      </c>
      <c r="X2138" s="86">
        <f t="shared" si="166"/>
        <v>0.1555555555555555</v>
      </c>
    </row>
    <row r="2139" spans="1:24" x14ac:dyDescent="0.3">
      <c r="A2139" s="44" t="s">
        <v>13699</v>
      </c>
      <c r="B2139" s="68" t="s">
        <v>8535</v>
      </c>
      <c r="C2139" s="2" t="s">
        <v>1</v>
      </c>
      <c r="D2139" s="2">
        <v>63</v>
      </c>
      <c r="E2139" s="6">
        <v>20884</v>
      </c>
      <c r="F2139" s="7">
        <v>44022.551828703705</v>
      </c>
      <c r="G2139" s="69" t="s">
        <v>4</v>
      </c>
      <c r="H2139" s="68">
        <v>2672</v>
      </c>
      <c r="I2139" s="8">
        <f t="shared" si="163"/>
        <v>26.72</v>
      </c>
      <c r="J2139" s="93">
        <v>5.7460000000000004</v>
      </c>
      <c r="K2139" s="69">
        <v>100</v>
      </c>
      <c r="L2139" s="68">
        <v>478</v>
      </c>
      <c r="M2139" s="93">
        <f t="shared" si="164"/>
        <v>4.78</v>
      </c>
      <c r="N2139" s="93">
        <v>2.3119999999999998</v>
      </c>
      <c r="O2139" s="69">
        <v>100</v>
      </c>
      <c r="P2139" s="181">
        <f t="shared" si="165"/>
        <v>5.5899581589958149</v>
      </c>
      <c r="Q2139" s="77" t="s">
        <v>12691</v>
      </c>
      <c r="V2139" s="34">
        <v>0.41805555555555557</v>
      </c>
      <c r="W2139" s="85">
        <v>0.56944444444444442</v>
      </c>
      <c r="X2139" s="86">
        <f t="shared" si="166"/>
        <v>0.15138888888888885</v>
      </c>
    </row>
    <row r="2140" spans="1:24" x14ac:dyDescent="0.3">
      <c r="A2140" s="44" t="s">
        <v>13700</v>
      </c>
      <c r="B2140" s="68" t="s">
        <v>1429</v>
      </c>
      <c r="C2140" s="2" t="s">
        <v>1</v>
      </c>
      <c r="D2140" s="2">
        <v>59</v>
      </c>
      <c r="E2140" s="6">
        <v>22454</v>
      </c>
      <c r="F2140" s="7">
        <v>44022.570763888885</v>
      </c>
      <c r="G2140" s="69" t="s">
        <v>4</v>
      </c>
      <c r="H2140" s="68">
        <v>2239</v>
      </c>
      <c r="I2140" s="8">
        <f t="shared" si="163"/>
        <v>22.39</v>
      </c>
      <c r="J2140" s="93">
        <v>4.915</v>
      </c>
      <c r="K2140" s="69">
        <v>100</v>
      </c>
      <c r="L2140" s="68">
        <v>632</v>
      </c>
      <c r="M2140" s="93">
        <f t="shared" si="164"/>
        <v>6.32</v>
      </c>
      <c r="N2140" s="93">
        <v>2.4569999999999999</v>
      </c>
      <c r="O2140" s="69">
        <v>100</v>
      </c>
      <c r="P2140" s="181">
        <f t="shared" si="165"/>
        <v>3.5427215189873418</v>
      </c>
      <c r="Q2140" s="77" t="s">
        <v>12839</v>
      </c>
      <c r="V2140" s="34">
        <v>0.43194444444444446</v>
      </c>
      <c r="W2140" s="85">
        <v>0.58333333333333337</v>
      </c>
      <c r="X2140" s="86">
        <f t="shared" si="166"/>
        <v>0.15138888888888891</v>
      </c>
    </row>
    <row r="2141" spans="1:24" x14ac:dyDescent="0.3">
      <c r="A2141" s="44" t="s">
        <v>13701</v>
      </c>
      <c r="B2141" s="68" t="s">
        <v>5586</v>
      </c>
      <c r="C2141" s="2" t="s">
        <v>1</v>
      </c>
      <c r="D2141" s="2">
        <v>40</v>
      </c>
      <c r="E2141" s="6">
        <v>29089</v>
      </c>
      <c r="F2141" s="7">
        <v>44022.589745370373</v>
      </c>
      <c r="G2141" s="69" t="s">
        <v>4</v>
      </c>
      <c r="H2141" s="68">
        <v>1928</v>
      </c>
      <c r="I2141" s="8">
        <f t="shared" si="163"/>
        <v>19.474747474747474</v>
      </c>
      <c r="J2141" s="93">
        <v>4.9370000000000003</v>
      </c>
      <c r="K2141" s="69">
        <v>99</v>
      </c>
      <c r="L2141" s="68">
        <v>429</v>
      </c>
      <c r="M2141" s="93">
        <f t="shared" si="164"/>
        <v>4.333333333333333</v>
      </c>
      <c r="N2141" s="93">
        <v>2.1040000000000001</v>
      </c>
      <c r="O2141" s="69">
        <v>99</v>
      </c>
      <c r="P2141" s="181">
        <f t="shared" si="165"/>
        <v>4.4941724941724939</v>
      </c>
      <c r="Q2141" s="77" t="s">
        <v>12883</v>
      </c>
      <c r="V2141" s="34">
        <v>0.4375</v>
      </c>
      <c r="W2141" s="85">
        <v>0.59722222222222221</v>
      </c>
      <c r="X2141" s="86">
        <f t="shared" si="166"/>
        <v>0.15972222222222221</v>
      </c>
    </row>
    <row r="2142" spans="1:24" x14ac:dyDescent="0.3">
      <c r="A2142" s="44" t="s">
        <v>13702</v>
      </c>
      <c r="B2142" s="68" t="s">
        <v>1423</v>
      </c>
      <c r="C2142" s="2" t="s">
        <v>6</v>
      </c>
      <c r="D2142" s="2">
        <v>61</v>
      </c>
      <c r="E2142" s="6">
        <v>21606</v>
      </c>
      <c r="F2142" s="7">
        <v>44022.59988425926</v>
      </c>
      <c r="G2142" s="69" t="s">
        <v>4</v>
      </c>
      <c r="H2142" s="68">
        <v>2370</v>
      </c>
      <c r="I2142" s="8">
        <f t="shared" si="163"/>
        <v>23.7</v>
      </c>
      <c r="J2142" s="93">
        <v>4.375</v>
      </c>
      <c r="K2142" s="69">
        <v>100</v>
      </c>
      <c r="L2142" s="68">
        <v>598</v>
      </c>
      <c r="M2142" s="93">
        <f t="shared" si="164"/>
        <v>5.98</v>
      </c>
      <c r="N2142" s="93">
        <v>2.5350000000000001</v>
      </c>
      <c r="O2142" s="69">
        <v>100</v>
      </c>
      <c r="P2142" s="181">
        <f t="shared" si="165"/>
        <v>3.9632107023411369</v>
      </c>
      <c r="Q2142" s="77" t="s">
        <v>12883</v>
      </c>
      <c r="V2142" s="34">
        <v>0.46736111111111112</v>
      </c>
      <c r="W2142" s="85">
        <v>0.61805555555555558</v>
      </c>
      <c r="X2142" s="86">
        <f t="shared" si="166"/>
        <v>0.15069444444444446</v>
      </c>
    </row>
    <row r="2143" spans="1:24" x14ac:dyDescent="0.3">
      <c r="A2143" s="44" t="s">
        <v>13703</v>
      </c>
      <c r="B2143" s="68" t="s">
        <v>7762</v>
      </c>
      <c r="C2143" s="2" t="s">
        <v>1</v>
      </c>
      <c r="D2143" s="2">
        <v>53</v>
      </c>
      <c r="E2143" s="6">
        <v>24365</v>
      </c>
      <c r="F2143" s="7">
        <v>44022.612500000003</v>
      </c>
      <c r="G2143" s="69" t="s">
        <v>4</v>
      </c>
      <c r="H2143" s="68">
        <v>2803</v>
      </c>
      <c r="I2143" s="8">
        <f t="shared" si="163"/>
        <v>28.313131313131311</v>
      </c>
      <c r="J2143" s="93">
        <v>5.9</v>
      </c>
      <c r="K2143" s="69">
        <v>99</v>
      </c>
      <c r="L2143" s="68">
        <v>546</v>
      </c>
      <c r="M2143" s="93">
        <f t="shared" si="164"/>
        <v>5.5151515151515156</v>
      </c>
      <c r="N2143" s="93">
        <v>2.323</v>
      </c>
      <c r="O2143" s="69">
        <v>99</v>
      </c>
      <c r="P2143" s="181">
        <f t="shared" si="165"/>
        <v>5.1336996336996332</v>
      </c>
      <c r="Q2143" s="77" t="s">
        <v>12883</v>
      </c>
      <c r="V2143" s="34">
        <v>0.48333333333333334</v>
      </c>
      <c r="W2143" s="85">
        <v>0.63194444444444442</v>
      </c>
      <c r="X2143" s="86">
        <f t="shared" si="166"/>
        <v>0.14861111111111108</v>
      </c>
    </row>
    <row r="2144" spans="1:24" x14ac:dyDescent="0.3">
      <c r="A2144" s="44" t="s">
        <v>13704</v>
      </c>
      <c r="B2144" s="68" t="s">
        <v>13705</v>
      </c>
      <c r="C2144" s="2" t="s">
        <v>1</v>
      </c>
      <c r="D2144" s="2">
        <v>52</v>
      </c>
      <c r="E2144" s="6">
        <v>24992</v>
      </c>
      <c r="F2144" s="7">
        <v>44022.623553240737</v>
      </c>
      <c r="G2144" s="69" t="s">
        <v>4</v>
      </c>
      <c r="H2144" s="68">
        <v>2271</v>
      </c>
      <c r="I2144" s="8">
        <f t="shared" si="163"/>
        <v>22.939393939393938</v>
      </c>
      <c r="J2144" s="93">
        <v>5.16</v>
      </c>
      <c r="K2144" s="69">
        <v>99</v>
      </c>
      <c r="L2144" s="68">
        <v>707</v>
      </c>
      <c r="M2144" s="93">
        <f t="shared" si="164"/>
        <v>7.141414141414141</v>
      </c>
      <c r="N2144" s="93">
        <v>2.9380000000000002</v>
      </c>
      <c r="O2144" s="69">
        <v>99</v>
      </c>
      <c r="P2144" s="181">
        <f t="shared" si="165"/>
        <v>3.2121640735502122</v>
      </c>
      <c r="Q2144" s="77" t="s">
        <v>12883</v>
      </c>
      <c r="V2144" s="34">
        <v>0.4916666666666667</v>
      </c>
      <c r="W2144" s="85">
        <v>0.64583333333333337</v>
      </c>
      <c r="X2144" s="86">
        <f t="shared" si="166"/>
        <v>0.15416666666666667</v>
      </c>
    </row>
    <row r="2145" spans="1:24" x14ac:dyDescent="0.3">
      <c r="A2145" s="44" t="s">
        <v>13706</v>
      </c>
      <c r="B2145" s="68" t="s">
        <v>434</v>
      </c>
      <c r="C2145" s="2" t="s">
        <v>6</v>
      </c>
      <c r="D2145" s="2">
        <v>10.75</v>
      </c>
      <c r="E2145" s="6">
        <v>40116</v>
      </c>
      <c r="F2145" s="7">
        <v>44025.516597222224</v>
      </c>
      <c r="G2145" s="69" t="s">
        <v>4</v>
      </c>
      <c r="H2145" s="68">
        <v>1909</v>
      </c>
      <c r="I2145" s="8">
        <f t="shared" si="163"/>
        <v>19.09</v>
      </c>
      <c r="J2145" s="93">
        <v>4.1829999999999998</v>
      </c>
      <c r="K2145" s="69">
        <v>100</v>
      </c>
      <c r="L2145" s="68">
        <v>274</v>
      </c>
      <c r="M2145" s="93">
        <f t="shared" si="164"/>
        <v>2.74</v>
      </c>
      <c r="N2145" s="93">
        <v>1.6970000000000001</v>
      </c>
      <c r="O2145" s="69">
        <v>100</v>
      </c>
      <c r="P2145" s="181">
        <f t="shared" si="165"/>
        <v>6.9671532846715323</v>
      </c>
      <c r="Q2145" s="77" t="s">
        <v>12883</v>
      </c>
      <c r="V2145" s="34">
        <v>0.38125000000000003</v>
      </c>
      <c r="W2145" s="85">
        <v>0.52083333333333337</v>
      </c>
      <c r="X2145" s="86">
        <f t="shared" si="166"/>
        <v>0.13958333333333334</v>
      </c>
    </row>
    <row r="2146" spans="1:24" x14ac:dyDescent="0.3">
      <c r="A2146" s="44" t="s">
        <v>7695</v>
      </c>
      <c r="B2146" s="68" t="s">
        <v>7696</v>
      </c>
      <c r="C2146" s="2" t="s">
        <v>1</v>
      </c>
      <c r="D2146" s="2">
        <v>58</v>
      </c>
      <c r="E2146" s="6">
        <v>22536</v>
      </c>
      <c r="F2146" s="7">
        <v>44025.556527777779</v>
      </c>
      <c r="G2146" s="69" t="s">
        <v>4</v>
      </c>
      <c r="H2146" s="68">
        <v>2734</v>
      </c>
      <c r="I2146" s="8">
        <f t="shared" si="163"/>
        <v>27.616161616161616</v>
      </c>
      <c r="J2146" s="93">
        <v>5.7809999999999997</v>
      </c>
      <c r="K2146" s="69">
        <v>99</v>
      </c>
      <c r="L2146" s="68">
        <v>399</v>
      </c>
      <c r="M2146" s="93">
        <f t="shared" si="164"/>
        <v>4.0303030303030303</v>
      </c>
      <c r="N2146" s="93">
        <v>2.0630000000000002</v>
      </c>
      <c r="O2146" s="69">
        <v>99</v>
      </c>
      <c r="P2146" s="181">
        <f t="shared" si="165"/>
        <v>6.8521303258145361</v>
      </c>
      <c r="Q2146" s="77" t="s">
        <v>12883</v>
      </c>
      <c r="V2146" s="34">
        <v>0.43055555555555558</v>
      </c>
      <c r="W2146" s="85">
        <v>0.56944444444444442</v>
      </c>
      <c r="X2146" s="86">
        <f t="shared" si="166"/>
        <v>0.13888888888888884</v>
      </c>
    </row>
    <row r="2147" spans="1:24" x14ac:dyDescent="0.3">
      <c r="A2147" s="44" t="s">
        <v>13708</v>
      </c>
      <c r="B2147" s="68" t="s">
        <v>7143</v>
      </c>
      <c r="C2147" s="2" t="s">
        <v>1</v>
      </c>
      <c r="D2147" s="2">
        <v>40</v>
      </c>
      <c r="E2147" s="6">
        <v>29187</v>
      </c>
      <c r="F2147" s="7">
        <v>44025.567546296297</v>
      </c>
      <c r="G2147" s="69" t="s">
        <v>4</v>
      </c>
      <c r="H2147" s="68">
        <v>1623</v>
      </c>
      <c r="I2147" s="8">
        <f t="shared" si="163"/>
        <v>16.393939393939394</v>
      </c>
      <c r="J2147" s="93">
        <v>4.4139999999999997</v>
      </c>
      <c r="K2147" s="69">
        <v>99</v>
      </c>
      <c r="L2147" s="68">
        <v>479</v>
      </c>
      <c r="M2147" s="93">
        <f t="shared" si="164"/>
        <v>4.8383838383838382</v>
      </c>
      <c r="N2147" s="93">
        <v>2.2839999999999998</v>
      </c>
      <c r="O2147" s="69">
        <v>99</v>
      </c>
      <c r="P2147" s="181">
        <f t="shared" si="165"/>
        <v>3.3883089770354906</v>
      </c>
      <c r="Q2147" s="77" t="s">
        <v>12883</v>
      </c>
      <c r="V2147" s="34">
        <v>0.4375</v>
      </c>
      <c r="W2147" s="85">
        <v>0.58333333333333337</v>
      </c>
      <c r="X2147" s="86">
        <f t="shared" si="166"/>
        <v>0.14583333333333337</v>
      </c>
    </row>
    <row r="2148" spans="1:24" x14ac:dyDescent="0.3">
      <c r="A2148" s="44" t="s">
        <v>13709</v>
      </c>
      <c r="B2148" s="68" t="s">
        <v>7921</v>
      </c>
      <c r="C2148" s="2" t="s">
        <v>1</v>
      </c>
      <c r="D2148" s="2">
        <v>64</v>
      </c>
      <c r="E2148" s="6">
        <v>20392</v>
      </c>
      <c r="F2148" s="7">
        <v>44025.587418981479</v>
      </c>
      <c r="G2148" s="69" t="s">
        <v>4</v>
      </c>
      <c r="H2148" s="68">
        <v>2386</v>
      </c>
      <c r="I2148" s="8">
        <f t="shared" si="163"/>
        <v>24.1010101010101</v>
      </c>
      <c r="J2148" s="93">
        <v>5.7030000000000003</v>
      </c>
      <c r="K2148" s="69">
        <v>99</v>
      </c>
      <c r="L2148" s="68">
        <v>611</v>
      </c>
      <c r="M2148" s="93">
        <f t="shared" si="164"/>
        <v>6.1717171717171722</v>
      </c>
      <c r="N2148" s="93">
        <v>2.8639999999999999</v>
      </c>
      <c r="O2148" s="69">
        <v>99</v>
      </c>
      <c r="P2148" s="181">
        <f t="shared" si="165"/>
        <v>3.9050736497545002</v>
      </c>
      <c r="Q2148" s="77" t="s">
        <v>12736</v>
      </c>
      <c r="V2148" s="34">
        <v>0.44236111111111115</v>
      </c>
      <c r="W2148" s="85">
        <v>0.59722222222222221</v>
      </c>
      <c r="X2148" s="86">
        <f t="shared" si="166"/>
        <v>0.15486111111111106</v>
      </c>
    </row>
    <row r="2149" spans="1:24" x14ac:dyDescent="0.3">
      <c r="A2149" s="44" t="s">
        <v>13710</v>
      </c>
      <c r="B2149" s="68" t="s">
        <v>5606</v>
      </c>
      <c r="C2149" s="2" t="s">
        <v>1</v>
      </c>
      <c r="D2149" s="2">
        <v>55</v>
      </c>
      <c r="E2149" s="6">
        <v>23889</v>
      </c>
      <c r="F2149" s="7">
        <v>44025.597939814812</v>
      </c>
      <c r="G2149" s="69" t="s">
        <v>4</v>
      </c>
      <c r="H2149" s="68">
        <v>2566</v>
      </c>
      <c r="I2149" s="8">
        <f t="shared" si="163"/>
        <v>25.91919191919192</v>
      </c>
      <c r="J2149" s="93">
        <v>5.6269999999999998</v>
      </c>
      <c r="K2149" s="69">
        <v>99</v>
      </c>
      <c r="L2149" s="68">
        <v>595</v>
      </c>
      <c r="M2149" s="93">
        <f t="shared" si="164"/>
        <v>6.0101010101010104</v>
      </c>
      <c r="N2149" s="93">
        <v>2.234</v>
      </c>
      <c r="O2149" s="69">
        <v>99</v>
      </c>
      <c r="P2149" s="181">
        <f t="shared" si="165"/>
        <v>4.3126050420168065</v>
      </c>
      <c r="Q2149" s="77" t="s">
        <v>12736</v>
      </c>
      <c r="V2149" s="34">
        <v>0.4548611111111111</v>
      </c>
      <c r="W2149" s="85">
        <v>0.61111111111111105</v>
      </c>
      <c r="X2149" s="86">
        <f t="shared" si="166"/>
        <v>0.15624999999999994</v>
      </c>
    </row>
    <row r="2150" spans="1:24" x14ac:dyDescent="0.3">
      <c r="A2150" s="44" t="s">
        <v>13711</v>
      </c>
      <c r="B2150" s="68" t="s">
        <v>240</v>
      </c>
      <c r="C2150" s="2" t="s">
        <v>1</v>
      </c>
      <c r="D2150" s="2">
        <v>50</v>
      </c>
      <c r="E2150" s="6">
        <v>25462</v>
      </c>
      <c r="F2150" s="7">
        <v>44025.611990740741</v>
      </c>
      <c r="G2150" s="69" t="s">
        <v>553</v>
      </c>
      <c r="H2150" s="68">
        <v>2469</v>
      </c>
      <c r="I2150" s="8">
        <f t="shared" si="163"/>
        <v>24.939393939393938</v>
      </c>
      <c r="J2150" s="93">
        <v>5.6849999999999996</v>
      </c>
      <c r="K2150" s="69">
        <v>99</v>
      </c>
      <c r="L2150" s="68">
        <v>420</v>
      </c>
      <c r="M2150" s="93">
        <f t="shared" si="164"/>
        <v>4.2424242424242422</v>
      </c>
      <c r="N2150" s="93">
        <v>2.105</v>
      </c>
      <c r="O2150" s="69">
        <v>99</v>
      </c>
      <c r="P2150" s="181">
        <f t="shared" si="165"/>
        <v>5.8785714285714281</v>
      </c>
      <c r="Q2150" s="77" t="s">
        <v>12736</v>
      </c>
      <c r="V2150" s="34">
        <v>0.48541666666666666</v>
      </c>
      <c r="W2150" s="85">
        <v>0.63194444444444442</v>
      </c>
      <c r="X2150" s="86">
        <f t="shared" si="166"/>
        <v>0.14652777777777776</v>
      </c>
    </row>
    <row r="2151" spans="1:24" x14ac:dyDescent="0.3">
      <c r="A2151" s="44" t="s">
        <v>13714</v>
      </c>
      <c r="B2151" s="68" t="s">
        <v>647</v>
      </c>
      <c r="C2151" s="2" t="s">
        <v>1</v>
      </c>
      <c r="D2151" s="2">
        <v>59</v>
      </c>
      <c r="E2151" s="6">
        <v>22297</v>
      </c>
      <c r="F2151" s="7">
        <v>44025.661030092589</v>
      </c>
      <c r="G2151" s="69" t="s">
        <v>4</v>
      </c>
      <c r="H2151" s="68">
        <v>2112</v>
      </c>
      <c r="I2151" s="8">
        <f t="shared" si="163"/>
        <v>21.333333333333332</v>
      </c>
      <c r="J2151" s="93">
        <v>5.1669999999999998</v>
      </c>
      <c r="K2151" s="69">
        <v>99</v>
      </c>
      <c r="L2151" s="68">
        <v>382</v>
      </c>
      <c r="M2151" s="93">
        <f t="shared" si="164"/>
        <v>3.8585858585858586</v>
      </c>
      <c r="N2151" s="93">
        <v>1.901</v>
      </c>
      <c r="O2151" s="69">
        <v>99</v>
      </c>
      <c r="P2151" s="181">
        <f t="shared" si="165"/>
        <v>5.5287958115183242</v>
      </c>
      <c r="Q2151" s="77" t="s">
        <v>12736</v>
      </c>
      <c r="V2151" s="34">
        <v>0.52847222222222223</v>
      </c>
      <c r="W2151" s="85">
        <v>0.66666666666666663</v>
      </c>
      <c r="X2151" s="86">
        <f t="shared" si="166"/>
        <v>0.1381944444444444</v>
      </c>
    </row>
    <row r="2152" spans="1:24" x14ac:dyDescent="0.3">
      <c r="A2152" s="44" t="s">
        <v>13715</v>
      </c>
      <c r="B2152" s="68" t="s">
        <v>7121</v>
      </c>
      <c r="C2152" s="2" t="s">
        <v>1</v>
      </c>
      <c r="D2152" s="2">
        <v>40</v>
      </c>
      <c r="E2152" s="6">
        <v>29276</v>
      </c>
      <c r="F2152" s="7">
        <v>44026.513368055559</v>
      </c>
      <c r="G2152" s="69" t="s">
        <v>4</v>
      </c>
      <c r="H2152" s="68">
        <v>1916</v>
      </c>
      <c r="I2152" s="8">
        <f t="shared" si="163"/>
        <v>19.16</v>
      </c>
      <c r="J2152" s="93">
        <v>5.4820000000000002</v>
      </c>
      <c r="K2152" s="69">
        <v>100</v>
      </c>
      <c r="L2152" s="68">
        <v>416</v>
      </c>
      <c r="M2152" s="93">
        <f t="shared" si="164"/>
        <v>4.16</v>
      </c>
      <c r="N2152" s="93">
        <v>2.2509999999999999</v>
      </c>
      <c r="O2152" s="69">
        <v>100</v>
      </c>
      <c r="P2152" s="181">
        <f t="shared" si="165"/>
        <v>4.6057692307692308</v>
      </c>
      <c r="Q2152" s="77" t="s">
        <v>12736</v>
      </c>
      <c r="V2152" s="34">
        <v>0.375</v>
      </c>
      <c r="W2152" s="85">
        <v>0.52083333333333337</v>
      </c>
      <c r="X2152" s="86">
        <f t="shared" si="166"/>
        <v>0.14583333333333337</v>
      </c>
    </row>
    <row r="2153" spans="1:24" x14ac:dyDescent="0.3">
      <c r="A2153" s="44" t="s">
        <v>13716</v>
      </c>
      <c r="B2153" s="68" t="s">
        <v>8165</v>
      </c>
      <c r="C2153" s="2" t="s">
        <v>1</v>
      </c>
      <c r="D2153" s="2">
        <v>46</v>
      </c>
      <c r="E2153" s="6">
        <v>26995</v>
      </c>
      <c r="F2153" s="7">
        <v>44026.538819444446</v>
      </c>
      <c r="G2153" s="69" t="s">
        <v>4</v>
      </c>
      <c r="H2153" s="68">
        <v>2294</v>
      </c>
      <c r="I2153" s="8">
        <f t="shared" si="163"/>
        <v>23.171717171717173</v>
      </c>
      <c r="J2153" s="93">
        <v>5.133</v>
      </c>
      <c r="K2153" s="69">
        <v>99</v>
      </c>
      <c r="L2153" s="68">
        <v>403</v>
      </c>
      <c r="M2153" s="93">
        <f t="shared" si="164"/>
        <v>4.0707070707070709</v>
      </c>
      <c r="N2153" s="93">
        <v>2.0569999999999999</v>
      </c>
      <c r="O2153" s="69">
        <v>99</v>
      </c>
      <c r="P2153" s="181">
        <f t="shared" si="165"/>
        <v>5.6923076923076925</v>
      </c>
      <c r="Q2153" s="77" t="s">
        <v>12883</v>
      </c>
      <c r="V2153" s="34">
        <v>0.40486111111111112</v>
      </c>
      <c r="W2153" s="85">
        <v>0.54861111111111105</v>
      </c>
      <c r="X2153" s="86">
        <f t="shared" si="166"/>
        <v>0.14374999999999993</v>
      </c>
    </row>
    <row r="2154" spans="1:24" x14ac:dyDescent="0.3">
      <c r="A2154" s="44" t="s">
        <v>13717</v>
      </c>
      <c r="B2154" s="68" t="s">
        <v>318</v>
      </c>
      <c r="C2154" s="2" t="s">
        <v>1</v>
      </c>
      <c r="D2154" s="2">
        <v>55</v>
      </c>
      <c r="E2154" s="6">
        <v>23627</v>
      </c>
      <c r="F2154" s="7">
        <v>44026.570972222224</v>
      </c>
      <c r="G2154" s="69" t="s">
        <v>4</v>
      </c>
      <c r="H2154" s="68">
        <v>1813</v>
      </c>
      <c r="I2154" s="8">
        <f t="shared" si="163"/>
        <v>18.313131313131311</v>
      </c>
      <c r="J2154" s="93">
        <v>4.524</v>
      </c>
      <c r="K2154" s="69">
        <v>99</v>
      </c>
      <c r="L2154" s="68">
        <v>496</v>
      </c>
      <c r="M2154" s="93">
        <f t="shared" si="164"/>
        <v>5.0101010101010104</v>
      </c>
      <c r="N2154" s="93">
        <v>2.4140000000000001</v>
      </c>
      <c r="O2154" s="69">
        <v>99</v>
      </c>
      <c r="P2154" s="181">
        <f t="shared" si="165"/>
        <v>3.6552419354838706</v>
      </c>
      <c r="Q2154" s="77" t="s">
        <v>12883</v>
      </c>
      <c r="V2154" s="34">
        <v>0.43263888888888885</v>
      </c>
      <c r="W2154" s="85">
        <v>0.58333333333333337</v>
      </c>
      <c r="X2154" s="86">
        <f t="shared" si="166"/>
        <v>0.15069444444444452</v>
      </c>
    </row>
    <row r="2155" spans="1:24" x14ac:dyDescent="0.3">
      <c r="A2155" s="44" t="s">
        <v>13718</v>
      </c>
      <c r="B2155" s="68" t="s">
        <v>13719</v>
      </c>
      <c r="C2155" s="2" t="s">
        <v>6</v>
      </c>
      <c r="D2155" s="2">
        <v>37</v>
      </c>
      <c r="E2155" s="6">
        <v>30224</v>
      </c>
      <c r="F2155" s="7">
        <v>44026.58525462963</v>
      </c>
      <c r="G2155" s="69" t="s">
        <v>4</v>
      </c>
      <c r="H2155" s="68">
        <v>868</v>
      </c>
      <c r="I2155" s="8">
        <f t="shared" si="163"/>
        <v>8.7676767676767682</v>
      </c>
      <c r="J2155" s="93">
        <v>2.8570000000000002</v>
      </c>
      <c r="K2155" s="69">
        <v>99</v>
      </c>
      <c r="L2155" s="68">
        <v>285</v>
      </c>
      <c r="M2155" s="93">
        <f t="shared" si="164"/>
        <v>2.8787878787878789</v>
      </c>
      <c r="N2155" s="93">
        <v>2.081</v>
      </c>
      <c r="O2155" s="69">
        <v>99</v>
      </c>
      <c r="P2155" s="181">
        <f t="shared" si="165"/>
        <v>3.0456140350877194</v>
      </c>
      <c r="Q2155" s="77" t="s">
        <v>12883</v>
      </c>
      <c r="V2155" s="34">
        <v>0.43541666666666662</v>
      </c>
      <c r="W2155" s="85">
        <v>0.59722222222222221</v>
      </c>
      <c r="X2155" s="86">
        <f t="shared" si="166"/>
        <v>0.16180555555555559</v>
      </c>
    </row>
    <row r="2156" spans="1:24" x14ac:dyDescent="0.3">
      <c r="A2156" s="44" t="s">
        <v>13720</v>
      </c>
      <c r="B2156" s="68" t="s">
        <v>6829</v>
      </c>
      <c r="C2156" s="2" t="s">
        <v>1</v>
      </c>
      <c r="D2156" s="2">
        <v>72</v>
      </c>
      <c r="E2156" s="6">
        <v>17419</v>
      </c>
      <c r="F2156" s="7">
        <v>44026.607708333337</v>
      </c>
      <c r="G2156" s="69" t="s">
        <v>4</v>
      </c>
      <c r="H2156" s="68">
        <v>2562</v>
      </c>
      <c r="I2156" s="8">
        <f t="shared" si="163"/>
        <v>25.878787878787879</v>
      </c>
      <c r="J2156" s="93">
        <v>5.234</v>
      </c>
      <c r="K2156" s="69">
        <v>99</v>
      </c>
      <c r="L2156" s="68">
        <v>593</v>
      </c>
      <c r="M2156" s="93">
        <f t="shared" si="164"/>
        <v>5.9898989898989896</v>
      </c>
      <c r="N2156" s="93">
        <v>2.8119999999999998</v>
      </c>
      <c r="O2156" s="69">
        <v>99</v>
      </c>
      <c r="P2156" s="181">
        <f t="shared" si="165"/>
        <v>4.3204047217537944</v>
      </c>
      <c r="Q2156" s="77" t="s">
        <v>12883</v>
      </c>
      <c r="V2156" s="34">
        <v>0.4770833333333333</v>
      </c>
      <c r="W2156" s="85">
        <v>0.61111111111111105</v>
      </c>
      <c r="X2156" s="86">
        <f t="shared" si="166"/>
        <v>0.13402777777777775</v>
      </c>
    </row>
    <row r="2157" spans="1:24" x14ac:dyDescent="0.3">
      <c r="A2157" s="44" t="s">
        <v>13721</v>
      </c>
      <c r="B2157" s="68" t="s">
        <v>6458</v>
      </c>
      <c r="C2157" s="2" t="s">
        <v>1</v>
      </c>
      <c r="D2157" s="2">
        <v>68</v>
      </c>
      <c r="E2157" s="6">
        <v>19099</v>
      </c>
      <c r="F2157" s="7">
        <v>44026.618495370371</v>
      </c>
      <c r="G2157" s="69" t="s">
        <v>4</v>
      </c>
      <c r="H2157" s="68">
        <v>1919</v>
      </c>
      <c r="I2157" s="8">
        <f t="shared" si="163"/>
        <v>19.383838383838384</v>
      </c>
      <c r="J2157" s="93">
        <v>4.1449999999999996</v>
      </c>
      <c r="K2157" s="69">
        <v>99</v>
      </c>
      <c r="L2157" s="68">
        <v>589</v>
      </c>
      <c r="M2157" s="93">
        <f t="shared" si="164"/>
        <v>5.9494949494949498</v>
      </c>
      <c r="N2157" s="93">
        <v>2.4340000000000002</v>
      </c>
      <c r="O2157" s="69">
        <v>99</v>
      </c>
      <c r="P2157" s="181">
        <f t="shared" si="165"/>
        <v>3.258064516129032</v>
      </c>
      <c r="Q2157" s="77" t="s">
        <v>12691</v>
      </c>
      <c r="V2157" s="34">
        <v>0.47916666666666669</v>
      </c>
      <c r="W2157" s="85">
        <v>0.63194444444444442</v>
      </c>
      <c r="X2157" s="86">
        <f t="shared" si="166"/>
        <v>0.15277777777777773</v>
      </c>
    </row>
    <row r="2158" spans="1:24" x14ac:dyDescent="0.3">
      <c r="A2158" s="44" t="s">
        <v>13722</v>
      </c>
      <c r="B2158" s="68" t="s">
        <v>13723</v>
      </c>
      <c r="C2158" s="2" t="s">
        <v>6</v>
      </c>
      <c r="D2158" s="2">
        <v>78</v>
      </c>
      <c r="E2158" s="6">
        <v>15331</v>
      </c>
      <c r="F2158" s="7">
        <v>44026.622777777775</v>
      </c>
      <c r="G2158" s="69" t="s">
        <v>4</v>
      </c>
      <c r="H2158" s="68">
        <v>2055</v>
      </c>
      <c r="I2158" s="8">
        <f t="shared" si="163"/>
        <v>20.757575757575758</v>
      </c>
      <c r="J2158" s="93">
        <v>4.7830000000000004</v>
      </c>
      <c r="K2158" s="69">
        <v>99</v>
      </c>
      <c r="L2158" s="68">
        <v>943</v>
      </c>
      <c r="M2158" s="93">
        <f t="shared" si="164"/>
        <v>9.525252525252526</v>
      </c>
      <c r="N2158" s="93">
        <v>2.8730000000000002</v>
      </c>
      <c r="O2158" s="69">
        <v>99</v>
      </c>
      <c r="P2158" s="181">
        <f t="shared" si="165"/>
        <v>2.1792152704135734</v>
      </c>
      <c r="Q2158" s="77" t="s">
        <v>12691</v>
      </c>
      <c r="V2158" s="34">
        <v>0.49652777777777773</v>
      </c>
      <c r="W2158" s="85">
        <v>0.64583333333333337</v>
      </c>
      <c r="X2158" s="86">
        <f t="shared" si="166"/>
        <v>0.14930555555555564</v>
      </c>
    </row>
    <row r="2159" spans="1:24" x14ac:dyDescent="0.3">
      <c r="A2159" s="44" t="s">
        <v>13724</v>
      </c>
      <c r="B2159" s="68" t="s">
        <v>13725</v>
      </c>
      <c r="C2159" s="2" t="s">
        <v>1</v>
      </c>
      <c r="D2159" s="2">
        <v>62</v>
      </c>
      <c r="E2159" s="6">
        <v>21078</v>
      </c>
      <c r="F2159" s="7">
        <v>44026.643125000002</v>
      </c>
      <c r="G2159" s="69" t="s">
        <v>4</v>
      </c>
      <c r="H2159" s="68">
        <v>3199</v>
      </c>
      <c r="I2159" s="8">
        <f t="shared" si="163"/>
        <v>32.313131313131315</v>
      </c>
      <c r="J2159" s="93">
        <v>6.8860000000000001</v>
      </c>
      <c r="K2159" s="69">
        <v>99</v>
      </c>
      <c r="L2159" s="68">
        <v>471</v>
      </c>
      <c r="M2159" s="93">
        <f t="shared" si="164"/>
        <v>4.7575757575757578</v>
      </c>
      <c r="N2159" s="93">
        <v>1.954</v>
      </c>
      <c r="O2159" s="69">
        <v>99</v>
      </c>
      <c r="P2159" s="181">
        <f t="shared" si="165"/>
        <v>6.7919320594479835</v>
      </c>
      <c r="Q2159" s="77" t="s">
        <v>12691</v>
      </c>
      <c r="V2159" s="34">
        <v>0.50555555555555554</v>
      </c>
      <c r="W2159" s="85">
        <v>0.66666666666666663</v>
      </c>
      <c r="X2159" s="86">
        <f t="shared" si="166"/>
        <v>0.16111111111111109</v>
      </c>
    </row>
    <row r="2160" spans="1:24" x14ac:dyDescent="0.3">
      <c r="A2160" s="44" t="s">
        <v>13726</v>
      </c>
      <c r="B2160" s="68" t="s">
        <v>13727</v>
      </c>
      <c r="C2160" s="2" t="s">
        <v>6</v>
      </c>
      <c r="D2160" s="2">
        <v>22</v>
      </c>
      <c r="E2160" s="6">
        <v>35982</v>
      </c>
      <c r="F2160" s="7">
        <v>44027.517696759256</v>
      </c>
      <c r="G2160" s="69" t="s">
        <v>4</v>
      </c>
      <c r="H2160" s="68">
        <v>1738</v>
      </c>
      <c r="I2160" s="8">
        <f t="shared" si="163"/>
        <v>17.38</v>
      </c>
      <c r="J2160" s="93">
        <v>4.6470000000000002</v>
      </c>
      <c r="K2160" s="69">
        <v>100</v>
      </c>
      <c r="L2160" s="68">
        <v>492</v>
      </c>
      <c r="M2160" s="93">
        <f t="shared" si="164"/>
        <v>4.92</v>
      </c>
      <c r="N2160" s="93">
        <v>2.1629999999999998</v>
      </c>
      <c r="O2160" s="69">
        <v>100</v>
      </c>
      <c r="P2160" s="181">
        <f t="shared" si="165"/>
        <v>3.5325203252032518</v>
      </c>
      <c r="Q2160" s="77" t="s">
        <v>12691</v>
      </c>
      <c r="V2160" s="34">
        <v>0.37916666666666665</v>
      </c>
      <c r="W2160" s="85">
        <v>0.52083333333333337</v>
      </c>
      <c r="X2160" s="86">
        <f t="shared" si="166"/>
        <v>0.14166666666666672</v>
      </c>
    </row>
    <row r="2161" spans="1:24" x14ac:dyDescent="0.3">
      <c r="A2161" s="44" t="s">
        <v>13728</v>
      </c>
      <c r="B2161" s="68" t="s">
        <v>8578</v>
      </c>
      <c r="C2161" s="2" t="s">
        <v>1</v>
      </c>
      <c r="D2161" s="2">
        <v>42</v>
      </c>
      <c r="E2161" s="6">
        <v>28587</v>
      </c>
      <c r="F2161" s="7">
        <v>44027.528935185182</v>
      </c>
      <c r="G2161" s="69" t="s">
        <v>4</v>
      </c>
      <c r="H2161" s="68">
        <v>1998</v>
      </c>
      <c r="I2161" s="8">
        <f t="shared" si="163"/>
        <v>20.181818181818183</v>
      </c>
      <c r="J2161" s="93">
        <v>4.9800000000000004</v>
      </c>
      <c r="K2161" s="69">
        <v>99</v>
      </c>
      <c r="L2161" s="68">
        <v>484</v>
      </c>
      <c r="M2161" s="93">
        <f t="shared" si="164"/>
        <v>4.8888888888888893</v>
      </c>
      <c r="N2161" s="93">
        <v>2.2360000000000002</v>
      </c>
      <c r="O2161" s="69">
        <v>99</v>
      </c>
      <c r="P2161" s="181">
        <f t="shared" si="165"/>
        <v>4.1280991735537187</v>
      </c>
      <c r="Q2161" s="77" t="s">
        <v>12691</v>
      </c>
      <c r="V2161" s="34">
        <v>0.39930555555555558</v>
      </c>
      <c r="W2161" s="85">
        <v>0.53472222222222221</v>
      </c>
      <c r="X2161" s="86">
        <f t="shared" si="166"/>
        <v>0.13541666666666663</v>
      </c>
    </row>
    <row r="2162" spans="1:24" x14ac:dyDescent="0.3">
      <c r="A2162" s="44" t="s">
        <v>13729</v>
      </c>
      <c r="B2162" s="68" t="s">
        <v>13730</v>
      </c>
      <c r="C2162" s="2" t="s">
        <v>1</v>
      </c>
      <c r="D2162" s="2">
        <v>82</v>
      </c>
      <c r="E2162" s="6">
        <v>13790</v>
      </c>
      <c r="F2162" s="7">
        <v>44027.538541666669</v>
      </c>
      <c r="G2162" s="69" t="s">
        <v>4</v>
      </c>
      <c r="H2162" s="68">
        <v>2647</v>
      </c>
      <c r="I2162" s="8">
        <f t="shared" si="163"/>
        <v>26.737373737373737</v>
      </c>
      <c r="J2162" s="93">
        <v>5.04</v>
      </c>
      <c r="K2162" s="69">
        <v>99</v>
      </c>
      <c r="L2162" s="68">
        <v>920</v>
      </c>
      <c r="M2162" s="93">
        <f t="shared" si="164"/>
        <v>9.2929292929292924</v>
      </c>
      <c r="N2162" s="93">
        <v>3.2709999999999999</v>
      </c>
      <c r="O2162" s="69">
        <v>99</v>
      </c>
      <c r="P2162" s="181">
        <f t="shared" si="165"/>
        <v>2.8771739130434786</v>
      </c>
      <c r="Q2162" s="77" t="s">
        <v>12691</v>
      </c>
      <c r="V2162" s="34">
        <v>0.41666666666666669</v>
      </c>
      <c r="W2162" s="85">
        <v>0.54861111111111105</v>
      </c>
      <c r="X2162" s="86">
        <f t="shared" si="166"/>
        <v>0.13194444444444436</v>
      </c>
    </row>
    <row r="2163" spans="1:24" x14ac:dyDescent="0.3">
      <c r="A2163" s="44" t="s">
        <v>2792</v>
      </c>
      <c r="B2163" s="68" t="s">
        <v>1650</v>
      </c>
      <c r="C2163" s="2" t="s">
        <v>1</v>
      </c>
      <c r="D2163" s="2">
        <v>78</v>
      </c>
      <c r="E2163" s="6">
        <v>15352</v>
      </c>
      <c r="F2163" s="7">
        <v>44027.551342592589</v>
      </c>
      <c r="G2163" s="69" t="s">
        <v>4</v>
      </c>
      <c r="H2163" s="68">
        <v>2768</v>
      </c>
      <c r="I2163" s="8">
        <f t="shared" si="163"/>
        <v>27.68</v>
      </c>
      <c r="J2163" s="93">
        <v>5.22</v>
      </c>
      <c r="K2163" s="69">
        <v>100</v>
      </c>
      <c r="L2163" s="68">
        <v>783</v>
      </c>
      <c r="M2163" s="93">
        <f t="shared" si="164"/>
        <v>7.83</v>
      </c>
      <c r="N2163" s="93">
        <v>2.8210000000000002</v>
      </c>
      <c r="O2163" s="69">
        <v>100</v>
      </c>
      <c r="P2163" s="181">
        <f t="shared" si="165"/>
        <v>3.5351213282247764</v>
      </c>
      <c r="Q2163" s="77" t="s">
        <v>12691</v>
      </c>
      <c r="V2163" s="34">
        <v>0.42291666666666666</v>
      </c>
      <c r="W2163" s="85">
        <v>0.5625</v>
      </c>
      <c r="X2163" s="86">
        <f t="shared" si="166"/>
        <v>0.13958333333333334</v>
      </c>
    </row>
    <row r="2164" spans="1:24" x14ac:dyDescent="0.3">
      <c r="A2164" s="44" t="s">
        <v>13731</v>
      </c>
      <c r="B2164" s="68" t="s">
        <v>7600</v>
      </c>
      <c r="C2164" s="2" t="s">
        <v>1</v>
      </c>
      <c r="D2164" s="2">
        <v>57</v>
      </c>
      <c r="E2164" s="6">
        <v>23141</v>
      </c>
      <c r="F2164" s="7">
        <v>44027.561747685184</v>
      </c>
      <c r="G2164" s="69" t="s">
        <v>4</v>
      </c>
      <c r="H2164" s="68">
        <v>2731</v>
      </c>
      <c r="I2164" s="8">
        <f t="shared" si="163"/>
        <v>27.585858585858585</v>
      </c>
      <c r="J2164" s="93">
        <v>5.6479999999999997</v>
      </c>
      <c r="K2164" s="69">
        <v>99</v>
      </c>
      <c r="L2164" s="68">
        <v>609</v>
      </c>
      <c r="M2164" s="93">
        <f t="shared" si="164"/>
        <v>6.1515151515151514</v>
      </c>
      <c r="N2164" s="93">
        <v>2.6819999999999999</v>
      </c>
      <c r="O2164" s="69">
        <v>99</v>
      </c>
      <c r="P2164" s="181">
        <f t="shared" si="165"/>
        <v>4.4844006568144499</v>
      </c>
      <c r="Q2164" s="77" t="s">
        <v>12691</v>
      </c>
      <c r="V2164" s="34">
        <v>0.43124999999999997</v>
      </c>
      <c r="W2164" s="85">
        <v>0.58333333333333337</v>
      </c>
      <c r="X2164" s="86">
        <f t="shared" si="166"/>
        <v>0.1520833333333334</v>
      </c>
    </row>
    <row r="2165" spans="1:24" x14ac:dyDescent="0.3">
      <c r="A2165" s="44" t="s">
        <v>13732</v>
      </c>
      <c r="B2165" s="68" t="s">
        <v>8632</v>
      </c>
      <c r="C2165" s="2" t="s">
        <v>1</v>
      </c>
      <c r="D2165" s="2">
        <v>54</v>
      </c>
      <c r="E2165" s="6">
        <v>24167</v>
      </c>
      <c r="F2165" s="7">
        <v>44027.571759259263</v>
      </c>
      <c r="G2165" s="69" t="s">
        <v>4</v>
      </c>
      <c r="H2165" s="68">
        <v>2905</v>
      </c>
      <c r="I2165" s="8">
        <f t="shared" si="163"/>
        <v>29.343434343434343</v>
      </c>
      <c r="J2165" s="93">
        <v>6.1779999999999999</v>
      </c>
      <c r="K2165" s="69">
        <v>99</v>
      </c>
      <c r="L2165" s="68">
        <v>581</v>
      </c>
      <c r="M2165" s="93">
        <f t="shared" si="164"/>
        <v>5.8686868686868685</v>
      </c>
      <c r="N2165" s="93">
        <v>2.5579999999999998</v>
      </c>
      <c r="O2165" s="69">
        <v>99</v>
      </c>
      <c r="P2165" s="181">
        <f t="shared" si="165"/>
        <v>5</v>
      </c>
      <c r="Q2165" s="77" t="s">
        <v>12691</v>
      </c>
      <c r="V2165" s="34">
        <v>0.4381944444444445</v>
      </c>
      <c r="W2165" s="85">
        <v>0.59722222222222221</v>
      </c>
      <c r="X2165" s="86">
        <f t="shared" si="166"/>
        <v>0.15902777777777771</v>
      </c>
    </row>
    <row r="2166" spans="1:24" x14ac:dyDescent="0.3">
      <c r="A2166" s="44" t="s">
        <v>3530</v>
      </c>
      <c r="B2166" s="68" t="s">
        <v>37</v>
      </c>
      <c r="C2166" s="2" t="s">
        <v>1</v>
      </c>
      <c r="D2166" s="2">
        <v>49</v>
      </c>
      <c r="E2166" s="6">
        <v>25968</v>
      </c>
      <c r="F2166" s="7">
        <v>44027.59715277778</v>
      </c>
      <c r="G2166" s="69" t="s">
        <v>4</v>
      </c>
      <c r="H2166" s="68">
        <v>1613</v>
      </c>
      <c r="I2166" s="8">
        <f t="shared" si="163"/>
        <v>16.13</v>
      </c>
      <c r="J2166" s="93">
        <v>4.1500000000000004</v>
      </c>
      <c r="K2166" s="69">
        <v>100</v>
      </c>
      <c r="L2166" s="68">
        <v>390</v>
      </c>
      <c r="M2166" s="93">
        <f t="shared" si="164"/>
        <v>3.9</v>
      </c>
      <c r="N2166" s="93">
        <v>2.0470000000000002</v>
      </c>
      <c r="O2166" s="69">
        <v>100</v>
      </c>
      <c r="P2166" s="181">
        <f t="shared" si="165"/>
        <v>4.1358974358974354</v>
      </c>
      <c r="Q2166" s="77" t="s">
        <v>12691</v>
      </c>
      <c r="V2166" s="34">
        <v>0.44305555555555554</v>
      </c>
      <c r="W2166" s="85">
        <v>0.61111111111111105</v>
      </c>
      <c r="X2166" s="86">
        <f t="shared" si="166"/>
        <v>0.16805555555555551</v>
      </c>
    </row>
    <row r="2167" spans="1:24" x14ac:dyDescent="0.3">
      <c r="A2167" s="44" t="s">
        <v>3394</v>
      </c>
      <c r="B2167" s="68" t="s">
        <v>1781</v>
      </c>
      <c r="C2167" s="2" t="s">
        <v>1</v>
      </c>
      <c r="D2167" s="2">
        <v>68</v>
      </c>
      <c r="E2167" s="6">
        <v>19107</v>
      </c>
      <c r="F2167" s="7">
        <v>44027.609606481485</v>
      </c>
      <c r="G2167" s="69" t="s">
        <v>4</v>
      </c>
      <c r="H2167" s="68">
        <v>2515</v>
      </c>
      <c r="I2167" s="8">
        <f t="shared" si="163"/>
        <v>25.404040404040405</v>
      </c>
      <c r="J2167" s="93">
        <v>5.8479999999999999</v>
      </c>
      <c r="K2167" s="69">
        <v>99</v>
      </c>
      <c r="L2167" s="68">
        <v>676</v>
      </c>
      <c r="M2167" s="93">
        <f t="shared" si="164"/>
        <v>6.8282828282828278</v>
      </c>
      <c r="N2167" s="93">
        <v>2.9620000000000002</v>
      </c>
      <c r="O2167" s="69">
        <v>99</v>
      </c>
      <c r="P2167" s="181">
        <f t="shared" si="165"/>
        <v>3.7204142011834325</v>
      </c>
      <c r="Q2167" s="77" t="s">
        <v>12691</v>
      </c>
      <c r="V2167" s="34">
        <v>0.46388888888888885</v>
      </c>
      <c r="W2167" s="85">
        <v>0.63194444444444442</v>
      </c>
      <c r="X2167" s="86">
        <f t="shared" si="166"/>
        <v>0.16805555555555557</v>
      </c>
    </row>
    <row r="2168" spans="1:24" x14ac:dyDescent="0.3">
      <c r="A2168" s="44" t="s">
        <v>13733</v>
      </c>
      <c r="B2168" s="68" t="s">
        <v>13734</v>
      </c>
      <c r="C2168" s="2" t="s">
        <v>6</v>
      </c>
      <c r="D2168" s="2">
        <v>40</v>
      </c>
      <c r="E2168" s="6">
        <v>29315</v>
      </c>
      <c r="F2168" s="7">
        <v>44027.617604166669</v>
      </c>
      <c r="G2168" s="69" t="s">
        <v>4</v>
      </c>
      <c r="H2168" s="68">
        <v>1140</v>
      </c>
      <c r="I2168" s="8">
        <f t="shared" si="163"/>
        <v>11.4</v>
      </c>
      <c r="J2168" s="93">
        <v>3.2690000000000001</v>
      </c>
      <c r="K2168" s="69">
        <v>100</v>
      </c>
      <c r="L2168" s="68">
        <v>471</v>
      </c>
      <c r="M2168" s="93">
        <f t="shared" si="164"/>
        <v>4.71</v>
      </c>
      <c r="N2168" s="93">
        <v>2.0409999999999999</v>
      </c>
      <c r="O2168" s="69">
        <v>100</v>
      </c>
      <c r="P2168" s="181">
        <f t="shared" si="165"/>
        <v>2.4203821656050954</v>
      </c>
      <c r="Q2168" s="77" t="s">
        <v>12691</v>
      </c>
      <c r="V2168" s="34">
        <v>0.49305555555555558</v>
      </c>
      <c r="W2168" s="85">
        <v>0.64583333333333337</v>
      </c>
      <c r="X2168" s="86">
        <f t="shared" si="166"/>
        <v>0.15277777777777779</v>
      </c>
    </row>
    <row r="2169" spans="1:24" x14ac:dyDescent="0.3">
      <c r="A2169" s="44" t="s">
        <v>13735</v>
      </c>
      <c r="B2169" s="68" t="s">
        <v>5928</v>
      </c>
      <c r="C2169" s="2" t="s">
        <v>1</v>
      </c>
      <c r="D2169" s="2">
        <v>44</v>
      </c>
      <c r="E2169" s="6">
        <v>27805</v>
      </c>
      <c r="F2169" s="7">
        <v>44027.633668981478</v>
      </c>
      <c r="G2169" s="69" t="s">
        <v>4</v>
      </c>
      <c r="H2169" s="68">
        <v>1885</v>
      </c>
      <c r="I2169" s="8">
        <f t="shared" si="163"/>
        <v>19.040404040404042</v>
      </c>
      <c r="J2169" s="93">
        <v>4.17</v>
      </c>
      <c r="K2169" s="69">
        <v>99</v>
      </c>
      <c r="L2169" s="68">
        <v>447</v>
      </c>
      <c r="M2169" s="93">
        <f t="shared" si="164"/>
        <v>4.5151515151515156</v>
      </c>
      <c r="N2169" s="93">
        <v>2.4590000000000001</v>
      </c>
      <c r="O2169" s="69">
        <v>99</v>
      </c>
      <c r="P2169" s="181">
        <f t="shared" si="165"/>
        <v>4.217002237136465</v>
      </c>
      <c r="Q2169" s="77" t="s">
        <v>12691</v>
      </c>
      <c r="V2169" s="34">
        <v>0.51111111111111118</v>
      </c>
      <c r="W2169" s="85">
        <v>0.66666666666666663</v>
      </c>
      <c r="X2169" s="86">
        <f t="shared" si="166"/>
        <v>0.15555555555555545</v>
      </c>
    </row>
    <row r="2170" spans="1:24" x14ac:dyDescent="0.3">
      <c r="A2170" s="44" t="s">
        <v>13736</v>
      </c>
      <c r="B2170" s="68" t="s">
        <v>13737</v>
      </c>
      <c r="C2170" s="2" t="s">
        <v>1</v>
      </c>
      <c r="D2170" s="2">
        <v>82</v>
      </c>
      <c r="E2170" s="6">
        <v>14036</v>
      </c>
      <c r="F2170" s="7">
        <v>44027.667337962965</v>
      </c>
      <c r="G2170" s="69" t="s">
        <v>4</v>
      </c>
      <c r="H2170" s="68">
        <v>1780</v>
      </c>
      <c r="I2170" s="8">
        <f t="shared" si="163"/>
        <v>17.979797979797979</v>
      </c>
      <c r="J2170" s="93">
        <v>4.3890000000000002</v>
      </c>
      <c r="K2170" s="69">
        <v>99</v>
      </c>
      <c r="L2170" s="68">
        <v>454</v>
      </c>
      <c r="M2170" s="93">
        <f t="shared" si="164"/>
        <v>4.5858585858585856</v>
      </c>
      <c r="N2170" s="93">
        <v>2.4700000000000002</v>
      </c>
      <c r="O2170" s="69">
        <v>99</v>
      </c>
      <c r="P2170" s="181">
        <f t="shared" si="165"/>
        <v>3.9207048458149782</v>
      </c>
      <c r="Q2170" s="77" t="s">
        <v>12691</v>
      </c>
      <c r="V2170" s="34">
        <v>0.52361111111111114</v>
      </c>
      <c r="W2170" s="85">
        <v>0.68055555555555547</v>
      </c>
      <c r="X2170" s="86">
        <f t="shared" si="166"/>
        <v>0.15694444444444433</v>
      </c>
    </row>
    <row r="2171" spans="1:24" x14ac:dyDescent="0.3">
      <c r="A2171" s="44" t="s">
        <v>13738</v>
      </c>
      <c r="B2171" s="68" t="s">
        <v>327</v>
      </c>
      <c r="C2171" s="2" t="s">
        <v>1</v>
      </c>
      <c r="D2171" s="2">
        <v>48</v>
      </c>
      <c r="E2171" s="6">
        <v>26493</v>
      </c>
      <c r="F2171" s="7">
        <v>44027.686099537037</v>
      </c>
      <c r="G2171" s="69" t="s">
        <v>4</v>
      </c>
      <c r="H2171" s="68">
        <v>1312</v>
      </c>
      <c r="I2171" s="8">
        <f t="shared" si="163"/>
        <v>13.252525252525253</v>
      </c>
      <c r="J2171" s="93">
        <v>3.8769999999999998</v>
      </c>
      <c r="K2171" s="69">
        <v>99</v>
      </c>
      <c r="L2171" s="68">
        <v>383</v>
      </c>
      <c r="M2171" s="93">
        <f t="shared" si="164"/>
        <v>3.8686868686868685</v>
      </c>
      <c r="N2171" s="93">
        <v>2.2210000000000001</v>
      </c>
      <c r="O2171" s="69">
        <v>99</v>
      </c>
      <c r="P2171" s="181">
        <f t="shared" si="165"/>
        <v>3.4255874673629245</v>
      </c>
      <c r="Q2171" s="77" t="s">
        <v>12691</v>
      </c>
      <c r="V2171" s="34">
        <v>0.53194444444444444</v>
      </c>
      <c r="W2171" s="85">
        <v>0.70833333333333337</v>
      </c>
      <c r="X2171" s="86">
        <f t="shared" si="166"/>
        <v>0.17638888888888893</v>
      </c>
    </row>
    <row r="2172" spans="1:24" x14ac:dyDescent="0.3">
      <c r="A2172" s="44" t="s">
        <v>13739</v>
      </c>
      <c r="B2172" s="68" t="s">
        <v>13740</v>
      </c>
      <c r="C2172" s="2" t="s">
        <v>1</v>
      </c>
      <c r="D2172" s="2">
        <v>77</v>
      </c>
      <c r="E2172" s="6">
        <v>15902</v>
      </c>
      <c r="F2172" s="7">
        <v>44028.517962962964</v>
      </c>
      <c r="G2172" s="69" t="s">
        <v>4</v>
      </c>
      <c r="H2172" s="68">
        <v>2532</v>
      </c>
      <c r="I2172" s="8">
        <f t="shared" si="163"/>
        <v>25.575757575757574</v>
      </c>
      <c r="J2172" s="93">
        <v>4.7850000000000001</v>
      </c>
      <c r="K2172" s="69">
        <v>99</v>
      </c>
      <c r="L2172" s="68">
        <v>1159</v>
      </c>
      <c r="M2172" s="93">
        <f t="shared" si="164"/>
        <v>11.707070707070708</v>
      </c>
      <c r="N2172" s="93">
        <v>3.4620000000000002</v>
      </c>
      <c r="O2172" s="69">
        <v>99</v>
      </c>
      <c r="P2172" s="181">
        <f t="shared" si="165"/>
        <v>2.1846419327006039</v>
      </c>
      <c r="Q2172" s="77" t="s">
        <v>12691</v>
      </c>
      <c r="V2172" s="34">
        <v>0.37986111111111115</v>
      </c>
      <c r="W2172" s="85">
        <v>0.52083333333333337</v>
      </c>
      <c r="X2172" s="86">
        <f t="shared" si="166"/>
        <v>0.14097222222222222</v>
      </c>
    </row>
    <row r="2173" spans="1:24" x14ac:dyDescent="0.3">
      <c r="A2173" s="44" t="s">
        <v>3343</v>
      </c>
      <c r="B2173" s="68" t="s">
        <v>1844</v>
      </c>
      <c r="C2173" s="2" t="s">
        <v>1</v>
      </c>
      <c r="D2173" s="2">
        <v>60</v>
      </c>
      <c r="E2173" s="6">
        <v>21771</v>
      </c>
      <c r="F2173" s="7">
        <v>44028.527685185189</v>
      </c>
      <c r="G2173" s="69" t="s">
        <v>4</v>
      </c>
      <c r="H2173" s="68">
        <v>3964</v>
      </c>
      <c r="I2173" s="8">
        <f t="shared" si="163"/>
        <v>40.040404040404042</v>
      </c>
      <c r="J2173" s="93">
        <v>7.6040000000000001</v>
      </c>
      <c r="K2173" s="69">
        <v>99</v>
      </c>
      <c r="L2173" s="68">
        <v>573</v>
      </c>
      <c r="M2173" s="93">
        <f t="shared" si="164"/>
        <v>5.7878787878787881</v>
      </c>
      <c r="N2173" s="93">
        <v>2.496</v>
      </c>
      <c r="O2173" s="69">
        <v>99</v>
      </c>
      <c r="P2173" s="181">
        <f t="shared" si="165"/>
        <v>6.9179755671902265</v>
      </c>
      <c r="Q2173" s="77" t="s">
        <v>12691</v>
      </c>
      <c r="V2173" s="34">
        <v>0.38819444444444445</v>
      </c>
      <c r="W2173" s="85">
        <v>0.53472222222222221</v>
      </c>
      <c r="X2173" s="86">
        <f t="shared" si="166"/>
        <v>0.14652777777777776</v>
      </c>
    </row>
    <row r="2174" spans="1:24" x14ac:dyDescent="0.3">
      <c r="A2174" s="44" t="s">
        <v>13741</v>
      </c>
      <c r="B2174" s="68" t="s">
        <v>7568</v>
      </c>
      <c r="C2174" s="2" t="s">
        <v>1</v>
      </c>
      <c r="D2174" s="2">
        <v>48</v>
      </c>
      <c r="E2174" s="6">
        <v>26247</v>
      </c>
      <c r="F2174" s="7">
        <v>44028.542986111112</v>
      </c>
      <c r="G2174" s="69" t="s">
        <v>4</v>
      </c>
      <c r="H2174" s="68">
        <v>1622</v>
      </c>
      <c r="I2174" s="8">
        <f t="shared" si="163"/>
        <v>16.22</v>
      </c>
      <c r="J2174" s="93">
        <v>4.6239999999999997</v>
      </c>
      <c r="K2174" s="69">
        <v>100</v>
      </c>
      <c r="L2174" s="68">
        <v>504</v>
      </c>
      <c r="M2174" s="93">
        <f t="shared" si="164"/>
        <v>5.04</v>
      </c>
      <c r="N2174" s="93">
        <v>2.3820000000000001</v>
      </c>
      <c r="O2174" s="69">
        <v>100</v>
      </c>
      <c r="P2174" s="181">
        <f t="shared" si="165"/>
        <v>3.2182539682539679</v>
      </c>
      <c r="Q2174" s="77" t="s">
        <v>12691</v>
      </c>
      <c r="V2174" s="34">
        <v>0.39583333333333331</v>
      </c>
      <c r="W2174" s="85">
        <v>0.54861111111111105</v>
      </c>
      <c r="X2174" s="86">
        <f t="shared" si="166"/>
        <v>0.15277777777777773</v>
      </c>
    </row>
    <row r="2175" spans="1:24" x14ac:dyDescent="0.3">
      <c r="A2175" s="44" t="s">
        <v>13742</v>
      </c>
      <c r="B2175" s="68" t="s">
        <v>5643</v>
      </c>
      <c r="C2175" s="2" t="s">
        <v>1</v>
      </c>
      <c r="D2175" s="2">
        <v>62</v>
      </c>
      <c r="E2175" s="6">
        <v>21237</v>
      </c>
      <c r="F2175" s="7">
        <v>44028.553738425922</v>
      </c>
      <c r="G2175" s="69" t="s">
        <v>4</v>
      </c>
      <c r="H2175" s="68">
        <v>2931</v>
      </c>
      <c r="I2175" s="8">
        <f t="shared" si="163"/>
        <v>29.31</v>
      </c>
      <c r="J2175" s="93">
        <v>6.4569999999999999</v>
      </c>
      <c r="K2175" s="69">
        <v>100</v>
      </c>
      <c r="L2175" s="68">
        <v>544</v>
      </c>
      <c r="M2175" s="93">
        <f t="shared" si="164"/>
        <v>5.44</v>
      </c>
      <c r="N2175" s="93">
        <v>2.3410000000000002</v>
      </c>
      <c r="O2175" s="69">
        <v>100</v>
      </c>
      <c r="P2175" s="181">
        <f t="shared" si="165"/>
        <v>5.3878676470588225</v>
      </c>
      <c r="Q2175" s="77" t="s">
        <v>12691</v>
      </c>
      <c r="V2175" s="34">
        <v>0.42430555555555555</v>
      </c>
      <c r="W2175" s="85">
        <v>0.5625</v>
      </c>
      <c r="X2175" s="86">
        <f t="shared" si="166"/>
        <v>0.13819444444444445</v>
      </c>
    </row>
    <row r="2176" spans="1:24" x14ac:dyDescent="0.3">
      <c r="A2176" s="44" t="s">
        <v>13743</v>
      </c>
      <c r="B2176" s="68" t="s">
        <v>5552</v>
      </c>
      <c r="C2176" s="2" t="s">
        <v>1</v>
      </c>
      <c r="D2176" s="2">
        <v>59</v>
      </c>
      <c r="E2176" s="6">
        <v>22240</v>
      </c>
      <c r="F2176" s="7">
        <v>44028.563159722224</v>
      </c>
      <c r="G2176" s="69" t="s">
        <v>4</v>
      </c>
      <c r="H2176" s="68">
        <v>3070</v>
      </c>
      <c r="I2176" s="8">
        <f t="shared" si="163"/>
        <v>30.7</v>
      </c>
      <c r="J2176" s="93">
        <v>5.5620000000000003</v>
      </c>
      <c r="K2176" s="69">
        <v>100</v>
      </c>
      <c r="L2176" s="68">
        <v>750</v>
      </c>
      <c r="M2176" s="93">
        <f t="shared" si="164"/>
        <v>7.5</v>
      </c>
      <c r="N2176" s="93">
        <v>2.7360000000000002</v>
      </c>
      <c r="O2176" s="69">
        <v>100</v>
      </c>
      <c r="P2176" s="181">
        <f t="shared" si="165"/>
        <v>4.0933333333333328</v>
      </c>
      <c r="Q2176" s="77" t="s">
        <v>12691</v>
      </c>
      <c r="V2176" s="34">
        <v>0.43263888888888885</v>
      </c>
      <c r="W2176" s="85">
        <v>0.58333333333333337</v>
      </c>
      <c r="X2176" s="86">
        <f t="shared" si="166"/>
        <v>0.15069444444444452</v>
      </c>
    </row>
    <row r="2177" spans="1:24" x14ac:dyDescent="0.3">
      <c r="A2177" s="44" t="s">
        <v>3431</v>
      </c>
      <c r="B2177" s="68" t="s">
        <v>1919</v>
      </c>
      <c r="C2177" s="2" t="s">
        <v>1</v>
      </c>
      <c r="D2177" s="2">
        <v>57</v>
      </c>
      <c r="E2177" s="6">
        <v>23147</v>
      </c>
      <c r="F2177" s="7">
        <v>44028.573842592596</v>
      </c>
      <c r="G2177" s="69" t="s">
        <v>4</v>
      </c>
      <c r="H2177" s="68">
        <v>1891</v>
      </c>
      <c r="I2177" s="8">
        <f t="shared" si="163"/>
        <v>19.1010101010101</v>
      </c>
      <c r="J2177" s="93">
        <v>4.6890000000000001</v>
      </c>
      <c r="K2177" s="69">
        <v>99</v>
      </c>
      <c r="L2177" s="68">
        <v>426</v>
      </c>
      <c r="M2177" s="93">
        <f t="shared" si="164"/>
        <v>4.3030303030303028</v>
      </c>
      <c r="N2177" s="93">
        <v>2.14</v>
      </c>
      <c r="O2177" s="69">
        <v>99</v>
      </c>
      <c r="P2177" s="181">
        <f t="shared" si="165"/>
        <v>4.438967136150235</v>
      </c>
      <c r="Q2177" s="77" t="s">
        <v>12691</v>
      </c>
      <c r="V2177" s="34">
        <v>0.44027777777777777</v>
      </c>
      <c r="W2177" s="85">
        <v>0.59722222222222221</v>
      </c>
      <c r="X2177" s="86">
        <f t="shared" si="166"/>
        <v>0.15694444444444444</v>
      </c>
    </row>
    <row r="2178" spans="1:24" x14ac:dyDescent="0.3">
      <c r="A2178" s="44" t="s">
        <v>13744</v>
      </c>
      <c r="B2178" s="68" t="s">
        <v>6980</v>
      </c>
      <c r="C2178" s="2" t="s">
        <v>1</v>
      </c>
      <c r="D2178" s="2">
        <v>37</v>
      </c>
      <c r="E2178" s="6">
        <v>30199</v>
      </c>
      <c r="F2178" s="7">
        <v>44028.604594907411</v>
      </c>
      <c r="G2178" s="69" t="s">
        <v>4</v>
      </c>
      <c r="H2178" s="68">
        <v>1583</v>
      </c>
      <c r="I2178" s="8">
        <f t="shared" si="163"/>
        <v>15.83</v>
      </c>
      <c r="J2178" s="93">
        <v>4.2480000000000002</v>
      </c>
      <c r="K2178" s="69">
        <v>100</v>
      </c>
      <c r="L2178" s="68">
        <v>384</v>
      </c>
      <c r="M2178" s="93">
        <f t="shared" si="164"/>
        <v>3.84</v>
      </c>
      <c r="N2178" s="93">
        <v>1.698</v>
      </c>
      <c r="O2178" s="69">
        <v>100</v>
      </c>
      <c r="P2178" s="181">
        <f t="shared" si="165"/>
        <v>4.1223958333333339</v>
      </c>
      <c r="Q2178" s="77" t="s">
        <v>12691</v>
      </c>
      <c r="V2178" s="34">
        <v>0.45694444444444443</v>
      </c>
      <c r="W2178" s="85">
        <v>0.61111111111111105</v>
      </c>
      <c r="X2178" s="86">
        <f t="shared" si="166"/>
        <v>0.15416666666666662</v>
      </c>
    </row>
    <row r="2179" spans="1:24" x14ac:dyDescent="0.3">
      <c r="A2179" s="44" t="s">
        <v>13745</v>
      </c>
      <c r="B2179" s="68" t="s">
        <v>5821</v>
      </c>
      <c r="C2179" s="2" t="s">
        <v>1</v>
      </c>
      <c r="D2179" s="2">
        <v>46</v>
      </c>
      <c r="E2179" s="6">
        <v>27193</v>
      </c>
      <c r="F2179" s="7">
        <v>44028.62462962963</v>
      </c>
      <c r="G2179" s="69" t="s">
        <v>4</v>
      </c>
      <c r="H2179" s="68">
        <v>1611</v>
      </c>
      <c r="I2179" s="8">
        <f t="shared" ref="I2179:I2242" si="167">H2179/K2179</f>
        <v>16.272727272727273</v>
      </c>
      <c r="J2179" s="93">
        <v>4.34</v>
      </c>
      <c r="K2179" s="69">
        <v>99</v>
      </c>
      <c r="L2179" s="68">
        <v>313</v>
      </c>
      <c r="M2179" s="93">
        <f t="shared" ref="M2179:M2242" si="168">L2179/O2179</f>
        <v>3.1616161616161618</v>
      </c>
      <c r="N2179" s="93">
        <v>1.7010000000000001</v>
      </c>
      <c r="O2179" s="69">
        <v>99</v>
      </c>
      <c r="P2179" s="181">
        <f t="shared" ref="P2179:P2242" si="169">I2179/M2179</f>
        <v>5.1469648562300323</v>
      </c>
      <c r="Q2179" s="77" t="s">
        <v>12691</v>
      </c>
      <c r="V2179" s="34">
        <v>0.46458333333333335</v>
      </c>
      <c r="W2179" s="85">
        <v>0.63194444444444442</v>
      </c>
      <c r="X2179" s="86">
        <f t="shared" ref="X2179:X2242" si="170">IF(AND(W2179&lt;&gt;0,V2179&lt;&gt;0),W2179-V2179,"No_data")</f>
        <v>0.16736111111111107</v>
      </c>
    </row>
    <row r="2180" spans="1:24" x14ac:dyDescent="0.3">
      <c r="A2180" s="44" t="s">
        <v>4843</v>
      </c>
      <c r="B2180" s="68" t="s">
        <v>4844</v>
      </c>
      <c r="C2180" s="2" t="s">
        <v>6</v>
      </c>
      <c r="D2180" s="2">
        <v>53</v>
      </c>
      <c r="E2180" s="6">
        <v>24400</v>
      </c>
      <c r="F2180" s="7">
        <v>44028.636250000003</v>
      </c>
      <c r="G2180" s="69" t="s">
        <v>4</v>
      </c>
      <c r="H2180" s="68">
        <v>1515</v>
      </c>
      <c r="I2180" s="8">
        <f t="shared" si="167"/>
        <v>15.15</v>
      </c>
      <c r="J2180" s="93">
        <v>3.8069999999999999</v>
      </c>
      <c r="K2180" s="69">
        <v>100</v>
      </c>
      <c r="L2180" s="68">
        <v>358</v>
      </c>
      <c r="M2180" s="93">
        <f t="shared" si="168"/>
        <v>3.58</v>
      </c>
      <c r="N2180" s="93">
        <v>2.0009999999999999</v>
      </c>
      <c r="O2180" s="69">
        <v>100</v>
      </c>
      <c r="P2180" s="181">
        <f t="shared" si="169"/>
        <v>4.2318435754189947</v>
      </c>
      <c r="Q2180" s="77" t="s">
        <v>12691</v>
      </c>
      <c r="V2180" s="34">
        <v>0.4777777777777778</v>
      </c>
      <c r="W2180" s="85">
        <v>0.64583333333333337</v>
      </c>
      <c r="X2180" s="86">
        <f t="shared" si="170"/>
        <v>0.16805555555555557</v>
      </c>
    </row>
    <row r="2181" spans="1:24" x14ac:dyDescent="0.3">
      <c r="A2181" s="44" t="s">
        <v>13746</v>
      </c>
      <c r="B2181" s="68" t="s">
        <v>1582</v>
      </c>
      <c r="C2181" s="2" t="s">
        <v>1</v>
      </c>
      <c r="D2181" s="2">
        <v>54</v>
      </c>
      <c r="E2181" s="6">
        <v>23949</v>
      </c>
      <c r="F2181" s="7">
        <v>44028.646435185183</v>
      </c>
      <c r="G2181" s="69" t="s">
        <v>4</v>
      </c>
      <c r="H2181" s="68">
        <v>2491</v>
      </c>
      <c r="I2181" s="8">
        <f t="shared" si="167"/>
        <v>24.91</v>
      </c>
      <c r="J2181" s="93">
        <v>5.5359999999999996</v>
      </c>
      <c r="K2181" s="69">
        <v>100</v>
      </c>
      <c r="L2181" s="68">
        <v>458</v>
      </c>
      <c r="M2181" s="93">
        <f t="shared" si="168"/>
        <v>4.58</v>
      </c>
      <c r="N2181" s="93">
        <v>2.0950000000000002</v>
      </c>
      <c r="O2181" s="69">
        <v>100</v>
      </c>
      <c r="P2181" s="181">
        <f t="shared" si="169"/>
        <v>5.4388646288209603</v>
      </c>
      <c r="Q2181" s="77" t="s">
        <v>12691</v>
      </c>
      <c r="V2181" s="34">
        <v>0.49722222222222223</v>
      </c>
      <c r="W2181" s="85">
        <v>0.66666666666666663</v>
      </c>
      <c r="X2181" s="86">
        <f t="shared" si="170"/>
        <v>0.1694444444444444</v>
      </c>
    </row>
    <row r="2182" spans="1:24" x14ac:dyDescent="0.3">
      <c r="A2182" s="44" t="s">
        <v>13747</v>
      </c>
      <c r="B2182" s="68" t="s">
        <v>13748</v>
      </c>
      <c r="C2182" s="2" t="s">
        <v>6</v>
      </c>
      <c r="D2182" s="2">
        <v>65</v>
      </c>
      <c r="E2182" s="6">
        <v>19923</v>
      </c>
      <c r="F2182" s="7">
        <v>44028.657384259262</v>
      </c>
      <c r="G2182" s="69" t="s">
        <v>4</v>
      </c>
      <c r="H2182" s="68">
        <v>1809</v>
      </c>
      <c r="I2182" s="8">
        <f t="shared" si="167"/>
        <v>18.272727272727273</v>
      </c>
      <c r="J2182" s="93">
        <v>4.6619999999999999</v>
      </c>
      <c r="K2182" s="69">
        <v>99</v>
      </c>
      <c r="L2182" s="68">
        <v>456</v>
      </c>
      <c r="M2182" s="93">
        <f t="shared" si="168"/>
        <v>4.6060606060606064</v>
      </c>
      <c r="N2182" s="93">
        <v>2.1800000000000002</v>
      </c>
      <c r="O2182" s="69">
        <v>99</v>
      </c>
      <c r="P2182" s="181">
        <f t="shared" si="169"/>
        <v>3.9671052631578947</v>
      </c>
      <c r="Q2182" s="77" t="s">
        <v>12691</v>
      </c>
      <c r="V2182" s="34">
        <v>0.49652777777777773</v>
      </c>
      <c r="W2182" s="85">
        <v>0.68055555555555547</v>
      </c>
      <c r="X2182" s="86">
        <f t="shared" si="170"/>
        <v>0.18402777777777773</v>
      </c>
    </row>
    <row r="2183" spans="1:24" x14ac:dyDescent="0.3">
      <c r="A2183" s="44" t="s">
        <v>13749</v>
      </c>
      <c r="B2183" s="68" t="s">
        <v>13750</v>
      </c>
      <c r="C2183" s="2" t="s">
        <v>6</v>
      </c>
      <c r="D2183" s="2">
        <v>42</v>
      </c>
      <c r="E2183" s="6">
        <v>28447</v>
      </c>
      <c r="F2183" s="7">
        <v>44029.517511574071</v>
      </c>
      <c r="G2183" s="69" t="s">
        <v>4</v>
      </c>
      <c r="H2183" s="68">
        <v>1550</v>
      </c>
      <c r="I2183" s="8">
        <f t="shared" si="167"/>
        <v>15.656565656565656</v>
      </c>
      <c r="J2183" s="93">
        <v>4.1900000000000004</v>
      </c>
      <c r="K2183" s="69">
        <v>99</v>
      </c>
      <c r="L2183" s="68">
        <v>566</v>
      </c>
      <c r="M2183" s="93">
        <f t="shared" si="168"/>
        <v>5.7171717171717171</v>
      </c>
      <c r="N2183" s="93">
        <v>2.4329999999999998</v>
      </c>
      <c r="O2183" s="69">
        <v>99</v>
      </c>
      <c r="P2183" s="181">
        <f t="shared" si="169"/>
        <v>2.7385159010600706</v>
      </c>
      <c r="Q2183" s="77" t="s">
        <v>12691</v>
      </c>
      <c r="V2183" s="34">
        <v>0.37708333333333338</v>
      </c>
      <c r="W2183" s="85">
        <v>0.52083333333333337</v>
      </c>
      <c r="X2183" s="86">
        <f t="shared" si="170"/>
        <v>0.14374999999999999</v>
      </c>
    </row>
    <row r="2184" spans="1:24" x14ac:dyDescent="0.3">
      <c r="A2184" s="44" t="s">
        <v>13751</v>
      </c>
      <c r="B2184" s="68" t="s">
        <v>6126</v>
      </c>
      <c r="C2184" s="2" t="s">
        <v>1</v>
      </c>
      <c r="D2184" s="2">
        <v>63</v>
      </c>
      <c r="E2184" s="6">
        <v>20717</v>
      </c>
      <c r="F2184" s="7">
        <v>44029.522916666669</v>
      </c>
      <c r="G2184" s="69" t="s">
        <v>4</v>
      </c>
      <c r="H2184" s="68">
        <v>3335</v>
      </c>
      <c r="I2184" s="8">
        <f t="shared" si="167"/>
        <v>33.686868686868685</v>
      </c>
      <c r="J2184" s="93">
        <v>5.6050000000000004</v>
      </c>
      <c r="K2184" s="69">
        <v>99</v>
      </c>
      <c r="L2184" s="68">
        <v>888</v>
      </c>
      <c r="M2184" s="93">
        <f t="shared" si="168"/>
        <v>8.9696969696969688</v>
      </c>
      <c r="N2184" s="93">
        <v>2.9049999999999998</v>
      </c>
      <c r="O2184" s="69">
        <v>99</v>
      </c>
      <c r="P2184" s="181">
        <f t="shared" si="169"/>
        <v>3.7556306306306309</v>
      </c>
      <c r="Q2184" s="77" t="s">
        <v>12691</v>
      </c>
      <c r="V2184" s="34">
        <v>0.39999999999999997</v>
      </c>
      <c r="W2184" s="85">
        <v>0.53472222222222221</v>
      </c>
      <c r="X2184" s="86">
        <f t="shared" si="170"/>
        <v>0.13472222222222224</v>
      </c>
    </row>
    <row r="2185" spans="1:24" x14ac:dyDescent="0.3">
      <c r="A2185" s="44" t="s">
        <v>13752</v>
      </c>
      <c r="B2185" s="68" t="s">
        <v>13753</v>
      </c>
      <c r="C2185" s="2" t="s">
        <v>1</v>
      </c>
      <c r="D2185" s="2">
        <v>84</v>
      </c>
      <c r="E2185" s="6">
        <v>13036</v>
      </c>
      <c r="F2185" s="7">
        <v>44029.53224537037</v>
      </c>
      <c r="G2185" s="69" t="s">
        <v>4</v>
      </c>
      <c r="H2185" s="68">
        <v>2932</v>
      </c>
      <c r="I2185" s="8">
        <f t="shared" si="167"/>
        <v>29.32</v>
      </c>
      <c r="J2185" s="93">
        <v>5.99</v>
      </c>
      <c r="K2185" s="69">
        <v>100</v>
      </c>
      <c r="L2185" s="68">
        <v>1080</v>
      </c>
      <c r="M2185" s="93">
        <f t="shared" si="168"/>
        <v>10.8</v>
      </c>
      <c r="N2185" s="93">
        <v>2.7149999999999999</v>
      </c>
      <c r="O2185" s="69">
        <v>100</v>
      </c>
      <c r="P2185" s="181">
        <f t="shared" si="169"/>
        <v>2.7148148148148148</v>
      </c>
      <c r="Q2185" s="77" t="s">
        <v>12691</v>
      </c>
      <c r="V2185" s="34">
        <v>0.40277777777777773</v>
      </c>
      <c r="W2185" s="85">
        <v>0.54513888888888895</v>
      </c>
      <c r="X2185" s="86">
        <f t="shared" si="170"/>
        <v>0.14236111111111122</v>
      </c>
    </row>
    <row r="2186" spans="1:24" x14ac:dyDescent="0.3">
      <c r="A2186" s="44" t="s">
        <v>13754</v>
      </c>
      <c r="B2186" s="68" t="s">
        <v>13755</v>
      </c>
      <c r="C2186" s="2" t="s">
        <v>1</v>
      </c>
      <c r="D2186" s="2">
        <v>54</v>
      </c>
      <c r="E2186" s="6">
        <v>24103</v>
      </c>
      <c r="F2186" s="7">
        <v>44029.561643518522</v>
      </c>
      <c r="G2186" s="69" t="s">
        <v>4</v>
      </c>
      <c r="H2186" s="68">
        <v>2650</v>
      </c>
      <c r="I2186" s="8">
        <f t="shared" si="167"/>
        <v>26.767676767676768</v>
      </c>
      <c r="J2186" s="93">
        <v>5.2510000000000003</v>
      </c>
      <c r="K2186" s="69">
        <v>99</v>
      </c>
      <c r="L2186" s="68">
        <v>393</v>
      </c>
      <c r="M2186" s="93">
        <f t="shared" si="168"/>
        <v>3.9696969696969697</v>
      </c>
      <c r="N2186" s="93">
        <v>2.0630000000000002</v>
      </c>
      <c r="O2186" s="69">
        <v>99</v>
      </c>
      <c r="P2186" s="181">
        <f t="shared" si="169"/>
        <v>6.7430025445292623</v>
      </c>
      <c r="Q2186" s="77" t="s">
        <v>12691</v>
      </c>
      <c r="V2186" s="34">
        <v>0.42499999999999999</v>
      </c>
      <c r="W2186" s="85">
        <v>0.57291666666666663</v>
      </c>
      <c r="X2186" s="86">
        <f t="shared" si="170"/>
        <v>0.14791666666666664</v>
      </c>
    </row>
    <row r="2187" spans="1:24" x14ac:dyDescent="0.3">
      <c r="A2187" s="44" t="s">
        <v>13756</v>
      </c>
      <c r="B2187" s="68" t="s">
        <v>5751</v>
      </c>
      <c r="C2187" s="2" t="s">
        <v>1</v>
      </c>
      <c r="D2187" s="2">
        <v>65</v>
      </c>
      <c r="E2187" s="6">
        <v>19930</v>
      </c>
      <c r="F2187" s="7">
        <v>44029.569803240738</v>
      </c>
      <c r="G2187" s="69" t="s">
        <v>4</v>
      </c>
      <c r="H2187" s="68">
        <v>2420</v>
      </c>
      <c r="I2187" s="8">
        <f t="shared" si="167"/>
        <v>24.444444444444443</v>
      </c>
      <c r="J2187" s="93">
        <v>5.1230000000000002</v>
      </c>
      <c r="K2187" s="69">
        <v>99</v>
      </c>
      <c r="L2187" s="68">
        <v>586</v>
      </c>
      <c r="M2187" s="93">
        <f t="shared" si="168"/>
        <v>5.9191919191919196</v>
      </c>
      <c r="N2187" s="93">
        <v>2.5099999999999998</v>
      </c>
      <c r="O2187" s="69">
        <v>99</v>
      </c>
      <c r="P2187" s="181">
        <f t="shared" si="169"/>
        <v>4.1296928327645048</v>
      </c>
      <c r="Q2187" s="77" t="s">
        <v>12691</v>
      </c>
      <c r="V2187" s="34">
        <v>0.45416666666666666</v>
      </c>
      <c r="W2187" s="85">
        <v>0.60416666666666663</v>
      </c>
      <c r="X2187" s="86">
        <f t="shared" si="170"/>
        <v>0.14999999999999997</v>
      </c>
    </row>
    <row r="2188" spans="1:24" x14ac:dyDescent="0.3">
      <c r="A2188" s="44" t="s">
        <v>13757</v>
      </c>
      <c r="B2188" s="68" t="s">
        <v>1895</v>
      </c>
      <c r="C2188" s="2" t="s">
        <v>1</v>
      </c>
      <c r="D2188" s="2">
        <v>48</v>
      </c>
      <c r="E2188" s="6">
        <v>26227</v>
      </c>
      <c r="F2188" s="7">
        <v>44029.587685185186</v>
      </c>
      <c r="G2188" s="69" t="s">
        <v>4</v>
      </c>
      <c r="H2188" s="68">
        <v>2899</v>
      </c>
      <c r="I2188" s="8">
        <f t="shared" si="167"/>
        <v>28.99</v>
      </c>
      <c r="J2188" s="93">
        <v>5.4189999999999996</v>
      </c>
      <c r="K2188" s="69">
        <v>100</v>
      </c>
      <c r="L2188" s="68">
        <v>640</v>
      </c>
      <c r="M2188" s="93">
        <f t="shared" si="168"/>
        <v>6.4</v>
      </c>
      <c r="N2188" s="93">
        <v>2.8570000000000002</v>
      </c>
      <c r="O2188" s="69">
        <v>100</v>
      </c>
      <c r="P2188" s="181">
        <f t="shared" si="169"/>
        <v>4.5296874999999996</v>
      </c>
      <c r="Q2188" s="77" t="s">
        <v>12691</v>
      </c>
      <c r="V2188" s="34">
        <v>0.4604166666666667</v>
      </c>
      <c r="W2188" s="85">
        <v>0.59375</v>
      </c>
      <c r="X2188" s="86">
        <f t="shared" si="170"/>
        <v>0.1333333333333333</v>
      </c>
    </row>
    <row r="2189" spans="1:24" x14ac:dyDescent="0.3">
      <c r="A2189" s="44" t="s">
        <v>7689</v>
      </c>
      <c r="B2189" s="68" t="s">
        <v>7690</v>
      </c>
      <c r="C2189" s="2" t="s">
        <v>1</v>
      </c>
      <c r="D2189" s="2">
        <v>61</v>
      </c>
      <c r="E2189" s="6">
        <v>21429</v>
      </c>
      <c r="F2189" s="7">
        <v>44029.602870370371</v>
      </c>
      <c r="G2189" s="69" t="s">
        <v>4</v>
      </c>
      <c r="H2189" s="68">
        <v>2276</v>
      </c>
      <c r="I2189" s="8">
        <f t="shared" si="167"/>
        <v>22.98989898989899</v>
      </c>
      <c r="J2189" s="93">
        <v>5.26</v>
      </c>
      <c r="K2189" s="69">
        <v>99</v>
      </c>
      <c r="L2189" s="68">
        <v>771</v>
      </c>
      <c r="M2189" s="93">
        <f t="shared" si="168"/>
        <v>7.7878787878787881</v>
      </c>
      <c r="N2189" s="93">
        <v>2.9249999999999998</v>
      </c>
      <c r="O2189" s="69">
        <v>99</v>
      </c>
      <c r="P2189" s="181">
        <f t="shared" si="169"/>
        <v>2.9520103761348895</v>
      </c>
      <c r="Q2189" s="77" t="s">
        <v>12691</v>
      </c>
      <c r="V2189" s="34">
        <v>0.4694444444444445</v>
      </c>
      <c r="W2189" s="85">
        <v>0.61111111111111105</v>
      </c>
      <c r="X2189" s="86">
        <f t="shared" si="170"/>
        <v>0.14166666666666655</v>
      </c>
    </row>
    <row r="2190" spans="1:24" x14ac:dyDescent="0.3">
      <c r="A2190" s="44" t="s">
        <v>3441</v>
      </c>
      <c r="B2190" s="68" t="s">
        <v>1927</v>
      </c>
      <c r="C2190" s="2" t="s">
        <v>1</v>
      </c>
      <c r="D2190" s="2">
        <v>39</v>
      </c>
      <c r="E2190" s="6">
        <v>29634</v>
      </c>
      <c r="F2190" s="7">
        <v>44029.611377314817</v>
      </c>
      <c r="G2190" s="69" t="s">
        <v>4</v>
      </c>
      <c r="H2190" s="68">
        <v>2118</v>
      </c>
      <c r="I2190" s="8">
        <f t="shared" si="167"/>
        <v>21.18</v>
      </c>
      <c r="J2190" s="93">
        <v>4.7110000000000003</v>
      </c>
      <c r="K2190" s="69">
        <v>100</v>
      </c>
      <c r="L2190" s="68">
        <v>468</v>
      </c>
      <c r="M2190" s="93">
        <f t="shared" si="168"/>
        <v>4.68</v>
      </c>
      <c r="N2190" s="93">
        <v>2.1080000000000001</v>
      </c>
      <c r="O2190" s="69">
        <v>100</v>
      </c>
      <c r="P2190" s="181">
        <f t="shared" si="169"/>
        <v>4.5256410256410255</v>
      </c>
      <c r="Q2190" s="77" t="s">
        <v>12691</v>
      </c>
      <c r="V2190" s="34">
        <v>0.49027777777777781</v>
      </c>
      <c r="W2190" s="85">
        <v>0.63888888888888895</v>
      </c>
      <c r="X2190" s="86">
        <f t="shared" si="170"/>
        <v>0.14861111111111114</v>
      </c>
    </row>
    <row r="2191" spans="1:24" x14ac:dyDescent="0.3">
      <c r="A2191" s="44" t="s">
        <v>13758</v>
      </c>
      <c r="B2191" s="68" t="s">
        <v>6456</v>
      </c>
      <c r="C2191" s="2" t="s">
        <v>1</v>
      </c>
      <c r="D2191" s="2">
        <v>63</v>
      </c>
      <c r="E2191" s="6">
        <v>20798</v>
      </c>
      <c r="F2191" s="7">
        <v>44029.638819444444</v>
      </c>
      <c r="G2191" s="69" t="s">
        <v>4</v>
      </c>
      <c r="H2191" s="68">
        <v>3257</v>
      </c>
      <c r="I2191" s="8">
        <f t="shared" si="167"/>
        <v>32.898989898989896</v>
      </c>
      <c r="J2191" s="93">
        <v>5.4409999999999998</v>
      </c>
      <c r="K2191" s="69">
        <v>99</v>
      </c>
      <c r="L2191" s="68">
        <v>598</v>
      </c>
      <c r="M2191" s="93">
        <f t="shared" si="168"/>
        <v>6.0404040404040407</v>
      </c>
      <c r="N2191" s="93">
        <v>2.411</v>
      </c>
      <c r="O2191" s="69">
        <v>99</v>
      </c>
      <c r="P2191" s="181">
        <f t="shared" si="169"/>
        <v>5.4464882943143804</v>
      </c>
      <c r="Q2191" s="77" t="s">
        <v>12856</v>
      </c>
      <c r="V2191" s="34">
        <v>0.49722222222222223</v>
      </c>
      <c r="W2191" s="85">
        <v>0.65277777777777779</v>
      </c>
      <c r="X2191" s="86">
        <f t="shared" si="170"/>
        <v>0.15555555555555556</v>
      </c>
    </row>
    <row r="2192" spans="1:24" x14ac:dyDescent="0.3">
      <c r="A2192" s="44" t="s">
        <v>13759</v>
      </c>
      <c r="B2192" s="68" t="s">
        <v>222</v>
      </c>
      <c r="C2192" s="2" t="s">
        <v>1</v>
      </c>
      <c r="D2192" s="2">
        <v>45</v>
      </c>
      <c r="E2192" s="6">
        <v>27450</v>
      </c>
      <c r="F2192" s="7">
        <v>44029.64912037037</v>
      </c>
      <c r="G2192" s="69" t="s">
        <v>4</v>
      </c>
      <c r="H2192" s="68">
        <v>1354</v>
      </c>
      <c r="I2192" s="8">
        <f t="shared" si="167"/>
        <v>13.676767676767676</v>
      </c>
      <c r="J2192" s="93">
        <v>3.6779999999999999</v>
      </c>
      <c r="K2192" s="69">
        <v>99</v>
      </c>
      <c r="L2192" s="68">
        <v>406</v>
      </c>
      <c r="M2192" s="93">
        <f t="shared" si="168"/>
        <v>4.1010101010101012</v>
      </c>
      <c r="N2192" s="93">
        <v>2.0230000000000001</v>
      </c>
      <c r="O2192" s="69">
        <v>99</v>
      </c>
      <c r="P2192" s="181">
        <f t="shared" si="169"/>
        <v>3.3349753694581277</v>
      </c>
      <c r="Q2192" s="77" t="s">
        <v>12856</v>
      </c>
      <c r="V2192" s="34">
        <v>0.50624999999999998</v>
      </c>
      <c r="W2192" s="85">
        <v>0.66319444444444442</v>
      </c>
      <c r="X2192" s="86">
        <f t="shared" si="170"/>
        <v>0.15694444444444444</v>
      </c>
    </row>
    <row r="2193" spans="1:24" x14ac:dyDescent="0.3">
      <c r="A2193" s="44" t="s">
        <v>13760</v>
      </c>
      <c r="B2193" s="68" t="s">
        <v>13761</v>
      </c>
      <c r="C2193" s="2" t="s">
        <v>1</v>
      </c>
      <c r="D2193" s="2">
        <v>74</v>
      </c>
      <c r="E2193" s="6">
        <v>16923</v>
      </c>
      <c r="F2193" s="7">
        <v>44029.658495370371</v>
      </c>
      <c r="G2193" s="69" t="s">
        <v>4</v>
      </c>
      <c r="H2193" s="68">
        <v>2556</v>
      </c>
      <c r="I2193" s="8">
        <f t="shared" si="167"/>
        <v>25.56</v>
      </c>
      <c r="J2193" s="93">
        <v>4.9980000000000002</v>
      </c>
      <c r="K2193" s="69">
        <v>100</v>
      </c>
      <c r="L2193" s="68">
        <v>971</v>
      </c>
      <c r="M2193" s="93">
        <f t="shared" si="168"/>
        <v>9.7100000000000009</v>
      </c>
      <c r="N2193" s="93">
        <v>3.15</v>
      </c>
      <c r="O2193" s="69">
        <v>100</v>
      </c>
      <c r="P2193" s="181">
        <f t="shared" si="169"/>
        <v>2.6323377960865084</v>
      </c>
      <c r="Q2193" s="77" t="s">
        <v>12856</v>
      </c>
      <c r="V2193" s="34">
        <v>0.52569444444444446</v>
      </c>
      <c r="W2193" s="85">
        <v>0.67361111111111116</v>
      </c>
      <c r="X2193" s="86">
        <f t="shared" si="170"/>
        <v>0.1479166666666667</v>
      </c>
    </row>
    <row r="2194" spans="1:24" x14ac:dyDescent="0.3">
      <c r="A2194" s="44" t="s">
        <v>13762</v>
      </c>
      <c r="B2194" s="68" t="s">
        <v>6933</v>
      </c>
      <c r="C2194" s="2" t="s">
        <v>1</v>
      </c>
      <c r="D2194" s="2">
        <v>52</v>
      </c>
      <c r="E2194" s="6">
        <v>24855</v>
      </c>
      <c r="F2194" s="7">
        <v>44032.516122685185</v>
      </c>
      <c r="G2194" s="69" t="s">
        <v>4</v>
      </c>
      <c r="H2194" s="68">
        <v>2153</v>
      </c>
      <c r="I2194" s="8">
        <f t="shared" si="167"/>
        <v>21.747474747474747</v>
      </c>
      <c r="J2194" s="93">
        <v>5.3330000000000002</v>
      </c>
      <c r="K2194" s="69">
        <v>99</v>
      </c>
      <c r="L2194" s="68">
        <v>435</v>
      </c>
      <c r="M2194" s="93">
        <f t="shared" si="168"/>
        <v>4.3939393939393936</v>
      </c>
      <c r="N2194" s="93">
        <v>2.1080000000000001</v>
      </c>
      <c r="O2194" s="69">
        <v>99</v>
      </c>
      <c r="P2194" s="181">
        <f t="shared" si="169"/>
        <v>4.9494252873563225</v>
      </c>
      <c r="Q2194" s="77" t="s">
        <v>12856</v>
      </c>
      <c r="V2194" s="34">
        <v>0.3756944444444445</v>
      </c>
      <c r="W2194" s="85">
        <v>0.52083333333333337</v>
      </c>
      <c r="X2194" s="86">
        <f t="shared" si="170"/>
        <v>0.14513888888888887</v>
      </c>
    </row>
    <row r="2195" spans="1:24" x14ac:dyDescent="0.3">
      <c r="A2195" s="44" t="s">
        <v>13763</v>
      </c>
      <c r="B2195" s="68" t="s">
        <v>13764</v>
      </c>
      <c r="C2195" s="2" t="s">
        <v>6</v>
      </c>
      <c r="D2195" s="2">
        <v>70</v>
      </c>
      <c r="E2195" s="6">
        <v>18273</v>
      </c>
      <c r="F2195" s="7">
        <v>44032.527499999997</v>
      </c>
      <c r="G2195" s="69" t="s">
        <v>4</v>
      </c>
      <c r="H2195" s="68">
        <v>2618</v>
      </c>
      <c r="I2195" s="8">
        <f t="shared" si="167"/>
        <v>26.18</v>
      </c>
      <c r="J2195" s="93">
        <v>4.6219999999999999</v>
      </c>
      <c r="K2195" s="69">
        <v>100</v>
      </c>
      <c r="L2195" s="68">
        <v>685</v>
      </c>
      <c r="M2195" s="93">
        <f t="shared" si="168"/>
        <v>6.85</v>
      </c>
      <c r="N2195" s="93">
        <v>2.855</v>
      </c>
      <c r="O2195" s="69">
        <v>100</v>
      </c>
      <c r="P2195" s="181">
        <f t="shared" si="169"/>
        <v>3.8218978102189785</v>
      </c>
      <c r="Q2195" s="77" t="s">
        <v>12856</v>
      </c>
      <c r="V2195" s="34">
        <v>0.37986111111111115</v>
      </c>
      <c r="W2195" s="85">
        <v>0.53472222222222221</v>
      </c>
      <c r="X2195" s="86">
        <f t="shared" si="170"/>
        <v>0.15486111111111106</v>
      </c>
    </row>
    <row r="2196" spans="1:24" x14ac:dyDescent="0.3">
      <c r="A2196" s="44" t="s">
        <v>4823</v>
      </c>
      <c r="B2196" s="68" t="s">
        <v>4824</v>
      </c>
      <c r="C2196" s="2" t="s">
        <v>1</v>
      </c>
      <c r="D2196" s="2">
        <v>59</v>
      </c>
      <c r="E2196" s="6">
        <v>22377</v>
      </c>
      <c r="F2196" s="7">
        <v>44032.537557870368</v>
      </c>
      <c r="G2196" s="69" t="s">
        <v>4</v>
      </c>
      <c r="H2196" s="68">
        <v>1792</v>
      </c>
      <c r="I2196" s="8">
        <f t="shared" si="167"/>
        <v>18.1010101010101</v>
      </c>
      <c r="J2196" s="93">
        <v>4.3460000000000001</v>
      </c>
      <c r="K2196" s="69">
        <v>99</v>
      </c>
      <c r="L2196" s="68">
        <v>473</v>
      </c>
      <c r="M2196" s="93">
        <f t="shared" si="168"/>
        <v>4.7777777777777777</v>
      </c>
      <c r="N2196" s="93">
        <v>1.972</v>
      </c>
      <c r="O2196" s="69">
        <v>99</v>
      </c>
      <c r="P2196" s="181">
        <f t="shared" si="169"/>
        <v>3.7885835095137419</v>
      </c>
      <c r="Q2196" s="77" t="s">
        <v>12856</v>
      </c>
      <c r="V2196" s="34">
        <v>0.3888888888888889</v>
      </c>
      <c r="W2196" s="85">
        <v>0.54861111111111105</v>
      </c>
      <c r="X2196" s="86">
        <f t="shared" si="170"/>
        <v>0.15972222222222215</v>
      </c>
    </row>
    <row r="2197" spans="1:24" x14ac:dyDescent="0.3">
      <c r="A2197" s="44" t="s">
        <v>13765</v>
      </c>
      <c r="B2197" s="68" t="s">
        <v>13766</v>
      </c>
      <c r="C2197" s="2" t="s">
        <v>6</v>
      </c>
      <c r="D2197" s="2">
        <v>80</v>
      </c>
      <c r="E2197" s="6">
        <v>14740</v>
      </c>
      <c r="F2197" s="7">
        <v>44032.55572916667</v>
      </c>
      <c r="G2197" s="69" t="s">
        <v>4</v>
      </c>
      <c r="H2197" s="68">
        <v>1918</v>
      </c>
      <c r="I2197" s="8">
        <f t="shared" si="167"/>
        <v>19.373737373737374</v>
      </c>
      <c r="J2197" s="93">
        <v>4.3319999999999999</v>
      </c>
      <c r="K2197" s="69">
        <v>99</v>
      </c>
      <c r="L2197" s="68">
        <v>573</v>
      </c>
      <c r="M2197" s="93">
        <f t="shared" si="168"/>
        <v>5.7878787878787881</v>
      </c>
      <c r="N2197" s="93">
        <v>2.379</v>
      </c>
      <c r="O2197" s="69">
        <v>99</v>
      </c>
      <c r="P2197" s="181">
        <f t="shared" si="169"/>
        <v>3.3472949389179756</v>
      </c>
      <c r="Q2197" s="77" t="s">
        <v>12856</v>
      </c>
      <c r="V2197" s="34">
        <v>0.4055555555555555</v>
      </c>
      <c r="W2197" s="85">
        <v>0.56944444444444442</v>
      </c>
      <c r="X2197" s="86">
        <f t="shared" si="170"/>
        <v>0.16388888888888892</v>
      </c>
    </row>
    <row r="2198" spans="1:24" x14ac:dyDescent="0.3">
      <c r="A2198" s="44" t="s">
        <v>13767</v>
      </c>
      <c r="B2198" s="68" t="s">
        <v>1051</v>
      </c>
      <c r="C2198" s="2" t="s">
        <v>1</v>
      </c>
      <c r="D2198" s="2">
        <v>47</v>
      </c>
      <c r="E2198" s="6">
        <v>26660</v>
      </c>
      <c r="F2198" s="7">
        <v>44032.580613425926</v>
      </c>
      <c r="G2198" s="69" t="s">
        <v>4</v>
      </c>
      <c r="H2198" s="68">
        <v>1994</v>
      </c>
      <c r="I2198" s="8">
        <f t="shared" si="167"/>
        <v>19.940000000000001</v>
      </c>
      <c r="J2198" s="93">
        <v>4.3109999999999999</v>
      </c>
      <c r="K2198" s="69">
        <v>100</v>
      </c>
      <c r="L2198" s="68">
        <v>476</v>
      </c>
      <c r="M2198" s="93">
        <f t="shared" si="168"/>
        <v>4.76</v>
      </c>
      <c r="N2198" s="93">
        <v>2.323</v>
      </c>
      <c r="O2198" s="69">
        <v>100</v>
      </c>
      <c r="P2198" s="181">
        <f t="shared" si="169"/>
        <v>4.1890756302521011</v>
      </c>
      <c r="Q2198" s="77" t="s">
        <v>12856</v>
      </c>
      <c r="V2198" s="34">
        <v>0.43472222222222223</v>
      </c>
      <c r="W2198" s="85">
        <v>0.59027777777777779</v>
      </c>
      <c r="X2198" s="86">
        <f t="shared" si="170"/>
        <v>0.15555555555555556</v>
      </c>
    </row>
    <row r="2199" spans="1:24" x14ac:dyDescent="0.3">
      <c r="A2199" s="44" t="s">
        <v>13768</v>
      </c>
      <c r="B2199" s="68" t="s">
        <v>8612</v>
      </c>
      <c r="C2199" s="2" t="s">
        <v>1</v>
      </c>
      <c r="D2199" s="2">
        <v>53</v>
      </c>
      <c r="E2199" s="6">
        <v>24485</v>
      </c>
      <c r="F2199" s="7">
        <v>44032.598564814813</v>
      </c>
      <c r="G2199" s="69" t="s">
        <v>4</v>
      </c>
      <c r="H2199" s="68">
        <v>2531</v>
      </c>
      <c r="I2199" s="8">
        <f t="shared" si="167"/>
        <v>25.565656565656564</v>
      </c>
      <c r="J2199" s="93">
        <v>5.6349999999999998</v>
      </c>
      <c r="K2199" s="69">
        <v>99</v>
      </c>
      <c r="L2199" s="68">
        <v>453</v>
      </c>
      <c r="M2199" s="93">
        <f t="shared" si="168"/>
        <v>4.5757575757575761</v>
      </c>
      <c r="N2199" s="93">
        <v>2.2040000000000002</v>
      </c>
      <c r="O2199" s="69">
        <v>99</v>
      </c>
      <c r="P2199" s="181">
        <f t="shared" si="169"/>
        <v>5.587196467991169</v>
      </c>
      <c r="Q2199" s="77" t="s">
        <v>12856</v>
      </c>
      <c r="V2199" s="34">
        <v>0.4458333333333333</v>
      </c>
      <c r="W2199" s="85">
        <v>0.60416666666666663</v>
      </c>
      <c r="X2199" s="86">
        <f t="shared" si="170"/>
        <v>0.15833333333333333</v>
      </c>
    </row>
    <row r="2200" spans="1:24" x14ac:dyDescent="0.3">
      <c r="A2200" s="44" t="s">
        <v>13769</v>
      </c>
      <c r="B2200" s="68" t="s">
        <v>13770</v>
      </c>
      <c r="C2200" s="2" t="s">
        <v>1</v>
      </c>
      <c r="D2200" s="2">
        <v>83</v>
      </c>
      <c r="E2200" s="6">
        <v>13433</v>
      </c>
      <c r="F2200" s="7">
        <v>44032.608946759261</v>
      </c>
      <c r="G2200" s="69" t="s">
        <v>4</v>
      </c>
      <c r="H2200" s="68">
        <v>3045</v>
      </c>
      <c r="I2200" s="8">
        <f t="shared" si="167"/>
        <v>30.45</v>
      </c>
      <c r="J2200" s="93">
        <v>5.6630000000000003</v>
      </c>
      <c r="K2200" s="69">
        <v>100</v>
      </c>
      <c r="L2200" s="68">
        <v>698</v>
      </c>
      <c r="M2200" s="93">
        <f t="shared" si="168"/>
        <v>6.98</v>
      </c>
      <c r="N2200" s="93">
        <v>2.3610000000000002</v>
      </c>
      <c r="O2200" s="69">
        <v>100</v>
      </c>
      <c r="P2200" s="181">
        <f t="shared" si="169"/>
        <v>4.3624641833810882</v>
      </c>
      <c r="Q2200" s="77" t="s">
        <v>12856</v>
      </c>
      <c r="V2200" s="34">
        <v>0.46388888888888885</v>
      </c>
      <c r="W2200" s="85">
        <v>0.61805555555555558</v>
      </c>
      <c r="X2200" s="86">
        <f t="shared" si="170"/>
        <v>0.15416666666666673</v>
      </c>
    </row>
    <row r="2201" spans="1:24" x14ac:dyDescent="0.3">
      <c r="A2201" s="44" t="s">
        <v>2836</v>
      </c>
      <c r="B2201" s="68" t="s">
        <v>1690</v>
      </c>
      <c r="C2201" s="2" t="s">
        <v>1</v>
      </c>
      <c r="D2201" s="2">
        <v>56</v>
      </c>
      <c r="E2201" s="6">
        <v>23367</v>
      </c>
      <c r="F2201" s="7">
        <v>44032.620324074072</v>
      </c>
      <c r="G2201" s="69" t="s">
        <v>4</v>
      </c>
      <c r="H2201" s="68">
        <v>2573</v>
      </c>
      <c r="I2201" s="8">
        <f t="shared" si="167"/>
        <v>25.73</v>
      </c>
      <c r="J2201" s="93">
        <v>5.8010000000000002</v>
      </c>
      <c r="K2201" s="69">
        <v>100</v>
      </c>
      <c r="L2201" s="68">
        <v>536</v>
      </c>
      <c r="M2201" s="93">
        <f t="shared" si="168"/>
        <v>5.36</v>
      </c>
      <c r="N2201" s="93">
        <v>2.472</v>
      </c>
      <c r="O2201" s="69">
        <v>100</v>
      </c>
      <c r="P2201" s="181">
        <f t="shared" si="169"/>
        <v>4.8003731343283578</v>
      </c>
      <c r="Q2201" s="77" t="s">
        <v>12856</v>
      </c>
      <c r="V2201" s="34">
        <v>0.4770833333333333</v>
      </c>
      <c r="W2201" s="85">
        <v>0.63888888888888895</v>
      </c>
      <c r="X2201" s="86">
        <f t="shared" si="170"/>
        <v>0.16180555555555565</v>
      </c>
    </row>
    <row r="2202" spans="1:24" x14ac:dyDescent="0.3">
      <c r="A2202" s="44" t="s">
        <v>13771</v>
      </c>
      <c r="B2202" s="68" t="s">
        <v>3962</v>
      </c>
      <c r="C2202" s="2" t="s">
        <v>1</v>
      </c>
      <c r="D2202" s="2">
        <v>43</v>
      </c>
      <c r="E2202" s="6">
        <v>28313</v>
      </c>
      <c r="F2202" s="7">
        <v>44032.630358796298</v>
      </c>
      <c r="G2202" s="69" t="s">
        <v>4</v>
      </c>
      <c r="H2202" s="68">
        <v>2503</v>
      </c>
      <c r="I2202" s="8">
        <f t="shared" si="167"/>
        <v>25.282828282828284</v>
      </c>
      <c r="J2202" s="93">
        <v>5.093</v>
      </c>
      <c r="K2202" s="69">
        <v>99</v>
      </c>
      <c r="L2202" s="68">
        <v>538</v>
      </c>
      <c r="M2202" s="93">
        <f t="shared" si="168"/>
        <v>5.4343434343434343</v>
      </c>
      <c r="N2202" s="93">
        <v>2.1389999999999998</v>
      </c>
      <c r="O2202" s="69">
        <v>99</v>
      </c>
      <c r="P2202" s="181">
        <f t="shared" si="169"/>
        <v>4.6524163568773238</v>
      </c>
      <c r="Q2202" s="77" t="s">
        <v>12856</v>
      </c>
      <c r="V2202" s="34">
        <v>0.48749999999999999</v>
      </c>
      <c r="W2202" s="85">
        <v>0.65277777777777779</v>
      </c>
      <c r="X2202" s="86">
        <f t="shared" si="170"/>
        <v>0.1652777777777778</v>
      </c>
    </row>
    <row r="2203" spans="1:24" x14ac:dyDescent="0.3">
      <c r="A2203" s="44" t="s">
        <v>13772</v>
      </c>
      <c r="B2203" s="68" t="s">
        <v>13773</v>
      </c>
      <c r="C2203" s="2" t="s">
        <v>1</v>
      </c>
      <c r="D2203" s="2">
        <v>61</v>
      </c>
      <c r="E2203" s="6">
        <v>21490</v>
      </c>
      <c r="F2203" s="7">
        <v>44032.651724537034</v>
      </c>
      <c r="G2203" s="69" t="s">
        <v>4</v>
      </c>
      <c r="H2203" s="68">
        <v>2856</v>
      </c>
      <c r="I2203" s="8">
        <f t="shared" si="167"/>
        <v>28.848484848484848</v>
      </c>
      <c r="J2203" s="93">
        <v>5.6340000000000003</v>
      </c>
      <c r="K2203" s="69">
        <v>99</v>
      </c>
      <c r="L2203" s="68">
        <v>556</v>
      </c>
      <c r="M2203" s="93">
        <f t="shared" si="168"/>
        <v>5.6161616161616159</v>
      </c>
      <c r="N2203" s="93">
        <v>2.694</v>
      </c>
      <c r="O2203" s="69">
        <v>99</v>
      </c>
      <c r="P2203" s="181">
        <f t="shared" si="169"/>
        <v>5.1366906474820144</v>
      </c>
      <c r="Q2203" s="77" t="s">
        <v>12856</v>
      </c>
      <c r="V2203" s="34">
        <v>0.52986111111111112</v>
      </c>
      <c r="W2203" s="85">
        <v>0.68055555555555547</v>
      </c>
      <c r="X2203" s="86">
        <f t="shared" si="170"/>
        <v>0.15069444444444435</v>
      </c>
    </row>
    <row r="2204" spans="1:24" x14ac:dyDescent="0.3">
      <c r="A2204" s="44" t="s">
        <v>3639</v>
      </c>
      <c r="B2204" s="68" t="s">
        <v>364</v>
      </c>
      <c r="C2204" s="2" t="s">
        <v>1</v>
      </c>
      <c r="D2204" s="2">
        <v>38</v>
      </c>
      <c r="E2204" s="6">
        <v>29928</v>
      </c>
      <c r="F2204" s="7">
        <v>44032.665034722224</v>
      </c>
      <c r="G2204" s="69" t="s">
        <v>4</v>
      </c>
      <c r="H2204" s="68">
        <v>1372</v>
      </c>
      <c r="I2204" s="8">
        <f t="shared" si="167"/>
        <v>13.858585858585858</v>
      </c>
      <c r="J2204" s="93">
        <v>4.4950000000000001</v>
      </c>
      <c r="K2204" s="69">
        <v>99</v>
      </c>
      <c r="L2204" s="68">
        <v>537</v>
      </c>
      <c r="M2204" s="93">
        <f t="shared" si="168"/>
        <v>5.4242424242424239</v>
      </c>
      <c r="N2204" s="93">
        <v>3.14</v>
      </c>
      <c r="O2204" s="69">
        <v>99</v>
      </c>
      <c r="P2204" s="181">
        <f t="shared" si="169"/>
        <v>2.5549348230912479</v>
      </c>
      <c r="Q2204" s="77" t="s">
        <v>12856</v>
      </c>
      <c r="V2204" s="34">
        <v>0.50972222222222219</v>
      </c>
      <c r="W2204" s="85">
        <v>0.66666666666666663</v>
      </c>
      <c r="X2204" s="86">
        <f t="shared" si="170"/>
        <v>0.15694444444444444</v>
      </c>
    </row>
    <row r="2205" spans="1:24" x14ac:dyDescent="0.3">
      <c r="A2205" s="44" t="s">
        <v>2789</v>
      </c>
      <c r="B2205" s="68" t="s">
        <v>1647</v>
      </c>
      <c r="C2205" s="2" t="s">
        <v>1</v>
      </c>
      <c r="D2205" s="2">
        <v>40</v>
      </c>
      <c r="E2205" s="6">
        <v>29129</v>
      </c>
      <c r="F2205" s="7">
        <v>44033.51666666667</v>
      </c>
      <c r="G2205" s="69" t="s">
        <v>4</v>
      </c>
      <c r="H2205" s="68">
        <v>1970</v>
      </c>
      <c r="I2205" s="8">
        <f t="shared" si="167"/>
        <v>19.8989898989899</v>
      </c>
      <c r="J2205" s="93">
        <v>4.6349999999999998</v>
      </c>
      <c r="K2205" s="69">
        <v>99</v>
      </c>
      <c r="L2205" s="68">
        <v>484</v>
      </c>
      <c r="M2205" s="93">
        <f t="shared" si="168"/>
        <v>4.8888888888888893</v>
      </c>
      <c r="N2205" s="93">
        <v>2.109</v>
      </c>
      <c r="O2205" s="69">
        <v>99</v>
      </c>
      <c r="P2205" s="181">
        <f t="shared" si="169"/>
        <v>4.0702479338842972</v>
      </c>
      <c r="Q2205" s="77" t="s">
        <v>12856</v>
      </c>
      <c r="V2205" s="34">
        <v>0.38055555555555554</v>
      </c>
      <c r="W2205" s="85">
        <v>0.52083333333333337</v>
      </c>
      <c r="X2205" s="86">
        <f t="shared" si="170"/>
        <v>0.14027777777777783</v>
      </c>
    </row>
    <row r="2206" spans="1:24" x14ac:dyDescent="0.3">
      <c r="A2206" s="44" t="s">
        <v>13774</v>
      </c>
      <c r="B2206" s="68" t="s">
        <v>5045</v>
      </c>
      <c r="C2206" s="2" t="s">
        <v>1</v>
      </c>
      <c r="D2206" s="2">
        <v>55</v>
      </c>
      <c r="E2206" s="6">
        <v>23830</v>
      </c>
      <c r="F2206" s="7">
        <v>44033.531550925924</v>
      </c>
      <c r="G2206" s="69" t="s">
        <v>4</v>
      </c>
      <c r="H2206" s="68">
        <v>3145</v>
      </c>
      <c r="I2206" s="8">
        <f t="shared" si="167"/>
        <v>31.767676767676768</v>
      </c>
      <c r="J2206" s="93">
        <v>5.73</v>
      </c>
      <c r="K2206" s="69">
        <v>99</v>
      </c>
      <c r="L2206" s="68">
        <v>526</v>
      </c>
      <c r="M2206" s="93">
        <f t="shared" si="168"/>
        <v>5.3131313131313131</v>
      </c>
      <c r="N2206" s="93">
        <v>2.5379999999999998</v>
      </c>
      <c r="O2206" s="69">
        <v>99</v>
      </c>
      <c r="P2206" s="181">
        <f t="shared" si="169"/>
        <v>5.9790874524714832</v>
      </c>
      <c r="Q2206" s="77" t="s">
        <v>12856</v>
      </c>
      <c r="V2206" s="34">
        <v>0.38472222222222219</v>
      </c>
      <c r="W2206" s="85">
        <v>0.53472222222222221</v>
      </c>
      <c r="X2206" s="86">
        <f t="shared" si="170"/>
        <v>0.15000000000000002</v>
      </c>
    </row>
    <row r="2207" spans="1:24" x14ac:dyDescent="0.3">
      <c r="A2207" s="44" t="s">
        <v>13775</v>
      </c>
      <c r="B2207" s="68" t="s">
        <v>13776</v>
      </c>
      <c r="C2207" s="2" t="s">
        <v>6</v>
      </c>
      <c r="D2207" s="2">
        <v>64</v>
      </c>
      <c r="E2207" s="6">
        <v>20352</v>
      </c>
      <c r="F2207" s="7">
        <v>44033.543854166666</v>
      </c>
      <c r="G2207" s="69" t="s">
        <v>4</v>
      </c>
      <c r="H2207" s="68">
        <v>1609</v>
      </c>
      <c r="I2207" s="8">
        <f t="shared" si="167"/>
        <v>16.252525252525253</v>
      </c>
      <c r="J2207" s="93">
        <v>4.4770000000000003</v>
      </c>
      <c r="K2207" s="69">
        <v>99</v>
      </c>
      <c r="L2207" s="68">
        <v>531</v>
      </c>
      <c r="M2207" s="93">
        <f t="shared" si="168"/>
        <v>5.3636363636363633</v>
      </c>
      <c r="N2207" s="93">
        <v>2.2149999999999999</v>
      </c>
      <c r="O2207" s="69">
        <v>99</v>
      </c>
      <c r="P2207" s="181">
        <f t="shared" si="169"/>
        <v>3.0301318267419965</v>
      </c>
      <c r="Q2207" s="77" t="s">
        <v>12856</v>
      </c>
      <c r="V2207" s="34">
        <v>0.40138888888888885</v>
      </c>
      <c r="W2207" s="85">
        <v>0.54861111111111105</v>
      </c>
      <c r="X2207" s="86">
        <f t="shared" si="170"/>
        <v>0.1472222222222222</v>
      </c>
    </row>
    <row r="2208" spans="1:24" x14ac:dyDescent="0.3">
      <c r="A2208" s="44" t="s">
        <v>13777</v>
      </c>
      <c r="B2208" s="68" t="s">
        <v>35</v>
      </c>
      <c r="C2208" s="2" t="s">
        <v>6</v>
      </c>
      <c r="D2208" s="2">
        <v>72</v>
      </c>
      <c r="E2208" s="6">
        <v>17487</v>
      </c>
      <c r="F2208" s="7">
        <v>44033.572129629632</v>
      </c>
      <c r="G2208" s="69" t="s">
        <v>4</v>
      </c>
      <c r="H2208" s="68">
        <v>2700</v>
      </c>
      <c r="I2208" s="8">
        <f t="shared" si="167"/>
        <v>27.272727272727273</v>
      </c>
      <c r="J2208" s="93">
        <v>5.7160000000000002</v>
      </c>
      <c r="K2208" s="69">
        <v>99</v>
      </c>
      <c r="L2208" s="68">
        <v>554</v>
      </c>
      <c r="M2208" s="93">
        <f t="shared" si="168"/>
        <v>5.595959595959596</v>
      </c>
      <c r="N2208" s="93">
        <v>2.5110000000000001</v>
      </c>
      <c r="O2208" s="69">
        <v>99</v>
      </c>
      <c r="P2208" s="181">
        <f t="shared" si="169"/>
        <v>4.8736462093862816</v>
      </c>
      <c r="Q2208" s="77" t="s">
        <v>12746</v>
      </c>
      <c r="V2208" s="34">
        <v>0.43194444444444446</v>
      </c>
      <c r="W2208" s="85">
        <v>0.59027777777777779</v>
      </c>
      <c r="X2208" s="86">
        <f t="shared" si="170"/>
        <v>0.15833333333333333</v>
      </c>
    </row>
    <row r="2209" spans="1:24" x14ac:dyDescent="0.3">
      <c r="A2209" s="44" t="s">
        <v>13778</v>
      </c>
      <c r="B2209" s="68" t="s">
        <v>1529</v>
      </c>
      <c r="C2209" s="2" t="s">
        <v>1</v>
      </c>
      <c r="D2209" s="2">
        <v>56</v>
      </c>
      <c r="E2209" s="6">
        <v>23578</v>
      </c>
      <c r="F2209" s="7">
        <v>44033.596782407411</v>
      </c>
      <c r="G2209" s="69" t="s">
        <v>4</v>
      </c>
      <c r="H2209" s="68">
        <v>3894</v>
      </c>
      <c r="I2209" s="8">
        <f t="shared" si="167"/>
        <v>39.333333333333336</v>
      </c>
      <c r="J2209" s="93">
        <v>7.1040000000000001</v>
      </c>
      <c r="K2209" s="69">
        <v>99</v>
      </c>
      <c r="L2209" s="68">
        <v>670</v>
      </c>
      <c r="M2209" s="93">
        <f t="shared" si="168"/>
        <v>6.7676767676767673</v>
      </c>
      <c r="N2209" s="93">
        <v>2.5350000000000001</v>
      </c>
      <c r="O2209" s="69">
        <v>99</v>
      </c>
      <c r="P2209" s="181">
        <f t="shared" si="169"/>
        <v>5.8119402985074631</v>
      </c>
      <c r="Q2209" s="77" t="s">
        <v>12746</v>
      </c>
      <c r="V2209" s="34">
        <v>0.46249999999999997</v>
      </c>
      <c r="W2209" s="85">
        <v>0.60416666666666663</v>
      </c>
      <c r="X2209" s="86">
        <f t="shared" si="170"/>
        <v>0.14166666666666666</v>
      </c>
    </row>
    <row r="2210" spans="1:24" x14ac:dyDescent="0.3">
      <c r="A2210" s="44" t="s">
        <v>13779</v>
      </c>
      <c r="B2210" s="68" t="s">
        <v>6565</v>
      </c>
      <c r="C2210" s="2" t="s">
        <v>1</v>
      </c>
      <c r="D2210" s="2">
        <v>50</v>
      </c>
      <c r="E2210" s="6">
        <v>25554</v>
      </c>
      <c r="F2210" s="7">
        <v>44033.604097222225</v>
      </c>
      <c r="G2210" s="69" t="s">
        <v>4</v>
      </c>
      <c r="H2210" s="68">
        <v>2233</v>
      </c>
      <c r="I2210" s="8">
        <f t="shared" si="167"/>
        <v>22.33</v>
      </c>
      <c r="J2210" s="93">
        <v>5.1150000000000002</v>
      </c>
      <c r="K2210" s="69">
        <v>100</v>
      </c>
      <c r="L2210" s="68">
        <v>521</v>
      </c>
      <c r="M2210" s="93">
        <f t="shared" si="168"/>
        <v>5.21</v>
      </c>
      <c r="N2210" s="93">
        <v>2.2440000000000002</v>
      </c>
      <c r="O2210" s="69">
        <v>100</v>
      </c>
      <c r="P2210" s="181">
        <f t="shared" si="169"/>
        <v>4.2859884836852205</v>
      </c>
      <c r="Q2210" s="77" t="s">
        <v>12746</v>
      </c>
      <c r="V2210" s="34">
        <v>0.46458333333333335</v>
      </c>
      <c r="W2210" s="85">
        <v>0.61805555555555558</v>
      </c>
      <c r="X2210" s="86">
        <f t="shared" si="170"/>
        <v>0.15347222222222223</v>
      </c>
    </row>
    <row r="2211" spans="1:24" x14ac:dyDescent="0.3">
      <c r="A2211" s="44" t="s">
        <v>3309</v>
      </c>
      <c r="B2211" s="68" t="s">
        <v>1816</v>
      </c>
      <c r="C2211" s="2" t="s">
        <v>1</v>
      </c>
      <c r="D2211" s="2">
        <v>54</v>
      </c>
      <c r="E2211" s="6">
        <v>24265</v>
      </c>
      <c r="F2211" s="7">
        <v>44033.622662037036</v>
      </c>
      <c r="G2211" s="69" t="s">
        <v>4</v>
      </c>
      <c r="H2211" s="68">
        <v>2432</v>
      </c>
      <c r="I2211" s="8">
        <f t="shared" si="167"/>
        <v>24.565656565656564</v>
      </c>
      <c r="J2211" s="93">
        <v>4.6909999999999998</v>
      </c>
      <c r="K2211" s="69">
        <v>99</v>
      </c>
      <c r="L2211" s="68">
        <v>539</v>
      </c>
      <c r="M2211" s="93">
        <f t="shared" si="168"/>
        <v>5.4444444444444446</v>
      </c>
      <c r="N2211" s="93">
        <v>2.0369999999999999</v>
      </c>
      <c r="O2211" s="69">
        <v>99</v>
      </c>
      <c r="P2211" s="181">
        <f t="shared" si="169"/>
        <v>4.5120593692022259</v>
      </c>
      <c r="Q2211" s="77" t="s">
        <v>12746</v>
      </c>
      <c r="V2211" s="34">
        <v>0.47569444444444442</v>
      </c>
      <c r="W2211" s="85">
        <v>0.63888888888888895</v>
      </c>
      <c r="X2211" s="86">
        <f t="shared" si="170"/>
        <v>0.16319444444444453</v>
      </c>
    </row>
    <row r="2212" spans="1:24" x14ac:dyDescent="0.3">
      <c r="A2212" s="44" t="s">
        <v>13780</v>
      </c>
      <c r="B2212" s="68" t="s">
        <v>13781</v>
      </c>
      <c r="C2212" s="2" t="s">
        <v>6</v>
      </c>
      <c r="D2212" s="2">
        <v>27</v>
      </c>
      <c r="E2212" s="6">
        <v>33921</v>
      </c>
      <c r="F2212" s="7">
        <v>44033.633136574077</v>
      </c>
      <c r="G2212" s="69" t="s">
        <v>4</v>
      </c>
      <c r="H2212" s="68">
        <v>1309</v>
      </c>
      <c r="I2212" s="8">
        <f t="shared" si="167"/>
        <v>13.222222222222221</v>
      </c>
      <c r="J2212" s="93">
        <v>4.0369999999999999</v>
      </c>
      <c r="K2212" s="69">
        <v>99</v>
      </c>
      <c r="L2212" s="68">
        <v>928</v>
      </c>
      <c r="M2212" s="93">
        <f t="shared" si="168"/>
        <v>9.3737373737373737</v>
      </c>
      <c r="N2212" s="93">
        <v>3.2280000000000002</v>
      </c>
      <c r="O2212" s="69">
        <v>99</v>
      </c>
      <c r="P2212" s="181">
        <f t="shared" si="169"/>
        <v>1.4105603448275861</v>
      </c>
      <c r="Q2212" s="77" t="s">
        <v>12746</v>
      </c>
      <c r="V2212" s="34">
        <v>0.50277777777777777</v>
      </c>
      <c r="W2212" s="85">
        <v>0.66666666666666663</v>
      </c>
      <c r="X2212" s="86">
        <f t="shared" si="170"/>
        <v>0.16388888888888886</v>
      </c>
    </row>
    <row r="2213" spans="1:24" x14ac:dyDescent="0.3">
      <c r="A2213" s="44" t="s">
        <v>13782</v>
      </c>
      <c r="B2213" s="68" t="s">
        <v>13783</v>
      </c>
      <c r="C2213" s="2" t="s">
        <v>1</v>
      </c>
      <c r="D2213" s="2">
        <v>44</v>
      </c>
      <c r="E2213" s="6">
        <v>27789</v>
      </c>
      <c r="F2213" s="7">
        <v>44033.63480324074</v>
      </c>
      <c r="G2213" s="69" t="s">
        <v>4</v>
      </c>
      <c r="H2213" s="68">
        <v>2318</v>
      </c>
      <c r="I2213" s="8">
        <f t="shared" si="167"/>
        <v>23.414141414141415</v>
      </c>
      <c r="J2213" s="93">
        <v>4.5449999999999999</v>
      </c>
      <c r="K2213" s="69">
        <v>99</v>
      </c>
      <c r="L2213" s="68">
        <v>495</v>
      </c>
      <c r="M2213" s="93">
        <f t="shared" si="168"/>
        <v>5</v>
      </c>
      <c r="N2213" s="93">
        <v>2.6190000000000002</v>
      </c>
      <c r="O2213" s="69">
        <v>99</v>
      </c>
      <c r="P2213" s="181">
        <f t="shared" si="169"/>
        <v>4.6828282828282832</v>
      </c>
      <c r="Q2213" s="77" t="s">
        <v>12746</v>
      </c>
      <c r="V2213" s="34">
        <v>0.5</v>
      </c>
      <c r="W2213" s="85">
        <v>0.65277777777777779</v>
      </c>
      <c r="X2213" s="86">
        <f t="shared" si="170"/>
        <v>0.15277777777777779</v>
      </c>
    </row>
    <row r="2214" spans="1:24" x14ac:dyDescent="0.3">
      <c r="A2214" s="44" t="s">
        <v>13784</v>
      </c>
      <c r="B2214" s="68" t="s">
        <v>13785</v>
      </c>
      <c r="C2214" s="2" t="s">
        <v>6</v>
      </c>
      <c r="D2214" s="2">
        <v>78</v>
      </c>
      <c r="E2214" s="6">
        <v>15361</v>
      </c>
      <c r="F2214" s="7">
        <v>44034.520277777781</v>
      </c>
      <c r="G2214" s="69" t="s">
        <v>4</v>
      </c>
      <c r="H2214" s="68">
        <v>2273</v>
      </c>
      <c r="I2214" s="8">
        <f t="shared" si="167"/>
        <v>22.73</v>
      </c>
      <c r="J2214" s="93">
        <v>5.282</v>
      </c>
      <c r="K2214" s="69">
        <v>100</v>
      </c>
      <c r="L2214" s="68">
        <v>704</v>
      </c>
      <c r="M2214" s="93">
        <f t="shared" si="168"/>
        <v>7.04</v>
      </c>
      <c r="N2214" s="93">
        <v>2.5819999999999999</v>
      </c>
      <c r="O2214" s="69">
        <v>100</v>
      </c>
      <c r="P2214" s="181">
        <f t="shared" si="169"/>
        <v>3.2286931818181817</v>
      </c>
      <c r="Q2214" s="77" t="s">
        <v>12746</v>
      </c>
      <c r="V2214" s="34">
        <v>0.38194444444444442</v>
      </c>
      <c r="W2214" s="85">
        <v>0.52083333333333337</v>
      </c>
      <c r="X2214" s="86">
        <f t="shared" si="170"/>
        <v>0.13888888888888895</v>
      </c>
    </row>
    <row r="2215" spans="1:24" x14ac:dyDescent="0.3">
      <c r="A2215" s="44" t="s">
        <v>13786</v>
      </c>
      <c r="B2215" s="68" t="s">
        <v>13787</v>
      </c>
      <c r="C2215" s="2" t="s">
        <v>1</v>
      </c>
      <c r="D2215" s="2">
        <v>55</v>
      </c>
      <c r="E2215" s="6">
        <v>23731</v>
      </c>
      <c r="F2215" s="7">
        <v>44034.520937499998</v>
      </c>
      <c r="G2215" s="69" t="s">
        <v>4</v>
      </c>
      <c r="H2215" s="68">
        <v>2802</v>
      </c>
      <c r="I2215" s="8">
        <f t="shared" si="167"/>
        <v>28.02</v>
      </c>
      <c r="J2215" s="93">
        <v>6.1050000000000004</v>
      </c>
      <c r="K2215" s="69">
        <v>100</v>
      </c>
      <c r="L2215" s="68">
        <v>467</v>
      </c>
      <c r="M2215" s="93">
        <f t="shared" si="168"/>
        <v>4.67</v>
      </c>
      <c r="N2215" s="93">
        <v>2.3740000000000001</v>
      </c>
      <c r="O2215" s="69">
        <v>100</v>
      </c>
      <c r="P2215" s="181">
        <f t="shared" si="169"/>
        <v>6</v>
      </c>
      <c r="Q2215" s="77" t="s">
        <v>12746</v>
      </c>
      <c r="V2215" s="34">
        <v>0.39166666666666666</v>
      </c>
      <c r="W2215" s="85">
        <v>0.53472222222222221</v>
      </c>
      <c r="X2215" s="86">
        <f t="shared" si="170"/>
        <v>0.14305555555555555</v>
      </c>
    </row>
    <row r="2216" spans="1:24" x14ac:dyDescent="0.3">
      <c r="A2216" s="44" t="s">
        <v>13788</v>
      </c>
      <c r="B2216" s="68" t="s">
        <v>13789</v>
      </c>
      <c r="C2216" s="2" t="s">
        <v>6</v>
      </c>
      <c r="D2216" s="2">
        <v>82</v>
      </c>
      <c r="E2216" s="6">
        <v>13963</v>
      </c>
      <c r="F2216" s="7">
        <v>44034.532511574071</v>
      </c>
      <c r="G2216" s="69" t="s">
        <v>4</v>
      </c>
      <c r="H2216" s="68">
        <v>2773</v>
      </c>
      <c r="I2216" s="8">
        <f t="shared" si="167"/>
        <v>27.73</v>
      </c>
      <c r="J2216" s="93">
        <v>6.1210000000000004</v>
      </c>
      <c r="K2216" s="69">
        <v>100</v>
      </c>
      <c r="L2216" s="68">
        <v>738</v>
      </c>
      <c r="M2216" s="93">
        <f t="shared" si="168"/>
        <v>7.38</v>
      </c>
      <c r="N2216" s="93">
        <v>2.5609999999999999</v>
      </c>
      <c r="O2216" s="69">
        <v>100</v>
      </c>
      <c r="P2216" s="181">
        <f t="shared" si="169"/>
        <v>3.7574525745257454</v>
      </c>
      <c r="Q2216" s="77" t="s">
        <v>12746</v>
      </c>
      <c r="V2216" s="34">
        <v>0.39930555555555558</v>
      </c>
      <c r="W2216" s="85">
        <v>0.54513888888888895</v>
      </c>
      <c r="X2216" s="86">
        <f t="shared" si="170"/>
        <v>0.14583333333333337</v>
      </c>
    </row>
    <row r="2217" spans="1:24" x14ac:dyDescent="0.3">
      <c r="A2217" s="44" t="s">
        <v>13790</v>
      </c>
      <c r="B2217" s="68" t="s">
        <v>127</v>
      </c>
      <c r="C2217" s="2" t="s">
        <v>1</v>
      </c>
      <c r="D2217" s="2">
        <v>58</v>
      </c>
      <c r="E2217" s="6">
        <v>22588</v>
      </c>
      <c r="F2217" s="7">
        <v>44034.543391203704</v>
      </c>
      <c r="G2217" s="69" t="s">
        <v>4</v>
      </c>
      <c r="H2217" s="68">
        <v>3034</v>
      </c>
      <c r="I2217" s="8">
        <f t="shared" si="167"/>
        <v>30.34</v>
      </c>
      <c r="J2217" s="93">
        <v>7.1639999999999997</v>
      </c>
      <c r="K2217" s="69">
        <v>100</v>
      </c>
      <c r="L2217" s="68">
        <v>540</v>
      </c>
      <c r="M2217" s="93">
        <f t="shared" si="168"/>
        <v>5.4</v>
      </c>
      <c r="N2217" s="93">
        <v>2.395</v>
      </c>
      <c r="O2217" s="69">
        <v>100</v>
      </c>
      <c r="P2217" s="181">
        <f t="shared" si="169"/>
        <v>5.6185185185185178</v>
      </c>
      <c r="Q2217" s="77" t="s">
        <v>12746</v>
      </c>
      <c r="V2217" s="34">
        <v>0.41319444444444442</v>
      </c>
      <c r="W2217" s="85">
        <v>0.55902777777777779</v>
      </c>
      <c r="X2217" s="86">
        <f t="shared" si="170"/>
        <v>0.14583333333333337</v>
      </c>
    </row>
    <row r="2218" spans="1:24" x14ac:dyDescent="0.3">
      <c r="A2218" s="44" t="s">
        <v>13791</v>
      </c>
      <c r="B2218" s="68" t="s">
        <v>13792</v>
      </c>
      <c r="C2218" s="2" t="s">
        <v>1</v>
      </c>
      <c r="D2218" s="2">
        <v>59</v>
      </c>
      <c r="E2218" s="6">
        <v>22164</v>
      </c>
      <c r="F2218" s="7">
        <v>44034.603356481479</v>
      </c>
      <c r="G2218" s="69" t="s">
        <v>4</v>
      </c>
      <c r="H2218" s="68">
        <v>3524</v>
      </c>
      <c r="I2218" s="8">
        <f t="shared" si="167"/>
        <v>35.595959595959599</v>
      </c>
      <c r="J2218" s="93">
        <v>6.476</v>
      </c>
      <c r="K2218" s="69">
        <v>99</v>
      </c>
      <c r="L2218" s="68">
        <v>504</v>
      </c>
      <c r="M2218" s="93">
        <f t="shared" si="168"/>
        <v>5.0909090909090908</v>
      </c>
      <c r="N2218" s="93">
        <v>2.5760000000000001</v>
      </c>
      <c r="O2218" s="69">
        <v>99</v>
      </c>
      <c r="P2218" s="181">
        <f t="shared" si="169"/>
        <v>6.992063492063493</v>
      </c>
      <c r="Q2218" s="77" t="s">
        <v>12746</v>
      </c>
      <c r="V2218" s="34">
        <v>0.45833333333333331</v>
      </c>
      <c r="W2218" s="85">
        <v>0.61458333333333337</v>
      </c>
      <c r="X2218" s="86">
        <f t="shared" si="170"/>
        <v>0.15625000000000006</v>
      </c>
    </row>
    <row r="2219" spans="1:24" x14ac:dyDescent="0.3">
      <c r="A2219" s="44" t="s">
        <v>13793</v>
      </c>
      <c r="B2219" s="68" t="s">
        <v>1617</v>
      </c>
      <c r="C2219" s="2" t="s">
        <v>6</v>
      </c>
      <c r="D2219" s="2">
        <v>61</v>
      </c>
      <c r="E2219" s="6">
        <v>21699</v>
      </c>
      <c r="F2219" s="7">
        <v>44034.615034722221</v>
      </c>
      <c r="G2219" s="69" t="s">
        <v>4</v>
      </c>
      <c r="H2219" s="68">
        <v>2142</v>
      </c>
      <c r="I2219" s="8">
        <f t="shared" si="167"/>
        <v>21.636363636363637</v>
      </c>
      <c r="J2219" s="93">
        <v>5.2069999999999999</v>
      </c>
      <c r="K2219" s="69">
        <v>99</v>
      </c>
      <c r="L2219" s="68">
        <v>596</v>
      </c>
      <c r="M2219" s="93">
        <f t="shared" si="168"/>
        <v>6.0202020202020199</v>
      </c>
      <c r="N2219" s="93">
        <v>2.3250000000000002</v>
      </c>
      <c r="O2219" s="69">
        <v>99</v>
      </c>
      <c r="P2219" s="181">
        <f t="shared" si="169"/>
        <v>3.5939597315436242</v>
      </c>
      <c r="Q2219" s="77" t="s">
        <v>13794</v>
      </c>
      <c r="V2219" s="34">
        <v>0.4770833333333333</v>
      </c>
      <c r="W2219" s="85">
        <v>0.63888888888888895</v>
      </c>
      <c r="X2219" s="86">
        <f t="shared" si="170"/>
        <v>0.16180555555555565</v>
      </c>
    </row>
    <row r="2220" spans="1:24" x14ac:dyDescent="0.3">
      <c r="A2220" s="44" t="s">
        <v>13797</v>
      </c>
      <c r="B2220" s="68" t="s">
        <v>13798</v>
      </c>
      <c r="C2220" s="2" t="s">
        <v>1</v>
      </c>
      <c r="D2220" s="2">
        <v>80</v>
      </c>
      <c r="E2220" s="6">
        <v>14755</v>
      </c>
      <c r="F2220" s="7">
        <v>44034.65488425926</v>
      </c>
      <c r="G2220" s="69" t="s">
        <v>4</v>
      </c>
      <c r="H2220" s="68">
        <v>4213</v>
      </c>
      <c r="I2220" s="8">
        <f t="shared" si="167"/>
        <v>42.555555555555557</v>
      </c>
      <c r="J2220" s="93">
        <v>6.99</v>
      </c>
      <c r="K2220" s="69">
        <v>99</v>
      </c>
      <c r="L2220" s="68">
        <v>812</v>
      </c>
      <c r="M2220" s="93">
        <f t="shared" si="168"/>
        <v>8.2020202020202024</v>
      </c>
      <c r="N2220" s="93">
        <v>2.6110000000000002</v>
      </c>
      <c r="O2220" s="69">
        <v>99</v>
      </c>
      <c r="P2220" s="181">
        <f t="shared" si="169"/>
        <v>5.1884236453201966</v>
      </c>
      <c r="Q2220" s="77" t="s">
        <v>13794</v>
      </c>
      <c r="V2220" s="34">
        <v>0.50555555555555554</v>
      </c>
      <c r="W2220" s="85">
        <v>0.66319444444444442</v>
      </c>
      <c r="X2220" s="86">
        <f t="shared" si="170"/>
        <v>0.15763888888888888</v>
      </c>
    </row>
    <row r="2221" spans="1:24" x14ac:dyDescent="0.3">
      <c r="A2221" s="44" t="s">
        <v>13799</v>
      </c>
      <c r="B2221" s="68" t="s">
        <v>13800</v>
      </c>
      <c r="C2221" s="2" t="s">
        <v>6</v>
      </c>
      <c r="D2221" s="2">
        <v>55</v>
      </c>
      <c r="E2221" s="6">
        <v>23726</v>
      </c>
      <c r="F2221" s="7">
        <v>44035.389791666668</v>
      </c>
      <c r="G2221" s="69" t="s">
        <v>71</v>
      </c>
      <c r="H2221" s="68">
        <v>1627</v>
      </c>
      <c r="I2221" s="8">
        <f t="shared" si="167"/>
        <v>16.434343434343436</v>
      </c>
      <c r="J2221" s="93">
        <v>4.0860000000000003</v>
      </c>
      <c r="K2221" s="69">
        <v>99</v>
      </c>
      <c r="L2221" s="68">
        <v>630</v>
      </c>
      <c r="M2221" s="93">
        <f t="shared" si="168"/>
        <v>6.3636363636363633</v>
      </c>
      <c r="N2221" s="93">
        <v>2.7829999999999999</v>
      </c>
      <c r="O2221" s="69">
        <v>99</v>
      </c>
      <c r="P2221" s="181">
        <f t="shared" si="169"/>
        <v>2.5825396825396831</v>
      </c>
      <c r="Q2221" s="77" t="s">
        <v>13794</v>
      </c>
      <c r="V2221" s="34">
        <v>0.3923611111111111</v>
      </c>
      <c r="W2221" s="85">
        <v>0.55555555555555558</v>
      </c>
      <c r="X2221" s="86">
        <f t="shared" si="170"/>
        <v>0.16319444444444448</v>
      </c>
    </row>
    <row r="2222" spans="1:24" x14ac:dyDescent="0.3">
      <c r="A2222" s="44" t="s">
        <v>13801</v>
      </c>
      <c r="B2222" s="68" t="s">
        <v>797</v>
      </c>
      <c r="C2222" s="2" t="s">
        <v>1</v>
      </c>
      <c r="D2222" s="2">
        <v>63</v>
      </c>
      <c r="E2222" s="6">
        <v>20843</v>
      </c>
      <c r="F2222" s="7">
        <v>44035.568229166667</v>
      </c>
      <c r="G2222" s="69" t="s">
        <v>4</v>
      </c>
      <c r="H2222" s="68">
        <v>1703</v>
      </c>
      <c r="I2222" s="8">
        <f t="shared" si="167"/>
        <v>17.03</v>
      </c>
      <c r="J2222" s="93">
        <v>4.5819999999999999</v>
      </c>
      <c r="K2222" s="69">
        <v>100</v>
      </c>
      <c r="L2222" s="68">
        <v>381</v>
      </c>
      <c r="M2222" s="93">
        <f t="shared" si="168"/>
        <v>3.81</v>
      </c>
      <c r="N2222" s="93">
        <v>1.8839999999999999</v>
      </c>
      <c r="O2222" s="69">
        <v>100</v>
      </c>
      <c r="P2222" s="181">
        <f t="shared" si="169"/>
        <v>4.4698162729658799</v>
      </c>
      <c r="Q2222" s="77" t="s">
        <v>13794</v>
      </c>
      <c r="V2222" s="34">
        <v>0.42708333333333331</v>
      </c>
      <c r="W2222" s="85">
        <v>0.58333333333333337</v>
      </c>
      <c r="X2222" s="86">
        <f t="shared" si="170"/>
        <v>0.15625000000000006</v>
      </c>
    </row>
    <row r="2223" spans="1:24" x14ac:dyDescent="0.3">
      <c r="A2223" s="44" t="s">
        <v>13802</v>
      </c>
      <c r="B2223" s="68" t="s">
        <v>6897</v>
      </c>
      <c r="C2223" s="2" t="s">
        <v>1</v>
      </c>
      <c r="D2223" s="2">
        <v>57</v>
      </c>
      <c r="E2223" s="6">
        <v>23021</v>
      </c>
      <c r="F2223" s="7">
        <v>44035.568784722222</v>
      </c>
      <c r="G2223" s="69" t="s">
        <v>4</v>
      </c>
      <c r="H2223" s="68">
        <v>2589</v>
      </c>
      <c r="I2223" s="8">
        <f t="shared" si="167"/>
        <v>26.151515151515152</v>
      </c>
      <c r="J2223" s="93">
        <v>5.7009999999999996</v>
      </c>
      <c r="K2223" s="69">
        <v>99</v>
      </c>
      <c r="L2223" s="68">
        <v>488</v>
      </c>
      <c r="M2223" s="93">
        <f t="shared" si="168"/>
        <v>4.9292929292929291</v>
      </c>
      <c r="N2223" s="93">
        <v>1.97</v>
      </c>
      <c r="O2223" s="69">
        <v>99</v>
      </c>
      <c r="P2223" s="181">
        <f t="shared" si="169"/>
        <v>5.3053278688524594</v>
      </c>
      <c r="Q2223" s="77" t="s">
        <v>13794</v>
      </c>
      <c r="V2223" s="34">
        <v>0.41319444444444442</v>
      </c>
      <c r="W2223" s="85">
        <v>0.56944444444444442</v>
      </c>
      <c r="X2223" s="86">
        <f t="shared" si="170"/>
        <v>0.15625</v>
      </c>
    </row>
    <row r="2224" spans="1:24" x14ac:dyDescent="0.3">
      <c r="A2224" s="44" t="s">
        <v>13803</v>
      </c>
      <c r="B2224" s="68" t="s">
        <v>8654</v>
      </c>
      <c r="C2224" s="2" t="s">
        <v>1</v>
      </c>
      <c r="D2224" s="2">
        <v>64</v>
      </c>
      <c r="E2224" s="6">
        <v>20317</v>
      </c>
      <c r="F2224" s="7">
        <v>44035.592222222222</v>
      </c>
      <c r="G2224" s="69" t="s">
        <v>4</v>
      </c>
      <c r="H2224" s="68">
        <v>3723</v>
      </c>
      <c r="I2224" s="8">
        <f t="shared" si="167"/>
        <v>37.229999999999997</v>
      </c>
      <c r="J2224" s="93">
        <v>6.9660000000000002</v>
      </c>
      <c r="K2224" s="69">
        <v>100</v>
      </c>
      <c r="L2224" s="68">
        <v>830</v>
      </c>
      <c r="M2224" s="93">
        <f t="shared" si="168"/>
        <v>8.3000000000000007</v>
      </c>
      <c r="N2224" s="93">
        <v>2.6190000000000002</v>
      </c>
      <c r="O2224" s="69">
        <v>100</v>
      </c>
      <c r="P2224" s="181">
        <f t="shared" si="169"/>
        <v>4.4855421686746979</v>
      </c>
      <c r="Q2224" s="77" t="s">
        <v>13794</v>
      </c>
      <c r="V2224" s="34">
        <v>0.44513888888888892</v>
      </c>
      <c r="W2224" s="85">
        <v>0.60416666666666663</v>
      </c>
      <c r="X2224" s="86">
        <f t="shared" si="170"/>
        <v>0.15902777777777771</v>
      </c>
    </row>
    <row r="2225" spans="1:24" x14ac:dyDescent="0.3">
      <c r="A2225" s="44" t="s">
        <v>13804</v>
      </c>
      <c r="B2225" s="68" t="s">
        <v>7370</v>
      </c>
      <c r="C2225" s="2" t="s">
        <v>1</v>
      </c>
      <c r="D2225" s="2">
        <v>64</v>
      </c>
      <c r="E2225" s="6">
        <v>20531</v>
      </c>
      <c r="F2225" s="7">
        <v>44035.601631944446</v>
      </c>
      <c r="G2225" s="69" t="s">
        <v>4</v>
      </c>
      <c r="H2225" s="68">
        <v>2856</v>
      </c>
      <c r="I2225" s="8">
        <f t="shared" si="167"/>
        <v>28.848484848484848</v>
      </c>
      <c r="J2225" s="93">
        <v>4.8890000000000002</v>
      </c>
      <c r="K2225" s="69">
        <v>99</v>
      </c>
      <c r="L2225" s="68">
        <v>656</v>
      </c>
      <c r="M2225" s="93">
        <f t="shared" si="168"/>
        <v>6.6262626262626263</v>
      </c>
      <c r="N2225" s="93">
        <v>2.5539999999999998</v>
      </c>
      <c r="O2225" s="69">
        <v>99</v>
      </c>
      <c r="P2225" s="181">
        <f t="shared" si="169"/>
        <v>4.3536585365853657</v>
      </c>
      <c r="Q2225" s="77" t="s">
        <v>13794</v>
      </c>
      <c r="V2225" s="34">
        <v>0.45833333333333331</v>
      </c>
      <c r="W2225" s="85">
        <v>0.61805555555555558</v>
      </c>
      <c r="X2225" s="86">
        <f t="shared" si="170"/>
        <v>0.15972222222222227</v>
      </c>
    </row>
    <row r="2226" spans="1:24" x14ac:dyDescent="0.3">
      <c r="A2226" s="44" t="s">
        <v>3660</v>
      </c>
      <c r="B2226" s="68" t="s">
        <v>373</v>
      </c>
      <c r="C2226" s="2" t="s">
        <v>1</v>
      </c>
      <c r="D2226" s="2">
        <v>58</v>
      </c>
      <c r="E2226" s="6">
        <v>22757</v>
      </c>
      <c r="F2226" s="7">
        <v>44035.611967592595</v>
      </c>
      <c r="G2226" s="69" t="s">
        <v>4</v>
      </c>
      <c r="H2226" s="68">
        <v>2872</v>
      </c>
      <c r="I2226" s="8">
        <f t="shared" si="167"/>
        <v>28.72</v>
      </c>
      <c r="J2226" s="93">
        <v>5.5579999999999998</v>
      </c>
      <c r="K2226" s="69">
        <v>100</v>
      </c>
      <c r="L2226" s="68">
        <v>583</v>
      </c>
      <c r="M2226" s="93">
        <f t="shared" si="168"/>
        <v>5.83</v>
      </c>
      <c r="N2226" s="93">
        <v>2.089</v>
      </c>
      <c r="O2226" s="69">
        <v>100</v>
      </c>
      <c r="P2226" s="181">
        <f t="shared" si="169"/>
        <v>4.9262435677530014</v>
      </c>
      <c r="Q2226" s="77" t="s">
        <v>13794</v>
      </c>
      <c r="V2226" s="34">
        <v>0.48194444444444445</v>
      </c>
      <c r="W2226" s="85">
        <v>0.63194444444444442</v>
      </c>
      <c r="X2226" s="86">
        <f t="shared" si="170"/>
        <v>0.14999999999999997</v>
      </c>
    </row>
    <row r="2227" spans="1:24" x14ac:dyDescent="0.3">
      <c r="A2227" s="44" t="s">
        <v>2809</v>
      </c>
      <c r="B2227" s="68" t="s">
        <v>1665</v>
      </c>
      <c r="C2227" s="2" t="s">
        <v>1</v>
      </c>
      <c r="D2227" s="2">
        <v>58</v>
      </c>
      <c r="E2227" s="6">
        <v>22827</v>
      </c>
      <c r="F2227" s="7">
        <v>44035.635706018518</v>
      </c>
      <c r="G2227" s="69" t="s">
        <v>4</v>
      </c>
      <c r="H2227" s="68">
        <v>2914</v>
      </c>
      <c r="I2227" s="8">
        <f t="shared" si="167"/>
        <v>29.14</v>
      </c>
      <c r="J2227" s="93">
        <v>6.4370000000000003</v>
      </c>
      <c r="K2227" s="69">
        <v>100</v>
      </c>
      <c r="L2227" s="68">
        <v>396</v>
      </c>
      <c r="M2227" s="93">
        <f t="shared" si="168"/>
        <v>3.96</v>
      </c>
      <c r="N2227" s="93">
        <v>2.1459999999999999</v>
      </c>
      <c r="O2227" s="69">
        <v>100</v>
      </c>
      <c r="P2227" s="181">
        <f t="shared" si="169"/>
        <v>7.358585858585859</v>
      </c>
      <c r="Q2227" s="77" t="s">
        <v>13794</v>
      </c>
      <c r="V2227" s="34">
        <v>0.4916666666666667</v>
      </c>
      <c r="W2227" s="85">
        <v>0.65277777777777779</v>
      </c>
      <c r="X2227" s="86">
        <f t="shared" si="170"/>
        <v>0.16111111111111109</v>
      </c>
    </row>
    <row r="2228" spans="1:24" x14ac:dyDescent="0.3">
      <c r="A2228" s="44" t="s">
        <v>13805</v>
      </c>
      <c r="B2228" s="68" t="s">
        <v>13806</v>
      </c>
      <c r="C2228" s="2" t="s">
        <v>6</v>
      </c>
      <c r="D2228" s="2">
        <v>85</v>
      </c>
      <c r="E2228" s="6">
        <v>12770</v>
      </c>
      <c r="F2228" s="7">
        <v>44035.652951388889</v>
      </c>
      <c r="G2228" s="69" t="s">
        <v>4</v>
      </c>
      <c r="H2228" s="68">
        <v>2881</v>
      </c>
      <c r="I2228" s="8">
        <f t="shared" si="167"/>
        <v>28.81</v>
      </c>
      <c r="J2228" s="93">
        <v>4.9459999999999997</v>
      </c>
      <c r="K2228" s="69">
        <v>100</v>
      </c>
      <c r="L2228" s="68">
        <v>1258</v>
      </c>
      <c r="M2228" s="93">
        <f t="shared" si="168"/>
        <v>12.58</v>
      </c>
      <c r="N2228" s="93">
        <v>3.47</v>
      </c>
      <c r="O2228" s="69">
        <v>100</v>
      </c>
      <c r="P2228" s="181">
        <f t="shared" si="169"/>
        <v>2.2901430842607313</v>
      </c>
      <c r="Q2228" s="77" t="s">
        <v>12928</v>
      </c>
      <c r="V2228" s="34">
        <v>0.50486111111111109</v>
      </c>
      <c r="W2228" s="85">
        <v>0.66666666666666663</v>
      </c>
      <c r="X2228" s="86">
        <f t="shared" si="170"/>
        <v>0.16180555555555554</v>
      </c>
    </row>
    <row r="2229" spans="1:24" x14ac:dyDescent="0.3">
      <c r="A2229" s="44" t="s">
        <v>13807</v>
      </c>
      <c r="B2229" s="68" t="s">
        <v>13808</v>
      </c>
      <c r="C2229" s="2" t="s">
        <v>1</v>
      </c>
      <c r="D2229" s="2">
        <v>75</v>
      </c>
      <c r="E2229" s="6">
        <v>16407</v>
      </c>
      <c r="F2229" s="7">
        <v>44035.663483796299</v>
      </c>
      <c r="G2229" s="69" t="s">
        <v>4</v>
      </c>
      <c r="H2229" s="68">
        <v>1802</v>
      </c>
      <c r="I2229" s="8">
        <f t="shared" si="167"/>
        <v>18.02</v>
      </c>
      <c r="J2229" s="93">
        <v>4.415</v>
      </c>
      <c r="K2229" s="69">
        <v>100</v>
      </c>
      <c r="L2229" s="68">
        <v>819</v>
      </c>
      <c r="M2229" s="93">
        <f t="shared" si="168"/>
        <v>8.19</v>
      </c>
      <c r="N2229" s="93">
        <v>2.8769999999999998</v>
      </c>
      <c r="O2229" s="69">
        <v>100</v>
      </c>
      <c r="P2229" s="181">
        <f t="shared" si="169"/>
        <v>2.2002442002442004</v>
      </c>
      <c r="Q2229" s="77" t="s">
        <v>12928</v>
      </c>
      <c r="V2229" s="34">
        <v>0.50555555555555554</v>
      </c>
      <c r="W2229" s="85">
        <v>0.68055555555555547</v>
      </c>
      <c r="X2229" s="86">
        <f t="shared" si="170"/>
        <v>0.17499999999999993</v>
      </c>
    </row>
    <row r="2230" spans="1:24" x14ac:dyDescent="0.3">
      <c r="A2230" s="44" t="s">
        <v>13809</v>
      </c>
      <c r="B2230" s="68" t="s">
        <v>13810</v>
      </c>
      <c r="C2230" s="2" t="s">
        <v>1</v>
      </c>
      <c r="D2230" s="2">
        <v>48</v>
      </c>
      <c r="E2230" s="6">
        <v>26173</v>
      </c>
      <c r="F2230" s="7">
        <v>44035.676064814812</v>
      </c>
      <c r="G2230" s="69" t="s">
        <v>4</v>
      </c>
      <c r="H2230" s="68">
        <v>1964</v>
      </c>
      <c r="I2230" s="8">
        <f t="shared" si="167"/>
        <v>19.838383838383837</v>
      </c>
      <c r="J2230" s="93">
        <v>4.681</v>
      </c>
      <c r="K2230" s="69">
        <v>99</v>
      </c>
      <c r="L2230" s="68">
        <v>533</v>
      </c>
      <c r="M2230" s="93">
        <f t="shared" si="168"/>
        <v>5.3838383838383841</v>
      </c>
      <c r="N2230" s="93">
        <v>2.3929999999999998</v>
      </c>
      <c r="O2230" s="69">
        <v>99</v>
      </c>
      <c r="P2230" s="181">
        <f t="shared" si="169"/>
        <v>3.6848030018761722</v>
      </c>
      <c r="Q2230" s="77" t="s">
        <v>12928</v>
      </c>
      <c r="V2230" s="34">
        <v>0.53333333333333333</v>
      </c>
      <c r="W2230" s="85">
        <v>0.70833333333333337</v>
      </c>
      <c r="X2230" s="86">
        <f t="shared" si="170"/>
        <v>0.17500000000000004</v>
      </c>
    </row>
    <row r="2231" spans="1:24" x14ac:dyDescent="0.3">
      <c r="A2231" s="44" t="s">
        <v>13811</v>
      </c>
      <c r="B2231" s="68" t="s">
        <v>13812</v>
      </c>
      <c r="C2231" s="2" t="s">
        <v>6</v>
      </c>
      <c r="D2231" s="2">
        <v>51</v>
      </c>
      <c r="E2231" s="6">
        <v>25133</v>
      </c>
      <c r="F2231" s="7">
        <v>44036.512743055559</v>
      </c>
      <c r="G2231" s="69" t="s">
        <v>4</v>
      </c>
      <c r="H2231" s="68">
        <v>2209</v>
      </c>
      <c r="I2231" s="8">
        <f t="shared" si="167"/>
        <v>22.09</v>
      </c>
      <c r="J2231" s="93">
        <v>5.2380000000000004</v>
      </c>
      <c r="K2231" s="69">
        <v>100</v>
      </c>
      <c r="L2231" s="68">
        <v>481</v>
      </c>
      <c r="M2231" s="93">
        <f t="shared" si="168"/>
        <v>4.8099999999999996</v>
      </c>
      <c r="N2231" s="93">
        <v>2.2010000000000001</v>
      </c>
      <c r="O2231" s="69">
        <v>100</v>
      </c>
      <c r="P2231" s="181">
        <f t="shared" si="169"/>
        <v>4.5925155925155927</v>
      </c>
      <c r="Q2231" s="77" t="s">
        <v>12928</v>
      </c>
      <c r="V2231" s="34">
        <v>0.37361111111111112</v>
      </c>
      <c r="W2231" s="85">
        <v>0.52083333333333337</v>
      </c>
      <c r="X2231" s="86">
        <f t="shared" si="170"/>
        <v>0.14722222222222225</v>
      </c>
    </row>
    <row r="2232" spans="1:24" x14ac:dyDescent="0.3">
      <c r="A2232" s="44" t="s">
        <v>13813</v>
      </c>
      <c r="B2232" s="68" t="s">
        <v>6819</v>
      </c>
      <c r="C2232" s="2" t="s">
        <v>1</v>
      </c>
      <c r="D2232" s="2">
        <v>52</v>
      </c>
      <c r="E2232" s="6">
        <v>25022</v>
      </c>
      <c r="F2232" s="7">
        <v>44036.526493055557</v>
      </c>
      <c r="G2232" s="69" t="s">
        <v>4</v>
      </c>
      <c r="H2232" s="68">
        <v>1497</v>
      </c>
      <c r="I2232" s="8">
        <f t="shared" si="167"/>
        <v>15.121212121212121</v>
      </c>
      <c r="J2232" s="93">
        <v>3.9849999999999999</v>
      </c>
      <c r="K2232" s="69">
        <v>99</v>
      </c>
      <c r="L2232" s="68">
        <v>482</v>
      </c>
      <c r="M2232" s="93">
        <f t="shared" si="168"/>
        <v>4.8686868686868685</v>
      </c>
      <c r="N2232" s="93">
        <v>2.3239999999999998</v>
      </c>
      <c r="O2232" s="69">
        <v>99</v>
      </c>
      <c r="P2232" s="181">
        <f t="shared" si="169"/>
        <v>3.1058091286307055</v>
      </c>
      <c r="Q2232" s="77" t="s">
        <v>12928</v>
      </c>
      <c r="V2232" s="34">
        <v>0.40208333333333335</v>
      </c>
      <c r="W2232" s="85">
        <v>0.54166666666666663</v>
      </c>
      <c r="X2232" s="86">
        <f t="shared" si="170"/>
        <v>0.13958333333333328</v>
      </c>
    </row>
    <row r="2233" spans="1:24" x14ac:dyDescent="0.3">
      <c r="A2233" s="44" t="s">
        <v>2933</v>
      </c>
      <c r="B2233" s="68" t="s">
        <v>86</v>
      </c>
      <c r="C2233" s="2" t="s">
        <v>1</v>
      </c>
      <c r="D2233" s="2">
        <v>75</v>
      </c>
      <c r="E2233" s="6">
        <v>16475</v>
      </c>
      <c r="F2233" s="7">
        <v>44036.549467592595</v>
      </c>
      <c r="G2233" s="69" t="s">
        <v>4</v>
      </c>
      <c r="H2233" s="68">
        <v>2489</v>
      </c>
      <c r="I2233" s="8">
        <f t="shared" si="167"/>
        <v>25.141414141414142</v>
      </c>
      <c r="J2233" s="93">
        <v>4.4379999999999997</v>
      </c>
      <c r="K2233" s="69">
        <v>99</v>
      </c>
      <c r="L2233" s="68">
        <v>825</v>
      </c>
      <c r="M2233" s="93">
        <f t="shared" si="168"/>
        <v>8.3333333333333339</v>
      </c>
      <c r="N2233" s="93">
        <v>2.8679999999999999</v>
      </c>
      <c r="O2233" s="69">
        <v>99</v>
      </c>
      <c r="P2233" s="181">
        <f t="shared" si="169"/>
        <v>3.0169696969696966</v>
      </c>
      <c r="Q2233" s="77" t="s">
        <v>12928</v>
      </c>
      <c r="V2233" s="34">
        <v>0.41666666666666669</v>
      </c>
      <c r="W2233" s="85">
        <v>0.5625</v>
      </c>
      <c r="X2233" s="86">
        <f t="shared" si="170"/>
        <v>0.14583333333333331</v>
      </c>
    </row>
    <row r="2234" spans="1:24" x14ac:dyDescent="0.3">
      <c r="A2234" s="44" t="s">
        <v>2905</v>
      </c>
      <c r="B2234" s="68" t="s">
        <v>1751</v>
      </c>
      <c r="C2234" s="2" t="s">
        <v>1</v>
      </c>
      <c r="D2234" s="2">
        <v>59</v>
      </c>
      <c r="E2234" s="6">
        <v>22295</v>
      </c>
      <c r="F2234" s="7">
        <v>44036.571909722225</v>
      </c>
      <c r="G2234" s="69" t="s">
        <v>4</v>
      </c>
      <c r="H2234" s="68">
        <v>3214</v>
      </c>
      <c r="I2234" s="8">
        <f t="shared" si="167"/>
        <v>32.14</v>
      </c>
      <c r="J2234" s="93">
        <v>5.077</v>
      </c>
      <c r="K2234" s="69">
        <v>100</v>
      </c>
      <c r="L2234" s="68">
        <v>567</v>
      </c>
      <c r="M2234" s="93">
        <f t="shared" si="168"/>
        <v>5.67</v>
      </c>
      <c r="N2234" s="93">
        <v>2.7040000000000002</v>
      </c>
      <c r="O2234" s="69">
        <v>100</v>
      </c>
      <c r="P2234" s="181">
        <f t="shared" si="169"/>
        <v>5.6684303350970016</v>
      </c>
      <c r="Q2234" s="77" t="s">
        <v>12928</v>
      </c>
      <c r="V2234" s="34">
        <v>0.44513888888888892</v>
      </c>
      <c r="W2234" s="85">
        <v>0.57638888888888895</v>
      </c>
      <c r="X2234" s="86">
        <f t="shared" si="170"/>
        <v>0.13125000000000003</v>
      </c>
    </row>
    <row r="2235" spans="1:24" x14ac:dyDescent="0.3">
      <c r="A2235" s="44" t="s">
        <v>13814</v>
      </c>
      <c r="B2235" s="68" t="s">
        <v>13815</v>
      </c>
      <c r="C2235" s="2" t="s">
        <v>1</v>
      </c>
      <c r="D2235" s="2">
        <v>30</v>
      </c>
      <c r="E2235" s="6">
        <v>33073</v>
      </c>
      <c r="F2235" s="7">
        <v>44036.581631944442</v>
      </c>
      <c r="G2235" s="69" t="s">
        <v>4</v>
      </c>
      <c r="H2235" s="68">
        <v>843</v>
      </c>
      <c r="I2235" s="8">
        <f t="shared" si="167"/>
        <v>8.5151515151515156</v>
      </c>
      <c r="J2235" s="93">
        <v>2.6429999999999998</v>
      </c>
      <c r="K2235" s="69">
        <v>99</v>
      </c>
      <c r="L2235" s="68">
        <v>377</v>
      </c>
      <c r="M2235" s="93">
        <f t="shared" si="168"/>
        <v>3.808080808080808</v>
      </c>
      <c r="N2235" s="93">
        <v>1.8879999999999999</v>
      </c>
      <c r="O2235" s="69">
        <v>99</v>
      </c>
      <c r="P2235" s="181">
        <f t="shared" si="169"/>
        <v>2.2360742705570296</v>
      </c>
      <c r="Q2235" s="77" t="s">
        <v>12928</v>
      </c>
      <c r="V2235" s="34">
        <v>0.44236111111111115</v>
      </c>
      <c r="W2235" s="85">
        <v>0.59027777777777779</v>
      </c>
      <c r="X2235" s="86">
        <f t="shared" si="170"/>
        <v>0.14791666666666664</v>
      </c>
    </row>
    <row r="2236" spans="1:24" x14ac:dyDescent="0.3">
      <c r="A2236" s="44" t="s">
        <v>13816</v>
      </c>
      <c r="B2236" s="68" t="s">
        <v>1458</v>
      </c>
      <c r="C2236" s="2" t="s">
        <v>1</v>
      </c>
      <c r="D2236" s="2">
        <v>46</v>
      </c>
      <c r="E2236" s="6">
        <v>27013</v>
      </c>
      <c r="F2236" s="7">
        <v>44036.592488425929</v>
      </c>
      <c r="G2236" s="69" t="s">
        <v>4</v>
      </c>
      <c r="H2236" s="68">
        <v>2246</v>
      </c>
      <c r="I2236" s="8">
        <f t="shared" si="167"/>
        <v>22.686868686868689</v>
      </c>
      <c r="J2236" s="93">
        <v>5.3220000000000001</v>
      </c>
      <c r="K2236" s="69">
        <v>99</v>
      </c>
      <c r="L2236" s="68">
        <v>482</v>
      </c>
      <c r="M2236" s="93">
        <f t="shared" si="168"/>
        <v>4.8686868686868685</v>
      </c>
      <c r="N2236" s="93">
        <v>2.2440000000000002</v>
      </c>
      <c r="O2236" s="69">
        <v>99</v>
      </c>
      <c r="P2236" s="181">
        <f t="shared" si="169"/>
        <v>4.6597510373443987</v>
      </c>
      <c r="Q2236" s="77" t="s">
        <v>12928</v>
      </c>
      <c r="V2236" s="34">
        <v>0.46458333333333335</v>
      </c>
      <c r="W2236" s="85">
        <v>0.61111111111111105</v>
      </c>
      <c r="X2236" s="86">
        <f t="shared" si="170"/>
        <v>0.1465277777777777</v>
      </c>
    </row>
    <row r="2237" spans="1:24" x14ac:dyDescent="0.3">
      <c r="A2237" s="44" t="s">
        <v>13817</v>
      </c>
      <c r="B2237" s="68" t="s">
        <v>13818</v>
      </c>
      <c r="C2237" s="2" t="s">
        <v>1</v>
      </c>
      <c r="D2237" s="2">
        <v>38</v>
      </c>
      <c r="E2237" s="6">
        <v>29910</v>
      </c>
      <c r="F2237" s="7">
        <v>44036.615312499998</v>
      </c>
      <c r="G2237" s="69" t="s">
        <v>4</v>
      </c>
      <c r="H2237" s="68">
        <v>1724</v>
      </c>
      <c r="I2237" s="8">
        <f t="shared" si="167"/>
        <v>17.239999999999998</v>
      </c>
      <c r="J2237" s="93">
        <v>4.4290000000000003</v>
      </c>
      <c r="K2237" s="69">
        <v>100</v>
      </c>
      <c r="L2237" s="68">
        <v>549</v>
      </c>
      <c r="M2237" s="93">
        <f t="shared" si="168"/>
        <v>5.49</v>
      </c>
      <c r="N2237" s="93">
        <v>2.3759999999999999</v>
      </c>
      <c r="O2237" s="69">
        <v>100</v>
      </c>
      <c r="P2237" s="181">
        <f t="shared" si="169"/>
        <v>3.1402550091074679</v>
      </c>
      <c r="Q2237" s="77" t="s">
        <v>12928</v>
      </c>
      <c r="V2237" s="34">
        <v>0.4770833333333333</v>
      </c>
      <c r="W2237" s="85">
        <v>0.63194444444444442</v>
      </c>
      <c r="X2237" s="86">
        <f t="shared" si="170"/>
        <v>0.15486111111111112</v>
      </c>
    </row>
    <row r="2238" spans="1:24" x14ac:dyDescent="0.3">
      <c r="A2238" s="44" t="s">
        <v>13819</v>
      </c>
      <c r="B2238" s="68" t="s">
        <v>13820</v>
      </c>
      <c r="C2238" s="2" t="s">
        <v>1</v>
      </c>
      <c r="D2238" s="2">
        <v>50</v>
      </c>
      <c r="E2238" s="6">
        <v>25630</v>
      </c>
      <c r="F2238" s="7">
        <v>44036.635694444441</v>
      </c>
      <c r="G2238" s="69" t="s">
        <v>4</v>
      </c>
      <c r="H2238" s="68">
        <v>1855</v>
      </c>
      <c r="I2238" s="8">
        <f t="shared" si="167"/>
        <v>18.737373737373737</v>
      </c>
      <c r="J2238" s="93">
        <v>4.7</v>
      </c>
      <c r="K2238" s="69">
        <v>99</v>
      </c>
      <c r="L2238" s="68">
        <v>506</v>
      </c>
      <c r="M2238" s="93">
        <f t="shared" si="168"/>
        <v>5.1111111111111107</v>
      </c>
      <c r="N2238" s="93">
        <v>2.254</v>
      </c>
      <c r="O2238" s="69">
        <v>99</v>
      </c>
      <c r="P2238" s="181">
        <f t="shared" si="169"/>
        <v>3.6660079051383403</v>
      </c>
      <c r="Q2238" s="77" t="s">
        <v>12928</v>
      </c>
      <c r="V2238" s="34">
        <v>0.51874999999999993</v>
      </c>
      <c r="W2238" s="85">
        <v>0.65972222222222221</v>
      </c>
      <c r="X2238" s="86">
        <f t="shared" si="170"/>
        <v>0.14097222222222228</v>
      </c>
    </row>
    <row r="2239" spans="1:24" x14ac:dyDescent="0.3">
      <c r="A2239" s="44" t="s">
        <v>13821</v>
      </c>
      <c r="B2239" s="68" t="s">
        <v>13822</v>
      </c>
      <c r="C2239" s="2" t="s">
        <v>6</v>
      </c>
      <c r="D2239" s="2">
        <v>80</v>
      </c>
      <c r="E2239" s="6">
        <v>14485</v>
      </c>
      <c r="F2239" s="7">
        <v>44039.519236111111</v>
      </c>
      <c r="G2239" s="69" t="s">
        <v>4</v>
      </c>
      <c r="H2239" s="68">
        <v>1946</v>
      </c>
      <c r="I2239" s="8">
        <f t="shared" si="167"/>
        <v>19.656565656565657</v>
      </c>
      <c r="J2239" s="93">
        <v>4.2140000000000004</v>
      </c>
      <c r="K2239" s="69">
        <v>99</v>
      </c>
      <c r="L2239" s="68">
        <v>812</v>
      </c>
      <c r="M2239" s="93">
        <f t="shared" si="168"/>
        <v>8.2020202020202024</v>
      </c>
      <c r="N2239" s="93">
        <v>3.1749999999999998</v>
      </c>
      <c r="O2239" s="69">
        <v>99</v>
      </c>
      <c r="P2239" s="181">
        <f t="shared" si="169"/>
        <v>2.396551724137931</v>
      </c>
      <c r="Q2239" s="77" t="s">
        <v>12928</v>
      </c>
      <c r="V2239" s="34">
        <v>0.37847222222222227</v>
      </c>
      <c r="W2239" s="85">
        <v>0.52083333333333337</v>
      </c>
      <c r="X2239" s="86">
        <f t="shared" si="170"/>
        <v>0.1423611111111111</v>
      </c>
    </row>
    <row r="2240" spans="1:24" x14ac:dyDescent="0.3">
      <c r="A2240" s="44" t="s">
        <v>13823</v>
      </c>
      <c r="B2240" s="68" t="s">
        <v>13824</v>
      </c>
      <c r="C2240" s="2" t="s">
        <v>1</v>
      </c>
      <c r="D2240" s="2">
        <v>70</v>
      </c>
      <c r="E2240" s="6">
        <v>18299</v>
      </c>
      <c r="F2240" s="7">
        <v>44039.535138888888</v>
      </c>
      <c r="G2240" s="69" t="s">
        <v>4</v>
      </c>
      <c r="H2240" s="68">
        <v>3484</v>
      </c>
      <c r="I2240" s="8">
        <f t="shared" si="167"/>
        <v>35.19191919191919</v>
      </c>
      <c r="J2240" s="93">
        <v>7.2089999999999996</v>
      </c>
      <c r="K2240" s="69">
        <v>99</v>
      </c>
      <c r="L2240" s="68">
        <v>717</v>
      </c>
      <c r="M2240" s="93">
        <f t="shared" si="168"/>
        <v>7.2424242424242422</v>
      </c>
      <c r="N2240" s="93">
        <v>3.3010000000000002</v>
      </c>
      <c r="O2240" s="69">
        <v>99</v>
      </c>
      <c r="P2240" s="181">
        <f t="shared" si="169"/>
        <v>4.8591352859135286</v>
      </c>
      <c r="Q2240" s="77" t="s">
        <v>12928</v>
      </c>
      <c r="V2240" s="34">
        <v>0.39930555555555558</v>
      </c>
      <c r="W2240" s="85">
        <v>0.54166666666666663</v>
      </c>
      <c r="X2240" s="86">
        <f t="shared" si="170"/>
        <v>0.14236111111111105</v>
      </c>
    </row>
    <row r="2241" spans="1:24" x14ac:dyDescent="0.3">
      <c r="A2241" s="44" t="s">
        <v>2899</v>
      </c>
      <c r="B2241" s="68" t="s">
        <v>1745</v>
      </c>
      <c r="C2241" s="2" t="s">
        <v>1</v>
      </c>
      <c r="D2241" s="2">
        <v>57</v>
      </c>
      <c r="E2241" s="6">
        <v>23205</v>
      </c>
      <c r="F2241" s="7">
        <v>44039.545312499999</v>
      </c>
      <c r="G2241" s="69" t="s">
        <v>4</v>
      </c>
      <c r="H2241" s="68">
        <v>1873</v>
      </c>
      <c r="I2241" s="8">
        <f t="shared" si="167"/>
        <v>18.91919191919192</v>
      </c>
      <c r="J2241" s="93">
        <v>3.9430000000000001</v>
      </c>
      <c r="K2241" s="69">
        <v>99</v>
      </c>
      <c r="L2241" s="68">
        <v>498</v>
      </c>
      <c r="M2241" s="93">
        <f t="shared" si="168"/>
        <v>5.0303030303030303</v>
      </c>
      <c r="N2241" s="93">
        <v>2.2559999999999998</v>
      </c>
      <c r="O2241" s="69">
        <v>99</v>
      </c>
      <c r="P2241" s="181">
        <f t="shared" si="169"/>
        <v>3.7610441767068274</v>
      </c>
      <c r="Q2241" s="77" t="s">
        <v>12928</v>
      </c>
      <c r="V2241" s="34">
        <v>0.42083333333333334</v>
      </c>
      <c r="W2241" s="85">
        <v>0.55555555555555558</v>
      </c>
      <c r="X2241" s="86">
        <f t="shared" si="170"/>
        <v>0.13472222222222224</v>
      </c>
    </row>
    <row r="2242" spans="1:24" x14ac:dyDescent="0.3">
      <c r="A2242" s="44" t="s">
        <v>13825</v>
      </c>
      <c r="B2242" s="68" t="s">
        <v>7988</v>
      </c>
      <c r="C2242" s="2" t="s">
        <v>1</v>
      </c>
      <c r="D2242" s="2">
        <v>48</v>
      </c>
      <c r="E2242" s="6">
        <v>26430</v>
      </c>
      <c r="F2242" s="7">
        <v>44039.558252314811</v>
      </c>
      <c r="G2242" s="69" t="s">
        <v>4</v>
      </c>
      <c r="H2242" s="68">
        <v>2132</v>
      </c>
      <c r="I2242" s="8">
        <f t="shared" si="167"/>
        <v>21.32</v>
      </c>
      <c r="J2242" s="93">
        <v>5.15</v>
      </c>
      <c r="K2242" s="69">
        <v>100</v>
      </c>
      <c r="L2242" s="68">
        <v>541</v>
      </c>
      <c r="M2242" s="93">
        <f t="shared" si="168"/>
        <v>5.41</v>
      </c>
      <c r="N2242" s="93">
        <v>2.5230000000000001</v>
      </c>
      <c r="O2242" s="69">
        <v>100</v>
      </c>
      <c r="P2242" s="181">
        <f t="shared" si="169"/>
        <v>3.9408502772643255</v>
      </c>
      <c r="Q2242" s="77" t="s">
        <v>12928</v>
      </c>
      <c r="V2242" s="34">
        <v>0.43888888888888888</v>
      </c>
      <c r="W2242" s="85">
        <v>0.56944444444444442</v>
      </c>
      <c r="X2242" s="86">
        <f t="shared" si="170"/>
        <v>0.13055555555555554</v>
      </c>
    </row>
    <row r="2243" spans="1:24" x14ac:dyDescent="0.3">
      <c r="A2243" s="44" t="s">
        <v>11928</v>
      </c>
      <c r="B2243" s="68" t="s">
        <v>8831</v>
      </c>
      <c r="C2243" s="2" t="s">
        <v>1</v>
      </c>
      <c r="D2243" s="2">
        <v>52</v>
      </c>
      <c r="E2243" s="6">
        <v>24701</v>
      </c>
      <c r="F2243" s="7">
        <v>44039.578275462962</v>
      </c>
      <c r="G2243" s="69" t="s">
        <v>4</v>
      </c>
      <c r="H2243" s="68">
        <v>4957</v>
      </c>
      <c r="I2243" s="8">
        <f t="shared" ref="I2243:I2306" si="171">H2243/K2243</f>
        <v>50.070707070707073</v>
      </c>
      <c r="J2243" s="93">
        <v>8.4369999999999994</v>
      </c>
      <c r="K2243" s="69">
        <v>99</v>
      </c>
      <c r="L2243" s="68">
        <v>385</v>
      </c>
      <c r="M2243" s="93">
        <f t="shared" ref="M2243:M2306" si="172">L2243/O2243</f>
        <v>3.8888888888888888</v>
      </c>
      <c r="N2243" s="93">
        <v>2.0699999999999998</v>
      </c>
      <c r="O2243" s="69">
        <v>99</v>
      </c>
      <c r="P2243" s="181">
        <f t="shared" ref="P2243:P2306" si="173">I2243/M2243</f>
        <v>12.875324675324675</v>
      </c>
      <c r="Q2243" s="77" t="s">
        <v>12928</v>
      </c>
      <c r="V2243" s="34">
        <v>0.44791666666666669</v>
      </c>
      <c r="W2243" s="85">
        <v>0.59027777777777779</v>
      </c>
      <c r="X2243" s="86">
        <f t="shared" ref="X2243:X2286" si="174">IF(AND(W2243&lt;&gt;0,V2243&lt;&gt;0),W2243-V2243,"No_data")</f>
        <v>0.1423611111111111</v>
      </c>
    </row>
    <row r="2244" spans="1:24" x14ac:dyDescent="0.3">
      <c r="A2244" s="44" t="s">
        <v>13826</v>
      </c>
      <c r="B2244" s="68" t="s">
        <v>13827</v>
      </c>
      <c r="C2244" s="2" t="s">
        <v>6</v>
      </c>
      <c r="D2244" s="2">
        <v>16</v>
      </c>
      <c r="E2244" s="6">
        <v>37841</v>
      </c>
      <c r="F2244" s="7">
        <v>44039.590868055559</v>
      </c>
      <c r="G2244" s="69" t="s">
        <v>4</v>
      </c>
      <c r="H2244" s="68">
        <v>1267</v>
      </c>
      <c r="I2244" s="8">
        <f t="shared" si="171"/>
        <v>12.67</v>
      </c>
      <c r="J2244" s="93">
        <v>3.4380000000000002</v>
      </c>
      <c r="K2244" s="69">
        <v>100</v>
      </c>
      <c r="L2244" s="68">
        <v>364</v>
      </c>
      <c r="M2244" s="93">
        <f t="shared" si="172"/>
        <v>3.64</v>
      </c>
      <c r="N2244" s="93">
        <v>1.726</v>
      </c>
      <c r="O2244" s="69">
        <v>100</v>
      </c>
      <c r="P2244" s="181">
        <f t="shared" si="173"/>
        <v>3.4807692307692308</v>
      </c>
      <c r="Q2244" s="77" t="s">
        <v>12928</v>
      </c>
      <c r="V2244" s="34">
        <v>0.47083333333333338</v>
      </c>
      <c r="W2244" s="85">
        <v>0.60416666666666663</v>
      </c>
      <c r="X2244" s="86">
        <f t="shared" si="174"/>
        <v>0.13333333333333325</v>
      </c>
    </row>
    <row r="2245" spans="1:24" x14ac:dyDescent="0.3">
      <c r="A2245" s="44" t="s">
        <v>13828</v>
      </c>
      <c r="B2245" s="68" t="s">
        <v>8328</v>
      </c>
      <c r="C2245" s="2" t="s">
        <v>1</v>
      </c>
      <c r="D2245" s="2">
        <v>35</v>
      </c>
      <c r="E2245" s="6">
        <v>31019</v>
      </c>
      <c r="F2245" s="7">
        <v>44039.608252314814</v>
      </c>
      <c r="G2245" s="69" t="s">
        <v>4</v>
      </c>
      <c r="H2245" s="68">
        <v>1609</v>
      </c>
      <c r="I2245" s="8">
        <f t="shared" si="171"/>
        <v>16.09</v>
      </c>
      <c r="J2245" s="93">
        <v>3.843</v>
      </c>
      <c r="K2245" s="69">
        <v>100</v>
      </c>
      <c r="L2245" s="68">
        <v>739</v>
      </c>
      <c r="M2245" s="93">
        <f t="shared" si="172"/>
        <v>7.39</v>
      </c>
      <c r="N2245" s="93">
        <v>2.5459999999999998</v>
      </c>
      <c r="O2245" s="69">
        <v>100</v>
      </c>
      <c r="P2245" s="181">
        <f t="shared" si="173"/>
        <v>2.1772665764546684</v>
      </c>
      <c r="Q2245" s="77" t="s">
        <v>12928</v>
      </c>
      <c r="V2245" s="34">
        <v>0.50902777777777775</v>
      </c>
      <c r="W2245" s="85">
        <v>0.63194444444444442</v>
      </c>
      <c r="X2245" s="86">
        <f t="shared" si="174"/>
        <v>0.12291666666666667</v>
      </c>
    </row>
    <row r="2246" spans="1:24" x14ac:dyDescent="0.3">
      <c r="A2246" s="44" t="s">
        <v>13829</v>
      </c>
      <c r="B2246" s="68" t="s">
        <v>13620</v>
      </c>
      <c r="C2246" s="2" t="s">
        <v>1</v>
      </c>
      <c r="D2246" s="2">
        <v>47</v>
      </c>
      <c r="E2246" s="6">
        <v>26863</v>
      </c>
      <c r="F2246" s="7">
        <v>44039.638379629629</v>
      </c>
      <c r="G2246" s="69" t="s">
        <v>4</v>
      </c>
      <c r="H2246" s="68">
        <v>1811</v>
      </c>
      <c r="I2246" s="8">
        <f t="shared" si="171"/>
        <v>18.292929292929294</v>
      </c>
      <c r="J2246" s="93">
        <v>4.4009999999999998</v>
      </c>
      <c r="K2246" s="69">
        <v>99</v>
      </c>
      <c r="L2246" s="68">
        <v>811</v>
      </c>
      <c r="M2246" s="93">
        <f t="shared" si="172"/>
        <v>8.191919191919192</v>
      </c>
      <c r="N2246" s="93">
        <v>2.806</v>
      </c>
      <c r="O2246" s="69">
        <v>99</v>
      </c>
      <c r="P2246" s="181">
        <f t="shared" si="173"/>
        <v>2.2330456226880395</v>
      </c>
      <c r="Q2246" s="77" t="s">
        <v>12928</v>
      </c>
      <c r="V2246" s="34">
        <v>0.51458333333333328</v>
      </c>
      <c r="W2246" s="85">
        <v>0.65277777777777779</v>
      </c>
      <c r="X2246" s="86">
        <f t="shared" si="174"/>
        <v>0.13819444444444451</v>
      </c>
    </row>
    <row r="2247" spans="1:24" x14ac:dyDescent="0.3">
      <c r="A2247" s="44" t="s">
        <v>13830</v>
      </c>
      <c r="B2247" s="68" t="s">
        <v>13831</v>
      </c>
      <c r="C2247" s="2" t="s">
        <v>1</v>
      </c>
      <c r="D2247" s="2">
        <v>56</v>
      </c>
      <c r="E2247" s="6">
        <v>23472</v>
      </c>
      <c r="F2247" s="7">
        <v>44039.6483912037</v>
      </c>
      <c r="G2247" s="69" t="s">
        <v>4</v>
      </c>
      <c r="H2247" s="68">
        <v>2867</v>
      </c>
      <c r="I2247" s="8">
        <f t="shared" si="171"/>
        <v>28.959595959595958</v>
      </c>
      <c r="J2247" s="93">
        <v>5.4080000000000004</v>
      </c>
      <c r="K2247" s="69">
        <v>99</v>
      </c>
      <c r="L2247" s="68">
        <v>604</v>
      </c>
      <c r="M2247" s="93">
        <f t="shared" si="172"/>
        <v>6.1010101010101012</v>
      </c>
      <c r="N2247" s="93">
        <v>2.8620000000000001</v>
      </c>
      <c r="O2247" s="69">
        <v>99</v>
      </c>
      <c r="P2247" s="181">
        <f t="shared" si="173"/>
        <v>4.7466887417218544</v>
      </c>
      <c r="Q2247" s="77" t="s">
        <v>12928</v>
      </c>
      <c r="V2247" s="34">
        <v>0.52986111111111112</v>
      </c>
      <c r="W2247" s="85">
        <v>0.66666666666666663</v>
      </c>
      <c r="X2247" s="86">
        <f t="shared" si="174"/>
        <v>0.13680555555555551</v>
      </c>
    </row>
    <row r="2248" spans="1:24" x14ac:dyDescent="0.3">
      <c r="A2248" s="44" t="s">
        <v>13832</v>
      </c>
      <c r="B2248" s="68" t="s">
        <v>8828</v>
      </c>
      <c r="C2248" s="2" t="s">
        <v>1</v>
      </c>
      <c r="D2248" s="2">
        <v>48</v>
      </c>
      <c r="E2248" s="6">
        <v>26454</v>
      </c>
      <c r="F2248" s="7">
        <v>44040.515057870369</v>
      </c>
      <c r="G2248" s="69" t="s">
        <v>4</v>
      </c>
      <c r="H2248" s="68">
        <v>2654</v>
      </c>
      <c r="I2248" s="8">
        <f t="shared" si="171"/>
        <v>26.54</v>
      </c>
      <c r="J2248" s="93">
        <v>5.88</v>
      </c>
      <c r="K2248" s="69">
        <v>100</v>
      </c>
      <c r="L2248" s="68">
        <v>570</v>
      </c>
      <c r="M2248" s="93">
        <f t="shared" si="172"/>
        <v>5.7</v>
      </c>
      <c r="N2248" s="93">
        <v>2.48</v>
      </c>
      <c r="O2248" s="69">
        <v>100</v>
      </c>
      <c r="P2248" s="181">
        <f t="shared" si="173"/>
        <v>4.6561403508771928</v>
      </c>
      <c r="Q2248" s="77" t="s">
        <v>12691</v>
      </c>
      <c r="V2248" s="34">
        <v>0.37222222222222223</v>
      </c>
      <c r="W2248" s="85">
        <v>0.52083333333333337</v>
      </c>
      <c r="X2248" s="86">
        <f t="shared" si="174"/>
        <v>0.14861111111111114</v>
      </c>
    </row>
    <row r="2249" spans="1:24" x14ac:dyDescent="0.3">
      <c r="A2249" s="44" t="s">
        <v>13833</v>
      </c>
      <c r="B2249" s="68" t="s">
        <v>13834</v>
      </c>
      <c r="C2249" s="2" t="s">
        <v>1</v>
      </c>
      <c r="D2249" s="2">
        <v>65</v>
      </c>
      <c r="E2249" s="6">
        <v>20225</v>
      </c>
      <c r="F2249" s="7">
        <v>44040.526967592596</v>
      </c>
      <c r="G2249" s="69" t="s">
        <v>4</v>
      </c>
      <c r="H2249" s="68">
        <v>2752</v>
      </c>
      <c r="I2249" s="8">
        <f t="shared" si="171"/>
        <v>27.797979797979799</v>
      </c>
      <c r="J2249" s="93">
        <v>6.181</v>
      </c>
      <c r="K2249" s="69">
        <v>99</v>
      </c>
      <c r="L2249" s="68">
        <v>593</v>
      </c>
      <c r="M2249" s="93">
        <f t="shared" si="172"/>
        <v>5.9898989898989896</v>
      </c>
      <c r="N2249" s="93">
        <v>2.5049999999999999</v>
      </c>
      <c r="O2249" s="69">
        <v>99</v>
      </c>
      <c r="P2249" s="181">
        <f t="shared" si="173"/>
        <v>4.6408094435075888</v>
      </c>
      <c r="Q2249" s="77" t="s">
        <v>12691</v>
      </c>
      <c r="V2249" s="34">
        <v>0.38958333333333334</v>
      </c>
      <c r="W2249" s="85">
        <v>0.53472222222222221</v>
      </c>
      <c r="X2249" s="86">
        <f t="shared" si="174"/>
        <v>0.14513888888888887</v>
      </c>
    </row>
    <row r="2250" spans="1:24" x14ac:dyDescent="0.3">
      <c r="A2250" s="44" t="s">
        <v>13835</v>
      </c>
      <c r="B2250" s="68" t="s">
        <v>13836</v>
      </c>
      <c r="C2250" s="2" t="s">
        <v>6</v>
      </c>
      <c r="D2250" s="2">
        <v>53</v>
      </c>
      <c r="E2250" s="6">
        <v>24651</v>
      </c>
      <c r="F2250" s="7">
        <v>44040.536597222221</v>
      </c>
      <c r="G2250" s="69" t="s">
        <v>4</v>
      </c>
      <c r="H2250" s="68">
        <v>1905</v>
      </c>
      <c r="I2250" s="8">
        <f t="shared" si="171"/>
        <v>19.05</v>
      </c>
      <c r="J2250" s="93">
        <v>4.5309999999999997</v>
      </c>
      <c r="K2250" s="69">
        <v>100</v>
      </c>
      <c r="L2250" s="68">
        <v>598</v>
      </c>
      <c r="M2250" s="93">
        <f t="shared" si="172"/>
        <v>5.98</v>
      </c>
      <c r="N2250" s="93">
        <v>2.4039999999999999</v>
      </c>
      <c r="O2250" s="69">
        <v>100</v>
      </c>
      <c r="P2250" s="181">
        <f t="shared" si="173"/>
        <v>3.1856187290969897</v>
      </c>
      <c r="Q2250" s="77" t="s">
        <v>12691</v>
      </c>
      <c r="V2250" s="34">
        <v>0.37847222222222227</v>
      </c>
      <c r="W2250" s="85">
        <v>0.54861111111111105</v>
      </c>
      <c r="X2250" s="86">
        <f t="shared" si="174"/>
        <v>0.17013888888888878</v>
      </c>
    </row>
    <row r="2251" spans="1:24" x14ac:dyDescent="0.3">
      <c r="A2251" s="44" t="s">
        <v>13837</v>
      </c>
      <c r="B2251" s="68" t="s">
        <v>1055</v>
      </c>
      <c r="C2251" s="2" t="s">
        <v>1</v>
      </c>
      <c r="D2251" s="2">
        <v>48</v>
      </c>
      <c r="E2251" s="6">
        <v>26181</v>
      </c>
      <c r="F2251" s="7">
        <v>44040.546898148146</v>
      </c>
      <c r="G2251" s="69" t="s">
        <v>4</v>
      </c>
      <c r="H2251" s="68">
        <v>1623</v>
      </c>
      <c r="I2251" s="8">
        <f t="shared" si="171"/>
        <v>16.393939393939394</v>
      </c>
      <c r="J2251" s="93">
        <v>4.3540000000000001</v>
      </c>
      <c r="K2251" s="69">
        <v>99</v>
      </c>
      <c r="L2251" s="68">
        <v>276</v>
      </c>
      <c r="M2251" s="93">
        <f t="shared" si="172"/>
        <v>2.7878787878787881</v>
      </c>
      <c r="N2251" s="93">
        <v>1.825</v>
      </c>
      <c r="O2251" s="69">
        <v>99</v>
      </c>
      <c r="P2251" s="181">
        <f t="shared" si="173"/>
        <v>5.8804347826086953</v>
      </c>
      <c r="Q2251" s="77" t="s">
        <v>12691</v>
      </c>
      <c r="V2251" s="34">
        <v>0.40138888888888885</v>
      </c>
      <c r="W2251" s="85">
        <v>0.56944444444444442</v>
      </c>
      <c r="X2251" s="86">
        <f t="shared" si="174"/>
        <v>0.16805555555555557</v>
      </c>
    </row>
    <row r="2252" spans="1:24" x14ac:dyDescent="0.3">
      <c r="A2252" s="44" t="s">
        <v>13838</v>
      </c>
      <c r="B2252" s="68" t="s">
        <v>13839</v>
      </c>
      <c r="C2252" s="2" t="s">
        <v>6</v>
      </c>
      <c r="D2252" s="2">
        <v>40</v>
      </c>
      <c r="E2252" s="6">
        <v>29074</v>
      </c>
      <c r="F2252" s="7">
        <v>44040.557303240741</v>
      </c>
      <c r="G2252" s="69" t="s">
        <v>4</v>
      </c>
      <c r="H2252" s="68">
        <v>1544</v>
      </c>
      <c r="I2252" s="8">
        <f t="shared" si="171"/>
        <v>15.595959595959595</v>
      </c>
      <c r="J2252" s="93">
        <v>4.101</v>
      </c>
      <c r="K2252" s="69">
        <v>99</v>
      </c>
      <c r="L2252" s="68">
        <v>1267</v>
      </c>
      <c r="M2252" s="93">
        <f t="shared" si="172"/>
        <v>12.797979797979798</v>
      </c>
      <c r="N2252" s="93">
        <v>3.6280000000000001</v>
      </c>
      <c r="O2252" s="69">
        <v>99</v>
      </c>
      <c r="P2252" s="181">
        <f t="shared" si="173"/>
        <v>1.218626677190213</v>
      </c>
      <c r="Q2252" s="77" t="s">
        <v>12691</v>
      </c>
      <c r="V2252" s="34">
        <v>0.42152777777777778</v>
      </c>
      <c r="W2252" s="85">
        <v>0.59722222222222221</v>
      </c>
      <c r="X2252" s="86">
        <f t="shared" si="174"/>
        <v>0.17569444444444443</v>
      </c>
    </row>
    <row r="2253" spans="1:24" x14ac:dyDescent="0.3">
      <c r="A2253" s="44" t="s">
        <v>13840</v>
      </c>
      <c r="B2253" s="68" t="s">
        <v>6187</v>
      </c>
      <c r="C2253" s="2" t="s">
        <v>1</v>
      </c>
      <c r="D2253" s="2">
        <v>67</v>
      </c>
      <c r="E2253" s="6">
        <v>19397</v>
      </c>
      <c r="F2253" s="7">
        <v>44040.575821759259</v>
      </c>
      <c r="G2253" s="69" t="s">
        <v>4</v>
      </c>
      <c r="H2253" s="68">
        <v>2279</v>
      </c>
      <c r="I2253" s="8">
        <f t="shared" si="171"/>
        <v>23.020202020202021</v>
      </c>
      <c r="J2253" s="93">
        <v>5.077</v>
      </c>
      <c r="K2253" s="69">
        <v>99</v>
      </c>
      <c r="L2253" s="68">
        <v>460</v>
      </c>
      <c r="M2253" s="93">
        <f t="shared" si="172"/>
        <v>4.6464646464646462</v>
      </c>
      <c r="N2253" s="93">
        <v>2.0720000000000001</v>
      </c>
      <c r="O2253" s="69">
        <v>99</v>
      </c>
      <c r="P2253" s="181">
        <f t="shared" si="173"/>
        <v>4.9543478260869573</v>
      </c>
      <c r="Q2253" s="77" t="s">
        <v>12691</v>
      </c>
      <c r="V2253" s="34">
        <v>0.4236111111111111</v>
      </c>
      <c r="W2253" s="85">
        <v>0.58333333333333337</v>
      </c>
      <c r="X2253" s="86">
        <f t="shared" si="174"/>
        <v>0.15972222222222227</v>
      </c>
    </row>
    <row r="2254" spans="1:24" x14ac:dyDescent="0.3">
      <c r="A2254" s="44" t="s">
        <v>13841</v>
      </c>
      <c r="B2254" s="68" t="s">
        <v>13842</v>
      </c>
      <c r="C2254" s="2" t="s">
        <v>1</v>
      </c>
      <c r="D2254" s="2">
        <v>58</v>
      </c>
      <c r="E2254" s="6">
        <v>22534</v>
      </c>
      <c r="F2254" s="7">
        <v>44040.589583333334</v>
      </c>
      <c r="G2254" s="69" t="s">
        <v>4</v>
      </c>
      <c r="H2254" s="68">
        <v>2030</v>
      </c>
      <c r="I2254" s="8">
        <f t="shared" si="171"/>
        <v>20.3</v>
      </c>
      <c r="J2254" s="93">
        <v>4.3449999999999998</v>
      </c>
      <c r="K2254" s="69">
        <v>100</v>
      </c>
      <c r="L2254" s="68">
        <v>330</v>
      </c>
      <c r="M2254" s="93">
        <f t="shared" si="172"/>
        <v>3.3</v>
      </c>
      <c r="N2254" s="93">
        <v>1.599</v>
      </c>
      <c r="O2254" s="69">
        <v>100</v>
      </c>
      <c r="P2254" s="181">
        <f t="shared" si="173"/>
        <v>6.1515151515151523</v>
      </c>
      <c r="Q2254" s="77" t="s">
        <v>12691</v>
      </c>
      <c r="V2254" s="34">
        <v>0.4513888888888889</v>
      </c>
      <c r="W2254" s="85">
        <v>0.61805555555555558</v>
      </c>
      <c r="X2254" s="86">
        <f t="shared" si="174"/>
        <v>0.16666666666666669</v>
      </c>
    </row>
    <row r="2255" spans="1:24" x14ac:dyDescent="0.3">
      <c r="A2255" s="44" t="s">
        <v>13843</v>
      </c>
      <c r="B2255" s="68" t="s">
        <v>4472</v>
      </c>
      <c r="C2255" s="2" t="s">
        <v>1</v>
      </c>
      <c r="D2255" s="2">
        <v>49</v>
      </c>
      <c r="E2255" s="6">
        <v>26134</v>
      </c>
      <c r="F2255" s="7">
        <v>44040.626944444448</v>
      </c>
      <c r="G2255" s="69" t="s">
        <v>4</v>
      </c>
      <c r="H2255" s="68">
        <v>1474</v>
      </c>
      <c r="I2255" s="8">
        <f t="shared" si="171"/>
        <v>14.74</v>
      </c>
      <c r="J2255" s="93">
        <v>4.077</v>
      </c>
      <c r="K2255" s="69">
        <v>100</v>
      </c>
      <c r="L2255" s="68">
        <v>722</v>
      </c>
      <c r="M2255" s="93">
        <f t="shared" si="172"/>
        <v>7.22</v>
      </c>
      <c r="N2255" s="93">
        <v>2.6</v>
      </c>
      <c r="O2255" s="69">
        <v>100</v>
      </c>
      <c r="P2255" s="181">
        <f t="shared" si="173"/>
        <v>2.0415512465373964</v>
      </c>
      <c r="Q2255" s="77" t="s">
        <v>12691</v>
      </c>
      <c r="V2255" s="34">
        <v>0.48819444444444443</v>
      </c>
      <c r="W2255" s="85">
        <v>0.63194444444444442</v>
      </c>
      <c r="X2255" s="86">
        <f t="shared" si="174"/>
        <v>0.14374999999999999</v>
      </c>
    </row>
    <row r="2256" spans="1:24" x14ac:dyDescent="0.3">
      <c r="A2256" s="44" t="s">
        <v>13844</v>
      </c>
      <c r="B2256" s="68" t="s">
        <v>7073</v>
      </c>
      <c r="C2256" s="2" t="s">
        <v>1</v>
      </c>
      <c r="D2256" s="2">
        <v>70</v>
      </c>
      <c r="E2256" s="6">
        <v>18214</v>
      </c>
      <c r="F2256" s="7">
        <v>44040.636122685188</v>
      </c>
      <c r="G2256" s="69" t="s">
        <v>4</v>
      </c>
      <c r="H2256" s="68">
        <v>1608</v>
      </c>
      <c r="I2256" s="8">
        <f t="shared" si="171"/>
        <v>16.242424242424242</v>
      </c>
      <c r="J2256" s="93">
        <v>4.5199999999999996</v>
      </c>
      <c r="K2256" s="69">
        <v>99</v>
      </c>
      <c r="L2256" s="68">
        <v>622</v>
      </c>
      <c r="M2256" s="93">
        <f t="shared" si="172"/>
        <v>6.2828282828282829</v>
      </c>
      <c r="N2256" s="93">
        <v>2.3260000000000001</v>
      </c>
      <c r="O2256" s="69">
        <v>99</v>
      </c>
      <c r="P2256" s="181">
        <f t="shared" si="173"/>
        <v>2.585209003215434</v>
      </c>
      <c r="Q2256" s="77" t="s">
        <v>12691</v>
      </c>
      <c r="V2256" s="34">
        <v>0.49236111111111108</v>
      </c>
      <c r="W2256" s="85">
        <v>0.64583333333333337</v>
      </c>
      <c r="X2256" s="86">
        <f t="shared" si="174"/>
        <v>0.15347222222222229</v>
      </c>
    </row>
    <row r="2257" spans="1:24" x14ac:dyDescent="0.3">
      <c r="A2257" s="44" t="s">
        <v>13845</v>
      </c>
      <c r="B2257" s="68" t="s">
        <v>13846</v>
      </c>
      <c r="C2257" s="2" t="s">
        <v>6</v>
      </c>
      <c r="D2257" s="2">
        <v>40</v>
      </c>
      <c r="E2257" s="6">
        <v>29360</v>
      </c>
      <c r="F2257" s="7">
        <v>44040.646261574075</v>
      </c>
      <c r="G2257" s="69" t="s">
        <v>4</v>
      </c>
      <c r="H2257" s="68">
        <v>1448</v>
      </c>
      <c r="I2257" s="8">
        <f t="shared" si="171"/>
        <v>14.48</v>
      </c>
      <c r="J2257" s="93">
        <v>3.92</v>
      </c>
      <c r="K2257" s="69">
        <v>100</v>
      </c>
      <c r="L2257" s="68">
        <v>635</v>
      </c>
      <c r="M2257" s="93">
        <f t="shared" si="172"/>
        <v>6.35</v>
      </c>
      <c r="N2257" s="93">
        <v>2.2170000000000001</v>
      </c>
      <c r="O2257" s="69">
        <v>100</v>
      </c>
      <c r="P2257" s="181">
        <f t="shared" si="173"/>
        <v>2.2803149606299216</v>
      </c>
      <c r="Q2257" s="77" t="s">
        <v>12691</v>
      </c>
      <c r="V2257" s="34">
        <v>0.50347222222222221</v>
      </c>
      <c r="W2257" s="85">
        <v>0.65972222222222221</v>
      </c>
      <c r="X2257" s="86">
        <f t="shared" si="174"/>
        <v>0.15625</v>
      </c>
    </row>
    <row r="2258" spans="1:24" x14ac:dyDescent="0.3">
      <c r="A2258" s="44" t="s">
        <v>13847</v>
      </c>
      <c r="B2258" s="68" t="s">
        <v>7252</v>
      </c>
      <c r="C2258" s="2" t="s">
        <v>1</v>
      </c>
      <c r="D2258" s="2">
        <v>48</v>
      </c>
      <c r="E2258" s="6">
        <v>26183</v>
      </c>
      <c r="F2258" s="7">
        <v>44041.514537037037</v>
      </c>
      <c r="G2258" s="69" t="s">
        <v>4</v>
      </c>
      <c r="H2258" s="68">
        <v>2368</v>
      </c>
      <c r="I2258" s="8">
        <f t="shared" si="171"/>
        <v>23.91919191919192</v>
      </c>
      <c r="J2258" s="93">
        <v>5.08</v>
      </c>
      <c r="K2258" s="69">
        <v>99</v>
      </c>
      <c r="L2258" s="68">
        <v>448</v>
      </c>
      <c r="M2258" s="93">
        <f t="shared" si="172"/>
        <v>4.5252525252525251</v>
      </c>
      <c r="N2258" s="93">
        <v>2.238</v>
      </c>
      <c r="O2258" s="69">
        <v>99</v>
      </c>
      <c r="P2258" s="181">
        <f t="shared" si="173"/>
        <v>5.2857142857142865</v>
      </c>
      <c r="Q2258" s="77" t="s">
        <v>12691</v>
      </c>
      <c r="V2258" s="34">
        <v>0.38819444444444445</v>
      </c>
      <c r="W2258" s="85">
        <v>0.52083333333333337</v>
      </c>
      <c r="X2258" s="86">
        <f t="shared" si="174"/>
        <v>0.13263888888888892</v>
      </c>
    </row>
    <row r="2259" spans="1:24" x14ac:dyDescent="0.3">
      <c r="A2259" s="44" t="s">
        <v>13848</v>
      </c>
      <c r="B2259" s="68" t="s">
        <v>13849</v>
      </c>
      <c r="C2259" s="2" t="s">
        <v>6</v>
      </c>
      <c r="D2259" s="2">
        <v>58</v>
      </c>
      <c r="E2259" s="6">
        <v>22565</v>
      </c>
      <c r="F2259" s="7">
        <v>44041.527916666666</v>
      </c>
      <c r="G2259" s="69" t="s">
        <v>4</v>
      </c>
      <c r="H2259" s="68">
        <v>1191</v>
      </c>
      <c r="I2259" s="8">
        <f t="shared" si="171"/>
        <v>11.91</v>
      </c>
      <c r="J2259" s="93">
        <v>3.3460000000000001</v>
      </c>
      <c r="K2259" s="69">
        <v>100</v>
      </c>
      <c r="L2259" s="68">
        <v>385</v>
      </c>
      <c r="M2259" s="93">
        <f t="shared" si="172"/>
        <v>3.85</v>
      </c>
      <c r="N2259" s="93">
        <v>2.0070000000000001</v>
      </c>
      <c r="O2259" s="69">
        <v>100</v>
      </c>
      <c r="P2259" s="181">
        <f t="shared" si="173"/>
        <v>3.0935064935064935</v>
      </c>
      <c r="Q2259" s="77" t="s">
        <v>12691</v>
      </c>
      <c r="V2259" s="34">
        <v>0.38194444444444442</v>
      </c>
      <c r="W2259" s="85">
        <v>0.53472222222222221</v>
      </c>
      <c r="X2259" s="86">
        <f t="shared" si="174"/>
        <v>0.15277777777777779</v>
      </c>
    </row>
    <row r="2260" spans="1:24" x14ac:dyDescent="0.3">
      <c r="A2260" s="44" t="s">
        <v>3498</v>
      </c>
      <c r="B2260" s="68" t="s">
        <v>515</v>
      </c>
      <c r="C2260" s="2" t="s">
        <v>1</v>
      </c>
      <c r="D2260" s="2">
        <v>54</v>
      </c>
      <c r="E2260" s="6">
        <v>24037</v>
      </c>
      <c r="F2260" s="7">
        <v>44041.545092592591</v>
      </c>
      <c r="G2260" s="69" t="s">
        <v>4</v>
      </c>
      <c r="H2260" s="68">
        <v>2405</v>
      </c>
      <c r="I2260" s="8">
        <f t="shared" si="171"/>
        <v>24.292929292929294</v>
      </c>
      <c r="J2260" s="93">
        <v>2.62</v>
      </c>
      <c r="K2260" s="69">
        <v>99</v>
      </c>
      <c r="L2260" s="68">
        <v>364</v>
      </c>
      <c r="M2260" s="93">
        <f t="shared" si="172"/>
        <v>3.6767676767676769</v>
      </c>
      <c r="N2260" s="93">
        <v>0.84299999999999997</v>
      </c>
      <c r="O2260" s="69">
        <v>99</v>
      </c>
      <c r="P2260" s="181">
        <f t="shared" si="173"/>
        <v>6.6071428571428577</v>
      </c>
      <c r="Q2260" s="77" t="s">
        <v>12691</v>
      </c>
      <c r="V2260" s="34">
        <v>0.40833333333333338</v>
      </c>
      <c r="W2260" s="85">
        <v>0.55555555555555558</v>
      </c>
      <c r="X2260" s="86">
        <f t="shared" si="174"/>
        <v>0.1472222222222222</v>
      </c>
    </row>
    <row r="2261" spans="1:24" x14ac:dyDescent="0.3">
      <c r="A2261" s="44" t="s">
        <v>13850</v>
      </c>
      <c r="B2261" s="68" t="s">
        <v>1600</v>
      </c>
      <c r="C2261" s="2" t="s">
        <v>1</v>
      </c>
      <c r="D2261" s="2">
        <v>61</v>
      </c>
      <c r="E2261" s="6">
        <v>21737</v>
      </c>
      <c r="F2261" s="7">
        <v>44041.555462962962</v>
      </c>
      <c r="G2261" s="69" t="s">
        <v>4</v>
      </c>
      <c r="H2261" s="68">
        <v>2541</v>
      </c>
      <c r="I2261" s="8">
        <f t="shared" si="171"/>
        <v>25.666666666666668</v>
      </c>
      <c r="J2261" s="93">
        <v>5.0910000000000002</v>
      </c>
      <c r="K2261" s="69">
        <v>99</v>
      </c>
      <c r="L2261" s="68">
        <v>708</v>
      </c>
      <c r="M2261" s="93">
        <f t="shared" si="172"/>
        <v>7.1515151515151514</v>
      </c>
      <c r="N2261" s="93">
        <v>2.7120000000000002</v>
      </c>
      <c r="O2261" s="69">
        <v>99</v>
      </c>
      <c r="P2261" s="181">
        <f t="shared" si="173"/>
        <v>3.5889830508474581</v>
      </c>
      <c r="Q2261" s="77" t="s">
        <v>12691</v>
      </c>
      <c r="V2261" s="34">
        <v>0.43402777777777773</v>
      </c>
      <c r="W2261" s="85">
        <v>0.56944444444444442</v>
      </c>
      <c r="X2261" s="86">
        <f t="shared" si="174"/>
        <v>0.13541666666666669</v>
      </c>
    </row>
    <row r="2262" spans="1:24" x14ac:dyDescent="0.3">
      <c r="A2262" s="44" t="s">
        <v>13851</v>
      </c>
      <c r="B2262" s="68" t="s">
        <v>7411</v>
      </c>
      <c r="C2262" s="2" t="s">
        <v>1</v>
      </c>
      <c r="D2262" s="2">
        <v>44</v>
      </c>
      <c r="E2262" s="6">
        <v>27672</v>
      </c>
      <c r="F2262" s="7">
        <v>44041.574814814812</v>
      </c>
      <c r="G2262" s="69" t="s">
        <v>4</v>
      </c>
      <c r="H2262" s="68">
        <v>1637</v>
      </c>
      <c r="I2262" s="8">
        <f t="shared" si="171"/>
        <v>16.535353535353536</v>
      </c>
      <c r="J2262" s="93">
        <v>3.9980000000000002</v>
      </c>
      <c r="K2262" s="69">
        <v>99</v>
      </c>
      <c r="L2262" s="68">
        <v>479</v>
      </c>
      <c r="M2262" s="93">
        <f t="shared" si="172"/>
        <v>4.8383838383838382</v>
      </c>
      <c r="N2262" s="93">
        <v>2.363</v>
      </c>
      <c r="O2262" s="69">
        <v>99</v>
      </c>
      <c r="P2262" s="181">
        <f t="shared" si="173"/>
        <v>3.4175365344467643</v>
      </c>
      <c r="Q2262" s="77" t="s">
        <v>12691</v>
      </c>
      <c r="V2262" s="34">
        <v>0.44861111111111113</v>
      </c>
      <c r="W2262" s="85">
        <v>0.59027777777777779</v>
      </c>
      <c r="X2262" s="86">
        <f t="shared" si="174"/>
        <v>0.14166666666666666</v>
      </c>
    </row>
    <row r="2263" spans="1:24" x14ac:dyDescent="0.3">
      <c r="A2263" s="44" t="s">
        <v>13852</v>
      </c>
      <c r="B2263" s="68" t="s">
        <v>6423</v>
      </c>
      <c r="C2263" s="2" t="s">
        <v>1</v>
      </c>
      <c r="D2263" s="2">
        <v>42</v>
      </c>
      <c r="E2263" s="6">
        <v>28614</v>
      </c>
      <c r="F2263" s="7">
        <v>44041.584999999999</v>
      </c>
      <c r="G2263" s="69" t="s">
        <v>4</v>
      </c>
      <c r="H2263" s="68">
        <v>1804</v>
      </c>
      <c r="I2263" s="8">
        <f t="shared" si="171"/>
        <v>18.222222222222221</v>
      </c>
      <c r="J2263" s="93">
        <v>5.2270000000000003</v>
      </c>
      <c r="K2263" s="69">
        <v>99</v>
      </c>
      <c r="L2263" s="68">
        <v>395</v>
      </c>
      <c r="M2263" s="93">
        <f t="shared" si="172"/>
        <v>3.9898989898989901</v>
      </c>
      <c r="N2263" s="93">
        <v>1.93</v>
      </c>
      <c r="O2263" s="69">
        <v>99</v>
      </c>
      <c r="P2263" s="181">
        <f t="shared" si="173"/>
        <v>4.5670886075949362</v>
      </c>
      <c r="Q2263" s="77" t="s">
        <v>12691</v>
      </c>
      <c r="V2263" s="34">
        <v>0.45416666666666666</v>
      </c>
      <c r="W2263" s="85">
        <v>0.60416666666666663</v>
      </c>
      <c r="X2263" s="86">
        <f t="shared" si="174"/>
        <v>0.14999999999999997</v>
      </c>
    </row>
    <row r="2264" spans="1:24" x14ac:dyDescent="0.3">
      <c r="A2264" s="44" t="s">
        <v>13853</v>
      </c>
      <c r="B2264" s="68" t="s">
        <v>5795</v>
      </c>
      <c r="C2264" s="2" t="s">
        <v>1</v>
      </c>
      <c r="D2264" s="2">
        <v>67</v>
      </c>
      <c r="E2264" s="6">
        <v>19528</v>
      </c>
      <c r="F2264" s="7">
        <v>44041.587824074071</v>
      </c>
      <c r="G2264" s="69" t="s">
        <v>4</v>
      </c>
      <c r="H2264" s="68">
        <v>3792</v>
      </c>
      <c r="I2264" s="8">
        <f t="shared" si="171"/>
        <v>38.303030303030305</v>
      </c>
      <c r="J2264" s="93">
        <v>6.3890000000000002</v>
      </c>
      <c r="K2264" s="69">
        <v>99</v>
      </c>
      <c r="L2264" s="68">
        <v>860</v>
      </c>
      <c r="M2264" s="93">
        <f t="shared" si="172"/>
        <v>8.6868686868686869</v>
      </c>
      <c r="N2264" s="93">
        <v>3.3769999999999998</v>
      </c>
      <c r="O2264" s="69">
        <v>99</v>
      </c>
      <c r="P2264" s="181">
        <f t="shared" si="173"/>
        <v>4.4093023255813959</v>
      </c>
      <c r="Q2264" s="77" t="s">
        <v>12691</v>
      </c>
      <c r="V2264" s="34">
        <v>0.4680555555555555</v>
      </c>
      <c r="W2264" s="85">
        <v>0.61805555555555558</v>
      </c>
      <c r="X2264" s="86">
        <f t="shared" si="174"/>
        <v>0.15000000000000008</v>
      </c>
    </row>
    <row r="2265" spans="1:24" x14ac:dyDescent="0.3">
      <c r="A2265" s="44" t="s">
        <v>13854</v>
      </c>
      <c r="B2265" s="68" t="s">
        <v>5716</v>
      </c>
      <c r="C2265" s="2" t="s">
        <v>1</v>
      </c>
      <c r="D2265" s="2">
        <v>59</v>
      </c>
      <c r="E2265" s="6">
        <v>22355</v>
      </c>
      <c r="F2265" s="7">
        <v>44041.608229166668</v>
      </c>
      <c r="G2265" s="69" t="s">
        <v>4</v>
      </c>
      <c r="H2265" s="68">
        <v>3077</v>
      </c>
      <c r="I2265" s="8">
        <f t="shared" si="171"/>
        <v>30.77</v>
      </c>
      <c r="J2265" s="93">
        <v>6.3159999999999998</v>
      </c>
      <c r="K2265" s="69">
        <v>100</v>
      </c>
      <c r="L2265" s="68">
        <v>665</v>
      </c>
      <c r="M2265" s="93">
        <f t="shared" si="172"/>
        <v>6.65</v>
      </c>
      <c r="N2265" s="93">
        <v>2.4089999999999998</v>
      </c>
      <c r="O2265" s="69">
        <v>100</v>
      </c>
      <c r="P2265" s="181">
        <f t="shared" si="173"/>
        <v>4.6270676691729324</v>
      </c>
      <c r="Q2265" s="77" t="s">
        <v>12691</v>
      </c>
      <c r="V2265" s="34">
        <v>0.49583333333333335</v>
      </c>
      <c r="W2265" s="85">
        <v>0.63194444444444442</v>
      </c>
      <c r="X2265" s="86">
        <f t="shared" si="174"/>
        <v>0.13611111111111107</v>
      </c>
    </row>
    <row r="2266" spans="1:24" x14ac:dyDescent="0.3">
      <c r="A2266" s="44" t="s">
        <v>13855</v>
      </c>
      <c r="B2266" s="68" t="s">
        <v>5081</v>
      </c>
      <c r="C2266" s="2" t="s">
        <v>1</v>
      </c>
      <c r="D2266" s="2">
        <v>6.25</v>
      </c>
      <c r="E2266" s="6">
        <v>41747</v>
      </c>
      <c r="F2266" s="7">
        <v>44041.63726851852</v>
      </c>
      <c r="G2266" s="69" t="s">
        <v>4</v>
      </c>
      <c r="H2266" s="68">
        <v>700</v>
      </c>
      <c r="I2266" s="8">
        <f t="shared" si="171"/>
        <v>7.0707070707070709</v>
      </c>
      <c r="J2266" s="93">
        <v>2.7669999999999999</v>
      </c>
      <c r="K2266" s="69">
        <v>99</v>
      </c>
      <c r="L2266" s="68">
        <v>145</v>
      </c>
      <c r="M2266" s="93">
        <f t="shared" si="172"/>
        <v>1.4646464646464648</v>
      </c>
      <c r="N2266" s="93">
        <v>1.272</v>
      </c>
      <c r="O2266" s="69">
        <v>99</v>
      </c>
      <c r="P2266" s="181">
        <f t="shared" si="173"/>
        <v>4.8275862068965516</v>
      </c>
      <c r="Q2266" s="77" t="s">
        <v>12691</v>
      </c>
      <c r="V2266" s="34">
        <v>0.51944444444444449</v>
      </c>
      <c r="W2266" s="85">
        <v>0.65277777777777779</v>
      </c>
      <c r="X2266" s="86">
        <f t="shared" si="174"/>
        <v>0.1333333333333333</v>
      </c>
    </row>
    <row r="2267" spans="1:24" x14ac:dyDescent="0.3">
      <c r="A2267" s="44" t="s">
        <v>3365</v>
      </c>
      <c r="B2267" s="68" t="s">
        <v>1863</v>
      </c>
      <c r="C2267" s="2" t="s">
        <v>1</v>
      </c>
      <c r="D2267" s="2">
        <v>62</v>
      </c>
      <c r="E2267" s="6">
        <v>21363</v>
      </c>
      <c r="F2267" s="7">
        <v>44042.515775462962</v>
      </c>
      <c r="G2267" s="69" t="s">
        <v>4</v>
      </c>
      <c r="H2267" s="68">
        <v>3174</v>
      </c>
      <c r="I2267" s="8">
        <f t="shared" si="171"/>
        <v>32.060606060606062</v>
      </c>
      <c r="J2267" s="93">
        <v>6.2220000000000004</v>
      </c>
      <c r="K2267" s="69">
        <v>99</v>
      </c>
      <c r="L2267" s="68">
        <v>478</v>
      </c>
      <c r="M2267" s="93">
        <f t="shared" si="172"/>
        <v>4.8282828282828278</v>
      </c>
      <c r="N2267" s="93">
        <v>2.2090000000000001</v>
      </c>
      <c r="O2267" s="69">
        <v>99</v>
      </c>
      <c r="P2267" s="181">
        <f t="shared" si="173"/>
        <v>6.6401673640167376</v>
      </c>
      <c r="Q2267" s="77" t="s">
        <v>12691</v>
      </c>
      <c r="V2267" s="34">
        <v>0.36805555555555558</v>
      </c>
      <c r="W2267" s="85">
        <v>0.52083333333333337</v>
      </c>
      <c r="X2267" s="86">
        <f t="shared" si="174"/>
        <v>0.15277777777777779</v>
      </c>
    </row>
    <row r="2268" spans="1:24" x14ac:dyDescent="0.3">
      <c r="A2268" s="44" t="s">
        <v>11348</v>
      </c>
      <c r="B2268" s="68" t="s">
        <v>326</v>
      </c>
      <c r="C2268" s="2" t="s">
        <v>1</v>
      </c>
      <c r="D2268" s="2">
        <v>53</v>
      </c>
      <c r="E2268" s="6">
        <v>24546</v>
      </c>
      <c r="F2268" s="7">
        <v>44042.526655092595</v>
      </c>
      <c r="G2268" s="69" t="s">
        <v>4</v>
      </c>
      <c r="H2268" s="68">
        <v>1748</v>
      </c>
      <c r="I2268" s="8">
        <f t="shared" si="171"/>
        <v>17.656565656565657</v>
      </c>
      <c r="J2268" s="93">
        <v>4.3449999999999998</v>
      </c>
      <c r="K2268" s="69">
        <v>99</v>
      </c>
      <c r="L2268" s="68">
        <v>929</v>
      </c>
      <c r="M2268" s="93">
        <f t="shared" si="172"/>
        <v>9.3838383838383841</v>
      </c>
      <c r="N2268" s="93">
        <v>3.3650000000000002</v>
      </c>
      <c r="O2268" s="69">
        <v>99</v>
      </c>
      <c r="P2268" s="181">
        <f t="shared" si="173"/>
        <v>1.8815931108719053</v>
      </c>
      <c r="Q2268" s="77" t="s">
        <v>12691</v>
      </c>
      <c r="V2268" s="34">
        <v>0.38194444444444442</v>
      </c>
      <c r="W2268" s="85">
        <v>0.53472222222222221</v>
      </c>
      <c r="X2268" s="86">
        <f t="shared" si="174"/>
        <v>0.15277777777777779</v>
      </c>
    </row>
    <row r="2269" spans="1:24" x14ac:dyDescent="0.3">
      <c r="A2269" s="44" t="s">
        <v>3347</v>
      </c>
      <c r="B2269" s="68" t="s">
        <v>1848</v>
      </c>
      <c r="C2269" s="2" t="s">
        <v>1</v>
      </c>
      <c r="D2269" s="2">
        <v>55</v>
      </c>
      <c r="E2269" s="6">
        <v>23856</v>
      </c>
      <c r="F2269" s="7">
        <v>44042.537048611113</v>
      </c>
      <c r="G2269" s="69" t="s">
        <v>4</v>
      </c>
      <c r="H2269" s="68">
        <v>2576</v>
      </c>
      <c r="I2269" s="8">
        <f t="shared" si="171"/>
        <v>25.76</v>
      </c>
      <c r="J2269" s="93">
        <v>4.7060000000000004</v>
      </c>
      <c r="K2269" s="69">
        <v>100</v>
      </c>
      <c r="L2269" s="68">
        <v>460</v>
      </c>
      <c r="M2269" s="93">
        <f t="shared" si="172"/>
        <v>4.5999999999999996</v>
      </c>
      <c r="N2269" s="93">
        <v>2.1269999999999998</v>
      </c>
      <c r="O2269" s="69">
        <v>100</v>
      </c>
      <c r="P2269" s="181">
        <f t="shared" si="173"/>
        <v>5.6000000000000005</v>
      </c>
      <c r="Q2269" s="77" t="s">
        <v>12691</v>
      </c>
      <c r="V2269" s="34">
        <v>0.3923611111111111</v>
      </c>
      <c r="W2269" s="85">
        <v>0.54861111111111105</v>
      </c>
      <c r="X2269" s="86">
        <f t="shared" si="174"/>
        <v>0.15624999999999994</v>
      </c>
    </row>
    <row r="2270" spans="1:24" x14ac:dyDescent="0.3">
      <c r="A2270" s="44" t="s">
        <v>13856</v>
      </c>
      <c r="B2270" s="68" t="s">
        <v>13857</v>
      </c>
      <c r="C2270" s="2" t="s">
        <v>6</v>
      </c>
      <c r="D2270" s="2">
        <v>64</v>
      </c>
      <c r="E2270" s="6">
        <v>20581</v>
      </c>
      <c r="F2270" s="7">
        <v>44042.55364583333</v>
      </c>
      <c r="G2270" s="69" t="s">
        <v>4</v>
      </c>
      <c r="H2270" s="68">
        <v>1467</v>
      </c>
      <c r="I2270" s="8">
        <f t="shared" si="171"/>
        <v>14.818181818181818</v>
      </c>
      <c r="J2270" s="93">
        <v>3.7480000000000002</v>
      </c>
      <c r="K2270" s="69">
        <v>99</v>
      </c>
      <c r="L2270" s="68">
        <v>524</v>
      </c>
      <c r="M2270" s="93">
        <f t="shared" si="172"/>
        <v>5.2929292929292933</v>
      </c>
      <c r="N2270" s="93">
        <v>2.37</v>
      </c>
      <c r="O2270" s="69">
        <v>99</v>
      </c>
      <c r="P2270" s="181">
        <f t="shared" si="173"/>
        <v>2.7996183206106871</v>
      </c>
      <c r="Q2270" s="77" t="s">
        <v>12691</v>
      </c>
      <c r="V2270" s="34">
        <v>0.40069444444444446</v>
      </c>
      <c r="W2270" s="85">
        <v>0.56944444444444442</v>
      </c>
      <c r="X2270" s="86">
        <f t="shared" si="174"/>
        <v>0.16874999999999996</v>
      </c>
    </row>
    <row r="2271" spans="1:24" x14ac:dyDescent="0.3">
      <c r="A2271" s="44" t="s">
        <v>13858</v>
      </c>
      <c r="B2271" s="68" t="s">
        <v>8605</v>
      </c>
      <c r="C2271" s="2" t="s">
        <v>1</v>
      </c>
      <c r="D2271" s="2">
        <v>52</v>
      </c>
      <c r="E2271" s="6">
        <v>24907</v>
      </c>
      <c r="F2271" s="7">
        <v>44042.565671296295</v>
      </c>
      <c r="G2271" s="69" t="s">
        <v>4</v>
      </c>
      <c r="H2271" s="68">
        <v>1912</v>
      </c>
      <c r="I2271" s="8">
        <f t="shared" si="171"/>
        <v>19.12</v>
      </c>
      <c r="J2271" s="93">
        <v>3.9630000000000001</v>
      </c>
      <c r="K2271" s="69">
        <v>100</v>
      </c>
      <c r="L2271" s="68">
        <v>637</v>
      </c>
      <c r="M2271" s="93">
        <f t="shared" si="172"/>
        <v>6.37</v>
      </c>
      <c r="N2271" s="93">
        <v>2.5009999999999999</v>
      </c>
      <c r="O2271" s="69">
        <v>100</v>
      </c>
      <c r="P2271" s="181">
        <f t="shared" si="173"/>
        <v>3.001569858712716</v>
      </c>
      <c r="Q2271" s="77" t="s">
        <v>12691</v>
      </c>
      <c r="V2271" s="34">
        <v>0.44444444444444442</v>
      </c>
      <c r="W2271" s="85">
        <v>0.54861111111111105</v>
      </c>
      <c r="X2271" s="86">
        <f t="shared" si="174"/>
        <v>0.10416666666666663</v>
      </c>
    </row>
    <row r="2272" spans="1:24" x14ac:dyDescent="0.3">
      <c r="A2272" s="44" t="s">
        <v>13859</v>
      </c>
      <c r="B2272" s="68" t="s">
        <v>7121</v>
      </c>
      <c r="C2272" s="2" t="s">
        <v>1</v>
      </c>
      <c r="D2272" s="2">
        <v>65</v>
      </c>
      <c r="E2272" s="6">
        <v>20053</v>
      </c>
      <c r="F2272" s="7">
        <v>44042.584803240738</v>
      </c>
      <c r="G2272" s="69" t="s">
        <v>4</v>
      </c>
      <c r="H2272" s="68">
        <v>2072</v>
      </c>
      <c r="I2272" s="8">
        <f t="shared" si="171"/>
        <v>20.929292929292931</v>
      </c>
      <c r="J2272" s="93">
        <v>4.3120000000000003</v>
      </c>
      <c r="K2272" s="69">
        <v>99</v>
      </c>
      <c r="L2272" s="68">
        <v>617</v>
      </c>
      <c r="M2272" s="93">
        <f t="shared" si="172"/>
        <v>6.2323232323232327</v>
      </c>
      <c r="N2272" s="93">
        <v>2.71</v>
      </c>
      <c r="O2272" s="69">
        <v>99</v>
      </c>
      <c r="P2272" s="181">
        <f t="shared" si="173"/>
        <v>3.3581847649918961</v>
      </c>
      <c r="Q2272" s="77" t="s">
        <v>12691</v>
      </c>
      <c r="V2272" s="34">
        <v>0.46597222222222223</v>
      </c>
      <c r="W2272" s="85">
        <v>0.60416666666666663</v>
      </c>
      <c r="X2272" s="86">
        <f t="shared" si="174"/>
        <v>0.1381944444444444</v>
      </c>
    </row>
    <row r="2273" spans="1:24" x14ac:dyDescent="0.3">
      <c r="A2273" s="44" t="s">
        <v>13860</v>
      </c>
      <c r="B2273" s="68" t="s">
        <v>8269</v>
      </c>
      <c r="C2273" s="2" t="s">
        <v>1</v>
      </c>
      <c r="D2273" s="2">
        <v>65</v>
      </c>
      <c r="E2273" s="6">
        <v>20163</v>
      </c>
      <c r="F2273" s="7">
        <v>44042.602916666663</v>
      </c>
      <c r="G2273" s="69" t="s">
        <v>4</v>
      </c>
      <c r="H2273" s="68">
        <v>1762</v>
      </c>
      <c r="I2273" s="8">
        <f t="shared" si="171"/>
        <v>17.797979797979799</v>
      </c>
      <c r="J2273" s="93">
        <v>4.5890000000000004</v>
      </c>
      <c r="K2273" s="69">
        <v>99</v>
      </c>
      <c r="L2273" s="68">
        <v>421</v>
      </c>
      <c r="M2273" s="93">
        <f t="shared" si="172"/>
        <v>4.2525252525252526</v>
      </c>
      <c r="N2273" s="93">
        <v>1.929</v>
      </c>
      <c r="O2273" s="69">
        <v>99</v>
      </c>
      <c r="P2273" s="181">
        <f t="shared" si="173"/>
        <v>4.1852731591448933</v>
      </c>
      <c r="Q2273" s="77" t="s">
        <v>12691</v>
      </c>
      <c r="V2273" s="34">
        <v>0.4777777777777778</v>
      </c>
      <c r="W2273" s="85">
        <v>0.61805555555555558</v>
      </c>
      <c r="X2273" s="86">
        <f t="shared" si="174"/>
        <v>0.14027777777777778</v>
      </c>
    </row>
    <row r="2274" spans="1:24" x14ac:dyDescent="0.3">
      <c r="A2274" s="44" t="s">
        <v>3734</v>
      </c>
      <c r="B2274" s="68" t="s">
        <v>622</v>
      </c>
      <c r="C2274" s="2" t="s">
        <v>1</v>
      </c>
      <c r="D2274" s="2">
        <v>54</v>
      </c>
      <c r="E2274" s="6">
        <v>24273</v>
      </c>
      <c r="F2274" s="7">
        <v>44042.612986111111</v>
      </c>
      <c r="G2274" s="69" t="s">
        <v>4</v>
      </c>
      <c r="H2274" s="68">
        <v>1711</v>
      </c>
      <c r="I2274" s="8">
        <f t="shared" si="171"/>
        <v>17.282828282828284</v>
      </c>
      <c r="J2274" s="93">
        <v>4.0199999999999996</v>
      </c>
      <c r="K2274" s="69">
        <v>99</v>
      </c>
      <c r="L2274" s="68">
        <v>466</v>
      </c>
      <c r="M2274" s="93">
        <f t="shared" si="172"/>
        <v>4.7070707070707067</v>
      </c>
      <c r="N2274" s="93">
        <v>2.282</v>
      </c>
      <c r="O2274" s="69">
        <v>99</v>
      </c>
      <c r="P2274" s="181">
        <f t="shared" si="173"/>
        <v>3.6716738197424896</v>
      </c>
      <c r="Q2274" s="77" t="s">
        <v>12691</v>
      </c>
      <c r="V2274" s="34">
        <v>0.48333333333333334</v>
      </c>
      <c r="W2274" s="85">
        <v>0.63888888888888895</v>
      </c>
      <c r="X2274" s="86">
        <f t="shared" si="174"/>
        <v>0.15555555555555561</v>
      </c>
    </row>
    <row r="2275" spans="1:24" x14ac:dyDescent="0.3">
      <c r="A2275" s="44" t="s">
        <v>13861</v>
      </c>
      <c r="B2275" s="68" t="s">
        <v>13862</v>
      </c>
      <c r="C2275" s="2" t="s">
        <v>1</v>
      </c>
      <c r="D2275" s="2">
        <v>50</v>
      </c>
      <c r="E2275" s="6">
        <v>25467</v>
      </c>
      <c r="F2275" s="7">
        <v>44042.646122685182</v>
      </c>
      <c r="G2275" s="69" t="s">
        <v>4</v>
      </c>
      <c r="H2275" s="68">
        <v>2243</v>
      </c>
      <c r="I2275" s="8">
        <f t="shared" si="171"/>
        <v>22.43</v>
      </c>
      <c r="J2275" s="93">
        <v>5.2439999999999998</v>
      </c>
      <c r="K2275" s="69">
        <v>100</v>
      </c>
      <c r="L2275" s="68">
        <v>358</v>
      </c>
      <c r="M2275" s="93">
        <f t="shared" si="172"/>
        <v>3.58</v>
      </c>
      <c r="N2275" s="93">
        <v>1.788</v>
      </c>
      <c r="O2275" s="69">
        <v>100</v>
      </c>
      <c r="P2275" s="181">
        <f t="shared" si="173"/>
        <v>6.2653631284916198</v>
      </c>
      <c r="Q2275" s="77" t="s">
        <v>12691</v>
      </c>
      <c r="V2275" s="34">
        <v>0.50416666666666665</v>
      </c>
      <c r="W2275" s="85">
        <v>0.56944444444444442</v>
      </c>
      <c r="X2275" s="86">
        <f t="shared" si="174"/>
        <v>6.5277777777777768E-2</v>
      </c>
    </row>
    <row r="2276" spans="1:24" x14ac:dyDescent="0.3">
      <c r="A2276" s="44" t="s">
        <v>13863</v>
      </c>
      <c r="B2276" s="68" t="s">
        <v>7444</v>
      </c>
      <c r="C2276" s="2" t="s">
        <v>6</v>
      </c>
      <c r="D2276" s="2">
        <v>69</v>
      </c>
      <c r="E2276" s="6">
        <v>18674</v>
      </c>
      <c r="F2276" s="7">
        <v>44043.516782407409</v>
      </c>
      <c r="G2276" s="69" t="s">
        <v>4</v>
      </c>
      <c r="H2276" s="68">
        <v>2938</v>
      </c>
      <c r="I2276" s="8">
        <f t="shared" si="171"/>
        <v>29.38</v>
      </c>
      <c r="J2276" s="93">
        <v>6.891</v>
      </c>
      <c r="K2276" s="69">
        <v>100</v>
      </c>
      <c r="L2276" s="68">
        <v>262</v>
      </c>
      <c r="M2276" s="93">
        <f t="shared" si="172"/>
        <v>2.62</v>
      </c>
      <c r="N2276" s="93">
        <v>1.4890000000000001</v>
      </c>
      <c r="O2276" s="69">
        <v>100</v>
      </c>
      <c r="P2276" s="181">
        <f t="shared" si="173"/>
        <v>11.213740458015266</v>
      </c>
      <c r="Q2276" s="77" t="s">
        <v>12691</v>
      </c>
      <c r="V2276" s="34">
        <v>0.375</v>
      </c>
      <c r="W2276" s="85">
        <v>0.52083333333333337</v>
      </c>
      <c r="X2276" s="86">
        <f t="shared" si="174"/>
        <v>0.14583333333333337</v>
      </c>
    </row>
    <row r="2277" spans="1:24" x14ac:dyDescent="0.3">
      <c r="A2277" s="44" t="s">
        <v>4015</v>
      </c>
      <c r="B2277" s="68" t="s">
        <v>4016</v>
      </c>
      <c r="C2277" s="2" t="s">
        <v>1</v>
      </c>
      <c r="D2277" s="2">
        <v>44</v>
      </c>
      <c r="E2277" s="6">
        <v>27884</v>
      </c>
      <c r="F2277" s="7">
        <v>44043.527141203704</v>
      </c>
      <c r="G2277" s="69" t="s">
        <v>4</v>
      </c>
      <c r="H2277" s="68">
        <v>1798</v>
      </c>
      <c r="I2277" s="8">
        <f t="shared" si="171"/>
        <v>18.161616161616163</v>
      </c>
      <c r="J2277" s="93">
        <v>4.5119999999999996</v>
      </c>
      <c r="K2277" s="69">
        <v>99</v>
      </c>
      <c r="L2277" s="68">
        <v>420</v>
      </c>
      <c r="M2277" s="93">
        <f t="shared" si="172"/>
        <v>4.2424242424242422</v>
      </c>
      <c r="N2277" s="93">
        <v>2.056</v>
      </c>
      <c r="O2277" s="69">
        <v>99</v>
      </c>
      <c r="P2277" s="181">
        <f t="shared" si="173"/>
        <v>4.2809523809523817</v>
      </c>
      <c r="Q2277" s="77" t="s">
        <v>12691</v>
      </c>
      <c r="V2277" s="34">
        <v>0.3833333333333333</v>
      </c>
      <c r="W2277" s="85">
        <v>0.53472222222222221</v>
      </c>
      <c r="X2277" s="86">
        <f t="shared" si="174"/>
        <v>0.15138888888888891</v>
      </c>
    </row>
    <row r="2278" spans="1:24" x14ac:dyDescent="0.3">
      <c r="A2278" s="44" t="s">
        <v>3918</v>
      </c>
      <c r="B2278" s="68" t="s">
        <v>879</v>
      </c>
      <c r="C2278" s="2" t="s">
        <v>1</v>
      </c>
      <c r="D2278" s="2">
        <v>54</v>
      </c>
      <c r="E2278" s="6">
        <v>23985</v>
      </c>
      <c r="F2278" s="7">
        <v>44043.539965277778</v>
      </c>
      <c r="G2278" s="69" t="s">
        <v>4</v>
      </c>
      <c r="H2278" s="68">
        <v>2165</v>
      </c>
      <c r="I2278" s="8">
        <f t="shared" si="171"/>
        <v>21.65</v>
      </c>
      <c r="J2278" s="93">
        <v>5.8090000000000002</v>
      </c>
      <c r="K2278" s="69">
        <v>100</v>
      </c>
      <c r="L2278" s="68">
        <v>326</v>
      </c>
      <c r="M2278" s="93">
        <f t="shared" si="172"/>
        <v>3.26</v>
      </c>
      <c r="N2278" s="93">
        <v>1.921</v>
      </c>
      <c r="O2278" s="69">
        <v>100</v>
      </c>
      <c r="P2278" s="181">
        <f t="shared" si="173"/>
        <v>6.6411042944785272</v>
      </c>
      <c r="Q2278" s="77" t="s">
        <v>12691</v>
      </c>
      <c r="V2278" s="34">
        <v>0.39583333333333331</v>
      </c>
      <c r="W2278" s="85">
        <v>0.54861111111111105</v>
      </c>
      <c r="X2278" s="86">
        <f t="shared" si="174"/>
        <v>0.15277777777777773</v>
      </c>
    </row>
    <row r="2279" spans="1:24" x14ac:dyDescent="0.3">
      <c r="A2279" s="44" t="s">
        <v>13864</v>
      </c>
      <c r="B2279" s="68" t="s">
        <v>200</v>
      </c>
      <c r="C2279" s="2" t="s">
        <v>6</v>
      </c>
      <c r="D2279" s="2">
        <v>70</v>
      </c>
      <c r="E2279" s="6">
        <v>18257</v>
      </c>
      <c r="F2279" s="7">
        <v>44043.553981481484</v>
      </c>
      <c r="G2279" s="69" t="s">
        <v>4</v>
      </c>
      <c r="H2279" s="68">
        <v>1500</v>
      </c>
      <c r="I2279" s="8">
        <f t="shared" si="171"/>
        <v>15.151515151515152</v>
      </c>
      <c r="J2279" s="93">
        <v>4.3639999999999999</v>
      </c>
      <c r="K2279" s="69">
        <v>99</v>
      </c>
      <c r="L2279" s="68">
        <v>651</v>
      </c>
      <c r="M2279" s="93">
        <f t="shared" si="172"/>
        <v>6.5757575757575761</v>
      </c>
      <c r="N2279" s="93">
        <v>2.722</v>
      </c>
      <c r="O2279" s="69">
        <v>99</v>
      </c>
      <c r="P2279" s="181">
        <f t="shared" si="173"/>
        <v>2.3041474654377878</v>
      </c>
      <c r="Q2279" s="77" t="s">
        <v>12691</v>
      </c>
      <c r="V2279" s="34">
        <v>0.43055555555555558</v>
      </c>
      <c r="W2279" s="85">
        <v>0.56944444444444442</v>
      </c>
      <c r="X2279" s="86">
        <f t="shared" si="174"/>
        <v>0.13888888888888884</v>
      </c>
    </row>
    <row r="2280" spans="1:24" x14ac:dyDescent="0.3">
      <c r="A2280" s="44" t="s">
        <v>13865</v>
      </c>
      <c r="B2280" s="68" t="s">
        <v>289</v>
      </c>
      <c r="C2280" s="2" t="s">
        <v>1</v>
      </c>
      <c r="D2280" s="2">
        <v>39</v>
      </c>
      <c r="E2280" s="6">
        <v>29684</v>
      </c>
      <c r="F2280" s="7">
        <v>44043.563622685186</v>
      </c>
      <c r="G2280" s="69" t="s">
        <v>4</v>
      </c>
      <c r="H2280" s="68">
        <v>1350</v>
      </c>
      <c r="I2280" s="8">
        <f t="shared" si="171"/>
        <v>13.636363636363637</v>
      </c>
      <c r="J2280" s="93">
        <v>3.68</v>
      </c>
      <c r="K2280" s="69">
        <v>99</v>
      </c>
      <c r="L2280" s="68">
        <v>448</v>
      </c>
      <c r="M2280" s="93">
        <f t="shared" si="172"/>
        <v>4.5252525252525251</v>
      </c>
      <c r="N2280" s="93">
        <v>2.1819999999999999</v>
      </c>
      <c r="O2280" s="69">
        <v>99</v>
      </c>
      <c r="P2280" s="181">
        <f t="shared" si="173"/>
        <v>3.0133928571428572</v>
      </c>
      <c r="Q2280" s="77" t="s">
        <v>12691</v>
      </c>
      <c r="V2280" s="34">
        <v>0.43541666666666662</v>
      </c>
      <c r="W2280" s="85">
        <v>0.58333333333333337</v>
      </c>
      <c r="X2280" s="86">
        <f t="shared" si="174"/>
        <v>0.14791666666666675</v>
      </c>
    </row>
    <row r="2281" spans="1:24" x14ac:dyDescent="0.3">
      <c r="A2281" s="44" t="s">
        <v>13866</v>
      </c>
      <c r="B2281" s="68" t="s">
        <v>13867</v>
      </c>
      <c r="C2281" s="2" t="s">
        <v>1</v>
      </c>
      <c r="D2281" s="2">
        <v>63</v>
      </c>
      <c r="E2281" s="6">
        <v>20764</v>
      </c>
      <c r="F2281" s="7">
        <v>44043.575636574074</v>
      </c>
      <c r="G2281" s="69" t="s">
        <v>4</v>
      </c>
      <c r="H2281" s="68">
        <v>2699</v>
      </c>
      <c r="I2281" s="8">
        <f t="shared" si="171"/>
        <v>27.262626262626263</v>
      </c>
      <c r="J2281" s="93">
        <v>5.9050000000000002</v>
      </c>
      <c r="K2281" s="69">
        <v>99</v>
      </c>
      <c r="L2281" s="68">
        <v>497</v>
      </c>
      <c r="M2281" s="93">
        <f t="shared" si="172"/>
        <v>5.0202020202020199</v>
      </c>
      <c r="N2281" s="93">
        <v>2.0699999999999998</v>
      </c>
      <c r="O2281" s="69">
        <v>99</v>
      </c>
      <c r="P2281" s="181">
        <f t="shared" si="173"/>
        <v>5.430583501006037</v>
      </c>
      <c r="Q2281" s="77" t="s">
        <v>12691</v>
      </c>
      <c r="V2281" s="34">
        <v>0.4513888888888889</v>
      </c>
      <c r="W2281" s="85">
        <v>0.59722222222222221</v>
      </c>
      <c r="X2281" s="86">
        <f t="shared" si="174"/>
        <v>0.14583333333333331</v>
      </c>
    </row>
    <row r="2282" spans="1:24" x14ac:dyDescent="0.3">
      <c r="A2282" s="44" t="s">
        <v>13868</v>
      </c>
      <c r="B2282" s="68" t="s">
        <v>13869</v>
      </c>
      <c r="C2282" s="2" t="s">
        <v>6</v>
      </c>
      <c r="D2282" s="2">
        <v>52</v>
      </c>
      <c r="E2282" s="6">
        <v>24912</v>
      </c>
      <c r="F2282" s="7">
        <v>44043.584594907406</v>
      </c>
      <c r="G2282" s="69" t="s">
        <v>4</v>
      </c>
      <c r="H2282" s="68">
        <v>1128</v>
      </c>
      <c r="I2282" s="8">
        <f t="shared" si="171"/>
        <v>11.393939393939394</v>
      </c>
      <c r="J2282" s="93">
        <v>3.2029999999999998</v>
      </c>
      <c r="K2282" s="69">
        <v>99</v>
      </c>
      <c r="L2282" s="68">
        <v>496</v>
      </c>
      <c r="M2282" s="93">
        <f t="shared" si="172"/>
        <v>5.0101010101010104</v>
      </c>
      <c r="N2282" s="93">
        <v>2.2879999999999998</v>
      </c>
      <c r="O2282" s="69">
        <v>99</v>
      </c>
      <c r="P2282" s="181">
        <f t="shared" si="173"/>
        <v>2.2741935483870965</v>
      </c>
      <c r="Q2282" s="77" t="s">
        <v>12691</v>
      </c>
      <c r="V2282" s="34">
        <v>0.46180555555555558</v>
      </c>
      <c r="W2282" s="85">
        <v>0.61111111111111105</v>
      </c>
      <c r="X2282" s="86">
        <f t="shared" si="174"/>
        <v>0.14930555555555547</v>
      </c>
    </row>
    <row r="2283" spans="1:24" x14ac:dyDescent="0.3">
      <c r="A2283" s="44" t="s">
        <v>3306</v>
      </c>
      <c r="B2283" s="68" t="s">
        <v>1814</v>
      </c>
      <c r="C2283" s="2" t="s">
        <v>6</v>
      </c>
      <c r="D2283" s="2">
        <v>79</v>
      </c>
      <c r="E2283" s="6">
        <v>14885</v>
      </c>
      <c r="F2283" s="7">
        <v>44043.606793981482</v>
      </c>
      <c r="G2283" s="69" t="s">
        <v>4</v>
      </c>
      <c r="H2283" s="68">
        <v>2192</v>
      </c>
      <c r="I2283" s="8">
        <f t="shared" si="171"/>
        <v>21.92</v>
      </c>
      <c r="J2283" s="93">
        <v>4.9960000000000004</v>
      </c>
      <c r="K2283" s="69">
        <v>100</v>
      </c>
      <c r="L2283" s="68">
        <v>449</v>
      </c>
      <c r="M2283" s="93">
        <f t="shared" si="172"/>
        <v>4.49</v>
      </c>
      <c r="N2283" s="93">
        <v>2.1720000000000002</v>
      </c>
      <c r="O2283" s="69">
        <v>100</v>
      </c>
      <c r="P2283" s="181">
        <f t="shared" si="173"/>
        <v>4.8819599109131406</v>
      </c>
      <c r="Q2283" s="77" t="s">
        <v>12691</v>
      </c>
      <c r="V2283" s="34">
        <v>0.47500000000000003</v>
      </c>
      <c r="W2283" s="85">
        <v>0.63194444444444442</v>
      </c>
      <c r="X2283" s="86">
        <f t="shared" si="174"/>
        <v>0.15694444444444439</v>
      </c>
    </row>
    <row r="2284" spans="1:24" x14ac:dyDescent="0.3">
      <c r="A2284" s="44" t="s">
        <v>13870</v>
      </c>
      <c r="B2284" s="68" t="s">
        <v>7791</v>
      </c>
      <c r="C2284" s="2" t="s">
        <v>1</v>
      </c>
      <c r="D2284" s="2">
        <v>49</v>
      </c>
      <c r="E2284" s="6">
        <v>25910</v>
      </c>
      <c r="F2284" s="7">
        <v>44043.633576388886</v>
      </c>
      <c r="G2284" s="69" t="s">
        <v>4</v>
      </c>
      <c r="H2284" s="68">
        <v>1530</v>
      </c>
      <c r="I2284" s="8">
        <f t="shared" si="171"/>
        <v>15.3</v>
      </c>
      <c r="J2284" s="93">
        <v>4.13</v>
      </c>
      <c r="K2284" s="69">
        <v>100</v>
      </c>
      <c r="L2284" s="68">
        <v>433</v>
      </c>
      <c r="M2284" s="93">
        <f t="shared" si="172"/>
        <v>4.33</v>
      </c>
      <c r="N2284" s="93">
        <v>1.8640000000000001</v>
      </c>
      <c r="O2284" s="69">
        <v>100</v>
      </c>
      <c r="P2284" s="181">
        <f t="shared" si="173"/>
        <v>3.5334872979214782</v>
      </c>
      <c r="Q2284" s="77" t="s">
        <v>12691</v>
      </c>
      <c r="V2284" s="34">
        <v>0.4826388888888889</v>
      </c>
      <c r="W2284" s="85">
        <v>0.64583333333333337</v>
      </c>
      <c r="X2284" s="86">
        <f t="shared" si="174"/>
        <v>0.16319444444444448</v>
      </c>
    </row>
    <row r="2285" spans="1:24" x14ac:dyDescent="0.3">
      <c r="A2285" s="46" t="s">
        <v>4973</v>
      </c>
      <c r="B2285" s="68" t="s">
        <v>4730</v>
      </c>
      <c r="C2285" s="2" t="s">
        <v>1</v>
      </c>
      <c r="D2285" s="2">
        <v>47</v>
      </c>
      <c r="E2285" s="6">
        <v>26589</v>
      </c>
      <c r="F2285" s="7">
        <v>44043.647870370369</v>
      </c>
      <c r="G2285" s="69" t="s">
        <v>4</v>
      </c>
      <c r="H2285" s="68">
        <v>1324</v>
      </c>
      <c r="I2285" s="8">
        <f t="shared" si="171"/>
        <v>13.24</v>
      </c>
      <c r="J2285" s="93">
        <v>3.7469999999999999</v>
      </c>
      <c r="K2285" s="69">
        <v>100</v>
      </c>
      <c r="L2285" s="68">
        <v>376</v>
      </c>
      <c r="M2285" s="93">
        <f t="shared" si="172"/>
        <v>3.76</v>
      </c>
      <c r="N2285" s="93">
        <v>2.2120000000000002</v>
      </c>
      <c r="O2285" s="69">
        <v>100</v>
      </c>
      <c r="P2285" s="181">
        <f t="shared" si="173"/>
        <v>3.521276595744681</v>
      </c>
      <c r="Q2285" s="77" t="s">
        <v>12691</v>
      </c>
      <c r="V2285" s="34">
        <v>0.49861111111111112</v>
      </c>
      <c r="W2285" s="85">
        <v>0.66666666666666663</v>
      </c>
      <c r="X2285" s="86">
        <f t="shared" si="174"/>
        <v>0.16805555555555551</v>
      </c>
    </row>
    <row r="2286" spans="1:24" x14ac:dyDescent="0.3">
      <c r="A2286" s="46" t="s">
        <v>13871</v>
      </c>
      <c r="B2286" s="68" t="s">
        <v>13872</v>
      </c>
      <c r="C2286" s="2" t="s">
        <v>1</v>
      </c>
      <c r="D2286" s="2">
        <v>60</v>
      </c>
      <c r="E2286" s="6">
        <v>21988</v>
      </c>
      <c r="F2286" s="7">
        <v>44043.658148148148</v>
      </c>
      <c r="G2286" s="69" t="s">
        <v>4</v>
      </c>
      <c r="H2286" s="68">
        <v>2460</v>
      </c>
      <c r="I2286" s="8">
        <f t="shared" si="171"/>
        <v>24.848484848484848</v>
      </c>
      <c r="J2286" s="93">
        <v>3.871</v>
      </c>
      <c r="K2286" s="69">
        <v>99</v>
      </c>
      <c r="L2286" s="68">
        <v>993</v>
      </c>
      <c r="M2286" s="93">
        <f t="shared" si="172"/>
        <v>10.030303030303031</v>
      </c>
      <c r="N2286" s="93">
        <v>3.4329999999999998</v>
      </c>
      <c r="O2286" s="69">
        <v>99</v>
      </c>
      <c r="P2286" s="181">
        <f t="shared" si="173"/>
        <v>2.4773413897280965</v>
      </c>
      <c r="Q2286" s="77" t="s">
        <v>12691</v>
      </c>
      <c r="V2286" s="34">
        <v>0.51041666666666663</v>
      </c>
      <c r="W2286" s="85">
        <v>0.68055555555555547</v>
      </c>
      <c r="X2286" s="86">
        <f t="shared" si="174"/>
        <v>0.17013888888888884</v>
      </c>
    </row>
    <row r="2287" spans="1:24" x14ac:dyDescent="0.3">
      <c r="A2287" s="47" t="s">
        <v>14434</v>
      </c>
      <c r="B2287" s="68" t="s">
        <v>14435</v>
      </c>
      <c r="C2287" s="2" t="s">
        <v>6</v>
      </c>
      <c r="D2287" s="2">
        <v>25</v>
      </c>
      <c r="E2287" s="6">
        <v>34593</v>
      </c>
      <c r="F2287" s="7">
        <v>44046.426782407405</v>
      </c>
      <c r="G2287" s="69" t="s">
        <v>71</v>
      </c>
      <c r="H2287" s="68">
        <v>1065</v>
      </c>
      <c r="I2287" s="93">
        <f t="shared" si="171"/>
        <v>10.65</v>
      </c>
      <c r="J2287" s="93">
        <v>3.105</v>
      </c>
      <c r="K2287" s="69">
        <v>100</v>
      </c>
      <c r="L2287" s="68">
        <v>336</v>
      </c>
      <c r="M2287" s="93">
        <f t="shared" si="172"/>
        <v>3.36</v>
      </c>
      <c r="N2287" s="93">
        <v>1.84</v>
      </c>
      <c r="O2287" s="69">
        <v>100</v>
      </c>
      <c r="P2287" s="182">
        <f t="shared" si="173"/>
        <v>3.1696428571428572</v>
      </c>
      <c r="Q2287" s="77" t="s">
        <v>718</v>
      </c>
      <c r="V2287" s="34">
        <v>0.42708333333333331</v>
      </c>
      <c r="W2287" s="85">
        <v>0.59375</v>
      </c>
      <c r="X2287" s="78">
        <f t="shared" ref="X2287:X2350" si="175">W2287-V2287</f>
        <v>0.16666666666666669</v>
      </c>
    </row>
    <row r="2288" spans="1:24" x14ac:dyDescent="0.3">
      <c r="A2288" s="47" t="s">
        <v>14434</v>
      </c>
      <c r="B2288" s="68" t="s">
        <v>14435</v>
      </c>
      <c r="C2288" s="2" t="s">
        <v>6</v>
      </c>
      <c r="D2288" s="2">
        <v>25</v>
      </c>
      <c r="E2288" s="6">
        <v>34593</v>
      </c>
      <c r="F2288" s="7">
        <v>44046.426782407405</v>
      </c>
      <c r="G2288" s="69" t="s">
        <v>71</v>
      </c>
      <c r="H2288" s="68">
        <v>1065</v>
      </c>
      <c r="I2288" s="93">
        <f t="shared" si="171"/>
        <v>10.65</v>
      </c>
      <c r="J2288" s="93">
        <v>3.105</v>
      </c>
      <c r="K2288" s="69">
        <v>100</v>
      </c>
      <c r="L2288" s="68">
        <v>336</v>
      </c>
      <c r="M2288" s="93">
        <f t="shared" si="172"/>
        <v>3.36</v>
      </c>
      <c r="N2288" s="93">
        <v>1.84</v>
      </c>
      <c r="O2288" s="69">
        <v>100</v>
      </c>
      <c r="P2288" s="182">
        <f t="shared" si="173"/>
        <v>3.1696428571428572</v>
      </c>
      <c r="Q2288" s="77" t="s">
        <v>718</v>
      </c>
      <c r="V2288" s="34">
        <v>0.42708333333333331</v>
      </c>
      <c r="W2288" s="85">
        <v>0.59375</v>
      </c>
      <c r="X2288" s="78">
        <f t="shared" si="175"/>
        <v>0.16666666666666669</v>
      </c>
    </row>
    <row r="2289" spans="1:24" x14ac:dyDescent="0.3">
      <c r="A2289" s="47" t="s">
        <v>14436</v>
      </c>
      <c r="B2289" s="68" t="s">
        <v>14437</v>
      </c>
      <c r="C2289" s="2" t="s">
        <v>6</v>
      </c>
      <c r="D2289" s="2">
        <v>72</v>
      </c>
      <c r="E2289" s="6">
        <v>17590</v>
      </c>
      <c r="F2289" s="7">
        <v>44046.516550925924</v>
      </c>
      <c r="G2289" s="69" t="s">
        <v>4</v>
      </c>
      <c r="H2289" s="68">
        <v>2181</v>
      </c>
      <c r="I2289" s="93">
        <f t="shared" si="171"/>
        <v>21.81</v>
      </c>
      <c r="J2289" s="93">
        <v>4.1989999999999998</v>
      </c>
      <c r="K2289" s="69">
        <v>100</v>
      </c>
      <c r="L2289" s="68">
        <v>672</v>
      </c>
      <c r="M2289" s="93">
        <f t="shared" si="172"/>
        <v>6.72</v>
      </c>
      <c r="N2289" s="93">
        <v>2.4620000000000002</v>
      </c>
      <c r="O2289" s="69">
        <v>100</v>
      </c>
      <c r="P2289" s="182">
        <f t="shared" si="173"/>
        <v>3.2455357142857144</v>
      </c>
      <c r="Q2289" s="77" t="s">
        <v>718</v>
      </c>
      <c r="V2289" s="34">
        <v>0.37986111111111115</v>
      </c>
      <c r="W2289" s="85">
        <v>0.52083333333333337</v>
      </c>
      <c r="X2289" s="78">
        <f t="shared" si="175"/>
        <v>0.14097222222222222</v>
      </c>
    </row>
    <row r="2290" spans="1:24" x14ac:dyDescent="0.3">
      <c r="A2290" s="47" t="s">
        <v>14436</v>
      </c>
      <c r="B2290" s="68" t="s">
        <v>14437</v>
      </c>
      <c r="C2290" s="2" t="s">
        <v>6</v>
      </c>
      <c r="D2290" s="2">
        <v>72</v>
      </c>
      <c r="E2290" s="6">
        <v>17590</v>
      </c>
      <c r="F2290" s="7">
        <v>44046.516550925924</v>
      </c>
      <c r="G2290" s="69" t="s">
        <v>4</v>
      </c>
      <c r="H2290" s="68">
        <v>2181</v>
      </c>
      <c r="I2290" s="93">
        <f t="shared" si="171"/>
        <v>21.81</v>
      </c>
      <c r="J2290" s="93">
        <v>4.1989999999999998</v>
      </c>
      <c r="K2290" s="69">
        <v>100</v>
      </c>
      <c r="L2290" s="68">
        <v>672</v>
      </c>
      <c r="M2290" s="93">
        <f t="shared" si="172"/>
        <v>6.72</v>
      </c>
      <c r="N2290" s="93">
        <v>2.4620000000000002</v>
      </c>
      <c r="O2290" s="69">
        <v>100</v>
      </c>
      <c r="P2290" s="182">
        <f t="shared" si="173"/>
        <v>3.2455357142857144</v>
      </c>
      <c r="Q2290" s="77" t="s">
        <v>718</v>
      </c>
      <c r="V2290" s="34">
        <v>0.37986111111111115</v>
      </c>
      <c r="W2290" s="85">
        <v>0.52083333333333337</v>
      </c>
      <c r="X2290" s="78">
        <f t="shared" si="175"/>
        <v>0.14097222222222222</v>
      </c>
    </row>
    <row r="2291" spans="1:24" x14ac:dyDescent="0.3">
      <c r="A2291" s="47" t="s">
        <v>14438</v>
      </c>
      <c r="B2291" s="68" t="s">
        <v>8487</v>
      </c>
      <c r="C2291" s="2" t="s">
        <v>1</v>
      </c>
      <c r="D2291" s="2">
        <v>47</v>
      </c>
      <c r="E2291" s="6">
        <v>26666</v>
      </c>
      <c r="F2291" s="7">
        <v>44046.527442129627</v>
      </c>
      <c r="G2291" s="69" t="s">
        <v>4</v>
      </c>
      <c r="H2291" s="68">
        <v>1689</v>
      </c>
      <c r="I2291" s="93">
        <f t="shared" si="171"/>
        <v>17.060606060606062</v>
      </c>
      <c r="J2291" s="93">
        <v>4.3890000000000002</v>
      </c>
      <c r="K2291" s="69">
        <v>99</v>
      </c>
      <c r="L2291" s="68">
        <v>395</v>
      </c>
      <c r="M2291" s="93">
        <f t="shared" si="172"/>
        <v>3.9898989898989901</v>
      </c>
      <c r="N2291" s="93">
        <v>1.93</v>
      </c>
      <c r="O2291" s="69">
        <v>99</v>
      </c>
      <c r="P2291" s="182">
        <f t="shared" si="173"/>
        <v>4.2759493670886082</v>
      </c>
      <c r="Q2291" s="77" t="s">
        <v>718</v>
      </c>
      <c r="V2291" s="34">
        <v>0.38819444444444445</v>
      </c>
      <c r="W2291" s="85">
        <v>0.53472222222222221</v>
      </c>
      <c r="X2291" s="78">
        <f t="shared" si="175"/>
        <v>0.14652777777777776</v>
      </c>
    </row>
    <row r="2292" spans="1:24" x14ac:dyDescent="0.3">
      <c r="A2292" s="47" t="s">
        <v>14438</v>
      </c>
      <c r="B2292" s="68" t="s">
        <v>8487</v>
      </c>
      <c r="C2292" s="2" t="s">
        <v>1</v>
      </c>
      <c r="D2292" s="2">
        <v>47</v>
      </c>
      <c r="E2292" s="6">
        <v>26666</v>
      </c>
      <c r="F2292" s="7">
        <v>44046.527442129627</v>
      </c>
      <c r="G2292" s="69" t="s">
        <v>4</v>
      </c>
      <c r="H2292" s="68">
        <v>1689</v>
      </c>
      <c r="I2292" s="93">
        <f t="shared" si="171"/>
        <v>17.060606060606062</v>
      </c>
      <c r="J2292" s="93">
        <v>4.3890000000000002</v>
      </c>
      <c r="K2292" s="69">
        <v>99</v>
      </c>
      <c r="L2292" s="68">
        <v>395</v>
      </c>
      <c r="M2292" s="93">
        <f t="shared" si="172"/>
        <v>3.9898989898989901</v>
      </c>
      <c r="N2292" s="93">
        <v>1.93</v>
      </c>
      <c r="O2292" s="69">
        <v>99</v>
      </c>
      <c r="P2292" s="182">
        <f t="shared" si="173"/>
        <v>4.2759493670886082</v>
      </c>
      <c r="Q2292" s="77" t="s">
        <v>718</v>
      </c>
      <c r="V2292" s="34">
        <v>0.38819444444444445</v>
      </c>
      <c r="W2292" s="85">
        <v>0.53472222222222221</v>
      </c>
      <c r="X2292" s="78">
        <f t="shared" si="175"/>
        <v>0.14652777777777776</v>
      </c>
    </row>
    <row r="2293" spans="1:24" x14ac:dyDescent="0.3">
      <c r="A2293" s="47" t="s">
        <v>14441</v>
      </c>
      <c r="B2293" s="68" t="s">
        <v>131</v>
      </c>
      <c r="C2293" s="2" t="s">
        <v>1</v>
      </c>
      <c r="D2293" s="2">
        <v>65</v>
      </c>
      <c r="E2293" s="6">
        <v>20102</v>
      </c>
      <c r="F2293" s="7">
        <v>44046.55091435185</v>
      </c>
      <c r="G2293" s="69" t="s">
        <v>4</v>
      </c>
      <c r="H2293" s="68">
        <v>1676</v>
      </c>
      <c r="I2293" s="93">
        <f t="shared" si="171"/>
        <v>16.929292929292931</v>
      </c>
      <c r="J2293" s="93">
        <v>4.5270000000000001</v>
      </c>
      <c r="K2293" s="69">
        <v>99</v>
      </c>
      <c r="L2293" s="68">
        <v>599</v>
      </c>
      <c r="M2293" s="93">
        <f t="shared" si="172"/>
        <v>6.0505050505050502</v>
      </c>
      <c r="N2293" s="93">
        <v>2.31</v>
      </c>
      <c r="O2293" s="69">
        <v>99</v>
      </c>
      <c r="P2293" s="182">
        <f t="shared" si="173"/>
        <v>2.7979966611018368</v>
      </c>
      <c r="Q2293" s="77" t="s">
        <v>718</v>
      </c>
      <c r="V2293" s="34">
        <v>0.41666666666666669</v>
      </c>
      <c r="W2293" s="85">
        <v>0.54166666666666663</v>
      </c>
      <c r="X2293" s="78">
        <f t="shared" si="175"/>
        <v>0.12499999999999994</v>
      </c>
    </row>
    <row r="2294" spans="1:24" x14ac:dyDescent="0.3">
      <c r="A2294" s="47" t="s">
        <v>14441</v>
      </c>
      <c r="B2294" s="68" t="s">
        <v>131</v>
      </c>
      <c r="C2294" s="2" t="s">
        <v>1</v>
      </c>
      <c r="D2294" s="2">
        <v>65</v>
      </c>
      <c r="E2294" s="6">
        <v>20102</v>
      </c>
      <c r="F2294" s="7">
        <v>44046.55091435185</v>
      </c>
      <c r="G2294" s="69" t="s">
        <v>4</v>
      </c>
      <c r="H2294" s="68">
        <v>1676</v>
      </c>
      <c r="I2294" s="93">
        <f t="shared" si="171"/>
        <v>16.929292929292931</v>
      </c>
      <c r="J2294" s="93">
        <v>4.5270000000000001</v>
      </c>
      <c r="K2294" s="69">
        <v>99</v>
      </c>
      <c r="L2294" s="68">
        <v>599</v>
      </c>
      <c r="M2294" s="93">
        <f t="shared" si="172"/>
        <v>6.0505050505050502</v>
      </c>
      <c r="N2294" s="93">
        <v>2.31</v>
      </c>
      <c r="O2294" s="69">
        <v>99</v>
      </c>
      <c r="P2294" s="182">
        <f t="shared" si="173"/>
        <v>2.7979966611018368</v>
      </c>
      <c r="Q2294" s="77" t="s">
        <v>718</v>
      </c>
      <c r="V2294" s="34">
        <v>0.41666666666666669</v>
      </c>
      <c r="W2294" s="85">
        <v>0.54166666666666663</v>
      </c>
      <c r="X2294" s="78">
        <f t="shared" si="175"/>
        <v>0.12499999999999994</v>
      </c>
    </row>
    <row r="2295" spans="1:24" x14ac:dyDescent="0.3">
      <c r="A2295" s="47" t="s">
        <v>14442</v>
      </c>
      <c r="B2295" s="68" t="s">
        <v>7514</v>
      </c>
      <c r="C2295" s="2" t="s">
        <v>1</v>
      </c>
      <c r="D2295" s="2">
        <v>36</v>
      </c>
      <c r="E2295" s="6">
        <v>30733</v>
      </c>
      <c r="F2295" s="7">
        <v>44046.572708333333</v>
      </c>
      <c r="G2295" s="69" t="s">
        <v>4</v>
      </c>
      <c r="H2295" s="68">
        <v>1416</v>
      </c>
      <c r="I2295" s="93">
        <f t="shared" si="171"/>
        <v>14.303030303030303</v>
      </c>
      <c r="J2295" s="93">
        <v>3.802</v>
      </c>
      <c r="K2295" s="69">
        <v>99</v>
      </c>
      <c r="L2295" s="68">
        <v>415</v>
      </c>
      <c r="M2295" s="93">
        <f t="shared" si="172"/>
        <v>4.191919191919192</v>
      </c>
      <c r="N2295" s="93">
        <v>2.1030000000000002</v>
      </c>
      <c r="O2295" s="69">
        <v>99</v>
      </c>
      <c r="P2295" s="182">
        <f t="shared" si="173"/>
        <v>3.412048192771084</v>
      </c>
      <c r="Q2295" s="77" t="s">
        <v>718</v>
      </c>
      <c r="V2295" s="34">
        <v>0.4284722222222222</v>
      </c>
      <c r="W2295" s="85">
        <v>0.57986111111111105</v>
      </c>
      <c r="X2295" s="78">
        <f t="shared" si="175"/>
        <v>0.15138888888888885</v>
      </c>
    </row>
    <row r="2296" spans="1:24" x14ac:dyDescent="0.3">
      <c r="A2296" s="47" t="s">
        <v>14442</v>
      </c>
      <c r="B2296" s="68" t="s">
        <v>7514</v>
      </c>
      <c r="C2296" s="2" t="s">
        <v>1</v>
      </c>
      <c r="D2296" s="2">
        <v>36</v>
      </c>
      <c r="E2296" s="6">
        <v>30733</v>
      </c>
      <c r="F2296" s="7">
        <v>44046.572708333333</v>
      </c>
      <c r="G2296" s="69" t="s">
        <v>4</v>
      </c>
      <c r="H2296" s="68">
        <v>1416</v>
      </c>
      <c r="I2296" s="93">
        <f t="shared" si="171"/>
        <v>14.303030303030303</v>
      </c>
      <c r="J2296" s="93">
        <v>3.802</v>
      </c>
      <c r="K2296" s="69">
        <v>99</v>
      </c>
      <c r="L2296" s="68">
        <v>415</v>
      </c>
      <c r="M2296" s="93">
        <f t="shared" si="172"/>
        <v>4.191919191919192</v>
      </c>
      <c r="N2296" s="93">
        <v>2.1030000000000002</v>
      </c>
      <c r="O2296" s="69">
        <v>99</v>
      </c>
      <c r="P2296" s="182">
        <f t="shared" si="173"/>
        <v>3.412048192771084</v>
      </c>
      <c r="Q2296" s="77" t="s">
        <v>718</v>
      </c>
      <c r="V2296" s="34">
        <v>0.4284722222222222</v>
      </c>
      <c r="W2296" s="85">
        <v>0.57986111111111105</v>
      </c>
      <c r="X2296" s="78">
        <f t="shared" si="175"/>
        <v>0.15138888888888885</v>
      </c>
    </row>
    <row r="2297" spans="1:24" x14ac:dyDescent="0.3">
      <c r="A2297" s="47" t="s">
        <v>14443</v>
      </c>
      <c r="B2297" s="68" t="s">
        <v>4038</v>
      </c>
      <c r="C2297" s="2" t="s">
        <v>1</v>
      </c>
      <c r="D2297" s="2">
        <v>84</v>
      </c>
      <c r="E2297" s="6">
        <v>13153</v>
      </c>
      <c r="F2297" s="7">
        <v>44046.596828703703</v>
      </c>
      <c r="G2297" s="69" t="s">
        <v>4</v>
      </c>
      <c r="H2297" s="68">
        <v>3910</v>
      </c>
      <c r="I2297" s="93">
        <f t="shared" si="171"/>
        <v>39.494949494949495</v>
      </c>
      <c r="J2297" s="93">
        <v>5.9779999999999998</v>
      </c>
      <c r="K2297" s="69">
        <v>99</v>
      </c>
      <c r="L2297" s="68">
        <v>858</v>
      </c>
      <c r="M2297" s="93">
        <f t="shared" si="172"/>
        <v>8.6666666666666661</v>
      </c>
      <c r="N2297" s="93">
        <v>3.1360000000000001</v>
      </c>
      <c r="O2297" s="69">
        <v>99</v>
      </c>
      <c r="P2297" s="182">
        <f t="shared" si="173"/>
        <v>4.5571095571095572</v>
      </c>
      <c r="Q2297" s="77" t="s">
        <v>718</v>
      </c>
      <c r="V2297" s="34">
        <v>0.45624999999999999</v>
      </c>
      <c r="W2297" s="85">
        <v>0.61111111111111105</v>
      </c>
      <c r="X2297" s="78">
        <f t="shared" si="175"/>
        <v>0.15486111111111106</v>
      </c>
    </row>
    <row r="2298" spans="1:24" x14ac:dyDescent="0.3">
      <c r="A2298" s="47" t="s">
        <v>14443</v>
      </c>
      <c r="B2298" s="68" t="s">
        <v>4038</v>
      </c>
      <c r="C2298" s="2" t="s">
        <v>1</v>
      </c>
      <c r="D2298" s="2">
        <v>84</v>
      </c>
      <c r="E2298" s="6">
        <v>13153</v>
      </c>
      <c r="F2298" s="7">
        <v>44046.596828703703</v>
      </c>
      <c r="G2298" s="69" t="s">
        <v>4</v>
      </c>
      <c r="H2298" s="68">
        <v>3910</v>
      </c>
      <c r="I2298" s="93">
        <f t="shared" si="171"/>
        <v>39.494949494949495</v>
      </c>
      <c r="J2298" s="93">
        <v>5.9779999999999998</v>
      </c>
      <c r="K2298" s="69">
        <v>99</v>
      </c>
      <c r="L2298" s="68">
        <v>858</v>
      </c>
      <c r="M2298" s="93">
        <f t="shared" si="172"/>
        <v>8.6666666666666661</v>
      </c>
      <c r="N2298" s="93">
        <v>3.1360000000000001</v>
      </c>
      <c r="O2298" s="69">
        <v>99</v>
      </c>
      <c r="P2298" s="182">
        <f t="shared" si="173"/>
        <v>4.5571095571095572</v>
      </c>
      <c r="Q2298" s="77" t="s">
        <v>718</v>
      </c>
      <c r="V2298" s="34">
        <v>0.45624999999999999</v>
      </c>
      <c r="W2298" s="85">
        <v>0.61111111111111105</v>
      </c>
      <c r="X2298" s="78">
        <f t="shared" si="175"/>
        <v>0.15486111111111106</v>
      </c>
    </row>
    <row r="2299" spans="1:24" x14ac:dyDescent="0.3">
      <c r="A2299" s="47" t="s">
        <v>8033</v>
      </c>
      <c r="B2299" s="68" t="s">
        <v>8034</v>
      </c>
      <c r="C2299" s="2" t="s">
        <v>1</v>
      </c>
      <c r="D2299" s="2">
        <v>64</v>
      </c>
      <c r="E2299" s="6">
        <v>20638</v>
      </c>
      <c r="F2299" s="7">
        <v>44046.613240740742</v>
      </c>
      <c r="G2299" s="69" t="s">
        <v>4</v>
      </c>
      <c r="H2299" s="68">
        <v>2700</v>
      </c>
      <c r="I2299" s="93">
        <f t="shared" si="171"/>
        <v>27.272727272727273</v>
      </c>
      <c r="J2299" s="93">
        <v>5.1719999999999997</v>
      </c>
      <c r="K2299" s="69">
        <v>99</v>
      </c>
      <c r="L2299" s="68">
        <v>477</v>
      </c>
      <c r="M2299" s="93">
        <f t="shared" si="172"/>
        <v>4.8181818181818183</v>
      </c>
      <c r="N2299" s="93">
        <v>2.4089999999999998</v>
      </c>
      <c r="O2299" s="69">
        <v>99</v>
      </c>
      <c r="P2299" s="182">
        <f t="shared" si="173"/>
        <v>5.6603773584905657</v>
      </c>
      <c r="Q2299" s="77" t="s">
        <v>718</v>
      </c>
      <c r="V2299" s="34">
        <v>0.47500000000000003</v>
      </c>
      <c r="W2299" s="85">
        <v>0.62152777777777779</v>
      </c>
      <c r="X2299" s="78">
        <f t="shared" si="175"/>
        <v>0.14652777777777776</v>
      </c>
    </row>
    <row r="2300" spans="1:24" x14ac:dyDescent="0.3">
      <c r="A2300" s="47" t="s">
        <v>8033</v>
      </c>
      <c r="B2300" s="68" t="s">
        <v>8034</v>
      </c>
      <c r="C2300" s="2" t="s">
        <v>1</v>
      </c>
      <c r="D2300" s="2">
        <v>64</v>
      </c>
      <c r="E2300" s="6">
        <v>20638</v>
      </c>
      <c r="F2300" s="7">
        <v>44046.613240740742</v>
      </c>
      <c r="G2300" s="69" t="s">
        <v>4</v>
      </c>
      <c r="H2300" s="68">
        <v>2700</v>
      </c>
      <c r="I2300" s="93">
        <f t="shared" si="171"/>
        <v>27.272727272727273</v>
      </c>
      <c r="J2300" s="93">
        <v>5.1719999999999997</v>
      </c>
      <c r="K2300" s="69">
        <v>99</v>
      </c>
      <c r="L2300" s="68">
        <v>477</v>
      </c>
      <c r="M2300" s="93">
        <f t="shared" si="172"/>
        <v>4.8181818181818183</v>
      </c>
      <c r="N2300" s="93">
        <v>2.4089999999999998</v>
      </c>
      <c r="O2300" s="69">
        <v>99</v>
      </c>
      <c r="P2300" s="182">
        <f t="shared" si="173"/>
        <v>5.6603773584905657</v>
      </c>
      <c r="Q2300" s="77" t="s">
        <v>718</v>
      </c>
      <c r="V2300" s="34">
        <v>0.47500000000000003</v>
      </c>
      <c r="W2300" s="85">
        <v>0.62152777777777779</v>
      </c>
      <c r="X2300" s="78">
        <f t="shared" si="175"/>
        <v>0.14652777777777776</v>
      </c>
    </row>
    <row r="2301" spans="1:24" x14ac:dyDescent="0.3">
      <c r="A2301" s="47" t="s">
        <v>3558</v>
      </c>
      <c r="B2301" s="68" t="s">
        <v>115</v>
      </c>
      <c r="C2301" s="2" t="s">
        <v>1</v>
      </c>
      <c r="D2301" s="2">
        <v>55</v>
      </c>
      <c r="E2301" s="6">
        <v>23623</v>
      </c>
      <c r="F2301" s="7">
        <v>44046.626921296294</v>
      </c>
      <c r="G2301" s="69" t="s">
        <v>4</v>
      </c>
      <c r="H2301" s="68">
        <v>2429</v>
      </c>
      <c r="I2301" s="93">
        <f t="shared" si="171"/>
        <v>24.535353535353536</v>
      </c>
      <c r="J2301" s="93">
        <v>5.4829999999999997</v>
      </c>
      <c r="K2301" s="69">
        <v>99</v>
      </c>
      <c r="L2301" s="68">
        <v>620</v>
      </c>
      <c r="M2301" s="93">
        <f t="shared" si="172"/>
        <v>6.262626262626263</v>
      </c>
      <c r="N2301" s="93">
        <v>2.57</v>
      </c>
      <c r="O2301" s="69">
        <v>99</v>
      </c>
      <c r="P2301" s="182">
        <f t="shared" si="173"/>
        <v>3.9177419354838707</v>
      </c>
      <c r="Q2301" s="77" t="s">
        <v>718</v>
      </c>
      <c r="V2301" s="34">
        <v>0.49513888888888885</v>
      </c>
      <c r="W2301" s="85">
        <v>0.64583333333333337</v>
      </c>
      <c r="X2301" s="78">
        <f t="shared" si="175"/>
        <v>0.15069444444444452</v>
      </c>
    </row>
    <row r="2302" spans="1:24" x14ac:dyDescent="0.3">
      <c r="A2302" s="47" t="s">
        <v>3558</v>
      </c>
      <c r="B2302" s="68" t="s">
        <v>115</v>
      </c>
      <c r="C2302" s="2" t="s">
        <v>1</v>
      </c>
      <c r="D2302" s="2">
        <v>55</v>
      </c>
      <c r="E2302" s="6">
        <v>23623</v>
      </c>
      <c r="F2302" s="7">
        <v>44046.626921296294</v>
      </c>
      <c r="G2302" s="69" t="s">
        <v>4</v>
      </c>
      <c r="H2302" s="68">
        <v>2429</v>
      </c>
      <c r="I2302" s="93">
        <f t="shared" si="171"/>
        <v>24.535353535353536</v>
      </c>
      <c r="J2302" s="93">
        <v>5.4829999999999997</v>
      </c>
      <c r="K2302" s="69">
        <v>99</v>
      </c>
      <c r="L2302" s="68">
        <v>620</v>
      </c>
      <c r="M2302" s="93">
        <f t="shared" si="172"/>
        <v>6.262626262626263</v>
      </c>
      <c r="N2302" s="93">
        <v>2.57</v>
      </c>
      <c r="O2302" s="69">
        <v>99</v>
      </c>
      <c r="P2302" s="182">
        <f t="shared" si="173"/>
        <v>3.9177419354838707</v>
      </c>
      <c r="Q2302" s="77" t="s">
        <v>718</v>
      </c>
      <c r="V2302" s="34">
        <v>0.49513888888888885</v>
      </c>
      <c r="W2302" s="85">
        <v>0.64583333333333337</v>
      </c>
      <c r="X2302" s="78">
        <f t="shared" si="175"/>
        <v>0.15069444444444452</v>
      </c>
    </row>
    <row r="2303" spans="1:24" x14ac:dyDescent="0.3">
      <c r="A2303" s="47" t="s">
        <v>14444</v>
      </c>
      <c r="B2303" s="68" t="s">
        <v>1600</v>
      </c>
      <c r="C2303" s="2" t="s">
        <v>1</v>
      </c>
      <c r="D2303" s="2">
        <v>65</v>
      </c>
      <c r="E2303" s="6">
        <v>20049</v>
      </c>
      <c r="F2303" s="7">
        <v>44046.642812500002</v>
      </c>
      <c r="G2303" s="69" t="s">
        <v>4</v>
      </c>
      <c r="H2303" s="68">
        <v>2627</v>
      </c>
      <c r="I2303" s="93">
        <f t="shared" si="171"/>
        <v>26.27</v>
      </c>
      <c r="J2303" s="93">
        <v>5.8819999999999997</v>
      </c>
      <c r="K2303" s="69">
        <v>100</v>
      </c>
      <c r="L2303" s="68">
        <v>575</v>
      </c>
      <c r="M2303" s="93">
        <f t="shared" si="172"/>
        <v>5.75</v>
      </c>
      <c r="N2303" s="93">
        <v>2.3199999999999998</v>
      </c>
      <c r="O2303" s="69">
        <v>100</v>
      </c>
      <c r="P2303" s="182">
        <f t="shared" si="173"/>
        <v>4.568695652173913</v>
      </c>
      <c r="Q2303" s="77" t="s">
        <v>718</v>
      </c>
      <c r="V2303" s="34">
        <v>0.50416666666666665</v>
      </c>
      <c r="W2303" s="85">
        <v>0.65972222222222221</v>
      </c>
      <c r="X2303" s="78">
        <f t="shared" si="175"/>
        <v>0.15555555555555556</v>
      </c>
    </row>
    <row r="2304" spans="1:24" x14ac:dyDescent="0.3">
      <c r="A2304" s="47" t="s">
        <v>14444</v>
      </c>
      <c r="B2304" s="68" t="s">
        <v>1600</v>
      </c>
      <c r="C2304" s="2" t="s">
        <v>1</v>
      </c>
      <c r="D2304" s="2">
        <v>65</v>
      </c>
      <c r="E2304" s="6">
        <v>20049</v>
      </c>
      <c r="F2304" s="7">
        <v>44046.642812500002</v>
      </c>
      <c r="G2304" s="69" t="s">
        <v>4</v>
      </c>
      <c r="H2304" s="68">
        <v>2627</v>
      </c>
      <c r="I2304" s="93">
        <f t="shared" si="171"/>
        <v>26.27</v>
      </c>
      <c r="J2304" s="93">
        <v>5.8819999999999997</v>
      </c>
      <c r="K2304" s="69">
        <v>100</v>
      </c>
      <c r="L2304" s="68">
        <v>575</v>
      </c>
      <c r="M2304" s="93">
        <f t="shared" si="172"/>
        <v>5.75</v>
      </c>
      <c r="N2304" s="93">
        <v>2.3199999999999998</v>
      </c>
      <c r="O2304" s="69">
        <v>100</v>
      </c>
      <c r="P2304" s="182">
        <f t="shared" si="173"/>
        <v>4.568695652173913</v>
      </c>
      <c r="Q2304" s="77" t="s">
        <v>718</v>
      </c>
      <c r="V2304" s="34">
        <v>0.50416666666666665</v>
      </c>
      <c r="W2304" s="85">
        <v>0.65972222222222221</v>
      </c>
      <c r="X2304" s="78">
        <f t="shared" si="175"/>
        <v>0.15555555555555556</v>
      </c>
    </row>
    <row r="2305" spans="1:24" x14ac:dyDescent="0.3">
      <c r="A2305" s="47" t="s">
        <v>14445</v>
      </c>
      <c r="B2305" s="68" t="s">
        <v>13054</v>
      </c>
      <c r="C2305" s="2" t="s">
        <v>6</v>
      </c>
      <c r="D2305" s="2">
        <v>49</v>
      </c>
      <c r="E2305" s="6">
        <v>25819</v>
      </c>
      <c r="F2305" s="7">
        <v>44046.6565162037</v>
      </c>
      <c r="G2305" s="69" t="s">
        <v>4</v>
      </c>
      <c r="H2305" s="68">
        <v>1824</v>
      </c>
      <c r="I2305" s="93">
        <f t="shared" si="171"/>
        <v>18.424242424242426</v>
      </c>
      <c r="J2305" s="93">
        <v>5.6609999999999996</v>
      </c>
      <c r="K2305" s="69">
        <v>99</v>
      </c>
      <c r="L2305" s="68">
        <v>509</v>
      </c>
      <c r="M2305" s="93">
        <f t="shared" si="172"/>
        <v>5.141414141414141</v>
      </c>
      <c r="N2305" s="93">
        <v>2.109</v>
      </c>
      <c r="O2305" s="69">
        <v>99</v>
      </c>
      <c r="P2305" s="182">
        <f t="shared" si="173"/>
        <v>3.5834970530451873</v>
      </c>
      <c r="Q2305" s="77" t="s">
        <v>718</v>
      </c>
      <c r="V2305" s="34">
        <v>0.50416666666666665</v>
      </c>
      <c r="W2305" s="85">
        <v>0.67013888888888884</v>
      </c>
      <c r="X2305" s="78">
        <f t="shared" si="175"/>
        <v>0.16597222222222219</v>
      </c>
    </row>
    <row r="2306" spans="1:24" x14ac:dyDescent="0.3">
      <c r="A2306" s="47" t="s">
        <v>14445</v>
      </c>
      <c r="B2306" s="68" t="s">
        <v>13054</v>
      </c>
      <c r="C2306" s="2" t="s">
        <v>6</v>
      </c>
      <c r="D2306" s="2">
        <v>49</v>
      </c>
      <c r="E2306" s="6">
        <v>25819</v>
      </c>
      <c r="F2306" s="7">
        <v>44046.6565162037</v>
      </c>
      <c r="G2306" s="69" t="s">
        <v>4</v>
      </c>
      <c r="H2306" s="68">
        <v>1824</v>
      </c>
      <c r="I2306" s="93">
        <f t="shared" si="171"/>
        <v>18.424242424242426</v>
      </c>
      <c r="J2306" s="93">
        <v>5.6609999999999996</v>
      </c>
      <c r="K2306" s="69">
        <v>99</v>
      </c>
      <c r="L2306" s="68">
        <v>509</v>
      </c>
      <c r="M2306" s="93">
        <f t="shared" si="172"/>
        <v>5.141414141414141</v>
      </c>
      <c r="N2306" s="93">
        <v>2.109</v>
      </c>
      <c r="O2306" s="69">
        <v>99</v>
      </c>
      <c r="P2306" s="182">
        <f t="shared" si="173"/>
        <v>3.5834970530451873</v>
      </c>
      <c r="Q2306" s="77" t="s">
        <v>718</v>
      </c>
      <c r="V2306" s="34">
        <v>0.50416666666666665</v>
      </c>
      <c r="W2306" s="85">
        <v>0.67013888888888884</v>
      </c>
      <c r="X2306" s="78">
        <f t="shared" si="175"/>
        <v>0.16597222222222219</v>
      </c>
    </row>
    <row r="2307" spans="1:24" x14ac:dyDescent="0.3">
      <c r="A2307" s="47" t="s">
        <v>14446</v>
      </c>
      <c r="B2307" s="68" t="s">
        <v>14447</v>
      </c>
      <c r="C2307" s="2" t="s">
        <v>6</v>
      </c>
      <c r="D2307" s="2">
        <v>66</v>
      </c>
      <c r="E2307" s="6">
        <v>19922</v>
      </c>
      <c r="F2307" s="7">
        <v>44047.438310185185</v>
      </c>
      <c r="G2307" s="69" t="s">
        <v>71</v>
      </c>
      <c r="H2307" s="68">
        <v>1238</v>
      </c>
      <c r="I2307" s="93">
        <f t="shared" ref="I2307:I2370" si="176">H2307/K2307</f>
        <v>12.505050505050505</v>
      </c>
      <c r="J2307" s="93">
        <v>3.9649999999999999</v>
      </c>
      <c r="K2307" s="69">
        <v>99</v>
      </c>
      <c r="L2307" s="68">
        <v>459</v>
      </c>
      <c r="M2307" s="93">
        <f t="shared" ref="M2307:M2370" si="177">L2307/O2307</f>
        <v>4.6363636363636367</v>
      </c>
      <c r="N2307" s="93">
        <v>1.966</v>
      </c>
      <c r="O2307" s="69">
        <v>99</v>
      </c>
      <c r="P2307" s="182">
        <f t="shared" ref="P2307:P2370" si="178">I2307/M2307</f>
        <v>2.6971677559912854</v>
      </c>
      <c r="Q2307" s="77" t="s">
        <v>718</v>
      </c>
      <c r="V2307" s="34">
        <v>0.44444444444444442</v>
      </c>
      <c r="W2307" s="85">
        <v>0.60069444444444442</v>
      </c>
      <c r="X2307" s="78">
        <f t="shared" si="175"/>
        <v>0.15625</v>
      </c>
    </row>
    <row r="2308" spans="1:24" x14ac:dyDescent="0.3">
      <c r="A2308" s="47" t="s">
        <v>14446</v>
      </c>
      <c r="B2308" s="68" t="s">
        <v>14447</v>
      </c>
      <c r="C2308" s="2" t="s">
        <v>6</v>
      </c>
      <c r="D2308" s="2">
        <v>66</v>
      </c>
      <c r="E2308" s="6">
        <v>19922</v>
      </c>
      <c r="F2308" s="7">
        <v>44047.438310185185</v>
      </c>
      <c r="G2308" s="69" t="s">
        <v>71</v>
      </c>
      <c r="H2308" s="68">
        <v>1238</v>
      </c>
      <c r="I2308" s="93">
        <f t="shared" si="176"/>
        <v>12.505050505050505</v>
      </c>
      <c r="J2308" s="93">
        <v>3.9649999999999999</v>
      </c>
      <c r="K2308" s="69">
        <v>99</v>
      </c>
      <c r="L2308" s="68">
        <v>459</v>
      </c>
      <c r="M2308" s="93">
        <f t="shared" si="177"/>
        <v>4.6363636363636367</v>
      </c>
      <c r="N2308" s="93">
        <v>1.966</v>
      </c>
      <c r="O2308" s="69">
        <v>99</v>
      </c>
      <c r="P2308" s="182">
        <f t="shared" si="178"/>
        <v>2.6971677559912854</v>
      </c>
      <c r="Q2308" s="77" t="s">
        <v>718</v>
      </c>
      <c r="V2308" s="34">
        <v>0.44444444444444442</v>
      </c>
      <c r="W2308" s="85">
        <v>0.60069444444444442</v>
      </c>
      <c r="X2308" s="78">
        <f t="shared" si="175"/>
        <v>0.15625</v>
      </c>
    </row>
    <row r="2309" spans="1:24" x14ac:dyDescent="0.3">
      <c r="A2309" s="47" t="s">
        <v>14448</v>
      </c>
      <c r="B2309" s="68" t="s">
        <v>92</v>
      </c>
      <c r="C2309" s="2" t="s">
        <v>1</v>
      </c>
      <c r="D2309" s="2">
        <v>57</v>
      </c>
      <c r="E2309" s="6">
        <v>23052</v>
      </c>
      <c r="F2309" s="7">
        <v>44047.528402777774</v>
      </c>
      <c r="G2309" s="69" t="s">
        <v>4</v>
      </c>
      <c r="H2309" s="68">
        <v>2298</v>
      </c>
      <c r="I2309" s="93">
        <f t="shared" si="176"/>
        <v>22.98</v>
      </c>
      <c r="J2309" s="93">
        <v>5.0910000000000002</v>
      </c>
      <c r="K2309" s="69">
        <v>100</v>
      </c>
      <c r="L2309" s="68">
        <v>698</v>
      </c>
      <c r="M2309" s="93">
        <f t="shared" si="177"/>
        <v>6.98</v>
      </c>
      <c r="N2309" s="93">
        <v>2.59</v>
      </c>
      <c r="O2309" s="69">
        <v>100</v>
      </c>
      <c r="P2309" s="182">
        <f t="shared" si="178"/>
        <v>3.2922636103151861</v>
      </c>
      <c r="Q2309" s="77" t="s">
        <v>718</v>
      </c>
      <c r="V2309" s="34">
        <v>0.39583333333333331</v>
      </c>
      <c r="W2309" s="85">
        <v>0.53819444444444442</v>
      </c>
      <c r="X2309" s="78">
        <f t="shared" si="175"/>
        <v>0.1423611111111111</v>
      </c>
    </row>
    <row r="2310" spans="1:24" x14ac:dyDescent="0.3">
      <c r="A2310" s="47" t="s">
        <v>14448</v>
      </c>
      <c r="B2310" s="68" t="s">
        <v>92</v>
      </c>
      <c r="C2310" s="2" t="s">
        <v>1</v>
      </c>
      <c r="D2310" s="2">
        <v>57</v>
      </c>
      <c r="E2310" s="6">
        <v>23052</v>
      </c>
      <c r="F2310" s="7">
        <v>44047.528402777774</v>
      </c>
      <c r="G2310" s="69" t="s">
        <v>4</v>
      </c>
      <c r="H2310" s="68">
        <v>2298</v>
      </c>
      <c r="I2310" s="93">
        <f t="shared" si="176"/>
        <v>22.98</v>
      </c>
      <c r="J2310" s="93">
        <v>5.0910000000000002</v>
      </c>
      <c r="K2310" s="69">
        <v>100</v>
      </c>
      <c r="L2310" s="68">
        <v>698</v>
      </c>
      <c r="M2310" s="93">
        <f t="shared" si="177"/>
        <v>6.98</v>
      </c>
      <c r="N2310" s="93">
        <v>2.59</v>
      </c>
      <c r="O2310" s="69">
        <v>100</v>
      </c>
      <c r="P2310" s="182">
        <f t="shared" si="178"/>
        <v>3.2922636103151861</v>
      </c>
      <c r="Q2310" s="77" t="s">
        <v>718</v>
      </c>
      <c r="V2310" s="34">
        <v>0.39583333333333331</v>
      </c>
      <c r="W2310" s="85">
        <v>0.53819444444444442</v>
      </c>
      <c r="X2310" s="78">
        <f t="shared" si="175"/>
        <v>0.1423611111111111</v>
      </c>
    </row>
    <row r="2311" spans="1:24" x14ac:dyDescent="0.3">
      <c r="A2311" s="47" t="s">
        <v>14449</v>
      </c>
      <c r="B2311" s="68" t="s">
        <v>136</v>
      </c>
      <c r="C2311" s="2" t="s">
        <v>1</v>
      </c>
      <c r="D2311" s="2">
        <v>78</v>
      </c>
      <c r="E2311" s="6">
        <v>15415</v>
      </c>
      <c r="F2311" s="7">
        <v>44047.542800925927</v>
      </c>
      <c r="G2311" s="69" t="s">
        <v>4</v>
      </c>
      <c r="H2311" s="68">
        <v>2761</v>
      </c>
      <c r="I2311" s="93">
        <f t="shared" si="176"/>
        <v>27.888888888888889</v>
      </c>
      <c r="J2311" s="93">
        <v>5.2329999999999997</v>
      </c>
      <c r="K2311" s="69">
        <v>99</v>
      </c>
      <c r="L2311" s="68">
        <v>577</v>
      </c>
      <c r="M2311" s="93">
        <f t="shared" si="177"/>
        <v>5.8282828282828278</v>
      </c>
      <c r="N2311" s="93">
        <v>2.5910000000000002</v>
      </c>
      <c r="O2311" s="69">
        <v>99</v>
      </c>
      <c r="P2311" s="182">
        <f t="shared" si="178"/>
        <v>4.7850953206239168</v>
      </c>
      <c r="Q2311" s="77" t="s">
        <v>718</v>
      </c>
      <c r="V2311" s="34">
        <v>0.39999999999999997</v>
      </c>
      <c r="W2311" s="85">
        <v>0.54861111111111105</v>
      </c>
      <c r="X2311" s="78">
        <f t="shared" si="175"/>
        <v>0.14861111111111108</v>
      </c>
    </row>
    <row r="2312" spans="1:24" x14ac:dyDescent="0.3">
      <c r="A2312" s="47" t="s">
        <v>14449</v>
      </c>
      <c r="B2312" s="68" t="s">
        <v>136</v>
      </c>
      <c r="C2312" s="2" t="s">
        <v>1</v>
      </c>
      <c r="D2312" s="2">
        <v>78</v>
      </c>
      <c r="E2312" s="6">
        <v>15415</v>
      </c>
      <c r="F2312" s="7">
        <v>44047.542800925927</v>
      </c>
      <c r="G2312" s="69" t="s">
        <v>4</v>
      </c>
      <c r="H2312" s="68">
        <v>2761</v>
      </c>
      <c r="I2312" s="93">
        <f t="shared" si="176"/>
        <v>27.888888888888889</v>
      </c>
      <c r="J2312" s="93">
        <v>5.2329999999999997</v>
      </c>
      <c r="K2312" s="69">
        <v>99</v>
      </c>
      <c r="L2312" s="68">
        <v>577</v>
      </c>
      <c r="M2312" s="93">
        <f t="shared" si="177"/>
        <v>5.8282828282828278</v>
      </c>
      <c r="N2312" s="93">
        <v>2.5910000000000002</v>
      </c>
      <c r="O2312" s="69">
        <v>99</v>
      </c>
      <c r="P2312" s="182">
        <f t="shared" si="178"/>
        <v>4.7850953206239168</v>
      </c>
      <c r="Q2312" s="77" t="s">
        <v>718</v>
      </c>
      <c r="V2312" s="34">
        <v>0.39999999999999997</v>
      </c>
      <c r="W2312" s="85">
        <v>0.54861111111111105</v>
      </c>
      <c r="X2312" s="78">
        <f t="shared" si="175"/>
        <v>0.14861111111111108</v>
      </c>
    </row>
    <row r="2313" spans="1:24" x14ac:dyDescent="0.3">
      <c r="A2313" s="47" t="s">
        <v>4573</v>
      </c>
      <c r="B2313" s="68" t="s">
        <v>4574</v>
      </c>
      <c r="C2313" s="2" t="s">
        <v>1</v>
      </c>
      <c r="D2313" s="2">
        <v>58</v>
      </c>
      <c r="E2313" s="6">
        <v>22557</v>
      </c>
      <c r="F2313" s="7">
        <v>44047.549131944441</v>
      </c>
      <c r="G2313" s="69" t="s">
        <v>4</v>
      </c>
      <c r="H2313" s="68">
        <v>2486</v>
      </c>
      <c r="I2313" s="93">
        <f t="shared" si="176"/>
        <v>25.111111111111111</v>
      </c>
      <c r="J2313" s="93">
        <v>5.6239999999999997</v>
      </c>
      <c r="K2313" s="69">
        <v>99</v>
      </c>
      <c r="L2313" s="68">
        <v>522</v>
      </c>
      <c r="M2313" s="93">
        <f t="shared" si="177"/>
        <v>5.2727272727272725</v>
      </c>
      <c r="N2313" s="93">
        <v>2.419</v>
      </c>
      <c r="O2313" s="69">
        <v>99</v>
      </c>
      <c r="P2313" s="182">
        <f t="shared" si="178"/>
        <v>4.7624521072796933</v>
      </c>
      <c r="Q2313" s="77" t="s">
        <v>718</v>
      </c>
      <c r="V2313" s="34">
        <v>0.40972222222222227</v>
      </c>
      <c r="W2313" s="85">
        <v>0.55902777777777779</v>
      </c>
      <c r="X2313" s="78">
        <f t="shared" si="175"/>
        <v>0.14930555555555552</v>
      </c>
    </row>
    <row r="2314" spans="1:24" x14ac:dyDescent="0.3">
      <c r="A2314" s="47" t="s">
        <v>4573</v>
      </c>
      <c r="B2314" s="68" t="s">
        <v>4574</v>
      </c>
      <c r="C2314" s="2" t="s">
        <v>1</v>
      </c>
      <c r="D2314" s="2">
        <v>58</v>
      </c>
      <c r="E2314" s="6">
        <v>22557</v>
      </c>
      <c r="F2314" s="7">
        <v>44047.549131944441</v>
      </c>
      <c r="G2314" s="69" t="s">
        <v>4</v>
      </c>
      <c r="H2314" s="68">
        <v>2486</v>
      </c>
      <c r="I2314" s="93">
        <f t="shared" si="176"/>
        <v>25.111111111111111</v>
      </c>
      <c r="J2314" s="93">
        <v>5.6239999999999997</v>
      </c>
      <c r="K2314" s="69">
        <v>99</v>
      </c>
      <c r="L2314" s="68">
        <v>522</v>
      </c>
      <c r="M2314" s="93">
        <f t="shared" si="177"/>
        <v>5.2727272727272725</v>
      </c>
      <c r="N2314" s="93">
        <v>2.419</v>
      </c>
      <c r="O2314" s="69">
        <v>99</v>
      </c>
      <c r="P2314" s="182">
        <f t="shared" si="178"/>
        <v>4.7624521072796933</v>
      </c>
      <c r="Q2314" s="77" t="s">
        <v>718</v>
      </c>
      <c r="V2314" s="34">
        <v>0.40972222222222227</v>
      </c>
      <c r="W2314" s="85">
        <v>0.55902777777777779</v>
      </c>
      <c r="X2314" s="78">
        <f t="shared" si="175"/>
        <v>0.14930555555555552</v>
      </c>
    </row>
    <row r="2315" spans="1:24" x14ac:dyDescent="0.3">
      <c r="A2315" s="47" t="s">
        <v>14450</v>
      </c>
      <c r="B2315" s="68" t="s">
        <v>14451</v>
      </c>
      <c r="C2315" s="2" t="s">
        <v>6</v>
      </c>
      <c r="D2315" s="2">
        <v>77</v>
      </c>
      <c r="E2315" s="6">
        <v>15642</v>
      </c>
      <c r="F2315" s="7">
        <v>44047.55841435185</v>
      </c>
      <c r="G2315" s="69" t="s">
        <v>4</v>
      </c>
      <c r="H2315" s="68">
        <v>3564</v>
      </c>
      <c r="I2315" s="93">
        <f t="shared" si="176"/>
        <v>36</v>
      </c>
      <c r="J2315" s="93">
        <v>7.22</v>
      </c>
      <c r="K2315" s="69">
        <v>99</v>
      </c>
      <c r="L2315" s="68">
        <v>845</v>
      </c>
      <c r="M2315" s="93">
        <f t="shared" si="177"/>
        <v>8.5353535353535346</v>
      </c>
      <c r="N2315" s="93">
        <v>2.573</v>
      </c>
      <c r="O2315" s="69">
        <v>99</v>
      </c>
      <c r="P2315" s="182">
        <f t="shared" si="178"/>
        <v>4.2177514792899409</v>
      </c>
      <c r="Q2315" s="77" t="s">
        <v>718</v>
      </c>
      <c r="V2315" s="34">
        <v>0.42569444444444443</v>
      </c>
      <c r="W2315" s="85">
        <v>0.57986111111111105</v>
      </c>
      <c r="X2315" s="78">
        <f t="shared" si="175"/>
        <v>0.15416666666666662</v>
      </c>
    </row>
    <row r="2316" spans="1:24" x14ac:dyDescent="0.3">
      <c r="A2316" s="47" t="s">
        <v>14450</v>
      </c>
      <c r="B2316" s="68" t="s">
        <v>14451</v>
      </c>
      <c r="C2316" s="2" t="s">
        <v>6</v>
      </c>
      <c r="D2316" s="2">
        <v>77</v>
      </c>
      <c r="E2316" s="6">
        <v>15642</v>
      </c>
      <c r="F2316" s="7">
        <v>44047.55841435185</v>
      </c>
      <c r="G2316" s="69" t="s">
        <v>4</v>
      </c>
      <c r="H2316" s="68">
        <v>3564</v>
      </c>
      <c r="I2316" s="93">
        <f t="shared" si="176"/>
        <v>36</v>
      </c>
      <c r="J2316" s="93">
        <v>7.22</v>
      </c>
      <c r="K2316" s="69">
        <v>99</v>
      </c>
      <c r="L2316" s="68">
        <v>845</v>
      </c>
      <c r="M2316" s="93">
        <f t="shared" si="177"/>
        <v>8.5353535353535346</v>
      </c>
      <c r="N2316" s="93">
        <v>2.573</v>
      </c>
      <c r="O2316" s="69">
        <v>99</v>
      </c>
      <c r="P2316" s="182">
        <f t="shared" si="178"/>
        <v>4.2177514792899409</v>
      </c>
      <c r="Q2316" s="77" t="s">
        <v>718</v>
      </c>
      <c r="V2316" s="34">
        <v>0.42569444444444443</v>
      </c>
      <c r="W2316" s="85">
        <v>0.57986111111111105</v>
      </c>
      <c r="X2316" s="78">
        <f t="shared" si="175"/>
        <v>0.15416666666666662</v>
      </c>
    </row>
    <row r="2317" spans="1:24" x14ac:dyDescent="0.3">
      <c r="A2317" s="47" t="s">
        <v>14452</v>
      </c>
      <c r="B2317" s="68" t="s">
        <v>7193</v>
      </c>
      <c r="C2317" s="2" t="s">
        <v>1</v>
      </c>
      <c r="D2317" s="2">
        <v>58</v>
      </c>
      <c r="E2317" s="6">
        <v>22669</v>
      </c>
      <c r="F2317" s="7">
        <v>44047.578298611108</v>
      </c>
      <c r="G2317" s="69" t="s">
        <v>4</v>
      </c>
      <c r="H2317" s="68">
        <v>3223</v>
      </c>
      <c r="I2317" s="93">
        <f t="shared" si="176"/>
        <v>32.229999999999997</v>
      </c>
      <c r="J2317" s="93">
        <v>5.5049999999999999</v>
      </c>
      <c r="K2317" s="69">
        <v>100</v>
      </c>
      <c r="L2317" s="68">
        <v>558</v>
      </c>
      <c r="M2317" s="93">
        <f t="shared" si="177"/>
        <v>5.58</v>
      </c>
      <c r="N2317" s="93">
        <v>2.6520000000000001</v>
      </c>
      <c r="O2317" s="69">
        <v>100</v>
      </c>
      <c r="P2317" s="182">
        <f t="shared" si="178"/>
        <v>5.7759856630824364</v>
      </c>
      <c r="Q2317" s="77" t="s">
        <v>718</v>
      </c>
      <c r="V2317" s="34">
        <v>0.43472222222222223</v>
      </c>
      <c r="W2317" s="85">
        <v>0.59027777777777779</v>
      </c>
      <c r="X2317" s="78">
        <f t="shared" si="175"/>
        <v>0.15555555555555556</v>
      </c>
    </row>
    <row r="2318" spans="1:24" x14ac:dyDescent="0.3">
      <c r="A2318" s="47" t="s">
        <v>14452</v>
      </c>
      <c r="B2318" s="68" t="s">
        <v>7193</v>
      </c>
      <c r="C2318" s="2" t="s">
        <v>1</v>
      </c>
      <c r="D2318" s="2">
        <v>58</v>
      </c>
      <c r="E2318" s="6">
        <v>22669</v>
      </c>
      <c r="F2318" s="7">
        <v>44047.578298611108</v>
      </c>
      <c r="G2318" s="69" t="s">
        <v>4</v>
      </c>
      <c r="H2318" s="68">
        <v>3223</v>
      </c>
      <c r="I2318" s="93">
        <f t="shared" si="176"/>
        <v>32.229999999999997</v>
      </c>
      <c r="J2318" s="93">
        <v>5.5049999999999999</v>
      </c>
      <c r="K2318" s="69">
        <v>100</v>
      </c>
      <c r="L2318" s="68">
        <v>558</v>
      </c>
      <c r="M2318" s="93">
        <f t="shared" si="177"/>
        <v>5.58</v>
      </c>
      <c r="N2318" s="93">
        <v>2.6520000000000001</v>
      </c>
      <c r="O2318" s="69">
        <v>100</v>
      </c>
      <c r="P2318" s="182">
        <f t="shared" si="178"/>
        <v>5.7759856630824364</v>
      </c>
      <c r="Q2318" s="77" t="s">
        <v>718</v>
      </c>
      <c r="V2318" s="34">
        <v>0.43472222222222223</v>
      </c>
      <c r="W2318" s="85">
        <v>0.59027777777777779</v>
      </c>
      <c r="X2318" s="78">
        <f t="shared" si="175"/>
        <v>0.15555555555555556</v>
      </c>
    </row>
    <row r="2319" spans="1:24" x14ac:dyDescent="0.3">
      <c r="A2319" s="47" t="s">
        <v>14453</v>
      </c>
      <c r="B2319" s="68" t="s">
        <v>7606</v>
      </c>
      <c r="C2319" s="2" t="s">
        <v>1</v>
      </c>
      <c r="D2319" s="2">
        <v>51</v>
      </c>
      <c r="E2319" s="6">
        <v>25112</v>
      </c>
      <c r="F2319" s="7">
        <v>44047.598935185182</v>
      </c>
      <c r="G2319" s="69" t="s">
        <v>4</v>
      </c>
      <c r="H2319" s="68">
        <v>1668</v>
      </c>
      <c r="I2319" s="93">
        <f t="shared" si="176"/>
        <v>16.848484848484848</v>
      </c>
      <c r="J2319" s="93">
        <v>4.2910000000000004</v>
      </c>
      <c r="K2319" s="69">
        <v>99</v>
      </c>
      <c r="L2319" s="68">
        <v>535</v>
      </c>
      <c r="M2319" s="93">
        <f t="shared" si="177"/>
        <v>5.404040404040404</v>
      </c>
      <c r="N2319" s="93">
        <v>2.6949999999999998</v>
      </c>
      <c r="O2319" s="69">
        <v>99</v>
      </c>
      <c r="P2319" s="182">
        <f t="shared" si="178"/>
        <v>3.1177570093457945</v>
      </c>
      <c r="Q2319" s="77" t="s">
        <v>718</v>
      </c>
      <c r="V2319" s="34">
        <v>0.45763888888888887</v>
      </c>
      <c r="W2319" s="85">
        <v>0.63194444444444442</v>
      </c>
      <c r="X2319" s="78">
        <f t="shared" si="175"/>
        <v>0.17430555555555555</v>
      </c>
    </row>
    <row r="2320" spans="1:24" x14ac:dyDescent="0.3">
      <c r="A2320" s="47" t="s">
        <v>14453</v>
      </c>
      <c r="B2320" s="68" t="s">
        <v>7606</v>
      </c>
      <c r="C2320" s="2" t="s">
        <v>1</v>
      </c>
      <c r="D2320" s="2">
        <v>51</v>
      </c>
      <c r="E2320" s="6">
        <v>25112</v>
      </c>
      <c r="F2320" s="7">
        <v>44047.598935185182</v>
      </c>
      <c r="G2320" s="69" t="s">
        <v>4</v>
      </c>
      <c r="H2320" s="68">
        <v>1668</v>
      </c>
      <c r="I2320" s="93">
        <f t="shared" si="176"/>
        <v>16.848484848484848</v>
      </c>
      <c r="J2320" s="93">
        <v>4.2910000000000004</v>
      </c>
      <c r="K2320" s="69">
        <v>99</v>
      </c>
      <c r="L2320" s="68">
        <v>535</v>
      </c>
      <c r="M2320" s="93">
        <f t="shared" si="177"/>
        <v>5.404040404040404</v>
      </c>
      <c r="N2320" s="93">
        <v>2.6949999999999998</v>
      </c>
      <c r="O2320" s="69">
        <v>99</v>
      </c>
      <c r="P2320" s="182">
        <f t="shared" si="178"/>
        <v>3.1177570093457945</v>
      </c>
      <c r="Q2320" s="77" t="s">
        <v>718</v>
      </c>
      <c r="V2320" s="34">
        <v>0.45763888888888887</v>
      </c>
      <c r="W2320" s="85">
        <v>0.63194444444444442</v>
      </c>
      <c r="X2320" s="78">
        <f t="shared" si="175"/>
        <v>0.17430555555555555</v>
      </c>
    </row>
    <row r="2321" spans="1:24" x14ac:dyDescent="0.3">
      <c r="A2321" s="47" t="s">
        <v>14454</v>
      </c>
      <c r="B2321" s="68" t="s">
        <v>14455</v>
      </c>
      <c r="C2321" s="2" t="s">
        <v>1</v>
      </c>
      <c r="D2321" s="2">
        <v>48</v>
      </c>
      <c r="E2321" s="6">
        <v>26357</v>
      </c>
      <c r="F2321" s="7">
        <v>44047.610648148147</v>
      </c>
      <c r="G2321" s="69" t="s">
        <v>4</v>
      </c>
      <c r="H2321" s="68">
        <v>1249</v>
      </c>
      <c r="I2321" s="93">
        <f t="shared" si="176"/>
        <v>12.49</v>
      </c>
      <c r="J2321" s="93">
        <v>3.4510000000000001</v>
      </c>
      <c r="K2321" s="69">
        <v>100</v>
      </c>
      <c r="L2321" s="68">
        <v>757</v>
      </c>
      <c r="M2321" s="93">
        <f t="shared" si="177"/>
        <v>7.57</v>
      </c>
      <c r="N2321" s="93">
        <v>2.5550000000000002</v>
      </c>
      <c r="O2321" s="69">
        <v>100</v>
      </c>
      <c r="P2321" s="182">
        <f t="shared" si="178"/>
        <v>1.6499339498018493</v>
      </c>
      <c r="Q2321" s="77" t="s">
        <v>718</v>
      </c>
      <c r="V2321" s="34">
        <v>0.46875</v>
      </c>
      <c r="W2321" s="85">
        <v>0.61458333333333337</v>
      </c>
      <c r="X2321" s="78">
        <f t="shared" si="175"/>
        <v>0.14583333333333337</v>
      </c>
    </row>
    <row r="2322" spans="1:24" x14ac:dyDescent="0.3">
      <c r="A2322" s="47" t="s">
        <v>14454</v>
      </c>
      <c r="B2322" s="68" t="s">
        <v>14455</v>
      </c>
      <c r="C2322" s="2" t="s">
        <v>1</v>
      </c>
      <c r="D2322" s="2">
        <v>48</v>
      </c>
      <c r="E2322" s="6">
        <v>26357</v>
      </c>
      <c r="F2322" s="7">
        <v>44047.610648148147</v>
      </c>
      <c r="G2322" s="69" t="s">
        <v>4</v>
      </c>
      <c r="H2322" s="68">
        <v>1249</v>
      </c>
      <c r="I2322" s="93">
        <f t="shared" si="176"/>
        <v>12.49</v>
      </c>
      <c r="J2322" s="93">
        <v>3.4510000000000001</v>
      </c>
      <c r="K2322" s="69">
        <v>100</v>
      </c>
      <c r="L2322" s="68">
        <v>757</v>
      </c>
      <c r="M2322" s="93">
        <f t="shared" si="177"/>
        <v>7.57</v>
      </c>
      <c r="N2322" s="93">
        <v>2.5550000000000002</v>
      </c>
      <c r="O2322" s="69">
        <v>100</v>
      </c>
      <c r="P2322" s="182">
        <f t="shared" si="178"/>
        <v>1.6499339498018493</v>
      </c>
      <c r="Q2322" s="77" t="s">
        <v>718</v>
      </c>
      <c r="V2322" s="34">
        <v>0.46875</v>
      </c>
      <c r="W2322" s="85">
        <v>0.61458333333333337</v>
      </c>
      <c r="X2322" s="78">
        <f t="shared" si="175"/>
        <v>0.14583333333333337</v>
      </c>
    </row>
    <row r="2323" spans="1:24" x14ac:dyDescent="0.3">
      <c r="A2323" s="47" t="s">
        <v>14456</v>
      </c>
      <c r="B2323" s="68" t="s">
        <v>14457</v>
      </c>
      <c r="C2323" s="2" t="s">
        <v>1</v>
      </c>
      <c r="D2323" s="2">
        <v>58</v>
      </c>
      <c r="E2323" s="6">
        <v>22664</v>
      </c>
      <c r="F2323" s="7">
        <v>44047.639236111114</v>
      </c>
      <c r="G2323" s="69" t="s">
        <v>4</v>
      </c>
      <c r="H2323" s="68">
        <v>1880</v>
      </c>
      <c r="I2323" s="93">
        <f t="shared" si="176"/>
        <v>18.98989898989899</v>
      </c>
      <c r="J2323" s="93">
        <v>5.0010000000000003</v>
      </c>
      <c r="K2323" s="69">
        <v>99</v>
      </c>
      <c r="L2323" s="68">
        <v>491</v>
      </c>
      <c r="M2323" s="93">
        <f t="shared" si="177"/>
        <v>4.9595959595959593</v>
      </c>
      <c r="N2323" s="93">
        <v>2.2629999999999999</v>
      </c>
      <c r="O2323" s="69">
        <v>99</v>
      </c>
      <c r="P2323" s="182">
        <f t="shared" si="178"/>
        <v>3.8289205702647657</v>
      </c>
      <c r="Q2323" s="77" t="s">
        <v>718</v>
      </c>
      <c r="V2323" s="34">
        <v>0.52083333333333337</v>
      </c>
      <c r="W2323" s="85">
        <v>0.67361111111111116</v>
      </c>
      <c r="X2323" s="78">
        <f t="shared" si="175"/>
        <v>0.15277777777777779</v>
      </c>
    </row>
    <row r="2324" spans="1:24" x14ac:dyDescent="0.3">
      <c r="A2324" s="47" t="s">
        <v>14456</v>
      </c>
      <c r="B2324" s="68" t="s">
        <v>14457</v>
      </c>
      <c r="C2324" s="2" t="s">
        <v>1</v>
      </c>
      <c r="D2324" s="2">
        <v>58</v>
      </c>
      <c r="E2324" s="6">
        <v>22664</v>
      </c>
      <c r="F2324" s="7">
        <v>44047.639236111114</v>
      </c>
      <c r="G2324" s="69" t="s">
        <v>4</v>
      </c>
      <c r="H2324" s="68">
        <v>1880</v>
      </c>
      <c r="I2324" s="93">
        <f t="shared" si="176"/>
        <v>18.98989898989899</v>
      </c>
      <c r="J2324" s="93">
        <v>5.0010000000000003</v>
      </c>
      <c r="K2324" s="69">
        <v>99</v>
      </c>
      <c r="L2324" s="68">
        <v>491</v>
      </c>
      <c r="M2324" s="93">
        <f t="shared" si="177"/>
        <v>4.9595959595959593</v>
      </c>
      <c r="N2324" s="93">
        <v>2.2629999999999999</v>
      </c>
      <c r="O2324" s="69">
        <v>99</v>
      </c>
      <c r="P2324" s="182">
        <f t="shared" si="178"/>
        <v>3.8289205702647657</v>
      </c>
      <c r="Q2324" s="77" t="s">
        <v>718</v>
      </c>
      <c r="V2324" s="34">
        <v>0.52083333333333337</v>
      </c>
      <c r="W2324" s="85">
        <v>0.67361111111111116</v>
      </c>
      <c r="X2324" s="78">
        <f t="shared" si="175"/>
        <v>0.15277777777777779</v>
      </c>
    </row>
    <row r="2325" spans="1:24" x14ac:dyDescent="0.3">
      <c r="A2325" s="47" t="s">
        <v>14458</v>
      </c>
      <c r="B2325" s="68" t="s">
        <v>14459</v>
      </c>
      <c r="C2325" s="2" t="s">
        <v>6</v>
      </c>
      <c r="D2325" s="2">
        <v>54</v>
      </c>
      <c r="E2325" s="6">
        <v>24268</v>
      </c>
      <c r="F2325" s="7">
        <v>44047.663321759261</v>
      </c>
      <c r="G2325" s="69" t="s">
        <v>4</v>
      </c>
      <c r="H2325" s="68">
        <v>1236</v>
      </c>
      <c r="I2325" s="93">
        <f t="shared" si="176"/>
        <v>12.484848484848484</v>
      </c>
      <c r="J2325" s="93">
        <v>3.4969999999999999</v>
      </c>
      <c r="K2325" s="69">
        <v>99</v>
      </c>
      <c r="L2325" s="68">
        <v>393</v>
      </c>
      <c r="M2325" s="93">
        <f t="shared" si="177"/>
        <v>3.9696969696969697</v>
      </c>
      <c r="N2325" s="93">
        <v>2.1640000000000001</v>
      </c>
      <c r="O2325" s="69">
        <v>99</v>
      </c>
      <c r="P2325" s="182">
        <f t="shared" si="178"/>
        <v>3.1450381679389312</v>
      </c>
      <c r="Q2325" s="77" t="s">
        <v>718</v>
      </c>
      <c r="V2325" s="34">
        <v>0.51388888888888895</v>
      </c>
      <c r="W2325" s="85">
        <v>0.6875</v>
      </c>
      <c r="X2325" s="78">
        <f t="shared" si="175"/>
        <v>0.17361111111111105</v>
      </c>
    </row>
    <row r="2326" spans="1:24" x14ac:dyDescent="0.3">
      <c r="A2326" s="47" t="s">
        <v>14458</v>
      </c>
      <c r="B2326" s="68" t="s">
        <v>14459</v>
      </c>
      <c r="C2326" s="2" t="s">
        <v>6</v>
      </c>
      <c r="D2326" s="2">
        <v>54</v>
      </c>
      <c r="E2326" s="6">
        <v>24268</v>
      </c>
      <c r="F2326" s="7">
        <v>44047.663321759261</v>
      </c>
      <c r="G2326" s="69" t="s">
        <v>4</v>
      </c>
      <c r="H2326" s="68">
        <v>1236</v>
      </c>
      <c r="I2326" s="93">
        <f t="shared" si="176"/>
        <v>12.484848484848484</v>
      </c>
      <c r="J2326" s="93">
        <v>3.4969999999999999</v>
      </c>
      <c r="K2326" s="69">
        <v>99</v>
      </c>
      <c r="L2326" s="68">
        <v>393</v>
      </c>
      <c r="M2326" s="93">
        <f t="shared" si="177"/>
        <v>3.9696969696969697</v>
      </c>
      <c r="N2326" s="93">
        <v>2.1640000000000001</v>
      </c>
      <c r="O2326" s="69">
        <v>99</v>
      </c>
      <c r="P2326" s="182">
        <f t="shared" si="178"/>
        <v>3.1450381679389312</v>
      </c>
      <c r="Q2326" s="77" t="s">
        <v>718</v>
      </c>
      <c r="V2326" s="34">
        <v>0.51388888888888895</v>
      </c>
      <c r="W2326" s="85">
        <v>0.6875</v>
      </c>
      <c r="X2326" s="78">
        <f t="shared" si="175"/>
        <v>0.17361111111111105</v>
      </c>
    </row>
    <row r="2327" spans="1:24" x14ac:dyDescent="0.3">
      <c r="A2327" s="47" t="s">
        <v>14460</v>
      </c>
      <c r="B2327" s="68" t="s">
        <v>14461</v>
      </c>
      <c r="C2327" s="2" t="s">
        <v>6</v>
      </c>
      <c r="D2327" s="2">
        <v>76</v>
      </c>
      <c r="E2327" s="6">
        <v>16106</v>
      </c>
      <c r="F2327" s="7">
        <v>44047.696273148147</v>
      </c>
      <c r="G2327" s="69" t="s">
        <v>4</v>
      </c>
      <c r="H2327" s="68">
        <v>2872</v>
      </c>
      <c r="I2327" s="93">
        <f t="shared" si="176"/>
        <v>28.72</v>
      </c>
      <c r="J2327" s="93">
        <v>4.9630000000000001</v>
      </c>
      <c r="K2327" s="69">
        <v>100</v>
      </c>
      <c r="L2327" s="68">
        <v>1067</v>
      </c>
      <c r="M2327" s="93">
        <f t="shared" si="177"/>
        <v>10.67</v>
      </c>
      <c r="N2327" s="93">
        <v>3.5760000000000001</v>
      </c>
      <c r="O2327" s="69">
        <v>100</v>
      </c>
      <c r="P2327" s="182">
        <f t="shared" si="178"/>
        <v>2.6916588566073103</v>
      </c>
      <c r="Q2327" s="77" t="s">
        <v>718</v>
      </c>
      <c r="V2327" s="34">
        <v>0.53749999999999998</v>
      </c>
      <c r="W2327" s="85">
        <v>0.70833333333333337</v>
      </c>
      <c r="X2327" s="78">
        <f t="shared" si="175"/>
        <v>0.17083333333333339</v>
      </c>
    </row>
    <row r="2328" spans="1:24" x14ac:dyDescent="0.3">
      <c r="A2328" s="47" t="s">
        <v>14460</v>
      </c>
      <c r="B2328" s="68" t="s">
        <v>14461</v>
      </c>
      <c r="C2328" s="2" t="s">
        <v>6</v>
      </c>
      <c r="D2328" s="2">
        <v>76</v>
      </c>
      <c r="E2328" s="6">
        <v>16106</v>
      </c>
      <c r="F2328" s="7">
        <v>44047.696273148147</v>
      </c>
      <c r="G2328" s="69" t="s">
        <v>4</v>
      </c>
      <c r="H2328" s="68">
        <v>2872</v>
      </c>
      <c r="I2328" s="93">
        <f t="shared" si="176"/>
        <v>28.72</v>
      </c>
      <c r="J2328" s="93">
        <v>4.9630000000000001</v>
      </c>
      <c r="K2328" s="69">
        <v>100</v>
      </c>
      <c r="L2328" s="68">
        <v>1067</v>
      </c>
      <c r="M2328" s="93">
        <f t="shared" si="177"/>
        <v>10.67</v>
      </c>
      <c r="N2328" s="93">
        <v>3.5760000000000001</v>
      </c>
      <c r="O2328" s="69">
        <v>100</v>
      </c>
      <c r="P2328" s="182">
        <f t="shared" si="178"/>
        <v>2.6916588566073103</v>
      </c>
      <c r="Q2328" s="77" t="s">
        <v>718</v>
      </c>
      <c r="V2328" s="34">
        <v>0.53749999999999998</v>
      </c>
      <c r="W2328" s="85">
        <v>0.70833333333333337</v>
      </c>
      <c r="X2328" s="78">
        <f t="shared" si="175"/>
        <v>0.17083333333333339</v>
      </c>
    </row>
    <row r="2329" spans="1:24" x14ac:dyDescent="0.3">
      <c r="A2329" s="47" t="s">
        <v>3761</v>
      </c>
      <c r="B2329" s="68" t="s">
        <v>734</v>
      </c>
      <c r="C2329" s="2" t="s">
        <v>6</v>
      </c>
      <c r="D2329" s="2">
        <v>79</v>
      </c>
      <c r="E2329" s="6">
        <v>15170</v>
      </c>
      <c r="F2329" s="7">
        <v>44048.514247685183</v>
      </c>
      <c r="G2329" s="69" t="s">
        <v>4</v>
      </c>
      <c r="H2329" s="68">
        <v>3004</v>
      </c>
      <c r="I2329" s="93">
        <f t="shared" si="176"/>
        <v>30.343434343434343</v>
      </c>
      <c r="J2329" s="93">
        <v>6.4210000000000003</v>
      </c>
      <c r="K2329" s="69">
        <v>99</v>
      </c>
      <c r="L2329" s="68">
        <v>845</v>
      </c>
      <c r="M2329" s="93">
        <f t="shared" si="177"/>
        <v>8.5353535353535346</v>
      </c>
      <c r="N2329" s="93">
        <v>2.6309999999999998</v>
      </c>
      <c r="O2329" s="69">
        <v>99</v>
      </c>
      <c r="P2329" s="182">
        <f t="shared" si="178"/>
        <v>3.5550295857988168</v>
      </c>
      <c r="Q2329" s="77" t="s">
        <v>718</v>
      </c>
      <c r="V2329" s="34">
        <v>0.3833333333333333</v>
      </c>
      <c r="W2329" s="85">
        <v>0.52083333333333337</v>
      </c>
      <c r="X2329" s="78">
        <f t="shared" si="175"/>
        <v>0.13750000000000007</v>
      </c>
    </row>
    <row r="2330" spans="1:24" x14ac:dyDescent="0.3">
      <c r="A2330" s="47" t="s">
        <v>3761</v>
      </c>
      <c r="B2330" s="68" t="s">
        <v>734</v>
      </c>
      <c r="C2330" s="2" t="s">
        <v>6</v>
      </c>
      <c r="D2330" s="2">
        <v>79</v>
      </c>
      <c r="E2330" s="6">
        <v>15170</v>
      </c>
      <c r="F2330" s="7">
        <v>44048.514247685183</v>
      </c>
      <c r="G2330" s="69" t="s">
        <v>4</v>
      </c>
      <c r="H2330" s="68">
        <v>3004</v>
      </c>
      <c r="I2330" s="93">
        <f t="shared" si="176"/>
        <v>30.343434343434343</v>
      </c>
      <c r="J2330" s="93">
        <v>6.4210000000000003</v>
      </c>
      <c r="K2330" s="69">
        <v>99</v>
      </c>
      <c r="L2330" s="68">
        <v>845</v>
      </c>
      <c r="M2330" s="93">
        <f t="shared" si="177"/>
        <v>8.5353535353535346</v>
      </c>
      <c r="N2330" s="93">
        <v>2.6309999999999998</v>
      </c>
      <c r="O2330" s="69">
        <v>99</v>
      </c>
      <c r="P2330" s="182">
        <f t="shared" si="178"/>
        <v>3.5550295857988168</v>
      </c>
      <c r="Q2330" s="77" t="s">
        <v>718</v>
      </c>
      <c r="V2330" s="34">
        <v>0.3833333333333333</v>
      </c>
      <c r="W2330" s="85">
        <v>0.52083333333333337</v>
      </c>
      <c r="X2330" s="78">
        <f t="shared" si="175"/>
        <v>0.13750000000000007</v>
      </c>
    </row>
    <row r="2331" spans="1:24" x14ac:dyDescent="0.3">
      <c r="A2331" s="47" t="s">
        <v>14462</v>
      </c>
      <c r="B2331" s="68" t="s">
        <v>8009</v>
      </c>
      <c r="C2331" s="2" t="s">
        <v>1</v>
      </c>
      <c r="D2331" s="2">
        <v>59</v>
      </c>
      <c r="E2331" s="6">
        <v>22466</v>
      </c>
      <c r="F2331" s="7">
        <v>44048.526782407411</v>
      </c>
      <c r="G2331" s="69" t="s">
        <v>4</v>
      </c>
      <c r="H2331" s="68">
        <v>2297</v>
      </c>
      <c r="I2331" s="93">
        <f t="shared" si="176"/>
        <v>22.97</v>
      </c>
      <c r="J2331" s="93">
        <v>5.5890000000000004</v>
      </c>
      <c r="K2331" s="69">
        <v>100</v>
      </c>
      <c r="L2331" s="68">
        <v>542</v>
      </c>
      <c r="M2331" s="93">
        <f t="shared" si="177"/>
        <v>5.42</v>
      </c>
      <c r="N2331" s="93">
        <v>2.266</v>
      </c>
      <c r="O2331" s="69">
        <v>100</v>
      </c>
      <c r="P2331" s="182">
        <f t="shared" si="178"/>
        <v>4.2380073800738005</v>
      </c>
      <c r="Q2331" s="77" t="s">
        <v>718</v>
      </c>
      <c r="V2331" s="34">
        <v>0.3923611111111111</v>
      </c>
      <c r="W2331" s="85">
        <v>0.53472222222222221</v>
      </c>
      <c r="X2331" s="78">
        <f t="shared" si="175"/>
        <v>0.1423611111111111</v>
      </c>
    </row>
    <row r="2332" spans="1:24" x14ac:dyDescent="0.3">
      <c r="A2332" s="47" t="s">
        <v>14462</v>
      </c>
      <c r="B2332" s="68" t="s">
        <v>8009</v>
      </c>
      <c r="C2332" s="2" t="s">
        <v>1</v>
      </c>
      <c r="D2332" s="2">
        <v>59</v>
      </c>
      <c r="E2332" s="6">
        <v>22466</v>
      </c>
      <c r="F2332" s="7">
        <v>44048.526782407411</v>
      </c>
      <c r="G2332" s="69" t="s">
        <v>4</v>
      </c>
      <c r="H2332" s="68">
        <v>2297</v>
      </c>
      <c r="I2332" s="93">
        <f t="shared" si="176"/>
        <v>22.97</v>
      </c>
      <c r="J2332" s="93">
        <v>5.5890000000000004</v>
      </c>
      <c r="K2332" s="69">
        <v>100</v>
      </c>
      <c r="L2332" s="68">
        <v>542</v>
      </c>
      <c r="M2332" s="93">
        <f t="shared" si="177"/>
        <v>5.42</v>
      </c>
      <c r="N2332" s="93">
        <v>2.266</v>
      </c>
      <c r="O2332" s="69">
        <v>100</v>
      </c>
      <c r="P2332" s="182">
        <f t="shared" si="178"/>
        <v>4.2380073800738005</v>
      </c>
      <c r="Q2332" s="77" t="s">
        <v>718</v>
      </c>
      <c r="V2332" s="34">
        <v>0.3923611111111111</v>
      </c>
      <c r="W2332" s="85">
        <v>0.53472222222222221</v>
      </c>
      <c r="X2332" s="78">
        <f t="shared" si="175"/>
        <v>0.1423611111111111</v>
      </c>
    </row>
    <row r="2333" spans="1:24" x14ac:dyDescent="0.3">
      <c r="A2333" s="47" t="s">
        <v>14463</v>
      </c>
      <c r="B2333" s="68" t="s">
        <v>8546</v>
      </c>
      <c r="C2333" s="2" t="s">
        <v>1</v>
      </c>
      <c r="D2333" s="2">
        <v>44</v>
      </c>
      <c r="E2333" s="6">
        <v>27616</v>
      </c>
      <c r="F2333" s="7">
        <v>44048.536724537036</v>
      </c>
      <c r="G2333" s="69" t="s">
        <v>4</v>
      </c>
      <c r="H2333" s="68">
        <v>2133</v>
      </c>
      <c r="I2333" s="93">
        <f t="shared" si="176"/>
        <v>21.33</v>
      </c>
      <c r="J2333" s="93">
        <v>4.6559999999999997</v>
      </c>
      <c r="K2333" s="69">
        <v>100</v>
      </c>
      <c r="L2333" s="68">
        <v>406</v>
      </c>
      <c r="M2333" s="93">
        <f t="shared" si="177"/>
        <v>4.0599999999999996</v>
      </c>
      <c r="N2333" s="93">
        <v>2.0979999999999999</v>
      </c>
      <c r="O2333" s="69">
        <v>100</v>
      </c>
      <c r="P2333" s="182">
        <f t="shared" si="178"/>
        <v>5.2536945812807883</v>
      </c>
      <c r="Q2333" s="77" t="s">
        <v>718</v>
      </c>
      <c r="V2333" s="34">
        <v>0.39930555555555558</v>
      </c>
      <c r="W2333" s="85">
        <v>0.54861111111111105</v>
      </c>
      <c r="X2333" s="78">
        <f t="shared" si="175"/>
        <v>0.14930555555555547</v>
      </c>
    </row>
    <row r="2334" spans="1:24" x14ac:dyDescent="0.3">
      <c r="A2334" s="47" t="s">
        <v>14463</v>
      </c>
      <c r="B2334" s="68" t="s">
        <v>8546</v>
      </c>
      <c r="C2334" s="2" t="s">
        <v>1</v>
      </c>
      <c r="D2334" s="2">
        <v>44</v>
      </c>
      <c r="E2334" s="6">
        <v>27616</v>
      </c>
      <c r="F2334" s="7">
        <v>44048.536724537036</v>
      </c>
      <c r="G2334" s="69" t="s">
        <v>4</v>
      </c>
      <c r="H2334" s="68">
        <v>2133</v>
      </c>
      <c r="I2334" s="93">
        <f t="shared" si="176"/>
        <v>21.33</v>
      </c>
      <c r="J2334" s="93">
        <v>4.6559999999999997</v>
      </c>
      <c r="K2334" s="69">
        <v>100</v>
      </c>
      <c r="L2334" s="68">
        <v>406</v>
      </c>
      <c r="M2334" s="93">
        <f t="shared" si="177"/>
        <v>4.0599999999999996</v>
      </c>
      <c r="N2334" s="93">
        <v>2.0979999999999999</v>
      </c>
      <c r="O2334" s="69">
        <v>100</v>
      </c>
      <c r="P2334" s="182">
        <f t="shared" si="178"/>
        <v>5.2536945812807883</v>
      </c>
      <c r="Q2334" s="77" t="s">
        <v>718</v>
      </c>
      <c r="V2334" s="34">
        <v>0.39930555555555558</v>
      </c>
      <c r="W2334" s="85">
        <v>0.54861111111111105</v>
      </c>
      <c r="X2334" s="78">
        <f t="shared" si="175"/>
        <v>0.14930555555555547</v>
      </c>
    </row>
    <row r="2335" spans="1:24" x14ac:dyDescent="0.3">
      <c r="A2335" s="47" t="s">
        <v>14464</v>
      </c>
      <c r="B2335" s="68" t="s">
        <v>73</v>
      </c>
      <c r="C2335" s="2" t="s">
        <v>6</v>
      </c>
      <c r="D2335" s="2">
        <v>12</v>
      </c>
      <c r="E2335" s="6">
        <v>39677</v>
      </c>
      <c r="F2335" s="7">
        <v>44048.546469907407</v>
      </c>
      <c r="G2335" s="69" t="s">
        <v>4</v>
      </c>
      <c r="H2335" s="68">
        <v>1856</v>
      </c>
      <c r="I2335" s="93">
        <f t="shared" si="176"/>
        <v>18.747474747474747</v>
      </c>
      <c r="J2335" s="93">
        <v>5.1529999999999996</v>
      </c>
      <c r="K2335" s="69">
        <v>99</v>
      </c>
      <c r="L2335" s="68">
        <v>217</v>
      </c>
      <c r="M2335" s="93">
        <f t="shared" si="177"/>
        <v>2.191919191919192</v>
      </c>
      <c r="N2335" s="93">
        <v>1.353</v>
      </c>
      <c r="O2335" s="69">
        <v>99</v>
      </c>
      <c r="P2335" s="182">
        <f t="shared" si="178"/>
        <v>8.5529953917050694</v>
      </c>
      <c r="Q2335" s="77" t="s">
        <v>718</v>
      </c>
      <c r="V2335" s="34">
        <v>0.40972222222222227</v>
      </c>
      <c r="W2335" s="85">
        <v>0.56944444444444442</v>
      </c>
      <c r="X2335" s="78">
        <f t="shared" si="175"/>
        <v>0.15972222222222215</v>
      </c>
    </row>
    <row r="2336" spans="1:24" x14ac:dyDescent="0.3">
      <c r="A2336" s="47" t="s">
        <v>14464</v>
      </c>
      <c r="B2336" s="68" t="s">
        <v>73</v>
      </c>
      <c r="C2336" s="2" t="s">
        <v>6</v>
      </c>
      <c r="D2336" s="2">
        <v>12</v>
      </c>
      <c r="E2336" s="6">
        <v>39677</v>
      </c>
      <c r="F2336" s="7">
        <v>44048.546469907407</v>
      </c>
      <c r="G2336" s="69" t="s">
        <v>4</v>
      </c>
      <c r="H2336" s="68">
        <v>1856</v>
      </c>
      <c r="I2336" s="93">
        <f t="shared" si="176"/>
        <v>18.747474747474747</v>
      </c>
      <c r="J2336" s="93">
        <v>5.1529999999999996</v>
      </c>
      <c r="K2336" s="69">
        <v>99</v>
      </c>
      <c r="L2336" s="68">
        <v>217</v>
      </c>
      <c r="M2336" s="93">
        <f t="shared" si="177"/>
        <v>2.191919191919192</v>
      </c>
      <c r="N2336" s="93">
        <v>1.353</v>
      </c>
      <c r="O2336" s="69">
        <v>99</v>
      </c>
      <c r="P2336" s="182">
        <f t="shared" si="178"/>
        <v>8.5529953917050694</v>
      </c>
      <c r="Q2336" s="77" t="s">
        <v>718</v>
      </c>
      <c r="V2336" s="34">
        <v>0.40972222222222227</v>
      </c>
      <c r="W2336" s="85">
        <v>0.56944444444444442</v>
      </c>
      <c r="X2336" s="78">
        <f t="shared" si="175"/>
        <v>0.15972222222222215</v>
      </c>
    </row>
    <row r="2337" spans="1:25" x14ac:dyDescent="0.3">
      <c r="A2337" s="47" t="s">
        <v>14465</v>
      </c>
      <c r="B2337" s="68" t="s">
        <v>14466</v>
      </c>
      <c r="C2337" s="2" t="s">
        <v>1</v>
      </c>
      <c r="D2337" s="2">
        <v>76</v>
      </c>
      <c r="E2337" s="6">
        <v>16161</v>
      </c>
      <c r="F2337" s="7">
        <v>44048.567361111112</v>
      </c>
      <c r="G2337" s="69" t="s">
        <v>4</v>
      </c>
      <c r="H2337" s="68">
        <v>2644</v>
      </c>
      <c r="I2337" s="93">
        <f t="shared" si="176"/>
        <v>26.707070707070706</v>
      </c>
      <c r="J2337" s="93">
        <v>6.0880000000000001</v>
      </c>
      <c r="K2337" s="69">
        <v>99</v>
      </c>
      <c r="L2337" s="68">
        <v>570</v>
      </c>
      <c r="M2337" s="93">
        <f t="shared" si="177"/>
        <v>5.7575757575757578</v>
      </c>
      <c r="N2337" s="93">
        <v>2.6070000000000002</v>
      </c>
      <c r="O2337" s="69">
        <v>99</v>
      </c>
      <c r="P2337" s="182">
        <f t="shared" si="178"/>
        <v>4.6385964912280695</v>
      </c>
      <c r="Q2337" s="77" t="s">
        <v>718</v>
      </c>
      <c r="V2337" s="34">
        <v>0.4145833333333333</v>
      </c>
      <c r="W2337" s="85">
        <v>0.58333333333333337</v>
      </c>
      <c r="X2337" s="78">
        <f t="shared" si="175"/>
        <v>0.16875000000000007</v>
      </c>
    </row>
    <row r="2338" spans="1:25" x14ac:dyDescent="0.3">
      <c r="A2338" s="47" t="s">
        <v>14465</v>
      </c>
      <c r="B2338" s="68" t="s">
        <v>14466</v>
      </c>
      <c r="C2338" s="2" t="s">
        <v>1</v>
      </c>
      <c r="D2338" s="2">
        <v>76</v>
      </c>
      <c r="E2338" s="6">
        <v>16161</v>
      </c>
      <c r="F2338" s="7">
        <v>44048.567361111112</v>
      </c>
      <c r="G2338" s="69" t="s">
        <v>4</v>
      </c>
      <c r="H2338" s="68">
        <v>2644</v>
      </c>
      <c r="I2338" s="93">
        <f t="shared" si="176"/>
        <v>26.707070707070706</v>
      </c>
      <c r="J2338" s="93">
        <v>6.0880000000000001</v>
      </c>
      <c r="K2338" s="69">
        <v>99</v>
      </c>
      <c r="L2338" s="68">
        <v>570</v>
      </c>
      <c r="M2338" s="93">
        <f t="shared" si="177"/>
        <v>5.7575757575757578</v>
      </c>
      <c r="N2338" s="93">
        <v>2.6070000000000002</v>
      </c>
      <c r="O2338" s="69">
        <v>99</v>
      </c>
      <c r="P2338" s="182">
        <f t="shared" si="178"/>
        <v>4.6385964912280695</v>
      </c>
      <c r="Q2338" s="77" t="s">
        <v>718</v>
      </c>
      <c r="V2338" s="34">
        <v>0.4145833333333333</v>
      </c>
      <c r="W2338" s="85">
        <v>0.58333333333333337</v>
      </c>
      <c r="X2338" s="78">
        <f t="shared" si="175"/>
        <v>0.16875000000000007</v>
      </c>
    </row>
    <row r="2339" spans="1:25" x14ac:dyDescent="0.3">
      <c r="A2339" s="47" t="s">
        <v>14467</v>
      </c>
      <c r="B2339" s="68" t="s">
        <v>14468</v>
      </c>
      <c r="C2339" s="2" t="s">
        <v>1</v>
      </c>
      <c r="D2339" s="2">
        <v>42</v>
      </c>
      <c r="E2339" s="6">
        <v>28701</v>
      </c>
      <c r="F2339" s="7">
        <v>44048.57708333333</v>
      </c>
      <c r="G2339" s="69" t="s">
        <v>4</v>
      </c>
      <c r="H2339" s="68">
        <v>1304</v>
      </c>
      <c r="I2339" s="93">
        <f t="shared" si="176"/>
        <v>13.171717171717171</v>
      </c>
      <c r="J2339" s="93">
        <v>3.915</v>
      </c>
      <c r="K2339" s="69">
        <v>99</v>
      </c>
      <c r="L2339" s="68">
        <v>312</v>
      </c>
      <c r="M2339" s="93">
        <f t="shared" si="177"/>
        <v>3.1515151515151514</v>
      </c>
      <c r="N2339" s="93">
        <v>1.746</v>
      </c>
      <c r="O2339" s="69">
        <v>99</v>
      </c>
      <c r="P2339" s="182">
        <f t="shared" si="178"/>
        <v>4.1794871794871797</v>
      </c>
      <c r="Q2339" s="77" t="s">
        <v>718</v>
      </c>
      <c r="V2339" s="34">
        <v>0.4368055555555555</v>
      </c>
      <c r="W2339" s="85">
        <v>0.59722222222222221</v>
      </c>
      <c r="X2339" s="78">
        <f t="shared" si="175"/>
        <v>0.16041666666666671</v>
      </c>
    </row>
    <row r="2340" spans="1:25" x14ac:dyDescent="0.3">
      <c r="A2340" s="47" t="s">
        <v>14467</v>
      </c>
      <c r="B2340" s="68" t="s">
        <v>14468</v>
      </c>
      <c r="C2340" s="2" t="s">
        <v>1</v>
      </c>
      <c r="D2340" s="2">
        <v>42</v>
      </c>
      <c r="E2340" s="6">
        <v>28701</v>
      </c>
      <c r="F2340" s="7">
        <v>44048.57708333333</v>
      </c>
      <c r="G2340" s="69" t="s">
        <v>4</v>
      </c>
      <c r="H2340" s="68">
        <v>1304</v>
      </c>
      <c r="I2340" s="93">
        <f t="shared" si="176"/>
        <v>13.171717171717171</v>
      </c>
      <c r="J2340" s="93">
        <v>3.915</v>
      </c>
      <c r="K2340" s="69">
        <v>99</v>
      </c>
      <c r="L2340" s="68">
        <v>312</v>
      </c>
      <c r="M2340" s="93">
        <f t="shared" si="177"/>
        <v>3.1515151515151514</v>
      </c>
      <c r="N2340" s="93">
        <v>1.746</v>
      </c>
      <c r="O2340" s="69">
        <v>99</v>
      </c>
      <c r="P2340" s="182">
        <f t="shared" si="178"/>
        <v>4.1794871794871797</v>
      </c>
      <c r="Q2340" s="77" t="s">
        <v>718</v>
      </c>
      <c r="V2340" s="34">
        <v>0.4368055555555555</v>
      </c>
      <c r="W2340" s="85">
        <v>0.59722222222222221</v>
      </c>
      <c r="X2340" s="78">
        <f t="shared" si="175"/>
        <v>0.16041666666666671</v>
      </c>
      <c r="Y2340" s="52"/>
    </row>
    <row r="2341" spans="1:25" x14ac:dyDescent="0.3">
      <c r="A2341" s="47" t="s">
        <v>14469</v>
      </c>
      <c r="B2341" s="68" t="s">
        <v>7604</v>
      </c>
      <c r="C2341" s="2" t="s">
        <v>1</v>
      </c>
      <c r="D2341" s="2">
        <v>68</v>
      </c>
      <c r="E2341" s="6">
        <v>18908</v>
      </c>
      <c r="F2341" s="7">
        <v>44048.588692129626</v>
      </c>
      <c r="G2341" s="69" t="s">
        <v>4</v>
      </c>
      <c r="H2341" s="68">
        <v>3491</v>
      </c>
      <c r="I2341" s="93">
        <f t="shared" si="176"/>
        <v>34.909999999999997</v>
      </c>
      <c r="J2341" s="93">
        <v>6.8979999999999997</v>
      </c>
      <c r="K2341" s="69">
        <v>100</v>
      </c>
      <c r="L2341" s="68">
        <v>793</v>
      </c>
      <c r="M2341" s="93">
        <f t="shared" si="177"/>
        <v>7.93</v>
      </c>
      <c r="N2341" s="93">
        <v>2.7570000000000001</v>
      </c>
      <c r="O2341" s="69">
        <v>100</v>
      </c>
      <c r="P2341" s="182">
        <f t="shared" si="178"/>
        <v>4.4022698612862543</v>
      </c>
      <c r="Q2341" s="77" t="s">
        <v>718</v>
      </c>
      <c r="V2341" s="34">
        <v>0.46249999999999997</v>
      </c>
      <c r="W2341" s="85">
        <v>0.61805555555555558</v>
      </c>
      <c r="X2341" s="78">
        <f t="shared" si="175"/>
        <v>0.15555555555555561</v>
      </c>
    </row>
    <row r="2342" spans="1:25" x14ac:dyDescent="0.3">
      <c r="A2342" s="47" t="s">
        <v>14469</v>
      </c>
      <c r="B2342" s="68" t="s">
        <v>7604</v>
      </c>
      <c r="C2342" s="2" t="s">
        <v>1</v>
      </c>
      <c r="D2342" s="2">
        <v>68</v>
      </c>
      <c r="E2342" s="6">
        <v>18908</v>
      </c>
      <c r="F2342" s="7">
        <v>44048.588692129626</v>
      </c>
      <c r="G2342" s="69" t="s">
        <v>4</v>
      </c>
      <c r="H2342" s="68">
        <v>3491</v>
      </c>
      <c r="I2342" s="93">
        <f t="shared" si="176"/>
        <v>34.909999999999997</v>
      </c>
      <c r="J2342" s="93">
        <v>6.8979999999999997</v>
      </c>
      <c r="K2342" s="69">
        <v>100</v>
      </c>
      <c r="L2342" s="68">
        <v>793</v>
      </c>
      <c r="M2342" s="93">
        <f t="shared" si="177"/>
        <v>7.93</v>
      </c>
      <c r="N2342" s="93">
        <v>2.7570000000000001</v>
      </c>
      <c r="O2342" s="69">
        <v>100</v>
      </c>
      <c r="P2342" s="182">
        <f t="shared" si="178"/>
        <v>4.4022698612862543</v>
      </c>
      <c r="Q2342" s="77" t="s">
        <v>718</v>
      </c>
      <c r="V2342" s="34">
        <v>0.46249999999999997</v>
      </c>
      <c r="W2342" s="85">
        <v>0.61805555555555558</v>
      </c>
      <c r="X2342" s="78">
        <f t="shared" si="175"/>
        <v>0.15555555555555561</v>
      </c>
    </row>
    <row r="2343" spans="1:25" x14ac:dyDescent="0.3">
      <c r="A2343" s="47" t="s">
        <v>14470</v>
      </c>
      <c r="B2343" s="68" t="s">
        <v>7178</v>
      </c>
      <c r="C2343" s="2" t="s">
        <v>1</v>
      </c>
      <c r="D2343" s="2">
        <v>68</v>
      </c>
      <c r="E2343" s="6">
        <v>19036</v>
      </c>
      <c r="F2343" s="7">
        <v>44048.599918981483</v>
      </c>
      <c r="G2343" s="69" t="s">
        <v>4</v>
      </c>
      <c r="H2343" s="68">
        <v>3531</v>
      </c>
      <c r="I2343" s="93">
        <f t="shared" si="176"/>
        <v>35.31</v>
      </c>
      <c r="J2343" s="93">
        <v>6.899</v>
      </c>
      <c r="K2343" s="69">
        <v>100</v>
      </c>
      <c r="L2343" s="68">
        <v>534</v>
      </c>
      <c r="M2343" s="93">
        <f t="shared" si="177"/>
        <v>5.34</v>
      </c>
      <c r="N2343" s="93">
        <v>2.4790000000000001</v>
      </c>
      <c r="O2343" s="69">
        <v>100</v>
      </c>
      <c r="P2343" s="182">
        <f t="shared" si="178"/>
        <v>6.6123595505617985</v>
      </c>
      <c r="Q2343" s="77" t="s">
        <v>718</v>
      </c>
      <c r="V2343" s="34">
        <v>0.4694444444444445</v>
      </c>
      <c r="W2343" s="85">
        <v>0.63194444444444442</v>
      </c>
      <c r="X2343" s="78">
        <f t="shared" si="175"/>
        <v>0.16249999999999992</v>
      </c>
    </row>
    <row r="2344" spans="1:25" x14ac:dyDescent="0.3">
      <c r="A2344" s="47" t="s">
        <v>14470</v>
      </c>
      <c r="B2344" s="68" t="s">
        <v>7178</v>
      </c>
      <c r="C2344" s="2" t="s">
        <v>1</v>
      </c>
      <c r="D2344" s="2">
        <v>68</v>
      </c>
      <c r="E2344" s="6">
        <v>19036</v>
      </c>
      <c r="F2344" s="7">
        <v>44048.599918981483</v>
      </c>
      <c r="G2344" s="69" t="s">
        <v>4</v>
      </c>
      <c r="H2344" s="68">
        <v>3531</v>
      </c>
      <c r="I2344" s="93">
        <f t="shared" si="176"/>
        <v>35.31</v>
      </c>
      <c r="J2344" s="93">
        <v>6.899</v>
      </c>
      <c r="K2344" s="69">
        <v>100</v>
      </c>
      <c r="L2344" s="68">
        <v>534</v>
      </c>
      <c r="M2344" s="93">
        <f t="shared" si="177"/>
        <v>5.34</v>
      </c>
      <c r="N2344" s="93">
        <v>2.4790000000000001</v>
      </c>
      <c r="O2344" s="69">
        <v>100</v>
      </c>
      <c r="P2344" s="182">
        <f t="shared" si="178"/>
        <v>6.6123595505617985</v>
      </c>
      <c r="Q2344" s="77" t="s">
        <v>718</v>
      </c>
      <c r="V2344" s="34">
        <v>0.4694444444444445</v>
      </c>
      <c r="W2344" s="85">
        <v>0.63194444444444442</v>
      </c>
      <c r="X2344" s="78">
        <f t="shared" si="175"/>
        <v>0.16249999999999992</v>
      </c>
    </row>
    <row r="2345" spans="1:25" x14ac:dyDescent="0.3">
      <c r="A2345" s="47" t="s">
        <v>14471</v>
      </c>
      <c r="B2345" s="68" t="s">
        <v>6993</v>
      </c>
      <c r="C2345" s="2" t="s">
        <v>1</v>
      </c>
      <c r="D2345" s="2">
        <v>52</v>
      </c>
      <c r="E2345" s="6">
        <v>24962</v>
      </c>
      <c r="F2345" s="7">
        <v>44048.639097222222</v>
      </c>
      <c r="G2345" s="69" t="s">
        <v>4</v>
      </c>
      <c r="H2345" s="68">
        <v>1580</v>
      </c>
      <c r="I2345" s="93">
        <f t="shared" si="176"/>
        <v>15.8</v>
      </c>
      <c r="J2345" s="93">
        <v>4.4359999999999999</v>
      </c>
      <c r="K2345" s="69">
        <v>100</v>
      </c>
      <c r="L2345" s="68">
        <v>328</v>
      </c>
      <c r="M2345" s="93">
        <f t="shared" si="177"/>
        <v>3.28</v>
      </c>
      <c r="N2345" s="93">
        <v>1.8480000000000001</v>
      </c>
      <c r="O2345" s="69">
        <v>100</v>
      </c>
      <c r="P2345" s="182">
        <f t="shared" si="178"/>
        <v>4.8170731707317076</v>
      </c>
      <c r="Q2345" s="77" t="s">
        <v>718</v>
      </c>
      <c r="V2345" s="34">
        <v>0.47430555555555554</v>
      </c>
      <c r="W2345" s="85">
        <v>0.64583333333333337</v>
      </c>
      <c r="X2345" s="78">
        <f t="shared" si="175"/>
        <v>0.17152777777777783</v>
      </c>
    </row>
    <row r="2346" spans="1:25" x14ac:dyDescent="0.3">
      <c r="A2346" s="47" t="s">
        <v>14471</v>
      </c>
      <c r="B2346" s="68" t="s">
        <v>6993</v>
      </c>
      <c r="C2346" s="2" t="s">
        <v>1</v>
      </c>
      <c r="D2346" s="2">
        <v>52</v>
      </c>
      <c r="E2346" s="6">
        <v>24962</v>
      </c>
      <c r="F2346" s="7">
        <v>44048.639097222222</v>
      </c>
      <c r="G2346" s="69" t="s">
        <v>4</v>
      </c>
      <c r="H2346" s="68">
        <v>1580</v>
      </c>
      <c r="I2346" s="93">
        <f t="shared" si="176"/>
        <v>15.8</v>
      </c>
      <c r="J2346" s="93">
        <v>4.4359999999999999</v>
      </c>
      <c r="K2346" s="69">
        <v>100</v>
      </c>
      <c r="L2346" s="68">
        <v>328</v>
      </c>
      <c r="M2346" s="93">
        <f t="shared" si="177"/>
        <v>3.28</v>
      </c>
      <c r="N2346" s="93">
        <v>1.8480000000000001</v>
      </c>
      <c r="O2346" s="69">
        <v>100</v>
      </c>
      <c r="P2346" s="182">
        <f t="shared" si="178"/>
        <v>4.8170731707317076</v>
      </c>
      <c r="Q2346" s="77" t="s">
        <v>718</v>
      </c>
      <c r="V2346" s="34">
        <v>0.47430555555555554</v>
      </c>
      <c r="W2346" s="85">
        <v>0.64583333333333337</v>
      </c>
      <c r="X2346" s="78">
        <f t="shared" si="175"/>
        <v>0.17152777777777783</v>
      </c>
    </row>
    <row r="2347" spans="1:25" x14ac:dyDescent="0.3">
      <c r="A2347" s="47" t="s">
        <v>14472</v>
      </c>
      <c r="B2347" s="68" t="s">
        <v>14473</v>
      </c>
      <c r="C2347" s="2" t="s">
        <v>6</v>
      </c>
      <c r="D2347" s="2">
        <v>28</v>
      </c>
      <c r="E2347" s="6">
        <v>33459</v>
      </c>
      <c r="F2347" s="7">
        <v>44048.649618055555</v>
      </c>
      <c r="G2347" s="69" t="s">
        <v>4</v>
      </c>
      <c r="H2347" s="68">
        <v>903</v>
      </c>
      <c r="I2347" s="93">
        <f t="shared" si="176"/>
        <v>9.1212121212121211</v>
      </c>
      <c r="J2347" s="93">
        <v>2.9430000000000001</v>
      </c>
      <c r="K2347" s="69">
        <v>99</v>
      </c>
      <c r="L2347" s="68">
        <v>444</v>
      </c>
      <c r="M2347" s="93">
        <f t="shared" si="177"/>
        <v>4.4848484848484844</v>
      </c>
      <c r="N2347" s="93">
        <v>2.0819999999999999</v>
      </c>
      <c r="O2347" s="69">
        <v>99</v>
      </c>
      <c r="P2347" s="182">
        <f t="shared" si="178"/>
        <v>2.0337837837837838</v>
      </c>
      <c r="Q2347" s="77" t="s">
        <v>718</v>
      </c>
      <c r="V2347" s="34">
        <v>0.51180555555555551</v>
      </c>
      <c r="W2347" s="85">
        <v>0.66666666666666663</v>
      </c>
      <c r="X2347" s="78">
        <f t="shared" si="175"/>
        <v>0.15486111111111112</v>
      </c>
    </row>
    <row r="2348" spans="1:25" x14ac:dyDescent="0.3">
      <c r="A2348" s="47" t="s">
        <v>14472</v>
      </c>
      <c r="B2348" s="68" t="s">
        <v>14473</v>
      </c>
      <c r="C2348" s="2" t="s">
        <v>6</v>
      </c>
      <c r="D2348" s="2">
        <v>28</v>
      </c>
      <c r="E2348" s="6">
        <v>33459</v>
      </c>
      <c r="F2348" s="7">
        <v>44048.649618055555</v>
      </c>
      <c r="G2348" s="69" t="s">
        <v>4</v>
      </c>
      <c r="H2348" s="68">
        <v>903</v>
      </c>
      <c r="I2348" s="93">
        <f t="shared" si="176"/>
        <v>9.1212121212121211</v>
      </c>
      <c r="J2348" s="93">
        <v>2.9430000000000001</v>
      </c>
      <c r="K2348" s="69">
        <v>99</v>
      </c>
      <c r="L2348" s="68">
        <v>444</v>
      </c>
      <c r="M2348" s="93">
        <f t="shared" si="177"/>
        <v>4.4848484848484844</v>
      </c>
      <c r="N2348" s="93">
        <v>2.0819999999999999</v>
      </c>
      <c r="O2348" s="69">
        <v>99</v>
      </c>
      <c r="P2348" s="182">
        <f t="shared" si="178"/>
        <v>2.0337837837837838</v>
      </c>
      <c r="Q2348" s="77" t="s">
        <v>718</v>
      </c>
      <c r="V2348" s="34">
        <v>0.51180555555555551</v>
      </c>
      <c r="W2348" s="85">
        <v>0.66666666666666663</v>
      </c>
      <c r="X2348" s="78">
        <f t="shared" si="175"/>
        <v>0.15486111111111112</v>
      </c>
    </row>
    <row r="2349" spans="1:25" x14ac:dyDescent="0.3">
      <c r="A2349" s="47" t="s">
        <v>14474</v>
      </c>
      <c r="B2349" s="68" t="s">
        <v>14475</v>
      </c>
      <c r="C2349" s="2" t="s">
        <v>6</v>
      </c>
      <c r="D2349" s="2">
        <v>61</v>
      </c>
      <c r="E2349" s="6">
        <v>21452</v>
      </c>
      <c r="F2349" s="7">
        <v>44048.667708333334</v>
      </c>
      <c r="G2349" s="69" t="s">
        <v>4</v>
      </c>
      <c r="H2349" s="68">
        <v>1886</v>
      </c>
      <c r="I2349" s="93">
        <f t="shared" si="176"/>
        <v>19.050505050505052</v>
      </c>
      <c r="J2349" s="93">
        <v>4.3410000000000002</v>
      </c>
      <c r="K2349" s="69">
        <v>99</v>
      </c>
      <c r="L2349" s="68">
        <v>670</v>
      </c>
      <c r="M2349" s="93">
        <f t="shared" si="177"/>
        <v>6.7676767676767673</v>
      </c>
      <c r="N2349" s="93">
        <v>2.6059999999999999</v>
      </c>
      <c r="O2349" s="69">
        <v>99</v>
      </c>
      <c r="P2349" s="182">
        <f t="shared" si="178"/>
        <v>2.8149253731343289</v>
      </c>
      <c r="Q2349" s="77" t="s">
        <v>718</v>
      </c>
      <c r="V2349" s="34">
        <v>0.53472222222222221</v>
      </c>
      <c r="W2349" s="85">
        <v>0.68055555555555547</v>
      </c>
      <c r="X2349" s="78">
        <f t="shared" si="175"/>
        <v>0.14583333333333326</v>
      </c>
    </row>
    <row r="2350" spans="1:25" x14ac:dyDescent="0.3">
      <c r="A2350" s="47" t="s">
        <v>14474</v>
      </c>
      <c r="B2350" s="68" t="s">
        <v>14475</v>
      </c>
      <c r="C2350" s="2" t="s">
        <v>6</v>
      </c>
      <c r="D2350" s="2">
        <v>61</v>
      </c>
      <c r="E2350" s="6">
        <v>21452</v>
      </c>
      <c r="F2350" s="7">
        <v>44048.667708333334</v>
      </c>
      <c r="G2350" s="69" t="s">
        <v>4</v>
      </c>
      <c r="H2350" s="68">
        <v>1886</v>
      </c>
      <c r="I2350" s="93">
        <f t="shared" si="176"/>
        <v>19.050505050505052</v>
      </c>
      <c r="J2350" s="93">
        <v>4.3410000000000002</v>
      </c>
      <c r="K2350" s="69">
        <v>99</v>
      </c>
      <c r="L2350" s="68">
        <v>670</v>
      </c>
      <c r="M2350" s="93">
        <f t="shared" si="177"/>
        <v>6.7676767676767673</v>
      </c>
      <c r="N2350" s="93">
        <v>2.6059999999999999</v>
      </c>
      <c r="O2350" s="69">
        <v>99</v>
      </c>
      <c r="P2350" s="182">
        <f t="shared" si="178"/>
        <v>2.8149253731343289</v>
      </c>
      <c r="Q2350" s="77" t="s">
        <v>718</v>
      </c>
      <c r="V2350" s="34">
        <v>0.53472222222222221</v>
      </c>
      <c r="W2350" s="85">
        <v>0.68055555555555547</v>
      </c>
      <c r="X2350" s="78">
        <f t="shared" si="175"/>
        <v>0.14583333333333326</v>
      </c>
    </row>
    <row r="2351" spans="1:25" x14ac:dyDescent="0.3">
      <c r="A2351" s="47" t="s">
        <v>14476</v>
      </c>
      <c r="B2351" s="68" t="s">
        <v>14477</v>
      </c>
      <c r="C2351" s="2" t="s">
        <v>1</v>
      </c>
      <c r="D2351" s="2">
        <v>52</v>
      </c>
      <c r="E2351" s="6">
        <v>24934</v>
      </c>
      <c r="F2351" s="7">
        <v>44049.433958333335</v>
      </c>
      <c r="G2351" s="69" t="s">
        <v>4</v>
      </c>
      <c r="H2351" s="68">
        <v>2856</v>
      </c>
      <c r="I2351" s="93">
        <f t="shared" si="176"/>
        <v>28.848484848484848</v>
      </c>
      <c r="J2351" s="93">
        <v>4.5119999999999996</v>
      </c>
      <c r="K2351" s="69">
        <v>99</v>
      </c>
      <c r="L2351" s="68">
        <v>472</v>
      </c>
      <c r="M2351" s="93">
        <f t="shared" si="177"/>
        <v>4.7676767676767673</v>
      </c>
      <c r="N2351" s="93">
        <v>2.2170000000000001</v>
      </c>
      <c r="O2351" s="69">
        <v>99</v>
      </c>
      <c r="P2351" s="182">
        <f t="shared" si="178"/>
        <v>6.0508474576271194</v>
      </c>
      <c r="Q2351" s="77" t="s">
        <v>718</v>
      </c>
      <c r="V2351" s="34">
        <v>0.38263888888888892</v>
      </c>
      <c r="W2351" s="85">
        <v>0.51388888888888895</v>
      </c>
      <c r="X2351" s="78">
        <f t="shared" ref="X2351:X2414" si="179">W2351-V2351</f>
        <v>0.13125000000000003</v>
      </c>
    </row>
    <row r="2352" spans="1:25" x14ac:dyDescent="0.3">
      <c r="A2352" s="47" t="s">
        <v>14476</v>
      </c>
      <c r="B2352" s="68" t="s">
        <v>14477</v>
      </c>
      <c r="C2352" s="2" t="s">
        <v>1</v>
      </c>
      <c r="D2352" s="2">
        <v>52</v>
      </c>
      <c r="E2352" s="6">
        <v>24934</v>
      </c>
      <c r="F2352" s="7">
        <v>44049.433958333335</v>
      </c>
      <c r="G2352" s="69" t="s">
        <v>4</v>
      </c>
      <c r="H2352" s="68">
        <v>2856</v>
      </c>
      <c r="I2352" s="93">
        <f t="shared" si="176"/>
        <v>28.848484848484848</v>
      </c>
      <c r="J2352" s="93">
        <v>4.5119999999999996</v>
      </c>
      <c r="K2352" s="69">
        <v>99</v>
      </c>
      <c r="L2352" s="68">
        <v>472</v>
      </c>
      <c r="M2352" s="93">
        <f t="shared" si="177"/>
        <v>4.7676767676767673</v>
      </c>
      <c r="N2352" s="93">
        <v>2.2170000000000001</v>
      </c>
      <c r="O2352" s="69">
        <v>99</v>
      </c>
      <c r="P2352" s="182">
        <f t="shared" si="178"/>
        <v>6.0508474576271194</v>
      </c>
      <c r="Q2352" s="77" t="s">
        <v>718</v>
      </c>
      <c r="V2352" s="34">
        <v>0.38263888888888892</v>
      </c>
      <c r="W2352" s="85">
        <v>0.51388888888888895</v>
      </c>
      <c r="X2352" s="78">
        <f t="shared" si="179"/>
        <v>0.13125000000000003</v>
      </c>
    </row>
    <row r="2353" spans="1:24" x14ac:dyDescent="0.3">
      <c r="A2353" s="47" t="s">
        <v>14478</v>
      </c>
      <c r="B2353" s="68" t="s">
        <v>8544</v>
      </c>
      <c r="C2353" s="2" t="s">
        <v>1</v>
      </c>
      <c r="D2353" s="2">
        <v>57</v>
      </c>
      <c r="E2353" s="6">
        <v>22904</v>
      </c>
      <c r="F2353" s="7">
        <v>44049.528182870374</v>
      </c>
      <c r="G2353" s="69" t="s">
        <v>4</v>
      </c>
      <c r="H2353" s="68">
        <v>2505</v>
      </c>
      <c r="I2353" s="93">
        <f t="shared" si="176"/>
        <v>25.303030303030305</v>
      </c>
      <c r="J2353" s="93">
        <v>4.8330000000000002</v>
      </c>
      <c r="K2353" s="69">
        <v>99</v>
      </c>
      <c r="L2353" s="68">
        <v>408</v>
      </c>
      <c r="M2353" s="93">
        <f t="shared" si="177"/>
        <v>4.1212121212121211</v>
      </c>
      <c r="N2353" s="93">
        <v>1.8859999999999999</v>
      </c>
      <c r="O2353" s="69">
        <v>99</v>
      </c>
      <c r="P2353" s="182">
        <f t="shared" si="178"/>
        <v>6.139705882352942</v>
      </c>
      <c r="Q2353" s="77" t="s">
        <v>718</v>
      </c>
      <c r="V2353" s="34">
        <v>0.39513888888888887</v>
      </c>
      <c r="W2353" s="85">
        <v>0.53472222222222221</v>
      </c>
      <c r="X2353" s="78">
        <f t="shared" si="179"/>
        <v>0.13958333333333334</v>
      </c>
    </row>
    <row r="2354" spans="1:24" x14ac:dyDescent="0.3">
      <c r="A2354" s="47" t="s">
        <v>14478</v>
      </c>
      <c r="B2354" s="68" t="s">
        <v>8544</v>
      </c>
      <c r="C2354" s="2" t="s">
        <v>1</v>
      </c>
      <c r="D2354" s="2">
        <v>57</v>
      </c>
      <c r="E2354" s="6">
        <v>22904</v>
      </c>
      <c r="F2354" s="7">
        <v>44049.528182870374</v>
      </c>
      <c r="G2354" s="69" t="s">
        <v>4</v>
      </c>
      <c r="H2354" s="68">
        <v>2505</v>
      </c>
      <c r="I2354" s="93">
        <f t="shared" si="176"/>
        <v>25.303030303030305</v>
      </c>
      <c r="J2354" s="93">
        <v>4.8330000000000002</v>
      </c>
      <c r="K2354" s="69">
        <v>99</v>
      </c>
      <c r="L2354" s="68">
        <v>408</v>
      </c>
      <c r="M2354" s="93">
        <f t="shared" si="177"/>
        <v>4.1212121212121211</v>
      </c>
      <c r="N2354" s="93">
        <v>1.8859999999999999</v>
      </c>
      <c r="O2354" s="69">
        <v>99</v>
      </c>
      <c r="P2354" s="182">
        <f t="shared" si="178"/>
        <v>6.139705882352942</v>
      </c>
      <c r="Q2354" s="77" t="s">
        <v>718</v>
      </c>
      <c r="V2354" s="34">
        <v>0.39513888888888887</v>
      </c>
      <c r="W2354" s="85">
        <v>0.53472222222222221</v>
      </c>
      <c r="X2354" s="78">
        <f t="shared" si="179"/>
        <v>0.13958333333333334</v>
      </c>
    </row>
    <row r="2355" spans="1:24" x14ac:dyDescent="0.3">
      <c r="A2355" s="47" t="s">
        <v>12513</v>
      </c>
      <c r="B2355" s="68" t="s">
        <v>1568</v>
      </c>
      <c r="C2355" s="2" t="s">
        <v>6</v>
      </c>
      <c r="D2355" s="2">
        <v>68</v>
      </c>
      <c r="E2355" s="6">
        <v>19063</v>
      </c>
      <c r="F2355" s="7">
        <v>44049.538229166668</v>
      </c>
      <c r="G2355" s="69" t="s">
        <v>4</v>
      </c>
      <c r="H2355" s="68">
        <v>3585</v>
      </c>
      <c r="I2355" s="93">
        <f t="shared" si="176"/>
        <v>36.212121212121211</v>
      </c>
      <c r="J2355" s="93">
        <v>9.8369999999999997</v>
      </c>
      <c r="K2355" s="69">
        <v>99</v>
      </c>
      <c r="L2355" s="68">
        <v>522</v>
      </c>
      <c r="M2355" s="93">
        <f t="shared" si="177"/>
        <v>5.2727272727272725</v>
      </c>
      <c r="N2355" s="93">
        <v>1.9319999999999999</v>
      </c>
      <c r="O2355" s="69">
        <v>99</v>
      </c>
      <c r="P2355" s="182">
        <f t="shared" si="178"/>
        <v>6.8678160919540234</v>
      </c>
      <c r="Q2355" s="77" t="s">
        <v>718</v>
      </c>
      <c r="V2355" s="34">
        <v>0.41041666666666665</v>
      </c>
      <c r="W2355" s="85">
        <v>0.55555555555555558</v>
      </c>
      <c r="X2355" s="78">
        <f t="shared" si="179"/>
        <v>0.14513888888888893</v>
      </c>
    </row>
    <row r="2356" spans="1:24" x14ac:dyDescent="0.3">
      <c r="A2356" s="47" t="s">
        <v>12513</v>
      </c>
      <c r="B2356" s="68" t="s">
        <v>1568</v>
      </c>
      <c r="C2356" s="2" t="s">
        <v>6</v>
      </c>
      <c r="D2356" s="2">
        <v>68</v>
      </c>
      <c r="E2356" s="6">
        <v>19063</v>
      </c>
      <c r="F2356" s="7">
        <v>44049.538229166668</v>
      </c>
      <c r="G2356" s="69" t="s">
        <v>4</v>
      </c>
      <c r="H2356" s="68">
        <v>3585</v>
      </c>
      <c r="I2356" s="93">
        <f t="shared" si="176"/>
        <v>36.212121212121211</v>
      </c>
      <c r="J2356" s="93">
        <v>9.8369999999999997</v>
      </c>
      <c r="K2356" s="69">
        <v>99</v>
      </c>
      <c r="L2356" s="68">
        <v>522</v>
      </c>
      <c r="M2356" s="93">
        <f t="shared" si="177"/>
        <v>5.2727272727272725</v>
      </c>
      <c r="N2356" s="93">
        <v>1.9319999999999999</v>
      </c>
      <c r="O2356" s="69">
        <v>99</v>
      </c>
      <c r="P2356" s="182">
        <f t="shared" si="178"/>
        <v>6.8678160919540234</v>
      </c>
      <c r="Q2356" s="77" t="s">
        <v>718</v>
      </c>
      <c r="V2356" s="34">
        <v>0.41041666666666665</v>
      </c>
      <c r="W2356" s="85">
        <v>0.55555555555555558</v>
      </c>
      <c r="X2356" s="78">
        <f t="shared" si="179"/>
        <v>0.14513888888888893</v>
      </c>
    </row>
    <row r="2357" spans="1:24" x14ac:dyDescent="0.3">
      <c r="A2357" s="47" t="s">
        <v>14479</v>
      </c>
      <c r="B2357" s="68" t="s">
        <v>14480</v>
      </c>
      <c r="C2357" s="2" t="s">
        <v>6</v>
      </c>
      <c r="D2357" s="2">
        <v>52</v>
      </c>
      <c r="E2357" s="6">
        <v>25036</v>
      </c>
      <c r="F2357" s="7">
        <v>44049.548321759263</v>
      </c>
      <c r="G2357" s="69" t="s">
        <v>4</v>
      </c>
      <c r="H2357" s="68">
        <v>1579</v>
      </c>
      <c r="I2357" s="93">
        <f t="shared" si="176"/>
        <v>15.79</v>
      </c>
      <c r="J2357" s="93">
        <v>3.6080000000000001</v>
      </c>
      <c r="K2357" s="69">
        <v>100</v>
      </c>
      <c r="L2357" s="68">
        <v>630</v>
      </c>
      <c r="M2357" s="93">
        <f t="shared" si="177"/>
        <v>6.3</v>
      </c>
      <c r="N2357" s="93">
        <v>2.823</v>
      </c>
      <c r="O2357" s="69">
        <v>100</v>
      </c>
      <c r="P2357" s="182">
        <f t="shared" si="178"/>
        <v>2.5063492063492063</v>
      </c>
      <c r="Q2357" s="77" t="s">
        <v>718</v>
      </c>
      <c r="V2357" s="34">
        <v>0.41944444444444445</v>
      </c>
      <c r="W2357" s="85">
        <v>0.56944444444444442</v>
      </c>
      <c r="X2357" s="78">
        <f t="shared" si="179"/>
        <v>0.14999999999999997</v>
      </c>
    </row>
    <row r="2358" spans="1:24" x14ac:dyDescent="0.3">
      <c r="A2358" s="47" t="s">
        <v>14479</v>
      </c>
      <c r="B2358" s="68" t="s">
        <v>14480</v>
      </c>
      <c r="C2358" s="2" t="s">
        <v>6</v>
      </c>
      <c r="D2358" s="2">
        <v>52</v>
      </c>
      <c r="E2358" s="6">
        <v>25036</v>
      </c>
      <c r="F2358" s="7">
        <v>44049.548321759263</v>
      </c>
      <c r="G2358" s="69" t="s">
        <v>4</v>
      </c>
      <c r="H2358" s="68">
        <v>1579</v>
      </c>
      <c r="I2358" s="93">
        <f t="shared" si="176"/>
        <v>15.79</v>
      </c>
      <c r="J2358" s="93">
        <v>3.6080000000000001</v>
      </c>
      <c r="K2358" s="69">
        <v>100</v>
      </c>
      <c r="L2358" s="68">
        <v>630</v>
      </c>
      <c r="M2358" s="93">
        <f t="shared" si="177"/>
        <v>6.3</v>
      </c>
      <c r="N2358" s="93">
        <v>2.823</v>
      </c>
      <c r="O2358" s="69">
        <v>100</v>
      </c>
      <c r="P2358" s="182">
        <f t="shared" si="178"/>
        <v>2.5063492063492063</v>
      </c>
      <c r="Q2358" s="77" t="s">
        <v>718</v>
      </c>
      <c r="V2358" s="34">
        <v>0.41944444444444445</v>
      </c>
      <c r="W2358" s="85">
        <v>0.56944444444444442</v>
      </c>
      <c r="X2358" s="78">
        <f t="shared" si="179"/>
        <v>0.14999999999999997</v>
      </c>
    </row>
    <row r="2359" spans="1:24" x14ac:dyDescent="0.3">
      <c r="A2359" s="47" t="s">
        <v>14481</v>
      </c>
      <c r="B2359" s="68" t="s">
        <v>8223</v>
      </c>
      <c r="C2359" s="2" t="s">
        <v>1</v>
      </c>
      <c r="D2359" s="2">
        <v>49</v>
      </c>
      <c r="E2359" s="6">
        <v>25839</v>
      </c>
      <c r="F2359" s="7">
        <v>44049.559351851851</v>
      </c>
      <c r="G2359" s="69" t="s">
        <v>4</v>
      </c>
      <c r="H2359" s="68">
        <v>1669</v>
      </c>
      <c r="I2359" s="93">
        <f t="shared" si="176"/>
        <v>16.858585858585858</v>
      </c>
      <c r="J2359" s="93">
        <v>4.1849999999999996</v>
      </c>
      <c r="K2359" s="69">
        <v>99</v>
      </c>
      <c r="L2359" s="68">
        <v>747</v>
      </c>
      <c r="M2359" s="93">
        <f t="shared" si="177"/>
        <v>7.5454545454545459</v>
      </c>
      <c r="N2359" s="93">
        <v>2.915</v>
      </c>
      <c r="O2359" s="69">
        <v>99</v>
      </c>
      <c r="P2359" s="182">
        <f t="shared" si="178"/>
        <v>2.2342704149933064</v>
      </c>
      <c r="Q2359" s="77" t="s">
        <v>718</v>
      </c>
      <c r="V2359" s="34">
        <v>0.43402777777777773</v>
      </c>
      <c r="W2359" s="85">
        <v>0.58333333333333337</v>
      </c>
      <c r="X2359" s="78">
        <f t="shared" si="179"/>
        <v>0.14930555555555564</v>
      </c>
    </row>
    <row r="2360" spans="1:24" x14ac:dyDescent="0.3">
      <c r="A2360" s="47" t="s">
        <v>14481</v>
      </c>
      <c r="B2360" s="68" t="s">
        <v>8223</v>
      </c>
      <c r="C2360" s="2" t="s">
        <v>1</v>
      </c>
      <c r="D2360" s="2">
        <v>49</v>
      </c>
      <c r="E2360" s="6">
        <v>25839</v>
      </c>
      <c r="F2360" s="7">
        <v>44049.559351851851</v>
      </c>
      <c r="G2360" s="69" t="s">
        <v>4</v>
      </c>
      <c r="H2360" s="68">
        <v>1669</v>
      </c>
      <c r="I2360" s="93">
        <f t="shared" si="176"/>
        <v>16.858585858585858</v>
      </c>
      <c r="J2360" s="93">
        <v>4.1849999999999996</v>
      </c>
      <c r="K2360" s="69">
        <v>99</v>
      </c>
      <c r="L2360" s="68">
        <v>747</v>
      </c>
      <c r="M2360" s="93">
        <f t="shared" si="177"/>
        <v>7.5454545454545459</v>
      </c>
      <c r="N2360" s="93">
        <v>2.915</v>
      </c>
      <c r="O2360" s="69">
        <v>99</v>
      </c>
      <c r="P2360" s="182">
        <f t="shared" si="178"/>
        <v>2.2342704149933064</v>
      </c>
      <c r="Q2360" s="77" t="s">
        <v>718</v>
      </c>
      <c r="V2360" s="34">
        <v>0.43402777777777773</v>
      </c>
      <c r="W2360" s="85">
        <v>0.58333333333333337</v>
      </c>
      <c r="X2360" s="78">
        <f t="shared" si="179"/>
        <v>0.14930555555555564</v>
      </c>
    </row>
    <row r="2361" spans="1:24" x14ac:dyDescent="0.3">
      <c r="A2361" s="47" t="s">
        <v>14482</v>
      </c>
      <c r="B2361" s="68" t="s">
        <v>6303</v>
      </c>
      <c r="C2361" s="2" t="s">
        <v>1</v>
      </c>
      <c r="D2361" s="2">
        <v>45</v>
      </c>
      <c r="E2361" s="6">
        <v>27455</v>
      </c>
      <c r="F2361" s="7">
        <v>44049.579131944447</v>
      </c>
      <c r="G2361" s="69" t="s">
        <v>4</v>
      </c>
      <c r="H2361" s="68">
        <v>1930</v>
      </c>
      <c r="I2361" s="93">
        <f t="shared" si="176"/>
        <v>19.494949494949495</v>
      </c>
      <c r="J2361" s="93">
        <v>4.2869999999999999</v>
      </c>
      <c r="K2361" s="69">
        <v>99</v>
      </c>
      <c r="L2361" s="68">
        <v>510</v>
      </c>
      <c r="M2361" s="93">
        <f t="shared" si="177"/>
        <v>5.1515151515151514</v>
      </c>
      <c r="N2361" s="93">
        <v>2.3180000000000001</v>
      </c>
      <c r="O2361" s="69">
        <v>99</v>
      </c>
      <c r="P2361" s="182">
        <f t="shared" si="178"/>
        <v>3.784313725490196</v>
      </c>
      <c r="Q2361" s="77" t="s">
        <v>718</v>
      </c>
      <c r="V2361" s="34">
        <v>0.44305555555555554</v>
      </c>
      <c r="W2361" s="85">
        <v>0.59722222222222221</v>
      </c>
      <c r="X2361" s="78">
        <f t="shared" si="179"/>
        <v>0.15416666666666667</v>
      </c>
    </row>
    <row r="2362" spans="1:24" x14ac:dyDescent="0.3">
      <c r="A2362" s="47" t="s">
        <v>14482</v>
      </c>
      <c r="B2362" s="68" t="s">
        <v>6303</v>
      </c>
      <c r="C2362" s="2" t="s">
        <v>1</v>
      </c>
      <c r="D2362" s="2">
        <v>45</v>
      </c>
      <c r="E2362" s="6">
        <v>27455</v>
      </c>
      <c r="F2362" s="7">
        <v>44049.579131944447</v>
      </c>
      <c r="G2362" s="69" t="s">
        <v>4</v>
      </c>
      <c r="H2362" s="68">
        <v>1930</v>
      </c>
      <c r="I2362" s="93">
        <f t="shared" si="176"/>
        <v>19.494949494949495</v>
      </c>
      <c r="J2362" s="93">
        <v>4.2869999999999999</v>
      </c>
      <c r="K2362" s="69">
        <v>99</v>
      </c>
      <c r="L2362" s="68">
        <v>510</v>
      </c>
      <c r="M2362" s="93">
        <f t="shared" si="177"/>
        <v>5.1515151515151514</v>
      </c>
      <c r="N2362" s="93">
        <v>2.3180000000000001</v>
      </c>
      <c r="O2362" s="69">
        <v>99</v>
      </c>
      <c r="P2362" s="182">
        <f t="shared" si="178"/>
        <v>3.784313725490196</v>
      </c>
      <c r="Q2362" s="77" t="s">
        <v>718</v>
      </c>
      <c r="V2362" s="34">
        <v>0.44305555555555554</v>
      </c>
      <c r="W2362" s="85">
        <v>0.59722222222222221</v>
      </c>
      <c r="X2362" s="78">
        <f t="shared" si="179"/>
        <v>0.15416666666666667</v>
      </c>
    </row>
    <row r="2363" spans="1:24" x14ac:dyDescent="0.3">
      <c r="A2363" s="47" t="s">
        <v>14483</v>
      </c>
      <c r="B2363" s="68" t="s">
        <v>8735</v>
      </c>
      <c r="C2363" s="2" t="s">
        <v>1</v>
      </c>
      <c r="D2363" s="2">
        <v>27</v>
      </c>
      <c r="E2363" s="6">
        <v>33889</v>
      </c>
      <c r="F2363" s="7">
        <v>44049.602870370371</v>
      </c>
      <c r="G2363" s="69" t="s">
        <v>4</v>
      </c>
      <c r="H2363" s="68">
        <v>1314</v>
      </c>
      <c r="I2363" s="93">
        <f t="shared" si="176"/>
        <v>13.272727272727273</v>
      </c>
      <c r="J2363" s="93">
        <v>3.194</v>
      </c>
      <c r="K2363" s="69">
        <v>99</v>
      </c>
      <c r="L2363" s="68">
        <v>496</v>
      </c>
      <c r="M2363" s="93">
        <f t="shared" si="177"/>
        <v>5.0101010101010104</v>
      </c>
      <c r="N2363" s="93">
        <v>2.2749999999999999</v>
      </c>
      <c r="O2363" s="69">
        <v>99</v>
      </c>
      <c r="P2363" s="182">
        <f t="shared" si="178"/>
        <v>2.6491935483870965</v>
      </c>
      <c r="Q2363" s="77" t="s">
        <v>718</v>
      </c>
      <c r="V2363" s="34">
        <v>0.4680555555555555</v>
      </c>
      <c r="W2363" s="85">
        <v>0.61805555555555558</v>
      </c>
      <c r="X2363" s="78">
        <f t="shared" si="179"/>
        <v>0.15000000000000008</v>
      </c>
    </row>
    <row r="2364" spans="1:24" x14ac:dyDescent="0.3">
      <c r="A2364" s="47" t="s">
        <v>14483</v>
      </c>
      <c r="B2364" s="68" t="s">
        <v>8735</v>
      </c>
      <c r="C2364" s="2" t="s">
        <v>1</v>
      </c>
      <c r="D2364" s="2">
        <v>27</v>
      </c>
      <c r="E2364" s="6">
        <v>33889</v>
      </c>
      <c r="F2364" s="7">
        <v>44049.602870370371</v>
      </c>
      <c r="G2364" s="69" t="s">
        <v>4</v>
      </c>
      <c r="H2364" s="68">
        <v>1314</v>
      </c>
      <c r="I2364" s="93">
        <f t="shared" si="176"/>
        <v>13.272727272727273</v>
      </c>
      <c r="J2364" s="93">
        <v>3.194</v>
      </c>
      <c r="K2364" s="69">
        <v>99</v>
      </c>
      <c r="L2364" s="68">
        <v>496</v>
      </c>
      <c r="M2364" s="93">
        <f t="shared" si="177"/>
        <v>5.0101010101010104</v>
      </c>
      <c r="N2364" s="93">
        <v>2.2749999999999999</v>
      </c>
      <c r="O2364" s="69">
        <v>99</v>
      </c>
      <c r="P2364" s="182">
        <f t="shared" si="178"/>
        <v>2.6491935483870965</v>
      </c>
      <c r="Q2364" s="77" t="s">
        <v>718</v>
      </c>
      <c r="V2364" s="34">
        <v>0.4680555555555555</v>
      </c>
      <c r="W2364" s="85">
        <v>0.61805555555555558</v>
      </c>
      <c r="X2364" s="78">
        <f t="shared" si="179"/>
        <v>0.15000000000000008</v>
      </c>
    </row>
    <row r="2365" spans="1:24" x14ac:dyDescent="0.3">
      <c r="A2365" s="47" t="s">
        <v>3507</v>
      </c>
      <c r="B2365" s="68" t="s">
        <v>1984</v>
      </c>
      <c r="C2365" s="2" t="s">
        <v>1</v>
      </c>
      <c r="D2365" s="2">
        <v>51</v>
      </c>
      <c r="E2365" s="6">
        <v>25320</v>
      </c>
      <c r="F2365" s="7">
        <v>44049.606168981481</v>
      </c>
      <c r="G2365" s="69" t="s">
        <v>4</v>
      </c>
      <c r="H2365" s="68">
        <v>3091</v>
      </c>
      <c r="I2365" s="93">
        <f t="shared" si="176"/>
        <v>30.91</v>
      </c>
      <c r="J2365" s="93">
        <v>5.9509999999999996</v>
      </c>
      <c r="K2365" s="69">
        <v>100</v>
      </c>
      <c r="L2365" s="68">
        <v>599</v>
      </c>
      <c r="M2365" s="93">
        <f t="shared" si="177"/>
        <v>5.99</v>
      </c>
      <c r="N2365" s="93">
        <v>2.6269999999999998</v>
      </c>
      <c r="O2365" s="69">
        <v>100</v>
      </c>
      <c r="P2365" s="182">
        <f t="shared" si="178"/>
        <v>5.1602671118530887</v>
      </c>
      <c r="Q2365" s="77" t="s">
        <v>718</v>
      </c>
      <c r="V2365" s="34">
        <v>0.47500000000000003</v>
      </c>
      <c r="W2365" s="85">
        <v>0.63194444444444442</v>
      </c>
      <c r="X2365" s="78">
        <f t="shared" si="179"/>
        <v>0.15694444444444439</v>
      </c>
    </row>
    <row r="2366" spans="1:24" x14ac:dyDescent="0.3">
      <c r="A2366" s="47" t="s">
        <v>3507</v>
      </c>
      <c r="B2366" s="68" t="s">
        <v>1984</v>
      </c>
      <c r="C2366" s="2" t="s">
        <v>1</v>
      </c>
      <c r="D2366" s="2">
        <v>51</v>
      </c>
      <c r="E2366" s="6">
        <v>25320</v>
      </c>
      <c r="F2366" s="7">
        <v>44049.606168981481</v>
      </c>
      <c r="G2366" s="69" t="s">
        <v>4</v>
      </c>
      <c r="H2366" s="68">
        <v>3091</v>
      </c>
      <c r="I2366" s="93">
        <f t="shared" si="176"/>
        <v>30.91</v>
      </c>
      <c r="J2366" s="93">
        <v>5.9509999999999996</v>
      </c>
      <c r="K2366" s="69">
        <v>100</v>
      </c>
      <c r="L2366" s="68">
        <v>599</v>
      </c>
      <c r="M2366" s="93">
        <f t="shared" si="177"/>
        <v>5.99</v>
      </c>
      <c r="N2366" s="93">
        <v>2.6269999999999998</v>
      </c>
      <c r="O2366" s="69">
        <v>100</v>
      </c>
      <c r="P2366" s="182">
        <f t="shared" si="178"/>
        <v>5.1602671118530887</v>
      </c>
      <c r="Q2366" s="77" t="s">
        <v>718</v>
      </c>
      <c r="V2366" s="34">
        <v>0.47500000000000003</v>
      </c>
      <c r="W2366" s="85">
        <v>0.63194444444444442</v>
      </c>
      <c r="X2366" s="78">
        <f t="shared" si="179"/>
        <v>0.15694444444444439</v>
      </c>
    </row>
    <row r="2367" spans="1:24" x14ac:dyDescent="0.3">
      <c r="A2367" s="47" t="s">
        <v>14484</v>
      </c>
      <c r="B2367" s="68" t="s">
        <v>14485</v>
      </c>
      <c r="C2367" s="2" t="s">
        <v>6</v>
      </c>
      <c r="D2367" s="2">
        <v>23</v>
      </c>
      <c r="E2367" s="6">
        <v>35284</v>
      </c>
      <c r="F2367" s="7">
        <v>44049.627893518518</v>
      </c>
      <c r="G2367" s="69" t="s">
        <v>4</v>
      </c>
      <c r="H2367" s="68">
        <v>1225</v>
      </c>
      <c r="I2367" s="93">
        <f t="shared" si="176"/>
        <v>12.373737373737374</v>
      </c>
      <c r="J2367" s="93">
        <v>3.2250000000000001</v>
      </c>
      <c r="K2367" s="69">
        <v>99</v>
      </c>
      <c r="L2367" s="68">
        <v>495</v>
      </c>
      <c r="M2367" s="93">
        <f t="shared" si="177"/>
        <v>5</v>
      </c>
      <c r="N2367" s="93">
        <v>2.2309999999999999</v>
      </c>
      <c r="O2367" s="69">
        <v>99</v>
      </c>
      <c r="P2367" s="182">
        <f t="shared" si="178"/>
        <v>2.4747474747474749</v>
      </c>
      <c r="Q2367" s="77" t="s">
        <v>718</v>
      </c>
      <c r="V2367" s="34">
        <v>0.49444444444444446</v>
      </c>
      <c r="W2367" s="85">
        <v>0.64583333333333337</v>
      </c>
      <c r="X2367" s="78">
        <f t="shared" si="179"/>
        <v>0.15138888888888891</v>
      </c>
    </row>
    <row r="2368" spans="1:24" x14ac:dyDescent="0.3">
      <c r="A2368" s="47" t="s">
        <v>14484</v>
      </c>
      <c r="B2368" s="68" t="s">
        <v>14485</v>
      </c>
      <c r="C2368" s="2" t="s">
        <v>6</v>
      </c>
      <c r="D2368" s="2">
        <v>23</v>
      </c>
      <c r="E2368" s="6">
        <v>35284</v>
      </c>
      <c r="F2368" s="7">
        <v>44049.627893518518</v>
      </c>
      <c r="G2368" s="69" t="s">
        <v>4</v>
      </c>
      <c r="H2368" s="68">
        <v>1225</v>
      </c>
      <c r="I2368" s="93">
        <f t="shared" si="176"/>
        <v>12.373737373737374</v>
      </c>
      <c r="J2368" s="93">
        <v>3.2250000000000001</v>
      </c>
      <c r="K2368" s="69">
        <v>99</v>
      </c>
      <c r="L2368" s="68">
        <v>495</v>
      </c>
      <c r="M2368" s="93">
        <f t="shared" si="177"/>
        <v>5</v>
      </c>
      <c r="N2368" s="93">
        <v>2.2309999999999999</v>
      </c>
      <c r="O2368" s="69">
        <v>99</v>
      </c>
      <c r="P2368" s="182">
        <f t="shared" si="178"/>
        <v>2.4747474747474749</v>
      </c>
      <c r="Q2368" s="77" t="s">
        <v>718</v>
      </c>
      <c r="V2368" s="34">
        <v>0.49444444444444446</v>
      </c>
      <c r="W2368" s="85">
        <v>0.64583333333333337</v>
      </c>
      <c r="X2368" s="78">
        <f t="shared" si="179"/>
        <v>0.15138888888888891</v>
      </c>
    </row>
    <row r="2369" spans="1:24" x14ac:dyDescent="0.3">
      <c r="A2369" s="47" t="s">
        <v>6861</v>
      </c>
      <c r="B2369" s="68" t="s">
        <v>6862</v>
      </c>
      <c r="C2369" s="2" t="s">
        <v>1</v>
      </c>
      <c r="D2369" s="2">
        <v>52</v>
      </c>
      <c r="E2369" s="6">
        <v>25027</v>
      </c>
      <c r="F2369" s="7">
        <v>44049.643819444442</v>
      </c>
      <c r="G2369" s="69" t="s">
        <v>4</v>
      </c>
      <c r="H2369" s="68">
        <v>1959</v>
      </c>
      <c r="I2369" s="93">
        <f t="shared" si="176"/>
        <v>19.787878787878789</v>
      </c>
      <c r="J2369" s="93">
        <v>4.3879999999999999</v>
      </c>
      <c r="K2369" s="69">
        <v>99</v>
      </c>
      <c r="L2369" s="68">
        <v>427</v>
      </c>
      <c r="M2369" s="93">
        <f t="shared" si="177"/>
        <v>4.3131313131313131</v>
      </c>
      <c r="N2369" s="93">
        <v>1.946</v>
      </c>
      <c r="O2369" s="69">
        <v>99</v>
      </c>
      <c r="P2369" s="182">
        <f t="shared" si="178"/>
        <v>4.5878220140515227</v>
      </c>
      <c r="Q2369" s="77" t="s">
        <v>718</v>
      </c>
      <c r="V2369" s="34">
        <v>0.50277777777777777</v>
      </c>
      <c r="W2369" s="85">
        <v>0.66666666666666663</v>
      </c>
      <c r="X2369" s="78">
        <f t="shared" si="179"/>
        <v>0.16388888888888886</v>
      </c>
    </row>
    <row r="2370" spans="1:24" x14ac:dyDescent="0.3">
      <c r="A2370" s="47" t="s">
        <v>6861</v>
      </c>
      <c r="B2370" s="68" t="s">
        <v>6862</v>
      </c>
      <c r="C2370" s="2" t="s">
        <v>1</v>
      </c>
      <c r="D2370" s="2">
        <v>52</v>
      </c>
      <c r="E2370" s="6">
        <v>25027</v>
      </c>
      <c r="F2370" s="7">
        <v>44049.643819444442</v>
      </c>
      <c r="G2370" s="69" t="s">
        <v>4</v>
      </c>
      <c r="H2370" s="68">
        <v>1959</v>
      </c>
      <c r="I2370" s="93">
        <f t="shared" si="176"/>
        <v>19.787878787878789</v>
      </c>
      <c r="J2370" s="93">
        <v>4.3879999999999999</v>
      </c>
      <c r="K2370" s="69">
        <v>99</v>
      </c>
      <c r="L2370" s="68">
        <v>427</v>
      </c>
      <c r="M2370" s="93">
        <f t="shared" si="177"/>
        <v>4.3131313131313131</v>
      </c>
      <c r="N2370" s="93">
        <v>1.946</v>
      </c>
      <c r="O2370" s="69">
        <v>99</v>
      </c>
      <c r="P2370" s="182">
        <f t="shared" si="178"/>
        <v>4.5878220140515227</v>
      </c>
      <c r="Q2370" s="77" t="s">
        <v>718</v>
      </c>
      <c r="V2370" s="34">
        <v>0.50277777777777777</v>
      </c>
      <c r="W2370" s="85">
        <v>0.66666666666666663</v>
      </c>
      <c r="X2370" s="78">
        <f t="shared" si="179"/>
        <v>0.16388888888888886</v>
      </c>
    </row>
    <row r="2371" spans="1:24" x14ac:dyDescent="0.3">
      <c r="A2371" s="47" t="s">
        <v>5002</v>
      </c>
      <c r="B2371" s="68" t="s">
        <v>5003</v>
      </c>
      <c r="C2371" s="2" t="s">
        <v>6</v>
      </c>
      <c r="D2371" s="2">
        <v>62</v>
      </c>
      <c r="E2371" s="6">
        <v>21256</v>
      </c>
      <c r="F2371" s="7">
        <v>44050.390046296299</v>
      </c>
      <c r="G2371" s="69" t="s">
        <v>71</v>
      </c>
      <c r="H2371" s="68">
        <v>1077</v>
      </c>
      <c r="I2371" s="93">
        <f t="shared" ref="I2371:I2434" si="180">H2371/K2371</f>
        <v>10.77</v>
      </c>
      <c r="J2371" s="93">
        <v>3.2839999999999998</v>
      </c>
      <c r="K2371" s="69">
        <v>100</v>
      </c>
      <c r="L2371" s="68">
        <v>282</v>
      </c>
      <c r="M2371" s="93">
        <f t="shared" ref="M2371:M2434" si="181">L2371/O2371</f>
        <v>2.82</v>
      </c>
      <c r="N2371" s="93">
        <v>1.806</v>
      </c>
      <c r="O2371" s="69">
        <v>100</v>
      </c>
      <c r="P2371" s="182">
        <f t="shared" ref="P2371:P2434" si="182">I2371/M2371</f>
        <v>3.8191489361702127</v>
      </c>
      <c r="Q2371" s="77" t="s">
        <v>718</v>
      </c>
      <c r="V2371" s="34">
        <v>0.39583333333333331</v>
      </c>
      <c r="W2371" s="85">
        <v>0.58333333333333337</v>
      </c>
      <c r="X2371" s="78">
        <f t="shared" si="179"/>
        <v>0.18750000000000006</v>
      </c>
    </row>
    <row r="2372" spans="1:24" x14ac:dyDescent="0.3">
      <c r="A2372" s="47" t="s">
        <v>5002</v>
      </c>
      <c r="B2372" s="68" t="s">
        <v>5003</v>
      </c>
      <c r="C2372" s="2" t="s">
        <v>6</v>
      </c>
      <c r="D2372" s="2">
        <v>62</v>
      </c>
      <c r="E2372" s="6">
        <v>21256</v>
      </c>
      <c r="F2372" s="7">
        <v>44050.390046296299</v>
      </c>
      <c r="G2372" s="69" t="s">
        <v>71</v>
      </c>
      <c r="H2372" s="68">
        <v>1077</v>
      </c>
      <c r="I2372" s="93">
        <f t="shared" si="180"/>
        <v>10.77</v>
      </c>
      <c r="J2372" s="93">
        <v>3.2839999999999998</v>
      </c>
      <c r="K2372" s="69">
        <v>100</v>
      </c>
      <c r="L2372" s="68">
        <v>282</v>
      </c>
      <c r="M2372" s="93">
        <f t="shared" si="181"/>
        <v>2.82</v>
      </c>
      <c r="N2372" s="93">
        <v>1.806</v>
      </c>
      <c r="O2372" s="69">
        <v>100</v>
      </c>
      <c r="P2372" s="182">
        <f t="shared" si="182"/>
        <v>3.8191489361702127</v>
      </c>
      <c r="Q2372" s="77" t="s">
        <v>718</v>
      </c>
      <c r="V2372" s="34">
        <v>0.39583333333333331</v>
      </c>
      <c r="W2372" s="85">
        <v>0.58333333333333337</v>
      </c>
      <c r="X2372" s="78">
        <f t="shared" si="179"/>
        <v>0.18750000000000006</v>
      </c>
    </row>
    <row r="2373" spans="1:24" x14ac:dyDescent="0.3">
      <c r="A2373" s="47" t="s">
        <v>14486</v>
      </c>
      <c r="B2373" s="68" t="s">
        <v>1464</v>
      </c>
      <c r="C2373" s="2" t="s">
        <v>1</v>
      </c>
      <c r="D2373" s="2">
        <v>48</v>
      </c>
      <c r="E2373" s="6">
        <v>26484</v>
      </c>
      <c r="F2373" s="7">
        <v>44053.511736111112</v>
      </c>
      <c r="G2373" s="69" t="s">
        <v>4</v>
      </c>
      <c r="H2373" s="68">
        <v>2337</v>
      </c>
      <c r="I2373" s="93">
        <f t="shared" si="180"/>
        <v>23.37</v>
      </c>
      <c r="J2373" s="93">
        <v>4.9980000000000002</v>
      </c>
      <c r="K2373" s="69">
        <v>100</v>
      </c>
      <c r="L2373" s="68">
        <v>636</v>
      </c>
      <c r="M2373" s="93">
        <f t="shared" si="181"/>
        <v>6.36</v>
      </c>
      <c r="N2373" s="93">
        <v>2.78</v>
      </c>
      <c r="O2373" s="69">
        <v>100</v>
      </c>
      <c r="P2373" s="182">
        <f t="shared" si="182"/>
        <v>3.6745283018867925</v>
      </c>
      <c r="Q2373" s="77" t="s">
        <v>718</v>
      </c>
      <c r="V2373" s="34">
        <v>0.39097222222222222</v>
      </c>
      <c r="W2373" s="85">
        <v>0.52083333333333337</v>
      </c>
      <c r="X2373" s="78">
        <f t="shared" si="179"/>
        <v>0.12986111111111115</v>
      </c>
    </row>
    <row r="2374" spans="1:24" x14ac:dyDescent="0.3">
      <c r="A2374" s="47" t="s">
        <v>14486</v>
      </c>
      <c r="B2374" s="68" t="s">
        <v>1464</v>
      </c>
      <c r="C2374" s="2" t="s">
        <v>1</v>
      </c>
      <c r="D2374" s="2">
        <v>48</v>
      </c>
      <c r="E2374" s="6">
        <v>26484</v>
      </c>
      <c r="F2374" s="7">
        <v>44053.511736111112</v>
      </c>
      <c r="G2374" s="69" t="s">
        <v>4</v>
      </c>
      <c r="H2374" s="68">
        <v>2337</v>
      </c>
      <c r="I2374" s="93">
        <f t="shared" si="180"/>
        <v>23.37</v>
      </c>
      <c r="J2374" s="93">
        <v>4.9980000000000002</v>
      </c>
      <c r="K2374" s="69">
        <v>100</v>
      </c>
      <c r="L2374" s="68">
        <v>636</v>
      </c>
      <c r="M2374" s="93">
        <f t="shared" si="181"/>
        <v>6.36</v>
      </c>
      <c r="N2374" s="93">
        <v>2.78</v>
      </c>
      <c r="O2374" s="69">
        <v>100</v>
      </c>
      <c r="P2374" s="182">
        <f t="shared" si="182"/>
        <v>3.6745283018867925</v>
      </c>
      <c r="Q2374" s="77" t="s">
        <v>718</v>
      </c>
      <c r="V2374" s="34">
        <v>0.39097222222222222</v>
      </c>
      <c r="W2374" s="85">
        <v>0.52083333333333337</v>
      </c>
      <c r="X2374" s="78">
        <f t="shared" si="179"/>
        <v>0.12986111111111115</v>
      </c>
    </row>
    <row r="2375" spans="1:24" x14ac:dyDescent="0.3">
      <c r="A2375" s="47" t="s">
        <v>14487</v>
      </c>
      <c r="B2375" s="68" t="s">
        <v>14488</v>
      </c>
      <c r="C2375" s="2" t="s">
        <v>6</v>
      </c>
      <c r="D2375" s="2">
        <v>85</v>
      </c>
      <c r="E2375" s="6">
        <v>12907</v>
      </c>
      <c r="F2375" s="7">
        <v>44053.524710648147</v>
      </c>
      <c r="G2375" s="69" t="s">
        <v>4</v>
      </c>
      <c r="H2375" s="68">
        <v>2432</v>
      </c>
      <c r="I2375" s="93">
        <f t="shared" si="180"/>
        <v>24.32</v>
      </c>
      <c r="J2375" s="93">
        <v>5.2069999999999999</v>
      </c>
      <c r="K2375" s="69">
        <v>100</v>
      </c>
      <c r="L2375" s="68">
        <v>944</v>
      </c>
      <c r="M2375" s="93">
        <f t="shared" si="181"/>
        <v>9.44</v>
      </c>
      <c r="N2375" s="93">
        <v>3.1659999999999999</v>
      </c>
      <c r="O2375" s="69">
        <v>100</v>
      </c>
      <c r="P2375" s="182">
        <f t="shared" si="182"/>
        <v>2.5762711864406782</v>
      </c>
      <c r="Q2375" s="77" t="s">
        <v>718</v>
      </c>
      <c r="V2375" s="34">
        <v>0.38541666666666669</v>
      </c>
      <c r="W2375" s="85">
        <v>0.53472222222222221</v>
      </c>
      <c r="X2375" s="78">
        <f t="shared" si="179"/>
        <v>0.14930555555555552</v>
      </c>
    </row>
    <row r="2376" spans="1:24" x14ac:dyDescent="0.3">
      <c r="A2376" s="47" t="s">
        <v>14487</v>
      </c>
      <c r="B2376" s="68" t="s">
        <v>14488</v>
      </c>
      <c r="C2376" s="2" t="s">
        <v>6</v>
      </c>
      <c r="D2376" s="2">
        <v>85</v>
      </c>
      <c r="E2376" s="6">
        <v>12907</v>
      </c>
      <c r="F2376" s="7">
        <v>44053.524710648147</v>
      </c>
      <c r="G2376" s="69" t="s">
        <v>4</v>
      </c>
      <c r="H2376" s="68">
        <v>2432</v>
      </c>
      <c r="I2376" s="93">
        <f t="shared" si="180"/>
        <v>24.32</v>
      </c>
      <c r="J2376" s="93">
        <v>5.2069999999999999</v>
      </c>
      <c r="K2376" s="69">
        <v>100</v>
      </c>
      <c r="L2376" s="68">
        <v>944</v>
      </c>
      <c r="M2376" s="93">
        <f t="shared" si="181"/>
        <v>9.44</v>
      </c>
      <c r="N2376" s="93">
        <v>3.1659999999999999</v>
      </c>
      <c r="O2376" s="69">
        <v>100</v>
      </c>
      <c r="P2376" s="182">
        <f t="shared" si="182"/>
        <v>2.5762711864406782</v>
      </c>
      <c r="Q2376" s="77" t="s">
        <v>718</v>
      </c>
      <c r="V2376" s="34">
        <v>0.38541666666666669</v>
      </c>
      <c r="W2376" s="85">
        <v>0.53472222222222221</v>
      </c>
      <c r="X2376" s="78">
        <f t="shared" si="179"/>
        <v>0.14930555555555552</v>
      </c>
    </row>
    <row r="2377" spans="1:24" x14ac:dyDescent="0.3">
      <c r="A2377" s="47" t="s">
        <v>8030</v>
      </c>
      <c r="B2377" s="68" t="s">
        <v>1457</v>
      </c>
      <c r="C2377" s="2" t="s">
        <v>1</v>
      </c>
      <c r="D2377" s="2">
        <v>43</v>
      </c>
      <c r="E2377" s="6">
        <v>28106</v>
      </c>
      <c r="F2377" s="7">
        <v>44053.538043981483</v>
      </c>
      <c r="G2377" s="69" t="s">
        <v>4</v>
      </c>
      <c r="H2377" s="68">
        <v>2282</v>
      </c>
      <c r="I2377" s="93">
        <f t="shared" si="180"/>
        <v>23.050505050505052</v>
      </c>
      <c r="J2377" s="93">
        <v>5.6070000000000002</v>
      </c>
      <c r="K2377" s="69">
        <v>99</v>
      </c>
      <c r="L2377" s="68">
        <v>446</v>
      </c>
      <c r="M2377" s="93">
        <f t="shared" si="181"/>
        <v>4.5050505050505052</v>
      </c>
      <c r="N2377" s="93">
        <v>1.966</v>
      </c>
      <c r="O2377" s="69">
        <v>99</v>
      </c>
      <c r="P2377" s="182">
        <f t="shared" si="182"/>
        <v>5.116591928251121</v>
      </c>
      <c r="Q2377" s="77" t="s">
        <v>718</v>
      </c>
      <c r="V2377" s="34">
        <v>0.40069444444444446</v>
      </c>
      <c r="W2377" s="85">
        <v>0.54861111111111105</v>
      </c>
      <c r="X2377" s="78">
        <f t="shared" si="179"/>
        <v>0.14791666666666659</v>
      </c>
    </row>
    <row r="2378" spans="1:24" x14ac:dyDescent="0.3">
      <c r="A2378" s="47" t="s">
        <v>8030</v>
      </c>
      <c r="B2378" s="68" t="s">
        <v>1457</v>
      </c>
      <c r="C2378" s="2" t="s">
        <v>1</v>
      </c>
      <c r="D2378" s="2">
        <v>43</v>
      </c>
      <c r="E2378" s="6">
        <v>28106</v>
      </c>
      <c r="F2378" s="7">
        <v>44053.538043981483</v>
      </c>
      <c r="G2378" s="69" t="s">
        <v>4</v>
      </c>
      <c r="H2378" s="68">
        <v>2282</v>
      </c>
      <c r="I2378" s="93">
        <f t="shared" si="180"/>
        <v>23.050505050505052</v>
      </c>
      <c r="J2378" s="93">
        <v>5.6070000000000002</v>
      </c>
      <c r="K2378" s="69">
        <v>99</v>
      </c>
      <c r="L2378" s="68">
        <v>446</v>
      </c>
      <c r="M2378" s="93">
        <f t="shared" si="181"/>
        <v>4.5050505050505052</v>
      </c>
      <c r="N2378" s="93">
        <v>1.966</v>
      </c>
      <c r="O2378" s="69">
        <v>99</v>
      </c>
      <c r="P2378" s="182">
        <f t="shared" si="182"/>
        <v>5.116591928251121</v>
      </c>
      <c r="Q2378" s="77" t="s">
        <v>718</v>
      </c>
      <c r="V2378" s="34">
        <v>0.40069444444444446</v>
      </c>
      <c r="W2378" s="85">
        <v>0.54861111111111105</v>
      </c>
      <c r="X2378" s="78">
        <f t="shared" si="179"/>
        <v>0.14791666666666659</v>
      </c>
    </row>
    <row r="2379" spans="1:24" x14ac:dyDescent="0.3">
      <c r="A2379" s="47" t="s">
        <v>2979</v>
      </c>
      <c r="B2379" s="68" t="s">
        <v>244</v>
      </c>
      <c r="C2379" s="2" t="s">
        <v>1</v>
      </c>
      <c r="D2379" s="2">
        <v>13.666666666666666</v>
      </c>
      <c r="E2379" s="6">
        <v>39070</v>
      </c>
      <c r="F2379" s="7">
        <v>44053.548090277778</v>
      </c>
      <c r="G2379" s="69" t="s">
        <v>4</v>
      </c>
      <c r="H2379" s="68">
        <v>941</v>
      </c>
      <c r="I2379" s="93">
        <f t="shared" si="180"/>
        <v>9.5050505050505052</v>
      </c>
      <c r="J2379" s="93">
        <v>3.59</v>
      </c>
      <c r="K2379" s="69">
        <v>99</v>
      </c>
      <c r="L2379" s="68">
        <v>175</v>
      </c>
      <c r="M2379" s="93">
        <f t="shared" si="181"/>
        <v>1.7676767676767677</v>
      </c>
      <c r="N2379" s="93">
        <v>1.2270000000000001</v>
      </c>
      <c r="O2379" s="69">
        <v>99</v>
      </c>
      <c r="P2379" s="182">
        <f t="shared" si="182"/>
        <v>5.3771428571428572</v>
      </c>
      <c r="Q2379" s="77" t="s">
        <v>718</v>
      </c>
      <c r="V2379" s="34">
        <v>0.42708333333333331</v>
      </c>
      <c r="W2379" s="85">
        <v>0.56944444444444442</v>
      </c>
      <c r="X2379" s="78">
        <f t="shared" si="179"/>
        <v>0.1423611111111111</v>
      </c>
    </row>
    <row r="2380" spans="1:24" x14ac:dyDescent="0.3">
      <c r="A2380" s="47" t="s">
        <v>2979</v>
      </c>
      <c r="B2380" s="68" t="s">
        <v>244</v>
      </c>
      <c r="C2380" s="2" t="s">
        <v>1</v>
      </c>
      <c r="D2380" s="2">
        <v>13.666666666666666</v>
      </c>
      <c r="E2380" s="6">
        <v>39070</v>
      </c>
      <c r="F2380" s="7">
        <v>44053.548090277778</v>
      </c>
      <c r="G2380" s="69" t="s">
        <v>4</v>
      </c>
      <c r="H2380" s="68">
        <v>941</v>
      </c>
      <c r="I2380" s="93">
        <f t="shared" si="180"/>
        <v>9.5050505050505052</v>
      </c>
      <c r="J2380" s="93">
        <v>3.59</v>
      </c>
      <c r="K2380" s="69">
        <v>99</v>
      </c>
      <c r="L2380" s="68">
        <v>175</v>
      </c>
      <c r="M2380" s="93">
        <f t="shared" si="181"/>
        <v>1.7676767676767677</v>
      </c>
      <c r="N2380" s="93">
        <v>1.2270000000000001</v>
      </c>
      <c r="O2380" s="69">
        <v>99</v>
      </c>
      <c r="P2380" s="182">
        <f t="shared" si="182"/>
        <v>5.3771428571428572</v>
      </c>
      <c r="Q2380" s="77" t="s">
        <v>718</v>
      </c>
      <c r="V2380" s="34">
        <v>0.42708333333333331</v>
      </c>
      <c r="W2380" s="85">
        <v>0.56944444444444442</v>
      </c>
      <c r="X2380" s="78">
        <f t="shared" si="179"/>
        <v>0.1423611111111111</v>
      </c>
    </row>
    <row r="2381" spans="1:24" x14ac:dyDescent="0.3">
      <c r="A2381" s="47" t="s">
        <v>14489</v>
      </c>
      <c r="B2381" s="68" t="s">
        <v>14490</v>
      </c>
      <c r="C2381" s="2" t="s">
        <v>6</v>
      </c>
      <c r="D2381" s="2">
        <v>77</v>
      </c>
      <c r="E2381" s="6">
        <v>15624</v>
      </c>
      <c r="F2381" s="7">
        <v>44053.573067129626</v>
      </c>
      <c r="G2381" s="69" t="s">
        <v>4</v>
      </c>
      <c r="H2381" s="68">
        <v>3163</v>
      </c>
      <c r="I2381" s="93">
        <f t="shared" si="180"/>
        <v>31.949494949494948</v>
      </c>
      <c r="J2381" s="93">
        <v>6.4660000000000002</v>
      </c>
      <c r="K2381" s="69">
        <v>99</v>
      </c>
      <c r="L2381" s="68">
        <v>1111</v>
      </c>
      <c r="M2381" s="93">
        <f t="shared" si="181"/>
        <v>11.222222222222221</v>
      </c>
      <c r="N2381" s="93">
        <v>3.6320000000000001</v>
      </c>
      <c r="O2381" s="69">
        <v>99</v>
      </c>
      <c r="P2381" s="182">
        <f t="shared" si="182"/>
        <v>2.8469846984698473</v>
      </c>
      <c r="Q2381" s="77" t="s">
        <v>718</v>
      </c>
      <c r="V2381" s="34">
        <v>0.43402777777777773</v>
      </c>
      <c r="W2381" s="85">
        <v>0.58333333333333337</v>
      </c>
      <c r="X2381" s="78">
        <f t="shared" si="179"/>
        <v>0.14930555555555564</v>
      </c>
    </row>
    <row r="2382" spans="1:24" x14ac:dyDescent="0.3">
      <c r="A2382" s="47" t="s">
        <v>14489</v>
      </c>
      <c r="B2382" s="68" t="s">
        <v>14490</v>
      </c>
      <c r="C2382" s="2" t="s">
        <v>6</v>
      </c>
      <c r="D2382" s="2">
        <v>77</v>
      </c>
      <c r="E2382" s="6">
        <v>15624</v>
      </c>
      <c r="F2382" s="7">
        <v>44053.573067129626</v>
      </c>
      <c r="G2382" s="69" t="s">
        <v>4</v>
      </c>
      <c r="H2382" s="68">
        <v>3163</v>
      </c>
      <c r="I2382" s="93">
        <f t="shared" si="180"/>
        <v>31.949494949494948</v>
      </c>
      <c r="J2382" s="93">
        <v>6.4660000000000002</v>
      </c>
      <c r="K2382" s="69">
        <v>99</v>
      </c>
      <c r="L2382" s="68">
        <v>1111</v>
      </c>
      <c r="M2382" s="93">
        <f t="shared" si="181"/>
        <v>11.222222222222221</v>
      </c>
      <c r="N2382" s="93">
        <v>3.6320000000000001</v>
      </c>
      <c r="O2382" s="69">
        <v>99</v>
      </c>
      <c r="P2382" s="182">
        <f t="shared" si="182"/>
        <v>2.8469846984698473</v>
      </c>
      <c r="Q2382" s="77" t="s">
        <v>718</v>
      </c>
      <c r="V2382" s="34">
        <v>0.43402777777777773</v>
      </c>
      <c r="W2382" s="85">
        <v>0.58333333333333337</v>
      </c>
      <c r="X2382" s="78">
        <f t="shared" si="179"/>
        <v>0.14930555555555564</v>
      </c>
    </row>
    <row r="2383" spans="1:24" x14ac:dyDescent="0.3">
      <c r="A2383" s="47" t="s">
        <v>6849</v>
      </c>
      <c r="B2383" s="68" t="s">
        <v>6850</v>
      </c>
      <c r="C2383" s="2" t="s">
        <v>1</v>
      </c>
      <c r="D2383" s="2">
        <v>47</v>
      </c>
      <c r="E2383" s="6">
        <v>26699</v>
      </c>
      <c r="F2383" s="7">
        <v>44053.585659722223</v>
      </c>
      <c r="G2383" s="69" t="s">
        <v>4</v>
      </c>
      <c r="H2383" s="68">
        <v>2318</v>
      </c>
      <c r="I2383" s="93">
        <f t="shared" si="180"/>
        <v>23.414141414141415</v>
      </c>
      <c r="J2383" s="93">
        <v>5.2990000000000004</v>
      </c>
      <c r="K2383" s="69">
        <v>99</v>
      </c>
      <c r="L2383" s="68">
        <v>343</v>
      </c>
      <c r="M2383" s="93">
        <f t="shared" si="181"/>
        <v>3.4646464646464645</v>
      </c>
      <c r="N2383" s="93">
        <v>1.6679999999999999</v>
      </c>
      <c r="O2383" s="69">
        <v>99</v>
      </c>
      <c r="P2383" s="182">
        <f t="shared" si="182"/>
        <v>6.758017492711371</v>
      </c>
      <c r="Q2383" s="77" t="s">
        <v>718</v>
      </c>
      <c r="V2383" s="34">
        <v>0.44375000000000003</v>
      </c>
      <c r="W2383" s="85">
        <v>0.59722222222222221</v>
      </c>
      <c r="X2383" s="78">
        <f t="shared" si="179"/>
        <v>0.15347222222222218</v>
      </c>
    </row>
    <row r="2384" spans="1:24" x14ac:dyDescent="0.3">
      <c r="A2384" s="47" t="s">
        <v>6849</v>
      </c>
      <c r="B2384" s="68" t="s">
        <v>6850</v>
      </c>
      <c r="C2384" s="2" t="s">
        <v>1</v>
      </c>
      <c r="D2384" s="2">
        <v>47</v>
      </c>
      <c r="E2384" s="6">
        <v>26699</v>
      </c>
      <c r="F2384" s="7">
        <v>44053.585659722223</v>
      </c>
      <c r="G2384" s="69" t="s">
        <v>4</v>
      </c>
      <c r="H2384" s="68">
        <v>2318</v>
      </c>
      <c r="I2384" s="93">
        <f t="shared" si="180"/>
        <v>23.414141414141415</v>
      </c>
      <c r="J2384" s="93">
        <v>5.2990000000000004</v>
      </c>
      <c r="K2384" s="69">
        <v>99</v>
      </c>
      <c r="L2384" s="68">
        <v>343</v>
      </c>
      <c r="M2384" s="93">
        <f t="shared" si="181"/>
        <v>3.4646464646464645</v>
      </c>
      <c r="N2384" s="93">
        <v>1.6679999999999999</v>
      </c>
      <c r="O2384" s="69">
        <v>99</v>
      </c>
      <c r="P2384" s="182">
        <f t="shared" si="182"/>
        <v>6.758017492711371</v>
      </c>
      <c r="Q2384" s="77" t="s">
        <v>718</v>
      </c>
      <c r="V2384" s="34">
        <v>0.44375000000000003</v>
      </c>
      <c r="W2384" s="85">
        <v>0.59722222222222221</v>
      </c>
      <c r="X2384" s="78">
        <f t="shared" si="179"/>
        <v>0.15347222222222218</v>
      </c>
    </row>
    <row r="2385" spans="1:24" x14ac:dyDescent="0.3">
      <c r="A2385" s="47" t="s">
        <v>14491</v>
      </c>
      <c r="B2385" s="68" t="s">
        <v>14492</v>
      </c>
      <c r="C2385" s="2" t="s">
        <v>1</v>
      </c>
      <c r="D2385" s="2">
        <v>52</v>
      </c>
      <c r="E2385" s="6">
        <v>24801</v>
      </c>
      <c r="F2385" s="7">
        <v>44053.596979166665</v>
      </c>
      <c r="G2385" s="69" t="s">
        <v>4</v>
      </c>
      <c r="H2385" s="68">
        <v>1867</v>
      </c>
      <c r="I2385" s="93">
        <f t="shared" si="180"/>
        <v>18.670000000000002</v>
      </c>
      <c r="J2385" s="93">
        <v>4.3109999999999999</v>
      </c>
      <c r="K2385" s="69">
        <v>100</v>
      </c>
      <c r="L2385" s="68">
        <v>364</v>
      </c>
      <c r="M2385" s="93">
        <f t="shared" si="181"/>
        <v>3.64</v>
      </c>
      <c r="N2385" s="93">
        <v>1.925</v>
      </c>
      <c r="O2385" s="69">
        <v>100</v>
      </c>
      <c r="P2385" s="182">
        <f t="shared" si="182"/>
        <v>5.1291208791208796</v>
      </c>
      <c r="Q2385" s="77" t="s">
        <v>718</v>
      </c>
      <c r="V2385" s="34">
        <v>0.45833333333333331</v>
      </c>
      <c r="W2385" s="85">
        <v>0.61805555555555558</v>
      </c>
      <c r="X2385" s="78">
        <f t="shared" si="179"/>
        <v>0.15972222222222227</v>
      </c>
    </row>
    <row r="2386" spans="1:24" x14ac:dyDescent="0.3">
      <c r="A2386" s="47" t="s">
        <v>14491</v>
      </c>
      <c r="B2386" s="68" t="s">
        <v>14492</v>
      </c>
      <c r="C2386" s="2" t="s">
        <v>1</v>
      </c>
      <c r="D2386" s="2">
        <v>52</v>
      </c>
      <c r="E2386" s="6">
        <v>24801</v>
      </c>
      <c r="F2386" s="7">
        <v>44053.596979166665</v>
      </c>
      <c r="G2386" s="69" t="s">
        <v>4</v>
      </c>
      <c r="H2386" s="68">
        <v>1867</v>
      </c>
      <c r="I2386" s="93">
        <f t="shared" si="180"/>
        <v>18.670000000000002</v>
      </c>
      <c r="J2386" s="93">
        <v>4.3109999999999999</v>
      </c>
      <c r="K2386" s="69">
        <v>100</v>
      </c>
      <c r="L2386" s="68">
        <v>364</v>
      </c>
      <c r="M2386" s="93">
        <f t="shared" si="181"/>
        <v>3.64</v>
      </c>
      <c r="N2386" s="93">
        <v>1.925</v>
      </c>
      <c r="O2386" s="69">
        <v>100</v>
      </c>
      <c r="P2386" s="182">
        <f t="shared" si="182"/>
        <v>5.1291208791208796</v>
      </c>
      <c r="Q2386" s="77" t="s">
        <v>718</v>
      </c>
      <c r="V2386" s="34">
        <v>0.45833333333333331</v>
      </c>
      <c r="W2386" s="85">
        <v>0.61805555555555558</v>
      </c>
      <c r="X2386" s="78">
        <f t="shared" si="179"/>
        <v>0.15972222222222227</v>
      </c>
    </row>
    <row r="2387" spans="1:24" x14ac:dyDescent="0.3">
      <c r="A2387" s="47" t="s">
        <v>14493</v>
      </c>
      <c r="B2387" s="68" t="s">
        <v>1482</v>
      </c>
      <c r="C2387" s="2" t="s">
        <v>1</v>
      </c>
      <c r="D2387" s="2">
        <v>44</v>
      </c>
      <c r="E2387" s="6">
        <v>27699</v>
      </c>
      <c r="F2387" s="7">
        <v>44053.626157407409</v>
      </c>
      <c r="G2387" s="69" t="s">
        <v>4</v>
      </c>
      <c r="H2387" s="68">
        <v>1740</v>
      </c>
      <c r="I2387" s="93">
        <f t="shared" si="180"/>
        <v>17.575757575757574</v>
      </c>
      <c r="J2387" s="93">
        <v>4.3659999999999997</v>
      </c>
      <c r="K2387" s="69">
        <v>99</v>
      </c>
      <c r="L2387" s="68">
        <v>379</v>
      </c>
      <c r="M2387" s="93">
        <f t="shared" si="181"/>
        <v>3.8282828282828283</v>
      </c>
      <c r="N2387" s="93">
        <v>1.9330000000000001</v>
      </c>
      <c r="O2387" s="69">
        <v>99</v>
      </c>
      <c r="P2387" s="182">
        <f t="shared" si="182"/>
        <v>4.5910290237467013</v>
      </c>
      <c r="Q2387" s="77" t="s">
        <v>718</v>
      </c>
      <c r="V2387" s="34">
        <v>0.47152777777777777</v>
      </c>
      <c r="W2387" s="85">
        <v>0.63194444444444442</v>
      </c>
      <c r="X2387" s="78">
        <f t="shared" si="179"/>
        <v>0.16041666666666665</v>
      </c>
    </row>
    <row r="2388" spans="1:24" x14ac:dyDescent="0.3">
      <c r="A2388" s="47" t="s">
        <v>14493</v>
      </c>
      <c r="B2388" s="68" t="s">
        <v>1482</v>
      </c>
      <c r="C2388" s="2" t="s">
        <v>1</v>
      </c>
      <c r="D2388" s="2">
        <v>44</v>
      </c>
      <c r="E2388" s="6">
        <v>27699</v>
      </c>
      <c r="F2388" s="7">
        <v>44053.626157407409</v>
      </c>
      <c r="G2388" s="69" t="s">
        <v>4</v>
      </c>
      <c r="H2388" s="68">
        <v>1740</v>
      </c>
      <c r="I2388" s="93">
        <f t="shared" si="180"/>
        <v>17.575757575757574</v>
      </c>
      <c r="J2388" s="93">
        <v>4.3659999999999997</v>
      </c>
      <c r="K2388" s="69">
        <v>99</v>
      </c>
      <c r="L2388" s="68">
        <v>379</v>
      </c>
      <c r="M2388" s="93">
        <f t="shared" si="181"/>
        <v>3.8282828282828283</v>
      </c>
      <c r="N2388" s="93">
        <v>1.9330000000000001</v>
      </c>
      <c r="O2388" s="69">
        <v>99</v>
      </c>
      <c r="P2388" s="182">
        <f t="shared" si="182"/>
        <v>4.5910290237467013</v>
      </c>
      <c r="Q2388" s="77" t="s">
        <v>718</v>
      </c>
      <c r="V2388" s="34">
        <v>0.47152777777777777</v>
      </c>
      <c r="W2388" s="85">
        <v>0.63194444444444442</v>
      </c>
      <c r="X2388" s="78">
        <f t="shared" si="179"/>
        <v>0.16041666666666665</v>
      </c>
    </row>
    <row r="2389" spans="1:24" x14ac:dyDescent="0.3">
      <c r="A2389" s="47" t="s">
        <v>14494</v>
      </c>
      <c r="B2389" s="68" t="s">
        <v>14495</v>
      </c>
      <c r="C2389" s="2" t="s">
        <v>6</v>
      </c>
      <c r="D2389" s="2">
        <v>59</v>
      </c>
      <c r="E2389" s="6">
        <v>22374</v>
      </c>
      <c r="F2389" s="7">
        <v>44053.63653935185</v>
      </c>
      <c r="G2389" s="69" t="s">
        <v>4</v>
      </c>
      <c r="H2389" s="68">
        <v>1574</v>
      </c>
      <c r="I2389" s="93">
        <f t="shared" si="180"/>
        <v>15.8989898989899</v>
      </c>
      <c r="J2389" s="93">
        <v>4.2409999999999997</v>
      </c>
      <c r="K2389" s="69">
        <v>99</v>
      </c>
      <c r="L2389" s="68">
        <v>481</v>
      </c>
      <c r="M2389" s="93">
        <f t="shared" si="181"/>
        <v>4.858585858585859</v>
      </c>
      <c r="N2389" s="93">
        <v>2.218</v>
      </c>
      <c r="O2389" s="69">
        <v>99</v>
      </c>
      <c r="P2389" s="182">
        <f t="shared" si="182"/>
        <v>3.2723492723492722</v>
      </c>
      <c r="Q2389" s="77" t="s">
        <v>718</v>
      </c>
      <c r="V2389" s="34">
        <v>0.4861111111111111</v>
      </c>
      <c r="W2389" s="85">
        <v>0.64583333333333337</v>
      </c>
      <c r="X2389" s="78">
        <f t="shared" si="179"/>
        <v>0.15972222222222227</v>
      </c>
    </row>
    <row r="2390" spans="1:24" x14ac:dyDescent="0.3">
      <c r="A2390" s="47" t="s">
        <v>14494</v>
      </c>
      <c r="B2390" s="68" t="s">
        <v>14495</v>
      </c>
      <c r="C2390" s="2" t="s">
        <v>6</v>
      </c>
      <c r="D2390" s="2">
        <v>59</v>
      </c>
      <c r="E2390" s="6">
        <v>22374</v>
      </c>
      <c r="F2390" s="7">
        <v>44053.63653935185</v>
      </c>
      <c r="G2390" s="69" t="s">
        <v>4</v>
      </c>
      <c r="H2390" s="68">
        <v>1574</v>
      </c>
      <c r="I2390" s="93">
        <f t="shared" si="180"/>
        <v>15.8989898989899</v>
      </c>
      <c r="J2390" s="93">
        <v>4.2409999999999997</v>
      </c>
      <c r="K2390" s="69">
        <v>99</v>
      </c>
      <c r="L2390" s="68">
        <v>481</v>
      </c>
      <c r="M2390" s="93">
        <f t="shared" si="181"/>
        <v>4.858585858585859</v>
      </c>
      <c r="N2390" s="93">
        <v>2.218</v>
      </c>
      <c r="O2390" s="69">
        <v>99</v>
      </c>
      <c r="P2390" s="182">
        <f t="shared" si="182"/>
        <v>3.2723492723492722</v>
      </c>
      <c r="Q2390" s="77" t="s">
        <v>718</v>
      </c>
      <c r="V2390" s="34">
        <v>0.4861111111111111</v>
      </c>
      <c r="W2390" s="85">
        <v>0.64583333333333337</v>
      </c>
      <c r="X2390" s="78">
        <f t="shared" si="179"/>
        <v>0.15972222222222227</v>
      </c>
    </row>
    <row r="2391" spans="1:24" x14ac:dyDescent="0.3">
      <c r="A2391" s="47" t="s">
        <v>14496</v>
      </c>
      <c r="B2391" s="68" t="s">
        <v>14497</v>
      </c>
      <c r="C2391" s="2" t="s">
        <v>1</v>
      </c>
      <c r="D2391" s="2">
        <v>52</v>
      </c>
      <c r="E2391" s="6">
        <v>25051</v>
      </c>
      <c r="F2391" s="7">
        <v>44053.647094907406</v>
      </c>
      <c r="G2391" s="69" t="s">
        <v>4</v>
      </c>
      <c r="H2391" s="68">
        <v>2367</v>
      </c>
      <c r="I2391" s="93">
        <f t="shared" si="180"/>
        <v>23.90909090909091</v>
      </c>
      <c r="J2391" s="93">
        <v>5.6239999999999997</v>
      </c>
      <c r="K2391" s="69">
        <v>99</v>
      </c>
      <c r="L2391" s="68">
        <v>422</v>
      </c>
      <c r="M2391" s="93">
        <f t="shared" si="181"/>
        <v>4.262626262626263</v>
      </c>
      <c r="N2391" s="93">
        <v>2.5219999999999998</v>
      </c>
      <c r="O2391" s="69">
        <v>99</v>
      </c>
      <c r="P2391" s="182">
        <f t="shared" si="182"/>
        <v>5.609004739336493</v>
      </c>
      <c r="Q2391" s="77" t="s">
        <v>718</v>
      </c>
      <c r="V2391" s="34">
        <v>0.4993055555555555</v>
      </c>
      <c r="W2391" s="85">
        <v>0.66666666666666663</v>
      </c>
      <c r="X2391" s="78">
        <f t="shared" si="179"/>
        <v>0.16736111111111113</v>
      </c>
    </row>
    <row r="2392" spans="1:24" x14ac:dyDescent="0.3">
      <c r="A2392" s="47" t="s">
        <v>14496</v>
      </c>
      <c r="B2392" s="68" t="s">
        <v>14497</v>
      </c>
      <c r="C2392" s="2" t="s">
        <v>1</v>
      </c>
      <c r="D2392" s="2">
        <v>52</v>
      </c>
      <c r="E2392" s="6">
        <v>25051</v>
      </c>
      <c r="F2392" s="7">
        <v>44053.647094907406</v>
      </c>
      <c r="G2392" s="69" t="s">
        <v>4</v>
      </c>
      <c r="H2392" s="68">
        <v>2367</v>
      </c>
      <c r="I2392" s="93">
        <f t="shared" si="180"/>
        <v>23.90909090909091</v>
      </c>
      <c r="J2392" s="93">
        <v>5.6239999999999997</v>
      </c>
      <c r="K2392" s="69">
        <v>99</v>
      </c>
      <c r="L2392" s="68">
        <v>422</v>
      </c>
      <c r="M2392" s="93">
        <f t="shared" si="181"/>
        <v>4.262626262626263</v>
      </c>
      <c r="N2392" s="93">
        <v>2.5219999999999998</v>
      </c>
      <c r="O2392" s="69">
        <v>99</v>
      </c>
      <c r="P2392" s="182">
        <f t="shared" si="182"/>
        <v>5.609004739336493</v>
      </c>
      <c r="Q2392" s="77" t="s">
        <v>718</v>
      </c>
      <c r="V2392" s="34">
        <v>0.4993055555555555</v>
      </c>
      <c r="W2392" s="85">
        <v>0.66666666666666663</v>
      </c>
      <c r="X2392" s="78">
        <f t="shared" si="179"/>
        <v>0.16736111111111113</v>
      </c>
    </row>
    <row r="2393" spans="1:24" x14ac:dyDescent="0.3">
      <c r="A2393" s="47" t="s">
        <v>14498</v>
      </c>
      <c r="B2393" s="68" t="s">
        <v>14499</v>
      </c>
      <c r="C2393" s="2" t="s">
        <v>1</v>
      </c>
      <c r="D2393" s="2">
        <v>48</v>
      </c>
      <c r="E2393" s="6">
        <v>26393</v>
      </c>
      <c r="F2393" s="7">
        <v>44053.657106481478</v>
      </c>
      <c r="G2393" s="69" t="s">
        <v>4</v>
      </c>
      <c r="H2393" s="68">
        <v>1510</v>
      </c>
      <c r="I2393" s="93">
        <f t="shared" si="180"/>
        <v>15.1</v>
      </c>
      <c r="J2393" s="93">
        <v>4.1429999999999998</v>
      </c>
      <c r="K2393" s="69">
        <v>100</v>
      </c>
      <c r="L2393" s="68">
        <v>444</v>
      </c>
      <c r="M2393" s="93">
        <f t="shared" si="181"/>
        <v>4.4400000000000004</v>
      </c>
      <c r="N2393" s="93">
        <v>2.157</v>
      </c>
      <c r="O2393" s="69">
        <v>100</v>
      </c>
      <c r="P2393" s="182">
        <f t="shared" si="182"/>
        <v>3.4009009009009006</v>
      </c>
      <c r="Q2393" s="77" t="s">
        <v>718</v>
      </c>
      <c r="V2393" s="34">
        <v>0.54027777777777775</v>
      </c>
      <c r="W2393" s="85">
        <v>0.68055555555555547</v>
      </c>
      <c r="X2393" s="78">
        <f t="shared" si="179"/>
        <v>0.14027777777777772</v>
      </c>
    </row>
    <row r="2394" spans="1:24" x14ac:dyDescent="0.3">
      <c r="A2394" s="47" t="s">
        <v>14498</v>
      </c>
      <c r="B2394" s="68" t="s">
        <v>14499</v>
      </c>
      <c r="C2394" s="2" t="s">
        <v>1</v>
      </c>
      <c r="D2394" s="2">
        <v>48</v>
      </c>
      <c r="E2394" s="6">
        <v>26393</v>
      </c>
      <c r="F2394" s="7">
        <v>44053.657106481478</v>
      </c>
      <c r="G2394" s="69" t="s">
        <v>4</v>
      </c>
      <c r="H2394" s="68">
        <v>1510</v>
      </c>
      <c r="I2394" s="93">
        <f t="shared" si="180"/>
        <v>15.1</v>
      </c>
      <c r="J2394" s="93">
        <v>4.1429999999999998</v>
      </c>
      <c r="K2394" s="69">
        <v>100</v>
      </c>
      <c r="L2394" s="68">
        <v>444</v>
      </c>
      <c r="M2394" s="93">
        <f t="shared" si="181"/>
        <v>4.4400000000000004</v>
      </c>
      <c r="N2394" s="93">
        <v>2.157</v>
      </c>
      <c r="O2394" s="69">
        <v>100</v>
      </c>
      <c r="P2394" s="182">
        <f t="shared" si="182"/>
        <v>3.4009009009009006</v>
      </c>
      <c r="Q2394" s="77" t="s">
        <v>718</v>
      </c>
      <c r="V2394" s="34">
        <v>0.54027777777777775</v>
      </c>
      <c r="W2394" s="85">
        <v>0.68055555555555547</v>
      </c>
      <c r="X2394" s="78">
        <f t="shared" si="179"/>
        <v>0.14027777777777772</v>
      </c>
    </row>
    <row r="2395" spans="1:24" x14ac:dyDescent="0.3">
      <c r="A2395" s="47" t="s">
        <v>14500</v>
      </c>
      <c r="B2395" s="68" t="s">
        <v>7897</v>
      </c>
      <c r="C2395" s="2" t="s">
        <v>1</v>
      </c>
      <c r="D2395" s="2">
        <v>49</v>
      </c>
      <c r="E2395" s="6">
        <v>25990</v>
      </c>
      <c r="F2395" s="7">
        <v>44054.511018518519</v>
      </c>
      <c r="G2395" s="69" t="s">
        <v>4</v>
      </c>
      <c r="H2395" s="68">
        <v>2183</v>
      </c>
      <c r="I2395" s="93">
        <f t="shared" si="180"/>
        <v>21.83</v>
      </c>
      <c r="J2395" s="93">
        <v>4.6210000000000004</v>
      </c>
      <c r="K2395" s="69">
        <v>100</v>
      </c>
      <c r="L2395" s="68">
        <v>550</v>
      </c>
      <c r="M2395" s="93">
        <f t="shared" si="181"/>
        <v>5.5</v>
      </c>
      <c r="N2395" s="93">
        <v>2.46</v>
      </c>
      <c r="O2395" s="69">
        <v>100</v>
      </c>
      <c r="P2395" s="182">
        <f t="shared" si="182"/>
        <v>3.9690909090909088</v>
      </c>
      <c r="Q2395" s="77" t="s">
        <v>718</v>
      </c>
      <c r="V2395" s="34">
        <v>0.37291666666666662</v>
      </c>
      <c r="W2395" s="85">
        <v>0.52083333333333337</v>
      </c>
      <c r="X2395" s="78">
        <f t="shared" si="179"/>
        <v>0.14791666666666675</v>
      </c>
    </row>
    <row r="2396" spans="1:24" x14ac:dyDescent="0.3">
      <c r="A2396" s="47" t="s">
        <v>14500</v>
      </c>
      <c r="B2396" s="68" t="s">
        <v>7897</v>
      </c>
      <c r="C2396" s="2" t="s">
        <v>1</v>
      </c>
      <c r="D2396" s="2">
        <v>49</v>
      </c>
      <c r="E2396" s="6">
        <v>25990</v>
      </c>
      <c r="F2396" s="7">
        <v>44054.511018518519</v>
      </c>
      <c r="G2396" s="69" t="s">
        <v>4</v>
      </c>
      <c r="H2396" s="68">
        <v>2183</v>
      </c>
      <c r="I2396" s="93">
        <f t="shared" si="180"/>
        <v>21.83</v>
      </c>
      <c r="J2396" s="93">
        <v>4.6210000000000004</v>
      </c>
      <c r="K2396" s="69">
        <v>100</v>
      </c>
      <c r="L2396" s="68">
        <v>550</v>
      </c>
      <c r="M2396" s="93">
        <f t="shared" si="181"/>
        <v>5.5</v>
      </c>
      <c r="N2396" s="93">
        <v>2.46</v>
      </c>
      <c r="O2396" s="69">
        <v>100</v>
      </c>
      <c r="P2396" s="182">
        <f t="shared" si="182"/>
        <v>3.9690909090909088</v>
      </c>
      <c r="Q2396" s="77" t="s">
        <v>718</v>
      </c>
      <c r="V2396" s="34">
        <v>0.37291666666666662</v>
      </c>
      <c r="W2396" s="85">
        <v>0.52083333333333337</v>
      </c>
      <c r="X2396" s="78">
        <f t="shared" si="179"/>
        <v>0.14791666666666675</v>
      </c>
    </row>
    <row r="2397" spans="1:24" x14ac:dyDescent="0.3">
      <c r="A2397" s="47" t="s">
        <v>3270</v>
      </c>
      <c r="B2397" s="68" t="s">
        <v>1783</v>
      </c>
      <c r="C2397" s="2" t="s">
        <v>1</v>
      </c>
      <c r="D2397" s="2">
        <v>64</v>
      </c>
      <c r="E2397" s="6">
        <v>20655</v>
      </c>
      <c r="F2397" s="7">
        <v>44054.527384259258</v>
      </c>
      <c r="G2397" s="69" t="s">
        <v>4</v>
      </c>
      <c r="H2397" s="68">
        <v>1954</v>
      </c>
      <c r="I2397" s="93">
        <f t="shared" si="180"/>
        <v>19.737373737373737</v>
      </c>
      <c r="J2397" s="93">
        <v>4.5209999999999999</v>
      </c>
      <c r="K2397" s="69">
        <v>99</v>
      </c>
      <c r="L2397" s="68">
        <v>786</v>
      </c>
      <c r="M2397" s="93">
        <f t="shared" si="181"/>
        <v>7.9393939393939394</v>
      </c>
      <c r="N2397" s="93">
        <v>2.9340000000000002</v>
      </c>
      <c r="O2397" s="69">
        <v>99</v>
      </c>
      <c r="P2397" s="182">
        <f t="shared" si="182"/>
        <v>2.4860050890585241</v>
      </c>
      <c r="Q2397" s="77" t="s">
        <v>718</v>
      </c>
      <c r="V2397" s="34">
        <v>0.38125000000000003</v>
      </c>
      <c r="W2397" s="85">
        <v>0.53472222222222221</v>
      </c>
      <c r="X2397" s="78">
        <f t="shared" si="179"/>
        <v>0.15347222222222218</v>
      </c>
    </row>
    <row r="2398" spans="1:24" x14ac:dyDescent="0.3">
      <c r="A2398" s="47" t="s">
        <v>3270</v>
      </c>
      <c r="B2398" s="68" t="s">
        <v>1783</v>
      </c>
      <c r="C2398" s="2" t="s">
        <v>1</v>
      </c>
      <c r="D2398" s="2">
        <v>64</v>
      </c>
      <c r="E2398" s="6">
        <v>20655</v>
      </c>
      <c r="F2398" s="7">
        <v>44054.527384259258</v>
      </c>
      <c r="G2398" s="69" t="s">
        <v>4</v>
      </c>
      <c r="H2398" s="68">
        <v>1954</v>
      </c>
      <c r="I2398" s="93">
        <f t="shared" si="180"/>
        <v>19.737373737373737</v>
      </c>
      <c r="J2398" s="93">
        <v>4.5209999999999999</v>
      </c>
      <c r="K2398" s="69">
        <v>99</v>
      </c>
      <c r="L2398" s="68">
        <v>786</v>
      </c>
      <c r="M2398" s="93">
        <f t="shared" si="181"/>
        <v>7.9393939393939394</v>
      </c>
      <c r="N2398" s="93">
        <v>2.9340000000000002</v>
      </c>
      <c r="O2398" s="69">
        <v>99</v>
      </c>
      <c r="P2398" s="182">
        <f t="shared" si="182"/>
        <v>2.4860050890585241</v>
      </c>
      <c r="Q2398" s="77" t="s">
        <v>718</v>
      </c>
      <c r="V2398" s="34">
        <v>0.38125000000000003</v>
      </c>
      <c r="W2398" s="85">
        <v>0.53472222222222221</v>
      </c>
      <c r="X2398" s="78">
        <f t="shared" si="179"/>
        <v>0.15347222222222218</v>
      </c>
    </row>
    <row r="2399" spans="1:24" x14ac:dyDescent="0.3">
      <c r="A2399" s="47" t="s">
        <v>14501</v>
      </c>
      <c r="B2399" s="68" t="s">
        <v>640</v>
      </c>
      <c r="C2399" s="2" t="s">
        <v>1</v>
      </c>
      <c r="D2399" s="2">
        <v>44</v>
      </c>
      <c r="E2399" s="6">
        <v>27888</v>
      </c>
      <c r="F2399" s="7">
        <v>44054.537442129629</v>
      </c>
      <c r="G2399" s="69" t="s">
        <v>4</v>
      </c>
      <c r="H2399" s="68">
        <v>1709</v>
      </c>
      <c r="I2399" s="93">
        <f t="shared" si="180"/>
        <v>17.262626262626263</v>
      </c>
      <c r="J2399" s="93">
        <v>4.6900000000000004</v>
      </c>
      <c r="K2399" s="69">
        <v>99</v>
      </c>
      <c r="L2399" s="68">
        <v>328</v>
      </c>
      <c r="M2399" s="93">
        <f t="shared" si="181"/>
        <v>3.3131313131313131</v>
      </c>
      <c r="N2399" s="93">
        <v>1.978</v>
      </c>
      <c r="O2399" s="69">
        <v>99</v>
      </c>
      <c r="P2399" s="182">
        <f t="shared" si="182"/>
        <v>5.2103658536585371</v>
      </c>
      <c r="Q2399" s="77" t="s">
        <v>718</v>
      </c>
      <c r="V2399" s="34">
        <v>0.38472222222222219</v>
      </c>
      <c r="W2399" s="85">
        <v>0.54861111111111105</v>
      </c>
      <c r="X2399" s="78">
        <f t="shared" si="179"/>
        <v>0.16388888888888886</v>
      </c>
    </row>
    <row r="2400" spans="1:24" x14ac:dyDescent="0.3">
      <c r="A2400" s="47" t="s">
        <v>14501</v>
      </c>
      <c r="B2400" s="68" t="s">
        <v>640</v>
      </c>
      <c r="C2400" s="2" t="s">
        <v>1</v>
      </c>
      <c r="D2400" s="2">
        <v>44</v>
      </c>
      <c r="E2400" s="6">
        <v>27888</v>
      </c>
      <c r="F2400" s="7">
        <v>44054.537442129629</v>
      </c>
      <c r="G2400" s="69" t="s">
        <v>4</v>
      </c>
      <c r="H2400" s="68">
        <v>1709</v>
      </c>
      <c r="I2400" s="93">
        <f t="shared" si="180"/>
        <v>17.262626262626263</v>
      </c>
      <c r="J2400" s="93">
        <v>4.6900000000000004</v>
      </c>
      <c r="K2400" s="69">
        <v>99</v>
      </c>
      <c r="L2400" s="68">
        <v>328</v>
      </c>
      <c r="M2400" s="93">
        <f t="shared" si="181"/>
        <v>3.3131313131313131</v>
      </c>
      <c r="N2400" s="93">
        <v>1.978</v>
      </c>
      <c r="O2400" s="69">
        <v>99</v>
      </c>
      <c r="P2400" s="182">
        <f t="shared" si="182"/>
        <v>5.2103658536585371</v>
      </c>
      <c r="Q2400" s="77" t="s">
        <v>718</v>
      </c>
      <c r="V2400" s="34">
        <v>0.38472222222222219</v>
      </c>
      <c r="W2400" s="85">
        <v>0.54861111111111105</v>
      </c>
      <c r="X2400" s="78">
        <f t="shared" si="179"/>
        <v>0.16388888888888886</v>
      </c>
    </row>
    <row r="2401" spans="1:24" x14ac:dyDescent="0.3">
      <c r="A2401" s="47" t="s">
        <v>3268</v>
      </c>
      <c r="B2401" s="68" t="s">
        <v>1781</v>
      </c>
      <c r="C2401" s="2" t="s">
        <v>1</v>
      </c>
      <c r="D2401" s="2">
        <v>68</v>
      </c>
      <c r="E2401" s="6">
        <v>18972</v>
      </c>
      <c r="F2401" s="7">
        <v>44054.549907407411</v>
      </c>
      <c r="G2401" s="69" t="s">
        <v>4</v>
      </c>
      <c r="H2401" s="68">
        <v>2572</v>
      </c>
      <c r="I2401" s="93">
        <f t="shared" si="180"/>
        <v>25.979797979797979</v>
      </c>
      <c r="J2401" s="93">
        <v>4.5869999999999997</v>
      </c>
      <c r="K2401" s="69">
        <v>99</v>
      </c>
      <c r="L2401" s="68">
        <v>584</v>
      </c>
      <c r="M2401" s="93">
        <f t="shared" si="181"/>
        <v>5.8989898989898988</v>
      </c>
      <c r="N2401" s="93">
        <v>2.4049999999999998</v>
      </c>
      <c r="O2401" s="69">
        <v>99</v>
      </c>
      <c r="P2401" s="182">
        <f t="shared" si="182"/>
        <v>4.404109589041096</v>
      </c>
      <c r="Q2401" s="77" t="s">
        <v>718</v>
      </c>
      <c r="V2401" s="34">
        <v>0.40347222222222223</v>
      </c>
      <c r="W2401" s="85">
        <v>0.56944444444444442</v>
      </c>
      <c r="X2401" s="78">
        <f t="shared" si="179"/>
        <v>0.16597222222222219</v>
      </c>
    </row>
    <row r="2402" spans="1:24" x14ac:dyDescent="0.3">
      <c r="A2402" s="47" t="s">
        <v>3268</v>
      </c>
      <c r="B2402" s="68" t="s">
        <v>1781</v>
      </c>
      <c r="C2402" s="2" t="s">
        <v>1</v>
      </c>
      <c r="D2402" s="2">
        <v>68</v>
      </c>
      <c r="E2402" s="6">
        <v>18972</v>
      </c>
      <c r="F2402" s="7">
        <v>44054.549907407411</v>
      </c>
      <c r="G2402" s="69" t="s">
        <v>4</v>
      </c>
      <c r="H2402" s="68">
        <v>2572</v>
      </c>
      <c r="I2402" s="93">
        <f t="shared" si="180"/>
        <v>25.979797979797979</v>
      </c>
      <c r="J2402" s="93">
        <v>4.5869999999999997</v>
      </c>
      <c r="K2402" s="69">
        <v>99</v>
      </c>
      <c r="L2402" s="68">
        <v>584</v>
      </c>
      <c r="M2402" s="93">
        <f t="shared" si="181"/>
        <v>5.8989898989898988</v>
      </c>
      <c r="N2402" s="93">
        <v>2.4049999999999998</v>
      </c>
      <c r="O2402" s="69">
        <v>99</v>
      </c>
      <c r="P2402" s="182">
        <f t="shared" si="182"/>
        <v>4.404109589041096</v>
      </c>
      <c r="Q2402" s="77" t="s">
        <v>718</v>
      </c>
      <c r="V2402" s="34">
        <v>0.40347222222222223</v>
      </c>
      <c r="W2402" s="85">
        <v>0.56944444444444442</v>
      </c>
      <c r="X2402" s="78">
        <f t="shared" si="179"/>
        <v>0.16597222222222219</v>
      </c>
    </row>
    <row r="2403" spans="1:24" x14ac:dyDescent="0.3">
      <c r="A2403" s="47" t="s">
        <v>14502</v>
      </c>
      <c r="B2403" s="68" t="s">
        <v>6303</v>
      </c>
      <c r="C2403" s="2" t="s">
        <v>1</v>
      </c>
      <c r="D2403" s="2">
        <v>49</v>
      </c>
      <c r="E2403" s="6">
        <v>26150</v>
      </c>
      <c r="F2403" s="7">
        <v>44054.576944444445</v>
      </c>
      <c r="G2403" s="69" t="s">
        <v>4</v>
      </c>
      <c r="H2403" s="68">
        <v>1479</v>
      </c>
      <c r="I2403" s="93">
        <f t="shared" si="180"/>
        <v>14.79</v>
      </c>
      <c r="J2403" s="93">
        <v>4.0259999999999998</v>
      </c>
      <c r="K2403" s="69">
        <v>100</v>
      </c>
      <c r="L2403" s="68">
        <v>342</v>
      </c>
      <c r="M2403" s="93">
        <f t="shared" si="181"/>
        <v>3.42</v>
      </c>
      <c r="N2403" s="93">
        <v>1.8759999999999999</v>
      </c>
      <c r="O2403" s="69">
        <v>100</v>
      </c>
      <c r="P2403" s="182">
        <f t="shared" si="182"/>
        <v>4.3245614035087714</v>
      </c>
      <c r="Q2403" s="77" t="s">
        <v>718</v>
      </c>
      <c r="V2403" s="34">
        <v>0.4236111111111111</v>
      </c>
      <c r="W2403" s="85">
        <v>0.58333333333333337</v>
      </c>
      <c r="X2403" s="78">
        <f t="shared" si="179"/>
        <v>0.15972222222222227</v>
      </c>
    </row>
    <row r="2404" spans="1:24" x14ac:dyDescent="0.3">
      <c r="A2404" s="47" t="s">
        <v>14502</v>
      </c>
      <c r="B2404" s="68" t="s">
        <v>6303</v>
      </c>
      <c r="C2404" s="2" t="s">
        <v>1</v>
      </c>
      <c r="D2404" s="2">
        <v>49</v>
      </c>
      <c r="E2404" s="6">
        <v>26150</v>
      </c>
      <c r="F2404" s="7">
        <v>44054.576944444445</v>
      </c>
      <c r="G2404" s="69" t="s">
        <v>4</v>
      </c>
      <c r="H2404" s="68">
        <v>1479</v>
      </c>
      <c r="I2404" s="93">
        <f t="shared" si="180"/>
        <v>14.79</v>
      </c>
      <c r="J2404" s="93">
        <v>4.0259999999999998</v>
      </c>
      <c r="K2404" s="69">
        <v>100</v>
      </c>
      <c r="L2404" s="68">
        <v>342</v>
      </c>
      <c r="M2404" s="93">
        <f t="shared" si="181"/>
        <v>3.42</v>
      </c>
      <c r="N2404" s="93">
        <v>1.8759999999999999</v>
      </c>
      <c r="O2404" s="69">
        <v>100</v>
      </c>
      <c r="P2404" s="182">
        <f t="shared" si="182"/>
        <v>4.3245614035087714</v>
      </c>
      <c r="Q2404" s="77" t="s">
        <v>718</v>
      </c>
      <c r="V2404" s="34">
        <v>0.4236111111111111</v>
      </c>
      <c r="W2404" s="85">
        <v>0.58333333333333337</v>
      </c>
      <c r="X2404" s="78">
        <f t="shared" si="179"/>
        <v>0.15972222222222227</v>
      </c>
    </row>
    <row r="2405" spans="1:24" x14ac:dyDescent="0.3">
      <c r="A2405" s="47" t="s">
        <v>14503</v>
      </c>
      <c r="B2405" s="68" t="s">
        <v>14504</v>
      </c>
      <c r="C2405" s="2" t="s">
        <v>6</v>
      </c>
      <c r="D2405" s="2">
        <v>52</v>
      </c>
      <c r="E2405" s="6">
        <v>24861</v>
      </c>
      <c r="F2405" s="7">
        <v>44054.584247685183</v>
      </c>
      <c r="G2405" s="69" t="s">
        <v>4</v>
      </c>
      <c r="H2405" s="68">
        <v>868</v>
      </c>
      <c r="I2405" s="93">
        <f t="shared" si="180"/>
        <v>8.7676767676767682</v>
      </c>
      <c r="J2405" s="93">
        <v>3.0369999999999999</v>
      </c>
      <c r="K2405" s="69">
        <v>99</v>
      </c>
      <c r="L2405" s="68">
        <v>351</v>
      </c>
      <c r="M2405" s="93">
        <f t="shared" si="181"/>
        <v>3.5454545454545454</v>
      </c>
      <c r="N2405" s="93">
        <v>1.8640000000000001</v>
      </c>
      <c r="O2405" s="69">
        <v>99</v>
      </c>
      <c r="P2405" s="182">
        <f t="shared" si="182"/>
        <v>2.4729344729344729</v>
      </c>
      <c r="Q2405" s="77" t="s">
        <v>718</v>
      </c>
      <c r="V2405" s="34">
        <v>0.41875000000000001</v>
      </c>
      <c r="W2405" s="85">
        <v>0.59722222222222221</v>
      </c>
      <c r="X2405" s="78">
        <f t="shared" si="179"/>
        <v>0.1784722222222222</v>
      </c>
    </row>
    <row r="2406" spans="1:24" x14ac:dyDescent="0.3">
      <c r="A2406" s="47" t="s">
        <v>14503</v>
      </c>
      <c r="B2406" s="68" t="s">
        <v>14504</v>
      </c>
      <c r="C2406" s="2" t="s">
        <v>6</v>
      </c>
      <c r="D2406" s="2">
        <v>52</v>
      </c>
      <c r="E2406" s="6">
        <v>24861</v>
      </c>
      <c r="F2406" s="7">
        <v>44054.584247685183</v>
      </c>
      <c r="G2406" s="69" t="s">
        <v>4</v>
      </c>
      <c r="H2406" s="68">
        <v>868</v>
      </c>
      <c r="I2406" s="93">
        <f t="shared" si="180"/>
        <v>8.7676767676767682</v>
      </c>
      <c r="J2406" s="93">
        <v>3.0369999999999999</v>
      </c>
      <c r="K2406" s="69">
        <v>99</v>
      </c>
      <c r="L2406" s="68">
        <v>351</v>
      </c>
      <c r="M2406" s="93">
        <f t="shared" si="181"/>
        <v>3.5454545454545454</v>
      </c>
      <c r="N2406" s="93">
        <v>1.8640000000000001</v>
      </c>
      <c r="O2406" s="69">
        <v>99</v>
      </c>
      <c r="P2406" s="182">
        <f t="shared" si="182"/>
        <v>2.4729344729344729</v>
      </c>
      <c r="Q2406" s="77" t="s">
        <v>718</v>
      </c>
      <c r="V2406" s="34">
        <v>0.41875000000000001</v>
      </c>
      <c r="W2406" s="85">
        <v>0.59722222222222221</v>
      </c>
      <c r="X2406" s="78">
        <f t="shared" si="179"/>
        <v>0.1784722222222222</v>
      </c>
    </row>
    <row r="2407" spans="1:24" x14ac:dyDescent="0.3">
      <c r="A2407" s="47" t="s">
        <v>14505</v>
      </c>
      <c r="B2407" s="68" t="s">
        <v>8608</v>
      </c>
      <c r="C2407" s="2" t="s">
        <v>1</v>
      </c>
      <c r="D2407" s="2">
        <v>45</v>
      </c>
      <c r="E2407" s="6">
        <v>27424</v>
      </c>
      <c r="F2407" s="7">
        <v>44054.606666666667</v>
      </c>
      <c r="G2407" s="69" t="s">
        <v>4</v>
      </c>
      <c r="H2407" s="68">
        <v>1476</v>
      </c>
      <c r="I2407" s="93">
        <f t="shared" si="180"/>
        <v>14.909090909090908</v>
      </c>
      <c r="J2407" s="93">
        <v>4.5599999999999996</v>
      </c>
      <c r="K2407" s="69">
        <v>99</v>
      </c>
      <c r="L2407" s="68">
        <v>386</v>
      </c>
      <c r="M2407" s="93">
        <f t="shared" si="181"/>
        <v>3.8989898989898988</v>
      </c>
      <c r="N2407" s="93">
        <v>2.1160000000000001</v>
      </c>
      <c r="O2407" s="69">
        <v>99</v>
      </c>
      <c r="P2407" s="182">
        <f t="shared" si="182"/>
        <v>3.8238341968911915</v>
      </c>
      <c r="Q2407" s="77" t="s">
        <v>718</v>
      </c>
      <c r="V2407" s="34">
        <v>0.45763888888888887</v>
      </c>
      <c r="W2407" s="85">
        <v>0.61805555555555558</v>
      </c>
      <c r="X2407" s="78">
        <f t="shared" si="179"/>
        <v>0.16041666666666671</v>
      </c>
    </row>
    <row r="2408" spans="1:24" x14ac:dyDescent="0.3">
      <c r="A2408" s="47" t="s">
        <v>14505</v>
      </c>
      <c r="B2408" s="68" t="s">
        <v>8608</v>
      </c>
      <c r="C2408" s="2" t="s">
        <v>1</v>
      </c>
      <c r="D2408" s="2">
        <v>45</v>
      </c>
      <c r="E2408" s="6">
        <v>27424</v>
      </c>
      <c r="F2408" s="7">
        <v>44054.606666666667</v>
      </c>
      <c r="G2408" s="69" t="s">
        <v>4</v>
      </c>
      <c r="H2408" s="68">
        <v>1476</v>
      </c>
      <c r="I2408" s="93">
        <f t="shared" si="180"/>
        <v>14.909090909090908</v>
      </c>
      <c r="J2408" s="93">
        <v>4.5599999999999996</v>
      </c>
      <c r="K2408" s="69">
        <v>99</v>
      </c>
      <c r="L2408" s="68">
        <v>386</v>
      </c>
      <c r="M2408" s="93">
        <f t="shared" si="181"/>
        <v>3.8989898989898988</v>
      </c>
      <c r="N2408" s="93">
        <v>2.1160000000000001</v>
      </c>
      <c r="O2408" s="69">
        <v>99</v>
      </c>
      <c r="P2408" s="182">
        <f t="shared" si="182"/>
        <v>3.8238341968911915</v>
      </c>
      <c r="Q2408" s="77" t="s">
        <v>718</v>
      </c>
      <c r="V2408" s="34">
        <v>0.45763888888888887</v>
      </c>
      <c r="W2408" s="85">
        <v>0.61805555555555558</v>
      </c>
      <c r="X2408" s="78">
        <f t="shared" si="179"/>
        <v>0.16041666666666671</v>
      </c>
    </row>
    <row r="2409" spans="1:24" x14ac:dyDescent="0.3">
      <c r="A2409" s="47" t="s">
        <v>14506</v>
      </c>
      <c r="B2409" s="68" t="s">
        <v>8615</v>
      </c>
      <c r="C2409" s="2" t="s">
        <v>1</v>
      </c>
      <c r="D2409" s="2">
        <v>51</v>
      </c>
      <c r="E2409" s="6">
        <v>25308</v>
      </c>
      <c r="F2409" s="7">
        <v>44054.626539351855</v>
      </c>
      <c r="G2409" s="69" t="s">
        <v>4</v>
      </c>
      <c r="H2409" s="68">
        <v>2290</v>
      </c>
      <c r="I2409" s="93">
        <f t="shared" si="180"/>
        <v>22.9</v>
      </c>
      <c r="J2409" s="93">
        <v>4.6260000000000003</v>
      </c>
      <c r="K2409" s="69">
        <v>100</v>
      </c>
      <c r="L2409" s="68">
        <v>569</v>
      </c>
      <c r="M2409" s="93">
        <f t="shared" si="181"/>
        <v>5.69</v>
      </c>
      <c r="N2409" s="93">
        <v>2.6619999999999999</v>
      </c>
      <c r="O2409" s="69">
        <v>100</v>
      </c>
      <c r="P2409" s="182">
        <f t="shared" si="182"/>
        <v>4.0246045694200347</v>
      </c>
      <c r="Q2409" s="77" t="s">
        <v>718</v>
      </c>
      <c r="V2409" s="34">
        <v>0.47916666666666669</v>
      </c>
      <c r="W2409" s="85">
        <v>0.63194444444444442</v>
      </c>
      <c r="X2409" s="78">
        <f t="shared" si="179"/>
        <v>0.15277777777777773</v>
      </c>
    </row>
    <row r="2410" spans="1:24" x14ac:dyDescent="0.3">
      <c r="A2410" s="47" t="s">
        <v>14506</v>
      </c>
      <c r="B2410" s="68" t="s">
        <v>8615</v>
      </c>
      <c r="C2410" s="2" t="s">
        <v>1</v>
      </c>
      <c r="D2410" s="2">
        <v>51</v>
      </c>
      <c r="E2410" s="6">
        <v>25308</v>
      </c>
      <c r="F2410" s="7">
        <v>44054.626539351855</v>
      </c>
      <c r="G2410" s="69" t="s">
        <v>4</v>
      </c>
      <c r="H2410" s="68">
        <v>2290</v>
      </c>
      <c r="I2410" s="93">
        <f t="shared" si="180"/>
        <v>22.9</v>
      </c>
      <c r="J2410" s="93">
        <v>4.6260000000000003</v>
      </c>
      <c r="K2410" s="69">
        <v>100</v>
      </c>
      <c r="L2410" s="68">
        <v>569</v>
      </c>
      <c r="M2410" s="93">
        <f t="shared" si="181"/>
        <v>5.69</v>
      </c>
      <c r="N2410" s="93">
        <v>2.6619999999999999</v>
      </c>
      <c r="O2410" s="69">
        <v>100</v>
      </c>
      <c r="P2410" s="182">
        <f t="shared" si="182"/>
        <v>4.0246045694200347</v>
      </c>
      <c r="Q2410" s="77" t="s">
        <v>718</v>
      </c>
      <c r="V2410" s="34">
        <v>0.47916666666666669</v>
      </c>
      <c r="W2410" s="85">
        <v>0.63194444444444442</v>
      </c>
      <c r="X2410" s="78">
        <f t="shared" si="179"/>
        <v>0.15277777777777773</v>
      </c>
    </row>
    <row r="2411" spans="1:24" x14ac:dyDescent="0.3">
      <c r="A2411" s="47" t="s">
        <v>14507</v>
      </c>
      <c r="B2411" s="68" t="s">
        <v>9618</v>
      </c>
      <c r="C2411" s="2" t="s">
        <v>6</v>
      </c>
      <c r="D2411" s="2">
        <v>29</v>
      </c>
      <c r="E2411" s="6">
        <v>33446</v>
      </c>
      <c r="F2411" s="7">
        <v>44054.637326388889</v>
      </c>
      <c r="G2411" s="69" t="s">
        <v>4</v>
      </c>
      <c r="H2411" s="68">
        <v>657</v>
      </c>
      <c r="I2411" s="93">
        <f t="shared" si="180"/>
        <v>6.6363636363636367</v>
      </c>
      <c r="J2411" s="93">
        <v>2.274</v>
      </c>
      <c r="K2411" s="69">
        <v>99</v>
      </c>
      <c r="L2411" s="68">
        <v>350</v>
      </c>
      <c r="M2411" s="93">
        <f t="shared" si="181"/>
        <v>3.5353535353535355</v>
      </c>
      <c r="N2411" s="93">
        <v>1.8420000000000001</v>
      </c>
      <c r="O2411" s="69">
        <v>99</v>
      </c>
      <c r="P2411" s="182">
        <f t="shared" si="182"/>
        <v>1.8771428571428572</v>
      </c>
      <c r="Q2411" s="77" t="s">
        <v>718</v>
      </c>
      <c r="V2411" s="34">
        <v>0.47222222222222227</v>
      </c>
      <c r="W2411" s="85">
        <v>0.64583333333333337</v>
      </c>
      <c r="X2411" s="78">
        <f t="shared" si="179"/>
        <v>0.1736111111111111</v>
      </c>
    </row>
    <row r="2412" spans="1:24" x14ac:dyDescent="0.3">
      <c r="A2412" s="47" t="s">
        <v>14507</v>
      </c>
      <c r="B2412" s="68" t="s">
        <v>9618</v>
      </c>
      <c r="C2412" s="2" t="s">
        <v>6</v>
      </c>
      <c r="D2412" s="2">
        <v>29</v>
      </c>
      <c r="E2412" s="6">
        <v>33446</v>
      </c>
      <c r="F2412" s="7">
        <v>44054.637326388889</v>
      </c>
      <c r="G2412" s="69" t="s">
        <v>4</v>
      </c>
      <c r="H2412" s="68">
        <v>657</v>
      </c>
      <c r="I2412" s="93">
        <f t="shared" si="180"/>
        <v>6.6363636363636367</v>
      </c>
      <c r="J2412" s="93">
        <v>2.274</v>
      </c>
      <c r="K2412" s="69">
        <v>99</v>
      </c>
      <c r="L2412" s="68">
        <v>350</v>
      </c>
      <c r="M2412" s="93">
        <f t="shared" si="181"/>
        <v>3.5353535353535355</v>
      </c>
      <c r="N2412" s="93">
        <v>1.8420000000000001</v>
      </c>
      <c r="O2412" s="69">
        <v>99</v>
      </c>
      <c r="P2412" s="182">
        <f t="shared" si="182"/>
        <v>1.8771428571428572</v>
      </c>
      <c r="Q2412" s="77" t="s">
        <v>718</v>
      </c>
      <c r="V2412" s="34">
        <v>0.47222222222222227</v>
      </c>
      <c r="W2412" s="85">
        <v>0.64583333333333337</v>
      </c>
      <c r="X2412" s="78">
        <f t="shared" si="179"/>
        <v>0.1736111111111111</v>
      </c>
    </row>
    <row r="2413" spans="1:24" x14ac:dyDescent="0.3">
      <c r="A2413" s="47" t="s">
        <v>14508</v>
      </c>
      <c r="B2413" s="68" t="s">
        <v>14509</v>
      </c>
      <c r="C2413" s="2" t="s">
        <v>1</v>
      </c>
      <c r="D2413" s="2">
        <v>60</v>
      </c>
      <c r="E2413" s="6">
        <v>22039</v>
      </c>
      <c r="F2413" s="7">
        <v>44054.648668981485</v>
      </c>
      <c r="G2413" s="69" t="s">
        <v>4</v>
      </c>
      <c r="H2413" s="68">
        <v>3021</v>
      </c>
      <c r="I2413" s="93">
        <f t="shared" si="180"/>
        <v>30.515151515151516</v>
      </c>
      <c r="J2413" s="93">
        <v>6.1719999999999997</v>
      </c>
      <c r="K2413" s="69">
        <v>99</v>
      </c>
      <c r="L2413" s="68">
        <v>649</v>
      </c>
      <c r="M2413" s="93">
        <f t="shared" si="181"/>
        <v>6.5555555555555554</v>
      </c>
      <c r="N2413" s="93">
        <v>2.54</v>
      </c>
      <c r="O2413" s="69">
        <v>99</v>
      </c>
      <c r="P2413" s="182">
        <f t="shared" si="182"/>
        <v>4.6548536209553157</v>
      </c>
      <c r="Q2413" s="77" t="s">
        <v>718</v>
      </c>
      <c r="V2413" s="34">
        <v>0.50763888888888886</v>
      </c>
      <c r="W2413" s="85">
        <v>0.66666666666666663</v>
      </c>
      <c r="X2413" s="78">
        <f t="shared" si="179"/>
        <v>0.15902777777777777</v>
      </c>
    </row>
    <row r="2414" spans="1:24" x14ac:dyDescent="0.3">
      <c r="A2414" s="47" t="s">
        <v>14508</v>
      </c>
      <c r="B2414" s="68" t="s">
        <v>14509</v>
      </c>
      <c r="C2414" s="2" t="s">
        <v>1</v>
      </c>
      <c r="D2414" s="2">
        <v>60</v>
      </c>
      <c r="E2414" s="6">
        <v>22039</v>
      </c>
      <c r="F2414" s="7">
        <v>44054.648668981485</v>
      </c>
      <c r="G2414" s="69" t="s">
        <v>4</v>
      </c>
      <c r="H2414" s="68">
        <v>3021</v>
      </c>
      <c r="I2414" s="93">
        <f t="shared" si="180"/>
        <v>30.515151515151516</v>
      </c>
      <c r="J2414" s="93">
        <v>6.1719999999999997</v>
      </c>
      <c r="K2414" s="69">
        <v>99</v>
      </c>
      <c r="L2414" s="68">
        <v>649</v>
      </c>
      <c r="M2414" s="93">
        <f t="shared" si="181"/>
        <v>6.5555555555555554</v>
      </c>
      <c r="N2414" s="93">
        <v>2.54</v>
      </c>
      <c r="O2414" s="69">
        <v>99</v>
      </c>
      <c r="P2414" s="182">
        <f t="shared" si="182"/>
        <v>4.6548536209553157</v>
      </c>
      <c r="Q2414" s="77" t="s">
        <v>718</v>
      </c>
      <c r="V2414" s="34">
        <v>0.50763888888888886</v>
      </c>
      <c r="W2414" s="85">
        <v>0.66666666666666663</v>
      </c>
      <c r="X2414" s="78">
        <f t="shared" si="179"/>
        <v>0.15902777777777777</v>
      </c>
    </row>
    <row r="2415" spans="1:24" x14ac:dyDescent="0.3">
      <c r="A2415" s="47" t="s">
        <v>14510</v>
      </c>
      <c r="B2415" s="68" t="s">
        <v>47</v>
      </c>
      <c r="C2415" s="2" t="s">
        <v>1</v>
      </c>
      <c r="D2415" s="2">
        <v>54</v>
      </c>
      <c r="E2415" s="6">
        <v>24243</v>
      </c>
      <c r="F2415" s="7">
        <v>44054.660162037035</v>
      </c>
      <c r="G2415" s="69" t="s">
        <v>4</v>
      </c>
      <c r="H2415" s="68">
        <v>1911</v>
      </c>
      <c r="I2415" s="93">
        <f t="shared" si="180"/>
        <v>19.303030303030305</v>
      </c>
      <c r="J2415" s="93">
        <v>4.7110000000000003</v>
      </c>
      <c r="K2415" s="69">
        <v>99</v>
      </c>
      <c r="L2415" s="68">
        <v>454</v>
      </c>
      <c r="M2415" s="93">
        <f t="shared" si="181"/>
        <v>4.5858585858585856</v>
      </c>
      <c r="N2415" s="93">
        <v>2.2589999999999999</v>
      </c>
      <c r="O2415" s="69">
        <v>99</v>
      </c>
      <c r="P2415" s="182">
        <f t="shared" si="182"/>
        <v>4.2092511013215868</v>
      </c>
      <c r="Q2415" s="77" t="s">
        <v>718</v>
      </c>
      <c r="V2415" s="34">
        <v>0.53263888888888888</v>
      </c>
      <c r="W2415" s="85">
        <v>0.68055555555555547</v>
      </c>
      <c r="X2415" s="78">
        <f t="shared" ref="X2415:X2478" si="183">W2415-V2415</f>
        <v>0.14791666666666659</v>
      </c>
    </row>
    <row r="2416" spans="1:24" x14ac:dyDescent="0.3">
      <c r="A2416" s="47" t="s">
        <v>14510</v>
      </c>
      <c r="B2416" s="68" t="s">
        <v>47</v>
      </c>
      <c r="C2416" s="2" t="s">
        <v>1</v>
      </c>
      <c r="D2416" s="2">
        <v>54</v>
      </c>
      <c r="E2416" s="6">
        <v>24243</v>
      </c>
      <c r="F2416" s="7">
        <v>44054.660162037035</v>
      </c>
      <c r="G2416" s="69" t="s">
        <v>4</v>
      </c>
      <c r="H2416" s="68">
        <v>1911</v>
      </c>
      <c r="I2416" s="93">
        <f t="shared" si="180"/>
        <v>19.303030303030305</v>
      </c>
      <c r="J2416" s="93">
        <v>4.7110000000000003</v>
      </c>
      <c r="K2416" s="69">
        <v>99</v>
      </c>
      <c r="L2416" s="68">
        <v>454</v>
      </c>
      <c r="M2416" s="93">
        <f t="shared" si="181"/>
        <v>4.5858585858585856</v>
      </c>
      <c r="N2416" s="93">
        <v>2.2589999999999999</v>
      </c>
      <c r="O2416" s="69">
        <v>99</v>
      </c>
      <c r="P2416" s="182">
        <f t="shared" si="182"/>
        <v>4.2092511013215868</v>
      </c>
      <c r="Q2416" s="77" t="s">
        <v>718</v>
      </c>
      <c r="V2416" s="34">
        <v>0.53263888888888888</v>
      </c>
      <c r="W2416" s="85">
        <v>0.68055555555555547</v>
      </c>
      <c r="X2416" s="78">
        <f t="shared" si="183"/>
        <v>0.14791666666666659</v>
      </c>
    </row>
    <row r="2417" spans="1:24" x14ac:dyDescent="0.3">
      <c r="A2417" s="47" t="s">
        <v>14511</v>
      </c>
      <c r="B2417" s="68" t="s">
        <v>14512</v>
      </c>
      <c r="C2417" s="2" t="s">
        <v>1</v>
      </c>
      <c r="D2417" s="2">
        <v>51</v>
      </c>
      <c r="E2417" s="6">
        <v>25403</v>
      </c>
      <c r="F2417" s="7">
        <v>44054.69667824074</v>
      </c>
      <c r="G2417" s="69" t="s">
        <v>4</v>
      </c>
      <c r="H2417" s="68">
        <v>1791</v>
      </c>
      <c r="I2417" s="93">
        <f t="shared" si="180"/>
        <v>18.09090909090909</v>
      </c>
      <c r="J2417" s="93">
        <v>4.7619999999999996</v>
      </c>
      <c r="K2417" s="69">
        <v>99</v>
      </c>
      <c r="L2417" s="68">
        <v>386</v>
      </c>
      <c r="M2417" s="93">
        <f t="shared" si="181"/>
        <v>3.8989898989898988</v>
      </c>
      <c r="N2417" s="93">
        <v>1.764</v>
      </c>
      <c r="O2417" s="69">
        <v>99</v>
      </c>
      <c r="P2417" s="182">
        <f t="shared" si="182"/>
        <v>4.6398963730569944</v>
      </c>
      <c r="Q2417" s="77" t="s">
        <v>718</v>
      </c>
      <c r="V2417" s="34">
        <v>0.5395833333333333</v>
      </c>
      <c r="W2417" s="85">
        <v>0.70833333333333337</v>
      </c>
      <c r="X2417" s="78">
        <f t="shared" si="183"/>
        <v>0.16875000000000007</v>
      </c>
    </row>
    <row r="2418" spans="1:24" x14ac:dyDescent="0.3">
      <c r="A2418" s="47" t="s">
        <v>14511</v>
      </c>
      <c r="B2418" s="68" t="s">
        <v>14512</v>
      </c>
      <c r="C2418" s="2" t="s">
        <v>1</v>
      </c>
      <c r="D2418" s="2">
        <v>51</v>
      </c>
      <c r="E2418" s="6">
        <v>25403</v>
      </c>
      <c r="F2418" s="7">
        <v>44054.69667824074</v>
      </c>
      <c r="G2418" s="69" t="s">
        <v>4</v>
      </c>
      <c r="H2418" s="68">
        <v>1791</v>
      </c>
      <c r="I2418" s="93">
        <f t="shared" si="180"/>
        <v>18.09090909090909</v>
      </c>
      <c r="J2418" s="93">
        <v>4.7619999999999996</v>
      </c>
      <c r="K2418" s="69">
        <v>99</v>
      </c>
      <c r="L2418" s="68">
        <v>386</v>
      </c>
      <c r="M2418" s="93">
        <f t="shared" si="181"/>
        <v>3.8989898989898988</v>
      </c>
      <c r="N2418" s="93">
        <v>1.764</v>
      </c>
      <c r="O2418" s="69">
        <v>99</v>
      </c>
      <c r="P2418" s="182">
        <f t="shared" si="182"/>
        <v>4.6398963730569944</v>
      </c>
      <c r="Q2418" s="77" t="s">
        <v>718</v>
      </c>
      <c r="V2418" s="34">
        <v>0.5395833333333333</v>
      </c>
      <c r="W2418" s="85">
        <v>0.70833333333333337</v>
      </c>
      <c r="X2418" s="78">
        <f t="shared" si="183"/>
        <v>0.16875000000000007</v>
      </c>
    </row>
    <row r="2419" spans="1:24" x14ac:dyDescent="0.3">
      <c r="A2419" s="47" t="s">
        <v>14513</v>
      </c>
      <c r="B2419" s="68" t="s">
        <v>647</v>
      </c>
      <c r="C2419" s="2" t="s">
        <v>1</v>
      </c>
      <c r="D2419" s="2">
        <v>52</v>
      </c>
      <c r="E2419" s="6">
        <v>24738</v>
      </c>
      <c r="F2419" s="7">
        <v>44055.5153125</v>
      </c>
      <c r="G2419" s="69" t="s">
        <v>4</v>
      </c>
      <c r="H2419" s="68">
        <v>3281</v>
      </c>
      <c r="I2419" s="93">
        <f t="shared" si="180"/>
        <v>32.81</v>
      </c>
      <c r="J2419" s="93">
        <v>4.4870000000000001</v>
      </c>
      <c r="K2419" s="69">
        <v>100</v>
      </c>
      <c r="L2419" s="68">
        <v>723</v>
      </c>
      <c r="M2419" s="93">
        <f t="shared" si="181"/>
        <v>7.23</v>
      </c>
      <c r="N2419" s="93">
        <v>2.8279999999999998</v>
      </c>
      <c r="O2419" s="69">
        <v>100</v>
      </c>
      <c r="P2419" s="182">
        <f t="shared" si="182"/>
        <v>4.5380359612724757</v>
      </c>
      <c r="Q2419" s="77" t="s">
        <v>718</v>
      </c>
      <c r="V2419" s="34">
        <v>0.3888888888888889</v>
      </c>
      <c r="W2419" s="85">
        <v>0.53472222222222221</v>
      </c>
      <c r="X2419" s="78">
        <f t="shared" si="183"/>
        <v>0.14583333333333331</v>
      </c>
    </row>
    <row r="2420" spans="1:24" x14ac:dyDescent="0.3">
      <c r="A2420" s="47" t="s">
        <v>14513</v>
      </c>
      <c r="B2420" s="68" t="s">
        <v>647</v>
      </c>
      <c r="C2420" s="2" t="s">
        <v>1</v>
      </c>
      <c r="D2420" s="2">
        <v>52</v>
      </c>
      <c r="E2420" s="6">
        <v>24738</v>
      </c>
      <c r="F2420" s="7">
        <v>44055.5153125</v>
      </c>
      <c r="G2420" s="69" t="s">
        <v>4</v>
      </c>
      <c r="H2420" s="68">
        <v>3281</v>
      </c>
      <c r="I2420" s="93">
        <f t="shared" si="180"/>
        <v>32.81</v>
      </c>
      <c r="J2420" s="93">
        <v>4.4870000000000001</v>
      </c>
      <c r="K2420" s="69">
        <v>100</v>
      </c>
      <c r="L2420" s="68">
        <v>723</v>
      </c>
      <c r="M2420" s="93">
        <f t="shared" si="181"/>
        <v>7.23</v>
      </c>
      <c r="N2420" s="93">
        <v>2.8279999999999998</v>
      </c>
      <c r="O2420" s="69">
        <v>100</v>
      </c>
      <c r="P2420" s="182">
        <f t="shared" si="182"/>
        <v>4.5380359612724757</v>
      </c>
      <c r="Q2420" s="77" t="s">
        <v>718</v>
      </c>
      <c r="V2420" s="34">
        <v>0.3888888888888889</v>
      </c>
      <c r="W2420" s="85">
        <v>0.53472222222222221</v>
      </c>
      <c r="X2420" s="78">
        <f t="shared" si="183"/>
        <v>0.14583333333333331</v>
      </c>
    </row>
    <row r="2421" spans="1:24" x14ac:dyDescent="0.3">
      <c r="A2421" s="47" t="s">
        <v>14514</v>
      </c>
      <c r="B2421" s="68" t="s">
        <v>631</v>
      </c>
      <c r="C2421" s="2" t="s">
        <v>1</v>
      </c>
      <c r="D2421" s="2">
        <v>43</v>
      </c>
      <c r="E2421" s="6">
        <v>28274</v>
      </c>
      <c r="F2421" s="7">
        <v>44055.527627314812</v>
      </c>
      <c r="G2421" s="69" t="s">
        <v>4</v>
      </c>
      <c r="H2421" s="68">
        <v>2149</v>
      </c>
      <c r="I2421" s="93">
        <f t="shared" si="180"/>
        <v>21.707070707070706</v>
      </c>
      <c r="J2421" s="93">
        <v>4.8129999999999997</v>
      </c>
      <c r="K2421" s="69">
        <v>99</v>
      </c>
      <c r="L2421" s="68">
        <v>574</v>
      </c>
      <c r="M2421" s="93">
        <f t="shared" si="181"/>
        <v>5.7979797979797976</v>
      </c>
      <c r="N2421" s="93">
        <v>2.5150000000000001</v>
      </c>
      <c r="O2421" s="69">
        <v>99</v>
      </c>
      <c r="P2421" s="182">
        <f t="shared" si="182"/>
        <v>3.7439024390243905</v>
      </c>
      <c r="Q2421" s="77" t="s">
        <v>718</v>
      </c>
      <c r="V2421" s="34">
        <v>0.39652777777777781</v>
      </c>
      <c r="W2421" s="85">
        <v>0.52083333333333337</v>
      </c>
      <c r="X2421" s="78">
        <f t="shared" si="183"/>
        <v>0.12430555555555556</v>
      </c>
    </row>
    <row r="2422" spans="1:24" x14ac:dyDescent="0.3">
      <c r="A2422" s="47" t="s">
        <v>14514</v>
      </c>
      <c r="B2422" s="68" t="s">
        <v>631</v>
      </c>
      <c r="C2422" s="2" t="s">
        <v>1</v>
      </c>
      <c r="D2422" s="2">
        <v>43</v>
      </c>
      <c r="E2422" s="6">
        <v>28274</v>
      </c>
      <c r="F2422" s="7">
        <v>44055.527627314812</v>
      </c>
      <c r="G2422" s="69" t="s">
        <v>4</v>
      </c>
      <c r="H2422" s="68">
        <v>2149</v>
      </c>
      <c r="I2422" s="93">
        <f t="shared" si="180"/>
        <v>21.707070707070706</v>
      </c>
      <c r="J2422" s="93">
        <v>4.8129999999999997</v>
      </c>
      <c r="K2422" s="69">
        <v>99</v>
      </c>
      <c r="L2422" s="68">
        <v>574</v>
      </c>
      <c r="M2422" s="93">
        <f t="shared" si="181"/>
        <v>5.7979797979797976</v>
      </c>
      <c r="N2422" s="93">
        <v>2.5150000000000001</v>
      </c>
      <c r="O2422" s="69">
        <v>99</v>
      </c>
      <c r="P2422" s="182">
        <f t="shared" si="182"/>
        <v>3.7439024390243905</v>
      </c>
      <c r="Q2422" s="77" t="s">
        <v>718</v>
      </c>
      <c r="V2422" s="34">
        <v>0.39652777777777781</v>
      </c>
      <c r="W2422" s="85">
        <v>0.52083333333333337</v>
      </c>
      <c r="X2422" s="78">
        <f t="shared" si="183"/>
        <v>0.12430555555555556</v>
      </c>
    </row>
    <row r="2423" spans="1:24" x14ac:dyDescent="0.3">
      <c r="A2423" s="47" t="s">
        <v>14515</v>
      </c>
      <c r="B2423" s="68" t="s">
        <v>56</v>
      </c>
      <c r="C2423" s="2" t="s">
        <v>1</v>
      </c>
      <c r="D2423" s="2">
        <v>46</v>
      </c>
      <c r="E2423" s="6">
        <v>26977</v>
      </c>
      <c r="F2423" s="7">
        <v>44055.54010416667</v>
      </c>
      <c r="G2423" s="69" t="s">
        <v>4</v>
      </c>
      <c r="H2423" s="68">
        <v>1699</v>
      </c>
      <c r="I2423" s="93">
        <f t="shared" si="180"/>
        <v>17.161616161616163</v>
      </c>
      <c r="J2423" s="93">
        <v>3.5710000000000002</v>
      </c>
      <c r="K2423" s="69">
        <v>99</v>
      </c>
      <c r="L2423" s="68">
        <v>533</v>
      </c>
      <c r="M2423" s="93">
        <f t="shared" si="181"/>
        <v>5.3838383838383841</v>
      </c>
      <c r="N2423" s="93">
        <v>2.3679999999999999</v>
      </c>
      <c r="O2423" s="69">
        <v>99</v>
      </c>
      <c r="P2423" s="182">
        <f t="shared" si="182"/>
        <v>3.1876172607879925</v>
      </c>
      <c r="Q2423" s="77" t="s">
        <v>718</v>
      </c>
      <c r="V2423" s="34">
        <v>0.4069444444444445</v>
      </c>
      <c r="W2423" s="85">
        <v>0.54861111111111105</v>
      </c>
      <c r="X2423" s="78">
        <f t="shared" si="183"/>
        <v>0.14166666666666655</v>
      </c>
    </row>
    <row r="2424" spans="1:24" x14ac:dyDescent="0.3">
      <c r="A2424" s="47" t="s">
        <v>14515</v>
      </c>
      <c r="B2424" s="68" t="s">
        <v>56</v>
      </c>
      <c r="C2424" s="2" t="s">
        <v>1</v>
      </c>
      <c r="D2424" s="2">
        <v>46</v>
      </c>
      <c r="E2424" s="6">
        <v>26977</v>
      </c>
      <c r="F2424" s="7">
        <v>44055.54010416667</v>
      </c>
      <c r="G2424" s="69" t="s">
        <v>4</v>
      </c>
      <c r="H2424" s="68">
        <v>1699</v>
      </c>
      <c r="I2424" s="93">
        <f t="shared" si="180"/>
        <v>17.161616161616163</v>
      </c>
      <c r="J2424" s="93">
        <v>3.5710000000000002</v>
      </c>
      <c r="K2424" s="69">
        <v>99</v>
      </c>
      <c r="L2424" s="68">
        <v>533</v>
      </c>
      <c r="M2424" s="93">
        <f t="shared" si="181"/>
        <v>5.3838383838383841</v>
      </c>
      <c r="N2424" s="93">
        <v>2.3679999999999999</v>
      </c>
      <c r="O2424" s="69">
        <v>99</v>
      </c>
      <c r="P2424" s="182">
        <f t="shared" si="182"/>
        <v>3.1876172607879925</v>
      </c>
      <c r="Q2424" s="77" t="s">
        <v>718</v>
      </c>
      <c r="V2424" s="34">
        <v>0.4069444444444445</v>
      </c>
      <c r="W2424" s="85">
        <v>0.54861111111111105</v>
      </c>
      <c r="X2424" s="78">
        <f t="shared" si="183"/>
        <v>0.14166666666666655</v>
      </c>
    </row>
    <row r="2425" spans="1:24" x14ac:dyDescent="0.3">
      <c r="A2425" s="47" t="s">
        <v>14516</v>
      </c>
      <c r="B2425" s="68" t="s">
        <v>7256</v>
      </c>
      <c r="C2425" s="2" t="s">
        <v>1</v>
      </c>
      <c r="D2425" s="2">
        <v>57</v>
      </c>
      <c r="E2425" s="6">
        <v>23044</v>
      </c>
      <c r="F2425" s="7">
        <v>44055.550324074073</v>
      </c>
      <c r="G2425" s="69" t="s">
        <v>4</v>
      </c>
      <c r="H2425" s="68">
        <v>2797</v>
      </c>
      <c r="I2425" s="93">
        <f t="shared" si="180"/>
        <v>28.252525252525253</v>
      </c>
      <c r="J2425" s="93">
        <v>5.1219999999999999</v>
      </c>
      <c r="K2425" s="69">
        <v>99</v>
      </c>
      <c r="L2425" s="68">
        <v>430</v>
      </c>
      <c r="M2425" s="93">
        <f t="shared" si="181"/>
        <v>4.3434343434343434</v>
      </c>
      <c r="N2425" s="93">
        <v>2.2090000000000001</v>
      </c>
      <c r="O2425" s="69">
        <v>99</v>
      </c>
      <c r="P2425" s="182">
        <f t="shared" si="182"/>
        <v>6.5046511627906973</v>
      </c>
      <c r="Q2425" s="77" t="s">
        <v>718</v>
      </c>
      <c r="V2425" s="34">
        <v>0.42291666666666666</v>
      </c>
      <c r="W2425" s="85">
        <v>0.56944444444444442</v>
      </c>
      <c r="X2425" s="78">
        <f t="shared" si="183"/>
        <v>0.14652777777777776</v>
      </c>
    </row>
    <row r="2426" spans="1:24" x14ac:dyDescent="0.3">
      <c r="A2426" s="47" t="s">
        <v>14516</v>
      </c>
      <c r="B2426" s="68" t="s">
        <v>7256</v>
      </c>
      <c r="C2426" s="2" t="s">
        <v>1</v>
      </c>
      <c r="D2426" s="2">
        <v>57</v>
      </c>
      <c r="E2426" s="6">
        <v>23044</v>
      </c>
      <c r="F2426" s="7">
        <v>44055.550324074073</v>
      </c>
      <c r="G2426" s="69" t="s">
        <v>4</v>
      </c>
      <c r="H2426" s="68">
        <v>2797</v>
      </c>
      <c r="I2426" s="93">
        <f t="shared" si="180"/>
        <v>28.252525252525253</v>
      </c>
      <c r="J2426" s="93">
        <v>5.1219999999999999</v>
      </c>
      <c r="K2426" s="69">
        <v>99</v>
      </c>
      <c r="L2426" s="68">
        <v>430</v>
      </c>
      <c r="M2426" s="93">
        <f t="shared" si="181"/>
        <v>4.3434343434343434</v>
      </c>
      <c r="N2426" s="93">
        <v>2.2090000000000001</v>
      </c>
      <c r="O2426" s="69">
        <v>99</v>
      </c>
      <c r="P2426" s="182">
        <f t="shared" si="182"/>
        <v>6.5046511627906973</v>
      </c>
      <c r="Q2426" s="77" t="s">
        <v>718</v>
      </c>
      <c r="V2426" s="34">
        <v>0.42291666666666666</v>
      </c>
      <c r="W2426" s="85">
        <v>0.56944444444444442</v>
      </c>
      <c r="X2426" s="78">
        <f t="shared" si="183"/>
        <v>0.14652777777777776</v>
      </c>
    </row>
    <row r="2427" spans="1:24" x14ac:dyDescent="0.3">
      <c r="A2427" s="47" t="s">
        <v>3037</v>
      </c>
      <c r="B2427" s="68" t="s">
        <v>443</v>
      </c>
      <c r="C2427" s="2" t="s">
        <v>1</v>
      </c>
      <c r="D2427" s="2">
        <v>50</v>
      </c>
      <c r="E2427" s="6">
        <v>25642</v>
      </c>
      <c r="F2427" s="7">
        <v>44055.566701388889</v>
      </c>
      <c r="G2427" s="69" t="s">
        <v>4</v>
      </c>
      <c r="H2427" s="68">
        <v>1721</v>
      </c>
      <c r="I2427" s="93">
        <f t="shared" si="180"/>
        <v>17.383838383838384</v>
      </c>
      <c r="J2427" s="93">
        <v>4.3719999999999999</v>
      </c>
      <c r="K2427" s="69">
        <v>99</v>
      </c>
      <c r="L2427" s="68">
        <v>497</v>
      </c>
      <c r="M2427" s="93">
        <f t="shared" si="181"/>
        <v>5.0202020202020199</v>
      </c>
      <c r="N2427" s="93">
        <v>2.3170000000000002</v>
      </c>
      <c r="O2427" s="69">
        <v>99</v>
      </c>
      <c r="P2427" s="182">
        <f t="shared" si="182"/>
        <v>3.4627766599597587</v>
      </c>
      <c r="Q2427" s="77" t="s">
        <v>718</v>
      </c>
      <c r="V2427" s="34">
        <v>0.43055555555555558</v>
      </c>
      <c r="W2427" s="85">
        <v>0.58333333333333337</v>
      </c>
      <c r="X2427" s="78">
        <f t="shared" si="183"/>
        <v>0.15277777777777779</v>
      </c>
    </row>
    <row r="2428" spans="1:24" x14ac:dyDescent="0.3">
      <c r="A2428" s="47" t="s">
        <v>3037</v>
      </c>
      <c r="B2428" s="68" t="s">
        <v>443</v>
      </c>
      <c r="C2428" s="2" t="s">
        <v>1</v>
      </c>
      <c r="D2428" s="2">
        <v>50</v>
      </c>
      <c r="E2428" s="6">
        <v>25642</v>
      </c>
      <c r="F2428" s="7">
        <v>44055.566701388889</v>
      </c>
      <c r="G2428" s="69" t="s">
        <v>4</v>
      </c>
      <c r="H2428" s="68">
        <v>1721</v>
      </c>
      <c r="I2428" s="93">
        <f t="shared" si="180"/>
        <v>17.383838383838384</v>
      </c>
      <c r="J2428" s="93">
        <v>4.3719999999999999</v>
      </c>
      <c r="K2428" s="69">
        <v>99</v>
      </c>
      <c r="L2428" s="68">
        <v>497</v>
      </c>
      <c r="M2428" s="93">
        <f t="shared" si="181"/>
        <v>5.0202020202020199</v>
      </c>
      <c r="N2428" s="93">
        <v>2.3170000000000002</v>
      </c>
      <c r="O2428" s="69">
        <v>99</v>
      </c>
      <c r="P2428" s="182">
        <f t="shared" si="182"/>
        <v>3.4627766599597587</v>
      </c>
      <c r="Q2428" s="77" t="s">
        <v>718</v>
      </c>
      <c r="V2428" s="34">
        <v>0.43055555555555558</v>
      </c>
      <c r="W2428" s="85">
        <v>0.58333333333333337</v>
      </c>
      <c r="X2428" s="78">
        <f t="shared" si="183"/>
        <v>0.15277777777777779</v>
      </c>
    </row>
    <row r="2429" spans="1:24" x14ac:dyDescent="0.3">
      <c r="A2429" s="47" t="s">
        <v>7697</v>
      </c>
      <c r="B2429" s="68" t="s">
        <v>7698</v>
      </c>
      <c r="C2429" s="2" t="s">
        <v>1</v>
      </c>
      <c r="D2429" s="2">
        <v>51</v>
      </c>
      <c r="E2429" s="6">
        <v>25324</v>
      </c>
      <c r="F2429" s="7">
        <v>44055.577534722222</v>
      </c>
      <c r="G2429" s="69" t="s">
        <v>4</v>
      </c>
      <c r="H2429" s="68">
        <v>2275</v>
      </c>
      <c r="I2429" s="93">
        <f t="shared" si="180"/>
        <v>22.75</v>
      </c>
      <c r="J2429" s="93">
        <v>4.9470000000000001</v>
      </c>
      <c r="K2429" s="69">
        <v>100</v>
      </c>
      <c r="L2429" s="68">
        <v>347</v>
      </c>
      <c r="M2429" s="93">
        <f t="shared" si="181"/>
        <v>3.47</v>
      </c>
      <c r="N2429" s="93">
        <v>2.0910000000000002</v>
      </c>
      <c r="O2429" s="69">
        <v>100</v>
      </c>
      <c r="P2429" s="182">
        <f t="shared" si="182"/>
        <v>6.5561959654178672</v>
      </c>
      <c r="Q2429" s="77" t="s">
        <v>718</v>
      </c>
      <c r="V2429" s="34">
        <v>0.4458333333333333</v>
      </c>
      <c r="W2429" s="85">
        <v>0.59722222222222221</v>
      </c>
      <c r="X2429" s="78">
        <f t="shared" si="183"/>
        <v>0.15138888888888891</v>
      </c>
    </row>
    <row r="2430" spans="1:24" x14ac:dyDescent="0.3">
      <c r="A2430" s="47" t="s">
        <v>7697</v>
      </c>
      <c r="B2430" s="68" t="s">
        <v>7698</v>
      </c>
      <c r="C2430" s="2" t="s">
        <v>1</v>
      </c>
      <c r="D2430" s="2">
        <v>51</v>
      </c>
      <c r="E2430" s="6">
        <v>25324</v>
      </c>
      <c r="F2430" s="7">
        <v>44055.577534722222</v>
      </c>
      <c r="G2430" s="69" t="s">
        <v>4</v>
      </c>
      <c r="H2430" s="68">
        <v>2275</v>
      </c>
      <c r="I2430" s="93">
        <f t="shared" si="180"/>
        <v>22.75</v>
      </c>
      <c r="J2430" s="93">
        <v>4.9470000000000001</v>
      </c>
      <c r="K2430" s="69">
        <v>100</v>
      </c>
      <c r="L2430" s="68">
        <v>347</v>
      </c>
      <c r="M2430" s="93">
        <f t="shared" si="181"/>
        <v>3.47</v>
      </c>
      <c r="N2430" s="93">
        <v>2.0910000000000002</v>
      </c>
      <c r="O2430" s="69">
        <v>100</v>
      </c>
      <c r="P2430" s="182">
        <f t="shared" si="182"/>
        <v>6.5561959654178672</v>
      </c>
      <c r="Q2430" s="77" t="s">
        <v>718</v>
      </c>
      <c r="V2430" s="34">
        <v>0.4458333333333333</v>
      </c>
      <c r="W2430" s="85">
        <v>0.59722222222222221</v>
      </c>
      <c r="X2430" s="78">
        <f t="shared" si="183"/>
        <v>0.15138888888888891</v>
      </c>
    </row>
    <row r="2431" spans="1:24" x14ac:dyDescent="0.3">
      <c r="A2431" s="47" t="s">
        <v>3562</v>
      </c>
      <c r="B2431" s="68" t="s">
        <v>124</v>
      </c>
      <c r="C2431" s="2" t="s">
        <v>1</v>
      </c>
      <c r="D2431" s="2">
        <v>51</v>
      </c>
      <c r="E2431" s="6">
        <v>25283</v>
      </c>
      <c r="F2431" s="7">
        <v>44055.603587962964</v>
      </c>
      <c r="G2431" s="69" t="s">
        <v>4</v>
      </c>
      <c r="H2431" s="68">
        <v>3748</v>
      </c>
      <c r="I2431" s="93">
        <f t="shared" si="180"/>
        <v>37.479999999999997</v>
      </c>
      <c r="J2431" s="93">
        <v>7.94</v>
      </c>
      <c r="K2431" s="69">
        <v>100</v>
      </c>
      <c r="L2431" s="68">
        <v>1593</v>
      </c>
      <c r="M2431" s="93">
        <f t="shared" si="181"/>
        <v>15.93</v>
      </c>
      <c r="N2431" s="93">
        <v>4.2880000000000003</v>
      </c>
      <c r="O2431" s="69">
        <v>100</v>
      </c>
      <c r="P2431" s="182">
        <f t="shared" si="182"/>
        <v>2.3527934714375389</v>
      </c>
      <c r="Q2431" s="77" t="s">
        <v>718</v>
      </c>
      <c r="V2431" s="34">
        <v>0.45833333333333331</v>
      </c>
      <c r="W2431" s="85">
        <v>0.61805555555555558</v>
      </c>
      <c r="X2431" s="78">
        <f t="shared" si="183"/>
        <v>0.15972222222222227</v>
      </c>
    </row>
    <row r="2432" spans="1:24" x14ac:dyDescent="0.3">
      <c r="A2432" s="47" t="s">
        <v>3562</v>
      </c>
      <c r="B2432" s="68" t="s">
        <v>124</v>
      </c>
      <c r="C2432" s="2" t="s">
        <v>1</v>
      </c>
      <c r="D2432" s="2">
        <v>51</v>
      </c>
      <c r="E2432" s="6">
        <v>25283</v>
      </c>
      <c r="F2432" s="7">
        <v>44055.603587962964</v>
      </c>
      <c r="G2432" s="69" t="s">
        <v>4</v>
      </c>
      <c r="H2432" s="68">
        <v>3748</v>
      </c>
      <c r="I2432" s="93">
        <f t="shared" si="180"/>
        <v>37.479999999999997</v>
      </c>
      <c r="J2432" s="93">
        <v>7.94</v>
      </c>
      <c r="K2432" s="69">
        <v>100</v>
      </c>
      <c r="L2432" s="68">
        <v>1593</v>
      </c>
      <c r="M2432" s="93">
        <f t="shared" si="181"/>
        <v>15.93</v>
      </c>
      <c r="N2432" s="93">
        <v>4.2880000000000003</v>
      </c>
      <c r="O2432" s="69">
        <v>100</v>
      </c>
      <c r="P2432" s="182">
        <f t="shared" si="182"/>
        <v>2.3527934714375389</v>
      </c>
      <c r="Q2432" s="77" t="s">
        <v>718</v>
      </c>
      <c r="V2432" s="34">
        <v>0.45833333333333331</v>
      </c>
      <c r="W2432" s="85">
        <v>0.61805555555555558</v>
      </c>
      <c r="X2432" s="78">
        <f t="shared" si="183"/>
        <v>0.15972222222222227</v>
      </c>
    </row>
    <row r="2433" spans="1:24" x14ac:dyDescent="0.3">
      <c r="A2433" s="47" t="s">
        <v>14517</v>
      </c>
      <c r="B2433" s="68" t="s">
        <v>5444</v>
      </c>
      <c r="C2433" s="2" t="s">
        <v>1</v>
      </c>
      <c r="D2433" s="2">
        <v>86</v>
      </c>
      <c r="E2433" s="6">
        <v>12610</v>
      </c>
      <c r="F2433" s="7">
        <v>44055.613136574073</v>
      </c>
      <c r="G2433" s="69" t="s">
        <v>4</v>
      </c>
      <c r="H2433" s="68">
        <v>2559</v>
      </c>
      <c r="I2433" s="93">
        <f t="shared" si="180"/>
        <v>25.848484848484848</v>
      </c>
      <c r="J2433" s="93">
        <v>5.407</v>
      </c>
      <c r="K2433" s="69">
        <v>99</v>
      </c>
      <c r="L2433" s="68">
        <v>1115</v>
      </c>
      <c r="M2433" s="93">
        <f t="shared" si="181"/>
        <v>11.262626262626263</v>
      </c>
      <c r="N2433" s="93">
        <v>3.6240000000000001</v>
      </c>
      <c r="O2433" s="69">
        <v>99</v>
      </c>
      <c r="P2433" s="182">
        <f t="shared" si="182"/>
        <v>2.2950672645739907</v>
      </c>
      <c r="Q2433" s="77" t="s">
        <v>718</v>
      </c>
      <c r="V2433" s="34">
        <v>0.47916666666666669</v>
      </c>
      <c r="W2433" s="85">
        <v>0.63194444444444442</v>
      </c>
      <c r="X2433" s="78">
        <f t="shared" si="183"/>
        <v>0.15277777777777773</v>
      </c>
    </row>
    <row r="2434" spans="1:24" x14ac:dyDescent="0.3">
      <c r="A2434" s="47" t="s">
        <v>14517</v>
      </c>
      <c r="B2434" s="68" t="s">
        <v>5444</v>
      </c>
      <c r="C2434" s="2" t="s">
        <v>1</v>
      </c>
      <c r="D2434" s="2">
        <v>86</v>
      </c>
      <c r="E2434" s="6">
        <v>12610</v>
      </c>
      <c r="F2434" s="7">
        <v>44055.613136574073</v>
      </c>
      <c r="G2434" s="69" t="s">
        <v>4</v>
      </c>
      <c r="H2434" s="68">
        <v>2559</v>
      </c>
      <c r="I2434" s="93">
        <f t="shared" si="180"/>
        <v>25.848484848484848</v>
      </c>
      <c r="J2434" s="93">
        <v>5.407</v>
      </c>
      <c r="K2434" s="69">
        <v>99</v>
      </c>
      <c r="L2434" s="68">
        <v>1115</v>
      </c>
      <c r="M2434" s="93">
        <f t="shared" si="181"/>
        <v>11.262626262626263</v>
      </c>
      <c r="N2434" s="93">
        <v>3.6240000000000001</v>
      </c>
      <c r="O2434" s="69">
        <v>99</v>
      </c>
      <c r="P2434" s="182">
        <f t="shared" si="182"/>
        <v>2.2950672645739907</v>
      </c>
      <c r="Q2434" s="77" t="s">
        <v>718</v>
      </c>
      <c r="V2434" s="34">
        <v>0.47916666666666669</v>
      </c>
      <c r="W2434" s="85">
        <v>0.63194444444444442</v>
      </c>
      <c r="X2434" s="78">
        <f t="shared" si="183"/>
        <v>0.15277777777777773</v>
      </c>
    </row>
    <row r="2435" spans="1:24" x14ac:dyDescent="0.3">
      <c r="A2435" s="47" t="s">
        <v>14518</v>
      </c>
      <c r="B2435" s="68" t="s">
        <v>14519</v>
      </c>
      <c r="C2435" s="2" t="s">
        <v>6</v>
      </c>
      <c r="D2435" s="2">
        <v>58</v>
      </c>
      <c r="E2435" s="6">
        <v>22704</v>
      </c>
      <c r="F2435" s="7">
        <v>44055.62537037037</v>
      </c>
      <c r="G2435" s="69" t="s">
        <v>4</v>
      </c>
      <c r="H2435" s="68">
        <v>1752</v>
      </c>
      <c r="I2435" s="93">
        <f t="shared" ref="I2435:I2498" si="184">H2435/K2435</f>
        <v>17.52</v>
      </c>
      <c r="J2435" s="93">
        <v>4.2030000000000003</v>
      </c>
      <c r="K2435" s="69">
        <v>100</v>
      </c>
      <c r="L2435" s="68">
        <v>541</v>
      </c>
      <c r="M2435" s="93">
        <f t="shared" ref="M2435:M2498" si="185">L2435/O2435</f>
        <v>5.41</v>
      </c>
      <c r="N2435" s="93">
        <v>2.1749999999999998</v>
      </c>
      <c r="O2435" s="69">
        <v>100</v>
      </c>
      <c r="P2435" s="182">
        <f t="shared" ref="P2435:P2498" si="186">I2435/M2435</f>
        <v>3.2384473197781882</v>
      </c>
      <c r="Q2435" s="77" t="s">
        <v>718</v>
      </c>
      <c r="V2435" s="34">
        <v>0.5</v>
      </c>
      <c r="W2435" s="85">
        <v>0.65277777777777779</v>
      </c>
      <c r="X2435" s="78">
        <f t="shared" si="183"/>
        <v>0.15277777777777779</v>
      </c>
    </row>
    <row r="2436" spans="1:24" x14ac:dyDescent="0.3">
      <c r="A2436" s="47" t="s">
        <v>14518</v>
      </c>
      <c r="B2436" s="68" t="s">
        <v>14519</v>
      </c>
      <c r="C2436" s="2" t="s">
        <v>6</v>
      </c>
      <c r="D2436" s="2">
        <v>58</v>
      </c>
      <c r="E2436" s="6">
        <v>22704</v>
      </c>
      <c r="F2436" s="7">
        <v>44055.62537037037</v>
      </c>
      <c r="G2436" s="69" t="s">
        <v>4</v>
      </c>
      <c r="H2436" s="68">
        <v>1752</v>
      </c>
      <c r="I2436" s="93">
        <f t="shared" si="184"/>
        <v>17.52</v>
      </c>
      <c r="J2436" s="93">
        <v>4.2030000000000003</v>
      </c>
      <c r="K2436" s="69">
        <v>100</v>
      </c>
      <c r="L2436" s="68">
        <v>541</v>
      </c>
      <c r="M2436" s="93">
        <f t="shared" si="185"/>
        <v>5.41</v>
      </c>
      <c r="N2436" s="93">
        <v>2.1749999999999998</v>
      </c>
      <c r="O2436" s="69">
        <v>100</v>
      </c>
      <c r="P2436" s="182">
        <f t="shared" si="186"/>
        <v>3.2384473197781882</v>
      </c>
      <c r="Q2436" s="77" t="s">
        <v>718</v>
      </c>
      <c r="V2436" s="34">
        <v>0.5</v>
      </c>
      <c r="W2436" s="85">
        <v>0.65277777777777779</v>
      </c>
      <c r="X2436" s="78">
        <f t="shared" si="183"/>
        <v>0.15277777777777779</v>
      </c>
    </row>
    <row r="2437" spans="1:24" x14ac:dyDescent="0.3">
      <c r="A2437" s="47" t="s">
        <v>14520</v>
      </c>
      <c r="B2437" s="68" t="s">
        <v>1153</v>
      </c>
      <c r="C2437" s="2" t="s">
        <v>1</v>
      </c>
      <c r="D2437" s="2">
        <v>49</v>
      </c>
      <c r="E2437" s="6">
        <v>26080</v>
      </c>
      <c r="F2437" s="7">
        <v>44056.41946759259</v>
      </c>
      <c r="G2437" s="69" t="s">
        <v>4</v>
      </c>
      <c r="H2437" s="68">
        <v>2098</v>
      </c>
      <c r="I2437" s="93">
        <f t="shared" si="184"/>
        <v>20.98</v>
      </c>
      <c r="J2437" s="93">
        <v>4.383</v>
      </c>
      <c r="K2437" s="69">
        <v>100</v>
      </c>
      <c r="L2437" s="68">
        <v>513</v>
      </c>
      <c r="M2437" s="93">
        <f t="shared" si="185"/>
        <v>5.13</v>
      </c>
      <c r="N2437" s="93">
        <v>2.2770000000000001</v>
      </c>
      <c r="O2437" s="69">
        <v>100</v>
      </c>
      <c r="P2437" s="182">
        <f t="shared" si="186"/>
        <v>4.0896686159844053</v>
      </c>
      <c r="Q2437" s="77" t="s">
        <v>718</v>
      </c>
      <c r="V2437" s="34">
        <v>0.39513888888888887</v>
      </c>
      <c r="W2437" s="85">
        <v>0.53472222222222221</v>
      </c>
      <c r="X2437" s="78">
        <f t="shared" si="183"/>
        <v>0.13958333333333334</v>
      </c>
    </row>
    <row r="2438" spans="1:24" x14ac:dyDescent="0.3">
      <c r="A2438" s="47" t="s">
        <v>14520</v>
      </c>
      <c r="B2438" s="68" t="s">
        <v>1153</v>
      </c>
      <c r="C2438" s="2" t="s">
        <v>1</v>
      </c>
      <c r="D2438" s="2">
        <v>49</v>
      </c>
      <c r="E2438" s="6">
        <v>26080</v>
      </c>
      <c r="F2438" s="7">
        <v>44056.41946759259</v>
      </c>
      <c r="G2438" s="69" t="s">
        <v>4</v>
      </c>
      <c r="H2438" s="68">
        <v>2098</v>
      </c>
      <c r="I2438" s="93">
        <f t="shared" si="184"/>
        <v>20.98</v>
      </c>
      <c r="J2438" s="93">
        <v>4.383</v>
      </c>
      <c r="K2438" s="69">
        <v>100</v>
      </c>
      <c r="L2438" s="68">
        <v>513</v>
      </c>
      <c r="M2438" s="93">
        <f t="shared" si="185"/>
        <v>5.13</v>
      </c>
      <c r="N2438" s="93">
        <v>2.2770000000000001</v>
      </c>
      <c r="O2438" s="69">
        <v>100</v>
      </c>
      <c r="P2438" s="182">
        <f t="shared" si="186"/>
        <v>4.0896686159844053</v>
      </c>
      <c r="Q2438" s="77" t="s">
        <v>718</v>
      </c>
      <c r="V2438" s="34">
        <v>0.39513888888888887</v>
      </c>
      <c r="W2438" s="85">
        <v>0.53472222222222221</v>
      </c>
      <c r="X2438" s="78">
        <f t="shared" si="183"/>
        <v>0.13958333333333334</v>
      </c>
    </row>
    <row r="2439" spans="1:24" x14ac:dyDescent="0.3">
      <c r="A2439" s="47" t="s">
        <v>3728</v>
      </c>
      <c r="B2439" s="68" t="s">
        <v>606</v>
      </c>
      <c r="C2439" s="2" t="s">
        <v>1</v>
      </c>
      <c r="D2439" s="2">
        <v>57</v>
      </c>
      <c r="E2439" s="6">
        <v>22939</v>
      </c>
      <c r="F2439" s="7">
        <v>44056.516527777778</v>
      </c>
      <c r="G2439" s="69" t="s">
        <v>4</v>
      </c>
      <c r="H2439" s="68">
        <v>2771</v>
      </c>
      <c r="I2439" s="93">
        <f t="shared" si="184"/>
        <v>27.71</v>
      </c>
      <c r="J2439" s="93">
        <v>5.593</v>
      </c>
      <c r="K2439" s="69">
        <v>100</v>
      </c>
      <c r="L2439" s="68">
        <v>501</v>
      </c>
      <c r="M2439" s="93">
        <f t="shared" si="185"/>
        <v>5.01</v>
      </c>
      <c r="N2439" s="93">
        <v>2.5329999999999999</v>
      </c>
      <c r="O2439" s="69">
        <v>100</v>
      </c>
      <c r="P2439" s="182">
        <f t="shared" si="186"/>
        <v>5.5309381237524953</v>
      </c>
      <c r="Q2439" s="77" t="s">
        <v>718</v>
      </c>
      <c r="V2439" s="34">
        <v>0.37013888888888885</v>
      </c>
      <c r="W2439" s="85">
        <v>0.52083333333333337</v>
      </c>
      <c r="X2439" s="78">
        <f t="shared" si="183"/>
        <v>0.15069444444444452</v>
      </c>
    </row>
    <row r="2440" spans="1:24" x14ac:dyDescent="0.3">
      <c r="A2440" s="47" t="s">
        <v>3728</v>
      </c>
      <c r="B2440" s="68" t="s">
        <v>606</v>
      </c>
      <c r="C2440" s="2" t="s">
        <v>1</v>
      </c>
      <c r="D2440" s="2">
        <v>57</v>
      </c>
      <c r="E2440" s="6">
        <v>22939</v>
      </c>
      <c r="F2440" s="7">
        <v>44056.516527777778</v>
      </c>
      <c r="G2440" s="69" t="s">
        <v>4</v>
      </c>
      <c r="H2440" s="68">
        <v>2771</v>
      </c>
      <c r="I2440" s="93">
        <f t="shared" si="184"/>
        <v>27.71</v>
      </c>
      <c r="J2440" s="93">
        <v>5.593</v>
      </c>
      <c r="K2440" s="69">
        <v>100</v>
      </c>
      <c r="L2440" s="68">
        <v>501</v>
      </c>
      <c r="M2440" s="93">
        <f t="shared" si="185"/>
        <v>5.01</v>
      </c>
      <c r="N2440" s="93">
        <v>2.5329999999999999</v>
      </c>
      <c r="O2440" s="69">
        <v>100</v>
      </c>
      <c r="P2440" s="182">
        <f t="shared" si="186"/>
        <v>5.5309381237524953</v>
      </c>
      <c r="Q2440" s="77" t="s">
        <v>718</v>
      </c>
      <c r="V2440" s="34">
        <v>0.37013888888888885</v>
      </c>
      <c r="W2440" s="85">
        <v>0.52083333333333337</v>
      </c>
      <c r="X2440" s="78">
        <f t="shared" si="183"/>
        <v>0.15069444444444452</v>
      </c>
    </row>
    <row r="2441" spans="1:24" x14ac:dyDescent="0.3">
      <c r="A2441" s="47" t="s">
        <v>14521</v>
      </c>
      <c r="B2441" s="68" t="s">
        <v>7657</v>
      </c>
      <c r="C2441" s="2" t="s">
        <v>1</v>
      </c>
      <c r="D2441" s="2">
        <v>64</v>
      </c>
      <c r="E2441" s="6">
        <v>20560</v>
      </c>
      <c r="F2441" s="7">
        <v>44056.537974537037</v>
      </c>
      <c r="G2441" s="69" t="s">
        <v>4</v>
      </c>
      <c r="H2441" s="68">
        <v>2456</v>
      </c>
      <c r="I2441" s="93">
        <f t="shared" si="184"/>
        <v>24.56</v>
      </c>
      <c r="J2441" s="93">
        <v>5.1879999999999997</v>
      </c>
      <c r="K2441" s="69">
        <v>100</v>
      </c>
      <c r="L2441" s="68">
        <v>665</v>
      </c>
      <c r="M2441" s="93">
        <f t="shared" si="185"/>
        <v>6.65</v>
      </c>
      <c r="N2441" s="93">
        <v>2.7210000000000001</v>
      </c>
      <c r="O2441" s="69">
        <v>100</v>
      </c>
      <c r="P2441" s="182">
        <f t="shared" si="186"/>
        <v>3.6932330827067665</v>
      </c>
      <c r="Q2441" s="77" t="s">
        <v>718</v>
      </c>
      <c r="V2441" s="34">
        <v>0.40902777777777777</v>
      </c>
      <c r="W2441" s="85">
        <v>0.54861111111111105</v>
      </c>
      <c r="X2441" s="78">
        <f t="shared" si="183"/>
        <v>0.13958333333333328</v>
      </c>
    </row>
    <row r="2442" spans="1:24" x14ac:dyDescent="0.3">
      <c r="A2442" s="47" t="s">
        <v>14521</v>
      </c>
      <c r="B2442" s="68" t="s">
        <v>7657</v>
      </c>
      <c r="C2442" s="2" t="s">
        <v>1</v>
      </c>
      <c r="D2442" s="2">
        <v>64</v>
      </c>
      <c r="E2442" s="6">
        <v>20560</v>
      </c>
      <c r="F2442" s="7">
        <v>44056.537974537037</v>
      </c>
      <c r="G2442" s="69" t="s">
        <v>4</v>
      </c>
      <c r="H2442" s="68">
        <v>2456</v>
      </c>
      <c r="I2442" s="93">
        <f t="shared" si="184"/>
        <v>24.56</v>
      </c>
      <c r="J2442" s="93">
        <v>5.1879999999999997</v>
      </c>
      <c r="K2442" s="69">
        <v>100</v>
      </c>
      <c r="L2442" s="68">
        <v>665</v>
      </c>
      <c r="M2442" s="93">
        <f t="shared" si="185"/>
        <v>6.65</v>
      </c>
      <c r="N2442" s="93">
        <v>2.7210000000000001</v>
      </c>
      <c r="O2442" s="69">
        <v>100</v>
      </c>
      <c r="P2442" s="182">
        <f t="shared" si="186"/>
        <v>3.6932330827067665</v>
      </c>
      <c r="Q2442" s="77" t="s">
        <v>718</v>
      </c>
      <c r="V2442" s="34">
        <v>0.40902777777777777</v>
      </c>
      <c r="W2442" s="85">
        <v>0.54861111111111105</v>
      </c>
      <c r="X2442" s="78">
        <f t="shared" si="183"/>
        <v>0.13958333333333328</v>
      </c>
    </row>
    <row r="2443" spans="1:24" x14ac:dyDescent="0.3">
      <c r="A2443" s="47" t="s">
        <v>14522</v>
      </c>
      <c r="B2443" s="68" t="s">
        <v>8682</v>
      </c>
      <c r="C2443" s="2" t="s">
        <v>1</v>
      </c>
      <c r="D2443" s="2">
        <v>48</v>
      </c>
      <c r="E2443" s="6">
        <v>26194</v>
      </c>
      <c r="F2443" s="7">
        <v>44056.548333333332</v>
      </c>
      <c r="G2443" s="69" t="s">
        <v>4</v>
      </c>
      <c r="H2443" s="68">
        <v>2018</v>
      </c>
      <c r="I2443" s="93">
        <f t="shared" si="184"/>
        <v>20.383838383838384</v>
      </c>
      <c r="J2443" s="93">
        <v>4.0830000000000002</v>
      </c>
      <c r="K2443" s="69">
        <v>99</v>
      </c>
      <c r="L2443" s="68">
        <v>390</v>
      </c>
      <c r="M2443" s="93">
        <f t="shared" si="185"/>
        <v>3.9393939393939394</v>
      </c>
      <c r="N2443" s="93">
        <v>2.1179999999999999</v>
      </c>
      <c r="O2443" s="69">
        <v>99</v>
      </c>
      <c r="P2443" s="182">
        <f t="shared" si="186"/>
        <v>5.1743589743589746</v>
      </c>
      <c r="Q2443" s="77" t="s">
        <v>718</v>
      </c>
      <c r="V2443" s="34">
        <v>0.41736111111111113</v>
      </c>
      <c r="W2443" s="85">
        <v>0.56944444444444442</v>
      </c>
      <c r="X2443" s="78">
        <f t="shared" si="183"/>
        <v>0.15208333333333329</v>
      </c>
    </row>
    <row r="2444" spans="1:24" x14ac:dyDescent="0.3">
      <c r="A2444" s="47" t="s">
        <v>14522</v>
      </c>
      <c r="B2444" s="68" t="s">
        <v>8682</v>
      </c>
      <c r="C2444" s="2" t="s">
        <v>1</v>
      </c>
      <c r="D2444" s="2">
        <v>48</v>
      </c>
      <c r="E2444" s="6">
        <v>26194</v>
      </c>
      <c r="F2444" s="7">
        <v>44056.548333333332</v>
      </c>
      <c r="G2444" s="69" t="s">
        <v>4</v>
      </c>
      <c r="H2444" s="68">
        <v>2018</v>
      </c>
      <c r="I2444" s="93">
        <f t="shared" si="184"/>
        <v>20.383838383838384</v>
      </c>
      <c r="J2444" s="93">
        <v>4.0830000000000002</v>
      </c>
      <c r="K2444" s="69">
        <v>99</v>
      </c>
      <c r="L2444" s="68">
        <v>390</v>
      </c>
      <c r="M2444" s="93">
        <f t="shared" si="185"/>
        <v>3.9393939393939394</v>
      </c>
      <c r="N2444" s="93">
        <v>2.1179999999999999</v>
      </c>
      <c r="O2444" s="69">
        <v>99</v>
      </c>
      <c r="P2444" s="182">
        <f t="shared" si="186"/>
        <v>5.1743589743589746</v>
      </c>
      <c r="Q2444" s="77" t="s">
        <v>718</v>
      </c>
      <c r="V2444" s="34">
        <v>0.41736111111111113</v>
      </c>
      <c r="W2444" s="85">
        <v>0.56944444444444442</v>
      </c>
      <c r="X2444" s="78">
        <f t="shared" si="183"/>
        <v>0.15208333333333329</v>
      </c>
    </row>
    <row r="2445" spans="1:24" x14ac:dyDescent="0.3">
      <c r="A2445" s="47" t="s">
        <v>11474</v>
      </c>
      <c r="B2445" s="68" t="s">
        <v>5454</v>
      </c>
      <c r="C2445" s="2" t="s">
        <v>6</v>
      </c>
      <c r="D2445" s="2">
        <v>62</v>
      </c>
      <c r="E2445" s="6">
        <v>21241</v>
      </c>
      <c r="F2445" s="7">
        <v>44056.576388888891</v>
      </c>
      <c r="G2445" s="69" t="s">
        <v>4</v>
      </c>
      <c r="H2445" s="68">
        <v>1796</v>
      </c>
      <c r="I2445" s="93">
        <f t="shared" si="184"/>
        <v>17.96</v>
      </c>
      <c r="J2445" s="93">
        <v>4.2160000000000002</v>
      </c>
      <c r="K2445" s="69">
        <v>100</v>
      </c>
      <c r="L2445" s="68">
        <v>576</v>
      </c>
      <c r="M2445" s="93">
        <f t="shared" si="185"/>
        <v>5.76</v>
      </c>
      <c r="N2445" s="93">
        <v>2.5110000000000001</v>
      </c>
      <c r="O2445" s="69">
        <v>100</v>
      </c>
      <c r="P2445" s="182">
        <f t="shared" si="186"/>
        <v>3.1180555555555558</v>
      </c>
      <c r="Q2445" s="77" t="s">
        <v>718</v>
      </c>
      <c r="V2445" s="34">
        <v>0.42708333333333331</v>
      </c>
      <c r="W2445" s="85">
        <v>0.58333333333333337</v>
      </c>
      <c r="X2445" s="78">
        <f t="shared" si="183"/>
        <v>0.15625000000000006</v>
      </c>
    </row>
    <row r="2446" spans="1:24" x14ac:dyDescent="0.3">
      <c r="A2446" s="47" t="s">
        <v>11474</v>
      </c>
      <c r="B2446" s="68" t="s">
        <v>5454</v>
      </c>
      <c r="C2446" s="2" t="s">
        <v>6</v>
      </c>
      <c r="D2446" s="2">
        <v>62</v>
      </c>
      <c r="E2446" s="6">
        <v>21241</v>
      </c>
      <c r="F2446" s="7">
        <v>44056.576388888891</v>
      </c>
      <c r="G2446" s="69" t="s">
        <v>4</v>
      </c>
      <c r="H2446" s="68">
        <v>1796</v>
      </c>
      <c r="I2446" s="93">
        <f t="shared" si="184"/>
        <v>17.96</v>
      </c>
      <c r="J2446" s="93">
        <v>4.2160000000000002</v>
      </c>
      <c r="K2446" s="69">
        <v>100</v>
      </c>
      <c r="L2446" s="68">
        <v>576</v>
      </c>
      <c r="M2446" s="93">
        <f t="shared" si="185"/>
        <v>5.76</v>
      </c>
      <c r="N2446" s="93">
        <v>2.5110000000000001</v>
      </c>
      <c r="O2446" s="69">
        <v>100</v>
      </c>
      <c r="P2446" s="182">
        <f t="shared" si="186"/>
        <v>3.1180555555555558</v>
      </c>
      <c r="Q2446" s="77" t="s">
        <v>718</v>
      </c>
      <c r="V2446" s="34">
        <v>0.42708333333333331</v>
      </c>
      <c r="W2446" s="85">
        <v>0.58333333333333337</v>
      </c>
      <c r="X2446" s="78">
        <f t="shared" si="183"/>
        <v>0.15625000000000006</v>
      </c>
    </row>
    <row r="2447" spans="1:24" x14ac:dyDescent="0.3">
      <c r="A2447" s="47" t="s">
        <v>7692</v>
      </c>
      <c r="B2447" s="68" t="s">
        <v>1402</v>
      </c>
      <c r="C2447" s="2" t="s">
        <v>1</v>
      </c>
      <c r="D2447" s="2">
        <v>35</v>
      </c>
      <c r="E2447" s="6">
        <v>31208</v>
      </c>
      <c r="F2447" s="7">
        <v>44056.589224537034</v>
      </c>
      <c r="G2447" s="69" t="s">
        <v>4</v>
      </c>
      <c r="H2447" s="68">
        <v>2084</v>
      </c>
      <c r="I2447" s="93">
        <f t="shared" si="184"/>
        <v>20.84</v>
      </c>
      <c r="J2447" s="93">
        <v>5.1379999999999999</v>
      </c>
      <c r="K2447" s="69">
        <v>100</v>
      </c>
      <c r="L2447" s="68">
        <v>345</v>
      </c>
      <c r="M2447" s="93">
        <f t="shared" si="185"/>
        <v>3.45</v>
      </c>
      <c r="N2447" s="93">
        <v>2.1150000000000002</v>
      </c>
      <c r="O2447" s="69">
        <v>100</v>
      </c>
      <c r="P2447" s="182">
        <f t="shared" si="186"/>
        <v>6.040579710144927</v>
      </c>
      <c r="Q2447" s="77" t="s">
        <v>718</v>
      </c>
      <c r="V2447" s="34">
        <v>0.44375000000000003</v>
      </c>
      <c r="W2447" s="85">
        <v>0.59722222222222221</v>
      </c>
      <c r="X2447" s="78">
        <f t="shared" si="183"/>
        <v>0.15347222222222218</v>
      </c>
    </row>
    <row r="2448" spans="1:24" x14ac:dyDescent="0.3">
      <c r="A2448" s="47" t="s">
        <v>7692</v>
      </c>
      <c r="B2448" s="68" t="s">
        <v>1402</v>
      </c>
      <c r="C2448" s="2" t="s">
        <v>1</v>
      </c>
      <c r="D2448" s="2">
        <v>35</v>
      </c>
      <c r="E2448" s="6">
        <v>31208</v>
      </c>
      <c r="F2448" s="7">
        <v>44056.589224537034</v>
      </c>
      <c r="G2448" s="69" t="s">
        <v>4</v>
      </c>
      <c r="H2448" s="68">
        <v>2084</v>
      </c>
      <c r="I2448" s="93">
        <f t="shared" si="184"/>
        <v>20.84</v>
      </c>
      <c r="J2448" s="93">
        <v>5.1379999999999999</v>
      </c>
      <c r="K2448" s="69">
        <v>100</v>
      </c>
      <c r="L2448" s="68">
        <v>345</v>
      </c>
      <c r="M2448" s="93">
        <f t="shared" si="185"/>
        <v>3.45</v>
      </c>
      <c r="N2448" s="93">
        <v>2.1150000000000002</v>
      </c>
      <c r="O2448" s="69">
        <v>100</v>
      </c>
      <c r="P2448" s="182">
        <f t="shared" si="186"/>
        <v>6.040579710144927</v>
      </c>
      <c r="Q2448" s="77" t="s">
        <v>718</v>
      </c>
      <c r="V2448" s="34">
        <v>0.44375000000000003</v>
      </c>
      <c r="W2448" s="85">
        <v>0.59722222222222221</v>
      </c>
      <c r="X2448" s="78">
        <f t="shared" si="183"/>
        <v>0.15347222222222218</v>
      </c>
    </row>
    <row r="2449" spans="1:24" x14ac:dyDescent="0.3">
      <c r="A2449" s="47" t="s">
        <v>14523</v>
      </c>
      <c r="B2449" s="68" t="s">
        <v>14524</v>
      </c>
      <c r="C2449" s="2" t="s">
        <v>6</v>
      </c>
      <c r="D2449" s="2">
        <v>16</v>
      </c>
      <c r="E2449" s="6">
        <v>38121</v>
      </c>
      <c r="F2449" s="7">
        <v>44056.599930555552</v>
      </c>
      <c r="G2449" s="69" t="s">
        <v>4</v>
      </c>
      <c r="H2449" s="68">
        <v>1029</v>
      </c>
      <c r="I2449" s="93">
        <f t="shared" si="184"/>
        <v>10.393939393939394</v>
      </c>
      <c r="J2449" s="93">
        <v>3.194</v>
      </c>
      <c r="K2449" s="69">
        <v>99</v>
      </c>
      <c r="L2449" s="68">
        <v>291</v>
      </c>
      <c r="M2449" s="93">
        <f t="shared" si="185"/>
        <v>2.9393939393939394</v>
      </c>
      <c r="N2449" s="93">
        <v>1.921</v>
      </c>
      <c r="O2449" s="69">
        <v>99</v>
      </c>
      <c r="P2449" s="182">
        <f t="shared" si="186"/>
        <v>3.5360824742268044</v>
      </c>
      <c r="Q2449" s="77" t="s">
        <v>718</v>
      </c>
      <c r="V2449" s="34">
        <v>0.45694444444444443</v>
      </c>
      <c r="W2449" s="85">
        <v>0.61111111111111105</v>
      </c>
      <c r="X2449" s="78">
        <f t="shared" si="183"/>
        <v>0.15416666666666662</v>
      </c>
    </row>
    <row r="2450" spans="1:24" x14ac:dyDescent="0.3">
      <c r="A2450" s="47" t="s">
        <v>14523</v>
      </c>
      <c r="B2450" s="68" t="s">
        <v>14524</v>
      </c>
      <c r="C2450" s="2" t="s">
        <v>6</v>
      </c>
      <c r="D2450" s="2">
        <v>16</v>
      </c>
      <c r="E2450" s="6">
        <v>38121</v>
      </c>
      <c r="F2450" s="7">
        <v>44056.599930555552</v>
      </c>
      <c r="G2450" s="69" t="s">
        <v>4</v>
      </c>
      <c r="H2450" s="68">
        <v>1029</v>
      </c>
      <c r="I2450" s="93">
        <f t="shared" si="184"/>
        <v>10.393939393939394</v>
      </c>
      <c r="J2450" s="93">
        <v>3.194</v>
      </c>
      <c r="K2450" s="69">
        <v>99</v>
      </c>
      <c r="L2450" s="68">
        <v>291</v>
      </c>
      <c r="M2450" s="93">
        <f t="shared" si="185"/>
        <v>2.9393939393939394</v>
      </c>
      <c r="N2450" s="93">
        <v>1.921</v>
      </c>
      <c r="O2450" s="69">
        <v>99</v>
      </c>
      <c r="P2450" s="182">
        <f t="shared" si="186"/>
        <v>3.5360824742268044</v>
      </c>
      <c r="Q2450" s="77" t="s">
        <v>718</v>
      </c>
      <c r="V2450" s="34">
        <v>0.45694444444444443</v>
      </c>
      <c r="W2450" s="85">
        <v>0.61111111111111105</v>
      </c>
      <c r="X2450" s="78">
        <f t="shared" si="183"/>
        <v>0.15416666666666662</v>
      </c>
    </row>
    <row r="2451" spans="1:24" x14ac:dyDescent="0.3">
      <c r="A2451" s="47" t="s">
        <v>14525</v>
      </c>
      <c r="B2451" s="68" t="s">
        <v>5524</v>
      </c>
      <c r="C2451" s="2" t="s">
        <v>1</v>
      </c>
      <c r="D2451" s="2">
        <v>75</v>
      </c>
      <c r="E2451" s="6">
        <v>16429</v>
      </c>
      <c r="F2451" s="7">
        <v>44056.606261574074</v>
      </c>
      <c r="G2451" s="69" t="s">
        <v>4</v>
      </c>
      <c r="H2451" s="68">
        <v>5250</v>
      </c>
      <c r="I2451" s="93">
        <f t="shared" si="184"/>
        <v>53.030303030303031</v>
      </c>
      <c r="J2451" s="93">
        <v>8.2010000000000005</v>
      </c>
      <c r="K2451" s="69">
        <v>99</v>
      </c>
      <c r="L2451" s="68">
        <v>976</v>
      </c>
      <c r="M2451" s="93">
        <f t="shared" si="185"/>
        <v>9.8585858585858581</v>
      </c>
      <c r="N2451" s="93">
        <v>2.9380000000000002</v>
      </c>
      <c r="O2451" s="69">
        <v>99</v>
      </c>
      <c r="P2451" s="182">
        <f t="shared" si="186"/>
        <v>5.3790983606557381</v>
      </c>
      <c r="Q2451" s="77" t="s">
        <v>718</v>
      </c>
      <c r="V2451" s="34">
        <v>0.47500000000000003</v>
      </c>
      <c r="W2451" s="85">
        <v>0.63194444444444442</v>
      </c>
      <c r="X2451" s="78">
        <f t="shared" si="183"/>
        <v>0.15694444444444439</v>
      </c>
    </row>
    <row r="2452" spans="1:24" x14ac:dyDescent="0.3">
      <c r="A2452" s="47" t="s">
        <v>14525</v>
      </c>
      <c r="B2452" s="68" t="s">
        <v>5524</v>
      </c>
      <c r="C2452" s="2" t="s">
        <v>1</v>
      </c>
      <c r="D2452" s="2">
        <v>75</v>
      </c>
      <c r="E2452" s="6">
        <v>16429</v>
      </c>
      <c r="F2452" s="7">
        <v>44056.606261574074</v>
      </c>
      <c r="G2452" s="69" t="s">
        <v>4</v>
      </c>
      <c r="H2452" s="68">
        <v>5250</v>
      </c>
      <c r="I2452" s="93">
        <f t="shared" si="184"/>
        <v>53.030303030303031</v>
      </c>
      <c r="J2452" s="93">
        <v>8.2010000000000005</v>
      </c>
      <c r="K2452" s="69">
        <v>99</v>
      </c>
      <c r="L2452" s="68">
        <v>976</v>
      </c>
      <c r="M2452" s="93">
        <f t="shared" si="185"/>
        <v>9.8585858585858581</v>
      </c>
      <c r="N2452" s="93">
        <v>2.9380000000000002</v>
      </c>
      <c r="O2452" s="69">
        <v>99</v>
      </c>
      <c r="P2452" s="182">
        <f t="shared" si="186"/>
        <v>5.3790983606557381</v>
      </c>
      <c r="Q2452" s="77" t="s">
        <v>718</v>
      </c>
      <c r="V2452" s="34">
        <v>0.47500000000000003</v>
      </c>
      <c r="W2452" s="85">
        <v>0.63194444444444442</v>
      </c>
      <c r="X2452" s="78">
        <f t="shared" si="183"/>
        <v>0.15694444444444439</v>
      </c>
    </row>
    <row r="2453" spans="1:24" x14ac:dyDescent="0.3">
      <c r="A2453" s="47" t="s">
        <v>14526</v>
      </c>
      <c r="B2453" s="68" t="s">
        <v>8479</v>
      </c>
      <c r="C2453" s="2" t="s">
        <v>1</v>
      </c>
      <c r="D2453" s="2">
        <v>57</v>
      </c>
      <c r="E2453" s="6">
        <v>22983</v>
      </c>
      <c r="F2453" s="7">
        <v>44056.625277777777</v>
      </c>
      <c r="G2453" s="69" t="s">
        <v>4</v>
      </c>
      <c r="H2453" s="68">
        <v>3199</v>
      </c>
      <c r="I2453" s="93">
        <f t="shared" si="184"/>
        <v>32.313131313131315</v>
      </c>
      <c r="J2453" s="93">
        <v>6.2229999999999999</v>
      </c>
      <c r="K2453" s="69">
        <v>99</v>
      </c>
      <c r="L2453" s="68">
        <v>510</v>
      </c>
      <c r="M2453" s="93">
        <f t="shared" si="185"/>
        <v>5.1515151515151514</v>
      </c>
      <c r="N2453" s="93">
        <v>2.6320000000000001</v>
      </c>
      <c r="O2453" s="69">
        <v>99</v>
      </c>
      <c r="P2453" s="182">
        <f t="shared" si="186"/>
        <v>6.2725490196078439</v>
      </c>
      <c r="Q2453" s="77" t="s">
        <v>718</v>
      </c>
      <c r="V2453" s="34">
        <v>0.50347222222222221</v>
      </c>
      <c r="W2453" s="85">
        <v>0.64583333333333337</v>
      </c>
      <c r="X2453" s="78">
        <f t="shared" si="183"/>
        <v>0.14236111111111116</v>
      </c>
    </row>
    <row r="2454" spans="1:24" x14ac:dyDescent="0.3">
      <c r="A2454" s="47" t="s">
        <v>14526</v>
      </c>
      <c r="B2454" s="68" t="s">
        <v>8479</v>
      </c>
      <c r="C2454" s="2" t="s">
        <v>1</v>
      </c>
      <c r="D2454" s="2">
        <v>57</v>
      </c>
      <c r="E2454" s="6">
        <v>22983</v>
      </c>
      <c r="F2454" s="7">
        <v>44056.625277777777</v>
      </c>
      <c r="G2454" s="69" t="s">
        <v>4</v>
      </c>
      <c r="H2454" s="68">
        <v>3199</v>
      </c>
      <c r="I2454" s="93">
        <f t="shared" si="184"/>
        <v>32.313131313131315</v>
      </c>
      <c r="J2454" s="93">
        <v>6.2229999999999999</v>
      </c>
      <c r="K2454" s="69">
        <v>99</v>
      </c>
      <c r="L2454" s="68">
        <v>510</v>
      </c>
      <c r="M2454" s="93">
        <f t="shared" si="185"/>
        <v>5.1515151515151514</v>
      </c>
      <c r="N2454" s="93">
        <v>2.6320000000000001</v>
      </c>
      <c r="O2454" s="69">
        <v>99</v>
      </c>
      <c r="P2454" s="182">
        <f t="shared" si="186"/>
        <v>6.2725490196078439</v>
      </c>
      <c r="Q2454" s="77" t="s">
        <v>718</v>
      </c>
      <c r="V2454" s="34">
        <v>0.50347222222222221</v>
      </c>
      <c r="W2454" s="85">
        <v>0.64583333333333337</v>
      </c>
      <c r="X2454" s="78">
        <f t="shared" si="183"/>
        <v>0.14236111111111116</v>
      </c>
    </row>
    <row r="2455" spans="1:24" x14ac:dyDescent="0.3">
      <c r="A2455" s="47" t="s">
        <v>14527</v>
      </c>
      <c r="B2455" s="68" t="s">
        <v>14528</v>
      </c>
      <c r="C2455" s="2" t="s">
        <v>6</v>
      </c>
      <c r="D2455" s="2">
        <v>55</v>
      </c>
      <c r="E2455" s="6">
        <v>23757</v>
      </c>
      <c r="F2455" s="7">
        <v>44056.645092592589</v>
      </c>
      <c r="G2455" s="69" t="s">
        <v>4</v>
      </c>
      <c r="H2455" s="68">
        <v>1483</v>
      </c>
      <c r="I2455" s="93">
        <f t="shared" si="184"/>
        <v>14.83</v>
      </c>
      <c r="J2455" s="93">
        <v>4.4720000000000004</v>
      </c>
      <c r="K2455" s="69">
        <v>100</v>
      </c>
      <c r="L2455" s="68">
        <v>391</v>
      </c>
      <c r="M2455" s="93">
        <f t="shared" si="185"/>
        <v>3.91</v>
      </c>
      <c r="N2455" s="93">
        <v>1.9550000000000001</v>
      </c>
      <c r="O2455" s="69">
        <v>100</v>
      </c>
      <c r="P2455" s="182">
        <f t="shared" si="186"/>
        <v>3.792838874680307</v>
      </c>
      <c r="Q2455" s="77" t="s">
        <v>718</v>
      </c>
      <c r="V2455" s="34">
        <v>0.49652777777777773</v>
      </c>
      <c r="W2455" s="85">
        <v>0.65972222222222221</v>
      </c>
      <c r="X2455" s="78">
        <f t="shared" si="183"/>
        <v>0.16319444444444448</v>
      </c>
    </row>
    <row r="2456" spans="1:24" x14ac:dyDescent="0.3">
      <c r="A2456" s="47" t="s">
        <v>14527</v>
      </c>
      <c r="B2456" s="68" t="s">
        <v>14528</v>
      </c>
      <c r="C2456" s="2" t="s">
        <v>6</v>
      </c>
      <c r="D2456" s="2">
        <v>55</v>
      </c>
      <c r="E2456" s="6">
        <v>23757</v>
      </c>
      <c r="F2456" s="7">
        <v>44056.645092592589</v>
      </c>
      <c r="G2456" s="69" t="s">
        <v>4</v>
      </c>
      <c r="H2456" s="68">
        <v>1483</v>
      </c>
      <c r="I2456" s="93">
        <f t="shared" si="184"/>
        <v>14.83</v>
      </c>
      <c r="J2456" s="93">
        <v>4.4720000000000004</v>
      </c>
      <c r="K2456" s="69">
        <v>100</v>
      </c>
      <c r="L2456" s="68">
        <v>391</v>
      </c>
      <c r="M2456" s="93">
        <f t="shared" si="185"/>
        <v>3.91</v>
      </c>
      <c r="N2456" s="93">
        <v>1.9550000000000001</v>
      </c>
      <c r="O2456" s="69">
        <v>100</v>
      </c>
      <c r="P2456" s="182">
        <f t="shared" si="186"/>
        <v>3.792838874680307</v>
      </c>
      <c r="Q2456" s="77" t="s">
        <v>718</v>
      </c>
      <c r="V2456" s="34">
        <v>0.49652777777777773</v>
      </c>
      <c r="W2456" s="85">
        <v>0.65972222222222221</v>
      </c>
      <c r="X2456" s="78">
        <f t="shared" si="183"/>
        <v>0.16319444444444448</v>
      </c>
    </row>
    <row r="2457" spans="1:24" x14ac:dyDescent="0.3">
      <c r="A2457" s="47" t="s">
        <v>14529</v>
      </c>
      <c r="B2457" s="68" t="s">
        <v>14530</v>
      </c>
      <c r="C2457" s="2" t="s">
        <v>6</v>
      </c>
      <c r="D2457" s="2">
        <v>74</v>
      </c>
      <c r="E2457" s="6">
        <v>16820</v>
      </c>
      <c r="F2457" s="7">
        <v>44057.517280092594</v>
      </c>
      <c r="G2457" s="69" t="s">
        <v>4</v>
      </c>
      <c r="H2457" s="68">
        <v>3736</v>
      </c>
      <c r="I2457" s="93">
        <f t="shared" si="184"/>
        <v>37.737373737373737</v>
      </c>
      <c r="J2457" s="93">
        <v>7.1120000000000001</v>
      </c>
      <c r="K2457" s="69">
        <v>99</v>
      </c>
      <c r="L2457" s="68">
        <v>1016</v>
      </c>
      <c r="M2457" s="93">
        <f t="shared" si="185"/>
        <v>10.262626262626263</v>
      </c>
      <c r="N2457" s="93">
        <v>3.2309999999999999</v>
      </c>
      <c r="O2457" s="69">
        <v>99</v>
      </c>
      <c r="P2457" s="182">
        <f t="shared" si="186"/>
        <v>3.6771653543307083</v>
      </c>
      <c r="Q2457" s="77" t="s">
        <v>718</v>
      </c>
      <c r="V2457" s="34">
        <v>0.37986111111111115</v>
      </c>
      <c r="W2457" s="85">
        <v>0.52083333333333337</v>
      </c>
      <c r="X2457" s="78">
        <f t="shared" si="183"/>
        <v>0.14097222222222222</v>
      </c>
    </row>
    <row r="2458" spans="1:24" x14ac:dyDescent="0.3">
      <c r="A2458" s="47" t="s">
        <v>14529</v>
      </c>
      <c r="B2458" s="68" t="s">
        <v>14530</v>
      </c>
      <c r="C2458" s="2" t="s">
        <v>6</v>
      </c>
      <c r="D2458" s="2">
        <v>74</v>
      </c>
      <c r="E2458" s="6">
        <v>16820</v>
      </c>
      <c r="F2458" s="7">
        <v>44057.517280092594</v>
      </c>
      <c r="G2458" s="69" t="s">
        <v>4</v>
      </c>
      <c r="H2458" s="68">
        <v>3736</v>
      </c>
      <c r="I2458" s="93">
        <f t="shared" si="184"/>
        <v>37.737373737373737</v>
      </c>
      <c r="J2458" s="93">
        <v>7.1120000000000001</v>
      </c>
      <c r="K2458" s="69">
        <v>99</v>
      </c>
      <c r="L2458" s="68">
        <v>1016</v>
      </c>
      <c r="M2458" s="93">
        <f t="shared" si="185"/>
        <v>10.262626262626263</v>
      </c>
      <c r="N2458" s="93">
        <v>3.2309999999999999</v>
      </c>
      <c r="O2458" s="69">
        <v>99</v>
      </c>
      <c r="P2458" s="182">
        <f t="shared" si="186"/>
        <v>3.6771653543307083</v>
      </c>
      <c r="Q2458" s="77" t="s">
        <v>718</v>
      </c>
      <c r="V2458" s="34">
        <v>0.37986111111111115</v>
      </c>
      <c r="W2458" s="85">
        <v>0.52083333333333337</v>
      </c>
      <c r="X2458" s="78">
        <f t="shared" si="183"/>
        <v>0.14097222222222222</v>
      </c>
    </row>
    <row r="2459" spans="1:24" x14ac:dyDescent="0.3">
      <c r="A2459" s="47" t="s">
        <v>14531</v>
      </c>
      <c r="B2459" s="68" t="s">
        <v>373</v>
      </c>
      <c r="C2459" s="2" t="s">
        <v>1</v>
      </c>
      <c r="D2459" s="2">
        <v>46</v>
      </c>
      <c r="E2459" s="6">
        <v>27236</v>
      </c>
      <c r="F2459" s="7">
        <v>44057.527511574073</v>
      </c>
      <c r="G2459" s="69" t="s">
        <v>4</v>
      </c>
      <c r="H2459" s="68">
        <v>2757</v>
      </c>
      <c r="I2459" s="93">
        <f t="shared" si="184"/>
        <v>27.848484848484848</v>
      </c>
      <c r="J2459" s="93">
        <v>5.0229999999999997</v>
      </c>
      <c r="K2459" s="69">
        <v>99</v>
      </c>
      <c r="L2459" s="68">
        <v>306</v>
      </c>
      <c r="M2459" s="93">
        <f t="shared" si="185"/>
        <v>3.0909090909090908</v>
      </c>
      <c r="N2459" s="93">
        <v>1.8080000000000001</v>
      </c>
      <c r="O2459" s="69">
        <v>99</v>
      </c>
      <c r="P2459" s="182">
        <f t="shared" si="186"/>
        <v>9.0098039215686274</v>
      </c>
      <c r="Q2459" s="77" t="s">
        <v>718</v>
      </c>
      <c r="V2459" s="34">
        <v>0.38819444444444445</v>
      </c>
      <c r="W2459" s="85">
        <v>0.53472222222222221</v>
      </c>
      <c r="X2459" s="78">
        <f t="shared" si="183"/>
        <v>0.14652777777777776</v>
      </c>
    </row>
    <row r="2460" spans="1:24" x14ac:dyDescent="0.3">
      <c r="A2460" s="47" t="s">
        <v>14531</v>
      </c>
      <c r="B2460" s="68" t="s">
        <v>373</v>
      </c>
      <c r="C2460" s="2" t="s">
        <v>1</v>
      </c>
      <c r="D2460" s="2">
        <v>46</v>
      </c>
      <c r="E2460" s="6">
        <v>27236</v>
      </c>
      <c r="F2460" s="7">
        <v>44057.527511574073</v>
      </c>
      <c r="G2460" s="69" t="s">
        <v>4</v>
      </c>
      <c r="H2460" s="68">
        <v>2757</v>
      </c>
      <c r="I2460" s="93">
        <f t="shared" si="184"/>
        <v>27.848484848484848</v>
      </c>
      <c r="J2460" s="93">
        <v>5.0229999999999997</v>
      </c>
      <c r="K2460" s="69">
        <v>99</v>
      </c>
      <c r="L2460" s="68">
        <v>306</v>
      </c>
      <c r="M2460" s="93">
        <f t="shared" si="185"/>
        <v>3.0909090909090908</v>
      </c>
      <c r="N2460" s="93">
        <v>1.8080000000000001</v>
      </c>
      <c r="O2460" s="69">
        <v>99</v>
      </c>
      <c r="P2460" s="182">
        <f t="shared" si="186"/>
        <v>9.0098039215686274</v>
      </c>
      <c r="Q2460" s="77" t="s">
        <v>718</v>
      </c>
      <c r="V2460" s="34">
        <v>0.38819444444444445</v>
      </c>
      <c r="W2460" s="85">
        <v>0.53472222222222221</v>
      </c>
      <c r="X2460" s="78">
        <f t="shared" si="183"/>
        <v>0.14652777777777776</v>
      </c>
    </row>
    <row r="2461" spans="1:24" x14ac:dyDescent="0.3">
      <c r="A2461" s="47" t="s">
        <v>14532</v>
      </c>
      <c r="B2461" s="68" t="s">
        <v>14533</v>
      </c>
      <c r="C2461" s="2" t="s">
        <v>6</v>
      </c>
      <c r="D2461" s="2">
        <v>22</v>
      </c>
      <c r="E2461" s="6">
        <v>35778</v>
      </c>
      <c r="F2461" s="7">
        <v>44057.538958333331</v>
      </c>
      <c r="G2461" s="69" t="s">
        <v>4</v>
      </c>
      <c r="H2461" s="68">
        <v>724</v>
      </c>
      <c r="I2461" s="93">
        <f t="shared" si="184"/>
        <v>7.24</v>
      </c>
      <c r="J2461" s="93">
        <v>2.2210000000000001</v>
      </c>
      <c r="K2461" s="69">
        <v>100</v>
      </c>
      <c r="L2461" s="68">
        <v>427</v>
      </c>
      <c r="M2461" s="93">
        <f t="shared" si="185"/>
        <v>4.2699999999999996</v>
      </c>
      <c r="N2461" s="93">
        <v>1.8580000000000001</v>
      </c>
      <c r="O2461" s="69">
        <v>100</v>
      </c>
      <c r="P2461" s="182">
        <f t="shared" si="186"/>
        <v>1.6955503512880565</v>
      </c>
      <c r="Q2461" s="77" t="s">
        <v>718</v>
      </c>
      <c r="V2461" s="34">
        <v>0.38750000000000001</v>
      </c>
      <c r="W2461" s="85">
        <v>0.54861111111111105</v>
      </c>
      <c r="X2461" s="78">
        <f t="shared" si="183"/>
        <v>0.16111111111111104</v>
      </c>
    </row>
    <row r="2462" spans="1:24" x14ac:dyDescent="0.3">
      <c r="A2462" s="47" t="s">
        <v>14532</v>
      </c>
      <c r="B2462" s="68" t="s">
        <v>14533</v>
      </c>
      <c r="C2462" s="2" t="s">
        <v>6</v>
      </c>
      <c r="D2462" s="2">
        <v>22</v>
      </c>
      <c r="E2462" s="6">
        <v>35778</v>
      </c>
      <c r="F2462" s="7">
        <v>44057.538958333331</v>
      </c>
      <c r="G2462" s="69" t="s">
        <v>4</v>
      </c>
      <c r="H2462" s="68">
        <v>724</v>
      </c>
      <c r="I2462" s="93">
        <f t="shared" si="184"/>
        <v>7.24</v>
      </c>
      <c r="J2462" s="93">
        <v>2.2210000000000001</v>
      </c>
      <c r="K2462" s="69">
        <v>100</v>
      </c>
      <c r="L2462" s="68">
        <v>427</v>
      </c>
      <c r="M2462" s="93">
        <f t="shared" si="185"/>
        <v>4.2699999999999996</v>
      </c>
      <c r="N2462" s="93">
        <v>1.8580000000000001</v>
      </c>
      <c r="O2462" s="69">
        <v>100</v>
      </c>
      <c r="P2462" s="182">
        <f t="shared" si="186"/>
        <v>1.6955503512880565</v>
      </c>
      <c r="Q2462" s="77" t="s">
        <v>718</v>
      </c>
      <c r="V2462" s="34">
        <v>0.38750000000000001</v>
      </c>
      <c r="W2462" s="85">
        <v>0.54861111111111105</v>
      </c>
      <c r="X2462" s="78">
        <f t="shared" si="183"/>
        <v>0.16111111111111104</v>
      </c>
    </row>
    <row r="2463" spans="1:24" x14ac:dyDescent="0.3">
      <c r="A2463" s="47" t="s">
        <v>2892</v>
      </c>
      <c r="B2463" s="68" t="s">
        <v>1739</v>
      </c>
      <c r="C2463" s="2" t="s">
        <v>1</v>
      </c>
      <c r="D2463" s="2">
        <v>49</v>
      </c>
      <c r="E2463" s="6">
        <v>26115</v>
      </c>
      <c r="F2463" s="7">
        <v>44057.558599537035</v>
      </c>
      <c r="G2463" s="69" t="s">
        <v>4</v>
      </c>
      <c r="H2463" s="68">
        <v>2032</v>
      </c>
      <c r="I2463" s="93">
        <f t="shared" si="184"/>
        <v>20.525252525252526</v>
      </c>
      <c r="J2463" s="93">
        <v>4.4710000000000001</v>
      </c>
      <c r="K2463" s="69">
        <v>99</v>
      </c>
      <c r="L2463" s="68">
        <v>540</v>
      </c>
      <c r="M2463" s="93">
        <f t="shared" si="185"/>
        <v>5.4545454545454541</v>
      </c>
      <c r="N2463" s="93">
        <v>2.4550000000000001</v>
      </c>
      <c r="O2463" s="69">
        <v>99</v>
      </c>
      <c r="P2463" s="182">
        <f t="shared" si="186"/>
        <v>3.7629629629629635</v>
      </c>
      <c r="Q2463" s="77" t="s">
        <v>718</v>
      </c>
      <c r="V2463" s="34">
        <v>0.4201388888888889</v>
      </c>
      <c r="W2463" s="85">
        <v>0.56944444444444442</v>
      </c>
      <c r="X2463" s="78">
        <f t="shared" si="183"/>
        <v>0.14930555555555552</v>
      </c>
    </row>
    <row r="2464" spans="1:24" x14ac:dyDescent="0.3">
      <c r="A2464" s="47" t="s">
        <v>2892</v>
      </c>
      <c r="B2464" s="68" t="s">
        <v>1739</v>
      </c>
      <c r="C2464" s="2" t="s">
        <v>1</v>
      </c>
      <c r="D2464" s="2">
        <v>49</v>
      </c>
      <c r="E2464" s="6">
        <v>26115</v>
      </c>
      <c r="F2464" s="7">
        <v>44057.558599537035</v>
      </c>
      <c r="G2464" s="69" t="s">
        <v>4</v>
      </c>
      <c r="H2464" s="68">
        <v>2032</v>
      </c>
      <c r="I2464" s="93">
        <f t="shared" si="184"/>
        <v>20.525252525252526</v>
      </c>
      <c r="J2464" s="93">
        <v>4.4710000000000001</v>
      </c>
      <c r="K2464" s="69">
        <v>99</v>
      </c>
      <c r="L2464" s="68">
        <v>540</v>
      </c>
      <c r="M2464" s="93">
        <f t="shared" si="185"/>
        <v>5.4545454545454541</v>
      </c>
      <c r="N2464" s="93">
        <v>2.4550000000000001</v>
      </c>
      <c r="O2464" s="69">
        <v>99</v>
      </c>
      <c r="P2464" s="182">
        <f t="shared" si="186"/>
        <v>3.7629629629629635</v>
      </c>
      <c r="Q2464" s="77" t="s">
        <v>718</v>
      </c>
      <c r="V2464" s="34">
        <v>0.4201388888888889</v>
      </c>
      <c r="W2464" s="85">
        <v>0.56944444444444442</v>
      </c>
      <c r="X2464" s="78">
        <f t="shared" si="183"/>
        <v>0.14930555555555552</v>
      </c>
    </row>
    <row r="2465" spans="1:24" x14ac:dyDescent="0.3">
      <c r="A2465" s="47" t="s">
        <v>8424</v>
      </c>
      <c r="B2465" s="68" t="s">
        <v>7897</v>
      </c>
      <c r="C2465" s="2" t="s">
        <v>1</v>
      </c>
      <c r="D2465" s="2">
        <v>58</v>
      </c>
      <c r="E2465" s="6">
        <v>22756</v>
      </c>
      <c r="F2465" s="7">
        <v>44057.568981481483</v>
      </c>
      <c r="G2465" s="69" t="s">
        <v>4</v>
      </c>
      <c r="H2465" s="68">
        <v>2322</v>
      </c>
      <c r="I2465" s="93">
        <f t="shared" si="184"/>
        <v>23.22</v>
      </c>
      <c r="J2465" s="93">
        <v>4.91</v>
      </c>
      <c r="K2465" s="69">
        <v>100</v>
      </c>
      <c r="L2465" s="68">
        <v>523</v>
      </c>
      <c r="M2465" s="93">
        <f t="shared" si="185"/>
        <v>5.23</v>
      </c>
      <c r="N2465" s="93">
        <v>2.2730000000000001</v>
      </c>
      <c r="O2465" s="69">
        <v>100</v>
      </c>
      <c r="P2465" s="182">
        <f t="shared" si="186"/>
        <v>4.4397705544933075</v>
      </c>
      <c r="Q2465" s="77" t="s">
        <v>718</v>
      </c>
      <c r="V2465" s="34">
        <v>0.4236111111111111</v>
      </c>
      <c r="W2465" s="85">
        <v>0.58333333333333337</v>
      </c>
      <c r="X2465" s="78">
        <f t="shared" si="183"/>
        <v>0.15972222222222227</v>
      </c>
    </row>
    <row r="2466" spans="1:24" x14ac:dyDescent="0.3">
      <c r="A2466" s="47" t="s">
        <v>8424</v>
      </c>
      <c r="B2466" s="68" t="s">
        <v>7897</v>
      </c>
      <c r="C2466" s="2" t="s">
        <v>1</v>
      </c>
      <c r="D2466" s="2">
        <v>58</v>
      </c>
      <c r="E2466" s="6">
        <v>22756</v>
      </c>
      <c r="F2466" s="7">
        <v>44057.568981481483</v>
      </c>
      <c r="G2466" s="69" t="s">
        <v>4</v>
      </c>
      <c r="H2466" s="68">
        <v>2322</v>
      </c>
      <c r="I2466" s="93">
        <f t="shared" si="184"/>
        <v>23.22</v>
      </c>
      <c r="J2466" s="93">
        <v>4.91</v>
      </c>
      <c r="K2466" s="69">
        <v>100</v>
      </c>
      <c r="L2466" s="68">
        <v>523</v>
      </c>
      <c r="M2466" s="93">
        <f t="shared" si="185"/>
        <v>5.23</v>
      </c>
      <c r="N2466" s="93">
        <v>2.2730000000000001</v>
      </c>
      <c r="O2466" s="69">
        <v>100</v>
      </c>
      <c r="P2466" s="182">
        <f t="shared" si="186"/>
        <v>4.4397705544933075</v>
      </c>
      <c r="Q2466" s="77" t="s">
        <v>718</v>
      </c>
      <c r="V2466" s="34">
        <v>0.4236111111111111</v>
      </c>
      <c r="W2466" s="85">
        <v>0.58333333333333337</v>
      </c>
      <c r="X2466" s="78">
        <f t="shared" si="183"/>
        <v>0.15972222222222227</v>
      </c>
    </row>
    <row r="2467" spans="1:24" x14ac:dyDescent="0.3">
      <c r="A2467" s="47" t="s">
        <v>14534</v>
      </c>
      <c r="B2467" s="68" t="s">
        <v>1582</v>
      </c>
      <c r="C2467" s="2" t="s">
        <v>1</v>
      </c>
      <c r="D2467" s="2">
        <v>52</v>
      </c>
      <c r="E2467" s="6">
        <v>25043</v>
      </c>
      <c r="F2467" s="7">
        <v>44057.578842592593</v>
      </c>
      <c r="G2467" s="69" t="s">
        <v>4</v>
      </c>
      <c r="H2467" s="68">
        <v>1721</v>
      </c>
      <c r="I2467" s="93">
        <f t="shared" si="184"/>
        <v>17.383838383838384</v>
      </c>
      <c r="J2467" s="93">
        <v>4.1859999999999999</v>
      </c>
      <c r="K2467" s="69">
        <v>99</v>
      </c>
      <c r="L2467" s="68">
        <v>334</v>
      </c>
      <c r="M2467" s="93">
        <f t="shared" si="185"/>
        <v>3.3737373737373737</v>
      </c>
      <c r="N2467" s="93">
        <v>1.8660000000000001</v>
      </c>
      <c r="O2467" s="69">
        <v>99</v>
      </c>
      <c r="P2467" s="182">
        <f t="shared" si="186"/>
        <v>5.1526946107784433</v>
      </c>
      <c r="Q2467" s="77" t="s">
        <v>718</v>
      </c>
      <c r="V2467" s="34">
        <v>0.43611111111111112</v>
      </c>
      <c r="W2467" s="85">
        <v>0.59722222222222221</v>
      </c>
      <c r="X2467" s="78">
        <f t="shared" si="183"/>
        <v>0.16111111111111109</v>
      </c>
    </row>
    <row r="2468" spans="1:24" x14ac:dyDescent="0.3">
      <c r="A2468" s="47" t="s">
        <v>14534</v>
      </c>
      <c r="B2468" s="68" t="s">
        <v>1582</v>
      </c>
      <c r="C2468" s="2" t="s">
        <v>1</v>
      </c>
      <c r="D2468" s="2">
        <v>52</v>
      </c>
      <c r="E2468" s="6">
        <v>25043</v>
      </c>
      <c r="F2468" s="7">
        <v>44057.578842592593</v>
      </c>
      <c r="G2468" s="69" t="s">
        <v>4</v>
      </c>
      <c r="H2468" s="68">
        <v>1721</v>
      </c>
      <c r="I2468" s="93">
        <f t="shared" si="184"/>
        <v>17.383838383838384</v>
      </c>
      <c r="J2468" s="93">
        <v>4.1859999999999999</v>
      </c>
      <c r="K2468" s="69">
        <v>99</v>
      </c>
      <c r="L2468" s="68">
        <v>334</v>
      </c>
      <c r="M2468" s="93">
        <f t="shared" si="185"/>
        <v>3.3737373737373737</v>
      </c>
      <c r="N2468" s="93">
        <v>1.8660000000000001</v>
      </c>
      <c r="O2468" s="69">
        <v>99</v>
      </c>
      <c r="P2468" s="182">
        <f t="shared" si="186"/>
        <v>5.1526946107784433</v>
      </c>
      <c r="Q2468" s="77" t="s">
        <v>718</v>
      </c>
      <c r="V2468" s="34">
        <v>0.43611111111111112</v>
      </c>
      <c r="W2468" s="85">
        <v>0.59722222222222221</v>
      </c>
      <c r="X2468" s="78">
        <f t="shared" si="183"/>
        <v>0.16111111111111109</v>
      </c>
    </row>
    <row r="2469" spans="1:24" x14ac:dyDescent="0.3">
      <c r="A2469" s="47" t="s">
        <v>14535</v>
      </c>
      <c r="B2469" s="68" t="s">
        <v>14536</v>
      </c>
      <c r="C2469" s="2" t="s">
        <v>6</v>
      </c>
      <c r="D2469" s="2">
        <v>50</v>
      </c>
      <c r="E2469" s="6">
        <v>25597</v>
      </c>
      <c r="F2469" s="7">
        <v>44057.589398148149</v>
      </c>
      <c r="G2469" s="69" t="s">
        <v>4</v>
      </c>
      <c r="H2469" s="68">
        <v>1354</v>
      </c>
      <c r="I2469" s="93">
        <f t="shared" si="184"/>
        <v>13.676767676767676</v>
      </c>
      <c r="J2469" s="93">
        <v>3.3919999999999999</v>
      </c>
      <c r="K2469" s="69">
        <v>99</v>
      </c>
      <c r="L2469" s="68">
        <v>371</v>
      </c>
      <c r="M2469" s="93">
        <f t="shared" si="185"/>
        <v>3.7474747474747474</v>
      </c>
      <c r="N2469" s="93">
        <v>2.0419999999999998</v>
      </c>
      <c r="O2469" s="69">
        <v>99</v>
      </c>
      <c r="P2469" s="182">
        <f t="shared" si="186"/>
        <v>3.6495956873315363</v>
      </c>
      <c r="Q2469" s="77" t="s">
        <v>718</v>
      </c>
      <c r="V2469" s="34">
        <v>0.45833333333333331</v>
      </c>
      <c r="W2469" s="85">
        <v>0.64583333333333337</v>
      </c>
      <c r="X2469" s="78">
        <f t="shared" si="183"/>
        <v>0.18750000000000006</v>
      </c>
    </row>
    <row r="2470" spans="1:24" x14ac:dyDescent="0.3">
      <c r="A2470" s="47" t="s">
        <v>14535</v>
      </c>
      <c r="B2470" s="68" t="s">
        <v>14536</v>
      </c>
      <c r="C2470" s="2" t="s">
        <v>6</v>
      </c>
      <c r="D2470" s="2">
        <v>50</v>
      </c>
      <c r="E2470" s="6">
        <v>25597</v>
      </c>
      <c r="F2470" s="7">
        <v>44057.589398148149</v>
      </c>
      <c r="G2470" s="69" t="s">
        <v>4</v>
      </c>
      <c r="H2470" s="68">
        <v>1354</v>
      </c>
      <c r="I2470" s="93">
        <f t="shared" si="184"/>
        <v>13.676767676767676</v>
      </c>
      <c r="J2470" s="93">
        <v>3.3919999999999999</v>
      </c>
      <c r="K2470" s="69">
        <v>99</v>
      </c>
      <c r="L2470" s="68">
        <v>371</v>
      </c>
      <c r="M2470" s="93">
        <f t="shared" si="185"/>
        <v>3.7474747474747474</v>
      </c>
      <c r="N2470" s="93">
        <v>2.0419999999999998</v>
      </c>
      <c r="O2470" s="69">
        <v>99</v>
      </c>
      <c r="P2470" s="182">
        <f t="shared" si="186"/>
        <v>3.6495956873315363</v>
      </c>
      <c r="Q2470" s="77" t="s">
        <v>718</v>
      </c>
      <c r="V2470" s="34">
        <v>0.45833333333333331</v>
      </c>
      <c r="W2470" s="85">
        <v>0.64583333333333337</v>
      </c>
      <c r="X2470" s="78">
        <f t="shared" si="183"/>
        <v>0.18750000000000006</v>
      </c>
    </row>
    <row r="2471" spans="1:24" x14ac:dyDescent="0.3">
      <c r="A2471" s="47" t="s">
        <v>3447</v>
      </c>
      <c r="B2471" s="68" t="s">
        <v>1932</v>
      </c>
      <c r="C2471" s="2" t="s">
        <v>1</v>
      </c>
      <c r="D2471" s="2">
        <v>52</v>
      </c>
      <c r="E2471" s="6">
        <v>24704</v>
      </c>
      <c r="F2471" s="7">
        <v>44057.607557870368</v>
      </c>
      <c r="G2471" s="69" t="s">
        <v>4</v>
      </c>
      <c r="H2471" s="68">
        <v>1652</v>
      </c>
      <c r="I2471" s="93">
        <f t="shared" si="184"/>
        <v>16.686868686868689</v>
      </c>
      <c r="J2471" s="93">
        <v>4.0720000000000001</v>
      </c>
      <c r="K2471" s="69">
        <v>99</v>
      </c>
      <c r="L2471" s="68">
        <v>332</v>
      </c>
      <c r="M2471" s="93">
        <f t="shared" si="185"/>
        <v>3.3535353535353534</v>
      </c>
      <c r="N2471" s="93">
        <v>2.052</v>
      </c>
      <c r="O2471" s="69">
        <v>99</v>
      </c>
      <c r="P2471" s="182">
        <f t="shared" si="186"/>
        <v>4.9759036144578319</v>
      </c>
      <c r="Q2471" s="77" t="s">
        <v>718</v>
      </c>
      <c r="V2471" s="34">
        <v>0.46180555555555558</v>
      </c>
      <c r="W2471" s="85">
        <v>0.61805555555555558</v>
      </c>
      <c r="X2471" s="78">
        <f t="shared" si="183"/>
        <v>0.15625</v>
      </c>
    </row>
    <row r="2472" spans="1:24" x14ac:dyDescent="0.3">
      <c r="A2472" s="47" t="s">
        <v>3447</v>
      </c>
      <c r="B2472" s="68" t="s">
        <v>1932</v>
      </c>
      <c r="C2472" s="2" t="s">
        <v>1</v>
      </c>
      <c r="D2472" s="2">
        <v>52</v>
      </c>
      <c r="E2472" s="6">
        <v>24704</v>
      </c>
      <c r="F2472" s="7">
        <v>44057.607557870368</v>
      </c>
      <c r="G2472" s="69" t="s">
        <v>4</v>
      </c>
      <c r="H2472" s="68">
        <v>1652</v>
      </c>
      <c r="I2472" s="93">
        <f t="shared" si="184"/>
        <v>16.686868686868689</v>
      </c>
      <c r="J2472" s="93">
        <v>4.0720000000000001</v>
      </c>
      <c r="K2472" s="69">
        <v>99</v>
      </c>
      <c r="L2472" s="68">
        <v>332</v>
      </c>
      <c r="M2472" s="93">
        <f t="shared" si="185"/>
        <v>3.3535353535353534</v>
      </c>
      <c r="N2472" s="93">
        <v>2.052</v>
      </c>
      <c r="O2472" s="69">
        <v>99</v>
      </c>
      <c r="P2472" s="182">
        <f t="shared" si="186"/>
        <v>4.9759036144578319</v>
      </c>
      <c r="Q2472" s="77" t="s">
        <v>718</v>
      </c>
      <c r="V2472" s="34">
        <v>0.46180555555555558</v>
      </c>
      <c r="W2472" s="85">
        <v>0.61805555555555558</v>
      </c>
      <c r="X2472" s="78">
        <f t="shared" si="183"/>
        <v>0.15625</v>
      </c>
    </row>
    <row r="2473" spans="1:24" x14ac:dyDescent="0.3">
      <c r="A2473" s="47" t="s">
        <v>14537</v>
      </c>
      <c r="B2473" s="68" t="s">
        <v>1097</v>
      </c>
      <c r="C2473" s="2" t="s">
        <v>1</v>
      </c>
      <c r="D2473" s="2">
        <v>52</v>
      </c>
      <c r="E2473" s="6">
        <v>24825</v>
      </c>
      <c r="F2473" s="7">
        <v>44057.627071759256</v>
      </c>
      <c r="G2473" s="69" t="s">
        <v>4</v>
      </c>
      <c r="H2473" s="68">
        <v>2685</v>
      </c>
      <c r="I2473" s="93">
        <f t="shared" si="184"/>
        <v>27.121212121212121</v>
      </c>
      <c r="J2473" s="93">
        <v>6.1470000000000002</v>
      </c>
      <c r="K2473" s="69">
        <v>99</v>
      </c>
      <c r="L2473" s="68">
        <v>454</v>
      </c>
      <c r="M2473" s="93">
        <f t="shared" si="185"/>
        <v>4.5858585858585856</v>
      </c>
      <c r="N2473" s="93">
        <v>1.974</v>
      </c>
      <c r="O2473" s="69">
        <v>99</v>
      </c>
      <c r="P2473" s="182">
        <f t="shared" si="186"/>
        <v>5.9140969162995596</v>
      </c>
      <c r="Q2473" s="77" t="s">
        <v>718</v>
      </c>
      <c r="V2473" s="34">
        <v>0.4694444444444445</v>
      </c>
      <c r="W2473" s="85">
        <v>0.63194444444444442</v>
      </c>
      <c r="X2473" s="78">
        <f t="shared" si="183"/>
        <v>0.16249999999999992</v>
      </c>
    </row>
    <row r="2474" spans="1:24" x14ac:dyDescent="0.3">
      <c r="A2474" s="47" t="s">
        <v>14537</v>
      </c>
      <c r="B2474" s="68" t="s">
        <v>1097</v>
      </c>
      <c r="C2474" s="2" t="s">
        <v>1</v>
      </c>
      <c r="D2474" s="2">
        <v>52</v>
      </c>
      <c r="E2474" s="6">
        <v>24825</v>
      </c>
      <c r="F2474" s="7">
        <v>44057.627071759256</v>
      </c>
      <c r="G2474" s="69" t="s">
        <v>4</v>
      </c>
      <c r="H2474" s="68">
        <v>2685</v>
      </c>
      <c r="I2474" s="93">
        <f t="shared" si="184"/>
        <v>27.121212121212121</v>
      </c>
      <c r="J2474" s="93">
        <v>6.1470000000000002</v>
      </c>
      <c r="K2474" s="69">
        <v>99</v>
      </c>
      <c r="L2474" s="68">
        <v>454</v>
      </c>
      <c r="M2474" s="93">
        <f t="shared" si="185"/>
        <v>4.5858585858585856</v>
      </c>
      <c r="N2474" s="93">
        <v>1.974</v>
      </c>
      <c r="O2474" s="69">
        <v>99</v>
      </c>
      <c r="P2474" s="182">
        <f t="shared" si="186"/>
        <v>5.9140969162995596</v>
      </c>
      <c r="Q2474" s="77" t="s">
        <v>718</v>
      </c>
      <c r="V2474" s="34">
        <v>0.4694444444444445</v>
      </c>
      <c r="W2474" s="85">
        <v>0.63194444444444442</v>
      </c>
      <c r="X2474" s="78">
        <f t="shared" si="183"/>
        <v>0.16249999999999992</v>
      </c>
    </row>
    <row r="2475" spans="1:24" x14ac:dyDescent="0.3">
      <c r="A2475" s="47" t="s">
        <v>14538</v>
      </c>
      <c r="B2475" s="68" t="s">
        <v>5029</v>
      </c>
      <c r="C2475" s="2" t="s">
        <v>1</v>
      </c>
      <c r="D2475" s="2">
        <v>54</v>
      </c>
      <c r="E2475" s="6">
        <v>24243</v>
      </c>
      <c r="F2475" s="7">
        <v>44057.63548611111</v>
      </c>
      <c r="G2475" s="69" t="s">
        <v>4</v>
      </c>
      <c r="H2475" s="68">
        <v>1812</v>
      </c>
      <c r="I2475" s="93">
        <f t="shared" si="184"/>
        <v>18.303030303030305</v>
      </c>
      <c r="J2475" s="93">
        <v>4.2990000000000004</v>
      </c>
      <c r="K2475" s="69">
        <v>99</v>
      </c>
      <c r="L2475" s="68">
        <v>476</v>
      </c>
      <c r="M2475" s="93">
        <f t="shared" si="185"/>
        <v>4.808080808080808</v>
      </c>
      <c r="N2475" s="93">
        <v>2.3460000000000001</v>
      </c>
      <c r="O2475" s="69">
        <v>99</v>
      </c>
      <c r="P2475" s="182">
        <f t="shared" si="186"/>
        <v>3.8067226890756305</v>
      </c>
      <c r="Q2475" s="77" t="s">
        <v>718</v>
      </c>
      <c r="V2475" s="34">
        <v>0.51666666666666672</v>
      </c>
      <c r="W2475" s="85">
        <v>0.66666666666666663</v>
      </c>
      <c r="X2475" s="78">
        <f t="shared" si="183"/>
        <v>0.14999999999999991</v>
      </c>
    </row>
    <row r="2476" spans="1:24" x14ac:dyDescent="0.3">
      <c r="A2476" s="47" t="s">
        <v>14538</v>
      </c>
      <c r="B2476" s="68" t="s">
        <v>5029</v>
      </c>
      <c r="C2476" s="2" t="s">
        <v>1</v>
      </c>
      <c r="D2476" s="2">
        <v>54</v>
      </c>
      <c r="E2476" s="6">
        <v>24243</v>
      </c>
      <c r="F2476" s="7">
        <v>44057.63548611111</v>
      </c>
      <c r="G2476" s="69" t="s">
        <v>4</v>
      </c>
      <c r="H2476" s="68">
        <v>1812</v>
      </c>
      <c r="I2476" s="93">
        <f t="shared" si="184"/>
        <v>18.303030303030305</v>
      </c>
      <c r="J2476" s="93">
        <v>4.2990000000000004</v>
      </c>
      <c r="K2476" s="69">
        <v>99</v>
      </c>
      <c r="L2476" s="68">
        <v>476</v>
      </c>
      <c r="M2476" s="93">
        <f t="shared" si="185"/>
        <v>4.808080808080808</v>
      </c>
      <c r="N2476" s="93">
        <v>2.3460000000000001</v>
      </c>
      <c r="O2476" s="69">
        <v>99</v>
      </c>
      <c r="P2476" s="182">
        <f t="shared" si="186"/>
        <v>3.8067226890756305</v>
      </c>
      <c r="Q2476" s="77" t="s">
        <v>718</v>
      </c>
      <c r="V2476" s="34">
        <v>0.51666666666666672</v>
      </c>
      <c r="W2476" s="85">
        <v>0.66666666666666663</v>
      </c>
      <c r="X2476" s="78">
        <f t="shared" si="183"/>
        <v>0.14999999999999991</v>
      </c>
    </row>
    <row r="2477" spans="1:24" x14ac:dyDescent="0.3">
      <c r="A2477" s="47" t="s">
        <v>14539</v>
      </c>
      <c r="B2477" s="68" t="s">
        <v>8594</v>
      </c>
      <c r="C2477" s="2" t="s">
        <v>1</v>
      </c>
      <c r="D2477" s="2">
        <v>41</v>
      </c>
      <c r="E2477" s="6">
        <v>29067</v>
      </c>
      <c r="F2477" s="7">
        <v>44060.518587962964</v>
      </c>
      <c r="G2477" s="69" t="s">
        <v>4</v>
      </c>
      <c r="H2477" s="68">
        <v>1810</v>
      </c>
      <c r="I2477" s="93">
        <f t="shared" si="184"/>
        <v>18.100000000000001</v>
      </c>
      <c r="J2477" s="93">
        <v>4.3959999999999999</v>
      </c>
      <c r="K2477" s="69">
        <v>100</v>
      </c>
      <c r="L2477" s="68">
        <v>549</v>
      </c>
      <c r="M2477" s="93">
        <f t="shared" si="185"/>
        <v>5.49</v>
      </c>
      <c r="N2477" s="93">
        <v>2.6419999999999999</v>
      </c>
      <c r="O2477" s="69">
        <v>100</v>
      </c>
      <c r="P2477" s="182">
        <f t="shared" si="186"/>
        <v>3.2969034608378873</v>
      </c>
      <c r="Q2477" s="77" t="s">
        <v>718</v>
      </c>
      <c r="V2477" s="34">
        <v>0.38055555555555554</v>
      </c>
      <c r="W2477" s="85">
        <v>0.52083333333333337</v>
      </c>
      <c r="X2477" s="78">
        <f t="shared" si="183"/>
        <v>0.14027777777777783</v>
      </c>
    </row>
    <row r="2478" spans="1:24" x14ac:dyDescent="0.3">
      <c r="A2478" s="47" t="s">
        <v>14539</v>
      </c>
      <c r="B2478" s="68" t="s">
        <v>8594</v>
      </c>
      <c r="C2478" s="2" t="s">
        <v>1</v>
      </c>
      <c r="D2478" s="2">
        <v>41</v>
      </c>
      <c r="E2478" s="6">
        <v>29067</v>
      </c>
      <c r="F2478" s="7">
        <v>44060.518587962964</v>
      </c>
      <c r="G2478" s="69" t="s">
        <v>4</v>
      </c>
      <c r="H2478" s="68">
        <v>1810</v>
      </c>
      <c r="I2478" s="93">
        <f t="shared" si="184"/>
        <v>18.100000000000001</v>
      </c>
      <c r="J2478" s="93">
        <v>4.3959999999999999</v>
      </c>
      <c r="K2478" s="69">
        <v>100</v>
      </c>
      <c r="L2478" s="68">
        <v>549</v>
      </c>
      <c r="M2478" s="93">
        <f t="shared" si="185"/>
        <v>5.49</v>
      </c>
      <c r="N2478" s="93">
        <v>2.6419999999999999</v>
      </c>
      <c r="O2478" s="69">
        <v>100</v>
      </c>
      <c r="P2478" s="182">
        <f t="shared" si="186"/>
        <v>3.2969034608378873</v>
      </c>
      <c r="Q2478" s="77" t="s">
        <v>718</v>
      </c>
      <c r="V2478" s="34">
        <v>0.38055555555555554</v>
      </c>
      <c r="W2478" s="85">
        <v>0.52083333333333337</v>
      </c>
      <c r="X2478" s="78">
        <f t="shared" si="183"/>
        <v>0.14027777777777783</v>
      </c>
    </row>
    <row r="2479" spans="1:24" x14ac:dyDescent="0.3">
      <c r="A2479" s="47" t="s">
        <v>14540</v>
      </c>
      <c r="B2479" s="68" t="s">
        <v>14541</v>
      </c>
      <c r="C2479" s="2" t="s">
        <v>6</v>
      </c>
      <c r="D2479" s="2">
        <v>67</v>
      </c>
      <c r="E2479" s="6">
        <v>19366</v>
      </c>
      <c r="F2479" s="7">
        <v>44060.528020833335</v>
      </c>
      <c r="G2479" s="69" t="s">
        <v>4</v>
      </c>
      <c r="H2479" s="68">
        <v>3271</v>
      </c>
      <c r="I2479" s="93">
        <f t="shared" si="184"/>
        <v>32.71</v>
      </c>
      <c r="J2479" s="93">
        <v>6.0359999999999996</v>
      </c>
      <c r="K2479" s="69">
        <v>100</v>
      </c>
      <c r="L2479" s="68">
        <v>1187</v>
      </c>
      <c r="M2479" s="93">
        <f t="shared" si="185"/>
        <v>11.87</v>
      </c>
      <c r="N2479" s="93">
        <v>3.9119999999999999</v>
      </c>
      <c r="O2479" s="69">
        <v>100</v>
      </c>
      <c r="P2479" s="182">
        <f t="shared" si="186"/>
        <v>2.755686604886268</v>
      </c>
      <c r="Q2479" s="77" t="s">
        <v>718</v>
      </c>
      <c r="V2479" s="34">
        <v>0.40416666666666662</v>
      </c>
      <c r="W2479" s="85">
        <v>0.53472222222222221</v>
      </c>
      <c r="X2479" s="78">
        <f t="shared" ref="X2479:X2542" si="187">W2479-V2479</f>
        <v>0.13055555555555559</v>
      </c>
    </row>
    <row r="2480" spans="1:24" x14ac:dyDescent="0.3">
      <c r="A2480" s="47" t="s">
        <v>14540</v>
      </c>
      <c r="B2480" s="68" t="s">
        <v>14541</v>
      </c>
      <c r="C2480" s="2" t="s">
        <v>6</v>
      </c>
      <c r="D2480" s="2">
        <v>67</v>
      </c>
      <c r="E2480" s="6">
        <v>19366</v>
      </c>
      <c r="F2480" s="7">
        <v>44060.528020833335</v>
      </c>
      <c r="G2480" s="69" t="s">
        <v>4</v>
      </c>
      <c r="H2480" s="68">
        <v>3271</v>
      </c>
      <c r="I2480" s="93">
        <f t="shared" si="184"/>
        <v>32.71</v>
      </c>
      <c r="J2480" s="93">
        <v>6.0359999999999996</v>
      </c>
      <c r="K2480" s="69">
        <v>100</v>
      </c>
      <c r="L2480" s="68">
        <v>1187</v>
      </c>
      <c r="M2480" s="93">
        <f t="shared" si="185"/>
        <v>11.87</v>
      </c>
      <c r="N2480" s="93">
        <v>3.9119999999999999</v>
      </c>
      <c r="O2480" s="69">
        <v>100</v>
      </c>
      <c r="P2480" s="182">
        <f t="shared" si="186"/>
        <v>2.755686604886268</v>
      </c>
      <c r="Q2480" s="77" t="s">
        <v>718</v>
      </c>
      <c r="V2480" s="34">
        <v>0.40416666666666662</v>
      </c>
      <c r="W2480" s="85">
        <v>0.53472222222222221</v>
      </c>
      <c r="X2480" s="78">
        <f t="shared" si="187"/>
        <v>0.13055555555555559</v>
      </c>
    </row>
    <row r="2481" spans="1:24" x14ac:dyDescent="0.3">
      <c r="A2481" s="47" t="s">
        <v>3675</v>
      </c>
      <c r="B2481" s="68" t="s">
        <v>459</v>
      </c>
      <c r="C2481" s="2" t="s">
        <v>1</v>
      </c>
      <c r="D2481" s="2">
        <v>59</v>
      </c>
      <c r="E2481" s="6">
        <v>22174</v>
      </c>
      <c r="F2481" s="7">
        <v>44060.541655092595</v>
      </c>
      <c r="G2481" s="69" t="s">
        <v>4</v>
      </c>
      <c r="H2481" s="68">
        <v>3276</v>
      </c>
      <c r="I2481" s="93">
        <f t="shared" si="184"/>
        <v>33.090909090909093</v>
      </c>
      <c r="J2481" s="93">
        <v>6.01</v>
      </c>
      <c r="K2481" s="69">
        <v>99</v>
      </c>
      <c r="L2481" s="68">
        <v>659</v>
      </c>
      <c r="M2481" s="93">
        <f t="shared" si="185"/>
        <v>6.6565656565656566</v>
      </c>
      <c r="N2481" s="93">
        <v>2.4</v>
      </c>
      <c r="O2481" s="69">
        <v>99</v>
      </c>
      <c r="P2481" s="182">
        <f t="shared" si="186"/>
        <v>4.9711684370257974</v>
      </c>
      <c r="Q2481" s="77" t="s">
        <v>718</v>
      </c>
      <c r="V2481" s="34">
        <v>0.40833333333333338</v>
      </c>
      <c r="W2481" s="85">
        <v>0.54861111111111105</v>
      </c>
      <c r="X2481" s="78">
        <f t="shared" si="187"/>
        <v>0.14027777777777767</v>
      </c>
    </row>
    <row r="2482" spans="1:24" x14ac:dyDescent="0.3">
      <c r="A2482" s="47" t="s">
        <v>3675</v>
      </c>
      <c r="B2482" s="68" t="s">
        <v>459</v>
      </c>
      <c r="C2482" s="2" t="s">
        <v>1</v>
      </c>
      <c r="D2482" s="2">
        <v>59</v>
      </c>
      <c r="E2482" s="6">
        <v>22174</v>
      </c>
      <c r="F2482" s="7">
        <v>44060.541655092595</v>
      </c>
      <c r="G2482" s="69" t="s">
        <v>4</v>
      </c>
      <c r="H2482" s="68">
        <v>3276</v>
      </c>
      <c r="I2482" s="93">
        <f t="shared" si="184"/>
        <v>33.090909090909093</v>
      </c>
      <c r="J2482" s="93">
        <v>6.01</v>
      </c>
      <c r="K2482" s="69">
        <v>99</v>
      </c>
      <c r="L2482" s="68">
        <v>659</v>
      </c>
      <c r="M2482" s="93">
        <f t="shared" si="185"/>
        <v>6.6565656565656566</v>
      </c>
      <c r="N2482" s="93">
        <v>2.4</v>
      </c>
      <c r="O2482" s="69">
        <v>99</v>
      </c>
      <c r="P2482" s="182">
        <f t="shared" si="186"/>
        <v>4.9711684370257974</v>
      </c>
      <c r="Q2482" s="77" t="s">
        <v>718</v>
      </c>
      <c r="V2482" s="34">
        <v>0.40833333333333338</v>
      </c>
      <c r="W2482" s="85">
        <v>0.54861111111111105</v>
      </c>
      <c r="X2482" s="78">
        <f t="shared" si="187"/>
        <v>0.14027777777777767</v>
      </c>
    </row>
    <row r="2483" spans="1:24" x14ac:dyDescent="0.3">
      <c r="A2483" s="47" t="s">
        <v>3027</v>
      </c>
      <c r="B2483" s="68" t="s">
        <v>401</v>
      </c>
      <c r="C2483" s="2" t="s">
        <v>1</v>
      </c>
      <c r="D2483" s="2">
        <v>42</v>
      </c>
      <c r="E2483" s="6">
        <v>28413</v>
      </c>
      <c r="F2483" s="7">
        <v>44060.553703703707</v>
      </c>
      <c r="G2483" s="69" t="s">
        <v>4</v>
      </c>
      <c r="H2483" s="68">
        <v>1521</v>
      </c>
      <c r="I2483" s="93">
        <f t="shared" si="184"/>
        <v>15.21</v>
      </c>
      <c r="J2483" s="93">
        <v>3.9039999999999999</v>
      </c>
      <c r="K2483" s="69">
        <v>100</v>
      </c>
      <c r="L2483" s="68">
        <v>544</v>
      </c>
      <c r="M2483" s="93">
        <f t="shared" si="185"/>
        <v>5.44</v>
      </c>
      <c r="N2483" s="93">
        <v>2.4129999999999998</v>
      </c>
      <c r="O2483" s="69">
        <v>100</v>
      </c>
      <c r="P2483" s="182">
        <f t="shared" si="186"/>
        <v>2.7959558823529411</v>
      </c>
      <c r="Q2483" s="77" t="s">
        <v>718</v>
      </c>
      <c r="V2483" s="34">
        <v>0.42638888888888887</v>
      </c>
      <c r="W2483" s="85">
        <v>0.5625</v>
      </c>
      <c r="X2483" s="78">
        <f t="shared" si="187"/>
        <v>0.13611111111111113</v>
      </c>
    </row>
    <row r="2484" spans="1:24" x14ac:dyDescent="0.3">
      <c r="A2484" s="47" t="s">
        <v>3027</v>
      </c>
      <c r="B2484" s="68" t="s">
        <v>401</v>
      </c>
      <c r="C2484" s="2" t="s">
        <v>1</v>
      </c>
      <c r="D2484" s="2">
        <v>42</v>
      </c>
      <c r="E2484" s="6">
        <v>28413</v>
      </c>
      <c r="F2484" s="7">
        <v>44060.553703703707</v>
      </c>
      <c r="G2484" s="69" t="s">
        <v>4</v>
      </c>
      <c r="H2484" s="68">
        <v>1521</v>
      </c>
      <c r="I2484" s="93">
        <f t="shared" si="184"/>
        <v>15.21</v>
      </c>
      <c r="J2484" s="93">
        <v>3.9039999999999999</v>
      </c>
      <c r="K2484" s="69">
        <v>100</v>
      </c>
      <c r="L2484" s="68">
        <v>544</v>
      </c>
      <c r="M2484" s="93">
        <f t="shared" si="185"/>
        <v>5.44</v>
      </c>
      <c r="N2484" s="93">
        <v>2.4129999999999998</v>
      </c>
      <c r="O2484" s="69">
        <v>100</v>
      </c>
      <c r="P2484" s="182">
        <f t="shared" si="186"/>
        <v>2.7959558823529411</v>
      </c>
      <c r="Q2484" s="77" t="s">
        <v>718</v>
      </c>
      <c r="V2484" s="34">
        <v>0.42638888888888887</v>
      </c>
      <c r="W2484" s="85">
        <v>0.5625</v>
      </c>
      <c r="X2484" s="78">
        <f t="shared" si="187"/>
        <v>0.13611111111111113</v>
      </c>
    </row>
    <row r="2485" spans="1:24" x14ac:dyDescent="0.3">
      <c r="A2485" s="47" t="s">
        <v>2916</v>
      </c>
      <c r="B2485" s="68" t="s">
        <v>14</v>
      </c>
      <c r="C2485" s="2" t="s">
        <v>1</v>
      </c>
      <c r="D2485" s="2">
        <v>40</v>
      </c>
      <c r="E2485" s="6">
        <v>29132</v>
      </c>
      <c r="F2485" s="7">
        <v>44060.563784722224</v>
      </c>
      <c r="G2485" s="69" t="s">
        <v>4</v>
      </c>
      <c r="H2485" s="68">
        <v>1944</v>
      </c>
      <c r="I2485" s="93">
        <f t="shared" si="184"/>
        <v>19.636363636363637</v>
      </c>
      <c r="J2485" s="93">
        <v>4.9059999999999997</v>
      </c>
      <c r="K2485" s="69">
        <v>99</v>
      </c>
      <c r="L2485" s="68">
        <v>415</v>
      </c>
      <c r="M2485" s="93">
        <f t="shared" si="185"/>
        <v>4.191919191919192</v>
      </c>
      <c r="N2485" s="93">
        <v>1.9039999999999999</v>
      </c>
      <c r="O2485" s="69">
        <v>99</v>
      </c>
      <c r="P2485" s="182">
        <f t="shared" si="186"/>
        <v>4.6843373493975902</v>
      </c>
      <c r="Q2485" s="77" t="s">
        <v>718</v>
      </c>
      <c r="V2485" s="34">
        <v>0.44861111111111113</v>
      </c>
      <c r="W2485" s="85">
        <v>0.58333333333333337</v>
      </c>
      <c r="X2485" s="78">
        <f t="shared" si="187"/>
        <v>0.13472222222222224</v>
      </c>
    </row>
    <row r="2486" spans="1:24" x14ac:dyDescent="0.3">
      <c r="A2486" s="47" t="s">
        <v>2916</v>
      </c>
      <c r="B2486" s="68" t="s">
        <v>14</v>
      </c>
      <c r="C2486" s="2" t="s">
        <v>1</v>
      </c>
      <c r="D2486" s="2">
        <v>40</v>
      </c>
      <c r="E2486" s="6">
        <v>29132</v>
      </c>
      <c r="F2486" s="7">
        <v>44060.563784722224</v>
      </c>
      <c r="G2486" s="69" t="s">
        <v>4</v>
      </c>
      <c r="H2486" s="68">
        <v>1944</v>
      </c>
      <c r="I2486" s="93">
        <f t="shared" si="184"/>
        <v>19.636363636363637</v>
      </c>
      <c r="J2486" s="93">
        <v>4.9059999999999997</v>
      </c>
      <c r="K2486" s="69">
        <v>99</v>
      </c>
      <c r="L2486" s="68">
        <v>415</v>
      </c>
      <c r="M2486" s="93">
        <f t="shared" si="185"/>
        <v>4.191919191919192</v>
      </c>
      <c r="N2486" s="93">
        <v>1.9039999999999999</v>
      </c>
      <c r="O2486" s="69">
        <v>99</v>
      </c>
      <c r="P2486" s="182">
        <f t="shared" si="186"/>
        <v>4.6843373493975902</v>
      </c>
      <c r="Q2486" s="77" t="s">
        <v>718</v>
      </c>
      <c r="V2486" s="34">
        <v>0.44861111111111113</v>
      </c>
      <c r="W2486" s="85">
        <v>0.58333333333333337</v>
      </c>
      <c r="X2486" s="78">
        <f t="shared" si="187"/>
        <v>0.13472222222222224</v>
      </c>
    </row>
    <row r="2487" spans="1:24" x14ac:dyDescent="0.3">
      <c r="A2487" s="47" t="s">
        <v>14542</v>
      </c>
      <c r="B2487" s="68" t="s">
        <v>14543</v>
      </c>
      <c r="C2487" s="2" t="s">
        <v>1</v>
      </c>
      <c r="D2487" s="2">
        <v>53</v>
      </c>
      <c r="E2487" s="6">
        <v>24458</v>
      </c>
      <c r="F2487" s="7">
        <v>44060.591979166667</v>
      </c>
      <c r="G2487" s="69" t="s">
        <v>4</v>
      </c>
      <c r="H2487" s="68">
        <v>2471</v>
      </c>
      <c r="I2487" s="93">
        <f t="shared" si="184"/>
        <v>24.959595959595958</v>
      </c>
      <c r="J2487" s="93">
        <v>5.6479999999999997</v>
      </c>
      <c r="K2487" s="69">
        <v>99</v>
      </c>
      <c r="L2487" s="68">
        <v>632</v>
      </c>
      <c r="M2487" s="93">
        <f t="shared" si="185"/>
        <v>6.3838383838383841</v>
      </c>
      <c r="N2487" s="93">
        <v>2.5019999999999998</v>
      </c>
      <c r="O2487" s="69">
        <v>99</v>
      </c>
      <c r="P2487" s="182">
        <f t="shared" si="186"/>
        <v>3.9098101265822782</v>
      </c>
      <c r="Q2487" s="77" t="s">
        <v>718</v>
      </c>
      <c r="V2487" s="34">
        <v>0.43888888888888888</v>
      </c>
      <c r="W2487" s="85">
        <v>0.59722222222222221</v>
      </c>
      <c r="X2487" s="78">
        <f t="shared" si="187"/>
        <v>0.15833333333333333</v>
      </c>
    </row>
    <row r="2488" spans="1:24" x14ac:dyDescent="0.3">
      <c r="A2488" s="47" t="s">
        <v>14542</v>
      </c>
      <c r="B2488" s="68" t="s">
        <v>14543</v>
      </c>
      <c r="C2488" s="2" t="s">
        <v>1</v>
      </c>
      <c r="D2488" s="2">
        <v>53</v>
      </c>
      <c r="E2488" s="6">
        <v>24458</v>
      </c>
      <c r="F2488" s="7">
        <v>44060.591979166667</v>
      </c>
      <c r="G2488" s="69" t="s">
        <v>4</v>
      </c>
      <c r="H2488" s="68">
        <v>2471</v>
      </c>
      <c r="I2488" s="93">
        <f t="shared" si="184"/>
        <v>24.959595959595958</v>
      </c>
      <c r="J2488" s="93">
        <v>5.6479999999999997</v>
      </c>
      <c r="K2488" s="69">
        <v>99</v>
      </c>
      <c r="L2488" s="68">
        <v>632</v>
      </c>
      <c r="M2488" s="93">
        <f t="shared" si="185"/>
        <v>6.3838383838383841</v>
      </c>
      <c r="N2488" s="93">
        <v>2.5019999999999998</v>
      </c>
      <c r="O2488" s="69">
        <v>99</v>
      </c>
      <c r="P2488" s="182">
        <f t="shared" si="186"/>
        <v>3.9098101265822782</v>
      </c>
      <c r="Q2488" s="77" t="s">
        <v>718</v>
      </c>
      <c r="V2488" s="34">
        <v>0.43888888888888888</v>
      </c>
      <c r="W2488" s="85">
        <v>0.59722222222222221</v>
      </c>
      <c r="X2488" s="78">
        <f t="shared" si="187"/>
        <v>0.15833333333333333</v>
      </c>
    </row>
    <row r="2489" spans="1:24" x14ac:dyDescent="0.3">
      <c r="A2489" s="47" t="s">
        <v>14544</v>
      </c>
      <c r="B2489" s="68" t="s">
        <v>1474</v>
      </c>
      <c r="C2489" s="2" t="s">
        <v>1</v>
      </c>
      <c r="D2489" s="2">
        <v>57</v>
      </c>
      <c r="E2489" s="6">
        <v>22920</v>
      </c>
      <c r="F2489" s="7">
        <v>44060.603576388887</v>
      </c>
      <c r="G2489" s="69" t="s">
        <v>4</v>
      </c>
      <c r="H2489" s="68">
        <v>3129</v>
      </c>
      <c r="I2489" s="93">
        <f t="shared" si="184"/>
        <v>31.606060606060606</v>
      </c>
      <c r="J2489" s="93">
        <v>5.8319999999999999</v>
      </c>
      <c r="K2489" s="69">
        <v>99</v>
      </c>
      <c r="L2489" s="68">
        <v>706</v>
      </c>
      <c r="M2489" s="93">
        <f t="shared" si="185"/>
        <v>7.1313131313131315</v>
      </c>
      <c r="N2489" s="93">
        <v>2.8159999999999998</v>
      </c>
      <c r="O2489" s="69">
        <v>99</v>
      </c>
      <c r="P2489" s="182">
        <f t="shared" si="186"/>
        <v>4.4320113314447589</v>
      </c>
      <c r="Q2489" s="77" t="s">
        <v>718</v>
      </c>
      <c r="V2489" s="34">
        <v>0.48194444444444445</v>
      </c>
      <c r="W2489" s="85">
        <v>0.61805555555555558</v>
      </c>
      <c r="X2489" s="78">
        <f t="shared" si="187"/>
        <v>0.13611111111111113</v>
      </c>
    </row>
    <row r="2490" spans="1:24" x14ac:dyDescent="0.3">
      <c r="A2490" s="47" t="s">
        <v>14544</v>
      </c>
      <c r="B2490" s="68" t="s">
        <v>1474</v>
      </c>
      <c r="C2490" s="2" t="s">
        <v>1</v>
      </c>
      <c r="D2490" s="2">
        <v>57</v>
      </c>
      <c r="E2490" s="6">
        <v>22920</v>
      </c>
      <c r="F2490" s="7">
        <v>44060.603576388887</v>
      </c>
      <c r="G2490" s="69" t="s">
        <v>4</v>
      </c>
      <c r="H2490" s="68">
        <v>3129</v>
      </c>
      <c r="I2490" s="93">
        <f t="shared" si="184"/>
        <v>31.606060606060606</v>
      </c>
      <c r="J2490" s="93">
        <v>5.8319999999999999</v>
      </c>
      <c r="K2490" s="69">
        <v>99</v>
      </c>
      <c r="L2490" s="68">
        <v>706</v>
      </c>
      <c r="M2490" s="93">
        <f t="shared" si="185"/>
        <v>7.1313131313131315</v>
      </c>
      <c r="N2490" s="93">
        <v>2.8159999999999998</v>
      </c>
      <c r="O2490" s="69">
        <v>99</v>
      </c>
      <c r="P2490" s="182">
        <f t="shared" si="186"/>
        <v>4.4320113314447589</v>
      </c>
      <c r="Q2490" s="77" t="s">
        <v>718</v>
      </c>
      <c r="V2490" s="34">
        <v>0.48194444444444445</v>
      </c>
      <c r="W2490" s="85">
        <v>0.61805555555555558</v>
      </c>
      <c r="X2490" s="78">
        <f t="shared" si="187"/>
        <v>0.13611111111111113</v>
      </c>
    </row>
    <row r="2491" spans="1:24" x14ac:dyDescent="0.3">
      <c r="A2491" s="47" t="s">
        <v>14545</v>
      </c>
      <c r="B2491" s="68" t="s">
        <v>8475</v>
      </c>
      <c r="C2491" s="2" t="s">
        <v>1</v>
      </c>
      <c r="D2491" s="2">
        <v>57</v>
      </c>
      <c r="E2491" s="6">
        <v>23017</v>
      </c>
      <c r="F2491" s="7">
        <v>44060.622337962966</v>
      </c>
      <c r="G2491" s="69" t="s">
        <v>4</v>
      </c>
      <c r="H2491" s="68">
        <v>2564</v>
      </c>
      <c r="I2491" s="93">
        <f t="shared" si="184"/>
        <v>25.8989898989899</v>
      </c>
      <c r="J2491" s="93">
        <v>5.758</v>
      </c>
      <c r="K2491" s="69">
        <v>99</v>
      </c>
      <c r="L2491" s="68">
        <v>577</v>
      </c>
      <c r="M2491" s="93">
        <f t="shared" si="185"/>
        <v>5.8282828282828278</v>
      </c>
      <c r="N2491" s="93">
        <v>2.0099999999999998</v>
      </c>
      <c r="O2491" s="69">
        <v>99</v>
      </c>
      <c r="P2491" s="182">
        <f t="shared" si="186"/>
        <v>4.4436741767764305</v>
      </c>
      <c r="Q2491" s="77" t="s">
        <v>718</v>
      </c>
      <c r="V2491" s="34">
        <v>0.48333333333333334</v>
      </c>
      <c r="W2491" s="85">
        <v>0.63194444444444442</v>
      </c>
      <c r="X2491" s="78">
        <f t="shared" si="187"/>
        <v>0.14861111111111108</v>
      </c>
    </row>
    <row r="2492" spans="1:24" x14ac:dyDescent="0.3">
      <c r="A2492" s="47" t="s">
        <v>14545</v>
      </c>
      <c r="B2492" s="68" t="s">
        <v>8475</v>
      </c>
      <c r="C2492" s="2" t="s">
        <v>1</v>
      </c>
      <c r="D2492" s="2">
        <v>57</v>
      </c>
      <c r="E2492" s="6">
        <v>23017</v>
      </c>
      <c r="F2492" s="7">
        <v>44060.622337962966</v>
      </c>
      <c r="G2492" s="69" t="s">
        <v>4</v>
      </c>
      <c r="H2492" s="68">
        <v>2564</v>
      </c>
      <c r="I2492" s="93">
        <f t="shared" si="184"/>
        <v>25.8989898989899</v>
      </c>
      <c r="J2492" s="93">
        <v>5.758</v>
      </c>
      <c r="K2492" s="69">
        <v>99</v>
      </c>
      <c r="L2492" s="68">
        <v>577</v>
      </c>
      <c r="M2492" s="93">
        <f t="shared" si="185"/>
        <v>5.8282828282828278</v>
      </c>
      <c r="N2492" s="93">
        <v>2.0099999999999998</v>
      </c>
      <c r="O2492" s="69">
        <v>99</v>
      </c>
      <c r="P2492" s="182">
        <f t="shared" si="186"/>
        <v>4.4436741767764305</v>
      </c>
      <c r="Q2492" s="77" t="s">
        <v>718</v>
      </c>
      <c r="V2492" s="34">
        <v>0.48333333333333334</v>
      </c>
      <c r="W2492" s="85">
        <v>0.63194444444444442</v>
      </c>
      <c r="X2492" s="78">
        <f t="shared" si="187"/>
        <v>0.14861111111111108</v>
      </c>
    </row>
    <row r="2493" spans="1:24" x14ac:dyDescent="0.3">
      <c r="A2493" s="47" t="s">
        <v>14546</v>
      </c>
      <c r="B2493" s="68" t="s">
        <v>8129</v>
      </c>
      <c r="C2493" s="2" t="s">
        <v>1</v>
      </c>
      <c r="D2493" s="2">
        <v>43</v>
      </c>
      <c r="E2493" s="6">
        <v>28072</v>
      </c>
      <c r="F2493" s="7">
        <v>44060.631782407407</v>
      </c>
      <c r="G2493" s="69" t="s">
        <v>4</v>
      </c>
      <c r="H2493" s="68">
        <v>1951</v>
      </c>
      <c r="I2493" s="93">
        <f t="shared" si="184"/>
        <v>19.510000000000002</v>
      </c>
      <c r="J2493" s="93">
        <v>4.5069999999999997</v>
      </c>
      <c r="K2493" s="69">
        <v>100</v>
      </c>
      <c r="L2493" s="68">
        <v>514</v>
      </c>
      <c r="M2493" s="93">
        <f t="shared" si="185"/>
        <v>5.14</v>
      </c>
      <c r="N2493" s="93">
        <v>2.3140000000000001</v>
      </c>
      <c r="O2493" s="69">
        <v>100</v>
      </c>
      <c r="P2493" s="182">
        <f t="shared" si="186"/>
        <v>3.7957198443579774</v>
      </c>
      <c r="Q2493" s="77" t="s">
        <v>718</v>
      </c>
      <c r="V2493" s="34">
        <v>0.50694444444444442</v>
      </c>
      <c r="W2493" s="85">
        <v>0.65277777777777779</v>
      </c>
      <c r="X2493" s="78">
        <f t="shared" si="187"/>
        <v>0.14583333333333337</v>
      </c>
    </row>
    <row r="2494" spans="1:24" x14ac:dyDescent="0.3">
      <c r="A2494" s="47" t="s">
        <v>14546</v>
      </c>
      <c r="B2494" s="68" t="s">
        <v>8129</v>
      </c>
      <c r="C2494" s="2" t="s">
        <v>1</v>
      </c>
      <c r="D2494" s="2">
        <v>43</v>
      </c>
      <c r="E2494" s="6">
        <v>28072</v>
      </c>
      <c r="F2494" s="7">
        <v>44060.631782407407</v>
      </c>
      <c r="G2494" s="69" t="s">
        <v>4</v>
      </c>
      <c r="H2494" s="68">
        <v>1951</v>
      </c>
      <c r="I2494" s="93">
        <f t="shared" si="184"/>
        <v>19.510000000000002</v>
      </c>
      <c r="J2494" s="93">
        <v>4.5069999999999997</v>
      </c>
      <c r="K2494" s="69">
        <v>100</v>
      </c>
      <c r="L2494" s="68">
        <v>514</v>
      </c>
      <c r="M2494" s="93">
        <f t="shared" si="185"/>
        <v>5.14</v>
      </c>
      <c r="N2494" s="93">
        <v>2.3140000000000001</v>
      </c>
      <c r="O2494" s="69">
        <v>100</v>
      </c>
      <c r="P2494" s="182">
        <f t="shared" si="186"/>
        <v>3.7957198443579774</v>
      </c>
      <c r="Q2494" s="77" t="s">
        <v>718</v>
      </c>
      <c r="V2494" s="34">
        <v>0.50694444444444442</v>
      </c>
      <c r="W2494" s="85">
        <v>0.65277777777777779</v>
      </c>
      <c r="X2494" s="78">
        <f t="shared" si="187"/>
        <v>0.14583333333333337</v>
      </c>
    </row>
    <row r="2495" spans="1:24" x14ac:dyDescent="0.3">
      <c r="A2495" s="47" t="s">
        <v>3561</v>
      </c>
      <c r="B2495" s="68" t="s">
        <v>123</v>
      </c>
      <c r="C2495" s="2" t="s">
        <v>1</v>
      </c>
      <c r="D2495" s="2">
        <v>58</v>
      </c>
      <c r="E2495" s="6">
        <v>22518</v>
      </c>
      <c r="F2495" s="7">
        <v>44060.644178240742</v>
      </c>
      <c r="G2495" s="69" t="s">
        <v>4</v>
      </c>
      <c r="H2495" s="68">
        <v>2799</v>
      </c>
      <c r="I2495" s="93">
        <f t="shared" si="184"/>
        <v>27.99</v>
      </c>
      <c r="J2495" s="93">
        <v>5.2709999999999999</v>
      </c>
      <c r="K2495" s="69">
        <v>100</v>
      </c>
      <c r="L2495" s="68">
        <v>563</v>
      </c>
      <c r="M2495" s="93">
        <f t="shared" si="185"/>
        <v>5.63</v>
      </c>
      <c r="N2495" s="93">
        <v>2.7330000000000001</v>
      </c>
      <c r="O2495" s="69">
        <v>100</v>
      </c>
      <c r="P2495" s="182">
        <f t="shared" si="186"/>
        <v>4.9715808170515094</v>
      </c>
      <c r="Q2495" s="77" t="s">
        <v>718</v>
      </c>
      <c r="V2495" s="34">
        <v>0.51527777777777783</v>
      </c>
      <c r="W2495" s="85">
        <v>0.66666666666666663</v>
      </c>
      <c r="X2495" s="78">
        <f t="shared" si="187"/>
        <v>0.1513888888888888</v>
      </c>
    </row>
    <row r="2496" spans="1:24" x14ac:dyDescent="0.3">
      <c r="A2496" s="47" t="s">
        <v>3561</v>
      </c>
      <c r="B2496" s="68" t="s">
        <v>123</v>
      </c>
      <c r="C2496" s="2" t="s">
        <v>1</v>
      </c>
      <c r="D2496" s="2">
        <v>58</v>
      </c>
      <c r="E2496" s="6">
        <v>22518</v>
      </c>
      <c r="F2496" s="7">
        <v>44060.644178240742</v>
      </c>
      <c r="G2496" s="69" t="s">
        <v>4</v>
      </c>
      <c r="H2496" s="68">
        <v>2799</v>
      </c>
      <c r="I2496" s="93">
        <f t="shared" si="184"/>
        <v>27.99</v>
      </c>
      <c r="J2496" s="93">
        <v>5.2709999999999999</v>
      </c>
      <c r="K2496" s="69">
        <v>100</v>
      </c>
      <c r="L2496" s="68">
        <v>563</v>
      </c>
      <c r="M2496" s="93">
        <f t="shared" si="185"/>
        <v>5.63</v>
      </c>
      <c r="N2496" s="93">
        <v>2.7330000000000001</v>
      </c>
      <c r="O2496" s="69">
        <v>100</v>
      </c>
      <c r="P2496" s="182">
        <f t="shared" si="186"/>
        <v>4.9715808170515094</v>
      </c>
      <c r="Q2496" s="77" t="s">
        <v>718</v>
      </c>
      <c r="V2496" s="34">
        <v>0.51527777777777783</v>
      </c>
      <c r="W2496" s="85">
        <v>0.66666666666666663</v>
      </c>
      <c r="X2496" s="78">
        <f t="shared" si="187"/>
        <v>0.1513888888888888</v>
      </c>
    </row>
    <row r="2497" spans="1:24" x14ac:dyDescent="0.3">
      <c r="A2497" s="47" t="s">
        <v>14547</v>
      </c>
      <c r="B2497" s="68" t="s">
        <v>29</v>
      </c>
      <c r="C2497" s="2" t="s">
        <v>1</v>
      </c>
      <c r="D2497" s="2">
        <v>50</v>
      </c>
      <c r="E2497" s="6">
        <v>25518</v>
      </c>
      <c r="F2497" s="7">
        <v>44060.655219907407</v>
      </c>
      <c r="G2497" s="69" t="s">
        <v>4</v>
      </c>
      <c r="H2497" s="68">
        <v>1767</v>
      </c>
      <c r="I2497" s="93">
        <f t="shared" si="184"/>
        <v>17.848484848484848</v>
      </c>
      <c r="J2497" s="93">
        <v>4.8579999999999997</v>
      </c>
      <c r="K2497" s="69">
        <v>99</v>
      </c>
      <c r="L2497" s="68">
        <v>472</v>
      </c>
      <c r="M2497" s="93">
        <f t="shared" si="185"/>
        <v>4.7676767676767673</v>
      </c>
      <c r="N2497" s="93">
        <v>2.0640000000000001</v>
      </c>
      <c r="O2497" s="69">
        <v>99</v>
      </c>
      <c r="P2497" s="182">
        <f t="shared" si="186"/>
        <v>3.7436440677966103</v>
      </c>
      <c r="Q2497" s="77" t="s">
        <v>718</v>
      </c>
      <c r="V2497" s="34">
        <v>0.51597222222222217</v>
      </c>
      <c r="W2497" s="85">
        <v>0.68055555555555547</v>
      </c>
      <c r="X2497" s="78">
        <f t="shared" si="187"/>
        <v>0.1645833333333333</v>
      </c>
    </row>
    <row r="2498" spans="1:24" x14ac:dyDescent="0.3">
      <c r="A2498" s="47" t="s">
        <v>14547</v>
      </c>
      <c r="B2498" s="68" t="s">
        <v>29</v>
      </c>
      <c r="C2498" s="2" t="s">
        <v>1</v>
      </c>
      <c r="D2498" s="2">
        <v>50</v>
      </c>
      <c r="E2498" s="6">
        <v>25518</v>
      </c>
      <c r="F2498" s="7">
        <v>44060.655219907407</v>
      </c>
      <c r="G2498" s="69" t="s">
        <v>4</v>
      </c>
      <c r="H2498" s="68">
        <v>1767</v>
      </c>
      <c r="I2498" s="93">
        <f t="shared" si="184"/>
        <v>17.848484848484848</v>
      </c>
      <c r="J2498" s="93">
        <v>4.8579999999999997</v>
      </c>
      <c r="K2498" s="69">
        <v>99</v>
      </c>
      <c r="L2498" s="68">
        <v>472</v>
      </c>
      <c r="M2498" s="93">
        <f t="shared" si="185"/>
        <v>4.7676767676767673</v>
      </c>
      <c r="N2498" s="93">
        <v>2.0640000000000001</v>
      </c>
      <c r="O2498" s="69">
        <v>99</v>
      </c>
      <c r="P2498" s="182">
        <f t="shared" si="186"/>
        <v>3.7436440677966103</v>
      </c>
      <c r="Q2498" s="77" t="s">
        <v>718</v>
      </c>
      <c r="V2498" s="34">
        <v>0.51597222222222217</v>
      </c>
      <c r="W2498" s="85">
        <v>0.68055555555555547</v>
      </c>
      <c r="X2498" s="78">
        <f t="shared" si="187"/>
        <v>0.1645833333333333</v>
      </c>
    </row>
    <row r="2499" spans="1:24" x14ac:dyDescent="0.3">
      <c r="A2499" s="47" t="s">
        <v>14548</v>
      </c>
      <c r="B2499" s="68" t="s">
        <v>7760</v>
      </c>
      <c r="C2499" s="2" t="s">
        <v>1</v>
      </c>
      <c r="D2499" s="2">
        <v>63</v>
      </c>
      <c r="E2499" s="6">
        <v>20950</v>
      </c>
      <c r="F2499" s="7">
        <v>44061.410138888888</v>
      </c>
      <c r="G2499" s="69" t="s">
        <v>4</v>
      </c>
      <c r="H2499" s="68">
        <v>2977</v>
      </c>
      <c r="I2499" s="93">
        <f t="shared" ref="I2499:I2562" si="188">H2499/K2499</f>
        <v>29.77</v>
      </c>
      <c r="J2499" s="93">
        <v>5.335</v>
      </c>
      <c r="K2499" s="69">
        <v>100</v>
      </c>
      <c r="L2499" s="68">
        <v>538</v>
      </c>
      <c r="M2499" s="93">
        <f t="shared" ref="M2499:M2562" si="189">L2499/O2499</f>
        <v>5.38</v>
      </c>
      <c r="N2499" s="93">
        <v>2.242</v>
      </c>
      <c r="O2499" s="69">
        <v>100</v>
      </c>
      <c r="P2499" s="182">
        <f t="shared" ref="P2499:P2562" si="190">I2499/M2499</f>
        <v>5.533457249070632</v>
      </c>
      <c r="Q2499" s="77" t="s">
        <v>718</v>
      </c>
      <c r="V2499" s="34">
        <v>0.38958333333333334</v>
      </c>
      <c r="W2499" s="85">
        <v>0.52083333333333337</v>
      </c>
      <c r="X2499" s="78">
        <f t="shared" si="187"/>
        <v>0.13125000000000003</v>
      </c>
    </row>
    <row r="2500" spans="1:24" x14ac:dyDescent="0.3">
      <c r="A2500" s="47" t="s">
        <v>14548</v>
      </c>
      <c r="B2500" s="68" t="s">
        <v>7760</v>
      </c>
      <c r="C2500" s="2" t="s">
        <v>1</v>
      </c>
      <c r="D2500" s="2">
        <v>63</v>
      </c>
      <c r="E2500" s="6">
        <v>20950</v>
      </c>
      <c r="F2500" s="7">
        <v>44061.410138888888</v>
      </c>
      <c r="G2500" s="69" t="s">
        <v>4</v>
      </c>
      <c r="H2500" s="68">
        <v>2977</v>
      </c>
      <c r="I2500" s="93">
        <f t="shared" si="188"/>
        <v>29.77</v>
      </c>
      <c r="J2500" s="93">
        <v>5.335</v>
      </c>
      <c r="K2500" s="69">
        <v>100</v>
      </c>
      <c r="L2500" s="68">
        <v>538</v>
      </c>
      <c r="M2500" s="93">
        <f t="shared" si="189"/>
        <v>5.38</v>
      </c>
      <c r="N2500" s="93">
        <v>2.242</v>
      </c>
      <c r="O2500" s="69">
        <v>100</v>
      </c>
      <c r="P2500" s="182">
        <f t="shared" si="190"/>
        <v>5.533457249070632</v>
      </c>
      <c r="Q2500" s="77" t="s">
        <v>718</v>
      </c>
      <c r="V2500" s="34">
        <v>0.38958333333333334</v>
      </c>
      <c r="W2500" s="85">
        <v>0.52083333333333337</v>
      </c>
      <c r="X2500" s="78">
        <f t="shared" si="187"/>
        <v>0.13125000000000003</v>
      </c>
    </row>
    <row r="2501" spans="1:24" x14ac:dyDescent="0.3">
      <c r="A2501" s="47" t="s">
        <v>14549</v>
      </c>
      <c r="B2501" s="68" t="s">
        <v>14550</v>
      </c>
      <c r="C2501" s="2" t="s">
        <v>6</v>
      </c>
      <c r="D2501" s="2">
        <v>33</v>
      </c>
      <c r="E2501" s="6">
        <v>31675</v>
      </c>
      <c r="F2501" s="7">
        <v>44061.52983796296</v>
      </c>
      <c r="G2501" s="69" t="s">
        <v>4</v>
      </c>
      <c r="H2501" s="68">
        <v>987</v>
      </c>
      <c r="I2501" s="93">
        <f t="shared" si="188"/>
        <v>9.9696969696969688</v>
      </c>
      <c r="J2501" s="93">
        <v>2.919</v>
      </c>
      <c r="K2501" s="69">
        <v>99</v>
      </c>
      <c r="L2501" s="68">
        <v>514</v>
      </c>
      <c r="M2501" s="93">
        <f t="shared" si="189"/>
        <v>5.191919191919192</v>
      </c>
      <c r="N2501" s="93">
        <v>1.9830000000000001</v>
      </c>
      <c r="O2501" s="69">
        <v>99</v>
      </c>
      <c r="P2501" s="182">
        <f t="shared" si="190"/>
        <v>1.9202334630350193</v>
      </c>
      <c r="Q2501" s="77" t="s">
        <v>718</v>
      </c>
      <c r="V2501" s="34">
        <v>0.40416666666666662</v>
      </c>
      <c r="W2501" s="85">
        <v>0.53472222222222221</v>
      </c>
      <c r="X2501" s="78">
        <f t="shared" si="187"/>
        <v>0.13055555555555559</v>
      </c>
    </row>
    <row r="2502" spans="1:24" x14ac:dyDescent="0.3">
      <c r="A2502" s="47" t="s">
        <v>14549</v>
      </c>
      <c r="B2502" s="68" t="s">
        <v>14550</v>
      </c>
      <c r="C2502" s="2" t="s">
        <v>6</v>
      </c>
      <c r="D2502" s="2">
        <v>33</v>
      </c>
      <c r="E2502" s="6">
        <v>31675</v>
      </c>
      <c r="F2502" s="7">
        <v>44061.52983796296</v>
      </c>
      <c r="G2502" s="69" t="s">
        <v>4</v>
      </c>
      <c r="H2502" s="68">
        <v>987</v>
      </c>
      <c r="I2502" s="93">
        <f t="shared" si="188"/>
        <v>9.9696969696969688</v>
      </c>
      <c r="J2502" s="93">
        <v>2.919</v>
      </c>
      <c r="K2502" s="69">
        <v>99</v>
      </c>
      <c r="L2502" s="68">
        <v>514</v>
      </c>
      <c r="M2502" s="93">
        <f t="shared" si="189"/>
        <v>5.191919191919192</v>
      </c>
      <c r="N2502" s="93">
        <v>1.9830000000000001</v>
      </c>
      <c r="O2502" s="69">
        <v>99</v>
      </c>
      <c r="P2502" s="182">
        <f t="shared" si="190"/>
        <v>1.9202334630350193</v>
      </c>
      <c r="Q2502" s="77" t="s">
        <v>718</v>
      </c>
      <c r="V2502" s="34">
        <v>0.40416666666666662</v>
      </c>
      <c r="W2502" s="85">
        <v>0.53472222222222221</v>
      </c>
      <c r="X2502" s="78">
        <f t="shared" si="187"/>
        <v>0.13055555555555559</v>
      </c>
    </row>
    <row r="2503" spans="1:24" x14ac:dyDescent="0.3">
      <c r="A2503" s="47" t="s">
        <v>14551</v>
      </c>
      <c r="B2503" s="68" t="s">
        <v>7933</v>
      </c>
      <c r="C2503" s="2" t="s">
        <v>1</v>
      </c>
      <c r="D2503" s="2">
        <v>73</v>
      </c>
      <c r="E2503" s="6">
        <v>17165</v>
      </c>
      <c r="F2503" s="7">
        <v>44061.538460648146</v>
      </c>
      <c r="G2503" s="69" t="s">
        <v>4</v>
      </c>
      <c r="H2503" s="68">
        <v>2528</v>
      </c>
      <c r="I2503" s="93">
        <f t="shared" si="188"/>
        <v>25.535353535353536</v>
      </c>
      <c r="J2503" s="93">
        <v>4.8010000000000002</v>
      </c>
      <c r="K2503" s="69">
        <v>99</v>
      </c>
      <c r="L2503" s="68">
        <v>545</v>
      </c>
      <c r="M2503" s="93">
        <f t="shared" si="189"/>
        <v>5.5050505050505052</v>
      </c>
      <c r="N2503" s="93">
        <v>2.1779999999999999</v>
      </c>
      <c r="O2503" s="69">
        <v>99</v>
      </c>
      <c r="P2503" s="182">
        <f t="shared" si="190"/>
        <v>4.6385321100917434</v>
      </c>
      <c r="Q2503" s="77" t="s">
        <v>718</v>
      </c>
      <c r="V2503" s="34">
        <v>0.41666666666666669</v>
      </c>
      <c r="W2503" s="85">
        <v>0.54861111111111105</v>
      </c>
      <c r="X2503" s="78">
        <f t="shared" si="187"/>
        <v>0.13194444444444436</v>
      </c>
    </row>
    <row r="2504" spans="1:24" x14ac:dyDescent="0.3">
      <c r="A2504" s="47" t="s">
        <v>14551</v>
      </c>
      <c r="B2504" s="68" t="s">
        <v>7933</v>
      </c>
      <c r="C2504" s="2" t="s">
        <v>1</v>
      </c>
      <c r="D2504" s="2">
        <v>73</v>
      </c>
      <c r="E2504" s="6">
        <v>17165</v>
      </c>
      <c r="F2504" s="7">
        <v>44061.538460648146</v>
      </c>
      <c r="G2504" s="69" t="s">
        <v>4</v>
      </c>
      <c r="H2504" s="68">
        <v>2528</v>
      </c>
      <c r="I2504" s="93">
        <f t="shared" si="188"/>
        <v>25.535353535353536</v>
      </c>
      <c r="J2504" s="93">
        <v>4.8010000000000002</v>
      </c>
      <c r="K2504" s="69">
        <v>99</v>
      </c>
      <c r="L2504" s="68">
        <v>545</v>
      </c>
      <c r="M2504" s="93">
        <f t="shared" si="189"/>
        <v>5.5050505050505052</v>
      </c>
      <c r="N2504" s="93">
        <v>2.1779999999999999</v>
      </c>
      <c r="O2504" s="69">
        <v>99</v>
      </c>
      <c r="P2504" s="182">
        <f t="shared" si="190"/>
        <v>4.6385321100917434</v>
      </c>
      <c r="Q2504" s="77" t="s">
        <v>718</v>
      </c>
      <c r="V2504" s="34">
        <v>0.41666666666666669</v>
      </c>
      <c r="W2504" s="85">
        <v>0.54861111111111105</v>
      </c>
      <c r="X2504" s="78">
        <f t="shared" si="187"/>
        <v>0.13194444444444436</v>
      </c>
    </row>
    <row r="2505" spans="1:24" x14ac:dyDescent="0.3">
      <c r="A2505" s="47" t="s">
        <v>3580</v>
      </c>
      <c r="B2505" s="68" t="s">
        <v>176</v>
      </c>
      <c r="C2505" s="2" t="s">
        <v>1</v>
      </c>
      <c r="D2505" s="2">
        <v>44</v>
      </c>
      <c r="E2505" s="6">
        <v>27746</v>
      </c>
      <c r="F2505" s="7">
        <v>44061.54855324074</v>
      </c>
      <c r="G2505" s="69" t="s">
        <v>4</v>
      </c>
      <c r="H2505" s="68">
        <v>2740</v>
      </c>
      <c r="I2505" s="93">
        <f t="shared" si="188"/>
        <v>27.676767676767678</v>
      </c>
      <c r="J2505" s="93">
        <v>5.2290000000000001</v>
      </c>
      <c r="K2505" s="69">
        <v>99</v>
      </c>
      <c r="L2505" s="68">
        <v>772</v>
      </c>
      <c r="M2505" s="93">
        <f t="shared" si="189"/>
        <v>7.7979797979797976</v>
      </c>
      <c r="N2505" s="93">
        <v>2.8929999999999998</v>
      </c>
      <c r="O2505" s="69">
        <v>99</v>
      </c>
      <c r="P2505" s="182">
        <f t="shared" si="190"/>
        <v>3.5492227979274613</v>
      </c>
      <c r="Q2505" s="77" t="s">
        <v>718</v>
      </c>
      <c r="V2505" s="34">
        <v>0.43333333333333335</v>
      </c>
      <c r="W2505" s="85">
        <v>0.56944444444444442</v>
      </c>
      <c r="X2505" s="78">
        <f t="shared" si="187"/>
        <v>0.13611111111111107</v>
      </c>
    </row>
    <row r="2506" spans="1:24" x14ac:dyDescent="0.3">
      <c r="A2506" s="47" t="s">
        <v>3580</v>
      </c>
      <c r="B2506" s="68" t="s">
        <v>176</v>
      </c>
      <c r="C2506" s="2" t="s">
        <v>1</v>
      </c>
      <c r="D2506" s="2">
        <v>44</v>
      </c>
      <c r="E2506" s="6">
        <v>27746</v>
      </c>
      <c r="F2506" s="7">
        <v>44061.54855324074</v>
      </c>
      <c r="G2506" s="69" t="s">
        <v>4</v>
      </c>
      <c r="H2506" s="68">
        <v>2740</v>
      </c>
      <c r="I2506" s="93">
        <f t="shared" si="188"/>
        <v>27.676767676767678</v>
      </c>
      <c r="J2506" s="93">
        <v>5.2290000000000001</v>
      </c>
      <c r="K2506" s="69">
        <v>99</v>
      </c>
      <c r="L2506" s="68">
        <v>772</v>
      </c>
      <c r="M2506" s="93">
        <f t="shared" si="189"/>
        <v>7.7979797979797976</v>
      </c>
      <c r="N2506" s="93">
        <v>2.8929999999999998</v>
      </c>
      <c r="O2506" s="69">
        <v>99</v>
      </c>
      <c r="P2506" s="182">
        <f t="shared" si="190"/>
        <v>3.5492227979274613</v>
      </c>
      <c r="Q2506" s="77" t="s">
        <v>718</v>
      </c>
      <c r="V2506" s="34">
        <v>0.43333333333333335</v>
      </c>
      <c r="W2506" s="85">
        <v>0.56944444444444442</v>
      </c>
      <c r="X2506" s="78">
        <f t="shared" si="187"/>
        <v>0.13611111111111107</v>
      </c>
    </row>
    <row r="2507" spans="1:24" x14ac:dyDescent="0.3">
      <c r="A2507" s="47" t="s">
        <v>14552</v>
      </c>
      <c r="B2507" s="68" t="s">
        <v>7752</v>
      </c>
      <c r="C2507" s="2" t="s">
        <v>1</v>
      </c>
      <c r="D2507" s="2">
        <v>66</v>
      </c>
      <c r="E2507" s="6">
        <v>19626</v>
      </c>
      <c r="F2507" s="7">
        <v>44061.560972222222</v>
      </c>
      <c r="G2507" s="69" t="s">
        <v>4</v>
      </c>
      <c r="H2507" s="68">
        <v>2278</v>
      </c>
      <c r="I2507" s="93">
        <f t="shared" si="188"/>
        <v>23.01010101010101</v>
      </c>
      <c r="J2507" s="93">
        <v>5.2069999999999999</v>
      </c>
      <c r="K2507" s="69">
        <v>99</v>
      </c>
      <c r="L2507" s="68">
        <v>533</v>
      </c>
      <c r="M2507" s="93">
        <f t="shared" si="189"/>
        <v>5.3838383838383841</v>
      </c>
      <c r="N2507" s="93">
        <v>2.35</v>
      </c>
      <c r="O2507" s="69">
        <v>99</v>
      </c>
      <c r="P2507" s="182">
        <f t="shared" si="190"/>
        <v>4.2739212007504692</v>
      </c>
      <c r="Q2507" s="77" t="s">
        <v>718</v>
      </c>
      <c r="V2507" s="34">
        <v>0.44027777777777777</v>
      </c>
      <c r="W2507" s="85">
        <v>0.58333333333333337</v>
      </c>
      <c r="X2507" s="78">
        <f t="shared" si="187"/>
        <v>0.1430555555555556</v>
      </c>
    </row>
    <row r="2508" spans="1:24" x14ac:dyDescent="0.3">
      <c r="A2508" s="47" t="s">
        <v>14552</v>
      </c>
      <c r="B2508" s="68" t="s">
        <v>7752</v>
      </c>
      <c r="C2508" s="2" t="s">
        <v>1</v>
      </c>
      <c r="D2508" s="2">
        <v>66</v>
      </c>
      <c r="E2508" s="6">
        <v>19626</v>
      </c>
      <c r="F2508" s="7">
        <v>44061.560972222222</v>
      </c>
      <c r="G2508" s="69" t="s">
        <v>4</v>
      </c>
      <c r="H2508" s="68">
        <v>2278</v>
      </c>
      <c r="I2508" s="93">
        <f t="shared" si="188"/>
        <v>23.01010101010101</v>
      </c>
      <c r="J2508" s="93">
        <v>5.2069999999999999</v>
      </c>
      <c r="K2508" s="69">
        <v>99</v>
      </c>
      <c r="L2508" s="68">
        <v>533</v>
      </c>
      <c r="M2508" s="93">
        <f t="shared" si="189"/>
        <v>5.3838383838383841</v>
      </c>
      <c r="N2508" s="93">
        <v>2.35</v>
      </c>
      <c r="O2508" s="69">
        <v>99</v>
      </c>
      <c r="P2508" s="182">
        <f t="shared" si="190"/>
        <v>4.2739212007504692</v>
      </c>
      <c r="Q2508" s="77" t="s">
        <v>718</v>
      </c>
      <c r="V2508" s="34">
        <v>0.44027777777777777</v>
      </c>
      <c r="W2508" s="85">
        <v>0.58333333333333337</v>
      </c>
      <c r="X2508" s="78">
        <f t="shared" si="187"/>
        <v>0.1430555555555556</v>
      </c>
    </row>
    <row r="2509" spans="1:24" x14ac:dyDescent="0.3">
      <c r="A2509" s="47" t="s">
        <v>14553</v>
      </c>
      <c r="B2509" s="68" t="s">
        <v>8798</v>
      </c>
      <c r="C2509" s="2" t="s">
        <v>6</v>
      </c>
      <c r="D2509" s="2">
        <v>67</v>
      </c>
      <c r="E2509" s="6">
        <v>19255</v>
      </c>
      <c r="F2509" s="7">
        <v>44061.585300925923</v>
      </c>
      <c r="G2509" s="69" t="s">
        <v>4</v>
      </c>
      <c r="H2509" s="68">
        <v>3023</v>
      </c>
      <c r="I2509" s="93">
        <f t="shared" si="188"/>
        <v>30.535353535353536</v>
      </c>
      <c r="J2509" s="93">
        <v>5.7949999999999999</v>
      </c>
      <c r="K2509" s="69">
        <v>99</v>
      </c>
      <c r="L2509" s="68">
        <v>804</v>
      </c>
      <c r="M2509" s="93">
        <f t="shared" si="189"/>
        <v>8.1212121212121211</v>
      </c>
      <c r="N2509" s="93">
        <v>3.1659999999999999</v>
      </c>
      <c r="O2509" s="69">
        <v>99</v>
      </c>
      <c r="P2509" s="182">
        <f t="shared" si="190"/>
        <v>3.7599502487562191</v>
      </c>
      <c r="Q2509" s="77" t="s">
        <v>718</v>
      </c>
      <c r="V2509" s="34">
        <v>0.45347222222222222</v>
      </c>
      <c r="W2509" s="85">
        <v>0.59722222222222221</v>
      </c>
      <c r="X2509" s="78">
        <f t="shared" si="187"/>
        <v>0.14374999999999999</v>
      </c>
    </row>
    <row r="2510" spans="1:24" x14ac:dyDescent="0.3">
      <c r="A2510" s="47" t="s">
        <v>14553</v>
      </c>
      <c r="B2510" s="68" t="s">
        <v>8798</v>
      </c>
      <c r="C2510" s="2" t="s">
        <v>6</v>
      </c>
      <c r="D2510" s="2">
        <v>67</v>
      </c>
      <c r="E2510" s="6">
        <v>19255</v>
      </c>
      <c r="F2510" s="7">
        <v>44061.585300925923</v>
      </c>
      <c r="G2510" s="69" t="s">
        <v>4</v>
      </c>
      <c r="H2510" s="68">
        <v>3023</v>
      </c>
      <c r="I2510" s="93">
        <f t="shared" si="188"/>
        <v>30.535353535353536</v>
      </c>
      <c r="J2510" s="93">
        <v>5.7949999999999999</v>
      </c>
      <c r="K2510" s="69">
        <v>99</v>
      </c>
      <c r="L2510" s="68">
        <v>804</v>
      </c>
      <c r="M2510" s="93">
        <f t="shared" si="189"/>
        <v>8.1212121212121211</v>
      </c>
      <c r="N2510" s="93">
        <v>3.1659999999999999</v>
      </c>
      <c r="O2510" s="69">
        <v>99</v>
      </c>
      <c r="P2510" s="182">
        <f t="shared" si="190"/>
        <v>3.7599502487562191</v>
      </c>
      <c r="Q2510" s="77" t="s">
        <v>718</v>
      </c>
      <c r="V2510" s="34">
        <v>0.45347222222222222</v>
      </c>
      <c r="W2510" s="85">
        <v>0.59722222222222221</v>
      </c>
      <c r="X2510" s="78">
        <f t="shared" si="187"/>
        <v>0.14374999999999999</v>
      </c>
    </row>
    <row r="2511" spans="1:24" x14ac:dyDescent="0.3">
      <c r="A2511" s="47" t="s">
        <v>14554</v>
      </c>
      <c r="B2511" s="68" t="s">
        <v>14555</v>
      </c>
      <c r="C2511" s="2" t="s">
        <v>1</v>
      </c>
      <c r="D2511" s="2">
        <v>50</v>
      </c>
      <c r="E2511" s="6">
        <v>25582</v>
      </c>
      <c r="F2511" s="7">
        <v>44061.607835648145</v>
      </c>
      <c r="G2511" s="69" t="s">
        <v>4</v>
      </c>
      <c r="H2511" s="68">
        <v>3854</v>
      </c>
      <c r="I2511" s="93">
        <f t="shared" si="188"/>
        <v>38.929292929292927</v>
      </c>
      <c r="J2511" s="93">
        <v>8.0709999999999997</v>
      </c>
      <c r="K2511" s="69">
        <v>99</v>
      </c>
      <c r="L2511" s="68">
        <v>510</v>
      </c>
      <c r="M2511" s="93">
        <f t="shared" si="189"/>
        <v>5.1515151515151514</v>
      </c>
      <c r="N2511" s="93">
        <v>2.6360000000000001</v>
      </c>
      <c r="O2511" s="69">
        <v>99</v>
      </c>
      <c r="P2511" s="182">
        <f t="shared" si="190"/>
        <v>7.556862745098039</v>
      </c>
      <c r="Q2511" s="77" t="s">
        <v>718</v>
      </c>
      <c r="V2511" s="34">
        <v>0.48055555555555557</v>
      </c>
      <c r="W2511" s="85">
        <v>0.61805555555555558</v>
      </c>
      <c r="X2511" s="78">
        <f t="shared" si="187"/>
        <v>0.13750000000000001</v>
      </c>
    </row>
    <row r="2512" spans="1:24" x14ac:dyDescent="0.3">
      <c r="A2512" s="47" t="s">
        <v>14554</v>
      </c>
      <c r="B2512" s="68" t="s">
        <v>14555</v>
      </c>
      <c r="C2512" s="2" t="s">
        <v>1</v>
      </c>
      <c r="D2512" s="2">
        <v>50</v>
      </c>
      <c r="E2512" s="6">
        <v>25582</v>
      </c>
      <c r="F2512" s="7">
        <v>44061.607835648145</v>
      </c>
      <c r="G2512" s="69" t="s">
        <v>4</v>
      </c>
      <c r="H2512" s="68">
        <v>3854</v>
      </c>
      <c r="I2512" s="93">
        <f t="shared" si="188"/>
        <v>38.929292929292927</v>
      </c>
      <c r="J2512" s="93">
        <v>8.0709999999999997</v>
      </c>
      <c r="K2512" s="69">
        <v>99</v>
      </c>
      <c r="L2512" s="68">
        <v>510</v>
      </c>
      <c r="M2512" s="93">
        <f t="shared" si="189"/>
        <v>5.1515151515151514</v>
      </c>
      <c r="N2512" s="93">
        <v>2.6360000000000001</v>
      </c>
      <c r="O2512" s="69">
        <v>99</v>
      </c>
      <c r="P2512" s="182">
        <f t="shared" si="190"/>
        <v>7.556862745098039</v>
      </c>
      <c r="Q2512" s="77" t="s">
        <v>718</v>
      </c>
      <c r="V2512" s="34">
        <v>0.48055555555555557</v>
      </c>
      <c r="W2512" s="85">
        <v>0.61805555555555558</v>
      </c>
      <c r="X2512" s="78">
        <f t="shared" si="187"/>
        <v>0.13750000000000001</v>
      </c>
    </row>
    <row r="2513" spans="1:24" x14ac:dyDescent="0.3">
      <c r="A2513" s="47" t="s">
        <v>14556</v>
      </c>
      <c r="B2513" s="68" t="s">
        <v>9262</v>
      </c>
      <c r="C2513" s="2" t="s">
        <v>1</v>
      </c>
      <c r="D2513" s="2">
        <v>52</v>
      </c>
      <c r="E2513" s="6">
        <v>24844</v>
      </c>
      <c r="F2513" s="7">
        <v>44061.625208333331</v>
      </c>
      <c r="G2513" s="69" t="s">
        <v>4</v>
      </c>
      <c r="H2513" s="68">
        <v>1725</v>
      </c>
      <c r="I2513" s="93">
        <f t="shared" si="188"/>
        <v>17.25</v>
      </c>
      <c r="J2513" s="93">
        <v>3.9420000000000002</v>
      </c>
      <c r="K2513" s="69">
        <v>100</v>
      </c>
      <c r="L2513" s="68">
        <v>458</v>
      </c>
      <c r="M2513" s="93">
        <f t="shared" si="189"/>
        <v>4.58</v>
      </c>
      <c r="N2513" s="93">
        <v>2.1520000000000001</v>
      </c>
      <c r="O2513" s="69">
        <v>100</v>
      </c>
      <c r="P2513" s="182">
        <f t="shared" si="190"/>
        <v>3.7663755458515285</v>
      </c>
      <c r="Q2513" s="77" t="s">
        <v>718</v>
      </c>
      <c r="V2513" s="34">
        <v>0.51458333333333328</v>
      </c>
      <c r="W2513" s="85">
        <v>0.65277777777777779</v>
      </c>
      <c r="X2513" s="78">
        <f t="shared" si="187"/>
        <v>0.13819444444444451</v>
      </c>
    </row>
    <row r="2514" spans="1:24" x14ac:dyDescent="0.3">
      <c r="A2514" s="47" t="s">
        <v>14556</v>
      </c>
      <c r="B2514" s="68" t="s">
        <v>9262</v>
      </c>
      <c r="C2514" s="2" t="s">
        <v>1</v>
      </c>
      <c r="D2514" s="2">
        <v>52</v>
      </c>
      <c r="E2514" s="6">
        <v>24844</v>
      </c>
      <c r="F2514" s="7">
        <v>44061.625208333331</v>
      </c>
      <c r="G2514" s="69" t="s">
        <v>4</v>
      </c>
      <c r="H2514" s="68">
        <v>1725</v>
      </c>
      <c r="I2514" s="93">
        <f t="shared" si="188"/>
        <v>17.25</v>
      </c>
      <c r="J2514" s="93">
        <v>3.9420000000000002</v>
      </c>
      <c r="K2514" s="69">
        <v>100</v>
      </c>
      <c r="L2514" s="68">
        <v>458</v>
      </c>
      <c r="M2514" s="93">
        <f t="shared" si="189"/>
        <v>4.58</v>
      </c>
      <c r="N2514" s="93">
        <v>2.1520000000000001</v>
      </c>
      <c r="O2514" s="69">
        <v>100</v>
      </c>
      <c r="P2514" s="182">
        <f t="shared" si="190"/>
        <v>3.7663755458515285</v>
      </c>
      <c r="Q2514" s="77" t="s">
        <v>718</v>
      </c>
      <c r="V2514" s="34">
        <v>0.51458333333333328</v>
      </c>
      <c r="W2514" s="85">
        <v>0.65277777777777779</v>
      </c>
      <c r="X2514" s="78">
        <f t="shared" si="187"/>
        <v>0.13819444444444451</v>
      </c>
    </row>
    <row r="2515" spans="1:24" x14ac:dyDescent="0.3">
      <c r="A2515" s="47" t="s">
        <v>14557</v>
      </c>
      <c r="B2515" s="68" t="s">
        <v>14558</v>
      </c>
      <c r="C2515" s="2" t="s">
        <v>1</v>
      </c>
      <c r="D2515" s="2">
        <v>58</v>
      </c>
      <c r="E2515" s="6">
        <v>22715</v>
      </c>
      <c r="F2515" s="7">
        <v>44062.513553240744</v>
      </c>
      <c r="G2515" s="69" t="s">
        <v>4</v>
      </c>
      <c r="H2515" s="68">
        <v>2325</v>
      </c>
      <c r="I2515" s="93">
        <f t="shared" si="188"/>
        <v>23.25</v>
      </c>
      <c r="J2515" s="93">
        <v>4.9859999999999998</v>
      </c>
      <c r="K2515" s="69">
        <v>100</v>
      </c>
      <c r="L2515" s="68">
        <v>772</v>
      </c>
      <c r="M2515" s="93">
        <f t="shared" si="189"/>
        <v>7.72</v>
      </c>
      <c r="N2515" s="93">
        <v>2.6669999999999998</v>
      </c>
      <c r="O2515" s="69">
        <v>100</v>
      </c>
      <c r="P2515" s="182">
        <f t="shared" si="190"/>
        <v>3.0116580310880829</v>
      </c>
      <c r="Q2515" s="77" t="s">
        <v>718</v>
      </c>
      <c r="V2515" s="34">
        <v>0.38194444444444442</v>
      </c>
      <c r="W2515" s="85">
        <v>0.52083333333333337</v>
      </c>
      <c r="X2515" s="78">
        <f t="shared" si="187"/>
        <v>0.13888888888888895</v>
      </c>
    </row>
    <row r="2516" spans="1:24" x14ac:dyDescent="0.3">
      <c r="A2516" s="47" t="s">
        <v>14557</v>
      </c>
      <c r="B2516" s="68" t="s">
        <v>14558</v>
      </c>
      <c r="C2516" s="2" t="s">
        <v>1</v>
      </c>
      <c r="D2516" s="2">
        <v>58</v>
      </c>
      <c r="E2516" s="6">
        <v>22715</v>
      </c>
      <c r="F2516" s="7">
        <v>44062.513553240744</v>
      </c>
      <c r="G2516" s="69" t="s">
        <v>4</v>
      </c>
      <c r="H2516" s="68">
        <v>2325</v>
      </c>
      <c r="I2516" s="93">
        <f t="shared" si="188"/>
        <v>23.25</v>
      </c>
      <c r="J2516" s="93">
        <v>4.9859999999999998</v>
      </c>
      <c r="K2516" s="69">
        <v>100</v>
      </c>
      <c r="L2516" s="68">
        <v>772</v>
      </c>
      <c r="M2516" s="93">
        <f t="shared" si="189"/>
        <v>7.72</v>
      </c>
      <c r="N2516" s="93">
        <v>2.6669999999999998</v>
      </c>
      <c r="O2516" s="69">
        <v>100</v>
      </c>
      <c r="P2516" s="182">
        <f t="shared" si="190"/>
        <v>3.0116580310880829</v>
      </c>
      <c r="Q2516" s="77" t="s">
        <v>718</v>
      </c>
      <c r="V2516" s="34">
        <v>0.38194444444444442</v>
      </c>
      <c r="W2516" s="85">
        <v>0.52083333333333337</v>
      </c>
      <c r="X2516" s="78">
        <f t="shared" si="187"/>
        <v>0.13888888888888895</v>
      </c>
    </row>
    <row r="2517" spans="1:24" x14ac:dyDescent="0.3">
      <c r="A2517" s="47" t="s">
        <v>14559</v>
      </c>
      <c r="B2517" s="68" t="s">
        <v>8871</v>
      </c>
      <c r="C2517" s="2" t="s">
        <v>6</v>
      </c>
      <c r="D2517" s="2">
        <v>68</v>
      </c>
      <c r="E2517" s="6">
        <v>19064</v>
      </c>
      <c r="F2517" s="7">
        <v>44062.527280092596</v>
      </c>
      <c r="G2517" s="69" t="s">
        <v>4</v>
      </c>
      <c r="H2517" s="68">
        <v>2371</v>
      </c>
      <c r="I2517" s="93">
        <f t="shared" si="188"/>
        <v>23.71</v>
      </c>
      <c r="J2517" s="93">
        <v>5.048</v>
      </c>
      <c r="K2517" s="69">
        <v>100</v>
      </c>
      <c r="L2517" s="68">
        <v>538</v>
      </c>
      <c r="M2517" s="93">
        <f t="shared" si="189"/>
        <v>5.38</v>
      </c>
      <c r="N2517" s="93">
        <v>2.3170000000000002</v>
      </c>
      <c r="O2517" s="69">
        <v>100</v>
      </c>
      <c r="P2517" s="182">
        <f t="shared" si="190"/>
        <v>4.4070631970260221</v>
      </c>
      <c r="Q2517" s="77" t="s">
        <v>718</v>
      </c>
      <c r="V2517" s="34">
        <v>0.3840277777777778</v>
      </c>
      <c r="W2517" s="85">
        <v>0.53472222222222221</v>
      </c>
      <c r="X2517" s="78">
        <f t="shared" si="187"/>
        <v>0.15069444444444441</v>
      </c>
    </row>
    <row r="2518" spans="1:24" x14ac:dyDescent="0.3">
      <c r="A2518" s="47" t="s">
        <v>14559</v>
      </c>
      <c r="B2518" s="68" t="s">
        <v>8871</v>
      </c>
      <c r="C2518" s="2" t="s">
        <v>6</v>
      </c>
      <c r="D2518" s="2">
        <v>68</v>
      </c>
      <c r="E2518" s="6">
        <v>19064</v>
      </c>
      <c r="F2518" s="7">
        <v>44062.527280092596</v>
      </c>
      <c r="G2518" s="69" t="s">
        <v>4</v>
      </c>
      <c r="H2518" s="68">
        <v>2371</v>
      </c>
      <c r="I2518" s="93">
        <f t="shared" si="188"/>
        <v>23.71</v>
      </c>
      <c r="J2518" s="93">
        <v>5.048</v>
      </c>
      <c r="K2518" s="69">
        <v>100</v>
      </c>
      <c r="L2518" s="68">
        <v>538</v>
      </c>
      <c r="M2518" s="93">
        <f t="shared" si="189"/>
        <v>5.38</v>
      </c>
      <c r="N2518" s="93">
        <v>2.3170000000000002</v>
      </c>
      <c r="O2518" s="69">
        <v>100</v>
      </c>
      <c r="P2518" s="182">
        <f t="shared" si="190"/>
        <v>4.4070631970260221</v>
      </c>
      <c r="Q2518" s="77" t="s">
        <v>718</v>
      </c>
      <c r="V2518" s="34">
        <v>0.3840277777777778</v>
      </c>
      <c r="W2518" s="85">
        <v>0.53472222222222221</v>
      </c>
      <c r="X2518" s="78">
        <f t="shared" si="187"/>
        <v>0.15069444444444441</v>
      </c>
    </row>
    <row r="2519" spans="1:24" x14ac:dyDescent="0.3">
      <c r="A2519" s="47" t="s">
        <v>12807</v>
      </c>
      <c r="B2519" s="68" t="s">
        <v>12808</v>
      </c>
      <c r="C2519" s="2" t="s">
        <v>6</v>
      </c>
      <c r="D2519" s="2">
        <v>50</v>
      </c>
      <c r="E2519" s="6">
        <v>25669</v>
      </c>
      <c r="F2519" s="7">
        <v>44062.537928240738</v>
      </c>
      <c r="G2519" s="69" t="s">
        <v>4</v>
      </c>
      <c r="H2519" s="68">
        <v>1171</v>
      </c>
      <c r="I2519" s="93">
        <f t="shared" si="188"/>
        <v>11.71</v>
      </c>
      <c r="J2519" s="93">
        <v>3.6989999999999998</v>
      </c>
      <c r="K2519" s="69">
        <v>100</v>
      </c>
      <c r="L2519" s="68">
        <v>526</v>
      </c>
      <c r="M2519" s="93">
        <f t="shared" si="189"/>
        <v>5.26</v>
      </c>
      <c r="N2519" s="93">
        <v>2.2000000000000002</v>
      </c>
      <c r="O2519" s="69">
        <v>100</v>
      </c>
      <c r="P2519" s="182">
        <f t="shared" si="190"/>
        <v>2.2262357414448672</v>
      </c>
      <c r="Q2519" s="77" t="s">
        <v>718</v>
      </c>
      <c r="V2519" s="34">
        <v>0.38819444444444445</v>
      </c>
      <c r="W2519" s="85">
        <v>0.54861111111111105</v>
      </c>
      <c r="X2519" s="78">
        <f t="shared" si="187"/>
        <v>0.1604166666666666</v>
      </c>
    </row>
    <row r="2520" spans="1:24" x14ac:dyDescent="0.3">
      <c r="A2520" s="47" t="s">
        <v>12807</v>
      </c>
      <c r="B2520" s="68" t="s">
        <v>12808</v>
      </c>
      <c r="C2520" s="2" t="s">
        <v>6</v>
      </c>
      <c r="D2520" s="2">
        <v>50</v>
      </c>
      <c r="E2520" s="6">
        <v>25669</v>
      </c>
      <c r="F2520" s="7">
        <v>44062.537928240738</v>
      </c>
      <c r="G2520" s="69" t="s">
        <v>4</v>
      </c>
      <c r="H2520" s="68">
        <v>1171</v>
      </c>
      <c r="I2520" s="93">
        <f t="shared" si="188"/>
        <v>11.71</v>
      </c>
      <c r="J2520" s="93">
        <v>3.6989999999999998</v>
      </c>
      <c r="K2520" s="69">
        <v>100</v>
      </c>
      <c r="L2520" s="68">
        <v>526</v>
      </c>
      <c r="M2520" s="93">
        <f t="shared" si="189"/>
        <v>5.26</v>
      </c>
      <c r="N2520" s="93">
        <v>2.2000000000000002</v>
      </c>
      <c r="O2520" s="69">
        <v>100</v>
      </c>
      <c r="P2520" s="182">
        <f t="shared" si="190"/>
        <v>2.2262357414448672</v>
      </c>
      <c r="Q2520" s="77" t="s">
        <v>718</v>
      </c>
      <c r="V2520" s="34">
        <v>0.38819444444444445</v>
      </c>
      <c r="W2520" s="85">
        <v>0.54861111111111105</v>
      </c>
      <c r="X2520" s="78">
        <f t="shared" si="187"/>
        <v>0.1604166666666666</v>
      </c>
    </row>
    <row r="2521" spans="1:24" x14ac:dyDescent="0.3">
      <c r="A2521" s="47" t="s">
        <v>3625</v>
      </c>
      <c r="B2521" s="68" t="s">
        <v>304</v>
      </c>
      <c r="C2521" s="2" t="s">
        <v>1</v>
      </c>
      <c r="D2521" s="2">
        <v>68</v>
      </c>
      <c r="E2521" s="6">
        <v>19006</v>
      </c>
      <c r="F2521" s="7">
        <v>44062.559930555559</v>
      </c>
      <c r="G2521" s="69" t="s">
        <v>4</v>
      </c>
      <c r="H2521" s="68">
        <v>3507</v>
      </c>
      <c r="I2521" s="93">
        <f t="shared" si="188"/>
        <v>35.424242424242422</v>
      </c>
      <c r="J2521" s="93">
        <v>6.5389999999999997</v>
      </c>
      <c r="K2521" s="69">
        <v>99</v>
      </c>
      <c r="L2521" s="68">
        <v>558</v>
      </c>
      <c r="M2521" s="93">
        <f t="shared" si="189"/>
        <v>5.6363636363636367</v>
      </c>
      <c r="N2521" s="93">
        <v>2.173</v>
      </c>
      <c r="O2521" s="69">
        <v>99</v>
      </c>
      <c r="P2521" s="182">
        <f t="shared" si="190"/>
        <v>6.2849462365591391</v>
      </c>
      <c r="Q2521" s="77" t="s">
        <v>718</v>
      </c>
      <c r="V2521" s="34">
        <v>0.41250000000000003</v>
      </c>
      <c r="W2521" s="85">
        <v>0.56944444444444442</v>
      </c>
      <c r="X2521" s="78">
        <f t="shared" si="187"/>
        <v>0.15694444444444439</v>
      </c>
    </row>
    <row r="2522" spans="1:24" x14ac:dyDescent="0.3">
      <c r="A2522" s="47" t="s">
        <v>3625</v>
      </c>
      <c r="B2522" s="68" t="s">
        <v>304</v>
      </c>
      <c r="C2522" s="2" t="s">
        <v>1</v>
      </c>
      <c r="D2522" s="2">
        <v>68</v>
      </c>
      <c r="E2522" s="6">
        <v>19006</v>
      </c>
      <c r="F2522" s="7">
        <v>44062.559930555559</v>
      </c>
      <c r="G2522" s="69" t="s">
        <v>4</v>
      </c>
      <c r="H2522" s="68">
        <v>3507</v>
      </c>
      <c r="I2522" s="93">
        <f t="shared" si="188"/>
        <v>35.424242424242422</v>
      </c>
      <c r="J2522" s="93">
        <v>6.5389999999999997</v>
      </c>
      <c r="K2522" s="69">
        <v>99</v>
      </c>
      <c r="L2522" s="68">
        <v>558</v>
      </c>
      <c r="M2522" s="93">
        <f t="shared" si="189"/>
        <v>5.6363636363636367</v>
      </c>
      <c r="N2522" s="93">
        <v>2.173</v>
      </c>
      <c r="O2522" s="69">
        <v>99</v>
      </c>
      <c r="P2522" s="182">
        <f t="shared" si="190"/>
        <v>6.2849462365591391</v>
      </c>
      <c r="Q2522" s="77" t="s">
        <v>718</v>
      </c>
      <c r="V2522" s="34">
        <v>0.41250000000000003</v>
      </c>
      <c r="W2522" s="85">
        <v>0.56944444444444442</v>
      </c>
      <c r="X2522" s="78">
        <f t="shared" si="187"/>
        <v>0.15694444444444439</v>
      </c>
    </row>
    <row r="2523" spans="1:24" x14ac:dyDescent="0.3">
      <c r="A2523" s="47" t="s">
        <v>14560</v>
      </c>
      <c r="B2523" s="68" t="s">
        <v>14561</v>
      </c>
      <c r="C2523" s="2" t="s">
        <v>6</v>
      </c>
      <c r="D2523" s="2">
        <v>45</v>
      </c>
      <c r="E2523" s="6">
        <v>27331</v>
      </c>
      <c r="F2523" s="7">
        <v>44062.570532407408</v>
      </c>
      <c r="G2523" s="69" t="s">
        <v>4</v>
      </c>
      <c r="H2523" s="68">
        <v>946</v>
      </c>
      <c r="I2523" s="93">
        <f t="shared" si="188"/>
        <v>9.4600000000000009</v>
      </c>
      <c r="J2523" s="93">
        <v>2.6379999999999999</v>
      </c>
      <c r="K2523" s="69">
        <v>100</v>
      </c>
      <c r="L2523" s="68">
        <v>331</v>
      </c>
      <c r="M2523" s="93">
        <f t="shared" si="189"/>
        <v>3.31</v>
      </c>
      <c r="N2523" s="93">
        <v>1.762</v>
      </c>
      <c r="O2523" s="69">
        <v>100</v>
      </c>
      <c r="P2523" s="182">
        <f t="shared" si="190"/>
        <v>2.8580060422960729</v>
      </c>
      <c r="Q2523" s="77" t="s">
        <v>718</v>
      </c>
      <c r="V2523" s="34">
        <v>0.39513888888888887</v>
      </c>
      <c r="W2523" s="85">
        <v>0.58333333333333337</v>
      </c>
      <c r="X2523" s="78">
        <f t="shared" si="187"/>
        <v>0.1881944444444445</v>
      </c>
    </row>
    <row r="2524" spans="1:24" x14ac:dyDescent="0.3">
      <c r="A2524" s="47" t="s">
        <v>14560</v>
      </c>
      <c r="B2524" s="68" t="s">
        <v>14561</v>
      </c>
      <c r="C2524" s="2" t="s">
        <v>6</v>
      </c>
      <c r="D2524" s="2">
        <v>45</v>
      </c>
      <c r="E2524" s="6">
        <v>27331</v>
      </c>
      <c r="F2524" s="7">
        <v>44062.570532407408</v>
      </c>
      <c r="G2524" s="69" t="s">
        <v>4</v>
      </c>
      <c r="H2524" s="68">
        <v>946</v>
      </c>
      <c r="I2524" s="93">
        <f t="shared" si="188"/>
        <v>9.4600000000000009</v>
      </c>
      <c r="J2524" s="93">
        <v>2.6379999999999999</v>
      </c>
      <c r="K2524" s="69">
        <v>100</v>
      </c>
      <c r="L2524" s="68">
        <v>331</v>
      </c>
      <c r="M2524" s="93">
        <f t="shared" si="189"/>
        <v>3.31</v>
      </c>
      <c r="N2524" s="93">
        <v>1.762</v>
      </c>
      <c r="O2524" s="69">
        <v>100</v>
      </c>
      <c r="P2524" s="182">
        <f t="shared" si="190"/>
        <v>2.8580060422960729</v>
      </c>
      <c r="Q2524" s="77" t="s">
        <v>718</v>
      </c>
      <c r="V2524" s="34">
        <v>0.39513888888888887</v>
      </c>
      <c r="W2524" s="85">
        <v>0.58333333333333337</v>
      </c>
      <c r="X2524" s="78">
        <f t="shared" si="187"/>
        <v>0.1881944444444445</v>
      </c>
    </row>
    <row r="2525" spans="1:24" x14ac:dyDescent="0.3">
      <c r="A2525" s="47" t="s">
        <v>14562</v>
      </c>
      <c r="B2525" s="68" t="s">
        <v>436</v>
      </c>
      <c r="C2525" s="2" t="s">
        <v>1</v>
      </c>
      <c r="D2525" s="2">
        <v>51</v>
      </c>
      <c r="E2525" s="6">
        <v>25415</v>
      </c>
      <c r="F2525" s="7">
        <v>44062.587523148148</v>
      </c>
      <c r="G2525" s="69" t="s">
        <v>4</v>
      </c>
      <c r="H2525" s="68">
        <v>2337</v>
      </c>
      <c r="I2525" s="93">
        <f t="shared" si="188"/>
        <v>23.37</v>
      </c>
      <c r="J2525" s="93">
        <v>5.5990000000000002</v>
      </c>
      <c r="K2525" s="69">
        <v>100</v>
      </c>
      <c r="L2525" s="68">
        <v>459</v>
      </c>
      <c r="M2525" s="93">
        <f t="shared" si="189"/>
        <v>4.59</v>
      </c>
      <c r="N2525" s="93">
        <v>2.2210000000000001</v>
      </c>
      <c r="O2525" s="69">
        <v>100</v>
      </c>
      <c r="P2525" s="182">
        <f t="shared" si="190"/>
        <v>5.0915032679738568</v>
      </c>
      <c r="Q2525" s="77" t="s">
        <v>718</v>
      </c>
      <c r="V2525" s="34">
        <v>0.42499999999999999</v>
      </c>
      <c r="W2525" s="85">
        <v>0.60416666666666663</v>
      </c>
      <c r="X2525" s="78">
        <f t="shared" si="187"/>
        <v>0.17916666666666664</v>
      </c>
    </row>
    <row r="2526" spans="1:24" x14ac:dyDescent="0.3">
      <c r="A2526" s="47" t="s">
        <v>14562</v>
      </c>
      <c r="B2526" s="68" t="s">
        <v>436</v>
      </c>
      <c r="C2526" s="2" t="s">
        <v>1</v>
      </c>
      <c r="D2526" s="2">
        <v>51</v>
      </c>
      <c r="E2526" s="6">
        <v>25415</v>
      </c>
      <c r="F2526" s="7">
        <v>44062.587523148148</v>
      </c>
      <c r="G2526" s="69" t="s">
        <v>4</v>
      </c>
      <c r="H2526" s="68">
        <v>2337</v>
      </c>
      <c r="I2526" s="93">
        <f t="shared" si="188"/>
        <v>23.37</v>
      </c>
      <c r="J2526" s="93">
        <v>5.5990000000000002</v>
      </c>
      <c r="K2526" s="69">
        <v>100</v>
      </c>
      <c r="L2526" s="68">
        <v>459</v>
      </c>
      <c r="M2526" s="93">
        <f t="shared" si="189"/>
        <v>4.59</v>
      </c>
      <c r="N2526" s="93">
        <v>2.2210000000000001</v>
      </c>
      <c r="O2526" s="69">
        <v>100</v>
      </c>
      <c r="P2526" s="182">
        <f t="shared" si="190"/>
        <v>5.0915032679738568</v>
      </c>
      <c r="Q2526" s="77" t="s">
        <v>718</v>
      </c>
      <c r="V2526" s="34">
        <v>0.42499999999999999</v>
      </c>
      <c r="W2526" s="85">
        <v>0.60416666666666663</v>
      </c>
      <c r="X2526" s="78">
        <f t="shared" si="187"/>
        <v>0.17916666666666664</v>
      </c>
    </row>
    <row r="2527" spans="1:24" x14ac:dyDescent="0.3">
      <c r="A2527" s="47" t="s">
        <v>14563</v>
      </c>
      <c r="B2527" s="68" t="s">
        <v>14564</v>
      </c>
      <c r="C2527" s="2" t="s">
        <v>1</v>
      </c>
      <c r="D2527" s="2">
        <v>51</v>
      </c>
      <c r="E2527" s="6">
        <v>25227</v>
      </c>
      <c r="F2527" s="7">
        <v>44062.599768518521</v>
      </c>
      <c r="G2527" s="69" t="s">
        <v>4</v>
      </c>
      <c r="H2527" s="68">
        <v>1286</v>
      </c>
      <c r="I2527" s="93">
        <f t="shared" si="188"/>
        <v>12.98989898989899</v>
      </c>
      <c r="J2527" s="93">
        <v>3.3239999999999998</v>
      </c>
      <c r="K2527" s="69">
        <v>99</v>
      </c>
      <c r="L2527" s="68">
        <v>366</v>
      </c>
      <c r="M2527" s="93">
        <f t="shared" si="189"/>
        <v>3.6969696969696968</v>
      </c>
      <c r="N2527" s="93">
        <v>1.9450000000000001</v>
      </c>
      <c r="O2527" s="69">
        <v>99</v>
      </c>
      <c r="P2527" s="182">
        <f t="shared" si="190"/>
        <v>3.5136612021857925</v>
      </c>
      <c r="Q2527" s="77" t="s">
        <v>718</v>
      </c>
      <c r="V2527" s="34">
        <v>0.4381944444444445</v>
      </c>
      <c r="W2527" s="85">
        <v>0.61805555555555558</v>
      </c>
      <c r="X2527" s="78">
        <f t="shared" si="187"/>
        <v>0.17986111111111108</v>
      </c>
    </row>
    <row r="2528" spans="1:24" x14ac:dyDescent="0.3">
      <c r="A2528" s="47" t="s">
        <v>14563</v>
      </c>
      <c r="B2528" s="68" t="s">
        <v>14564</v>
      </c>
      <c r="C2528" s="2" t="s">
        <v>1</v>
      </c>
      <c r="D2528" s="2">
        <v>51</v>
      </c>
      <c r="E2528" s="6">
        <v>25227</v>
      </c>
      <c r="F2528" s="7">
        <v>44062.599768518521</v>
      </c>
      <c r="G2528" s="69" t="s">
        <v>4</v>
      </c>
      <c r="H2528" s="68">
        <v>1286</v>
      </c>
      <c r="I2528" s="93">
        <f t="shared" si="188"/>
        <v>12.98989898989899</v>
      </c>
      <c r="J2528" s="93">
        <v>3.3239999999999998</v>
      </c>
      <c r="K2528" s="69">
        <v>99</v>
      </c>
      <c r="L2528" s="68">
        <v>366</v>
      </c>
      <c r="M2528" s="93">
        <f t="shared" si="189"/>
        <v>3.6969696969696968</v>
      </c>
      <c r="N2528" s="93">
        <v>1.9450000000000001</v>
      </c>
      <c r="O2528" s="69">
        <v>99</v>
      </c>
      <c r="P2528" s="182">
        <f t="shared" si="190"/>
        <v>3.5136612021857925</v>
      </c>
      <c r="Q2528" s="77" t="s">
        <v>718</v>
      </c>
      <c r="V2528" s="34">
        <v>0.4381944444444445</v>
      </c>
      <c r="W2528" s="85">
        <v>0.61805555555555558</v>
      </c>
      <c r="X2528" s="78">
        <f t="shared" si="187"/>
        <v>0.17986111111111108</v>
      </c>
    </row>
    <row r="2529" spans="1:24" x14ac:dyDescent="0.3">
      <c r="A2529" s="47" t="s">
        <v>14565</v>
      </c>
      <c r="B2529" s="68" t="s">
        <v>8529</v>
      </c>
      <c r="C2529" s="2" t="s">
        <v>1</v>
      </c>
      <c r="D2529" s="2">
        <v>39</v>
      </c>
      <c r="E2529" s="6">
        <v>29751</v>
      </c>
      <c r="F2529" s="7">
        <v>44062.623819444445</v>
      </c>
      <c r="G2529" s="69" t="s">
        <v>4</v>
      </c>
      <c r="H2529" s="68">
        <v>1819</v>
      </c>
      <c r="I2529" s="93">
        <f t="shared" si="188"/>
        <v>18.373737373737374</v>
      </c>
      <c r="J2529" s="93">
        <v>4.5659999999999998</v>
      </c>
      <c r="K2529" s="69">
        <v>99</v>
      </c>
      <c r="L2529" s="68">
        <v>414</v>
      </c>
      <c r="M2529" s="93">
        <f t="shared" si="189"/>
        <v>4.1818181818181817</v>
      </c>
      <c r="N2529" s="93">
        <v>2.0920000000000001</v>
      </c>
      <c r="O2529" s="69">
        <v>99</v>
      </c>
      <c r="P2529" s="182">
        <f t="shared" si="190"/>
        <v>4.3937198067632854</v>
      </c>
      <c r="Q2529" s="77" t="s">
        <v>718</v>
      </c>
      <c r="V2529" s="34">
        <v>0.45763888888888887</v>
      </c>
      <c r="W2529" s="85">
        <v>0.63194444444444442</v>
      </c>
      <c r="X2529" s="78">
        <f t="shared" si="187"/>
        <v>0.17430555555555555</v>
      </c>
    </row>
    <row r="2530" spans="1:24" x14ac:dyDescent="0.3">
      <c r="A2530" s="47" t="s">
        <v>14565</v>
      </c>
      <c r="B2530" s="68" t="s">
        <v>8529</v>
      </c>
      <c r="C2530" s="2" t="s">
        <v>1</v>
      </c>
      <c r="D2530" s="2">
        <v>39</v>
      </c>
      <c r="E2530" s="6">
        <v>29751</v>
      </c>
      <c r="F2530" s="7">
        <v>44062.623819444445</v>
      </c>
      <c r="G2530" s="69" t="s">
        <v>4</v>
      </c>
      <c r="H2530" s="68">
        <v>1819</v>
      </c>
      <c r="I2530" s="93">
        <f t="shared" si="188"/>
        <v>18.373737373737374</v>
      </c>
      <c r="J2530" s="93">
        <v>4.5659999999999998</v>
      </c>
      <c r="K2530" s="69">
        <v>99</v>
      </c>
      <c r="L2530" s="68">
        <v>414</v>
      </c>
      <c r="M2530" s="93">
        <f t="shared" si="189"/>
        <v>4.1818181818181817</v>
      </c>
      <c r="N2530" s="93">
        <v>2.0920000000000001</v>
      </c>
      <c r="O2530" s="69">
        <v>99</v>
      </c>
      <c r="P2530" s="182">
        <f t="shared" si="190"/>
        <v>4.3937198067632854</v>
      </c>
      <c r="Q2530" s="77" t="s">
        <v>718</v>
      </c>
      <c r="V2530" s="34">
        <v>0.45763888888888887</v>
      </c>
      <c r="W2530" s="85">
        <v>0.63194444444444442</v>
      </c>
      <c r="X2530" s="78">
        <f t="shared" si="187"/>
        <v>0.17430555555555555</v>
      </c>
    </row>
    <row r="2531" spans="1:24" x14ac:dyDescent="0.3">
      <c r="A2531" s="47" t="s">
        <v>14566</v>
      </c>
      <c r="B2531" s="68" t="s">
        <v>14567</v>
      </c>
      <c r="C2531" s="2" t="s">
        <v>6</v>
      </c>
      <c r="D2531" s="2">
        <v>75</v>
      </c>
      <c r="E2531" s="6">
        <v>16403</v>
      </c>
      <c r="F2531" s="7">
        <v>44062.633645833332</v>
      </c>
      <c r="G2531" s="69" t="s">
        <v>4</v>
      </c>
      <c r="H2531" s="68">
        <v>1942</v>
      </c>
      <c r="I2531" s="93">
        <f t="shared" si="188"/>
        <v>19.616161616161616</v>
      </c>
      <c r="J2531" s="93">
        <v>4.2489999999999997</v>
      </c>
      <c r="K2531" s="69">
        <v>99</v>
      </c>
      <c r="L2531" s="68">
        <v>620</v>
      </c>
      <c r="M2531" s="93">
        <f t="shared" si="189"/>
        <v>6.262626262626263</v>
      </c>
      <c r="N2531" s="93">
        <v>2.4729999999999999</v>
      </c>
      <c r="O2531" s="69">
        <v>99</v>
      </c>
      <c r="P2531" s="182">
        <f t="shared" si="190"/>
        <v>3.1322580645161286</v>
      </c>
      <c r="Q2531" s="77" t="s">
        <v>718</v>
      </c>
      <c r="V2531" s="34">
        <v>0.48333333333333334</v>
      </c>
      <c r="W2531" s="85">
        <v>0.64583333333333337</v>
      </c>
      <c r="X2531" s="78">
        <f t="shared" si="187"/>
        <v>0.16250000000000003</v>
      </c>
    </row>
    <row r="2532" spans="1:24" x14ac:dyDescent="0.3">
      <c r="A2532" s="47" t="s">
        <v>14566</v>
      </c>
      <c r="B2532" s="68" t="s">
        <v>14567</v>
      </c>
      <c r="C2532" s="2" t="s">
        <v>6</v>
      </c>
      <c r="D2532" s="2">
        <v>75</v>
      </c>
      <c r="E2532" s="6">
        <v>16403</v>
      </c>
      <c r="F2532" s="7">
        <v>44062.633645833332</v>
      </c>
      <c r="G2532" s="69" t="s">
        <v>4</v>
      </c>
      <c r="H2532" s="68">
        <v>1942</v>
      </c>
      <c r="I2532" s="93">
        <f t="shared" si="188"/>
        <v>19.616161616161616</v>
      </c>
      <c r="J2532" s="93">
        <v>4.2489999999999997</v>
      </c>
      <c r="K2532" s="69">
        <v>99</v>
      </c>
      <c r="L2532" s="68">
        <v>620</v>
      </c>
      <c r="M2532" s="93">
        <f t="shared" si="189"/>
        <v>6.262626262626263</v>
      </c>
      <c r="N2532" s="93">
        <v>2.4729999999999999</v>
      </c>
      <c r="O2532" s="69">
        <v>99</v>
      </c>
      <c r="P2532" s="182">
        <f t="shared" si="190"/>
        <v>3.1322580645161286</v>
      </c>
      <c r="Q2532" s="77" t="s">
        <v>718</v>
      </c>
      <c r="V2532" s="34">
        <v>0.48333333333333334</v>
      </c>
      <c r="W2532" s="85">
        <v>0.64583333333333337</v>
      </c>
      <c r="X2532" s="78">
        <f t="shared" si="187"/>
        <v>0.16250000000000003</v>
      </c>
    </row>
    <row r="2533" spans="1:24" x14ac:dyDescent="0.3">
      <c r="A2533" s="47" t="s">
        <v>14568</v>
      </c>
      <c r="B2533" s="68" t="s">
        <v>9398</v>
      </c>
      <c r="C2533" s="2" t="s">
        <v>1</v>
      </c>
      <c r="D2533" s="2">
        <v>37</v>
      </c>
      <c r="E2533" s="6">
        <v>30349</v>
      </c>
      <c r="F2533" s="7">
        <v>44062.64403935185</v>
      </c>
      <c r="G2533" s="69" t="s">
        <v>4</v>
      </c>
      <c r="H2533" s="68">
        <v>1967</v>
      </c>
      <c r="I2533" s="93">
        <f t="shared" si="188"/>
        <v>19.868686868686869</v>
      </c>
      <c r="J2533" s="93">
        <v>4.7439999999999998</v>
      </c>
      <c r="K2533" s="69">
        <v>99</v>
      </c>
      <c r="L2533" s="68">
        <v>899</v>
      </c>
      <c r="M2533" s="93">
        <f t="shared" si="189"/>
        <v>9.0808080808080813</v>
      </c>
      <c r="N2533" s="93">
        <v>2.92</v>
      </c>
      <c r="O2533" s="69">
        <v>99</v>
      </c>
      <c r="P2533" s="182">
        <f t="shared" si="190"/>
        <v>2.1879866518353723</v>
      </c>
      <c r="Q2533" s="77" t="s">
        <v>718</v>
      </c>
      <c r="V2533" s="34">
        <v>0.50972222222222219</v>
      </c>
      <c r="W2533" s="85">
        <v>0.68055555555555547</v>
      </c>
      <c r="X2533" s="78">
        <f t="shared" si="187"/>
        <v>0.17083333333333328</v>
      </c>
    </row>
    <row r="2534" spans="1:24" x14ac:dyDescent="0.3">
      <c r="A2534" s="47" t="s">
        <v>14568</v>
      </c>
      <c r="B2534" s="68" t="s">
        <v>9398</v>
      </c>
      <c r="C2534" s="2" t="s">
        <v>1</v>
      </c>
      <c r="D2534" s="2">
        <v>37</v>
      </c>
      <c r="E2534" s="6">
        <v>30349</v>
      </c>
      <c r="F2534" s="7">
        <v>44062.64403935185</v>
      </c>
      <c r="G2534" s="69" t="s">
        <v>4</v>
      </c>
      <c r="H2534" s="68">
        <v>1967</v>
      </c>
      <c r="I2534" s="93">
        <f t="shared" si="188"/>
        <v>19.868686868686869</v>
      </c>
      <c r="J2534" s="93">
        <v>4.7439999999999998</v>
      </c>
      <c r="K2534" s="69">
        <v>99</v>
      </c>
      <c r="L2534" s="68">
        <v>899</v>
      </c>
      <c r="M2534" s="93">
        <f t="shared" si="189"/>
        <v>9.0808080808080813</v>
      </c>
      <c r="N2534" s="93">
        <v>2.92</v>
      </c>
      <c r="O2534" s="69">
        <v>99</v>
      </c>
      <c r="P2534" s="182">
        <f t="shared" si="190"/>
        <v>2.1879866518353723</v>
      </c>
      <c r="Q2534" s="77" t="s">
        <v>718</v>
      </c>
      <c r="V2534" s="34">
        <v>0.50972222222222219</v>
      </c>
      <c r="W2534" s="85">
        <v>0.68055555555555547</v>
      </c>
      <c r="X2534" s="78">
        <f t="shared" si="187"/>
        <v>0.17083333333333328</v>
      </c>
    </row>
    <row r="2535" spans="1:24" x14ac:dyDescent="0.3">
      <c r="A2535" s="47" t="s">
        <v>14569</v>
      </c>
      <c r="B2535" s="68" t="s">
        <v>1120</v>
      </c>
      <c r="C2535" s="2" t="s">
        <v>1</v>
      </c>
      <c r="D2535" s="2">
        <v>49</v>
      </c>
      <c r="E2535" s="6">
        <v>26002</v>
      </c>
      <c r="F2535" s="7">
        <v>44062.653680555559</v>
      </c>
      <c r="G2535" s="69" t="s">
        <v>4</v>
      </c>
      <c r="H2535" s="68">
        <v>2207</v>
      </c>
      <c r="I2535" s="93">
        <f t="shared" si="188"/>
        <v>22.292929292929294</v>
      </c>
      <c r="J2535" s="93">
        <v>5.4029999999999996</v>
      </c>
      <c r="K2535" s="69">
        <v>99</v>
      </c>
      <c r="L2535" s="68">
        <v>476</v>
      </c>
      <c r="M2535" s="93">
        <f t="shared" si="189"/>
        <v>4.808080808080808</v>
      </c>
      <c r="N2535" s="93">
        <v>2.2530000000000001</v>
      </c>
      <c r="O2535" s="69">
        <v>99</v>
      </c>
      <c r="P2535" s="182">
        <f t="shared" si="190"/>
        <v>4.6365546218487399</v>
      </c>
      <c r="Q2535" s="77" t="s">
        <v>718</v>
      </c>
      <c r="V2535" s="34">
        <v>0.51250000000000007</v>
      </c>
      <c r="W2535" s="85">
        <v>0.66666666666666663</v>
      </c>
      <c r="X2535" s="78">
        <f t="shared" si="187"/>
        <v>0.15416666666666656</v>
      </c>
    </row>
    <row r="2536" spans="1:24" x14ac:dyDescent="0.3">
      <c r="A2536" s="47" t="s">
        <v>14569</v>
      </c>
      <c r="B2536" s="68" t="s">
        <v>1120</v>
      </c>
      <c r="C2536" s="2" t="s">
        <v>1</v>
      </c>
      <c r="D2536" s="2">
        <v>49</v>
      </c>
      <c r="E2536" s="6">
        <v>26002</v>
      </c>
      <c r="F2536" s="7">
        <v>44062.653680555559</v>
      </c>
      <c r="G2536" s="69" t="s">
        <v>4</v>
      </c>
      <c r="H2536" s="68">
        <v>2207</v>
      </c>
      <c r="I2536" s="93">
        <f t="shared" si="188"/>
        <v>22.292929292929294</v>
      </c>
      <c r="J2536" s="93">
        <v>5.4029999999999996</v>
      </c>
      <c r="K2536" s="69">
        <v>99</v>
      </c>
      <c r="L2536" s="68">
        <v>476</v>
      </c>
      <c r="M2536" s="93">
        <f t="shared" si="189"/>
        <v>4.808080808080808</v>
      </c>
      <c r="N2536" s="93">
        <v>2.2530000000000001</v>
      </c>
      <c r="O2536" s="69">
        <v>99</v>
      </c>
      <c r="P2536" s="182">
        <f t="shared" si="190"/>
        <v>4.6365546218487399</v>
      </c>
      <c r="Q2536" s="77" t="s">
        <v>718</v>
      </c>
      <c r="V2536" s="34">
        <v>0.51250000000000007</v>
      </c>
      <c r="W2536" s="85">
        <v>0.66666666666666663</v>
      </c>
      <c r="X2536" s="78">
        <f t="shared" si="187"/>
        <v>0.15416666666666656</v>
      </c>
    </row>
    <row r="2537" spans="1:24" x14ac:dyDescent="0.3">
      <c r="A2537" s="47" t="s">
        <v>14570</v>
      </c>
      <c r="B2537" s="68" t="s">
        <v>14571</v>
      </c>
      <c r="C2537" s="2" t="s">
        <v>6</v>
      </c>
      <c r="D2537" s="2">
        <v>76</v>
      </c>
      <c r="E2537" s="6">
        <v>16287</v>
      </c>
      <c r="F2537" s="7">
        <v>44063.513310185182</v>
      </c>
      <c r="G2537" s="69" t="s">
        <v>4</v>
      </c>
      <c r="H2537" s="68">
        <v>2409</v>
      </c>
      <c r="I2537" s="93">
        <f t="shared" si="188"/>
        <v>24.09</v>
      </c>
      <c r="J2537" s="93">
        <v>4.5060000000000002</v>
      </c>
      <c r="K2537" s="69">
        <v>100</v>
      </c>
      <c r="L2537" s="68">
        <v>850</v>
      </c>
      <c r="M2537" s="93">
        <f t="shared" si="189"/>
        <v>8.5</v>
      </c>
      <c r="N2537" s="93">
        <v>2.98</v>
      </c>
      <c r="O2537" s="69">
        <v>100</v>
      </c>
      <c r="P2537" s="182">
        <f t="shared" si="190"/>
        <v>2.8341176470588234</v>
      </c>
      <c r="Q2537" s="77" t="s">
        <v>718</v>
      </c>
      <c r="V2537" s="34">
        <v>0.38125000000000003</v>
      </c>
      <c r="W2537" s="85">
        <v>0.52083333333333337</v>
      </c>
      <c r="X2537" s="78">
        <f t="shared" si="187"/>
        <v>0.13958333333333334</v>
      </c>
    </row>
    <row r="2538" spans="1:24" x14ac:dyDescent="0.3">
      <c r="A2538" s="47" t="s">
        <v>14570</v>
      </c>
      <c r="B2538" s="68" t="s">
        <v>14571</v>
      </c>
      <c r="C2538" s="2" t="s">
        <v>6</v>
      </c>
      <c r="D2538" s="2">
        <v>76</v>
      </c>
      <c r="E2538" s="6">
        <v>16287</v>
      </c>
      <c r="F2538" s="7">
        <v>44063.513310185182</v>
      </c>
      <c r="G2538" s="69" t="s">
        <v>4</v>
      </c>
      <c r="H2538" s="68">
        <v>2409</v>
      </c>
      <c r="I2538" s="93">
        <f t="shared" si="188"/>
        <v>24.09</v>
      </c>
      <c r="J2538" s="93">
        <v>4.5060000000000002</v>
      </c>
      <c r="K2538" s="69">
        <v>100</v>
      </c>
      <c r="L2538" s="68">
        <v>850</v>
      </c>
      <c r="M2538" s="93">
        <f t="shared" si="189"/>
        <v>8.5</v>
      </c>
      <c r="N2538" s="93">
        <v>2.98</v>
      </c>
      <c r="O2538" s="69">
        <v>100</v>
      </c>
      <c r="P2538" s="182">
        <f t="shared" si="190"/>
        <v>2.8341176470588234</v>
      </c>
      <c r="Q2538" s="77" t="s">
        <v>718</v>
      </c>
      <c r="V2538" s="34">
        <v>0.38125000000000003</v>
      </c>
      <c r="W2538" s="85">
        <v>0.52083333333333337</v>
      </c>
      <c r="X2538" s="78">
        <f t="shared" si="187"/>
        <v>0.13958333333333334</v>
      </c>
    </row>
    <row r="2539" spans="1:24" x14ac:dyDescent="0.3">
      <c r="A2539" s="47" t="s">
        <v>3843</v>
      </c>
      <c r="B2539" s="68" t="s">
        <v>810</v>
      </c>
      <c r="C2539" s="2" t="s">
        <v>1</v>
      </c>
      <c r="D2539" s="2">
        <v>44</v>
      </c>
      <c r="E2539" s="6">
        <v>27939</v>
      </c>
      <c r="F2539" s="7">
        <v>44063.527037037034</v>
      </c>
      <c r="G2539" s="69" t="s">
        <v>4</v>
      </c>
      <c r="H2539" s="68">
        <v>2110</v>
      </c>
      <c r="I2539" s="93">
        <f t="shared" si="188"/>
        <v>21.313131313131311</v>
      </c>
      <c r="J2539" s="93">
        <v>5.1840000000000002</v>
      </c>
      <c r="K2539" s="69">
        <v>99</v>
      </c>
      <c r="L2539" s="68">
        <v>614</v>
      </c>
      <c r="M2539" s="93">
        <f t="shared" si="189"/>
        <v>6.2020202020202024</v>
      </c>
      <c r="N2539" s="93">
        <v>2.286</v>
      </c>
      <c r="O2539" s="69">
        <v>99</v>
      </c>
      <c r="P2539" s="182">
        <f t="shared" si="190"/>
        <v>3.4364820846905531</v>
      </c>
      <c r="Q2539" s="77" t="s">
        <v>718</v>
      </c>
      <c r="V2539" s="34">
        <v>0.39861111111111108</v>
      </c>
      <c r="W2539" s="85">
        <v>0.53472222222222221</v>
      </c>
      <c r="X2539" s="78">
        <f t="shared" si="187"/>
        <v>0.13611111111111113</v>
      </c>
    </row>
    <row r="2540" spans="1:24" x14ac:dyDescent="0.3">
      <c r="A2540" s="47" t="s">
        <v>3843</v>
      </c>
      <c r="B2540" s="68" t="s">
        <v>810</v>
      </c>
      <c r="C2540" s="2" t="s">
        <v>1</v>
      </c>
      <c r="D2540" s="2">
        <v>44</v>
      </c>
      <c r="E2540" s="6">
        <v>27939</v>
      </c>
      <c r="F2540" s="7">
        <v>44063.527037037034</v>
      </c>
      <c r="G2540" s="69" t="s">
        <v>4</v>
      </c>
      <c r="H2540" s="68">
        <v>2110</v>
      </c>
      <c r="I2540" s="93">
        <f t="shared" si="188"/>
        <v>21.313131313131311</v>
      </c>
      <c r="J2540" s="93">
        <v>5.1840000000000002</v>
      </c>
      <c r="K2540" s="69">
        <v>99</v>
      </c>
      <c r="L2540" s="68">
        <v>614</v>
      </c>
      <c r="M2540" s="93">
        <f t="shared" si="189"/>
        <v>6.2020202020202024</v>
      </c>
      <c r="N2540" s="93">
        <v>2.286</v>
      </c>
      <c r="O2540" s="69">
        <v>99</v>
      </c>
      <c r="P2540" s="182">
        <f t="shared" si="190"/>
        <v>3.4364820846905531</v>
      </c>
      <c r="Q2540" s="77" t="s">
        <v>718</v>
      </c>
      <c r="V2540" s="34">
        <v>0.39861111111111108</v>
      </c>
      <c r="W2540" s="85">
        <v>0.53472222222222221</v>
      </c>
      <c r="X2540" s="78">
        <f t="shared" si="187"/>
        <v>0.13611111111111113</v>
      </c>
    </row>
    <row r="2541" spans="1:24" x14ac:dyDescent="0.3">
      <c r="A2541" s="47" t="s">
        <v>14572</v>
      </c>
      <c r="B2541" s="68" t="s">
        <v>405</v>
      </c>
      <c r="C2541" s="2" t="s">
        <v>1</v>
      </c>
      <c r="D2541" s="2">
        <v>58</v>
      </c>
      <c r="E2541" s="6">
        <v>22769</v>
      </c>
      <c r="F2541" s="7">
        <v>44063.543877314813</v>
      </c>
      <c r="G2541" s="69" t="s">
        <v>4</v>
      </c>
      <c r="H2541" s="68">
        <v>4016</v>
      </c>
      <c r="I2541" s="93">
        <f t="shared" si="188"/>
        <v>40.565656565656568</v>
      </c>
      <c r="J2541" s="93">
        <v>7.87</v>
      </c>
      <c r="K2541" s="69">
        <v>99</v>
      </c>
      <c r="L2541" s="68">
        <v>484</v>
      </c>
      <c r="M2541" s="93">
        <f t="shared" si="189"/>
        <v>4.8888888888888893</v>
      </c>
      <c r="N2541" s="93">
        <v>2.4609999999999999</v>
      </c>
      <c r="O2541" s="69">
        <v>99</v>
      </c>
      <c r="P2541" s="182">
        <f t="shared" si="190"/>
        <v>8.2975206611570247</v>
      </c>
      <c r="Q2541" s="77" t="s">
        <v>718</v>
      </c>
      <c r="V2541" s="34">
        <v>0.40416666666666662</v>
      </c>
      <c r="W2541" s="85">
        <v>0.54861111111111105</v>
      </c>
      <c r="X2541" s="78">
        <f t="shared" si="187"/>
        <v>0.14444444444444443</v>
      </c>
    </row>
    <row r="2542" spans="1:24" x14ac:dyDescent="0.3">
      <c r="A2542" s="47" t="s">
        <v>14572</v>
      </c>
      <c r="B2542" s="68" t="s">
        <v>405</v>
      </c>
      <c r="C2542" s="2" t="s">
        <v>1</v>
      </c>
      <c r="D2542" s="2">
        <v>58</v>
      </c>
      <c r="E2542" s="6">
        <v>22769</v>
      </c>
      <c r="F2542" s="7">
        <v>44063.543877314813</v>
      </c>
      <c r="G2542" s="69" t="s">
        <v>4</v>
      </c>
      <c r="H2542" s="68">
        <v>4016</v>
      </c>
      <c r="I2542" s="93">
        <f t="shared" si="188"/>
        <v>40.565656565656568</v>
      </c>
      <c r="J2542" s="93">
        <v>7.87</v>
      </c>
      <c r="K2542" s="69">
        <v>99</v>
      </c>
      <c r="L2542" s="68">
        <v>484</v>
      </c>
      <c r="M2542" s="93">
        <f t="shared" si="189"/>
        <v>4.8888888888888893</v>
      </c>
      <c r="N2542" s="93">
        <v>2.4609999999999999</v>
      </c>
      <c r="O2542" s="69">
        <v>99</v>
      </c>
      <c r="P2542" s="182">
        <f t="shared" si="190"/>
        <v>8.2975206611570247</v>
      </c>
      <c r="Q2542" s="77" t="s">
        <v>718</v>
      </c>
      <c r="V2542" s="34">
        <v>0.40416666666666662</v>
      </c>
      <c r="W2542" s="85">
        <v>0.54861111111111105</v>
      </c>
      <c r="X2542" s="78">
        <f t="shared" si="187"/>
        <v>0.14444444444444443</v>
      </c>
    </row>
    <row r="2543" spans="1:24" x14ac:dyDescent="0.3">
      <c r="A2543" s="47" t="s">
        <v>3043</v>
      </c>
      <c r="B2543" s="68" t="s">
        <v>465</v>
      </c>
      <c r="C2543" s="2" t="s">
        <v>1</v>
      </c>
      <c r="D2543" s="2">
        <v>55</v>
      </c>
      <c r="E2543" s="6">
        <v>23821</v>
      </c>
      <c r="F2543" s="7">
        <v>44063.55363425926</v>
      </c>
      <c r="G2543" s="69" t="s">
        <v>4</v>
      </c>
      <c r="H2543" s="68">
        <v>2122</v>
      </c>
      <c r="I2543" s="93">
        <f t="shared" si="188"/>
        <v>21.22</v>
      </c>
      <c r="J2543" s="93">
        <v>4.4729999999999999</v>
      </c>
      <c r="K2543" s="69">
        <v>100</v>
      </c>
      <c r="L2543" s="68">
        <v>510</v>
      </c>
      <c r="M2543" s="93">
        <f t="shared" si="189"/>
        <v>5.0999999999999996</v>
      </c>
      <c r="N2543" s="93">
        <v>2.2589999999999999</v>
      </c>
      <c r="O2543" s="69">
        <v>100</v>
      </c>
      <c r="P2543" s="182">
        <f t="shared" si="190"/>
        <v>4.1607843137254905</v>
      </c>
      <c r="Q2543" s="77" t="s">
        <v>718</v>
      </c>
      <c r="V2543" s="34">
        <v>0.41319444444444442</v>
      </c>
      <c r="W2543" s="85">
        <v>0.5625</v>
      </c>
      <c r="X2543" s="78">
        <f t="shared" ref="X2543:X2606" si="191">W2543-V2543</f>
        <v>0.14930555555555558</v>
      </c>
    </row>
    <row r="2544" spans="1:24" x14ac:dyDescent="0.3">
      <c r="A2544" s="47" t="s">
        <v>3043</v>
      </c>
      <c r="B2544" s="68" t="s">
        <v>465</v>
      </c>
      <c r="C2544" s="2" t="s">
        <v>1</v>
      </c>
      <c r="D2544" s="2">
        <v>55</v>
      </c>
      <c r="E2544" s="6">
        <v>23821</v>
      </c>
      <c r="F2544" s="7">
        <v>44063.55363425926</v>
      </c>
      <c r="G2544" s="69" t="s">
        <v>4</v>
      </c>
      <c r="H2544" s="68">
        <v>2122</v>
      </c>
      <c r="I2544" s="93">
        <f t="shared" si="188"/>
        <v>21.22</v>
      </c>
      <c r="J2544" s="93">
        <v>4.4729999999999999</v>
      </c>
      <c r="K2544" s="69">
        <v>100</v>
      </c>
      <c r="L2544" s="68">
        <v>510</v>
      </c>
      <c r="M2544" s="93">
        <f t="shared" si="189"/>
        <v>5.0999999999999996</v>
      </c>
      <c r="N2544" s="93">
        <v>2.2589999999999999</v>
      </c>
      <c r="O2544" s="69">
        <v>100</v>
      </c>
      <c r="P2544" s="182">
        <f t="shared" si="190"/>
        <v>4.1607843137254905</v>
      </c>
      <c r="Q2544" s="77" t="s">
        <v>718</v>
      </c>
      <c r="V2544" s="34">
        <v>0.41319444444444442</v>
      </c>
      <c r="W2544" s="85">
        <v>0.5625</v>
      </c>
      <c r="X2544" s="78">
        <f t="shared" si="191"/>
        <v>0.14930555555555558</v>
      </c>
    </row>
    <row r="2545" spans="1:24" x14ac:dyDescent="0.3">
      <c r="A2545" s="47" t="s">
        <v>14573</v>
      </c>
      <c r="B2545" s="68" t="s">
        <v>9706</v>
      </c>
      <c r="C2545" s="2" t="s">
        <v>1</v>
      </c>
      <c r="D2545" s="2">
        <v>63</v>
      </c>
      <c r="E2545" s="6">
        <v>20737</v>
      </c>
      <c r="F2545" s="7">
        <v>44063.564733796295</v>
      </c>
      <c r="G2545" s="69" t="s">
        <v>4</v>
      </c>
      <c r="H2545" s="68">
        <v>2340</v>
      </c>
      <c r="I2545" s="93">
        <f t="shared" si="188"/>
        <v>23.636363636363637</v>
      </c>
      <c r="J2545" s="93">
        <v>4.9560000000000004</v>
      </c>
      <c r="K2545" s="69">
        <v>99</v>
      </c>
      <c r="L2545" s="68">
        <v>677</v>
      </c>
      <c r="M2545" s="93">
        <f t="shared" si="189"/>
        <v>6.8383838383838382</v>
      </c>
      <c r="N2545" s="93">
        <v>2.8849999999999998</v>
      </c>
      <c r="O2545" s="69">
        <v>99</v>
      </c>
      <c r="P2545" s="182">
        <f t="shared" si="190"/>
        <v>3.4564254062038406</v>
      </c>
      <c r="Q2545" s="77" t="s">
        <v>718</v>
      </c>
      <c r="V2545" s="34">
        <v>0.41875000000000001</v>
      </c>
      <c r="W2545" s="85">
        <v>0.58333333333333337</v>
      </c>
      <c r="X2545" s="78">
        <f t="shared" si="191"/>
        <v>0.16458333333333336</v>
      </c>
    </row>
    <row r="2546" spans="1:24" x14ac:dyDescent="0.3">
      <c r="A2546" s="47" t="s">
        <v>14573</v>
      </c>
      <c r="B2546" s="68" t="s">
        <v>9706</v>
      </c>
      <c r="C2546" s="2" t="s">
        <v>1</v>
      </c>
      <c r="D2546" s="2">
        <v>63</v>
      </c>
      <c r="E2546" s="6">
        <v>20737</v>
      </c>
      <c r="F2546" s="7">
        <v>44063.564733796295</v>
      </c>
      <c r="G2546" s="69" t="s">
        <v>4</v>
      </c>
      <c r="H2546" s="68">
        <v>2340</v>
      </c>
      <c r="I2546" s="93">
        <f t="shared" si="188"/>
        <v>23.636363636363637</v>
      </c>
      <c r="J2546" s="93">
        <v>4.9560000000000004</v>
      </c>
      <c r="K2546" s="69">
        <v>99</v>
      </c>
      <c r="L2546" s="68">
        <v>677</v>
      </c>
      <c r="M2546" s="93">
        <f t="shared" si="189"/>
        <v>6.8383838383838382</v>
      </c>
      <c r="N2546" s="93">
        <v>2.8849999999999998</v>
      </c>
      <c r="O2546" s="69">
        <v>99</v>
      </c>
      <c r="P2546" s="182">
        <f t="shared" si="190"/>
        <v>3.4564254062038406</v>
      </c>
      <c r="Q2546" s="77" t="s">
        <v>718</v>
      </c>
      <c r="V2546" s="34">
        <v>0.41875000000000001</v>
      </c>
      <c r="W2546" s="85">
        <v>0.58333333333333337</v>
      </c>
      <c r="X2546" s="78">
        <f t="shared" si="191"/>
        <v>0.16458333333333336</v>
      </c>
    </row>
    <row r="2547" spans="1:24" x14ac:dyDescent="0.3">
      <c r="A2547" s="47" t="s">
        <v>14574</v>
      </c>
      <c r="B2547" s="68" t="s">
        <v>6393</v>
      </c>
      <c r="C2547" s="2" t="s">
        <v>1</v>
      </c>
      <c r="D2547" s="2">
        <v>54</v>
      </c>
      <c r="E2547" s="6">
        <v>24171</v>
      </c>
      <c r="F2547" s="7">
        <v>44063.574062500003</v>
      </c>
      <c r="G2547" s="69" t="s">
        <v>4</v>
      </c>
      <c r="H2547" s="68">
        <v>2946</v>
      </c>
      <c r="I2547" s="93">
        <f t="shared" si="188"/>
        <v>29.46</v>
      </c>
      <c r="J2547" s="93">
        <v>6.6130000000000004</v>
      </c>
      <c r="K2547" s="69">
        <v>100</v>
      </c>
      <c r="L2547" s="68">
        <v>530</v>
      </c>
      <c r="M2547" s="93">
        <f t="shared" si="189"/>
        <v>5.3</v>
      </c>
      <c r="N2547" s="93">
        <v>2.0960000000000001</v>
      </c>
      <c r="O2547" s="69">
        <v>100</v>
      </c>
      <c r="P2547" s="182">
        <f t="shared" si="190"/>
        <v>5.5584905660377366</v>
      </c>
      <c r="Q2547" s="77" t="s">
        <v>718</v>
      </c>
      <c r="V2547" s="34">
        <v>0.43194444444444446</v>
      </c>
      <c r="W2547" s="85">
        <v>0.59722222222222221</v>
      </c>
      <c r="X2547" s="78">
        <f t="shared" si="191"/>
        <v>0.16527777777777775</v>
      </c>
    </row>
    <row r="2548" spans="1:24" x14ac:dyDescent="0.3">
      <c r="A2548" s="47" t="s">
        <v>14574</v>
      </c>
      <c r="B2548" s="68" t="s">
        <v>6393</v>
      </c>
      <c r="C2548" s="2" t="s">
        <v>1</v>
      </c>
      <c r="D2548" s="2">
        <v>54</v>
      </c>
      <c r="E2548" s="6">
        <v>24171</v>
      </c>
      <c r="F2548" s="7">
        <v>44063.574062500003</v>
      </c>
      <c r="G2548" s="69" t="s">
        <v>4</v>
      </c>
      <c r="H2548" s="68">
        <v>2946</v>
      </c>
      <c r="I2548" s="93">
        <f t="shared" si="188"/>
        <v>29.46</v>
      </c>
      <c r="J2548" s="93">
        <v>6.6130000000000004</v>
      </c>
      <c r="K2548" s="69">
        <v>100</v>
      </c>
      <c r="L2548" s="68">
        <v>530</v>
      </c>
      <c r="M2548" s="93">
        <f t="shared" si="189"/>
        <v>5.3</v>
      </c>
      <c r="N2548" s="93">
        <v>2.0960000000000001</v>
      </c>
      <c r="O2548" s="69">
        <v>100</v>
      </c>
      <c r="P2548" s="182">
        <f t="shared" si="190"/>
        <v>5.5584905660377366</v>
      </c>
      <c r="Q2548" s="77" t="s">
        <v>718</v>
      </c>
      <c r="V2548" s="34">
        <v>0.43194444444444446</v>
      </c>
      <c r="W2548" s="85">
        <v>0.59722222222222221</v>
      </c>
      <c r="X2548" s="78">
        <f t="shared" si="191"/>
        <v>0.16527777777777775</v>
      </c>
    </row>
    <row r="2549" spans="1:24" x14ac:dyDescent="0.3">
      <c r="A2549" s="47" t="s">
        <v>9177</v>
      </c>
      <c r="B2549" s="68" t="s">
        <v>212</v>
      </c>
      <c r="C2549" s="2" t="s">
        <v>1</v>
      </c>
      <c r="D2549" s="2">
        <v>54</v>
      </c>
      <c r="E2549" s="6">
        <v>24186</v>
      </c>
      <c r="F2549" s="7">
        <v>44063.588136574072</v>
      </c>
      <c r="G2549" s="69" t="s">
        <v>4</v>
      </c>
      <c r="H2549" s="68">
        <v>2747</v>
      </c>
      <c r="I2549" s="93">
        <f t="shared" si="188"/>
        <v>27.47</v>
      </c>
      <c r="J2549" s="93">
        <v>5.8140000000000001</v>
      </c>
      <c r="K2549" s="69">
        <v>100</v>
      </c>
      <c r="L2549" s="68">
        <v>354</v>
      </c>
      <c r="M2549" s="93">
        <f t="shared" si="189"/>
        <v>3.54</v>
      </c>
      <c r="N2549" s="93">
        <v>1.7889999999999999</v>
      </c>
      <c r="O2549" s="69">
        <v>100</v>
      </c>
      <c r="P2549" s="182">
        <f t="shared" si="190"/>
        <v>7.7598870056497171</v>
      </c>
      <c r="Q2549" s="77" t="s">
        <v>718</v>
      </c>
      <c r="V2549" s="34">
        <v>0.43888888888888888</v>
      </c>
      <c r="W2549" s="85">
        <v>0.61111111111111105</v>
      </c>
      <c r="X2549" s="78">
        <f t="shared" si="191"/>
        <v>0.17222222222222217</v>
      </c>
    </row>
    <row r="2550" spans="1:24" x14ac:dyDescent="0.3">
      <c r="A2550" s="47" t="s">
        <v>9177</v>
      </c>
      <c r="B2550" s="68" t="s">
        <v>212</v>
      </c>
      <c r="C2550" s="2" t="s">
        <v>1</v>
      </c>
      <c r="D2550" s="2">
        <v>54</v>
      </c>
      <c r="E2550" s="6">
        <v>24186</v>
      </c>
      <c r="F2550" s="7">
        <v>44063.588136574072</v>
      </c>
      <c r="G2550" s="69" t="s">
        <v>4</v>
      </c>
      <c r="H2550" s="68">
        <v>2747</v>
      </c>
      <c r="I2550" s="93">
        <f t="shared" si="188"/>
        <v>27.47</v>
      </c>
      <c r="J2550" s="93">
        <v>5.8140000000000001</v>
      </c>
      <c r="K2550" s="69">
        <v>100</v>
      </c>
      <c r="L2550" s="68">
        <v>354</v>
      </c>
      <c r="M2550" s="93">
        <f t="shared" si="189"/>
        <v>3.54</v>
      </c>
      <c r="N2550" s="93">
        <v>1.7889999999999999</v>
      </c>
      <c r="O2550" s="69">
        <v>100</v>
      </c>
      <c r="P2550" s="182">
        <f t="shared" si="190"/>
        <v>7.7598870056497171</v>
      </c>
      <c r="Q2550" s="77" t="s">
        <v>718</v>
      </c>
      <c r="V2550" s="34">
        <v>0.43888888888888888</v>
      </c>
      <c r="W2550" s="85">
        <v>0.61111111111111105</v>
      </c>
      <c r="X2550" s="78">
        <f t="shared" si="191"/>
        <v>0.17222222222222217</v>
      </c>
    </row>
    <row r="2551" spans="1:24" x14ac:dyDescent="0.3">
      <c r="A2551" s="47" t="s">
        <v>5253</v>
      </c>
      <c r="B2551" s="68" t="s">
        <v>5254</v>
      </c>
      <c r="C2551" s="2" t="s">
        <v>1</v>
      </c>
      <c r="D2551" s="2">
        <v>42</v>
      </c>
      <c r="E2551" s="6">
        <v>28597</v>
      </c>
      <c r="F2551" s="7">
        <v>44063.609363425923</v>
      </c>
      <c r="G2551" s="69" t="s">
        <v>4</v>
      </c>
      <c r="H2551" s="68">
        <v>1553</v>
      </c>
      <c r="I2551" s="93">
        <f t="shared" si="188"/>
        <v>15.686868686868687</v>
      </c>
      <c r="J2551" s="93">
        <v>3.9790000000000001</v>
      </c>
      <c r="K2551" s="69">
        <v>99</v>
      </c>
      <c r="L2551" s="68">
        <v>485</v>
      </c>
      <c r="M2551" s="93">
        <f t="shared" si="189"/>
        <v>4.8989898989898988</v>
      </c>
      <c r="N2551" s="93">
        <v>2.0870000000000002</v>
      </c>
      <c r="O2551" s="69">
        <v>99</v>
      </c>
      <c r="P2551" s="182">
        <f t="shared" si="190"/>
        <v>3.2020618556701033</v>
      </c>
      <c r="Q2551" s="77" t="s">
        <v>718</v>
      </c>
      <c r="V2551" s="34">
        <v>0.45902777777777781</v>
      </c>
      <c r="W2551" s="85">
        <v>0.63194444444444442</v>
      </c>
      <c r="X2551" s="78">
        <f t="shared" si="191"/>
        <v>0.17291666666666661</v>
      </c>
    </row>
    <row r="2552" spans="1:24" x14ac:dyDescent="0.3">
      <c r="A2552" s="47" t="s">
        <v>5253</v>
      </c>
      <c r="B2552" s="68" t="s">
        <v>5254</v>
      </c>
      <c r="C2552" s="2" t="s">
        <v>1</v>
      </c>
      <c r="D2552" s="2">
        <v>42</v>
      </c>
      <c r="E2552" s="6">
        <v>28597</v>
      </c>
      <c r="F2552" s="7">
        <v>44063.609363425923</v>
      </c>
      <c r="G2552" s="69" t="s">
        <v>4</v>
      </c>
      <c r="H2552" s="68">
        <v>1553</v>
      </c>
      <c r="I2552" s="93">
        <f t="shared" si="188"/>
        <v>15.686868686868687</v>
      </c>
      <c r="J2552" s="93">
        <v>3.9790000000000001</v>
      </c>
      <c r="K2552" s="69">
        <v>99</v>
      </c>
      <c r="L2552" s="68">
        <v>485</v>
      </c>
      <c r="M2552" s="93">
        <f t="shared" si="189"/>
        <v>4.8989898989898988</v>
      </c>
      <c r="N2552" s="93">
        <v>2.0870000000000002</v>
      </c>
      <c r="O2552" s="69">
        <v>99</v>
      </c>
      <c r="P2552" s="182">
        <f t="shared" si="190"/>
        <v>3.2020618556701033</v>
      </c>
      <c r="Q2552" s="77" t="s">
        <v>718</v>
      </c>
      <c r="V2552" s="34">
        <v>0.45902777777777781</v>
      </c>
      <c r="W2552" s="85">
        <v>0.63194444444444442</v>
      </c>
      <c r="X2552" s="78">
        <f t="shared" si="191"/>
        <v>0.17291666666666661</v>
      </c>
    </row>
    <row r="2553" spans="1:24" x14ac:dyDescent="0.3">
      <c r="A2553" s="47" t="s">
        <v>14575</v>
      </c>
      <c r="B2553" s="68" t="s">
        <v>14576</v>
      </c>
      <c r="C2553" s="2" t="s">
        <v>1</v>
      </c>
      <c r="D2553" s="2">
        <v>44</v>
      </c>
      <c r="E2553" s="6">
        <v>27856</v>
      </c>
      <c r="F2553" s="7">
        <v>44063.637662037036</v>
      </c>
      <c r="G2553" s="69" t="s">
        <v>4</v>
      </c>
      <c r="H2553" s="68">
        <v>1574</v>
      </c>
      <c r="I2553" s="93">
        <f t="shared" si="188"/>
        <v>15.8989898989899</v>
      </c>
      <c r="J2553" s="93">
        <v>4.7050000000000001</v>
      </c>
      <c r="K2553" s="69">
        <v>99</v>
      </c>
      <c r="L2553" s="68">
        <v>356</v>
      </c>
      <c r="M2553" s="93">
        <f t="shared" si="189"/>
        <v>3.595959595959596</v>
      </c>
      <c r="N2553" s="93">
        <v>1.8839999999999999</v>
      </c>
      <c r="O2553" s="69">
        <v>99</v>
      </c>
      <c r="P2553" s="182">
        <f t="shared" si="190"/>
        <v>4.4213483146067416</v>
      </c>
      <c r="Q2553" s="77" t="s">
        <v>718</v>
      </c>
      <c r="V2553" s="34">
        <v>0.4826388888888889</v>
      </c>
      <c r="W2553" s="85">
        <v>0.64583333333333337</v>
      </c>
      <c r="X2553" s="78">
        <f t="shared" si="191"/>
        <v>0.16319444444444448</v>
      </c>
    </row>
    <row r="2554" spans="1:24" x14ac:dyDescent="0.3">
      <c r="A2554" s="47" t="s">
        <v>14575</v>
      </c>
      <c r="B2554" s="68" t="s">
        <v>14576</v>
      </c>
      <c r="C2554" s="2" t="s">
        <v>1</v>
      </c>
      <c r="D2554" s="2">
        <v>44</v>
      </c>
      <c r="E2554" s="6">
        <v>27856</v>
      </c>
      <c r="F2554" s="7">
        <v>44063.637662037036</v>
      </c>
      <c r="G2554" s="69" t="s">
        <v>4</v>
      </c>
      <c r="H2554" s="68">
        <v>1574</v>
      </c>
      <c r="I2554" s="93">
        <f t="shared" si="188"/>
        <v>15.8989898989899</v>
      </c>
      <c r="J2554" s="93">
        <v>4.7050000000000001</v>
      </c>
      <c r="K2554" s="69">
        <v>99</v>
      </c>
      <c r="L2554" s="68">
        <v>356</v>
      </c>
      <c r="M2554" s="93">
        <f t="shared" si="189"/>
        <v>3.595959595959596</v>
      </c>
      <c r="N2554" s="93">
        <v>1.8839999999999999</v>
      </c>
      <c r="O2554" s="69">
        <v>99</v>
      </c>
      <c r="P2554" s="182">
        <f t="shared" si="190"/>
        <v>4.4213483146067416</v>
      </c>
      <c r="Q2554" s="77" t="s">
        <v>718</v>
      </c>
      <c r="V2554" s="34">
        <v>0.4826388888888889</v>
      </c>
      <c r="W2554" s="85">
        <v>0.64583333333333337</v>
      </c>
      <c r="X2554" s="78">
        <f t="shared" si="191"/>
        <v>0.16319444444444448</v>
      </c>
    </row>
    <row r="2555" spans="1:24" x14ac:dyDescent="0.3">
      <c r="A2555" s="47" t="s">
        <v>14577</v>
      </c>
      <c r="B2555" s="68" t="s">
        <v>607</v>
      </c>
      <c r="C2555" s="2" t="s">
        <v>1</v>
      </c>
      <c r="D2555" s="2">
        <v>55</v>
      </c>
      <c r="E2555" s="6">
        <v>23912</v>
      </c>
      <c r="F2555" s="7">
        <v>44063.64912037037</v>
      </c>
      <c r="G2555" s="69" t="s">
        <v>4</v>
      </c>
      <c r="H2555" s="68">
        <v>2952</v>
      </c>
      <c r="I2555" s="93">
        <f t="shared" si="188"/>
        <v>29.52</v>
      </c>
      <c r="J2555" s="93">
        <v>5.2729999999999997</v>
      </c>
      <c r="K2555" s="69">
        <v>100</v>
      </c>
      <c r="L2555" s="68">
        <v>501</v>
      </c>
      <c r="M2555" s="93">
        <f t="shared" si="189"/>
        <v>5.01</v>
      </c>
      <c r="N2555" s="93">
        <v>2.298</v>
      </c>
      <c r="O2555" s="69">
        <v>100</v>
      </c>
      <c r="P2555" s="182">
        <f t="shared" si="190"/>
        <v>5.8922155688622757</v>
      </c>
      <c r="Q2555" s="77" t="s">
        <v>718</v>
      </c>
      <c r="V2555" s="34">
        <v>0.50972222222222219</v>
      </c>
      <c r="W2555" s="85">
        <v>0.66666666666666663</v>
      </c>
      <c r="X2555" s="78">
        <f t="shared" si="191"/>
        <v>0.15694444444444444</v>
      </c>
    </row>
    <row r="2556" spans="1:24" x14ac:dyDescent="0.3">
      <c r="A2556" s="47" t="s">
        <v>14577</v>
      </c>
      <c r="B2556" s="68" t="s">
        <v>607</v>
      </c>
      <c r="C2556" s="2" t="s">
        <v>1</v>
      </c>
      <c r="D2556" s="2">
        <v>55</v>
      </c>
      <c r="E2556" s="6">
        <v>23912</v>
      </c>
      <c r="F2556" s="7">
        <v>44063.64912037037</v>
      </c>
      <c r="G2556" s="69" t="s">
        <v>4</v>
      </c>
      <c r="H2556" s="68">
        <v>2952</v>
      </c>
      <c r="I2556" s="93">
        <f t="shared" si="188"/>
        <v>29.52</v>
      </c>
      <c r="J2556" s="93">
        <v>5.2729999999999997</v>
      </c>
      <c r="K2556" s="69">
        <v>100</v>
      </c>
      <c r="L2556" s="68">
        <v>501</v>
      </c>
      <c r="M2556" s="93">
        <f t="shared" si="189"/>
        <v>5.01</v>
      </c>
      <c r="N2556" s="93">
        <v>2.298</v>
      </c>
      <c r="O2556" s="69">
        <v>100</v>
      </c>
      <c r="P2556" s="182">
        <f t="shared" si="190"/>
        <v>5.8922155688622757</v>
      </c>
      <c r="Q2556" s="77" t="s">
        <v>718</v>
      </c>
      <c r="V2556" s="34">
        <v>0.50972222222222219</v>
      </c>
      <c r="W2556" s="85">
        <v>0.66666666666666663</v>
      </c>
      <c r="X2556" s="78">
        <f t="shared" si="191"/>
        <v>0.15694444444444444</v>
      </c>
    </row>
    <row r="2557" spans="1:24" x14ac:dyDescent="0.3">
      <c r="A2557" s="47" t="s">
        <v>14578</v>
      </c>
      <c r="B2557" s="68" t="s">
        <v>14579</v>
      </c>
      <c r="C2557" s="2" t="s">
        <v>6</v>
      </c>
      <c r="D2557" s="2">
        <v>30</v>
      </c>
      <c r="E2557" s="6">
        <v>33069</v>
      </c>
      <c r="F2557" s="7">
        <v>44063.657094907408</v>
      </c>
      <c r="G2557" s="69" t="s">
        <v>4</v>
      </c>
      <c r="H2557" s="68">
        <v>1432</v>
      </c>
      <c r="I2557" s="93">
        <f t="shared" si="188"/>
        <v>14.464646464646465</v>
      </c>
      <c r="J2557" s="93">
        <v>3.4889999999999999</v>
      </c>
      <c r="K2557" s="69">
        <v>99</v>
      </c>
      <c r="L2557" s="68">
        <v>422</v>
      </c>
      <c r="M2557" s="93">
        <f t="shared" si="189"/>
        <v>4.262626262626263</v>
      </c>
      <c r="N2557" s="93">
        <v>2.0379999999999998</v>
      </c>
      <c r="O2557" s="69">
        <v>99</v>
      </c>
      <c r="P2557" s="182">
        <f t="shared" si="190"/>
        <v>3.3933649289099526</v>
      </c>
      <c r="Q2557" s="77" t="s">
        <v>718</v>
      </c>
      <c r="V2557" s="34">
        <v>0.50624999999999998</v>
      </c>
      <c r="W2557" s="85">
        <v>0.68055555555555547</v>
      </c>
      <c r="X2557" s="78">
        <f t="shared" si="191"/>
        <v>0.17430555555555549</v>
      </c>
    </row>
    <row r="2558" spans="1:24" x14ac:dyDescent="0.3">
      <c r="A2558" s="47" t="s">
        <v>14578</v>
      </c>
      <c r="B2558" s="68" t="s">
        <v>14579</v>
      </c>
      <c r="C2558" s="2" t="s">
        <v>6</v>
      </c>
      <c r="D2558" s="2">
        <v>30</v>
      </c>
      <c r="E2558" s="6">
        <v>33069</v>
      </c>
      <c r="F2558" s="7">
        <v>44063.657094907408</v>
      </c>
      <c r="G2558" s="69" t="s">
        <v>4</v>
      </c>
      <c r="H2558" s="68">
        <v>1432</v>
      </c>
      <c r="I2558" s="93">
        <f t="shared" si="188"/>
        <v>14.464646464646465</v>
      </c>
      <c r="J2558" s="93">
        <v>3.4889999999999999</v>
      </c>
      <c r="K2558" s="69">
        <v>99</v>
      </c>
      <c r="L2558" s="68">
        <v>422</v>
      </c>
      <c r="M2558" s="93">
        <f t="shared" si="189"/>
        <v>4.262626262626263</v>
      </c>
      <c r="N2558" s="93">
        <v>2.0379999999999998</v>
      </c>
      <c r="O2558" s="69">
        <v>99</v>
      </c>
      <c r="P2558" s="182">
        <f t="shared" si="190"/>
        <v>3.3933649289099526</v>
      </c>
      <c r="Q2558" s="77" t="s">
        <v>718</v>
      </c>
      <c r="V2558" s="34">
        <v>0.50624999999999998</v>
      </c>
      <c r="W2558" s="85">
        <v>0.68055555555555547</v>
      </c>
      <c r="X2558" s="78">
        <f t="shared" si="191"/>
        <v>0.17430555555555549</v>
      </c>
    </row>
    <row r="2559" spans="1:24" x14ac:dyDescent="0.3">
      <c r="A2559" s="47" t="s">
        <v>14580</v>
      </c>
      <c r="B2559" s="68" t="s">
        <v>14581</v>
      </c>
      <c r="C2559" s="2" t="s">
        <v>6</v>
      </c>
      <c r="D2559" s="2">
        <v>86</v>
      </c>
      <c r="E2559" s="6">
        <v>12334</v>
      </c>
      <c r="F2559" s="7">
        <v>44063.677453703705</v>
      </c>
      <c r="G2559" s="69" t="s">
        <v>4</v>
      </c>
      <c r="H2559" s="68">
        <v>2632</v>
      </c>
      <c r="I2559" s="93">
        <f t="shared" si="188"/>
        <v>26.585858585858585</v>
      </c>
      <c r="J2559" s="93">
        <v>5.56</v>
      </c>
      <c r="K2559" s="69">
        <v>99</v>
      </c>
      <c r="L2559" s="68">
        <v>1033</v>
      </c>
      <c r="M2559" s="93">
        <f t="shared" si="189"/>
        <v>10.434343434343434</v>
      </c>
      <c r="N2559" s="93">
        <v>3.0009999999999999</v>
      </c>
      <c r="O2559" s="69">
        <v>99</v>
      </c>
      <c r="P2559" s="182">
        <f t="shared" si="190"/>
        <v>2.547918683446273</v>
      </c>
      <c r="Q2559" s="77" t="s">
        <v>718</v>
      </c>
      <c r="V2559" s="34">
        <v>0.55486111111111114</v>
      </c>
      <c r="W2559" s="85">
        <v>0.70833333333333337</v>
      </c>
      <c r="X2559" s="78">
        <f t="shared" si="191"/>
        <v>0.15347222222222223</v>
      </c>
    </row>
    <row r="2560" spans="1:24" x14ac:dyDescent="0.3">
      <c r="A2560" s="47" t="s">
        <v>14580</v>
      </c>
      <c r="B2560" s="68" t="s">
        <v>14581</v>
      </c>
      <c r="C2560" s="2" t="s">
        <v>6</v>
      </c>
      <c r="D2560" s="2">
        <v>86</v>
      </c>
      <c r="E2560" s="6">
        <v>12334</v>
      </c>
      <c r="F2560" s="7">
        <v>44063.677453703705</v>
      </c>
      <c r="G2560" s="69" t="s">
        <v>4</v>
      </c>
      <c r="H2560" s="68">
        <v>2632</v>
      </c>
      <c r="I2560" s="93">
        <f t="shared" si="188"/>
        <v>26.585858585858585</v>
      </c>
      <c r="J2560" s="93">
        <v>5.56</v>
      </c>
      <c r="K2560" s="69">
        <v>99</v>
      </c>
      <c r="L2560" s="68">
        <v>1033</v>
      </c>
      <c r="M2560" s="93">
        <f t="shared" si="189"/>
        <v>10.434343434343434</v>
      </c>
      <c r="N2560" s="93">
        <v>3.0009999999999999</v>
      </c>
      <c r="O2560" s="69">
        <v>99</v>
      </c>
      <c r="P2560" s="182">
        <f t="shared" si="190"/>
        <v>2.547918683446273</v>
      </c>
      <c r="Q2560" s="77" t="s">
        <v>718</v>
      </c>
      <c r="V2560" s="34">
        <v>0.55486111111111114</v>
      </c>
      <c r="W2560" s="85">
        <v>0.70833333333333337</v>
      </c>
      <c r="X2560" s="78">
        <f t="shared" si="191"/>
        <v>0.15347222222222223</v>
      </c>
    </row>
    <row r="2561" spans="1:35" x14ac:dyDescent="0.3">
      <c r="A2561" s="47" t="s">
        <v>14582</v>
      </c>
      <c r="B2561" s="68" t="s">
        <v>14583</v>
      </c>
      <c r="C2561" s="2" t="s">
        <v>1</v>
      </c>
      <c r="D2561" s="2">
        <v>56</v>
      </c>
      <c r="E2561" s="6">
        <v>23353</v>
      </c>
      <c r="F2561" s="7">
        <v>44064.512754629628</v>
      </c>
      <c r="G2561" s="69" t="s">
        <v>4</v>
      </c>
      <c r="H2561" s="68">
        <v>3205</v>
      </c>
      <c r="I2561" s="93">
        <f t="shared" si="188"/>
        <v>32.373737373737377</v>
      </c>
      <c r="J2561" s="93">
        <v>5.9020000000000001</v>
      </c>
      <c r="K2561" s="69">
        <v>99</v>
      </c>
      <c r="L2561" s="68">
        <v>683</v>
      </c>
      <c r="M2561" s="93">
        <f t="shared" si="189"/>
        <v>6.8989898989898988</v>
      </c>
      <c r="N2561" s="93">
        <v>2.7090000000000001</v>
      </c>
      <c r="O2561" s="69">
        <v>99</v>
      </c>
      <c r="P2561" s="182">
        <f t="shared" si="190"/>
        <v>4.6925329428989757</v>
      </c>
      <c r="Q2561" s="77" t="s">
        <v>718</v>
      </c>
      <c r="V2561" s="34">
        <v>0.37708333333333338</v>
      </c>
      <c r="W2561" s="85">
        <v>0.52083333333333337</v>
      </c>
      <c r="X2561" s="78">
        <f t="shared" si="191"/>
        <v>0.14374999999999999</v>
      </c>
    </row>
    <row r="2562" spans="1:35" x14ac:dyDescent="0.3">
      <c r="A2562" s="47" t="s">
        <v>14582</v>
      </c>
      <c r="B2562" s="68" t="s">
        <v>14583</v>
      </c>
      <c r="C2562" s="2" t="s">
        <v>1</v>
      </c>
      <c r="D2562" s="2">
        <v>56</v>
      </c>
      <c r="E2562" s="6">
        <v>23353</v>
      </c>
      <c r="F2562" s="7">
        <v>44064.512754629628</v>
      </c>
      <c r="G2562" s="69" t="s">
        <v>4</v>
      </c>
      <c r="H2562" s="68">
        <v>3205</v>
      </c>
      <c r="I2562" s="93">
        <f t="shared" si="188"/>
        <v>32.373737373737377</v>
      </c>
      <c r="J2562" s="93">
        <v>5.9020000000000001</v>
      </c>
      <c r="K2562" s="69">
        <v>99</v>
      </c>
      <c r="L2562" s="68">
        <v>683</v>
      </c>
      <c r="M2562" s="93">
        <f t="shared" si="189"/>
        <v>6.8989898989898988</v>
      </c>
      <c r="N2562" s="93">
        <v>2.7090000000000001</v>
      </c>
      <c r="O2562" s="69">
        <v>99</v>
      </c>
      <c r="P2562" s="182">
        <f t="shared" si="190"/>
        <v>4.6925329428989757</v>
      </c>
      <c r="Q2562" s="77" t="s">
        <v>718</v>
      </c>
      <c r="V2562" s="34">
        <v>0.37708333333333338</v>
      </c>
      <c r="W2562" s="85">
        <v>0.52083333333333337</v>
      </c>
      <c r="X2562" s="78">
        <f t="shared" si="191"/>
        <v>0.14374999999999999</v>
      </c>
    </row>
    <row r="2563" spans="1:35" x14ac:dyDescent="0.3">
      <c r="A2563" s="47" t="s">
        <v>14584</v>
      </c>
      <c r="B2563" s="68" t="s">
        <v>991</v>
      </c>
      <c r="C2563" s="2" t="s">
        <v>1</v>
      </c>
      <c r="D2563" s="2">
        <v>50</v>
      </c>
      <c r="E2563" s="6">
        <v>25771</v>
      </c>
      <c r="F2563" s="7">
        <v>44064.526631944442</v>
      </c>
      <c r="G2563" s="69" t="s">
        <v>4</v>
      </c>
      <c r="H2563" s="68">
        <v>3302</v>
      </c>
      <c r="I2563" s="93">
        <f t="shared" ref="I2563:I2626" si="192">H2563/K2563</f>
        <v>33.020000000000003</v>
      </c>
      <c r="J2563" s="93">
        <v>6.0270000000000001</v>
      </c>
      <c r="K2563" s="69">
        <v>100</v>
      </c>
      <c r="L2563" s="68">
        <v>566</v>
      </c>
      <c r="M2563" s="93">
        <f t="shared" ref="M2563:M2626" si="193">L2563/O2563</f>
        <v>5.66</v>
      </c>
      <c r="N2563" s="93">
        <v>2.4049999999999998</v>
      </c>
      <c r="O2563" s="69">
        <v>100</v>
      </c>
      <c r="P2563" s="182">
        <f t="shared" ref="P2563:P2626" si="194">I2563/M2563</f>
        <v>5.8339222614840995</v>
      </c>
      <c r="Q2563" s="77" t="s">
        <v>718</v>
      </c>
      <c r="V2563" s="34">
        <v>0.40277777777777773</v>
      </c>
      <c r="W2563" s="85">
        <v>0.53472222222222221</v>
      </c>
      <c r="X2563" s="78">
        <f t="shared" si="191"/>
        <v>0.13194444444444448</v>
      </c>
    </row>
    <row r="2564" spans="1:35" x14ac:dyDescent="0.3">
      <c r="A2564" s="47" t="s">
        <v>14584</v>
      </c>
      <c r="B2564" s="68" t="s">
        <v>991</v>
      </c>
      <c r="C2564" s="2" t="s">
        <v>1</v>
      </c>
      <c r="D2564" s="2">
        <v>50</v>
      </c>
      <c r="E2564" s="6">
        <v>25771</v>
      </c>
      <c r="F2564" s="7">
        <v>44064.526631944442</v>
      </c>
      <c r="G2564" s="69" t="s">
        <v>4</v>
      </c>
      <c r="H2564" s="68">
        <v>3302</v>
      </c>
      <c r="I2564" s="93">
        <f t="shared" si="192"/>
        <v>33.020000000000003</v>
      </c>
      <c r="J2564" s="93">
        <v>6.0270000000000001</v>
      </c>
      <c r="K2564" s="69">
        <v>100</v>
      </c>
      <c r="L2564" s="68">
        <v>566</v>
      </c>
      <c r="M2564" s="93">
        <f t="shared" si="193"/>
        <v>5.66</v>
      </c>
      <c r="N2564" s="93">
        <v>2.4049999999999998</v>
      </c>
      <c r="O2564" s="69">
        <v>100</v>
      </c>
      <c r="P2564" s="182">
        <f t="shared" si="194"/>
        <v>5.8339222614840995</v>
      </c>
      <c r="Q2564" s="77" t="s">
        <v>718</v>
      </c>
      <c r="V2564" s="34">
        <v>0.40277777777777773</v>
      </c>
      <c r="W2564" s="85">
        <v>0.53472222222222221</v>
      </c>
      <c r="X2564" s="78">
        <f t="shared" si="191"/>
        <v>0.13194444444444448</v>
      </c>
    </row>
    <row r="2565" spans="1:35" x14ac:dyDescent="0.3">
      <c r="A2565" s="47" t="s">
        <v>14585</v>
      </c>
      <c r="B2565" s="68" t="s">
        <v>14586</v>
      </c>
      <c r="C2565" s="2" t="s">
        <v>6</v>
      </c>
      <c r="D2565" s="2">
        <v>49</v>
      </c>
      <c r="E2565" s="6">
        <v>26085</v>
      </c>
      <c r="F2565" s="7">
        <v>44064.536180555559</v>
      </c>
      <c r="G2565" s="69" t="s">
        <v>4</v>
      </c>
      <c r="H2565" s="68">
        <v>953</v>
      </c>
      <c r="I2565" s="93">
        <f t="shared" si="192"/>
        <v>9.6262626262626263</v>
      </c>
      <c r="J2565" s="93">
        <v>3.2690000000000001</v>
      </c>
      <c r="K2565" s="69">
        <v>99</v>
      </c>
      <c r="L2565" s="68">
        <v>374</v>
      </c>
      <c r="M2565" s="93">
        <f t="shared" si="193"/>
        <v>3.7777777777777777</v>
      </c>
      <c r="N2565" s="93">
        <v>2.0230000000000001</v>
      </c>
      <c r="O2565" s="69">
        <v>99</v>
      </c>
      <c r="P2565" s="182">
        <f t="shared" si="194"/>
        <v>2.5481283422459895</v>
      </c>
      <c r="Q2565" s="77" t="s">
        <v>718</v>
      </c>
      <c r="V2565" s="34">
        <v>0.38541666666666669</v>
      </c>
      <c r="W2565" s="85">
        <v>0.54861111111111105</v>
      </c>
      <c r="X2565" s="78">
        <f t="shared" si="191"/>
        <v>0.16319444444444436</v>
      </c>
    </row>
    <row r="2566" spans="1:35" x14ac:dyDescent="0.3">
      <c r="A2566" s="47" t="s">
        <v>14585</v>
      </c>
      <c r="B2566" s="68" t="s">
        <v>14586</v>
      </c>
      <c r="C2566" s="2" t="s">
        <v>6</v>
      </c>
      <c r="D2566" s="2">
        <v>49</v>
      </c>
      <c r="E2566" s="6">
        <v>26085</v>
      </c>
      <c r="F2566" s="7">
        <v>44064.536180555559</v>
      </c>
      <c r="G2566" s="69" t="s">
        <v>4</v>
      </c>
      <c r="H2566" s="68">
        <v>953</v>
      </c>
      <c r="I2566" s="93">
        <f t="shared" si="192"/>
        <v>9.6262626262626263</v>
      </c>
      <c r="J2566" s="93">
        <v>3.2690000000000001</v>
      </c>
      <c r="K2566" s="69">
        <v>99</v>
      </c>
      <c r="L2566" s="68">
        <v>374</v>
      </c>
      <c r="M2566" s="93">
        <f t="shared" si="193"/>
        <v>3.7777777777777777</v>
      </c>
      <c r="N2566" s="93">
        <v>2.0230000000000001</v>
      </c>
      <c r="O2566" s="69">
        <v>99</v>
      </c>
      <c r="P2566" s="182">
        <f t="shared" si="194"/>
        <v>2.5481283422459895</v>
      </c>
      <c r="Q2566" s="77" t="s">
        <v>718</v>
      </c>
      <c r="V2566" s="34">
        <v>0.38541666666666669</v>
      </c>
      <c r="W2566" s="85">
        <v>0.54861111111111105</v>
      </c>
      <c r="X2566" s="78">
        <f t="shared" si="191"/>
        <v>0.16319444444444436</v>
      </c>
    </row>
    <row r="2567" spans="1:35" x14ac:dyDescent="0.3">
      <c r="A2567" s="47" t="s">
        <v>14587</v>
      </c>
      <c r="B2567" s="68" t="s">
        <v>1902</v>
      </c>
      <c r="C2567" s="2" t="s">
        <v>1</v>
      </c>
      <c r="D2567" s="2">
        <v>47</v>
      </c>
      <c r="E2567" s="6">
        <v>26776</v>
      </c>
      <c r="F2567" s="7">
        <v>44064.548854166664</v>
      </c>
      <c r="G2567" s="69" t="s">
        <v>4</v>
      </c>
      <c r="H2567" s="68">
        <v>3319</v>
      </c>
      <c r="I2567" s="93">
        <f t="shared" si="192"/>
        <v>33.19</v>
      </c>
      <c r="J2567" s="93">
        <v>6.7919999999999998</v>
      </c>
      <c r="K2567" s="69">
        <v>100</v>
      </c>
      <c r="L2567" s="68">
        <v>569</v>
      </c>
      <c r="M2567" s="93">
        <f t="shared" si="193"/>
        <v>5.69</v>
      </c>
      <c r="N2567" s="93">
        <v>2.2050000000000001</v>
      </c>
      <c r="O2567" s="69">
        <v>100</v>
      </c>
      <c r="P2567" s="182">
        <f t="shared" si="194"/>
        <v>5.8330404217926182</v>
      </c>
      <c r="Q2567" s="77" t="s">
        <v>718</v>
      </c>
      <c r="V2567" s="34">
        <v>0.42986111111111108</v>
      </c>
      <c r="W2567" s="85">
        <v>0.56944444444444442</v>
      </c>
      <c r="X2567" s="78">
        <f t="shared" si="191"/>
        <v>0.13958333333333334</v>
      </c>
    </row>
    <row r="2568" spans="1:35" x14ac:dyDescent="0.3">
      <c r="A2568" s="47" t="s">
        <v>14587</v>
      </c>
      <c r="B2568" s="68" t="s">
        <v>1902</v>
      </c>
      <c r="C2568" s="2" t="s">
        <v>1</v>
      </c>
      <c r="D2568" s="2">
        <v>47</v>
      </c>
      <c r="E2568" s="6">
        <v>26776</v>
      </c>
      <c r="F2568" s="7">
        <v>44064.548854166664</v>
      </c>
      <c r="G2568" s="69" t="s">
        <v>4</v>
      </c>
      <c r="H2568" s="68">
        <v>3319</v>
      </c>
      <c r="I2568" s="93">
        <f t="shared" si="192"/>
        <v>33.19</v>
      </c>
      <c r="J2568" s="93">
        <v>6.7919999999999998</v>
      </c>
      <c r="K2568" s="69">
        <v>100</v>
      </c>
      <c r="L2568" s="68">
        <v>569</v>
      </c>
      <c r="M2568" s="93">
        <f t="shared" si="193"/>
        <v>5.69</v>
      </c>
      <c r="N2568" s="93">
        <v>2.2050000000000001</v>
      </c>
      <c r="O2568" s="69">
        <v>100</v>
      </c>
      <c r="P2568" s="182">
        <f t="shared" si="194"/>
        <v>5.8330404217926182</v>
      </c>
      <c r="Q2568" s="77" t="s">
        <v>718</v>
      </c>
      <c r="V2568" s="34">
        <v>0.42986111111111108</v>
      </c>
      <c r="W2568" s="85">
        <v>0.56944444444444442</v>
      </c>
      <c r="X2568" s="78">
        <f t="shared" si="191"/>
        <v>0.13958333333333334</v>
      </c>
    </row>
    <row r="2569" spans="1:35" x14ac:dyDescent="0.3">
      <c r="A2569" s="47" t="s">
        <v>14588</v>
      </c>
      <c r="B2569" s="68" t="s">
        <v>6699</v>
      </c>
      <c r="C2569" s="2" t="s">
        <v>1</v>
      </c>
      <c r="D2569" s="2">
        <v>65</v>
      </c>
      <c r="E2569" s="6">
        <v>20072</v>
      </c>
      <c r="F2569" s="7">
        <v>44064.558182870373</v>
      </c>
      <c r="G2569" s="69" t="s">
        <v>4</v>
      </c>
      <c r="H2569" s="68">
        <v>3354</v>
      </c>
      <c r="I2569" s="93">
        <f t="shared" si="192"/>
        <v>33.878787878787875</v>
      </c>
      <c r="J2569" s="93">
        <v>7.1989999999999998</v>
      </c>
      <c r="K2569" s="69">
        <v>99</v>
      </c>
      <c r="L2569" s="68">
        <v>781</v>
      </c>
      <c r="M2569" s="93">
        <f t="shared" si="193"/>
        <v>7.8888888888888893</v>
      </c>
      <c r="N2569" s="93">
        <v>2.9830000000000001</v>
      </c>
      <c r="O2569" s="69">
        <v>99</v>
      </c>
      <c r="P2569" s="182">
        <f t="shared" si="194"/>
        <v>4.2944942381562097</v>
      </c>
      <c r="Q2569" s="77" t="s">
        <v>718</v>
      </c>
      <c r="V2569" s="34">
        <v>0.44236111111111115</v>
      </c>
      <c r="W2569" s="85">
        <v>0.58333333333333337</v>
      </c>
      <c r="X2569" s="78">
        <f t="shared" si="191"/>
        <v>0.14097222222222222</v>
      </c>
    </row>
    <row r="2570" spans="1:35" x14ac:dyDescent="0.3">
      <c r="A2570" s="47" t="s">
        <v>14588</v>
      </c>
      <c r="B2570" s="68" t="s">
        <v>6699</v>
      </c>
      <c r="C2570" s="2" t="s">
        <v>1</v>
      </c>
      <c r="D2570" s="2">
        <v>65</v>
      </c>
      <c r="E2570" s="6">
        <v>20072</v>
      </c>
      <c r="F2570" s="7">
        <v>44064.558182870373</v>
      </c>
      <c r="G2570" s="69" t="s">
        <v>4</v>
      </c>
      <c r="H2570" s="68">
        <v>3354</v>
      </c>
      <c r="I2570" s="93">
        <f t="shared" si="192"/>
        <v>33.878787878787875</v>
      </c>
      <c r="J2570" s="93">
        <v>7.1989999999999998</v>
      </c>
      <c r="K2570" s="69">
        <v>99</v>
      </c>
      <c r="L2570" s="68">
        <v>781</v>
      </c>
      <c r="M2570" s="93">
        <f t="shared" si="193"/>
        <v>7.8888888888888893</v>
      </c>
      <c r="N2570" s="93">
        <v>2.9830000000000001</v>
      </c>
      <c r="O2570" s="69">
        <v>99</v>
      </c>
      <c r="P2570" s="182">
        <f t="shared" si="194"/>
        <v>4.2944942381562097</v>
      </c>
      <c r="Q2570" s="77" t="s">
        <v>718</v>
      </c>
      <c r="V2570" s="34">
        <v>0.44236111111111115</v>
      </c>
      <c r="W2570" s="85">
        <v>0.58333333333333337</v>
      </c>
      <c r="X2570" s="78">
        <f t="shared" si="191"/>
        <v>0.14097222222222222</v>
      </c>
    </row>
    <row r="2571" spans="1:35" x14ac:dyDescent="0.3">
      <c r="A2571" s="47" t="s">
        <v>14589</v>
      </c>
      <c r="B2571" s="68" t="s">
        <v>1398</v>
      </c>
      <c r="C2571" s="2" t="s">
        <v>1</v>
      </c>
      <c r="D2571" s="2">
        <v>49</v>
      </c>
      <c r="E2571" s="6">
        <v>26002</v>
      </c>
      <c r="F2571" s="7">
        <v>44064.574953703705</v>
      </c>
      <c r="G2571" s="69" t="s">
        <v>4</v>
      </c>
      <c r="H2571" s="68">
        <v>1832</v>
      </c>
      <c r="I2571" s="93">
        <f t="shared" si="192"/>
        <v>18.505050505050505</v>
      </c>
      <c r="J2571" s="93">
        <v>4.6390000000000002</v>
      </c>
      <c r="K2571" s="69">
        <v>99</v>
      </c>
      <c r="L2571" s="68">
        <v>587</v>
      </c>
      <c r="M2571" s="93">
        <f t="shared" si="193"/>
        <v>5.9292929292929291</v>
      </c>
      <c r="N2571" s="93">
        <v>2.512</v>
      </c>
      <c r="O2571" s="69">
        <v>99</v>
      </c>
      <c r="P2571" s="182">
        <f t="shared" si="194"/>
        <v>3.1209540034071552</v>
      </c>
      <c r="Q2571" s="77" t="s">
        <v>718</v>
      </c>
      <c r="V2571" s="34">
        <v>0.44791666666666669</v>
      </c>
      <c r="W2571" s="85">
        <v>0.59722222222222221</v>
      </c>
      <c r="X2571" s="78">
        <f t="shared" si="191"/>
        <v>0.14930555555555552</v>
      </c>
    </row>
    <row r="2572" spans="1:35" x14ac:dyDescent="0.3">
      <c r="A2572" s="47" t="s">
        <v>14589</v>
      </c>
      <c r="B2572" s="68" t="s">
        <v>1398</v>
      </c>
      <c r="C2572" s="2" t="s">
        <v>1</v>
      </c>
      <c r="D2572" s="2">
        <v>49</v>
      </c>
      <c r="E2572" s="6">
        <v>26002</v>
      </c>
      <c r="F2572" s="7">
        <v>44064.574953703705</v>
      </c>
      <c r="G2572" s="69" t="s">
        <v>4</v>
      </c>
      <c r="H2572" s="68">
        <v>1832</v>
      </c>
      <c r="I2572" s="93">
        <f t="shared" si="192"/>
        <v>18.505050505050505</v>
      </c>
      <c r="J2572" s="93">
        <v>4.6390000000000002</v>
      </c>
      <c r="K2572" s="69">
        <v>99</v>
      </c>
      <c r="L2572" s="68">
        <v>587</v>
      </c>
      <c r="M2572" s="93">
        <f t="shared" si="193"/>
        <v>5.9292929292929291</v>
      </c>
      <c r="N2572" s="93">
        <v>2.512</v>
      </c>
      <c r="O2572" s="69">
        <v>99</v>
      </c>
      <c r="P2572" s="182">
        <f t="shared" si="194"/>
        <v>3.1209540034071552</v>
      </c>
      <c r="Q2572" s="77" t="s">
        <v>718</v>
      </c>
      <c r="V2572" s="34">
        <v>0.44791666666666669</v>
      </c>
      <c r="W2572" s="85">
        <v>0.59722222222222221</v>
      </c>
      <c r="X2572" s="78">
        <f t="shared" si="191"/>
        <v>0.14930555555555552</v>
      </c>
      <c r="AB2572" s="43"/>
      <c r="AI2572"/>
    </row>
    <row r="2573" spans="1:35" x14ac:dyDescent="0.3">
      <c r="A2573" s="47" t="s">
        <v>14590</v>
      </c>
      <c r="B2573" s="68" t="s">
        <v>1542</v>
      </c>
      <c r="C2573" s="2" t="s">
        <v>1</v>
      </c>
      <c r="D2573" s="2">
        <v>50</v>
      </c>
      <c r="E2573" s="6">
        <v>25646</v>
      </c>
      <c r="F2573" s="7">
        <v>44064.604409722226</v>
      </c>
      <c r="G2573" s="69" t="s">
        <v>4</v>
      </c>
      <c r="H2573" s="68">
        <v>2165</v>
      </c>
      <c r="I2573" s="93">
        <f t="shared" si="192"/>
        <v>21.65</v>
      </c>
      <c r="J2573" s="93">
        <v>4.99</v>
      </c>
      <c r="K2573" s="69">
        <v>100</v>
      </c>
      <c r="L2573" s="68">
        <v>474</v>
      </c>
      <c r="M2573" s="93">
        <f t="shared" si="193"/>
        <v>4.74</v>
      </c>
      <c r="N2573" s="93">
        <v>1.9570000000000001</v>
      </c>
      <c r="O2573" s="69">
        <v>100</v>
      </c>
      <c r="P2573" s="182">
        <f t="shared" si="194"/>
        <v>4.5675105485232059</v>
      </c>
      <c r="Q2573" s="77" t="s">
        <v>718</v>
      </c>
      <c r="V2573" s="34">
        <v>0.47222222222222227</v>
      </c>
      <c r="W2573" s="85">
        <v>0.61805555555555558</v>
      </c>
      <c r="X2573" s="78">
        <f t="shared" si="191"/>
        <v>0.14583333333333331</v>
      </c>
    </row>
    <row r="2574" spans="1:35" x14ac:dyDescent="0.3">
      <c r="A2574" s="47" t="s">
        <v>14590</v>
      </c>
      <c r="B2574" s="68" t="s">
        <v>1542</v>
      </c>
      <c r="C2574" s="2" t="s">
        <v>1</v>
      </c>
      <c r="D2574" s="2">
        <v>50</v>
      </c>
      <c r="E2574" s="6">
        <v>25646</v>
      </c>
      <c r="F2574" s="7">
        <v>44064.604409722226</v>
      </c>
      <c r="G2574" s="69" t="s">
        <v>4</v>
      </c>
      <c r="H2574" s="68">
        <v>2165</v>
      </c>
      <c r="I2574" s="93">
        <f t="shared" si="192"/>
        <v>21.65</v>
      </c>
      <c r="J2574" s="93">
        <v>4.99</v>
      </c>
      <c r="K2574" s="69">
        <v>100</v>
      </c>
      <c r="L2574" s="68">
        <v>474</v>
      </c>
      <c r="M2574" s="93">
        <f t="shared" si="193"/>
        <v>4.74</v>
      </c>
      <c r="N2574" s="93">
        <v>1.9570000000000001</v>
      </c>
      <c r="O2574" s="69">
        <v>100</v>
      </c>
      <c r="P2574" s="182">
        <f t="shared" si="194"/>
        <v>4.5675105485232059</v>
      </c>
      <c r="Q2574" s="77" t="s">
        <v>718</v>
      </c>
      <c r="V2574" s="34">
        <v>0.47222222222222227</v>
      </c>
      <c r="W2574" s="85">
        <v>0.61805555555555558</v>
      </c>
      <c r="X2574" s="78">
        <f t="shared" si="191"/>
        <v>0.14583333333333331</v>
      </c>
    </row>
    <row r="2575" spans="1:35" x14ac:dyDescent="0.3">
      <c r="A2575" s="47" t="s">
        <v>14591</v>
      </c>
      <c r="B2575" s="68" t="s">
        <v>8524</v>
      </c>
      <c r="C2575" s="2" t="s">
        <v>1</v>
      </c>
      <c r="D2575" s="2">
        <v>64</v>
      </c>
      <c r="E2575" s="6">
        <v>20687</v>
      </c>
      <c r="F2575" s="7">
        <v>44064.626076388886</v>
      </c>
      <c r="G2575" s="69" t="s">
        <v>4</v>
      </c>
      <c r="H2575" s="68">
        <v>3220</v>
      </c>
      <c r="I2575" s="93">
        <f t="shared" si="192"/>
        <v>32.525252525252526</v>
      </c>
      <c r="J2575" s="93">
        <v>6.024</v>
      </c>
      <c r="K2575" s="69">
        <v>99</v>
      </c>
      <c r="L2575" s="68">
        <v>842</v>
      </c>
      <c r="M2575" s="93">
        <f t="shared" si="193"/>
        <v>8.5050505050505052</v>
      </c>
      <c r="N2575" s="93">
        <v>2.9980000000000002</v>
      </c>
      <c r="O2575" s="69">
        <v>99</v>
      </c>
      <c r="P2575" s="182">
        <f t="shared" si="194"/>
        <v>3.8242280285035628</v>
      </c>
      <c r="Q2575" s="77" t="s">
        <v>718</v>
      </c>
      <c r="V2575" s="34">
        <v>0.48055555555555557</v>
      </c>
      <c r="W2575" s="85">
        <v>0.63194444444444442</v>
      </c>
      <c r="X2575" s="78">
        <f t="shared" si="191"/>
        <v>0.15138888888888885</v>
      </c>
    </row>
    <row r="2576" spans="1:35" x14ac:dyDescent="0.3">
      <c r="A2576" s="47" t="s">
        <v>14591</v>
      </c>
      <c r="B2576" s="68" t="s">
        <v>8524</v>
      </c>
      <c r="C2576" s="2" t="s">
        <v>1</v>
      </c>
      <c r="D2576" s="2">
        <v>64</v>
      </c>
      <c r="E2576" s="6">
        <v>20687</v>
      </c>
      <c r="F2576" s="7">
        <v>44064.626076388886</v>
      </c>
      <c r="G2576" s="69" t="s">
        <v>4</v>
      </c>
      <c r="H2576" s="68">
        <v>3220</v>
      </c>
      <c r="I2576" s="93">
        <f t="shared" si="192"/>
        <v>32.525252525252526</v>
      </c>
      <c r="J2576" s="93">
        <v>6.024</v>
      </c>
      <c r="K2576" s="69">
        <v>99</v>
      </c>
      <c r="L2576" s="68">
        <v>842</v>
      </c>
      <c r="M2576" s="93">
        <f t="shared" si="193"/>
        <v>8.5050505050505052</v>
      </c>
      <c r="N2576" s="93">
        <v>2.9980000000000002</v>
      </c>
      <c r="O2576" s="69">
        <v>99</v>
      </c>
      <c r="P2576" s="182">
        <f t="shared" si="194"/>
        <v>3.8242280285035628</v>
      </c>
      <c r="Q2576" s="77" t="s">
        <v>718</v>
      </c>
      <c r="V2576" s="34">
        <v>0.48055555555555557</v>
      </c>
      <c r="W2576" s="85">
        <v>0.63194444444444442</v>
      </c>
      <c r="X2576" s="78">
        <f t="shared" si="191"/>
        <v>0.15138888888888885</v>
      </c>
    </row>
    <row r="2577" spans="1:24" x14ac:dyDescent="0.3">
      <c r="A2577" s="47" t="s">
        <v>14592</v>
      </c>
      <c r="B2577" s="68" t="s">
        <v>14593</v>
      </c>
      <c r="C2577" s="2" t="s">
        <v>1</v>
      </c>
      <c r="D2577" s="2">
        <v>55</v>
      </c>
      <c r="E2577" s="6">
        <v>23741</v>
      </c>
      <c r="F2577" s="7">
        <v>44064.639780092592</v>
      </c>
      <c r="G2577" s="69" t="s">
        <v>4</v>
      </c>
      <c r="H2577" s="68">
        <v>2270</v>
      </c>
      <c r="I2577" s="93">
        <f t="shared" si="192"/>
        <v>22.929292929292931</v>
      </c>
      <c r="J2577" s="93">
        <v>5.1970000000000001</v>
      </c>
      <c r="K2577" s="69">
        <v>99</v>
      </c>
      <c r="L2577" s="68">
        <v>493</v>
      </c>
      <c r="M2577" s="93">
        <f t="shared" si="193"/>
        <v>4.9797979797979801</v>
      </c>
      <c r="N2577" s="93">
        <v>2.4159999999999999</v>
      </c>
      <c r="O2577" s="69">
        <v>99</v>
      </c>
      <c r="P2577" s="182">
        <f t="shared" si="194"/>
        <v>4.6044624746450307</v>
      </c>
      <c r="Q2577" s="77" t="s">
        <v>718</v>
      </c>
      <c r="V2577" s="34">
        <v>0.4993055555555555</v>
      </c>
      <c r="W2577" s="85">
        <v>0.64583333333333337</v>
      </c>
      <c r="X2577" s="78">
        <f t="shared" si="191"/>
        <v>0.14652777777777787</v>
      </c>
    </row>
    <row r="2578" spans="1:24" x14ac:dyDescent="0.3">
      <c r="A2578" s="47" t="s">
        <v>14592</v>
      </c>
      <c r="B2578" s="68" t="s">
        <v>14593</v>
      </c>
      <c r="C2578" s="2" t="s">
        <v>1</v>
      </c>
      <c r="D2578" s="2">
        <v>55</v>
      </c>
      <c r="E2578" s="6">
        <v>23741</v>
      </c>
      <c r="F2578" s="7">
        <v>44064.639780092592</v>
      </c>
      <c r="G2578" s="69" t="s">
        <v>4</v>
      </c>
      <c r="H2578" s="68">
        <v>2270</v>
      </c>
      <c r="I2578" s="93">
        <f t="shared" si="192"/>
        <v>22.929292929292931</v>
      </c>
      <c r="J2578" s="93">
        <v>5.1970000000000001</v>
      </c>
      <c r="K2578" s="69">
        <v>99</v>
      </c>
      <c r="L2578" s="68">
        <v>493</v>
      </c>
      <c r="M2578" s="93">
        <f t="shared" si="193"/>
        <v>4.9797979797979801</v>
      </c>
      <c r="N2578" s="93">
        <v>2.4159999999999999</v>
      </c>
      <c r="O2578" s="69">
        <v>99</v>
      </c>
      <c r="P2578" s="182">
        <f t="shared" si="194"/>
        <v>4.6044624746450307</v>
      </c>
      <c r="Q2578" s="77" t="s">
        <v>718</v>
      </c>
      <c r="V2578" s="34">
        <v>0.4993055555555555</v>
      </c>
      <c r="W2578" s="85">
        <v>0.64583333333333337</v>
      </c>
      <c r="X2578" s="78">
        <f t="shared" si="191"/>
        <v>0.14652777777777787</v>
      </c>
    </row>
    <row r="2579" spans="1:24" x14ac:dyDescent="0.3">
      <c r="A2579" s="47" t="s">
        <v>14594</v>
      </c>
      <c r="B2579" s="68" t="s">
        <v>1895</v>
      </c>
      <c r="C2579" s="2" t="s">
        <v>1</v>
      </c>
      <c r="D2579" s="2">
        <v>47</v>
      </c>
      <c r="E2579" s="6">
        <v>26783</v>
      </c>
      <c r="F2579" s="7">
        <v>44064.649710648147</v>
      </c>
      <c r="G2579" s="69" t="s">
        <v>4</v>
      </c>
      <c r="H2579" s="68">
        <v>2884</v>
      </c>
      <c r="I2579" s="93">
        <f t="shared" si="192"/>
        <v>28.84</v>
      </c>
      <c r="J2579" s="93">
        <v>6.11</v>
      </c>
      <c r="K2579" s="69">
        <v>100</v>
      </c>
      <c r="L2579" s="68">
        <v>495</v>
      </c>
      <c r="M2579" s="93">
        <f t="shared" si="193"/>
        <v>4.95</v>
      </c>
      <c r="N2579" s="93">
        <v>2.371</v>
      </c>
      <c r="O2579" s="69">
        <v>100</v>
      </c>
      <c r="P2579" s="182">
        <f t="shared" si="194"/>
        <v>5.8262626262626256</v>
      </c>
      <c r="Q2579" s="77" t="s">
        <v>718</v>
      </c>
      <c r="V2579" s="34">
        <v>0.5131944444444444</v>
      </c>
      <c r="W2579" s="85">
        <v>0.66666666666666663</v>
      </c>
      <c r="X2579" s="78">
        <f t="shared" si="191"/>
        <v>0.15347222222222223</v>
      </c>
    </row>
    <row r="2580" spans="1:24" x14ac:dyDescent="0.3">
      <c r="A2580" s="47" t="s">
        <v>14594</v>
      </c>
      <c r="B2580" s="68" t="s">
        <v>1895</v>
      </c>
      <c r="C2580" s="2" t="s">
        <v>1</v>
      </c>
      <c r="D2580" s="2">
        <v>47</v>
      </c>
      <c r="E2580" s="6">
        <v>26783</v>
      </c>
      <c r="F2580" s="7">
        <v>44064.649710648147</v>
      </c>
      <c r="G2580" s="69" t="s">
        <v>4</v>
      </c>
      <c r="H2580" s="68">
        <v>2884</v>
      </c>
      <c r="I2580" s="93">
        <f t="shared" si="192"/>
        <v>28.84</v>
      </c>
      <c r="J2580" s="93">
        <v>6.11</v>
      </c>
      <c r="K2580" s="69">
        <v>100</v>
      </c>
      <c r="L2580" s="68">
        <v>495</v>
      </c>
      <c r="M2580" s="93">
        <f t="shared" si="193"/>
        <v>4.95</v>
      </c>
      <c r="N2580" s="93">
        <v>2.371</v>
      </c>
      <c r="O2580" s="69">
        <v>100</v>
      </c>
      <c r="P2580" s="182">
        <f t="shared" si="194"/>
        <v>5.8262626262626256</v>
      </c>
      <c r="Q2580" s="77" t="s">
        <v>718</v>
      </c>
      <c r="V2580" s="34">
        <v>0.5131944444444444</v>
      </c>
      <c r="W2580" s="85">
        <v>0.66666666666666663</v>
      </c>
      <c r="X2580" s="78">
        <f t="shared" si="191"/>
        <v>0.15347222222222223</v>
      </c>
    </row>
    <row r="2581" spans="1:24" x14ac:dyDescent="0.3">
      <c r="A2581" s="47" t="s">
        <v>14595</v>
      </c>
      <c r="B2581" s="68" t="s">
        <v>14596</v>
      </c>
      <c r="C2581" s="2" t="s">
        <v>1</v>
      </c>
      <c r="D2581" s="2">
        <v>50</v>
      </c>
      <c r="E2581" s="6">
        <v>25514</v>
      </c>
      <c r="F2581" s="7">
        <v>44067.431689814817</v>
      </c>
      <c r="G2581" s="69" t="s">
        <v>4</v>
      </c>
      <c r="H2581" s="68">
        <v>2551</v>
      </c>
      <c r="I2581" s="93">
        <f t="shared" si="192"/>
        <v>25.767676767676768</v>
      </c>
      <c r="J2581" s="93">
        <v>4.7229999999999999</v>
      </c>
      <c r="K2581" s="69">
        <v>99</v>
      </c>
      <c r="L2581" s="68">
        <v>566</v>
      </c>
      <c r="M2581" s="93">
        <f t="shared" si="193"/>
        <v>5.7171717171717171</v>
      </c>
      <c r="N2581" s="93">
        <v>2.391</v>
      </c>
      <c r="O2581" s="69">
        <v>99</v>
      </c>
      <c r="P2581" s="182">
        <f t="shared" si="194"/>
        <v>4.5070671378091873</v>
      </c>
      <c r="Q2581" s="77" t="s">
        <v>718</v>
      </c>
      <c r="V2581" s="34">
        <v>0.3659722222222222</v>
      </c>
      <c r="W2581" s="85">
        <v>0.52083333333333337</v>
      </c>
      <c r="X2581" s="78">
        <f t="shared" si="191"/>
        <v>0.15486111111111117</v>
      </c>
    </row>
    <row r="2582" spans="1:24" x14ac:dyDescent="0.3">
      <c r="A2582" s="47" t="s">
        <v>14595</v>
      </c>
      <c r="B2582" s="68" t="s">
        <v>14596</v>
      </c>
      <c r="C2582" s="2" t="s">
        <v>1</v>
      </c>
      <c r="D2582" s="2">
        <v>50</v>
      </c>
      <c r="E2582" s="6">
        <v>25514</v>
      </c>
      <c r="F2582" s="7">
        <v>44067.431689814817</v>
      </c>
      <c r="G2582" s="69" t="s">
        <v>4</v>
      </c>
      <c r="H2582" s="68">
        <v>2551</v>
      </c>
      <c r="I2582" s="93">
        <f t="shared" si="192"/>
        <v>25.767676767676768</v>
      </c>
      <c r="J2582" s="93">
        <v>4.7229999999999999</v>
      </c>
      <c r="K2582" s="69">
        <v>99</v>
      </c>
      <c r="L2582" s="68">
        <v>566</v>
      </c>
      <c r="M2582" s="93">
        <f t="shared" si="193"/>
        <v>5.7171717171717171</v>
      </c>
      <c r="N2582" s="93">
        <v>2.391</v>
      </c>
      <c r="O2582" s="69">
        <v>99</v>
      </c>
      <c r="P2582" s="182">
        <f t="shared" si="194"/>
        <v>4.5070671378091873</v>
      </c>
      <c r="Q2582" s="77" t="s">
        <v>718</v>
      </c>
      <c r="V2582" s="34">
        <v>0.3659722222222222</v>
      </c>
      <c r="W2582" s="85">
        <v>0.52083333333333337</v>
      </c>
      <c r="X2582" s="78">
        <f t="shared" si="191"/>
        <v>0.15486111111111117</v>
      </c>
    </row>
    <row r="2583" spans="1:24" x14ac:dyDescent="0.3">
      <c r="A2583" s="47" t="s">
        <v>14597</v>
      </c>
      <c r="B2583" s="68" t="s">
        <v>14598</v>
      </c>
      <c r="C2583" s="2" t="s">
        <v>6</v>
      </c>
      <c r="D2583" s="2">
        <v>75</v>
      </c>
      <c r="E2583" s="6">
        <v>16484</v>
      </c>
      <c r="F2583" s="7">
        <v>44067.534918981481</v>
      </c>
      <c r="G2583" s="69" t="s">
        <v>4</v>
      </c>
      <c r="H2583" s="68">
        <v>2008</v>
      </c>
      <c r="I2583" s="93">
        <f t="shared" si="192"/>
        <v>20.079999999999998</v>
      </c>
      <c r="J2583" s="93">
        <v>3.9119999999999999</v>
      </c>
      <c r="K2583" s="69">
        <v>100</v>
      </c>
      <c r="L2583" s="68">
        <v>739</v>
      </c>
      <c r="M2583" s="93">
        <f t="shared" si="193"/>
        <v>7.39</v>
      </c>
      <c r="N2583" s="93">
        <v>2.8559999999999999</v>
      </c>
      <c r="O2583" s="69">
        <v>100</v>
      </c>
      <c r="P2583" s="182">
        <f t="shared" si="194"/>
        <v>2.717185385656292</v>
      </c>
      <c r="Q2583" s="77" t="s">
        <v>718</v>
      </c>
      <c r="V2583" s="34">
        <v>0.41180555555555554</v>
      </c>
      <c r="W2583" s="85">
        <v>0.53472222222222221</v>
      </c>
      <c r="X2583" s="78">
        <f t="shared" si="191"/>
        <v>0.12291666666666667</v>
      </c>
    </row>
    <row r="2584" spans="1:24" x14ac:dyDescent="0.3">
      <c r="A2584" s="47" t="s">
        <v>14597</v>
      </c>
      <c r="B2584" s="68" t="s">
        <v>14598</v>
      </c>
      <c r="C2584" s="2" t="s">
        <v>6</v>
      </c>
      <c r="D2584" s="2">
        <v>75</v>
      </c>
      <c r="E2584" s="6">
        <v>16484</v>
      </c>
      <c r="F2584" s="7">
        <v>44067.534918981481</v>
      </c>
      <c r="G2584" s="69" t="s">
        <v>4</v>
      </c>
      <c r="H2584" s="68">
        <v>2008</v>
      </c>
      <c r="I2584" s="93">
        <f t="shared" si="192"/>
        <v>20.079999999999998</v>
      </c>
      <c r="J2584" s="93">
        <v>3.9119999999999999</v>
      </c>
      <c r="K2584" s="69">
        <v>100</v>
      </c>
      <c r="L2584" s="68">
        <v>739</v>
      </c>
      <c r="M2584" s="93">
        <f t="shared" si="193"/>
        <v>7.39</v>
      </c>
      <c r="N2584" s="93">
        <v>2.8559999999999999</v>
      </c>
      <c r="O2584" s="69">
        <v>100</v>
      </c>
      <c r="P2584" s="182">
        <f t="shared" si="194"/>
        <v>2.717185385656292</v>
      </c>
      <c r="Q2584" s="77" t="s">
        <v>718</v>
      </c>
      <c r="V2584" s="34">
        <v>0.41180555555555554</v>
      </c>
      <c r="W2584" s="85">
        <v>0.53472222222222221</v>
      </c>
      <c r="X2584" s="78">
        <f t="shared" si="191"/>
        <v>0.12291666666666667</v>
      </c>
    </row>
    <row r="2585" spans="1:24" x14ac:dyDescent="0.3">
      <c r="A2585" s="47" t="s">
        <v>4397</v>
      </c>
      <c r="B2585" s="68" t="s">
        <v>270</v>
      </c>
      <c r="C2585" s="2" t="s">
        <v>6</v>
      </c>
      <c r="D2585" s="2">
        <v>73</v>
      </c>
      <c r="E2585" s="6">
        <v>17283</v>
      </c>
      <c r="F2585" s="7">
        <v>44067.547743055555</v>
      </c>
      <c r="G2585" s="69" t="s">
        <v>4</v>
      </c>
      <c r="H2585" s="68">
        <v>2610</v>
      </c>
      <c r="I2585" s="93">
        <f t="shared" si="192"/>
        <v>26.1</v>
      </c>
      <c r="J2585" s="93">
        <v>1.744</v>
      </c>
      <c r="K2585" s="69">
        <v>100</v>
      </c>
      <c r="L2585" s="68">
        <v>1284</v>
      </c>
      <c r="M2585" s="93">
        <f t="shared" si="193"/>
        <v>12.84</v>
      </c>
      <c r="N2585" s="93">
        <v>1.468</v>
      </c>
      <c r="O2585" s="69">
        <v>100</v>
      </c>
      <c r="P2585" s="182">
        <f t="shared" si="194"/>
        <v>2.0327102803738319</v>
      </c>
      <c r="Q2585" s="77" t="s">
        <v>718</v>
      </c>
      <c r="V2585" s="34">
        <v>0.4201388888888889</v>
      </c>
      <c r="W2585" s="85">
        <v>0.54861111111111105</v>
      </c>
      <c r="X2585" s="78">
        <f t="shared" si="191"/>
        <v>0.12847222222222215</v>
      </c>
    </row>
    <row r="2586" spans="1:24" x14ac:dyDescent="0.3">
      <c r="A2586" s="47" t="s">
        <v>4397</v>
      </c>
      <c r="B2586" s="68" t="s">
        <v>270</v>
      </c>
      <c r="C2586" s="2" t="s">
        <v>6</v>
      </c>
      <c r="D2586" s="2">
        <v>73</v>
      </c>
      <c r="E2586" s="6">
        <v>17283</v>
      </c>
      <c r="F2586" s="7">
        <v>44067.547743055555</v>
      </c>
      <c r="G2586" s="69" t="s">
        <v>4</v>
      </c>
      <c r="H2586" s="68">
        <v>2610</v>
      </c>
      <c r="I2586" s="93">
        <f t="shared" si="192"/>
        <v>26.1</v>
      </c>
      <c r="J2586" s="93">
        <v>1.744</v>
      </c>
      <c r="K2586" s="69">
        <v>100</v>
      </c>
      <c r="L2586" s="68">
        <v>1284</v>
      </c>
      <c r="M2586" s="93">
        <f t="shared" si="193"/>
        <v>12.84</v>
      </c>
      <c r="N2586" s="93">
        <v>1.468</v>
      </c>
      <c r="O2586" s="69">
        <v>100</v>
      </c>
      <c r="P2586" s="182">
        <f t="shared" si="194"/>
        <v>2.0327102803738319</v>
      </c>
      <c r="Q2586" s="77" t="s">
        <v>718</v>
      </c>
      <c r="V2586" s="34">
        <v>0.4201388888888889</v>
      </c>
      <c r="W2586" s="85">
        <v>0.54861111111111105</v>
      </c>
      <c r="X2586" s="78">
        <f t="shared" si="191"/>
        <v>0.12847222222222215</v>
      </c>
    </row>
    <row r="2587" spans="1:24" x14ac:dyDescent="0.3">
      <c r="A2587" s="47" t="s">
        <v>14599</v>
      </c>
      <c r="B2587" s="68" t="s">
        <v>14600</v>
      </c>
      <c r="C2587" s="2" t="s">
        <v>1</v>
      </c>
      <c r="D2587" s="2">
        <v>52</v>
      </c>
      <c r="E2587" s="6">
        <v>24922</v>
      </c>
      <c r="F2587" s="7">
        <v>44067.558842592596</v>
      </c>
      <c r="G2587" s="69" t="s">
        <v>4</v>
      </c>
      <c r="H2587" s="68">
        <v>2183</v>
      </c>
      <c r="I2587" s="93">
        <f t="shared" si="192"/>
        <v>22.050505050505052</v>
      </c>
      <c r="J2587" s="93">
        <v>4.9989999999999997</v>
      </c>
      <c r="K2587" s="69">
        <v>99</v>
      </c>
      <c r="L2587" s="68">
        <v>611</v>
      </c>
      <c r="M2587" s="93">
        <f t="shared" si="193"/>
        <v>6.1717171717171722</v>
      </c>
      <c r="N2587" s="93">
        <v>2.7519999999999998</v>
      </c>
      <c r="O2587" s="69">
        <v>99</v>
      </c>
      <c r="P2587" s="182">
        <f t="shared" si="194"/>
        <v>3.5728314238952539</v>
      </c>
      <c r="Q2587" s="77" t="s">
        <v>718</v>
      </c>
      <c r="V2587" s="34">
        <v>0.43263888888888885</v>
      </c>
      <c r="W2587" s="85">
        <v>0.56944444444444442</v>
      </c>
      <c r="X2587" s="78">
        <f t="shared" si="191"/>
        <v>0.13680555555555557</v>
      </c>
    </row>
    <row r="2588" spans="1:24" x14ac:dyDescent="0.3">
      <c r="A2588" s="47" t="s">
        <v>14599</v>
      </c>
      <c r="B2588" s="68" t="s">
        <v>14600</v>
      </c>
      <c r="C2588" s="2" t="s">
        <v>1</v>
      </c>
      <c r="D2588" s="2">
        <v>52</v>
      </c>
      <c r="E2588" s="6">
        <v>24922</v>
      </c>
      <c r="F2588" s="7">
        <v>44067.558842592596</v>
      </c>
      <c r="G2588" s="69" t="s">
        <v>4</v>
      </c>
      <c r="H2588" s="68">
        <v>2183</v>
      </c>
      <c r="I2588" s="93">
        <f t="shared" si="192"/>
        <v>22.050505050505052</v>
      </c>
      <c r="J2588" s="93">
        <v>4.9989999999999997</v>
      </c>
      <c r="K2588" s="69">
        <v>99</v>
      </c>
      <c r="L2588" s="68">
        <v>611</v>
      </c>
      <c r="M2588" s="93">
        <f t="shared" si="193"/>
        <v>6.1717171717171722</v>
      </c>
      <c r="N2588" s="93">
        <v>2.7519999999999998</v>
      </c>
      <c r="O2588" s="69">
        <v>99</v>
      </c>
      <c r="P2588" s="182">
        <f t="shared" si="194"/>
        <v>3.5728314238952539</v>
      </c>
      <c r="Q2588" s="77" t="s">
        <v>718</v>
      </c>
      <c r="V2588" s="34">
        <v>0.43263888888888885</v>
      </c>
      <c r="W2588" s="85">
        <v>0.56944444444444442</v>
      </c>
      <c r="X2588" s="78">
        <f t="shared" si="191"/>
        <v>0.13680555555555557</v>
      </c>
    </row>
    <row r="2589" spans="1:24" x14ac:dyDescent="0.3">
      <c r="A2589" s="47" t="s">
        <v>14601</v>
      </c>
      <c r="B2589" s="68" t="s">
        <v>623</v>
      </c>
      <c r="C2589" s="2" t="s">
        <v>1</v>
      </c>
      <c r="D2589" s="2">
        <v>46</v>
      </c>
      <c r="E2589" s="6">
        <v>27032</v>
      </c>
      <c r="F2589" s="7">
        <v>44067.577430555553</v>
      </c>
      <c r="G2589" s="69" t="s">
        <v>4</v>
      </c>
      <c r="H2589" s="68">
        <v>2295</v>
      </c>
      <c r="I2589" s="93">
        <f t="shared" si="192"/>
        <v>22.95</v>
      </c>
      <c r="J2589" s="93">
        <v>4.9329999999999998</v>
      </c>
      <c r="K2589" s="69">
        <v>100</v>
      </c>
      <c r="L2589" s="68">
        <v>571</v>
      </c>
      <c r="M2589" s="93">
        <f t="shared" si="193"/>
        <v>5.71</v>
      </c>
      <c r="N2589" s="93">
        <v>2.488</v>
      </c>
      <c r="O2589" s="69">
        <v>100</v>
      </c>
      <c r="P2589" s="182">
        <f t="shared" si="194"/>
        <v>4.0192644483362523</v>
      </c>
      <c r="Q2589" s="77" t="s">
        <v>718</v>
      </c>
      <c r="V2589" s="34">
        <v>0.43611111111111112</v>
      </c>
      <c r="W2589" s="85">
        <v>0.58333333333333337</v>
      </c>
      <c r="X2589" s="78">
        <f t="shared" si="191"/>
        <v>0.14722222222222225</v>
      </c>
    </row>
    <row r="2590" spans="1:24" x14ac:dyDescent="0.3">
      <c r="A2590" s="47" t="s">
        <v>14601</v>
      </c>
      <c r="B2590" s="68" t="s">
        <v>623</v>
      </c>
      <c r="C2590" s="2" t="s">
        <v>1</v>
      </c>
      <c r="D2590" s="2">
        <v>46</v>
      </c>
      <c r="E2590" s="6">
        <v>27032</v>
      </c>
      <c r="F2590" s="7">
        <v>44067.577430555553</v>
      </c>
      <c r="G2590" s="69" t="s">
        <v>4</v>
      </c>
      <c r="H2590" s="68">
        <v>2295</v>
      </c>
      <c r="I2590" s="93">
        <f t="shared" si="192"/>
        <v>22.95</v>
      </c>
      <c r="J2590" s="93">
        <v>4.9329999999999998</v>
      </c>
      <c r="K2590" s="69">
        <v>100</v>
      </c>
      <c r="L2590" s="68">
        <v>571</v>
      </c>
      <c r="M2590" s="93">
        <f t="shared" si="193"/>
        <v>5.71</v>
      </c>
      <c r="N2590" s="93">
        <v>2.488</v>
      </c>
      <c r="O2590" s="69">
        <v>100</v>
      </c>
      <c r="P2590" s="182">
        <f t="shared" si="194"/>
        <v>4.0192644483362523</v>
      </c>
      <c r="Q2590" s="77" t="s">
        <v>718</v>
      </c>
      <c r="V2590" s="34">
        <v>0.43611111111111112</v>
      </c>
      <c r="W2590" s="85">
        <v>0.58333333333333337</v>
      </c>
      <c r="X2590" s="78">
        <f t="shared" si="191"/>
        <v>0.14722222222222225</v>
      </c>
    </row>
    <row r="2591" spans="1:24" x14ac:dyDescent="0.3">
      <c r="A2591" s="47" t="s">
        <v>14602</v>
      </c>
      <c r="B2591" s="68" t="s">
        <v>14603</v>
      </c>
      <c r="C2591" s="2" t="s">
        <v>6</v>
      </c>
      <c r="D2591" s="2">
        <v>60</v>
      </c>
      <c r="E2591" s="6">
        <v>21856</v>
      </c>
      <c r="F2591" s="7">
        <v>44067.58730324074</v>
      </c>
      <c r="G2591" s="69" t="s">
        <v>4</v>
      </c>
      <c r="H2591" s="68">
        <v>1118</v>
      </c>
      <c r="I2591" s="93">
        <f t="shared" si="192"/>
        <v>11.292929292929292</v>
      </c>
      <c r="J2591" s="93">
        <v>3.363</v>
      </c>
      <c r="K2591" s="69">
        <v>99</v>
      </c>
      <c r="L2591" s="68">
        <v>468</v>
      </c>
      <c r="M2591" s="93">
        <f t="shared" si="193"/>
        <v>4.7272727272727275</v>
      </c>
      <c r="N2591" s="93">
        <v>2.3769999999999998</v>
      </c>
      <c r="O2591" s="69">
        <v>99</v>
      </c>
      <c r="P2591" s="182">
        <f t="shared" si="194"/>
        <v>2.3888888888888888</v>
      </c>
      <c r="Q2591" s="77" t="s">
        <v>718</v>
      </c>
      <c r="V2591" s="34">
        <v>0.43055555555555558</v>
      </c>
      <c r="W2591" s="85">
        <v>0.59722222222222221</v>
      </c>
      <c r="X2591" s="78">
        <f t="shared" si="191"/>
        <v>0.16666666666666663</v>
      </c>
    </row>
    <row r="2592" spans="1:24" x14ac:dyDescent="0.3">
      <c r="A2592" s="47" t="s">
        <v>14602</v>
      </c>
      <c r="B2592" s="68" t="s">
        <v>14603</v>
      </c>
      <c r="C2592" s="2" t="s">
        <v>6</v>
      </c>
      <c r="D2592" s="2">
        <v>60</v>
      </c>
      <c r="E2592" s="6">
        <v>21856</v>
      </c>
      <c r="F2592" s="7">
        <v>44067.58730324074</v>
      </c>
      <c r="G2592" s="69" t="s">
        <v>4</v>
      </c>
      <c r="H2592" s="68">
        <v>1118</v>
      </c>
      <c r="I2592" s="93">
        <f t="shared" si="192"/>
        <v>11.292929292929292</v>
      </c>
      <c r="J2592" s="93">
        <v>3.363</v>
      </c>
      <c r="K2592" s="69">
        <v>99</v>
      </c>
      <c r="L2592" s="68">
        <v>468</v>
      </c>
      <c r="M2592" s="93">
        <f t="shared" si="193"/>
        <v>4.7272727272727275</v>
      </c>
      <c r="N2592" s="93">
        <v>2.3769999999999998</v>
      </c>
      <c r="O2592" s="69">
        <v>99</v>
      </c>
      <c r="P2592" s="182">
        <f t="shared" si="194"/>
        <v>2.3888888888888888</v>
      </c>
      <c r="Q2592" s="77" t="s">
        <v>718</v>
      </c>
      <c r="V2592" s="34">
        <v>0.43055555555555558</v>
      </c>
      <c r="W2592" s="85">
        <v>0.59722222222222221</v>
      </c>
      <c r="X2592" s="78">
        <f t="shared" si="191"/>
        <v>0.16666666666666663</v>
      </c>
    </row>
    <row r="2593" spans="1:24" x14ac:dyDescent="0.3">
      <c r="A2593" s="47" t="s">
        <v>14604</v>
      </c>
      <c r="B2593" s="68" t="s">
        <v>1479</v>
      </c>
      <c r="C2593" s="2" t="s">
        <v>1</v>
      </c>
      <c r="D2593" s="2">
        <v>60</v>
      </c>
      <c r="E2593" s="6">
        <v>22000</v>
      </c>
      <c r="F2593" s="7">
        <v>44067.602696759262</v>
      </c>
      <c r="G2593" s="69" t="s">
        <v>4</v>
      </c>
      <c r="H2593" s="68">
        <v>3228</v>
      </c>
      <c r="I2593" s="93">
        <f t="shared" si="192"/>
        <v>32.28</v>
      </c>
      <c r="J2593" s="93">
        <v>6.2930000000000001</v>
      </c>
      <c r="K2593" s="69">
        <v>100</v>
      </c>
      <c r="L2593" s="68">
        <v>473</v>
      </c>
      <c r="M2593" s="93">
        <f t="shared" si="193"/>
        <v>4.7300000000000004</v>
      </c>
      <c r="N2593" s="93">
        <v>2.169</v>
      </c>
      <c r="O2593" s="69">
        <v>100</v>
      </c>
      <c r="P2593" s="182">
        <f t="shared" si="194"/>
        <v>6.8245243128964059</v>
      </c>
      <c r="Q2593" s="77" t="s">
        <v>718</v>
      </c>
      <c r="V2593" s="34">
        <v>0.47222222222222227</v>
      </c>
      <c r="W2593" s="85">
        <v>0.61805555555555558</v>
      </c>
      <c r="X2593" s="78">
        <f t="shared" si="191"/>
        <v>0.14583333333333331</v>
      </c>
    </row>
    <row r="2594" spans="1:24" x14ac:dyDescent="0.3">
      <c r="A2594" s="47" t="s">
        <v>14604</v>
      </c>
      <c r="B2594" s="68" t="s">
        <v>1479</v>
      </c>
      <c r="C2594" s="2" t="s">
        <v>1</v>
      </c>
      <c r="D2594" s="2">
        <v>60</v>
      </c>
      <c r="E2594" s="6">
        <v>22000</v>
      </c>
      <c r="F2594" s="7">
        <v>44067.602696759262</v>
      </c>
      <c r="G2594" s="69" t="s">
        <v>4</v>
      </c>
      <c r="H2594" s="68">
        <v>3228</v>
      </c>
      <c r="I2594" s="93">
        <f t="shared" si="192"/>
        <v>32.28</v>
      </c>
      <c r="J2594" s="93">
        <v>6.2930000000000001</v>
      </c>
      <c r="K2594" s="69">
        <v>100</v>
      </c>
      <c r="L2594" s="68">
        <v>473</v>
      </c>
      <c r="M2594" s="93">
        <f t="shared" si="193"/>
        <v>4.7300000000000004</v>
      </c>
      <c r="N2594" s="93">
        <v>2.169</v>
      </c>
      <c r="O2594" s="69">
        <v>100</v>
      </c>
      <c r="P2594" s="182">
        <f t="shared" si="194"/>
        <v>6.8245243128964059</v>
      </c>
      <c r="Q2594" s="77" t="s">
        <v>718</v>
      </c>
      <c r="V2594" s="34">
        <v>0.47222222222222227</v>
      </c>
      <c r="W2594" s="85">
        <v>0.61805555555555558</v>
      </c>
      <c r="X2594" s="78">
        <f t="shared" si="191"/>
        <v>0.14583333333333331</v>
      </c>
    </row>
    <row r="2595" spans="1:24" x14ac:dyDescent="0.3">
      <c r="A2595" s="47" t="s">
        <v>14605</v>
      </c>
      <c r="B2595" s="68" t="s">
        <v>8288</v>
      </c>
      <c r="C2595" s="2" t="s">
        <v>1</v>
      </c>
      <c r="D2595" s="2">
        <v>57</v>
      </c>
      <c r="E2595" s="6">
        <v>23215</v>
      </c>
      <c r="F2595" s="7">
        <v>44067.612673611111</v>
      </c>
      <c r="G2595" s="69" t="s">
        <v>4</v>
      </c>
      <c r="H2595" s="68">
        <v>2639</v>
      </c>
      <c r="I2595" s="93">
        <f t="shared" si="192"/>
        <v>26.656565656565657</v>
      </c>
      <c r="J2595" s="93">
        <v>5.7130000000000001</v>
      </c>
      <c r="K2595" s="69">
        <v>99</v>
      </c>
      <c r="L2595" s="68">
        <v>437</v>
      </c>
      <c r="M2595" s="93">
        <f t="shared" si="193"/>
        <v>4.4141414141414144</v>
      </c>
      <c r="N2595" s="93">
        <v>2.0950000000000002</v>
      </c>
      <c r="O2595" s="69">
        <v>99</v>
      </c>
      <c r="P2595" s="182">
        <f t="shared" si="194"/>
        <v>6.0389016018306636</v>
      </c>
      <c r="Q2595" s="77" t="s">
        <v>718</v>
      </c>
      <c r="V2595" s="34">
        <v>0.48055555555555557</v>
      </c>
      <c r="W2595" s="85">
        <v>0.63194444444444442</v>
      </c>
      <c r="X2595" s="78">
        <f t="shared" si="191"/>
        <v>0.15138888888888885</v>
      </c>
    </row>
    <row r="2596" spans="1:24" x14ac:dyDescent="0.3">
      <c r="A2596" s="47" t="s">
        <v>14605</v>
      </c>
      <c r="B2596" s="68" t="s">
        <v>8288</v>
      </c>
      <c r="C2596" s="2" t="s">
        <v>1</v>
      </c>
      <c r="D2596" s="2">
        <v>57</v>
      </c>
      <c r="E2596" s="6">
        <v>23215</v>
      </c>
      <c r="F2596" s="7">
        <v>44067.612673611111</v>
      </c>
      <c r="G2596" s="69" t="s">
        <v>4</v>
      </c>
      <c r="H2596" s="68">
        <v>2639</v>
      </c>
      <c r="I2596" s="93">
        <f t="shared" si="192"/>
        <v>26.656565656565657</v>
      </c>
      <c r="J2596" s="93">
        <v>5.7130000000000001</v>
      </c>
      <c r="K2596" s="69">
        <v>99</v>
      </c>
      <c r="L2596" s="68">
        <v>437</v>
      </c>
      <c r="M2596" s="93">
        <f t="shared" si="193"/>
        <v>4.4141414141414144</v>
      </c>
      <c r="N2596" s="93">
        <v>2.0950000000000002</v>
      </c>
      <c r="O2596" s="69">
        <v>99</v>
      </c>
      <c r="P2596" s="182">
        <f t="shared" si="194"/>
        <v>6.0389016018306636</v>
      </c>
      <c r="Q2596" s="77" t="s">
        <v>718</v>
      </c>
      <c r="V2596" s="34">
        <v>0.48055555555555557</v>
      </c>
      <c r="W2596" s="85">
        <v>0.63194444444444442</v>
      </c>
      <c r="X2596" s="78">
        <f t="shared" si="191"/>
        <v>0.15138888888888885</v>
      </c>
    </row>
    <row r="2597" spans="1:24" x14ac:dyDescent="0.3">
      <c r="A2597" s="47" t="s">
        <v>14606</v>
      </c>
      <c r="B2597" s="68" t="s">
        <v>14607</v>
      </c>
      <c r="C2597" s="2" t="s">
        <v>1</v>
      </c>
      <c r="D2597" s="2">
        <v>36</v>
      </c>
      <c r="E2597" s="6">
        <v>30575</v>
      </c>
      <c r="F2597" s="7">
        <v>44067.639768518522</v>
      </c>
      <c r="G2597" s="69" t="s">
        <v>4</v>
      </c>
      <c r="H2597" s="68">
        <v>1184</v>
      </c>
      <c r="I2597" s="93">
        <f t="shared" si="192"/>
        <v>11.95959595959596</v>
      </c>
      <c r="J2597" s="93">
        <v>3.31</v>
      </c>
      <c r="K2597" s="69">
        <v>99</v>
      </c>
      <c r="L2597" s="68">
        <v>313</v>
      </c>
      <c r="M2597" s="93">
        <f t="shared" si="193"/>
        <v>3.1616161616161618</v>
      </c>
      <c r="N2597" s="93">
        <v>1.845</v>
      </c>
      <c r="O2597" s="69">
        <v>99</v>
      </c>
      <c r="P2597" s="182">
        <f t="shared" si="194"/>
        <v>3.7827476038338657</v>
      </c>
      <c r="Q2597" s="77" t="s">
        <v>718</v>
      </c>
      <c r="V2597" s="34">
        <v>0.48749999999999999</v>
      </c>
      <c r="W2597" s="85">
        <v>0.64583333333333337</v>
      </c>
      <c r="X2597" s="78">
        <f t="shared" si="191"/>
        <v>0.15833333333333338</v>
      </c>
    </row>
    <row r="2598" spans="1:24" x14ac:dyDescent="0.3">
      <c r="A2598" s="47" t="s">
        <v>14606</v>
      </c>
      <c r="B2598" s="68" t="s">
        <v>14607</v>
      </c>
      <c r="C2598" s="2" t="s">
        <v>1</v>
      </c>
      <c r="D2598" s="2">
        <v>36</v>
      </c>
      <c r="E2598" s="6">
        <v>30575</v>
      </c>
      <c r="F2598" s="7">
        <v>44067.639768518522</v>
      </c>
      <c r="G2598" s="69" t="s">
        <v>4</v>
      </c>
      <c r="H2598" s="68">
        <v>1184</v>
      </c>
      <c r="I2598" s="93">
        <f t="shared" si="192"/>
        <v>11.95959595959596</v>
      </c>
      <c r="J2598" s="93">
        <v>3.31</v>
      </c>
      <c r="K2598" s="69">
        <v>99</v>
      </c>
      <c r="L2598" s="68">
        <v>313</v>
      </c>
      <c r="M2598" s="93">
        <f t="shared" si="193"/>
        <v>3.1616161616161618</v>
      </c>
      <c r="N2598" s="93">
        <v>1.845</v>
      </c>
      <c r="O2598" s="69">
        <v>99</v>
      </c>
      <c r="P2598" s="182">
        <f t="shared" si="194"/>
        <v>3.7827476038338657</v>
      </c>
      <c r="Q2598" s="77" t="s">
        <v>718</v>
      </c>
      <c r="V2598" s="34">
        <v>0.48749999999999999</v>
      </c>
      <c r="W2598" s="85">
        <v>0.64583333333333337</v>
      </c>
      <c r="X2598" s="78">
        <f t="shared" si="191"/>
        <v>0.15833333333333338</v>
      </c>
    </row>
    <row r="2599" spans="1:24" x14ac:dyDescent="0.3">
      <c r="A2599" s="47" t="s">
        <v>14608</v>
      </c>
      <c r="B2599" s="68" t="s">
        <v>14609</v>
      </c>
      <c r="C2599" s="2" t="s">
        <v>6</v>
      </c>
      <c r="D2599" s="2">
        <v>29</v>
      </c>
      <c r="E2599" s="6">
        <v>33309</v>
      </c>
      <c r="F2599" s="7">
        <v>44067.649363425924</v>
      </c>
      <c r="G2599" s="69" t="s">
        <v>4</v>
      </c>
      <c r="H2599" s="68">
        <v>1372</v>
      </c>
      <c r="I2599" s="93">
        <f t="shared" si="192"/>
        <v>13.858585858585858</v>
      </c>
      <c r="J2599" s="93">
        <v>3.964</v>
      </c>
      <c r="K2599" s="69">
        <v>99</v>
      </c>
      <c r="L2599" s="68">
        <v>410</v>
      </c>
      <c r="M2599" s="93">
        <f t="shared" si="193"/>
        <v>4.141414141414141</v>
      </c>
      <c r="N2599" s="93">
        <v>2.1190000000000002</v>
      </c>
      <c r="O2599" s="69">
        <v>99</v>
      </c>
      <c r="P2599" s="182">
        <f t="shared" si="194"/>
        <v>3.3463414634146345</v>
      </c>
      <c r="Q2599" s="77" t="s">
        <v>718</v>
      </c>
      <c r="V2599" s="34">
        <v>0.50138888888888888</v>
      </c>
      <c r="W2599" s="85">
        <v>0.66666666666666663</v>
      </c>
      <c r="X2599" s="78">
        <f t="shared" si="191"/>
        <v>0.16527777777777775</v>
      </c>
    </row>
    <row r="2600" spans="1:24" x14ac:dyDescent="0.3">
      <c r="A2600" s="47" t="s">
        <v>14608</v>
      </c>
      <c r="B2600" s="68" t="s">
        <v>14609</v>
      </c>
      <c r="C2600" s="2" t="s">
        <v>6</v>
      </c>
      <c r="D2600" s="2">
        <v>29</v>
      </c>
      <c r="E2600" s="6">
        <v>33309</v>
      </c>
      <c r="F2600" s="7">
        <v>44067.649363425924</v>
      </c>
      <c r="G2600" s="69" t="s">
        <v>4</v>
      </c>
      <c r="H2600" s="68">
        <v>1372</v>
      </c>
      <c r="I2600" s="93">
        <f t="shared" si="192"/>
        <v>13.858585858585858</v>
      </c>
      <c r="J2600" s="93">
        <v>3.964</v>
      </c>
      <c r="K2600" s="69">
        <v>99</v>
      </c>
      <c r="L2600" s="68">
        <v>410</v>
      </c>
      <c r="M2600" s="93">
        <f t="shared" si="193"/>
        <v>4.141414141414141</v>
      </c>
      <c r="N2600" s="93">
        <v>2.1190000000000002</v>
      </c>
      <c r="O2600" s="69">
        <v>99</v>
      </c>
      <c r="P2600" s="182">
        <f t="shared" si="194"/>
        <v>3.3463414634146345</v>
      </c>
      <c r="Q2600" s="77" t="s">
        <v>718</v>
      </c>
      <c r="V2600" s="34">
        <v>0.50138888888888888</v>
      </c>
      <c r="W2600" s="85">
        <v>0.66666666666666663</v>
      </c>
      <c r="X2600" s="78">
        <f t="shared" si="191"/>
        <v>0.16527777777777775</v>
      </c>
    </row>
    <row r="2601" spans="1:24" x14ac:dyDescent="0.3">
      <c r="A2601" s="47" t="s">
        <v>14610</v>
      </c>
      <c r="B2601" s="68" t="s">
        <v>14611</v>
      </c>
      <c r="C2601" s="2" t="s">
        <v>6</v>
      </c>
      <c r="D2601" s="2">
        <v>58</v>
      </c>
      <c r="E2601" s="6">
        <v>22673</v>
      </c>
      <c r="F2601" s="7">
        <v>44067.66265046296</v>
      </c>
      <c r="G2601" s="69" t="s">
        <v>4</v>
      </c>
      <c r="H2601" s="68">
        <v>1198</v>
      </c>
      <c r="I2601" s="93">
        <f t="shared" si="192"/>
        <v>12.1010101010101</v>
      </c>
      <c r="J2601" s="93">
        <v>3.4180000000000001</v>
      </c>
      <c r="K2601" s="69">
        <v>99</v>
      </c>
      <c r="L2601" s="68">
        <v>515</v>
      </c>
      <c r="M2601" s="93">
        <f t="shared" si="193"/>
        <v>5.2020202020202024</v>
      </c>
      <c r="N2601" s="93">
        <v>2.3210000000000002</v>
      </c>
      <c r="O2601" s="69">
        <v>99</v>
      </c>
      <c r="P2601" s="182">
        <f t="shared" si="194"/>
        <v>2.3262135922330094</v>
      </c>
      <c r="Q2601" s="77" t="s">
        <v>718</v>
      </c>
      <c r="V2601" s="34">
        <v>0.50972222222222219</v>
      </c>
      <c r="W2601" s="85">
        <v>0.68055555555555547</v>
      </c>
      <c r="X2601" s="78">
        <f t="shared" si="191"/>
        <v>0.17083333333333328</v>
      </c>
    </row>
    <row r="2602" spans="1:24" x14ac:dyDescent="0.3">
      <c r="A2602" s="47" t="s">
        <v>14610</v>
      </c>
      <c r="B2602" s="68" t="s">
        <v>14611</v>
      </c>
      <c r="C2602" s="2" t="s">
        <v>6</v>
      </c>
      <c r="D2602" s="2">
        <v>58</v>
      </c>
      <c r="E2602" s="6">
        <v>22673</v>
      </c>
      <c r="F2602" s="7">
        <v>44067.66265046296</v>
      </c>
      <c r="G2602" s="69" t="s">
        <v>4</v>
      </c>
      <c r="H2602" s="68">
        <v>1198</v>
      </c>
      <c r="I2602" s="93">
        <f t="shared" si="192"/>
        <v>12.1010101010101</v>
      </c>
      <c r="J2602" s="93">
        <v>3.4180000000000001</v>
      </c>
      <c r="K2602" s="69">
        <v>99</v>
      </c>
      <c r="L2602" s="68">
        <v>515</v>
      </c>
      <c r="M2602" s="93">
        <f t="shared" si="193"/>
        <v>5.2020202020202024</v>
      </c>
      <c r="N2602" s="93">
        <v>2.3210000000000002</v>
      </c>
      <c r="O2602" s="69">
        <v>99</v>
      </c>
      <c r="P2602" s="182">
        <f t="shared" si="194"/>
        <v>2.3262135922330094</v>
      </c>
      <c r="Q2602" s="77" t="s">
        <v>718</v>
      </c>
      <c r="V2602" s="34">
        <v>0.50972222222222219</v>
      </c>
      <c r="W2602" s="85">
        <v>0.68055555555555547</v>
      </c>
      <c r="X2602" s="78">
        <f t="shared" si="191"/>
        <v>0.17083333333333328</v>
      </c>
    </row>
    <row r="2603" spans="1:24" x14ac:dyDescent="0.3">
      <c r="A2603" s="47" t="s">
        <v>14612</v>
      </c>
      <c r="B2603" s="68" t="s">
        <v>14613</v>
      </c>
      <c r="C2603" s="2" t="s">
        <v>6</v>
      </c>
      <c r="D2603" s="2">
        <v>77</v>
      </c>
      <c r="E2603" s="6">
        <v>15682</v>
      </c>
      <c r="F2603" s="7">
        <v>44068.373148148145</v>
      </c>
      <c r="G2603" s="69" t="s">
        <v>71</v>
      </c>
      <c r="H2603" s="68">
        <v>1958</v>
      </c>
      <c r="I2603" s="93">
        <f t="shared" si="192"/>
        <v>19.579999999999998</v>
      </c>
      <c r="J2603" s="93">
        <v>4.7629999999999999</v>
      </c>
      <c r="K2603" s="69">
        <v>100</v>
      </c>
      <c r="L2603" s="68">
        <v>596</v>
      </c>
      <c r="M2603" s="93">
        <f t="shared" si="193"/>
        <v>5.96</v>
      </c>
      <c r="N2603" s="93">
        <v>2.8420000000000001</v>
      </c>
      <c r="O2603" s="69">
        <v>100</v>
      </c>
      <c r="P2603" s="182">
        <f t="shared" si="194"/>
        <v>3.2852348993288589</v>
      </c>
      <c r="Q2603" s="77" t="s">
        <v>718</v>
      </c>
      <c r="V2603" s="34">
        <v>0.37847222222222227</v>
      </c>
      <c r="W2603" s="85">
        <v>0.53472222222222221</v>
      </c>
      <c r="X2603" s="78">
        <f t="shared" si="191"/>
        <v>0.15624999999999994</v>
      </c>
    </row>
    <row r="2604" spans="1:24" x14ac:dyDescent="0.3">
      <c r="A2604" s="47" t="s">
        <v>14612</v>
      </c>
      <c r="B2604" s="68" t="s">
        <v>14613</v>
      </c>
      <c r="C2604" s="2" t="s">
        <v>6</v>
      </c>
      <c r="D2604" s="2">
        <v>77</v>
      </c>
      <c r="E2604" s="6">
        <v>15682</v>
      </c>
      <c r="F2604" s="7">
        <v>44068.373148148145</v>
      </c>
      <c r="G2604" s="69" t="s">
        <v>71</v>
      </c>
      <c r="H2604" s="68">
        <v>1958</v>
      </c>
      <c r="I2604" s="93">
        <f t="shared" si="192"/>
        <v>19.579999999999998</v>
      </c>
      <c r="J2604" s="93">
        <v>4.7629999999999999</v>
      </c>
      <c r="K2604" s="69">
        <v>100</v>
      </c>
      <c r="L2604" s="68">
        <v>596</v>
      </c>
      <c r="M2604" s="93">
        <f t="shared" si="193"/>
        <v>5.96</v>
      </c>
      <c r="N2604" s="93">
        <v>2.8420000000000001</v>
      </c>
      <c r="O2604" s="69">
        <v>100</v>
      </c>
      <c r="P2604" s="182">
        <f t="shared" si="194"/>
        <v>3.2852348993288589</v>
      </c>
      <c r="Q2604" s="77" t="s">
        <v>718</v>
      </c>
      <c r="V2604" s="34">
        <v>0.37847222222222227</v>
      </c>
      <c r="W2604" s="85">
        <v>0.53472222222222221</v>
      </c>
      <c r="X2604" s="78">
        <f t="shared" si="191"/>
        <v>0.15624999999999994</v>
      </c>
    </row>
    <row r="2605" spans="1:24" x14ac:dyDescent="0.3">
      <c r="A2605" s="47" t="s">
        <v>14614</v>
      </c>
      <c r="B2605" s="68" t="s">
        <v>392</v>
      </c>
      <c r="C2605" s="2" t="s">
        <v>1</v>
      </c>
      <c r="D2605" s="2">
        <v>50</v>
      </c>
      <c r="E2605" s="6">
        <v>25659</v>
      </c>
      <c r="F2605" s="7">
        <v>44068.413819444446</v>
      </c>
      <c r="G2605" s="69" t="s">
        <v>4</v>
      </c>
      <c r="H2605" s="68">
        <v>1833</v>
      </c>
      <c r="I2605" s="93">
        <f t="shared" si="192"/>
        <v>18.329999999999998</v>
      </c>
      <c r="J2605" s="93">
        <v>4.5750000000000002</v>
      </c>
      <c r="K2605" s="69">
        <v>100</v>
      </c>
      <c r="L2605" s="68">
        <v>440</v>
      </c>
      <c r="M2605" s="93">
        <f t="shared" si="193"/>
        <v>4.4000000000000004</v>
      </c>
      <c r="N2605" s="93">
        <v>1.891</v>
      </c>
      <c r="O2605" s="69">
        <v>100</v>
      </c>
      <c r="P2605" s="182">
        <f t="shared" si="194"/>
        <v>4.1659090909090901</v>
      </c>
      <c r="Q2605" s="77" t="s">
        <v>718</v>
      </c>
      <c r="V2605" s="34">
        <v>0.38819444444444445</v>
      </c>
      <c r="W2605" s="85">
        <v>0.52083333333333337</v>
      </c>
      <c r="X2605" s="78">
        <f t="shared" si="191"/>
        <v>0.13263888888888892</v>
      </c>
    </row>
    <row r="2606" spans="1:24" x14ac:dyDescent="0.3">
      <c r="A2606" s="47" t="s">
        <v>14614</v>
      </c>
      <c r="B2606" s="68" t="s">
        <v>392</v>
      </c>
      <c r="C2606" s="2" t="s">
        <v>1</v>
      </c>
      <c r="D2606" s="2">
        <v>50</v>
      </c>
      <c r="E2606" s="6">
        <v>25659</v>
      </c>
      <c r="F2606" s="7">
        <v>44068.413819444446</v>
      </c>
      <c r="G2606" s="69" t="s">
        <v>4</v>
      </c>
      <c r="H2606" s="68">
        <v>1833</v>
      </c>
      <c r="I2606" s="93">
        <f t="shared" si="192"/>
        <v>18.329999999999998</v>
      </c>
      <c r="J2606" s="93">
        <v>4.5750000000000002</v>
      </c>
      <c r="K2606" s="69">
        <v>100</v>
      </c>
      <c r="L2606" s="68">
        <v>440</v>
      </c>
      <c r="M2606" s="93">
        <f t="shared" si="193"/>
        <v>4.4000000000000004</v>
      </c>
      <c r="N2606" s="93">
        <v>1.891</v>
      </c>
      <c r="O2606" s="69">
        <v>100</v>
      </c>
      <c r="P2606" s="182">
        <f t="shared" si="194"/>
        <v>4.1659090909090901</v>
      </c>
      <c r="Q2606" s="77" t="s">
        <v>718</v>
      </c>
      <c r="V2606" s="34">
        <v>0.38819444444444445</v>
      </c>
      <c r="W2606" s="85">
        <v>0.52083333333333337</v>
      </c>
      <c r="X2606" s="78">
        <f t="shared" si="191"/>
        <v>0.13263888888888892</v>
      </c>
    </row>
    <row r="2607" spans="1:24" x14ac:dyDescent="0.3">
      <c r="A2607" s="47" t="s">
        <v>3740</v>
      </c>
      <c r="B2607" s="68" t="s">
        <v>636</v>
      </c>
      <c r="C2607" s="2" t="s">
        <v>1</v>
      </c>
      <c r="D2607" s="2">
        <v>69</v>
      </c>
      <c r="E2607" s="6">
        <v>18719</v>
      </c>
      <c r="F2607" s="7">
        <v>44068.542719907404</v>
      </c>
      <c r="G2607" s="69" t="s">
        <v>4</v>
      </c>
      <c r="H2607" s="68">
        <v>2868</v>
      </c>
      <c r="I2607" s="93">
        <f t="shared" si="192"/>
        <v>28.969696969696969</v>
      </c>
      <c r="J2607" s="93">
        <v>5.8680000000000003</v>
      </c>
      <c r="K2607" s="69">
        <v>99</v>
      </c>
      <c r="L2607" s="68">
        <v>620</v>
      </c>
      <c r="M2607" s="93">
        <f t="shared" si="193"/>
        <v>6.262626262626263</v>
      </c>
      <c r="N2607" s="93">
        <v>2.5499999999999998</v>
      </c>
      <c r="O2607" s="69">
        <v>99</v>
      </c>
      <c r="P2607" s="182">
        <f t="shared" si="194"/>
        <v>4.6258064516129025</v>
      </c>
      <c r="Q2607" s="77" t="s">
        <v>718</v>
      </c>
      <c r="V2607" s="34">
        <v>0.4069444444444445</v>
      </c>
      <c r="W2607" s="85">
        <v>0.54861111111111105</v>
      </c>
      <c r="X2607" s="78">
        <f t="shared" ref="X2607:X2670" si="195">W2607-V2607</f>
        <v>0.14166666666666655</v>
      </c>
    </row>
    <row r="2608" spans="1:24" x14ac:dyDescent="0.3">
      <c r="A2608" s="47" t="s">
        <v>3740</v>
      </c>
      <c r="B2608" s="68" t="s">
        <v>636</v>
      </c>
      <c r="C2608" s="2" t="s">
        <v>1</v>
      </c>
      <c r="D2608" s="2">
        <v>69</v>
      </c>
      <c r="E2608" s="6">
        <v>18719</v>
      </c>
      <c r="F2608" s="7">
        <v>44068.542719907404</v>
      </c>
      <c r="G2608" s="69" t="s">
        <v>4</v>
      </c>
      <c r="H2608" s="68">
        <v>2868</v>
      </c>
      <c r="I2608" s="93">
        <f t="shared" si="192"/>
        <v>28.969696969696969</v>
      </c>
      <c r="J2608" s="93">
        <v>5.8680000000000003</v>
      </c>
      <c r="K2608" s="69">
        <v>99</v>
      </c>
      <c r="L2608" s="68">
        <v>620</v>
      </c>
      <c r="M2608" s="93">
        <f t="shared" si="193"/>
        <v>6.262626262626263</v>
      </c>
      <c r="N2608" s="93">
        <v>2.5499999999999998</v>
      </c>
      <c r="O2608" s="69">
        <v>99</v>
      </c>
      <c r="P2608" s="182">
        <f t="shared" si="194"/>
        <v>4.6258064516129025</v>
      </c>
      <c r="Q2608" s="77" t="s">
        <v>718</v>
      </c>
      <c r="V2608" s="34">
        <v>0.4069444444444445</v>
      </c>
      <c r="W2608" s="85">
        <v>0.54861111111111105</v>
      </c>
      <c r="X2608" s="78">
        <f t="shared" si="195"/>
        <v>0.14166666666666655</v>
      </c>
    </row>
    <row r="2609" spans="1:24" x14ac:dyDescent="0.3">
      <c r="A2609" s="47" t="s">
        <v>14615</v>
      </c>
      <c r="B2609" s="68" t="s">
        <v>638</v>
      </c>
      <c r="C2609" s="2" t="s">
        <v>1</v>
      </c>
      <c r="D2609" s="2">
        <v>48</v>
      </c>
      <c r="E2609" s="6">
        <v>26319</v>
      </c>
      <c r="F2609" s="7">
        <v>44068.554502314815</v>
      </c>
      <c r="G2609" s="69" t="s">
        <v>4</v>
      </c>
      <c r="H2609" s="68">
        <v>1419</v>
      </c>
      <c r="I2609" s="93">
        <f t="shared" si="192"/>
        <v>14.333333333333334</v>
      </c>
      <c r="J2609" s="93">
        <v>3.7229999999999999</v>
      </c>
      <c r="K2609" s="69">
        <v>99</v>
      </c>
      <c r="L2609" s="68">
        <v>386</v>
      </c>
      <c r="M2609" s="93">
        <f t="shared" si="193"/>
        <v>3.8989898989898988</v>
      </c>
      <c r="N2609" s="93">
        <v>1.9510000000000001</v>
      </c>
      <c r="O2609" s="69">
        <v>99</v>
      </c>
      <c r="P2609" s="182">
        <f t="shared" si="194"/>
        <v>3.6761658031088085</v>
      </c>
      <c r="Q2609" s="77" t="s">
        <v>718</v>
      </c>
      <c r="V2609" s="34">
        <v>0.41666666666666669</v>
      </c>
      <c r="W2609" s="85">
        <v>0.56944444444444442</v>
      </c>
      <c r="X2609" s="78">
        <f t="shared" si="195"/>
        <v>0.15277777777777773</v>
      </c>
    </row>
    <row r="2610" spans="1:24" x14ac:dyDescent="0.3">
      <c r="A2610" s="47" t="s">
        <v>14615</v>
      </c>
      <c r="B2610" s="68" t="s">
        <v>638</v>
      </c>
      <c r="C2610" s="2" t="s">
        <v>1</v>
      </c>
      <c r="D2610" s="2">
        <v>48</v>
      </c>
      <c r="E2610" s="6">
        <v>26319</v>
      </c>
      <c r="F2610" s="7">
        <v>44068.554502314815</v>
      </c>
      <c r="G2610" s="69" t="s">
        <v>4</v>
      </c>
      <c r="H2610" s="68">
        <v>1419</v>
      </c>
      <c r="I2610" s="93">
        <f t="shared" si="192"/>
        <v>14.333333333333334</v>
      </c>
      <c r="J2610" s="93">
        <v>3.7229999999999999</v>
      </c>
      <c r="K2610" s="69">
        <v>99</v>
      </c>
      <c r="L2610" s="68">
        <v>386</v>
      </c>
      <c r="M2610" s="93">
        <f t="shared" si="193"/>
        <v>3.8989898989898988</v>
      </c>
      <c r="N2610" s="93">
        <v>1.9510000000000001</v>
      </c>
      <c r="O2610" s="69">
        <v>99</v>
      </c>
      <c r="P2610" s="182">
        <f t="shared" si="194"/>
        <v>3.6761658031088085</v>
      </c>
      <c r="Q2610" s="77" t="s">
        <v>718</v>
      </c>
      <c r="V2610" s="34">
        <v>0.41666666666666669</v>
      </c>
      <c r="W2610" s="85">
        <v>0.56944444444444442</v>
      </c>
      <c r="X2610" s="78">
        <f t="shared" si="195"/>
        <v>0.15277777777777773</v>
      </c>
    </row>
    <row r="2611" spans="1:24" x14ac:dyDescent="0.3">
      <c r="A2611" s="47" t="s">
        <v>14616</v>
      </c>
      <c r="B2611" s="68" t="s">
        <v>14617</v>
      </c>
      <c r="C2611" s="2" t="s">
        <v>1</v>
      </c>
      <c r="D2611" s="2">
        <v>70</v>
      </c>
      <c r="E2611" s="6">
        <v>18390</v>
      </c>
      <c r="F2611" s="7">
        <v>44068.5778125</v>
      </c>
      <c r="G2611" s="69" t="s">
        <v>4</v>
      </c>
      <c r="H2611" s="68">
        <v>2379</v>
      </c>
      <c r="I2611" s="93">
        <f t="shared" si="192"/>
        <v>24.030303030303031</v>
      </c>
      <c r="J2611" s="93">
        <v>5.258</v>
      </c>
      <c r="K2611" s="69">
        <v>99</v>
      </c>
      <c r="L2611" s="68">
        <v>523</v>
      </c>
      <c r="M2611" s="93">
        <f t="shared" si="193"/>
        <v>5.2828282828282829</v>
      </c>
      <c r="N2611" s="93">
        <v>2.3130000000000002</v>
      </c>
      <c r="O2611" s="69">
        <v>99</v>
      </c>
      <c r="P2611" s="182">
        <f t="shared" si="194"/>
        <v>4.5487571701720846</v>
      </c>
      <c r="Q2611" s="77" t="s">
        <v>718</v>
      </c>
      <c r="V2611" s="34">
        <v>0.42777777777777781</v>
      </c>
      <c r="W2611" s="85">
        <v>0.58333333333333337</v>
      </c>
      <c r="X2611" s="78">
        <f t="shared" si="195"/>
        <v>0.15555555555555556</v>
      </c>
    </row>
    <row r="2612" spans="1:24" x14ac:dyDescent="0.3">
      <c r="A2612" s="47" t="s">
        <v>14616</v>
      </c>
      <c r="B2612" s="68" t="s">
        <v>14617</v>
      </c>
      <c r="C2612" s="2" t="s">
        <v>1</v>
      </c>
      <c r="D2612" s="2">
        <v>70</v>
      </c>
      <c r="E2612" s="6">
        <v>18390</v>
      </c>
      <c r="F2612" s="7">
        <v>44068.5778125</v>
      </c>
      <c r="G2612" s="69" t="s">
        <v>4</v>
      </c>
      <c r="H2612" s="68">
        <v>2379</v>
      </c>
      <c r="I2612" s="93">
        <f t="shared" si="192"/>
        <v>24.030303030303031</v>
      </c>
      <c r="J2612" s="93">
        <v>5.258</v>
      </c>
      <c r="K2612" s="69">
        <v>99</v>
      </c>
      <c r="L2612" s="68">
        <v>523</v>
      </c>
      <c r="M2612" s="93">
        <f t="shared" si="193"/>
        <v>5.2828282828282829</v>
      </c>
      <c r="N2612" s="93">
        <v>2.3130000000000002</v>
      </c>
      <c r="O2612" s="69">
        <v>99</v>
      </c>
      <c r="P2612" s="182">
        <f t="shared" si="194"/>
        <v>4.5487571701720846</v>
      </c>
      <c r="Q2612" s="77" t="s">
        <v>718</v>
      </c>
      <c r="V2612" s="34">
        <v>0.42777777777777781</v>
      </c>
      <c r="W2612" s="85">
        <v>0.58333333333333337</v>
      </c>
      <c r="X2612" s="78">
        <f t="shared" si="195"/>
        <v>0.15555555555555556</v>
      </c>
    </row>
    <row r="2613" spans="1:24" x14ac:dyDescent="0.3">
      <c r="A2613" s="47" t="s">
        <v>14618</v>
      </c>
      <c r="B2613" s="68" t="s">
        <v>102</v>
      </c>
      <c r="C2613" s="2" t="s">
        <v>1</v>
      </c>
      <c r="D2613" s="2">
        <v>48</v>
      </c>
      <c r="E2613" s="6">
        <v>26445</v>
      </c>
      <c r="F2613" s="7">
        <v>44068.597256944442</v>
      </c>
      <c r="G2613" s="69" t="s">
        <v>4</v>
      </c>
      <c r="H2613" s="68">
        <v>2335</v>
      </c>
      <c r="I2613" s="93">
        <f t="shared" si="192"/>
        <v>23.35</v>
      </c>
      <c r="J2613" s="93">
        <v>5.0439999999999996</v>
      </c>
      <c r="K2613" s="69">
        <v>100</v>
      </c>
      <c r="L2613" s="68">
        <v>462</v>
      </c>
      <c r="M2613" s="93">
        <f t="shared" si="193"/>
        <v>4.62</v>
      </c>
      <c r="N2613" s="93">
        <v>2.2330000000000001</v>
      </c>
      <c r="O2613" s="69">
        <v>100</v>
      </c>
      <c r="P2613" s="182">
        <f t="shared" si="194"/>
        <v>5.054112554112554</v>
      </c>
      <c r="Q2613" s="77" t="s">
        <v>718</v>
      </c>
      <c r="V2613" s="34">
        <v>0.45347222222222222</v>
      </c>
      <c r="W2613" s="85">
        <v>0.60416666666666663</v>
      </c>
      <c r="X2613" s="78">
        <f t="shared" si="195"/>
        <v>0.15069444444444441</v>
      </c>
    </row>
    <row r="2614" spans="1:24" x14ac:dyDescent="0.3">
      <c r="A2614" s="47" t="s">
        <v>14618</v>
      </c>
      <c r="B2614" s="68" t="s">
        <v>102</v>
      </c>
      <c r="C2614" s="2" t="s">
        <v>1</v>
      </c>
      <c r="D2614" s="2">
        <v>48</v>
      </c>
      <c r="E2614" s="6">
        <v>26445</v>
      </c>
      <c r="F2614" s="7">
        <v>44068.597256944442</v>
      </c>
      <c r="G2614" s="69" t="s">
        <v>4</v>
      </c>
      <c r="H2614" s="68">
        <v>2335</v>
      </c>
      <c r="I2614" s="93">
        <f t="shared" si="192"/>
        <v>23.35</v>
      </c>
      <c r="J2614" s="93">
        <v>5.0439999999999996</v>
      </c>
      <c r="K2614" s="69">
        <v>100</v>
      </c>
      <c r="L2614" s="68">
        <v>462</v>
      </c>
      <c r="M2614" s="93">
        <f t="shared" si="193"/>
        <v>4.62</v>
      </c>
      <c r="N2614" s="93">
        <v>2.2330000000000001</v>
      </c>
      <c r="O2614" s="69">
        <v>100</v>
      </c>
      <c r="P2614" s="182">
        <f t="shared" si="194"/>
        <v>5.054112554112554</v>
      </c>
      <c r="Q2614" s="77" t="s">
        <v>718</v>
      </c>
      <c r="V2614" s="34">
        <v>0.45347222222222222</v>
      </c>
      <c r="W2614" s="85">
        <v>0.60416666666666663</v>
      </c>
      <c r="X2614" s="78">
        <f t="shared" si="195"/>
        <v>0.15069444444444441</v>
      </c>
    </row>
    <row r="2615" spans="1:24" x14ac:dyDescent="0.3">
      <c r="A2615" s="47" t="s">
        <v>14619</v>
      </c>
      <c r="B2615" s="68" t="s">
        <v>14620</v>
      </c>
      <c r="C2615" s="2" t="s">
        <v>1</v>
      </c>
      <c r="D2615" s="2">
        <v>57</v>
      </c>
      <c r="E2615" s="6">
        <v>22900</v>
      </c>
      <c r="F2615" s="7">
        <v>44068.608078703706</v>
      </c>
      <c r="G2615" s="69" t="s">
        <v>4</v>
      </c>
      <c r="H2615" s="68">
        <v>1757</v>
      </c>
      <c r="I2615" s="93">
        <f t="shared" si="192"/>
        <v>17.57</v>
      </c>
      <c r="J2615" s="93">
        <v>4.2930000000000001</v>
      </c>
      <c r="K2615" s="69">
        <v>100</v>
      </c>
      <c r="L2615" s="68">
        <v>407</v>
      </c>
      <c r="M2615" s="93">
        <f t="shared" si="193"/>
        <v>4.07</v>
      </c>
      <c r="N2615" s="93">
        <v>1.986</v>
      </c>
      <c r="O2615" s="69">
        <v>100</v>
      </c>
      <c r="P2615" s="182">
        <f t="shared" si="194"/>
        <v>4.3169533169533167</v>
      </c>
      <c r="Q2615" s="77" t="s">
        <v>718</v>
      </c>
      <c r="V2615" s="34">
        <v>0.45833333333333331</v>
      </c>
      <c r="W2615" s="85">
        <v>0.61111111111111105</v>
      </c>
      <c r="X2615" s="78">
        <f t="shared" si="195"/>
        <v>0.15277777777777773</v>
      </c>
    </row>
    <row r="2616" spans="1:24" x14ac:dyDescent="0.3">
      <c r="A2616" s="47" t="s">
        <v>14619</v>
      </c>
      <c r="B2616" s="68" t="s">
        <v>14620</v>
      </c>
      <c r="C2616" s="2" t="s">
        <v>1</v>
      </c>
      <c r="D2616" s="2">
        <v>57</v>
      </c>
      <c r="E2616" s="6">
        <v>22900</v>
      </c>
      <c r="F2616" s="7">
        <v>44068.608078703706</v>
      </c>
      <c r="G2616" s="69" t="s">
        <v>4</v>
      </c>
      <c r="H2616" s="68">
        <v>1757</v>
      </c>
      <c r="I2616" s="93">
        <f t="shared" si="192"/>
        <v>17.57</v>
      </c>
      <c r="J2616" s="93">
        <v>4.2930000000000001</v>
      </c>
      <c r="K2616" s="69">
        <v>100</v>
      </c>
      <c r="L2616" s="68">
        <v>407</v>
      </c>
      <c r="M2616" s="93">
        <f t="shared" si="193"/>
        <v>4.07</v>
      </c>
      <c r="N2616" s="93">
        <v>1.986</v>
      </c>
      <c r="O2616" s="69">
        <v>100</v>
      </c>
      <c r="P2616" s="182">
        <f t="shared" si="194"/>
        <v>4.3169533169533167</v>
      </c>
      <c r="Q2616" s="77" t="s">
        <v>718</v>
      </c>
      <c r="V2616" s="34">
        <v>0.45833333333333331</v>
      </c>
      <c r="W2616" s="85">
        <v>0.61111111111111105</v>
      </c>
      <c r="X2616" s="78">
        <f t="shared" si="195"/>
        <v>0.15277777777777773</v>
      </c>
    </row>
    <row r="2617" spans="1:24" x14ac:dyDescent="0.3">
      <c r="A2617" s="47" t="s">
        <v>14621</v>
      </c>
      <c r="B2617" s="68" t="s">
        <v>14622</v>
      </c>
      <c r="C2617" s="2" t="s">
        <v>1</v>
      </c>
      <c r="D2617" s="2">
        <v>67</v>
      </c>
      <c r="E2617" s="6">
        <v>19446</v>
      </c>
      <c r="F2617" s="7">
        <v>44068.618460648147</v>
      </c>
      <c r="G2617" s="69" t="s">
        <v>4</v>
      </c>
      <c r="H2617" s="68">
        <v>2019</v>
      </c>
      <c r="I2617" s="93">
        <f t="shared" si="192"/>
        <v>20.190000000000001</v>
      </c>
      <c r="J2617" s="93">
        <v>4.7110000000000003</v>
      </c>
      <c r="K2617" s="69">
        <v>100</v>
      </c>
      <c r="L2617" s="68">
        <v>465</v>
      </c>
      <c r="M2617" s="93">
        <f t="shared" si="193"/>
        <v>4.6500000000000004</v>
      </c>
      <c r="N2617" s="93">
        <v>2.3370000000000002</v>
      </c>
      <c r="O2617" s="69">
        <v>100</v>
      </c>
      <c r="P2617" s="182">
        <f t="shared" si="194"/>
        <v>4.3419354838709676</v>
      </c>
      <c r="Q2617" s="77" t="s">
        <v>718</v>
      </c>
      <c r="V2617" s="34">
        <v>0.48125000000000001</v>
      </c>
      <c r="W2617" s="85">
        <v>0.63194444444444442</v>
      </c>
      <c r="X2617" s="78">
        <f t="shared" si="195"/>
        <v>0.15069444444444441</v>
      </c>
    </row>
    <row r="2618" spans="1:24" x14ac:dyDescent="0.3">
      <c r="A2618" s="47" t="s">
        <v>14621</v>
      </c>
      <c r="B2618" s="68" t="s">
        <v>14622</v>
      </c>
      <c r="C2618" s="2" t="s">
        <v>1</v>
      </c>
      <c r="D2618" s="2">
        <v>67</v>
      </c>
      <c r="E2618" s="6">
        <v>19446</v>
      </c>
      <c r="F2618" s="7">
        <v>44068.618460648147</v>
      </c>
      <c r="G2618" s="69" t="s">
        <v>4</v>
      </c>
      <c r="H2618" s="68">
        <v>2019</v>
      </c>
      <c r="I2618" s="93">
        <f t="shared" si="192"/>
        <v>20.190000000000001</v>
      </c>
      <c r="J2618" s="93">
        <v>4.7110000000000003</v>
      </c>
      <c r="K2618" s="69">
        <v>100</v>
      </c>
      <c r="L2618" s="68">
        <v>465</v>
      </c>
      <c r="M2618" s="93">
        <f t="shared" si="193"/>
        <v>4.6500000000000004</v>
      </c>
      <c r="N2618" s="93">
        <v>2.3370000000000002</v>
      </c>
      <c r="O2618" s="69">
        <v>100</v>
      </c>
      <c r="P2618" s="182">
        <f t="shared" si="194"/>
        <v>4.3419354838709676</v>
      </c>
      <c r="Q2618" s="77" t="s">
        <v>718</v>
      </c>
      <c r="V2618" s="34">
        <v>0.48125000000000001</v>
      </c>
      <c r="W2618" s="85">
        <v>0.63194444444444442</v>
      </c>
      <c r="X2618" s="78">
        <f t="shared" si="195"/>
        <v>0.15069444444444441</v>
      </c>
    </row>
    <row r="2619" spans="1:24" x14ac:dyDescent="0.3">
      <c r="A2619" s="47" t="s">
        <v>2976</v>
      </c>
      <c r="B2619" s="68" t="s">
        <v>230</v>
      </c>
      <c r="C2619" s="2" t="s">
        <v>1</v>
      </c>
      <c r="D2619" s="2">
        <v>37</v>
      </c>
      <c r="E2619" s="6">
        <v>30539</v>
      </c>
      <c r="F2619" s="7">
        <v>44068.635972222219</v>
      </c>
      <c r="G2619" s="69" t="s">
        <v>4</v>
      </c>
      <c r="H2619" s="68">
        <v>1248</v>
      </c>
      <c r="I2619" s="93">
        <f t="shared" si="192"/>
        <v>12.606060606060606</v>
      </c>
      <c r="J2619" s="93">
        <v>3.653</v>
      </c>
      <c r="K2619" s="69">
        <v>99</v>
      </c>
      <c r="L2619" s="68">
        <v>347</v>
      </c>
      <c r="M2619" s="93">
        <f t="shared" si="193"/>
        <v>3.5050505050505052</v>
      </c>
      <c r="N2619" s="93">
        <v>1.8480000000000001</v>
      </c>
      <c r="O2619" s="69">
        <v>99</v>
      </c>
      <c r="P2619" s="182">
        <f t="shared" si="194"/>
        <v>3.5965417867435154</v>
      </c>
      <c r="Q2619" s="77" t="s">
        <v>718</v>
      </c>
      <c r="V2619" s="34">
        <v>0.51041666666666663</v>
      </c>
      <c r="W2619" s="85">
        <v>0.64583333333333337</v>
      </c>
      <c r="X2619" s="78">
        <f t="shared" si="195"/>
        <v>0.13541666666666674</v>
      </c>
    </row>
    <row r="2620" spans="1:24" x14ac:dyDescent="0.3">
      <c r="A2620" s="47" t="s">
        <v>2976</v>
      </c>
      <c r="B2620" s="68" t="s">
        <v>230</v>
      </c>
      <c r="C2620" s="2" t="s">
        <v>1</v>
      </c>
      <c r="D2620" s="2">
        <v>37</v>
      </c>
      <c r="E2620" s="6">
        <v>30539</v>
      </c>
      <c r="F2620" s="7">
        <v>44068.635972222219</v>
      </c>
      <c r="G2620" s="69" t="s">
        <v>4</v>
      </c>
      <c r="H2620" s="68">
        <v>1248</v>
      </c>
      <c r="I2620" s="93">
        <f t="shared" si="192"/>
        <v>12.606060606060606</v>
      </c>
      <c r="J2620" s="93">
        <v>3.653</v>
      </c>
      <c r="K2620" s="69">
        <v>99</v>
      </c>
      <c r="L2620" s="68">
        <v>347</v>
      </c>
      <c r="M2620" s="93">
        <f t="shared" si="193"/>
        <v>3.5050505050505052</v>
      </c>
      <c r="N2620" s="93">
        <v>1.8480000000000001</v>
      </c>
      <c r="O2620" s="69">
        <v>99</v>
      </c>
      <c r="P2620" s="182">
        <f t="shared" si="194"/>
        <v>3.5965417867435154</v>
      </c>
      <c r="Q2620" s="77" t="s">
        <v>718</v>
      </c>
      <c r="V2620" s="34">
        <v>0.51041666666666663</v>
      </c>
      <c r="W2620" s="85">
        <v>0.64583333333333337</v>
      </c>
      <c r="X2620" s="78">
        <f t="shared" si="195"/>
        <v>0.13541666666666674</v>
      </c>
    </row>
    <row r="2621" spans="1:24" x14ac:dyDescent="0.3">
      <c r="A2621" s="47" t="s">
        <v>14623</v>
      </c>
      <c r="B2621" s="68" t="s">
        <v>14624</v>
      </c>
      <c r="C2621" s="2" t="s">
        <v>6</v>
      </c>
      <c r="D2621" s="2">
        <v>51</v>
      </c>
      <c r="E2621" s="6">
        <v>25131</v>
      </c>
      <c r="F2621" s="7">
        <v>44068.651388888888</v>
      </c>
      <c r="G2621" s="69" t="s">
        <v>4</v>
      </c>
      <c r="H2621" s="68">
        <v>1744</v>
      </c>
      <c r="I2621" s="93">
        <f t="shared" si="192"/>
        <v>17.616161616161616</v>
      </c>
      <c r="J2621" s="93">
        <v>4.3369999999999997</v>
      </c>
      <c r="K2621" s="69">
        <v>99</v>
      </c>
      <c r="L2621" s="68">
        <v>539</v>
      </c>
      <c r="M2621" s="93">
        <f t="shared" si="193"/>
        <v>5.4444444444444446</v>
      </c>
      <c r="N2621" s="93">
        <v>2.4380000000000002</v>
      </c>
      <c r="O2621" s="69">
        <v>99</v>
      </c>
      <c r="P2621" s="182">
        <f t="shared" si="194"/>
        <v>3.235621521335807</v>
      </c>
      <c r="Q2621" s="77" t="s">
        <v>718</v>
      </c>
      <c r="V2621" s="34">
        <v>0.51250000000000007</v>
      </c>
      <c r="W2621" s="85">
        <v>0.66666666666666663</v>
      </c>
      <c r="X2621" s="78">
        <f t="shared" si="195"/>
        <v>0.15416666666666656</v>
      </c>
    </row>
    <row r="2622" spans="1:24" x14ac:dyDescent="0.3">
      <c r="A2622" s="47" t="s">
        <v>14623</v>
      </c>
      <c r="B2622" s="68" t="s">
        <v>14624</v>
      </c>
      <c r="C2622" s="2" t="s">
        <v>6</v>
      </c>
      <c r="D2622" s="2">
        <v>51</v>
      </c>
      <c r="E2622" s="6">
        <v>25131</v>
      </c>
      <c r="F2622" s="7">
        <v>44068.651388888888</v>
      </c>
      <c r="G2622" s="69" t="s">
        <v>4</v>
      </c>
      <c r="H2622" s="68">
        <v>1744</v>
      </c>
      <c r="I2622" s="93">
        <f t="shared" si="192"/>
        <v>17.616161616161616</v>
      </c>
      <c r="J2622" s="93">
        <v>4.3369999999999997</v>
      </c>
      <c r="K2622" s="69">
        <v>99</v>
      </c>
      <c r="L2622" s="68">
        <v>539</v>
      </c>
      <c r="M2622" s="93">
        <f t="shared" si="193"/>
        <v>5.4444444444444446</v>
      </c>
      <c r="N2622" s="93">
        <v>2.4380000000000002</v>
      </c>
      <c r="O2622" s="69">
        <v>99</v>
      </c>
      <c r="P2622" s="182">
        <f t="shared" si="194"/>
        <v>3.235621521335807</v>
      </c>
      <c r="Q2622" s="77" t="s">
        <v>718</v>
      </c>
      <c r="V2622" s="34">
        <v>0.51250000000000007</v>
      </c>
      <c r="W2622" s="85">
        <v>0.66666666666666663</v>
      </c>
      <c r="X2622" s="78">
        <f t="shared" si="195"/>
        <v>0.15416666666666656</v>
      </c>
    </row>
    <row r="2623" spans="1:24" x14ac:dyDescent="0.3">
      <c r="A2623" s="47" t="s">
        <v>14625</v>
      </c>
      <c r="B2623" s="68" t="s">
        <v>8928</v>
      </c>
      <c r="C2623" s="2" t="s">
        <v>1</v>
      </c>
      <c r="D2623" s="2">
        <v>36</v>
      </c>
      <c r="E2623" s="6">
        <v>30590</v>
      </c>
      <c r="F2623" s="7">
        <v>44069.518391203703</v>
      </c>
      <c r="G2623" s="69" t="s">
        <v>4</v>
      </c>
      <c r="H2623" s="68">
        <v>1752</v>
      </c>
      <c r="I2623" s="93">
        <f t="shared" si="192"/>
        <v>17.696969696969695</v>
      </c>
      <c r="J2623" s="93">
        <v>4.0540000000000003</v>
      </c>
      <c r="K2623" s="69">
        <v>99</v>
      </c>
      <c r="L2623" s="68">
        <v>575</v>
      </c>
      <c r="M2623" s="93">
        <f t="shared" si="193"/>
        <v>5.808080808080808</v>
      </c>
      <c r="N2623" s="93">
        <v>2.5059999999999998</v>
      </c>
      <c r="O2623" s="69">
        <v>99</v>
      </c>
      <c r="P2623" s="182">
        <f t="shared" si="194"/>
        <v>3.0469565217391303</v>
      </c>
      <c r="Q2623" s="77" t="s">
        <v>718</v>
      </c>
      <c r="V2623" s="34">
        <v>0.38611111111111113</v>
      </c>
      <c r="W2623" s="85">
        <v>0.52083333333333337</v>
      </c>
      <c r="X2623" s="78">
        <f t="shared" si="195"/>
        <v>0.13472222222222224</v>
      </c>
    </row>
    <row r="2624" spans="1:24" x14ac:dyDescent="0.3">
      <c r="A2624" s="47" t="s">
        <v>14625</v>
      </c>
      <c r="B2624" s="68" t="s">
        <v>8928</v>
      </c>
      <c r="C2624" s="2" t="s">
        <v>1</v>
      </c>
      <c r="D2624" s="2">
        <v>36</v>
      </c>
      <c r="E2624" s="6">
        <v>30590</v>
      </c>
      <c r="F2624" s="7">
        <v>44069.518391203703</v>
      </c>
      <c r="G2624" s="69" t="s">
        <v>4</v>
      </c>
      <c r="H2624" s="68">
        <v>1752</v>
      </c>
      <c r="I2624" s="93">
        <f t="shared" si="192"/>
        <v>17.696969696969695</v>
      </c>
      <c r="J2624" s="93">
        <v>4.0540000000000003</v>
      </c>
      <c r="K2624" s="69">
        <v>99</v>
      </c>
      <c r="L2624" s="68">
        <v>575</v>
      </c>
      <c r="M2624" s="93">
        <f t="shared" si="193"/>
        <v>5.808080808080808</v>
      </c>
      <c r="N2624" s="93">
        <v>2.5059999999999998</v>
      </c>
      <c r="O2624" s="69">
        <v>99</v>
      </c>
      <c r="P2624" s="182">
        <f t="shared" si="194"/>
        <v>3.0469565217391303</v>
      </c>
      <c r="Q2624" s="77" t="s">
        <v>718</v>
      </c>
      <c r="V2624" s="34">
        <v>0.38611111111111113</v>
      </c>
      <c r="W2624" s="85">
        <v>0.52083333333333337</v>
      </c>
      <c r="X2624" s="78">
        <f t="shared" si="195"/>
        <v>0.13472222222222224</v>
      </c>
    </row>
    <row r="2625" spans="1:24" x14ac:dyDescent="0.3">
      <c r="A2625" s="47" t="s">
        <v>2922</v>
      </c>
      <c r="B2625" s="68" t="s">
        <v>34</v>
      </c>
      <c r="C2625" s="2" t="s">
        <v>1</v>
      </c>
      <c r="D2625" s="2">
        <v>43</v>
      </c>
      <c r="E2625" s="6">
        <v>28081</v>
      </c>
      <c r="F2625" s="7">
        <v>44069.528182870374</v>
      </c>
      <c r="G2625" s="69" t="s">
        <v>4</v>
      </c>
      <c r="H2625" s="68">
        <v>1559</v>
      </c>
      <c r="I2625" s="93">
        <f t="shared" si="192"/>
        <v>15.747474747474747</v>
      </c>
      <c r="J2625" s="93">
        <v>4.2220000000000004</v>
      </c>
      <c r="K2625" s="69">
        <v>99</v>
      </c>
      <c r="L2625" s="68">
        <v>447</v>
      </c>
      <c r="M2625" s="93">
        <f t="shared" si="193"/>
        <v>4.5151515151515156</v>
      </c>
      <c r="N2625" s="93">
        <v>2.2650000000000001</v>
      </c>
      <c r="O2625" s="69">
        <v>99</v>
      </c>
      <c r="P2625" s="182">
        <f t="shared" si="194"/>
        <v>3.4876957494407157</v>
      </c>
      <c r="Q2625" s="77" t="s">
        <v>718</v>
      </c>
      <c r="V2625" s="34">
        <v>0.39027777777777778</v>
      </c>
      <c r="W2625" s="85">
        <v>0.53472222222222221</v>
      </c>
      <c r="X2625" s="78">
        <f t="shared" si="195"/>
        <v>0.14444444444444443</v>
      </c>
    </row>
    <row r="2626" spans="1:24" x14ac:dyDescent="0.3">
      <c r="A2626" s="47" t="s">
        <v>2922</v>
      </c>
      <c r="B2626" s="68" t="s">
        <v>34</v>
      </c>
      <c r="C2626" s="2" t="s">
        <v>1</v>
      </c>
      <c r="D2626" s="2">
        <v>43</v>
      </c>
      <c r="E2626" s="6">
        <v>28081</v>
      </c>
      <c r="F2626" s="7">
        <v>44069.528182870374</v>
      </c>
      <c r="G2626" s="69" t="s">
        <v>4</v>
      </c>
      <c r="H2626" s="68">
        <v>1559</v>
      </c>
      <c r="I2626" s="93">
        <f t="shared" si="192"/>
        <v>15.747474747474747</v>
      </c>
      <c r="J2626" s="93">
        <v>4.2220000000000004</v>
      </c>
      <c r="K2626" s="69">
        <v>99</v>
      </c>
      <c r="L2626" s="68">
        <v>447</v>
      </c>
      <c r="M2626" s="93">
        <f t="shared" si="193"/>
        <v>4.5151515151515156</v>
      </c>
      <c r="N2626" s="93">
        <v>2.2650000000000001</v>
      </c>
      <c r="O2626" s="69">
        <v>99</v>
      </c>
      <c r="P2626" s="182">
        <f t="shared" si="194"/>
        <v>3.4876957494407157</v>
      </c>
      <c r="Q2626" s="77" t="s">
        <v>718</v>
      </c>
      <c r="V2626" s="34">
        <v>0.39027777777777778</v>
      </c>
      <c r="W2626" s="85">
        <v>0.53472222222222221</v>
      </c>
      <c r="X2626" s="78">
        <f t="shared" si="195"/>
        <v>0.14444444444444443</v>
      </c>
    </row>
    <row r="2627" spans="1:24" x14ac:dyDescent="0.3">
      <c r="A2627" s="47" t="s">
        <v>2807</v>
      </c>
      <c r="B2627" s="68" t="s">
        <v>845</v>
      </c>
      <c r="C2627" s="2" t="s">
        <v>1</v>
      </c>
      <c r="D2627" s="2">
        <v>57</v>
      </c>
      <c r="E2627" s="6">
        <v>23024</v>
      </c>
      <c r="F2627" s="7">
        <v>44069.540208333332</v>
      </c>
      <c r="G2627" s="69" t="s">
        <v>4</v>
      </c>
      <c r="H2627" s="68">
        <v>2287</v>
      </c>
      <c r="I2627" s="93">
        <f t="shared" ref="I2627:I2690" si="196">H2627/K2627</f>
        <v>22.87</v>
      </c>
      <c r="J2627" s="93">
        <v>6.0910000000000002</v>
      </c>
      <c r="K2627" s="69">
        <v>100</v>
      </c>
      <c r="L2627" s="68">
        <v>573</v>
      </c>
      <c r="M2627" s="93">
        <f t="shared" ref="M2627:M2690" si="197">L2627/O2627</f>
        <v>5.73</v>
      </c>
      <c r="N2627" s="93">
        <v>1.9219999999999999</v>
      </c>
      <c r="O2627" s="69">
        <v>100</v>
      </c>
      <c r="P2627" s="182">
        <f t="shared" ref="P2627:P2690" si="198">I2627/M2627</f>
        <v>3.9912739965095985</v>
      </c>
      <c r="Q2627" s="77" t="s">
        <v>718</v>
      </c>
      <c r="V2627" s="34">
        <v>0.39861111111111108</v>
      </c>
      <c r="W2627" s="85">
        <v>0.54861111111111105</v>
      </c>
      <c r="X2627" s="78">
        <f t="shared" si="195"/>
        <v>0.14999999999999997</v>
      </c>
    </row>
    <row r="2628" spans="1:24" x14ac:dyDescent="0.3">
      <c r="A2628" s="47" t="s">
        <v>2807</v>
      </c>
      <c r="B2628" s="68" t="s">
        <v>845</v>
      </c>
      <c r="C2628" s="2" t="s">
        <v>1</v>
      </c>
      <c r="D2628" s="2">
        <v>57</v>
      </c>
      <c r="E2628" s="6">
        <v>23024</v>
      </c>
      <c r="F2628" s="7">
        <v>44069.540208333332</v>
      </c>
      <c r="G2628" s="69" t="s">
        <v>4</v>
      </c>
      <c r="H2628" s="68">
        <v>2287</v>
      </c>
      <c r="I2628" s="93">
        <f t="shared" si="196"/>
        <v>22.87</v>
      </c>
      <c r="J2628" s="93">
        <v>6.0910000000000002</v>
      </c>
      <c r="K2628" s="69">
        <v>100</v>
      </c>
      <c r="L2628" s="68">
        <v>573</v>
      </c>
      <c r="M2628" s="93">
        <f t="shared" si="197"/>
        <v>5.73</v>
      </c>
      <c r="N2628" s="93">
        <v>1.9219999999999999</v>
      </c>
      <c r="O2628" s="69">
        <v>100</v>
      </c>
      <c r="P2628" s="182">
        <f t="shared" si="198"/>
        <v>3.9912739965095985</v>
      </c>
      <c r="Q2628" s="77" t="s">
        <v>718</v>
      </c>
      <c r="V2628" s="34">
        <v>0.39861111111111108</v>
      </c>
      <c r="W2628" s="85">
        <v>0.54861111111111105</v>
      </c>
      <c r="X2628" s="78">
        <f t="shared" si="195"/>
        <v>0.14999999999999997</v>
      </c>
    </row>
    <row r="2629" spans="1:24" x14ac:dyDescent="0.3">
      <c r="A2629" s="47" t="s">
        <v>3670</v>
      </c>
      <c r="B2629" s="68" t="s">
        <v>445</v>
      </c>
      <c r="C2629" s="2" t="s">
        <v>1</v>
      </c>
      <c r="D2629" s="2">
        <v>56</v>
      </c>
      <c r="E2629" s="6">
        <v>23463</v>
      </c>
      <c r="F2629" s="7">
        <v>44069.550555555557</v>
      </c>
      <c r="G2629" s="69" t="s">
        <v>4</v>
      </c>
      <c r="H2629" s="68">
        <v>2574</v>
      </c>
      <c r="I2629" s="93">
        <f t="shared" si="196"/>
        <v>26</v>
      </c>
      <c r="J2629" s="93">
        <v>6.2480000000000002</v>
      </c>
      <c r="K2629" s="69">
        <v>99</v>
      </c>
      <c r="L2629" s="68">
        <v>406</v>
      </c>
      <c r="M2629" s="93">
        <f t="shared" si="197"/>
        <v>4.1010101010101012</v>
      </c>
      <c r="N2629" s="93">
        <v>1.9610000000000001</v>
      </c>
      <c r="O2629" s="69">
        <v>99</v>
      </c>
      <c r="P2629" s="182">
        <f t="shared" si="198"/>
        <v>6.3399014778325116</v>
      </c>
      <c r="Q2629" s="77" t="s">
        <v>718</v>
      </c>
      <c r="V2629" s="34">
        <v>0.41319444444444442</v>
      </c>
      <c r="W2629" s="85">
        <v>0.56944444444444442</v>
      </c>
      <c r="X2629" s="78">
        <f t="shared" si="195"/>
        <v>0.15625</v>
      </c>
    </row>
    <row r="2630" spans="1:24" x14ac:dyDescent="0.3">
      <c r="A2630" s="47" t="s">
        <v>3670</v>
      </c>
      <c r="B2630" s="68" t="s">
        <v>445</v>
      </c>
      <c r="C2630" s="2" t="s">
        <v>1</v>
      </c>
      <c r="D2630" s="2">
        <v>56</v>
      </c>
      <c r="E2630" s="6">
        <v>23463</v>
      </c>
      <c r="F2630" s="7">
        <v>44069.550555555557</v>
      </c>
      <c r="G2630" s="69" t="s">
        <v>4</v>
      </c>
      <c r="H2630" s="68">
        <v>2574</v>
      </c>
      <c r="I2630" s="93">
        <f t="shared" si="196"/>
        <v>26</v>
      </c>
      <c r="J2630" s="93">
        <v>6.2480000000000002</v>
      </c>
      <c r="K2630" s="69">
        <v>99</v>
      </c>
      <c r="L2630" s="68">
        <v>406</v>
      </c>
      <c r="M2630" s="93">
        <f t="shared" si="197"/>
        <v>4.1010101010101012</v>
      </c>
      <c r="N2630" s="93">
        <v>1.9610000000000001</v>
      </c>
      <c r="O2630" s="69">
        <v>99</v>
      </c>
      <c r="P2630" s="182">
        <f t="shared" si="198"/>
        <v>6.3399014778325116</v>
      </c>
      <c r="Q2630" s="77" t="s">
        <v>718</v>
      </c>
      <c r="V2630" s="34">
        <v>0.41319444444444442</v>
      </c>
      <c r="W2630" s="85">
        <v>0.56944444444444442</v>
      </c>
      <c r="X2630" s="78">
        <f t="shared" si="195"/>
        <v>0.15625</v>
      </c>
    </row>
    <row r="2631" spans="1:24" x14ac:dyDescent="0.3">
      <c r="A2631" s="47" t="s">
        <v>14626</v>
      </c>
      <c r="B2631" s="68" t="s">
        <v>8630</v>
      </c>
      <c r="C2631" s="2" t="s">
        <v>1</v>
      </c>
      <c r="D2631" s="2">
        <v>50</v>
      </c>
      <c r="E2631" s="6">
        <v>25610</v>
      </c>
      <c r="F2631" s="7">
        <v>44069.577546296299</v>
      </c>
      <c r="G2631" s="69" t="s">
        <v>4</v>
      </c>
      <c r="H2631" s="68">
        <v>1863</v>
      </c>
      <c r="I2631" s="93">
        <f t="shared" si="196"/>
        <v>18.63</v>
      </c>
      <c r="J2631" s="93">
        <v>4.9409999999999998</v>
      </c>
      <c r="K2631" s="69">
        <v>100</v>
      </c>
      <c r="L2631" s="68">
        <v>378</v>
      </c>
      <c r="M2631" s="93">
        <f t="shared" si="197"/>
        <v>3.78</v>
      </c>
      <c r="N2631" s="93">
        <v>2.1539999999999999</v>
      </c>
      <c r="O2631" s="69">
        <v>100</v>
      </c>
      <c r="P2631" s="182">
        <f t="shared" si="198"/>
        <v>4.9285714285714288</v>
      </c>
      <c r="Q2631" s="77" t="s">
        <v>718</v>
      </c>
      <c r="V2631" s="34">
        <v>0.44097222222222227</v>
      </c>
      <c r="W2631" s="85">
        <v>0.58333333333333337</v>
      </c>
      <c r="X2631" s="78">
        <f t="shared" si="195"/>
        <v>0.1423611111111111</v>
      </c>
    </row>
    <row r="2632" spans="1:24" x14ac:dyDescent="0.3">
      <c r="A2632" s="47" t="s">
        <v>14626</v>
      </c>
      <c r="B2632" s="68" t="s">
        <v>8630</v>
      </c>
      <c r="C2632" s="2" t="s">
        <v>1</v>
      </c>
      <c r="D2632" s="2">
        <v>50</v>
      </c>
      <c r="E2632" s="6">
        <v>25610</v>
      </c>
      <c r="F2632" s="7">
        <v>44069.577546296299</v>
      </c>
      <c r="G2632" s="69" t="s">
        <v>4</v>
      </c>
      <c r="H2632" s="68">
        <v>1863</v>
      </c>
      <c r="I2632" s="93">
        <f t="shared" si="196"/>
        <v>18.63</v>
      </c>
      <c r="J2632" s="93">
        <v>4.9409999999999998</v>
      </c>
      <c r="K2632" s="69">
        <v>100</v>
      </c>
      <c r="L2632" s="68">
        <v>378</v>
      </c>
      <c r="M2632" s="93">
        <f t="shared" si="197"/>
        <v>3.78</v>
      </c>
      <c r="N2632" s="93">
        <v>2.1539999999999999</v>
      </c>
      <c r="O2632" s="69">
        <v>100</v>
      </c>
      <c r="P2632" s="182">
        <f t="shared" si="198"/>
        <v>4.9285714285714288</v>
      </c>
      <c r="Q2632" s="77" t="s">
        <v>718</v>
      </c>
      <c r="V2632" s="34">
        <v>0.44097222222222227</v>
      </c>
      <c r="W2632" s="85">
        <v>0.58333333333333337</v>
      </c>
      <c r="X2632" s="78">
        <f t="shared" si="195"/>
        <v>0.1423611111111111</v>
      </c>
    </row>
    <row r="2633" spans="1:24" x14ac:dyDescent="0.3">
      <c r="A2633" s="47" t="s">
        <v>14627</v>
      </c>
      <c r="B2633" s="68" t="s">
        <v>307</v>
      </c>
      <c r="C2633" s="2" t="s">
        <v>1</v>
      </c>
      <c r="D2633" s="2">
        <v>71</v>
      </c>
      <c r="E2633" s="6">
        <v>18123</v>
      </c>
      <c r="F2633" s="7">
        <v>44069.594976851855</v>
      </c>
      <c r="G2633" s="69" t="s">
        <v>4</v>
      </c>
      <c r="H2633" s="68">
        <v>2435</v>
      </c>
      <c r="I2633" s="93">
        <f t="shared" si="196"/>
        <v>24.35</v>
      </c>
      <c r="J2633" s="93">
        <v>5.2919999999999998</v>
      </c>
      <c r="K2633" s="69">
        <v>100</v>
      </c>
      <c r="L2633" s="68">
        <v>647</v>
      </c>
      <c r="M2633" s="93">
        <f t="shared" si="197"/>
        <v>6.47</v>
      </c>
      <c r="N2633" s="93">
        <v>2.492</v>
      </c>
      <c r="O2633" s="69">
        <v>100</v>
      </c>
      <c r="P2633" s="182">
        <f t="shared" si="198"/>
        <v>3.7635239567233389</v>
      </c>
      <c r="Q2633" s="77" t="s">
        <v>718</v>
      </c>
      <c r="V2633" s="34">
        <v>0.44513888888888892</v>
      </c>
      <c r="W2633" s="85">
        <v>0.59722222222222221</v>
      </c>
      <c r="X2633" s="78">
        <f t="shared" si="195"/>
        <v>0.15208333333333329</v>
      </c>
    </row>
    <row r="2634" spans="1:24" x14ac:dyDescent="0.3">
      <c r="A2634" s="47" t="s">
        <v>14627</v>
      </c>
      <c r="B2634" s="68" t="s">
        <v>307</v>
      </c>
      <c r="C2634" s="2" t="s">
        <v>1</v>
      </c>
      <c r="D2634" s="2">
        <v>71</v>
      </c>
      <c r="E2634" s="6">
        <v>18123</v>
      </c>
      <c r="F2634" s="7">
        <v>44069.594976851855</v>
      </c>
      <c r="G2634" s="69" t="s">
        <v>4</v>
      </c>
      <c r="H2634" s="68">
        <v>2435</v>
      </c>
      <c r="I2634" s="93">
        <f t="shared" si="196"/>
        <v>24.35</v>
      </c>
      <c r="J2634" s="93">
        <v>5.2919999999999998</v>
      </c>
      <c r="K2634" s="69">
        <v>100</v>
      </c>
      <c r="L2634" s="68">
        <v>647</v>
      </c>
      <c r="M2634" s="93">
        <f t="shared" si="197"/>
        <v>6.47</v>
      </c>
      <c r="N2634" s="93">
        <v>2.492</v>
      </c>
      <c r="O2634" s="69">
        <v>100</v>
      </c>
      <c r="P2634" s="182">
        <f t="shared" si="198"/>
        <v>3.7635239567233389</v>
      </c>
      <c r="Q2634" s="77" t="s">
        <v>718</v>
      </c>
      <c r="V2634" s="34">
        <v>0.44513888888888892</v>
      </c>
      <c r="W2634" s="85">
        <v>0.59722222222222221</v>
      </c>
      <c r="X2634" s="78">
        <f t="shared" si="195"/>
        <v>0.15208333333333329</v>
      </c>
    </row>
    <row r="2635" spans="1:24" x14ac:dyDescent="0.3">
      <c r="A2635" s="47" t="s">
        <v>9039</v>
      </c>
      <c r="B2635" s="68" t="s">
        <v>9040</v>
      </c>
      <c r="C2635" s="2" t="s">
        <v>1</v>
      </c>
      <c r="D2635" s="2">
        <v>46</v>
      </c>
      <c r="E2635" s="6">
        <v>27159</v>
      </c>
      <c r="F2635" s="7">
        <v>44069.612569444442</v>
      </c>
      <c r="G2635" s="69" t="s">
        <v>4</v>
      </c>
      <c r="H2635" s="68">
        <v>1904</v>
      </c>
      <c r="I2635" s="93">
        <f t="shared" si="196"/>
        <v>19.232323232323232</v>
      </c>
      <c r="J2635" s="93">
        <v>5.0339999999999998</v>
      </c>
      <c r="K2635" s="69">
        <v>99</v>
      </c>
      <c r="L2635" s="68">
        <v>369</v>
      </c>
      <c r="M2635" s="93">
        <f t="shared" si="197"/>
        <v>3.7272727272727271</v>
      </c>
      <c r="N2635" s="93">
        <v>1.806</v>
      </c>
      <c r="O2635" s="69">
        <v>99</v>
      </c>
      <c r="P2635" s="182">
        <f t="shared" si="198"/>
        <v>5.1598915989159897</v>
      </c>
      <c r="Q2635" s="77" t="s">
        <v>718</v>
      </c>
      <c r="V2635" s="34">
        <v>0.4513888888888889</v>
      </c>
      <c r="W2635" s="85">
        <v>0.61805555555555558</v>
      </c>
      <c r="X2635" s="78">
        <f t="shared" si="195"/>
        <v>0.16666666666666669</v>
      </c>
    </row>
    <row r="2636" spans="1:24" x14ac:dyDescent="0.3">
      <c r="A2636" s="47" t="s">
        <v>9039</v>
      </c>
      <c r="B2636" s="68" t="s">
        <v>9040</v>
      </c>
      <c r="C2636" s="2" t="s">
        <v>1</v>
      </c>
      <c r="D2636" s="2">
        <v>46</v>
      </c>
      <c r="E2636" s="6">
        <v>27159</v>
      </c>
      <c r="F2636" s="7">
        <v>44069.612569444442</v>
      </c>
      <c r="G2636" s="69" t="s">
        <v>4</v>
      </c>
      <c r="H2636" s="68">
        <v>1904</v>
      </c>
      <c r="I2636" s="93">
        <f t="shared" si="196"/>
        <v>19.232323232323232</v>
      </c>
      <c r="J2636" s="93">
        <v>5.0339999999999998</v>
      </c>
      <c r="K2636" s="69">
        <v>99</v>
      </c>
      <c r="L2636" s="68">
        <v>369</v>
      </c>
      <c r="M2636" s="93">
        <f t="shared" si="197"/>
        <v>3.7272727272727271</v>
      </c>
      <c r="N2636" s="93">
        <v>1.806</v>
      </c>
      <c r="O2636" s="69">
        <v>99</v>
      </c>
      <c r="P2636" s="182">
        <f t="shared" si="198"/>
        <v>5.1598915989159897</v>
      </c>
      <c r="Q2636" s="77" t="s">
        <v>718</v>
      </c>
      <c r="V2636" s="34">
        <v>0.4513888888888889</v>
      </c>
      <c r="W2636" s="85">
        <v>0.61805555555555558</v>
      </c>
      <c r="X2636" s="78">
        <f t="shared" si="195"/>
        <v>0.16666666666666669</v>
      </c>
    </row>
    <row r="2637" spans="1:24" x14ac:dyDescent="0.3">
      <c r="A2637" s="47" t="s">
        <v>14628</v>
      </c>
      <c r="B2637" s="68" t="s">
        <v>7330</v>
      </c>
      <c r="C2637" s="2" t="s">
        <v>1</v>
      </c>
      <c r="D2637" s="2">
        <v>54</v>
      </c>
      <c r="E2637" s="6">
        <v>24071</v>
      </c>
      <c r="F2637" s="7">
        <v>44069.621921296297</v>
      </c>
      <c r="G2637" s="69" t="s">
        <v>4</v>
      </c>
      <c r="H2637" s="68">
        <v>2149</v>
      </c>
      <c r="I2637" s="93">
        <f t="shared" si="196"/>
        <v>21.49</v>
      </c>
      <c r="J2637" s="93">
        <v>5.7939999999999996</v>
      </c>
      <c r="K2637" s="69">
        <v>100</v>
      </c>
      <c r="L2637" s="68">
        <v>388</v>
      </c>
      <c r="M2637" s="93">
        <f t="shared" si="197"/>
        <v>3.88</v>
      </c>
      <c r="N2637" s="93">
        <v>2.0659999999999998</v>
      </c>
      <c r="O2637" s="69">
        <v>100</v>
      </c>
      <c r="P2637" s="182">
        <f t="shared" si="198"/>
        <v>5.5386597938144329</v>
      </c>
      <c r="Q2637" s="77" t="s">
        <v>718</v>
      </c>
      <c r="V2637" s="34">
        <v>0.46875</v>
      </c>
      <c r="W2637" s="85">
        <v>0.63194444444444442</v>
      </c>
      <c r="X2637" s="78">
        <f t="shared" si="195"/>
        <v>0.16319444444444442</v>
      </c>
    </row>
    <row r="2638" spans="1:24" x14ac:dyDescent="0.3">
      <c r="A2638" s="47" t="s">
        <v>14628</v>
      </c>
      <c r="B2638" s="68" t="s">
        <v>7330</v>
      </c>
      <c r="C2638" s="2" t="s">
        <v>1</v>
      </c>
      <c r="D2638" s="2">
        <v>54</v>
      </c>
      <c r="E2638" s="6">
        <v>24071</v>
      </c>
      <c r="F2638" s="7">
        <v>44069.621921296297</v>
      </c>
      <c r="G2638" s="69" t="s">
        <v>4</v>
      </c>
      <c r="H2638" s="68">
        <v>2149</v>
      </c>
      <c r="I2638" s="93">
        <f t="shared" si="196"/>
        <v>21.49</v>
      </c>
      <c r="J2638" s="93">
        <v>5.7939999999999996</v>
      </c>
      <c r="K2638" s="69">
        <v>100</v>
      </c>
      <c r="L2638" s="68">
        <v>388</v>
      </c>
      <c r="M2638" s="93">
        <f t="shared" si="197"/>
        <v>3.88</v>
      </c>
      <c r="N2638" s="93">
        <v>2.0659999999999998</v>
      </c>
      <c r="O2638" s="69">
        <v>100</v>
      </c>
      <c r="P2638" s="182">
        <f t="shared" si="198"/>
        <v>5.5386597938144329</v>
      </c>
      <c r="Q2638" s="77" t="s">
        <v>718</v>
      </c>
      <c r="V2638" s="34">
        <v>0.46875</v>
      </c>
      <c r="W2638" s="85">
        <v>0.63194444444444442</v>
      </c>
      <c r="X2638" s="78">
        <f t="shared" si="195"/>
        <v>0.16319444444444442</v>
      </c>
    </row>
    <row r="2639" spans="1:24" x14ac:dyDescent="0.3">
      <c r="A2639" s="47" t="s">
        <v>14629</v>
      </c>
      <c r="B2639" s="68" t="s">
        <v>14630</v>
      </c>
      <c r="C2639" s="2" t="s">
        <v>6</v>
      </c>
      <c r="D2639" s="2">
        <v>85</v>
      </c>
      <c r="E2639" s="6">
        <v>12901</v>
      </c>
      <c r="F2639" s="7">
        <v>44069.636203703703</v>
      </c>
      <c r="G2639" s="69" t="s">
        <v>4</v>
      </c>
      <c r="H2639" s="68">
        <v>1784</v>
      </c>
      <c r="I2639" s="93">
        <f t="shared" si="196"/>
        <v>18.020202020202021</v>
      </c>
      <c r="J2639" s="93">
        <v>3.8330000000000002</v>
      </c>
      <c r="K2639" s="69">
        <v>99</v>
      </c>
      <c r="L2639" s="68">
        <v>754</v>
      </c>
      <c r="M2639" s="93">
        <f t="shared" si="197"/>
        <v>7.6161616161616159</v>
      </c>
      <c r="N2639" s="93">
        <v>3.6190000000000002</v>
      </c>
      <c r="O2639" s="69">
        <v>99</v>
      </c>
      <c r="P2639" s="182">
        <f t="shared" si="198"/>
        <v>2.3660477453580904</v>
      </c>
      <c r="Q2639" s="77" t="s">
        <v>718</v>
      </c>
      <c r="V2639" s="34">
        <v>0.51180555555555551</v>
      </c>
      <c r="W2639" s="85">
        <v>0.65277777777777779</v>
      </c>
      <c r="X2639" s="78">
        <f t="shared" si="195"/>
        <v>0.14097222222222228</v>
      </c>
    </row>
    <row r="2640" spans="1:24" x14ac:dyDescent="0.3">
      <c r="A2640" s="47" t="s">
        <v>14629</v>
      </c>
      <c r="B2640" s="68" t="s">
        <v>14630</v>
      </c>
      <c r="C2640" s="2" t="s">
        <v>6</v>
      </c>
      <c r="D2640" s="2">
        <v>85</v>
      </c>
      <c r="E2640" s="6">
        <v>12901</v>
      </c>
      <c r="F2640" s="7">
        <v>44069.636203703703</v>
      </c>
      <c r="G2640" s="69" t="s">
        <v>4</v>
      </c>
      <c r="H2640" s="68">
        <v>1784</v>
      </c>
      <c r="I2640" s="93">
        <f t="shared" si="196"/>
        <v>18.020202020202021</v>
      </c>
      <c r="J2640" s="93">
        <v>3.8330000000000002</v>
      </c>
      <c r="K2640" s="69">
        <v>99</v>
      </c>
      <c r="L2640" s="68">
        <v>754</v>
      </c>
      <c r="M2640" s="93">
        <f t="shared" si="197"/>
        <v>7.6161616161616159</v>
      </c>
      <c r="N2640" s="93">
        <v>3.6190000000000002</v>
      </c>
      <c r="O2640" s="69">
        <v>99</v>
      </c>
      <c r="P2640" s="182">
        <f t="shared" si="198"/>
        <v>2.3660477453580904</v>
      </c>
      <c r="Q2640" s="77" t="s">
        <v>718</v>
      </c>
      <c r="V2640" s="34">
        <v>0.51180555555555551</v>
      </c>
      <c r="W2640" s="85">
        <v>0.65277777777777779</v>
      </c>
      <c r="X2640" s="78">
        <f t="shared" si="195"/>
        <v>0.14097222222222228</v>
      </c>
    </row>
    <row r="2641" spans="1:24" x14ac:dyDescent="0.3">
      <c r="A2641" s="47" t="s">
        <v>14631</v>
      </c>
      <c r="B2641" s="68" t="s">
        <v>14632</v>
      </c>
      <c r="C2641" s="2" t="s">
        <v>6</v>
      </c>
      <c r="D2641" s="2">
        <v>75</v>
      </c>
      <c r="E2641" s="6">
        <v>16348</v>
      </c>
      <c r="F2641" s="7">
        <v>44069.649375000001</v>
      </c>
      <c r="G2641" s="69" t="s">
        <v>4</v>
      </c>
      <c r="H2641" s="68">
        <v>2118</v>
      </c>
      <c r="I2641" s="93">
        <f t="shared" si="196"/>
        <v>21.18</v>
      </c>
      <c r="J2641" s="93">
        <v>5.0540000000000003</v>
      </c>
      <c r="K2641" s="69">
        <v>100</v>
      </c>
      <c r="L2641" s="68">
        <v>841</v>
      </c>
      <c r="M2641" s="93">
        <f t="shared" si="197"/>
        <v>8.41</v>
      </c>
      <c r="N2641" s="93">
        <v>2.6440000000000001</v>
      </c>
      <c r="O2641" s="69">
        <v>100</v>
      </c>
      <c r="P2641" s="182">
        <f t="shared" si="198"/>
        <v>2.5184304399524375</v>
      </c>
      <c r="Q2641" s="77" t="s">
        <v>718</v>
      </c>
      <c r="V2641" s="34">
        <v>0.51736111111111105</v>
      </c>
      <c r="W2641" s="85">
        <v>0.66666666666666663</v>
      </c>
      <c r="X2641" s="78">
        <f t="shared" si="195"/>
        <v>0.14930555555555558</v>
      </c>
    </row>
    <row r="2642" spans="1:24" x14ac:dyDescent="0.3">
      <c r="A2642" s="47" t="s">
        <v>14631</v>
      </c>
      <c r="B2642" s="68" t="s">
        <v>14632</v>
      </c>
      <c r="C2642" s="2" t="s">
        <v>6</v>
      </c>
      <c r="D2642" s="2">
        <v>75</v>
      </c>
      <c r="E2642" s="6">
        <v>16348</v>
      </c>
      <c r="F2642" s="7">
        <v>44069.649375000001</v>
      </c>
      <c r="G2642" s="69" t="s">
        <v>4</v>
      </c>
      <c r="H2642" s="68">
        <v>2118</v>
      </c>
      <c r="I2642" s="93">
        <f t="shared" si="196"/>
        <v>21.18</v>
      </c>
      <c r="J2642" s="93">
        <v>5.0540000000000003</v>
      </c>
      <c r="K2642" s="69">
        <v>100</v>
      </c>
      <c r="L2642" s="68">
        <v>841</v>
      </c>
      <c r="M2642" s="93">
        <f t="shared" si="197"/>
        <v>8.41</v>
      </c>
      <c r="N2642" s="93">
        <v>2.6440000000000001</v>
      </c>
      <c r="O2642" s="69">
        <v>100</v>
      </c>
      <c r="P2642" s="182">
        <f t="shared" si="198"/>
        <v>2.5184304399524375</v>
      </c>
      <c r="Q2642" s="77" t="s">
        <v>718</v>
      </c>
      <c r="V2642" s="34">
        <v>0.51736111111111105</v>
      </c>
      <c r="W2642" s="85">
        <v>0.66666666666666663</v>
      </c>
      <c r="X2642" s="78">
        <f t="shared" si="195"/>
        <v>0.14930555555555558</v>
      </c>
    </row>
    <row r="2643" spans="1:24" x14ac:dyDescent="0.3">
      <c r="A2643" s="47" t="s">
        <v>14633</v>
      </c>
      <c r="B2643" s="68" t="s">
        <v>1361</v>
      </c>
      <c r="C2643" s="2" t="s">
        <v>1</v>
      </c>
      <c r="D2643" s="2">
        <v>57</v>
      </c>
      <c r="E2643" s="6">
        <v>23094</v>
      </c>
      <c r="F2643" s="7">
        <v>44069.664143518516</v>
      </c>
      <c r="G2643" s="69" t="s">
        <v>4</v>
      </c>
      <c r="H2643" s="68">
        <v>2409</v>
      </c>
      <c r="I2643" s="93">
        <f t="shared" si="196"/>
        <v>24.333333333333332</v>
      </c>
      <c r="J2643" s="93">
        <v>5.1109999999999998</v>
      </c>
      <c r="K2643" s="69">
        <v>99</v>
      </c>
      <c r="L2643" s="68">
        <v>584</v>
      </c>
      <c r="M2643" s="93">
        <f t="shared" si="197"/>
        <v>5.8989898989898988</v>
      </c>
      <c r="N2643" s="93">
        <v>2.306</v>
      </c>
      <c r="O2643" s="69">
        <v>99</v>
      </c>
      <c r="P2643" s="182">
        <f t="shared" si="198"/>
        <v>4.125</v>
      </c>
      <c r="Q2643" s="77" t="s">
        <v>718</v>
      </c>
      <c r="V2643" s="34">
        <v>0.53055555555555556</v>
      </c>
      <c r="W2643" s="85">
        <v>0.68055555555555547</v>
      </c>
      <c r="X2643" s="78">
        <f t="shared" si="195"/>
        <v>0.14999999999999991</v>
      </c>
    </row>
    <row r="2644" spans="1:24" x14ac:dyDescent="0.3">
      <c r="A2644" s="47" t="s">
        <v>14633</v>
      </c>
      <c r="B2644" s="68" t="s">
        <v>1361</v>
      </c>
      <c r="C2644" s="2" t="s">
        <v>1</v>
      </c>
      <c r="D2644" s="2">
        <v>57</v>
      </c>
      <c r="E2644" s="6">
        <v>23094</v>
      </c>
      <c r="F2644" s="7">
        <v>44069.664143518516</v>
      </c>
      <c r="G2644" s="69" t="s">
        <v>4</v>
      </c>
      <c r="H2644" s="68">
        <v>2409</v>
      </c>
      <c r="I2644" s="93">
        <f t="shared" si="196"/>
        <v>24.333333333333332</v>
      </c>
      <c r="J2644" s="93">
        <v>5.1109999999999998</v>
      </c>
      <c r="K2644" s="69">
        <v>99</v>
      </c>
      <c r="L2644" s="68">
        <v>584</v>
      </c>
      <c r="M2644" s="93">
        <f t="shared" si="197"/>
        <v>5.8989898989898988</v>
      </c>
      <c r="N2644" s="93">
        <v>2.306</v>
      </c>
      <c r="O2644" s="69">
        <v>99</v>
      </c>
      <c r="P2644" s="182">
        <f t="shared" si="198"/>
        <v>4.125</v>
      </c>
      <c r="Q2644" s="77" t="s">
        <v>718</v>
      </c>
      <c r="V2644" s="34">
        <v>0.53055555555555556</v>
      </c>
      <c r="W2644" s="85">
        <v>0.68055555555555547</v>
      </c>
      <c r="X2644" s="78">
        <f t="shared" si="195"/>
        <v>0.14999999999999991</v>
      </c>
    </row>
    <row r="2645" spans="1:24" x14ac:dyDescent="0.3">
      <c r="A2645" s="47" t="s">
        <v>12673</v>
      </c>
      <c r="B2645" s="68" t="s">
        <v>1793</v>
      </c>
      <c r="C2645" s="2" t="s">
        <v>1</v>
      </c>
      <c r="D2645" s="2">
        <v>51</v>
      </c>
      <c r="E2645" s="6">
        <v>25112</v>
      </c>
      <c r="F2645" s="7">
        <v>44070.515914351854</v>
      </c>
      <c r="G2645" s="69" t="s">
        <v>4</v>
      </c>
      <c r="H2645" s="68">
        <v>2525</v>
      </c>
      <c r="I2645" s="93">
        <f t="shared" si="196"/>
        <v>25.505050505050505</v>
      </c>
      <c r="J2645" s="93">
        <v>5.39</v>
      </c>
      <c r="K2645" s="69">
        <v>99</v>
      </c>
      <c r="L2645" s="68">
        <v>512</v>
      </c>
      <c r="M2645" s="93">
        <f t="shared" si="197"/>
        <v>5.1717171717171722</v>
      </c>
      <c r="N2645" s="93">
        <v>2.4119999999999999</v>
      </c>
      <c r="O2645" s="69">
        <v>99</v>
      </c>
      <c r="P2645" s="182">
        <f t="shared" si="198"/>
        <v>4.931640625</v>
      </c>
      <c r="Q2645" s="77" t="s">
        <v>718</v>
      </c>
      <c r="V2645" s="34">
        <v>0.38263888888888892</v>
      </c>
      <c r="W2645" s="85">
        <v>0.52083333333333337</v>
      </c>
      <c r="X2645" s="78">
        <f t="shared" si="195"/>
        <v>0.13819444444444445</v>
      </c>
    </row>
    <row r="2646" spans="1:24" x14ac:dyDescent="0.3">
      <c r="A2646" s="47" t="s">
        <v>12673</v>
      </c>
      <c r="B2646" s="68" t="s">
        <v>1793</v>
      </c>
      <c r="C2646" s="2" t="s">
        <v>1</v>
      </c>
      <c r="D2646" s="2">
        <v>51</v>
      </c>
      <c r="E2646" s="6">
        <v>25112</v>
      </c>
      <c r="F2646" s="7">
        <v>44070.515914351854</v>
      </c>
      <c r="G2646" s="69" t="s">
        <v>4</v>
      </c>
      <c r="H2646" s="68">
        <v>2525</v>
      </c>
      <c r="I2646" s="93">
        <f t="shared" si="196"/>
        <v>25.505050505050505</v>
      </c>
      <c r="J2646" s="93">
        <v>5.39</v>
      </c>
      <c r="K2646" s="69">
        <v>99</v>
      </c>
      <c r="L2646" s="68">
        <v>512</v>
      </c>
      <c r="M2646" s="93">
        <f t="shared" si="197"/>
        <v>5.1717171717171722</v>
      </c>
      <c r="N2646" s="93">
        <v>2.4119999999999999</v>
      </c>
      <c r="O2646" s="69">
        <v>99</v>
      </c>
      <c r="P2646" s="182">
        <f t="shared" si="198"/>
        <v>4.931640625</v>
      </c>
      <c r="Q2646" s="77" t="s">
        <v>718</v>
      </c>
      <c r="V2646" s="34">
        <v>0.38263888888888892</v>
      </c>
      <c r="W2646" s="85">
        <v>0.52083333333333337</v>
      </c>
      <c r="X2646" s="78">
        <f t="shared" si="195"/>
        <v>0.13819444444444445</v>
      </c>
    </row>
    <row r="2647" spans="1:24" x14ac:dyDescent="0.3">
      <c r="A2647" s="47" t="s">
        <v>14634</v>
      </c>
      <c r="B2647" s="68" t="s">
        <v>14635</v>
      </c>
      <c r="C2647" s="2" t="s">
        <v>1</v>
      </c>
      <c r="D2647" s="2">
        <v>42</v>
      </c>
      <c r="E2647" s="6">
        <v>28693</v>
      </c>
      <c r="F2647" s="7">
        <v>44070.529166666667</v>
      </c>
      <c r="G2647" s="69" t="s">
        <v>4</v>
      </c>
      <c r="H2647" s="68">
        <v>882</v>
      </c>
      <c r="I2647" s="93">
        <f t="shared" si="196"/>
        <v>8.82</v>
      </c>
      <c r="J2647" s="93">
        <v>2.823</v>
      </c>
      <c r="K2647" s="69">
        <v>100</v>
      </c>
      <c r="L2647" s="68">
        <v>267</v>
      </c>
      <c r="M2647" s="93">
        <f t="shared" si="197"/>
        <v>2.67</v>
      </c>
      <c r="N2647" s="93">
        <v>1.8089999999999999</v>
      </c>
      <c r="O2647" s="69">
        <v>100</v>
      </c>
      <c r="P2647" s="182">
        <f t="shared" si="198"/>
        <v>3.303370786516854</v>
      </c>
      <c r="Q2647" s="77" t="s">
        <v>718</v>
      </c>
      <c r="V2647" s="34">
        <v>0.37083333333333335</v>
      </c>
      <c r="W2647" s="85">
        <v>0.53472222222222221</v>
      </c>
      <c r="X2647" s="78">
        <f t="shared" si="195"/>
        <v>0.16388888888888886</v>
      </c>
    </row>
    <row r="2648" spans="1:24" x14ac:dyDescent="0.3">
      <c r="A2648" s="47" t="s">
        <v>14634</v>
      </c>
      <c r="B2648" s="68" t="s">
        <v>14635</v>
      </c>
      <c r="C2648" s="2" t="s">
        <v>1</v>
      </c>
      <c r="D2648" s="2">
        <v>42</v>
      </c>
      <c r="E2648" s="6">
        <v>28693</v>
      </c>
      <c r="F2648" s="7">
        <v>44070.529166666667</v>
      </c>
      <c r="G2648" s="69" t="s">
        <v>4</v>
      </c>
      <c r="H2648" s="68">
        <v>882</v>
      </c>
      <c r="I2648" s="93">
        <f t="shared" si="196"/>
        <v>8.82</v>
      </c>
      <c r="J2648" s="93">
        <v>2.823</v>
      </c>
      <c r="K2648" s="69">
        <v>100</v>
      </c>
      <c r="L2648" s="68">
        <v>267</v>
      </c>
      <c r="M2648" s="93">
        <f t="shared" si="197"/>
        <v>2.67</v>
      </c>
      <c r="N2648" s="93">
        <v>1.8089999999999999</v>
      </c>
      <c r="O2648" s="69">
        <v>100</v>
      </c>
      <c r="P2648" s="182">
        <f t="shared" si="198"/>
        <v>3.303370786516854</v>
      </c>
      <c r="Q2648" s="77" t="s">
        <v>718</v>
      </c>
      <c r="V2648" s="34">
        <v>0.37083333333333335</v>
      </c>
      <c r="W2648" s="85">
        <v>0.53472222222222221</v>
      </c>
      <c r="X2648" s="78">
        <f t="shared" si="195"/>
        <v>0.16388888888888886</v>
      </c>
    </row>
    <row r="2649" spans="1:24" x14ac:dyDescent="0.3">
      <c r="A2649" s="47" t="s">
        <v>3496</v>
      </c>
      <c r="B2649" s="68" t="s">
        <v>1848</v>
      </c>
      <c r="C2649" s="2" t="s">
        <v>1</v>
      </c>
      <c r="D2649" s="2">
        <v>52</v>
      </c>
      <c r="E2649" s="6">
        <v>24896</v>
      </c>
      <c r="F2649" s="7">
        <v>44070.540752314817</v>
      </c>
      <c r="G2649" s="69" t="s">
        <v>4</v>
      </c>
      <c r="H2649" s="68">
        <v>1770</v>
      </c>
      <c r="I2649" s="93">
        <f t="shared" si="196"/>
        <v>17.7</v>
      </c>
      <c r="J2649" s="93">
        <v>4.2679999999999998</v>
      </c>
      <c r="K2649" s="69">
        <v>100</v>
      </c>
      <c r="L2649" s="68">
        <v>553</v>
      </c>
      <c r="M2649" s="93">
        <f t="shared" si="197"/>
        <v>5.53</v>
      </c>
      <c r="N2649" s="93">
        <v>2.294</v>
      </c>
      <c r="O2649" s="69">
        <v>100</v>
      </c>
      <c r="P2649" s="182">
        <f t="shared" si="198"/>
        <v>3.2007233273056057</v>
      </c>
      <c r="Q2649" s="77" t="s">
        <v>718</v>
      </c>
      <c r="V2649" s="34">
        <v>0.40763888888888888</v>
      </c>
      <c r="W2649" s="85">
        <v>0.55555555555555558</v>
      </c>
      <c r="X2649" s="78">
        <f t="shared" si="195"/>
        <v>0.1479166666666667</v>
      </c>
    </row>
    <row r="2650" spans="1:24" x14ac:dyDescent="0.3">
      <c r="A2650" s="47" t="s">
        <v>3496</v>
      </c>
      <c r="B2650" s="68" t="s">
        <v>1848</v>
      </c>
      <c r="C2650" s="2" t="s">
        <v>1</v>
      </c>
      <c r="D2650" s="2">
        <v>52</v>
      </c>
      <c r="E2650" s="6">
        <v>24896</v>
      </c>
      <c r="F2650" s="7">
        <v>44070.540752314817</v>
      </c>
      <c r="G2650" s="69" t="s">
        <v>4</v>
      </c>
      <c r="H2650" s="68">
        <v>1770</v>
      </c>
      <c r="I2650" s="93">
        <f t="shared" si="196"/>
        <v>17.7</v>
      </c>
      <c r="J2650" s="93">
        <v>4.2679999999999998</v>
      </c>
      <c r="K2650" s="69">
        <v>100</v>
      </c>
      <c r="L2650" s="68">
        <v>553</v>
      </c>
      <c r="M2650" s="93">
        <f t="shared" si="197"/>
        <v>5.53</v>
      </c>
      <c r="N2650" s="93">
        <v>2.294</v>
      </c>
      <c r="O2650" s="69">
        <v>100</v>
      </c>
      <c r="P2650" s="182">
        <f t="shared" si="198"/>
        <v>3.2007233273056057</v>
      </c>
      <c r="Q2650" s="77" t="s">
        <v>718</v>
      </c>
      <c r="V2650" s="34">
        <v>0.40763888888888888</v>
      </c>
      <c r="W2650" s="85">
        <v>0.55555555555555558</v>
      </c>
      <c r="X2650" s="78">
        <f t="shared" si="195"/>
        <v>0.1479166666666667</v>
      </c>
    </row>
    <row r="2651" spans="1:24" x14ac:dyDescent="0.3">
      <c r="A2651" s="47" t="s">
        <v>14636</v>
      </c>
      <c r="B2651" s="68" t="s">
        <v>327</v>
      </c>
      <c r="C2651" s="2" t="s">
        <v>1</v>
      </c>
      <c r="D2651" s="2">
        <v>42</v>
      </c>
      <c r="E2651" s="6">
        <v>28715</v>
      </c>
      <c r="F2651" s="7">
        <v>44070.552928240744</v>
      </c>
      <c r="G2651" s="69" t="s">
        <v>4</v>
      </c>
      <c r="H2651" s="68">
        <v>2401</v>
      </c>
      <c r="I2651" s="93">
        <f t="shared" si="196"/>
        <v>24.252525252525253</v>
      </c>
      <c r="J2651" s="93">
        <v>6.6260000000000003</v>
      </c>
      <c r="K2651" s="69">
        <v>99</v>
      </c>
      <c r="L2651" s="68">
        <v>509</v>
      </c>
      <c r="M2651" s="93">
        <f t="shared" si="197"/>
        <v>5.141414141414141</v>
      </c>
      <c r="N2651" s="93">
        <v>2.1760000000000002</v>
      </c>
      <c r="O2651" s="69">
        <v>99</v>
      </c>
      <c r="P2651" s="182">
        <f t="shared" si="198"/>
        <v>4.7170923379174861</v>
      </c>
      <c r="Q2651" s="77" t="s">
        <v>718</v>
      </c>
      <c r="V2651" s="34">
        <v>0.42430555555555555</v>
      </c>
      <c r="W2651" s="85">
        <v>0.56944444444444442</v>
      </c>
      <c r="X2651" s="78">
        <f t="shared" si="195"/>
        <v>0.14513888888888887</v>
      </c>
    </row>
    <row r="2652" spans="1:24" x14ac:dyDescent="0.3">
      <c r="A2652" s="47" t="s">
        <v>14636</v>
      </c>
      <c r="B2652" s="68" t="s">
        <v>327</v>
      </c>
      <c r="C2652" s="2" t="s">
        <v>1</v>
      </c>
      <c r="D2652" s="2">
        <v>42</v>
      </c>
      <c r="E2652" s="6">
        <v>28715</v>
      </c>
      <c r="F2652" s="7">
        <v>44070.552928240744</v>
      </c>
      <c r="G2652" s="69" t="s">
        <v>4</v>
      </c>
      <c r="H2652" s="68">
        <v>2401</v>
      </c>
      <c r="I2652" s="93">
        <f t="shared" si="196"/>
        <v>24.252525252525253</v>
      </c>
      <c r="J2652" s="93">
        <v>6.6260000000000003</v>
      </c>
      <c r="K2652" s="69">
        <v>99</v>
      </c>
      <c r="L2652" s="68">
        <v>509</v>
      </c>
      <c r="M2652" s="93">
        <f t="shared" si="197"/>
        <v>5.141414141414141</v>
      </c>
      <c r="N2652" s="93">
        <v>2.1760000000000002</v>
      </c>
      <c r="O2652" s="69">
        <v>99</v>
      </c>
      <c r="P2652" s="182">
        <f t="shared" si="198"/>
        <v>4.7170923379174861</v>
      </c>
      <c r="Q2652" s="77" t="s">
        <v>718</v>
      </c>
      <c r="V2652" s="34">
        <v>0.42430555555555555</v>
      </c>
      <c r="W2652" s="85">
        <v>0.56944444444444442</v>
      </c>
      <c r="X2652" s="78">
        <f t="shared" si="195"/>
        <v>0.14513888888888887</v>
      </c>
    </row>
    <row r="2653" spans="1:24" x14ac:dyDescent="0.3">
      <c r="A2653" s="47" t="s">
        <v>11873</v>
      </c>
      <c r="B2653" s="68" t="s">
        <v>6563</v>
      </c>
      <c r="C2653" s="2" t="s">
        <v>1</v>
      </c>
      <c r="D2653" s="2">
        <v>71</v>
      </c>
      <c r="E2653" s="6">
        <v>17935</v>
      </c>
      <c r="F2653" s="7">
        <v>44070.565937500003</v>
      </c>
      <c r="G2653" s="69" t="s">
        <v>4</v>
      </c>
      <c r="H2653" s="68">
        <v>1618</v>
      </c>
      <c r="I2653" s="93">
        <f t="shared" si="196"/>
        <v>16.343434343434343</v>
      </c>
      <c r="J2653" s="93">
        <v>3.952</v>
      </c>
      <c r="K2653" s="69">
        <v>99</v>
      </c>
      <c r="L2653" s="68">
        <v>646</v>
      </c>
      <c r="M2653" s="93">
        <f t="shared" si="197"/>
        <v>6.5252525252525251</v>
      </c>
      <c r="N2653" s="93">
        <v>2.573</v>
      </c>
      <c r="O2653" s="69">
        <v>99</v>
      </c>
      <c r="P2653" s="182">
        <f t="shared" si="198"/>
        <v>2.5046439628482973</v>
      </c>
      <c r="Q2653" s="77" t="s">
        <v>718</v>
      </c>
      <c r="V2653" s="34">
        <v>0.4458333333333333</v>
      </c>
      <c r="W2653" s="85">
        <v>0.59027777777777779</v>
      </c>
      <c r="X2653" s="78">
        <f t="shared" si="195"/>
        <v>0.14444444444444449</v>
      </c>
    </row>
    <row r="2654" spans="1:24" x14ac:dyDescent="0.3">
      <c r="A2654" s="47" t="s">
        <v>11873</v>
      </c>
      <c r="B2654" s="68" t="s">
        <v>6563</v>
      </c>
      <c r="C2654" s="2" t="s">
        <v>1</v>
      </c>
      <c r="D2654" s="2">
        <v>71</v>
      </c>
      <c r="E2654" s="6">
        <v>17935</v>
      </c>
      <c r="F2654" s="7">
        <v>44070.565937500003</v>
      </c>
      <c r="G2654" s="69" t="s">
        <v>4</v>
      </c>
      <c r="H2654" s="68">
        <v>1618</v>
      </c>
      <c r="I2654" s="93">
        <f t="shared" si="196"/>
        <v>16.343434343434343</v>
      </c>
      <c r="J2654" s="93">
        <v>3.952</v>
      </c>
      <c r="K2654" s="69">
        <v>99</v>
      </c>
      <c r="L2654" s="68">
        <v>646</v>
      </c>
      <c r="M2654" s="93">
        <f t="shared" si="197"/>
        <v>6.5252525252525251</v>
      </c>
      <c r="N2654" s="93">
        <v>2.573</v>
      </c>
      <c r="O2654" s="69">
        <v>99</v>
      </c>
      <c r="P2654" s="182">
        <f t="shared" si="198"/>
        <v>2.5046439628482973</v>
      </c>
      <c r="Q2654" s="77" t="s">
        <v>718</v>
      </c>
      <c r="V2654" s="34">
        <v>0.4458333333333333</v>
      </c>
      <c r="W2654" s="85">
        <v>0.59027777777777779</v>
      </c>
      <c r="X2654" s="78">
        <f t="shared" si="195"/>
        <v>0.14444444444444449</v>
      </c>
    </row>
    <row r="2655" spans="1:24" x14ac:dyDescent="0.3">
      <c r="A2655" s="47" t="s">
        <v>3501</v>
      </c>
      <c r="B2655" s="68" t="s">
        <v>1978</v>
      </c>
      <c r="C2655" s="2" t="s">
        <v>1</v>
      </c>
      <c r="D2655" s="2">
        <v>59</v>
      </c>
      <c r="E2655" s="6">
        <v>22367</v>
      </c>
      <c r="F2655" s="7">
        <v>44070.577835648146</v>
      </c>
      <c r="G2655" s="69" t="s">
        <v>4</v>
      </c>
      <c r="H2655" s="68">
        <v>3007</v>
      </c>
      <c r="I2655" s="93">
        <f t="shared" si="196"/>
        <v>30.373737373737374</v>
      </c>
      <c r="J2655" s="93">
        <v>6.4969999999999999</v>
      </c>
      <c r="K2655" s="69">
        <v>99</v>
      </c>
      <c r="L2655" s="68">
        <v>461</v>
      </c>
      <c r="M2655" s="93">
        <f t="shared" si="197"/>
        <v>4.6565656565656566</v>
      </c>
      <c r="N2655" s="93">
        <v>2.2909999999999999</v>
      </c>
      <c r="O2655" s="69">
        <v>99</v>
      </c>
      <c r="P2655" s="182">
        <f t="shared" si="198"/>
        <v>6.5227765726681124</v>
      </c>
      <c r="Q2655" s="77" t="s">
        <v>718</v>
      </c>
      <c r="V2655" s="34">
        <v>0.45069444444444445</v>
      </c>
      <c r="W2655" s="85">
        <v>0.60416666666666663</v>
      </c>
      <c r="X2655" s="78">
        <f t="shared" si="195"/>
        <v>0.15347222222222218</v>
      </c>
    </row>
    <row r="2656" spans="1:24" x14ac:dyDescent="0.3">
      <c r="A2656" s="47" t="s">
        <v>3501</v>
      </c>
      <c r="B2656" s="68" t="s">
        <v>1978</v>
      </c>
      <c r="C2656" s="2" t="s">
        <v>1</v>
      </c>
      <c r="D2656" s="2">
        <v>59</v>
      </c>
      <c r="E2656" s="6">
        <v>22367</v>
      </c>
      <c r="F2656" s="7">
        <v>44070.577835648146</v>
      </c>
      <c r="G2656" s="69" t="s">
        <v>4</v>
      </c>
      <c r="H2656" s="68">
        <v>3007</v>
      </c>
      <c r="I2656" s="93">
        <f t="shared" si="196"/>
        <v>30.373737373737374</v>
      </c>
      <c r="J2656" s="93">
        <v>6.4969999999999999</v>
      </c>
      <c r="K2656" s="69">
        <v>99</v>
      </c>
      <c r="L2656" s="68">
        <v>461</v>
      </c>
      <c r="M2656" s="93">
        <f t="shared" si="197"/>
        <v>4.6565656565656566</v>
      </c>
      <c r="N2656" s="93">
        <v>2.2909999999999999</v>
      </c>
      <c r="O2656" s="69">
        <v>99</v>
      </c>
      <c r="P2656" s="182">
        <f t="shared" si="198"/>
        <v>6.5227765726681124</v>
      </c>
      <c r="Q2656" s="77" t="s">
        <v>718</v>
      </c>
      <c r="V2656" s="34">
        <v>0.45069444444444445</v>
      </c>
      <c r="W2656" s="85">
        <v>0.60416666666666663</v>
      </c>
      <c r="X2656" s="78">
        <f t="shared" si="195"/>
        <v>0.15347222222222218</v>
      </c>
    </row>
    <row r="2657" spans="1:24" x14ac:dyDescent="0.3">
      <c r="A2657" s="47" t="s">
        <v>14637</v>
      </c>
      <c r="B2657" s="68" t="s">
        <v>8569</v>
      </c>
      <c r="C2657" s="2" t="s">
        <v>1</v>
      </c>
      <c r="D2657" s="2">
        <v>58</v>
      </c>
      <c r="E2657" s="6">
        <v>22781</v>
      </c>
      <c r="F2657" s="7">
        <v>44070.609201388892</v>
      </c>
      <c r="G2657" s="69" t="s">
        <v>4</v>
      </c>
      <c r="H2657" s="68">
        <v>2644</v>
      </c>
      <c r="I2657" s="93">
        <f t="shared" si="196"/>
        <v>26.707070707070706</v>
      </c>
      <c r="J2657" s="93">
        <v>5.59</v>
      </c>
      <c r="K2657" s="69">
        <v>99</v>
      </c>
      <c r="L2657" s="68">
        <v>447</v>
      </c>
      <c r="M2657" s="93">
        <f t="shared" si="197"/>
        <v>4.5151515151515156</v>
      </c>
      <c r="N2657" s="93">
        <v>2.0169999999999999</v>
      </c>
      <c r="O2657" s="69">
        <v>99</v>
      </c>
      <c r="P2657" s="182">
        <f t="shared" si="198"/>
        <v>5.914988814317673</v>
      </c>
      <c r="Q2657" s="77" t="s">
        <v>718</v>
      </c>
      <c r="V2657" s="34">
        <v>0.47986111111111113</v>
      </c>
      <c r="W2657" s="85">
        <v>0.61805555555555558</v>
      </c>
      <c r="X2657" s="78">
        <f t="shared" si="195"/>
        <v>0.13819444444444445</v>
      </c>
    </row>
    <row r="2658" spans="1:24" x14ac:dyDescent="0.3">
      <c r="A2658" s="47" t="s">
        <v>14637</v>
      </c>
      <c r="B2658" s="68" t="s">
        <v>8569</v>
      </c>
      <c r="C2658" s="2" t="s">
        <v>1</v>
      </c>
      <c r="D2658" s="2">
        <v>58</v>
      </c>
      <c r="E2658" s="6">
        <v>22781</v>
      </c>
      <c r="F2658" s="7">
        <v>44070.609201388892</v>
      </c>
      <c r="G2658" s="69" t="s">
        <v>4</v>
      </c>
      <c r="H2658" s="68">
        <v>2644</v>
      </c>
      <c r="I2658" s="93">
        <f t="shared" si="196"/>
        <v>26.707070707070706</v>
      </c>
      <c r="J2658" s="93">
        <v>5.59</v>
      </c>
      <c r="K2658" s="69">
        <v>99</v>
      </c>
      <c r="L2658" s="68">
        <v>447</v>
      </c>
      <c r="M2658" s="93">
        <f t="shared" si="197"/>
        <v>4.5151515151515156</v>
      </c>
      <c r="N2658" s="93">
        <v>2.0169999999999999</v>
      </c>
      <c r="O2658" s="69">
        <v>99</v>
      </c>
      <c r="P2658" s="182">
        <f t="shared" si="198"/>
        <v>5.914988814317673</v>
      </c>
      <c r="Q2658" s="77" t="s">
        <v>718</v>
      </c>
      <c r="V2658" s="34">
        <v>0.47986111111111113</v>
      </c>
      <c r="W2658" s="85">
        <v>0.61805555555555558</v>
      </c>
      <c r="X2658" s="78">
        <f t="shared" si="195"/>
        <v>0.13819444444444445</v>
      </c>
    </row>
    <row r="2659" spans="1:24" x14ac:dyDescent="0.3">
      <c r="A2659" s="47" t="s">
        <v>14638</v>
      </c>
      <c r="B2659" s="68" t="s">
        <v>1507</v>
      </c>
      <c r="C2659" s="2" t="s">
        <v>6</v>
      </c>
      <c r="D2659" s="2">
        <v>68</v>
      </c>
      <c r="E2659" s="6">
        <v>19119</v>
      </c>
      <c r="F2659" s="7">
        <v>44070.62054398148</v>
      </c>
      <c r="G2659" s="69" t="s">
        <v>4</v>
      </c>
      <c r="H2659" s="68">
        <v>2139</v>
      </c>
      <c r="I2659" s="93">
        <f t="shared" si="196"/>
        <v>21.606060606060606</v>
      </c>
      <c r="J2659" s="93">
        <v>5.1349999999999998</v>
      </c>
      <c r="K2659" s="69">
        <v>99</v>
      </c>
      <c r="L2659" s="68">
        <v>548</v>
      </c>
      <c r="M2659" s="93">
        <f t="shared" si="197"/>
        <v>5.5353535353535355</v>
      </c>
      <c r="N2659" s="93">
        <v>2.5169999999999999</v>
      </c>
      <c r="O2659" s="69">
        <v>99</v>
      </c>
      <c r="P2659" s="182">
        <f t="shared" si="198"/>
        <v>3.9032846715328464</v>
      </c>
      <c r="Q2659" s="77" t="s">
        <v>718</v>
      </c>
      <c r="V2659" s="34">
        <v>0.49583333333333335</v>
      </c>
      <c r="W2659" s="85">
        <v>0.63888888888888895</v>
      </c>
      <c r="X2659" s="78">
        <f t="shared" si="195"/>
        <v>0.1430555555555556</v>
      </c>
    </row>
    <row r="2660" spans="1:24" x14ac:dyDescent="0.3">
      <c r="A2660" s="47" t="s">
        <v>14638</v>
      </c>
      <c r="B2660" s="68" t="s">
        <v>1507</v>
      </c>
      <c r="C2660" s="2" t="s">
        <v>6</v>
      </c>
      <c r="D2660" s="2">
        <v>68</v>
      </c>
      <c r="E2660" s="6">
        <v>19119</v>
      </c>
      <c r="F2660" s="7">
        <v>44070.62054398148</v>
      </c>
      <c r="G2660" s="69" t="s">
        <v>4</v>
      </c>
      <c r="H2660" s="68">
        <v>2139</v>
      </c>
      <c r="I2660" s="93">
        <f t="shared" si="196"/>
        <v>21.606060606060606</v>
      </c>
      <c r="J2660" s="93">
        <v>5.1349999999999998</v>
      </c>
      <c r="K2660" s="69">
        <v>99</v>
      </c>
      <c r="L2660" s="68">
        <v>548</v>
      </c>
      <c r="M2660" s="93">
        <f t="shared" si="197"/>
        <v>5.5353535353535355</v>
      </c>
      <c r="N2660" s="93">
        <v>2.5169999999999999</v>
      </c>
      <c r="O2660" s="69">
        <v>99</v>
      </c>
      <c r="P2660" s="182">
        <f t="shared" si="198"/>
        <v>3.9032846715328464</v>
      </c>
      <c r="Q2660" s="77" t="s">
        <v>718</v>
      </c>
      <c r="V2660" s="34">
        <v>0.49583333333333335</v>
      </c>
      <c r="W2660" s="85">
        <v>0.63888888888888895</v>
      </c>
      <c r="X2660" s="78">
        <f t="shared" si="195"/>
        <v>0.1430555555555556</v>
      </c>
    </row>
    <row r="2661" spans="1:24" x14ac:dyDescent="0.3">
      <c r="A2661" s="47" t="s">
        <v>14639</v>
      </c>
      <c r="B2661" s="68" t="s">
        <v>6845</v>
      </c>
      <c r="C2661" s="2" t="s">
        <v>1</v>
      </c>
      <c r="D2661" s="2">
        <v>40</v>
      </c>
      <c r="E2661" s="6">
        <v>29175</v>
      </c>
      <c r="F2661" s="7">
        <v>44071.514652777776</v>
      </c>
      <c r="G2661" s="69" t="s">
        <v>4</v>
      </c>
      <c r="H2661" s="68">
        <v>1917</v>
      </c>
      <c r="I2661" s="93">
        <f t="shared" si="196"/>
        <v>19.363636363636363</v>
      </c>
      <c r="J2661" s="93">
        <v>4.9800000000000004</v>
      </c>
      <c r="K2661" s="69">
        <v>99</v>
      </c>
      <c r="L2661" s="68">
        <v>358</v>
      </c>
      <c r="M2661" s="93">
        <f t="shared" si="197"/>
        <v>3.6161616161616164</v>
      </c>
      <c r="N2661" s="93">
        <v>1.952</v>
      </c>
      <c r="O2661" s="69">
        <v>99</v>
      </c>
      <c r="P2661" s="182">
        <f t="shared" si="198"/>
        <v>5.3547486033519549</v>
      </c>
      <c r="Q2661" s="77" t="s">
        <v>718</v>
      </c>
      <c r="V2661" s="34">
        <v>0.37986111111111115</v>
      </c>
      <c r="W2661" s="85">
        <v>0.52083333333333337</v>
      </c>
      <c r="X2661" s="78">
        <f t="shared" si="195"/>
        <v>0.14097222222222222</v>
      </c>
    </row>
    <row r="2662" spans="1:24" x14ac:dyDescent="0.3">
      <c r="A2662" s="47" t="s">
        <v>14639</v>
      </c>
      <c r="B2662" s="68" t="s">
        <v>6845</v>
      </c>
      <c r="C2662" s="2" t="s">
        <v>1</v>
      </c>
      <c r="D2662" s="2">
        <v>40</v>
      </c>
      <c r="E2662" s="6">
        <v>29175</v>
      </c>
      <c r="F2662" s="7">
        <v>44071.514652777776</v>
      </c>
      <c r="G2662" s="69" t="s">
        <v>4</v>
      </c>
      <c r="H2662" s="68">
        <v>1917</v>
      </c>
      <c r="I2662" s="93">
        <f t="shared" si="196"/>
        <v>19.363636363636363</v>
      </c>
      <c r="J2662" s="93">
        <v>4.9800000000000004</v>
      </c>
      <c r="K2662" s="69">
        <v>99</v>
      </c>
      <c r="L2662" s="68">
        <v>358</v>
      </c>
      <c r="M2662" s="93">
        <f t="shared" si="197"/>
        <v>3.6161616161616164</v>
      </c>
      <c r="N2662" s="93">
        <v>1.952</v>
      </c>
      <c r="O2662" s="69">
        <v>99</v>
      </c>
      <c r="P2662" s="182">
        <f t="shared" si="198"/>
        <v>5.3547486033519549</v>
      </c>
      <c r="Q2662" s="77" t="s">
        <v>718</v>
      </c>
      <c r="V2662" s="34">
        <v>0.37986111111111115</v>
      </c>
      <c r="W2662" s="85">
        <v>0.52083333333333337</v>
      </c>
      <c r="X2662" s="78">
        <f t="shared" si="195"/>
        <v>0.14097222222222222</v>
      </c>
    </row>
    <row r="2663" spans="1:24" x14ac:dyDescent="0.3">
      <c r="A2663" s="47" t="s">
        <v>14640</v>
      </c>
      <c r="B2663" s="68" t="s">
        <v>14641</v>
      </c>
      <c r="C2663" s="2" t="s">
        <v>1</v>
      </c>
      <c r="D2663" s="2">
        <v>38</v>
      </c>
      <c r="E2663" s="6">
        <v>30115</v>
      </c>
      <c r="F2663" s="7">
        <v>44071.514965277776</v>
      </c>
      <c r="G2663" s="69" t="s">
        <v>4</v>
      </c>
      <c r="H2663" s="68">
        <v>2311</v>
      </c>
      <c r="I2663" s="93">
        <f t="shared" si="196"/>
        <v>23.343434343434343</v>
      </c>
      <c r="J2663" s="93">
        <v>4.8239999999999998</v>
      </c>
      <c r="K2663" s="69">
        <v>99</v>
      </c>
      <c r="L2663" s="68">
        <v>739</v>
      </c>
      <c r="M2663" s="93">
        <f t="shared" si="197"/>
        <v>7.4646464646464645</v>
      </c>
      <c r="N2663" s="93">
        <v>2.8439999999999999</v>
      </c>
      <c r="O2663" s="69">
        <v>99</v>
      </c>
      <c r="P2663" s="182">
        <f t="shared" si="198"/>
        <v>3.1271989174560217</v>
      </c>
      <c r="Q2663" s="77" t="s">
        <v>718</v>
      </c>
      <c r="V2663" s="34">
        <v>0.3888888888888889</v>
      </c>
      <c r="W2663" s="85">
        <v>0.53125</v>
      </c>
      <c r="X2663" s="78">
        <f t="shared" si="195"/>
        <v>0.1423611111111111</v>
      </c>
    </row>
    <row r="2664" spans="1:24" x14ac:dyDescent="0.3">
      <c r="A2664" s="47" t="s">
        <v>14640</v>
      </c>
      <c r="B2664" s="68" t="s">
        <v>14641</v>
      </c>
      <c r="C2664" s="2" t="s">
        <v>1</v>
      </c>
      <c r="D2664" s="2">
        <v>38</v>
      </c>
      <c r="E2664" s="6">
        <v>30115</v>
      </c>
      <c r="F2664" s="7">
        <v>44071.514965277776</v>
      </c>
      <c r="G2664" s="69" t="s">
        <v>4</v>
      </c>
      <c r="H2664" s="68">
        <v>2311</v>
      </c>
      <c r="I2664" s="93">
        <f t="shared" si="196"/>
        <v>23.343434343434343</v>
      </c>
      <c r="J2664" s="93">
        <v>4.8239999999999998</v>
      </c>
      <c r="K2664" s="69">
        <v>99</v>
      </c>
      <c r="L2664" s="68">
        <v>739</v>
      </c>
      <c r="M2664" s="93">
        <f t="shared" si="197"/>
        <v>7.4646464646464645</v>
      </c>
      <c r="N2664" s="93">
        <v>2.8439999999999999</v>
      </c>
      <c r="O2664" s="69">
        <v>99</v>
      </c>
      <c r="P2664" s="182">
        <f t="shared" si="198"/>
        <v>3.1271989174560217</v>
      </c>
      <c r="Q2664" s="77" t="s">
        <v>718</v>
      </c>
      <c r="V2664" s="34">
        <v>0.3888888888888889</v>
      </c>
      <c r="W2664" s="85">
        <v>0.53125</v>
      </c>
      <c r="X2664" s="78">
        <f t="shared" si="195"/>
        <v>0.1423611111111111</v>
      </c>
    </row>
    <row r="2665" spans="1:24" x14ac:dyDescent="0.3">
      <c r="A2665" s="47" t="s">
        <v>14642</v>
      </c>
      <c r="B2665" s="68" t="s">
        <v>14643</v>
      </c>
      <c r="C2665" s="2" t="s">
        <v>6</v>
      </c>
      <c r="D2665" s="2">
        <v>65</v>
      </c>
      <c r="E2665" s="6">
        <v>20292</v>
      </c>
      <c r="F2665" s="7">
        <v>44071.529386574075</v>
      </c>
      <c r="G2665" s="69" t="s">
        <v>4</v>
      </c>
      <c r="H2665" s="68">
        <v>1475</v>
      </c>
      <c r="I2665" s="93">
        <f t="shared" si="196"/>
        <v>14.8989898989899</v>
      </c>
      <c r="J2665" s="93">
        <v>4.5030000000000001</v>
      </c>
      <c r="K2665" s="69">
        <v>99</v>
      </c>
      <c r="L2665" s="68">
        <v>502</v>
      </c>
      <c r="M2665" s="93">
        <f t="shared" si="197"/>
        <v>5.0707070707070709</v>
      </c>
      <c r="N2665" s="93">
        <v>2.1960000000000002</v>
      </c>
      <c r="O2665" s="69">
        <v>99</v>
      </c>
      <c r="P2665" s="182">
        <f t="shared" si="198"/>
        <v>2.9382470119521913</v>
      </c>
      <c r="Q2665" s="77" t="s">
        <v>718</v>
      </c>
      <c r="V2665" s="34">
        <v>0.41180555555555554</v>
      </c>
      <c r="W2665" s="85">
        <v>0.56944444444444442</v>
      </c>
      <c r="X2665" s="78">
        <f t="shared" si="195"/>
        <v>0.15763888888888888</v>
      </c>
    </row>
    <row r="2666" spans="1:24" x14ac:dyDescent="0.3">
      <c r="A2666" s="47" t="s">
        <v>14642</v>
      </c>
      <c r="B2666" s="68" t="s">
        <v>14643</v>
      </c>
      <c r="C2666" s="2" t="s">
        <v>6</v>
      </c>
      <c r="D2666" s="2">
        <v>65</v>
      </c>
      <c r="E2666" s="6">
        <v>20292</v>
      </c>
      <c r="F2666" s="7">
        <v>44071.529386574075</v>
      </c>
      <c r="G2666" s="69" t="s">
        <v>4</v>
      </c>
      <c r="H2666" s="68">
        <v>1475</v>
      </c>
      <c r="I2666" s="93">
        <f t="shared" si="196"/>
        <v>14.8989898989899</v>
      </c>
      <c r="J2666" s="93">
        <v>4.5030000000000001</v>
      </c>
      <c r="K2666" s="69">
        <v>99</v>
      </c>
      <c r="L2666" s="68">
        <v>502</v>
      </c>
      <c r="M2666" s="93">
        <f t="shared" si="197"/>
        <v>5.0707070707070709</v>
      </c>
      <c r="N2666" s="93">
        <v>2.1960000000000002</v>
      </c>
      <c r="O2666" s="69">
        <v>99</v>
      </c>
      <c r="P2666" s="182">
        <f t="shared" si="198"/>
        <v>2.9382470119521913</v>
      </c>
      <c r="Q2666" s="77" t="s">
        <v>718</v>
      </c>
      <c r="V2666" s="34">
        <v>0.41180555555555554</v>
      </c>
      <c r="W2666" s="85">
        <v>0.56944444444444442</v>
      </c>
      <c r="X2666" s="78">
        <f t="shared" si="195"/>
        <v>0.15763888888888888</v>
      </c>
    </row>
    <row r="2667" spans="1:24" x14ac:dyDescent="0.3">
      <c r="A2667" s="47" t="s">
        <v>14644</v>
      </c>
      <c r="B2667" s="68" t="s">
        <v>1657</v>
      </c>
      <c r="C2667" s="2" t="s">
        <v>1</v>
      </c>
      <c r="D2667" s="2">
        <v>47</v>
      </c>
      <c r="E2667" s="6">
        <v>26846</v>
      </c>
      <c r="F2667" s="7">
        <v>44071.554328703707</v>
      </c>
      <c r="G2667" s="69" t="s">
        <v>4</v>
      </c>
      <c r="H2667" s="68">
        <v>2442</v>
      </c>
      <c r="I2667" s="93">
        <f t="shared" si="196"/>
        <v>24.666666666666668</v>
      </c>
      <c r="J2667" s="93">
        <v>5.3449999999999998</v>
      </c>
      <c r="K2667" s="69">
        <v>99</v>
      </c>
      <c r="L2667" s="68">
        <v>494</v>
      </c>
      <c r="M2667" s="93">
        <f t="shared" si="197"/>
        <v>4.9898989898989896</v>
      </c>
      <c r="N2667" s="93">
        <v>2.4969999999999999</v>
      </c>
      <c r="O2667" s="69">
        <v>99</v>
      </c>
      <c r="P2667" s="182">
        <f t="shared" si="198"/>
        <v>4.9433198380566807</v>
      </c>
      <c r="Q2667" s="77" t="s">
        <v>718</v>
      </c>
      <c r="V2667" s="34">
        <v>0.4236111111111111</v>
      </c>
      <c r="W2667" s="85">
        <v>0.55902777777777779</v>
      </c>
      <c r="X2667" s="78">
        <f t="shared" si="195"/>
        <v>0.13541666666666669</v>
      </c>
    </row>
    <row r="2668" spans="1:24" x14ac:dyDescent="0.3">
      <c r="A2668" s="47" t="s">
        <v>14644</v>
      </c>
      <c r="B2668" s="68" t="s">
        <v>1657</v>
      </c>
      <c r="C2668" s="2" t="s">
        <v>1</v>
      </c>
      <c r="D2668" s="2">
        <v>47</v>
      </c>
      <c r="E2668" s="6">
        <v>26846</v>
      </c>
      <c r="F2668" s="7">
        <v>44071.554328703707</v>
      </c>
      <c r="G2668" s="69" t="s">
        <v>4</v>
      </c>
      <c r="H2668" s="68">
        <v>2442</v>
      </c>
      <c r="I2668" s="93">
        <f t="shared" si="196"/>
        <v>24.666666666666668</v>
      </c>
      <c r="J2668" s="93">
        <v>5.3449999999999998</v>
      </c>
      <c r="K2668" s="69">
        <v>99</v>
      </c>
      <c r="L2668" s="68">
        <v>494</v>
      </c>
      <c r="M2668" s="93">
        <f t="shared" si="197"/>
        <v>4.9898989898989896</v>
      </c>
      <c r="N2668" s="93">
        <v>2.4969999999999999</v>
      </c>
      <c r="O2668" s="69">
        <v>99</v>
      </c>
      <c r="P2668" s="182">
        <f t="shared" si="198"/>
        <v>4.9433198380566807</v>
      </c>
      <c r="Q2668" s="77" t="s">
        <v>718</v>
      </c>
      <c r="V2668" s="34">
        <v>0.4236111111111111</v>
      </c>
      <c r="W2668" s="85">
        <v>0.55902777777777779</v>
      </c>
      <c r="X2668" s="78">
        <f t="shared" si="195"/>
        <v>0.13541666666666669</v>
      </c>
    </row>
    <row r="2669" spans="1:24" x14ac:dyDescent="0.3">
      <c r="A2669" s="47" t="s">
        <v>14645</v>
      </c>
      <c r="B2669" s="68" t="s">
        <v>91</v>
      </c>
      <c r="C2669" s="2" t="s">
        <v>1</v>
      </c>
      <c r="D2669" s="2">
        <v>52</v>
      </c>
      <c r="E2669" s="6">
        <v>24917</v>
      </c>
      <c r="F2669" s="7">
        <v>44071.568229166667</v>
      </c>
      <c r="G2669" s="69" t="s">
        <v>4</v>
      </c>
      <c r="H2669" s="68">
        <v>1914</v>
      </c>
      <c r="I2669" s="93">
        <f t="shared" si="196"/>
        <v>19.333333333333332</v>
      </c>
      <c r="J2669" s="93">
        <v>4.9260000000000002</v>
      </c>
      <c r="K2669" s="69">
        <v>99</v>
      </c>
      <c r="L2669" s="68">
        <v>429</v>
      </c>
      <c r="M2669" s="93">
        <f t="shared" si="197"/>
        <v>4.333333333333333</v>
      </c>
      <c r="N2669" s="93">
        <v>1.629</v>
      </c>
      <c r="O2669" s="69">
        <v>99</v>
      </c>
      <c r="P2669" s="182">
        <f t="shared" si="198"/>
        <v>4.4615384615384617</v>
      </c>
      <c r="Q2669" s="77" t="s">
        <v>718</v>
      </c>
      <c r="V2669" s="34">
        <v>0.43611111111111112</v>
      </c>
      <c r="W2669" s="85">
        <v>0.57986111111111105</v>
      </c>
      <c r="X2669" s="78">
        <f t="shared" si="195"/>
        <v>0.14374999999999993</v>
      </c>
    </row>
    <row r="2670" spans="1:24" x14ac:dyDescent="0.3">
      <c r="A2670" s="47" t="s">
        <v>14645</v>
      </c>
      <c r="B2670" s="68" t="s">
        <v>91</v>
      </c>
      <c r="C2670" s="2" t="s">
        <v>1</v>
      </c>
      <c r="D2670" s="2">
        <v>52</v>
      </c>
      <c r="E2670" s="6">
        <v>24917</v>
      </c>
      <c r="F2670" s="7">
        <v>44071.568229166667</v>
      </c>
      <c r="G2670" s="69" t="s">
        <v>4</v>
      </c>
      <c r="H2670" s="68">
        <v>1914</v>
      </c>
      <c r="I2670" s="93">
        <f t="shared" si="196"/>
        <v>19.333333333333332</v>
      </c>
      <c r="J2670" s="93">
        <v>4.9260000000000002</v>
      </c>
      <c r="K2670" s="69">
        <v>99</v>
      </c>
      <c r="L2670" s="68">
        <v>429</v>
      </c>
      <c r="M2670" s="93">
        <f t="shared" si="197"/>
        <v>4.333333333333333</v>
      </c>
      <c r="N2670" s="93">
        <v>1.629</v>
      </c>
      <c r="O2670" s="69">
        <v>99</v>
      </c>
      <c r="P2670" s="182">
        <f t="shared" si="198"/>
        <v>4.4615384615384617</v>
      </c>
      <c r="Q2670" s="77" t="s">
        <v>718</v>
      </c>
      <c r="V2670" s="34">
        <v>0.43611111111111112</v>
      </c>
      <c r="W2670" s="85">
        <v>0.57986111111111105</v>
      </c>
      <c r="X2670" s="78">
        <f t="shared" si="195"/>
        <v>0.14374999999999993</v>
      </c>
    </row>
    <row r="2671" spans="1:24" x14ac:dyDescent="0.3">
      <c r="A2671" s="47" t="s">
        <v>14646</v>
      </c>
      <c r="B2671" s="68" t="s">
        <v>8600</v>
      </c>
      <c r="C2671" s="2" t="s">
        <v>1</v>
      </c>
      <c r="D2671" s="2">
        <v>57</v>
      </c>
      <c r="E2671" s="6">
        <v>22934</v>
      </c>
      <c r="F2671" s="7">
        <v>44071.579525462963</v>
      </c>
      <c r="G2671" s="69" t="s">
        <v>4</v>
      </c>
      <c r="H2671" s="68">
        <v>2063</v>
      </c>
      <c r="I2671" s="93">
        <f t="shared" si="196"/>
        <v>20.63</v>
      </c>
      <c r="J2671" s="93">
        <v>4.4690000000000003</v>
      </c>
      <c r="K2671" s="69">
        <v>100</v>
      </c>
      <c r="L2671" s="68">
        <v>460</v>
      </c>
      <c r="M2671" s="93">
        <f t="shared" si="197"/>
        <v>4.5999999999999996</v>
      </c>
      <c r="N2671" s="93">
        <v>1.798</v>
      </c>
      <c r="O2671" s="69">
        <v>100</v>
      </c>
      <c r="P2671" s="182">
        <f t="shared" si="198"/>
        <v>4.4847826086956522</v>
      </c>
      <c r="Q2671" s="77" t="s">
        <v>718</v>
      </c>
      <c r="V2671" s="34">
        <v>0.46319444444444446</v>
      </c>
      <c r="W2671" s="85">
        <v>0.59027777777777779</v>
      </c>
      <c r="X2671" s="78">
        <f t="shared" ref="X2671:X2698" si="199">W2671-V2671</f>
        <v>0.12708333333333333</v>
      </c>
    </row>
    <row r="2672" spans="1:24" x14ac:dyDescent="0.3">
      <c r="A2672" s="47" t="s">
        <v>14646</v>
      </c>
      <c r="B2672" s="68" t="s">
        <v>8600</v>
      </c>
      <c r="C2672" s="2" t="s">
        <v>1</v>
      </c>
      <c r="D2672" s="2">
        <v>57</v>
      </c>
      <c r="E2672" s="6">
        <v>22934</v>
      </c>
      <c r="F2672" s="7">
        <v>44071.579525462963</v>
      </c>
      <c r="G2672" s="69" t="s">
        <v>4</v>
      </c>
      <c r="H2672" s="68">
        <v>2063</v>
      </c>
      <c r="I2672" s="93">
        <f t="shared" si="196"/>
        <v>20.63</v>
      </c>
      <c r="J2672" s="93">
        <v>4.4690000000000003</v>
      </c>
      <c r="K2672" s="69">
        <v>100</v>
      </c>
      <c r="L2672" s="68">
        <v>460</v>
      </c>
      <c r="M2672" s="93">
        <f t="shared" si="197"/>
        <v>4.5999999999999996</v>
      </c>
      <c r="N2672" s="93">
        <v>1.798</v>
      </c>
      <c r="O2672" s="69">
        <v>100</v>
      </c>
      <c r="P2672" s="182">
        <f t="shared" si="198"/>
        <v>4.4847826086956522</v>
      </c>
      <c r="Q2672" s="77" t="s">
        <v>718</v>
      </c>
      <c r="V2672" s="34">
        <v>0.46319444444444446</v>
      </c>
      <c r="W2672" s="85">
        <v>0.59027777777777779</v>
      </c>
      <c r="X2672" s="78">
        <f t="shared" si="199"/>
        <v>0.12708333333333333</v>
      </c>
    </row>
    <row r="2673" spans="1:24" x14ac:dyDescent="0.3">
      <c r="A2673" s="47" t="s">
        <v>14647</v>
      </c>
      <c r="B2673" s="68" t="s">
        <v>8571</v>
      </c>
      <c r="C2673" s="2" t="s">
        <v>1</v>
      </c>
      <c r="D2673" s="2">
        <v>41</v>
      </c>
      <c r="E2673" s="6">
        <v>28788</v>
      </c>
      <c r="F2673" s="7">
        <v>44071.588634259257</v>
      </c>
      <c r="G2673" s="69" t="s">
        <v>4</v>
      </c>
      <c r="H2673" s="68">
        <v>1997</v>
      </c>
      <c r="I2673" s="93">
        <f t="shared" si="196"/>
        <v>20.171717171717173</v>
      </c>
      <c r="J2673" s="93">
        <v>4.5129999999999999</v>
      </c>
      <c r="K2673" s="69">
        <v>99</v>
      </c>
      <c r="L2673" s="68">
        <v>434</v>
      </c>
      <c r="M2673" s="93">
        <f t="shared" si="197"/>
        <v>4.3838383838383841</v>
      </c>
      <c r="N2673" s="93">
        <v>2.2839999999999998</v>
      </c>
      <c r="O2673" s="69">
        <v>99</v>
      </c>
      <c r="P2673" s="182">
        <f t="shared" si="198"/>
        <v>4.6013824884792625</v>
      </c>
      <c r="Q2673" s="77" t="s">
        <v>718</v>
      </c>
      <c r="V2673" s="34">
        <v>0.46875</v>
      </c>
      <c r="W2673" s="85">
        <v>0.61458333333333337</v>
      </c>
      <c r="X2673" s="78">
        <f t="shared" si="199"/>
        <v>0.14583333333333337</v>
      </c>
    </row>
    <row r="2674" spans="1:24" x14ac:dyDescent="0.3">
      <c r="A2674" s="47" t="s">
        <v>14647</v>
      </c>
      <c r="B2674" s="68" t="s">
        <v>8571</v>
      </c>
      <c r="C2674" s="2" t="s">
        <v>1</v>
      </c>
      <c r="D2674" s="2">
        <v>41</v>
      </c>
      <c r="E2674" s="6">
        <v>28788</v>
      </c>
      <c r="F2674" s="7">
        <v>44071.588634259257</v>
      </c>
      <c r="G2674" s="69" t="s">
        <v>4</v>
      </c>
      <c r="H2674" s="68">
        <v>1997</v>
      </c>
      <c r="I2674" s="93">
        <f t="shared" si="196"/>
        <v>20.171717171717173</v>
      </c>
      <c r="J2674" s="93">
        <v>4.5129999999999999</v>
      </c>
      <c r="K2674" s="69">
        <v>99</v>
      </c>
      <c r="L2674" s="68">
        <v>434</v>
      </c>
      <c r="M2674" s="93">
        <f t="shared" si="197"/>
        <v>4.3838383838383841</v>
      </c>
      <c r="N2674" s="93">
        <v>2.2839999999999998</v>
      </c>
      <c r="O2674" s="69">
        <v>99</v>
      </c>
      <c r="P2674" s="182">
        <f t="shared" si="198"/>
        <v>4.6013824884792625</v>
      </c>
      <c r="Q2674" s="77" t="s">
        <v>718</v>
      </c>
      <c r="V2674" s="34">
        <v>0.46875</v>
      </c>
      <c r="W2674" s="85">
        <v>0.61458333333333337</v>
      </c>
      <c r="X2674" s="78">
        <f t="shared" si="199"/>
        <v>0.14583333333333337</v>
      </c>
    </row>
    <row r="2675" spans="1:24" x14ac:dyDescent="0.3">
      <c r="A2675" s="47" t="s">
        <v>14648</v>
      </c>
      <c r="B2675" s="68" t="s">
        <v>7900</v>
      </c>
      <c r="C2675" s="2" t="s">
        <v>1</v>
      </c>
      <c r="D2675" s="2">
        <v>49</v>
      </c>
      <c r="E2675" s="6">
        <v>25841</v>
      </c>
      <c r="F2675" s="7">
        <v>44071.612523148149</v>
      </c>
      <c r="G2675" s="69" t="s">
        <v>4</v>
      </c>
      <c r="H2675" s="68">
        <v>2281</v>
      </c>
      <c r="I2675" s="93">
        <f t="shared" si="196"/>
        <v>22.81</v>
      </c>
      <c r="J2675" s="93">
        <v>5.3540000000000001</v>
      </c>
      <c r="K2675" s="69">
        <v>100</v>
      </c>
      <c r="L2675" s="68">
        <v>346</v>
      </c>
      <c r="M2675" s="93">
        <f t="shared" si="197"/>
        <v>3.46</v>
      </c>
      <c r="N2675" s="93">
        <v>1.772</v>
      </c>
      <c r="O2675" s="69">
        <v>100</v>
      </c>
      <c r="P2675" s="182">
        <f t="shared" si="198"/>
        <v>6.5924855491329479</v>
      </c>
      <c r="Q2675" s="77" t="s">
        <v>718</v>
      </c>
      <c r="V2675" s="34">
        <v>0.4770833333333333</v>
      </c>
      <c r="W2675" s="85">
        <v>0.625</v>
      </c>
      <c r="X2675" s="78">
        <f t="shared" si="199"/>
        <v>0.1479166666666667</v>
      </c>
    </row>
    <row r="2676" spans="1:24" x14ac:dyDescent="0.3">
      <c r="A2676" s="47" t="s">
        <v>14648</v>
      </c>
      <c r="B2676" s="68" t="s">
        <v>7900</v>
      </c>
      <c r="C2676" s="2" t="s">
        <v>1</v>
      </c>
      <c r="D2676" s="2">
        <v>49</v>
      </c>
      <c r="E2676" s="6">
        <v>25841</v>
      </c>
      <c r="F2676" s="7">
        <v>44071.612523148149</v>
      </c>
      <c r="G2676" s="69" t="s">
        <v>4</v>
      </c>
      <c r="H2676" s="68">
        <v>2281</v>
      </c>
      <c r="I2676" s="93">
        <f t="shared" si="196"/>
        <v>22.81</v>
      </c>
      <c r="J2676" s="93">
        <v>5.3540000000000001</v>
      </c>
      <c r="K2676" s="69">
        <v>100</v>
      </c>
      <c r="L2676" s="68">
        <v>346</v>
      </c>
      <c r="M2676" s="93">
        <f t="shared" si="197"/>
        <v>3.46</v>
      </c>
      <c r="N2676" s="93">
        <v>1.772</v>
      </c>
      <c r="O2676" s="69">
        <v>100</v>
      </c>
      <c r="P2676" s="182">
        <f t="shared" si="198"/>
        <v>6.5924855491329479</v>
      </c>
      <c r="Q2676" s="77" t="s">
        <v>718</v>
      </c>
      <c r="V2676" s="34">
        <v>0.4770833333333333</v>
      </c>
      <c r="W2676" s="85">
        <v>0.625</v>
      </c>
      <c r="X2676" s="78">
        <f t="shared" si="199"/>
        <v>0.1479166666666667</v>
      </c>
    </row>
    <row r="2677" spans="1:24" x14ac:dyDescent="0.3">
      <c r="A2677" s="47" t="s">
        <v>14649</v>
      </c>
      <c r="B2677" s="68" t="s">
        <v>14650</v>
      </c>
      <c r="C2677" s="2" t="s">
        <v>1</v>
      </c>
      <c r="D2677" s="2">
        <v>38</v>
      </c>
      <c r="E2677" s="6">
        <v>30002</v>
      </c>
      <c r="F2677" s="7">
        <v>44071.627581018518</v>
      </c>
      <c r="G2677" s="69" t="s">
        <v>4</v>
      </c>
      <c r="H2677" s="68">
        <v>1932</v>
      </c>
      <c r="I2677" s="93">
        <f t="shared" si="196"/>
        <v>19.515151515151516</v>
      </c>
      <c r="J2677" s="93">
        <v>4.6280000000000001</v>
      </c>
      <c r="K2677" s="69">
        <v>99</v>
      </c>
      <c r="L2677" s="68">
        <v>406</v>
      </c>
      <c r="M2677" s="93">
        <f t="shared" si="197"/>
        <v>4.1010101010101012</v>
      </c>
      <c r="N2677" s="93">
        <v>2.0179999999999998</v>
      </c>
      <c r="O2677" s="69">
        <v>99</v>
      </c>
      <c r="P2677" s="182">
        <f t="shared" si="198"/>
        <v>4.7586206896551726</v>
      </c>
      <c r="Q2677" s="77" t="s">
        <v>718</v>
      </c>
      <c r="V2677" s="34">
        <v>0.4861111111111111</v>
      </c>
      <c r="W2677" s="85">
        <v>0.63888888888888895</v>
      </c>
      <c r="X2677" s="78">
        <f t="shared" si="199"/>
        <v>0.15277777777777785</v>
      </c>
    </row>
    <row r="2678" spans="1:24" x14ac:dyDescent="0.3">
      <c r="A2678" s="47" t="s">
        <v>14649</v>
      </c>
      <c r="B2678" s="68" t="s">
        <v>14650</v>
      </c>
      <c r="C2678" s="2" t="s">
        <v>1</v>
      </c>
      <c r="D2678" s="2">
        <v>38</v>
      </c>
      <c r="E2678" s="6">
        <v>30002</v>
      </c>
      <c r="F2678" s="7">
        <v>44071.627581018518</v>
      </c>
      <c r="G2678" s="69" t="s">
        <v>4</v>
      </c>
      <c r="H2678" s="68">
        <v>1932</v>
      </c>
      <c r="I2678" s="93">
        <f t="shared" si="196"/>
        <v>19.515151515151516</v>
      </c>
      <c r="J2678" s="93">
        <v>4.6280000000000001</v>
      </c>
      <c r="K2678" s="69">
        <v>99</v>
      </c>
      <c r="L2678" s="68">
        <v>406</v>
      </c>
      <c r="M2678" s="93">
        <f t="shared" si="197"/>
        <v>4.1010101010101012</v>
      </c>
      <c r="N2678" s="93">
        <v>2.0179999999999998</v>
      </c>
      <c r="O2678" s="69">
        <v>99</v>
      </c>
      <c r="P2678" s="182">
        <f t="shared" si="198"/>
        <v>4.7586206896551726</v>
      </c>
      <c r="Q2678" s="77" t="s">
        <v>718</v>
      </c>
      <c r="V2678" s="34">
        <v>0.4861111111111111</v>
      </c>
      <c r="W2678" s="85">
        <v>0.63888888888888895</v>
      </c>
      <c r="X2678" s="78">
        <f t="shared" si="199"/>
        <v>0.15277777777777785</v>
      </c>
    </row>
    <row r="2679" spans="1:24" x14ac:dyDescent="0.3">
      <c r="A2679" s="47" t="s">
        <v>14651</v>
      </c>
      <c r="B2679" s="68" t="s">
        <v>14652</v>
      </c>
      <c r="C2679" s="2" t="s">
        <v>1</v>
      </c>
      <c r="D2679" s="2">
        <v>70</v>
      </c>
      <c r="E2679" s="6">
        <v>18314</v>
      </c>
      <c r="F2679" s="7">
        <v>44071.634629629632</v>
      </c>
      <c r="G2679" s="69" t="s">
        <v>4</v>
      </c>
      <c r="H2679" s="68">
        <v>2521</v>
      </c>
      <c r="I2679" s="93">
        <f t="shared" si="196"/>
        <v>25.464646464646464</v>
      </c>
      <c r="J2679" s="93">
        <v>5.306</v>
      </c>
      <c r="K2679" s="69">
        <v>99</v>
      </c>
      <c r="L2679" s="68">
        <v>646</v>
      </c>
      <c r="M2679" s="93">
        <f t="shared" si="197"/>
        <v>6.5252525252525251</v>
      </c>
      <c r="N2679" s="93">
        <v>2.2509999999999999</v>
      </c>
      <c r="O2679" s="69">
        <v>99</v>
      </c>
      <c r="P2679" s="182">
        <f t="shared" si="198"/>
        <v>3.9024767801857583</v>
      </c>
      <c r="Q2679" s="77" t="s">
        <v>718</v>
      </c>
      <c r="V2679" s="34">
        <v>0.5180555555555556</v>
      </c>
      <c r="W2679" s="85">
        <v>0.65972222222222221</v>
      </c>
      <c r="X2679" s="78">
        <f t="shared" si="199"/>
        <v>0.14166666666666661</v>
      </c>
    </row>
    <row r="2680" spans="1:24" x14ac:dyDescent="0.3">
      <c r="A2680" s="47" t="s">
        <v>14651</v>
      </c>
      <c r="B2680" s="68" t="s">
        <v>14652</v>
      </c>
      <c r="C2680" s="2" t="s">
        <v>1</v>
      </c>
      <c r="D2680" s="2">
        <v>70</v>
      </c>
      <c r="E2680" s="6">
        <v>18314</v>
      </c>
      <c r="F2680" s="7">
        <v>44071.634629629632</v>
      </c>
      <c r="G2680" s="69" t="s">
        <v>4</v>
      </c>
      <c r="H2680" s="68">
        <v>2521</v>
      </c>
      <c r="I2680" s="93">
        <f t="shared" si="196"/>
        <v>25.464646464646464</v>
      </c>
      <c r="J2680" s="93">
        <v>5.306</v>
      </c>
      <c r="K2680" s="69">
        <v>99</v>
      </c>
      <c r="L2680" s="68">
        <v>646</v>
      </c>
      <c r="M2680" s="93">
        <f t="shared" si="197"/>
        <v>6.5252525252525251</v>
      </c>
      <c r="N2680" s="93">
        <v>2.2509999999999999</v>
      </c>
      <c r="O2680" s="69">
        <v>99</v>
      </c>
      <c r="P2680" s="182">
        <f t="shared" si="198"/>
        <v>3.9024767801857583</v>
      </c>
      <c r="Q2680" s="77" t="s">
        <v>718</v>
      </c>
      <c r="V2680" s="34">
        <v>0.5180555555555556</v>
      </c>
      <c r="W2680" s="85">
        <v>0.65972222222222221</v>
      </c>
      <c r="X2680" s="78">
        <f t="shared" si="199"/>
        <v>0.14166666666666661</v>
      </c>
    </row>
    <row r="2681" spans="1:24" x14ac:dyDescent="0.3">
      <c r="A2681" s="47" t="s">
        <v>3247</v>
      </c>
      <c r="B2681" s="68" t="s">
        <v>1762</v>
      </c>
      <c r="C2681" s="2" t="s">
        <v>1</v>
      </c>
      <c r="D2681" s="2">
        <v>59</v>
      </c>
      <c r="E2681" s="6">
        <v>22345</v>
      </c>
      <c r="F2681" s="7">
        <v>44074.417881944442</v>
      </c>
      <c r="G2681" s="69" t="s">
        <v>4</v>
      </c>
      <c r="H2681" s="68">
        <v>3288</v>
      </c>
      <c r="I2681" s="93">
        <f t="shared" si="196"/>
        <v>32.880000000000003</v>
      </c>
      <c r="J2681" s="93">
        <v>7.75</v>
      </c>
      <c r="K2681" s="69">
        <v>100</v>
      </c>
      <c r="L2681" s="68">
        <v>784</v>
      </c>
      <c r="M2681" s="93">
        <f t="shared" si="197"/>
        <v>7.84</v>
      </c>
      <c r="N2681" s="93">
        <v>2.9079999999999999</v>
      </c>
      <c r="O2681" s="69">
        <v>100</v>
      </c>
      <c r="P2681" s="182">
        <f t="shared" si="198"/>
        <v>4.1938775510204085</v>
      </c>
      <c r="Q2681" s="77" t="s">
        <v>718</v>
      </c>
      <c r="V2681" s="34">
        <v>0.39583333333333331</v>
      </c>
      <c r="W2681" s="85">
        <v>0.52083333333333337</v>
      </c>
      <c r="X2681" s="78">
        <f t="shared" si="199"/>
        <v>0.12500000000000006</v>
      </c>
    </row>
    <row r="2682" spans="1:24" x14ac:dyDescent="0.3">
      <c r="A2682" s="47" t="s">
        <v>3247</v>
      </c>
      <c r="B2682" s="68" t="s">
        <v>1762</v>
      </c>
      <c r="C2682" s="2" t="s">
        <v>1</v>
      </c>
      <c r="D2682" s="2">
        <v>59</v>
      </c>
      <c r="E2682" s="6">
        <v>22345</v>
      </c>
      <c r="F2682" s="7">
        <v>44074.417881944442</v>
      </c>
      <c r="G2682" s="69" t="s">
        <v>4</v>
      </c>
      <c r="H2682" s="68">
        <v>3288</v>
      </c>
      <c r="I2682" s="93">
        <f t="shared" si="196"/>
        <v>32.880000000000003</v>
      </c>
      <c r="J2682" s="93">
        <v>7.75</v>
      </c>
      <c r="K2682" s="69">
        <v>100</v>
      </c>
      <c r="L2682" s="68">
        <v>784</v>
      </c>
      <c r="M2682" s="93">
        <f t="shared" si="197"/>
        <v>7.84</v>
      </c>
      <c r="N2682" s="93">
        <v>2.9079999999999999</v>
      </c>
      <c r="O2682" s="69">
        <v>100</v>
      </c>
      <c r="P2682" s="182">
        <f t="shared" si="198"/>
        <v>4.1938775510204085</v>
      </c>
      <c r="Q2682" s="77" t="s">
        <v>718</v>
      </c>
      <c r="V2682" s="34">
        <v>0.39583333333333331</v>
      </c>
      <c r="W2682" s="85">
        <v>0.52083333333333337</v>
      </c>
      <c r="X2682" s="78">
        <f t="shared" si="199"/>
        <v>0.12500000000000006</v>
      </c>
    </row>
    <row r="2683" spans="1:24" x14ac:dyDescent="0.3">
      <c r="A2683" s="47" t="s">
        <v>14653</v>
      </c>
      <c r="B2683" s="68" t="s">
        <v>432</v>
      </c>
      <c r="C2683" s="2" t="s">
        <v>1</v>
      </c>
      <c r="D2683" s="2">
        <v>62</v>
      </c>
      <c r="E2683" s="6">
        <v>21374</v>
      </c>
      <c r="F2683" s="7">
        <v>44074.529849537037</v>
      </c>
      <c r="G2683" s="69" t="s">
        <v>4</v>
      </c>
      <c r="H2683" s="68">
        <v>3392</v>
      </c>
      <c r="I2683" s="93">
        <f t="shared" si="196"/>
        <v>34.262626262626263</v>
      </c>
      <c r="J2683" s="93">
        <v>6.7469999999999999</v>
      </c>
      <c r="K2683" s="69">
        <v>99</v>
      </c>
      <c r="L2683" s="68">
        <v>735</v>
      </c>
      <c r="M2683" s="93">
        <f t="shared" si="197"/>
        <v>7.4242424242424239</v>
      </c>
      <c r="N2683" s="93">
        <v>2.8319999999999999</v>
      </c>
      <c r="O2683" s="69">
        <v>99</v>
      </c>
      <c r="P2683" s="182">
        <f t="shared" si="198"/>
        <v>4.6149659863945578</v>
      </c>
      <c r="Q2683" s="77" t="s">
        <v>718</v>
      </c>
      <c r="V2683" s="34">
        <v>0.40625</v>
      </c>
      <c r="W2683" s="85">
        <v>0.53472222222222221</v>
      </c>
      <c r="X2683" s="78">
        <f t="shared" si="199"/>
        <v>0.12847222222222221</v>
      </c>
    </row>
    <row r="2684" spans="1:24" x14ac:dyDescent="0.3">
      <c r="A2684" s="47" t="s">
        <v>14653</v>
      </c>
      <c r="B2684" s="68" t="s">
        <v>432</v>
      </c>
      <c r="C2684" s="2" t="s">
        <v>1</v>
      </c>
      <c r="D2684" s="2">
        <v>62</v>
      </c>
      <c r="E2684" s="6">
        <v>21374</v>
      </c>
      <c r="F2684" s="7">
        <v>44074.529849537037</v>
      </c>
      <c r="G2684" s="69" t="s">
        <v>4</v>
      </c>
      <c r="H2684" s="68">
        <v>3392</v>
      </c>
      <c r="I2684" s="93">
        <f t="shared" si="196"/>
        <v>34.262626262626263</v>
      </c>
      <c r="J2684" s="93">
        <v>6.7469999999999999</v>
      </c>
      <c r="K2684" s="69">
        <v>99</v>
      </c>
      <c r="L2684" s="68">
        <v>735</v>
      </c>
      <c r="M2684" s="93">
        <f t="shared" si="197"/>
        <v>7.4242424242424239</v>
      </c>
      <c r="N2684" s="93">
        <v>2.8319999999999999</v>
      </c>
      <c r="O2684" s="69">
        <v>99</v>
      </c>
      <c r="P2684" s="182">
        <f t="shared" si="198"/>
        <v>4.6149659863945578</v>
      </c>
      <c r="Q2684" s="77" t="s">
        <v>718</v>
      </c>
      <c r="V2684" s="34">
        <v>0.40625</v>
      </c>
      <c r="W2684" s="85">
        <v>0.53472222222222221</v>
      </c>
      <c r="X2684" s="78">
        <f t="shared" si="199"/>
        <v>0.12847222222222221</v>
      </c>
    </row>
    <row r="2685" spans="1:24" x14ac:dyDescent="0.3">
      <c r="A2685" s="47" t="s">
        <v>14654</v>
      </c>
      <c r="B2685" s="68" t="s">
        <v>14655</v>
      </c>
      <c r="C2685" s="2" t="s">
        <v>6</v>
      </c>
      <c r="D2685" s="2">
        <v>84</v>
      </c>
      <c r="E2685" s="6">
        <v>13135</v>
      </c>
      <c r="F2685" s="7">
        <v>44074.539548611108</v>
      </c>
      <c r="G2685" s="69" t="s">
        <v>4</v>
      </c>
      <c r="H2685" s="68">
        <v>2798</v>
      </c>
      <c r="I2685" s="93">
        <f t="shared" si="196"/>
        <v>27.98</v>
      </c>
      <c r="J2685" s="93">
        <v>5.6280000000000001</v>
      </c>
      <c r="K2685" s="69">
        <v>100</v>
      </c>
      <c r="L2685" s="68">
        <v>1378</v>
      </c>
      <c r="M2685" s="93">
        <f t="shared" si="197"/>
        <v>13.78</v>
      </c>
      <c r="N2685" s="93">
        <v>3.7130000000000001</v>
      </c>
      <c r="O2685" s="69">
        <v>100</v>
      </c>
      <c r="P2685" s="182">
        <f t="shared" si="198"/>
        <v>2.0304789550072568</v>
      </c>
      <c r="Q2685" s="77" t="s">
        <v>718</v>
      </c>
      <c r="V2685" s="34">
        <v>0.42222222222222222</v>
      </c>
      <c r="W2685" s="85">
        <v>0.54861111111111105</v>
      </c>
      <c r="X2685" s="78">
        <f t="shared" si="199"/>
        <v>0.12638888888888883</v>
      </c>
    </row>
    <row r="2686" spans="1:24" x14ac:dyDescent="0.3">
      <c r="A2686" s="47" t="s">
        <v>14654</v>
      </c>
      <c r="B2686" s="68" t="s">
        <v>14655</v>
      </c>
      <c r="C2686" s="2" t="s">
        <v>6</v>
      </c>
      <c r="D2686" s="2">
        <v>84</v>
      </c>
      <c r="E2686" s="6">
        <v>13135</v>
      </c>
      <c r="F2686" s="7">
        <v>44074.539548611108</v>
      </c>
      <c r="G2686" s="69" t="s">
        <v>4</v>
      </c>
      <c r="H2686" s="68">
        <v>2798</v>
      </c>
      <c r="I2686" s="93">
        <f t="shared" si="196"/>
        <v>27.98</v>
      </c>
      <c r="J2686" s="93">
        <v>5.6280000000000001</v>
      </c>
      <c r="K2686" s="69">
        <v>100</v>
      </c>
      <c r="L2686" s="68">
        <v>1378</v>
      </c>
      <c r="M2686" s="93">
        <f t="shared" si="197"/>
        <v>13.78</v>
      </c>
      <c r="N2686" s="93">
        <v>3.7130000000000001</v>
      </c>
      <c r="O2686" s="69">
        <v>100</v>
      </c>
      <c r="P2686" s="182">
        <f t="shared" si="198"/>
        <v>2.0304789550072568</v>
      </c>
      <c r="Q2686" s="77" t="s">
        <v>718</v>
      </c>
      <c r="V2686" s="34">
        <v>0.42222222222222222</v>
      </c>
      <c r="W2686" s="85">
        <v>0.54861111111111105</v>
      </c>
      <c r="X2686" s="78">
        <f t="shared" si="199"/>
        <v>0.12638888888888883</v>
      </c>
    </row>
    <row r="2687" spans="1:24" x14ac:dyDescent="0.3">
      <c r="A2687" s="47" t="s">
        <v>14656</v>
      </c>
      <c r="B2687" s="68" t="s">
        <v>546</v>
      </c>
      <c r="C2687" s="2" t="s">
        <v>6</v>
      </c>
      <c r="D2687" s="2">
        <v>55</v>
      </c>
      <c r="E2687" s="6">
        <v>23721</v>
      </c>
      <c r="F2687" s="7">
        <v>44074.550937499997</v>
      </c>
      <c r="G2687" s="69" t="s">
        <v>4</v>
      </c>
      <c r="H2687" s="68">
        <v>1751</v>
      </c>
      <c r="I2687" s="93">
        <f t="shared" si="196"/>
        <v>17.510000000000002</v>
      </c>
      <c r="J2687" s="93">
        <v>5.2480000000000002</v>
      </c>
      <c r="K2687" s="69">
        <v>100</v>
      </c>
      <c r="L2687" s="68">
        <v>734</v>
      </c>
      <c r="M2687" s="93">
        <f t="shared" si="197"/>
        <v>7.34</v>
      </c>
      <c r="N2687" s="93">
        <v>2.5070000000000001</v>
      </c>
      <c r="O2687" s="69">
        <v>100</v>
      </c>
      <c r="P2687" s="182">
        <f t="shared" si="198"/>
        <v>2.3855585831062673</v>
      </c>
      <c r="Q2687" s="77" t="s">
        <v>718</v>
      </c>
      <c r="V2687" s="34">
        <v>0.4375</v>
      </c>
      <c r="W2687" s="85">
        <v>0.56944444444444442</v>
      </c>
      <c r="X2687" s="78">
        <f t="shared" si="199"/>
        <v>0.13194444444444442</v>
      </c>
    </row>
    <row r="2688" spans="1:24" x14ac:dyDescent="0.3">
      <c r="A2688" s="47" t="s">
        <v>14656</v>
      </c>
      <c r="B2688" s="68" t="s">
        <v>546</v>
      </c>
      <c r="C2688" s="2" t="s">
        <v>6</v>
      </c>
      <c r="D2688" s="2">
        <v>55</v>
      </c>
      <c r="E2688" s="6">
        <v>23721</v>
      </c>
      <c r="F2688" s="7">
        <v>44074.550937499997</v>
      </c>
      <c r="G2688" s="69" t="s">
        <v>4</v>
      </c>
      <c r="H2688" s="68">
        <v>1751</v>
      </c>
      <c r="I2688" s="93">
        <f t="shared" si="196"/>
        <v>17.510000000000002</v>
      </c>
      <c r="J2688" s="93">
        <v>5.2480000000000002</v>
      </c>
      <c r="K2688" s="69">
        <v>100</v>
      </c>
      <c r="L2688" s="68">
        <v>734</v>
      </c>
      <c r="M2688" s="93">
        <f t="shared" si="197"/>
        <v>7.34</v>
      </c>
      <c r="N2688" s="93">
        <v>2.5070000000000001</v>
      </c>
      <c r="O2688" s="69">
        <v>100</v>
      </c>
      <c r="P2688" s="182">
        <f t="shared" si="198"/>
        <v>2.3855585831062673</v>
      </c>
      <c r="Q2688" s="77" t="s">
        <v>718</v>
      </c>
      <c r="V2688" s="34">
        <v>0.4375</v>
      </c>
      <c r="W2688" s="85">
        <v>0.56944444444444442</v>
      </c>
      <c r="X2688" s="78">
        <f t="shared" si="199"/>
        <v>0.13194444444444442</v>
      </c>
    </row>
    <row r="2689" spans="1:35" x14ac:dyDescent="0.3">
      <c r="A2689" s="47" t="s">
        <v>14657</v>
      </c>
      <c r="B2689" s="68" t="s">
        <v>14658</v>
      </c>
      <c r="C2689" s="2" t="s">
        <v>1</v>
      </c>
      <c r="D2689" s="2">
        <v>55</v>
      </c>
      <c r="E2689" s="6">
        <v>23689</v>
      </c>
      <c r="F2689" s="7">
        <v>44074.57372685185</v>
      </c>
      <c r="G2689" s="69" t="s">
        <v>4</v>
      </c>
      <c r="H2689" s="68">
        <v>3787</v>
      </c>
      <c r="I2689" s="93">
        <f t="shared" si="196"/>
        <v>37.869999999999997</v>
      </c>
      <c r="J2689" s="93">
        <v>6.5190000000000001</v>
      </c>
      <c r="K2689" s="69">
        <v>100</v>
      </c>
      <c r="L2689" s="68">
        <v>672</v>
      </c>
      <c r="M2689" s="93">
        <f t="shared" si="197"/>
        <v>6.72</v>
      </c>
      <c r="N2689" s="93">
        <v>2.5819999999999999</v>
      </c>
      <c r="O2689" s="69">
        <v>100</v>
      </c>
      <c r="P2689" s="182">
        <f t="shared" si="198"/>
        <v>5.6354166666666661</v>
      </c>
      <c r="Q2689" s="77" t="s">
        <v>718</v>
      </c>
      <c r="V2689" s="34">
        <v>0.44861111111111113</v>
      </c>
      <c r="W2689" s="85">
        <v>0.58333333333333337</v>
      </c>
      <c r="X2689" s="78">
        <f t="shared" si="199"/>
        <v>0.13472222222222224</v>
      </c>
    </row>
    <row r="2690" spans="1:35" x14ac:dyDescent="0.3">
      <c r="A2690" s="47" t="s">
        <v>14657</v>
      </c>
      <c r="B2690" s="68" t="s">
        <v>14658</v>
      </c>
      <c r="C2690" s="2" t="s">
        <v>1</v>
      </c>
      <c r="D2690" s="2">
        <v>55</v>
      </c>
      <c r="E2690" s="6">
        <v>23689</v>
      </c>
      <c r="F2690" s="7">
        <v>44074.57372685185</v>
      </c>
      <c r="G2690" s="69" t="s">
        <v>4</v>
      </c>
      <c r="H2690" s="68">
        <v>3787</v>
      </c>
      <c r="I2690" s="93">
        <f t="shared" si="196"/>
        <v>37.869999999999997</v>
      </c>
      <c r="J2690" s="93">
        <v>6.5190000000000001</v>
      </c>
      <c r="K2690" s="69">
        <v>100</v>
      </c>
      <c r="L2690" s="68">
        <v>672</v>
      </c>
      <c r="M2690" s="93">
        <f t="shared" si="197"/>
        <v>6.72</v>
      </c>
      <c r="N2690" s="93">
        <v>2.5819999999999999</v>
      </c>
      <c r="O2690" s="69">
        <v>100</v>
      </c>
      <c r="P2690" s="182">
        <f t="shared" si="198"/>
        <v>5.6354166666666661</v>
      </c>
      <c r="Q2690" s="77" t="s">
        <v>718</v>
      </c>
      <c r="V2690" s="34">
        <v>0.44861111111111113</v>
      </c>
      <c r="W2690" s="85">
        <v>0.58333333333333337</v>
      </c>
      <c r="X2690" s="78">
        <f t="shared" si="199"/>
        <v>0.13472222222222224</v>
      </c>
    </row>
    <row r="2691" spans="1:35" x14ac:dyDescent="0.3">
      <c r="A2691" s="47" t="s">
        <v>14659</v>
      </c>
      <c r="B2691" s="68" t="s">
        <v>14660</v>
      </c>
      <c r="C2691" s="2" t="s">
        <v>6</v>
      </c>
      <c r="D2691" s="2">
        <v>20</v>
      </c>
      <c r="E2691" s="6">
        <v>36577</v>
      </c>
      <c r="F2691" s="7">
        <v>44074.589930555558</v>
      </c>
      <c r="G2691" s="69" t="s">
        <v>4</v>
      </c>
      <c r="H2691" s="68">
        <v>717</v>
      </c>
      <c r="I2691" s="93">
        <f t="shared" ref="I2691:I2698" si="200">H2691/K2691</f>
        <v>7.2424242424242422</v>
      </c>
      <c r="J2691" s="93">
        <v>2.532</v>
      </c>
      <c r="K2691" s="69">
        <v>99</v>
      </c>
      <c r="L2691" s="68">
        <v>429</v>
      </c>
      <c r="M2691" s="93">
        <f t="shared" ref="M2691:M2698" si="201">L2691/O2691</f>
        <v>4.333333333333333</v>
      </c>
      <c r="N2691" s="93">
        <v>2.085</v>
      </c>
      <c r="O2691" s="69">
        <v>99</v>
      </c>
      <c r="P2691" s="182">
        <f t="shared" ref="P2691:P2698" si="202">I2691/M2691</f>
        <v>1.6713286713286715</v>
      </c>
      <c r="Q2691" s="77" t="s">
        <v>718</v>
      </c>
      <c r="V2691" s="34">
        <v>0.45694444444444443</v>
      </c>
      <c r="W2691" s="85">
        <v>0.59722222222222221</v>
      </c>
      <c r="X2691" s="78">
        <f t="shared" si="199"/>
        <v>0.14027777777777778</v>
      </c>
    </row>
    <row r="2692" spans="1:35" x14ac:dyDescent="0.3">
      <c r="A2692" s="47" t="s">
        <v>14659</v>
      </c>
      <c r="B2692" s="68" t="s">
        <v>14660</v>
      </c>
      <c r="C2692" s="2" t="s">
        <v>6</v>
      </c>
      <c r="D2692" s="2">
        <v>20</v>
      </c>
      <c r="E2692" s="6">
        <v>36577</v>
      </c>
      <c r="F2692" s="7">
        <v>44074.589930555558</v>
      </c>
      <c r="G2692" s="69" t="s">
        <v>4</v>
      </c>
      <c r="H2692" s="68">
        <v>717</v>
      </c>
      <c r="I2692" s="93">
        <f t="shared" si="200"/>
        <v>7.2424242424242422</v>
      </c>
      <c r="J2692" s="93">
        <v>2.532</v>
      </c>
      <c r="K2692" s="69">
        <v>99</v>
      </c>
      <c r="L2692" s="68">
        <v>429</v>
      </c>
      <c r="M2692" s="93">
        <f t="shared" si="201"/>
        <v>4.333333333333333</v>
      </c>
      <c r="N2692" s="93">
        <v>2.085</v>
      </c>
      <c r="O2692" s="69">
        <v>99</v>
      </c>
      <c r="P2692" s="182">
        <f t="shared" si="202"/>
        <v>1.6713286713286715</v>
      </c>
      <c r="Q2692" s="77" t="s">
        <v>718</v>
      </c>
      <c r="V2692" s="34">
        <v>0.45694444444444443</v>
      </c>
      <c r="W2692" s="85">
        <v>0.59722222222222221</v>
      </c>
      <c r="X2692" s="78">
        <f t="shared" si="199"/>
        <v>0.14027777777777778</v>
      </c>
    </row>
    <row r="2693" spans="1:35" x14ac:dyDescent="0.3">
      <c r="A2693" s="47" t="s">
        <v>14661</v>
      </c>
      <c r="B2693" s="68" t="s">
        <v>14662</v>
      </c>
      <c r="C2693" s="2" t="s">
        <v>6</v>
      </c>
      <c r="D2693" s="2">
        <v>85</v>
      </c>
      <c r="E2693" s="6">
        <v>12791</v>
      </c>
      <c r="F2693" s="7">
        <v>44074.608240740738</v>
      </c>
      <c r="G2693" s="69" t="s">
        <v>4</v>
      </c>
      <c r="H2693" s="68">
        <v>2977</v>
      </c>
      <c r="I2693" s="93">
        <f t="shared" si="200"/>
        <v>30.070707070707069</v>
      </c>
      <c r="J2693" s="93">
        <v>5.7130000000000001</v>
      </c>
      <c r="K2693" s="69">
        <v>99</v>
      </c>
      <c r="L2693" s="68">
        <v>651</v>
      </c>
      <c r="M2693" s="93">
        <f t="shared" si="201"/>
        <v>6.5757575757575761</v>
      </c>
      <c r="N2693" s="93">
        <v>2.56</v>
      </c>
      <c r="O2693" s="69">
        <v>99</v>
      </c>
      <c r="P2693" s="182">
        <f t="shared" si="202"/>
        <v>4.5729646697388624</v>
      </c>
      <c r="Q2693" s="77" t="s">
        <v>718</v>
      </c>
      <c r="V2693" s="34">
        <v>0.47500000000000003</v>
      </c>
      <c r="W2693" s="85">
        <v>0.61805555555555558</v>
      </c>
      <c r="X2693" s="78">
        <f t="shared" si="199"/>
        <v>0.14305555555555555</v>
      </c>
    </row>
    <row r="2694" spans="1:35" x14ac:dyDescent="0.3">
      <c r="A2694" s="47" t="s">
        <v>14661</v>
      </c>
      <c r="B2694" s="68" t="s">
        <v>14662</v>
      </c>
      <c r="C2694" s="2" t="s">
        <v>6</v>
      </c>
      <c r="D2694" s="2">
        <v>85</v>
      </c>
      <c r="E2694" s="6">
        <v>12791</v>
      </c>
      <c r="F2694" s="7">
        <v>44074.608240740738</v>
      </c>
      <c r="G2694" s="69" t="s">
        <v>4</v>
      </c>
      <c r="H2694" s="68">
        <v>2977</v>
      </c>
      <c r="I2694" s="93">
        <f t="shared" si="200"/>
        <v>30.070707070707069</v>
      </c>
      <c r="J2694" s="93">
        <v>5.7130000000000001</v>
      </c>
      <c r="K2694" s="69">
        <v>99</v>
      </c>
      <c r="L2694" s="68">
        <v>651</v>
      </c>
      <c r="M2694" s="93">
        <f t="shared" si="201"/>
        <v>6.5757575757575761</v>
      </c>
      <c r="N2694" s="93">
        <v>2.56</v>
      </c>
      <c r="O2694" s="69">
        <v>99</v>
      </c>
      <c r="P2694" s="182">
        <f t="shared" si="202"/>
        <v>4.5729646697388624</v>
      </c>
      <c r="Q2694" s="77" t="s">
        <v>718</v>
      </c>
      <c r="V2694" s="34">
        <v>0.47500000000000003</v>
      </c>
      <c r="W2694" s="85">
        <v>0.61805555555555558</v>
      </c>
      <c r="X2694" s="78">
        <f t="shared" si="199"/>
        <v>0.14305555555555555</v>
      </c>
    </row>
    <row r="2695" spans="1:35" x14ac:dyDescent="0.3">
      <c r="A2695" s="47" t="s">
        <v>3577</v>
      </c>
      <c r="B2695" s="68" t="s">
        <v>168</v>
      </c>
      <c r="C2695" s="2" t="s">
        <v>1</v>
      </c>
      <c r="D2695" s="2">
        <v>40</v>
      </c>
      <c r="E2695" s="6">
        <v>29315</v>
      </c>
      <c r="F2695" s="7">
        <v>44074.623182870368</v>
      </c>
      <c r="G2695" s="69" t="s">
        <v>4</v>
      </c>
      <c r="H2695" s="68">
        <v>1438</v>
      </c>
      <c r="I2695" s="93">
        <f t="shared" si="200"/>
        <v>14.525252525252526</v>
      </c>
      <c r="J2695" s="93">
        <v>3.3940000000000001</v>
      </c>
      <c r="K2695" s="69">
        <v>99</v>
      </c>
      <c r="L2695" s="68">
        <v>499</v>
      </c>
      <c r="M2695" s="93">
        <f t="shared" si="201"/>
        <v>5.0404040404040407</v>
      </c>
      <c r="N2695" s="93">
        <v>2.3210000000000002</v>
      </c>
      <c r="O2695" s="69">
        <v>99</v>
      </c>
      <c r="P2695" s="182">
        <f t="shared" si="202"/>
        <v>2.8817635270541082</v>
      </c>
      <c r="Q2695" s="77" t="s">
        <v>718</v>
      </c>
      <c r="V2695" s="34">
        <v>0.48819444444444443</v>
      </c>
      <c r="W2695" s="85">
        <v>0.63194444444444442</v>
      </c>
      <c r="X2695" s="78">
        <f t="shared" si="199"/>
        <v>0.14374999999999999</v>
      </c>
    </row>
    <row r="2696" spans="1:35" x14ac:dyDescent="0.3">
      <c r="A2696" s="46" t="s">
        <v>3577</v>
      </c>
      <c r="B2696" s="68" t="s">
        <v>168</v>
      </c>
      <c r="C2696" s="2" t="s">
        <v>1</v>
      </c>
      <c r="D2696" s="2">
        <v>40</v>
      </c>
      <c r="E2696" s="6">
        <v>29315</v>
      </c>
      <c r="F2696" s="7">
        <v>44074.623182870368</v>
      </c>
      <c r="G2696" s="69" t="s">
        <v>4</v>
      </c>
      <c r="H2696" s="68">
        <v>1438</v>
      </c>
      <c r="I2696" s="93">
        <f t="shared" si="200"/>
        <v>14.525252525252526</v>
      </c>
      <c r="J2696" s="93">
        <v>3.3940000000000001</v>
      </c>
      <c r="K2696" s="69">
        <v>99</v>
      </c>
      <c r="L2696" s="68">
        <v>499</v>
      </c>
      <c r="M2696" s="93">
        <f t="shared" si="201"/>
        <v>5.0404040404040407</v>
      </c>
      <c r="N2696" s="93">
        <v>2.3210000000000002</v>
      </c>
      <c r="O2696" s="69">
        <v>99</v>
      </c>
      <c r="P2696" s="182">
        <f t="shared" si="202"/>
        <v>2.8817635270541082</v>
      </c>
      <c r="Q2696" s="77" t="s">
        <v>718</v>
      </c>
      <c r="V2696" s="34">
        <v>0.48819444444444443</v>
      </c>
      <c r="W2696" s="85">
        <v>0.63194444444444442</v>
      </c>
      <c r="X2696" s="78">
        <f t="shared" si="199"/>
        <v>0.14374999999999999</v>
      </c>
    </row>
    <row r="2697" spans="1:35" x14ac:dyDescent="0.3">
      <c r="A2697" s="46" t="s">
        <v>14663</v>
      </c>
      <c r="B2697" s="68" t="s">
        <v>13862</v>
      </c>
      <c r="C2697" s="2" t="s">
        <v>1</v>
      </c>
      <c r="D2697" s="2">
        <v>43</v>
      </c>
      <c r="E2697" s="6">
        <v>28157</v>
      </c>
      <c r="F2697" s="7">
        <v>44074.640787037039</v>
      </c>
      <c r="G2697" s="69" t="s">
        <v>4</v>
      </c>
      <c r="H2697" s="68">
        <v>2857</v>
      </c>
      <c r="I2697" s="93">
        <f t="shared" si="200"/>
        <v>28.858585858585858</v>
      </c>
      <c r="J2697" s="93">
        <v>6.8179999999999996</v>
      </c>
      <c r="K2697" s="69">
        <v>99</v>
      </c>
      <c r="L2697" s="68">
        <v>540</v>
      </c>
      <c r="M2697" s="93">
        <f t="shared" si="201"/>
        <v>5.4545454545454541</v>
      </c>
      <c r="N2697" s="93">
        <v>2.0470000000000002</v>
      </c>
      <c r="O2697" s="69">
        <v>99</v>
      </c>
      <c r="P2697" s="182">
        <f t="shared" si="202"/>
        <v>5.2907407407407412</v>
      </c>
      <c r="Q2697" s="77" t="s">
        <v>718</v>
      </c>
      <c r="V2697" s="34">
        <v>0.50486111111111109</v>
      </c>
      <c r="W2697" s="85">
        <v>0.64583333333333337</v>
      </c>
      <c r="X2697" s="78">
        <f t="shared" si="199"/>
        <v>0.14097222222222228</v>
      </c>
    </row>
    <row r="2698" spans="1:35" ht="17.25" thickBot="1" x14ac:dyDescent="0.35">
      <c r="A2698" s="46" t="s">
        <v>14663</v>
      </c>
      <c r="B2698" s="68" t="s">
        <v>13862</v>
      </c>
      <c r="C2698" s="2" t="s">
        <v>1</v>
      </c>
      <c r="D2698" s="2">
        <v>43</v>
      </c>
      <c r="E2698" s="6">
        <v>28157</v>
      </c>
      <c r="F2698" s="7">
        <v>44074.640787037039</v>
      </c>
      <c r="G2698" s="69" t="s">
        <v>4</v>
      </c>
      <c r="H2698" s="68">
        <v>2857</v>
      </c>
      <c r="I2698" s="93">
        <f t="shared" si="200"/>
        <v>28.858585858585858</v>
      </c>
      <c r="J2698" s="93">
        <v>6.8179999999999996</v>
      </c>
      <c r="K2698" s="69">
        <v>99</v>
      </c>
      <c r="L2698" s="68">
        <v>540</v>
      </c>
      <c r="M2698" s="93">
        <f t="shared" si="201"/>
        <v>5.4545454545454541</v>
      </c>
      <c r="N2698" s="93">
        <v>2.0470000000000002</v>
      </c>
      <c r="O2698" s="69">
        <v>99</v>
      </c>
      <c r="P2698" s="182">
        <f t="shared" si="202"/>
        <v>5.2907407407407412</v>
      </c>
      <c r="Q2698" s="77" t="s">
        <v>718</v>
      </c>
      <c r="V2698" s="34">
        <v>0.50486111111111109</v>
      </c>
      <c r="W2698" s="85">
        <v>0.64583333333333337</v>
      </c>
      <c r="X2698" s="78">
        <f t="shared" si="199"/>
        <v>0.14097222222222228</v>
      </c>
    </row>
    <row r="2699" spans="1:35" s="127" customFormat="1" x14ac:dyDescent="0.3">
      <c r="A2699" s="266" t="s">
        <v>15254</v>
      </c>
      <c r="B2699" s="196" t="s">
        <v>15255</v>
      </c>
      <c r="C2699" s="127" t="s">
        <v>6</v>
      </c>
      <c r="D2699" s="127">
        <v>27</v>
      </c>
      <c r="E2699" s="200">
        <v>33928</v>
      </c>
      <c r="F2699" s="201">
        <v>44085.527650462966</v>
      </c>
      <c r="G2699" s="195" t="s">
        <v>4</v>
      </c>
      <c r="H2699" s="196">
        <v>972</v>
      </c>
      <c r="I2699" s="267">
        <f t="shared" ref="I2699:I2762" si="203">H2699/K2699</f>
        <v>9.8181818181818183</v>
      </c>
      <c r="J2699" s="267">
        <v>3.1509999999999998</v>
      </c>
      <c r="K2699" s="195">
        <v>99</v>
      </c>
      <c r="L2699" s="196">
        <v>325</v>
      </c>
      <c r="M2699" s="267">
        <f t="shared" ref="M2699:M2762" si="204">L2699/O2699</f>
        <v>3.2828282828282829</v>
      </c>
      <c r="N2699" s="267">
        <v>1.9379999999999999</v>
      </c>
      <c r="O2699" s="268">
        <v>99</v>
      </c>
      <c r="P2699" s="269">
        <f t="shared" ref="P2699:P2762" si="205">I2699/M2699</f>
        <v>2.9907692307692306</v>
      </c>
      <c r="Q2699" s="206" t="s">
        <v>718</v>
      </c>
      <c r="R2699" s="196"/>
      <c r="U2699" s="270" t="s">
        <v>17406</v>
      </c>
      <c r="V2699" s="271">
        <v>0.38611111111111113</v>
      </c>
      <c r="W2699" s="272">
        <v>0.53472222222222221</v>
      </c>
      <c r="X2699" s="273">
        <f t="shared" ref="X2699:X2762" si="206">W2699-V2699</f>
        <v>0.14861111111111108</v>
      </c>
      <c r="AC2699" s="274"/>
      <c r="AD2699" s="274"/>
      <c r="AE2699" s="274"/>
      <c r="AF2699" s="274"/>
      <c r="AG2699" s="274"/>
      <c r="AH2699" s="274"/>
      <c r="AI2699" s="274"/>
    </row>
    <row r="2700" spans="1:35" x14ac:dyDescent="0.3">
      <c r="A2700" s="47" t="s">
        <v>15180</v>
      </c>
      <c r="B2700" s="68" t="s">
        <v>15181</v>
      </c>
      <c r="C2700" s="2" t="s">
        <v>6</v>
      </c>
      <c r="D2700" s="2">
        <v>57</v>
      </c>
      <c r="E2700" s="6">
        <v>23217</v>
      </c>
      <c r="F2700" s="7">
        <v>44075.542256944442</v>
      </c>
      <c r="G2700" s="69" t="s">
        <v>4</v>
      </c>
      <c r="H2700" s="68">
        <v>1298</v>
      </c>
      <c r="I2700" s="93">
        <f t="shared" si="203"/>
        <v>13.111111111111111</v>
      </c>
      <c r="J2700" s="93">
        <v>3.5219999999999998</v>
      </c>
      <c r="K2700" s="69">
        <v>99</v>
      </c>
      <c r="L2700" s="68">
        <v>722</v>
      </c>
      <c r="M2700" s="93">
        <f t="shared" si="204"/>
        <v>7.2929292929292933</v>
      </c>
      <c r="N2700" s="93">
        <v>2.387</v>
      </c>
      <c r="O2700" s="189">
        <v>99</v>
      </c>
      <c r="P2700" s="191">
        <f t="shared" si="205"/>
        <v>1.7977839335180055</v>
      </c>
      <c r="Q2700" s="77" t="s">
        <v>718</v>
      </c>
      <c r="U2700" s="227" t="s">
        <v>17402</v>
      </c>
      <c r="V2700" s="34">
        <v>0.41180555555555554</v>
      </c>
      <c r="W2700" s="85">
        <v>0.54861111111111105</v>
      </c>
      <c r="X2700" s="78">
        <f t="shared" si="206"/>
        <v>0.13680555555555551</v>
      </c>
    </row>
    <row r="2701" spans="1:35" x14ac:dyDescent="0.3">
      <c r="A2701" s="47" t="s">
        <v>15188</v>
      </c>
      <c r="B2701" s="68" t="s">
        <v>15189</v>
      </c>
      <c r="C2701" s="2" t="s">
        <v>6</v>
      </c>
      <c r="D2701" s="2">
        <v>50</v>
      </c>
      <c r="E2701" s="6">
        <v>25698</v>
      </c>
      <c r="F2701" s="7">
        <v>44076.537488425929</v>
      </c>
      <c r="G2701" s="69" t="s">
        <v>4</v>
      </c>
      <c r="H2701" s="68">
        <v>2037</v>
      </c>
      <c r="I2701" s="93">
        <f t="shared" si="203"/>
        <v>20.37</v>
      </c>
      <c r="J2701" s="93">
        <v>4.1719999999999997</v>
      </c>
      <c r="K2701" s="69">
        <v>100</v>
      </c>
      <c r="L2701" s="68">
        <v>878</v>
      </c>
      <c r="M2701" s="93">
        <f t="shared" si="204"/>
        <v>8.7799999999999994</v>
      </c>
      <c r="N2701" s="93">
        <v>3.0369999999999999</v>
      </c>
      <c r="O2701" s="189">
        <v>100</v>
      </c>
      <c r="P2701" s="191">
        <f t="shared" si="205"/>
        <v>2.3200455580865604</v>
      </c>
      <c r="Q2701" s="77" t="s">
        <v>718</v>
      </c>
      <c r="U2701" s="231" t="s">
        <v>17402</v>
      </c>
      <c r="V2701" s="34">
        <v>0.41180555555555554</v>
      </c>
      <c r="W2701" s="85">
        <v>0.54861111111111105</v>
      </c>
      <c r="X2701" s="78">
        <f t="shared" si="206"/>
        <v>0.13680555555555551</v>
      </c>
    </row>
    <row r="2702" spans="1:35" x14ac:dyDescent="0.3">
      <c r="A2702" s="47" t="s">
        <v>15190</v>
      </c>
      <c r="B2702" s="68" t="s">
        <v>15191</v>
      </c>
      <c r="C2702" s="2" t="s">
        <v>6</v>
      </c>
      <c r="D2702" s="2">
        <v>21</v>
      </c>
      <c r="E2702" s="6">
        <v>36087</v>
      </c>
      <c r="F2702" s="7">
        <v>44076.548263888886</v>
      </c>
      <c r="G2702" s="69" t="s">
        <v>4</v>
      </c>
      <c r="H2702" s="68">
        <v>1077</v>
      </c>
      <c r="I2702" s="93">
        <f t="shared" si="203"/>
        <v>10.878787878787879</v>
      </c>
      <c r="J2702" s="93">
        <v>3.734</v>
      </c>
      <c r="K2702" s="69">
        <v>99</v>
      </c>
      <c r="L2702" s="68">
        <v>498</v>
      </c>
      <c r="M2702" s="93">
        <f t="shared" si="204"/>
        <v>5.0303030303030303</v>
      </c>
      <c r="N2702" s="93">
        <v>2.1070000000000002</v>
      </c>
      <c r="O2702" s="189">
        <v>99</v>
      </c>
      <c r="P2702" s="191">
        <f t="shared" si="205"/>
        <v>2.1626506024096388</v>
      </c>
      <c r="Q2702" s="77" t="s">
        <v>718</v>
      </c>
      <c r="U2702" s="227" t="s">
        <v>17402</v>
      </c>
      <c r="V2702" s="34">
        <v>0.4152777777777778</v>
      </c>
      <c r="W2702" s="85">
        <v>0.5625</v>
      </c>
      <c r="X2702" s="78">
        <f t="shared" si="206"/>
        <v>0.1472222222222222</v>
      </c>
    </row>
    <row r="2703" spans="1:35" x14ac:dyDescent="0.3">
      <c r="A2703" s="47" t="s">
        <v>15204</v>
      </c>
      <c r="B2703" s="68" t="s">
        <v>15205</v>
      </c>
      <c r="C2703" s="2" t="s">
        <v>6</v>
      </c>
      <c r="D2703" s="2">
        <v>53</v>
      </c>
      <c r="E2703" s="6">
        <v>24468</v>
      </c>
      <c r="F2703" s="7">
        <v>44077.632407407407</v>
      </c>
      <c r="G2703" s="69" t="s">
        <v>4</v>
      </c>
      <c r="H2703" s="68">
        <v>2037</v>
      </c>
      <c r="I2703" s="93">
        <f t="shared" si="203"/>
        <v>20.575757575757574</v>
      </c>
      <c r="J2703" s="93">
        <v>4.4130000000000003</v>
      </c>
      <c r="K2703" s="69">
        <v>99</v>
      </c>
      <c r="L2703" s="68">
        <v>594</v>
      </c>
      <c r="M2703" s="93">
        <f t="shared" si="204"/>
        <v>6</v>
      </c>
      <c r="N2703" s="93">
        <v>2.109</v>
      </c>
      <c r="O2703" s="189">
        <v>99</v>
      </c>
      <c r="P2703" s="191">
        <f t="shared" si="205"/>
        <v>3.4292929292929291</v>
      </c>
      <c r="Q2703" s="77" t="s">
        <v>718</v>
      </c>
      <c r="U2703" s="227" t="s">
        <v>17402</v>
      </c>
      <c r="V2703" s="34">
        <v>0.50138888888888888</v>
      </c>
      <c r="W2703" s="85">
        <v>0.64583333333333337</v>
      </c>
      <c r="X2703" s="78">
        <f t="shared" si="206"/>
        <v>0.14444444444444449</v>
      </c>
    </row>
    <row r="2704" spans="1:35" x14ac:dyDescent="0.3">
      <c r="A2704" s="47" t="s">
        <v>11377</v>
      </c>
      <c r="B2704" s="68" t="s">
        <v>1424</v>
      </c>
      <c r="C2704" s="2" t="s">
        <v>1</v>
      </c>
      <c r="D2704" s="2">
        <v>71</v>
      </c>
      <c r="E2704" s="6">
        <v>18105</v>
      </c>
      <c r="F2704" s="7">
        <v>44078.518819444442</v>
      </c>
      <c r="G2704" s="69" t="s">
        <v>4</v>
      </c>
      <c r="H2704" s="68">
        <v>3545</v>
      </c>
      <c r="I2704" s="93">
        <f t="shared" si="203"/>
        <v>35.450000000000003</v>
      </c>
      <c r="J2704" s="93">
        <v>5.306</v>
      </c>
      <c r="K2704" s="69">
        <v>100</v>
      </c>
      <c r="L2704" s="68">
        <v>1252</v>
      </c>
      <c r="M2704" s="93">
        <f t="shared" si="204"/>
        <v>12.52</v>
      </c>
      <c r="N2704" s="93">
        <v>3.661</v>
      </c>
      <c r="O2704" s="189">
        <v>100</v>
      </c>
      <c r="P2704" s="191">
        <f t="shared" si="205"/>
        <v>2.8314696485623005</v>
      </c>
      <c r="Q2704" s="77" t="s">
        <v>718</v>
      </c>
      <c r="U2704" s="227" t="s">
        <v>17402</v>
      </c>
      <c r="V2704" s="34">
        <v>0.39583333333333331</v>
      </c>
      <c r="W2704" s="85">
        <v>0.53125</v>
      </c>
      <c r="X2704" s="78">
        <f t="shared" si="206"/>
        <v>0.13541666666666669</v>
      </c>
    </row>
    <row r="2705" spans="1:24" x14ac:dyDescent="0.3">
      <c r="A2705" s="47" t="s">
        <v>15217</v>
      </c>
      <c r="B2705" s="68" t="s">
        <v>15218</v>
      </c>
      <c r="C2705" s="2" t="s">
        <v>1</v>
      </c>
      <c r="D2705" s="2">
        <v>78</v>
      </c>
      <c r="E2705" s="6">
        <v>15308</v>
      </c>
      <c r="F2705" s="7">
        <v>44081.436296296299</v>
      </c>
      <c r="G2705" s="69" t="s">
        <v>71</v>
      </c>
      <c r="H2705" s="68">
        <v>3488</v>
      </c>
      <c r="I2705" s="93">
        <f t="shared" si="203"/>
        <v>34.880000000000003</v>
      </c>
      <c r="J2705" s="93">
        <v>5.9649999999999999</v>
      </c>
      <c r="K2705" s="69">
        <v>100</v>
      </c>
      <c r="L2705" s="68">
        <v>1404</v>
      </c>
      <c r="M2705" s="93">
        <f t="shared" si="204"/>
        <v>14.04</v>
      </c>
      <c r="N2705" s="93">
        <v>4.306</v>
      </c>
      <c r="O2705" s="189">
        <v>100</v>
      </c>
      <c r="P2705" s="191">
        <f t="shared" si="205"/>
        <v>2.4843304843304845</v>
      </c>
      <c r="Q2705" s="77" t="s">
        <v>718</v>
      </c>
      <c r="U2705" s="227" t="s">
        <v>17402</v>
      </c>
      <c r="V2705" s="34">
        <v>0.4513888888888889</v>
      </c>
      <c r="W2705" s="85">
        <v>0.57986111111111105</v>
      </c>
      <c r="X2705" s="78">
        <f t="shared" si="206"/>
        <v>0.12847222222222215</v>
      </c>
    </row>
    <row r="2706" spans="1:24" x14ac:dyDescent="0.3">
      <c r="A2706" s="47" t="s">
        <v>15224</v>
      </c>
      <c r="B2706" s="68" t="s">
        <v>11590</v>
      </c>
      <c r="C2706" s="2" t="s">
        <v>6</v>
      </c>
      <c r="D2706" s="2">
        <v>46</v>
      </c>
      <c r="E2706" s="6">
        <v>27012</v>
      </c>
      <c r="F2706" s="7">
        <v>44081.586550925924</v>
      </c>
      <c r="G2706" s="69" t="s">
        <v>4</v>
      </c>
      <c r="H2706" s="68">
        <v>1932</v>
      </c>
      <c r="I2706" s="93">
        <f t="shared" si="203"/>
        <v>19.515151515151516</v>
      </c>
      <c r="J2706" s="93">
        <v>4.6909999999999998</v>
      </c>
      <c r="K2706" s="69">
        <v>99</v>
      </c>
      <c r="L2706" s="68">
        <v>550</v>
      </c>
      <c r="M2706" s="93">
        <f t="shared" si="204"/>
        <v>5.5555555555555554</v>
      </c>
      <c r="N2706" s="93">
        <v>2.4710000000000001</v>
      </c>
      <c r="O2706" s="189">
        <v>99</v>
      </c>
      <c r="P2706" s="191">
        <f t="shared" si="205"/>
        <v>3.5127272727272731</v>
      </c>
      <c r="Q2706" s="77" t="s">
        <v>718</v>
      </c>
      <c r="U2706" s="227" t="s">
        <v>17398</v>
      </c>
      <c r="V2706" s="34">
        <v>0.45694444444444443</v>
      </c>
      <c r="W2706" s="85">
        <v>0.59027777777777779</v>
      </c>
      <c r="X2706" s="78">
        <f t="shared" si="206"/>
        <v>0.13333333333333336</v>
      </c>
    </row>
    <row r="2707" spans="1:24" x14ac:dyDescent="0.3">
      <c r="A2707" s="47" t="s">
        <v>15225</v>
      </c>
      <c r="B2707" s="68" t="s">
        <v>15226</v>
      </c>
      <c r="C2707" s="2" t="s">
        <v>6</v>
      </c>
      <c r="D2707" s="2">
        <v>22</v>
      </c>
      <c r="E2707" s="6">
        <v>35804</v>
      </c>
      <c r="F2707" s="7">
        <v>44081.62259259259</v>
      </c>
      <c r="G2707" s="69" t="s">
        <v>4</v>
      </c>
      <c r="H2707" s="68">
        <v>838</v>
      </c>
      <c r="I2707" s="93">
        <f t="shared" si="203"/>
        <v>8.3800000000000008</v>
      </c>
      <c r="J2707" s="93">
        <v>3.0640000000000001</v>
      </c>
      <c r="K2707" s="69">
        <v>100</v>
      </c>
      <c r="L2707" s="68">
        <v>256</v>
      </c>
      <c r="M2707" s="93">
        <f t="shared" si="204"/>
        <v>2.56</v>
      </c>
      <c r="N2707" s="93">
        <v>1.7130000000000001</v>
      </c>
      <c r="O2707" s="189">
        <v>100</v>
      </c>
      <c r="P2707" s="191">
        <f t="shared" si="205"/>
        <v>3.2734375000000004</v>
      </c>
      <c r="Q2707" s="77" t="s">
        <v>718</v>
      </c>
      <c r="U2707" s="227" t="s">
        <v>17398</v>
      </c>
      <c r="V2707" s="34">
        <v>0.47569444444444442</v>
      </c>
      <c r="W2707" s="85">
        <v>0.63194444444444442</v>
      </c>
      <c r="X2707" s="78">
        <f t="shared" si="206"/>
        <v>0.15625</v>
      </c>
    </row>
    <row r="2708" spans="1:24" x14ac:dyDescent="0.3">
      <c r="A2708" s="47" t="s">
        <v>15227</v>
      </c>
      <c r="B2708" s="68" t="s">
        <v>15228</v>
      </c>
      <c r="C2708" s="2" t="s">
        <v>6</v>
      </c>
      <c r="D2708" s="2">
        <v>23</v>
      </c>
      <c r="E2708" s="6">
        <v>35404</v>
      </c>
      <c r="F2708" s="7">
        <v>44081.63989583333</v>
      </c>
      <c r="G2708" s="69" t="s">
        <v>4</v>
      </c>
      <c r="H2708" s="68">
        <v>624</v>
      </c>
      <c r="I2708" s="93">
        <f t="shared" si="203"/>
        <v>6.3030303030303028</v>
      </c>
      <c r="J2708" s="93">
        <v>2.3620000000000001</v>
      </c>
      <c r="K2708" s="69">
        <v>99</v>
      </c>
      <c r="L2708" s="68">
        <v>368</v>
      </c>
      <c r="M2708" s="93">
        <f t="shared" si="204"/>
        <v>3.7171717171717171</v>
      </c>
      <c r="N2708" s="93">
        <v>1.99</v>
      </c>
      <c r="O2708" s="189">
        <v>99</v>
      </c>
      <c r="P2708" s="191">
        <f t="shared" si="205"/>
        <v>1.6956521739130435</v>
      </c>
      <c r="Q2708" s="77" t="s">
        <v>718</v>
      </c>
      <c r="U2708" s="227" t="s">
        <v>17398</v>
      </c>
      <c r="V2708" s="34">
        <v>0.5</v>
      </c>
      <c r="W2708" s="85">
        <v>0.64583333333333337</v>
      </c>
      <c r="X2708" s="78">
        <f t="shared" si="206"/>
        <v>0.14583333333333337</v>
      </c>
    </row>
    <row r="2709" spans="1:24" x14ac:dyDescent="0.3">
      <c r="A2709" s="47" t="s">
        <v>15231</v>
      </c>
      <c r="B2709" s="68" t="s">
        <v>15232</v>
      </c>
      <c r="C2709" s="2" t="s">
        <v>6</v>
      </c>
      <c r="D2709" s="2">
        <v>68</v>
      </c>
      <c r="E2709" s="6">
        <v>19160</v>
      </c>
      <c r="F2709" s="7">
        <v>44082.549722222226</v>
      </c>
      <c r="G2709" s="69" t="s">
        <v>4</v>
      </c>
      <c r="H2709" s="68">
        <v>2223</v>
      </c>
      <c r="I2709" s="93">
        <f t="shared" si="203"/>
        <v>22.23</v>
      </c>
      <c r="J2709" s="93">
        <v>5.093</v>
      </c>
      <c r="K2709" s="69">
        <v>100</v>
      </c>
      <c r="L2709" s="68">
        <v>1020</v>
      </c>
      <c r="M2709" s="93">
        <f t="shared" si="204"/>
        <v>10.199999999999999</v>
      </c>
      <c r="N2709" s="93">
        <v>3.4470000000000001</v>
      </c>
      <c r="O2709" s="189">
        <v>100</v>
      </c>
      <c r="P2709" s="191">
        <f t="shared" si="205"/>
        <v>2.1794117647058826</v>
      </c>
      <c r="Q2709" s="77" t="s">
        <v>718</v>
      </c>
      <c r="U2709" s="227" t="s">
        <v>17398</v>
      </c>
      <c r="V2709" s="34">
        <v>0.43541666666666662</v>
      </c>
      <c r="W2709" s="85">
        <v>0.59722222222222221</v>
      </c>
      <c r="X2709" s="78">
        <f t="shared" si="206"/>
        <v>0.16180555555555559</v>
      </c>
    </row>
    <row r="2710" spans="1:24" x14ac:dyDescent="0.3">
      <c r="A2710" s="47" t="s">
        <v>15236</v>
      </c>
      <c r="B2710" s="68" t="s">
        <v>9128</v>
      </c>
      <c r="C2710" s="2" t="s">
        <v>6</v>
      </c>
      <c r="D2710" s="2">
        <v>26</v>
      </c>
      <c r="E2710" s="6">
        <v>34373</v>
      </c>
      <c r="F2710" s="7">
        <v>44083.525682870371</v>
      </c>
      <c r="G2710" s="69" t="s">
        <v>4</v>
      </c>
      <c r="H2710" s="68">
        <v>658</v>
      </c>
      <c r="I2710" s="93">
        <f t="shared" si="203"/>
        <v>6.6464646464646462</v>
      </c>
      <c r="J2710" s="93">
        <v>2.573</v>
      </c>
      <c r="K2710" s="69">
        <v>99</v>
      </c>
      <c r="L2710" s="68">
        <v>224</v>
      </c>
      <c r="M2710" s="93">
        <f t="shared" si="204"/>
        <v>2.2626262626262625</v>
      </c>
      <c r="N2710" s="93">
        <v>1.542</v>
      </c>
      <c r="O2710" s="189">
        <v>99</v>
      </c>
      <c r="P2710" s="191">
        <f t="shared" si="205"/>
        <v>2.9375</v>
      </c>
      <c r="Q2710" s="77" t="s">
        <v>718</v>
      </c>
      <c r="U2710" s="227" t="s">
        <v>17398</v>
      </c>
      <c r="V2710" s="34">
        <v>0.37777777777777777</v>
      </c>
      <c r="W2710" s="85">
        <v>0.53472222222222221</v>
      </c>
      <c r="X2710" s="78">
        <f t="shared" si="206"/>
        <v>0.15694444444444444</v>
      </c>
    </row>
    <row r="2711" spans="1:24" x14ac:dyDescent="0.3">
      <c r="A2711" s="47" t="s">
        <v>2969</v>
      </c>
      <c r="B2711" s="68" t="s">
        <v>211</v>
      </c>
      <c r="C2711" s="2" t="s">
        <v>1</v>
      </c>
      <c r="D2711" s="2">
        <v>68</v>
      </c>
      <c r="E2711" s="6">
        <v>18887</v>
      </c>
      <c r="F2711" s="7">
        <v>44084.539097222223</v>
      </c>
      <c r="G2711" s="69" t="s">
        <v>4</v>
      </c>
      <c r="H2711" s="68">
        <v>2510</v>
      </c>
      <c r="I2711" s="93">
        <f t="shared" si="203"/>
        <v>25.353535353535353</v>
      </c>
      <c r="J2711" s="93">
        <v>5.1470000000000002</v>
      </c>
      <c r="K2711" s="69">
        <v>99</v>
      </c>
      <c r="L2711" s="68">
        <v>528</v>
      </c>
      <c r="M2711" s="93">
        <f t="shared" si="204"/>
        <v>5.333333333333333</v>
      </c>
      <c r="N2711" s="93">
        <v>2.403</v>
      </c>
      <c r="O2711" s="189">
        <v>99</v>
      </c>
      <c r="P2711" s="191">
        <f t="shared" si="205"/>
        <v>4.7537878787878789</v>
      </c>
      <c r="Q2711" s="77" t="s">
        <v>718</v>
      </c>
      <c r="U2711" s="227" t="s">
        <v>17398</v>
      </c>
      <c r="V2711" s="34">
        <v>0.41180555555555554</v>
      </c>
      <c r="W2711" s="85">
        <v>0.54861111111111105</v>
      </c>
      <c r="X2711" s="78">
        <f t="shared" si="206"/>
        <v>0.13680555555555551</v>
      </c>
    </row>
    <row r="2712" spans="1:24" x14ac:dyDescent="0.3">
      <c r="A2712" s="47" t="s">
        <v>15248</v>
      </c>
      <c r="B2712" s="68" t="s">
        <v>514</v>
      </c>
      <c r="C2712" s="2" t="s">
        <v>1</v>
      </c>
      <c r="D2712" s="2">
        <v>65</v>
      </c>
      <c r="E2712" s="6">
        <v>20029</v>
      </c>
      <c r="F2712" s="7">
        <v>44084.586064814815</v>
      </c>
      <c r="G2712" s="69" t="s">
        <v>4</v>
      </c>
      <c r="H2712" s="68">
        <v>4222</v>
      </c>
      <c r="I2712" s="93">
        <f t="shared" si="203"/>
        <v>42.646464646464644</v>
      </c>
      <c r="J2712" s="93">
        <v>7.6760000000000002</v>
      </c>
      <c r="K2712" s="69">
        <v>99</v>
      </c>
      <c r="L2712" s="68">
        <v>741</v>
      </c>
      <c r="M2712" s="93">
        <f t="shared" si="204"/>
        <v>7.4848484848484844</v>
      </c>
      <c r="N2712" s="93">
        <v>3.4209999999999998</v>
      </c>
      <c r="O2712" s="189">
        <v>99</v>
      </c>
      <c r="P2712" s="191">
        <f t="shared" si="205"/>
        <v>5.6977058029689607</v>
      </c>
      <c r="Q2712" s="77" t="s">
        <v>718</v>
      </c>
      <c r="U2712" s="231" t="s">
        <v>17407</v>
      </c>
      <c r="V2712" s="34">
        <v>0.47222222222222227</v>
      </c>
      <c r="W2712" s="85">
        <v>0.60416666666666663</v>
      </c>
      <c r="X2712" s="78">
        <f t="shared" si="206"/>
        <v>0.13194444444444436</v>
      </c>
    </row>
    <row r="2713" spans="1:24" x14ac:dyDescent="0.3">
      <c r="A2713" s="47" t="s">
        <v>15250</v>
      </c>
      <c r="B2713" s="68" t="s">
        <v>15251</v>
      </c>
      <c r="C2713" s="2" t="s">
        <v>1</v>
      </c>
      <c r="D2713" s="2">
        <v>46</v>
      </c>
      <c r="E2713" s="6">
        <v>27195</v>
      </c>
      <c r="F2713" s="7">
        <v>44084.624467592592</v>
      </c>
      <c r="G2713" s="69" t="s">
        <v>4</v>
      </c>
      <c r="H2713" s="68">
        <v>1480</v>
      </c>
      <c r="I2713" s="93">
        <f t="shared" si="203"/>
        <v>14.8</v>
      </c>
      <c r="J2713" s="93">
        <v>3.9769999999999999</v>
      </c>
      <c r="K2713" s="69">
        <v>100</v>
      </c>
      <c r="L2713" s="68">
        <v>543</v>
      </c>
      <c r="M2713" s="93">
        <f t="shared" si="204"/>
        <v>5.43</v>
      </c>
      <c r="N2713" s="93">
        <v>2.4380000000000002</v>
      </c>
      <c r="O2713" s="189">
        <v>100</v>
      </c>
      <c r="P2713" s="191">
        <f t="shared" si="205"/>
        <v>2.7255985267034992</v>
      </c>
      <c r="Q2713" s="77" t="s">
        <v>718</v>
      </c>
      <c r="U2713" s="227" t="s">
        <v>17398</v>
      </c>
      <c r="V2713" s="34">
        <v>0.4777777777777778</v>
      </c>
      <c r="W2713" s="85">
        <v>0.66666666666666663</v>
      </c>
      <c r="X2713" s="78">
        <f t="shared" si="206"/>
        <v>0.18888888888888883</v>
      </c>
    </row>
    <row r="2714" spans="1:24" x14ac:dyDescent="0.3">
      <c r="A2714" s="47" t="s">
        <v>15259</v>
      </c>
      <c r="B2714" s="68" t="s">
        <v>15260</v>
      </c>
      <c r="C2714" s="2" t="s">
        <v>6</v>
      </c>
      <c r="D2714" s="2">
        <v>37</v>
      </c>
      <c r="E2714" s="6">
        <v>30496</v>
      </c>
      <c r="F2714" s="7">
        <v>44085.621782407405</v>
      </c>
      <c r="G2714" s="69" t="s">
        <v>4</v>
      </c>
      <c r="H2714" s="68">
        <v>1039</v>
      </c>
      <c r="I2714" s="93">
        <f t="shared" si="203"/>
        <v>10.494949494949495</v>
      </c>
      <c r="J2714" s="93">
        <v>2.89</v>
      </c>
      <c r="K2714" s="69">
        <v>99</v>
      </c>
      <c r="L2714" s="68">
        <v>449</v>
      </c>
      <c r="M2714" s="93">
        <f t="shared" si="204"/>
        <v>4.5353535353535355</v>
      </c>
      <c r="N2714" s="93">
        <v>2.0569999999999999</v>
      </c>
      <c r="O2714" s="189">
        <v>99</v>
      </c>
      <c r="P2714" s="191">
        <f t="shared" si="205"/>
        <v>2.3140311804008906</v>
      </c>
      <c r="Q2714" s="77" t="s">
        <v>718</v>
      </c>
      <c r="U2714" s="227" t="s">
        <v>17398</v>
      </c>
      <c r="V2714" s="34">
        <v>0.48055555555555557</v>
      </c>
      <c r="W2714" s="85">
        <v>0.64583333333333337</v>
      </c>
      <c r="X2714" s="78">
        <f t="shared" si="206"/>
        <v>0.1652777777777778</v>
      </c>
    </row>
    <row r="2715" spans="1:24" x14ac:dyDescent="0.3">
      <c r="A2715" s="47" t="s">
        <v>15276</v>
      </c>
      <c r="B2715" s="68" t="s">
        <v>15277</v>
      </c>
      <c r="C2715" s="2" t="s">
        <v>1</v>
      </c>
      <c r="D2715" s="2">
        <v>59</v>
      </c>
      <c r="E2715" s="6">
        <v>22310</v>
      </c>
      <c r="F2715" s="7">
        <v>44089.649953703702</v>
      </c>
      <c r="G2715" s="69" t="s">
        <v>4</v>
      </c>
      <c r="H2715" s="68">
        <v>2463</v>
      </c>
      <c r="I2715" s="93">
        <f t="shared" si="203"/>
        <v>24.878787878787879</v>
      </c>
      <c r="J2715" s="93">
        <v>4.7809999999999997</v>
      </c>
      <c r="K2715" s="69">
        <v>99</v>
      </c>
      <c r="L2715" s="68">
        <v>675</v>
      </c>
      <c r="M2715" s="93">
        <f t="shared" si="204"/>
        <v>6.8181818181818183</v>
      </c>
      <c r="N2715" s="93">
        <v>2.5129999999999999</v>
      </c>
      <c r="O2715" s="189">
        <v>99</v>
      </c>
      <c r="P2715" s="191">
        <f t="shared" si="205"/>
        <v>3.6488888888888886</v>
      </c>
      <c r="Q2715" s="77" t="s">
        <v>718</v>
      </c>
      <c r="U2715" s="227" t="s">
        <v>17398</v>
      </c>
      <c r="V2715" s="34">
        <v>0.48402777777777778</v>
      </c>
      <c r="W2715" s="85">
        <v>0.66666666666666663</v>
      </c>
      <c r="X2715" s="78">
        <f t="shared" si="206"/>
        <v>0.18263888888888885</v>
      </c>
    </row>
    <row r="2716" spans="1:24" x14ac:dyDescent="0.3">
      <c r="A2716" s="47" t="s">
        <v>15278</v>
      </c>
      <c r="B2716" s="68" t="s">
        <v>15279</v>
      </c>
      <c r="C2716" s="2" t="s">
        <v>6</v>
      </c>
      <c r="D2716" s="2">
        <v>80</v>
      </c>
      <c r="E2716" s="6">
        <v>14819</v>
      </c>
      <c r="F2716" s="7">
        <v>44090.51321759259</v>
      </c>
      <c r="G2716" s="69" t="s">
        <v>4</v>
      </c>
      <c r="H2716" s="68">
        <v>2666</v>
      </c>
      <c r="I2716" s="93">
        <f t="shared" si="203"/>
        <v>26.929292929292931</v>
      </c>
      <c r="J2716" s="93">
        <v>4.7640000000000002</v>
      </c>
      <c r="K2716" s="69">
        <v>99</v>
      </c>
      <c r="L2716" s="68">
        <v>1007</v>
      </c>
      <c r="M2716" s="93">
        <f t="shared" si="204"/>
        <v>10.171717171717171</v>
      </c>
      <c r="N2716" s="93">
        <v>3.3079999999999998</v>
      </c>
      <c r="O2716" s="189">
        <v>99</v>
      </c>
      <c r="P2716" s="191">
        <f t="shared" si="205"/>
        <v>2.6474677259185704</v>
      </c>
      <c r="Q2716" s="77" t="s">
        <v>718</v>
      </c>
      <c r="U2716" s="227" t="s">
        <v>17398</v>
      </c>
      <c r="V2716" s="34">
        <v>0.38055555555555554</v>
      </c>
      <c r="W2716" s="85">
        <v>0.52083333333333337</v>
      </c>
      <c r="X2716" s="78">
        <f t="shared" si="206"/>
        <v>0.14027777777777783</v>
      </c>
    </row>
    <row r="2717" spans="1:24" x14ac:dyDescent="0.3">
      <c r="A2717" s="47" t="s">
        <v>15283</v>
      </c>
      <c r="B2717" s="68" t="s">
        <v>1361</v>
      </c>
      <c r="C2717" s="2" t="s">
        <v>1</v>
      </c>
      <c r="D2717" s="2">
        <v>77</v>
      </c>
      <c r="E2717" s="6">
        <v>15629</v>
      </c>
      <c r="F2717" s="7">
        <v>44090.584988425922</v>
      </c>
      <c r="G2717" s="69" t="s">
        <v>4</v>
      </c>
      <c r="H2717" s="68">
        <v>2663</v>
      </c>
      <c r="I2717" s="93">
        <f t="shared" si="203"/>
        <v>26.8989898989899</v>
      </c>
      <c r="J2717" s="93">
        <v>4.476</v>
      </c>
      <c r="K2717" s="69">
        <v>99</v>
      </c>
      <c r="L2717" s="68">
        <v>924</v>
      </c>
      <c r="M2717" s="93">
        <f t="shared" si="204"/>
        <v>9.3333333333333339</v>
      </c>
      <c r="N2717" s="93">
        <v>3.44</v>
      </c>
      <c r="O2717" s="189">
        <v>99</v>
      </c>
      <c r="P2717" s="191">
        <f t="shared" si="205"/>
        <v>2.8820346320346317</v>
      </c>
      <c r="Q2717" s="77" t="s">
        <v>718</v>
      </c>
      <c r="U2717" s="227" t="s">
        <v>17398</v>
      </c>
      <c r="V2717" s="34">
        <v>0.43333333333333335</v>
      </c>
      <c r="W2717" s="85">
        <v>0.59722222222222221</v>
      </c>
      <c r="X2717" s="78">
        <f t="shared" si="206"/>
        <v>0.16388888888888886</v>
      </c>
    </row>
    <row r="2718" spans="1:24" x14ac:dyDescent="0.3">
      <c r="A2718" s="47" t="s">
        <v>15284</v>
      </c>
      <c r="B2718" s="68" t="s">
        <v>15285</v>
      </c>
      <c r="C2718" s="2" t="s">
        <v>1</v>
      </c>
      <c r="D2718" s="2">
        <v>80</v>
      </c>
      <c r="E2718" s="6">
        <v>14671</v>
      </c>
      <c r="F2718" s="7">
        <v>44090.638506944444</v>
      </c>
      <c r="G2718" s="69" t="s">
        <v>4</v>
      </c>
      <c r="H2718" s="68">
        <v>2596</v>
      </c>
      <c r="I2718" s="93">
        <f t="shared" si="203"/>
        <v>26.222222222222221</v>
      </c>
      <c r="J2718" s="93">
        <v>5.5149999999999997</v>
      </c>
      <c r="K2718" s="69">
        <v>99</v>
      </c>
      <c r="L2718" s="68">
        <v>324</v>
      </c>
      <c r="M2718" s="93">
        <f t="shared" si="204"/>
        <v>3.2727272727272729</v>
      </c>
      <c r="N2718" s="93">
        <v>1.7310000000000001</v>
      </c>
      <c r="O2718" s="189">
        <v>99</v>
      </c>
      <c r="P2718" s="191">
        <f t="shared" si="205"/>
        <v>8.0123456790123448</v>
      </c>
      <c r="Q2718" s="77" t="s">
        <v>718</v>
      </c>
      <c r="U2718" s="231" t="s">
        <v>17398</v>
      </c>
      <c r="V2718" s="34">
        <v>0.45833333333333331</v>
      </c>
      <c r="W2718" s="85">
        <v>0.64583333333333337</v>
      </c>
      <c r="X2718" s="78">
        <f t="shared" si="206"/>
        <v>0.18750000000000006</v>
      </c>
    </row>
    <row r="2719" spans="1:24" x14ac:dyDescent="0.3">
      <c r="A2719" s="47" t="s">
        <v>15291</v>
      </c>
      <c r="B2719" s="68" t="s">
        <v>15292</v>
      </c>
      <c r="C2719" s="2" t="s">
        <v>6</v>
      </c>
      <c r="D2719" s="2">
        <v>45</v>
      </c>
      <c r="E2719" s="6">
        <v>27469</v>
      </c>
      <c r="F2719" s="7">
        <v>44091.58829861111</v>
      </c>
      <c r="G2719" s="69" t="s">
        <v>4</v>
      </c>
      <c r="H2719" s="68">
        <v>1020</v>
      </c>
      <c r="I2719" s="93">
        <f t="shared" si="203"/>
        <v>10.303030303030303</v>
      </c>
      <c r="J2719" s="93">
        <v>2.9260000000000002</v>
      </c>
      <c r="K2719" s="69">
        <v>99</v>
      </c>
      <c r="L2719" s="68">
        <v>346</v>
      </c>
      <c r="M2719" s="93">
        <f t="shared" si="204"/>
        <v>3.4949494949494948</v>
      </c>
      <c r="N2719" s="93">
        <v>1.6439999999999999</v>
      </c>
      <c r="O2719" s="189">
        <v>99</v>
      </c>
      <c r="P2719" s="191">
        <f t="shared" si="205"/>
        <v>2.947976878612717</v>
      </c>
      <c r="Q2719" s="77" t="s">
        <v>718</v>
      </c>
      <c r="U2719" s="227" t="s">
        <v>17398</v>
      </c>
      <c r="V2719" s="34">
        <v>0.44166666666666665</v>
      </c>
      <c r="W2719" s="85">
        <v>0.59722222222222221</v>
      </c>
      <c r="X2719" s="78">
        <f t="shared" si="206"/>
        <v>0.15555555555555556</v>
      </c>
    </row>
    <row r="2720" spans="1:24" x14ac:dyDescent="0.3">
      <c r="A2720" s="47" t="s">
        <v>11928</v>
      </c>
      <c r="B2720" s="68" t="s">
        <v>8831</v>
      </c>
      <c r="C2720" s="2" t="s">
        <v>1</v>
      </c>
      <c r="D2720" s="2">
        <v>53</v>
      </c>
      <c r="E2720" s="6">
        <v>24701</v>
      </c>
      <c r="F2720" s="7">
        <v>44091.599490740744</v>
      </c>
      <c r="G2720" s="69" t="s">
        <v>4</v>
      </c>
      <c r="H2720" s="68">
        <v>5732</v>
      </c>
      <c r="I2720" s="93">
        <f t="shared" si="203"/>
        <v>57.32</v>
      </c>
      <c r="J2720" s="93">
        <v>9.2569999999999997</v>
      </c>
      <c r="K2720" s="69">
        <v>100</v>
      </c>
      <c r="L2720" s="68">
        <v>602</v>
      </c>
      <c r="M2720" s="93">
        <f t="shared" si="204"/>
        <v>6.02</v>
      </c>
      <c r="N2720" s="93">
        <v>2.37</v>
      </c>
      <c r="O2720" s="189">
        <v>100</v>
      </c>
      <c r="P2720" s="191">
        <f t="shared" si="205"/>
        <v>9.5215946843853825</v>
      </c>
      <c r="Q2720" s="77" t="s">
        <v>718</v>
      </c>
      <c r="U2720" s="227" t="s">
        <v>17398</v>
      </c>
      <c r="V2720" s="34">
        <v>0.48333333333333334</v>
      </c>
      <c r="W2720" s="85">
        <v>0.61805555555555558</v>
      </c>
      <c r="X2720" s="78">
        <f t="shared" si="206"/>
        <v>0.13472222222222224</v>
      </c>
    </row>
    <row r="2721" spans="1:24" x14ac:dyDescent="0.3">
      <c r="A2721" s="47" t="s">
        <v>15298</v>
      </c>
      <c r="B2721" s="68" t="s">
        <v>318</v>
      </c>
      <c r="C2721" s="2" t="s">
        <v>1</v>
      </c>
      <c r="D2721" s="2">
        <v>59</v>
      </c>
      <c r="E2721" s="6">
        <v>22337</v>
      </c>
      <c r="F2721" s="7">
        <v>44092.409328703703</v>
      </c>
      <c r="G2721" s="69" t="s">
        <v>4</v>
      </c>
      <c r="H2721" s="68">
        <v>3183</v>
      </c>
      <c r="I2721" s="93">
        <f t="shared" si="203"/>
        <v>31.83</v>
      </c>
      <c r="J2721" s="93">
        <v>5.6959999999999997</v>
      </c>
      <c r="K2721" s="69">
        <v>100</v>
      </c>
      <c r="L2721" s="68">
        <v>725</v>
      </c>
      <c r="M2721" s="93">
        <f t="shared" si="204"/>
        <v>7.25</v>
      </c>
      <c r="N2721" s="93">
        <v>2.746</v>
      </c>
      <c r="O2721" s="189">
        <v>100</v>
      </c>
      <c r="P2721" s="191">
        <f t="shared" si="205"/>
        <v>4.3903448275862065</v>
      </c>
      <c r="Q2721" s="77" t="s">
        <v>718</v>
      </c>
      <c r="U2721" s="227" t="s">
        <v>17398</v>
      </c>
      <c r="V2721" s="34">
        <v>0.37916666666666665</v>
      </c>
      <c r="W2721" s="85">
        <v>0.52083333333333337</v>
      </c>
      <c r="X2721" s="78">
        <f t="shared" si="206"/>
        <v>0.14166666666666672</v>
      </c>
    </row>
    <row r="2722" spans="1:24" x14ac:dyDescent="0.3">
      <c r="A2722" s="47" t="s">
        <v>17400</v>
      </c>
      <c r="B2722" s="68" t="s">
        <v>15303</v>
      </c>
      <c r="C2722" s="2" t="s">
        <v>6</v>
      </c>
      <c r="D2722" s="2">
        <v>63</v>
      </c>
      <c r="E2722" s="6">
        <v>20829</v>
      </c>
      <c r="F2722" s="7">
        <v>44092.580972222226</v>
      </c>
      <c r="G2722" s="69" t="s">
        <v>4</v>
      </c>
      <c r="H2722" s="68">
        <v>1475</v>
      </c>
      <c r="I2722" s="93">
        <f t="shared" si="203"/>
        <v>14.8989898989899</v>
      </c>
      <c r="J2722" s="93">
        <v>3.6629999999999998</v>
      </c>
      <c r="K2722" s="69">
        <v>99</v>
      </c>
      <c r="L2722" s="68">
        <v>471</v>
      </c>
      <c r="M2722" s="93">
        <f t="shared" si="204"/>
        <v>4.7575757575757578</v>
      </c>
      <c r="N2722" s="93">
        <v>2.4660000000000002</v>
      </c>
      <c r="O2722" s="189">
        <v>99</v>
      </c>
      <c r="P2722" s="191">
        <f t="shared" si="205"/>
        <v>3.1316348195329087</v>
      </c>
      <c r="Q2722" s="77" t="s">
        <v>718</v>
      </c>
      <c r="U2722" s="227" t="s">
        <v>17398</v>
      </c>
      <c r="V2722" s="34">
        <v>0.41805555555555557</v>
      </c>
      <c r="W2722" s="85">
        <v>0.59027777777777779</v>
      </c>
      <c r="X2722" s="78">
        <f t="shared" si="206"/>
        <v>0.17222222222222222</v>
      </c>
    </row>
    <row r="2723" spans="1:24" x14ac:dyDescent="0.3">
      <c r="A2723" s="47" t="s">
        <v>15307</v>
      </c>
      <c r="B2723" s="68" t="s">
        <v>15308</v>
      </c>
      <c r="C2723" s="2" t="s">
        <v>6</v>
      </c>
      <c r="D2723" s="2">
        <v>25</v>
      </c>
      <c r="E2723" s="6">
        <v>34767</v>
      </c>
      <c r="F2723" s="7">
        <v>44092.635671296295</v>
      </c>
      <c r="G2723" s="69" t="s">
        <v>4</v>
      </c>
      <c r="H2723" s="68">
        <v>917</v>
      </c>
      <c r="I2723" s="93">
        <f t="shared" si="203"/>
        <v>9.17</v>
      </c>
      <c r="J2723" s="93">
        <v>3.0590000000000002</v>
      </c>
      <c r="K2723" s="69">
        <v>100</v>
      </c>
      <c r="L2723" s="68">
        <v>310</v>
      </c>
      <c r="M2723" s="93">
        <f t="shared" si="204"/>
        <v>3.1</v>
      </c>
      <c r="N2723" s="93">
        <v>1.732</v>
      </c>
      <c r="O2723" s="189">
        <v>100</v>
      </c>
      <c r="P2723" s="191">
        <f t="shared" si="205"/>
        <v>2.9580645161290322</v>
      </c>
      <c r="Q2723" s="77" t="s">
        <v>718</v>
      </c>
      <c r="U2723" s="227" t="s">
        <v>17398</v>
      </c>
      <c r="V2723" s="34">
        <v>0.51388888888888895</v>
      </c>
      <c r="W2723" s="85">
        <v>0.65625</v>
      </c>
      <c r="X2723" s="78">
        <f t="shared" si="206"/>
        <v>0.14236111111111105</v>
      </c>
    </row>
    <row r="2724" spans="1:24" x14ac:dyDescent="0.3">
      <c r="A2724" s="47" t="s">
        <v>15310</v>
      </c>
      <c r="B2724" s="68" t="s">
        <v>15311</v>
      </c>
      <c r="C2724" s="2" t="s">
        <v>6</v>
      </c>
      <c r="D2724" s="2">
        <v>71</v>
      </c>
      <c r="E2724" s="6">
        <v>18098</v>
      </c>
      <c r="F2724" s="7">
        <v>44095.52516203704</v>
      </c>
      <c r="G2724" s="69" t="s">
        <v>4</v>
      </c>
      <c r="H2724" s="68">
        <v>1321</v>
      </c>
      <c r="I2724" s="93">
        <f t="shared" si="203"/>
        <v>13.343434343434344</v>
      </c>
      <c r="J2724" s="93">
        <v>3.8279999999999998</v>
      </c>
      <c r="K2724" s="69">
        <v>99</v>
      </c>
      <c r="L2724" s="68">
        <v>412</v>
      </c>
      <c r="M2724" s="93">
        <f t="shared" si="204"/>
        <v>4.1616161616161618</v>
      </c>
      <c r="N2724" s="93">
        <v>1.9419999999999999</v>
      </c>
      <c r="O2724" s="189">
        <v>99</v>
      </c>
      <c r="P2724" s="191">
        <f t="shared" si="205"/>
        <v>3.2063106796116507</v>
      </c>
      <c r="Q2724" s="77" t="s">
        <v>718</v>
      </c>
      <c r="U2724" s="227" t="s">
        <v>17398</v>
      </c>
      <c r="V2724" s="34">
        <v>0.40416666666666662</v>
      </c>
      <c r="W2724" s="85">
        <v>0.53472222222222221</v>
      </c>
      <c r="X2724" s="78">
        <f t="shared" si="206"/>
        <v>0.13055555555555559</v>
      </c>
    </row>
    <row r="2725" spans="1:24" x14ac:dyDescent="0.3">
      <c r="A2725" s="47" t="s">
        <v>15318</v>
      </c>
      <c r="B2725" s="68" t="s">
        <v>15319</v>
      </c>
      <c r="C2725" s="2" t="s">
        <v>6</v>
      </c>
      <c r="D2725" s="2">
        <v>53</v>
      </c>
      <c r="E2725" s="6">
        <v>24490</v>
      </c>
      <c r="F2725" s="7">
        <v>44095.65420138889</v>
      </c>
      <c r="G2725" s="69" t="s">
        <v>4</v>
      </c>
      <c r="H2725" s="68">
        <v>1397</v>
      </c>
      <c r="I2725" s="93">
        <f t="shared" si="203"/>
        <v>13.97</v>
      </c>
      <c r="J2725" s="93">
        <v>3.633</v>
      </c>
      <c r="K2725" s="69">
        <v>100</v>
      </c>
      <c r="L2725" s="68">
        <v>430</v>
      </c>
      <c r="M2725" s="93">
        <f t="shared" si="204"/>
        <v>4.3</v>
      </c>
      <c r="N2725" s="93">
        <v>2.2810000000000001</v>
      </c>
      <c r="O2725" s="189">
        <v>100</v>
      </c>
      <c r="P2725" s="191">
        <f t="shared" si="205"/>
        <v>3.2488372093023257</v>
      </c>
      <c r="Q2725" s="77" t="s">
        <v>718</v>
      </c>
      <c r="U2725" s="227" t="s">
        <v>17398</v>
      </c>
      <c r="V2725" s="34">
        <v>0.51250000000000007</v>
      </c>
      <c r="W2725" s="85">
        <v>0.68055555555555547</v>
      </c>
      <c r="X2725" s="78">
        <f t="shared" si="206"/>
        <v>0.1680555555555554</v>
      </c>
    </row>
    <row r="2726" spans="1:24" x14ac:dyDescent="0.3">
      <c r="A2726" s="47" t="s">
        <v>15322</v>
      </c>
      <c r="B2726" s="68" t="s">
        <v>15323</v>
      </c>
      <c r="C2726" s="2" t="s">
        <v>6</v>
      </c>
      <c r="D2726" s="2">
        <v>60</v>
      </c>
      <c r="E2726" s="6">
        <v>22104</v>
      </c>
      <c r="F2726" s="7">
        <v>44096.53497685185</v>
      </c>
      <c r="G2726" s="69" t="s">
        <v>4</v>
      </c>
      <c r="H2726" s="68">
        <v>1616</v>
      </c>
      <c r="I2726" s="93">
        <f t="shared" si="203"/>
        <v>16.323232323232322</v>
      </c>
      <c r="J2726" s="93">
        <v>3.766</v>
      </c>
      <c r="K2726" s="69">
        <v>99</v>
      </c>
      <c r="L2726" s="68">
        <v>480</v>
      </c>
      <c r="M2726" s="93">
        <f t="shared" si="204"/>
        <v>4.8484848484848486</v>
      </c>
      <c r="N2726" s="93">
        <v>2.4009999999999998</v>
      </c>
      <c r="O2726" s="189">
        <v>99</v>
      </c>
      <c r="P2726" s="191">
        <f t="shared" si="205"/>
        <v>3.3666666666666663</v>
      </c>
      <c r="Q2726" s="77" t="s">
        <v>718</v>
      </c>
      <c r="U2726" s="227" t="s">
        <v>17398</v>
      </c>
      <c r="V2726" s="34">
        <v>0.4152777777777778</v>
      </c>
      <c r="W2726" s="85">
        <v>0.54861111111111105</v>
      </c>
      <c r="X2726" s="78">
        <f t="shared" si="206"/>
        <v>0.13333333333333325</v>
      </c>
    </row>
    <row r="2727" spans="1:24" x14ac:dyDescent="0.3">
      <c r="A2727" s="47" t="s">
        <v>15324</v>
      </c>
      <c r="B2727" s="68" t="s">
        <v>15325</v>
      </c>
      <c r="C2727" s="2" t="s">
        <v>6</v>
      </c>
      <c r="D2727" s="2">
        <v>60</v>
      </c>
      <c r="E2727" s="6">
        <v>21894</v>
      </c>
      <c r="F2727" s="7">
        <v>44096.578680555554</v>
      </c>
      <c r="G2727" s="69" t="s">
        <v>4</v>
      </c>
      <c r="H2727" s="68">
        <v>2115</v>
      </c>
      <c r="I2727" s="93">
        <f t="shared" si="203"/>
        <v>21.15</v>
      </c>
      <c r="J2727" s="93">
        <v>5.1710000000000003</v>
      </c>
      <c r="K2727" s="69">
        <v>100</v>
      </c>
      <c r="L2727" s="68">
        <v>651</v>
      </c>
      <c r="M2727" s="93">
        <f t="shared" si="204"/>
        <v>6.51</v>
      </c>
      <c r="N2727" s="93">
        <v>2.5</v>
      </c>
      <c r="O2727" s="189">
        <v>100</v>
      </c>
      <c r="P2727" s="191">
        <f t="shared" si="205"/>
        <v>3.2488479262672811</v>
      </c>
      <c r="Q2727" s="77" t="s">
        <v>718</v>
      </c>
      <c r="U2727" s="227" t="s">
        <v>17398</v>
      </c>
      <c r="V2727" s="34">
        <v>0.44444444444444442</v>
      </c>
      <c r="W2727" s="85">
        <v>0.58333333333333337</v>
      </c>
      <c r="X2727" s="78">
        <f t="shared" si="206"/>
        <v>0.13888888888888895</v>
      </c>
    </row>
    <row r="2728" spans="1:24" x14ac:dyDescent="0.3">
      <c r="A2728" s="47" t="s">
        <v>15326</v>
      </c>
      <c r="B2728" s="68" t="s">
        <v>1445</v>
      </c>
      <c r="C2728" s="2" t="s">
        <v>1</v>
      </c>
      <c r="D2728" s="2">
        <v>71</v>
      </c>
      <c r="E2728" s="6">
        <v>17809</v>
      </c>
      <c r="F2728" s="7">
        <v>44096.601041666669</v>
      </c>
      <c r="G2728" s="69" t="s">
        <v>4</v>
      </c>
      <c r="H2728" s="68">
        <v>2653</v>
      </c>
      <c r="I2728" s="93">
        <f t="shared" si="203"/>
        <v>26.797979797979799</v>
      </c>
      <c r="J2728" s="93">
        <v>5.0629999999999997</v>
      </c>
      <c r="K2728" s="69">
        <v>99</v>
      </c>
      <c r="L2728" s="68">
        <v>1460</v>
      </c>
      <c r="M2728" s="93">
        <f t="shared" si="204"/>
        <v>14.747474747474747</v>
      </c>
      <c r="N2728" s="93">
        <v>4.202</v>
      </c>
      <c r="O2728" s="189">
        <v>99</v>
      </c>
      <c r="P2728" s="191">
        <f t="shared" si="205"/>
        <v>1.8171232876712329</v>
      </c>
      <c r="Q2728" s="77" t="s">
        <v>718</v>
      </c>
      <c r="U2728" s="227" t="s">
        <v>17398</v>
      </c>
      <c r="V2728" s="34">
        <v>0.46388888888888885</v>
      </c>
      <c r="W2728" s="85">
        <v>0.61805555555555558</v>
      </c>
      <c r="X2728" s="78">
        <f t="shared" si="206"/>
        <v>0.15416666666666673</v>
      </c>
    </row>
    <row r="2729" spans="1:24" x14ac:dyDescent="0.3">
      <c r="A2729" s="47" t="s">
        <v>3393</v>
      </c>
      <c r="B2729" s="68" t="s">
        <v>1888</v>
      </c>
      <c r="C2729" s="2" t="s">
        <v>1</v>
      </c>
      <c r="D2729" s="2">
        <v>56</v>
      </c>
      <c r="E2729" s="6">
        <v>23611</v>
      </c>
      <c r="F2729" s="7">
        <v>44098.552824074075</v>
      </c>
      <c r="G2729" s="69" t="s">
        <v>4</v>
      </c>
      <c r="H2729" s="68">
        <v>2589</v>
      </c>
      <c r="I2729" s="93">
        <f t="shared" si="203"/>
        <v>25.89</v>
      </c>
      <c r="J2729" s="93">
        <v>5.0389999999999997</v>
      </c>
      <c r="K2729" s="69">
        <v>100</v>
      </c>
      <c r="L2729" s="68">
        <v>405</v>
      </c>
      <c r="M2729" s="93">
        <f t="shared" si="204"/>
        <v>4.05</v>
      </c>
      <c r="N2729" s="93">
        <v>1.992</v>
      </c>
      <c r="O2729" s="189">
        <v>100</v>
      </c>
      <c r="P2729" s="191">
        <f t="shared" si="205"/>
        <v>6.3925925925925933</v>
      </c>
      <c r="Q2729" s="77" t="s">
        <v>718</v>
      </c>
      <c r="U2729" s="227" t="s">
        <v>17398</v>
      </c>
      <c r="V2729" s="34">
        <v>0.41666666666666669</v>
      </c>
      <c r="W2729" s="85">
        <v>0.56944444444444442</v>
      </c>
      <c r="X2729" s="78">
        <f t="shared" si="206"/>
        <v>0.15277777777777773</v>
      </c>
    </row>
    <row r="2730" spans="1:24" x14ac:dyDescent="0.3">
      <c r="A2730" s="47" t="s">
        <v>13847</v>
      </c>
      <c r="B2730" s="68" t="s">
        <v>7252</v>
      </c>
      <c r="C2730" s="2" t="s">
        <v>1</v>
      </c>
      <c r="D2730" s="2">
        <v>49</v>
      </c>
      <c r="E2730" s="6">
        <v>26183</v>
      </c>
      <c r="F2730" s="7">
        <v>44098.575810185182</v>
      </c>
      <c r="G2730" s="69" t="s">
        <v>4</v>
      </c>
      <c r="H2730" s="68">
        <v>2010</v>
      </c>
      <c r="I2730" s="93">
        <f t="shared" si="203"/>
        <v>20.100000000000001</v>
      </c>
      <c r="J2730" s="93">
        <v>4.6349999999999998</v>
      </c>
      <c r="K2730" s="69">
        <v>100</v>
      </c>
      <c r="L2730" s="68">
        <v>338</v>
      </c>
      <c r="M2730" s="93">
        <f t="shared" si="204"/>
        <v>3.38</v>
      </c>
      <c r="N2730" s="93">
        <v>2.0089999999999999</v>
      </c>
      <c r="O2730" s="189">
        <v>100</v>
      </c>
      <c r="P2730" s="191">
        <f t="shared" si="205"/>
        <v>5.9467455621301779</v>
      </c>
      <c r="Q2730" s="77" t="s">
        <v>718</v>
      </c>
      <c r="U2730" s="227" t="s">
        <v>17398</v>
      </c>
      <c r="V2730" s="34">
        <v>0.43611111111111112</v>
      </c>
      <c r="W2730" s="85">
        <v>0.58333333333333337</v>
      </c>
      <c r="X2730" s="78">
        <f t="shared" si="206"/>
        <v>0.14722222222222225</v>
      </c>
    </row>
    <row r="2731" spans="1:24" x14ac:dyDescent="0.3">
      <c r="A2731" s="47" t="s">
        <v>15340</v>
      </c>
      <c r="B2731" s="68" t="s">
        <v>9253</v>
      </c>
      <c r="C2731" s="2" t="s">
        <v>1</v>
      </c>
      <c r="D2731" s="2">
        <v>74</v>
      </c>
      <c r="E2731" s="6">
        <v>16850</v>
      </c>
      <c r="F2731" s="7">
        <v>44098.605104166665</v>
      </c>
      <c r="G2731" s="69" t="s">
        <v>4</v>
      </c>
      <c r="H2731" s="68">
        <v>1832</v>
      </c>
      <c r="I2731" s="93">
        <f t="shared" si="203"/>
        <v>18.505050505050505</v>
      </c>
      <c r="J2731" s="93">
        <v>5.0289999999999999</v>
      </c>
      <c r="K2731" s="69">
        <v>99</v>
      </c>
      <c r="L2731" s="68">
        <v>550</v>
      </c>
      <c r="M2731" s="93">
        <f t="shared" si="204"/>
        <v>5.5555555555555554</v>
      </c>
      <c r="N2731" s="93">
        <v>2.2639999999999998</v>
      </c>
      <c r="O2731" s="189">
        <v>99</v>
      </c>
      <c r="P2731" s="191">
        <f t="shared" si="205"/>
        <v>3.330909090909091</v>
      </c>
      <c r="Q2731" s="77" t="s">
        <v>718</v>
      </c>
      <c r="U2731" s="227" t="s">
        <v>17398</v>
      </c>
      <c r="V2731" s="34">
        <v>0.45763888888888887</v>
      </c>
      <c r="W2731" s="85">
        <v>0.61111111111111105</v>
      </c>
      <c r="X2731" s="78">
        <f t="shared" si="206"/>
        <v>0.15347222222222218</v>
      </c>
    </row>
    <row r="2732" spans="1:24" x14ac:dyDescent="0.3">
      <c r="A2732" s="47" t="s">
        <v>15343</v>
      </c>
      <c r="B2732" s="68" t="s">
        <v>15344</v>
      </c>
      <c r="C2732" s="2" t="s">
        <v>6</v>
      </c>
      <c r="D2732" s="2">
        <v>44</v>
      </c>
      <c r="E2732" s="6">
        <v>27867</v>
      </c>
      <c r="F2732" s="7">
        <v>44098.659918981481</v>
      </c>
      <c r="G2732" s="69" t="s">
        <v>4</v>
      </c>
      <c r="H2732" s="68">
        <v>1007</v>
      </c>
      <c r="I2732" s="93">
        <f t="shared" si="203"/>
        <v>10.171717171717171</v>
      </c>
      <c r="J2732" s="93">
        <v>3.488</v>
      </c>
      <c r="K2732" s="69">
        <v>99</v>
      </c>
      <c r="L2732" s="68">
        <v>541</v>
      </c>
      <c r="M2732" s="93">
        <f t="shared" si="204"/>
        <v>5.4646464646464645</v>
      </c>
      <c r="N2732" s="93">
        <v>2.3180000000000001</v>
      </c>
      <c r="O2732" s="189">
        <v>99</v>
      </c>
      <c r="P2732" s="191">
        <f t="shared" si="205"/>
        <v>1.8613678373382625</v>
      </c>
      <c r="Q2732" s="77" t="s">
        <v>718</v>
      </c>
      <c r="U2732" s="227" t="s">
        <v>17398</v>
      </c>
      <c r="V2732" s="34">
        <v>0.51874999999999993</v>
      </c>
      <c r="W2732" s="85">
        <v>0.68055555555555547</v>
      </c>
      <c r="X2732" s="78">
        <f t="shared" si="206"/>
        <v>0.16180555555555554</v>
      </c>
    </row>
    <row r="2733" spans="1:24" x14ac:dyDescent="0.3">
      <c r="A2733" s="47" t="s">
        <v>15345</v>
      </c>
      <c r="B2733" s="68" t="s">
        <v>289</v>
      </c>
      <c r="C2733" s="2" t="s">
        <v>1</v>
      </c>
      <c r="D2733" s="2">
        <v>64</v>
      </c>
      <c r="E2733" s="6">
        <v>20528</v>
      </c>
      <c r="F2733" s="7">
        <v>44098.674722222226</v>
      </c>
      <c r="G2733" s="69" t="s">
        <v>4</v>
      </c>
      <c r="H2733" s="68">
        <v>2442</v>
      </c>
      <c r="I2733" s="93">
        <f t="shared" si="203"/>
        <v>24.666666666666668</v>
      </c>
      <c r="J2733" s="93">
        <v>5.4530000000000003</v>
      </c>
      <c r="K2733" s="69">
        <v>99</v>
      </c>
      <c r="L2733" s="68">
        <v>855</v>
      </c>
      <c r="M2733" s="93">
        <f t="shared" si="204"/>
        <v>8.6363636363636367</v>
      </c>
      <c r="N2733" s="93">
        <v>3.2240000000000002</v>
      </c>
      <c r="O2733" s="189">
        <v>99</v>
      </c>
      <c r="P2733" s="191">
        <f t="shared" si="205"/>
        <v>2.856140350877193</v>
      </c>
      <c r="Q2733" s="77" t="s">
        <v>718</v>
      </c>
      <c r="U2733" s="227" t="s">
        <v>17398</v>
      </c>
      <c r="V2733" s="34">
        <v>0.53611111111111109</v>
      </c>
      <c r="W2733" s="85">
        <v>0.70833333333333337</v>
      </c>
      <c r="X2733" s="78">
        <f t="shared" si="206"/>
        <v>0.17222222222222228</v>
      </c>
    </row>
    <row r="2734" spans="1:24" x14ac:dyDescent="0.3">
      <c r="A2734" s="47" t="s">
        <v>15351</v>
      </c>
      <c r="B2734" s="68" t="s">
        <v>15352</v>
      </c>
      <c r="C2734" s="2" t="s">
        <v>6</v>
      </c>
      <c r="D2734" s="2">
        <v>61</v>
      </c>
      <c r="E2734" s="6">
        <v>21637</v>
      </c>
      <c r="F2734" s="7">
        <v>44102.592881944445</v>
      </c>
      <c r="G2734" s="69" t="s">
        <v>4</v>
      </c>
      <c r="H2734" s="68">
        <v>1408</v>
      </c>
      <c r="I2734" s="93">
        <f t="shared" si="203"/>
        <v>14.08</v>
      </c>
      <c r="J2734" s="93">
        <v>3.802</v>
      </c>
      <c r="K2734" s="69">
        <v>100</v>
      </c>
      <c r="L2734" s="68">
        <v>570</v>
      </c>
      <c r="M2734" s="93">
        <f t="shared" si="204"/>
        <v>5.7</v>
      </c>
      <c r="N2734" s="93">
        <v>2.6840000000000002</v>
      </c>
      <c r="O2734" s="189">
        <v>100</v>
      </c>
      <c r="P2734" s="191">
        <f t="shared" si="205"/>
        <v>2.4701754385964914</v>
      </c>
      <c r="Q2734" s="77" t="s">
        <v>718</v>
      </c>
      <c r="U2734" s="227" t="s">
        <v>17398</v>
      </c>
      <c r="V2734" s="34">
        <v>0.4465277777777778</v>
      </c>
      <c r="W2734" s="85">
        <v>0.61111111111111105</v>
      </c>
      <c r="X2734" s="78">
        <f t="shared" si="206"/>
        <v>0.16458333333333325</v>
      </c>
    </row>
    <row r="2735" spans="1:24" x14ac:dyDescent="0.3">
      <c r="A2735" s="47" t="s">
        <v>15359</v>
      </c>
      <c r="B2735" s="68" t="s">
        <v>10854</v>
      </c>
      <c r="C2735" s="2" t="s">
        <v>6</v>
      </c>
      <c r="D2735" s="2">
        <v>86</v>
      </c>
      <c r="E2735" s="6">
        <v>12635</v>
      </c>
      <c r="F2735" s="7">
        <v>44103.537881944445</v>
      </c>
      <c r="G2735" s="69" t="s">
        <v>4</v>
      </c>
      <c r="H2735" s="68">
        <v>2678</v>
      </c>
      <c r="I2735" s="93">
        <f t="shared" si="203"/>
        <v>27.050505050505052</v>
      </c>
      <c r="J2735" s="93">
        <v>5.4909999999999997</v>
      </c>
      <c r="K2735" s="69">
        <v>99</v>
      </c>
      <c r="L2735" s="68">
        <v>1507</v>
      </c>
      <c r="M2735" s="93">
        <f t="shared" si="204"/>
        <v>15.222222222222221</v>
      </c>
      <c r="N2735" s="93">
        <v>3.74</v>
      </c>
      <c r="O2735" s="189">
        <v>99</v>
      </c>
      <c r="P2735" s="191">
        <f t="shared" si="205"/>
        <v>1.777040477770405</v>
      </c>
      <c r="Q2735" s="77" t="s">
        <v>718</v>
      </c>
      <c r="U2735" s="227" t="s">
        <v>17396</v>
      </c>
      <c r="V2735" s="34">
        <v>0.39930555555555558</v>
      </c>
      <c r="W2735" s="85">
        <v>0.54861111111111105</v>
      </c>
      <c r="X2735" s="78">
        <f t="shared" si="206"/>
        <v>0.14930555555555547</v>
      </c>
    </row>
    <row r="2736" spans="1:24" x14ac:dyDescent="0.3">
      <c r="A2736" s="47" t="s">
        <v>15365</v>
      </c>
      <c r="B2736" s="68" t="s">
        <v>10177</v>
      </c>
      <c r="C2736" s="2" t="s">
        <v>6</v>
      </c>
      <c r="D2736" s="2">
        <v>44</v>
      </c>
      <c r="E2736" s="6">
        <v>27798</v>
      </c>
      <c r="F2736" s="7">
        <v>44103.626435185186</v>
      </c>
      <c r="G2736" s="69" t="s">
        <v>4</v>
      </c>
      <c r="H2736" s="68">
        <v>1083</v>
      </c>
      <c r="I2736" s="93">
        <f t="shared" si="203"/>
        <v>10.83</v>
      </c>
      <c r="J2736" s="93">
        <v>3.3969999999999998</v>
      </c>
      <c r="K2736" s="69">
        <v>100</v>
      </c>
      <c r="L2736" s="68">
        <v>431</v>
      </c>
      <c r="M2736" s="93">
        <f t="shared" si="204"/>
        <v>4.3099999999999996</v>
      </c>
      <c r="N2736" s="93">
        <v>1.9370000000000001</v>
      </c>
      <c r="O2736" s="189">
        <v>100</v>
      </c>
      <c r="P2736" s="191">
        <f t="shared" si="205"/>
        <v>2.5127610208816709</v>
      </c>
      <c r="Q2736" s="77" t="s">
        <v>718</v>
      </c>
      <c r="U2736" s="227" t="s">
        <v>17396</v>
      </c>
      <c r="V2736" s="34">
        <v>0.49305555555555558</v>
      </c>
      <c r="W2736" s="85">
        <v>0.65277777777777779</v>
      </c>
      <c r="X2736" s="78">
        <f t="shared" si="206"/>
        <v>0.15972222222222221</v>
      </c>
    </row>
    <row r="2737" spans="1:24" x14ac:dyDescent="0.3">
      <c r="A2737" s="47" t="s">
        <v>15846</v>
      </c>
      <c r="B2737" s="68" t="s">
        <v>15847</v>
      </c>
      <c r="C2737" s="2" t="s">
        <v>6</v>
      </c>
      <c r="D2737" s="2">
        <v>15</v>
      </c>
      <c r="E2737" s="6">
        <v>38416</v>
      </c>
      <c r="F2737" s="7">
        <v>44109.645844907405</v>
      </c>
      <c r="G2737" s="69" t="s">
        <v>4</v>
      </c>
      <c r="H2737" s="68">
        <v>1153</v>
      </c>
      <c r="I2737" s="93">
        <f t="shared" si="203"/>
        <v>11.53</v>
      </c>
      <c r="J2737" s="93">
        <v>3.6440000000000001</v>
      </c>
      <c r="K2737" s="69">
        <v>100</v>
      </c>
      <c r="L2737" s="68">
        <v>228</v>
      </c>
      <c r="M2737" s="93">
        <f t="shared" si="204"/>
        <v>2.2799999999999998</v>
      </c>
      <c r="N2737" s="93">
        <v>1.5640000000000001</v>
      </c>
      <c r="O2737" s="69">
        <v>100</v>
      </c>
      <c r="P2737" s="191">
        <f t="shared" si="205"/>
        <v>5.057017543859649</v>
      </c>
      <c r="Q2737" s="77" t="s">
        <v>718</v>
      </c>
      <c r="U2737" s="227" t="s">
        <v>17396</v>
      </c>
      <c r="V2737" s="34">
        <v>0.50486111111111109</v>
      </c>
      <c r="W2737" s="85">
        <v>0.66666666666666663</v>
      </c>
      <c r="X2737" s="78">
        <f t="shared" si="206"/>
        <v>0.16180555555555554</v>
      </c>
    </row>
    <row r="2738" spans="1:24" x14ac:dyDescent="0.3">
      <c r="A2738" s="47" t="s">
        <v>15848</v>
      </c>
      <c r="B2738" s="68" t="s">
        <v>15849</v>
      </c>
      <c r="C2738" s="2" t="s">
        <v>6</v>
      </c>
      <c r="D2738" s="2">
        <v>67</v>
      </c>
      <c r="E2738" s="6">
        <v>19489</v>
      </c>
      <c r="F2738" s="7">
        <v>44109.6565162037</v>
      </c>
      <c r="G2738" s="69" t="s">
        <v>4</v>
      </c>
      <c r="H2738" s="68">
        <v>1426</v>
      </c>
      <c r="I2738" s="93">
        <f t="shared" si="203"/>
        <v>14.404040404040405</v>
      </c>
      <c r="J2738" s="93">
        <v>3.8650000000000002</v>
      </c>
      <c r="K2738" s="69">
        <v>99</v>
      </c>
      <c r="L2738" s="68">
        <v>532</v>
      </c>
      <c r="M2738" s="93">
        <f t="shared" si="204"/>
        <v>5.3737373737373737</v>
      </c>
      <c r="N2738" s="93">
        <v>2.117</v>
      </c>
      <c r="O2738" s="69">
        <v>99</v>
      </c>
      <c r="P2738" s="191">
        <f t="shared" si="205"/>
        <v>2.6804511278195489</v>
      </c>
      <c r="Q2738" s="77" t="s">
        <v>718</v>
      </c>
      <c r="U2738" s="227" t="s">
        <v>17396</v>
      </c>
      <c r="V2738" s="34">
        <v>0.51527777777777783</v>
      </c>
      <c r="W2738" s="85">
        <v>0.68055555555555547</v>
      </c>
      <c r="X2738" s="78">
        <f t="shared" si="206"/>
        <v>0.16527777777777763</v>
      </c>
    </row>
    <row r="2739" spans="1:24" x14ac:dyDescent="0.3">
      <c r="A2739" s="47" t="s">
        <v>15855</v>
      </c>
      <c r="B2739" s="68" t="s">
        <v>15856</v>
      </c>
      <c r="C2739" s="2" t="s">
        <v>6</v>
      </c>
      <c r="D2739" s="2">
        <v>66</v>
      </c>
      <c r="E2739" s="6">
        <v>19950</v>
      </c>
      <c r="F2739" s="7">
        <v>44110.537233796298</v>
      </c>
      <c r="G2739" s="69" t="s">
        <v>4</v>
      </c>
      <c r="H2739" s="68">
        <v>1742</v>
      </c>
      <c r="I2739" s="93">
        <f t="shared" si="203"/>
        <v>17.595959595959595</v>
      </c>
      <c r="J2739" s="93">
        <v>4.2809999999999997</v>
      </c>
      <c r="K2739" s="69">
        <v>99</v>
      </c>
      <c r="L2739" s="68">
        <v>595</v>
      </c>
      <c r="M2739" s="93">
        <f t="shared" si="204"/>
        <v>6.0101010101010104</v>
      </c>
      <c r="N2739" s="93">
        <v>2.7650000000000001</v>
      </c>
      <c r="O2739" s="69">
        <v>99</v>
      </c>
      <c r="P2739" s="191">
        <f t="shared" si="205"/>
        <v>2.9277310924369746</v>
      </c>
      <c r="Q2739" s="77" t="s">
        <v>718</v>
      </c>
      <c r="U2739" s="227" t="s">
        <v>17396</v>
      </c>
      <c r="V2739" s="34">
        <v>0.39861111111111108</v>
      </c>
      <c r="W2739" s="85">
        <v>0.54861111111111105</v>
      </c>
      <c r="X2739" s="78">
        <f t="shared" si="206"/>
        <v>0.14999999999999997</v>
      </c>
    </row>
    <row r="2740" spans="1:24" x14ac:dyDescent="0.3">
      <c r="A2740" s="47" t="s">
        <v>13081</v>
      </c>
      <c r="B2740" s="68" t="s">
        <v>762</v>
      </c>
      <c r="C2740" s="2" t="s">
        <v>1</v>
      </c>
      <c r="D2740" s="2">
        <v>62</v>
      </c>
      <c r="E2740" s="6">
        <v>21436</v>
      </c>
      <c r="F2740" s="7">
        <v>44110.572858796295</v>
      </c>
      <c r="G2740" s="69" t="s">
        <v>4</v>
      </c>
      <c r="H2740" s="68">
        <v>2200</v>
      </c>
      <c r="I2740" s="93">
        <f t="shared" si="203"/>
        <v>22.222222222222221</v>
      </c>
      <c r="J2740" s="93">
        <v>4.4729999999999999</v>
      </c>
      <c r="K2740" s="69">
        <v>99</v>
      </c>
      <c r="L2740" s="68">
        <v>565</v>
      </c>
      <c r="M2740" s="93">
        <f t="shared" si="204"/>
        <v>5.7070707070707067</v>
      </c>
      <c r="N2740" s="93">
        <v>2.327</v>
      </c>
      <c r="O2740" s="69">
        <v>99</v>
      </c>
      <c r="P2740" s="191">
        <f t="shared" si="205"/>
        <v>3.8938053097345136</v>
      </c>
      <c r="Q2740" s="77" t="s">
        <v>718</v>
      </c>
      <c r="U2740" s="227" t="s">
        <v>17396</v>
      </c>
      <c r="V2740" s="34">
        <v>0.4201388888888889</v>
      </c>
      <c r="W2740" s="85">
        <v>0.58333333333333337</v>
      </c>
      <c r="X2740" s="78">
        <f t="shared" si="206"/>
        <v>0.16319444444444448</v>
      </c>
    </row>
    <row r="2741" spans="1:24" x14ac:dyDescent="0.3">
      <c r="A2741" s="47" t="s">
        <v>15862</v>
      </c>
      <c r="B2741" s="68" t="s">
        <v>15863</v>
      </c>
      <c r="C2741" s="2" t="s">
        <v>1</v>
      </c>
      <c r="D2741" s="2">
        <v>51</v>
      </c>
      <c r="E2741" s="6">
        <v>25440</v>
      </c>
      <c r="F2741" s="7">
        <v>44110.649664351855</v>
      </c>
      <c r="G2741" s="69" t="s">
        <v>4</v>
      </c>
      <c r="H2741" s="68">
        <v>1136</v>
      </c>
      <c r="I2741" s="93">
        <f t="shared" si="203"/>
        <v>11.36</v>
      </c>
      <c r="J2741" s="93">
        <v>3.4329999999999998</v>
      </c>
      <c r="K2741" s="69">
        <v>100</v>
      </c>
      <c r="L2741" s="68">
        <v>315</v>
      </c>
      <c r="M2741" s="93">
        <f t="shared" si="204"/>
        <v>3.15</v>
      </c>
      <c r="N2741" s="93">
        <v>1.8720000000000001</v>
      </c>
      <c r="O2741" s="69">
        <v>100</v>
      </c>
      <c r="P2741" s="191">
        <f t="shared" si="205"/>
        <v>3.6063492063492064</v>
      </c>
      <c r="Q2741" s="77" t="s">
        <v>718</v>
      </c>
      <c r="U2741" s="227" t="s">
        <v>17396</v>
      </c>
      <c r="V2741" s="34">
        <v>0.49305555555555558</v>
      </c>
      <c r="W2741" s="85">
        <v>0.65972222222222221</v>
      </c>
      <c r="X2741" s="78">
        <f t="shared" si="206"/>
        <v>0.16666666666666663</v>
      </c>
    </row>
    <row r="2742" spans="1:24" x14ac:dyDescent="0.3">
      <c r="A2742" s="47" t="s">
        <v>15868</v>
      </c>
      <c r="B2742" s="68" t="s">
        <v>15869</v>
      </c>
      <c r="C2742" s="2" t="s">
        <v>6</v>
      </c>
      <c r="D2742" s="2">
        <v>59</v>
      </c>
      <c r="E2742" s="6">
        <v>22303</v>
      </c>
      <c r="F2742" s="7">
        <v>44111.5393287037</v>
      </c>
      <c r="G2742" s="69" t="s">
        <v>4</v>
      </c>
      <c r="H2742" s="68">
        <v>1324</v>
      </c>
      <c r="I2742" s="93">
        <f t="shared" si="203"/>
        <v>13.373737373737374</v>
      </c>
      <c r="J2742" s="93">
        <v>3.7410000000000001</v>
      </c>
      <c r="K2742" s="69">
        <v>99</v>
      </c>
      <c r="L2742" s="68">
        <v>532</v>
      </c>
      <c r="M2742" s="93">
        <f t="shared" si="204"/>
        <v>5.3737373737373737</v>
      </c>
      <c r="N2742" s="93">
        <v>2.1789999999999998</v>
      </c>
      <c r="O2742" s="69">
        <v>99</v>
      </c>
      <c r="P2742" s="191">
        <f t="shared" si="205"/>
        <v>2.488721804511278</v>
      </c>
      <c r="Q2742" s="77" t="s">
        <v>718</v>
      </c>
      <c r="U2742" s="227" t="s">
        <v>17396</v>
      </c>
      <c r="V2742" s="34">
        <v>0.39999999999999997</v>
      </c>
      <c r="W2742" s="85">
        <v>0.54861111111111105</v>
      </c>
      <c r="X2742" s="78">
        <f t="shared" si="206"/>
        <v>0.14861111111111108</v>
      </c>
    </row>
    <row r="2743" spans="1:24" x14ac:dyDescent="0.3">
      <c r="A2743" s="47" t="s">
        <v>15870</v>
      </c>
      <c r="B2743" s="68" t="s">
        <v>15871</v>
      </c>
      <c r="C2743" s="2" t="s">
        <v>6</v>
      </c>
      <c r="D2743" s="2">
        <v>57</v>
      </c>
      <c r="E2743" s="6">
        <v>23267</v>
      </c>
      <c r="F2743" s="7">
        <v>44111.575497685182</v>
      </c>
      <c r="G2743" s="69" t="s">
        <v>4</v>
      </c>
      <c r="H2743" s="68">
        <v>1641</v>
      </c>
      <c r="I2743" s="93">
        <f t="shared" si="203"/>
        <v>16.575757575757574</v>
      </c>
      <c r="J2743" s="93">
        <v>4.2930000000000001</v>
      </c>
      <c r="K2743" s="69">
        <v>99</v>
      </c>
      <c r="L2743" s="68">
        <v>671</v>
      </c>
      <c r="M2743" s="93">
        <f t="shared" si="204"/>
        <v>6.7777777777777777</v>
      </c>
      <c r="N2743" s="93">
        <v>2.613</v>
      </c>
      <c r="O2743" s="69">
        <v>99</v>
      </c>
      <c r="P2743" s="191">
        <f t="shared" si="205"/>
        <v>2.4456035767511177</v>
      </c>
      <c r="Q2743" s="77" t="s">
        <v>718</v>
      </c>
      <c r="U2743" s="227" t="s">
        <v>17396</v>
      </c>
      <c r="V2743" s="34">
        <v>0.46180555555555558</v>
      </c>
      <c r="W2743" s="85">
        <v>0.59722222222222221</v>
      </c>
      <c r="X2743" s="78">
        <f t="shared" si="206"/>
        <v>0.13541666666666663</v>
      </c>
    </row>
    <row r="2744" spans="1:24" x14ac:dyDescent="0.3">
      <c r="A2744" s="47" t="s">
        <v>15873</v>
      </c>
      <c r="B2744" s="68" t="s">
        <v>15874</v>
      </c>
      <c r="C2744" s="2" t="s">
        <v>6</v>
      </c>
      <c r="D2744" s="2">
        <v>49</v>
      </c>
      <c r="E2744" s="6">
        <v>25962</v>
      </c>
      <c r="F2744" s="7">
        <v>44111.626851851855</v>
      </c>
      <c r="G2744" s="69" t="s">
        <v>4</v>
      </c>
      <c r="H2744" s="68">
        <v>1643</v>
      </c>
      <c r="I2744" s="93">
        <f t="shared" si="203"/>
        <v>16.595959595959595</v>
      </c>
      <c r="J2744" s="93">
        <v>4.8209999999999997</v>
      </c>
      <c r="K2744" s="69">
        <v>99</v>
      </c>
      <c r="L2744" s="68">
        <v>481</v>
      </c>
      <c r="M2744" s="93">
        <f t="shared" si="204"/>
        <v>4.8099999999999996</v>
      </c>
      <c r="N2744" s="93">
        <v>2.3210000000000002</v>
      </c>
      <c r="O2744" s="69">
        <v>100</v>
      </c>
      <c r="P2744" s="191">
        <f t="shared" si="205"/>
        <v>3.4503034503034504</v>
      </c>
      <c r="Q2744" s="77" t="s">
        <v>718</v>
      </c>
      <c r="U2744" s="227" t="s">
        <v>17396</v>
      </c>
      <c r="V2744" s="34">
        <v>0.49722222222222223</v>
      </c>
      <c r="W2744" s="85">
        <v>0.63194444444444442</v>
      </c>
      <c r="X2744" s="78">
        <f t="shared" si="206"/>
        <v>0.13472222222222219</v>
      </c>
    </row>
    <row r="2745" spans="1:24" x14ac:dyDescent="0.3">
      <c r="A2745" s="47" t="s">
        <v>13065</v>
      </c>
      <c r="B2745" s="68" t="s">
        <v>9032</v>
      </c>
      <c r="C2745" s="2" t="s">
        <v>1</v>
      </c>
      <c r="D2745" s="2">
        <v>74</v>
      </c>
      <c r="E2745" s="6">
        <v>16774</v>
      </c>
      <c r="F2745" s="7">
        <v>44111.654004629629</v>
      </c>
      <c r="G2745" s="69" t="s">
        <v>4</v>
      </c>
      <c r="H2745" s="68">
        <v>3033</v>
      </c>
      <c r="I2745" s="93">
        <f t="shared" si="203"/>
        <v>30.33</v>
      </c>
      <c r="J2745" s="93">
        <v>6.0590000000000002</v>
      </c>
      <c r="K2745" s="69">
        <v>100</v>
      </c>
      <c r="L2745" s="68">
        <v>775</v>
      </c>
      <c r="M2745" s="93">
        <f t="shared" si="204"/>
        <v>7.75</v>
      </c>
      <c r="N2745" s="93">
        <v>2.6110000000000002</v>
      </c>
      <c r="O2745" s="69">
        <v>100</v>
      </c>
      <c r="P2745" s="191">
        <f t="shared" si="205"/>
        <v>3.9135483870967738</v>
      </c>
      <c r="Q2745" s="77" t="s">
        <v>718</v>
      </c>
      <c r="U2745" s="227" t="s">
        <v>17396</v>
      </c>
      <c r="V2745" s="34">
        <v>0.51944444444444449</v>
      </c>
      <c r="W2745" s="85">
        <v>0.66666666666666663</v>
      </c>
      <c r="X2745" s="78">
        <f t="shared" si="206"/>
        <v>0.14722222222222214</v>
      </c>
    </row>
    <row r="2746" spans="1:24" x14ac:dyDescent="0.3">
      <c r="A2746" s="47" t="s">
        <v>3884</v>
      </c>
      <c r="B2746" s="68" t="s">
        <v>848</v>
      </c>
      <c r="C2746" s="2" t="s">
        <v>1</v>
      </c>
      <c r="D2746" s="2">
        <v>48</v>
      </c>
      <c r="E2746" s="6">
        <v>26579</v>
      </c>
      <c r="F2746" s="7">
        <v>44112.549479166664</v>
      </c>
      <c r="G2746" s="69" t="s">
        <v>4</v>
      </c>
      <c r="H2746" s="68">
        <v>1792</v>
      </c>
      <c r="I2746" s="93">
        <f t="shared" si="203"/>
        <v>18.1010101010101</v>
      </c>
      <c r="J2746" s="93">
        <v>4.55</v>
      </c>
      <c r="K2746" s="69">
        <v>99</v>
      </c>
      <c r="L2746" s="68">
        <v>353</v>
      </c>
      <c r="M2746" s="93">
        <f t="shared" si="204"/>
        <v>3.5656565656565657</v>
      </c>
      <c r="N2746" s="93">
        <v>1.756</v>
      </c>
      <c r="O2746" s="69">
        <v>99</v>
      </c>
      <c r="P2746" s="191">
        <f t="shared" si="205"/>
        <v>5.0764872521246458</v>
      </c>
      <c r="Q2746" s="77" t="s">
        <v>718</v>
      </c>
      <c r="U2746" s="227" t="s">
        <v>17396</v>
      </c>
      <c r="V2746" s="34">
        <v>0.41250000000000003</v>
      </c>
      <c r="W2746" s="85">
        <v>0.56944444444444442</v>
      </c>
      <c r="X2746" s="78">
        <f t="shared" si="206"/>
        <v>0.15694444444444439</v>
      </c>
    </row>
    <row r="2747" spans="1:24" x14ac:dyDescent="0.3">
      <c r="A2747" s="47" t="s">
        <v>15881</v>
      </c>
      <c r="B2747" s="68" t="s">
        <v>15882</v>
      </c>
      <c r="C2747" s="2" t="s">
        <v>6</v>
      </c>
      <c r="D2747" s="2">
        <v>74</v>
      </c>
      <c r="E2747" s="6">
        <v>16954</v>
      </c>
      <c r="F2747" s="7">
        <v>44112.635104166664</v>
      </c>
      <c r="G2747" s="69" t="s">
        <v>4</v>
      </c>
      <c r="H2747" s="68">
        <v>1676</v>
      </c>
      <c r="I2747" s="93">
        <f t="shared" si="203"/>
        <v>16.760000000000002</v>
      </c>
      <c r="J2747" s="93">
        <v>4.0579999999999998</v>
      </c>
      <c r="K2747" s="69">
        <v>100</v>
      </c>
      <c r="L2747" s="68">
        <v>1144</v>
      </c>
      <c r="M2747" s="93">
        <f t="shared" si="204"/>
        <v>11.44</v>
      </c>
      <c r="N2747" s="93">
        <v>3.6520000000000001</v>
      </c>
      <c r="O2747" s="69">
        <v>100</v>
      </c>
      <c r="P2747" s="191">
        <f t="shared" si="205"/>
        <v>1.4650349650349652</v>
      </c>
      <c r="Q2747" s="77" t="s">
        <v>718</v>
      </c>
      <c r="U2747" s="227" t="s">
        <v>17396</v>
      </c>
      <c r="V2747" s="34">
        <v>0.4826388888888889</v>
      </c>
      <c r="W2747" s="85">
        <v>0.64583333333333337</v>
      </c>
      <c r="X2747" s="78">
        <f t="shared" si="206"/>
        <v>0.16319444444444448</v>
      </c>
    </row>
    <row r="2748" spans="1:24" x14ac:dyDescent="0.3">
      <c r="A2748" s="47" t="s">
        <v>13538</v>
      </c>
      <c r="B2748" s="68" t="s">
        <v>8242</v>
      </c>
      <c r="C2748" s="2" t="s">
        <v>1</v>
      </c>
      <c r="D2748" s="2">
        <v>73</v>
      </c>
      <c r="E2748" s="6">
        <v>17227</v>
      </c>
      <c r="F2748" s="7">
        <v>44116.511990740742</v>
      </c>
      <c r="G2748" s="69" t="s">
        <v>4</v>
      </c>
      <c r="H2748" s="68">
        <v>2660</v>
      </c>
      <c r="I2748" s="93">
        <f t="shared" si="203"/>
        <v>26.6</v>
      </c>
      <c r="J2748" s="93">
        <v>5.9509999999999996</v>
      </c>
      <c r="K2748" s="69">
        <v>100</v>
      </c>
      <c r="L2748" s="68">
        <v>826</v>
      </c>
      <c r="M2748" s="93">
        <f t="shared" si="204"/>
        <v>8.26</v>
      </c>
      <c r="N2748" s="93">
        <v>3.0670000000000002</v>
      </c>
      <c r="O2748" s="69">
        <v>100</v>
      </c>
      <c r="P2748" s="191">
        <f t="shared" si="205"/>
        <v>3.2203389830508478</v>
      </c>
      <c r="Q2748" s="77" t="s">
        <v>718</v>
      </c>
      <c r="U2748" s="227" t="s">
        <v>17396</v>
      </c>
      <c r="V2748" s="34">
        <v>0.37361111111111112</v>
      </c>
      <c r="W2748" s="85">
        <v>0.52083333333333337</v>
      </c>
      <c r="X2748" s="78">
        <f t="shared" si="206"/>
        <v>0.14722222222222225</v>
      </c>
    </row>
    <row r="2749" spans="1:24" x14ac:dyDescent="0.3">
      <c r="A2749" s="47" t="s">
        <v>15885</v>
      </c>
      <c r="B2749" s="68" t="s">
        <v>281</v>
      </c>
      <c r="C2749" s="2" t="s">
        <v>1</v>
      </c>
      <c r="D2749" s="2">
        <v>73</v>
      </c>
      <c r="E2749" s="6">
        <v>17123</v>
      </c>
      <c r="F2749" s="7">
        <v>44116.527858796297</v>
      </c>
      <c r="G2749" s="69" t="s">
        <v>4</v>
      </c>
      <c r="H2749" s="68">
        <v>2363</v>
      </c>
      <c r="I2749" s="93">
        <f t="shared" si="203"/>
        <v>23.63</v>
      </c>
      <c r="J2749" s="93">
        <v>5.6970000000000001</v>
      </c>
      <c r="K2749" s="69">
        <v>100</v>
      </c>
      <c r="L2749" s="68">
        <v>572</v>
      </c>
      <c r="M2749" s="93">
        <f t="shared" si="204"/>
        <v>5.72</v>
      </c>
      <c r="N2749" s="93">
        <v>2.2879999999999998</v>
      </c>
      <c r="O2749" s="69">
        <v>100</v>
      </c>
      <c r="P2749" s="191">
        <f t="shared" si="205"/>
        <v>4.1311188811188808</v>
      </c>
      <c r="Q2749" s="77" t="s">
        <v>718</v>
      </c>
      <c r="U2749" s="227" t="s">
        <v>17396</v>
      </c>
      <c r="V2749" s="34">
        <v>0.39374999999999999</v>
      </c>
      <c r="W2749" s="85">
        <v>0.53472222222222221</v>
      </c>
      <c r="X2749" s="78">
        <f t="shared" si="206"/>
        <v>0.14097222222222222</v>
      </c>
    </row>
    <row r="2750" spans="1:24" x14ac:dyDescent="0.3">
      <c r="A2750" s="47" t="s">
        <v>3639</v>
      </c>
      <c r="B2750" s="68" t="s">
        <v>364</v>
      </c>
      <c r="C2750" s="2" t="s">
        <v>1</v>
      </c>
      <c r="D2750" s="2">
        <v>38</v>
      </c>
      <c r="E2750" s="6">
        <v>29928</v>
      </c>
      <c r="F2750" s="7">
        <v>44116.537592592591</v>
      </c>
      <c r="G2750" s="69" t="s">
        <v>4</v>
      </c>
      <c r="H2750" s="68">
        <v>3620</v>
      </c>
      <c r="I2750" s="93">
        <f t="shared" si="203"/>
        <v>36.200000000000003</v>
      </c>
      <c r="J2750" s="93">
        <v>7.548</v>
      </c>
      <c r="K2750" s="69">
        <v>100</v>
      </c>
      <c r="L2750" s="68">
        <v>706</v>
      </c>
      <c r="M2750" s="93">
        <f t="shared" si="204"/>
        <v>7.06</v>
      </c>
      <c r="N2750" s="93">
        <v>2.806</v>
      </c>
      <c r="O2750" s="69">
        <v>100</v>
      </c>
      <c r="P2750" s="191">
        <f t="shared" si="205"/>
        <v>5.1274787535410775</v>
      </c>
      <c r="Q2750" s="77" t="s">
        <v>718</v>
      </c>
      <c r="U2750" s="227" t="s">
        <v>17396</v>
      </c>
      <c r="V2750" s="34">
        <v>0.40763888888888888</v>
      </c>
      <c r="W2750" s="85">
        <v>0.54861111111111105</v>
      </c>
      <c r="X2750" s="78">
        <f t="shared" si="206"/>
        <v>0.14097222222222217</v>
      </c>
    </row>
    <row r="2751" spans="1:24" x14ac:dyDescent="0.3">
      <c r="A2751" s="47" t="s">
        <v>15887</v>
      </c>
      <c r="B2751" s="68" t="s">
        <v>15888</v>
      </c>
      <c r="C2751" s="2" t="s">
        <v>6</v>
      </c>
      <c r="D2751" s="2">
        <v>67</v>
      </c>
      <c r="E2751" s="6">
        <v>19407</v>
      </c>
      <c r="F2751" s="7">
        <v>44116.59171296296</v>
      </c>
      <c r="G2751" s="69" t="s">
        <v>4</v>
      </c>
      <c r="H2751" s="68">
        <v>2028</v>
      </c>
      <c r="I2751" s="93">
        <f t="shared" si="203"/>
        <v>20.484848484848484</v>
      </c>
      <c r="J2751" s="93">
        <v>4.2910000000000004</v>
      </c>
      <c r="K2751" s="69">
        <v>99</v>
      </c>
      <c r="L2751" s="68">
        <v>757</v>
      </c>
      <c r="M2751" s="93">
        <f t="shared" si="204"/>
        <v>7.6464646464646462</v>
      </c>
      <c r="N2751" s="93">
        <v>3.1629999999999998</v>
      </c>
      <c r="O2751" s="69">
        <v>99</v>
      </c>
      <c r="P2751" s="191">
        <f t="shared" si="205"/>
        <v>2.678996036988111</v>
      </c>
      <c r="Q2751" s="77" t="s">
        <v>718</v>
      </c>
      <c r="U2751" s="227" t="s">
        <v>17396</v>
      </c>
      <c r="V2751" s="34">
        <v>0.44513888888888892</v>
      </c>
      <c r="W2751" s="85">
        <v>0.61111111111111105</v>
      </c>
      <c r="X2751" s="78">
        <f t="shared" si="206"/>
        <v>0.16597222222222213</v>
      </c>
    </row>
    <row r="2752" spans="1:24" x14ac:dyDescent="0.3">
      <c r="A2752" s="47" t="s">
        <v>15891</v>
      </c>
      <c r="B2752" s="68" t="s">
        <v>15892</v>
      </c>
      <c r="C2752" s="2" t="s">
        <v>6</v>
      </c>
      <c r="D2752" s="2">
        <v>56</v>
      </c>
      <c r="E2752" s="6">
        <v>23636</v>
      </c>
      <c r="F2752" s="7">
        <v>44116.613159722219</v>
      </c>
      <c r="G2752" s="69" t="s">
        <v>4</v>
      </c>
      <c r="H2752" s="68">
        <v>1361</v>
      </c>
      <c r="I2752" s="93">
        <f t="shared" si="203"/>
        <v>13.61</v>
      </c>
      <c r="J2752" s="93">
        <v>3.4489999999999998</v>
      </c>
      <c r="K2752" s="69">
        <v>100</v>
      </c>
      <c r="L2752" s="68">
        <v>839</v>
      </c>
      <c r="M2752" s="93">
        <f t="shared" si="204"/>
        <v>8.39</v>
      </c>
      <c r="N2752" s="93">
        <v>2.944</v>
      </c>
      <c r="O2752" s="69">
        <v>100</v>
      </c>
      <c r="P2752" s="191">
        <f t="shared" si="205"/>
        <v>1.6221692491060784</v>
      </c>
      <c r="Q2752" s="77" t="s">
        <v>718</v>
      </c>
      <c r="U2752" s="227" t="s">
        <v>17396</v>
      </c>
      <c r="V2752" s="34">
        <v>0.49236111111111108</v>
      </c>
      <c r="W2752" s="85">
        <v>0.65972222222222221</v>
      </c>
      <c r="X2752" s="78">
        <f t="shared" si="206"/>
        <v>0.16736111111111113</v>
      </c>
    </row>
    <row r="2753" spans="1:24" x14ac:dyDescent="0.3">
      <c r="A2753" s="47" t="s">
        <v>15899</v>
      </c>
      <c r="B2753" s="68" t="s">
        <v>15900</v>
      </c>
      <c r="C2753" s="2" t="s">
        <v>1</v>
      </c>
      <c r="D2753" s="2">
        <v>74</v>
      </c>
      <c r="E2753" s="6">
        <v>16937</v>
      </c>
      <c r="F2753" s="7">
        <v>44117.580740740741</v>
      </c>
      <c r="G2753" s="69" t="s">
        <v>4</v>
      </c>
      <c r="H2753" s="68">
        <v>1808</v>
      </c>
      <c r="I2753" s="93">
        <f t="shared" si="203"/>
        <v>18.262626262626263</v>
      </c>
      <c r="J2753" s="93">
        <v>3.911</v>
      </c>
      <c r="K2753" s="69">
        <v>99</v>
      </c>
      <c r="L2753" s="68">
        <v>456</v>
      </c>
      <c r="M2753" s="93">
        <f t="shared" si="204"/>
        <v>4.6060606060606064</v>
      </c>
      <c r="N2753" s="93">
        <v>1.9890000000000001</v>
      </c>
      <c r="O2753" s="69">
        <v>99</v>
      </c>
      <c r="P2753" s="191">
        <f t="shared" si="205"/>
        <v>3.9649122807017543</v>
      </c>
      <c r="Q2753" s="77" t="s">
        <v>718</v>
      </c>
      <c r="U2753" s="227" t="s">
        <v>17396</v>
      </c>
      <c r="V2753" s="34">
        <v>0.44375000000000003</v>
      </c>
      <c r="W2753" s="85">
        <v>0.61111111111111105</v>
      </c>
      <c r="X2753" s="78">
        <f t="shared" si="206"/>
        <v>0.16736111111111102</v>
      </c>
    </row>
    <row r="2754" spans="1:24" x14ac:dyDescent="0.3">
      <c r="A2754" s="47" t="s">
        <v>15902</v>
      </c>
      <c r="B2754" s="68" t="s">
        <v>8140</v>
      </c>
      <c r="C2754" s="2" t="s">
        <v>1</v>
      </c>
      <c r="D2754" s="2">
        <v>77</v>
      </c>
      <c r="E2754" s="6">
        <v>15781</v>
      </c>
      <c r="F2754" s="7">
        <v>44117.639039351852</v>
      </c>
      <c r="G2754" s="69" t="s">
        <v>4</v>
      </c>
      <c r="H2754" s="68">
        <v>1997</v>
      </c>
      <c r="I2754" s="93">
        <f t="shared" si="203"/>
        <v>20.171717171717173</v>
      </c>
      <c r="J2754" s="93">
        <v>3.8780000000000001</v>
      </c>
      <c r="K2754" s="69">
        <v>99</v>
      </c>
      <c r="L2754" s="68">
        <v>691</v>
      </c>
      <c r="M2754" s="93">
        <f t="shared" si="204"/>
        <v>6.9797979797979801</v>
      </c>
      <c r="N2754" s="93">
        <v>2.5510000000000002</v>
      </c>
      <c r="O2754" s="69">
        <v>99</v>
      </c>
      <c r="P2754" s="191">
        <f t="shared" si="205"/>
        <v>2.8900144717800291</v>
      </c>
      <c r="Q2754" s="77" t="s">
        <v>718</v>
      </c>
      <c r="U2754" s="227" t="s">
        <v>17396</v>
      </c>
      <c r="V2754" s="34">
        <v>0.48888888888888887</v>
      </c>
      <c r="W2754" s="85">
        <v>0.65277777777777779</v>
      </c>
      <c r="X2754" s="78">
        <f t="shared" si="206"/>
        <v>0.16388888888888892</v>
      </c>
    </row>
    <row r="2755" spans="1:24" x14ac:dyDescent="0.3">
      <c r="A2755" s="47" t="s">
        <v>15903</v>
      </c>
      <c r="B2755" s="68" t="s">
        <v>15904</v>
      </c>
      <c r="C2755" s="2" t="s">
        <v>6</v>
      </c>
      <c r="D2755" s="2">
        <v>79</v>
      </c>
      <c r="E2755" s="6">
        <v>15230</v>
      </c>
      <c r="F2755" s="7">
        <v>44117.640729166669</v>
      </c>
      <c r="G2755" s="69" t="s">
        <v>4</v>
      </c>
      <c r="H2755" s="68">
        <v>4263</v>
      </c>
      <c r="I2755" s="93">
        <f t="shared" si="203"/>
        <v>42.63</v>
      </c>
      <c r="J2755" s="93">
        <v>6.7649999999999997</v>
      </c>
      <c r="K2755" s="69">
        <v>100</v>
      </c>
      <c r="L2755" s="68">
        <v>1102</v>
      </c>
      <c r="M2755" s="93">
        <f t="shared" si="204"/>
        <v>11.02</v>
      </c>
      <c r="N2755" s="93">
        <v>3.3929999999999998</v>
      </c>
      <c r="O2755" s="69">
        <v>100</v>
      </c>
      <c r="P2755" s="191">
        <f t="shared" si="205"/>
        <v>3.8684210526315792</v>
      </c>
      <c r="Q2755" s="77" t="s">
        <v>718</v>
      </c>
      <c r="U2755" s="227" t="s">
        <v>17396</v>
      </c>
      <c r="V2755" s="34">
        <v>0.50624999999999998</v>
      </c>
      <c r="W2755" s="85">
        <v>0.66666666666666663</v>
      </c>
      <c r="X2755" s="78">
        <f t="shared" si="206"/>
        <v>0.16041666666666665</v>
      </c>
    </row>
    <row r="2756" spans="1:24" x14ac:dyDescent="0.3">
      <c r="A2756" s="47" t="s">
        <v>15907</v>
      </c>
      <c r="B2756" s="68" t="s">
        <v>15908</v>
      </c>
      <c r="C2756" s="2" t="s">
        <v>1</v>
      </c>
      <c r="D2756" s="2">
        <v>66</v>
      </c>
      <c r="E2756" s="6">
        <v>19794</v>
      </c>
      <c r="F2756" s="7">
        <v>44118.405833333331</v>
      </c>
      <c r="G2756" s="69" t="s">
        <v>4</v>
      </c>
      <c r="H2756" s="68">
        <v>3703</v>
      </c>
      <c r="I2756" s="93">
        <f t="shared" si="203"/>
        <v>37.404040404040401</v>
      </c>
      <c r="J2756" s="93">
        <v>5.8949999999999996</v>
      </c>
      <c r="K2756" s="69">
        <v>99</v>
      </c>
      <c r="L2756" s="68">
        <v>1751</v>
      </c>
      <c r="M2756" s="93">
        <f t="shared" si="204"/>
        <v>17.686868686868689</v>
      </c>
      <c r="N2756" s="93">
        <v>4.2919999999999998</v>
      </c>
      <c r="O2756" s="69">
        <v>99</v>
      </c>
      <c r="P2756" s="191">
        <f t="shared" si="205"/>
        <v>2.1147915476870356</v>
      </c>
      <c r="Q2756" s="77" t="s">
        <v>718</v>
      </c>
      <c r="U2756" s="227" t="s">
        <v>17396</v>
      </c>
      <c r="V2756" s="34">
        <v>0.38472222222222219</v>
      </c>
      <c r="W2756" s="85">
        <v>0.52083333333333337</v>
      </c>
      <c r="X2756" s="78">
        <f t="shared" si="206"/>
        <v>0.13611111111111118</v>
      </c>
    </row>
    <row r="2757" spans="1:24" x14ac:dyDescent="0.3">
      <c r="A2757" s="47" t="s">
        <v>15912</v>
      </c>
      <c r="B2757" s="68" t="s">
        <v>1361</v>
      </c>
      <c r="C2757" s="2" t="s">
        <v>1</v>
      </c>
      <c r="D2757" s="2">
        <v>61</v>
      </c>
      <c r="E2757" s="6">
        <v>21708</v>
      </c>
      <c r="F2757" s="7">
        <v>44118.545740740738</v>
      </c>
      <c r="G2757" s="69" t="s">
        <v>4</v>
      </c>
      <c r="H2757" s="68">
        <v>2861</v>
      </c>
      <c r="I2757" s="93">
        <f t="shared" si="203"/>
        <v>28.8989898989899</v>
      </c>
      <c r="J2757" s="93">
        <v>5.0460000000000003</v>
      </c>
      <c r="K2757" s="69">
        <v>99</v>
      </c>
      <c r="L2757" s="68">
        <v>442</v>
      </c>
      <c r="M2757" s="93">
        <f t="shared" si="204"/>
        <v>4.4646464646464645</v>
      </c>
      <c r="N2757" s="93">
        <v>2.1110000000000002</v>
      </c>
      <c r="O2757" s="69">
        <v>99</v>
      </c>
      <c r="P2757" s="191">
        <f t="shared" si="205"/>
        <v>6.4728506787330318</v>
      </c>
      <c r="Q2757" s="77" t="s">
        <v>718</v>
      </c>
      <c r="U2757" s="227" t="s">
        <v>17396</v>
      </c>
      <c r="V2757" s="34">
        <v>0.42222222222222222</v>
      </c>
      <c r="W2757" s="85">
        <v>0.56944444444444442</v>
      </c>
      <c r="X2757" s="78">
        <f t="shared" si="206"/>
        <v>0.1472222222222222</v>
      </c>
    </row>
    <row r="2758" spans="1:24" x14ac:dyDescent="0.3">
      <c r="A2758" s="47" t="s">
        <v>15913</v>
      </c>
      <c r="B2758" s="68" t="s">
        <v>8942</v>
      </c>
      <c r="C2758" s="2" t="s">
        <v>6</v>
      </c>
      <c r="D2758" s="2">
        <v>48</v>
      </c>
      <c r="E2758" s="6">
        <v>26368</v>
      </c>
      <c r="F2758" s="7">
        <v>44118.572708333333</v>
      </c>
      <c r="G2758" s="69" t="s">
        <v>4</v>
      </c>
      <c r="H2758" s="68">
        <v>1733</v>
      </c>
      <c r="I2758" s="93">
        <f t="shared" si="203"/>
        <v>17.329999999999998</v>
      </c>
      <c r="J2758" s="93">
        <v>4.3179999999999996</v>
      </c>
      <c r="K2758" s="69">
        <v>100</v>
      </c>
      <c r="L2758" s="68">
        <v>499</v>
      </c>
      <c r="M2758" s="93">
        <f t="shared" si="204"/>
        <v>4.99</v>
      </c>
      <c r="N2758" s="93">
        <v>2.29</v>
      </c>
      <c r="O2758" s="69">
        <v>100</v>
      </c>
      <c r="P2758" s="191">
        <f t="shared" si="205"/>
        <v>3.4729458917835667</v>
      </c>
      <c r="Q2758" s="77" t="s">
        <v>718</v>
      </c>
      <c r="U2758" s="227" t="s">
        <v>17396</v>
      </c>
      <c r="V2758" s="34">
        <v>0.43124999999999997</v>
      </c>
      <c r="W2758" s="85">
        <v>0.58333333333333337</v>
      </c>
      <c r="X2758" s="78">
        <f t="shared" si="206"/>
        <v>0.1520833333333334</v>
      </c>
    </row>
    <row r="2759" spans="1:24" x14ac:dyDescent="0.3">
      <c r="A2759" s="47" t="s">
        <v>15914</v>
      </c>
      <c r="B2759" s="68" t="s">
        <v>15915</v>
      </c>
      <c r="C2759" s="2" t="s">
        <v>6</v>
      </c>
      <c r="D2759" s="2">
        <v>48</v>
      </c>
      <c r="E2759" s="6">
        <v>26226</v>
      </c>
      <c r="F2759" s="7">
        <v>44118.589004629626</v>
      </c>
      <c r="G2759" s="69" t="s">
        <v>4</v>
      </c>
      <c r="H2759" s="68">
        <v>2477</v>
      </c>
      <c r="I2759" s="93">
        <f t="shared" si="203"/>
        <v>24.77</v>
      </c>
      <c r="J2759" s="93">
        <v>5.5369999999999999</v>
      </c>
      <c r="K2759" s="69">
        <v>100</v>
      </c>
      <c r="L2759" s="68">
        <v>1170</v>
      </c>
      <c r="M2759" s="93">
        <f t="shared" si="204"/>
        <v>11.7</v>
      </c>
      <c r="N2759" s="93">
        <v>3.218</v>
      </c>
      <c r="O2759" s="69">
        <v>100</v>
      </c>
      <c r="P2759" s="191">
        <f t="shared" si="205"/>
        <v>2.1170940170940171</v>
      </c>
      <c r="Q2759" s="77" t="s">
        <v>718</v>
      </c>
      <c r="U2759" s="227" t="s">
        <v>17396</v>
      </c>
      <c r="V2759" s="34">
        <v>0.44305555555555554</v>
      </c>
      <c r="W2759" s="85">
        <v>0.59722222222222221</v>
      </c>
      <c r="X2759" s="78">
        <f t="shared" si="206"/>
        <v>0.15416666666666667</v>
      </c>
    </row>
    <row r="2760" spans="1:24" x14ac:dyDescent="0.3">
      <c r="A2760" s="47" t="s">
        <v>15935</v>
      </c>
      <c r="B2760" s="68" t="s">
        <v>15936</v>
      </c>
      <c r="C2760" s="2" t="s">
        <v>6</v>
      </c>
      <c r="D2760" s="2">
        <v>74</v>
      </c>
      <c r="E2760" s="6">
        <v>16837</v>
      </c>
      <c r="F2760" s="7">
        <v>44120.584108796298</v>
      </c>
      <c r="G2760" s="69" t="s">
        <v>4</v>
      </c>
      <c r="H2760" s="68">
        <v>1101</v>
      </c>
      <c r="I2760" s="93">
        <f t="shared" si="203"/>
        <v>11.01</v>
      </c>
      <c r="J2760" s="93">
        <v>3.6389999999999998</v>
      </c>
      <c r="K2760" s="69">
        <v>100</v>
      </c>
      <c r="L2760" s="68">
        <v>596</v>
      </c>
      <c r="M2760" s="93">
        <f t="shared" si="204"/>
        <v>5.96</v>
      </c>
      <c r="N2760" s="93">
        <v>2.9159999999999999</v>
      </c>
      <c r="O2760" s="69">
        <v>100</v>
      </c>
      <c r="P2760" s="191">
        <f t="shared" si="205"/>
        <v>1.8473154362416107</v>
      </c>
      <c r="Q2760" s="77" t="s">
        <v>718</v>
      </c>
      <c r="U2760" s="227" t="s">
        <v>17396</v>
      </c>
      <c r="V2760" s="34">
        <v>0.4201388888888889</v>
      </c>
      <c r="W2760" s="85">
        <v>0.59722222222222221</v>
      </c>
      <c r="X2760" s="78">
        <f t="shared" si="206"/>
        <v>0.17708333333333331</v>
      </c>
    </row>
    <row r="2761" spans="1:24" x14ac:dyDescent="0.3">
      <c r="A2761" s="47" t="s">
        <v>5046</v>
      </c>
      <c r="B2761" s="68" t="s">
        <v>724</v>
      </c>
      <c r="C2761" s="2" t="s">
        <v>1</v>
      </c>
      <c r="D2761" s="2">
        <v>58</v>
      </c>
      <c r="E2761" s="6">
        <v>22626</v>
      </c>
      <c r="F2761" s="7">
        <v>44120.606006944443</v>
      </c>
      <c r="G2761" s="69" t="s">
        <v>4</v>
      </c>
      <c r="H2761" s="68">
        <v>2610</v>
      </c>
      <c r="I2761" s="93">
        <f t="shared" si="203"/>
        <v>26.363636363636363</v>
      </c>
      <c r="J2761" s="93">
        <v>4.4269999999999996</v>
      </c>
      <c r="K2761" s="69">
        <v>99</v>
      </c>
      <c r="L2761" s="68">
        <v>623</v>
      </c>
      <c r="M2761" s="93">
        <f t="shared" si="204"/>
        <v>6.2929292929292933</v>
      </c>
      <c r="N2761" s="93">
        <v>2.4670000000000001</v>
      </c>
      <c r="O2761" s="69">
        <v>99</v>
      </c>
      <c r="P2761" s="191">
        <f t="shared" si="205"/>
        <v>4.1894060995184592</v>
      </c>
      <c r="Q2761" s="77" t="s">
        <v>718</v>
      </c>
      <c r="U2761" s="231" t="s">
        <v>17396</v>
      </c>
      <c r="V2761" s="34">
        <v>0.46597222222222223</v>
      </c>
      <c r="W2761" s="85">
        <v>0.61805555555555558</v>
      </c>
      <c r="X2761" s="78">
        <f t="shared" si="206"/>
        <v>0.15208333333333335</v>
      </c>
    </row>
    <row r="2762" spans="1:24" x14ac:dyDescent="0.3">
      <c r="A2762" s="47" t="s">
        <v>15943</v>
      </c>
      <c r="B2762" s="68" t="s">
        <v>15944</v>
      </c>
      <c r="C2762" s="2" t="s">
        <v>6</v>
      </c>
      <c r="D2762" s="2">
        <v>77</v>
      </c>
      <c r="E2762" s="6">
        <v>15785</v>
      </c>
      <c r="F2762" s="7">
        <v>44123.536377314813</v>
      </c>
      <c r="G2762" s="69" t="s">
        <v>4</v>
      </c>
      <c r="H2762" s="68">
        <v>1773</v>
      </c>
      <c r="I2762" s="93">
        <f t="shared" si="203"/>
        <v>17.73</v>
      </c>
      <c r="J2762" s="93">
        <v>4.1219999999999999</v>
      </c>
      <c r="K2762" s="69">
        <v>100</v>
      </c>
      <c r="L2762" s="68">
        <v>617</v>
      </c>
      <c r="M2762" s="93">
        <f t="shared" si="204"/>
        <v>6.17</v>
      </c>
      <c r="N2762" s="93">
        <v>2.4289999999999998</v>
      </c>
      <c r="O2762" s="69">
        <v>100</v>
      </c>
      <c r="P2762" s="191">
        <f t="shared" si="205"/>
        <v>2.8735818476499189</v>
      </c>
      <c r="Q2762" s="77" t="s">
        <v>718</v>
      </c>
      <c r="U2762" s="227" t="s">
        <v>17393</v>
      </c>
      <c r="V2762" s="34">
        <v>0.37708333333333338</v>
      </c>
      <c r="W2762" s="85">
        <v>0.54861111111111105</v>
      </c>
      <c r="X2762" s="78">
        <f t="shared" si="206"/>
        <v>0.17152777777777767</v>
      </c>
    </row>
    <row r="2763" spans="1:24" x14ac:dyDescent="0.3">
      <c r="A2763" s="47" t="s">
        <v>15950</v>
      </c>
      <c r="B2763" s="68" t="s">
        <v>7902</v>
      </c>
      <c r="C2763" s="2" t="s">
        <v>1</v>
      </c>
      <c r="D2763" s="2">
        <v>36</v>
      </c>
      <c r="E2763" s="6">
        <v>30633</v>
      </c>
      <c r="F2763" s="7">
        <v>44123.653796296298</v>
      </c>
      <c r="G2763" s="69" t="s">
        <v>4</v>
      </c>
      <c r="H2763" s="68">
        <v>1592</v>
      </c>
      <c r="I2763" s="93">
        <f t="shared" ref="I2763:I2826" si="207">H2763/K2763</f>
        <v>16.08080808080808</v>
      </c>
      <c r="J2763" s="93">
        <v>3.7330000000000001</v>
      </c>
      <c r="K2763" s="69">
        <v>99</v>
      </c>
      <c r="L2763" s="68">
        <v>401</v>
      </c>
      <c r="M2763" s="93">
        <f t="shared" ref="M2763:M2826" si="208">L2763/O2763</f>
        <v>4.0505050505050502</v>
      </c>
      <c r="N2763" s="93">
        <v>1.9870000000000001</v>
      </c>
      <c r="O2763" s="69">
        <v>99</v>
      </c>
      <c r="P2763" s="191">
        <f t="shared" ref="P2763:P2826" si="209">I2763/M2763</f>
        <v>3.9700748129675811</v>
      </c>
      <c r="Q2763" s="77" t="s">
        <v>718</v>
      </c>
      <c r="U2763" s="227" t="s">
        <v>17393</v>
      </c>
      <c r="V2763" s="34">
        <v>0.50763888888888886</v>
      </c>
      <c r="W2763" s="85">
        <v>0.68055555555555547</v>
      </c>
      <c r="X2763" s="78">
        <f t="shared" ref="X2763:X2826" si="210">W2763-V2763</f>
        <v>0.17291666666666661</v>
      </c>
    </row>
    <row r="2764" spans="1:24" x14ac:dyDescent="0.3">
      <c r="A2764" s="47" t="s">
        <v>15957</v>
      </c>
      <c r="B2764" s="68" t="s">
        <v>1333</v>
      </c>
      <c r="C2764" s="2" t="s">
        <v>1</v>
      </c>
      <c r="D2764" s="2">
        <v>46</v>
      </c>
      <c r="E2764" s="6">
        <v>27072</v>
      </c>
      <c r="F2764" s="7">
        <v>44124.514432870368</v>
      </c>
      <c r="G2764" s="69" t="s">
        <v>4</v>
      </c>
      <c r="H2764" s="68">
        <v>2209</v>
      </c>
      <c r="I2764" s="93">
        <f t="shared" si="207"/>
        <v>22.313131313131311</v>
      </c>
      <c r="J2764" s="93">
        <v>5.3769999999999998</v>
      </c>
      <c r="K2764" s="69">
        <v>99</v>
      </c>
      <c r="L2764" s="68">
        <v>457</v>
      </c>
      <c r="M2764" s="93">
        <f t="shared" si="208"/>
        <v>4.6161616161616159</v>
      </c>
      <c r="N2764" s="93">
        <v>2.069</v>
      </c>
      <c r="O2764" s="69">
        <v>99</v>
      </c>
      <c r="P2764" s="191">
        <f t="shared" si="209"/>
        <v>4.8336980306345732</v>
      </c>
      <c r="Q2764" s="77" t="s">
        <v>718</v>
      </c>
      <c r="U2764" s="227" t="s">
        <v>17393</v>
      </c>
      <c r="V2764" s="34">
        <v>0.38194444444444442</v>
      </c>
      <c r="W2764" s="85">
        <v>0.52083333333333337</v>
      </c>
      <c r="X2764" s="78">
        <f t="shared" si="210"/>
        <v>0.13888888888888895</v>
      </c>
    </row>
    <row r="2765" spans="1:24" x14ac:dyDescent="0.3">
      <c r="A2765" s="47" t="s">
        <v>15965</v>
      </c>
      <c r="B2765" s="68" t="s">
        <v>9128</v>
      </c>
      <c r="C2765" s="2" t="s">
        <v>6</v>
      </c>
      <c r="D2765" s="2">
        <v>51</v>
      </c>
      <c r="E2765" s="6">
        <v>25273</v>
      </c>
      <c r="F2765" s="7">
        <v>44125.537870370368</v>
      </c>
      <c r="G2765" s="69" t="s">
        <v>4</v>
      </c>
      <c r="H2765" s="68">
        <v>1328</v>
      </c>
      <c r="I2765" s="93">
        <f t="shared" si="207"/>
        <v>13.414141414141413</v>
      </c>
      <c r="J2765" s="93">
        <v>3.6760000000000002</v>
      </c>
      <c r="K2765" s="69">
        <v>99</v>
      </c>
      <c r="L2765" s="68">
        <v>493</v>
      </c>
      <c r="M2765" s="93">
        <f t="shared" si="208"/>
        <v>4.9797979797979801</v>
      </c>
      <c r="N2765" s="93">
        <v>2.5150000000000001</v>
      </c>
      <c r="O2765" s="69">
        <v>99</v>
      </c>
      <c r="P2765" s="191">
        <f t="shared" si="209"/>
        <v>2.6937119675456387</v>
      </c>
      <c r="Q2765" s="77" t="s">
        <v>718</v>
      </c>
      <c r="U2765" s="227" t="s">
        <v>17393</v>
      </c>
      <c r="V2765" s="34">
        <v>0.39583333333333331</v>
      </c>
      <c r="W2765" s="85">
        <v>0.54861111111111105</v>
      </c>
      <c r="X2765" s="78">
        <f t="shared" si="210"/>
        <v>0.15277777777777773</v>
      </c>
    </row>
    <row r="2766" spans="1:24" x14ac:dyDescent="0.3">
      <c r="A2766" s="47" t="s">
        <v>3894</v>
      </c>
      <c r="B2766" s="68" t="s">
        <v>857</v>
      </c>
      <c r="C2766" s="2" t="s">
        <v>6</v>
      </c>
      <c r="D2766" s="2">
        <v>64</v>
      </c>
      <c r="E2766" s="6">
        <v>20733</v>
      </c>
      <c r="F2766" s="7">
        <v>44125.62909722222</v>
      </c>
      <c r="G2766" s="69" t="s">
        <v>4</v>
      </c>
      <c r="H2766" s="68">
        <v>1896</v>
      </c>
      <c r="I2766" s="93">
        <f t="shared" si="207"/>
        <v>19.151515151515152</v>
      </c>
      <c r="J2766" s="93">
        <v>4.0309999999999997</v>
      </c>
      <c r="K2766" s="69">
        <v>99</v>
      </c>
      <c r="L2766" s="68">
        <v>739</v>
      </c>
      <c r="M2766" s="93">
        <f t="shared" si="208"/>
        <v>7.4646464646464645</v>
      </c>
      <c r="N2766" s="93">
        <v>2.95</v>
      </c>
      <c r="O2766" s="69">
        <v>99</v>
      </c>
      <c r="P2766" s="191">
        <f t="shared" si="209"/>
        <v>2.5656292286874156</v>
      </c>
      <c r="Q2766" s="77" t="s">
        <v>718</v>
      </c>
      <c r="U2766" s="227" t="s">
        <v>17393</v>
      </c>
      <c r="V2766" s="34">
        <v>0.4770833333333333</v>
      </c>
      <c r="W2766" s="85">
        <v>0.64583333333333337</v>
      </c>
      <c r="X2766" s="78">
        <f t="shared" si="210"/>
        <v>0.16875000000000007</v>
      </c>
    </row>
    <row r="2767" spans="1:24" x14ac:dyDescent="0.3">
      <c r="A2767" s="47" t="s">
        <v>15970</v>
      </c>
      <c r="B2767" s="68" t="s">
        <v>15971</v>
      </c>
      <c r="C2767" s="2" t="s">
        <v>6</v>
      </c>
      <c r="D2767" s="2">
        <v>34</v>
      </c>
      <c r="E2767" s="6">
        <v>31693</v>
      </c>
      <c r="F2767" s="7">
        <v>44126.399791666663</v>
      </c>
      <c r="G2767" s="69" t="s">
        <v>71</v>
      </c>
      <c r="H2767" s="68">
        <v>760</v>
      </c>
      <c r="I2767" s="93">
        <f t="shared" si="207"/>
        <v>7.6</v>
      </c>
      <c r="J2767" s="93">
        <v>3.2160000000000002</v>
      </c>
      <c r="K2767" s="69">
        <v>100</v>
      </c>
      <c r="L2767" s="68">
        <v>206</v>
      </c>
      <c r="M2767" s="93">
        <f t="shared" si="208"/>
        <v>2.06</v>
      </c>
      <c r="N2767" s="93">
        <v>1.4690000000000001</v>
      </c>
      <c r="O2767" s="69">
        <v>100</v>
      </c>
      <c r="P2767" s="191">
        <f t="shared" si="209"/>
        <v>3.6893203883495143</v>
      </c>
      <c r="Q2767" s="77" t="s">
        <v>718</v>
      </c>
      <c r="U2767" s="227" t="s">
        <v>17393</v>
      </c>
      <c r="V2767" s="34">
        <v>0.40277777777777773</v>
      </c>
      <c r="W2767" s="85">
        <v>0.56944444444444442</v>
      </c>
      <c r="X2767" s="78">
        <f t="shared" si="210"/>
        <v>0.16666666666666669</v>
      </c>
    </row>
    <row r="2768" spans="1:24" x14ac:dyDescent="0.3">
      <c r="A2768" s="47" t="s">
        <v>4624</v>
      </c>
      <c r="B2768" s="68" t="s">
        <v>4625</v>
      </c>
      <c r="C2768" s="2" t="s">
        <v>1</v>
      </c>
      <c r="D2768" s="2">
        <v>61</v>
      </c>
      <c r="E2768" s="6">
        <v>21567</v>
      </c>
      <c r="F2768" s="7">
        <v>44126.594699074078</v>
      </c>
      <c r="G2768" s="69" t="s">
        <v>4</v>
      </c>
      <c r="H2768" s="68">
        <v>1763</v>
      </c>
      <c r="I2768" s="93">
        <f t="shared" si="207"/>
        <v>17.80808080808081</v>
      </c>
      <c r="J2768" s="93">
        <v>3.93</v>
      </c>
      <c r="K2768" s="69">
        <v>99</v>
      </c>
      <c r="L2768" s="68">
        <v>411</v>
      </c>
      <c r="M2768" s="93">
        <f t="shared" si="208"/>
        <v>4.1515151515151514</v>
      </c>
      <c r="N2768" s="93">
        <v>2.1819999999999999</v>
      </c>
      <c r="O2768" s="69">
        <v>99</v>
      </c>
      <c r="P2768" s="191">
        <f t="shared" si="209"/>
        <v>4.2895377128953776</v>
      </c>
      <c r="Q2768" s="77" t="s">
        <v>718</v>
      </c>
      <c r="U2768" s="227" t="s">
        <v>17393</v>
      </c>
      <c r="V2768" s="34">
        <v>0.45069444444444445</v>
      </c>
      <c r="W2768" s="85">
        <v>0.61111111111111105</v>
      </c>
      <c r="X2768" s="78">
        <f t="shared" si="210"/>
        <v>0.1604166666666666</v>
      </c>
    </row>
    <row r="2769" spans="1:24" x14ac:dyDescent="0.3">
      <c r="A2769" s="47" t="s">
        <v>15978</v>
      </c>
      <c r="B2769" s="68" t="s">
        <v>15979</v>
      </c>
      <c r="C2769" s="2" t="s">
        <v>6</v>
      </c>
      <c r="D2769" s="2">
        <v>56</v>
      </c>
      <c r="E2769" s="6">
        <v>23663</v>
      </c>
      <c r="F2769" s="7">
        <v>44126.642557870371</v>
      </c>
      <c r="G2769" s="69" t="s">
        <v>4</v>
      </c>
      <c r="H2769" s="68">
        <v>1551</v>
      </c>
      <c r="I2769" s="93">
        <f t="shared" si="207"/>
        <v>15.666666666666666</v>
      </c>
      <c r="J2769" s="93">
        <v>4.1920000000000002</v>
      </c>
      <c r="K2769" s="69">
        <v>99</v>
      </c>
      <c r="L2769" s="68">
        <v>613</v>
      </c>
      <c r="M2769" s="93">
        <f t="shared" si="208"/>
        <v>6.191919191919192</v>
      </c>
      <c r="N2769" s="93">
        <v>2.2530000000000001</v>
      </c>
      <c r="O2769" s="69">
        <v>99</v>
      </c>
      <c r="P2769" s="191">
        <f t="shared" si="209"/>
        <v>2.530179445350734</v>
      </c>
      <c r="Q2769" s="77" t="s">
        <v>718</v>
      </c>
      <c r="U2769" s="227" t="s">
        <v>17393</v>
      </c>
      <c r="V2769" s="34">
        <v>0.50694444444444442</v>
      </c>
      <c r="W2769" s="85">
        <v>0.68055555555555547</v>
      </c>
      <c r="X2769" s="78">
        <f t="shared" si="210"/>
        <v>0.17361111111111105</v>
      </c>
    </row>
    <row r="2770" spans="1:24" x14ac:dyDescent="0.3">
      <c r="A2770" s="47" t="s">
        <v>15981</v>
      </c>
      <c r="B2770" s="68" t="s">
        <v>9799</v>
      </c>
      <c r="C2770" s="2" t="s">
        <v>1</v>
      </c>
      <c r="D2770" s="2">
        <v>64</v>
      </c>
      <c r="E2770" s="6">
        <v>20476</v>
      </c>
      <c r="F2770" s="7">
        <v>44127.514143518521</v>
      </c>
      <c r="G2770" s="69" t="s">
        <v>4</v>
      </c>
      <c r="H2770" s="68">
        <v>3098</v>
      </c>
      <c r="I2770" s="93">
        <f t="shared" si="207"/>
        <v>31.292929292929294</v>
      </c>
      <c r="J2770" s="93">
        <v>6.7469999999999999</v>
      </c>
      <c r="K2770" s="69">
        <v>99</v>
      </c>
      <c r="L2770" s="68">
        <v>603</v>
      </c>
      <c r="M2770" s="93">
        <f t="shared" si="208"/>
        <v>6.0909090909090908</v>
      </c>
      <c r="N2770" s="93">
        <v>2.5640000000000001</v>
      </c>
      <c r="O2770" s="69">
        <v>99</v>
      </c>
      <c r="P2770" s="191">
        <f t="shared" si="209"/>
        <v>5.1376451077943619</v>
      </c>
      <c r="Q2770" s="77" t="s">
        <v>718</v>
      </c>
      <c r="U2770" s="231" t="s">
        <v>17393</v>
      </c>
      <c r="V2770" s="34">
        <v>0.38055555555555554</v>
      </c>
      <c r="W2770" s="85">
        <v>0.52083333333333337</v>
      </c>
      <c r="X2770" s="78">
        <f t="shared" si="210"/>
        <v>0.14027777777777783</v>
      </c>
    </row>
    <row r="2771" spans="1:24" x14ac:dyDescent="0.3">
      <c r="A2771" s="47" t="s">
        <v>15982</v>
      </c>
      <c r="B2771" s="68" t="s">
        <v>14064</v>
      </c>
      <c r="C2771" s="2" t="s">
        <v>6</v>
      </c>
      <c r="D2771" s="2">
        <v>47</v>
      </c>
      <c r="E2771" s="6">
        <v>26886</v>
      </c>
      <c r="F2771" s="7">
        <v>44127.514467592591</v>
      </c>
      <c r="G2771" s="69" t="s">
        <v>4</v>
      </c>
      <c r="H2771" s="68">
        <v>912</v>
      </c>
      <c r="I2771" s="93">
        <f t="shared" si="207"/>
        <v>9.1199999999999992</v>
      </c>
      <c r="J2771" s="93">
        <v>3.2909999999999999</v>
      </c>
      <c r="K2771" s="69">
        <v>100</v>
      </c>
      <c r="L2771" s="68">
        <v>494</v>
      </c>
      <c r="M2771" s="93">
        <f t="shared" si="208"/>
        <v>4.9400000000000004</v>
      </c>
      <c r="N2771" s="93">
        <v>2.581</v>
      </c>
      <c r="O2771" s="69">
        <v>100</v>
      </c>
      <c r="P2771" s="191">
        <f t="shared" si="209"/>
        <v>1.8461538461538458</v>
      </c>
      <c r="Q2771" s="77" t="s">
        <v>718</v>
      </c>
      <c r="U2771" s="227" t="s">
        <v>17393</v>
      </c>
      <c r="V2771" s="34">
        <v>0.39999999999999997</v>
      </c>
      <c r="W2771" s="85">
        <v>0.53472222222222221</v>
      </c>
      <c r="X2771" s="78">
        <f t="shared" si="210"/>
        <v>0.13472222222222224</v>
      </c>
    </row>
    <row r="2772" spans="1:24" x14ac:dyDescent="0.3">
      <c r="A2772" s="47" t="s">
        <v>13305</v>
      </c>
      <c r="B2772" s="68" t="s">
        <v>13306</v>
      </c>
      <c r="C2772" s="2" t="s">
        <v>6</v>
      </c>
      <c r="D2772" s="2">
        <v>79</v>
      </c>
      <c r="E2772" s="6">
        <v>15121</v>
      </c>
      <c r="F2772" s="7">
        <v>44127.611747685187</v>
      </c>
      <c r="G2772" s="69" t="s">
        <v>4</v>
      </c>
      <c r="H2772" s="68">
        <v>1420</v>
      </c>
      <c r="I2772" s="93">
        <f t="shared" si="207"/>
        <v>14.343434343434344</v>
      </c>
      <c r="J2772" s="93">
        <v>4.0590000000000002</v>
      </c>
      <c r="K2772" s="69">
        <v>99</v>
      </c>
      <c r="L2772" s="68">
        <v>497</v>
      </c>
      <c r="M2772" s="93">
        <f t="shared" si="208"/>
        <v>5.0202020202020199</v>
      </c>
      <c r="N2772" s="93">
        <v>2.4489999999999998</v>
      </c>
      <c r="O2772" s="69">
        <v>99</v>
      </c>
      <c r="P2772" s="191">
        <f t="shared" si="209"/>
        <v>2.8571428571428577</v>
      </c>
      <c r="Q2772" s="77" t="s">
        <v>718</v>
      </c>
      <c r="U2772" s="227" t="s">
        <v>17393</v>
      </c>
      <c r="V2772" s="34">
        <v>0.4777777777777778</v>
      </c>
      <c r="W2772" s="85">
        <v>0.63194444444444442</v>
      </c>
      <c r="X2772" s="78">
        <f t="shared" si="210"/>
        <v>0.15416666666666662</v>
      </c>
    </row>
    <row r="2773" spans="1:24" x14ac:dyDescent="0.3">
      <c r="A2773" s="47" t="s">
        <v>3603</v>
      </c>
      <c r="B2773" s="68" t="s">
        <v>246</v>
      </c>
      <c r="C2773" s="2" t="s">
        <v>1</v>
      </c>
      <c r="D2773" s="2">
        <v>71</v>
      </c>
      <c r="E2773" s="6">
        <v>17983</v>
      </c>
      <c r="F2773" s="7">
        <v>44127.635370370372</v>
      </c>
      <c r="G2773" s="69" t="s">
        <v>4</v>
      </c>
      <c r="H2773" s="68">
        <v>2515</v>
      </c>
      <c r="I2773" s="93">
        <f t="shared" si="207"/>
        <v>25.404040404040405</v>
      </c>
      <c r="J2773" s="93">
        <v>5.7779999999999996</v>
      </c>
      <c r="K2773" s="69">
        <v>99</v>
      </c>
      <c r="L2773" s="68">
        <v>748</v>
      </c>
      <c r="M2773" s="93">
        <f t="shared" si="208"/>
        <v>7.5555555555555554</v>
      </c>
      <c r="N2773" s="93">
        <v>2.9209999999999998</v>
      </c>
      <c r="O2773" s="69">
        <v>99</v>
      </c>
      <c r="P2773" s="191">
        <f t="shared" si="209"/>
        <v>3.3622994652406417</v>
      </c>
      <c r="Q2773" s="77" t="s">
        <v>718</v>
      </c>
      <c r="U2773" s="227" t="s">
        <v>17393</v>
      </c>
      <c r="V2773" s="34">
        <v>0.48125000000000001</v>
      </c>
      <c r="W2773" s="85">
        <v>0.64236111111111105</v>
      </c>
      <c r="X2773" s="78">
        <f t="shared" si="210"/>
        <v>0.16111111111111104</v>
      </c>
    </row>
    <row r="2774" spans="1:24" x14ac:dyDescent="0.3">
      <c r="A2774" s="47" t="s">
        <v>3734</v>
      </c>
      <c r="B2774" s="68" t="s">
        <v>622</v>
      </c>
      <c r="C2774" s="2" t="s">
        <v>1</v>
      </c>
      <c r="D2774" s="2">
        <v>54</v>
      </c>
      <c r="E2774" s="6">
        <v>24273</v>
      </c>
      <c r="F2774" s="7">
        <v>44130.514050925929</v>
      </c>
      <c r="G2774" s="69" t="s">
        <v>4</v>
      </c>
      <c r="H2774" s="68">
        <v>2032</v>
      </c>
      <c r="I2774" s="93">
        <f t="shared" si="207"/>
        <v>20.525252525252526</v>
      </c>
      <c r="J2774" s="93">
        <v>4.3390000000000004</v>
      </c>
      <c r="K2774" s="69">
        <v>99</v>
      </c>
      <c r="L2774" s="68">
        <v>630</v>
      </c>
      <c r="M2774" s="93">
        <f t="shared" si="208"/>
        <v>6.3636363636363633</v>
      </c>
      <c r="N2774" s="93">
        <v>2.5289999999999999</v>
      </c>
      <c r="O2774" s="69">
        <v>99</v>
      </c>
      <c r="P2774" s="191">
        <f t="shared" si="209"/>
        <v>3.2253968253968255</v>
      </c>
      <c r="Q2774" s="77" t="s">
        <v>718</v>
      </c>
      <c r="U2774" s="227" t="s">
        <v>17393</v>
      </c>
      <c r="V2774" s="34">
        <v>0.38194444444444442</v>
      </c>
      <c r="W2774" s="85">
        <v>0.52083333333333337</v>
      </c>
      <c r="X2774" s="78">
        <f t="shared" si="210"/>
        <v>0.13888888888888895</v>
      </c>
    </row>
    <row r="2775" spans="1:24" x14ac:dyDescent="0.3">
      <c r="A2775" s="47" t="s">
        <v>15987</v>
      </c>
      <c r="B2775" s="68" t="s">
        <v>15988</v>
      </c>
      <c r="C2775" s="2" t="s">
        <v>6</v>
      </c>
      <c r="D2775" s="2">
        <v>74</v>
      </c>
      <c r="E2775" s="6">
        <v>16931</v>
      </c>
      <c r="F2775" s="7">
        <v>44130.527465277781</v>
      </c>
      <c r="G2775" s="69" t="s">
        <v>4</v>
      </c>
      <c r="H2775" s="68">
        <v>1355</v>
      </c>
      <c r="I2775" s="93">
        <f t="shared" si="207"/>
        <v>13.55</v>
      </c>
      <c r="J2775" s="93">
        <v>3.948</v>
      </c>
      <c r="K2775" s="69">
        <v>100</v>
      </c>
      <c r="L2775" s="68">
        <v>771</v>
      </c>
      <c r="M2775" s="93">
        <f t="shared" si="208"/>
        <v>7.71</v>
      </c>
      <c r="N2775" s="93">
        <v>2.61</v>
      </c>
      <c r="O2775" s="69">
        <v>100</v>
      </c>
      <c r="P2775" s="191">
        <f t="shared" si="209"/>
        <v>1.7574578469520106</v>
      </c>
      <c r="Q2775" s="77" t="s">
        <v>718</v>
      </c>
      <c r="U2775" s="227" t="s">
        <v>17393</v>
      </c>
      <c r="V2775" s="34">
        <v>0.3923611111111111</v>
      </c>
      <c r="W2775" s="85">
        <v>0.53472222222222221</v>
      </c>
      <c r="X2775" s="78">
        <f t="shared" si="210"/>
        <v>0.1423611111111111</v>
      </c>
    </row>
    <row r="2776" spans="1:24" x14ac:dyDescent="0.3">
      <c r="A2776" s="47" t="s">
        <v>15990</v>
      </c>
      <c r="B2776" s="68" t="s">
        <v>15991</v>
      </c>
      <c r="C2776" s="2" t="s">
        <v>6</v>
      </c>
      <c r="D2776" s="2">
        <v>50</v>
      </c>
      <c r="E2776" s="6">
        <v>25571</v>
      </c>
      <c r="F2776" s="7">
        <v>44130.601643518516</v>
      </c>
      <c r="G2776" s="69" t="s">
        <v>4</v>
      </c>
      <c r="H2776" s="68">
        <v>1371</v>
      </c>
      <c r="I2776" s="93">
        <f t="shared" si="207"/>
        <v>13.71</v>
      </c>
      <c r="J2776" s="93">
        <v>3.4529999999999998</v>
      </c>
      <c r="K2776" s="69">
        <v>100</v>
      </c>
      <c r="L2776" s="68">
        <v>379</v>
      </c>
      <c r="M2776" s="93">
        <f t="shared" si="208"/>
        <v>3.79</v>
      </c>
      <c r="N2776" s="93">
        <v>2.012</v>
      </c>
      <c r="O2776" s="69">
        <v>100</v>
      </c>
      <c r="P2776" s="191">
        <f t="shared" si="209"/>
        <v>3.6174142480211082</v>
      </c>
      <c r="Q2776" s="77" t="s">
        <v>718</v>
      </c>
      <c r="U2776" s="227" t="s">
        <v>17393</v>
      </c>
      <c r="V2776" s="34">
        <v>0.45624999999999999</v>
      </c>
      <c r="W2776" s="85">
        <v>0.61111111111111105</v>
      </c>
      <c r="X2776" s="78">
        <f t="shared" si="210"/>
        <v>0.15486111111111106</v>
      </c>
    </row>
    <row r="2777" spans="1:24" x14ac:dyDescent="0.3">
      <c r="A2777" s="47" t="s">
        <v>11597</v>
      </c>
      <c r="B2777" s="68" t="s">
        <v>6141</v>
      </c>
      <c r="C2777" s="2" t="s">
        <v>1</v>
      </c>
      <c r="D2777" s="2">
        <v>49</v>
      </c>
      <c r="E2777" s="6">
        <v>25894</v>
      </c>
      <c r="F2777" s="7">
        <v>44130.615740740737</v>
      </c>
      <c r="G2777" s="69" t="s">
        <v>4</v>
      </c>
      <c r="H2777" s="68">
        <v>2853</v>
      </c>
      <c r="I2777" s="93">
        <f t="shared" si="207"/>
        <v>28.818181818181817</v>
      </c>
      <c r="J2777" s="93">
        <v>5.0679999999999996</v>
      </c>
      <c r="K2777" s="69">
        <v>99</v>
      </c>
      <c r="L2777" s="68">
        <v>420</v>
      </c>
      <c r="M2777" s="93">
        <f t="shared" si="208"/>
        <v>4.2424242424242422</v>
      </c>
      <c r="N2777" s="93">
        <v>2.2000000000000002</v>
      </c>
      <c r="O2777" s="69">
        <v>99</v>
      </c>
      <c r="P2777" s="191">
        <f t="shared" si="209"/>
        <v>6.7928571428571427</v>
      </c>
      <c r="Q2777" s="77" t="s">
        <v>718</v>
      </c>
      <c r="U2777" s="227" t="s">
        <v>17393</v>
      </c>
      <c r="V2777" s="34">
        <v>0.47222222222222227</v>
      </c>
      <c r="W2777" s="85">
        <v>0.63194444444444442</v>
      </c>
      <c r="X2777" s="78">
        <f t="shared" si="210"/>
        <v>0.15972222222222215</v>
      </c>
    </row>
    <row r="2778" spans="1:24" x14ac:dyDescent="0.3">
      <c r="A2778" s="47" t="s">
        <v>15993</v>
      </c>
      <c r="B2778" s="68" t="s">
        <v>15994</v>
      </c>
      <c r="C2778" s="2" t="s">
        <v>6</v>
      </c>
      <c r="D2778" s="2">
        <v>87</v>
      </c>
      <c r="E2778" s="6">
        <v>12072</v>
      </c>
      <c r="F2778" s="7">
        <v>44130.628171296295</v>
      </c>
      <c r="G2778" s="69" t="s">
        <v>4</v>
      </c>
      <c r="H2778" s="68">
        <v>1527</v>
      </c>
      <c r="I2778" s="93">
        <f t="shared" si="207"/>
        <v>15.424242424242424</v>
      </c>
      <c r="J2778" s="93">
        <v>3.923</v>
      </c>
      <c r="K2778" s="69">
        <v>99</v>
      </c>
      <c r="L2778" s="68">
        <v>687</v>
      </c>
      <c r="M2778" s="93">
        <f t="shared" si="208"/>
        <v>6.9393939393939394</v>
      </c>
      <c r="N2778" s="93">
        <v>2.3769999999999998</v>
      </c>
      <c r="O2778" s="69">
        <v>99</v>
      </c>
      <c r="P2778" s="191">
        <f t="shared" si="209"/>
        <v>2.2227074235807858</v>
      </c>
      <c r="Q2778" s="77" t="s">
        <v>718</v>
      </c>
      <c r="U2778" s="227" t="s">
        <v>17393</v>
      </c>
      <c r="V2778" s="34">
        <v>0.51250000000000007</v>
      </c>
      <c r="W2778" s="85">
        <v>0.68055555555555547</v>
      </c>
      <c r="X2778" s="78">
        <f t="shared" si="210"/>
        <v>0.1680555555555554</v>
      </c>
    </row>
    <row r="2779" spans="1:24" x14ac:dyDescent="0.3">
      <c r="A2779" s="47" t="s">
        <v>15997</v>
      </c>
      <c r="B2779" s="68" t="s">
        <v>15998</v>
      </c>
      <c r="C2779" s="2" t="s">
        <v>6</v>
      </c>
      <c r="D2779" s="2">
        <v>64</v>
      </c>
      <c r="E2779" s="6">
        <v>20517</v>
      </c>
      <c r="F2779" s="7">
        <v>44131.637962962966</v>
      </c>
      <c r="G2779" s="69" t="s">
        <v>4</v>
      </c>
      <c r="H2779" s="68">
        <v>1489</v>
      </c>
      <c r="I2779" s="93">
        <f t="shared" si="207"/>
        <v>14.89</v>
      </c>
      <c r="J2779" s="93">
        <v>3.3780000000000001</v>
      </c>
      <c r="K2779" s="69">
        <v>100</v>
      </c>
      <c r="L2779" s="68">
        <v>679</v>
      </c>
      <c r="M2779" s="93">
        <f t="shared" si="208"/>
        <v>6.79</v>
      </c>
      <c r="N2779" s="93">
        <v>2.7170000000000001</v>
      </c>
      <c r="O2779" s="69">
        <v>100</v>
      </c>
      <c r="P2779" s="191">
        <f t="shared" si="209"/>
        <v>2.1929307805596467</v>
      </c>
      <c r="Q2779" s="77" t="s">
        <v>718</v>
      </c>
      <c r="U2779" s="227" t="s">
        <v>17393</v>
      </c>
      <c r="V2779" s="34">
        <v>0.50416666666666665</v>
      </c>
      <c r="W2779" s="85">
        <v>0.64583333333333337</v>
      </c>
      <c r="X2779" s="78">
        <f t="shared" si="210"/>
        <v>0.14166666666666672</v>
      </c>
    </row>
    <row r="2780" spans="1:24" x14ac:dyDescent="0.3">
      <c r="A2780" s="47" t="s">
        <v>4090</v>
      </c>
      <c r="B2780" s="68" t="s">
        <v>4091</v>
      </c>
      <c r="C2780" s="2" t="s">
        <v>6</v>
      </c>
      <c r="D2780" s="2">
        <v>77</v>
      </c>
      <c r="E2780" s="6">
        <v>15959</v>
      </c>
      <c r="F2780" s="7">
        <v>44132.528622685182</v>
      </c>
      <c r="G2780" s="69" t="s">
        <v>4</v>
      </c>
      <c r="H2780" s="68">
        <v>3084</v>
      </c>
      <c r="I2780" s="93">
        <f t="shared" si="207"/>
        <v>30.84</v>
      </c>
      <c r="J2780" s="93">
        <v>5.4989999999999997</v>
      </c>
      <c r="K2780" s="69">
        <v>100</v>
      </c>
      <c r="L2780" s="68">
        <v>1219</v>
      </c>
      <c r="M2780" s="93">
        <f t="shared" si="208"/>
        <v>12.19</v>
      </c>
      <c r="N2780" s="93">
        <v>3.2589999999999999</v>
      </c>
      <c r="O2780" s="69">
        <v>100</v>
      </c>
      <c r="P2780" s="191">
        <f t="shared" si="209"/>
        <v>2.5299425758818703</v>
      </c>
      <c r="Q2780" s="77" t="s">
        <v>718</v>
      </c>
      <c r="U2780" s="227" t="s">
        <v>17393</v>
      </c>
      <c r="V2780" s="34">
        <v>0.39930555555555558</v>
      </c>
      <c r="W2780" s="85">
        <v>0.53472222222222221</v>
      </c>
      <c r="X2780" s="78">
        <f t="shared" si="210"/>
        <v>0.13541666666666663</v>
      </c>
    </row>
    <row r="2781" spans="1:24" x14ac:dyDescent="0.3">
      <c r="A2781" s="47" t="s">
        <v>16001</v>
      </c>
      <c r="B2781" s="68" t="s">
        <v>16002</v>
      </c>
      <c r="C2781" s="2" t="s">
        <v>6</v>
      </c>
      <c r="D2781" s="2">
        <v>71</v>
      </c>
      <c r="E2781" s="6">
        <v>17936</v>
      </c>
      <c r="F2781" s="7">
        <v>44132.553344907406</v>
      </c>
      <c r="G2781" s="69" t="s">
        <v>4</v>
      </c>
      <c r="H2781" s="68">
        <v>1767</v>
      </c>
      <c r="I2781" s="93">
        <f t="shared" si="207"/>
        <v>17.848484848484848</v>
      </c>
      <c r="J2781" s="93">
        <v>3.8580000000000001</v>
      </c>
      <c r="K2781" s="69">
        <v>99</v>
      </c>
      <c r="L2781" s="68">
        <v>625</v>
      </c>
      <c r="M2781" s="93">
        <f t="shared" si="208"/>
        <v>6.3131313131313131</v>
      </c>
      <c r="N2781" s="93">
        <v>2.59</v>
      </c>
      <c r="O2781" s="69">
        <v>99</v>
      </c>
      <c r="P2781" s="191">
        <f t="shared" si="209"/>
        <v>2.8271999999999999</v>
      </c>
      <c r="Q2781" s="77" t="s">
        <v>718</v>
      </c>
      <c r="U2781" s="227" t="s">
        <v>17393</v>
      </c>
      <c r="V2781" s="34">
        <v>0.40972222222222227</v>
      </c>
      <c r="W2781" s="85">
        <v>0.56944444444444442</v>
      </c>
      <c r="X2781" s="78">
        <f t="shared" si="210"/>
        <v>0.15972222222222215</v>
      </c>
    </row>
    <row r="2782" spans="1:24" x14ac:dyDescent="0.3">
      <c r="A2782" s="47" t="s">
        <v>16003</v>
      </c>
      <c r="B2782" s="68" t="s">
        <v>16004</v>
      </c>
      <c r="C2782" s="2" t="s">
        <v>6</v>
      </c>
      <c r="D2782" s="2">
        <v>59</v>
      </c>
      <c r="E2782" s="6">
        <v>22330</v>
      </c>
      <c r="F2782" s="7">
        <v>44132.57503472222</v>
      </c>
      <c r="G2782" s="69" t="s">
        <v>4</v>
      </c>
      <c r="H2782" s="68">
        <v>1110</v>
      </c>
      <c r="I2782" s="93">
        <f t="shared" si="207"/>
        <v>11.1</v>
      </c>
      <c r="J2782" s="93">
        <v>3.3039999999999998</v>
      </c>
      <c r="K2782" s="69">
        <v>100</v>
      </c>
      <c r="L2782" s="68">
        <v>330</v>
      </c>
      <c r="M2782" s="93">
        <f t="shared" si="208"/>
        <v>3.3</v>
      </c>
      <c r="N2782" s="93">
        <v>1.7949999999999999</v>
      </c>
      <c r="O2782" s="69">
        <v>100</v>
      </c>
      <c r="P2782" s="191">
        <f t="shared" si="209"/>
        <v>3.3636363636363638</v>
      </c>
      <c r="Q2782" s="77" t="s">
        <v>718</v>
      </c>
      <c r="U2782" s="227" t="s">
        <v>17393</v>
      </c>
      <c r="V2782" s="34">
        <v>0.43402777777777773</v>
      </c>
      <c r="W2782" s="85">
        <v>0.59722222222222221</v>
      </c>
      <c r="X2782" s="78">
        <f t="shared" si="210"/>
        <v>0.16319444444444448</v>
      </c>
    </row>
    <row r="2783" spans="1:24" x14ac:dyDescent="0.3">
      <c r="A2783" s="47" t="s">
        <v>16005</v>
      </c>
      <c r="B2783" s="68" t="s">
        <v>16006</v>
      </c>
      <c r="C2783" s="2" t="s">
        <v>6</v>
      </c>
      <c r="D2783" s="2">
        <v>53</v>
      </c>
      <c r="E2783" s="6">
        <v>24519</v>
      </c>
      <c r="F2783" s="7">
        <v>44132.629849537036</v>
      </c>
      <c r="G2783" s="69" t="s">
        <v>4</v>
      </c>
      <c r="H2783" s="68">
        <v>1119</v>
      </c>
      <c r="I2783" s="93">
        <f t="shared" si="207"/>
        <v>11.303030303030303</v>
      </c>
      <c r="J2783" s="93">
        <v>3.2370000000000001</v>
      </c>
      <c r="K2783" s="69">
        <v>99</v>
      </c>
      <c r="L2783" s="68">
        <v>354</v>
      </c>
      <c r="M2783" s="93">
        <f t="shared" si="208"/>
        <v>3.5757575757575757</v>
      </c>
      <c r="N2783" s="93">
        <v>1.83</v>
      </c>
      <c r="O2783" s="69">
        <v>99</v>
      </c>
      <c r="P2783" s="191">
        <f t="shared" si="209"/>
        <v>3.1610169491525424</v>
      </c>
      <c r="Q2783" s="77" t="s">
        <v>718</v>
      </c>
      <c r="U2783" s="227" t="s">
        <v>17393</v>
      </c>
      <c r="V2783" s="34">
        <v>0.48958333333333331</v>
      </c>
      <c r="W2783" s="85">
        <v>0.66666666666666663</v>
      </c>
      <c r="X2783" s="78">
        <f t="shared" si="210"/>
        <v>0.17708333333333331</v>
      </c>
    </row>
    <row r="2784" spans="1:24" x14ac:dyDescent="0.3">
      <c r="A2784" s="47" t="s">
        <v>13739</v>
      </c>
      <c r="B2784" s="68" t="s">
        <v>13740</v>
      </c>
      <c r="C2784" s="2" t="s">
        <v>1</v>
      </c>
      <c r="D2784" s="2">
        <v>77</v>
      </c>
      <c r="E2784" s="6">
        <v>15902</v>
      </c>
      <c r="F2784" s="7">
        <v>44133.51457175926</v>
      </c>
      <c r="G2784" s="69" t="s">
        <v>4</v>
      </c>
      <c r="H2784" s="68">
        <v>2268</v>
      </c>
      <c r="I2784" s="93">
        <f t="shared" si="207"/>
        <v>22.90909090909091</v>
      </c>
      <c r="J2784" s="93">
        <v>4.6909999999999998</v>
      </c>
      <c r="K2784" s="69">
        <v>99</v>
      </c>
      <c r="L2784" s="68">
        <v>1061</v>
      </c>
      <c r="M2784" s="93">
        <f t="shared" si="208"/>
        <v>10.717171717171718</v>
      </c>
      <c r="N2784" s="93">
        <v>3.8780000000000001</v>
      </c>
      <c r="O2784" s="69">
        <v>99</v>
      </c>
      <c r="P2784" s="191">
        <f t="shared" si="209"/>
        <v>2.1376060320452401</v>
      </c>
      <c r="Q2784" s="77" t="s">
        <v>718</v>
      </c>
      <c r="U2784" s="227" t="s">
        <v>17393</v>
      </c>
      <c r="V2784" s="34">
        <v>0.37847222222222227</v>
      </c>
      <c r="W2784" s="85">
        <v>0.52083333333333337</v>
      </c>
      <c r="X2784" s="78">
        <f t="shared" si="210"/>
        <v>0.1423611111111111</v>
      </c>
    </row>
    <row r="2785" spans="1:25" x14ac:dyDescent="0.3">
      <c r="A2785" s="47" t="s">
        <v>16014</v>
      </c>
      <c r="B2785" s="68" t="s">
        <v>16015</v>
      </c>
      <c r="C2785" s="2" t="s">
        <v>6</v>
      </c>
      <c r="D2785" s="2">
        <v>83</v>
      </c>
      <c r="E2785" s="6">
        <v>13547</v>
      </c>
      <c r="F2785" s="7">
        <v>44133.674641203703</v>
      </c>
      <c r="G2785" s="69" t="s">
        <v>4</v>
      </c>
      <c r="H2785" s="68">
        <v>3222</v>
      </c>
      <c r="I2785" s="93">
        <f t="shared" si="207"/>
        <v>32.545454545454547</v>
      </c>
      <c r="J2785" s="93">
        <v>5.5259999999999998</v>
      </c>
      <c r="K2785" s="69">
        <v>99</v>
      </c>
      <c r="L2785" s="68">
        <v>1135</v>
      </c>
      <c r="M2785" s="93">
        <f t="shared" si="208"/>
        <v>11.464646464646465</v>
      </c>
      <c r="N2785" s="93">
        <v>3.173</v>
      </c>
      <c r="O2785" s="69">
        <v>99</v>
      </c>
      <c r="P2785" s="191">
        <f t="shared" si="209"/>
        <v>2.8387665198237886</v>
      </c>
      <c r="Q2785" s="77" t="s">
        <v>718</v>
      </c>
      <c r="U2785" s="227" t="s">
        <v>17393</v>
      </c>
      <c r="V2785" s="34">
        <v>0.53888888888888886</v>
      </c>
      <c r="W2785" s="85">
        <v>0.70833333333333337</v>
      </c>
      <c r="X2785" s="78">
        <f t="shared" si="210"/>
        <v>0.16944444444444451</v>
      </c>
    </row>
    <row r="2786" spans="1:25" x14ac:dyDescent="0.3">
      <c r="A2786" s="47" t="s">
        <v>16018</v>
      </c>
      <c r="B2786" s="68" t="s">
        <v>16019</v>
      </c>
      <c r="C2786" s="2" t="s">
        <v>1</v>
      </c>
      <c r="D2786" s="2">
        <v>78</v>
      </c>
      <c r="E2786" s="6">
        <v>15466</v>
      </c>
      <c r="F2786" s="7">
        <v>44134.510520833333</v>
      </c>
      <c r="G2786" s="69" t="s">
        <v>4</v>
      </c>
      <c r="H2786" s="68">
        <v>3170</v>
      </c>
      <c r="I2786" s="93">
        <f t="shared" si="207"/>
        <v>32.020202020202021</v>
      </c>
      <c r="J2786" s="93">
        <v>6.1859999999999999</v>
      </c>
      <c r="K2786" s="69">
        <v>99</v>
      </c>
      <c r="L2786" s="68">
        <v>589</v>
      </c>
      <c r="M2786" s="93">
        <f t="shared" si="208"/>
        <v>5.9494949494949498</v>
      </c>
      <c r="N2786" s="93">
        <v>2.5329999999999999</v>
      </c>
      <c r="O2786" s="69">
        <v>99</v>
      </c>
      <c r="P2786" s="191">
        <f t="shared" si="209"/>
        <v>5.3820033955857385</v>
      </c>
      <c r="Q2786" s="77" t="s">
        <v>718</v>
      </c>
      <c r="U2786" s="227" t="s">
        <v>17393</v>
      </c>
      <c r="V2786" s="34">
        <v>0.37777777777777777</v>
      </c>
      <c r="W2786" s="85">
        <v>0.52083333333333337</v>
      </c>
      <c r="X2786" s="78">
        <f t="shared" si="210"/>
        <v>0.1430555555555556</v>
      </c>
    </row>
    <row r="2787" spans="1:25" x14ac:dyDescent="0.3">
      <c r="A2787" s="47" t="s">
        <v>16020</v>
      </c>
      <c r="B2787" s="68" t="s">
        <v>7031</v>
      </c>
      <c r="C2787" s="2" t="s">
        <v>1</v>
      </c>
      <c r="D2787" s="2">
        <v>51</v>
      </c>
      <c r="E2787" s="6">
        <v>25293</v>
      </c>
      <c r="F2787" s="7">
        <v>44134.544618055559</v>
      </c>
      <c r="G2787" s="69" t="s">
        <v>4</v>
      </c>
      <c r="H2787" s="68">
        <v>2113</v>
      </c>
      <c r="I2787" s="93">
        <f t="shared" si="207"/>
        <v>21.13</v>
      </c>
      <c r="J2787" s="93">
        <v>5.7220000000000004</v>
      </c>
      <c r="K2787" s="69">
        <v>100</v>
      </c>
      <c r="L2787" s="68">
        <v>611</v>
      </c>
      <c r="M2787" s="93">
        <f t="shared" si="208"/>
        <v>6.11</v>
      </c>
      <c r="N2787" s="93">
        <v>2.4119999999999999</v>
      </c>
      <c r="O2787" s="69">
        <v>100</v>
      </c>
      <c r="P2787" s="191">
        <f t="shared" si="209"/>
        <v>3.4582651391162025</v>
      </c>
      <c r="Q2787" s="77" t="s">
        <v>718</v>
      </c>
      <c r="U2787" s="227" t="s">
        <v>17393</v>
      </c>
      <c r="V2787" s="34">
        <v>0.4201388888888889</v>
      </c>
      <c r="W2787" s="85">
        <v>0.54861111111111105</v>
      </c>
      <c r="X2787" s="78">
        <f t="shared" si="210"/>
        <v>0.12847222222222215</v>
      </c>
    </row>
    <row r="2788" spans="1:25" x14ac:dyDescent="0.3">
      <c r="A2788" s="47" t="s">
        <v>16022</v>
      </c>
      <c r="B2788" s="68" t="s">
        <v>16023</v>
      </c>
      <c r="C2788" s="2" t="s">
        <v>1</v>
      </c>
      <c r="D2788" s="2">
        <v>57</v>
      </c>
      <c r="E2788" s="6">
        <v>23091</v>
      </c>
      <c r="F2788" s="7">
        <v>44134.575856481482</v>
      </c>
      <c r="G2788" s="69" t="s">
        <v>4</v>
      </c>
      <c r="H2788" s="68">
        <v>2042</v>
      </c>
      <c r="I2788" s="93">
        <f t="shared" si="207"/>
        <v>20.626262626262626</v>
      </c>
      <c r="J2788" s="93">
        <v>4.3879999999999999</v>
      </c>
      <c r="K2788" s="69">
        <v>99</v>
      </c>
      <c r="L2788" s="68">
        <v>444</v>
      </c>
      <c r="M2788" s="93">
        <f t="shared" si="208"/>
        <v>4.4848484848484844</v>
      </c>
      <c r="N2788" s="93">
        <v>2.0169999999999999</v>
      </c>
      <c r="O2788" s="69">
        <v>99</v>
      </c>
      <c r="P2788" s="191">
        <f t="shared" si="209"/>
        <v>4.5990990990990994</v>
      </c>
      <c r="Q2788" s="77" t="s">
        <v>718</v>
      </c>
      <c r="U2788" s="227" t="s">
        <v>17393</v>
      </c>
      <c r="V2788" s="34">
        <v>0.44097222222222227</v>
      </c>
      <c r="W2788" s="85">
        <v>0.58680555555555558</v>
      </c>
      <c r="X2788" s="78">
        <f t="shared" si="210"/>
        <v>0.14583333333333331</v>
      </c>
    </row>
    <row r="2789" spans="1:25" x14ac:dyDescent="0.3">
      <c r="A2789" s="47" t="s">
        <v>3829</v>
      </c>
      <c r="B2789" s="68" t="s">
        <v>796</v>
      </c>
      <c r="C2789" s="2" t="s">
        <v>1</v>
      </c>
      <c r="D2789" s="2">
        <v>73</v>
      </c>
      <c r="E2789" s="6">
        <v>17392</v>
      </c>
      <c r="F2789" s="7">
        <v>44134.584826388891</v>
      </c>
      <c r="G2789" s="69" t="s">
        <v>4</v>
      </c>
      <c r="H2789" s="68">
        <v>3131</v>
      </c>
      <c r="I2789" s="93">
        <f t="shared" si="207"/>
        <v>31.626262626262626</v>
      </c>
      <c r="J2789" s="93">
        <v>5.4729999999999999</v>
      </c>
      <c r="K2789" s="69">
        <v>99</v>
      </c>
      <c r="L2789" s="68">
        <v>746</v>
      </c>
      <c r="M2789" s="93">
        <f t="shared" si="208"/>
        <v>7.5353535353535355</v>
      </c>
      <c r="N2789" s="93">
        <v>2.6120000000000001</v>
      </c>
      <c r="O2789" s="69">
        <v>99</v>
      </c>
      <c r="P2789" s="191">
        <f t="shared" si="209"/>
        <v>4.1970509383378012</v>
      </c>
      <c r="Q2789" s="77" t="s">
        <v>718</v>
      </c>
      <c r="U2789" s="227" t="s">
        <v>17393</v>
      </c>
      <c r="V2789" s="34">
        <v>0.47152777777777777</v>
      </c>
      <c r="W2789" s="85">
        <v>0.60763888888888895</v>
      </c>
      <c r="X2789" s="78">
        <f t="shared" si="210"/>
        <v>0.13611111111111118</v>
      </c>
    </row>
    <row r="2790" spans="1:25" x14ac:dyDescent="0.3">
      <c r="A2790" s="47" t="s">
        <v>16024</v>
      </c>
      <c r="B2790" s="68" t="s">
        <v>16025</v>
      </c>
      <c r="C2790" s="2" t="s">
        <v>6</v>
      </c>
      <c r="D2790" s="2">
        <v>54</v>
      </c>
      <c r="E2790" s="6">
        <v>24329</v>
      </c>
      <c r="F2790" s="7">
        <v>44134.596435185187</v>
      </c>
      <c r="G2790" s="69" t="s">
        <v>4</v>
      </c>
      <c r="H2790" s="68">
        <v>1803</v>
      </c>
      <c r="I2790" s="93">
        <f t="shared" si="207"/>
        <v>18.03</v>
      </c>
      <c r="J2790" s="93">
        <v>4.34</v>
      </c>
      <c r="K2790" s="69">
        <v>100</v>
      </c>
      <c r="L2790" s="68">
        <v>407</v>
      </c>
      <c r="M2790" s="93">
        <f t="shared" si="208"/>
        <v>4.07</v>
      </c>
      <c r="N2790" s="93">
        <v>1.903</v>
      </c>
      <c r="O2790" s="69">
        <v>100</v>
      </c>
      <c r="P2790" s="191">
        <f t="shared" si="209"/>
        <v>4.4299754299754301</v>
      </c>
      <c r="Q2790" s="77" t="s">
        <v>718</v>
      </c>
      <c r="U2790" s="227" t="s">
        <v>17393</v>
      </c>
      <c r="V2790" s="34">
        <v>0.47847222222222219</v>
      </c>
      <c r="W2790" s="85">
        <v>0.62152777777777779</v>
      </c>
      <c r="X2790" s="78">
        <f t="shared" si="210"/>
        <v>0.1430555555555556</v>
      </c>
    </row>
    <row r="2791" spans="1:25" x14ac:dyDescent="0.3">
      <c r="A2791" s="47" t="s">
        <v>11823</v>
      </c>
      <c r="B2791" s="68" t="s">
        <v>300</v>
      </c>
      <c r="C2791" s="2" t="s">
        <v>6</v>
      </c>
      <c r="D2791" s="2">
        <v>77</v>
      </c>
      <c r="E2791" s="6">
        <v>15854</v>
      </c>
      <c r="F2791" s="7">
        <v>44137.512453703705</v>
      </c>
      <c r="G2791" s="69" t="s">
        <v>4</v>
      </c>
      <c r="H2791" s="68">
        <v>2268</v>
      </c>
      <c r="I2791" s="93">
        <f t="shared" si="207"/>
        <v>22.68</v>
      </c>
      <c r="J2791" s="93">
        <v>4.4939999999999998</v>
      </c>
      <c r="K2791" s="69">
        <v>100</v>
      </c>
      <c r="L2791" s="68">
        <v>1397</v>
      </c>
      <c r="M2791" s="93">
        <f t="shared" si="208"/>
        <v>13.97</v>
      </c>
      <c r="N2791" s="93">
        <v>4.1909999999999998</v>
      </c>
      <c r="O2791" s="69">
        <v>100</v>
      </c>
      <c r="P2791" s="191">
        <f t="shared" si="209"/>
        <v>1.6234788833214029</v>
      </c>
      <c r="Q2791" s="77" t="s">
        <v>718</v>
      </c>
      <c r="U2791" s="227" t="s">
        <v>17393</v>
      </c>
      <c r="V2791" s="34">
        <v>0.38055555555555554</v>
      </c>
      <c r="W2791" s="85">
        <v>0.52083333333333337</v>
      </c>
      <c r="X2791" s="78">
        <f t="shared" si="210"/>
        <v>0.14027777777777783</v>
      </c>
    </row>
    <row r="2792" spans="1:25" x14ac:dyDescent="0.3">
      <c r="A2792" s="47" t="s">
        <v>14854</v>
      </c>
      <c r="B2792" s="68" t="s">
        <v>14855</v>
      </c>
      <c r="C2792" s="2" t="s">
        <v>6</v>
      </c>
      <c r="D2792" s="2">
        <v>64</v>
      </c>
      <c r="E2792" s="6">
        <v>20673</v>
      </c>
      <c r="F2792" s="7">
        <v>44137.540983796294</v>
      </c>
      <c r="G2792" s="69" t="s">
        <v>4</v>
      </c>
      <c r="H2792" s="68">
        <v>2706</v>
      </c>
      <c r="I2792" s="93">
        <f t="shared" si="207"/>
        <v>27.06</v>
      </c>
      <c r="J2792" s="93">
        <v>5.6479999999999997</v>
      </c>
      <c r="K2792" s="69">
        <v>100</v>
      </c>
      <c r="L2792" s="68">
        <v>934</v>
      </c>
      <c r="M2792" s="93">
        <f t="shared" si="208"/>
        <v>9.34</v>
      </c>
      <c r="N2792" s="93">
        <v>3.4620000000000002</v>
      </c>
      <c r="O2792" s="69">
        <v>100</v>
      </c>
      <c r="P2792" s="191">
        <f t="shared" si="209"/>
        <v>2.8972162740899359</v>
      </c>
      <c r="Q2792" s="77" t="s">
        <v>718</v>
      </c>
      <c r="U2792" s="227" t="s">
        <v>17393</v>
      </c>
      <c r="V2792" s="34">
        <v>0.3979166666666667</v>
      </c>
      <c r="W2792" s="85">
        <v>0.54861111111111105</v>
      </c>
      <c r="X2792" s="78">
        <f t="shared" si="210"/>
        <v>0.15069444444444435</v>
      </c>
    </row>
    <row r="2793" spans="1:25" x14ac:dyDescent="0.3">
      <c r="A2793" s="47" t="s">
        <v>16530</v>
      </c>
      <c r="B2793" s="68" t="s">
        <v>16531</v>
      </c>
      <c r="C2793" s="2" t="s">
        <v>6</v>
      </c>
      <c r="D2793" s="2">
        <v>43</v>
      </c>
      <c r="E2793" s="6">
        <v>28291</v>
      </c>
      <c r="F2793" s="7">
        <v>44139.548761574071</v>
      </c>
      <c r="G2793" s="69" t="s">
        <v>4</v>
      </c>
      <c r="H2793" s="68">
        <v>1027</v>
      </c>
      <c r="I2793" s="93">
        <f t="shared" si="207"/>
        <v>10.27</v>
      </c>
      <c r="J2793" s="93">
        <v>3.1520000000000001</v>
      </c>
      <c r="K2793" s="69">
        <v>100</v>
      </c>
      <c r="L2793" s="68">
        <v>403</v>
      </c>
      <c r="M2793" s="93">
        <f t="shared" si="208"/>
        <v>4.03</v>
      </c>
      <c r="N2793" s="93">
        <v>1.956</v>
      </c>
      <c r="O2793" s="69">
        <v>100</v>
      </c>
      <c r="P2793" s="191">
        <f t="shared" si="209"/>
        <v>2.5483870967741935</v>
      </c>
      <c r="Q2793" s="77" t="s">
        <v>718</v>
      </c>
      <c r="U2793" s="227" t="s">
        <v>17388</v>
      </c>
      <c r="V2793" s="34">
        <v>0.4284722222222222</v>
      </c>
      <c r="W2793" s="85">
        <v>0.56944444444444442</v>
      </c>
      <c r="X2793" s="78">
        <f t="shared" si="210"/>
        <v>0.14097222222222222</v>
      </c>
    </row>
    <row r="2794" spans="1:25" x14ac:dyDescent="0.3">
      <c r="A2794" s="47" t="s">
        <v>16535</v>
      </c>
      <c r="B2794" s="68" t="s">
        <v>16536</v>
      </c>
      <c r="C2794" s="2" t="s">
        <v>6</v>
      </c>
      <c r="D2794" s="2">
        <v>41</v>
      </c>
      <c r="E2794" s="6">
        <v>28841</v>
      </c>
      <c r="F2794" s="7">
        <v>44139.613020833334</v>
      </c>
      <c r="G2794" s="69" t="s">
        <v>4</v>
      </c>
      <c r="H2794" s="68">
        <v>881</v>
      </c>
      <c r="I2794" s="93">
        <f t="shared" si="207"/>
        <v>8.81</v>
      </c>
      <c r="J2794" s="93">
        <v>3.1160000000000001</v>
      </c>
      <c r="K2794" s="69">
        <v>100</v>
      </c>
      <c r="L2794" s="68">
        <v>444</v>
      </c>
      <c r="M2794" s="93">
        <f t="shared" si="208"/>
        <v>4.4400000000000004</v>
      </c>
      <c r="N2794" s="93">
        <v>2.0169999999999999</v>
      </c>
      <c r="O2794" s="69">
        <v>100</v>
      </c>
      <c r="P2794" s="191">
        <f t="shared" si="209"/>
        <v>1.9842342342342341</v>
      </c>
      <c r="Q2794" s="77" t="s">
        <v>718</v>
      </c>
      <c r="U2794" s="231" t="s">
        <v>17388</v>
      </c>
      <c r="V2794" s="34">
        <v>0.48888888888888887</v>
      </c>
      <c r="W2794" s="85">
        <v>0.63194444444444442</v>
      </c>
      <c r="X2794" s="78">
        <f t="shared" si="210"/>
        <v>0.14305555555555555</v>
      </c>
      <c r="Y2794" s="104"/>
    </row>
    <row r="2795" spans="1:25" x14ac:dyDescent="0.3">
      <c r="A2795" s="47" t="s">
        <v>16540</v>
      </c>
      <c r="B2795" s="68" t="s">
        <v>16541</v>
      </c>
      <c r="C2795" s="2" t="s">
        <v>6</v>
      </c>
      <c r="D2795" s="2">
        <v>73</v>
      </c>
      <c r="E2795" s="6">
        <v>17269</v>
      </c>
      <c r="F2795" s="7">
        <v>44139.664618055554</v>
      </c>
      <c r="G2795" s="69" t="s">
        <v>4</v>
      </c>
      <c r="H2795" s="68">
        <v>1538</v>
      </c>
      <c r="I2795" s="93">
        <f t="shared" si="207"/>
        <v>15.535353535353535</v>
      </c>
      <c r="J2795" s="93">
        <v>3.794</v>
      </c>
      <c r="K2795" s="69">
        <v>99</v>
      </c>
      <c r="L2795" s="68">
        <v>589</v>
      </c>
      <c r="M2795" s="93">
        <f t="shared" si="208"/>
        <v>5.9494949494949498</v>
      </c>
      <c r="N2795" s="93">
        <v>2.593</v>
      </c>
      <c r="O2795" s="69">
        <v>99</v>
      </c>
      <c r="P2795" s="191">
        <f t="shared" si="209"/>
        <v>2.6112054329371812</v>
      </c>
      <c r="Q2795" s="77" t="s">
        <v>718</v>
      </c>
      <c r="U2795" s="231" t="s">
        <v>17388</v>
      </c>
      <c r="V2795" s="34">
        <v>0.53402777777777777</v>
      </c>
      <c r="W2795" s="85">
        <v>0.68055555555555547</v>
      </c>
      <c r="X2795" s="78">
        <f t="shared" si="210"/>
        <v>0.1465277777777777</v>
      </c>
    </row>
    <row r="2796" spans="1:25" x14ac:dyDescent="0.3">
      <c r="A2796" s="47" t="s">
        <v>16545</v>
      </c>
      <c r="B2796" s="68" t="s">
        <v>307</v>
      </c>
      <c r="C2796" s="2" t="s">
        <v>1</v>
      </c>
      <c r="D2796" s="2">
        <v>65</v>
      </c>
      <c r="E2796" s="6">
        <v>20190</v>
      </c>
      <c r="F2796" s="7">
        <v>44140.538171296299</v>
      </c>
      <c r="G2796" s="69" t="s">
        <v>4</v>
      </c>
      <c r="H2796" s="68">
        <v>2060</v>
      </c>
      <c r="I2796" s="93">
        <f t="shared" si="207"/>
        <v>20.80808080808081</v>
      </c>
      <c r="J2796" s="93">
        <v>4.8159999999999998</v>
      </c>
      <c r="K2796" s="69">
        <v>99</v>
      </c>
      <c r="L2796" s="68">
        <v>310</v>
      </c>
      <c r="M2796" s="93">
        <f t="shared" si="208"/>
        <v>3.1313131313131315</v>
      </c>
      <c r="N2796" s="93">
        <v>1.742</v>
      </c>
      <c r="O2796" s="69">
        <v>99</v>
      </c>
      <c r="P2796" s="191">
        <f t="shared" si="209"/>
        <v>6.645161290322581</v>
      </c>
      <c r="Q2796" s="77" t="s">
        <v>718</v>
      </c>
      <c r="U2796" s="227" t="s">
        <v>17388</v>
      </c>
      <c r="V2796" s="34">
        <v>0.40277777777777773</v>
      </c>
      <c r="W2796" s="85">
        <v>0.54861111111111105</v>
      </c>
      <c r="X2796" s="78">
        <f t="shared" si="210"/>
        <v>0.14583333333333331</v>
      </c>
    </row>
    <row r="2797" spans="1:25" x14ac:dyDescent="0.3">
      <c r="A2797" s="47" t="s">
        <v>16550</v>
      </c>
      <c r="B2797" s="68" t="s">
        <v>16551</v>
      </c>
      <c r="C2797" s="2" t="s">
        <v>6</v>
      </c>
      <c r="D2797" s="2">
        <v>70</v>
      </c>
      <c r="E2797" s="6">
        <v>18287</v>
      </c>
      <c r="F2797" s="7">
        <v>44140.636805555558</v>
      </c>
      <c r="G2797" s="69" t="s">
        <v>4</v>
      </c>
      <c r="H2797" s="68">
        <v>1807</v>
      </c>
      <c r="I2797" s="93">
        <f t="shared" si="207"/>
        <v>18.07</v>
      </c>
      <c r="J2797" s="93">
        <v>4.4790000000000001</v>
      </c>
      <c r="K2797" s="69">
        <v>100</v>
      </c>
      <c r="L2797" s="68">
        <v>467</v>
      </c>
      <c r="M2797" s="93">
        <f t="shared" si="208"/>
        <v>4.67</v>
      </c>
      <c r="N2797" s="93">
        <v>2.0150000000000001</v>
      </c>
      <c r="O2797" s="69">
        <v>100</v>
      </c>
      <c r="P2797" s="191">
        <f t="shared" si="209"/>
        <v>3.8693790149892933</v>
      </c>
      <c r="Q2797" s="77" t="s">
        <v>718</v>
      </c>
      <c r="U2797" s="227" t="s">
        <v>17388</v>
      </c>
      <c r="V2797" s="34">
        <v>0.4861111111111111</v>
      </c>
      <c r="W2797" s="85">
        <v>0.64583333333333337</v>
      </c>
      <c r="X2797" s="78">
        <f t="shared" si="210"/>
        <v>0.15972222222222227</v>
      </c>
    </row>
    <row r="2798" spans="1:25" x14ac:dyDescent="0.3">
      <c r="A2798" s="47" t="s">
        <v>16565</v>
      </c>
      <c r="B2798" s="68" t="s">
        <v>16566</v>
      </c>
      <c r="C2798" s="2" t="s">
        <v>6</v>
      </c>
      <c r="D2798" s="2">
        <v>53</v>
      </c>
      <c r="E2798" s="6">
        <v>24702</v>
      </c>
      <c r="F2798" s="7">
        <v>44145.584004629629</v>
      </c>
      <c r="G2798" s="69" t="s">
        <v>4</v>
      </c>
      <c r="H2798" s="68">
        <v>1785</v>
      </c>
      <c r="I2798" s="93">
        <f t="shared" si="207"/>
        <v>18.030303030303031</v>
      </c>
      <c r="J2798" s="93">
        <v>4.181</v>
      </c>
      <c r="K2798" s="69">
        <v>99</v>
      </c>
      <c r="L2798" s="68">
        <v>537</v>
      </c>
      <c r="M2798" s="93">
        <f t="shared" si="208"/>
        <v>5.4242424242424239</v>
      </c>
      <c r="N2798" s="93">
        <v>2.4500000000000002</v>
      </c>
      <c r="O2798" s="69">
        <v>99</v>
      </c>
      <c r="P2798" s="191">
        <f t="shared" si="209"/>
        <v>3.3240223463687153</v>
      </c>
      <c r="Q2798" s="77" t="s">
        <v>718</v>
      </c>
      <c r="U2798" s="227" t="s">
        <v>17388</v>
      </c>
      <c r="V2798" s="34">
        <v>0.43611111111111112</v>
      </c>
      <c r="W2798" s="85">
        <v>0.59722222222222221</v>
      </c>
      <c r="X2798" s="78">
        <f t="shared" si="210"/>
        <v>0.16111111111111109</v>
      </c>
    </row>
    <row r="2799" spans="1:25" x14ac:dyDescent="0.3">
      <c r="A2799" s="47" t="s">
        <v>16582</v>
      </c>
      <c r="B2799" s="68" t="s">
        <v>16583</v>
      </c>
      <c r="C2799" s="2" t="s">
        <v>6</v>
      </c>
      <c r="D2799" s="2">
        <v>56</v>
      </c>
      <c r="E2799" s="6">
        <v>23435</v>
      </c>
      <c r="F2799" s="7">
        <v>44146.613888888889</v>
      </c>
      <c r="G2799" s="69" t="s">
        <v>4</v>
      </c>
      <c r="H2799" s="68">
        <v>1072</v>
      </c>
      <c r="I2799" s="93">
        <f t="shared" si="207"/>
        <v>10.72</v>
      </c>
      <c r="J2799" s="93">
        <v>3.488</v>
      </c>
      <c r="K2799" s="69">
        <v>100</v>
      </c>
      <c r="L2799" s="68">
        <v>427</v>
      </c>
      <c r="M2799" s="93">
        <f t="shared" si="208"/>
        <v>4.2699999999999996</v>
      </c>
      <c r="N2799" s="93">
        <v>2.3220000000000001</v>
      </c>
      <c r="O2799" s="69">
        <v>100</v>
      </c>
      <c r="P2799" s="191">
        <f t="shared" si="209"/>
        <v>2.5105386416861832</v>
      </c>
      <c r="Q2799" s="77" t="s">
        <v>718</v>
      </c>
      <c r="U2799" s="227" t="s">
        <v>17388</v>
      </c>
      <c r="V2799" s="34">
        <v>0.45555555555555555</v>
      </c>
      <c r="W2799" s="85">
        <v>0.63194444444444442</v>
      </c>
      <c r="X2799" s="78">
        <f t="shared" si="210"/>
        <v>0.17638888888888887</v>
      </c>
    </row>
    <row r="2800" spans="1:25" x14ac:dyDescent="0.3">
      <c r="A2800" s="47" t="s">
        <v>16584</v>
      </c>
      <c r="B2800" s="68" t="s">
        <v>16585</v>
      </c>
      <c r="C2800" s="2" t="s">
        <v>6</v>
      </c>
      <c r="D2800" s="2">
        <v>59</v>
      </c>
      <c r="E2800" s="6">
        <v>22310</v>
      </c>
      <c r="F2800" s="7">
        <v>44146.625532407408</v>
      </c>
      <c r="G2800" s="69" t="s">
        <v>4</v>
      </c>
      <c r="H2800" s="68">
        <v>2103</v>
      </c>
      <c r="I2800" s="93">
        <f t="shared" si="207"/>
        <v>21.03</v>
      </c>
      <c r="J2800" s="93">
        <v>4.2910000000000004</v>
      </c>
      <c r="K2800" s="69">
        <v>100</v>
      </c>
      <c r="L2800" s="68">
        <v>876</v>
      </c>
      <c r="M2800" s="93">
        <f t="shared" si="208"/>
        <v>8.76</v>
      </c>
      <c r="N2800" s="93">
        <v>3.1110000000000002</v>
      </c>
      <c r="O2800" s="69">
        <v>100</v>
      </c>
      <c r="P2800" s="191">
        <f t="shared" si="209"/>
        <v>2.4006849315068495</v>
      </c>
      <c r="Q2800" s="77" t="s">
        <v>718</v>
      </c>
      <c r="U2800" s="227" t="s">
        <v>17388</v>
      </c>
      <c r="V2800" s="34">
        <v>0.50069444444444444</v>
      </c>
      <c r="W2800" s="85">
        <v>0.67361111111111116</v>
      </c>
      <c r="X2800" s="78">
        <f t="shared" si="210"/>
        <v>0.17291666666666672</v>
      </c>
    </row>
    <row r="2801" spans="1:24" x14ac:dyDescent="0.3">
      <c r="A2801" s="47" t="s">
        <v>16586</v>
      </c>
      <c r="B2801" s="68" t="s">
        <v>16587</v>
      </c>
      <c r="C2801" s="2" t="s">
        <v>1</v>
      </c>
      <c r="D2801" s="2">
        <v>60</v>
      </c>
      <c r="E2801" s="6">
        <v>22118</v>
      </c>
      <c r="F2801" s="7">
        <v>44146.637187499997</v>
      </c>
      <c r="G2801" s="69" t="s">
        <v>4</v>
      </c>
      <c r="H2801" s="68">
        <v>2068</v>
      </c>
      <c r="I2801" s="93">
        <f t="shared" si="207"/>
        <v>20.888888888888889</v>
      </c>
      <c r="J2801" s="93">
        <v>5.1509999999999998</v>
      </c>
      <c r="K2801" s="69">
        <v>99</v>
      </c>
      <c r="L2801" s="68">
        <v>492</v>
      </c>
      <c r="M2801" s="93">
        <f t="shared" si="208"/>
        <v>4.9696969696969697</v>
      </c>
      <c r="N2801" s="93">
        <v>2.15</v>
      </c>
      <c r="O2801" s="69">
        <v>99</v>
      </c>
      <c r="P2801" s="191">
        <f t="shared" si="209"/>
        <v>4.2032520325203251</v>
      </c>
      <c r="Q2801" s="77" t="s">
        <v>718</v>
      </c>
      <c r="U2801" s="227" t="s">
        <v>17388</v>
      </c>
      <c r="V2801" s="34">
        <v>0.50069444444444444</v>
      </c>
      <c r="W2801" s="85">
        <v>0.65277777777777779</v>
      </c>
      <c r="X2801" s="78">
        <f t="shared" si="210"/>
        <v>0.15208333333333335</v>
      </c>
    </row>
    <row r="2802" spans="1:24" x14ac:dyDescent="0.3">
      <c r="A2802" s="47" t="s">
        <v>16594</v>
      </c>
      <c r="B2802" s="68" t="s">
        <v>16595</v>
      </c>
      <c r="C2802" s="2" t="s">
        <v>6</v>
      </c>
      <c r="D2802" s="2">
        <v>46</v>
      </c>
      <c r="E2802" s="6">
        <v>27256</v>
      </c>
      <c r="F2802" s="7">
        <v>44147.635671296295</v>
      </c>
      <c r="G2802" s="69" t="s">
        <v>4</v>
      </c>
      <c r="H2802" s="68">
        <v>955</v>
      </c>
      <c r="I2802" s="93">
        <f t="shared" si="207"/>
        <v>9.6464646464646471</v>
      </c>
      <c r="J2802" s="93">
        <v>2.7</v>
      </c>
      <c r="K2802" s="69">
        <v>99</v>
      </c>
      <c r="L2802" s="68">
        <v>429</v>
      </c>
      <c r="M2802" s="93">
        <f t="shared" si="208"/>
        <v>4.333333333333333</v>
      </c>
      <c r="N2802" s="93">
        <v>2</v>
      </c>
      <c r="O2802" s="69">
        <v>99</v>
      </c>
      <c r="P2802" s="191">
        <f t="shared" si="209"/>
        <v>2.2261072261072266</v>
      </c>
      <c r="Q2802" s="77" t="s">
        <v>718</v>
      </c>
      <c r="U2802" s="227" t="s">
        <v>17388</v>
      </c>
      <c r="V2802" s="34">
        <v>0.49861111111111112</v>
      </c>
      <c r="W2802" s="85">
        <v>0.65277777777777779</v>
      </c>
      <c r="X2802" s="78">
        <f t="shared" si="210"/>
        <v>0.15416666666666667</v>
      </c>
    </row>
    <row r="2803" spans="1:24" x14ac:dyDescent="0.3">
      <c r="A2803" s="47" t="s">
        <v>16597</v>
      </c>
      <c r="B2803" s="68" t="s">
        <v>16598</v>
      </c>
      <c r="C2803" s="2" t="s">
        <v>1</v>
      </c>
      <c r="D2803" s="2">
        <v>46</v>
      </c>
      <c r="E2803" s="6">
        <v>27122</v>
      </c>
      <c r="F2803" s="7">
        <v>44147.666724537034</v>
      </c>
      <c r="G2803" s="69" t="s">
        <v>4</v>
      </c>
      <c r="H2803" s="68">
        <v>3011</v>
      </c>
      <c r="I2803" s="93">
        <f t="shared" si="207"/>
        <v>30.414141414141415</v>
      </c>
      <c r="J2803" s="93">
        <v>5.89</v>
      </c>
      <c r="K2803" s="69">
        <v>99</v>
      </c>
      <c r="L2803" s="68">
        <v>1444</v>
      </c>
      <c r="M2803" s="93">
        <f t="shared" si="208"/>
        <v>14.585858585858587</v>
      </c>
      <c r="N2803" s="93">
        <v>4.3070000000000004</v>
      </c>
      <c r="O2803" s="69">
        <v>99</v>
      </c>
      <c r="P2803" s="191">
        <f t="shared" si="209"/>
        <v>2.0851800554016622</v>
      </c>
      <c r="Q2803" s="77" t="s">
        <v>718</v>
      </c>
      <c r="U2803" s="227" t="s">
        <v>17388</v>
      </c>
      <c r="V2803" s="34">
        <v>0.53263888888888888</v>
      </c>
      <c r="W2803" s="85">
        <v>0.68055555555555547</v>
      </c>
      <c r="X2803" s="78">
        <f t="shared" si="210"/>
        <v>0.14791666666666659</v>
      </c>
    </row>
    <row r="2804" spans="1:24" x14ac:dyDescent="0.3">
      <c r="A2804" s="47" t="s">
        <v>16606</v>
      </c>
      <c r="B2804" s="68" t="s">
        <v>207</v>
      </c>
      <c r="C2804" s="2" t="s">
        <v>1</v>
      </c>
      <c r="D2804" s="2">
        <v>60</v>
      </c>
      <c r="E2804" s="6">
        <v>21924</v>
      </c>
      <c r="F2804" s="7">
        <v>44148.58489583333</v>
      </c>
      <c r="G2804" s="69" t="s">
        <v>4</v>
      </c>
      <c r="H2804" s="68">
        <v>4466</v>
      </c>
      <c r="I2804" s="93">
        <f t="shared" si="207"/>
        <v>45.111111111111114</v>
      </c>
      <c r="J2804" s="93">
        <v>9.0419999999999998</v>
      </c>
      <c r="K2804" s="69">
        <v>99</v>
      </c>
      <c r="L2804" s="68">
        <v>633</v>
      </c>
      <c r="M2804" s="93">
        <f t="shared" si="208"/>
        <v>6.3939393939393936</v>
      </c>
      <c r="N2804" s="93">
        <v>2.903</v>
      </c>
      <c r="O2804" s="69">
        <v>99</v>
      </c>
      <c r="P2804" s="191">
        <f t="shared" si="209"/>
        <v>7.0552922590837293</v>
      </c>
      <c r="Q2804" s="77" t="s">
        <v>718</v>
      </c>
      <c r="U2804" s="227" t="s">
        <v>17388</v>
      </c>
      <c r="V2804" s="34">
        <v>0.4548611111111111</v>
      </c>
      <c r="W2804" s="85">
        <v>0.59722222222222221</v>
      </c>
      <c r="X2804" s="78">
        <f t="shared" si="210"/>
        <v>0.1423611111111111</v>
      </c>
    </row>
    <row r="2805" spans="1:24" x14ac:dyDescent="0.3">
      <c r="A2805" s="47" t="s">
        <v>16611</v>
      </c>
      <c r="B2805" s="68" t="s">
        <v>5379</v>
      </c>
      <c r="C2805" s="2" t="s">
        <v>1</v>
      </c>
      <c r="D2805" s="2">
        <v>76</v>
      </c>
      <c r="E2805" s="6">
        <v>16073</v>
      </c>
      <c r="F2805" s="7">
        <v>44151.370115740741</v>
      </c>
      <c r="G2805" s="69" t="s">
        <v>71</v>
      </c>
      <c r="H2805" s="68">
        <v>1894</v>
      </c>
      <c r="I2805" s="93">
        <f t="shared" si="207"/>
        <v>19.131313131313131</v>
      </c>
      <c r="J2805" s="93">
        <v>4.367</v>
      </c>
      <c r="K2805" s="69">
        <v>99</v>
      </c>
      <c r="L2805" s="68">
        <v>717</v>
      </c>
      <c r="M2805" s="93">
        <f t="shared" si="208"/>
        <v>7.2424242424242422</v>
      </c>
      <c r="N2805" s="93">
        <v>2.8220000000000001</v>
      </c>
      <c r="O2805" s="69">
        <v>99</v>
      </c>
      <c r="P2805" s="191">
        <f t="shared" si="209"/>
        <v>2.6415620641562065</v>
      </c>
      <c r="Q2805" s="77" t="s">
        <v>718</v>
      </c>
      <c r="U2805" s="231" t="s">
        <v>17388</v>
      </c>
      <c r="V2805" s="34">
        <v>0.37847222222222227</v>
      </c>
      <c r="W2805" s="85">
        <v>0.52083333333333337</v>
      </c>
      <c r="X2805" s="78">
        <f t="shared" si="210"/>
        <v>0.1423611111111111</v>
      </c>
    </row>
    <row r="2806" spans="1:24" x14ac:dyDescent="0.3">
      <c r="A2806" s="47" t="s">
        <v>16614</v>
      </c>
      <c r="B2806" s="68" t="s">
        <v>16615</v>
      </c>
      <c r="C2806" s="2" t="s">
        <v>6</v>
      </c>
      <c r="D2806" s="2">
        <v>72</v>
      </c>
      <c r="E2806" s="6">
        <v>17839</v>
      </c>
      <c r="F2806" s="7">
        <v>44151.638124999998</v>
      </c>
      <c r="G2806" s="69" t="s">
        <v>4</v>
      </c>
      <c r="H2806" s="68">
        <v>2679</v>
      </c>
      <c r="I2806" s="93">
        <f t="shared" si="207"/>
        <v>26.79</v>
      </c>
      <c r="J2806" s="93">
        <v>5.8090000000000002</v>
      </c>
      <c r="K2806" s="69">
        <v>100</v>
      </c>
      <c r="L2806" s="68">
        <v>590</v>
      </c>
      <c r="M2806" s="93">
        <f t="shared" si="208"/>
        <v>5.9</v>
      </c>
      <c r="N2806" s="93">
        <v>2.2410000000000001</v>
      </c>
      <c r="O2806" s="69">
        <v>100</v>
      </c>
      <c r="P2806" s="191">
        <f t="shared" si="209"/>
        <v>4.5406779661016943</v>
      </c>
      <c r="Q2806" s="77" t="s">
        <v>718</v>
      </c>
      <c r="U2806" s="231" t="s">
        <v>17388</v>
      </c>
      <c r="V2806" s="34">
        <v>0.49652777777777773</v>
      </c>
      <c r="W2806" s="85">
        <v>0.64583333333333337</v>
      </c>
      <c r="X2806" s="78">
        <f t="shared" si="210"/>
        <v>0.14930555555555564</v>
      </c>
    </row>
    <row r="2807" spans="1:24" x14ac:dyDescent="0.3">
      <c r="A2807" s="47" t="s">
        <v>16616</v>
      </c>
      <c r="B2807" s="68" t="s">
        <v>9282</v>
      </c>
      <c r="C2807" s="2" t="s">
        <v>1</v>
      </c>
      <c r="D2807" s="2">
        <v>52</v>
      </c>
      <c r="E2807" s="6">
        <v>25053</v>
      </c>
      <c r="F2807" s="7">
        <v>44152.511597222219</v>
      </c>
      <c r="G2807" s="69" t="s">
        <v>4</v>
      </c>
      <c r="H2807" s="68">
        <v>3585</v>
      </c>
      <c r="I2807" s="93">
        <f t="shared" si="207"/>
        <v>36.212121212121211</v>
      </c>
      <c r="J2807" s="93">
        <v>6.024</v>
      </c>
      <c r="K2807" s="69">
        <v>99</v>
      </c>
      <c r="L2807" s="68">
        <v>674</v>
      </c>
      <c r="M2807" s="93">
        <f t="shared" si="208"/>
        <v>6.808080808080808</v>
      </c>
      <c r="N2807" s="93">
        <v>2.6520000000000001</v>
      </c>
      <c r="O2807" s="69">
        <v>99</v>
      </c>
      <c r="P2807" s="191">
        <f t="shared" si="209"/>
        <v>5.318991097922849</v>
      </c>
      <c r="Q2807" s="77" t="s">
        <v>718</v>
      </c>
      <c r="U2807" s="227" t="s">
        <v>17388</v>
      </c>
      <c r="V2807" s="34">
        <v>0.3840277777777778</v>
      </c>
      <c r="W2807" s="85">
        <v>0.52083333333333337</v>
      </c>
      <c r="X2807" s="78">
        <f t="shared" si="210"/>
        <v>0.13680555555555557</v>
      </c>
    </row>
    <row r="2808" spans="1:24" x14ac:dyDescent="0.3">
      <c r="A2808" s="47" t="s">
        <v>16617</v>
      </c>
      <c r="B2808" s="68" t="s">
        <v>16618</v>
      </c>
      <c r="C2808" s="2" t="s">
        <v>6</v>
      </c>
      <c r="D2808" s="2">
        <v>52</v>
      </c>
      <c r="E2808" s="6">
        <v>24912</v>
      </c>
      <c r="F2808" s="7">
        <v>44152.643819444442</v>
      </c>
      <c r="G2808" s="69" t="s">
        <v>4</v>
      </c>
      <c r="H2808" s="68">
        <v>1739</v>
      </c>
      <c r="I2808" s="93">
        <f t="shared" si="207"/>
        <v>17.39</v>
      </c>
      <c r="J2808" s="93">
        <v>3.8690000000000002</v>
      </c>
      <c r="K2808" s="69">
        <v>100</v>
      </c>
      <c r="L2808" s="68">
        <v>374</v>
      </c>
      <c r="M2808" s="93">
        <f t="shared" si="208"/>
        <v>3.74</v>
      </c>
      <c r="N2808" s="93">
        <v>1.867</v>
      </c>
      <c r="O2808" s="69">
        <v>100</v>
      </c>
      <c r="P2808" s="191">
        <f t="shared" si="209"/>
        <v>4.6497326203208553</v>
      </c>
      <c r="Q2808" s="77" t="s">
        <v>718</v>
      </c>
      <c r="U2808" s="227" t="s">
        <v>17388</v>
      </c>
      <c r="V2808" s="34">
        <v>0.4993055555555555</v>
      </c>
      <c r="W2808" s="85">
        <v>0.66666666666666663</v>
      </c>
      <c r="X2808" s="78">
        <f t="shared" si="210"/>
        <v>0.16736111111111113</v>
      </c>
    </row>
    <row r="2809" spans="1:24" x14ac:dyDescent="0.3">
      <c r="A2809" s="47" t="s">
        <v>16619</v>
      </c>
      <c r="B2809" s="68" t="s">
        <v>16620</v>
      </c>
      <c r="C2809" s="2" t="s">
        <v>6</v>
      </c>
      <c r="D2809" s="2">
        <v>80</v>
      </c>
      <c r="E2809" s="6">
        <v>14581</v>
      </c>
      <c r="F2809" s="7">
        <v>44152.654664351852</v>
      </c>
      <c r="G2809" s="69" t="s">
        <v>4</v>
      </c>
      <c r="H2809" s="68">
        <v>915</v>
      </c>
      <c r="I2809" s="93">
        <f t="shared" si="207"/>
        <v>9.2424242424242422</v>
      </c>
      <c r="J2809" s="93">
        <v>3.7389999999999999</v>
      </c>
      <c r="K2809" s="69">
        <v>99</v>
      </c>
      <c r="L2809" s="68">
        <v>572</v>
      </c>
      <c r="M2809" s="93">
        <f t="shared" si="208"/>
        <v>5.7777777777777777</v>
      </c>
      <c r="N2809" s="93">
        <v>2.4729999999999999</v>
      </c>
      <c r="O2809" s="69">
        <v>99</v>
      </c>
      <c r="P2809" s="191">
        <f t="shared" si="209"/>
        <v>1.5996503496503496</v>
      </c>
      <c r="Q2809" s="77" t="s">
        <v>718</v>
      </c>
      <c r="U2809" s="227" t="s">
        <v>17388</v>
      </c>
      <c r="V2809" s="34">
        <v>0.5625</v>
      </c>
      <c r="W2809" s="85">
        <v>0.6875</v>
      </c>
      <c r="X2809" s="78">
        <f t="shared" si="210"/>
        <v>0.125</v>
      </c>
    </row>
    <row r="2810" spans="1:24" x14ac:dyDescent="0.3">
      <c r="A2810" s="47" t="s">
        <v>16623</v>
      </c>
      <c r="B2810" s="68" t="s">
        <v>16624</v>
      </c>
      <c r="C2810" s="2" t="s">
        <v>6</v>
      </c>
      <c r="D2810" s="2">
        <v>79</v>
      </c>
      <c r="E2810" s="6">
        <v>14935</v>
      </c>
      <c r="F2810" s="7">
        <v>44153.583912037036</v>
      </c>
      <c r="G2810" s="69" t="s">
        <v>4</v>
      </c>
      <c r="H2810" s="68">
        <v>2178</v>
      </c>
      <c r="I2810" s="93">
        <f t="shared" si="207"/>
        <v>22</v>
      </c>
      <c r="J2810" s="93">
        <v>4.3730000000000002</v>
      </c>
      <c r="K2810" s="69">
        <v>99</v>
      </c>
      <c r="L2810" s="68">
        <v>790</v>
      </c>
      <c r="M2810" s="93">
        <f t="shared" si="208"/>
        <v>7.9797979797979801</v>
      </c>
      <c r="N2810" s="93">
        <v>2.9420000000000002</v>
      </c>
      <c r="O2810" s="69">
        <v>99</v>
      </c>
      <c r="P2810" s="191">
        <f t="shared" si="209"/>
        <v>2.7569620253164557</v>
      </c>
      <c r="Q2810" s="77" t="s">
        <v>718</v>
      </c>
      <c r="U2810" s="227" t="s">
        <v>17388</v>
      </c>
      <c r="V2810" s="34">
        <v>0.4368055555555555</v>
      </c>
      <c r="W2810" s="85">
        <v>0.59722222222222221</v>
      </c>
      <c r="X2810" s="78">
        <f t="shared" si="210"/>
        <v>0.16041666666666671</v>
      </c>
    </row>
    <row r="2811" spans="1:24" x14ac:dyDescent="0.3">
      <c r="A2811" s="47" t="s">
        <v>12423</v>
      </c>
      <c r="B2811" s="68" t="s">
        <v>5613</v>
      </c>
      <c r="C2811" s="2" t="s">
        <v>1</v>
      </c>
      <c r="D2811" s="2">
        <v>52</v>
      </c>
      <c r="E2811" s="6">
        <v>24899</v>
      </c>
      <c r="F2811" s="7">
        <v>44153.628599537034</v>
      </c>
      <c r="G2811" s="69" t="s">
        <v>4</v>
      </c>
      <c r="H2811" s="68">
        <v>1683</v>
      </c>
      <c r="I2811" s="93">
        <f t="shared" si="207"/>
        <v>17</v>
      </c>
      <c r="J2811" s="93">
        <v>4.3310000000000004</v>
      </c>
      <c r="K2811" s="69">
        <v>99</v>
      </c>
      <c r="L2811" s="68">
        <v>699</v>
      </c>
      <c r="M2811" s="93">
        <f t="shared" si="208"/>
        <v>7.0606060606060606</v>
      </c>
      <c r="N2811" s="93">
        <v>2.702</v>
      </c>
      <c r="O2811" s="69">
        <v>99</v>
      </c>
      <c r="P2811" s="191">
        <f t="shared" si="209"/>
        <v>2.407725321888412</v>
      </c>
      <c r="Q2811" s="77" t="s">
        <v>718</v>
      </c>
      <c r="U2811" s="227" t="s">
        <v>17388</v>
      </c>
      <c r="V2811" s="34">
        <v>0.48888888888888887</v>
      </c>
      <c r="W2811" s="85">
        <v>0.64583333333333337</v>
      </c>
      <c r="X2811" s="78">
        <f t="shared" si="210"/>
        <v>0.1569444444444445</v>
      </c>
    </row>
    <row r="2812" spans="1:24" x14ac:dyDescent="0.3">
      <c r="A2812" s="47" t="s">
        <v>16634</v>
      </c>
      <c r="B2812" s="68" t="s">
        <v>9328</v>
      </c>
      <c r="C2812" s="2" t="s">
        <v>6</v>
      </c>
      <c r="D2812" s="2">
        <v>70</v>
      </c>
      <c r="E2812" s="6">
        <v>18497</v>
      </c>
      <c r="F2812" s="7">
        <v>44154.53802083333</v>
      </c>
      <c r="G2812" s="69" t="s">
        <v>4</v>
      </c>
      <c r="H2812" s="68">
        <v>949</v>
      </c>
      <c r="I2812" s="93">
        <f t="shared" si="207"/>
        <v>9.49</v>
      </c>
      <c r="J2812" s="93">
        <v>3.3860000000000001</v>
      </c>
      <c r="K2812" s="69">
        <v>100</v>
      </c>
      <c r="L2812" s="68">
        <v>444</v>
      </c>
      <c r="M2812" s="93">
        <f t="shared" si="208"/>
        <v>4.4400000000000004</v>
      </c>
      <c r="N2812" s="93">
        <v>2.056</v>
      </c>
      <c r="O2812" s="69">
        <v>100</v>
      </c>
      <c r="P2812" s="191">
        <f t="shared" si="209"/>
        <v>2.1373873873873874</v>
      </c>
      <c r="Q2812" s="77" t="s">
        <v>718</v>
      </c>
      <c r="U2812" s="227" t="s">
        <v>17388</v>
      </c>
      <c r="V2812" s="34">
        <v>0.3972222222222222</v>
      </c>
      <c r="W2812" s="85">
        <v>0.54861111111111105</v>
      </c>
      <c r="X2812" s="78">
        <f t="shared" si="210"/>
        <v>0.15138888888888885</v>
      </c>
    </row>
    <row r="2813" spans="1:24" x14ac:dyDescent="0.3">
      <c r="A2813" s="47" t="s">
        <v>10646</v>
      </c>
      <c r="B2813" s="68" t="s">
        <v>10647</v>
      </c>
      <c r="C2813" s="2" t="s">
        <v>6</v>
      </c>
      <c r="D2813" s="2">
        <v>64</v>
      </c>
      <c r="E2813" s="6">
        <v>20515</v>
      </c>
      <c r="F2813" s="7">
        <v>44154.573645833334</v>
      </c>
      <c r="G2813" s="69" t="s">
        <v>4</v>
      </c>
      <c r="H2813" s="68">
        <v>2152</v>
      </c>
      <c r="I2813" s="93">
        <f t="shared" si="207"/>
        <v>21.52</v>
      </c>
      <c r="J2813" s="93">
        <v>4.9720000000000004</v>
      </c>
      <c r="K2813" s="69">
        <v>100</v>
      </c>
      <c r="L2813" s="68">
        <v>509</v>
      </c>
      <c r="M2813" s="93">
        <f t="shared" si="208"/>
        <v>5.09</v>
      </c>
      <c r="N2813" s="93">
        <v>2.0499999999999998</v>
      </c>
      <c r="O2813" s="69">
        <v>100</v>
      </c>
      <c r="P2813" s="191">
        <f t="shared" si="209"/>
        <v>4.2278978388998034</v>
      </c>
      <c r="Q2813" s="77" t="s">
        <v>718</v>
      </c>
      <c r="U2813" s="227" t="s">
        <v>17388</v>
      </c>
      <c r="V2813" s="34">
        <v>0.4291666666666667</v>
      </c>
      <c r="W2813" s="85">
        <v>0.59722222222222221</v>
      </c>
      <c r="X2813" s="78">
        <f t="shared" si="210"/>
        <v>0.16805555555555551</v>
      </c>
    </row>
    <row r="2814" spans="1:24" x14ac:dyDescent="0.3">
      <c r="A2814" s="47" t="s">
        <v>16654</v>
      </c>
      <c r="B2814" s="68" t="s">
        <v>16655</v>
      </c>
      <c r="C2814" s="2" t="s">
        <v>1</v>
      </c>
      <c r="D2814" s="2">
        <v>21</v>
      </c>
      <c r="E2814" s="6">
        <v>36354</v>
      </c>
      <c r="F2814" s="7">
        <v>44158.632511574076</v>
      </c>
      <c r="G2814" s="69" t="s">
        <v>4</v>
      </c>
      <c r="H2814" s="68">
        <v>1007</v>
      </c>
      <c r="I2814" s="93">
        <f t="shared" si="207"/>
        <v>10.171717171717171</v>
      </c>
      <c r="J2814" s="93">
        <v>3.0339999999999998</v>
      </c>
      <c r="K2814" s="69">
        <v>99</v>
      </c>
      <c r="L2814" s="68">
        <v>431</v>
      </c>
      <c r="M2814" s="93">
        <f t="shared" si="208"/>
        <v>4.3535353535353538</v>
      </c>
      <c r="N2814" s="93">
        <v>2.14</v>
      </c>
      <c r="O2814" s="69">
        <v>99</v>
      </c>
      <c r="P2814" s="191">
        <f t="shared" si="209"/>
        <v>2.3364269141531322</v>
      </c>
      <c r="Q2814" s="77" t="s">
        <v>718</v>
      </c>
      <c r="U2814" s="227" t="s">
        <v>17388</v>
      </c>
      <c r="V2814" s="34">
        <v>0.48541666666666666</v>
      </c>
      <c r="W2814" s="85">
        <v>0.64583333333333337</v>
      </c>
      <c r="X2814" s="78">
        <f t="shared" si="210"/>
        <v>0.16041666666666671</v>
      </c>
    </row>
    <row r="2815" spans="1:24" x14ac:dyDescent="0.3">
      <c r="A2815" s="47" t="s">
        <v>12393</v>
      </c>
      <c r="B2815" s="68" t="s">
        <v>10</v>
      </c>
      <c r="C2815" s="2" t="s">
        <v>1</v>
      </c>
      <c r="D2815" s="2">
        <v>46</v>
      </c>
      <c r="E2815" s="6">
        <v>27085</v>
      </c>
      <c r="F2815" s="7">
        <v>44159.515972222223</v>
      </c>
      <c r="G2815" s="69" t="s">
        <v>4</v>
      </c>
      <c r="H2815" s="68">
        <v>2052</v>
      </c>
      <c r="I2815" s="93">
        <f t="shared" si="207"/>
        <v>20.727272727272727</v>
      </c>
      <c r="J2815" s="93">
        <v>5.024</v>
      </c>
      <c r="K2815" s="69">
        <v>99</v>
      </c>
      <c r="L2815" s="68">
        <v>917</v>
      </c>
      <c r="M2815" s="93">
        <f t="shared" si="208"/>
        <v>9.262626262626263</v>
      </c>
      <c r="N2815" s="93">
        <v>2.7570000000000001</v>
      </c>
      <c r="O2815" s="69">
        <v>99</v>
      </c>
      <c r="P2815" s="191">
        <f t="shared" si="209"/>
        <v>2.2377317339149401</v>
      </c>
      <c r="Q2815" s="77" t="s">
        <v>718</v>
      </c>
      <c r="U2815" s="227" t="s">
        <v>17388</v>
      </c>
      <c r="V2815" s="34">
        <v>0.38055555555555554</v>
      </c>
      <c r="W2815" s="85">
        <v>0.52083333333333337</v>
      </c>
      <c r="X2815" s="78">
        <f t="shared" si="210"/>
        <v>0.14027777777777783</v>
      </c>
    </row>
    <row r="2816" spans="1:24" x14ac:dyDescent="0.3">
      <c r="A2816" s="47" t="s">
        <v>3774</v>
      </c>
      <c r="B2816" s="68" t="s">
        <v>746</v>
      </c>
      <c r="C2816" s="2" t="s">
        <v>1</v>
      </c>
      <c r="D2816" s="2">
        <v>52</v>
      </c>
      <c r="E2816" s="6">
        <v>24840</v>
      </c>
      <c r="F2816" s="7">
        <v>44159.552870370368</v>
      </c>
      <c r="G2816" s="69" t="s">
        <v>4</v>
      </c>
      <c r="H2816" s="68">
        <v>4462</v>
      </c>
      <c r="I2816" s="93">
        <f t="shared" si="207"/>
        <v>44.62</v>
      </c>
      <c r="J2816" s="93">
        <v>7.7329999999999997</v>
      </c>
      <c r="K2816" s="69">
        <v>100</v>
      </c>
      <c r="L2816" s="68">
        <v>703</v>
      </c>
      <c r="M2816" s="93">
        <f t="shared" si="208"/>
        <v>7.03</v>
      </c>
      <c r="N2816" s="93">
        <v>2.665</v>
      </c>
      <c r="O2816" s="69">
        <v>100</v>
      </c>
      <c r="P2816" s="191">
        <f t="shared" si="209"/>
        <v>6.3470839260312939</v>
      </c>
      <c r="Q2816" s="77" t="s">
        <v>718</v>
      </c>
      <c r="U2816" s="227" t="s">
        <v>17388</v>
      </c>
      <c r="V2816" s="34">
        <v>0.42499999999999999</v>
      </c>
      <c r="W2816" s="85">
        <v>0.5625</v>
      </c>
      <c r="X2816" s="78">
        <f t="shared" si="210"/>
        <v>0.13750000000000001</v>
      </c>
    </row>
    <row r="2817" spans="1:24" x14ac:dyDescent="0.3">
      <c r="A2817" s="47" t="s">
        <v>4690</v>
      </c>
      <c r="B2817" s="68" t="s">
        <v>4038</v>
      </c>
      <c r="C2817" s="2" t="s">
        <v>1</v>
      </c>
      <c r="D2817" s="2">
        <v>62</v>
      </c>
      <c r="E2817" s="6">
        <v>21273</v>
      </c>
      <c r="F2817" s="7">
        <v>44159.613518518519</v>
      </c>
      <c r="G2817" s="69" t="s">
        <v>4</v>
      </c>
      <c r="H2817" s="68">
        <v>4288</v>
      </c>
      <c r="I2817" s="93">
        <f t="shared" si="207"/>
        <v>43.313131313131315</v>
      </c>
      <c r="J2817" s="93">
        <v>7.484</v>
      </c>
      <c r="K2817" s="69">
        <v>99</v>
      </c>
      <c r="L2817" s="68">
        <v>809</v>
      </c>
      <c r="M2817" s="93">
        <f t="shared" si="208"/>
        <v>8.1717171717171713</v>
      </c>
      <c r="N2817" s="93">
        <v>3.0270000000000001</v>
      </c>
      <c r="O2817" s="69">
        <v>99</v>
      </c>
      <c r="P2817" s="191">
        <f t="shared" si="209"/>
        <v>5.3003708281829427</v>
      </c>
      <c r="Q2817" s="77" t="s">
        <v>718</v>
      </c>
      <c r="U2817" s="231" t="s">
        <v>17388</v>
      </c>
      <c r="V2817" s="34">
        <v>0.4694444444444445</v>
      </c>
      <c r="W2817" s="85">
        <v>0.63194444444444442</v>
      </c>
      <c r="X2817" s="78">
        <f t="shared" si="210"/>
        <v>0.16249999999999992</v>
      </c>
    </row>
    <row r="2818" spans="1:24" x14ac:dyDescent="0.3">
      <c r="A2818" s="47" t="s">
        <v>16672</v>
      </c>
      <c r="B2818" s="68" t="s">
        <v>16673</v>
      </c>
      <c r="C2818" s="2" t="s">
        <v>6</v>
      </c>
      <c r="D2818" s="2">
        <v>55</v>
      </c>
      <c r="E2818" s="6">
        <v>24070</v>
      </c>
      <c r="F2818" s="7">
        <v>44160.583078703705</v>
      </c>
      <c r="G2818" s="69" t="s">
        <v>4</v>
      </c>
      <c r="H2818" s="68">
        <v>1556</v>
      </c>
      <c r="I2818" s="93">
        <f t="shared" si="207"/>
        <v>15.56</v>
      </c>
      <c r="J2818" s="93">
        <v>3.5630000000000002</v>
      </c>
      <c r="K2818" s="69">
        <v>100</v>
      </c>
      <c r="L2818" s="68">
        <v>807</v>
      </c>
      <c r="M2818" s="93">
        <f t="shared" si="208"/>
        <v>8.07</v>
      </c>
      <c r="N2818" s="93">
        <v>3.16</v>
      </c>
      <c r="O2818" s="69">
        <v>100</v>
      </c>
      <c r="P2818" s="191">
        <f t="shared" si="209"/>
        <v>1.9281288723667906</v>
      </c>
      <c r="Q2818" s="77" t="s">
        <v>718</v>
      </c>
      <c r="U2818" s="227" t="s">
        <v>17383</v>
      </c>
      <c r="V2818" s="34">
        <v>0.44097222222222227</v>
      </c>
      <c r="W2818" s="85">
        <v>0.59722222222222221</v>
      </c>
      <c r="X2818" s="78">
        <f t="shared" si="210"/>
        <v>0.15624999999999994</v>
      </c>
    </row>
    <row r="2819" spans="1:24" x14ac:dyDescent="0.3">
      <c r="A2819" s="47" t="s">
        <v>16677</v>
      </c>
      <c r="B2819" s="68" t="s">
        <v>16678</v>
      </c>
      <c r="C2819" s="2" t="s">
        <v>6</v>
      </c>
      <c r="D2819" s="2">
        <v>66</v>
      </c>
      <c r="E2819" s="6">
        <v>19851</v>
      </c>
      <c r="F2819" s="7">
        <v>44161.515717592592</v>
      </c>
      <c r="G2819" s="69" t="s">
        <v>4</v>
      </c>
      <c r="H2819" s="68">
        <v>2207</v>
      </c>
      <c r="I2819" s="93">
        <f t="shared" si="207"/>
        <v>22.292929292929294</v>
      </c>
      <c r="J2819" s="93">
        <v>5.5590000000000002</v>
      </c>
      <c r="K2819" s="69">
        <v>99</v>
      </c>
      <c r="L2819" s="68">
        <v>657</v>
      </c>
      <c r="M2819" s="93">
        <f t="shared" si="208"/>
        <v>6.6363636363636367</v>
      </c>
      <c r="N2819" s="93">
        <v>2.8439999999999999</v>
      </c>
      <c r="O2819" s="69">
        <v>99</v>
      </c>
      <c r="P2819" s="191">
        <f t="shared" si="209"/>
        <v>3.3592085235920854</v>
      </c>
      <c r="Q2819" s="77" t="s">
        <v>718</v>
      </c>
      <c r="U2819" s="227" t="s">
        <v>17383</v>
      </c>
      <c r="V2819" s="34">
        <v>0.37708333333333338</v>
      </c>
      <c r="W2819" s="85">
        <v>0.52083333333333337</v>
      </c>
      <c r="X2819" s="78">
        <f t="shared" si="210"/>
        <v>0.14374999999999999</v>
      </c>
    </row>
    <row r="2820" spans="1:24" x14ac:dyDescent="0.3">
      <c r="A2820" s="47" t="s">
        <v>16681</v>
      </c>
      <c r="B2820" s="68" t="s">
        <v>16682</v>
      </c>
      <c r="C2820" s="2" t="s">
        <v>1</v>
      </c>
      <c r="D2820" s="2">
        <v>53</v>
      </c>
      <c r="E2820" s="6">
        <v>24629</v>
      </c>
      <c r="F2820" s="7">
        <v>44161.546064814815</v>
      </c>
      <c r="G2820" s="69" t="s">
        <v>553</v>
      </c>
      <c r="H2820" s="68">
        <v>2697</v>
      </c>
      <c r="I2820" s="93">
        <f t="shared" si="207"/>
        <v>26.97</v>
      </c>
      <c r="J2820" s="93">
        <v>5.1769999999999996</v>
      </c>
      <c r="K2820" s="69">
        <v>100</v>
      </c>
      <c r="L2820" s="68">
        <v>541</v>
      </c>
      <c r="M2820" s="93">
        <f t="shared" si="208"/>
        <v>5.41</v>
      </c>
      <c r="N2820" s="93">
        <v>2.31</v>
      </c>
      <c r="O2820" s="69">
        <v>100</v>
      </c>
      <c r="P2820" s="191">
        <f t="shared" si="209"/>
        <v>4.9852125693160811</v>
      </c>
      <c r="Q2820" s="77" t="s">
        <v>718</v>
      </c>
      <c r="U2820" s="227" t="s">
        <v>17383</v>
      </c>
      <c r="V2820" s="34">
        <v>0.41319444444444442</v>
      </c>
      <c r="W2820" s="85">
        <v>0.5625</v>
      </c>
      <c r="X2820" s="78">
        <f t="shared" si="210"/>
        <v>0.14930555555555558</v>
      </c>
    </row>
    <row r="2821" spans="1:24" x14ac:dyDescent="0.3">
      <c r="A2821" s="47" t="s">
        <v>11827</v>
      </c>
      <c r="B2821" s="68" t="s">
        <v>9014</v>
      </c>
      <c r="C2821" s="2" t="s">
        <v>6</v>
      </c>
      <c r="D2821" s="2">
        <v>55</v>
      </c>
      <c r="E2821" s="6">
        <v>24057</v>
      </c>
      <c r="F2821" s="7">
        <v>44161.57240740741</v>
      </c>
      <c r="G2821" s="69" t="s">
        <v>4</v>
      </c>
      <c r="H2821" s="68">
        <v>2599</v>
      </c>
      <c r="I2821" s="93">
        <f t="shared" si="207"/>
        <v>25.99</v>
      </c>
      <c r="J2821" s="93">
        <v>5.1550000000000002</v>
      </c>
      <c r="K2821" s="69">
        <v>100</v>
      </c>
      <c r="L2821" s="68">
        <v>635</v>
      </c>
      <c r="M2821" s="93">
        <f t="shared" si="208"/>
        <v>6.35</v>
      </c>
      <c r="N2821" s="93">
        <v>2.556</v>
      </c>
      <c r="O2821" s="69">
        <v>100</v>
      </c>
      <c r="P2821" s="191">
        <f t="shared" si="209"/>
        <v>4.0929133858267717</v>
      </c>
      <c r="Q2821" s="77" t="s">
        <v>718</v>
      </c>
      <c r="U2821" s="227" t="s">
        <v>17383</v>
      </c>
      <c r="V2821" s="34">
        <v>0.44166666666666665</v>
      </c>
      <c r="W2821" s="85">
        <v>0.59722222222222221</v>
      </c>
      <c r="X2821" s="78">
        <f t="shared" si="210"/>
        <v>0.15555555555555556</v>
      </c>
    </row>
    <row r="2822" spans="1:24" x14ac:dyDescent="0.3">
      <c r="A2822" s="47" t="s">
        <v>16685</v>
      </c>
      <c r="B2822" s="68" t="s">
        <v>16686</v>
      </c>
      <c r="C2822" s="2" t="s">
        <v>6</v>
      </c>
      <c r="D2822" s="2">
        <v>78</v>
      </c>
      <c r="E2822" s="6">
        <v>15612</v>
      </c>
      <c r="F2822" s="7">
        <v>44161.648043981484</v>
      </c>
      <c r="G2822" s="69" t="s">
        <v>4</v>
      </c>
      <c r="H2822" s="68">
        <v>2014</v>
      </c>
      <c r="I2822" s="93">
        <f t="shared" si="207"/>
        <v>20.14</v>
      </c>
      <c r="J2822" s="93">
        <v>5.7309999999999999</v>
      </c>
      <c r="K2822" s="69">
        <v>100</v>
      </c>
      <c r="L2822" s="68">
        <v>951</v>
      </c>
      <c r="M2822" s="93">
        <f t="shared" si="208"/>
        <v>9.51</v>
      </c>
      <c r="N2822" s="93">
        <v>3.3039999999999998</v>
      </c>
      <c r="O2822" s="69">
        <v>100</v>
      </c>
      <c r="P2822" s="191">
        <f t="shared" si="209"/>
        <v>2.1177707676130391</v>
      </c>
      <c r="Q2822" s="77" t="s">
        <v>718</v>
      </c>
      <c r="U2822" s="227" t="s">
        <v>17383</v>
      </c>
      <c r="V2822" s="34">
        <v>0.48958333333333331</v>
      </c>
      <c r="W2822" s="85">
        <v>0.65972222222222221</v>
      </c>
      <c r="X2822" s="78">
        <f t="shared" si="210"/>
        <v>0.1701388888888889</v>
      </c>
    </row>
    <row r="2823" spans="1:24" x14ac:dyDescent="0.3">
      <c r="A2823" s="47" t="s">
        <v>3680</v>
      </c>
      <c r="B2823" s="68" t="s">
        <v>120</v>
      </c>
      <c r="C2823" s="2" t="s">
        <v>1</v>
      </c>
      <c r="D2823" s="2">
        <v>68</v>
      </c>
      <c r="E2823" s="6">
        <v>18973</v>
      </c>
      <c r="F2823" s="7">
        <v>44162.591550925928</v>
      </c>
      <c r="G2823" s="69" t="s">
        <v>4</v>
      </c>
      <c r="H2823" s="68">
        <v>2175</v>
      </c>
      <c r="I2823" s="93">
        <f t="shared" si="207"/>
        <v>21.75</v>
      </c>
      <c r="J2823" s="93">
        <v>4.9530000000000003</v>
      </c>
      <c r="K2823" s="69">
        <v>100</v>
      </c>
      <c r="L2823" s="68">
        <v>609</v>
      </c>
      <c r="M2823" s="93">
        <f t="shared" si="208"/>
        <v>6.09</v>
      </c>
      <c r="N2823" s="93">
        <v>2.5190000000000001</v>
      </c>
      <c r="O2823" s="69">
        <v>100</v>
      </c>
      <c r="P2823" s="191">
        <f t="shared" si="209"/>
        <v>3.5714285714285716</v>
      </c>
      <c r="Q2823" s="77" t="s">
        <v>718</v>
      </c>
      <c r="U2823" s="227" t="s">
        <v>17383</v>
      </c>
      <c r="V2823" s="34">
        <v>0.44722222222222219</v>
      </c>
      <c r="W2823" s="85">
        <v>0.60416666666666663</v>
      </c>
      <c r="X2823" s="78">
        <f t="shared" si="210"/>
        <v>0.15694444444444444</v>
      </c>
    </row>
    <row r="2824" spans="1:24" x14ac:dyDescent="0.3">
      <c r="A2824" s="47" t="s">
        <v>16696</v>
      </c>
      <c r="B2824" s="68" t="s">
        <v>16697</v>
      </c>
      <c r="C2824" s="2" t="s">
        <v>1</v>
      </c>
      <c r="D2824" s="2">
        <v>57</v>
      </c>
      <c r="E2824" s="6">
        <v>23299</v>
      </c>
      <c r="F2824" s="7">
        <v>44162.647592592592</v>
      </c>
      <c r="G2824" s="69" t="s">
        <v>4</v>
      </c>
      <c r="H2824" s="68">
        <v>2446</v>
      </c>
      <c r="I2824" s="93">
        <f t="shared" si="207"/>
        <v>24.46</v>
      </c>
      <c r="J2824" s="93">
        <v>5.0819999999999999</v>
      </c>
      <c r="K2824" s="69">
        <v>100</v>
      </c>
      <c r="L2824" s="68">
        <v>577</v>
      </c>
      <c r="M2824" s="93">
        <f t="shared" si="208"/>
        <v>5.77</v>
      </c>
      <c r="N2824" s="93">
        <v>2.5739999999999998</v>
      </c>
      <c r="O2824" s="69">
        <v>100</v>
      </c>
      <c r="P2824" s="191">
        <f t="shared" si="209"/>
        <v>4.2391681109185448</v>
      </c>
      <c r="Q2824" s="77" t="s">
        <v>718</v>
      </c>
      <c r="U2824" s="227" t="s">
        <v>17383</v>
      </c>
      <c r="V2824" s="34">
        <v>0.52083333333333337</v>
      </c>
      <c r="W2824" s="85">
        <v>0.66666666666666663</v>
      </c>
      <c r="X2824" s="78">
        <f t="shared" si="210"/>
        <v>0.14583333333333326</v>
      </c>
    </row>
    <row r="2825" spans="1:24" x14ac:dyDescent="0.3">
      <c r="A2825" s="47" t="s">
        <v>16700</v>
      </c>
      <c r="B2825" s="68" t="s">
        <v>16701</v>
      </c>
      <c r="C2825" s="2" t="s">
        <v>6</v>
      </c>
      <c r="D2825" s="2">
        <v>73</v>
      </c>
      <c r="E2825" s="6">
        <v>17430</v>
      </c>
      <c r="F2825" s="7">
        <v>44165.509317129632</v>
      </c>
      <c r="G2825" s="69" t="s">
        <v>4</v>
      </c>
      <c r="H2825" s="68">
        <v>2611</v>
      </c>
      <c r="I2825" s="93">
        <f t="shared" si="207"/>
        <v>26.11</v>
      </c>
      <c r="J2825" s="93">
        <v>5.4340000000000002</v>
      </c>
      <c r="K2825" s="69">
        <v>100</v>
      </c>
      <c r="L2825" s="68">
        <v>1193</v>
      </c>
      <c r="M2825" s="93">
        <f t="shared" si="208"/>
        <v>11.93</v>
      </c>
      <c r="N2825" s="93">
        <v>4.008</v>
      </c>
      <c r="O2825" s="69">
        <v>100</v>
      </c>
      <c r="P2825" s="191">
        <f t="shared" si="209"/>
        <v>2.1886001676445934</v>
      </c>
      <c r="Q2825" s="77" t="s">
        <v>718</v>
      </c>
      <c r="U2825" s="227" t="s">
        <v>17383</v>
      </c>
      <c r="V2825" s="34">
        <v>0.3743055555555555</v>
      </c>
      <c r="W2825" s="85">
        <v>0.52083333333333337</v>
      </c>
      <c r="X2825" s="78">
        <f t="shared" si="210"/>
        <v>0.14652777777777787</v>
      </c>
    </row>
    <row r="2826" spans="1:24" x14ac:dyDescent="0.3">
      <c r="A2826" s="47" t="s">
        <v>9667</v>
      </c>
      <c r="B2826" s="68" t="s">
        <v>9668</v>
      </c>
      <c r="C2826" s="2" t="s">
        <v>6</v>
      </c>
      <c r="D2826" s="2">
        <v>79</v>
      </c>
      <c r="E2826" s="6">
        <v>15116</v>
      </c>
      <c r="F2826" s="7">
        <v>44166.516284722224</v>
      </c>
      <c r="G2826" s="69" t="s">
        <v>4</v>
      </c>
      <c r="H2826" s="68">
        <v>2695</v>
      </c>
      <c r="I2826" s="93">
        <f t="shared" si="207"/>
        <v>27.222222222222221</v>
      </c>
      <c r="J2826" s="93">
        <v>4.5010000000000003</v>
      </c>
      <c r="K2826" s="69">
        <v>99</v>
      </c>
      <c r="L2826" s="68">
        <v>875</v>
      </c>
      <c r="M2826" s="93">
        <f t="shared" si="208"/>
        <v>8.8383838383838391</v>
      </c>
      <c r="N2826" s="93">
        <v>3.0529999999999999</v>
      </c>
      <c r="O2826" s="69">
        <v>99</v>
      </c>
      <c r="P2826" s="191">
        <f t="shared" si="209"/>
        <v>3.0799999999999996</v>
      </c>
      <c r="Q2826" s="77" t="s">
        <v>718</v>
      </c>
      <c r="U2826" s="227" t="s">
        <v>17383</v>
      </c>
      <c r="V2826" s="32">
        <v>0.38750000000000001</v>
      </c>
      <c r="W2826" s="83">
        <v>0.52083333333333337</v>
      </c>
      <c r="X2826" s="86">
        <f t="shared" si="210"/>
        <v>0.13333333333333336</v>
      </c>
    </row>
    <row r="2827" spans="1:24" x14ac:dyDescent="0.3">
      <c r="A2827" s="47" t="s">
        <v>17163</v>
      </c>
      <c r="B2827" s="68" t="s">
        <v>17164</v>
      </c>
      <c r="C2827" s="2" t="s">
        <v>1</v>
      </c>
      <c r="D2827" s="2">
        <v>28</v>
      </c>
      <c r="E2827" s="6">
        <v>33583</v>
      </c>
      <c r="F2827" s="7">
        <v>44166.651562500003</v>
      </c>
      <c r="G2827" s="69" t="s">
        <v>4</v>
      </c>
      <c r="H2827" s="68">
        <v>1179</v>
      </c>
      <c r="I2827" s="93">
        <f t="shared" ref="I2827:I2890" si="211">H2827/K2827</f>
        <v>11.909090909090908</v>
      </c>
      <c r="J2827" s="93">
        <v>3.9409999999999998</v>
      </c>
      <c r="K2827" s="69">
        <v>99</v>
      </c>
      <c r="L2827" s="68">
        <v>469</v>
      </c>
      <c r="M2827" s="93">
        <f t="shared" ref="M2827:M2890" si="212">L2827/O2827</f>
        <v>4.737373737373737</v>
      </c>
      <c r="N2827" s="93">
        <v>2.1880000000000002</v>
      </c>
      <c r="O2827" s="69">
        <v>99</v>
      </c>
      <c r="P2827" s="191">
        <f t="shared" ref="P2827:P2890" si="213">I2827/M2827</f>
        <v>2.5138592750533051</v>
      </c>
      <c r="Q2827" s="77" t="s">
        <v>718</v>
      </c>
      <c r="U2827" s="227" t="s">
        <v>17383</v>
      </c>
      <c r="V2827" s="32">
        <v>0.50208333333333333</v>
      </c>
      <c r="W2827" s="83">
        <v>0.68055555555555547</v>
      </c>
      <c r="X2827" s="86">
        <f t="shared" ref="X2827:X2890" si="214">W2827-V2827</f>
        <v>0.17847222222222214</v>
      </c>
    </row>
    <row r="2828" spans="1:24" x14ac:dyDescent="0.3">
      <c r="A2828" s="47" t="s">
        <v>17165</v>
      </c>
      <c r="B2828" s="68" t="s">
        <v>17166</v>
      </c>
      <c r="C2828" s="2" t="s">
        <v>1</v>
      </c>
      <c r="D2828" s="2">
        <v>90</v>
      </c>
      <c r="E2828" s="6">
        <v>11214</v>
      </c>
      <c r="F2828" s="7">
        <v>44167.517245370371</v>
      </c>
      <c r="G2828" s="69" t="s">
        <v>4</v>
      </c>
      <c r="H2828" s="68">
        <v>3624</v>
      </c>
      <c r="I2828" s="93">
        <f t="shared" si="211"/>
        <v>36.606060606060609</v>
      </c>
      <c r="J2828" s="93">
        <v>6.25</v>
      </c>
      <c r="K2828" s="69">
        <v>99</v>
      </c>
      <c r="L2828" s="68">
        <v>1103</v>
      </c>
      <c r="M2828" s="93">
        <f t="shared" si="212"/>
        <v>11.141414141414142</v>
      </c>
      <c r="N2828" s="93">
        <v>3.617</v>
      </c>
      <c r="O2828" s="69">
        <v>99</v>
      </c>
      <c r="P2828" s="191">
        <f t="shared" si="213"/>
        <v>3.2855847688123303</v>
      </c>
      <c r="Q2828" s="77" t="s">
        <v>718</v>
      </c>
      <c r="U2828" s="231" t="s">
        <v>17383</v>
      </c>
      <c r="V2828" s="32">
        <v>0.37847222222222227</v>
      </c>
      <c r="W2828" s="83">
        <v>0.52083333333333337</v>
      </c>
      <c r="X2828" s="86">
        <f t="shared" si="214"/>
        <v>0.1423611111111111</v>
      </c>
    </row>
    <row r="2829" spans="1:24" x14ac:dyDescent="0.3">
      <c r="A2829" s="47" t="s">
        <v>17167</v>
      </c>
      <c r="B2829" s="68" t="s">
        <v>17168</v>
      </c>
      <c r="C2829" s="2" t="s">
        <v>6</v>
      </c>
      <c r="D2829" s="2">
        <v>53</v>
      </c>
      <c r="E2829" s="6">
        <v>24767</v>
      </c>
      <c r="F2829" s="7">
        <v>44167.540868055556</v>
      </c>
      <c r="G2829" s="69" t="s">
        <v>4</v>
      </c>
      <c r="H2829" s="68">
        <v>1477</v>
      </c>
      <c r="I2829" s="93">
        <f t="shared" si="211"/>
        <v>14.919191919191919</v>
      </c>
      <c r="J2829" s="93">
        <v>3.4220000000000002</v>
      </c>
      <c r="K2829" s="69">
        <v>99</v>
      </c>
      <c r="L2829" s="68">
        <v>397</v>
      </c>
      <c r="M2829" s="93">
        <f t="shared" si="212"/>
        <v>4.0101010101010104</v>
      </c>
      <c r="N2829" s="93">
        <v>2.1829999999999998</v>
      </c>
      <c r="O2829" s="69">
        <v>99</v>
      </c>
      <c r="P2829" s="191">
        <f t="shared" si="213"/>
        <v>3.7204030226700247</v>
      </c>
      <c r="Q2829" s="77" t="s">
        <v>718</v>
      </c>
      <c r="U2829" s="227" t="s">
        <v>17383</v>
      </c>
      <c r="V2829" s="32">
        <v>0.3840277777777778</v>
      </c>
      <c r="W2829" s="83">
        <v>0.54861111111111105</v>
      </c>
      <c r="X2829" s="86">
        <f t="shared" si="214"/>
        <v>0.16458333333333325</v>
      </c>
    </row>
    <row r="2830" spans="1:24" x14ac:dyDescent="0.3">
      <c r="A2830" s="47" t="s">
        <v>3540</v>
      </c>
      <c r="B2830" s="68" t="s">
        <v>65</v>
      </c>
      <c r="C2830" s="2" t="s">
        <v>6</v>
      </c>
      <c r="D2830" s="2">
        <v>62</v>
      </c>
      <c r="E2830" s="6">
        <v>21290</v>
      </c>
      <c r="F2830" s="7">
        <v>44167.606377314813</v>
      </c>
      <c r="G2830" s="69" t="s">
        <v>4</v>
      </c>
      <c r="H2830" s="68">
        <v>2706</v>
      </c>
      <c r="I2830" s="93">
        <f t="shared" si="211"/>
        <v>27.06</v>
      </c>
      <c r="J2830" s="93">
        <v>5.8789999999999996</v>
      </c>
      <c r="K2830" s="69">
        <v>100</v>
      </c>
      <c r="L2830" s="68">
        <v>615</v>
      </c>
      <c r="M2830" s="93">
        <f t="shared" si="212"/>
        <v>6.15</v>
      </c>
      <c r="N2830" s="93">
        <v>2.8860000000000001</v>
      </c>
      <c r="O2830" s="69">
        <v>100</v>
      </c>
      <c r="P2830" s="191">
        <f t="shared" si="213"/>
        <v>4.3999999999999995</v>
      </c>
      <c r="Q2830" s="77" t="s">
        <v>718</v>
      </c>
      <c r="U2830" s="227" t="s">
        <v>17383</v>
      </c>
      <c r="V2830" s="32">
        <v>0.4826388888888889</v>
      </c>
      <c r="W2830" s="83">
        <v>0.63194444444444442</v>
      </c>
      <c r="X2830" s="86">
        <f t="shared" si="214"/>
        <v>0.14930555555555552</v>
      </c>
    </row>
    <row r="2831" spans="1:24" x14ac:dyDescent="0.3">
      <c r="A2831" s="47" t="s">
        <v>17173</v>
      </c>
      <c r="B2831" s="68" t="s">
        <v>7400</v>
      </c>
      <c r="C2831" s="2" t="s">
        <v>1</v>
      </c>
      <c r="D2831" s="2">
        <v>57</v>
      </c>
      <c r="E2831" s="6">
        <v>23299</v>
      </c>
      <c r="F2831" s="7">
        <v>44168.409537037034</v>
      </c>
      <c r="G2831" s="69" t="s">
        <v>4</v>
      </c>
      <c r="H2831" s="68">
        <v>2592</v>
      </c>
      <c r="I2831" s="93">
        <f t="shared" si="211"/>
        <v>25.92</v>
      </c>
      <c r="J2831" s="93">
        <v>5.6539999999999999</v>
      </c>
      <c r="K2831" s="69">
        <v>100</v>
      </c>
      <c r="L2831" s="68">
        <v>433</v>
      </c>
      <c r="M2831" s="93">
        <f t="shared" si="212"/>
        <v>4.33</v>
      </c>
      <c r="N2831" s="93">
        <v>2.089</v>
      </c>
      <c r="O2831" s="69">
        <v>100</v>
      </c>
      <c r="P2831" s="191">
        <f t="shared" si="213"/>
        <v>5.9861431870669746</v>
      </c>
      <c r="Q2831" s="77" t="s">
        <v>718</v>
      </c>
      <c r="U2831" s="227" t="s">
        <v>17383</v>
      </c>
      <c r="V2831" s="32">
        <v>0.37986111111111115</v>
      </c>
      <c r="W2831" s="83">
        <v>0.52083333333333337</v>
      </c>
      <c r="X2831" s="86">
        <f t="shared" si="214"/>
        <v>0.14097222222222222</v>
      </c>
    </row>
    <row r="2832" spans="1:24" x14ac:dyDescent="0.3">
      <c r="A2832" s="47" t="s">
        <v>15011</v>
      </c>
      <c r="B2832" s="68" t="s">
        <v>7141</v>
      </c>
      <c r="C2832" s="2" t="s">
        <v>1</v>
      </c>
      <c r="D2832" s="2">
        <v>61</v>
      </c>
      <c r="E2832" s="6">
        <v>21675</v>
      </c>
      <c r="F2832" s="7">
        <v>44168.549525462964</v>
      </c>
      <c r="G2832" s="69" t="s">
        <v>4</v>
      </c>
      <c r="H2832" s="68">
        <v>2517</v>
      </c>
      <c r="I2832" s="93">
        <f t="shared" si="211"/>
        <v>25.17</v>
      </c>
      <c r="J2832" s="93">
        <v>5.5739999999999998</v>
      </c>
      <c r="K2832" s="69">
        <v>100</v>
      </c>
      <c r="L2832" s="68">
        <v>1088</v>
      </c>
      <c r="M2832" s="93">
        <f t="shared" si="212"/>
        <v>10.88</v>
      </c>
      <c r="N2832" s="93">
        <v>3.282</v>
      </c>
      <c r="O2832" s="69">
        <v>100</v>
      </c>
      <c r="P2832" s="191">
        <f t="shared" si="213"/>
        <v>2.3134191176470589</v>
      </c>
      <c r="Q2832" s="77" t="s">
        <v>718</v>
      </c>
      <c r="U2832" s="227" t="s">
        <v>17383</v>
      </c>
      <c r="V2832" s="32">
        <v>0.41388888888888892</v>
      </c>
      <c r="W2832" s="83">
        <v>0.5625</v>
      </c>
      <c r="X2832" s="86">
        <f t="shared" si="214"/>
        <v>0.14861111111111108</v>
      </c>
    </row>
    <row r="2833" spans="1:24" x14ac:dyDescent="0.3">
      <c r="A2833" s="47" t="s">
        <v>17177</v>
      </c>
      <c r="B2833" s="68" t="s">
        <v>17178</v>
      </c>
      <c r="C2833" s="2" t="s">
        <v>6</v>
      </c>
      <c r="D2833" s="2">
        <v>49</v>
      </c>
      <c r="E2833" s="6">
        <v>26058</v>
      </c>
      <c r="F2833" s="7">
        <v>44168.605833333335</v>
      </c>
      <c r="G2833" s="69" t="s">
        <v>4</v>
      </c>
      <c r="H2833" s="68">
        <v>1652</v>
      </c>
      <c r="I2833" s="93">
        <f t="shared" si="211"/>
        <v>16.686868686868689</v>
      </c>
      <c r="J2833" s="93">
        <v>4.3230000000000004</v>
      </c>
      <c r="K2833" s="69">
        <v>99</v>
      </c>
      <c r="L2833" s="68">
        <v>626</v>
      </c>
      <c r="M2833" s="93">
        <f t="shared" si="212"/>
        <v>6.3232323232323235</v>
      </c>
      <c r="N2833" s="93">
        <v>2.4780000000000002</v>
      </c>
      <c r="O2833" s="69">
        <v>99</v>
      </c>
      <c r="P2833" s="191">
        <f t="shared" si="213"/>
        <v>2.6389776357827479</v>
      </c>
      <c r="Q2833" s="77" t="s">
        <v>718</v>
      </c>
      <c r="U2833" s="227" t="s">
        <v>17383</v>
      </c>
      <c r="V2833" s="32">
        <v>0.48749999999999999</v>
      </c>
      <c r="W2833" s="83">
        <v>0.64583333333333337</v>
      </c>
      <c r="X2833" s="86">
        <f t="shared" si="214"/>
        <v>0.15833333333333338</v>
      </c>
    </row>
    <row r="2834" spans="1:24" x14ac:dyDescent="0.3">
      <c r="A2834" s="47" t="s">
        <v>17182</v>
      </c>
      <c r="B2834" s="68" t="s">
        <v>17183</v>
      </c>
      <c r="C2834" s="2" t="s">
        <v>6</v>
      </c>
      <c r="D2834" s="2">
        <v>78</v>
      </c>
      <c r="E2834" s="6">
        <v>15678</v>
      </c>
      <c r="F2834" s="7">
        <v>44168.646909722222</v>
      </c>
      <c r="G2834" s="69" t="s">
        <v>4</v>
      </c>
      <c r="H2834" s="68">
        <v>1615</v>
      </c>
      <c r="I2834" s="93">
        <f t="shared" si="211"/>
        <v>16.313131313131311</v>
      </c>
      <c r="J2834" s="93">
        <v>4.0350000000000001</v>
      </c>
      <c r="K2834" s="69">
        <v>99</v>
      </c>
      <c r="L2834" s="68">
        <v>722</v>
      </c>
      <c r="M2834" s="93">
        <f t="shared" si="212"/>
        <v>7.2929292929292933</v>
      </c>
      <c r="N2834" s="93">
        <v>2.6120000000000001</v>
      </c>
      <c r="O2834" s="69">
        <v>99</v>
      </c>
      <c r="P2834" s="191">
        <f t="shared" si="213"/>
        <v>2.2368421052631575</v>
      </c>
      <c r="Q2834" s="77" t="s">
        <v>718</v>
      </c>
      <c r="U2834" s="227" t="s">
        <v>17383</v>
      </c>
      <c r="V2834" s="32">
        <v>0.53819444444444442</v>
      </c>
      <c r="W2834" s="83">
        <v>0.68055555555555547</v>
      </c>
      <c r="X2834" s="86">
        <f t="shared" si="214"/>
        <v>0.14236111111111105</v>
      </c>
    </row>
    <row r="2835" spans="1:24" x14ac:dyDescent="0.3">
      <c r="A2835" s="47" t="s">
        <v>17185</v>
      </c>
      <c r="B2835" s="68" t="s">
        <v>4915</v>
      </c>
      <c r="C2835" s="2" t="s">
        <v>1</v>
      </c>
      <c r="D2835" s="2">
        <v>71</v>
      </c>
      <c r="E2835" s="6">
        <v>17877</v>
      </c>
      <c r="F2835" s="7">
        <v>44169.537858796299</v>
      </c>
      <c r="G2835" s="69" t="s">
        <v>4</v>
      </c>
      <c r="H2835" s="68">
        <v>2951</v>
      </c>
      <c r="I2835" s="93">
        <f t="shared" si="211"/>
        <v>29.80808080808081</v>
      </c>
      <c r="J2835" s="93">
        <v>7.3540000000000001</v>
      </c>
      <c r="K2835" s="69">
        <v>99</v>
      </c>
      <c r="L2835" s="68">
        <v>851</v>
      </c>
      <c r="M2835" s="93">
        <f t="shared" si="212"/>
        <v>8.5959595959595951</v>
      </c>
      <c r="N2835" s="93">
        <v>3.2290000000000001</v>
      </c>
      <c r="O2835" s="69">
        <v>99</v>
      </c>
      <c r="P2835" s="191">
        <f t="shared" si="213"/>
        <v>3.4676850763807292</v>
      </c>
      <c r="Q2835" s="77" t="s">
        <v>718</v>
      </c>
      <c r="U2835" s="227" t="s">
        <v>17383</v>
      </c>
      <c r="V2835" s="32">
        <v>0.4201388888888889</v>
      </c>
      <c r="W2835" s="83">
        <v>0.54861111111111105</v>
      </c>
      <c r="X2835" s="86">
        <f t="shared" si="214"/>
        <v>0.12847222222222215</v>
      </c>
    </row>
    <row r="2836" spans="1:24" x14ac:dyDescent="0.3">
      <c r="A2836" s="47" t="s">
        <v>17199</v>
      </c>
      <c r="B2836" s="68" t="s">
        <v>16844</v>
      </c>
      <c r="C2836" s="2" t="s">
        <v>1</v>
      </c>
      <c r="D2836" s="2">
        <v>69</v>
      </c>
      <c r="E2836" s="6">
        <v>18720</v>
      </c>
      <c r="F2836" s="7">
        <v>44173.591550925928</v>
      </c>
      <c r="G2836" s="69" t="s">
        <v>4</v>
      </c>
      <c r="H2836" s="68">
        <v>1976</v>
      </c>
      <c r="I2836" s="93">
        <f t="shared" si="211"/>
        <v>19.760000000000002</v>
      </c>
      <c r="J2836" s="93">
        <v>5.0049999999999999</v>
      </c>
      <c r="K2836" s="69">
        <v>100</v>
      </c>
      <c r="L2836" s="68">
        <v>797</v>
      </c>
      <c r="M2836" s="93">
        <f t="shared" si="212"/>
        <v>7.97</v>
      </c>
      <c r="N2836" s="93">
        <v>3.3039999999999998</v>
      </c>
      <c r="O2836" s="69">
        <v>100</v>
      </c>
      <c r="P2836" s="191">
        <f t="shared" si="213"/>
        <v>2.4792973651191974</v>
      </c>
      <c r="Q2836" s="77" t="s">
        <v>718</v>
      </c>
      <c r="U2836" s="227" t="s">
        <v>17383</v>
      </c>
      <c r="V2836" s="32">
        <v>0.45277777777777778</v>
      </c>
      <c r="W2836" s="83">
        <v>0.61111111111111105</v>
      </c>
      <c r="X2836" s="86">
        <f t="shared" si="214"/>
        <v>0.15833333333333327</v>
      </c>
    </row>
    <row r="2837" spans="1:24" x14ac:dyDescent="0.3">
      <c r="A2837" s="47" t="s">
        <v>17200</v>
      </c>
      <c r="B2837" s="68" t="s">
        <v>4962</v>
      </c>
      <c r="C2837" s="2" t="s">
        <v>6</v>
      </c>
      <c r="D2837" s="2">
        <v>45</v>
      </c>
      <c r="E2837" s="6">
        <v>27528</v>
      </c>
      <c r="F2837" s="7">
        <v>44173.651504629626</v>
      </c>
      <c r="G2837" s="69" t="s">
        <v>4</v>
      </c>
      <c r="H2837" s="68">
        <v>1369</v>
      </c>
      <c r="I2837" s="93">
        <f t="shared" si="211"/>
        <v>13.828282828282829</v>
      </c>
      <c r="J2837" s="93">
        <v>4.1180000000000003</v>
      </c>
      <c r="K2837" s="69">
        <v>99</v>
      </c>
      <c r="L2837" s="68">
        <v>478</v>
      </c>
      <c r="M2837" s="93">
        <f t="shared" si="212"/>
        <v>4.8282828282828278</v>
      </c>
      <c r="N2837" s="93">
        <v>2.1989999999999998</v>
      </c>
      <c r="O2837" s="69">
        <v>99</v>
      </c>
      <c r="P2837" s="191">
        <f t="shared" si="213"/>
        <v>2.8640167364016742</v>
      </c>
      <c r="Q2837" s="77" t="s">
        <v>718</v>
      </c>
      <c r="U2837" s="227" t="s">
        <v>17383</v>
      </c>
      <c r="V2837" s="32">
        <v>0.49583333333333335</v>
      </c>
      <c r="W2837" s="83">
        <v>0.66666666666666663</v>
      </c>
      <c r="X2837" s="86">
        <f t="shared" si="214"/>
        <v>0.17083333333333328</v>
      </c>
    </row>
    <row r="2838" spans="1:24" x14ac:dyDescent="0.3">
      <c r="A2838" s="47" t="s">
        <v>17201</v>
      </c>
      <c r="B2838" s="68" t="s">
        <v>17202</v>
      </c>
      <c r="C2838" s="2" t="s">
        <v>6</v>
      </c>
      <c r="D2838" s="2">
        <v>79</v>
      </c>
      <c r="E2838" s="6">
        <v>15215</v>
      </c>
      <c r="F2838" s="7">
        <v>44173.662592592591</v>
      </c>
      <c r="G2838" s="69" t="s">
        <v>4</v>
      </c>
      <c r="H2838" s="68">
        <v>2891</v>
      </c>
      <c r="I2838" s="93">
        <f t="shared" si="211"/>
        <v>28.91</v>
      </c>
      <c r="J2838" s="93">
        <v>5.3810000000000002</v>
      </c>
      <c r="K2838" s="69">
        <v>100</v>
      </c>
      <c r="L2838" s="68">
        <v>626</v>
      </c>
      <c r="M2838" s="93">
        <f t="shared" si="212"/>
        <v>6.26</v>
      </c>
      <c r="N2838" s="93">
        <v>2.5329999999999999</v>
      </c>
      <c r="O2838" s="69">
        <v>100</v>
      </c>
      <c r="P2838" s="191">
        <f t="shared" si="213"/>
        <v>4.6182108626198088</v>
      </c>
      <c r="Q2838" s="77" t="s">
        <v>718</v>
      </c>
      <c r="U2838" s="227" t="s">
        <v>17381</v>
      </c>
      <c r="V2838" s="32">
        <v>0.53125</v>
      </c>
      <c r="W2838" s="83">
        <v>0.68055555555555547</v>
      </c>
      <c r="X2838" s="86">
        <f t="shared" si="214"/>
        <v>0.14930555555555547</v>
      </c>
    </row>
    <row r="2839" spans="1:24" x14ac:dyDescent="0.3">
      <c r="A2839" s="47" t="s">
        <v>17205</v>
      </c>
      <c r="B2839" s="68" t="s">
        <v>17206</v>
      </c>
      <c r="C2839" s="2" t="s">
        <v>1</v>
      </c>
      <c r="D2839" s="2">
        <v>51</v>
      </c>
      <c r="E2839" s="6">
        <v>25184</v>
      </c>
      <c r="F2839" s="7">
        <v>44174.597581018519</v>
      </c>
      <c r="G2839" s="69" t="s">
        <v>4</v>
      </c>
      <c r="H2839" s="68">
        <v>1911</v>
      </c>
      <c r="I2839" s="93">
        <f t="shared" si="211"/>
        <v>19.303030303030305</v>
      </c>
      <c r="J2839" s="93">
        <v>4.5389999999999997</v>
      </c>
      <c r="K2839" s="69">
        <v>99</v>
      </c>
      <c r="L2839" s="68">
        <v>671</v>
      </c>
      <c r="M2839" s="93">
        <f t="shared" si="212"/>
        <v>6.7777777777777777</v>
      </c>
      <c r="N2839" s="93">
        <v>2.3839999999999999</v>
      </c>
      <c r="O2839" s="69">
        <v>99</v>
      </c>
      <c r="P2839" s="191">
        <f t="shared" si="213"/>
        <v>2.8479880774962747</v>
      </c>
      <c r="Q2839" s="77" t="s">
        <v>718</v>
      </c>
      <c r="U2839" s="227" t="s">
        <v>17381</v>
      </c>
      <c r="V2839" s="32">
        <v>0.4604166666666667</v>
      </c>
      <c r="W2839" s="83">
        <v>0.61805555555555558</v>
      </c>
      <c r="X2839" s="86">
        <f t="shared" si="214"/>
        <v>0.15763888888888888</v>
      </c>
    </row>
    <row r="2840" spans="1:24" x14ac:dyDescent="0.3">
      <c r="A2840" s="47" t="s">
        <v>11989</v>
      </c>
      <c r="B2840" s="68" t="s">
        <v>6025</v>
      </c>
      <c r="C2840" s="2" t="s">
        <v>1</v>
      </c>
      <c r="D2840" s="2">
        <v>61</v>
      </c>
      <c r="E2840" s="6">
        <v>21727</v>
      </c>
      <c r="F2840" s="7">
        <v>44174.619270833333</v>
      </c>
      <c r="G2840" s="69" t="s">
        <v>4</v>
      </c>
      <c r="H2840" s="68">
        <v>2476</v>
      </c>
      <c r="I2840" s="93">
        <f t="shared" si="211"/>
        <v>25.01010101010101</v>
      </c>
      <c r="J2840" s="93">
        <v>4.9370000000000003</v>
      </c>
      <c r="K2840" s="69">
        <v>99</v>
      </c>
      <c r="L2840" s="68">
        <v>522</v>
      </c>
      <c r="M2840" s="93">
        <f t="shared" si="212"/>
        <v>5.2727272727272725</v>
      </c>
      <c r="N2840" s="93">
        <v>2.39</v>
      </c>
      <c r="O2840" s="69">
        <v>99</v>
      </c>
      <c r="P2840" s="191">
        <f t="shared" si="213"/>
        <v>4.7432950191570882</v>
      </c>
      <c r="Q2840" s="77" t="s">
        <v>718</v>
      </c>
      <c r="U2840" s="227" t="s">
        <v>17381</v>
      </c>
      <c r="V2840" s="32">
        <v>0.4777777777777778</v>
      </c>
      <c r="W2840" s="83">
        <v>0.63194444444444442</v>
      </c>
      <c r="X2840" s="86">
        <f t="shared" si="214"/>
        <v>0.15416666666666662</v>
      </c>
    </row>
    <row r="2841" spans="1:24" x14ac:dyDescent="0.3">
      <c r="A2841" s="47" t="s">
        <v>17207</v>
      </c>
      <c r="B2841" s="68" t="s">
        <v>17208</v>
      </c>
      <c r="C2841" s="2" t="s">
        <v>6</v>
      </c>
      <c r="D2841" s="2">
        <v>43</v>
      </c>
      <c r="E2841" s="6">
        <v>28420</v>
      </c>
      <c r="F2841" s="7">
        <v>44174.641921296294</v>
      </c>
      <c r="G2841" s="69" t="s">
        <v>4</v>
      </c>
      <c r="H2841" s="68">
        <v>1545</v>
      </c>
      <c r="I2841" s="93">
        <f t="shared" si="211"/>
        <v>15.606060606060606</v>
      </c>
      <c r="J2841" s="93">
        <v>4.4420000000000002</v>
      </c>
      <c r="K2841" s="69">
        <v>99</v>
      </c>
      <c r="L2841" s="68">
        <v>684</v>
      </c>
      <c r="M2841" s="93">
        <f t="shared" si="212"/>
        <v>6.9090909090909092</v>
      </c>
      <c r="N2841" s="93">
        <v>2.399</v>
      </c>
      <c r="O2841" s="69">
        <v>99</v>
      </c>
      <c r="P2841" s="191">
        <f t="shared" si="213"/>
        <v>2.2587719298245612</v>
      </c>
      <c r="Q2841" s="77" t="s">
        <v>718</v>
      </c>
      <c r="U2841" s="227" t="s">
        <v>17381</v>
      </c>
      <c r="V2841" s="32">
        <v>0.5083333333333333</v>
      </c>
      <c r="W2841" s="83">
        <v>0.66666666666666663</v>
      </c>
      <c r="X2841" s="86">
        <f t="shared" si="214"/>
        <v>0.15833333333333333</v>
      </c>
    </row>
    <row r="2842" spans="1:24" x14ac:dyDescent="0.3">
      <c r="A2842" s="47" t="s">
        <v>17211</v>
      </c>
      <c r="B2842" s="68" t="s">
        <v>17212</v>
      </c>
      <c r="C2842" s="2" t="s">
        <v>6</v>
      </c>
      <c r="D2842" s="2">
        <v>79</v>
      </c>
      <c r="E2842" s="6">
        <v>15020</v>
      </c>
      <c r="F2842" s="7">
        <v>44175.411064814813</v>
      </c>
      <c r="G2842" s="69" t="s">
        <v>4</v>
      </c>
      <c r="H2842" s="68">
        <v>2194</v>
      </c>
      <c r="I2842" s="93">
        <f t="shared" si="211"/>
        <v>22.161616161616163</v>
      </c>
      <c r="J2842" s="93">
        <v>4.5730000000000004</v>
      </c>
      <c r="K2842" s="69">
        <v>99</v>
      </c>
      <c r="L2842" s="68">
        <v>970</v>
      </c>
      <c r="M2842" s="93">
        <f t="shared" si="212"/>
        <v>9.7979797979797976</v>
      </c>
      <c r="N2842" s="93">
        <v>3.1819999999999999</v>
      </c>
      <c r="O2842" s="69">
        <v>99</v>
      </c>
      <c r="P2842" s="191">
        <f t="shared" si="213"/>
        <v>2.2618556701030932</v>
      </c>
      <c r="Q2842" s="77" t="s">
        <v>718</v>
      </c>
      <c r="U2842" s="227" t="s">
        <v>17381</v>
      </c>
      <c r="V2842" s="32">
        <v>0.38194444444444442</v>
      </c>
      <c r="W2842" s="83">
        <v>0.52083333333333337</v>
      </c>
      <c r="X2842" s="86">
        <f t="shared" si="214"/>
        <v>0.13888888888888895</v>
      </c>
    </row>
    <row r="2843" spans="1:24" x14ac:dyDescent="0.3">
      <c r="A2843" s="47" t="s">
        <v>17232</v>
      </c>
      <c r="B2843" s="68" t="s">
        <v>17233</v>
      </c>
      <c r="C2843" s="2" t="s">
        <v>6</v>
      </c>
      <c r="D2843" s="2">
        <v>26</v>
      </c>
      <c r="E2843" s="6">
        <v>34496</v>
      </c>
      <c r="F2843" s="7">
        <v>44179.621921296297</v>
      </c>
      <c r="G2843" s="69" t="s">
        <v>4</v>
      </c>
      <c r="H2843" s="68">
        <v>885</v>
      </c>
      <c r="I2843" s="93">
        <f t="shared" si="211"/>
        <v>8.9393939393939394</v>
      </c>
      <c r="J2843" s="93">
        <v>2.9750000000000001</v>
      </c>
      <c r="K2843" s="69">
        <v>99</v>
      </c>
      <c r="L2843" s="68">
        <v>388</v>
      </c>
      <c r="M2843" s="93">
        <f t="shared" si="212"/>
        <v>3.9191919191919191</v>
      </c>
      <c r="N2843" s="93">
        <v>2.069</v>
      </c>
      <c r="O2843" s="69">
        <v>99</v>
      </c>
      <c r="P2843" s="191">
        <f t="shared" si="213"/>
        <v>2.2809278350515463</v>
      </c>
      <c r="Q2843" s="77" t="s">
        <v>718</v>
      </c>
      <c r="U2843" s="227" t="s">
        <v>17378</v>
      </c>
      <c r="V2843" s="32">
        <v>0.47916666666666669</v>
      </c>
      <c r="W2843" s="83">
        <v>0.63541666666666663</v>
      </c>
      <c r="X2843" s="86">
        <f t="shared" si="214"/>
        <v>0.15624999999999994</v>
      </c>
    </row>
    <row r="2844" spans="1:24" x14ac:dyDescent="0.3">
      <c r="A2844" s="47" t="s">
        <v>17242</v>
      </c>
      <c r="B2844" s="68" t="s">
        <v>207</v>
      </c>
      <c r="C2844" s="2" t="s">
        <v>1</v>
      </c>
      <c r="D2844" s="2">
        <v>62</v>
      </c>
      <c r="E2844" s="6">
        <v>21323</v>
      </c>
      <c r="F2844" s="7">
        <v>44180.645451388889</v>
      </c>
      <c r="G2844" s="69" t="s">
        <v>4</v>
      </c>
      <c r="H2844" s="68">
        <v>1348</v>
      </c>
      <c r="I2844" s="93">
        <f t="shared" si="211"/>
        <v>13.48</v>
      </c>
      <c r="J2844" s="93">
        <v>4.2220000000000004</v>
      </c>
      <c r="K2844" s="69">
        <v>100</v>
      </c>
      <c r="L2844" s="68">
        <v>505</v>
      </c>
      <c r="M2844" s="93">
        <f t="shared" si="212"/>
        <v>5.05</v>
      </c>
      <c r="N2844" s="93">
        <v>2.081</v>
      </c>
      <c r="O2844" s="69">
        <v>100</v>
      </c>
      <c r="P2844" s="191">
        <f t="shared" si="213"/>
        <v>2.6693069306930695</v>
      </c>
      <c r="Q2844" s="77" t="s">
        <v>718</v>
      </c>
      <c r="U2844" s="227" t="s">
        <v>17378</v>
      </c>
      <c r="V2844" s="32">
        <v>0.49444444444444446</v>
      </c>
      <c r="W2844" s="83">
        <v>0.65972222222222221</v>
      </c>
      <c r="X2844" s="86">
        <f t="shared" si="214"/>
        <v>0.16527777777777775</v>
      </c>
    </row>
    <row r="2845" spans="1:24" x14ac:dyDescent="0.3">
      <c r="A2845" s="47" t="s">
        <v>15052</v>
      </c>
      <c r="B2845" s="68" t="s">
        <v>15053</v>
      </c>
      <c r="C2845" s="2" t="s">
        <v>6</v>
      </c>
      <c r="D2845" s="2">
        <v>50</v>
      </c>
      <c r="E2845" s="6">
        <v>25570</v>
      </c>
      <c r="F2845" s="7">
        <v>44181.536921296298</v>
      </c>
      <c r="G2845" s="69" t="s">
        <v>4</v>
      </c>
      <c r="H2845" s="68">
        <v>2416</v>
      </c>
      <c r="I2845" s="93">
        <f t="shared" si="211"/>
        <v>24.404040404040405</v>
      </c>
      <c r="J2845" s="93">
        <v>6.4269999999999996</v>
      </c>
      <c r="K2845" s="69">
        <v>99</v>
      </c>
      <c r="L2845" s="68">
        <v>740</v>
      </c>
      <c r="M2845" s="93">
        <f t="shared" si="212"/>
        <v>7.4747474747474749</v>
      </c>
      <c r="N2845" s="93">
        <v>2.89</v>
      </c>
      <c r="O2845" s="69">
        <v>99</v>
      </c>
      <c r="P2845" s="191">
        <f t="shared" si="213"/>
        <v>3.2648648648648648</v>
      </c>
      <c r="Q2845" s="77" t="s">
        <v>718</v>
      </c>
      <c r="U2845" s="227" t="s">
        <v>17378</v>
      </c>
      <c r="V2845" s="32">
        <v>0.42152777777777778</v>
      </c>
      <c r="W2845" s="83">
        <v>0.54861111111111105</v>
      </c>
      <c r="X2845" s="86">
        <f t="shared" si="214"/>
        <v>0.12708333333333327</v>
      </c>
    </row>
    <row r="2846" spans="1:24" x14ac:dyDescent="0.3">
      <c r="A2846" s="47" t="s">
        <v>17249</v>
      </c>
      <c r="B2846" s="68" t="s">
        <v>17250</v>
      </c>
      <c r="C2846" s="2" t="s">
        <v>6</v>
      </c>
      <c r="D2846" s="2">
        <v>35</v>
      </c>
      <c r="E2846" s="6">
        <v>31121</v>
      </c>
      <c r="F2846" s="7">
        <v>44181.579039351855</v>
      </c>
      <c r="G2846" s="69" t="s">
        <v>4</v>
      </c>
      <c r="H2846" s="68">
        <v>2088</v>
      </c>
      <c r="I2846" s="93">
        <f t="shared" si="211"/>
        <v>21.09090909090909</v>
      </c>
      <c r="J2846" s="93">
        <v>4.8550000000000004</v>
      </c>
      <c r="K2846" s="69">
        <v>99</v>
      </c>
      <c r="L2846" s="68">
        <v>935</v>
      </c>
      <c r="M2846" s="93">
        <f t="shared" si="212"/>
        <v>9.4444444444444446</v>
      </c>
      <c r="N2846" s="93">
        <v>3.1760000000000002</v>
      </c>
      <c r="O2846" s="69">
        <v>99</v>
      </c>
      <c r="P2846" s="191">
        <f t="shared" si="213"/>
        <v>2.2331550802139035</v>
      </c>
      <c r="Q2846" s="77" t="s">
        <v>718</v>
      </c>
      <c r="U2846" s="227" t="s">
        <v>17378</v>
      </c>
      <c r="V2846" s="32">
        <v>0.4375</v>
      </c>
      <c r="W2846" s="83">
        <v>0.59722222222222221</v>
      </c>
      <c r="X2846" s="86">
        <f t="shared" si="214"/>
        <v>0.15972222222222221</v>
      </c>
    </row>
    <row r="2847" spans="1:24" x14ac:dyDescent="0.3">
      <c r="A2847" s="47" t="s">
        <v>13081</v>
      </c>
      <c r="B2847" s="68" t="s">
        <v>762</v>
      </c>
      <c r="C2847" s="2" t="s">
        <v>1</v>
      </c>
      <c r="D2847" s="2">
        <v>62</v>
      </c>
      <c r="E2847" s="6">
        <v>21436</v>
      </c>
      <c r="F2847" s="7">
        <v>44183.51667824074</v>
      </c>
      <c r="G2847" s="69" t="s">
        <v>4</v>
      </c>
      <c r="H2847" s="68">
        <v>2183</v>
      </c>
      <c r="I2847" s="93">
        <f t="shared" si="211"/>
        <v>22.050505050505052</v>
      </c>
      <c r="J2847" s="93">
        <v>4.3079999999999998</v>
      </c>
      <c r="K2847" s="69">
        <v>99</v>
      </c>
      <c r="L2847" s="68">
        <v>710</v>
      </c>
      <c r="M2847" s="93">
        <f t="shared" si="212"/>
        <v>7.1717171717171722</v>
      </c>
      <c r="N2847" s="93">
        <v>2.9590000000000001</v>
      </c>
      <c r="O2847" s="69">
        <v>99</v>
      </c>
      <c r="P2847" s="191">
        <f t="shared" si="213"/>
        <v>3.0746478873239438</v>
      </c>
      <c r="Q2847" s="77" t="s">
        <v>718</v>
      </c>
      <c r="U2847" s="227" t="s">
        <v>17378</v>
      </c>
      <c r="V2847" s="32">
        <v>0.3833333333333333</v>
      </c>
      <c r="W2847" s="83">
        <v>0.52083333333333337</v>
      </c>
      <c r="X2847" s="86">
        <f t="shared" si="214"/>
        <v>0.13750000000000007</v>
      </c>
    </row>
    <row r="2848" spans="1:24" x14ac:dyDescent="0.3">
      <c r="A2848" s="47" t="s">
        <v>17266</v>
      </c>
      <c r="B2848" s="68" t="s">
        <v>17267</v>
      </c>
      <c r="C2848" s="2" t="s">
        <v>1</v>
      </c>
      <c r="D2848" s="2">
        <v>59</v>
      </c>
      <c r="E2848" s="6">
        <v>22442</v>
      </c>
      <c r="F2848" s="7">
        <v>44183.536597222221</v>
      </c>
      <c r="G2848" s="69" t="s">
        <v>4</v>
      </c>
      <c r="H2848" s="68">
        <v>1713</v>
      </c>
      <c r="I2848" s="93">
        <f t="shared" si="211"/>
        <v>17.303030303030305</v>
      </c>
      <c r="J2848" s="93">
        <v>4.3109999999999999</v>
      </c>
      <c r="K2848" s="69">
        <v>99</v>
      </c>
      <c r="L2848" s="68">
        <v>663</v>
      </c>
      <c r="M2848" s="93">
        <f t="shared" si="212"/>
        <v>6.6969696969696972</v>
      </c>
      <c r="N2848" s="93">
        <v>2.738</v>
      </c>
      <c r="O2848" s="69">
        <v>99</v>
      </c>
      <c r="P2848" s="191">
        <f t="shared" si="213"/>
        <v>2.5837104072398192</v>
      </c>
      <c r="Q2848" s="77" t="s">
        <v>718</v>
      </c>
      <c r="U2848" s="227" t="s">
        <v>17378</v>
      </c>
      <c r="V2848" s="32">
        <v>0.40416666666666662</v>
      </c>
      <c r="W2848" s="83">
        <v>0.54861111111111105</v>
      </c>
      <c r="X2848" s="86">
        <f t="shared" si="214"/>
        <v>0.14444444444444443</v>
      </c>
    </row>
    <row r="2849" spans="1:24" x14ac:dyDescent="0.3">
      <c r="A2849" s="47" t="s">
        <v>17270</v>
      </c>
      <c r="B2849" s="68" t="s">
        <v>17271</v>
      </c>
      <c r="C2849" s="2" t="s">
        <v>6</v>
      </c>
      <c r="D2849" s="2">
        <v>54</v>
      </c>
      <c r="E2849" s="6">
        <v>24228</v>
      </c>
      <c r="F2849" s="7">
        <v>44183.624027777776</v>
      </c>
      <c r="G2849" s="69" t="s">
        <v>4</v>
      </c>
      <c r="H2849" s="68">
        <v>1951</v>
      </c>
      <c r="I2849" s="93">
        <f t="shared" si="211"/>
        <v>19.707070707070706</v>
      </c>
      <c r="J2849" s="93">
        <v>4.8739999999999997</v>
      </c>
      <c r="K2849" s="69">
        <v>99</v>
      </c>
      <c r="L2849" s="68">
        <v>595</v>
      </c>
      <c r="M2849" s="93">
        <f t="shared" si="212"/>
        <v>6.0101010101010104</v>
      </c>
      <c r="N2849" s="93">
        <v>2.609</v>
      </c>
      <c r="O2849" s="69">
        <v>99</v>
      </c>
      <c r="P2849" s="191">
        <f t="shared" si="213"/>
        <v>3.2789915966386549</v>
      </c>
      <c r="Q2849" s="77" t="s">
        <v>718</v>
      </c>
      <c r="U2849" s="227" t="s">
        <v>17378</v>
      </c>
      <c r="V2849" s="32">
        <v>0.47847222222222219</v>
      </c>
      <c r="W2849" s="83">
        <v>0.64583333333333337</v>
      </c>
      <c r="X2849" s="86">
        <f t="shared" si="214"/>
        <v>0.16736111111111118</v>
      </c>
    </row>
    <row r="2850" spans="1:24" x14ac:dyDescent="0.3">
      <c r="A2850" s="47" t="s">
        <v>17274</v>
      </c>
      <c r="B2850" s="68" t="s">
        <v>1053</v>
      </c>
      <c r="C2850" s="2" t="s">
        <v>1</v>
      </c>
      <c r="D2850" s="2">
        <v>77</v>
      </c>
      <c r="E2850" s="6">
        <v>15779</v>
      </c>
      <c r="F2850" s="7">
        <v>44183.646006944444</v>
      </c>
      <c r="G2850" s="69" t="s">
        <v>4</v>
      </c>
      <c r="H2850" s="68">
        <v>2716</v>
      </c>
      <c r="I2850" s="93">
        <f t="shared" si="211"/>
        <v>27.434343434343436</v>
      </c>
      <c r="J2850" s="93">
        <v>5.492</v>
      </c>
      <c r="K2850" s="69">
        <v>99</v>
      </c>
      <c r="L2850" s="68">
        <v>867</v>
      </c>
      <c r="M2850" s="93">
        <f t="shared" si="212"/>
        <v>8.7575757575757578</v>
      </c>
      <c r="N2850" s="93">
        <v>3.27</v>
      </c>
      <c r="O2850" s="69">
        <v>99</v>
      </c>
      <c r="P2850" s="191">
        <f t="shared" si="213"/>
        <v>3.1326412918108422</v>
      </c>
      <c r="Q2850" s="77" t="s">
        <v>718</v>
      </c>
      <c r="U2850" s="227" t="s">
        <v>17378</v>
      </c>
      <c r="V2850" s="32">
        <v>0.5083333333333333</v>
      </c>
      <c r="W2850" s="83">
        <v>0.68055555555555547</v>
      </c>
      <c r="X2850" s="86">
        <f t="shared" si="214"/>
        <v>0.17222222222222217</v>
      </c>
    </row>
    <row r="2851" spans="1:24" x14ac:dyDescent="0.3">
      <c r="A2851" s="47" t="s">
        <v>17277</v>
      </c>
      <c r="B2851" s="68" t="s">
        <v>17278</v>
      </c>
      <c r="C2851" s="2" t="s">
        <v>6</v>
      </c>
      <c r="D2851" s="2">
        <v>57</v>
      </c>
      <c r="E2851" s="6">
        <v>23095</v>
      </c>
      <c r="F2851" s="7">
        <v>44186.583136574074</v>
      </c>
      <c r="G2851" s="69" t="s">
        <v>4</v>
      </c>
      <c r="H2851" s="68">
        <v>2175</v>
      </c>
      <c r="I2851" s="93">
        <f t="shared" si="211"/>
        <v>21.75</v>
      </c>
      <c r="J2851" s="93">
        <v>4.1639999999999997</v>
      </c>
      <c r="K2851" s="69">
        <v>100</v>
      </c>
      <c r="L2851" s="68">
        <v>1028</v>
      </c>
      <c r="M2851" s="93">
        <f t="shared" si="212"/>
        <v>10.28</v>
      </c>
      <c r="N2851" s="93">
        <v>3.5510000000000002</v>
      </c>
      <c r="O2851" s="69">
        <v>100</v>
      </c>
      <c r="P2851" s="191">
        <f t="shared" si="213"/>
        <v>2.1157587548638133</v>
      </c>
      <c r="Q2851" s="77" t="s">
        <v>718</v>
      </c>
      <c r="U2851" s="227" t="s">
        <v>17378</v>
      </c>
      <c r="V2851" s="32">
        <v>0.45833333333333331</v>
      </c>
      <c r="W2851" s="83">
        <v>0.59722222222222221</v>
      </c>
      <c r="X2851" s="86">
        <f t="shared" si="214"/>
        <v>0.1388888888888889</v>
      </c>
    </row>
    <row r="2852" spans="1:24" x14ac:dyDescent="0.3">
      <c r="A2852" s="47" t="s">
        <v>12081</v>
      </c>
      <c r="B2852" s="68" t="s">
        <v>5848</v>
      </c>
      <c r="C2852" s="2" t="s">
        <v>1</v>
      </c>
      <c r="D2852" s="2">
        <v>49</v>
      </c>
      <c r="E2852" s="6">
        <v>26216</v>
      </c>
      <c r="F2852" s="7">
        <v>44186.639444444445</v>
      </c>
      <c r="G2852" s="69" t="s">
        <v>4</v>
      </c>
      <c r="H2852" s="68">
        <v>1383</v>
      </c>
      <c r="I2852" s="93">
        <f t="shared" si="211"/>
        <v>13.83</v>
      </c>
      <c r="J2852" s="93">
        <v>3.1779999999999999</v>
      </c>
      <c r="K2852" s="69">
        <v>100</v>
      </c>
      <c r="L2852" s="68">
        <v>441</v>
      </c>
      <c r="M2852" s="93">
        <f t="shared" si="212"/>
        <v>4.41</v>
      </c>
      <c r="N2852" s="93">
        <v>2.2919999999999998</v>
      </c>
      <c r="O2852" s="69">
        <v>100</v>
      </c>
      <c r="P2852" s="191">
        <f t="shared" si="213"/>
        <v>3.1360544217687072</v>
      </c>
      <c r="Q2852" s="77" t="s">
        <v>718</v>
      </c>
      <c r="U2852" s="227" t="s">
        <v>17378</v>
      </c>
      <c r="V2852" s="32">
        <v>0.4916666666666667</v>
      </c>
      <c r="W2852" s="83">
        <v>0.64583333333333337</v>
      </c>
      <c r="X2852" s="86">
        <f t="shared" si="214"/>
        <v>0.15416666666666667</v>
      </c>
    </row>
    <row r="2853" spans="1:24" x14ac:dyDescent="0.3">
      <c r="A2853" s="47" t="s">
        <v>17285</v>
      </c>
      <c r="B2853" s="68" t="s">
        <v>17286</v>
      </c>
      <c r="C2853" s="2" t="s">
        <v>6</v>
      </c>
      <c r="D2853" s="2">
        <v>85</v>
      </c>
      <c r="E2853" s="6">
        <v>13117</v>
      </c>
      <c r="F2853" s="7">
        <v>44187.668726851851</v>
      </c>
      <c r="G2853" s="69" t="s">
        <v>4</v>
      </c>
      <c r="H2853" s="68">
        <v>3010</v>
      </c>
      <c r="I2853" s="93">
        <f t="shared" si="211"/>
        <v>30.1</v>
      </c>
      <c r="J2853" s="93">
        <v>5.84</v>
      </c>
      <c r="K2853" s="69">
        <v>100</v>
      </c>
      <c r="L2853" s="68">
        <v>1383</v>
      </c>
      <c r="M2853" s="93">
        <f t="shared" si="212"/>
        <v>13.83</v>
      </c>
      <c r="N2853" s="93">
        <v>3.9079999999999999</v>
      </c>
      <c r="O2853" s="69">
        <v>100</v>
      </c>
      <c r="P2853" s="191">
        <f t="shared" si="213"/>
        <v>2.1764280549530008</v>
      </c>
      <c r="Q2853" s="77" t="s">
        <v>718</v>
      </c>
      <c r="U2853" s="227" t="s">
        <v>17378</v>
      </c>
      <c r="V2853" s="32">
        <v>0.52777777777777779</v>
      </c>
      <c r="W2853" s="83">
        <v>0.68055555555555547</v>
      </c>
      <c r="X2853" s="86">
        <f t="shared" si="214"/>
        <v>0.15277777777777768</v>
      </c>
    </row>
    <row r="2854" spans="1:24" x14ac:dyDescent="0.3">
      <c r="A2854" s="47" t="s">
        <v>12513</v>
      </c>
      <c r="B2854" s="68" t="s">
        <v>1568</v>
      </c>
      <c r="C2854" s="2" t="s">
        <v>6</v>
      </c>
      <c r="D2854" s="2">
        <v>68</v>
      </c>
      <c r="E2854" s="6">
        <v>19063</v>
      </c>
      <c r="F2854" s="7">
        <v>44188.600023148145</v>
      </c>
      <c r="G2854" s="69" t="s">
        <v>4</v>
      </c>
      <c r="H2854" s="68">
        <v>3550</v>
      </c>
      <c r="I2854" s="93">
        <f t="shared" si="211"/>
        <v>35.5</v>
      </c>
      <c r="J2854" s="93">
        <v>8.5839999999999996</v>
      </c>
      <c r="K2854" s="69">
        <v>100</v>
      </c>
      <c r="L2854" s="68">
        <v>511</v>
      </c>
      <c r="M2854" s="93">
        <f t="shared" si="212"/>
        <v>5.1100000000000003</v>
      </c>
      <c r="N2854" s="93">
        <v>2.5179999999999998</v>
      </c>
      <c r="O2854" s="69">
        <v>100</v>
      </c>
      <c r="P2854" s="191">
        <f t="shared" si="213"/>
        <v>6.9471624266144811</v>
      </c>
      <c r="Q2854" s="77" t="s">
        <v>718</v>
      </c>
      <c r="U2854" s="231" t="s">
        <v>17351</v>
      </c>
      <c r="V2854" s="32">
        <v>0.45902777777777781</v>
      </c>
      <c r="W2854" s="83">
        <v>0.61805555555555558</v>
      </c>
      <c r="X2854" s="86">
        <f t="shared" si="214"/>
        <v>0.15902777777777777</v>
      </c>
    </row>
    <row r="2855" spans="1:24" x14ac:dyDescent="0.3">
      <c r="A2855" s="47" t="s">
        <v>17294</v>
      </c>
      <c r="B2855" s="68" t="s">
        <v>225</v>
      </c>
      <c r="C2855" s="2" t="s">
        <v>6</v>
      </c>
      <c r="D2855" s="2">
        <v>55</v>
      </c>
      <c r="E2855" s="6">
        <v>24059</v>
      </c>
      <c r="F2855" s="7">
        <v>44188.632384259261</v>
      </c>
      <c r="G2855" s="69" t="s">
        <v>4</v>
      </c>
      <c r="H2855" s="68">
        <v>2727</v>
      </c>
      <c r="I2855" s="93">
        <f t="shared" si="211"/>
        <v>27.545454545454547</v>
      </c>
      <c r="J2855" s="93">
        <v>5.4550000000000001</v>
      </c>
      <c r="K2855" s="69">
        <v>99</v>
      </c>
      <c r="L2855" s="68">
        <v>1248</v>
      </c>
      <c r="M2855" s="93">
        <f t="shared" si="212"/>
        <v>12.606060606060606</v>
      </c>
      <c r="N2855" s="93">
        <v>3.5939999999999999</v>
      </c>
      <c r="O2855" s="69">
        <v>99</v>
      </c>
      <c r="P2855" s="191">
        <f t="shared" si="213"/>
        <v>2.1850961538461542</v>
      </c>
      <c r="Q2855" s="77" t="s">
        <v>718</v>
      </c>
      <c r="U2855" s="227" t="s">
        <v>17378</v>
      </c>
      <c r="V2855" s="32">
        <v>0.50694444444444442</v>
      </c>
      <c r="W2855" s="83">
        <v>0.65972222222222221</v>
      </c>
      <c r="X2855" s="86">
        <f t="shared" si="214"/>
        <v>0.15277777777777779</v>
      </c>
    </row>
    <row r="2856" spans="1:24" x14ac:dyDescent="0.3">
      <c r="A2856" s="47" t="s">
        <v>17295</v>
      </c>
      <c r="B2856" s="68" t="s">
        <v>17296</v>
      </c>
      <c r="C2856" s="2" t="s">
        <v>1</v>
      </c>
      <c r="D2856" s="2">
        <v>59</v>
      </c>
      <c r="E2856" s="6">
        <v>22573</v>
      </c>
      <c r="F2856" s="7">
        <v>44188.643055555556</v>
      </c>
      <c r="G2856" s="69" t="s">
        <v>4</v>
      </c>
      <c r="H2856" s="68">
        <v>2460</v>
      </c>
      <c r="I2856" s="93">
        <f t="shared" si="211"/>
        <v>24.6</v>
      </c>
      <c r="J2856" s="93">
        <v>5.5759999999999996</v>
      </c>
      <c r="K2856" s="69">
        <v>100</v>
      </c>
      <c r="L2856" s="68">
        <v>450</v>
      </c>
      <c r="M2856" s="93">
        <f t="shared" si="212"/>
        <v>4.5</v>
      </c>
      <c r="N2856" s="93">
        <v>1.9670000000000001</v>
      </c>
      <c r="O2856" s="69">
        <v>100</v>
      </c>
      <c r="P2856" s="191">
        <f t="shared" si="213"/>
        <v>5.4666666666666668</v>
      </c>
      <c r="Q2856" s="77" t="s">
        <v>718</v>
      </c>
      <c r="U2856" s="227" t="s">
        <v>17378</v>
      </c>
      <c r="V2856" s="32">
        <v>0.52638888888888891</v>
      </c>
      <c r="W2856" s="83">
        <v>0.68055555555555547</v>
      </c>
      <c r="X2856" s="86">
        <f t="shared" si="214"/>
        <v>0.15416666666666656</v>
      </c>
    </row>
    <row r="2857" spans="1:24" x14ac:dyDescent="0.3">
      <c r="A2857" s="47" t="s">
        <v>17305</v>
      </c>
      <c r="B2857" s="68" t="s">
        <v>758</v>
      </c>
      <c r="C2857" s="2" t="s">
        <v>1</v>
      </c>
      <c r="D2857" s="2">
        <v>77</v>
      </c>
      <c r="E2857" s="6">
        <v>16027</v>
      </c>
      <c r="F2857" s="7">
        <v>44189.620775462965</v>
      </c>
      <c r="G2857" s="69" t="s">
        <v>4</v>
      </c>
      <c r="H2857" s="68">
        <v>2509</v>
      </c>
      <c r="I2857" s="93">
        <f t="shared" si="211"/>
        <v>25.343434343434343</v>
      </c>
      <c r="J2857" s="93">
        <v>5.4640000000000004</v>
      </c>
      <c r="K2857" s="69">
        <v>99</v>
      </c>
      <c r="L2857" s="68">
        <v>774</v>
      </c>
      <c r="M2857" s="93">
        <f t="shared" si="212"/>
        <v>7.8181818181818183</v>
      </c>
      <c r="N2857" s="93">
        <v>2.9740000000000002</v>
      </c>
      <c r="O2857" s="69">
        <v>99</v>
      </c>
      <c r="P2857" s="191">
        <f t="shared" si="213"/>
        <v>3.2416020671834622</v>
      </c>
      <c r="Q2857" s="77" t="s">
        <v>718</v>
      </c>
      <c r="U2857" s="231" t="s">
        <v>17378</v>
      </c>
      <c r="V2857" s="32">
        <v>0.4826388888888889</v>
      </c>
      <c r="W2857" s="83">
        <v>0.63541666666666663</v>
      </c>
      <c r="X2857" s="86">
        <f t="shared" si="214"/>
        <v>0.15277777777777773</v>
      </c>
    </row>
    <row r="2858" spans="1:24" x14ac:dyDescent="0.3">
      <c r="A2858" s="47" t="s">
        <v>17306</v>
      </c>
      <c r="B2858" s="68" t="s">
        <v>10973</v>
      </c>
      <c r="C2858" s="2" t="s">
        <v>1</v>
      </c>
      <c r="D2858" s="2">
        <v>73</v>
      </c>
      <c r="E2858" s="6">
        <v>17375</v>
      </c>
      <c r="F2858" s="7">
        <v>44189.629814814813</v>
      </c>
      <c r="G2858" s="69" t="s">
        <v>4</v>
      </c>
      <c r="H2858" s="68">
        <v>2110</v>
      </c>
      <c r="I2858" s="93">
        <f t="shared" si="211"/>
        <v>21.313131313131311</v>
      </c>
      <c r="J2858" s="93">
        <v>4.6769999999999996</v>
      </c>
      <c r="K2858" s="69">
        <v>99</v>
      </c>
      <c r="L2858" s="68">
        <v>480</v>
      </c>
      <c r="M2858" s="93">
        <f t="shared" si="212"/>
        <v>4.8484848484848486</v>
      </c>
      <c r="N2858" s="93">
        <v>2.278</v>
      </c>
      <c r="O2858" s="69">
        <v>99</v>
      </c>
      <c r="P2858" s="191">
        <f t="shared" si="213"/>
        <v>4.395833333333333</v>
      </c>
      <c r="Q2858" s="77" t="s">
        <v>718</v>
      </c>
      <c r="U2858" s="227" t="s">
        <v>17378</v>
      </c>
      <c r="V2858" s="32">
        <v>0.49791666666666662</v>
      </c>
      <c r="W2858" s="83">
        <v>0.66666666666666663</v>
      </c>
      <c r="X2858" s="86">
        <f t="shared" si="214"/>
        <v>0.16875000000000001</v>
      </c>
    </row>
    <row r="2859" spans="1:24" x14ac:dyDescent="0.3">
      <c r="A2859" s="47" t="s">
        <v>17307</v>
      </c>
      <c r="B2859" s="68" t="s">
        <v>17308</v>
      </c>
      <c r="C2859" s="2" t="s">
        <v>6</v>
      </c>
      <c r="D2859" s="2">
        <v>58</v>
      </c>
      <c r="E2859" s="6">
        <v>22653</v>
      </c>
      <c r="F2859" s="7">
        <v>44189.640520833331</v>
      </c>
      <c r="G2859" s="69" t="s">
        <v>4</v>
      </c>
      <c r="H2859" s="68">
        <v>1725</v>
      </c>
      <c r="I2859" s="93">
        <f t="shared" si="211"/>
        <v>17.25</v>
      </c>
      <c r="J2859" s="93">
        <v>4.2809999999999997</v>
      </c>
      <c r="K2859" s="69">
        <v>100</v>
      </c>
      <c r="L2859" s="68">
        <v>576</v>
      </c>
      <c r="M2859" s="93">
        <f t="shared" si="212"/>
        <v>5.76</v>
      </c>
      <c r="N2859" s="93">
        <v>2.6480000000000001</v>
      </c>
      <c r="O2859" s="69">
        <v>100</v>
      </c>
      <c r="P2859" s="191">
        <f t="shared" si="213"/>
        <v>2.994791666666667</v>
      </c>
      <c r="Q2859" s="77" t="s">
        <v>718</v>
      </c>
      <c r="U2859" s="227" t="s">
        <v>17378</v>
      </c>
      <c r="V2859" s="32">
        <v>0.51944444444444449</v>
      </c>
      <c r="W2859" s="83">
        <v>0.65277777777777779</v>
      </c>
      <c r="X2859" s="86">
        <f t="shared" si="214"/>
        <v>0.1333333333333333</v>
      </c>
    </row>
    <row r="2860" spans="1:24" x14ac:dyDescent="0.3">
      <c r="A2860" s="47" t="s">
        <v>17317</v>
      </c>
      <c r="B2860" s="68" t="s">
        <v>14117</v>
      </c>
      <c r="C2860" s="2" t="s">
        <v>1</v>
      </c>
      <c r="D2860" s="2">
        <v>63</v>
      </c>
      <c r="E2860" s="6">
        <v>20866</v>
      </c>
      <c r="F2860" s="7">
        <v>44193.587627314817</v>
      </c>
      <c r="G2860" s="69" t="s">
        <v>4</v>
      </c>
      <c r="H2860" s="68">
        <v>3008</v>
      </c>
      <c r="I2860" s="93">
        <f t="shared" si="211"/>
        <v>30.383838383838384</v>
      </c>
      <c r="J2860" s="93">
        <v>5.7279999999999998</v>
      </c>
      <c r="K2860" s="69">
        <v>99</v>
      </c>
      <c r="L2860" s="68">
        <v>434</v>
      </c>
      <c r="M2860" s="93">
        <f t="shared" si="212"/>
        <v>4.3838383838383841</v>
      </c>
      <c r="N2860" s="93">
        <v>1.9419999999999999</v>
      </c>
      <c r="O2860" s="69">
        <v>99</v>
      </c>
      <c r="P2860" s="191">
        <f t="shared" si="213"/>
        <v>6.9308755760368657</v>
      </c>
      <c r="Q2860" s="77" t="s">
        <v>718</v>
      </c>
      <c r="U2860" s="227" t="s">
        <v>17378</v>
      </c>
      <c r="V2860" s="32">
        <v>0.4513888888888889</v>
      </c>
      <c r="W2860" s="83">
        <v>0.60763888888888895</v>
      </c>
      <c r="X2860" s="86">
        <f t="shared" si="214"/>
        <v>0.15625000000000006</v>
      </c>
    </row>
    <row r="2861" spans="1:24" x14ac:dyDescent="0.3">
      <c r="A2861" s="47" t="s">
        <v>17319</v>
      </c>
      <c r="B2861" s="68" t="s">
        <v>17320</v>
      </c>
      <c r="C2861" s="2" t="s">
        <v>6</v>
      </c>
      <c r="D2861" s="2">
        <v>56</v>
      </c>
      <c r="E2861" s="6">
        <v>23439</v>
      </c>
      <c r="F2861" s="7">
        <v>44193.624363425923</v>
      </c>
      <c r="G2861" s="69" t="s">
        <v>4</v>
      </c>
      <c r="H2861" s="68">
        <v>1986</v>
      </c>
      <c r="I2861" s="93">
        <f t="shared" si="211"/>
        <v>19.86</v>
      </c>
      <c r="J2861" s="93">
        <v>5.4349999999999996</v>
      </c>
      <c r="K2861" s="69">
        <v>100</v>
      </c>
      <c r="L2861" s="68">
        <v>644</v>
      </c>
      <c r="M2861" s="93">
        <f t="shared" si="212"/>
        <v>6.44</v>
      </c>
      <c r="N2861" s="93">
        <v>2.6720000000000002</v>
      </c>
      <c r="O2861" s="69">
        <v>100</v>
      </c>
      <c r="P2861" s="191">
        <f t="shared" si="213"/>
        <v>3.0838509316770182</v>
      </c>
      <c r="Q2861" s="77" t="s">
        <v>718</v>
      </c>
      <c r="U2861" s="227" t="s">
        <v>17378</v>
      </c>
      <c r="V2861" s="32">
        <v>0.4597222222222222</v>
      </c>
      <c r="W2861" s="83">
        <v>0.63888888888888895</v>
      </c>
      <c r="X2861" s="86">
        <f t="shared" si="214"/>
        <v>0.17916666666666675</v>
      </c>
    </row>
    <row r="2862" spans="1:24" x14ac:dyDescent="0.3">
      <c r="A2862" s="47" t="s">
        <v>17323</v>
      </c>
      <c r="B2862" s="68" t="s">
        <v>17324</v>
      </c>
      <c r="C2862" s="2" t="s">
        <v>6</v>
      </c>
      <c r="D2862" s="2">
        <v>58</v>
      </c>
      <c r="E2862" s="6">
        <v>22756</v>
      </c>
      <c r="F2862" s="7">
        <v>44194.441759259258</v>
      </c>
      <c r="G2862" s="69" t="s">
        <v>4</v>
      </c>
      <c r="H2862" s="68">
        <v>2678</v>
      </c>
      <c r="I2862" s="93">
        <f t="shared" si="211"/>
        <v>27.050505050505052</v>
      </c>
      <c r="J2862" s="93">
        <v>5.0270000000000001</v>
      </c>
      <c r="K2862" s="69">
        <v>99</v>
      </c>
      <c r="L2862" s="68">
        <v>751</v>
      </c>
      <c r="M2862" s="93">
        <f t="shared" si="212"/>
        <v>7.5858585858585856</v>
      </c>
      <c r="N2862" s="93">
        <v>2.7029999999999998</v>
      </c>
      <c r="O2862" s="69">
        <v>99</v>
      </c>
      <c r="P2862" s="191">
        <f t="shared" si="213"/>
        <v>3.5659121171770973</v>
      </c>
      <c r="Q2862" s="77" t="s">
        <v>718</v>
      </c>
      <c r="U2862" s="227" t="s">
        <v>17378</v>
      </c>
      <c r="V2862" s="32">
        <v>0.38125000000000003</v>
      </c>
      <c r="W2862" s="83">
        <v>0.52083333333333337</v>
      </c>
      <c r="X2862" s="86">
        <f t="shared" si="214"/>
        <v>0.13958333333333334</v>
      </c>
    </row>
    <row r="2863" spans="1:24" x14ac:dyDescent="0.3">
      <c r="A2863" s="47" t="s">
        <v>10646</v>
      </c>
      <c r="B2863" s="68" t="s">
        <v>10647</v>
      </c>
      <c r="C2863" s="2" t="s">
        <v>6</v>
      </c>
      <c r="D2863" s="2">
        <v>64</v>
      </c>
      <c r="E2863" s="6">
        <v>20515</v>
      </c>
      <c r="F2863" s="7">
        <v>44194.525312500002</v>
      </c>
      <c r="G2863" s="69" t="s">
        <v>4</v>
      </c>
      <c r="H2863" s="68">
        <v>1915</v>
      </c>
      <c r="I2863" s="93">
        <f t="shared" si="211"/>
        <v>19.343434343434343</v>
      </c>
      <c r="J2863" s="93">
        <v>5.149</v>
      </c>
      <c r="K2863" s="69">
        <v>99</v>
      </c>
      <c r="L2863" s="68">
        <v>433</v>
      </c>
      <c r="M2863" s="93">
        <f t="shared" si="212"/>
        <v>4.3737373737373737</v>
      </c>
      <c r="N2863" s="93">
        <v>1.9410000000000001</v>
      </c>
      <c r="O2863" s="69">
        <v>99</v>
      </c>
      <c r="P2863" s="191">
        <f t="shared" si="213"/>
        <v>4.4226327944572743</v>
      </c>
      <c r="Q2863" s="77" t="s">
        <v>718</v>
      </c>
      <c r="U2863" s="227" t="s">
        <v>17378</v>
      </c>
      <c r="V2863" s="32">
        <v>0.39166666666666666</v>
      </c>
      <c r="W2863" s="83">
        <v>0.53472222222222221</v>
      </c>
      <c r="X2863" s="86">
        <f t="shared" si="214"/>
        <v>0.14305555555555555</v>
      </c>
    </row>
    <row r="2864" spans="1:24" x14ac:dyDescent="0.3">
      <c r="A2864" s="47" t="s">
        <v>17326</v>
      </c>
      <c r="B2864" s="68" t="s">
        <v>17327</v>
      </c>
      <c r="C2864" s="2" t="s">
        <v>6</v>
      </c>
      <c r="D2864" s="2">
        <v>66</v>
      </c>
      <c r="E2864" s="6">
        <v>19940</v>
      </c>
      <c r="F2864" s="7">
        <v>44194.59920138889</v>
      </c>
      <c r="G2864" s="69" t="s">
        <v>4</v>
      </c>
      <c r="H2864" s="68">
        <v>2173</v>
      </c>
      <c r="I2864" s="93">
        <f t="shared" si="211"/>
        <v>21.949494949494948</v>
      </c>
      <c r="J2864" s="93">
        <v>4.6630000000000003</v>
      </c>
      <c r="K2864" s="69">
        <v>99</v>
      </c>
      <c r="L2864" s="68">
        <v>911</v>
      </c>
      <c r="M2864" s="93">
        <f t="shared" si="212"/>
        <v>9.2020202020202024</v>
      </c>
      <c r="N2864" s="93">
        <v>2.85</v>
      </c>
      <c r="O2864" s="69">
        <v>99</v>
      </c>
      <c r="P2864" s="191">
        <f t="shared" si="213"/>
        <v>2.3852908891328206</v>
      </c>
      <c r="Q2864" s="77" t="s">
        <v>718</v>
      </c>
      <c r="U2864" s="231" t="s">
        <v>17388</v>
      </c>
      <c r="V2864" s="32">
        <v>0.4597222222222222</v>
      </c>
      <c r="W2864" s="83">
        <v>0.61111111111111105</v>
      </c>
      <c r="X2864" s="86">
        <f t="shared" si="214"/>
        <v>0.15138888888888885</v>
      </c>
    </row>
    <row r="2865" spans="1:30" x14ac:dyDescent="0.3">
      <c r="A2865" s="47" t="s">
        <v>17328</v>
      </c>
      <c r="B2865" s="68" t="s">
        <v>17329</v>
      </c>
      <c r="C2865" s="2" t="s">
        <v>6</v>
      </c>
      <c r="D2865" s="2">
        <v>84</v>
      </c>
      <c r="E2865" s="6">
        <v>13382</v>
      </c>
      <c r="F2865" s="7">
        <v>44194.638715277775</v>
      </c>
      <c r="G2865" s="69" t="s">
        <v>4</v>
      </c>
      <c r="H2865" s="68">
        <v>1227</v>
      </c>
      <c r="I2865" s="93">
        <f t="shared" si="211"/>
        <v>12.393939393939394</v>
      </c>
      <c r="J2865" s="93">
        <v>3.88</v>
      </c>
      <c r="K2865" s="69">
        <v>99</v>
      </c>
      <c r="L2865" s="68">
        <v>462</v>
      </c>
      <c r="M2865" s="93">
        <f t="shared" si="212"/>
        <v>4.666666666666667</v>
      </c>
      <c r="N2865" s="93">
        <v>2.4329999999999998</v>
      </c>
      <c r="O2865" s="69">
        <v>99</v>
      </c>
      <c r="P2865" s="191">
        <f t="shared" si="213"/>
        <v>2.6558441558441559</v>
      </c>
      <c r="Q2865" s="77" t="s">
        <v>718</v>
      </c>
      <c r="U2865" s="227" t="s">
        <v>17378</v>
      </c>
      <c r="V2865" s="32">
        <v>0.45416666666666666</v>
      </c>
      <c r="W2865" s="83">
        <v>0.64583333333333337</v>
      </c>
      <c r="X2865" s="86">
        <f t="shared" si="214"/>
        <v>0.19166666666666671</v>
      </c>
    </row>
    <row r="2866" spans="1:30" x14ac:dyDescent="0.3">
      <c r="A2866" s="47" t="s">
        <v>17332</v>
      </c>
      <c r="B2866" s="68" t="s">
        <v>17333</v>
      </c>
      <c r="C2866" s="2" t="s">
        <v>1</v>
      </c>
      <c r="D2866" s="2">
        <v>77</v>
      </c>
      <c r="E2866" s="6">
        <v>15927</v>
      </c>
      <c r="F2866" s="7">
        <v>44194.663391203707</v>
      </c>
      <c r="G2866" s="69" t="s">
        <v>4</v>
      </c>
      <c r="H2866" s="68">
        <v>4177</v>
      </c>
      <c r="I2866" s="93">
        <f t="shared" si="211"/>
        <v>42.19191919191919</v>
      </c>
      <c r="J2866" s="93">
        <v>7.8120000000000003</v>
      </c>
      <c r="K2866" s="69">
        <v>99</v>
      </c>
      <c r="L2866" s="68">
        <v>764</v>
      </c>
      <c r="M2866" s="93">
        <f t="shared" si="212"/>
        <v>7.7171717171717171</v>
      </c>
      <c r="N2866" s="93">
        <v>3.1589999999999998</v>
      </c>
      <c r="O2866" s="69">
        <v>99</v>
      </c>
      <c r="P2866" s="191">
        <f t="shared" si="213"/>
        <v>5.4672774869109944</v>
      </c>
      <c r="Q2866" s="77" t="s">
        <v>718</v>
      </c>
      <c r="U2866" s="227" t="s">
        <v>17378</v>
      </c>
      <c r="V2866" s="32">
        <v>0.51666666666666672</v>
      </c>
      <c r="W2866" s="83">
        <v>0.68055555555555547</v>
      </c>
      <c r="X2866" s="86">
        <f t="shared" si="214"/>
        <v>0.16388888888888875</v>
      </c>
    </row>
    <row r="2867" spans="1:30" x14ac:dyDescent="0.3">
      <c r="A2867" s="47" t="s">
        <v>12183</v>
      </c>
      <c r="B2867" s="68" t="s">
        <v>1580</v>
      </c>
      <c r="C2867" s="2" t="s">
        <v>1</v>
      </c>
      <c r="D2867" s="2">
        <v>64</v>
      </c>
      <c r="E2867" s="6">
        <v>20647</v>
      </c>
      <c r="F2867" s="7">
        <v>44195.51253472222</v>
      </c>
      <c r="G2867" s="69" t="s">
        <v>4</v>
      </c>
      <c r="H2867" s="68">
        <v>2267</v>
      </c>
      <c r="I2867" s="93">
        <f t="shared" si="211"/>
        <v>22.67</v>
      </c>
      <c r="J2867" s="93">
        <v>4.8079999999999998</v>
      </c>
      <c r="K2867" s="69">
        <v>100</v>
      </c>
      <c r="L2867" s="68">
        <v>566</v>
      </c>
      <c r="M2867" s="93">
        <f t="shared" si="212"/>
        <v>5.66</v>
      </c>
      <c r="N2867" s="93">
        <v>2.5390000000000001</v>
      </c>
      <c r="O2867" s="69">
        <v>100</v>
      </c>
      <c r="P2867" s="191">
        <f t="shared" si="213"/>
        <v>4.0053003533568905</v>
      </c>
      <c r="Q2867" s="77" t="s">
        <v>718</v>
      </c>
      <c r="U2867" s="227" t="s">
        <v>17378</v>
      </c>
      <c r="V2867" s="32">
        <v>0.38611111111111113</v>
      </c>
      <c r="W2867" s="83">
        <v>0.52083333333333337</v>
      </c>
      <c r="X2867" s="86">
        <f t="shared" si="214"/>
        <v>0.13472222222222224</v>
      </c>
    </row>
    <row r="2868" spans="1:30" ht="17.25" thickBot="1" x14ac:dyDescent="0.35">
      <c r="A2868" s="47" t="s">
        <v>17340</v>
      </c>
      <c r="B2868" s="68" t="s">
        <v>17341</v>
      </c>
      <c r="C2868" s="2" t="s">
        <v>1</v>
      </c>
      <c r="D2868" s="2">
        <v>86</v>
      </c>
      <c r="E2868" s="6">
        <v>12421</v>
      </c>
      <c r="F2868" s="7">
        <v>44196.547615740739</v>
      </c>
      <c r="G2868" s="69" t="s">
        <v>4</v>
      </c>
      <c r="H2868" s="68">
        <v>2520</v>
      </c>
      <c r="I2868" s="93">
        <f t="shared" si="211"/>
        <v>25.2</v>
      </c>
      <c r="J2868" s="93">
        <v>5.32</v>
      </c>
      <c r="K2868" s="69">
        <v>100</v>
      </c>
      <c r="L2868" s="68">
        <v>621</v>
      </c>
      <c r="M2868" s="93">
        <f t="shared" si="212"/>
        <v>6.21</v>
      </c>
      <c r="N2868" s="93">
        <v>2.61</v>
      </c>
      <c r="O2868" s="69">
        <v>100</v>
      </c>
      <c r="P2868" s="191">
        <f t="shared" si="213"/>
        <v>4.0579710144927539</v>
      </c>
      <c r="Q2868" s="77" t="s">
        <v>718</v>
      </c>
      <c r="U2868" s="227" t="s">
        <v>17378</v>
      </c>
      <c r="V2868" s="32">
        <v>0.3972222222222222</v>
      </c>
      <c r="W2868" s="83">
        <v>0.5625</v>
      </c>
      <c r="X2868" s="86">
        <f t="shared" si="214"/>
        <v>0.1652777777777778</v>
      </c>
    </row>
    <row r="2869" spans="1:30" ht="17.25" thickBot="1" x14ac:dyDescent="0.35">
      <c r="A2869" s="47" t="s">
        <v>3639</v>
      </c>
      <c r="B2869" s="68" t="s">
        <v>364</v>
      </c>
      <c r="C2869" s="2" t="s">
        <v>1</v>
      </c>
      <c r="D2869" s="2">
        <v>39</v>
      </c>
      <c r="E2869" s="6">
        <v>29928</v>
      </c>
      <c r="F2869" s="7">
        <v>44196.591203703705</v>
      </c>
      <c r="G2869" s="69" t="s">
        <v>4</v>
      </c>
      <c r="H2869" s="68">
        <v>2572</v>
      </c>
      <c r="I2869" s="93">
        <f t="shared" si="211"/>
        <v>25.979797979797979</v>
      </c>
      <c r="J2869" s="93">
        <v>5.3760000000000003</v>
      </c>
      <c r="K2869" s="69">
        <v>99</v>
      </c>
      <c r="L2869" s="68">
        <v>438</v>
      </c>
      <c r="M2869" s="93">
        <f t="shared" si="212"/>
        <v>4.4242424242424239</v>
      </c>
      <c r="N2869" s="93">
        <v>1.98</v>
      </c>
      <c r="O2869" s="69">
        <v>99</v>
      </c>
      <c r="P2869" s="191">
        <f t="shared" si="213"/>
        <v>5.8721461187214619</v>
      </c>
      <c r="Q2869" s="77" t="s">
        <v>718</v>
      </c>
      <c r="U2869" s="231" t="s">
        <v>17378</v>
      </c>
      <c r="V2869" s="32">
        <v>0.45902777777777781</v>
      </c>
      <c r="W2869" s="83">
        <v>0.61805555555555558</v>
      </c>
      <c r="X2869" s="86">
        <f t="shared" si="214"/>
        <v>0.15902777777777777</v>
      </c>
      <c r="AB2869" s="67" t="s">
        <v>17414</v>
      </c>
      <c r="AC2869" s="143" t="s">
        <v>17415</v>
      </c>
      <c r="AD2869" s="20" t="s">
        <v>17416</v>
      </c>
    </row>
    <row r="2870" spans="1:30" x14ac:dyDescent="0.3">
      <c r="A2870" s="47" t="s">
        <v>15179</v>
      </c>
      <c r="B2870" s="68" t="s">
        <v>1525</v>
      </c>
      <c r="C2870" s="2" t="s">
        <v>1</v>
      </c>
      <c r="D2870" s="2">
        <v>49</v>
      </c>
      <c r="E2870" s="6">
        <v>25983</v>
      </c>
      <c r="F2870" s="7">
        <v>44075.525219907409</v>
      </c>
      <c r="G2870" s="69" t="s">
        <v>4</v>
      </c>
      <c r="H2870" s="68">
        <v>2581</v>
      </c>
      <c r="I2870" s="93">
        <f t="shared" si="211"/>
        <v>26.070707070707069</v>
      </c>
      <c r="J2870" s="93">
        <v>6.0220000000000002</v>
      </c>
      <c r="K2870" s="69">
        <v>99</v>
      </c>
      <c r="L2870" s="68">
        <v>656</v>
      </c>
      <c r="M2870" s="93">
        <f t="shared" si="212"/>
        <v>6.6262626262626263</v>
      </c>
      <c r="N2870" s="93">
        <v>2.82</v>
      </c>
      <c r="O2870" s="189">
        <v>99</v>
      </c>
      <c r="P2870" s="191">
        <f t="shared" si="213"/>
        <v>3.9344512195121948</v>
      </c>
      <c r="Q2870" s="77" t="s">
        <v>718</v>
      </c>
      <c r="U2870" s="227" t="s">
        <v>17401</v>
      </c>
      <c r="V2870" s="34">
        <v>0.38541666666666669</v>
      </c>
      <c r="W2870" s="85">
        <v>0.53472222222222221</v>
      </c>
      <c r="X2870" s="78">
        <f t="shared" si="214"/>
        <v>0.14930555555555552</v>
      </c>
      <c r="AA2870" s="107" t="s">
        <v>712</v>
      </c>
      <c r="AB2870" s="242" t="s">
        <v>685</v>
      </c>
      <c r="AC2870" s="242" t="s">
        <v>685</v>
      </c>
      <c r="AD2870" s="250" t="s">
        <v>685</v>
      </c>
    </row>
    <row r="2871" spans="1:30" x14ac:dyDescent="0.3">
      <c r="A2871" s="47" t="s">
        <v>3005</v>
      </c>
      <c r="B2871" s="68" t="s">
        <v>345</v>
      </c>
      <c r="C2871" s="2" t="s">
        <v>1</v>
      </c>
      <c r="D2871" s="2">
        <v>49</v>
      </c>
      <c r="E2871" s="6">
        <v>26000</v>
      </c>
      <c r="F2871" s="7">
        <v>44075.556446759256</v>
      </c>
      <c r="G2871" s="69" t="s">
        <v>4</v>
      </c>
      <c r="H2871" s="68">
        <v>1825</v>
      </c>
      <c r="I2871" s="93">
        <f t="shared" si="211"/>
        <v>18.434343434343436</v>
      </c>
      <c r="J2871" s="93">
        <v>4.2910000000000004</v>
      </c>
      <c r="K2871" s="69">
        <v>99</v>
      </c>
      <c r="L2871" s="68">
        <v>462</v>
      </c>
      <c r="M2871" s="93">
        <f t="shared" si="212"/>
        <v>4.666666666666667</v>
      </c>
      <c r="N2871" s="93">
        <v>2.218</v>
      </c>
      <c r="O2871" s="189">
        <v>99</v>
      </c>
      <c r="P2871" s="191">
        <f t="shared" si="213"/>
        <v>3.9502164502164505</v>
      </c>
      <c r="Q2871" s="77" t="s">
        <v>718</v>
      </c>
      <c r="U2871" s="227" t="s">
        <v>17401</v>
      </c>
      <c r="V2871" s="34">
        <v>0.41805555555555557</v>
      </c>
      <c r="W2871" s="85">
        <v>0.56944444444444442</v>
      </c>
      <c r="X2871" s="78">
        <f t="shared" si="214"/>
        <v>0.15138888888888885</v>
      </c>
      <c r="AA2871" s="114">
        <f>COUNTIF(C2699:C3529,"M")</f>
        <v>185</v>
      </c>
      <c r="AB2871" s="243">
        <f>AVERAGE(P2870:P3209)</f>
        <v>4.6909948092367726</v>
      </c>
      <c r="AC2871" s="243">
        <f>AVERAGE(P3210:P3529)</f>
        <v>4.354998094780778</v>
      </c>
      <c r="AD2871" s="251"/>
    </row>
    <row r="2872" spans="1:30" x14ac:dyDescent="0.3">
      <c r="A2872" s="47" t="s">
        <v>15183</v>
      </c>
      <c r="B2872" s="68" t="s">
        <v>8369</v>
      </c>
      <c r="C2872" s="2" t="s">
        <v>1</v>
      </c>
      <c r="D2872" s="2">
        <v>44</v>
      </c>
      <c r="E2872" s="6">
        <v>27812</v>
      </c>
      <c r="F2872" s="7">
        <v>44075.59165509259</v>
      </c>
      <c r="G2872" s="69" t="s">
        <v>4</v>
      </c>
      <c r="H2872" s="68">
        <v>1537</v>
      </c>
      <c r="I2872" s="93">
        <f t="shared" si="211"/>
        <v>15.525252525252526</v>
      </c>
      <c r="J2872" s="93">
        <v>3.7069999999999999</v>
      </c>
      <c r="K2872" s="69">
        <v>99</v>
      </c>
      <c r="L2872" s="68">
        <v>618</v>
      </c>
      <c r="M2872" s="93">
        <f t="shared" si="212"/>
        <v>6.2424242424242422</v>
      </c>
      <c r="N2872" s="93">
        <v>2.7450000000000001</v>
      </c>
      <c r="O2872" s="189">
        <v>99</v>
      </c>
      <c r="P2872" s="191">
        <f t="shared" si="213"/>
        <v>2.4870550161812299</v>
      </c>
      <c r="Q2872" s="77" t="s">
        <v>718</v>
      </c>
      <c r="U2872" s="227" t="s">
        <v>17401</v>
      </c>
      <c r="V2872" s="34">
        <v>0.46666666666666662</v>
      </c>
      <c r="W2872" s="85">
        <v>0.59722222222222221</v>
      </c>
      <c r="X2872" s="78">
        <f t="shared" si="214"/>
        <v>0.13055555555555559</v>
      </c>
      <c r="AA2872" s="248" t="s">
        <v>713</v>
      </c>
      <c r="AB2872" s="244" t="s">
        <v>693</v>
      </c>
      <c r="AC2872" s="244" t="s">
        <v>693</v>
      </c>
      <c r="AD2872" s="252" t="s">
        <v>693</v>
      </c>
    </row>
    <row r="2873" spans="1:30" x14ac:dyDescent="0.3">
      <c r="A2873" s="47" t="s">
        <v>3779</v>
      </c>
      <c r="B2873" s="68" t="s">
        <v>751</v>
      </c>
      <c r="C2873" s="2" t="s">
        <v>1</v>
      </c>
      <c r="D2873" s="2">
        <v>48</v>
      </c>
      <c r="E2873" s="6">
        <v>26318</v>
      </c>
      <c r="F2873" s="7">
        <v>44075.618449074071</v>
      </c>
      <c r="G2873" s="69" t="s">
        <v>4</v>
      </c>
      <c r="H2873" s="68">
        <v>2994</v>
      </c>
      <c r="I2873" s="93">
        <f t="shared" si="211"/>
        <v>30.242424242424242</v>
      </c>
      <c r="J2873" s="93">
        <v>5.72</v>
      </c>
      <c r="K2873" s="69">
        <v>99</v>
      </c>
      <c r="L2873" s="68">
        <v>412</v>
      </c>
      <c r="M2873" s="93">
        <f t="shared" si="212"/>
        <v>4.1616161616161618</v>
      </c>
      <c r="N2873" s="93">
        <v>2.137</v>
      </c>
      <c r="O2873" s="189">
        <v>99</v>
      </c>
      <c r="P2873" s="191">
        <f t="shared" si="213"/>
        <v>7.266990291262136</v>
      </c>
      <c r="Q2873" s="77" t="s">
        <v>718</v>
      </c>
      <c r="U2873" s="227" t="s">
        <v>17401</v>
      </c>
      <c r="V2873" s="34">
        <v>0.4861111111111111</v>
      </c>
      <c r="W2873" s="85">
        <v>0.63194444444444442</v>
      </c>
      <c r="X2873" s="78">
        <f t="shared" si="214"/>
        <v>0.14583333333333331</v>
      </c>
      <c r="AA2873" s="114">
        <f>COUNTIF(C2699:C3529,"F")</f>
        <v>646</v>
      </c>
      <c r="AB2873" s="245">
        <f>_xlfn.STDEV.S(P2870:P3209)</f>
        <v>1.4696177028515474</v>
      </c>
      <c r="AC2873" s="245">
        <f>_xlfn.STDEV.S(P3210:P3529)</f>
        <v>1.4394632297054955</v>
      </c>
      <c r="AD2873" s="253"/>
    </row>
    <row r="2874" spans="1:30" x14ac:dyDescent="0.3">
      <c r="A2874" s="47" t="s">
        <v>15185</v>
      </c>
      <c r="B2874" s="68" t="s">
        <v>15186</v>
      </c>
      <c r="C2874" s="2" t="s">
        <v>1</v>
      </c>
      <c r="D2874" s="2">
        <v>55</v>
      </c>
      <c r="E2874" s="6">
        <v>23757</v>
      </c>
      <c r="F2874" s="7">
        <v>44075.631851851853</v>
      </c>
      <c r="G2874" s="69" t="s">
        <v>4</v>
      </c>
      <c r="H2874" s="68">
        <v>2843</v>
      </c>
      <c r="I2874" s="93">
        <f t="shared" si="211"/>
        <v>28.717171717171716</v>
      </c>
      <c r="J2874" s="93">
        <v>5.3470000000000004</v>
      </c>
      <c r="K2874" s="69">
        <v>99</v>
      </c>
      <c r="L2874" s="68">
        <v>526</v>
      </c>
      <c r="M2874" s="93">
        <f t="shared" si="212"/>
        <v>5.3131313131313131</v>
      </c>
      <c r="N2874" s="93">
        <v>2.3460000000000001</v>
      </c>
      <c r="O2874" s="189">
        <v>99</v>
      </c>
      <c r="P2874" s="191">
        <f t="shared" si="213"/>
        <v>5.4049429657794672</v>
      </c>
      <c r="Q2874" s="77" t="s">
        <v>718</v>
      </c>
      <c r="U2874" s="227" t="s">
        <v>17401</v>
      </c>
      <c r="V2874" s="34">
        <v>0.53402777777777777</v>
      </c>
      <c r="W2874" s="85">
        <v>0.66666666666666663</v>
      </c>
      <c r="X2874" s="78">
        <f t="shared" si="214"/>
        <v>0.13263888888888886</v>
      </c>
      <c r="AA2874" s="249" t="s">
        <v>1341</v>
      </c>
      <c r="AB2874" s="244" t="s">
        <v>691</v>
      </c>
      <c r="AC2874" s="244" t="s">
        <v>691</v>
      </c>
      <c r="AD2874" s="252" t="s">
        <v>691</v>
      </c>
    </row>
    <row r="2875" spans="1:30" x14ac:dyDescent="0.3">
      <c r="A2875" s="47" t="s">
        <v>3676</v>
      </c>
      <c r="B2875" s="68" t="s">
        <v>461</v>
      </c>
      <c r="C2875" s="2" t="s">
        <v>1</v>
      </c>
      <c r="D2875" s="2">
        <v>50</v>
      </c>
      <c r="E2875" s="6">
        <v>25522</v>
      </c>
      <c r="F2875" s="7">
        <v>44076.513819444444</v>
      </c>
      <c r="G2875" s="69" t="s">
        <v>4</v>
      </c>
      <c r="H2875" s="68">
        <v>3213</v>
      </c>
      <c r="I2875" s="93">
        <f t="shared" si="211"/>
        <v>32.454545454545453</v>
      </c>
      <c r="J2875" s="93">
        <v>9.0340000000000007</v>
      </c>
      <c r="K2875" s="69">
        <v>99</v>
      </c>
      <c r="L2875" s="68">
        <v>495</v>
      </c>
      <c r="M2875" s="93">
        <f t="shared" si="212"/>
        <v>5</v>
      </c>
      <c r="N2875" s="93">
        <v>2.3079999999999998</v>
      </c>
      <c r="O2875" s="189">
        <v>99</v>
      </c>
      <c r="P2875" s="191">
        <f t="shared" si="213"/>
        <v>6.4909090909090903</v>
      </c>
      <c r="Q2875" s="77" t="s">
        <v>718</v>
      </c>
      <c r="U2875" s="227" t="s">
        <v>17401</v>
      </c>
      <c r="V2875" s="34">
        <v>0.37847222222222227</v>
      </c>
      <c r="W2875" s="85">
        <v>0.52083333333333337</v>
      </c>
      <c r="X2875" s="78">
        <f t="shared" si="214"/>
        <v>0.1423611111111111</v>
      </c>
      <c r="AA2875" s="114">
        <f>IF(COUNTA(C2699:C3529)=AA2871+AA2873,AA2871+AA2873,"MISTAKE!")</f>
        <v>831</v>
      </c>
      <c r="AB2875" s="245">
        <f>MAX(P2870:P3209)</f>
        <v>13.629310344827585</v>
      </c>
      <c r="AC2875" s="245">
        <f>MAX(P3210:P3529)</f>
        <v>11.946808510638297</v>
      </c>
      <c r="AD2875" s="253"/>
    </row>
    <row r="2876" spans="1:30" x14ac:dyDescent="0.3">
      <c r="A2876" s="47" t="s">
        <v>15193</v>
      </c>
      <c r="B2876" s="68" t="s">
        <v>845</v>
      </c>
      <c r="C2876" s="2" t="s">
        <v>1</v>
      </c>
      <c r="D2876" s="2">
        <v>48</v>
      </c>
      <c r="E2876" s="6">
        <v>26434</v>
      </c>
      <c r="F2876" s="7">
        <v>44076.591180555559</v>
      </c>
      <c r="G2876" s="69" t="s">
        <v>4</v>
      </c>
      <c r="H2876" s="68">
        <v>3331</v>
      </c>
      <c r="I2876" s="93">
        <f t="shared" si="211"/>
        <v>33.31</v>
      </c>
      <c r="J2876" s="93">
        <v>6.57</v>
      </c>
      <c r="K2876" s="69">
        <v>100</v>
      </c>
      <c r="L2876" s="68">
        <v>479</v>
      </c>
      <c r="M2876" s="93">
        <f t="shared" si="212"/>
        <v>4.79</v>
      </c>
      <c r="N2876" s="93">
        <v>2.2440000000000002</v>
      </c>
      <c r="O2876" s="189">
        <v>100</v>
      </c>
      <c r="P2876" s="191">
        <f t="shared" si="213"/>
        <v>6.9540709812108563</v>
      </c>
      <c r="Q2876" s="77" t="s">
        <v>718</v>
      </c>
      <c r="U2876" s="227" t="s">
        <v>17401</v>
      </c>
      <c r="V2876" s="34">
        <v>0.44375000000000003</v>
      </c>
      <c r="W2876" s="85">
        <v>0.59722222222222221</v>
      </c>
      <c r="X2876" s="78">
        <f t="shared" si="214"/>
        <v>0.15347222222222218</v>
      </c>
      <c r="AA2876" s="241"/>
      <c r="AB2876" s="246" t="s">
        <v>698</v>
      </c>
      <c r="AC2876" s="246" t="s">
        <v>698</v>
      </c>
      <c r="AD2876" s="254" t="s">
        <v>698</v>
      </c>
    </row>
    <row r="2877" spans="1:30" x14ac:dyDescent="0.3">
      <c r="A2877" s="47" t="s">
        <v>2774</v>
      </c>
      <c r="B2877" s="68" t="s">
        <v>1633</v>
      </c>
      <c r="C2877" s="2" t="s">
        <v>1</v>
      </c>
      <c r="D2877" s="2">
        <v>38</v>
      </c>
      <c r="E2877" s="6">
        <v>30125</v>
      </c>
      <c r="F2877" s="7">
        <v>44076.601018518515</v>
      </c>
      <c r="G2877" s="69" t="s">
        <v>4</v>
      </c>
      <c r="H2877" s="68">
        <v>2659</v>
      </c>
      <c r="I2877" s="93">
        <f t="shared" si="211"/>
        <v>26.858585858585858</v>
      </c>
      <c r="J2877" s="93">
        <v>5.907</v>
      </c>
      <c r="K2877" s="69">
        <v>99</v>
      </c>
      <c r="L2877" s="68">
        <v>483</v>
      </c>
      <c r="M2877" s="93">
        <f t="shared" si="212"/>
        <v>4.8787878787878789</v>
      </c>
      <c r="N2877" s="93">
        <v>2.4209999999999998</v>
      </c>
      <c r="O2877" s="189">
        <v>99</v>
      </c>
      <c r="P2877" s="191">
        <f t="shared" si="213"/>
        <v>5.5051759834368532</v>
      </c>
      <c r="Q2877" s="77" t="s">
        <v>718</v>
      </c>
      <c r="U2877" s="227" t="s">
        <v>17401</v>
      </c>
      <c r="V2877" s="34">
        <v>0.46249999999999997</v>
      </c>
      <c r="W2877" s="85">
        <v>0.61805555555555558</v>
      </c>
      <c r="X2877" s="78">
        <f t="shared" si="214"/>
        <v>0.15555555555555561</v>
      </c>
      <c r="AA2877" s="241"/>
      <c r="AB2877" s="245">
        <f>MEDIAN(P2870:P3209)</f>
        <v>4.411924871570541</v>
      </c>
      <c r="AC2877" s="245">
        <f>MEDIAN(P3210:P3529)</f>
        <v>4.1583253537610387</v>
      </c>
      <c r="AD2877" s="253"/>
    </row>
    <row r="2878" spans="1:30" x14ac:dyDescent="0.3">
      <c r="A2878" s="47" t="s">
        <v>15194</v>
      </c>
      <c r="B2878" s="68" t="s">
        <v>8381</v>
      </c>
      <c r="C2878" s="2" t="s">
        <v>1</v>
      </c>
      <c r="D2878" s="2">
        <v>63</v>
      </c>
      <c r="E2878" s="6">
        <v>20810</v>
      </c>
      <c r="F2878" s="7">
        <v>44076.619027777779</v>
      </c>
      <c r="G2878" s="69" t="s">
        <v>4</v>
      </c>
      <c r="H2878" s="68">
        <v>3704</v>
      </c>
      <c r="I2878" s="93">
        <f t="shared" si="211"/>
        <v>37.414141414141412</v>
      </c>
      <c r="J2878" s="93">
        <v>6.8739999999999997</v>
      </c>
      <c r="K2878" s="69">
        <v>99</v>
      </c>
      <c r="L2878" s="68">
        <v>737</v>
      </c>
      <c r="M2878" s="93">
        <f t="shared" si="212"/>
        <v>7.4444444444444446</v>
      </c>
      <c r="N2878" s="93">
        <v>2.7669999999999999</v>
      </c>
      <c r="O2878" s="189">
        <v>99</v>
      </c>
      <c r="P2878" s="191">
        <f t="shared" si="213"/>
        <v>5.0257801899592938</v>
      </c>
      <c r="Q2878" s="77" t="s">
        <v>718</v>
      </c>
      <c r="U2878" s="231" t="s">
        <v>17401</v>
      </c>
      <c r="V2878" s="34">
        <v>0.47013888888888888</v>
      </c>
      <c r="W2878" s="85">
        <v>0.63194444444444442</v>
      </c>
      <c r="X2878" s="78">
        <f t="shared" si="214"/>
        <v>0.16180555555555554</v>
      </c>
      <c r="AA2878" s="241"/>
      <c r="AB2878" s="246" t="s">
        <v>692</v>
      </c>
      <c r="AC2878" s="246" t="s">
        <v>692</v>
      </c>
      <c r="AD2878" s="254" t="s">
        <v>692</v>
      </c>
    </row>
    <row r="2879" spans="1:30" ht="17.25" thickBot="1" x14ac:dyDescent="0.35">
      <c r="A2879" s="47" t="s">
        <v>15195</v>
      </c>
      <c r="B2879" s="68" t="s">
        <v>7839</v>
      </c>
      <c r="C2879" s="2" t="s">
        <v>1</v>
      </c>
      <c r="D2879" s="2">
        <v>45</v>
      </c>
      <c r="E2879" s="6">
        <v>27423</v>
      </c>
      <c r="F2879" s="7">
        <v>44076.629317129627</v>
      </c>
      <c r="G2879" s="69" t="s">
        <v>4</v>
      </c>
      <c r="H2879" s="68">
        <v>3766</v>
      </c>
      <c r="I2879" s="93">
        <f t="shared" si="211"/>
        <v>38.040404040404042</v>
      </c>
      <c r="J2879" s="93">
        <v>8.2050000000000001</v>
      </c>
      <c r="K2879" s="69">
        <v>99</v>
      </c>
      <c r="L2879" s="68">
        <v>581</v>
      </c>
      <c r="M2879" s="93">
        <f t="shared" si="212"/>
        <v>5.8686868686868685</v>
      </c>
      <c r="N2879" s="93">
        <v>2.7389999999999999</v>
      </c>
      <c r="O2879" s="189">
        <v>99</v>
      </c>
      <c r="P2879" s="191">
        <f t="shared" si="213"/>
        <v>6.4819277108433742</v>
      </c>
      <c r="Q2879" s="77" t="s">
        <v>718</v>
      </c>
      <c r="U2879" s="227" t="s">
        <v>17401</v>
      </c>
      <c r="V2879" s="34">
        <v>0.49583333333333335</v>
      </c>
      <c r="W2879" s="85">
        <v>0.65277777777777779</v>
      </c>
      <c r="X2879" s="78">
        <f t="shared" si="214"/>
        <v>0.15694444444444444</v>
      </c>
      <c r="AA2879" s="109"/>
      <c r="AB2879" s="247">
        <f>MIN(P2870:P3209)</f>
        <v>2.1162540365984932</v>
      </c>
      <c r="AC2879" s="247">
        <f>MIN(P3210:P3529)</f>
        <v>1.7791619479048699</v>
      </c>
      <c r="AD2879" s="255"/>
    </row>
    <row r="2880" spans="1:30" ht="17.25" thickBot="1" x14ac:dyDescent="0.35">
      <c r="A2880" s="47" t="s">
        <v>2818</v>
      </c>
      <c r="B2880" s="68" t="s">
        <v>1673</v>
      </c>
      <c r="C2880" s="2" t="s">
        <v>1</v>
      </c>
      <c r="D2880" s="2">
        <v>44</v>
      </c>
      <c r="E2880" s="6">
        <v>27837</v>
      </c>
      <c r="F2880" s="7">
        <v>44077.408506944441</v>
      </c>
      <c r="G2880" s="69" t="s">
        <v>4</v>
      </c>
      <c r="H2880" s="68">
        <v>2336</v>
      </c>
      <c r="I2880" s="93">
        <f t="shared" si="211"/>
        <v>23.36</v>
      </c>
      <c r="J2880" s="93">
        <v>5.4560000000000004</v>
      </c>
      <c r="K2880" s="69">
        <v>100</v>
      </c>
      <c r="L2880" s="68">
        <v>592</v>
      </c>
      <c r="M2880" s="93">
        <f t="shared" si="212"/>
        <v>5.92</v>
      </c>
      <c r="N2880" s="93">
        <v>2.415</v>
      </c>
      <c r="O2880" s="189">
        <v>100</v>
      </c>
      <c r="P2880" s="191">
        <f t="shared" si="213"/>
        <v>3.9459459459459461</v>
      </c>
      <c r="Q2880" s="77" t="s">
        <v>718</v>
      </c>
      <c r="U2880" s="227" t="s">
        <v>17401</v>
      </c>
      <c r="V2880" s="34">
        <v>0.36736111111111108</v>
      </c>
      <c r="W2880" s="85">
        <v>0.52083333333333337</v>
      </c>
      <c r="X2880" s="78">
        <f t="shared" si="214"/>
        <v>0.15347222222222229</v>
      </c>
      <c r="AA2880" t="s">
        <v>17414</v>
      </c>
      <c r="AC2880"/>
      <c r="AD2880"/>
    </row>
    <row r="2881" spans="1:30" ht="17.25" thickBot="1" x14ac:dyDescent="0.35">
      <c r="A2881" s="47" t="s">
        <v>15198</v>
      </c>
      <c r="B2881" s="68" t="s">
        <v>1510</v>
      </c>
      <c r="C2881" s="2" t="s">
        <v>1</v>
      </c>
      <c r="D2881" s="2">
        <v>37</v>
      </c>
      <c r="E2881" s="6">
        <v>30371</v>
      </c>
      <c r="F2881" s="7">
        <v>44077.528252314813</v>
      </c>
      <c r="G2881" s="69" t="s">
        <v>4</v>
      </c>
      <c r="H2881" s="68">
        <v>1762</v>
      </c>
      <c r="I2881" s="93">
        <f t="shared" si="211"/>
        <v>17.797979797979799</v>
      </c>
      <c r="J2881" s="93">
        <v>5.2530000000000001</v>
      </c>
      <c r="K2881" s="69">
        <v>99</v>
      </c>
      <c r="L2881" s="68">
        <v>642</v>
      </c>
      <c r="M2881" s="93">
        <f t="shared" si="212"/>
        <v>6.4848484848484844</v>
      </c>
      <c r="N2881" s="93">
        <v>2.5489999999999999</v>
      </c>
      <c r="O2881" s="189">
        <v>99</v>
      </c>
      <c r="P2881" s="191">
        <f t="shared" si="213"/>
        <v>2.7445482866043616</v>
      </c>
      <c r="Q2881" s="77" t="s">
        <v>718</v>
      </c>
      <c r="U2881" s="227" t="s">
        <v>17401</v>
      </c>
      <c r="V2881" s="34">
        <v>0.37916666666666665</v>
      </c>
      <c r="W2881" s="85">
        <v>0.53472222222222221</v>
      </c>
      <c r="X2881" s="78">
        <f t="shared" si="214"/>
        <v>0.15555555555555556</v>
      </c>
      <c r="AA2881" s="67" t="s">
        <v>5303</v>
      </c>
      <c r="AB2881" s="143" t="s">
        <v>686</v>
      </c>
      <c r="AC2881" s="259" t="s">
        <v>5305</v>
      </c>
      <c r="AD2881" s="260" t="s">
        <v>5306</v>
      </c>
    </row>
    <row r="2882" spans="1:30" x14ac:dyDescent="0.3">
      <c r="A2882" s="47" t="s">
        <v>15199</v>
      </c>
      <c r="B2882" s="68" t="s">
        <v>1140</v>
      </c>
      <c r="C2882" s="2" t="s">
        <v>1</v>
      </c>
      <c r="D2882" s="2">
        <v>42</v>
      </c>
      <c r="E2882" s="6">
        <v>28493</v>
      </c>
      <c r="F2882" s="7">
        <v>44077.538275462961</v>
      </c>
      <c r="G2882" s="69" t="s">
        <v>4</v>
      </c>
      <c r="H2882" s="68">
        <v>1913</v>
      </c>
      <c r="I2882" s="93">
        <f t="shared" si="211"/>
        <v>19.323232323232322</v>
      </c>
      <c r="J2882" s="93">
        <v>5.117</v>
      </c>
      <c r="K2882" s="69">
        <v>99</v>
      </c>
      <c r="L2882" s="68">
        <v>419</v>
      </c>
      <c r="M2882" s="93">
        <f t="shared" si="212"/>
        <v>4.2323232323232327</v>
      </c>
      <c r="N2882" s="93">
        <v>2.0190000000000001</v>
      </c>
      <c r="O2882" s="189">
        <v>99</v>
      </c>
      <c r="P2882" s="191">
        <f t="shared" si="213"/>
        <v>4.5656324582338899</v>
      </c>
      <c r="Q2882" s="77" t="s">
        <v>718</v>
      </c>
      <c r="U2882" s="227" t="s">
        <v>17401</v>
      </c>
      <c r="V2882" s="34">
        <v>0.40208333333333335</v>
      </c>
      <c r="W2882" s="85">
        <v>0.54861111111111105</v>
      </c>
      <c r="X2882" s="78">
        <f t="shared" si="214"/>
        <v>0.1465277777777777</v>
      </c>
      <c r="AA2882" s="18" t="s">
        <v>16707</v>
      </c>
      <c r="AB2882" s="264">
        <f>COUNTIFS(D2870:D3209,"&lt;20")</f>
        <v>5</v>
      </c>
      <c r="AC2882" s="261">
        <f>AVERAGEIFS(P2870:P3209,D2870:D3209,"&lt;20")</f>
        <v>8.1217316095982888</v>
      </c>
      <c r="AD2882" s="262">
        <f t="array" ref="AD2882">_xlfn.STDEV.S(IF(D2870:D3209&lt;20,P2870:P3209))</f>
        <v>3.9871117989939235</v>
      </c>
    </row>
    <row r="2883" spans="1:30" x14ac:dyDescent="0.3">
      <c r="A2883" s="47" t="s">
        <v>15201</v>
      </c>
      <c r="B2883" s="68" t="s">
        <v>7889</v>
      </c>
      <c r="C2883" s="2" t="s">
        <v>1</v>
      </c>
      <c r="D2883" s="2">
        <v>64</v>
      </c>
      <c r="E2883" s="6">
        <v>20698</v>
      </c>
      <c r="F2883" s="7">
        <v>44077.560416666667</v>
      </c>
      <c r="G2883" s="69" t="s">
        <v>4</v>
      </c>
      <c r="H2883" s="68">
        <v>3825</v>
      </c>
      <c r="I2883" s="93">
        <f t="shared" si="211"/>
        <v>38.25</v>
      </c>
      <c r="J2883" s="93">
        <v>7.6890000000000001</v>
      </c>
      <c r="K2883" s="69">
        <v>100</v>
      </c>
      <c r="L2883" s="68">
        <v>630</v>
      </c>
      <c r="M2883" s="93">
        <f t="shared" si="212"/>
        <v>6.3</v>
      </c>
      <c r="N2883" s="93">
        <v>2.5249999999999999</v>
      </c>
      <c r="O2883" s="189">
        <v>100</v>
      </c>
      <c r="P2883" s="191">
        <f t="shared" si="213"/>
        <v>6.0714285714285712</v>
      </c>
      <c r="Q2883" s="77" t="s">
        <v>718</v>
      </c>
      <c r="U2883" s="227" t="s">
        <v>17401</v>
      </c>
      <c r="V2883" s="34">
        <v>0.4465277777777778</v>
      </c>
      <c r="W2883" s="85">
        <v>0.59722222222222221</v>
      </c>
      <c r="X2883" s="78">
        <f t="shared" si="214"/>
        <v>0.15069444444444441</v>
      </c>
      <c r="AA2883" s="18" t="s">
        <v>677</v>
      </c>
      <c r="AB2883" s="264">
        <f>COUNTIFS(D2870:D3209,"&gt;=20",D2870:D3209,"&lt;30")</f>
        <v>3</v>
      </c>
      <c r="AC2883" s="261">
        <f>AVERAGEIFS(P2870:P3209,D2870:D3209,"&gt;=20",D2870:D3209,"&lt;30")</f>
        <v>4.2548483927296266</v>
      </c>
      <c r="AD2883" s="263">
        <f t="array" ref="AD2883">_xlfn.STDEV.S(IF(D2870:D3209&gt;=20,IF(D2870:D3209&lt;30,P2870:P3209)))</f>
        <v>0.51589088733330635</v>
      </c>
    </row>
    <row r="2884" spans="1:30" x14ac:dyDescent="0.3">
      <c r="A2884" s="47" t="s">
        <v>3648</v>
      </c>
      <c r="B2884" s="68" t="s">
        <v>392</v>
      </c>
      <c r="C2884" s="2" t="s">
        <v>1</v>
      </c>
      <c r="D2884" s="2">
        <v>41</v>
      </c>
      <c r="E2884" s="6">
        <v>28948</v>
      </c>
      <c r="F2884" s="7">
        <v>44077.579456018517</v>
      </c>
      <c r="G2884" s="69" t="s">
        <v>4</v>
      </c>
      <c r="H2884" s="68">
        <v>2273</v>
      </c>
      <c r="I2884" s="93">
        <f t="shared" si="211"/>
        <v>22.959595959595958</v>
      </c>
      <c r="J2884" s="93">
        <v>5.7779999999999996</v>
      </c>
      <c r="K2884" s="69">
        <v>99</v>
      </c>
      <c r="L2884" s="68">
        <v>443</v>
      </c>
      <c r="M2884" s="93">
        <f t="shared" si="212"/>
        <v>4.4747474747474749</v>
      </c>
      <c r="N2884" s="93">
        <v>1.9810000000000001</v>
      </c>
      <c r="O2884" s="189">
        <v>99</v>
      </c>
      <c r="P2884" s="191">
        <f t="shared" si="213"/>
        <v>5.1309255079006766</v>
      </c>
      <c r="Q2884" s="77" t="s">
        <v>718</v>
      </c>
      <c r="U2884" s="227" t="s">
        <v>17401</v>
      </c>
      <c r="V2884" s="34">
        <v>0.43888888888888888</v>
      </c>
      <c r="W2884" s="85">
        <v>0.58333333333333337</v>
      </c>
      <c r="X2884" s="78">
        <f t="shared" si="214"/>
        <v>0.14444444444444449</v>
      </c>
      <c r="AA2884" s="18" t="s">
        <v>678</v>
      </c>
      <c r="AB2884" s="4">
        <f>COUNTIFS(D2870:D3209,"&gt;=30",D2870:D3209,"&lt;40")</f>
        <v>19</v>
      </c>
      <c r="AC2884" s="261">
        <f>AVERAGEIFS(P2870:P3209,D2870:D3209,"&gt;=30",D2870:D3209,"&lt;40")</f>
        <v>4.0459753935878666</v>
      </c>
      <c r="AD2884" s="263">
        <f t="array" ref="AD2884">_xlfn.STDEV.S(IF(D2870:D3209&gt;=30,IF(D2870:D3209&lt;40,P2870:P3209)))</f>
        <v>1.1162769822755805</v>
      </c>
    </row>
    <row r="2885" spans="1:30" x14ac:dyDescent="0.3">
      <c r="A2885" s="47" t="s">
        <v>15202</v>
      </c>
      <c r="B2885" s="68" t="s">
        <v>8105</v>
      </c>
      <c r="C2885" s="2" t="s">
        <v>1</v>
      </c>
      <c r="D2885" s="2">
        <v>62</v>
      </c>
      <c r="E2885" s="6">
        <v>21291</v>
      </c>
      <c r="F2885" s="7">
        <v>44077.589490740742</v>
      </c>
      <c r="G2885" s="69" t="s">
        <v>4</v>
      </c>
      <c r="H2885" s="68">
        <v>2791</v>
      </c>
      <c r="I2885" s="93">
        <f t="shared" si="211"/>
        <v>27.91</v>
      </c>
      <c r="J2885" s="93">
        <v>5.0789999999999997</v>
      </c>
      <c r="K2885" s="69">
        <v>100</v>
      </c>
      <c r="L2885" s="68">
        <v>776</v>
      </c>
      <c r="M2885" s="93">
        <f t="shared" si="212"/>
        <v>7.76</v>
      </c>
      <c r="N2885" s="93">
        <v>2.7490000000000001</v>
      </c>
      <c r="O2885" s="189">
        <v>100</v>
      </c>
      <c r="P2885" s="191">
        <f t="shared" si="213"/>
        <v>3.5966494845360826</v>
      </c>
      <c r="Q2885" s="77" t="s">
        <v>718</v>
      </c>
      <c r="U2885" s="227" t="s">
        <v>17401</v>
      </c>
      <c r="V2885" s="34">
        <v>0.46875</v>
      </c>
      <c r="W2885" s="85">
        <v>0.61805555555555558</v>
      </c>
      <c r="X2885" s="78">
        <f t="shared" si="214"/>
        <v>0.14930555555555558</v>
      </c>
      <c r="AA2885" s="18" t="s">
        <v>679</v>
      </c>
      <c r="AB2885" s="4">
        <f>COUNTIFS(D2870:D3209,"&gt;=40",D2870:D3209,"&lt;50")</f>
        <v>135</v>
      </c>
      <c r="AC2885" s="261">
        <f>AVERAGEIFS(P2870:P3209,D2870:D3209,"&gt;=40",D2870:D3209,"&lt;50")</f>
        <v>4.4091900004874711</v>
      </c>
      <c r="AD2885" s="263">
        <f t="array" ref="AD2885">_xlfn.STDEV.S(IF(D2870:D3209&gt;=40,IF(D2870:D3209&lt;50,P2870:P3209)))</f>
        <v>1.2788822616389712</v>
      </c>
    </row>
    <row r="2886" spans="1:30" x14ac:dyDescent="0.3">
      <c r="A2886" s="47" t="s">
        <v>15203</v>
      </c>
      <c r="B2886" s="68" t="s">
        <v>9372</v>
      </c>
      <c r="C2886" s="2" t="s">
        <v>1</v>
      </c>
      <c r="D2886" s="2">
        <v>46</v>
      </c>
      <c r="E2886" s="6">
        <v>27148</v>
      </c>
      <c r="F2886" s="7">
        <v>44077.602627314816</v>
      </c>
      <c r="G2886" s="69" t="s">
        <v>4</v>
      </c>
      <c r="H2886" s="68">
        <v>1995</v>
      </c>
      <c r="I2886" s="93">
        <f t="shared" si="211"/>
        <v>20.151515151515152</v>
      </c>
      <c r="J2886" s="93">
        <v>4.4160000000000004</v>
      </c>
      <c r="K2886" s="69">
        <v>99</v>
      </c>
      <c r="L2886" s="68">
        <v>536</v>
      </c>
      <c r="M2886" s="93">
        <f t="shared" si="212"/>
        <v>5.4141414141414144</v>
      </c>
      <c r="N2886" s="93">
        <v>2.395</v>
      </c>
      <c r="O2886" s="189">
        <v>99</v>
      </c>
      <c r="P2886" s="191">
        <f t="shared" si="213"/>
        <v>3.7220149253731343</v>
      </c>
      <c r="Q2886" s="77" t="s">
        <v>718</v>
      </c>
      <c r="U2886" s="227" t="s">
        <v>17401</v>
      </c>
      <c r="V2886" s="34">
        <v>0.48958333333333331</v>
      </c>
      <c r="W2886" s="85">
        <v>0.63194444444444442</v>
      </c>
      <c r="X2886" s="78">
        <f t="shared" si="214"/>
        <v>0.1423611111111111</v>
      </c>
      <c r="AA2886" s="18" t="s">
        <v>680</v>
      </c>
      <c r="AB2886" s="4">
        <f>COUNTIFS(D2870:D3209,"&gt;=50",D2870:D3209,"&lt;60")</f>
        <v>126</v>
      </c>
      <c r="AC2886" s="261">
        <f>AVERAGEIFS(P2870:P3209,D2870:D3209,"&gt;=50",D2870:D3209,"&lt;60")</f>
        <v>4.9634703875594308</v>
      </c>
      <c r="AD2886" s="263">
        <f t="array" ref="AD2886">_xlfn.STDEV.S(IF(D2870:D3209&gt;=50,IF(D2870:D3209&lt;60,P2870:P3209)))</f>
        <v>1.3352777909158569</v>
      </c>
    </row>
    <row r="2887" spans="1:30" x14ac:dyDescent="0.3">
      <c r="A2887" s="47" t="s">
        <v>15206</v>
      </c>
      <c r="B2887" s="68" t="s">
        <v>15207</v>
      </c>
      <c r="C2887" s="2" t="s">
        <v>1</v>
      </c>
      <c r="D2887" s="2">
        <v>36</v>
      </c>
      <c r="E2887" s="6">
        <v>30692</v>
      </c>
      <c r="F2887" s="7">
        <v>44077.652465277781</v>
      </c>
      <c r="G2887" s="69" t="s">
        <v>4</v>
      </c>
      <c r="H2887" s="68">
        <v>1395</v>
      </c>
      <c r="I2887" s="93">
        <f t="shared" si="211"/>
        <v>14.090909090909092</v>
      </c>
      <c r="J2887" s="93">
        <v>4.0209999999999999</v>
      </c>
      <c r="K2887" s="69">
        <v>99</v>
      </c>
      <c r="L2887" s="68">
        <v>370</v>
      </c>
      <c r="M2887" s="93">
        <f t="shared" si="212"/>
        <v>3.7373737373737375</v>
      </c>
      <c r="N2887" s="93">
        <v>2.1070000000000002</v>
      </c>
      <c r="O2887" s="189">
        <v>99</v>
      </c>
      <c r="P2887" s="191">
        <f t="shared" si="213"/>
        <v>3.7702702702702706</v>
      </c>
      <c r="Q2887" s="77" t="s">
        <v>718</v>
      </c>
      <c r="U2887" s="227" t="s">
        <v>17401</v>
      </c>
      <c r="V2887" s="34">
        <v>0.53125</v>
      </c>
      <c r="W2887" s="85">
        <v>0.66666666666666663</v>
      </c>
      <c r="X2887" s="78">
        <f t="shared" si="214"/>
        <v>0.13541666666666663</v>
      </c>
      <c r="AA2887" s="18" t="s">
        <v>681</v>
      </c>
      <c r="AB2887" s="4">
        <f>COUNTIFS(D2870:D3209,"&gt;=60",D2870:D3209,"&lt;70")</f>
        <v>41</v>
      </c>
      <c r="AC2887" s="261">
        <f>AVERAGEIFS(P2870:P3209,D2870:D3209,"&gt;=60",D2870:D3209,"&lt;70")</f>
        <v>4.9995650813032046</v>
      </c>
      <c r="AD2887" s="263">
        <f t="array" ref="AD2887">_xlfn.STDEV.S(IF(D2870:D3209&gt;=60,IF(D2870:D3209&lt;70,P2870:P3209)))</f>
        <v>1.4147515995376105</v>
      </c>
    </row>
    <row r="2888" spans="1:30" x14ac:dyDescent="0.3">
      <c r="A2888" s="47" t="s">
        <v>15211</v>
      </c>
      <c r="B2888" s="68" t="s">
        <v>1902</v>
      </c>
      <c r="C2888" s="2" t="s">
        <v>1</v>
      </c>
      <c r="D2888" s="2">
        <v>52</v>
      </c>
      <c r="E2888" s="6">
        <v>24902</v>
      </c>
      <c r="F2888" s="7">
        <v>44078.56453703704</v>
      </c>
      <c r="G2888" s="69" t="s">
        <v>4</v>
      </c>
      <c r="H2888" s="68">
        <v>3206</v>
      </c>
      <c r="I2888" s="93">
        <f t="shared" si="211"/>
        <v>32.06</v>
      </c>
      <c r="J2888" s="93">
        <v>6.2859999999999996</v>
      </c>
      <c r="K2888" s="69">
        <v>100</v>
      </c>
      <c r="L2888" s="68">
        <v>439</v>
      </c>
      <c r="M2888" s="93">
        <f t="shared" si="212"/>
        <v>4.3899999999999997</v>
      </c>
      <c r="N2888" s="93">
        <v>2.15</v>
      </c>
      <c r="O2888" s="189">
        <v>100</v>
      </c>
      <c r="P2888" s="191">
        <f t="shared" si="213"/>
        <v>7.3029612756264246</v>
      </c>
      <c r="Q2888" s="77" t="s">
        <v>718</v>
      </c>
      <c r="U2888" s="227" t="s">
        <v>17401</v>
      </c>
      <c r="V2888" s="34">
        <v>0.42708333333333331</v>
      </c>
      <c r="W2888" s="85">
        <v>0.57986111111111105</v>
      </c>
      <c r="X2888" s="78">
        <f t="shared" si="214"/>
        <v>0.15277777777777773</v>
      </c>
      <c r="AA2888" s="18" t="s">
        <v>682</v>
      </c>
      <c r="AB2888" s="264">
        <f>COUNTIFS(D2870:D3209,"&gt;=70",D2870:D3209,"&lt;80")</f>
        <v>8</v>
      </c>
      <c r="AC2888" s="261">
        <f>AVERAGEIFS(P2870:P3209,D2870:D3209,"&gt;=70",D2870:D3209,"&lt;80")</f>
        <v>3.744064073658024</v>
      </c>
      <c r="AD2888" s="263">
        <f t="array" ref="AD2888">_xlfn.STDEV.S(IF(D2870:D3209&gt;=70,IF(D2870:D3209&lt;80,P2870:P3209)))</f>
        <v>1.478226214006336</v>
      </c>
    </row>
    <row r="2889" spans="1:30" ht="17.25" thickBot="1" x14ac:dyDescent="0.35">
      <c r="A2889" s="47" t="s">
        <v>15219</v>
      </c>
      <c r="B2889" s="68" t="s">
        <v>15220</v>
      </c>
      <c r="C2889" s="2" t="s">
        <v>1</v>
      </c>
      <c r="D2889" s="2">
        <v>41</v>
      </c>
      <c r="E2889" s="6">
        <v>28829</v>
      </c>
      <c r="F2889" s="7">
        <v>44081.515208333331</v>
      </c>
      <c r="G2889" s="69" t="s">
        <v>4</v>
      </c>
      <c r="H2889" s="68">
        <v>1111</v>
      </c>
      <c r="I2889" s="93">
        <f t="shared" si="211"/>
        <v>11.222222222222221</v>
      </c>
      <c r="J2889" s="93">
        <v>3.5529999999999999</v>
      </c>
      <c r="K2889" s="69">
        <v>99</v>
      </c>
      <c r="L2889" s="68">
        <v>496</v>
      </c>
      <c r="M2889" s="93">
        <f t="shared" si="212"/>
        <v>5.0101010101010104</v>
      </c>
      <c r="N2889" s="93">
        <v>2.266</v>
      </c>
      <c r="O2889" s="189">
        <v>99</v>
      </c>
      <c r="P2889" s="191">
        <f t="shared" si="213"/>
        <v>2.2399193548387095</v>
      </c>
      <c r="Q2889" s="77" t="s">
        <v>718</v>
      </c>
      <c r="U2889" s="227" t="s">
        <v>17401</v>
      </c>
      <c r="V2889" s="34">
        <v>0.39097222222222222</v>
      </c>
      <c r="W2889" s="85">
        <v>0.52083333333333337</v>
      </c>
      <c r="X2889" s="78">
        <f t="shared" si="214"/>
        <v>0.12986111111111115</v>
      </c>
      <c r="AA2889" s="18" t="s">
        <v>5304</v>
      </c>
      <c r="AB2889" s="264">
        <f>COUNTIFS(D2870:D3209,"&gt;=80")</f>
        <v>3</v>
      </c>
      <c r="AC2889" s="261">
        <f>AVERAGEIFS(P2870:P3209,D2870:D3209,"&gt;=80")</f>
        <v>3.0396332050534682</v>
      </c>
      <c r="AD2889" s="263">
        <f t="array" ref="AD2889">_xlfn.STDEV.S(IF(D2870:D3209&gt;=20,P2870:P3209))</f>
        <v>1.3501472058370885</v>
      </c>
    </row>
    <row r="2890" spans="1:30" ht="17.25" thickBot="1" x14ac:dyDescent="0.35">
      <c r="A2890" s="47" t="s">
        <v>15223</v>
      </c>
      <c r="B2890" s="68" t="s">
        <v>1395</v>
      </c>
      <c r="C2890" s="2" t="s">
        <v>1</v>
      </c>
      <c r="D2890" s="2">
        <v>51</v>
      </c>
      <c r="E2890" s="6">
        <v>25258</v>
      </c>
      <c r="F2890" s="7">
        <v>44081.553159722222</v>
      </c>
      <c r="G2890" s="69" t="s">
        <v>4</v>
      </c>
      <c r="H2890" s="68">
        <v>2494</v>
      </c>
      <c r="I2890" s="93">
        <f t="shared" si="211"/>
        <v>24.94</v>
      </c>
      <c r="J2890" s="93">
        <v>5.0810000000000004</v>
      </c>
      <c r="K2890" s="69">
        <v>100</v>
      </c>
      <c r="L2890" s="68">
        <v>656</v>
      </c>
      <c r="M2890" s="93">
        <f t="shared" si="212"/>
        <v>6.56</v>
      </c>
      <c r="N2890" s="93">
        <v>2.6829999999999998</v>
      </c>
      <c r="O2890" s="189">
        <v>100</v>
      </c>
      <c r="P2890" s="191">
        <f t="shared" si="213"/>
        <v>3.8018292682926833</v>
      </c>
      <c r="Q2890" s="77" t="s">
        <v>718</v>
      </c>
      <c r="U2890" s="227" t="s">
        <v>17397</v>
      </c>
      <c r="V2890" s="34">
        <v>0.42708333333333331</v>
      </c>
      <c r="W2890" s="85">
        <v>0.5625</v>
      </c>
      <c r="X2890" s="78">
        <f t="shared" si="214"/>
        <v>0.13541666666666669</v>
      </c>
      <c r="AA2890" s="67" t="s">
        <v>676</v>
      </c>
      <c r="AB2890" s="143">
        <f>SUM(AB2882:AB2889)</f>
        <v>340</v>
      </c>
      <c r="AC2890" s="259">
        <f>AVERAGE(P2870:P3209)</f>
        <v>4.6909948092367726</v>
      </c>
      <c r="AD2890" s="260">
        <f>_xlfn.STDEV.S(P2870:P3209)</f>
        <v>1.4696177028515474</v>
      </c>
    </row>
    <row r="2891" spans="1:30" ht="17.25" thickBot="1" x14ac:dyDescent="0.35">
      <c r="A2891" s="47" t="s">
        <v>15229</v>
      </c>
      <c r="B2891" s="68" t="s">
        <v>4175</v>
      </c>
      <c r="C2891" s="2" t="s">
        <v>1</v>
      </c>
      <c r="D2891" s="2">
        <v>41</v>
      </c>
      <c r="E2891" s="6">
        <v>28998</v>
      </c>
      <c r="F2891" s="7">
        <v>44081.645266203705</v>
      </c>
      <c r="G2891" s="69" t="s">
        <v>4</v>
      </c>
      <c r="H2891" s="68">
        <v>1576</v>
      </c>
      <c r="I2891" s="93">
        <f t="shared" ref="I2891:I2954" si="215">H2891/K2891</f>
        <v>15.76</v>
      </c>
      <c r="J2891" s="93">
        <v>4.577</v>
      </c>
      <c r="K2891" s="69">
        <v>100</v>
      </c>
      <c r="L2891" s="68">
        <v>403</v>
      </c>
      <c r="M2891" s="93">
        <f t="shared" ref="M2891:M2954" si="216">L2891/O2891</f>
        <v>4.03</v>
      </c>
      <c r="N2891" s="93">
        <v>2.0470000000000002</v>
      </c>
      <c r="O2891" s="189">
        <v>100</v>
      </c>
      <c r="P2891" s="191">
        <f t="shared" ref="P2891:P2954" si="217">I2891/M2891</f>
        <v>3.9106699751861038</v>
      </c>
      <c r="Q2891" s="77" t="s">
        <v>718</v>
      </c>
      <c r="U2891" s="227" t="s">
        <v>17397</v>
      </c>
      <c r="V2891" s="34">
        <v>0.5180555555555556</v>
      </c>
      <c r="W2891" s="85">
        <v>0.65972222222222221</v>
      </c>
      <c r="X2891" s="78">
        <f t="shared" ref="X2891:X2954" si="218">W2891-V2891</f>
        <v>0.14166666666666661</v>
      </c>
      <c r="AA2891" s="128" t="s">
        <v>17415</v>
      </c>
      <c r="AC2891" s="92"/>
      <c r="AD2891" s="92"/>
    </row>
    <row r="2892" spans="1:30" ht="17.25" thickBot="1" x14ac:dyDescent="0.35">
      <c r="A2892" s="47" t="s">
        <v>3712</v>
      </c>
      <c r="B2892" s="68" t="s">
        <v>568</v>
      </c>
      <c r="C2892" s="2" t="s">
        <v>1</v>
      </c>
      <c r="D2892" s="2">
        <v>55</v>
      </c>
      <c r="E2892" s="6">
        <v>23804</v>
      </c>
      <c r="F2892" s="7">
        <v>44082.410520833335</v>
      </c>
      <c r="G2892" s="69" t="s">
        <v>4</v>
      </c>
      <c r="H2892" s="68">
        <v>2316</v>
      </c>
      <c r="I2892" s="93">
        <f t="shared" si="215"/>
        <v>23.393939393939394</v>
      </c>
      <c r="J2892" s="93">
        <v>4.9749999999999996</v>
      </c>
      <c r="K2892" s="69">
        <v>99</v>
      </c>
      <c r="L2892" s="68">
        <v>576</v>
      </c>
      <c r="M2892" s="93">
        <f t="shared" si="216"/>
        <v>5.8181818181818183</v>
      </c>
      <c r="N2892" s="93">
        <v>2.6549999999999998</v>
      </c>
      <c r="O2892" s="189">
        <v>99</v>
      </c>
      <c r="P2892" s="191">
        <f t="shared" si="217"/>
        <v>4.020833333333333</v>
      </c>
      <c r="Q2892" s="77" t="s">
        <v>718</v>
      </c>
      <c r="U2892" s="227" t="s">
        <v>17397</v>
      </c>
      <c r="V2892" s="34">
        <v>0.3833333333333333</v>
      </c>
      <c r="W2892" s="85">
        <v>0.53472222222222221</v>
      </c>
      <c r="X2892" s="78">
        <f t="shared" si="218"/>
        <v>0.15138888888888891</v>
      </c>
      <c r="AA2892" s="67" t="s">
        <v>5303</v>
      </c>
      <c r="AB2892" s="143" t="s">
        <v>686</v>
      </c>
      <c r="AC2892" s="259" t="s">
        <v>5305</v>
      </c>
      <c r="AD2892" s="260" t="s">
        <v>5306</v>
      </c>
    </row>
    <row r="2893" spans="1:30" x14ac:dyDescent="0.3">
      <c r="A2893" s="47" t="s">
        <v>15230</v>
      </c>
      <c r="B2893" s="68" t="s">
        <v>8028</v>
      </c>
      <c r="C2893" s="2" t="s">
        <v>1</v>
      </c>
      <c r="D2893" s="2">
        <v>50</v>
      </c>
      <c r="E2893" s="6">
        <v>25784</v>
      </c>
      <c r="F2893" s="7">
        <v>44082.539421296293</v>
      </c>
      <c r="G2893" s="69" t="s">
        <v>4</v>
      </c>
      <c r="H2893" s="68">
        <v>2037</v>
      </c>
      <c r="I2893" s="93">
        <f t="shared" si="215"/>
        <v>20.575757575757574</v>
      </c>
      <c r="J2893" s="93">
        <v>5.5149999999999997</v>
      </c>
      <c r="K2893" s="69">
        <v>99</v>
      </c>
      <c r="L2893" s="68">
        <v>380</v>
      </c>
      <c r="M2893" s="93">
        <f t="shared" si="216"/>
        <v>3.8383838383838382</v>
      </c>
      <c r="N2893" s="93">
        <v>1.861</v>
      </c>
      <c r="O2893" s="189">
        <v>99</v>
      </c>
      <c r="P2893" s="191">
        <f t="shared" si="217"/>
        <v>5.3605263157894738</v>
      </c>
      <c r="Q2893" s="77" t="s">
        <v>718</v>
      </c>
      <c r="U2893" s="227" t="s">
        <v>17397</v>
      </c>
      <c r="V2893" s="34">
        <v>0.39166666666666666</v>
      </c>
      <c r="W2893" s="85">
        <v>0.54861111111111105</v>
      </c>
      <c r="X2893" s="78">
        <f t="shared" si="218"/>
        <v>0.15694444444444439</v>
      </c>
      <c r="AA2893" s="18" t="s">
        <v>16707</v>
      </c>
      <c r="AB2893" s="264">
        <f>COUNTIFS(D3210:D3529,"&lt;20")</f>
        <v>4</v>
      </c>
      <c r="AC2893" s="261">
        <f>AVERAGEIFS(P3210:P3529,D3210:D3529,"&lt;20")</f>
        <v>5.0560854204974977</v>
      </c>
      <c r="AD2893" s="262">
        <f t="array" ref="AD2893">_xlfn.STDEV.S(IF(D3210:D3529&lt;20,P3210:P3529))</f>
        <v>2.1916467028443627</v>
      </c>
    </row>
    <row r="2894" spans="1:30" x14ac:dyDescent="0.3">
      <c r="A2894" s="47" t="s">
        <v>2893</v>
      </c>
      <c r="B2894" s="68" t="s">
        <v>216</v>
      </c>
      <c r="C2894" s="2" t="s">
        <v>1</v>
      </c>
      <c r="D2894" s="2">
        <v>54</v>
      </c>
      <c r="E2894" s="6">
        <v>24324</v>
      </c>
      <c r="F2894" s="7">
        <v>44082.57739583333</v>
      </c>
      <c r="G2894" s="69" t="s">
        <v>4</v>
      </c>
      <c r="H2894" s="68">
        <v>2917</v>
      </c>
      <c r="I2894" s="93">
        <f t="shared" si="215"/>
        <v>29.464646464646464</v>
      </c>
      <c r="J2894" s="93">
        <v>5.1470000000000002</v>
      </c>
      <c r="K2894" s="69">
        <v>99</v>
      </c>
      <c r="L2894" s="68">
        <v>390</v>
      </c>
      <c r="M2894" s="93">
        <f t="shared" si="216"/>
        <v>3.9393939393939394</v>
      </c>
      <c r="N2894" s="93">
        <v>1.9990000000000001</v>
      </c>
      <c r="O2894" s="189">
        <v>99</v>
      </c>
      <c r="P2894" s="191">
        <f t="shared" si="217"/>
        <v>7.4794871794871796</v>
      </c>
      <c r="Q2894" s="77" t="s">
        <v>718</v>
      </c>
      <c r="U2894" s="227" t="s">
        <v>17397</v>
      </c>
      <c r="V2894" s="34">
        <v>0.42083333333333334</v>
      </c>
      <c r="W2894" s="85">
        <v>0.58333333333333337</v>
      </c>
      <c r="X2894" s="78">
        <f t="shared" si="218"/>
        <v>0.16250000000000003</v>
      </c>
      <c r="AA2894" s="18" t="s">
        <v>677</v>
      </c>
      <c r="AB2894" s="264">
        <f>COUNTIFS(D3210:D3529,"&gt;=20",D3210:D3529,"&lt;30")</f>
        <v>7</v>
      </c>
      <c r="AC2894" s="261">
        <f>AVERAGEIFS(P3210:P3529,D3210:D3529,"&gt;=20",D3210:D3529,"&lt;30")</f>
        <v>2.8870614360590259</v>
      </c>
      <c r="AD2894" s="263">
        <f t="array" ref="AD2894">_xlfn.STDEV.S(IF(D3210:D3529&gt;=20,IF(D3210:D3529&lt;30,P3210:P3529)))</f>
        <v>0.52565417104615431</v>
      </c>
    </row>
    <row r="2895" spans="1:30" x14ac:dyDescent="0.3">
      <c r="A2895" s="47" t="s">
        <v>3767</v>
      </c>
      <c r="B2895" s="68" t="s">
        <v>740</v>
      </c>
      <c r="C2895" s="2" t="s">
        <v>1</v>
      </c>
      <c r="D2895" s="2">
        <v>46</v>
      </c>
      <c r="E2895" s="6">
        <v>26969</v>
      </c>
      <c r="F2895" s="7">
        <v>44082.609432870369</v>
      </c>
      <c r="G2895" s="69" t="s">
        <v>4</v>
      </c>
      <c r="H2895" s="68">
        <v>1962</v>
      </c>
      <c r="I2895" s="93">
        <f t="shared" si="215"/>
        <v>19.62</v>
      </c>
      <c r="J2895" s="93">
        <v>4.6749999999999998</v>
      </c>
      <c r="K2895" s="69">
        <v>100</v>
      </c>
      <c r="L2895" s="68">
        <v>476</v>
      </c>
      <c r="M2895" s="93">
        <f t="shared" si="216"/>
        <v>4.76</v>
      </c>
      <c r="N2895" s="93">
        <v>2.06</v>
      </c>
      <c r="O2895" s="189">
        <v>100</v>
      </c>
      <c r="P2895" s="191">
        <f t="shared" si="217"/>
        <v>4.1218487394957988</v>
      </c>
      <c r="Q2895" s="77" t="s">
        <v>718</v>
      </c>
      <c r="U2895" s="227" t="s">
        <v>17397</v>
      </c>
      <c r="V2895" s="34">
        <v>0.4861111111111111</v>
      </c>
      <c r="W2895" s="85">
        <v>0.63194444444444442</v>
      </c>
      <c r="X2895" s="78">
        <f t="shared" si="218"/>
        <v>0.14583333333333331</v>
      </c>
      <c r="AA2895" s="18" t="s">
        <v>678</v>
      </c>
      <c r="AB2895" s="264">
        <f>COUNTIFS(D3210:D3529,"&gt;=30",D3210:D3529,"&lt;40")</f>
        <v>9</v>
      </c>
      <c r="AC2895" s="261">
        <f>AVERAGEIFS(P3210:P3529,D3210:D3529,"&gt;=30",D3210:D3529,"&lt;40")</f>
        <v>3.3014572111901681</v>
      </c>
      <c r="AD2895" s="263">
        <f t="array" ref="AD2895">_xlfn.STDEV.S(IF(D3210:D3529&gt;=30,IF(D3210:D3529&lt;40,P3210:P3529)))</f>
        <v>0.75383323780571809</v>
      </c>
    </row>
    <row r="2896" spans="1:30" x14ac:dyDescent="0.3">
      <c r="A2896" s="47" t="s">
        <v>15235</v>
      </c>
      <c r="B2896" s="68" t="s">
        <v>9702</v>
      </c>
      <c r="C2896" s="2" t="s">
        <v>1</v>
      </c>
      <c r="D2896" s="2">
        <v>53</v>
      </c>
      <c r="E2896" s="6">
        <v>24509</v>
      </c>
      <c r="F2896" s="7">
        <v>44083.513773148145</v>
      </c>
      <c r="G2896" s="69" t="s">
        <v>4</v>
      </c>
      <c r="H2896" s="68">
        <v>2651</v>
      </c>
      <c r="I2896" s="93">
        <f t="shared" si="215"/>
        <v>26.777777777777779</v>
      </c>
      <c r="J2896" s="93">
        <v>5.09</v>
      </c>
      <c r="K2896" s="69">
        <v>99</v>
      </c>
      <c r="L2896" s="68">
        <v>443</v>
      </c>
      <c r="M2896" s="93">
        <f t="shared" si="216"/>
        <v>4.4747474747474749</v>
      </c>
      <c r="N2896" s="93">
        <v>1.9710000000000001</v>
      </c>
      <c r="O2896" s="189">
        <v>99</v>
      </c>
      <c r="P2896" s="191">
        <f t="shared" si="217"/>
        <v>5.9841986455981937</v>
      </c>
      <c r="Q2896" s="77" t="s">
        <v>718</v>
      </c>
      <c r="U2896" s="227" t="s">
        <v>17397</v>
      </c>
      <c r="V2896" s="34">
        <v>0.39444444444444443</v>
      </c>
      <c r="W2896" s="85">
        <v>0.52083333333333337</v>
      </c>
      <c r="X2896" s="78">
        <f t="shared" si="218"/>
        <v>0.12638888888888894</v>
      </c>
      <c r="AA2896" s="18" t="s">
        <v>679</v>
      </c>
      <c r="AB2896" s="4">
        <f>COUNTIFS(D3210:D3529,"&gt;=40",D3210:D3529,"&lt;50")</f>
        <v>68</v>
      </c>
      <c r="AC2896" s="261">
        <f>AVERAGEIFS(P3210:P3529,D3210:D3529,"&gt;=40",D3210:D3529,"&lt;50")</f>
        <v>3.9973703417481272</v>
      </c>
      <c r="AD2896" s="263">
        <f t="array" ref="AD2896">_xlfn.STDEV.S(IF(D3210:D3529&gt;=40,IF(D3210:D3529&lt;50,P3210:P3529)))</f>
        <v>1.0775576455325275</v>
      </c>
    </row>
    <row r="2897" spans="1:30" x14ac:dyDescent="0.3">
      <c r="A2897" s="47" t="s">
        <v>2982</v>
      </c>
      <c r="B2897" s="68" t="s">
        <v>253</v>
      </c>
      <c r="C2897" s="2" t="s">
        <v>1</v>
      </c>
      <c r="D2897" s="2">
        <v>49</v>
      </c>
      <c r="E2897" s="6">
        <v>26185</v>
      </c>
      <c r="F2897" s="7">
        <v>44083.53601851852</v>
      </c>
      <c r="G2897" s="69" t="s">
        <v>4</v>
      </c>
      <c r="H2897" s="68">
        <v>2649</v>
      </c>
      <c r="I2897" s="93">
        <f t="shared" si="215"/>
        <v>26.757575757575758</v>
      </c>
      <c r="J2897" s="93">
        <v>5.069</v>
      </c>
      <c r="K2897" s="69">
        <v>99</v>
      </c>
      <c r="L2897" s="68">
        <v>608</v>
      </c>
      <c r="M2897" s="93">
        <f t="shared" si="216"/>
        <v>6.141414141414141</v>
      </c>
      <c r="N2897" s="93">
        <v>2.4239999999999999</v>
      </c>
      <c r="O2897" s="189">
        <v>99</v>
      </c>
      <c r="P2897" s="191">
        <f t="shared" si="217"/>
        <v>4.3569078947368425</v>
      </c>
      <c r="Q2897" s="77" t="s">
        <v>718</v>
      </c>
      <c r="U2897" s="227" t="s">
        <v>17397</v>
      </c>
      <c r="V2897" s="34">
        <v>0.41111111111111115</v>
      </c>
      <c r="W2897" s="85">
        <v>0.55555555555555558</v>
      </c>
      <c r="X2897" s="78">
        <f t="shared" si="218"/>
        <v>0.14444444444444443</v>
      </c>
      <c r="AA2897" s="18" t="s">
        <v>680</v>
      </c>
      <c r="AB2897" s="4">
        <f>COUNTIFS(D3210:D3529,"&gt;=50",D3210:D3529,"&lt;60")</f>
        <v>107</v>
      </c>
      <c r="AC2897" s="261">
        <f>AVERAGEIFS(P3210:P3529,D3210:D3529,"&gt;=50",D3210:D3529,"&lt;60")</f>
        <v>4.8907299801960349</v>
      </c>
      <c r="AD2897" s="263">
        <f t="array" ref="AD2897">_xlfn.STDEV.S(IF(D3210:D3529&gt;=50,IF(D3210:D3529&lt;60,P3210:P3529)))</f>
        <v>1.4728938622010244</v>
      </c>
    </row>
    <row r="2898" spans="1:30" x14ac:dyDescent="0.3">
      <c r="A2898" s="47" t="s">
        <v>15237</v>
      </c>
      <c r="B2898" s="68" t="s">
        <v>444</v>
      </c>
      <c r="C2898" s="2" t="s">
        <v>1</v>
      </c>
      <c r="D2898" s="2">
        <v>52</v>
      </c>
      <c r="E2898" s="6">
        <v>24864</v>
      </c>
      <c r="F2898" s="7">
        <v>44083.563356481478</v>
      </c>
      <c r="G2898" s="69" t="s">
        <v>4</v>
      </c>
      <c r="H2898" s="68">
        <v>2335</v>
      </c>
      <c r="I2898" s="93">
        <f t="shared" si="215"/>
        <v>23.585858585858585</v>
      </c>
      <c r="J2898" s="93">
        <v>5.29</v>
      </c>
      <c r="K2898" s="69">
        <v>99</v>
      </c>
      <c r="L2898" s="68">
        <v>387</v>
      </c>
      <c r="M2898" s="93">
        <f t="shared" si="216"/>
        <v>3.9090909090909092</v>
      </c>
      <c r="N2898" s="93">
        <v>1.7150000000000001</v>
      </c>
      <c r="O2898" s="189">
        <v>99</v>
      </c>
      <c r="P2898" s="191">
        <f t="shared" si="217"/>
        <v>6.0335917312661493</v>
      </c>
      <c r="Q2898" s="77" t="s">
        <v>718</v>
      </c>
      <c r="U2898" s="227" t="s">
        <v>17397</v>
      </c>
      <c r="V2898" s="34">
        <v>0.42152777777777778</v>
      </c>
      <c r="W2898" s="85">
        <v>0.56944444444444442</v>
      </c>
      <c r="X2898" s="78">
        <f t="shared" si="218"/>
        <v>0.14791666666666664</v>
      </c>
      <c r="AA2898" s="18" t="s">
        <v>681</v>
      </c>
      <c r="AB2898" s="4">
        <f>COUNTIFS(D3210:D3529,"&gt;=60",D3210:D3529,"&lt;70")</f>
        <v>79</v>
      </c>
      <c r="AC2898" s="261">
        <f>AVERAGEIFS(P3210:P3529,D3210:D3529,"&gt;=60",D3210:D3529,"&lt;70")</f>
        <v>4.4814435281973219</v>
      </c>
      <c r="AD2898" s="263">
        <f t="array" ref="AD2898">_xlfn.STDEV.S(IF(D3210:D3529&gt;=60,IF(D3210:D3529&lt;70,P3210:P3529)))</f>
        <v>1.6111908614079378</v>
      </c>
    </row>
    <row r="2899" spans="1:30" x14ac:dyDescent="0.3">
      <c r="A2899" s="47" t="s">
        <v>15238</v>
      </c>
      <c r="B2899" s="68" t="s">
        <v>1415</v>
      </c>
      <c r="C2899" s="2" t="s">
        <v>1</v>
      </c>
      <c r="D2899" s="2">
        <v>49</v>
      </c>
      <c r="E2899" s="6">
        <v>25827</v>
      </c>
      <c r="F2899" s="7">
        <v>44083.571921296294</v>
      </c>
      <c r="G2899" s="69" t="s">
        <v>4</v>
      </c>
      <c r="H2899" s="68">
        <v>1745</v>
      </c>
      <c r="I2899" s="93">
        <f t="shared" si="215"/>
        <v>17.45</v>
      </c>
      <c r="J2899" s="93">
        <v>4.125</v>
      </c>
      <c r="K2899" s="69">
        <v>100</v>
      </c>
      <c r="L2899" s="68">
        <v>417</v>
      </c>
      <c r="M2899" s="93">
        <f t="shared" si="216"/>
        <v>4.17</v>
      </c>
      <c r="N2899" s="93">
        <v>2.4540000000000002</v>
      </c>
      <c r="O2899" s="189">
        <v>100</v>
      </c>
      <c r="P2899" s="191">
        <f t="shared" si="217"/>
        <v>4.1846522781774578</v>
      </c>
      <c r="Q2899" s="77" t="s">
        <v>718</v>
      </c>
      <c r="U2899" s="227" t="s">
        <v>17397</v>
      </c>
      <c r="V2899" s="34">
        <v>0.4284722222222222</v>
      </c>
      <c r="W2899" s="85">
        <v>0.58333333333333337</v>
      </c>
      <c r="X2899" s="78">
        <f t="shared" si="218"/>
        <v>0.15486111111111117</v>
      </c>
      <c r="AA2899" s="18" t="s">
        <v>682</v>
      </c>
      <c r="AB2899" s="4">
        <f>COUNTIFS(D3210:D3529,"&gt;=70",D3210:D3529,"&lt;80")</f>
        <v>38</v>
      </c>
      <c r="AC2899" s="261">
        <f>AVERAGEIFS(P3210:P3529,D3210:D3529,"&gt;=70",D3210:D3529,"&lt;80")</f>
        <v>3.8789188317455969</v>
      </c>
      <c r="AD2899" s="263">
        <f t="array" ref="AD2899">_xlfn.STDEV.S(IF(D3210:D3529&gt;=70,IF(D3210:D3529&lt;80,P3210:P3529)))</f>
        <v>0.97454234459311129</v>
      </c>
    </row>
    <row r="2900" spans="1:30" ht="17.25" thickBot="1" x14ac:dyDescent="0.35">
      <c r="A2900" s="47" t="s">
        <v>3170</v>
      </c>
      <c r="B2900" s="68" t="s">
        <v>1011</v>
      </c>
      <c r="C2900" s="2" t="s">
        <v>1</v>
      </c>
      <c r="D2900" s="2">
        <v>46</v>
      </c>
      <c r="E2900" s="6">
        <v>27135</v>
      </c>
      <c r="F2900" s="7">
        <v>44083.583043981482</v>
      </c>
      <c r="G2900" s="69" t="s">
        <v>4</v>
      </c>
      <c r="H2900" s="68">
        <v>1936</v>
      </c>
      <c r="I2900" s="93">
        <f t="shared" si="215"/>
        <v>19.36</v>
      </c>
      <c r="J2900" s="93">
        <v>5.2389999999999999</v>
      </c>
      <c r="K2900" s="69">
        <v>100</v>
      </c>
      <c r="L2900" s="68">
        <v>453</v>
      </c>
      <c r="M2900" s="93">
        <f t="shared" si="216"/>
        <v>4.53</v>
      </c>
      <c r="N2900" s="93">
        <v>2.2309999999999999</v>
      </c>
      <c r="O2900" s="189">
        <v>100</v>
      </c>
      <c r="P2900" s="191">
        <f t="shared" si="217"/>
        <v>4.2737306843267104</v>
      </c>
      <c r="Q2900" s="77" t="s">
        <v>718</v>
      </c>
      <c r="U2900" s="227" t="s">
        <v>17397</v>
      </c>
      <c r="V2900" s="34">
        <v>0.4368055555555555</v>
      </c>
      <c r="W2900" s="85">
        <v>0.59722222222222221</v>
      </c>
      <c r="X2900" s="78">
        <f t="shared" si="218"/>
        <v>0.16041666666666671</v>
      </c>
      <c r="AA2900" s="18" t="s">
        <v>5304</v>
      </c>
      <c r="AB2900" s="264">
        <f>COUNTIFS(D3210:D3529,"&gt;=80")</f>
        <v>8</v>
      </c>
      <c r="AC2900" s="261">
        <f>AVERAGEIFS(P3210:P3529,D3210:D3529,"&gt;=80")</f>
        <v>3.3612822801206192</v>
      </c>
      <c r="AD2900" s="263">
        <f t="array" ref="AD2900">_xlfn.STDEV.S(IF(D3210:D3529&gt;=80,P3210:P3529))</f>
        <v>1.2405269666207932</v>
      </c>
    </row>
    <row r="2901" spans="1:30" ht="17.25" thickBot="1" x14ac:dyDescent="0.35">
      <c r="A2901" s="47" t="s">
        <v>15240</v>
      </c>
      <c r="B2901" s="68" t="s">
        <v>15241</v>
      </c>
      <c r="C2901" s="2" t="s">
        <v>1</v>
      </c>
      <c r="D2901" s="2">
        <v>57</v>
      </c>
      <c r="E2901" s="6">
        <v>23174</v>
      </c>
      <c r="F2901" s="7">
        <v>44083.632013888891</v>
      </c>
      <c r="G2901" s="69" t="s">
        <v>4</v>
      </c>
      <c r="H2901" s="68">
        <v>3270</v>
      </c>
      <c r="I2901" s="93">
        <f t="shared" si="215"/>
        <v>32.700000000000003</v>
      </c>
      <c r="J2901" s="93">
        <v>6.5640000000000001</v>
      </c>
      <c r="K2901" s="69">
        <v>100</v>
      </c>
      <c r="L2901" s="68">
        <v>673</v>
      </c>
      <c r="M2901" s="93">
        <f t="shared" si="216"/>
        <v>6.73</v>
      </c>
      <c r="N2901" s="93">
        <v>2.7149999999999999</v>
      </c>
      <c r="O2901" s="189">
        <v>100</v>
      </c>
      <c r="P2901" s="191">
        <f t="shared" si="217"/>
        <v>4.8588410104011892</v>
      </c>
      <c r="Q2901" s="77" t="s">
        <v>718</v>
      </c>
      <c r="U2901" s="227" t="s">
        <v>17397</v>
      </c>
      <c r="V2901" s="34">
        <v>0.49444444444444446</v>
      </c>
      <c r="W2901" s="85">
        <v>0.64583333333333337</v>
      </c>
      <c r="X2901" s="78">
        <f t="shared" si="218"/>
        <v>0.15138888888888891</v>
      </c>
      <c r="AA2901" s="67" t="s">
        <v>676</v>
      </c>
      <c r="AB2901" s="143">
        <f>SUM(AB2893:AB2900)</f>
        <v>320</v>
      </c>
      <c r="AC2901" s="259">
        <f>AVERAGE(P3210:P3529)</f>
        <v>4.354998094780778</v>
      </c>
      <c r="AD2901" s="260">
        <f>_xlfn.STDEV.S(P3210:P3529)</f>
        <v>1.4394632297054955</v>
      </c>
    </row>
    <row r="2902" spans="1:30" ht="17.25" thickBot="1" x14ac:dyDescent="0.35">
      <c r="A2902" s="47" t="s">
        <v>2782</v>
      </c>
      <c r="B2902" s="68" t="s">
        <v>1640</v>
      </c>
      <c r="C2902" s="2" t="s">
        <v>1</v>
      </c>
      <c r="D2902" s="2">
        <v>51</v>
      </c>
      <c r="E2902" s="6">
        <v>25126</v>
      </c>
      <c r="F2902" s="7">
        <v>44083.645104166666</v>
      </c>
      <c r="G2902" s="69" t="s">
        <v>4</v>
      </c>
      <c r="H2902" s="68">
        <v>1860</v>
      </c>
      <c r="I2902" s="93">
        <f t="shared" si="215"/>
        <v>18.600000000000001</v>
      </c>
      <c r="J2902" s="93">
        <v>4.9790000000000001</v>
      </c>
      <c r="K2902" s="69">
        <v>100</v>
      </c>
      <c r="L2902" s="68">
        <v>419</v>
      </c>
      <c r="M2902" s="93">
        <f t="shared" si="216"/>
        <v>4.1900000000000004</v>
      </c>
      <c r="N2902" s="93">
        <v>1.9730000000000001</v>
      </c>
      <c r="O2902" s="189">
        <v>100</v>
      </c>
      <c r="P2902" s="191">
        <f t="shared" si="217"/>
        <v>4.4391408114558475</v>
      </c>
      <c r="Q2902" s="77" t="s">
        <v>718</v>
      </c>
      <c r="U2902" s="227" t="s">
        <v>17397</v>
      </c>
      <c r="V2902" s="34">
        <v>0.47916666666666669</v>
      </c>
      <c r="W2902" s="85">
        <v>0.66666666666666663</v>
      </c>
      <c r="X2902" s="78">
        <f t="shared" si="218"/>
        <v>0.18749999999999994</v>
      </c>
      <c r="AA2902" s="128" t="s">
        <v>17416</v>
      </c>
      <c r="AC2902"/>
      <c r="AD2902"/>
    </row>
    <row r="2903" spans="1:30" ht="17.25" thickBot="1" x14ac:dyDescent="0.35">
      <c r="A2903" s="47" t="s">
        <v>15243</v>
      </c>
      <c r="B2903" s="68" t="s">
        <v>64</v>
      </c>
      <c r="C2903" s="2" t="s">
        <v>1</v>
      </c>
      <c r="D2903" s="2">
        <v>45</v>
      </c>
      <c r="E2903" s="6">
        <v>27381</v>
      </c>
      <c r="F2903" s="7">
        <v>44084.527569444443</v>
      </c>
      <c r="G2903" s="69" t="s">
        <v>4</v>
      </c>
      <c r="H2903" s="68">
        <v>1951</v>
      </c>
      <c r="I2903" s="93">
        <f t="shared" si="215"/>
        <v>19.707070707070706</v>
      </c>
      <c r="J2903" s="93">
        <v>4.5650000000000004</v>
      </c>
      <c r="K2903" s="69">
        <v>99</v>
      </c>
      <c r="L2903" s="68">
        <v>609</v>
      </c>
      <c r="M2903" s="93">
        <f t="shared" si="216"/>
        <v>6.1515151515151514</v>
      </c>
      <c r="N2903" s="93">
        <v>2.3530000000000002</v>
      </c>
      <c r="O2903" s="189">
        <v>99</v>
      </c>
      <c r="P2903" s="191">
        <f t="shared" si="217"/>
        <v>3.2036124794745482</v>
      </c>
      <c r="Q2903" s="77" t="s">
        <v>718</v>
      </c>
      <c r="U2903" s="227" t="s">
        <v>17397</v>
      </c>
      <c r="V2903" s="34">
        <v>0.40069444444444446</v>
      </c>
      <c r="W2903" s="85">
        <v>0.53472222222222221</v>
      </c>
      <c r="X2903" s="78">
        <f t="shared" si="218"/>
        <v>0.13402777777777775</v>
      </c>
      <c r="AA2903" s="67" t="s">
        <v>5303</v>
      </c>
      <c r="AB2903" s="143" t="s">
        <v>686</v>
      </c>
      <c r="AC2903" s="259" t="s">
        <v>5305</v>
      </c>
      <c r="AD2903" s="260" t="s">
        <v>5306</v>
      </c>
    </row>
    <row r="2904" spans="1:30" x14ac:dyDescent="0.3">
      <c r="A2904" s="47" t="s">
        <v>15244</v>
      </c>
      <c r="B2904" s="68" t="s">
        <v>15245</v>
      </c>
      <c r="C2904" s="2" t="s">
        <v>6</v>
      </c>
      <c r="D2904" s="2">
        <v>49</v>
      </c>
      <c r="E2904" s="6">
        <v>25998</v>
      </c>
      <c r="F2904" s="7">
        <v>44084.559236111112</v>
      </c>
      <c r="G2904" s="69" t="s">
        <v>4</v>
      </c>
      <c r="H2904" s="68">
        <v>1601</v>
      </c>
      <c r="I2904" s="93">
        <f t="shared" si="215"/>
        <v>16.171717171717173</v>
      </c>
      <c r="J2904" s="93">
        <v>4.048</v>
      </c>
      <c r="K2904" s="69">
        <v>99</v>
      </c>
      <c r="L2904" s="68">
        <v>587</v>
      </c>
      <c r="M2904" s="93">
        <f t="shared" si="216"/>
        <v>5.9292929292929291</v>
      </c>
      <c r="N2904" s="93">
        <v>2.6619999999999999</v>
      </c>
      <c r="O2904" s="189">
        <v>99</v>
      </c>
      <c r="P2904" s="191">
        <f t="shared" si="217"/>
        <v>2.7274275979557072</v>
      </c>
      <c r="Q2904" s="77" t="s">
        <v>718</v>
      </c>
      <c r="U2904" s="227" t="s">
        <v>17397</v>
      </c>
      <c r="V2904" s="34">
        <v>0.43263888888888885</v>
      </c>
      <c r="W2904" s="85">
        <v>0.56944444444444442</v>
      </c>
      <c r="X2904" s="78">
        <f t="shared" si="218"/>
        <v>0.13680555555555557</v>
      </c>
      <c r="AA2904" s="18" t="s">
        <v>16707</v>
      </c>
      <c r="AB2904" s="4"/>
      <c r="AC2904" s="261"/>
      <c r="AD2904" s="262"/>
    </row>
    <row r="2905" spans="1:30" x14ac:dyDescent="0.3">
      <c r="A2905" s="47" t="s">
        <v>15249</v>
      </c>
      <c r="B2905" s="68" t="s">
        <v>8508</v>
      </c>
      <c r="C2905" s="2" t="s">
        <v>1</v>
      </c>
      <c r="D2905" s="2">
        <v>47</v>
      </c>
      <c r="E2905" s="6">
        <v>26766</v>
      </c>
      <c r="F2905" s="7">
        <v>44084.613692129627</v>
      </c>
      <c r="G2905" s="69" t="s">
        <v>4</v>
      </c>
      <c r="H2905" s="68">
        <v>1597</v>
      </c>
      <c r="I2905" s="93">
        <f t="shared" si="215"/>
        <v>15.97</v>
      </c>
      <c r="J2905" s="93">
        <v>3.7189999999999999</v>
      </c>
      <c r="K2905" s="69">
        <v>100</v>
      </c>
      <c r="L2905" s="68">
        <v>438</v>
      </c>
      <c r="M2905" s="93">
        <f t="shared" si="216"/>
        <v>4.38</v>
      </c>
      <c r="N2905" s="93">
        <v>1.8360000000000001</v>
      </c>
      <c r="O2905" s="189">
        <v>100</v>
      </c>
      <c r="P2905" s="191">
        <f t="shared" si="217"/>
        <v>3.6461187214611877</v>
      </c>
      <c r="Q2905" s="77" t="s">
        <v>718</v>
      </c>
      <c r="U2905" s="227" t="s">
        <v>17397</v>
      </c>
      <c r="V2905" s="34">
        <v>0.47430555555555554</v>
      </c>
      <c r="W2905" s="85">
        <v>0.61805555555555558</v>
      </c>
      <c r="X2905" s="78">
        <f t="shared" si="218"/>
        <v>0.14375000000000004</v>
      </c>
      <c r="AA2905" s="18" t="s">
        <v>677</v>
      </c>
      <c r="AB2905" s="4"/>
      <c r="AC2905" s="261"/>
      <c r="AD2905" s="263"/>
    </row>
    <row r="2906" spans="1:30" x14ac:dyDescent="0.3">
      <c r="A2906" s="47" t="s">
        <v>15252</v>
      </c>
      <c r="B2906" s="68" t="s">
        <v>5989</v>
      </c>
      <c r="C2906" s="2" t="s">
        <v>1</v>
      </c>
      <c r="D2906" s="2">
        <v>52</v>
      </c>
      <c r="E2906" s="6">
        <v>25054</v>
      </c>
      <c r="F2906" s="7">
        <v>44084.658622685187</v>
      </c>
      <c r="G2906" s="69" t="s">
        <v>4</v>
      </c>
      <c r="H2906" s="68">
        <v>1199</v>
      </c>
      <c r="I2906" s="93">
        <f t="shared" si="215"/>
        <v>12.111111111111111</v>
      </c>
      <c r="J2906" s="93">
        <v>3.782</v>
      </c>
      <c r="K2906" s="69">
        <v>99</v>
      </c>
      <c r="L2906" s="68">
        <v>515</v>
      </c>
      <c r="M2906" s="93">
        <f t="shared" si="216"/>
        <v>5.2020202020202024</v>
      </c>
      <c r="N2906" s="93">
        <v>2.39</v>
      </c>
      <c r="O2906" s="189">
        <v>99</v>
      </c>
      <c r="P2906" s="191">
        <f t="shared" si="217"/>
        <v>2.328155339805825</v>
      </c>
      <c r="Q2906" s="77" t="s">
        <v>718</v>
      </c>
      <c r="U2906" s="227" t="s">
        <v>17397</v>
      </c>
      <c r="V2906" s="34">
        <v>0.52361111111111114</v>
      </c>
      <c r="W2906" s="85">
        <v>0.65972222222222221</v>
      </c>
      <c r="X2906" s="78">
        <f t="shared" si="218"/>
        <v>0.13611111111111107</v>
      </c>
      <c r="AA2906" s="18" t="s">
        <v>678</v>
      </c>
      <c r="AB2906" s="4"/>
      <c r="AC2906" s="261"/>
      <c r="AD2906" s="263"/>
    </row>
    <row r="2907" spans="1:30" x14ac:dyDescent="0.3">
      <c r="A2907" s="47" t="s">
        <v>15253</v>
      </c>
      <c r="B2907" s="68" t="s">
        <v>7380</v>
      </c>
      <c r="C2907" s="2" t="s">
        <v>1</v>
      </c>
      <c r="D2907" s="2">
        <v>57</v>
      </c>
      <c r="E2907" s="6">
        <v>23165</v>
      </c>
      <c r="F2907" s="7">
        <v>44085.518009259256</v>
      </c>
      <c r="G2907" s="69" t="s">
        <v>4</v>
      </c>
      <c r="H2907" s="68">
        <v>2843</v>
      </c>
      <c r="I2907" s="93">
        <f t="shared" si="215"/>
        <v>28.717171717171716</v>
      </c>
      <c r="J2907" s="93">
        <v>5.1980000000000004</v>
      </c>
      <c r="K2907" s="69">
        <v>99</v>
      </c>
      <c r="L2907" s="68">
        <v>599</v>
      </c>
      <c r="M2907" s="93">
        <f t="shared" si="216"/>
        <v>6.0505050505050502</v>
      </c>
      <c r="N2907" s="93">
        <v>1.9970000000000001</v>
      </c>
      <c r="O2907" s="189">
        <v>99</v>
      </c>
      <c r="P2907" s="191">
        <f t="shared" si="217"/>
        <v>4.7462437395659434</v>
      </c>
      <c r="Q2907" s="77" t="s">
        <v>718</v>
      </c>
      <c r="U2907" s="227" t="s">
        <v>17397</v>
      </c>
      <c r="V2907" s="34">
        <v>0.37361111111111112</v>
      </c>
      <c r="W2907" s="85">
        <v>0.52083333333333337</v>
      </c>
      <c r="X2907" s="78">
        <f t="shared" si="218"/>
        <v>0.14722222222222225</v>
      </c>
      <c r="AA2907" s="18" t="s">
        <v>679</v>
      </c>
      <c r="AB2907" s="4"/>
      <c r="AC2907" s="261"/>
      <c r="AD2907" s="263"/>
    </row>
    <row r="2908" spans="1:30" x14ac:dyDescent="0.3">
      <c r="A2908" s="47" t="s">
        <v>2006</v>
      </c>
      <c r="B2908" s="68" t="s">
        <v>1178</v>
      </c>
      <c r="C2908" s="2" t="s">
        <v>1</v>
      </c>
      <c r="D2908" s="2">
        <v>46</v>
      </c>
      <c r="E2908" s="6">
        <v>27159</v>
      </c>
      <c r="F2908" s="7">
        <v>44085.558680555558</v>
      </c>
      <c r="G2908" s="69" t="s">
        <v>4</v>
      </c>
      <c r="H2908" s="68">
        <v>1969</v>
      </c>
      <c r="I2908" s="93">
        <f t="shared" si="215"/>
        <v>19.690000000000001</v>
      </c>
      <c r="J2908" s="93">
        <v>4.51</v>
      </c>
      <c r="K2908" s="69">
        <v>100</v>
      </c>
      <c r="L2908" s="68">
        <v>736</v>
      </c>
      <c r="M2908" s="93">
        <f t="shared" si="216"/>
        <v>7.36</v>
      </c>
      <c r="N2908" s="93">
        <v>2.8479999999999999</v>
      </c>
      <c r="O2908" s="189">
        <v>100</v>
      </c>
      <c r="P2908" s="191">
        <f t="shared" si="217"/>
        <v>2.675271739130435</v>
      </c>
      <c r="Q2908" s="77" t="s">
        <v>718</v>
      </c>
      <c r="U2908" s="227" t="s">
        <v>17397</v>
      </c>
      <c r="V2908" s="34">
        <v>0.4291666666666667</v>
      </c>
      <c r="W2908" s="85">
        <v>0.56944444444444442</v>
      </c>
      <c r="X2908" s="78">
        <f t="shared" si="218"/>
        <v>0.14027777777777772</v>
      </c>
      <c r="AA2908" s="18" t="s">
        <v>680</v>
      </c>
      <c r="AB2908" s="4"/>
      <c r="AC2908" s="261"/>
      <c r="AD2908" s="263"/>
    </row>
    <row r="2909" spans="1:30" x14ac:dyDescent="0.3">
      <c r="A2909" s="47" t="s">
        <v>3168</v>
      </c>
      <c r="B2909" s="68" t="s">
        <v>1009</v>
      </c>
      <c r="C2909" s="2" t="s">
        <v>1</v>
      </c>
      <c r="D2909" s="2">
        <v>42</v>
      </c>
      <c r="E2909" s="6">
        <v>28646</v>
      </c>
      <c r="F2909" s="7">
        <v>44085.590763888889</v>
      </c>
      <c r="G2909" s="69" t="s">
        <v>4</v>
      </c>
      <c r="H2909" s="68">
        <v>1974</v>
      </c>
      <c r="I2909" s="93">
        <f t="shared" si="215"/>
        <v>19.739999999999998</v>
      </c>
      <c r="J2909" s="93">
        <v>4.4960000000000004</v>
      </c>
      <c r="K2909" s="69">
        <v>100</v>
      </c>
      <c r="L2909" s="68">
        <v>548</v>
      </c>
      <c r="M2909" s="93">
        <f t="shared" si="216"/>
        <v>5.48</v>
      </c>
      <c r="N2909" s="93">
        <v>1.92</v>
      </c>
      <c r="O2909" s="189">
        <v>100</v>
      </c>
      <c r="P2909" s="191">
        <f t="shared" si="217"/>
        <v>3.6021897810218975</v>
      </c>
      <c r="Q2909" s="77" t="s">
        <v>718</v>
      </c>
      <c r="U2909" s="227" t="s">
        <v>17397</v>
      </c>
      <c r="V2909" s="34">
        <v>0.44861111111111113</v>
      </c>
      <c r="W2909" s="85">
        <v>0.59722222222222221</v>
      </c>
      <c r="X2909" s="78">
        <f t="shared" si="218"/>
        <v>0.14861111111111108</v>
      </c>
      <c r="AA2909" s="18" t="s">
        <v>681</v>
      </c>
      <c r="AB2909" s="4"/>
      <c r="AC2909" s="261"/>
      <c r="AD2909" s="263"/>
    </row>
    <row r="2910" spans="1:30" x14ac:dyDescent="0.3">
      <c r="A2910" s="47" t="s">
        <v>15261</v>
      </c>
      <c r="B2910" s="68" t="s">
        <v>15262</v>
      </c>
      <c r="C2910" s="2" t="s">
        <v>1</v>
      </c>
      <c r="D2910" s="2">
        <v>60</v>
      </c>
      <c r="E2910" s="6">
        <v>22167</v>
      </c>
      <c r="F2910" s="7">
        <v>44085.633472222224</v>
      </c>
      <c r="G2910" s="69" t="s">
        <v>4</v>
      </c>
      <c r="H2910" s="68">
        <v>3333</v>
      </c>
      <c r="I2910" s="93">
        <f t="shared" si="215"/>
        <v>33.33</v>
      </c>
      <c r="J2910" s="93">
        <v>6.6319999999999997</v>
      </c>
      <c r="K2910" s="69">
        <v>100</v>
      </c>
      <c r="L2910" s="68">
        <v>599</v>
      </c>
      <c r="M2910" s="93">
        <f t="shared" si="216"/>
        <v>5.99</v>
      </c>
      <c r="N2910" s="93">
        <v>2.5369999999999999</v>
      </c>
      <c r="O2910" s="189">
        <v>100</v>
      </c>
      <c r="P2910" s="191">
        <f t="shared" si="217"/>
        <v>5.5642737896494152</v>
      </c>
      <c r="Q2910" s="77" t="s">
        <v>718</v>
      </c>
      <c r="U2910" s="227" t="s">
        <v>17397</v>
      </c>
      <c r="V2910" s="34">
        <v>0.51736111111111105</v>
      </c>
      <c r="W2910" s="85">
        <v>0.66666666666666663</v>
      </c>
      <c r="X2910" s="78">
        <f t="shared" si="218"/>
        <v>0.14930555555555558</v>
      </c>
      <c r="AA2910" s="18" t="s">
        <v>682</v>
      </c>
      <c r="AB2910" s="4"/>
      <c r="AC2910" s="261"/>
      <c r="AD2910" s="263"/>
    </row>
    <row r="2911" spans="1:30" ht="17.25" thickBot="1" x14ac:dyDescent="0.35">
      <c r="A2911" s="47" t="s">
        <v>3621</v>
      </c>
      <c r="B2911" s="68" t="s">
        <v>298</v>
      </c>
      <c r="C2911" s="2" t="s">
        <v>1</v>
      </c>
      <c r="D2911" s="2">
        <v>45</v>
      </c>
      <c r="E2911" s="6">
        <v>27440</v>
      </c>
      <c r="F2911" s="7">
        <v>44088.514386574076</v>
      </c>
      <c r="G2911" s="69" t="s">
        <v>4</v>
      </c>
      <c r="H2911" s="68">
        <v>2484</v>
      </c>
      <c r="I2911" s="93">
        <f t="shared" si="215"/>
        <v>24.84</v>
      </c>
      <c r="J2911" s="93">
        <v>4.7480000000000002</v>
      </c>
      <c r="K2911" s="69">
        <v>100</v>
      </c>
      <c r="L2911" s="68">
        <v>568</v>
      </c>
      <c r="M2911" s="93">
        <f t="shared" si="216"/>
        <v>5.68</v>
      </c>
      <c r="N2911" s="93">
        <v>2.2999999999999998</v>
      </c>
      <c r="O2911" s="189">
        <v>100</v>
      </c>
      <c r="P2911" s="191">
        <f t="shared" si="217"/>
        <v>4.3732394366197189</v>
      </c>
      <c r="Q2911" s="77" t="s">
        <v>718</v>
      </c>
      <c r="U2911" s="227" t="s">
        <v>17397</v>
      </c>
      <c r="V2911" s="34">
        <v>0.37708333333333338</v>
      </c>
      <c r="W2911" s="85">
        <v>0.52083333333333337</v>
      </c>
      <c r="X2911" s="78">
        <f t="shared" si="218"/>
        <v>0.14374999999999999</v>
      </c>
      <c r="AA2911" s="18" t="s">
        <v>5304</v>
      </c>
      <c r="AB2911" s="4"/>
      <c r="AC2911" s="261"/>
      <c r="AD2911" s="263"/>
    </row>
    <row r="2912" spans="1:30" ht="17.25" thickBot="1" x14ac:dyDescent="0.35">
      <c r="A2912" s="47" t="s">
        <v>3094</v>
      </c>
      <c r="B2912" s="68" t="s">
        <v>649</v>
      </c>
      <c r="C2912" s="2" t="s">
        <v>1</v>
      </c>
      <c r="D2912" s="2">
        <v>45</v>
      </c>
      <c r="E2912" s="6">
        <v>27426</v>
      </c>
      <c r="F2912" s="7">
        <v>44088.549629629626</v>
      </c>
      <c r="G2912" s="69" t="s">
        <v>4</v>
      </c>
      <c r="H2912" s="68">
        <v>3761</v>
      </c>
      <c r="I2912" s="93">
        <f t="shared" si="215"/>
        <v>37.98989898989899</v>
      </c>
      <c r="J2912" s="93">
        <v>7.5170000000000003</v>
      </c>
      <c r="K2912" s="69">
        <v>99</v>
      </c>
      <c r="L2912" s="68">
        <v>571</v>
      </c>
      <c r="M2912" s="93">
        <f t="shared" si="216"/>
        <v>5.7676767676767673</v>
      </c>
      <c r="N2912" s="93">
        <v>2.6989999999999998</v>
      </c>
      <c r="O2912" s="189">
        <v>99</v>
      </c>
      <c r="P2912" s="191">
        <f t="shared" si="217"/>
        <v>6.5866900175131349</v>
      </c>
      <c r="Q2912" s="77" t="s">
        <v>718</v>
      </c>
      <c r="U2912" s="227" t="s">
        <v>17397</v>
      </c>
      <c r="V2912" s="34">
        <v>0.41319444444444442</v>
      </c>
      <c r="W2912" s="85">
        <v>0.56944444444444442</v>
      </c>
      <c r="X2912" s="78">
        <f t="shared" si="218"/>
        <v>0.15625</v>
      </c>
      <c r="AA2912" s="67" t="s">
        <v>676</v>
      </c>
      <c r="AB2912" s="143"/>
      <c r="AC2912" s="259"/>
      <c r="AD2912" s="260"/>
    </row>
    <row r="2913" spans="1:30" ht="17.25" thickBot="1" x14ac:dyDescent="0.35">
      <c r="A2913" s="47" t="s">
        <v>15264</v>
      </c>
      <c r="B2913" s="68" t="s">
        <v>1225</v>
      </c>
      <c r="C2913" s="2" t="s">
        <v>1</v>
      </c>
      <c r="D2913" s="2">
        <v>49</v>
      </c>
      <c r="E2913" s="6">
        <v>25908</v>
      </c>
      <c r="F2913" s="7">
        <v>44088.560081018521</v>
      </c>
      <c r="G2913" s="69" t="s">
        <v>4</v>
      </c>
      <c r="H2913" s="68">
        <v>2857</v>
      </c>
      <c r="I2913" s="93">
        <f t="shared" si="215"/>
        <v>28.858585858585858</v>
      </c>
      <c r="J2913" s="93">
        <v>6.6609999999999996</v>
      </c>
      <c r="K2913" s="69">
        <v>99</v>
      </c>
      <c r="L2913" s="68">
        <v>512</v>
      </c>
      <c r="M2913" s="93">
        <f t="shared" si="216"/>
        <v>5.1717171717171722</v>
      </c>
      <c r="N2913" s="93">
        <v>2.3479999999999999</v>
      </c>
      <c r="O2913" s="189">
        <v>99</v>
      </c>
      <c r="P2913" s="191">
        <f t="shared" si="217"/>
        <v>5.5800781249999991</v>
      </c>
      <c r="Q2913" s="77" t="s">
        <v>718</v>
      </c>
      <c r="U2913" s="227" t="s">
        <v>17397</v>
      </c>
      <c r="V2913" s="34">
        <v>0.42708333333333331</v>
      </c>
      <c r="W2913" s="85">
        <v>0.58333333333333337</v>
      </c>
      <c r="X2913" s="78">
        <f t="shared" si="218"/>
        <v>0.15625000000000006</v>
      </c>
      <c r="AA2913" s="265" t="s">
        <v>17417</v>
      </c>
      <c r="AC2913"/>
      <c r="AD2913"/>
    </row>
    <row r="2914" spans="1:30" ht="17.25" thickBot="1" x14ac:dyDescent="0.35">
      <c r="A2914" s="47" t="s">
        <v>15266</v>
      </c>
      <c r="B2914" s="68" t="s">
        <v>8758</v>
      </c>
      <c r="C2914" s="2" t="s">
        <v>1</v>
      </c>
      <c r="D2914" s="2">
        <v>61</v>
      </c>
      <c r="E2914" s="6">
        <v>21685</v>
      </c>
      <c r="F2914" s="7">
        <v>44088.590497685182</v>
      </c>
      <c r="G2914" s="69" t="s">
        <v>4</v>
      </c>
      <c r="H2914" s="68">
        <v>2945</v>
      </c>
      <c r="I2914" s="93">
        <f t="shared" si="215"/>
        <v>29.747474747474747</v>
      </c>
      <c r="J2914" s="93">
        <v>5.2839999999999998</v>
      </c>
      <c r="K2914" s="69">
        <v>99</v>
      </c>
      <c r="L2914" s="68">
        <v>618</v>
      </c>
      <c r="M2914" s="93">
        <f t="shared" si="216"/>
        <v>6.2424242424242422</v>
      </c>
      <c r="N2914" s="93">
        <v>2.7029999999999998</v>
      </c>
      <c r="O2914" s="189">
        <v>99</v>
      </c>
      <c r="P2914" s="191">
        <f t="shared" si="217"/>
        <v>4.7653721682847898</v>
      </c>
      <c r="Q2914" s="77" t="s">
        <v>718</v>
      </c>
      <c r="U2914" s="227" t="s">
        <v>17397</v>
      </c>
      <c r="V2914" s="34">
        <v>0.47291666666666665</v>
      </c>
      <c r="W2914" s="85">
        <v>0.61111111111111105</v>
      </c>
      <c r="X2914" s="78">
        <f t="shared" si="218"/>
        <v>0.1381944444444444</v>
      </c>
      <c r="AA2914" s="67" t="s">
        <v>5303</v>
      </c>
      <c r="AB2914" s="143" t="s">
        <v>686</v>
      </c>
      <c r="AC2914" s="259" t="s">
        <v>5305</v>
      </c>
      <c r="AD2914" s="260" t="s">
        <v>5306</v>
      </c>
    </row>
    <row r="2915" spans="1:30" x14ac:dyDescent="0.3">
      <c r="A2915" s="47" t="s">
        <v>15267</v>
      </c>
      <c r="B2915" s="68" t="s">
        <v>1558</v>
      </c>
      <c r="C2915" s="2" t="s">
        <v>1</v>
      </c>
      <c r="D2915" s="2">
        <v>60</v>
      </c>
      <c r="E2915" s="6">
        <v>21935</v>
      </c>
      <c r="F2915" s="7">
        <v>44088.606944444444</v>
      </c>
      <c r="G2915" s="69" t="s">
        <v>4</v>
      </c>
      <c r="H2915" s="68">
        <v>3038</v>
      </c>
      <c r="I2915" s="93">
        <f t="shared" si="215"/>
        <v>30.38</v>
      </c>
      <c r="J2915" s="93">
        <v>5.0709999999999997</v>
      </c>
      <c r="K2915" s="69">
        <v>100</v>
      </c>
      <c r="L2915" s="68">
        <v>569</v>
      </c>
      <c r="M2915" s="93">
        <f t="shared" si="216"/>
        <v>5.69</v>
      </c>
      <c r="N2915" s="93">
        <v>2.097</v>
      </c>
      <c r="O2915" s="189">
        <v>100</v>
      </c>
      <c r="P2915" s="191">
        <f t="shared" si="217"/>
        <v>5.3391915641476269</v>
      </c>
      <c r="Q2915" s="77" t="s">
        <v>718</v>
      </c>
      <c r="U2915" s="227" t="s">
        <v>17397</v>
      </c>
      <c r="V2915" s="34">
        <v>0.4770833333333333</v>
      </c>
      <c r="W2915" s="85">
        <v>0.63194444444444442</v>
      </c>
      <c r="X2915" s="78">
        <f t="shared" si="218"/>
        <v>0.15486111111111112</v>
      </c>
      <c r="AA2915" s="18"/>
      <c r="AB2915" s="108"/>
      <c r="AC2915" s="261"/>
      <c r="AD2915" s="262"/>
    </row>
    <row r="2916" spans="1:30" x14ac:dyDescent="0.3">
      <c r="A2916" s="47" t="s">
        <v>15271</v>
      </c>
      <c r="B2916" s="68" t="s">
        <v>9844</v>
      </c>
      <c r="C2916" s="2" t="s">
        <v>1</v>
      </c>
      <c r="D2916" s="2">
        <v>46</v>
      </c>
      <c r="E2916" s="6">
        <v>27274</v>
      </c>
      <c r="F2916" s="7">
        <v>44089.409641203703</v>
      </c>
      <c r="G2916" s="69" t="s">
        <v>4</v>
      </c>
      <c r="H2916" s="68">
        <v>2579</v>
      </c>
      <c r="I2916" s="93">
        <f t="shared" si="215"/>
        <v>26.050505050505052</v>
      </c>
      <c r="J2916" s="93">
        <v>6.92</v>
      </c>
      <c r="K2916" s="69">
        <v>99</v>
      </c>
      <c r="L2916" s="68">
        <v>471</v>
      </c>
      <c r="M2916" s="93">
        <f t="shared" si="216"/>
        <v>4.7575757575757578</v>
      </c>
      <c r="N2916" s="93">
        <v>2.0760000000000001</v>
      </c>
      <c r="O2916" s="189">
        <v>99</v>
      </c>
      <c r="P2916" s="191">
        <f t="shared" si="217"/>
        <v>5.4755838641188959</v>
      </c>
      <c r="Q2916" s="77" t="s">
        <v>718</v>
      </c>
      <c r="U2916" s="227" t="s">
        <v>17397</v>
      </c>
      <c r="V2916" s="34">
        <v>0.37013888888888885</v>
      </c>
      <c r="W2916" s="85">
        <v>0.52083333333333337</v>
      </c>
      <c r="X2916" s="78">
        <f t="shared" si="218"/>
        <v>0.15069444444444452</v>
      </c>
      <c r="AA2916" s="18" t="s">
        <v>17424</v>
      </c>
      <c r="AB2916" s="108">
        <v>19</v>
      </c>
      <c r="AC2916" s="261">
        <f>AVERAGEIFS(P2870:P3529,D2870:D3529,"&lt;30")</f>
        <v>4.9372092084517636</v>
      </c>
      <c r="AD2916" s="263">
        <f t="array" ref="AD2916">_xlfn.STDEV.S(IF(D2870:D3529&lt;30,P2870:P3529))</f>
        <v>2.9978638632150987</v>
      </c>
    </row>
    <row r="2917" spans="1:30" x14ac:dyDescent="0.3">
      <c r="A2917" s="47" t="s">
        <v>3872</v>
      </c>
      <c r="B2917" s="68" t="s">
        <v>838</v>
      </c>
      <c r="C2917" s="2" t="s">
        <v>1</v>
      </c>
      <c r="D2917" s="2">
        <v>52</v>
      </c>
      <c r="E2917" s="6">
        <v>24788</v>
      </c>
      <c r="F2917" s="7">
        <v>44089.533587962964</v>
      </c>
      <c r="G2917" s="69" t="s">
        <v>4</v>
      </c>
      <c r="H2917" s="68">
        <v>1946</v>
      </c>
      <c r="I2917" s="93">
        <f t="shared" si="215"/>
        <v>19.46</v>
      </c>
      <c r="J2917" s="93">
        <v>4.3470000000000004</v>
      </c>
      <c r="K2917" s="69">
        <v>100</v>
      </c>
      <c r="L2917" s="68">
        <v>687</v>
      </c>
      <c r="M2917" s="93">
        <f t="shared" si="216"/>
        <v>6.87</v>
      </c>
      <c r="N2917" s="93">
        <v>2.44</v>
      </c>
      <c r="O2917" s="189">
        <v>100</v>
      </c>
      <c r="P2917" s="191">
        <f t="shared" si="217"/>
        <v>2.8326055312954876</v>
      </c>
      <c r="Q2917" s="77" t="s">
        <v>718</v>
      </c>
      <c r="U2917" s="227" t="s">
        <v>17397</v>
      </c>
      <c r="V2917" s="34">
        <v>0.40138888888888885</v>
      </c>
      <c r="W2917" s="85">
        <v>0.54861111111111105</v>
      </c>
      <c r="X2917" s="78">
        <f t="shared" si="218"/>
        <v>0.1472222222222222</v>
      </c>
      <c r="AA2917" s="18" t="s">
        <v>678</v>
      </c>
      <c r="AB2917" s="108">
        <f>COUNTIFS(D2870:D3529,"&gt;=30",D2870:D3529,"&lt;40")</f>
        <v>28</v>
      </c>
      <c r="AC2917" s="261">
        <f>AVERAGEIFS(P2870:P3529,D2870:D3529,"&gt;=30",D2870:D3529,"&lt;40")</f>
        <v>3.8066659778171781</v>
      </c>
      <c r="AD2917" s="263">
        <f t="array" ref="AD2917">_xlfn.STDEV.S(IF(D2870:D3529&gt;=30,IF(D2870:D3529&lt;40,P2870:P3529)))</f>
        <v>1.0604102601973502</v>
      </c>
    </row>
    <row r="2918" spans="1:30" x14ac:dyDescent="0.3">
      <c r="A2918" s="47" t="s">
        <v>15274</v>
      </c>
      <c r="B2918" s="68" t="s">
        <v>8722</v>
      </c>
      <c r="C2918" s="2" t="s">
        <v>1</v>
      </c>
      <c r="D2918" s="2">
        <v>42</v>
      </c>
      <c r="E2918" s="6">
        <v>28667</v>
      </c>
      <c r="F2918" s="7">
        <v>44089.559571759259</v>
      </c>
      <c r="G2918" s="69" t="s">
        <v>4</v>
      </c>
      <c r="H2918" s="68">
        <v>2932</v>
      </c>
      <c r="I2918" s="93">
        <f t="shared" si="215"/>
        <v>29.32</v>
      </c>
      <c r="J2918" s="93">
        <v>7.569</v>
      </c>
      <c r="K2918" s="69">
        <v>100</v>
      </c>
      <c r="L2918" s="68">
        <v>488</v>
      </c>
      <c r="M2918" s="93">
        <f t="shared" si="216"/>
        <v>4.88</v>
      </c>
      <c r="N2918" s="93">
        <v>2.3450000000000002</v>
      </c>
      <c r="O2918" s="189">
        <v>100</v>
      </c>
      <c r="P2918" s="191">
        <f t="shared" si="217"/>
        <v>6.0081967213114753</v>
      </c>
      <c r="Q2918" s="77" t="s">
        <v>718</v>
      </c>
      <c r="U2918" s="227" t="s">
        <v>17397</v>
      </c>
      <c r="V2918" s="34">
        <v>0.4368055555555555</v>
      </c>
      <c r="W2918" s="85">
        <v>0.58333333333333337</v>
      </c>
      <c r="X2918" s="78">
        <f t="shared" si="218"/>
        <v>0.14652777777777787</v>
      </c>
      <c r="AA2918" s="18" t="s">
        <v>679</v>
      </c>
      <c r="AB2918" s="108">
        <f>COUNTIFS(D2870:D3529,"&gt;=40",D2870:D3529,"&lt;50")</f>
        <v>203</v>
      </c>
      <c r="AC2918" s="261">
        <f>AVERAGEIFS(P2870:P3529,D2870:D3529,"&gt;=40",D2870:D3529,"&lt;50")</f>
        <v>4.2712405581511401</v>
      </c>
      <c r="AD2918" s="263">
        <f t="array" ref="AD2918">_xlfn.STDEV.S(IF(D2870:D3529&gt;=40,IF(D2870:D3529&lt;50,P2870:P3529)))</f>
        <v>1.2280296341258961</v>
      </c>
    </row>
    <row r="2919" spans="1:30" x14ac:dyDescent="0.3">
      <c r="A2919" s="47" t="s">
        <v>3382</v>
      </c>
      <c r="B2919" s="68" t="s">
        <v>991</v>
      </c>
      <c r="C2919" s="2" t="s">
        <v>1</v>
      </c>
      <c r="D2919" s="2">
        <v>51</v>
      </c>
      <c r="E2919" s="6">
        <v>25125</v>
      </c>
      <c r="F2919" s="7">
        <v>44089.585787037038</v>
      </c>
      <c r="G2919" s="69" t="s">
        <v>4</v>
      </c>
      <c r="H2919" s="68">
        <v>2748</v>
      </c>
      <c r="I2919" s="93">
        <f t="shared" si="215"/>
        <v>27.757575757575758</v>
      </c>
      <c r="J2919" s="93">
        <v>5.59</v>
      </c>
      <c r="K2919" s="69">
        <v>99</v>
      </c>
      <c r="L2919" s="68">
        <v>517</v>
      </c>
      <c r="M2919" s="93">
        <f t="shared" si="216"/>
        <v>5.2222222222222223</v>
      </c>
      <c r="N2919" s="93">
        <v>2.597</v>
      </c>
      <c r="O2919" s="189">
        <v>99</v>
      </c>
      <c r="P2919" s="191">
        <f t="shared" si="217"/>
        <v>5.3152804642166345</v>
      </c>
      <c r="Q2919" s="77" t="s">
        <v>718</v>
      </c>
      <c r="U2919" s="227" t="s">
        <v>17397</v>
      </c>
      <c r="V2919" s="34">
        <v>0.44097222222222227</v>
      </c>
      <c r="W2919" s="85">
        <v>0.59722222222222221</v>
      </c>
      <c r="X2919" s="78">
        <f t="shared" si="218"/>
        <v>0.15624999999999994</v>
      </c>
      <c r="AA2919" s="18" t="s">
        <v>680</v>
      </c>
      <c r="AB2919" s="108">
        <f>COUNTIFS(D2870:D3529,"&gt;=50",D2870:D3529,"&lt;60")</f>
        <v>233</v>
      </c>
      <c r="AC2919" s="261">
        <f>AVERAGEIFS(P2870:P3529,D2870:D3529,"&gt;=50",D2870:D3529,"&lt;60")</f>
        <v>4.9300659944783858</v>
      </c>
      <c r="AD2919" s="263">
        <f t="array" ref="AD2919">_xlfn.STDEV.S(IF(D2870:D3529&gt;=50,IF(D2870:D3529&lt;60,P2870:P3529)))</f>
        <v>1.3975581217713802</v>
      </c>
    </row>
    <row r="2920" spans="1:30" x14ac:dyDescent="0.3">
      <c r="A2920" s="47" t="s">
        <v>15275</v>
      </c>
      <c r="B2920" s="68" t="s">
        <v>7635</v>
      </c>
      <c r="C2920" s="2" t="s">
        <v>6</v>
      </c>
      <c r="D2920" s="2">
        <v>82</v>
      </c>
      <c r="E2920" s="6">
        <v>13954</v>
      </c>
      <c r="F2920" s="7">
        <v>44089.605520833335</v>
      </c>
      <c r="G2920" s="69" t="s">
        <v>4</v>
      </c>
      <c r="H2920" s="68">
        <v>3395</v>
      </c>
      <c r="I2920" s="93">
        <f t="shared" si="215"/>
        <v>34.292929292929294</v>
      </c>
      <c r="J2920" s="93">
        <v>5.9829999999999997</v>
      </c>
      <c r="K2920" s="69">
        <v>99</v>
      </c>
      <c r="L2920" s="68">
        <v>1249</v>
      </c>
      <c r="M2920" s="93">
        <f t="shared" si="216"/>
        <v>12.616161616161616</v>
      </c>
      <c r="N2920" s="93">
        <v>4.0999999999999996</v>
      </c>
      <c r="O2920" s="189">
        <v>99</v>
      </c>
      <c r="P2920" s="191">
        <f t="shared" si="217"/>
        <v>2.7181745396317054</v>
      </c>
      <c r="Q2920" s="77" t="s">
        <v>718</v>
      </c>
      <c r="U2920" s="231" t="s">
        <v>107</v>
      </c>
      <c r="V2920" s="34">
        <v>0.46527777777777773</v>
      </c>
      <c r="W2920" s="85">
        <v>0.61805555555555558</v>
      </c>
      <c r="X2920" s="78">
        <f t="shared" si="218"/>
        <v>0.15277777777777785</v>
      </c>
      <c r="AA2920" s="18" t="s">
        <v>681</v>
      </c>
      <c r="AB2920" s="108">
        <f>COUNTIFS(D2870:D3529,"&gt;=60",D2870:D3529,"&lt;70")</f>
        <v>120</v>
      </c>
      <c r="AC2920" s="261">
        <f>AVERAGEIFS(P2870:P3529,D2870:D3529,"&gt;=60",D2870:D3529,"&lt;70")</f>
        <v>4.6584683921751644</v>
      </c>
      <c r="AD2920" s="263">
        <f t="array" ref="AD2920">_xlfn.STDEV.S(IF(D2870:D3529&gt;=60,IF(D2870:D3529&lt;70,P2870:P3529)))</f>
        <v>1.5605154349471839</v>
      </c>
    </row>
    <row r="2921" spans="1:30" x14ac:dyDescent="0.3">
      <c r="A2921" s="47" t="s">
        <v>3368</v>
      </c>
      <c r="B2921" s="68" t="s">
        <v>1866</v>
      </c>
      <c r="C2921" s="2" t="s">
        <v>1</v>
      </c>
      <c r="D2921" s="2">
        <v>65</v>
      </c>
      <c r="E2921" s="6">
        <v>20222</v>
      </c>
      <c r="F2921" s="7">
        <v>44089.621550925927</v>
      </c>
      <c r="G2921" s="69" t="s">
        <v>4</v>
      </c>
      <c r="H2921" s="68">
        <v>2821</v>
      </c>
      <c r="I2921" s="93">
        <f t="shared" si="215"/>
        <v>28.494949494949495</v>
      </c>
      <c r="J2921" s="93">
        <v>6.2309999999999999</v>
      </c>
      <c r="K2921" s="69">
        <v>99</v>
      </c>
      <c r="L2921" s="68">
        <v>487</v>
      </c>
      <c r="M2921" s="93">
        <f t="shared" si="216"/>
        <v>4.9191919191919196</v>
      </c>
      <c r="N2921" s="93">
        <v>2.2389999999999999</v>
      </c>
      <c r="O2921" s="189">
        <v>99</v>
      </c>
      <c r="P2921" s="191">
        <f t="shared" si="217"/>
        <v>5.792607802874743</v>
      </c>
      <c r="Q2921" s="77" t="s">
        <v>718</v>
      </c>
      <c r="U2921" s="227" t="s">
        <v>17397</v>
      </c>
      <c r="V2921" s="34">
        <v>0.4680555555555555</v>
      </c>
      <c r="W2921" s="85">
        <v>0.63194444444444442</v>
      </c>
      <c r="X2921" s="78">
        <f t="shared" si="218"/>
        <v>0.16388888888888892</v>
      </c>
      <c r="AA2921" s="18" t="s">
        <v>17425</v>
      </c>
      <c r="AB2921" s="108">
        <v>57</v>
      </c>
      <c r="AC2921" s="261">
        <f>AVERAGEIFS(P2870:P3529,D2870:D3529,"&gt;=70")</f>
        <v>3.7431681763460056</v>
      </c>
      <c r="AD2921" s="263">
        <f t="array" ref="AD2921">_xlfn.STDEV.S(IF(D2870:D3529&gt;=70,P2870:P3529))</f>
        <v>1.0866509530298711</v>
      </c>
    </row>
    <row r="2922" spans="1:30" ht="17.25" thickBot="1" x14ac:dyDescent="0.35">
      <c r="A2922" s="47" t="s">
        <v>3656</v>
      </c>
      <c r="B2922" s="68" t="s">
        <v>415</v>
      </c>
      <c r="C2922" s="2" t="s">
        <v>1</v>
      </c>
      <c r="D2922" s="2">
        <v>57</v>
      </c>
      <c r="E2922" s="6">
        <v>22970</v>
      </c>
      <c r="F2922" s="7">
        <v>44089.636874999997</v>
      </c>
      <c r="G2922" s="69" t="s">
        <v>4</v>
      </c>
      <c r="H2922" s="68">
        <v>4625</v>
      </c>
      <c r="I2922" s="93">
        <f t="shared" si="215"/>
        <v>46.25</v>
      </c>
      <c r="J2922" s="93">
        <v>6.4390000000000001</v>
      </c>
      <c r="K2922" s="69">
        <v>100</v>
      </c>
      <c r="L2922" s="68">
        <v>1453</v>
      </c>
      <c r="M2922" s="93">
        <f t="shared" si="216"/>
        <v>14.53</v>
      </c>
      <c r="N2922" s="93">
        <v>3.552</v>
      </c>
      <c r="O2922" s="189">
        <v>100</v>
      </c>
      <c r="P2922" s="191">
        <f t="shared" si="217"/>
        <v>3.1830695113558156</v>
      </c>
      <c r="Q2922" s="77" t="s">
        <v>718</v>
      </c>
      <c r="U2922" s="231" t="s">
        <v>17405</v>
      </c>
      <c r="V2922" s="34">
        <v>0.48958333333333331</v>
      </c>
      <c r="W2922" s="85">
        <v>0.64583333333333337</v>
      </c>
      <c r="X2922" s="78">
        <f t="shared" si="218"/>
        <v>0.15625000000000006</v>
      </c>
      <c r="AA2922" s="18"/>
      <c r="AB2922" s="108"/>
      <c r="AC2922" s="339"/>
      <c r="AD2922" s="263"/>
    </row>
    <row r="2923" spans="1:30" ht="17.25" thickBot="1" x14ac:dyDescent="0.35">
      <c r="A2923" s="47" t="s">
        <v>15280</v>
      </c>
      <c r="B2923" s="68" t="s">
        <v>289</v>
      </c>
      <c r="C2923" s="2" t="s">
        <v>1</v>
      </c>
      <c r="D2923" s="2">
        <v>54</v>
      </c>
      <c r="E2923" s="6">
        <v>24302</v>
      </c>
      <c r="F2923" s="7">
        <v>44090.531157407408</v>
      </c>
      <c r="G2923" s="69" t="s">
        <v>4</v>
      </c>
      <c r="H2923" s="68">
        <v>2043</v>
      </c>
      <c r="I2923" s="93">
        <f t="shared" si="215"/>
        <v>20.636363636363637</v>
      </c>
      <c r="J2923" s="93">
        <v>4.3550000000000004</v>
      </c>
      <c r="K2923" s="69">
        <v>99</v>
      </c>
      <c r="L2923" s="68">
        <v>673</v>
      </c>
      <c r="M2923" s="93">
        <f t="shared" si="216"/>
        <v>6.7979797979797976</v>
      </c>
      <c r="N2923" s="93">
        <v>2.74</v>
      </c>
      <c r="O2923" s="189">
        <v>99</v>
      </c>
      <c r="P2923" s="191">
        <f t="shared" si="217"/>
        <v>3.0356612184249632</v>
      </c>
      <c r="Q2923" s="77" t="s">
        <v>718</v>
      </c>
      <c r="U2923" s="227" t="s">
        <v>17397</v>
      </c>
      <c r="V2923" s="34">
        <v>0.40347222222222223</v>
      </c>
      <c r="W2923" s="85">
        <v>0.53472222222222221</v>
      </c>
      <c r="X2923" s="78">
        <f t="shared" si="218"/>
        <v>0.13124999999999998</v>
      </c>
      <c r="AA2923" s="67" t="s">
        <v>676</v>
      </c>
      <c r="AB2923" s="143">
        <f>SUM(AB2915:AB2922)</f>
        <v>660</v>
      </c>
      <c r="AC2923" s="259">
        <f>AVERAGE(P2870:P3529)</f>
        <v>4.5280873113187177</v>
      </c>
      <c r="AD2923" s="260">
        <f t="array" ref="AD2923">_xlfn.STDEV.S(P2870:P3529)</f>
        <v>1.4636515803439367</v>
      </c>
    </row>
    <row r="2924" spans="1:30" x14ac:dyDescent="0.3">
      <c r="A2924" s="47" t="s">
        <v>15281</v>
      </c>
      <c r="B2924" s="68" t="s">
        <v>15282</v>
      </c>
      <c r="C2924" s="2" t="s">
        <v>1</v>
      </c>
      <c r="D2924" s="2">
        <v>47</v>
      </c>
      <c r="E2924" s="6">
        <v>26655</v>
      </c>
      <c r="F2924" s="7">
        <v>44090.574629629627</v>
      </c>
      <c r="G2924" s="69" t="s">
        <v>4</v>
      </c>
      <c r="H2924" s="68">
        <v>1896</v>
      </c>
      <c r="I2924" s="93">
        <f t="shared" si="215"/>
        <v>19.151515151515152</v>
      </c>
      <c r="J2924" s="93">
        <v>4.6849999999999996</v>
      </c>
      <c r="K2924" s="69">
        <v>99</v>
      </c>
      <c r="L2924" s="68">
        <v>491</v>
      </c>
      <c r="M2924" s="93">
        <f t="shared" si="216"/>
        <v>4.9595959595959593</v>
      </c>
      <c r="N2924" s="93">
        <v>2.2400000000000002</v>
      </c>
      <c r="O2924" s="189">
        <v>99</v>
      </c>
      <c r="P2924" s="191">
        <f t="shared" si="217"/>
        <v>3.8615071283095728</v>
      </c>
      <c r="Q2924" s="77" t="s">
        <v>718</v>
      </c>
      <c r="U2924" s="227" t="s">
        <v>17397</v>
      </c>
      <c r="V2924" s="34">
        <v>0.42708333333333331</v>
      </c>
      <c r="W2924" s="85">
        <v>0.58333333333333337</v>
      </c>
      <c r="X2924" s="78">
        <f t="shared" si="218"/>
        <v>0.15625000000000006</v>
      </c>
      <c r="AA2924" s="275"/>
      <c r="AB2924" s="2"/>
      <c r="AC2924" s="2"/>
      <c r="AD2924" s="223"/>
    </row>
    <row r="2925" spans="1:30" x14ac:dyDescent="0.3">
      <c r="A2925" s="47" t="s">
        <v>15286</v>
      </c>
      <c r="B2925" s="68" t="s">
        <v>15287</v>
      </c>
      <c r="C2925" s="2" t="s">
        <v>1</v>
      </c>
      <c r="D2925" s="2">
        <v>46</v>
      </c>
      <c r="E2925" s="6">
        <v>26987</v>
      </c>
      <c r="F2925" s="7">
        <v>44090.649756944447</v>
      </c>
      <c r="G2925" s="69" t="s">
        <v>4</v>
      </c>
      <c r="H2925" s="68">
        <v>2284</v>
      </c>
      <c r="I2925" s="93">
        <f t="shared" si="215"/>
        <v>22.84</v>
      </c>
      <c r="J2925" s="93">
        <v>6.1029999999999998</v>
      </c>
      <c r="K2925" s="69">
        <v>100</v>
      </c>
      <c r="L2925" s="68">
        <v>621</v>
      </c>
      <c r="M2925" s="93">
        <f t="shared" si="216"/>
        <v>6.21</v>
      </c>
      <c r="N2925" s="93">
        <v>2.4590000000000001</v>
      </c>
      <c r="O2925" s="189">
        <v>100</v>
      </c>
      <c r="P2925" s="191">
        <f t="shared" si="217"/>
        <v>3.6779388083735909</v>
      </c>
      <c r="Q2925" s="77" t="s">
        <v>718</v>
      </c>
      <c r="U2925" s="227" t="s">
        <v>17397</v>
      </c>
      <c r="V2925" s="34">
        <v>0.54305555555555551</v>
      </c>
      <c r="W2925" s="85">
        <v>0.67361111111111116</v>
      </c>
      <c r="X2925" s="78">
        <f t="shared" si="218"/>
        <v>0.13055555555555565</v>
      </c>
      <c r="AA2925" s="275" t="s">
        <v>17418</v>
      </c>
      <c r="AB2925" s="2">
        <f>COUNTIF(C2870:C3529,"M")</f>
        <v>88</v>
      </c>
      <c r="AC2925" s="2"/>
      <c r="AD2925" s="223"/>
    </row>
    <row r="2926" spans="1:30" x14ac:dyDescent="0.3">
      <c r="A2926" s="47" t="s">
        <v>3880</v>
      </c>
      <c r="B2926" s="68" t="s">
        <v>515</v>
      </c>
      <c r="C2926" s="2" t="s">
        <v>1</v>
      </c>
      <c r="D2926" s="2">
        <v>56</v>
      </c>
      <c r="E2926" s="6">
        <v>23583</v>
      </c>
      <c r="F2926" s="7">
        <v>44091.547280092593</v>
      </c>
      <c r="G2926" s="69" t="s">
        <v>4</v>
      </c>
      <c r="H2926" s="68">
        <v>2798</v>
      </c>
      <c r="I2926" s="93">
        <f t="shared" si="215"/>
        <v>27.98</v>
      </c>
      <c r="J2926" s="93">
        <v>4.8600000000000003</v>
      </c>
      <c r="K2926" s="69">
        <v>100</v>
      </c>
      <c r="L2926" s="68">
        <v>647</v>
      </c>
      <c r="M2926" s="93">
        <f t="shared" si="216"/>
        <v>6.47</v>
      </c>
      <c r="N2926" s="93">
        <v>2.3719999999999999</v>
      </c>
      <c r="O2926" s="189">
        <v>100</v>
      </c>
      <c r="P2926" s="191">
        <f t="shared" si="217"/>
        <v>4.3245749613601241</v>
      </c>
      <c r="Q2926" s="77" t="s">
        <v>718</v>
      </c>
      <c r="U2926" s="227" t="s">
        <v>17397</v>
      </c>
      <c r="V2926" s="34">
        <v>0.41875000000000001</v>
      </c>
      <c r="W2926" s="85">
        <v>0.56944444444444442</v>
      </c>
      <c r="X2926" s="78">
        <f t="shared" si="218"/>
        <v>0.15069444444444441</v>
      </c>
      <c r="AA2926" s="275" t="s">
        <v>17419</v>
      </c>
      <c r="AB2926" s="2">
        <f>COUNTIF(C2870:C3529,"F")</f>
        <v>572</v>
      </c>
      <c r="AC2926" s="2"/>
      <c r="AD2926" s="223"/>
    </row>
    <row r="2927" spans="1:30" x14ac:dyDescent="0.3">
      <c r="A2927" s="47" t="s">
        <v>15290</v>
      </c>
      <c r="B2927" s="68" t="s">
        <v>9392</v>
      </c>
      <c r="C2927" s="2" t="s">
        <v>1</v>
      </c>
      <c r="D2927" s="2">
        <v>45</v>
      </c>
      <c r="E2927" s="6">
        <v>27414</v>
      </c>
      <c r="F2927" s="7">
        <v>44091.569687499999</v>
      </c>
      <c r="G2927" s="69" t="s">
        <v>4</v>
      </c>
      <c r="H2927" s="68">
        <v>3078</v>
      </c>
      <c r="I2927" s="93">
        <f t="shared" si="215"/>
        <v>30.78</v>
      </c>
      <c r="J2927" s="93">
        <v>6.5170000000000003</v>
      </c>
      <c r="K2927" s="69">
        <v>100</v>
      </c>
      <c r="L2927" s="68">
        <v>544</v>
      </c>
      <c r="M2927" s="93">
        <f t="shared" si="216"/>
        <v>5.44</v>
      </c>
      <c r="N2927" s="93">
        <v>2.194</v>
      </c>
      <c r="O2927" s="189">
        <v>100</v>
      </c>
      <c r="P2927" s="191">
        <f t="shared" si="217"/>
        <v>5.6580882352941178</v>
      </c>
      <c r="Q2927" s="77" t="s">
        <v>718</v>
      </c>
      <c r="U2927" s="227" t="s">
        <v>17397</v>
      </c>
      <c r="V2927" s="34">
        <v>0.43472222222222223</v>
      </c>
      <c r="W2927" s="85">
        <v>0.58333333333333337</v>
      </c>
      <c r="X2927" s="78">
        <f t="shared" si="218"/>
        <v>0.14861111111111114</v>
      </c>
      <c r="AA2927" s="275"/>
      <c r="AB2927" s="2"/>
      <c r="AC2927" s="2"/>
      <c r="AD2927" s="223"/>
    </row>
    <row r="2928" spans="1:30" x14ac:dyDescent="0.3">
      <c r="A2928" s="47" t="s">
        <v>15300</v>
      </c>
      <c r="B2928" s="68" t="s">
        <v>1158</v>
      </c>
      <c r="C2928" s="2" t="s">
        <v>1</v>
      </c>
      <c r="D2928" s="2">
        <v>49</v>
      </c>
      <c r="E2928" s="6">
        <v>26106</v>
      </c>
      <c r="F2928" s="7">
        <v>44092.531770833331</v>
      </c>
      <c r="G2928" s="69" t="s">
        <v>4</v>
      </c>
      <c r="H2928" s="68">
        <v>1725</v>
      </c>
      <c r="I2928" s="93">
        <f t="shared" si="215"/>
        <v>17.424242424242426</v>
      </c>
      <c r="J2928" s="93">
        <v>4.42</v>
      </c>
      <c r="K2928" s="69">
        <v>99</v>
      </c>
      <c r="L2928" s="68">
        <v>444</v>
      </c>
      <c r="M2928" s="93">
        <f t="shared" si="216"/>
        <v>4.4848484848484844</v>
      </c>
      <c r="N2928" s="93">
        <v>2.206</v>
      </c>
      <c r="O2928" s="189">
        <v>99</v>
      </c>
      <c r="P2928" s="191">
        <f t="shared" si="217"/>
        <v>3.885135135135136</v>
      </c>
      <c r="Q2928" s="77" t="s">
        <v>718</v>
      </c>
      <c r="U2928" s="227" t="s">
        <v>17397</v>
      </c>
      <c r="V2928" s="34">
        <v>0.40902777777777777</v>
      </c>
      <c r="W2928" s="85">
        <v>0.54513888888888895</v>
      </c>
      <c r="X2928" s="78">
        <f t="shared" si="218"/>
        <v>0.13611111111111118</v>
      </c>
      <c r="AA2928" s="275" t="s">
        <v>17420</v>
      </c>
      <c r="AB2928" s="277">
        <f>AVERAGE(D2870:D3529)</f>
        <v>53.160101010101016</v>
      </c>
      <c r="AC2928" s="2"/>
      <c r="AD2928" s="223"/>
    </row>
    <row r="2929" spans="1:30" x14ac:dyDescent="0.3">
      <c r="A2929" s="47" t="s">
        <v>15301</v>
      </c>
      <c r="B2929" s="68" t="s">
        <v>1143</v>
      </c>
      <c r="C2929" s="2" t="s">
        <v>1</v>
      </c>
      <c r="D2929" s="2">
        <v>52</v>
      </c>
      <c r="E2929" s="6">
        <v>24826</v>
      </c>
      <c r="F2929" s="7">
        <v>44092.548055555555</v>
      </c>
      <c r="G2929" s="69" t="s">
        <v>4</v>
      </c>
      <c r="H2929" s="68">
        <v>1839</v>
      </c>
      <c r="I2929" s="93">
        <f t="shared" si="215"/>
        <v>18.575757575757574</v>
      </c>
      <c r="J2929" s="93">
        <v>4.4470000000000001</v>
      </c>
      <c r="K2929" s="69">
        <v>99</v>
      </c>
      <c r="L2929" s="68">
        <v>430</v>
      </c>
      <c r="M2929" s="93">
        <f t="shared" si="216"/>
        <v>4.3434343434343434</v>
      </c>
      <c r="N2929" s="93">
        <v>2.2730000000000001</v>
      </c>
      <c r="O2929" s="189">
        <v>99</v>
      </c>
      <c r="P2929" s="191">
        <f t="shared" si="217"/>
        <v>4.2767441860465114</v>
      </c>
      <c r="Q2929" s="77" t="s">
        <v>718</v>
      </c>
      <c r="U2929" s="227" t="s">
        <v>17397</v>
      </c>
      <c r="V2929" s="34">
        <v>0.40416666666666662</v>
      </c>
      <c r="W2929" s="85">
        <v>0.56944444444444442</v>
      </c>
      <c r="X2929" s="78">
        <f t="shared" si="218"/>
        <v>0.1652777777777778</v>
      </c>
      <c r="AA2929" s="275" t="s">
        <v>17421</v>
      </c>
      <c r="AB2929" s="277">
        <f>_xlfn.STDEV.S(D2870:D3529)</f>
        <v>11.73715424362133</v>
      </c>
      <c r="AC2929" s="2"/>
      <c r="AD2929" s="223"/>
    </row>
    <row r="2930" spans="1:30" x14ac:dyDescent="0.3">
      <c r="A2930" s="47" t="s">
        <v>15304</v>
      </c>
      <c r="B2930" s="68" t="s">
        <v>15305</v>
      </c>
      <c r="C2930" s="2" t="s">
        <v>6</v>
      </c>
      <c r="D2930" s="2">
        <v>50</v>
      </c>
      <c r="E2930" s="6">
        <v>25569</v>
      </c>
      <c r="F2930" s="7">
        <v>44092.604097222225</v>
      </c>
      <c r="G2930" s="69" t="s">
        <v>4</v>
      </c>
      <c r="H2930" s="68">
        <v>1881</v>
      </c>
      <c r="I2930" s="93">
        <f t="shared" si="215"/>
        <v>19</v>
      </c>
      <c r="J2930" s="93">
        <v>4.24</v>
      </c>
      <c r="K2930" s="69">
        <v>99</v>
      </c>
      <c r="L2930" s="68">
        <v>468</v>
      </c>
      <c r="M2930" s="93">
        <f t="shared" si="216"/>
        <v>4.7272727272727275</v>
      </c>
      <c r="N2930" s="93">
        <v>2.1080000000000001</v>
      </c>
      <c r="O2930" s="189">
        <v>99</v>
      </c>
      <c r="P2930" s="191">
        <f t="shared" si="217"/>
        <v>4.0192307692307692</v>
      </c>
      <c r="Q2930" s="77" t="s">
        <v>718</v>
      </c>
      <c r="U2930" s="227" t="s">
        <v>17397</v>
      </c>
      <c r="V2930" s="34">
        <v>0.48333333333333334</v>
      </c>
      <c r="W2930" s="85">
        <v>0.61458333333333337</v>
      </c>
      <c r="X2930" s="78">
        <f t="shared" si="218"/>
        <v>0.13125000000000003</v>
      </c>
      <c r="AA2930" s="275"/>
      <c r="AB2930" s="2"/>
      <c r="AC2930" s="2"/>
      <c r="AD2930" s="223"/>
    </row>
    <row r="2931" spans="1:30" x14ac:dyDescent="0.3">
      <c r="A2931" s="47" t="s">
        <v>15306</v>
      </c>
      <c r="B2931" s="68" t="s">
        <v>5721</v>
      </c>
      <c r="C2931" s="2" t="s">
        <v>1</v>
      </c>
      <c r="D2931" s="2">
        <v>50</v>
      </c>
      <c r="E2931" s="6">
        <v>25579</v>
      </c>
      <c r="F2931" s="7">
        <v>44092.635462962964</v>
      </c>
      <c r="G2931" s="69" t="s">
        <v>4</v>
      </c>
      <c r="H2931" s="68">
        <v>1502</v>
      </c>
      <c r="I2931" s="93">
        <f t="shared" si="215"/>
        <v>15.171717171717171</v>
      </c>
      <c r="J2931" s="93">
        <v>3.766</v>
      </c>
      <c r="K2931" s="69">
        <v>99</v>
      </c>
      <c r="L2931" s="68">
        <v>300</v>
      </c>
      <c r="M2931" s="93">
        <f t="shared" si="216"/>
        <v>3.0303030303030303</v>
      </c>
      <c r="N2931" s="93">
        <v>1.77</v>
      </c>
      <c r="O2931" s="189">
        <v>99</v>
      </c>
      <c r="P2931" s="191">
        <f t="shared" si="217"/>
        <v>5.0066666666666668</v>
      </c>
      <c r="Q2931" s="77" t="s">
        <v>718</v>
      </c>
      <c r="U2931" s="227" t="s">
        <v>17397</v>
      </c>
      <c r="V2931" s="34">
        <v>0.4916666666666667</v>
      </c>
      <c r="W2931" s="85">
        <v>0.64236111111111105</v>
      </c>
      <c r="X2931" s="78">
        <f t="shared" si="218"/>
        <v>0.15069444444444435</v>
      </c>
      <c r="AA2931" s="275" t="s">
        <v>17422</v>
      </c>
      <c r="AB2931" s="34">
        <f>AVERAGE(X2870:X3529)</f>
        <v>0.15096696127946127</v>
      </c>
      <c r="AC2931" s="2"/>
      <c r="AD2931" s="223"/>
    </row>
    <row r="2932" spans="1:30" ht="17.25" thickBot="1" x14ac:dyDescent="0.35">
      <c r="A2932" s="47" t="s">
        <v>15313</v>
      </c>
      <c r="B2932" s="68" t="s">
        <v>9446</v>
      </c>
      <c r="C2932" s="2" t="s">
        <v>1</v>
      </c>
      <c r="D2932" s="2">
        <v>70</v>
      </c>
      <c r="E2932" s="6">
        <v>18488</v>
      </c>
      <c r="F2932" s="7">
        <v>44095.562743055554</v>
      </c>
      <c r="G2932" s="69" t="s">
        <v>4</v>
      </c>
      <c r="H2932" s="68">
        <v>3220</v>
      </c>
      <c r="I2932" s="93">
        <f t="shared" si="215"/>
        <v>32.525252525252526</v>
      </c>
      <c r="J2932" s="93">
        <v>5.9219999999999997</v>
      </c>
      <c r="K2932" s="69">
        <v>99</v>
      </c>
      <c r="L2932" s="68">
        <v>542</v>
      </c>
      <c r="M2932" s="93">
        <f t="shared" si="216"/>
        <v>5.4747474747474749</v>
      </c>
      <c r="N2932" s="93">
        <v>2.379</v>
      </c>
      <c r="O2932" s="189">
        <v>99</v>
      </c>
      <c r="P2932" s="191">
        <f t="shared" si="217"/>
        <v>5.9409594095940959</v>
      </c>
      <c r="Q2932" s="77" t="s">
        <v>718</v>
      </c>
      <c r="U2932" s="227" t="s">
        <v>17397</v>
      </c>
      <c r="V2932" s="34">
        <v>0.4236111111111111</v>
      </c>
      <c r="W2932" s="85">
        <v>0.56944444444444442</v>
      </c>
      <c r="X2932" s="78">
        <f t="shared" si="218"/>
        <v>0.14583333333333331</v>
      </c>
      <c r="AA2932" s="278" t="s">
        <v>17423</v>
      </c>
      <c r="AB2932" s="280">
        <f>_xlfn.STDEV.S(X2870:X3529)</f>
        <v>1.1770491846682409E-2</v>
      </c>
      <c r="AC2932" s="3"/>
      <c r="AD2932" s="279"/>
    </row>
    <row r="2933" spans="1:30" x14ac:dyDescent="0.3">
      <c r="A2933" s="47" t="s">
        <v>15314</v>
      </c>
      <c r="B2933" s="68" t="s">
        <v>127</v>
      </c>
      <c r="C2933" s="2" t="s">
        <v>1</v>
      </c>
      <c r="D2933" s="2">
        <v>51</v>
      </c>
      <c r="E2933" s="6">
        <v>25247</v>
      </c>
      <c r="F2933" s="7">
        <v>44095.573599537034</v>
      </c>
      <c r="G2933" s="69" t="s">
        <v>4</v>
      </c>
      <c r="H2933" s="68">
        <v>2578</v>
      </c>
      <c r="I2933" s="93">
        <f t="shared" si="215"/>
        <v>25.78</v>
      </c>
      <c r="J2933" s="93">
        <v>5.6289999999999996</v>
      </c>
      <c r="K2933" s="69">
        <v>100</v>
      </c>
      <c r="L2933" s="68">
        <v>445</v>
      </c>
      <c r="M2933" s="93">
        <f t="shared" si="216"/>
        <v>4.45</v>
      </c>
      <c r="N2933" s="93">
        <v>2.1709999999999998</v>
      </c>
      <c r="O2933" s="189">
        <v>100</v>
      </c>
      <c r="P2933" s="191">
        <f t="shared" si="217"/>
        <v>5.7932584269662923</v>
      </c>
      <c r="Q2933" s="77" t="s">
        <v>718</v>
      </c>
      <c r="U2933" s="227" t="s">
        <v>17397</v>
      </c>
      <c r="V2933" s="34">
        <v>0.42777777777777781</v>
      </c>
      <c r="W2933" s="85">
        <v>0.58333333333333337</v>
      </c>
      <c r="X2933" s="78">
        <f t="shared" si="218"/>
        <v>0.15555555555555556</v>
      </c>
    </row>
    <row r="2934" spans="1:30" x14ac:dyDescent="0.3">
      <c r="A2934" s="47" t="s">
        <v>4433</v>
      </c>
      <c r="B2934" s="68" t="s">
        <v>4434</v>
      </c>
      <c r="C2934" s="2" t="s">
        <v>1</v>
      </c>
      <c r="D2934" s="2">
        <v>38</v>
      </c>
      <c r="E2934" s="6">
        <v>30166</v>
      </c>
      <c r="F2934" s="7">
        <v>44095.583518518521</v>
      </c>
      <c r="G2934" s="69" t="s">
        <v>4</v>
      </c>
      <c r="H2934" s="68">
        <v>922</v>
      </c>
      <c r="I2934" s="93">
        <f t="shared" si="215"/>
        <v>9.3131313131313131</v>
      </c>
      <c r="J2934" s="93">
        <v>3.073</v>
      </c>
      <c r="K2934" s="69">
        <v>99</v>
      </c>
      <c r="L2934" s="68">
        <v>277</v>
      </c>
      <c r="M2934" s="93">
        <f t="shared" si="216"/>
        <v>2.797979797979798</v>
      </c>
      <c r="N2934" s="93">
        <v>1.6220000000000001</v>
      </c>
      <c r="O2934" s="189">
        <v>99</v>
      </c>
      <c r="P2934" s="191">
        <f t="shared" si="217"/>
        <v>3.3285198555956677</v>
      </c>
      <c r="Q2934" s="77" t="s">
        <v>718</v>
      </c>
      <c r="U2934" s="227" t="s">
        <v>17397</v>
      </c>
      <c r="V2934" s="34">
        <v>0.44791666666666669</v>
      </c>
      <c r="W2934" s="85">
        <v>0.59722222222222221</v>
      </c>
      <c r="X2934" s="78">
        <f t="shared" si="218"/>
        <v>0.14930555555555552</v>
      </c>
    </row>
    <row r="2935" spans="1:30" x14ac:dyDescent="0.3">
      <c r="A2935" s="47" t="s">
        <v>5114</v>
      </c>
      <c r="B2935" s="68" t="s">
        <v>5115</v>
      </c>
      <c r="C2935" s="2" t="s">
        <v>1</v>
      </c>
      <c r="D2935" s="2">
        <v>54</v>
      </c>
      <c r="E2935" s="6">
        <v>24327</v>
      </c>
      <c r="F2935" s="7">
        <v>44095.59511574074</v>
      </c>
      <c r="G2935" s="69" t="s">
        <v>4</v>
      </c>
      <c r="H2935" s="68">
        <v>2688</v>
      </c>
      <c r="I2935" s="93">
        <f t="shared" si="215"/>
        <v>26.88</v>
      </c>
      <c r="J2935" s="93">
        <v>5.165</v>
      </c>
      <c r="K2935" s="69">
        <v>100</v>
      </c>
      <c r="L2935" s="68">
        <v>872</v>
      </c>
      <c r="M2935" s="93">
        <f t="shared" si="216"/>
        <v>8.7200000000000006</v>
      </c>
      <c r="N2935" s="93">
        <v>2.6520000000000001</v>
      </c>
      <c r="O2935" s="189">
        <v>100</v>
      </c>
      <c r="P2935" s="191">
        <f t="shared" si="217"/>
        <v>3.0825688073394493</v>
      </c>
      <c r="Q2935" s="77" t="s">
        <v>718</v>
      </c>
      <c r="U2935" s="227" t="s">
        <v>17397</v>
      </c>
      <c r="V2935" s="34">
        <v>0.45763888888888887</v>
      </c>
      <c r="W2935" s="85">
        <v>0.61805555555555558</v>
      </c>
      <c r="X2935" s="78">
        <f t="shared" si="218"/>
        <v>0.16041666666666671</v>
      </c>
    </row>
    <row r="2936" spans="1:30" x14ac:dyDescent="0.3">
      <c r="A2936" s="47" t="s">
        <v>3220</v>
      </c>
      <c r="B2936" s="68" t="s">
        <v>1066</v>
      </c>
      <c r="C2936" s="2" t="s">
        <v>1</v>
      </c>
      <c r="D2936" s="2">
        <v>77</v>
      </c>
      <c r="E2936" s="6">
        <v>15607</v>
      </c>
      <c r="F2936" s="7">
        <v>44095.622835648152</v>
      </c>
      <c r="G2936" s="69" t="s">
        <v>4</v>
      </c>
      <c r="H2936" s="68">
        <v>3688</v>
      </c>
      <c r="I2936" s="93">
        <f t="shared" si="215"/>
        <v>36.880000000000003</v>
      </c>
      <c r="J2936" s="93">
        <v>6.556</v>
      </c>
      <c r="K2936" s="69">
        <v>100</v>
      </c>
      <c r="L2936" s="68">
        <v>659</v>
      </c>
      <c r="M2936" s="93">
        <f t="shared" si="216"/>
        <v>6.59</v>
      </c>
      <c r="N2936" s="93">
        <v>1.9390000000000001</v>
      </c>
      <c r="O2936" s="189">
        <v>100</v>
      </c>
      <c r="P2936" s="191">
        <f t="shared" si="217"/>
        <v>5.5963581183611542</v>
      </c>
      <c r="Q2936" s="77" t="s">
        <v>718</v>
      </c>
      <c r="U2936" s="227" t="s">
        <v>17397</v>
      </c>
      <c r="V2936" s="34">
        <v>0.4777777777777778</v>
      </c>
      <c r="W2936" s="85">
        <v>0.625</v>
      </c>
      <c r="X2936" s="78">
        <f t="shared" si="218"/>
        <v>0.1472222222222222</v>
      </c>
    </row>
    <row r="2937" spans="1:30" x14ac:dyDescent="0.3">
      <c r="A2937" s="47" t="s">
        <v>15315</v>
      </c>
      <c r="B2937" s="68" t="s">
        <v>9073</v>
      </c>
      <c r="C2937" s="2" t="s">
        <v>1</v>
      </c>
      <c r="D2937" s="2">
        <v>39</v>
      </c>
      <c r="E2937" s="6">
        <v>29545</v>
      </c>
      <c r="F2937" s="7">
        <v>44095.632210648146</v>
      </c>
      <c r="G2937" s="69" t="s">
        <v>4</v>
      </c>
      <c r="H2937" s="68">
        <v>1286</v>
      </c>
      <c r="I2937" s="93">
        <f t="shared" si="215"/>
        <v>12.98989898989899</v>
      </c>
      <c r="J2937" s="93">
        <v>3.55</v>
      </c>
      <c r="K2937" s="69">
        <v>99</v>
      </c>
      <c r="L2937" s="68">
        <v>392</v>
      </c>
      <c r="M2937" s="93">
        <f t="shared" si="216"/>
        <v>3.9595959595959598</v>
      </c>
      <c r="N2937" s="93">
        <v>2.133</v>
      </c>
      <c r="O2937" s="189">
        <v>99</v>
      </c>
      <c r="P2937" s="191">
        <f t="shared" si="217"/>
        <v>3.2806122448979589</v>
      </c>
      <c r="Q2937" s="77" t="s">
        <v>718</v>
      </c>
      <c r="U2937" s="227" t="s">
        <v>17397</v>
      </c>
      <c r="V2937" s="34">
        <v>0.48819444444444443</v>
      </c>
      <c r="W2937" s="85">
        <v>0.64583333333333337</v>
      </c>
      <c r="X2937" s="78">
        <f t="shared" si="218"/>
        <v>0.15763888888888894</v>
      </c>
    </row>
    <row r="2938" spans="1:30" x14ac:dyDescent="0.3">
      <c r="A2938" s="47" t="s">
        <v>15320</v>
      </c>
      <c r="B2938" s="68" t="s">
        <v>13959</v>
      </c>
      <c r="C2938" s="2" t="s">
        <v>1</v>
      </c>
      <c r="D2938" s="2">
        <v>17</v>
      </c>
      <c r="E2938" s="6">
        <v>37581</v>
      </c>
      <c r="F2938" s="7">
        <v>44096.419930555552</v>
      </c>
      <c r="G2938" s="69" t="s">
        <v>71</v>
      </c>
      <c r="H2938" s="68">
        <v>1284</v>
      </c>
      <c r="I2938" s="93">
        <f t="shared" si="215"/>
        <v>12.84</v>
      </c>
      <c r="J2938" s="93">
        <v>3.8239999999999998</v>
      </c>
      <c r="K2938" s="69">
        <v>100</v>
      </c>
      <c r="L2938" s="68">
        <v>389</v>
      </c>
      <c r="M2938" s="93">
        <f t="shared" si="216"/>
        <v>3.89</v>
      </c>
      <c r="N2938" s="93">
        <v>1.9530000000000001</v>
      </c>
      <c r="O2938" s="189">
        <v>100</v>
      </c>
      <c r="P2938" s="191">
        <f t="shared" si="217"/>
        <v>3.3007712082262208</v>
      </c>
      <c r="Q2938" s="77" t="s">
        <v>718</v>
      </c>
      <c r="U2938" s="227" t="s">
        <v>17397</v>
      </c>
      <c r="V2938" s="34">
        <v>0.42708333333333331</v>
      </c>
      <c r="W2938" s="85">
        <v>0.56944444444444442</v>
      </c>
      <c r="X2938" s="78">
        <f t="shared" si="218"/>
        <v>0.1423611111111111</v>
      </c>
    </row>
    <row r="2939" spans="1:30" x14ac:dyDescent="0.3">
      <c r="A2939" s="47" t="s">
        <v>3183</v>
      </c>
      <c r="B2939" s="68" t="s">
        <v>1026</v>
      </c>
      <c r="C2939" s="2" t="s">
        <v>1</v>
      </c>
      <c r="D2939" s="2">
        <v>51</v>
      </c>
      <c r="E2939" s="6">
        <v>25359</v>
      </c>
      <c r="F2939" s="7">
        <v>44096.512245370373</v>
      </c>
      <c r="G2939" s="69" t="s">
        <v>4</v>
      </c>
      <c r="H2939" s="68">
        <v>3216</v>
      </c>
      <c r="I2939" s="93">
        <f t="shared" si="215"/>
        <v>32.484848484848484</v>
      </c>
      <c r="J2939" s="93">
        <v>3.0680000000000001</v>
      </c>
      <c r="K2939" s="69">
        <v>99</v>
      </c>
      <c r="L2939" s="68">
        <v>656</v>
      </c>
      <c r="M2939" s="93">
        <f t="shared" si="216"/>
        <v>6.6262626262626263</v>
      </c>
      <c r="N2939" s="93">
        <v>1.0840000000000001</v>
      </c>
      <c r="O2939" s="189">
        <v>99</v>
      </c>
      <c r="P2939" s="191">
        <f t="shared" si="217"/>
        <v>4.9024390243902438</v>
      </c>
      <c r="Q2939" s="77" t="s">
        <v>718</v>
      </c>
      <c r="U2939" s="227" t="s">
        <v>17397</v>
      </c>
      <c r="V2939" s="34">
        <v>0.37777777777777777</v>
      </c>
      <c r="W2939" s="85">
        <v>0.52083333333333337</v>
      </c>
      <c r="X2939" s="78">
        <f t="shared" si="218"/>
        <v>0.1430555555555556</v>
      </c>
    </row>
    <row r="2940" spans="1:30" x14ac:dyDescent="0.3">
      <c r="A2940" s="47" t="s">
        <v>15321</v>
      </c>
      <c r="B2940" s="68" t="s">
        <v>1463</v>
      </c>
      <c r="C2940" s="2" t="s">
        <v>1</v>
      </c>
      <c r="D2940" s="2">
        <v>51</v>
      </c>
      <c r="E2940" s="6">
        <v>25340</v>
      </c>
      <c r="F2940" s="7">
        <v>44096.523831018516</v>
      </c>
      <c r="G2940" s="69" t="s">
        <v>4</v>
      </c>
      <c r="H2940" s="68">
        <v>2259</v>
      </c>
      <c r="I2940" s="93">
        <f t="shared" si="215"/>
        <v>22.818181818181817</v>
      </c>
      <c r="J2940" s="93">
        <v>5.6719999999999997</v>
      </c>
      <c r="K2940" s="69">
        <v>99</v>
      </c>
      <c r="L2940" s="68">
        <v>387</v>
      </c>
      <c r="M2940" s="93">
        <f t="shared" si="216"/>
        <v>3.9090909090909092</v>
      </c>
      <c r="N2940" s="93">
        <v>2.1</v>
      </c>
      <c r="O2940" s="189">
        <v>99</v>
      </c>
      <c r="P2940" s="191">
        <f t="shared" si="217"/>
        <v>5.8372093023255811</v>
      </c>
      <c r="Q2940" s="77" t="s">
        <v>718</v>
      </c>
      <c r="U2940" s="227" t="s">
        <v>17397</v>
      </c>
      <c r="V2940" s="34">
        <v>0.39374999999999999</v>
      </c>
      <c r="W2940" s="85">
        <v>0.53472222222222221</v>
      </c>
      <c r="X2940" s="78">
        <f t="shared" si="218"/>
        <v>0.14097222222222222</v>
      </c>
    </row>
    <row r="2941" spans="1:30" x14ac:dyDescent="0.3">
      <c r="A2941" s="47" t="s">
        <v>2921</v>
      </c>
      <c r="B2941" s="68" t="s">
        <v>31</v>
      </c>
      <c r="C2941" s="2" t="s">
        <v>1</v>
      </c>
      <c r="D2941" s="2">
        <v>53</v>
      </c>
      <c r="E2941" s="6">
        <v>24625</v>
      </c>
      <c r="F2941" s="7">
        <v>44096.624444444446</v>
      </c>
      <c r="G2941" s="69" t="s">
        <v>4</v>
      </c>
      <c r="H2941" s="68">
        <v>3199</v>
      </c>
      <c r="I2941" s="93">
        <f t="shared" si="215"/>
        <v>32.313131313131315</v>
      </c>
      <c r="J2941" s="93">
        <v>6.3</v>
      </c>
      <c r="K2941" s="69">
        <v>99</v>
      </c>
      <c r="L2941" s="68">
        <v>477</v>
      </c>
      <c r="M2941" s="93">
        <f t="shared" si="216"/>
        <v>4.8181818181818183</v>
      </c>
      <c r="N2941" s="93">
        <v>2.2559999999999998</v>
      </c>
      <c r="O2941" s="189">
        <v>99</v>
      </c>
      <c r="P2941" s="191">
        <f t="shared" si="217"/>
        <v>6.7064989517819704</v>
      </c>
      <c r="Q2941" s="77" t="s">
        <v>718</v>
      </c>
      <c r="U2941" s="227" t="s">
        <v>17397</v>
      </c>
      <c r="V2941" s="34">
        <v>0.4770833333333333</v>
      </c>
      <c r="W2941" s="85">
        <v>0.63194444444444442</v>
      </c>
      <c r="X2941" s="78">
        <f t="shared" si="218"/>
        <v>0.15486111111111112</v>
      </c>
    </row>
    <row r="2942" spans="1:30" x14ac:dyDescent="0.3">
      <c r="A2942" s="47" t="s">
        <v>15331</v>
      </c>
      <c r="B2942" s="68" t="s">
        <v>1209</v>
      </c>
      <c r="C2942" s="2" t="s">
        <v>6</v>
      </c>
      <c r="D2942" s="2">
        <v>43</v>
      </c>
      <c r="E2942" s="6">
        <v>28216</v>
      </c>
      <c r="F2942" s="7">
        <v>44097.525949074072</v>
      </c>
      <c r="G2942" s="69" t="s">
        <v>4</v>
      </c>
      <c r="H2942" s="68">
        <v>1971</v>
      </c>
      <c r="I2942" s="93">
        <f t="shared" si="215"/>
        <v>19.90909090909091</v>
      </c>
      <c r="J2942" s="93">
        <v>4.6319999999999997</v>
      </c>
      <c r="K2942" s="69">
        <v>99</v>
      </c>
      <c r="L2942" s="68">
        <v>481</v>
      </c>
      <c r="M2942" s="93">
        <f t="shared" si="216"/>
        <v>4.858585858585859</v>
      </c>
      <c r="N2942" s="93">
        <v>2.2090000000000001</v>
      </c>
      <c r="O2942" s="189">
        <v>99</v>
      </c>
      <c r="P2942" s="191">
        <f t="shared" si="217"/>
        <v>4.0977130977130978</v>
      </c>
      <c r="Q2942" s="77" t="s">
        <v>718</v>
      </c>
      <c r="U2942" s="227" t="s">
        <v>17397</v>
      </c>
      <c r="V2942" s="34">
        <v>0.3972222222222222</v>
      </c>
      <c r="W2942" s="85">
        <v>0.53472222222222221</v>
      </c>
      <c r="X2942" s="78">
        <f t="shared" si="218"/>
        <v>0.13750000000000001</v>
      </c>
    </row>
    <row r="2943" spans="1:30" x14ac:dyDescent="0.3">
      <c r="A2943" s="47" t="s">
        <v>15333</v>
      </c>
      <c r="B2943" s="68" t="s">
        <v>8852</v>
      </c>
      <c r="C2943" s="2" t="s">
        <v>1</v>
      </c>
      <c r="D2943" s="2">
        <v>48</v>
      </c>
      <c r="E2943" s="6">
        <v>26217</v>
      </c>
      <c r="F2943" s="7">
        <v>44097.554282407407</v>
      </c>
      <c r="G2943" s="69" t="s">
        <v>4</v>
      </c>
      <c r="H2943" s="68">
        <v>2234</v>
      </c>
      <c r="I2943" s="93">
        <f t="shared" si="215"/>
        <v>22.34</v>
      </c>
      <c r="J2943" s="93">
        <v>5.52</v>
      </c>
      <c r="K2943" s="69">
        <v>100</v>
      </c>
      <c r="L2943" s="68">
        <v>429</v>
      </c>
      <c r="M2943" s="93">
        <f t="shared" si="216"/>
        <v>4.29</v>
      </c>
      <c r="N2943" s="93">
        <v>1.86</v>
      </c>
      <c r="O2943" s="189">
        <v>100</v>
      </c>
      <c r="P2943" s="191">
        <f t="shared" si="217"/>
        <v>5.2074592074592072</v>
      </c>
      <c r="Q2943" s="77" t="s">
        <v>718</v>
      </c>
      <c r="U2943" s="227" t="s">
        <v>17397</v>
      </c>
      <c r="V2943" s="34">
        <v>0.42152777777777778</v>
      </c>
      <c r="W2943" s="85">
        <v>0.56944444444444442</v>
      </c>
      <c r="X2943" s="78">
        <f t="shared" si="218"/>
        <v>0.14791666666666664</v>
      </c>
    </row>
    <row r="2944" spans="1:30" x14ac:dyDescent="0.3">
      <c r="A2944" s="47" t="s">
        <v>15334</v>
      </c>
      <c r="B2944" s="68" t="s">
        <v>6288</v>
      </c>
      <c r="C2944" s="2" t="s">
        <v>1</v>
      </c>
      <c r="D2944" s="2">
        <v>38</v>
      </c>
      <c r="E2944" s="6">
        <v>30042</v>
      </c>
      <c r="F2944" s="7">
        <v>44097.57671296296</v>
      </c>
      <c r="G2944" s="69" t="s">
        <v>4</v>
      </c>
      <c r="H2944" s="68">
        <v>1884</v>
      </c>
      <c r="I2944" s="93">
        <f t="shared" si="215"/>
        <v>18.84</v>
      </c>
      <c r="J2944" s="93">
        <v>4.59</v>
      </c>
      <c r="K2944" s="69">
        <v>100</v>
      </c>
      <c r="L2944" s="68">
        <v>359</v>
      </c>
      <c r="M2944" s="93">
        <f t="shared" si="216"/>
        <v>3.59</v>
      </c>
      <c r="N2944" s="93">
        <v>1.9650000000000001</v>
      </c>
      <c r="O2944" s="189">
        <v>100</v>
      </c>
      <c r="P2944" s="191">
        <f t="shared" si="217"/>
        <v>5.2479108635097491</v>
      </c>
      <c r="Q2944" s="77" t="s">
        <v>718</v>
      </c>
      <c r="U2944" s="227" t="s">
        <v>17397</v>
      </c>
      <c r="V2944" s="34">
        <v>0.42986111111111108</v>
      </c>
      <c r="W2944" s="85">
        <v>0.58333333333333337</v>
      </c>
      <c r="X2944" s="78">
        <f t="shared" si="218"/>
        <v>0.15347222222222229</v>
      </c>
    </row>
    <row r="2945" spans="1:24" x14ac:dyDescent="0.3">
      <c r="A2945" s="47" t="s">
        <v>15335</v>
      </c>
      <c r="B2945" s="68" t="s">
        <v>514</v>
      </c>
      <c r="C2945" s="2" t="s">
        <v>1</v>
      </c>
      <c r="D2945" s="2">
        <v>47</v>
      </c>
      <c r="E2945" s="6">
        <v>26782</v>
      </c>
      <c r="F2945" s="7">
        <v>44097.597442129627</v>
      </c>
      <c r="G2945" s="69" t="s">
        <v>4</v>
      </c>
      <c r="H2945" s="68">
        <v>1865</v>
      </c>
      <c r="I2945" s="93">
        <f t="shared" si="215"/>
        <v>18.649999999999999</v>
      </c>
      <c r="J2945" s="93">
        <v>5.5460000000000003</v>
      </c>
      <c r="K2945" s="69">
        <v>100</v>
      </c>
      <c r="L2945" s="68">
        <v>478</v>
      </c>
      <c r="M2945" s="93">
        <f t="shared" si="216"/>
        <v>4.78</v>
      </c>
      <c r="N2945" s="93">
        <v>2.2050000000000001</v>
      </c>
      <c r="O2945" s="189">
        <v>100</v>
      </c>
      <c r="P2945" s="191">
        <f t="shared" si="217"/>
        <v>3.9016736401673637</v>
      </c>
      <c r="Q2945" s="77" t="s">
        <v>718</v>
      </c>
      <c r="U2945" s="227" t="s">
        <v>17397</v>
      </c>
      <c r="V2945" s="34">
        <v>0.44375000000000003</v>
      </c>
      <c r="W2945" s="85">
        <v>0.61111111111111105</v>
      </c>
      <c r="X2945" s="78">
        <f t="shared" si="218"/>
        <v>0.16736111111111102</v>
      </c>
    </row>
    <row r="2946" spans="1:24" x14ac:dyDescent="0.3">
      <c r="A2946" s="47" t="s">
        <v>3136</v>
      </c>
      <c r="B2946" s="68" t="s">
        <v>974</v>
      </c>
      <c r="C2946" s="2" t="s">
        <v>1</v>
      </c>
      <c r="D2946" s="2">
        <v>61</v>
      </c>
      <c r="E2946" s="6">
        <v>21598</v>
      </c>
      <c r="F2946" s="7">
        <v>44097.643483796295</v>
      </c>
      <c r="G2946" s="69" t="s">
        <v>4</v>
      </c>
      <c r="H2946" s="68">
        <v>1977</v>
      </c>
      <c r="I2946" s="93">
        <f t="shared" si="215"/>
        <v>19.969696969696969</v>
      </c>
      <c r="J2946" s="93">
        <v>4.5839999999999996</v>
      </c>
      <c r="K2946" s="69">
        <v>99</v>
      </c>
      <c r="L2946" s="68">
        <v>338</v>
      </c>
      <c r="M2946" s="93">
        <f t="shared" si="216"/>
        <v>3.4141414141414139</v>
      </c>
      <c r="N2946" s="93">
        <v>1.8180000000000001</v>
      </c>
      <c r="O2946" s="189">
        <v>99</v>
      </c>
      <c r="P2946" s="191">
        <f t="shared" si="217"/>
        <v>5.8491124260355027</v>
      </c>
      <c r="Q2946" s="77" t="s">
        <v>718</v>
      </c>
      <c r="U2946" s="227" t="s">
        <v>17397</v>
      </c>
      <c r="V2946" s="34">
        <v>0.47430555555555554</v>
      </c>
      <c r="W2946" s="85">
        <v>0.64583333333333337</v>
      </c>
      <c r="X2946" s="78">
        <f t="shared" si="218"/>
        <v>0.17152777777777783</v>
      </c>
    </row>
    <row r="2947" spans="1:24" x14ac:dyDescent="0.3">
      <c r="A2947" s="47" t="s">
        <v>3121</v>
      </c>
      <c r="B2947" s="68" t="s">
        <v>953</v>
      </c>
      <c r="C2947" s="2" t="s">
        <v>1</v>
      </c>
      <c r="D2947" s="2">
        <v>50</v>
      </c>
      <c r="E2947" s="6">
        <v>25473</v>
      </c>
      <c r="F2947" s="7">
        <v>44098.531446759262</v>
      </c>
      <c r="G2947" s="69" t="s">
        <v>4</v>
      </c>
      <c r="H2947" s="68">
        <v>1761</v>
      </c>
      <c r="I2947" s="93">
        <f t="shared" si="215"/>
        <v>17.61</v>
      </c>
      <c r="J2947" s="93">
        <v>3.8290000000000002</v>
      </c>
      <c r="K2947" s="69">
        <v>100</v>
      </c>
      <c r="L2947" s="68">
        <v>490</v>
      </c>
      <c r="M2947" s="93">
        <f t="shared" si="216"/>
        <v>4.9000000000000004</v>
      </c>
      <c r="N2947" s="93">
        <v>2.1669999999999998</v>
      </c>
      <c r="O2947" s="189">
        <v>100</v>
      </c>
      <c r="P2947" s="191">
        <f t="shared" si="217"/>
        <v>3.593877551020408</v>
      </c>
      <c r="Q2947" s="77" t="s">
        <v>718</v>
      </c>
      <c r="U2947" s="227" t="s">
        <v>17397</v>
      </c>
      <c r="V2947" s="34">
        <v>0.40138888888888885</v>
      </c>
      <c r="W2947" s="85">
        <v>0.53472222222222221</v>
      </c>
      <c r="X2947" s="78">
        <f t="shared" si="218"/>
        <v>0.13333333333333336</v>
      </c>
    </row>
    <row r="2948" spans="1:24" x14ac:dyDescent="0.3">
      <c r="A2948" s="47" t="s">
        <v>3452</v>
      </c>
      <c r="B2948" s="68" t="s">
        <v>1935</v>
      </c>
      <c r="C2948" s="2" t="s">
        <v>1</v>
      </c>
      <c r="D2948" s="2">
        <v>54</v>
      </c>
      <c r="E2948" s="6">
        <v>24222</v>
      </c>
      <c r="F2948" s="7">
        <v>44098.585601851853</v>
      </c>
      <c r="G2948" s="69" t="s">
        <v>4</v>
      </c>
      <c r="H2948" s="68">
        <v>2804</v>
      </c>
      <c r="I2948" s="93">
        <f t="shared" si="215"/>
        <v>28.323232323232322</v>
      </c>
      <c r="J2948" s="93">
        <v>5.0339999999999998</v>
      </c>
      <c r="K2948" s="69">
        <v>99</v>
      </c>
      <c r="L2948" s="68">
        <v>433</v>
      </c>
      <c r="M2948" s="93">
        <f t="shared" si="216"/>
        <v>4.3737373737373737</v>
      </c>
      <c r="N2948" s="93">
        <v>2.028</v>
      </c>
      <c r="O2948" s="189">
        <v>99</v>
      </c>
      <c r="P2948" s="191">
        <f t="shared" si="217"/>
        <v>6.4757505773672053</v>
      </c>
      <c r="Q2948" s="77" t="s">
        <v>718</v>
      </c>
      <c r="U2948" s="227" t="s">
        <v>17397</v>
      </c>
      <c r="V2948" s="34">
        <v>0.44097222222222227</v>
      </c>
      <c r="W2948" s="85">
        <v>0.59722222222222221</v>
      </c>
      <c r="X2948" s="78">
        <f t="shared" si="218"/>
        <v>0.15624999999999994</v>
      </c>
    </row>
    <row r="2949" spans="1:24" x14ac:dyDescent="0.3">
      <c r="A2949" s="47" t="s">
        <v>15342</v>
      </c>
      <c r="B2949" s="68" t="s">
        <v>5288</v>
      </c>
      <c r="C2949" s="2" t="s">
        <v>1</v>
      </c>
      <c r="D2949" s="2">
        <v>46</v>
      </c>
      <c r="E2949" s="6">
        <v>27281</v>
      </c>
      <c r="F2949" s="7">
        <v>44098.650543981479</v>
      </c>
      <c r="G2949" s="69" t="s">
        <v>4</v>
      </c>
      <c r="H2949" s="68">
        <v>1422</v>
      </c>
      <c r="I2949" s="93">
        <f t="shared" si="215"/>
        <v>14.363636363636363</v>
      </c>
      <c r="J2949" s="93">
        <v>3.952</v>
      </c>
      <c r="K2949" s="69">
        <v>99</v>
      </c>
      <c r="L2949" s="68">
        <v>317</v>
      </c>
      <c r="M2949" s="93">
        <f t="shared" si="216"/>
        <v>3.202020202020202</v>
      </c>
      <c r="N2949" s="93">
        <v>1.895</v>
      </c>
      <c r="O2949" s="189">
        <v>99</v>
      </c>
      <c r="P2949" s="191">
        <f t="shared" si="217"/>
        <v>4.4858044164037851</v>
      </c>
      <c r="Q2949" s="77" t="s">
        <v>718</v>
      </c>
      <c r="U2949" s="227" t="s">
        <v>17397</v>
      </c>
      <c r="V2949" s="34">
        <v>0.49791666666666662</v>
      </c>
      <c r="W2949" s="85">
        <v>0.65972222222222221</v>
      </c>
      <c r="X2949" s="78">
        <f t="shared" si="218"/>
        <v>0.16180555555555559</v>
      </c>
    </row>
    <row r="2950" spans="1:24" x14ac:dyDescent="0.3">
      <c r="A2950" s="47" t="s">
        <v>10450</v>
      </c>
      <c r="B2950" s="68" t="s">
        <v>729</v>
      </c>
      <c r="C2950" s="2" t="s">
        <v>1</v>
      </c>
      <c r="D2950" s="2">
        <v>59</v>
      </c>
      <c r="E2950" s="6">
        <v>22529</v>
      </c>
      <c r="F2950" s="7">
        <v>44099.529143518521</v>
      </c>
      <c r="G2950" s="69" t="s">
        <v>4</v>
      </c>
      <c r="H2950" s="68">
        <v>3269</v>
      </c>
      <c r="I2950" s="93">
        <f t="shared" si="215"/>
        <v>33.020202020202021</v>
      </c>
      <c r="J2950" s="93">
        <v>7.8280000000000003</v>
      </c>
      <c r="K2950" s="69">
        <v>99</v>
      </c>
      <c r="L2950" s="68">
        <v>482</v>
      </c>
      <c r="M2950" s="93">
        <f t="shared" si="216"/>
        <v>4.8686868686868685</v>
      </c>
      <c r="N2950" s="93">
        <v>2.2709999999999999</v>
      </c>
      <c r="O2950" s="189">
        <v>99</v>
      </c>
      <c r="P2950" s="191">
        <f t="shared" si="217"/>
        <v>6.7821576763485485</v>
      </c>
      <c r="Q2950" s="77" t="s">
        <v>718</v>
      </c>
      <c r="U2950" s="227" t="s">
        <v>17397</v>
      </c>
      <c r="V2950" s="34">
        <v>0.40347222222222223</v>
      </c>
      <c r="W2950" s="85">
        <v>0.53472222222222221</v>
      </c>
      <c r="X2950" s="78">
        <f t="shared" si="218"/>
        <v>0.13124999999999998</v>
      </c>
    </row>
    <row r="2951" spans="1:24" x14ac:dyDescent="0.3">
      <c r="A2951" s="47" t="s">
        <v>15347</v>
      </c>
      <c r="B2951" s="68" t="s">
        <v>9269</v>
      </c>
      <c r="C2951" s="2" t="s">
        <v>6</v>
      </c>
      <c r="D2951" s="2">
        <v>63</v>
      </c>
      <c r="E2951" s="6">
        <v>20960</v>
      </c>
      <c r="F2951" s="7">
        <v>44099.543321759258</v>
      </c>
      <c r="G2951" s="69" t="s">
        <v>4</v>
      </c>
      <c r="H2951" s="68">
        <v>2376</v>
      </c>
      <c r="I2951" s="93">
        <f t="shared" si="215"/>
        <v>23.76</v>
      </c>
      <c r="J2951" s="93">
        <v>5.0629999999999997</v>
      </c>
      <c r="K2951" s="69">
        <v>100</v>
      </c>
      <c r="L2951" s="68">
        <v>717</v>
      </c>
      <c r="M2951" s="93">
        <f t="shared" si="216"/>
        <v>7.17</v>
      </c>
      <c r="N2951" s="93">
        <v>2.7160000000000002</v>
      </c>
      <c r="O2951" s="189">
        <v>100</v>
      </c>
      <c r="P2951" s="191">
        <f t="shared" si="217"/>
        <v>3.3138075313807533</v>
      </c>
      <c r="Q2951" s="77" t="s">
        <v>718</v>
      </c>
      <c r="U2951" s="227" t="s">
        <v>17397</v>
      </c>
      <c r="V2951" s="34">
        <v>0.40972222222222227</v>
      </c>
      <c r="W2951" s="85">
        <v>0.54861111111111105</v>
      </c>
      <c r="X2951" s="78">
        <f t="shared" si="218"/>
        <v>0.13888888888888878</v>
      </c>
    </row>
    <row r="2952" spans="1:24" x14ac:dyDescent="0.3">
      <c r="A2952" s="47" t="s">
        <v>3430</v>
      </c>
      <c r="B2952" s="68" t="s">
        <v>1918</v>
      </c>
      <c r="C2952" s="2" t="s">
        <v>1</v>
      </c>
      <c r="D2952" s="2">
        <v>49</v>
      </c>
      <c r="E2952" s="6">
        <v>25911</v>
      </c>
      <c r="F2952" s="7">
        <v>44099.555196759262</v>
      </c>
      <c r="G2952" s="69" t="s">
        <v>4</v>
      </c>
      <c r="H2952" s="68">
        <v>1605</v>
      </c>
      <c r="I2952" s="93">
        <f t="shared" si="215"/>
        <v>16.05</v>
      </c>
      <c r="J2952" s="93">
        <v>4.0659999999999998</v>
      </c>
      <c r="K2952" s="69">
        <v>100</v>
      </c>
      <c r="L2952" s="68">
        <v>326</v>
      </c>
      <c r="M2952" s="93">
        <f t="shared" si="216"/>
        <v>3.26</v>
      </c>
      <c r="N2952" s="93">
        <v>1.931</v>
      </c>
      <c r="O2952" s="189">
        <v>100</v>
      </c>
      <c r="P2952" s="191">
        <f t="shared" si="217"/>
        <v>4.9233128834355835</v>
      </c>
      <c r="Q2952" s="77" t="s">
        <v>718</v>
      </c>
      <c r="U2952" s="227" t="s">
        <v>17397</v>
      </c>
      <c r="V2952" s="34">
        <v>0.41736111111111113</v>
      </c>
      <c r="W2952" s="85">
        <v>0.5625</v>
      </c>
      <c r="X2952" s="78">
        <f t="shared" si="218"/>
        <v>0.14513888888888887</v>
      </c>
    </row>
    <row r="2953" spans="1:24" x14ac:dyDescent="0.3">
      <c r="A2953" s="47" t="s">
        <v>5245</v>
      </c>
      <c r="B2953" s="68" t="s">
        <v>5246</v>
      </c>
      <c r="C2953" s="2" t="s">
        <v>1</v>
      </c>
      <c r="D2953" s="2">
        <v>58</v>
      </c>
      <c r="E2953" s="6">
        <v>22834</v>
      </c>
      <c r="F2953" s="7">
        <v>44102.412442129629</v>
      </c>
      <c r="G2953" s="69" t="s">
        <v>4</v>
      </c>
      <c r="H2953" s="68">
        <v>3231</v>
      </c>
      <c r="I2953" s="93">
        <f t="shared" si="215"/>
        <v>32.636363636363633</v>
      </c>
      <c r="J2953" s="93">
        <v>7.0270000000000001</v>
      </c>
      <c r="K2953" s="69">
        <v>99</v>
      </c>
      <c r="L2953" s="68">
        <v>491</v>
      </c>
      <c r="M2953" s="93">
        <f t="shared" si="216"/>
        <v>4.9595959595959593</v>
      </c>
      <c r="N2953" s="93">
        <v>2.3940000000000001</v>
      </c>
      <c r="O2953" s="189">
        <v>99</v>
      </c>
      <c r="P2953" s="191">
        <f t="shared" si="217"/>
        <v>6.5804480651731154</v>
      </c>
      <c r="Q2953" s="77" t="s">
        <v>718</v>
      </c>
      <c r="U2953" s="227" t="s">
        <v>17397</v>
      </c>
      <c r="V2953" s="34">
        <v>0.37152777777777773</v>
      </c>
      <c r="W2953" s="85">
        <v>0.52083333333333337</v>
      </c>
      <c r="X2953" s="78">
        <f t="shared" si="218"/>
        <v>0.14930555555555564</v>
      </c>
    </row>
    <row r="2954" spans="1:24" x14ac:dyDescent="0.3">
      <c r="A2954" s="47" t="s">
        <v>2967</v>
      </c>
      <c r="B2954" s="68" t="s">
        <v>198</v>
      </c>
      <c r="C2954" s="2" t="s">
        <v>1</v>
      </c>
      <c r="D2954" s="2">
        <v>43</v>
      </c>
      <c r="E2954" s="6">
        <v>28247</v>
      </c>
      <c r="F2954" s="7">
        <v>44102.529814814814</v>
      </c>
      <c r="G2954" s="69" t="s">
        <v>4</v>
      </c>
      <c r="H2954" s="68">
        <v>3053</v>
      </c>
      <c r="I2954" s="93">
        <f t="shared" si="215"/>
        <v>30.53</v>
      </c>
      <c r="J2954" s="93">
        <v>5.29</v>
      </c>
      <c r="K2954" s="69">
        <v>100</v>
      </c>
      <c r="L2954" s="68">
        <v>437</v>
      </c>
      <c r="M2954" s="93">
        <f t="shared" si="216"/>
        <v>4.37</v>
      </c>
      <c r="N2954" s="93">
        <v>1.952</v>
      </c>
      <c r="O2954" s="189">
        <v>100</v>
      </c>
      <c r="P2954" s="191">
        <f t="shared" si="217"/>
        <v>6.9862700228832955</v>
      </c>
      <c r="Q2954" s="77" t="s">
        <v>718</v>
      </c>
      <c r="U2954" s="227" t="s">
        <v>17397</v>
      </c>
      <c r="V2954" s="34">
        <v>0.38750000000000001</v>
      </c>
      <c r="W2954" s="85">
        <v>0.53472222222222221</v>
      </c>
      <c r="X2954" s="78">
        <f t="shared" si="218"/>
        <v>0.1472222222222222</v>
      </c>
    </row>
    <row r="2955" spans="1:24" x14ac:dyDescent="0.3">
      <c r="A2955" s="47" t="s">
        <v>3874</v>
      </c>
      <c r="B2955" s="68" t="s">
        <v>840</v>
      </c>
      <c r="C2955" s="2" t="s">
        <v>1</v>
      </c>
      <c r="D2955" s="2">
        <v>41</v>
      </c>
      <c r="E2955" s="6">
        <v>28965</v>
      </c>
      <c r="F2955" s="7">
        <v>44102.539849537039</v>
      </c>
      <c r="G2955" s="69" t="s">
        <v>4</v>
      </c>
      <c r="H2955" s="68">
        <v>2326</v>
      </c>
      <c r="I2955" s="93">
        <f t="shared" ref="I2955:I3018" si="219">H2955/K2955</f>
        <v>23.494949494949495</v>
      </c>
      <c r="J2955" s="93">
        <v>5.3570000000000002</v>
      </c>
      <c r="K2955" s="69">
        <v>99</v>
      </c>
      <c r="L2955" s="68">
        <v>580</v>
      </c>
      <c r="M2955" s="93">
        <f t="shared" ref="M2955:M3018" si="220">L2955/O2955</f>
        <v>5.858585858585859</v>
      </c>
      <c r="N2955" s="93">
        <v>2.29</v>
      </c>
      <c r="O2955" s="189">
        <v>99</v>
      </c>
      <c r="P2955" s="191">
        <f t="shared" ref="P2955:P3018" si="221">I2955/M2955</f>
        <v>4.0103448275862066</v>
      </c>
      <c r="Q2955" s="77" t="s">
        <v>718</v>
      </c>
      <c r="U2955" s="227" t="s">
        <v>17397</v>
      </c>
      <c r="V2955" s="34">
        <v>0.40277777777777773</v>
      </c>
      <c r="W2955" s="85">
        <v>0.54861111111111105</v>
      </c>
      <c r="X2955" s="78">
        <f t="shared" ref="X2955:X3018" si="222">W2955-V2955</f>
        <v>0.14583333333333331</v>
      </c>
    </row>
    <row r="2956" spans="1:24" x14ac:dyDescent="0.3">
      <c r="A2956" s="47" t="s">
        <v>15349</v>
      </c>
      <c r="B2956" s="68" t="s">
        <v>1411</v>
      </c>
      <c r="C2956" s="2" t="s">
        <v>1</v>
      </c>
      <c r="D2956" s="2">
        <v>63</v>
      </c>
      <c r="E2956" s="6">
        <v>21013</v>
      </c>
      <c r="F2956" s="7">
        <v>44102.572152777779</v>
      </c>
      <c r="G2956" s="69" t="s">
        <v>4</v>
      </c>
      <c r="H2956" s="68">
        <v>2888</v>
      </c>
      <c r="I2956" s="93">
        <f t="shared" si="219"/>
        <v>29.171717171717173</v>
      </c>
      <c r="J2956" s="93">
        <v>5.6929999999999996</v>
      </c>
      <c r="K2956" s="69">
        <v>99</v>
      </c>
      <c r="L2956" s="68">
        <v>690</v>
      </c>
      <c r="M2956" s="93">
        <f t="shared" si="220"/>
        <v>6.9696969696969697</v>
      </c>
      <c r="N2956" s="93">
        <v>2.609</v>
      </c>
      <c r="O2956" s="189">
        <v>99</v>
      </c>
      <c r="P2956" s="191">
        <f t="shared" si="221"/>
        <v>4.1855072463768117</v>
      </c>
      <c r="Q2956" s="77" t="s">
        <v>718</v>
      </c>
      <c r="U2956" s="227" t="s">
        <v>17397</v>
      </c>
      <c r="V2956" s="34">
        <v>0.4284722222222222</v>
      </c>
      <c r="W2956" s="85">
        <v>0.58333333333333337</v>
      </c>
      <c r="X2956" s="78">
        <f t="shared" si="222"/>
        <v>0.15486111111111117</v>
      </c>
    </row>
    <row r="2957" spans="1:24" x14ac:dyDescent="0.3">
      <c r="A2957" s="47" t="s">
        <v>3339</v>
      </c>
      <c r="B2957" s="68" t="s">
        <v>1841</v>
      </c>
      <c r="C2957" s="2" t="s">
        <v>1</v>
      </c>
      <c r="D2957" s="2">
        <v>35</v>
      </c>
      <c r="E2957" s="6">
        <v>31205</v>
      </c>
      <c r="F2957" s="7">
        <v>44102.603425925925</v>
      </c>
      <c r="G2957" s="69" t="s">
        <v>4</v>
      </c>
      <c r="H2957" s="68">
        <v>2462</v>
      </c>
      <c r="I2957" s="93">
        <f t="shared" si="219"/>
        <v>24.62</v>
      </c>
      <c r="J2957" s="93">
        <v>5.3390000000000004</v>
      </c>
      <c r="K2957" s="69">
        <v>100</v>
      </c>
      <c r="L2957" s="68">
        <v>384</v>
      </c>
      <c r="M2957" s="93">
        <f t="shared" si="220"/>
        <v>3.84</v>
      </c>
      <c r="N2957" s="93">
        <v>1.8460000000000001</v>
      </c>
      <c r="O2957" s="189">
        <v>100</v>
      </c>
      <c r="P2957" s="191">
        <f t="shared" si="221"/>
        <v>6.4114583333333339</v>
      </c>
      <c r="Q2957" s="77" t="s">
        <v>718</v>
      </c>
      <c r="U2957" s="227" t="s">
        <v>17397</v>
      </c>
      <c r="V2957" s="34">
        <v>0.47638888888888892</v>
      </c>
      <c r="W2957" s="85">
        <v>0.63194444444444442</v>
      </c>
      <c r="X2957" s="78">
        <f t="shared" si="222"/>
        <v>0.1555555555555555</v>
      </c>
    </row>
    <row r="2958" spans="1:24" x14ac:dyDescent="0.3">
      <c r="A2958" s="47" t="s">
        <v>15353</v>
      </c>
      <c r="B2958" s="68" t="s">
        <v>1600</v>
      </c>
      <c r="C2958" s="2" t="s">
        <v>1</v>
      </c>
      <c r="D2958" s="2">
        <v>59</v>
      </c>
      <c r="E2958" s="6">
        <v>22343</v>
      </c>
      <c r="F2958" s="7">
        <v>44102.644143518519</v>
      </c>
      <c r="G2958" s="69" t="s">
        <v>4</v>
      </c>
      <c r="H2958" s="68">
        <v>2165</v>
      </c>
      <c r="I2958" s="93">
        <f t="shared" si="219"/>
        <v>21.868686868686869</v>
      </c>
      <c r="J2958" s="93">
        <v>4.5259999999999998</v>
      </c>
      <c r="K2958" s="69">
        <v>99</v>
      </c>
      <c r="L2958" s="68">
        <v>692</v>
      </c>
      <c r="M2958" s="93">
        <f t="shared" si="220"/>
        <v>6.9898989898989896</v>
      </c>
      <c r="N2958" s="93">
        <v>2.6629999999999998</v>
      </c>
      <c r="O2958" s="189">
        <v>99</v>
      </c>
      <c r="P2958" s="191">
        <f t="shared" si="221"/>
        <v>3.1286127167630058</v>
      </c>
      <c r="Q2958" s="77" t="s">
        <v>718</v>
      </c>
      <c r="U2958" s="227" t="s">
        <v>17394</v>
      </c>
      <c r="V2958" s="34">
        <v>0.50347222222222221</v>
      </c>
      <c r="W2958" s="85">
        <v>0.65277777777777779</v>
      </c>
      <c r="X2958" s="78">
        <f t="shared" si="222"/>
        <v>0.14930555555555558</v>
      </c>
    </row>
    <row r="2959" spans="1:24" x14ac:dyDescent="0.3">
      <c r="A2959" s="47" t="s">
        <v>15358</v>
      </c>
      <c r="B2959" s="68" t="s">
        <v>1465</v>
      </c>
      <c r="C2959" s="2" t="s">
        <v>1</v>
      </c>
      <c r="D2959" s="2">
        <v>49</v>
      </c>
      <c r="E2959" s="6">
        <v>26005</v>
      </c>
      <c r="F2959" s="7">
        <v>44103.512662037036</v>
      </c>
      <c r="G2959" s="69" t="s">
        <v>4</v>
      </c>
      <c r="H2959" s="68">
        <v>1556</v>
      </c>
      <c r="I2959" s="93">
        <f t="shared" si="219"/>
        <v>15.56</v>
      </c>
      <c r="J2959" s="93">
        <v>3.7429999999999999</v>
      </c>
      <c r="K2959" s="69">
        <v>100</v>
      </c>
      <c r="L2959" s="68">
        <v>327</v>
      </c>
      <c r="M2959" s="93">
        <f t="shared" si="220"/>
        <v>3.27</v>
      </c>
      <c r="N2959" s="93">
        <v>1.9059999999999999</v>
      </c>
      <c r="O2959" s="189">
        <v>100</v>
      </c>
      <c r="P2959" s="191">
        <f t="shared" si="221"/>
        <v>4.7584097859327219</v>
      </c>
      <c r="Q2959" s="77" t="s">
        <v>718</v>
      </c>
      <c r="U2959" s="227" t="s">
        <v>17394</v>
      </c>
      <c r="V2959" s="34">
        <v>0.375</v>
      </c>
      <c r="W2959" s="85">
        <v>0.52083333333333337</v>
      </c>
      <c r="X2959" s="78">
        <f t="shared" si="222"/>
        <v>0.14583333333333337</v>
      </c>
    </row>
    <row r="2960" spans="1:24" x14ac:dyDescent="0.3">
      <c r="A2960" s="47" t="s">
        <v>3154</v>
      </c>
      <c r="B2960" s="68" t="s">
        <v>118</v>
      </c>
      <c r="C2960" s="2" t="s">
        <v>1</v>
      </c>
      <c r="D2960" s="2">
        <v>41</v>
      </c>
      <c r="E2960" s="6">
        <v>29047</v>
      </c>
      <c r="F2960" s="7">
        <v>44103.527812499997</v>
      </c>
      <c r="G2960" s="69" t="s">
        <v>4</v>
      </c>
      <c r="H2960" s="68">
        <v>1551</v>
      </c>
      <c r="I2960" s="93">
        <f t="shared" si="219"/>
        <v>15.666666666666666</v>
      </c>
      <c r="J2960" s="93">
        <v>4.0759999999999996</v>
      </c>
      <c r="K2960" s="69">
        <v>99</v>
      </c>
      <c r="L2960" s="68">
        <v>483</v>
      </c>
      <c r="M2960" s="93">
        <f t="shared" si="220"/>
        <v>4.8787878787878789</v>
      </c>
      <c r="N2960" s="93">
        <v>2.4380000000000002</v>
      </c>
      <c r="O2960" s="189">
        <v>99</v>
      </c>
      <c r="P2960" s="191">
        <f t="shared" si="221"/>
        <v>3.2111801242236022</v>
      </c>
      <c r="Q2960" s="77" t="s">
        <v>718</v>
      </c>
      <c r="U2960" s="227" t="s">
        <v>17394</v>
      </c>
      <c r="V2960" s="34">
        <v>0.38541666666666669</v>
      </c>
      <c r="W2960" s="85">
        <v>0.53472222222222221</v>
      </c>
      <c r="X2960" s="78">
        <f t="shared" si="222"/>
        <v>0.14930555555555552</v>
      </c>
    </row>
    <row r="2961" spans="1:24" x14ac:dyDescent="0.3">
      <c r="A2961" s="47" t="s">
        <v>15360</v>
      </c>
      <c r="B2961" s="68" t="s">
        <v>7137</v>
      </c>
      <c r="C2961" s="2" t="s">
        <v>1</v>
      </c>
      <c r="D2961" s="2">
        <v>56</v>
      </c>
      <c r="E2961" s="6">
        <v>23645</v>
      </c>
      <c r="F2961" s="7">
        <v>44103.560347222221</v>
      </c>
      <c r="G2961" s="69" t="s">
        <v>4</v>
      </c>
      <c r="H2961" s="68">
        <v>3198</v>
      </c>
      <c r="I2961" s="93">
        <f t="shared" si="219"/>
        <v>31.98</v>
      </c>
      <c r="J2961" s="93">
        <v>6.3369999999999997</v>
      </c>
      <c r="K2961" s="69">
        <v>100</v>
      </c>
      <c r="L2961" s="68">
        <v>477</v>
      </c>
      <c r="M2961" s="93">
        <f t="shared" si="220"/>
        <v>4.7699999999999996</v>
      </c>
      <c r="N2961" s="93">
        <v>1.9690000000000001</v>
      </c>
      <c r="O2961" s="189">
        <v>100</v>
      </c>
      <c r="P2961" s="191">
        <f t="shared" si="221"/>
        <v>6.7044025157232712</v>
      </c>
      <c r="Q2961" s="77" t="s">
        <v>718</v>
      </c>
      <c r="U2961" s="231" t="s">
        <v>107</v>
      </c>
      <c r="V2961" s="34">
        <v>0.41597222222222219</v>
      </c>
      <c r="W2961" s="85">
        <v>0.5625</v>
      </c>
      <c r="X2961" s="78">
        <f t="shared" si="222"/>
        <v>0.14652777777777781</v>
      </c>
    </row>
    <row r="2962" spans="1:24" x14ac:dyDescent="0.3">
      <c r="A2962" s="47" t="s">
        <v>3765</v>
      </c>
      <c r="B2962" s="68" t="s">
        <v>738</v>
      </c>
      <c r="C2962" s="2" t="s">
        <v>1</v>
      </c>
      <c r="D2962" s="2">
        <v>43</v>
      </c>
      <c r="E2962" s="6">
        <v>28190</v>
      </c>
      <c r="F2962" s="7">
        <v>44103.571226851855</v>
      </c>
      <c r="G2962" s="69" t="s">
        <v>4</v>
      </c>
      <c r="H2962" s="68">
        <v>1724</v>
      </c>
      <c r="I2962" s="93">
        <f t="shared" si="219"/>
        <v>17.239999999999998</v>
      </c>
      <c r="J2962" s="93">
        <v>4.7229999999999999</v>
      </c>
      <c r="K2962" s="69">
        <v>100</v>
      </c>
      <c r="L2962" s="68">
        <v>481</v>
      </c>
      <c r="M2962" s="93">
        <f t="shared" si="220"/>
        <v>4.8099999999999996</v>
      </c>
      <c r="N2962" s="93">
        <v>2.1160000000000001</v>
      </c>
      <c r="O2962" s="189">
        <v>100</v>
      </c>
      <c r="P2962" s="191">
        <f t="shared" si="221"/>
        <v>3.5841995841995842</v>
      </c>
      <c r="Q2962" s="77" t="s">
        <v>718</v>
      </c>
      <c r="U2962" s="227" t="s">
        <v>17394</v>
      </c>
      <c r="V2962" s="34">
        <v>0.42986111111111108</v>
      </c>
      <c r="W2962" s="85">
        <v>0.58333333333333337</v>
      </c>
      <c r="X2962" s="78">
        <f t="shared" si="222"/>
        <v>0.15347222222222229</v>
      </c>
    </row>
    <row r="2963" spans="1:24" x14ac:dyDescent="0.3">
      <c r="A2963" s="47" t="s">
        <v>15363</v>
      </c>
      <c r="B2963" s="68" t="s">
        <v>15364</v>
      </c>
      <c r="C2963" s="2" t="s">
        <v>1</v>
      </c>
      <c r="D2963" s="2">
        <v>58</v>
      </c>
      <c r="E2963" s="6">
        <v>22911</v>
      </c>
      <c r="F2963" s="7">
        <v>44103.606041666666</v>
      </c>
      <c r="G2963" s="69" t="s">
        <v>4</v>
      </c>
      <c r="H2963" s="68">
        <v>3881</v>
      </c>
      <c r="I2963" s="93">
        <f t="shared" si="219"/>
        <v>39.202020202020201</v>
      </c>
      <c r="J2963" s="93">
        <v>7.7089999999999996</v>
      </c>
      <c r="K2963" s="69">
        <v>99</v>
      </c>
      <c r="L2963" s="68">
        <v>669</v>
      </c>
      <c r="M2963" s="93">
        <f t="shared" si="220"/>
        <v>6.7575757575757578</v>
      </c>
      <c r="N2963" s="93">
        <v>2.4710000000000001</v>
      </c>
      <c r="O2963" s="189">
        <v>99</v>
      </c>
      <c r="P2963" s="191">
        <f t="shared" si="221"/>
        <v>5.8011958146487288</v>
      </c>
      <c r="Q2963" s="77" t="s">
        <v>718</v>
      </c>
      <c r="U2963" s="227" t="s">
        <v>17394</v>
      </c>
      <c r="V2963" s="34">
        <v>0.46180555555555558</v>
      </c>
      <c r="W2963" s="85">
        <v>0.63194444444444442</v>
      </c>
      <c r="X2963" s="78">
        <f t="shared" si="222"/>
        <v>0.17013888888888884</v>
      </c>
    </row>
    <row r="2964" spans="1:24" x14ac:dyDescent="0.3">
      <c r="A2964" s="47" t="s">
        <v>3451</v>
      </c>
      <c r="B2964" s="68" t="s">
        <v>1934</v>
      </c>
      <c r="C2964" s="2" t="s">
        <v>1</v>
      </c>
      <c r="D2964" s="2">
        <v>48</v>
      </c>
      <c r="E2964" s="6">
        <v>26293</v>
      </c>
      <c r="F2964" s="7">
        <v>44103.615416666667</v>
      </c>
      <c r="G2964" s="69" t="s">
        <v>4</v>
      </c>
      <c r="H2964" s="68">
        <v>1718</v>
      </c>
      <c r="I2964" s="93">
        <f t="shared" si="219"/>
        <v>17.353535353535353</v>
      </c>
      <c r="J2964" s="93">
        <v>4.0919999999999996</v>
      </c>
      <c r="K2964" s="69">
        <v>99</v>
      </c>
      <c r="L2964" s="68">
        <v>437</v>
      </c>
      <c r="M2964" s="93">
        <f t="shared" si="220"/>
        <v>4.4141414141414144</v>
      </c>
      <c r="N2964" s="93">
        <v>1.9850000000000001</v>
      </c>
      <c r="O2964" s="189">
        <v>99</v>
      </c>
      <c r="P2964" s="191">
        <f t="shared" si="221"/>
        <v>3.9313501144164755</v>
      </c>
      <c r="Q2964" s="77" t="s">
        <v>718</v>
      </c>
      <c r="U2964" s="227" t="s">
        <v>17394</v>
      </c>
      <c r="V2964" s="34">
        <v>0.44791666666666669</v>
      </c>
      <c r="W2964" s="85">
        <v>0.61805555555555558</v>
      </c>
      <c r="X2964" s="78">
        <f t="shared" si="222"/>
        <v>0.1701388888888889</v>
      </c>
    </row>
    <row r="2965" spans="1:24" x14ac:dyDescent="0.3">
      <c r="A2965" s="46" t="s">
        <v>15366</v>
      </c>
      <c r="B2965" s="68" t="s">
        <v>15367</v>
      </c>
      <c r="C2965" s="2" t="s">
        <v>1</v>
      </c>
      <c r="D2965" s="2">
        <v>60</v>
      </c>
      <c r="E2965" s="6">
        <v>22071</v>
      </c>
      <c r="F2965" s="7">
        <v>44103.637002314812</v>
      </c>
      <c r="G2965" s="69" t="s">
        <v>4</v>
      </c>
      <c r="H2965" s="68">
        <v>3329</v>
      </c>
      <c r="I2965" s="93">
        <f t="shared" si="219"/>
        <v>33.626262626262623</v>
      </c>
      <c r="J2965" s="93">
        <v>6.718</v>
      </c>
      <c r="K2965" s="69">
        <v>99</v>
      </c>
      <c r="L2965" s="68">
        <v>445</v>
      </c>
      <c r="M2965" s="93">
        <f t="shared" si="220"/>
        <v>4.4949494949494948</v>
      </c>
      <c r="N2965" s="93">
        <v>2.238</v>
      </c>
      <c r="O2965" s="189">
        <v>99</v>
      </c>
      <c r="P2965" s="191">
        <f t="shared" si="221"/>
        <v>7.4808988764044937</v>
      </c>
      <c r="Q2965" s="77" t="s">
        <v>718</v>
      </c>
      <c r="U2965" s="227" t="s">
        <v>17394</v>
      </c>
      <c r="V2965" s="34">
        <v>0.50347222222222221</v>
      </c>
      <c r="W2965" s="85">
        <v>0.66666666666666663</v>
      </c>
      <c r="X2965" s="78">
        <f t="shared" si="222"/>
        <v>0.16319444444444442</v>
      </c>
    </row>
    <row r="2966" spans="1:24" x14ac:dyDescent="0.3">
      <c r="A2966" s="46" t="s">
        <v>15368</v>
      </c>
      <c r="B2966" s="68" t="s">
        <v>15369</v>
      </c>
      <c r="C2966" s="2" t="s">
        <v>1</v>
      </c>
      <c r="D2966" s="2">
        <v>52</v>
      </c>
      <c r="E2966" s="6">
        <v>24926</v>
      </c>
      <c r="F2966" s="7">
        <v>44103.642962962964</v>
      </c>
      <c r="G2966" s="69" t="s">
        <v>4</v>
      </c>
      <c r="H2966" s="68">
        <v>2530</v>
      </c>
      <c r="I2966" s="93">
        <f t="shared" si="219"/>
        <v>25.3</v>
      </c>
      <c r="J2966" s="93">
        <v>4.9939999999999998</v>
      </c>
      <c r="K2966" s="69">
        <v>100</v>
      </c>
      <c r="L2966" s="68">
        <v>590</v>
      </c>
      <c r="M2966" s="93">
        <f t="shared" si="220"/>
        <v>5.9</v>
      </c>
      <c r="N2966" s="93">
        <v>2.6</v>
      </c>
      <c r="O2966" s="189">
        <v>100</v>
      </c>
      <c r="P2966" s="191">
        <f t="shared" si="221"/>
        <v>4.2881355932203391</v>
      </c>
      <c r="Q2966" s="77" t="s">
        <v>718</v>
      </c>
      <c r="U2966" s="227" t="s">
        <v>17394</v>
      </c>
      <c r="V2966" s="34">
        <v>0.52777777777777779</v>
      </c>
      <c r="W2966" s="85">
        <v>0.68055555555555547</v>
      </c>
      <c r="X2966" s="78">
        <f t="shared" si="222"/>
        <v>0.15277777777777768</v>
      </c>
    </row>
    <row r="2967" spans="1:24" x14ac:dyDescent="0.3">
      <c r="A2967" s="47" t="s">
        <v>15838</v>
      </c>
      <c r="B2967" s="68" t="s">
        <v>15839</v>
      </c>
      <c r="C2967" s="2" t="s">
        <v>1</v>
      </c>
      <c r="D2967" s="2">
        <v>43</v>
      </c>
      <c r="E2967" s="6">
        <v>28145</v>
      </c>
      <c r="F2967" s="7">
        <v>44109.542731481481</v>
      </c>
      <c r="G2967" s="69" t="s">
        <v>4</v>
      </c>
      <c r="H2967" s="68">
        <v>2296</v>
      </c>
      <c r="I2967" s="93">
        <f t="shared" si="219"/>
        <v>23.19191919191919</v>
      </c>
      <c r="J2967" s="93">
        <v>5.3860000000000001</v>
      </c>
      <c r="K2967" s="69">
        <v>99</v>
      </c>
      <c r="L2967" s="68">
        <v>496</v>
      </c>
      <c r="M2967" s="93">
        <f t="shared" si="220"/>
        <v>5.0101010101010104</v>
      </c>
      <c r="N2967" s="93">
        <v>2.3969999999999998</v>
      </c>
      <c r="O2967" s="69">
        <v>99</v>
      </c>
      <c r="P2967" s="191">
        <f t="shared" si="221"/>
        <v>4.6290322580645151</v>
      </c>
      <c r="Q2967" s="77" t="s">
        <v>718</v>
      </c>
      <c r="U2967" s="227" t="s">
        <v>17394</v>
      </c>
      <c r="V2967" s="34">
        <v>0.41250000000000003</v>
      </c>
      <c r="W2967" s="85">
        <v>0.54861111111111105</v>
      </c>
      <c r="X2967" s="78">
        <f t="shared" si="222"/>
        <v>0.13611111111111102</v>
      </c>
    </row>
    <row r="2968" spans="1:24" x14ac:dyDescent="0.3">
      <c r="A2968" s="47" t="s">
        <v>15844</v>
      </c>
      <c r="B2968" s="68" t="s">
        <v>1540</v>
      </c>
      <c r="C2968" s="2" t="s">
        <v>1</v>
      </c>
      <c r="D2968" s="2">
        <v>43</v>
      </c>
      <c r="E2968" s="6">
        <v>28138</v>
      </c>
      <c r="F2968" s="7">
        <v>44109.588078703702</v>
      </c>
      <c r="G2968" s="69" t="s">
        <v>4</v>
      </c>
      <c r="H2968" s="68">
        <v>1457</v>
      </c>
      <c r="I2968" s="93">
        <f t="shared" si="219"/>
        <v>14.717171717171718</v>
      </c>
      <c r="J2968" s="93">
        <v>4.5149999999999997</v>
      </c>
      <c r="K2968" s="69">
        <v>99</v>
      </c>
      <c r="L2968" s="68">
        <v>332</v>
      </c>
      <c r="M2968" s="93">
        <f t="shared" si="220"/>
        <v>3.3535353535353534</v>
      </c>
      <c r="N2968" s="93">
        <v>1.728</v>
      </c>
      <c r="O2968" s="69">
        <v>99</v>
      </c>
      <c r="P2968" s="191">
        <f t="shared" si="221"/>
        <v>4.3885542168674707</v>
      </c>
      <c r="Q2968" s="77" t="s">
        <v>718</v>
      </c>
      <c r="U2968" s="227" t="s">
        <v>17394</v>
      </c>
      <c r="V2968" s="34">
        <v>0.45416666666666666</v>
      </c>
      <c r="W2968" s="85">
        <v>0.61805555555555558</v>
      </c>
      <c r="X2968" s="78">
        <f t="shared" si="222"/>
        <v>0.16388888888888892</v>
      </c>
    </row>
    <row r="2969" spans="1:24" x14ac:dyDescent="0.3">
      <c r="A2969" s="47" t="s">
        <v>15852</v>
      </c>
      <c r="B2969" s="68" t="s">
        <v>15853</v>
      </c>
      <c r="C2969" s="2" t="s">
        <v>6</v>
      </c>
      <c r="D2969" s="2">
        <v>70</v>
      </c>
      <c r="E2969" s="6">
        <v>18319</v>
      </c>
      <c r="F2969" s="7">
        <v>44109.714722222219</v>
      </c>
      <c r="G2969" s="69" t="s">
        <v>4</v>
      </c>
      <c r="H2969" s="68">
        <v>1199</v>
      </c>
      <c r="I2969" s="93">
        <f t="shared" si="219"/>
        <v>11.99</v>
      </c>
      <c r="J2969" s="93">
        <v>3.7210000000000001</v>
      </c>
      <c r="K2969" s="69">
        <v>100</v>
      </c>
      <c r="L2969" s="68">
        <v>456</v>
      </c>
      <c r="M2969" s="93">
        <f t="shared" si="220"/>
        <v>4.5599999999999996</v>
      </c>
      <c r="N2969" s="93">
        <v>2.3370000000000002</v>
      </c>
      <c r="O2969" s="69">
        <v>100</v>
      </c>
      <c r="P2969" s="191">
        <f t="shared" si="221"/>
        <v>2.6293859649122808</v>
      </c>
      <c r="Q2969" s="77" t="s">
        <v>718</v>
      </c>
      <c r="U2969" s="227" t="s">
        <v>17394</v>
      </c>
      <c r="V2969" s="34">
        <v>0.54513888888888895</v>
      </c>
      <c r="W2969" s="85">
        <v>0.72222222222222221</v>
      </c>
      <c r="X2969" s="78">
        <f t="shared" si="222"/>
        <v>0.17708333333333326</v>
      </c>
    </row>
    <row r="2970" spans="1:24" x14ac:dyDescent="0.3">
      <c r="A2970" s="47" t="s">
        <v>15854</v>
      </c>
      <c r="B2970" s="68" t="s">
        <v>288</v>
      </c>
      <c r="C2970" s="2" t="s">
        <v>1</v>
      </c>
      <c r="D2970" s="2">
        <v>55</v>
      </c>
      <c r="E2970" s="6">
        <v>23953</v>
      </c>
      <c r="F2970" s="7">
        <v>44110.52715277778</v>
      </c>
      <c r="G2970" s="69" t="s">
        <v>4</v>
      </c>
      <c r="H2970" s="68">
        <v>1400</v>
      </c>
      <c r="I2970" s="93">
        <f t="shared" si="219"/>
        <v>14.141414141414142</v>
      </c>
      <c r="J2970" s="93">
        <v>4.1449999999999996</v>
      </c>
      <c r="K2970" s="69">
        <v>99</v>
      </c>
      <c r="L2970" s="68">
        <v>455</v>
      </c>
      <c r="M2970" s="93">
        <f t="shared" si="220"/>
        <v>4.595959595959596</v>
      </c>
      <c r="N2970" s="93">
        <v>2.2170000000000001</v>
      </c>
      <c r="O2970" s="69">
        <v>99</v>
      </c>
      <c r="P2970" s="191">
        <f t="shared" si="221"/>
        <v>3.0769230769230771</v>
      </c>
      <c r="Q2970" s="77" t="s">
        <v>718</v>
      </c>
      <c r="U2970" s="227" t="s">
        <v>17394</v>
      </c>
      <c r="V2970" s="34">
        <v>0.38194444444444442</v>
      </c>
      <c r="W2970" s="85">
        <v>0.53472222222222221</v>
      </c>
      <c r="X2970" s="78">
        <f t="shared" si="222"/>
        <v>0.15277777777777779</v>
      </c>
    </row>
    <row r="2971" spans="1:24" x14ac:dyDescent="0.3">
      <c r="A2971" s="47" t="s">
        <v>15857</v>
      </c>
      <c r="B2971" s="68" t="s">
        <v>247</v>
      </c>
      <c r="C2971" s="2" t="s">
        <v>1</v>
      </c>
      <c r="D2971" s="2">
        <v>46</v>
      </c>
      <c r="E2971" s="6">
        <v>27266</v>
      </c>
      <c r="F2971" s="7">
        <v>44110.548136574071</v>
      </c>
      <c r="G2971" s="69" t="s">
        <v>4</v>
      </c>
      <c r="H2971" s="68">
        <v>2983</v>
      </c>
      <c r="I2971" s="93">
        <f t="shared" si="219"/>
        <v>30.131313131313131</v>
      </c>
      <c r="J2971" s="93">
        <v>6.2169999999999996</v>
      </c>
      <c r="K2971" s="69">
        <v>99</v>
      </c>
      <c r="L2971" s="68">
        <v>254</v>
      </c>
      <c r="M2971" s="93">
        <f t="shared" si="220"/>
        <v>2.5656565656565657</v>
      </c>
      <c r="N2971" s="93">
        <v>1.5980000000000001</v>
      </c>
      <c r="O2971" s="69">
        <v>99</v>
      </c>
      <c r="P2971" s="191">
        <f t="shared" si="221"/>
        <v>11.744094488188976</v>
      </c>
      <c r="Q2971" s="77" t="s">
        <v>718</v>
      </c>
      <c r="U2971" s="227" t="s">
        <v>17394</v>
      </c>
      <c r="V2971" s="34">
        <v>0.39930555555555558</v>
      </c>
      <c r="W2971" s="85">
        <v>0.56944444444444442</v>
      </c>
      <c r="X2971" s="78">
        <f t="shared" si="222"/>
        <v>0.17013888888888884</v>
      </c>
    </row>
    <row r="2972" spans="1:24" x14ac:dyDescent="0.3">
      <c r="A2972" s="47" t="s">
        <v>15858</v>
      </c>
      <c r="B2972" s="68" t="s">
        <v>15859</v>
      </c>
      <c r="C2972" s="2" t="s">
        <v>1</v>
      </c>
      <c r="D2972" s="2">
        <v>41</v>
      </c>
      <c r="E2972" s="6">
        <v>28779</v>
      </c>
      <c r="F2972" s="7">
        <v>44110.58829861111</v>
      </c>
      <c r="G2972" s="69" t="s">
        <v>4</v>
      </c>
      <c r="H2972" s="68">
        <v>1365</v>
      </c>
      <c r="I2972" s="93">
        <f t="shared" si="219"/>
        <v>13.65</v>
      </c>
      <c r="J2972" s="93">
        <v>3.8410000000000002</v>
      </c>
      <c r="K2972" s="69">
        <v>100</v>
      </c>
      <c r="L2972" s="68">
        <v>297</v>
      </c>
      <c r="M2972" s="93">
        <f t="shared" si="220"/>
        <v>2.97</v>
      </c>
      <c r="N2972" s="93">
        <v>1.623</v>
      </c>
      <c r="O2972" s="69">
        <v>100</v>
      </c>
      <c r="P2972" s="191">
        <f t="shared" si="221"/>
        <v>4.595959595959596</v>
      </c>
      <c r="Q2972" s="77" t="s">
        <v>718</v>
      </c>
      <c r="U2972" s="227" t="s">
        <v>17394</v>
      </c>
      <c r="V2972" s="34">
        <v>0.43194444444444446</v>
      </c>
      <c r="W2972" s="85">
        <v>0.59722222222222221</v>
      </c>
      <c r="X2972" s="78">
        <f t="shared" si="222"/>
        <v>0.16527777777777775</v>
      </c>
    </row>
    <row r="2973" spans="1:24" x14ac:dyDescent="0.3">
      <c r="A2973" s="47" t="s">
        <v>3909</v>
      </c>
      <c r="B2973" s="68" t="s">
        <v>869</v>
      </c>
      <c r="C2973" s="2" t="s">
        <v>1</v>
      </c>
      <c r="D2973" s="2">
        <v>51</v>
      </c>
      <c r="E2973" s="6">
        <v>25172</v>
      </c>
      <c r="F2973" s="7">
        <v>44110.599872685183</v>
      </c>
      <c r="G2973" s="69" t="s">
        <v>4</v>
      </c>
      <c r="H2973" s="68">
        <v>3127</v>
      </c>
      <c r="I2973" s="93">
        <f t="shared" si="219"/>
        <v>31.585858585858585</v>
      </c>
      <c r="J2973" s="93">
        <v>7.8250000000000002</v>
      </c>
      <c r="K2973" s="69">
        <v>99</v>
      </c>
      <c r="L2973" s="68">
        <v>421</v>
      </c>
      <c r="M2973" s="93">
        <f t="shared" si="220"/>
        <v>4.2525252525252526</v>
      </c>
      <c r="N2973" s="93">
        <v>1.9610000000000001</v>
      </c>
      <c r="O2973" s="69">
        <v>99</v>
      </c>
      <c r="P2973" s="191">
        <f t="shared" si="221"/>
        <v>7.4275534441805222</v>
      </c>
      <c r="Q2973" s="77" t="s">
        <v>718</v>
      </c>
      <c r="U2973" s="227" t="s">
        <v>17394</v>
      </c>
      <c r="V2973" s="34">
        <v>0.45347222222222222</v>
      </c>
      <c r="W2973" s="85">
        <v>0.61805555555555558</v>
      </c>
      <c r="X2973" s="78">
        <f t="shared" si="222"/>
        <v>0.16458333333333336</v>
      </c>
    </row>
    <row r="2974" spans="1:24" x14ac:dyDescent="0.3">
      <c r="A2974" s="47" t="s">
        <v>15861</v>
      </c>
      <c r="B2974" s="68" t="s">
        <v>1761</v>
      </c>
      <c r="C2974" s="2" t="s">
        <v>1</v>
      </c>
      <c r="D2974" s="2">
        <v>37</v>
      </c>
      <c r="E2974" s="6">
        <v>30529</v>
      </c>
      <c r="F2974" s="7">
        <v>44110.639641203707</v>
      </c>
      <c r="G2974" s="69" t="s">
        <v>4</v>
      </c>
      <c r="H2974" s="68">
        <v>1401</v>
      </c>
      <c r="I2974" s="93">
        <f t="shared" si="219"/>
        <v>14.151515151515152</v>
      </c>
      <c r="J2974" s="93">
        <v>4.1260000000000003</v>
      </c>
      <c r="K2974" s="69">
        <v>99</v>
      </c>
      <c r="L2974" s="68">
        <v>287</v>
      </c>
      <c r="M2974" s="93">
        <f t="shared" si="220"/>
        <v>2.8989898989898988</v>
      </c>
      <c r="N2974" s="93">
        <v>1.575</v>
      </c>
      <c r="O2974" s="69">
        <v>99</v>
      </c>
      <c r="P2974" s="191">
        <f t="shared" si="221"/>
        <v>4.8815331010452967</v>
      </c>
      <c r="Q2974" s="77" t="s">
        <v>718</v>
      </c>
      <c r="U2974" s="231" t="s">
        <v>17394</v>
      </c>
      <c r="V2974" s="34">
        <v>0.48749999999999999</v>
      </c>
      <c r="W2974" s="85">
        <v>0.64583333333333337</v>
      </c>
      <c r="X2974" s="78">
        <f t="shared" si="222"/>
        <v>0.15833333333333338</v>
      </c>
    </row>
    <row r="2975" spans="1:24" x14ac:dyDescent="0.3">
      <c r="A2975" s="47" t="s">
        <v>4349</v>
      </c>
      <c r="B2975" s="68" t="s">
        <v>4350</v>
      </c>
      <c r="C2975" s="2" t="s">
        <v>1</v>
      </c>
      <c r="D2975" s="2">
        <v>60</v>
      </c>
      <c r="E2975" s="6">
        <v>21860</v>
      </c>
      <c r="F2975" s="7">
        <v>44111.512627314813</v>
      </c>
      <c r="G2975" s="69" t="s">
        <v>4</v>
      </c>
      <c r="H2975" s="68">
        <v>3319</v>
      </c>
      <c r="I2975" s="93">
        <f t="shared" si="219"/>
        <v>33.525252525252526</v>
      </c>
      <c r="J2975" s="93">
        <v>6.7919999999999998</v>
      </c>
      <c r="K2975" s="69">
        <v>99</v>
      </c>
      <c r="L2975" s="68">
        <v>697</v>
      </c>
      <c r="M2975" s="93">
        <f t="shared" si="220"/>
        <v>7.0404040404040407</v>
      </c>
      <c r="N2975" s="93">
        <v>2.653</v>
      </c>
      <c r="O2975" s="69">
        <v>99</v>
      </c>
      <c r="P2975" s="191">
        <f t="shared" si="221"/>
        <v>4.7618364418938306</v>
      </c>
      <c r="Q2975" s="77" t="s">
        <v>718</v>
      </c>
      <c r="U2975" s="227" t="s">
        <v>17394</v>
      </c>
      <c r="V2975" s="34">
        <v>0.39444444444444443</v>
      </c>
      <c r="W2975" s="85">
        <v>0.52083333333333337</v>
      </c>
      <c r="X2975" s="78">
        <f t="shared" si="222"/>
        <v>0.12638888888888894</v>
      </c>
    </row>
    <row r="2976" spans="1:24" x14ac:dyDescent="0.3">
      <c r="A2976" s="47" t="s">
        <v>3226</v>
      </c>
      <c r="B2976" s="68" t="s">
        <v>1072</v>
      </c>
      <c r="C2976" s="2" t="s">
        <v>1</v>
      </c>
      <c r="D2976" s="2">
        <v>58</v>
      </c>
      <c r="E2976" s="6">
        <v>22886</v>
      </c>
      <c r="F2976" s="7">
        <v>44112.537233796298</v>
      </c>
      <c r="G2976" s="69" t="s">
        <v>4</v>
      </c>
      <c r="H2976" s="68">
        <v>2451</v>
      </c>
      <c r="I2976" s="93">
        <f t="shared" si="219"/>
        <v>24.757575757575758</v>
      </c>
      <c r="J2976" s="93">
        <v>5.3490000000000002</v>
      </c>
      <c r="K2976" s="69">
        <v>99</v>
      </c>
      <c r="L2976" s="68">
        <v>596</v>
      </c>
      <c r="M2976" s="93">
        <f t="shared" si="220"/>
        <v>6.0202020202020199</v>
      </c>
      <c r="N2976" s="93">
        <v>2.5270000000000001</v>
      </c>
      <c r="O2976" s="69">
        <v>99</v>
      </c>
      <c r="P2976" s="191">
        <f t="shared" si="221"/>
        <v>4.1124161073825505</v>
      </c>
      <c r="Q2976" s="77" t="s">
        <v>718</v>
      </c>
      <c r="U2976" s="227" t="s">
        <v>17394</v>
      </c>
      <c r="V2976" s="34">
        <v>0.40069444444444446</v>
      </c>
      <c r="W2976" s="85">
        <v>0.55555555555555558</v>
      </c>
      <c r="X2976" s="78">
        <f t="shared" si="222"/>
        <v>0.15486111111111112</v>
      </c>
    </row>
    <row r="2977" spans="1:24" x14ac:dyDescent="0.3">
      <c r="A2977" s="47" t="s">
        <v>11347</v>
      </c>
      <c r="B2977" s="68" t="s">
        <v>6380</v>
      </c>
      <c r="C2977" s="2" t="s">
        <v>1</v>
      </c>
      <c r="D2977" s="2">
        <v>52</v>
      </c>
      <c r="E2977" s="6">
        <v>24876</v>
      </c>
      <c r="F2977" s="7">
        <v>44112.569386574076</v>
      </c>
      <c r="G2977" s="69" t="s">
        <v>4</v>
      </c>
      <c r="H2977" s="68">
        <v>2217</v>
      </c>
      <c r="I2977" s="93">
        <f t="shared" si="219"/>
        <v>22.393939393939394</v>
      </c>
      <c r="J2977" s="93">
        <v>4.7309999999999999</v>
      </c>
      <c r="K2977" s="69">
        <v>99</v>
      </c>
      <c r="L2977" s="68">
        <v>524</v>
      </c>
      <c r="M2977" s="93">
        <f t="shared" si="220"/>
        <v>5.2929292929292933</v>
      </c>
      <c r="N2977" s="93">
        <v>2.3220000000000001</v>
      </c>
      <c r="O2977" s="69">
        <v>99</v>
      </c>
      <c r="P2977" s="191">
        <f t="shared" si="221"/>
        <v>4.2309160305343507</v>
      </c>
      <c r="Q2977" s="77" t="s">
        <v>718</v>
      </c>
      <c r="U2977" s="227" t="s">
        <v>17394</v>
      </c>
      <c r="V2977" s="34">
        <v>0.42152777777777778</v>
      </c>
      <c r="W2977" s="85">
        <v>0.58333333333333337</v>
      </c>
      <c r="X2977" s="78">
        <f t="shared" si="222"/>
        <v>0.16180555555555559</v>
      </c>
    </row>
    <row r="2978" spans="1:24" x14ac:dyDescent="0.3">
      <c r="A2978" s="47" t="s">
        <v>15879</v>
      </c>
      <c r="B2978" s="68" t="s">
        <v>1229</v>
      </c>
      <c r="C2978" s="2" t="s">
        <v>1</v>
      </c>
      <c r="D2978" s="2">
        <v>48</v>
      </c>
      <c r="E2978" s="6">
        <v>26323</v>
      </c>
      <c r="F2978" s="7">
        <v>44112.59784722222</v>
      </c>
      <c r="G2978" s="69" t="s">
        <v>4</v>
      </c>
      <c r="H2978" s="68">
        <v>1445</v>
      </c>
      <c r="I2978" s="93">
        <f t="shared" si="219"/>
        <v>14.595959595959595</v>
      </c>
      <c r="J2978" s="93">
        <v>4.1429999999999998</v>
      </c>
      <c r="K2978" s="69">
        <v>99</v>
      </c>
      <c r="L2978" s="68">
        <v>289</v>
      </c>
      <c r="M2978" s="93">
        <f t="shared" si="220"/>
        <v>2.9191919191919191</v>
      </c>
      <c r="N2978" s="93">
        <v>1.694</v>
      </c>
      <c r="O2978" s="69">
        <v>99</v>
      </c>
      <c r="P2978" s="191">
        <f t="shared" si="221"/>
        <v>5</v>
      </c>
      <c r="Q2978" s="77" t="s">
        <v>718</v>
      </c>
      <c r="U2978" s="227" t="s">
        <v>17394</v>
      </c>
      <c r="V2978" s="34">
        <v>0.4604166666666667</v>
      </c>
      <c r="W2978" s="85">
        <v>0.61805555555555558</v>
      </c>
      <c r="X2978" s="78">
        <f t="shared" si="222"/>
        <v>0.15763888888888888</v>
      </c>
    </row>
    <row r="2979" spans="1:24" x14ac:dyDescent="0.3">
      <c r="A2979" s="47" t="s">
        <v>15880</v>
      </c>
      <c r="B2979" s="68" t="s">
        <v>1083</v>
      </c>
      <c r="C2979" s="2" t="s">
        <v>1</v>
      </c>
      <c r="D2979" s="2">
        <v>49</v>
      </c>
      <c r="E2979" s="6">
        <v>25853</v>
      </c>
      <c r="F2979" s="7">
        <v>44112.625115740739</v>
      </c>
      <c r="G2979" s="69" t="s">
        <v>4</v>
      </c>
      <c r="H2979" s="68">
        <v>1620</v>
      </c>
      <c r="I2979" s="93">
        <f t="shared" si="219"/>
        <v>16.363636363636363</v>
      </c>
      <c r="J2979" s="93">
        <v>4.5519999999999996</v>
      </c>
      <c r="K2979" s="69">
        <v>99</v>
      </c>
      <c r="L2979" s="68">
        <v>368</v>
      </c>
      <c r="M2979" s="93">
        <f t="shared" si="220"/>
        <v>3.7171717171717171</v>
      </c>
      <c r="N2979" s="93">
        <v>1.9850000000000001</v>
      </c>
      <c r="O2979" s="69">
        <v>99</v>
      </c>
      <c r="P2979" s="191">
        <f t="shared" si="221"/>
        <v>4.4021739130434785</v>
      </c>
      <c r="Q2979" s="77" t="s">
        <v>718</v>
      </c>
      <c r="U2979" s="227" t="s">
        <v>17394</v>
      </c>
      <c r="V2979" s="34">
        <v>0.46736111111111112</v>
      </c>
      <c r="W2979" s="85">
        <v>0.63194444444444442</v>
      </c>
      <c r="X2979" s="78">
        <f t="shared" si="222"/>
        <v>0.1645833333333333</v>
      </c>
    </row>
    <row r="2980" spans="1:24" x14ac:dyDescent="0.3">
      <c r="A2980" s="47" t="s">
        <v>3889</v>
      </c>
      <c r="B2980" s="68" t="s">
        <v>366</v>
      </c>
      <c r="C2980" s="2" t="s">
        <v>1</v>
      </c>
      <c r="D2980" s="2">
        <v>54</v>
      </c>
      <c r="E2980" s="6">
        <v>24348</v>
      </c>
      <c r="F2980" s="7">
        <v>44116.580995370372</v>
      </c>
      <c r="G2980" s="69" t="s">
        <v>4</v>
      </c>
      <c r="H2980" s="68">
        <v>2132</v>
      </c>
      <c r="I2980" s="93">
        <f t="shared" si="219"/>
        <v>21.535353535353536</v>
      </c>
      <c r="J2980" s="93">
        <v>4.8639999999999999</v>
      </c>
      <c r="K2980" s="69">
        <v>99</v>
      </c>
      <c r="L2980" s="68">
        <v>475</v>
      </c>
      <c r="M2980" s="93">
        <f t="shared" si="220"/>
        <v>4.7979797979797976</v>
      </c>
      <c r="N2980" s="93">
        <v>1.964</v>
      </c>
      <c r="O2980" s="69">
        <v>99</v>
      </c>
      <c r="P2980" s="191">
        <f t="shared" si="221"/>
        <v>4.4884210526315798</v>
      </c>
      <c r="Q2980" s="77" t="s">
        <v>718</v>
      </c>
      <c r="U2980" s="227" t="s">
        <v>17394</v>
      </c>
      <c r="V2980" s="34">
        <v>0.44097222222222227</v>
      </c>
      <c r="W2980" s="85">
        <v>0.59722222222222221</v>
      </c>
      <c r="X2980" s="78">
        <f t="shared" si="222"/>
        <v>0.15624999999999994</v>
      </c>
    </row>
    <row r="2981" spans="1:24" x14ac:dyDescent="0.3">
      <c r="A2981" s="47" t="s">
        <v>15889</v>
      </c>
      <c r="B2981" s="68" t="s">
        <v>15890</v>
      </c>
      <c r="C2981" s="2" t="s">
        <v>1</v>
      </c>
      <c r="D2981" s="2">
        <v>43</v>
      </c>
      <c r="E2981" s="6">
        <v>28367</v>
      </c>
      <c r="F2981" s="7">
        <v>44116.610231481478</v>
      </c>
      <c r="G2981" s="69" t="s">
        <v>4</v>
      </c>
      <c r="H2981" s="68">
        <v>1310</v>
      </c>
      <c r="I2981" s="93">
        <f t="shared" si="219"/>
        <v>13.232323232323232</v>
      </c>
      <c r="J2981" s="93">
        <v>3.6280000000000001</v>
      </c>
      <c r="K2981" s="69">
        <v>99</v>
      </c>
      <c r="L2981" s="68">
        <v>286</v>
      </c>
      <c r="M2981" s="93">
        <f t="shared" si="220"/>
        <v>2.8888888888888888</v>
      </c>
      <c r="N2981" s="93">
        <v>1.889</v>
      </c>
      <c r="O2981" s="69">
        <v>99</v>
      </c>
      <c r="P2981" s="191">
        <f t="shared" si="221"/>
        <v>4.58041958041958</v>
      </c>
      <c r="Q2981" s="77" t="s">
        <v>718</v>
      </c>
      <c r="U2981" s="227" t="s">
        <v>17394</v>
      </c>
      <c r="V2981" s="34">
        <v>0.4770833333333333</v>
      </c>
      <c r="W2981" s="85">
        <v>0.63194444444444442</v>
      </c>
      <c r="X2981" s="78">
        <f t="shared" si="222"/>
        <v>0.15486111111111112</v>
      </c>
    </row>
    <row r="2982" spans="1:24" x14ac:dyDescent="0.3">
      <c r="A2982" s="47" t="s">
        <v>4910</v>
      </c>
      <c r="B2982" s="68" t="s">
        <v>4911</v>
      </c>
      <c r="C2982" s="2" t="s">
        <v>1</v>
      </c>
      <c r="D2982" s="2">
        <v>53</v>
      </c>
      <c r="E2982" s="6">
        <v>24460</v>
      </c>
      <c r="F2982" s="7">
        <v>44116.642939814818</v>
      </c>
      <c r="G2982" s="69" t="s">
        <v>4</v>
      </c>
      <c r="H2982" s="68">
        <v>1703</v>
      </c>
      <c r="I2982" s="93">
        <f t="shared" si="219"/>
        <v>17.202020202020201</v>
      </c>
      <c r="J2982" s="93">
        <v>4.3239999999999998</v>
      </c>
      <c r="K2982" s="69">
        <v>99</v>
      </c>
      <c r="L2982" s="68">
        <v>533</v>
      </c>
      <c r="M2982" s="93">
        <f t="shared" si="220"/>
        <v>5.3838383838383841</v>
      </c>
      <c r="N2982" s="93">
        <v>2.137</v>
      </c>
      <c r="O2982" s="69">
        <v>99</v>
      </c>
      <c r="P2982" s="191">
        <f t="shared" si="221"/>
        <v>3.1951219512195119</v>
      </c>
      <c r="Q2982" s="77" t="s">
        <v>718</v>
      </c>
      <c r="U2982" s="227" t="s">
        <v>17394</v>
      </c>
      <c r="V2982" s="34">
        <v>0.48749999999999999</v>
      </c>
      <c r="W2982" s="85">
        <v>0.64583333333333337</v>
      </c>
      <c r="X2982" s="78">
        <f t="shared" si="222"/>
        <v>0.15833333333333338</v>
      </c>
    </row>
    <row r="2983" spans="1:24" x14ac:dyDescent="0.3">
      <c r="A2983" s="47" t="s">
        <v>15895</v>
      </c>
      <c r="B2983" s="68" t="s">
        <v>15896</v>
      </c>
      <c r="C2983" s="2" t="s">
        <v>1</v>
      </c>
      <c r="D2983" s="2">
        <v>43</v>
      </c>
      <c r="E2983" s="6">
        <v>28304</v>
      </c>
      <c r="F2983" s="7">
        <v>44117.512627314813</v>
      </c>
      <c r="G2983" s="69" t="s">
        <v>4</v>
      </c>
      <c r="H2983" s="68">
        <v>1745</v>
      </c>
      <c r="I2983" s="93">
        <f t="shared" si="219"/>
        <v>17.626262626262626</v>
      </c>
      <c r="J2983" s="93">
        <v>4.3650000000000002</v>
      </c>
      <c r="K2983" s="69">
        <v>99</v>
      </c>
      <c r="L2983" s="68">
        <v>547</v>
      </c>
      <c r="M2983" s="93">
        <f t="shared" si="220"/>
        <v>5.5252525252525251</v>
      </c>
      <c r="N2983" s="93">
        <v>2.5329999999999999</v>
      </c>
      <c r="O2983" s="69">
        <v>99</v>
      </c>
      <c r="P2983" s="191">
        <f t="shared" si="221"/>
        <v>3.1901279707495429</v>
      </c>
      <c r="Q2983" s="77" t="s">
        <v>718</v>
      </c>
      <c r="U2983" s="227" t="s">
        <v>17394</v>
      </c>
      <c r="V2983" s="34">
        <v>0.38680555555555557</v>
      </c>
      <c r="W2983" s="85">
        <v>0.52083333333333337</v>
      </c>
      <c r="X2983" s="78">
        <f t="shared" si="222"/>
        <v>0.1340277777777778</v>
      </c>
    </row>
    <row r="2984" spans="1:24" x14ac:dyDescent="0.3">
      <c r="A2984" s="47" t="s">
        <v>3161</v>
      </c>
      <c r="B2984" s="68" t="s">
        <v>7</v>
      </c>
      <c r="C2984" s="2" t="s">
        <v>1</v>
      </c>
      <c r="D2984" s="2">
        <v>51</v>
      </c>
      <c r="E2984" s="6">
        <v>25301</v>
      </c>
      <c r="F2984" s="7">
        <v>44117.538194444445</v>
      </c>
      <c r="G2984" s="69" t="s">
        <v>4</v>
      </c>
      <c r="H2984" s="68">
        <v>2826</v>
      </c>
      <c r="I2984" s="93">
        <f t="shared" si="219"/>
        <v>28.545454545454547</v>
      </c>
      <c r="J2984" s="93">
        <v>5.7469999999999999</v>
      </c>
      <c r="K2984" s="69">
        <v>99</v>
      </c>
      <c r="L2984" s="68">
        <v>589</v>
      </c>
      <c r="M2984" s="93">
        <f t="shared" si="220"/>
        <v>5.9494949494949498</v>
      </c>
      <c r="N2984" s="93">
        <v>2.323</v>
      </c>
      <c r="O2984" s="69">
        <v>99</v>
      </c>
      <c r="P2984" s="191">
        <f t="shared" si="221"/>
        <v>4.7979626485568758</v>
      </c>
      <c r="Q2984" s="77" t="s">
        <v>718</v>
      </c>
      <c r="U2984" s="227" t="s">
        <v>17394</v>
      </c>
      <c r="V2984" s="34">
        <v>0.4069444444444445</v>
      </c>
      <c r="W2984" s="85">
        <v>0.54861111111111105</v>
      </c>
      <c r="X2984" s="78">
        <f t="shared" si="222"/>
        <v>0.14166666666666655</v>
      </c>
    </row>
    <row r="2985" spans="1:24" x14ac:dyDescent="0.3">
      <c r="A2985" s="47" t="s">
        <v>4473</v>
      </c>
      <c r="B2985" s="68" t="s">
        <v>4474</v>
      </c>
      <c r="C2985" s="2" t="s">
        <v>1</v>
      </c>
      <c r="D2985" s="2">
        <v>53</v>
      </c>
      <c r="E2985" s="6">
        <v>24478</v>
      </c>
      <c r="F2985" s="7">
        <v>44117.547696759262</v>
      </c>
      <c r="G2985" s="69" t="s">
        <v>4</v>
      </c>
      <c r="H2985" s="68">
        <v>2033</v>
      </c>
      <c r="I2985" s="93">
        <f t="shared" si="219"/>
        <v>20.535353535353536</v>
      </c>
      <c r="J2985" s="93">
        <v>4.4409999999999998</v>
      </c>
      <c r="K2985" s="69">
        <v>99</v>
      </c>
      <c r="L2985" s="68">
        <v>447</v>
      </c>
      <c r="M2985" s="93">
        <f t="shared" si="220"/>
        <v>4.5151515151515156</v>
      </c>
      <c r="N2985" s="93">
        <v>2.1680000000000001</v>
      </c>
      <c r="O2985" s="69">
        <v>99</v>
      </c>
      <c r="P2985" s="191">
        <f t="shared" si="221"/>
        <v>4.5480984340044737</v>
      </c>
      <c r="Q2985" s="77" t="s">
        <v>718</v>
      </c>
      <c r="U2985" s="227" t="s">
        <v>17394</v>
      </c>
      <c r="V2985" s="34">
        <v>0.41041666666666665</v>
      </c>
      <c r="W2985" s="85">
        <v>0.5625</v>
      </c>
      <c r="X2985" s="78">
        <f t="shared" si="222"/>
        <v>0.15208333333333335</v>
      </c>
    </row>
    <row r="2986" spans="1:24" x14ac:dyDescent="0.3">
      <c r="A2986" s="47" t="s">
        <v>3827</v>
      </c>
      <c r="B2986" s="68" t="s">
        <v>794</v>
      </c>
      <c r="C2986" s="2" t="s">
        <v>1</v>
      </c>
      <c r="D2986" s="2">
        <v>55</v>
      </c>
      <c r="E2986" s="6">
        <v>23909</v>
      </c>
      <c r="F2986" s="7">
        <v>44117.5700462963</v>
      </c>
      <c r="G2986" s="69" t="s">
        <v>4</v>
      </c>
      <c r="H2986" s="68">
        <v>2546</v>
      </c>
      <c r="I2986" s="93">
        <f t="shared" si="219"/>
        <v>25.717171717171716</v>
      </c>
      <c r="J2986" s="93">
        <v>5.9809999999999999</v>
      </c>
      <c r="K2986" s="69">
        <v>99</v>
      </c>
      <c r="L2986" s="68">
        <v>511</v>
      </c>
      <c r="M2986" s="93">
        <f t="shared" si="220"/>
        <v>5.1616161616161618</v>
      </c>
      <c r="N2986" s="93">
        <v>2.2210000000000001</v>
      </c>
      <c r="O2986" s="69">
        <v>99</v>
      </c>
      <c r="P2986" s="191">
        <f t="shared" si="221"/>
        <v>4.9823874755381601</v>
      </c>
      <c r="Q2986" s="77" t="s">
        <v>718</v>
      </c>
      <c r="U2986" s="227" t="s">
        <v>17394</v>
      </c>
      <c r="V2986" s="34">
        <v>0.44305555555555554</v>
      </c>
      <c r="W2986" s="85">
        <v>0.59722222222222221</v>
      </c>
      <c r="X2986" s="78">
        <f t="shared" si="222"/>
        <v>0.15416666666666667</v>
      </c>
    </row>
    <row r="2987" spans="1:24" x14ac:dyDescent="0.3">
      <c r="A2987" s="47" t="s">
        <v>15905</v>
      </c>
      <c r="B2987" s="68" t="s">
        <v>6976</v>
      </c>
      <c r="C2987" s="2" t="s">
        <v>1</v>
      </c>
      <c r="D2987" s="2">
        <v>55</v>
      </c>
      <c r="E2987" s="6">
        <v>23943</v>
      </c>
      <c r="F2987" s="7">
        <v>44117.661134259259</v>
      </c>
      <c r="G2987" s="69" t="s">
        <v>4</v>
      </c>
      <c r="H2987" s="68">
        <v>3037</v>
      </c>
      <c r="I2987" s="93">
        <f t="shared" si="219"/>
        <v>30.676767676767678</v>
      </c>
      <c r="J2987" s="93">
        <v>5.9</v>
      </c>
      <c r="K2987" s="69">
        <v>99</v>
      </c>
      <c r="L2987" s="68">
        <v>528</v>
      </c>
      <c r="M2987" s="93">
        <f t="shared" si="220"/>
        <v>5.333333333333333</v>
      </c>
      <c r="N2987" s="93">
        <v>2.399</v>
      </c>
      <c r="O2987" s="69">
        <v>99</v>
      </c>
      <c r="P2987" s="191">
        <f t="shared" si="221"/>
        <v>5.7518939393939403</v>
      </c>
      <c r="Q2987" s="77" t="s">
        <v>718</v>
      </c>
      <c r="U2987" s="227" t="s">
        <v>17394</v>
      </c>
      <c r="V2987" s="34">
        <v>0.50763888888888886</v>
      </c>
      <c r="W2987" s="85">
        <v>0.68055555555555547</v>
      </c>
      <c r="X2987" s="78">
        <f t="shared" si="222"/>
        <v>0.17291666666666661</v>
      </c>
    </row>
    <row r="2988" spans="1:24" x14ac:dyDescent="0.3">
      <c r="A2988" s="47" t="s">
        <v>15909</v>
      </c>
      <c r="B2988" s="68" t="s">
        <v>10266</v>
      </c>
      <c r="C2988" s="2" t="s">
        <v>1</v>
      </c>
      <c r="D2988" s="2">
        <v>45</v>
      </c>
      <c r="E2988" s="6">
        <v>27511</v>
      </c>
      <c r="F2988" s="7">
        <v>44118.446284722224</v>
      </c>
      <c r="G2988" s="69" t="s">
        <v>4</v>
      </c>
      <c r="H2988" s="68">
        <v>2035</v>
      </c>
      <c r="I2988" s="93">
        <f t="shared" si="219"/>
        <v>20.350000000000001</v>
      </c>
      <c r="J2988" s="93">
        <v>3.996</v>
      </c>
      <c r="K2988" s="69">
        <v>100</v>
      </c>
      <c r="L2988" s="68">
        <v>590</v>
      </c>
      <c r="M2988" s="93">
        <f t="shared" si="220"/>
        <v>5.9</v>
      </c>
      <c r="N2988" s="93">
        <v>2.4060000000000001</v>
      </c>
      <c r="O2988" s="69">
        <v>100</v>
      </c>
      <c r="P2988" s="191">
        <f t="shared" si="221"/>
        <v>3.4491525423728815</v>
      </c>
      <c r="Q2988" s="77" t="s">
        <v>718</v>
      </c>
      <c r="U2988" s="227" t="s">
        <v>17394</v>
      </c>
      <c r="V2988" s="34">
        <v>0.40972222222222227</v>
      </c>
      <c r="W2988" s="85">
        <v>0.53472222222222221</v>
      </c>
      <c r="X2988" s="78">
        <f t="shared" si="222"/>
        <v>0.12499999999999994</v>
      </c>
    </row>
    <row r="2989" spans="1:24" x14ac:dyDescent="0.3">
      <c r="A2989" s="47" t="s">
        <v>4853</v>
      </c>
      <c r="B2989" s="68" t="s">
        <v>4854</v>
      </c>
      <c r="C2989" s="2" t="s">
        <v>1</v>
      </c>
      <c r="D2989" s="2">
        <v>52</v>
      </c>
      <c r="E2989" s="6">
        <v>25044</v>
      </c>
      <c r="F2989" s="7">
        <v>44118.604131944441</v>
      </c>
      <c r="G2989" s="69" t="s">
        <v>4</v>
      </c>
      <c r="H2989" s="68">
        <v>2040</v>
      </c>
      <c r="I2989" s="93">
        <f t="shared" si="219"/>
        <v>20.399999999999999</v>
      </c>
      <c r="J2989" s="93">
        <v>5.101</v>
      </c>
      <c r="K2989" s="69">
        <v>100</v>
      </c>
      <c r="L2989" s="68">
        <v>571</v>
      </c>
      <c r="M2989" s="93">
        <f t="shared" si="220"/>
        <v>5.71</v>
      </c>
      <c r="N2989" s="93">
        <v>2.1</v>
      </c>
      <c r="O2989" s="69">
        <v>100</v>
      </c>
      <c r="P2989" s="191">
        <f t="shared" si="221"/>
        <v>3.5726795096322239</v>
      </c>
      <c r="Q2989" s="77" t="s">
        <v>718</v>
      </c>
      <c r="U2989" s="227" t="s">
        <v>17394</v>
      </c>
      <c r="V2989" s="34">
        <v>0.47083333333333338</v>
      </c>
      <c r="W2989" s="85">
        <v>0.61805555555555558</v>
      </c>
      <c r="X2989" s="78">
        <f t="shared" si="222"/>
        <v>0.1472222222222222</v>
      </c>
    </row>
    <row r="2990" spans="1:24" x14ac:dyDescent="0.3">
      <c r="A2990" s="47" t="s">
        <v>3197</v>
      </c>
      <c r="B2990" s="68" t="s">
        <v>1043</v>
      </c>
      <c r="C2990" s="2" t="s">
        <v>1</v>
      </c>
      <c r="D2990" s="2">
        <v>47</v>
      </c>
      <c r="E2990" s="6">
        <v>26894</v>
      </c>
      <c r="F2990" s="7">
        <v>44118.622708333336</v>
      </c>
      <c r="G2990" s="69" t="s">
        <v>4</v>
      </c>
      <c r="H2990" s="68">
        <v>2000</v>
      </c>
      <c r="I2990" s="93">
        <f t="shared" si="219"/>
        <v>20.202020202020201</v>
      </c>
      <c r="J2990" s="93">
        <v>4.6029999999999998</v>
      </c>
      <c r="K2990" s="69">
        <v>99</v>
      </c>
      <c r="L2990" s="68">
        <v>443</v>
      </c>
      <c r="M2990" s="93">
        <f t="shared" si="220"/>
        <v>4.4747474747474749</v>
      </c>
      <c r="N2990" s="93">
        <v>2.101</v>
      </c>
      <c r="O2990" s="69">
        <v>99</v>
      </c>
      <c r="P2990" s="191">
        <f t="shared" si="221"/>
        <v>4.5146726862302478</v>
      </c>
      <c r="Q2990" s="77" t="s">
        <v>718</v>
      </c>
      <c r="U2990" s="227" t="s">
        <v>17394</v>
      </c>
      <c r="V2990" s="34">
        <v>0.4826388888888889</v>
      </c>
      <c r="W2990" s="85">
        <v>0.63194444444444442</v>
      </c>
      <c r="X2990" s="78">
        <f t="shared" si="222"/>
        <v>0.14930555555555552</v>
      </c>
    </row>
    <row r="2991" spans="1:24" x14ac:dyDescent="0.3">
      <c r="A2991" s="47" t="s">
        <v>15920</v>
      </c>
      <c r="B2991" s="68" t="s">
        <v>177</v>
      </c>
      <c r="C2991" s="2" t="s">
        <v>1</v>
      </c>
      <c r="D2991" s="2">
        <v>58</v>
      </c>
      <c r="E2991" s="6">
        <v>22924</v>
      </c>
      <c r="F2991" s="7">
        <v>44118.654918981483</v>
      </c>
      <c r="G2991" s="69" t="s">
        <v>4</v>
      </c>
      <c r="H2991" s="68">
        <v>2867</v>
      </c>
      <c r="I2991" s="93">
        <f t="shared" si="219"/>
        <v>28.67</v>
      </c>
      <c r="J2991" s="93">
        <v>5.7370000000000001</v>
      </c>
      <c r="K2991" s="69">
        <v>100</v>
      </c>
      <c r="L2991" s="68">
        <v>527</v>
      </c>
      <c r="M2991" s="93">
        <f t="shared" si="220"/>
        <v>5.27</v>
      </c>
      <c r="N2991" s="93">
        <v>2.1970000000000001</v>
      </c>
      <c r="O2991" s="69">
        <v>100</v>
      </c>
      <c r="P2991" s="191">
        <f t="shared" si="221"/>
        <v>5.4402277039848208</v>
      </c>
      <c r="Q2991" s="77" t="s">
        <v>718</v>
      </c>
      <c r="U2991" s="227" t="s">
        <v>17394</v>
      </c>
      <c r="V2991" s="34">
        <v>0.54166666666666663</v>
      </c>
      <c r="W2991" s="85">
        <v>0.68055555555555547</v>
      </c>
      <c r="X2991" s="78">
        <f t="shared" si="222"/>
        <v>0.13888888888888884</v>
      </c>
    </row>
    <row r="2992" spans="1:24" x14ac:dyDescent="0.3">
      <c r="A2992" s="47" t="s">
        <v>3090</v>
      </c>
      <c r="B2992" s="68" t="s">
        <v>214</v>
      </c>
      <c r="C2992" s="2" t="s">
        <v>1</v>
      </c>
      <c r="D2992" s="2">
        <v>55</v>
      </c>
      <c r="E2992" s="6">
        <v>23798</v>
      </c>
      <c r="F2992" s="7">
        <v>44119.526585648149</v>
      </c>
      <c r="G2992" s="69" t="s">
        <v>4</v>
      </c>
      <c r="H2992" s="68">
        <v>2269</v>
      </c>
      <c r="I2992" s="93">
        <f t="shared" si="219"/>
        <v>22.91919191919192</v>
      </c>
      <c r="J2992" s="93">
        <v>5.5730000000000004</v>
      </c>
      <c r="K2992" s="69">
        <v>99</v>
      </c>
      <c r="L2992" s="68">
        <v>659</v>
      </c>
      <c r="M2992" s="93">
        <f t="shared" si="220"/>
        <v>6.6565656565656566</v>
      </c>
      <c r="N2992" s="93">
        <v>3.0179999999999998</v>
      </c>
      <c r="O2992" s="69">
        <v>99</v>
      </c>
      <c r="P2992" s="191">
        <f t="shared" si="221"/>
        <v>3.4430955993930201</v>
      </c>
      <c r="Q2992" s="77" t="s">
        <v>718</v>
      </c>
      <c r="U2992" s="227" t="s">
        <v>17394</v>
      </c>
      <c r="V2992" s="34">
        <v>0.39583333333333331</v>
      </c>
      <c r="W2992" s="85">
        <v>0.53472222222222221</v>
      </c>
      <c r="X2992" s="78">
        <f t="shared" si="222"/>
        <v>0.1388888888888889</v>
      </c>
    </row>
    <row r="2993" spans="1:24" x14ac:dyDescent="0.3">
      <c r="A2993" s="47" t="s">
        <v>15925</v>
      </c>
      <c r="B2993" s="68" t="s">
        <v>216</v>
      </c>
      <c r="C2993" s="2" t="s">
        <v>1</v>
      </c>
      <c r="D2993" s="2">
        <v>47</v>
      </c>
      <c r="E2993" s="6">
        <v>26617</v>
      </c>
      <c r="F2993" s="7">
        <v>44119.566770833335</v>
      </c>
      <c r="G2993" s="69" t="s">
        <v>4</v>
      </c>
      <c r="H2993" s="68">
        <v>2022</v>
      </c>
      <c r="I2993" s="93">
        <f t="shared" si="219"/>
        <v>20.424242424242426</v>
      </c>
      <c r="J2993" s="93">
        <v>4.4969999999999999</v>
      </c>
      <c r="K2993" s="69">
        <v>99</v>
      </c>
      <c r="L2993" s="68">
        <v>583</v>
      </c>
      <c r="M2993" s="93">
        <f t="shared" si="220"/>
        <v>5.8888888888888893</v>
      </c>
      <c r="N2993" s="93">
        <v>2.36</v>
      </c>
      <c r="O2993" s="69">
        <v>99</v>
      </c>
      <c r="P2993" s="191">
        <f t="shared" si="221"/>
        <v>3.4682675814751285</v>
      </c>
      <c r="Q2993" s="77" t="s">
        <v>718</v>
      </c>
      <c r="U2993" s="227" t="s">
        <v>17394</v>
      </c>
      <c r="V2993" s="34">
        <v>0.44097222222222227</v>
      </c>
      <c r="W2993" s="85">
        <v>0.58333333333333337</v>
      </c>
      <c r="X2993" s="78">
        <f t="shared" si="222"/>
        <v>0.1423611111111111</v>
      </c>
    </row>
    <row r="2994" spans="1:24" x14ac:dyDescent="0.3">
      <c r="A2994" s="47" t="s">
        <v>2903</v>
      </c>
      <c r="B2994" s="68" t="s">
        <v>1749</v>
      </c>
      <c r="C2994" s="2" t="s">
        <v>1</v>
      </c>
      <c r="D2994" s="2">
        <v>29</v>
      </c>
      <c r="E2994" s="6">
        <v>33287</v>
      </c>
      <c r="F2994" s="7">
        <v>44119.592893518522</v>
      </c>
      <c r="G2994" s="69" t="s">
        <v>4</v>
      </c>
      <c r="H2994" s="68">
        <v>1402</v>
      </c>
      <c r="I2994" s="93">
        <f t="shared" si="219"/>
        <v>14.161616161616161</v>
      </c>
      <c r="J2994" s="93">
        <v>3.6890000000000001</v>
      </c>
      <c r="K2994" s="69">
        <v>99</v>
      </c>
      <c r="L2994" s="68">
        <v>293</v>
      </c>
      <c r="M2994" s="93">
        <f t="shared" si="220"/>
        <v>2.9595959595959598</v>
      </c>
      <c r="N2994" s="93">
        <v>1.696</v>
      </c>
      <c r="O2994" s="69">
        <v>99</v>
      </c>
      <c r="P2994" s="191">
        <f t="shared" si="221"/>
        <v>4.7849829351535833</v>
      </c>
      <c r="Q2994" s="77" t="s">
        <v>718</v>
      </c>
      <c r="U2994" s="227" t="s">
        <v>17394</v>
      </c>
      <c r="V2994" s="34">
        <v>0.44305555555555554</v>
      </c>
      <c r="W2994" s="85">
        <v>0.59722222222222221</v>
      </c>
      <c r="X2994" s="78">
        <f t="shared" si="222"/>
        <v>0.15416666666666667</v>
      </c>
    </row>
    <row r="2995" spans="1:24" x14ac:dyDescent="0.3">
      <c r="A2995" s="47" t="s">
        <v>15927</v>
      </c>
      <c r="B2995" s="68" t="s">
        <v>15928</v>
      </c>
      <c r="C2995" s="2" t="s">
        <v>1</v>
      </c>
      <c r="D2995" s="2">
        <v>47</v>
      </c>
      <c r="E2995" s="6">
        <v>26635</v>
      </c>
      <c r="F2995" s="7">
        <v>44119.621840277781</v>
      </c>
      <c r="G2995" s="69" t="s">
        <v>4</v>
      </c>
      <c r="H2995" s="68">
        <v>2415</v>
      </c>
      <c r="I2995" s="93">
        <f t="shared" si="219"/>
        <v>24.15</v>
      </c>
      <c r="J2995" s="93">
        <v>6.319</v>
      </c>
      <c r="K2995" s="69">
        <v>100</v>
      </c>
      <c r="L2995" s="68">
        <v>488</v>
      </c>
      <c r="M2995" s="93">
        <f t="shared" si="220"/>
        <v>4.88</v>
      </c>
      <c r="N2995" s="93">
        <v>2.3319999999999999</v>
      </c>
      <c r="O2995" s="69">
        <v>100</v>
      </c>
      <c r="P2995" s="191">
        <f t="shared" si="221"/>
        <v>4.9487704918032787</v>
      </c>
      <c r="Q2995" s="77" t="s">
        <v>718</v>
      </c>
      <c r="U2995" s="227" t="s">
        <v>17394</v>
      </c>
      <c r="V2995" s="34">
        <v>0.47500000000000003</v>
      </c>
      <c r="W2995" s="85">
        <v>0.63194444444444442</v>
      </c>
      <c r="X2995" s="78">
        <f t="shared" si="222"/>
        <v>0.15694444444444439</v>
      </c>
    </row>
    <row r="2996" spans="1:24" x14ac:dyDescent="0.3">
      <c r="A2996" s="47" t="s">
        <v>11507</v>
      </c>
      <c r="B2996" s="68" t="s">
        <v>11508</v>
      </c>
      <c r="C2996" s="2" t="s">
        <v>1</v>
      </c>
      <c r="D2996" s="2">
        <v>44</v>
      </c>
      <c r="E2996" s="6">
        <v>27740</v>
      </c>
      <c r="F2996" s="7">
        <v>44120.530219907407</v>
      </c>
      <c r="G2996" s="69" t="s">
        <v>4</v>
      </c>
      <c r="H2996" s="68">
        <v>2101</v>
      </c>
      <c r="I2996" s="93">
        <f t="shared" si="219"/>
        <v>21.01</v>
      </c>
      <c r="J2996" s="93">
        <v>5.1360000000000001</v>
      </c>
      <c r="K2996" s="69">
        <v>100</v>
      </c>
      <c r="L2996" s="68">
        <v>741</v>
      </c>
      <c r="M2996" s="93">
        <f t="shared" si="220"/>
        <v>7.41</v>
      </c>
      <c r="N2996" s="93">
        <v>2.9990000000000001</v>
      </c>
      <c r="O2996" s="69">
        <v>100</v>
      </c>
      <c r="P2996" s="191">
        <f t="shared" si="221"/>
        <v>2.835357624831309</v>
      </c>
      <c r="Q2996" s="77" t="s">
        <v>718</v>
      </c>
      <c r="U2996" s="227" t="s">
        <v>17394</v>
      </c>
      <c r="V2996" s="34">
        <v>0.40069444444444446</v>
      </c>
      <c r="W2996" s="85">
        <v>0.54861111111111105</v>
      </c>
      <c r="X2996" s="78">
        <f t="shared" si="222"/>
        <v>0.14791666666666659</v>
      </c>
    </row>
    <row r="2997" spans="1:24" x14ac:dyDescent="0.3">
      <c r="A2997" s="47" t="s">
        <v>15939</v>
      </c>
      <c r="B2997" s="68" t="s">
        <v>15940</v>
      </c>
      <c r="C2997" s="2" t="s">
        <v>1</v>
      </c>
      <c r="D2997" s="2">
        <v>45</v>
      </c>
      <c r="E2997" s="6">
        <v>27534</v>
      </c>
      <c r="F2997" s="7">
        <v>44120.670567129629</v>
      </c>
      <c r="G2997" s="69" t="s">
        <v>4</v>
      </c>
      <c r="H2997" s="68">
        <v>2040</v>
      </c>
      <c r="I2997" s="93">
        <f t="shared" si="219"/>
        <v>20.606060606060606</v>
      </c>
      <c r="J2997" s="93">
        <v>4.867</v>
      </c>
      <c r="K2997" s="69">
        <v>99</v>
      </c>
      <c r="L2997" s="68">
        <v>603</v>
      </c>
      <c r="M2997" s="93">
        <f t="shared" si="220"/>
        <v>6.0909090909090908</v>
      </c>
      <c r="N2997" s="93">
        <v>2.4660000000000002</v>
      </c>
      <c r="O2997" s="69">
        <v>99</v>
      </c>
      <c r="P2997" s="191">
        <f t="shared" si="221"/>
        <v>3.383084577114428</v>
      </c>
      <c r="Q2997" s="77" t="s">
        <v>718</v>
      </c>
      <c r="U2997" s="227" t="s">
        <v>17394</v>
      </c>
      <c r="V2997" s="34">
        <v>0.5180555555555556</v>
      </c>
      <c r="W2997" s="85">
        <v>0.68055555555555547</v>
      </c>
      <c r="X2997" s="78">
        <f t="shared" si="222"/>
        <v>0.16249999999999987</v>
      </c>
    </row>
    <row r="2998" spans="1:24" x14ac:dyDescent="0.3">
      <c r="A2998" s="47" t="s">
        <v>15941</v>
      </c>
      <c r="B2998" s="68" t="s">
        <v>9332</v>
      </c>
      <c r="C2998" s="2" t="s">
        <v>1</v>
      </c>
      <c r="D2998" s="2">
        <v>33</v>
      </c>
      <c r="E2998" s="6">
        <v>31825</v>
      </c>
      <c r="F2998" s="7">
        <v>44123.510937500003</v>
      </c>
      <c r="G2998" s="69" t="s">
        <v>4</v>
      </c>
      <c r="H2998" s="68">
        <v>1979</v>
      </c>
      <c r="I2998" s="93">
        <f t="shared" si="219"/>
        <v>19.79</v>
      </c>
      <c r="J2998" s="93">
        <v>6.125</v>
      </c>
      <c r="K2998" s="69">
        <v>100</v>
      </c>
      <c r="L2998" s="68">
        <v>493</v>
      </c>
      <c r="M2998" s="93">
        <f t="shared" si="220"/>
        <v>4.93</v>
      </c>
      <c r="N2998" s="93">
        <v>2.0609999999999999</v>
      </c>
      <c r="O2998" s="69">
        <v>100</v>
      </c>
      <c r="P2998" s="191">
        <f t="shared" si="221"/>
        <v>4.0141987829614605</v>
      </c>
      <c r="Q2998" s="77" t="s">
        <v>718</v>
      </c>
      <c r="U2998" s="227" t="s">
        <v>17392</v>
      </c>
      <c r="V2998" s="34">
        <v>0.38958333333333334</v>
      </c>
      <c r="W2998" s="85">
        <v>0.52083333333333337</v>
      </c>
      <c r="X2998" s="78">
        <f t="shared" si="222"/>
        <v>0.13125000000000003</v>
      </c>
    </row>
    <row r="2999" spans="1:24" x14ac:dyDescent="0.3">
      <c r="A2999" s="47" t="s">
        <v>15942</v>
      </c>
      <c r="B2999" s="68" t="s">
        <v>9604</v>
      </c>
      <c r="C2999" s="2" t="s">
        <v>1</v>
      </c>
      <c r="D2999" s="2">
        <v>61</v>
      </c>
      <c r="E2999" s="6">
        <v>21627</v>
      </c>
      <c r="F2999" s="7">
        <v>44123.526354166665</v>
      </c>
      <c r="G2999" s="69" t="s">
        <v>4</v>
      </c>
      <c r="H2999" s="68">
        <v>2625</v>
      </c>
      <c r="I2999" s="93">
        <f t="shared" si="219"/>
        <v>26.515151515151516</v>
      </c>
      <c r="J2999" s="93">
        <v>4.984</v>
      </c>
      <c r="K2999" s="69">
        <v>99</v>
      </c>
      <c r="L2999" s="68">
        <v>501</v>
      </c>
      <c r="M2999" s="93">
        <f t="shared" si="220"/>
        <v>5.0606060606060606</v>
      </c>
      <c r="N2999" s="93">
        <v>2.2669999999999999</v>
      </c>
      <c r="O2999" s="69">
        <v>99</v>
      </c>
      <c r="P2999" s="191">
        <f t="shared" si="221"/>
        <v>5.2395209580838324</v>
      </c>
      <c r="Q2999" s="77" t="s">
        <v>718</v>
      </c>
      <c r="U2999" s="231" t="s">
        <v>17392</v>
      </c>
      <c r="V2999" s="34">
        <v>0.39930555555555558</v>
      </c>
      <c r="W2999" s="85">
        <v>0.53472222222222221</v>
      </c>
      <c r="X2999" s="78">
        <f t="shared" si="222"/>
        <v>0.13541666666666663</v>
      </c>
    </row>
    <row r="3000" spans="1:24" x14ac:dyDescent="0.3">
      <c r="A3000" s="47" t="s">
        <v>10947</v>
      </c>
      <c r="B3000" s="68" t="s">
        <v>10948</v>
      </c>
      <c r="C3000" s="2" t="s">
        <v>1</v>
      </c>
      <c r="D3000" s="2">
        <v>45</v>
      </c>
      <c r="E3000" s="6">
        <v>27397</v>
      </c>
      <c r="F3000" s="7">
        <v>44124.544074074074</v>
      </c>
      <c r="G3000" s="69" t="s">
        <v>4</v>
      </c>
      <c r="H3000" s="68">
        <v>1940</v>
      </c>
      <c r="I3000" s="93">
        <f t="shared" si="219"/>
        <v>19.595959595959595</v>
      </c>
      <c r="J3000" s="93">
        <v>4.7050000000000001</v>
      </c>
      <c r="K3000" s="69">
        <v>99</v>
      </c>
      <c r="L3000" s="68">
        <v>300</v>
      </c>
      <c r="M3000" s="93">
        <f t="shared" si="220"/>
        <v>3.0303030303030303</v>
      </c>
      <c r="N3000" s="93">
        <v>1.9079999999999999</v>
      </c>
      <c r="O3000" s="69">
        <v>99</v>
      </c>
      <c r="P3000" s="191">
        <f t="shared" si="221"/>
        <v>6.4666666666666668</v>
      </c>
      <c r="Q3000" s="77" t="s">
        <v>718</v>
      </c>
      <c r="U3000" s="227" t="s">
        <v>17392</v>
      </c>
      <c r="V3000" s="34">
        <v>0.39305555555555555</v>
      </c>
      <c r="W3000" s="85">
        <v>0.54861111111111105</v>
      </c>
      <c r="X3000" s="78">
        <f t="shared" si="222"/>
        <v>0.1555555555555555</v>
      </c>
    </row>
    <row r="3001" spans="1:24" x14ac:dyDescent="0.3">
      <c r="A3001" s="47" t="s">
        <v>3920</v>
      </c>
      <c r="B3001" s="68" t="s">
        <v>881</v>
      </c>
      <c r="C3001" s="2" t="s">
        <v>1</v>
      </c>
      <c r="D3001" s="2">
        <v>45</v>
      </c>
      <c r="E3001" s="6">
        <v>27377</v>
      </c>
      <c r="F3001" s="7">
        <v>44124.606180555558</v>
      </c>
      <c r="G3001" s="69" t="s">
        <v>4</v>
      </c>
      <c r="H3001" s="68">
        <v>2038</v>
      </c>
      <c r="I3001" s="93">
        <f t="shared" si="219"/>
        <v>20.585858585858585</v>
      </c>
      <c r="J3001" s="93">
        <v>4.9669999999999996</v>
      </c>
      <c r="K3001" s="69">
        <v>99</v>
      </c>
      <c r="L3001" s="68">
        <v>445</v>
      </c>
      <c r="M3001" s="93">
        <f t="shared" si="220"/>
        <v>4.4949494949494948</v>
      </c>
      <c r="N3001" s="93">
        <v>1.9810000000000001</v>
      </c>
      <c r="O3001" s="69">
        <v>99</v>
      </c>
      <c r="P3001" s="191">
        <f t="shared" si="221"/>
        <v>4.5797752808988763</v>
      </c>
      <c r="Q3001" s="77" t="s">
        <v>718</v>
      </c>
      <c r="U3001" s="227" t="s">
        <v>17392</v>
      </c>
      <c r="V3001" s="34">
        <v>0.47222222222222227</v>
      </c>
      <c r="W3001" s="85">
        <v>0.61805555555555558</v>
      </c>
      <c r="X3001" s="78">
        <f t="shared" si="222"/>
        <v>0.14583333333333331</v>
      </c>
    </row>
    <row r="3002" spans="1:24" x14ac:dyDescent="0.3">
      <c r="A3002" s="47" t="s">
        <v>15961</v>
      </c>
      <c r="B3002" s="68" t="s">
        <v>6080</v>
      </c>
      <c r="C3002" s="2" t="s">
        <v>1</v>
      </c>
      <c r="D3002" s="2">
        <v>60</v>
      </c>
      <c r="E3002" s="6">
        <v>22143</v>
      </c>
      <c r="F3002" s="7">
        <v>44124.627476851849</v>
      </c>
      <c r="G3002" s="69" t="s">
        <v>4</v>
      </c>
      <c r="H3002" s="68">
        <v>2887</v>
      </c>
      <c r="I3002" s="93">
        <f t="shared" si="219"/>
        <v>29.161616161616163</v>
      </c>
      <c r="J3002" s="93">
        <v>5.73</v>
      </c>
      <c r="K3002" s="69">
        <v>99</v>
      </c>
      <c r="L3002" s="68">
        <v>638</v>
      </c>
      <c r="M3002" s="93">
        <f t="shared" si="220"/>
        <v>6.4444444444444446</v>
      </c>
      <c r="N3002" s="93">
        <v>2.3220000000000001</v>
      </c>
      <c r="O3002" s="69">
        <v>99</v>
      </c>
      <c r="P3002" s="191">
        <f t="shared" si="221"/>
        <v>4.5250783699059562</v>
      </c>
      <c r="Q3002" s="77" t="s">
        <v>718</v>
      </c>
      <c r="U3002" s="227" t="s">
        <v>17392</v>
      </c>
      <c r="V3002" s="34">
        <v>0.4916666666666667</v>
      </c>
      <c r="W3002" s="85">
        <v>0.64583333333333337</v>
      </c>
      <c r="X3002" s="78">
        <f t="shared" si="222"/>
        <v>0.15416666666666667</v>
      </c>
    </row>
    <row r="3003" spans="1:24" x14ac:dyDescent="0.3">
      <c r="A3003" s="47" t="s">
        <v>15962</v>
      </c>
      <c r="B3003" s="68" t="s">
        <v>10055</v>
      </c>
      <c r="C3003" s="2" t="s">
        <v>1</v>
      </c>
      <c r="D3003" s="2">
        <v>50</v>
      </c>
      <c r="E3003" s="6">
        <v>25636</v>
      </c>
      <c r="F3003" s="7">
        <v>44124.684699074074</v>
      </c>
      <c r="G3003" s="69" t="s">
        <v>4</v>
      </c>
      <c r="H3003" s="68">
        <v>1535</v>
      </c>
      <c r="I3003" s="93">
        <f t="shared" si="219"/>
        <v>15.505050505050505</v>
      </c>
      <c r="J3003" s="93">
        <v>3.492</v>
      </c>
      <c r="K3003" s="69">
        <v>99</v>
      </c>
      <c r="L3003" s="68">
        <v>407</v>
      </c>
      <c r="M3003" s="93">
        <f t="shared" si="220"/>
        <v>4.1111111111111107</v>
      </c>
      <c r="N3003" s="93">
        <v>2.0649999999999999</v>
      </c>
      <c r="O3003" s="69">
        <v>99</v>
      </c>
      <c r="P3003" s="191">
        <f t="shared" si="221"/>
        <v>3.7714987714987718</v>
      </c>
      <c r="Q3003" s="77" t="s">
        <v>718</v>
      </c>
      <c r="U3003" s="227" t="s">
        <v>17392</v>
      </c>
      <c r="V3003" s="34">
        <v>0.52916666666666667</v>
      </c>
      <c r="W3003" s="85">
        <v>0.70833333333333337</v>
      </c>
      <c r="X3003" s="78">
        <f t="shared" si="222"/>
        <v>0.1791666666666667</v>
      </c>
    </row>
    <row r="3004" spans="1:24" x14ac:dyDescent="0.3">
      <c r="A3004" s="47" t="s">
        <v>15963</v>
      </c>
      <c r="B3004" s="68" t="s">
        <v>1971</v>
      </c>
      <c r="C3004" s="2" t="s">
        <v>1</v>
      </c>
      <c r="D3004" s="2">
        <v>55</v>
      </c>
      <c r="E3004" s="6">
        <v>24003</v>
      </c>
      <c r="F3004" s="7">
        <v>44124.714421296296</v>
      </c>
      <c r="G3004" s="69" t="s">
        <v>4</v>
      </c>
      <c r="H3004" s="68">
        <v>2304</v>
      </c>
      <c r="I3004" s="93">
        <f t="shared" si="219"/>
        <v>23.272727272727273</v>
      </c>
      <c r="J3004" s="93">
        <v>4.7030000000000003</v>
      </c>
      <c r="K3004" s="69">
        <v>99</v>
      </c>
      <c r="L3004" s="68">
        <v>293</v>
      </c>
      <c r="M3004" s="93">
        <f t="shared" si="220"/>
        <v>2.9595959595959598</v>
      </c>
      <c r="N3004" s="93">
        <v>1.6719999999999999</v>
      </c>
      <c r="O3004" s="69">
        <v>99</v>
      </c>
      <c r="P3004" s="191">
        <f t="shared" si="221"/>
        <v>7.8634812286689417</v>
      </c>
      <c r="Q3004" s="77" t="s">
        <v>718</v>
      </c>
      <c r="U3004" s="227" t="s">
        <v>17392</v>
      </c>
      <c r="V3004" s="34">
        <v>0.53680555555555554</v>
      </c>
      <c r="W3004" s="85">
        <v>0.72222222222222221</v>
      </c>
      <c r="X3004" s="78">
        <f t="shared" si="222"/>
        <v>0.18541666666666667</v>
      </c>
    </row>
    <row r="3005" spans="1:24" x14ac:dyDescent="0.3">
      <c r="A3005" s="47" t="s">
        <v>5243</v>
      </c>
      <c r="B3005" s="68" t="s">
        <v>5244</v>
      </c>
      <c r="C3005" s="2" t="s">
        <v>1</v>
      </c>
      <c r="D3005" s="2">
        <v>57</v>
      </c>
      <c r="E3005" s="6">
        <v>23046</v>
      </c>
      <c r="F3005" s="7">
        <v>44125.525497685187</v>
      </c>
      <c r="G3005" s="69" t="s">
        <v>4</v>
      </c>
      <c r="H3005" s="68">
        <v>3513</v>
      </c>
      <c r="I3005" s="93">
        <f t="shared" si="219"/>
        <v>35.484848484848484</v>
      </c>
      <c r="J3005" s="93">
        <v>6.8559999999999999</v>
      </c>
      <c r="K3005" s="69">
        <v>99</v>
      </c>
      <c r="L3005" s="68">
        <v>713</v>
      </c>
      <c r="M3005" s="93">
        <f t="shared" si="220"/>
        <v>7.2020202020202024</v>
      </c>
      <c r="N3005" s="93">
        <v>2.8140000000000001</v>
      </c>
      <c r="O3005" s="69">
        <v>99</v>
      </c>
      <c r="P3005" s="191">
        <f t="shared" si="221"/>
        <v>4.9270687237026642</v>
      </c>
      <c r="Q3005" s="77" t="s">
        <v>718</v>
      </c>
      <c r="U3005" s="227" t="s">
        <v>17392</v>
      </c>
      <c r="V3005" s="34">
        <v>0.39166666666666666</v>
      </c>
      <c r="W3005" s="85">
        <v>0.53472222222222221</v>
      </c>
      <c r="X3005" s="78">
        <f t="shared" si="222"/>
        <v>0.14305555555555555</v>
      </c>
    </row>
    <row r="3006" spans="1:24" x14ac:dyDescent="0.3">
      <c r="A3006" s="47" t="s">
        <v>4999</v>
      </c>
      <c r="B3006" s="68" t="s">
        <v>5000</v>
      </c>
      <c r="C3006" s="2" t="s">
        <v>1</v>
      </c>
      <c r="D3006" s="2">
        <v>58</v>
      </c>
      <c r="E3006" s="6">
        <v>22702</v>
      </c>
      <c r="F3006" s="7">
        <v>44125.598564814813</v>
      </c>
      <c r="G3006" s="69" t="s">
        <v>4</v>
      </c>
      <c r="H3006" s="68">
        <v>2474</v>
      </c>
      <c r="I3006" s="93">
        <f t="shared" si="219"/>
        <v>24.74</v>
      </c>
      <c r="J3006" s="93">
        <v>4.633</v>
      </c>
      <c r="K3006" s="69">
        <v>100</v>
      </c>
      <c r="L3006" s="68">
        <v>354</v>
      </c>
      <c r="M3006" s="93">
        <f t="shared" si="220"/>
        <v>3.54</v>
      </c>
      <c r="N3006" s="93">
        <v>1.93</v>
      </c>
      <c r="O3006" s="69">
        <v>100</v>
      </c>
      <c r="P3006" s="191">
        <f t="shared" si="221"/>
        <v>6.9887005649717509</v>
      </c>
      <c r="Q3006" s="77" t="s">
        <v>718</v>
      </c>
      <c r="U3006" s="227" t="s">
        <v>17392</v>
      </c>
      <c r="V3006" s="34">
        <v>0.45833333333333331</v>
      </c>
      <c r="W3006" s="85">
        <v>0.61805555555555558</v>
      </c>
      <c r="X3006" s="78">
        <f t="shared" si="222"/>
        <v>0.15972222222222227</v>
      </c>
    </row>
    <row r="3007" spans="1:24" x14ac:dyDescent="0.3">
      <c r="A3007" s="47" t="s">
        <v>15972</v>
      </c>
      <c r="B3007" s="68" t="s">
        <v>509</v>
      </c>
      <c r="C3007" s="2" t="s">
        <v>1</v>
      </c>
      <c r="D3007" s="2">
        <v>60</v>
      </c>
      <c r="E3007" s="6">
        <v>21866</v>
      </c>
      <c r="F3007" s="7">
        <v>44126.512372685182</v>
      </c>
      <c r="G3007" s="69" t="s">
        <v>4</v>
      </c>
      <c r="H3007" s="68">
        <v>2793</v>
      </c>
      <c r="I3007" s="93">
        <f t="shared" si="219"/>
        <v>28.212121212121211</v>
      </c>
      <c r="J3007" s="93">
        <v>5.8120000000000003</v>
      </c>
      <c r="K3007" s="69">
        <v>99</v>
      </c>
      <c r="L3007" s="68">
        <v>589</v>
      </c>
      <c r="M3007" s="93">
        <f t="shared" si="220"/>
        <v>5.9494949494949498</v>
      </c>
      <c r="N3007" s="93">
        <v>2.3490000000000002</v>
      </c>
      <c r="O3007" s="69">
        <v>99</v>
      </c>
      <c r="P3007" s="191">
        <f t="shared" si="221"/>
        <v>4.7419354838709671</v>
      </c>
      <c r="Q3007" s="77" t="s">
        <v>718</v>
      </c>
      <c r="U3007" s="227" t="s">
        <v>17392</v>
      </c>
      <c r="V3007" s="34">
        <v>0.39097222222222222</v>
      </c>
      <c r="W3007" s="85">
        <v>0.52083333333333337</v>
      </c>
      <c r="X3007" s="78">
        <f t="shared" si="222"/>
        <v>0.12986111111111115</v>
      </c>
    </row>
    <row r="3008" spans="1:24" x14ac:dyDescent="0.3">
      <c r="A3008" s="47" t="s">
        <v>4341</v>
      </c>
      <c r="B3008" s="68" t="s">
        <v>4342</v>
      </c>
      <c r="C3008" s="2" t="s">
        <v>1</v>
      </c>
      <c r="D3008" s="2">
        <v>54</v>
      </c>
      <c r="E3008" s="6">
        <v>24061</v>
      </c>
      <c r="F3008" s="7">
        <v>44126.618148148147</v>
      </c>
      <c r="G3008" s="69" t="s">
        <v>4</v>
      </c>
      <c r="H3008" s="68">
        <v>1258</v>
      </c>
      <c r="I3008" s="93">
        <f t="shared" si="219"/>
        <v>12.707070707070708</v>
      </c>
      <c r="J3008" s="93">
        <v>3.4649999999999999</v>
      </c>
      <c r="K3008" s="69">
        <v>99</v>
      </c>
      <c r="L3008" s="68">
        <v>289</v>
      </c>
      <c r="M3008" s="93">
        <f t="shared" si="220"/>
        <v>2.9191919191919191</v>
      </c>
      <c r="N3008" s="93">
        <v>1.883</v>
      </c>
      <c r="O3008" s="69">
        <v>99</v>
      </c>
      <c r="P3008" s="191">
        <f t="shared" si="221"/>
        <v>4.3529411764705888</v>
      </c>
      <c r="Q3008" s="77" t="s">
        <v>718</v>
      </c>
      <c r="U3008" s="227" t="s">
        <v>17392</v>
      </c>
      <c r="V3008" s="34">
        <v>0.46180555555555558</v>
      </c>
      <c r="W3008" s="85">
        <v>0.625</v>
      </c>
      <c r="X3008" s="78">
        <f t="shared" si="222"/>
        <v>0.16319444444444442</v>
      </c>
    </row>
    <row r="3009" spans="1:24" x14ac:dyDescent="0.3">
      <c r="A3009" s="47" t="s">
        <v>2971</v>
      </c>
      <c r="B3009" s="68" t="s">
        <v>216</v>
      </c>
      <c r="C3009" s="2" t="s">
        <v>1</v>
      </c>
      <c r="D3009" s="2">
        <v>46</v>
      </c>
      <c r="E3009" s="6">
        <v>26972</v>
      </c>
      <c r="F3009" s="7">
        <v>44126.624305555553</v>
      </c>
      <c r="G3009" s="69" t="s">
        <v>4</v>
      </c>
      <c r="H3009" s="68">
        <v>1862</v>
      </c>
      <c r="I3009" s="93">
        <f t="shared" si="219"/>
        <v>18.62</v>
      </c>
      <c r="J3009" s="93">
        <v>5.0510000000000002</v>
      </c>
      <c r="K3009" s="69">
        <v>100</v>
      </c>
      <c r="L3009" s="68">
        <v>457</v>
      </c>
      <c r="M3009" s="93">
        <f t="shared" si="220"/>
        <v>4.57</v>
      </c>
      <c r="N3009" s="93">
        <v>2.1709999999999998</v>
      </c>
      <c r="O3009" s="69">
        <v>100</v>
      </c>
      <c r="P3009" s="191">
        <f t="shared" si="221"/>
        <v>4.0743982494529538</v>
      </c>
      <c r="Q3009" s="77" t="s">
        <v>718</v>
      </c>
      <c r="U3009" s="227" t="s">
        <v>17392</v>
      </c>
      <c r="V3009" s="34">
        <v>0.47986111111111113</v>
      </c>
      <c r="W3009" s="85">
        <v>0.64583333333333337</v>
      </c>
      <c r="X3009" s="78">
        <f t="shared" si="222"/>
        <v>0.16597222222222224</v>
      </c>
    </row>
    <row r="3010" spans="1:24" x14ac:dyDescent="0.3">
      <c r="A3010" s="47" t="s">
        <v>4571</v>
      </c>
      <c r="B3010" s="68" t="s">
        <v>4572</v>
      </c>
      <c r="C3010" s="2" t="s">
        <v>1</v>
      </c>
      <c r="D3010" s="2">
        <v>49</v>
      </c>
      <c r="E3010" s="6">
        <v>26002</v>
      </c>
      <c r="F3010" s="7">
        <v>44127.533472222225</v>
      </c>
      <c r="G3010" s="69" t="s">
        <v>4</v>
      </c>
      <c r="H3010" s="68">
        <v>2019</v>
      </c>
      <c r="I3010" s="93">
        <f t="shared" si="219"/>
        <v>20.393939393939394</v>
      </c>
      <c r="J3010" s="93">
        <v>5.5010000000000003</v>
      </c>
      <c r="K3010" s="69">
        <v>99</v>
      </c>
      <c r="L3010" s="68">
        <v>416</v>
      </c>
      <c r="M3010" s="93">
        <f t="shared" si="220"/>
        <v>4.2020202020202024</v>
      </c>
      <c r="N3010" s="93">
        <v>1.8009999999999999</v>
      </c>
      <c r="O3010" s="69">
        <v>99</v>
      </c>
      <c r="P3010" s="191">
        <f t="shared" si="221"/>
        <v>4.8533653846153841</v>
      </c>
      <c r="Q3010" s="77" t="s">
        <v>718</v>
      </c>
      <c r="U3010" s="227" t="s">
        <v>17392</v>
      </c>
      <c r="V3010" s="34">
        <v>0.41041666666666665</v>
      </c>
      <c r="W3010" s="85">
        <v>0.5625</v>
      </c>
      <c r="X3010" s="78">
        <f t="shared" si="222"/>
        <v>0.15208333333333335</v>
      </c>
    </row>
    <row r="3011" spans="1:24" x14ac:dyDescent="0.3">
      <c r="A3011" s="47" t="s">
        <v>15986</v>
      </c>
      <c r="B3011" s="68" t="s">
        <v>318</v>
      </c>
      <c r="C3011" s="2" t="s">
        <v>1</v>
      </c>
      <c r="D3011" s="2">
        <v>67</v>
      </c>
      <c r="E3011" s="6">
        <v>19616</v>
      </c>
      <c r="F3011" s="7">
        <v>44127.585740740738</v>
      </c>
      <c r="G3011" s="69" t="s">
        <v>4</v>
      </c>
      <c r="H3011" s="68">
        <v>3917</v>
      </c>
      <c r="I3011" s="93">
        <f t="shared" si="219"/>
        <v>39.17</v>
      </c>
      <c r="J3011" s="93">
        <v>9.4529999999999994</v>
      </c>
      <c r="K3011" s="69">
        <v>100</v>
      </c>
      <c r="L3011" s="68">
        <v>533</v>
      </c>
      <c r="M3011" s="93">
        <f t="shared" si="220"/>
        <v>5.33</v>
      </c>
      <c r="N3011" s="93">
        <v>2.2789999999999999</v>
      </c>
      <c r="O3011" s="69">
        <v>100</v>
      </c>
      <c r="P3011" s="191">
        <f t="shared" si="221"/>
        <v>7.3489681050656666</v>
      </c>
      <c r="Q3011" s="77" t="s">
        <v>718</v>
      </c>
      <c r="U3011" s="227" t="s">
        <v>17392</v>
      </c>
      <c r="V3011" s="34">
        <v>0.44444444444444442</v>
      </c>
      <c r="W3011" s="85">
        <v>0.59027777777777779</v>
      </c>
      <c r="X3011" s="78">
        <f t="shared" si="222"/>
        <v>0.14583333333333337</v>
      </c>
    </row>
    <row r="3012" spans="1:24" x14ac:dyDescent="0.3">
      <c r="A3012" s="47" t="s">
        <v>2783</v>
      </c>
      <c r="B3012" s="68" t="s">
        <v>1641</v>
      </c>
      <c r="C3012" s="2" t="s">
        <v>1</v>
      </c>
      <c r="D3012" s="2">
        <v>53</v>
      </c>
      <c r="E3012" s="6">
        <v>24519</v>
      </c>
      <c r="F3012" s="7">
        <v>44127.609155092592</v>
      </c>
      <c r="G3012" s="69" t="s">
        <v>4</v>
      </c>
      <c r="H3012" s="68">
        <v>1957</v>
      </c>
      <c r="I3012" s="93">
        <f t="shared" si="219"/>
        <v>19.57</v>
      </c>
      <c r="J3012" s="93">
        <v>5.1779999999999999</v>
      </c>
      <c r="K3012" s="69">
        <v>100</v>
      </c>
      <c r="L3012" s="68">
        <v>556</v>
      </c>
      <c r="M3012" s="93">
        <f t="shared" si="220"/>
        <v>5.56</v>
      </c>
      <c r="N3012" s="93">
        <v>2.4710000000000001</v>
      </c>
      <c r="O3012" s="69">
        <v>100</v>
      </c>
      <c r="P3012" s="191">
        <f t="shared" si="221"/>
        <v>3.5197841726618706</v>
      </c>
      <c r="Q3012" s="77" t="s">
        <v>718</v>
      </c>
      <c r="U3012" s="227" t="s">
        <v>17392</v>
      </c>
      <c r="V3012" s="34">
        <v>0.46111111111111108</v>
      </c>
      <c r="W3012" s="85">
        <v>0.61458333333333337</v>
      </c>
      <c r="X3012" s="78">
        <f t="shared" si="222"/>
        <v>0.15347222222222229</v>
      </c>
    </row>
    <row r="3013" spans="1:24" x14ac:dyDescent="0.3">
      <c r="A3013" s="47" t="s">
        <v>3088</v>
      </c>
      <c r="B3013" s="68" t="s">
        <v>626</v>
      </c>
      <c r="C3013" s="2" t="s">
        <v>1</v>
      </c>
      <c r="D3013" s="2">
        <v>52</v>
      </c>
      <c r="E3013" s="6">
        <v>25029</v>
      </c>
      <c r="F3013" s="7">
        <v>44130.590590277781</v>
      </c>
      <c r="G3013" s="69" t="s">
        <v>4</v>
      </c>
      <c r="H3013" s="68">
        <v>2371</v>
      </c>
      <c r="I3013" s="93">
        <f t="shared" si="219"/>
        <v>23.949494949494948</v>
      </c>
      <c r="J3013" s="93">
        <v>4.7279999999999998</v>
      </c>
      <c r="K3013" s="69">
        <v>99</v>
      </c>
      <c r="L3013" s="68">
        <v>575</v>
      </c>
      <c r="M3013" s="93">
        <f t="shared" si="220"/>
        <v>5.808080808080808</v>
      </c>
      <c r="N3013" s="93">
        <v>2.6019999999999999</v>
      </c>
      <c r="O3013" s="69">
        <v>99</v>
      </c>
      <c r="P3013" s="191">
        <f t="shared" si="221"/>
        <v>4.1234782608695655</v>
      </c>
      <c r="Q3013" s="77" t="s">
        <v>718</v>
      </c>
      <c r="U3013" s="227" t="s">
        <v>17392</v>
      </c>
      <c r="V3013" s="34">
        <v>0.44166666666666665</v>
      </c>
      <c r="W3013" s="85">
        <v>0.59722222222222221</v>
      </c>
      <c r="X3013" s="78">
        <f t="shared" si="222"/>
        <v>0.15555555555555556</v>
      </c>
    </row>
    <row r="3014" spans="1:24" x14ac:dyDescent="0.3">
      <c r="A3014" s="47" t="s">
        <v>4208</v>
      </c>
      <c r="B3014" s="68" t="s">
        <v>281</v>
      </c>
      <c r="C3014" s="2" t="s">
        <v>1</v>
      </c>
      <c r="D3014" s="2">
        <v>53</v>
      </c>
      <c r="E3014" s="6">
        <v>24649</v>
      </c>
      <c r="F3014" s="7">
        <v>44130.651087962964</v>
      </c>
      <c r="G3014" s="69" t="s">
        <v>4</v>
      </c>
      <c r="H3014" s="68">
        <v>1493</v>
      </c>
      <c r="I3014" s="93">
        <f t="shared" si="219"/>
        <v>15.080808080808081</v>
      </c>
      <c r="J3014" s="93">
        <v>4.3529999999999998</v>
      </c>
      <c r="K3014" s="69">
        <v>99</v>
      </c>
      <c r="L3014" s="68">
        <v>436</v>
      </c>
      <c r="M3014" s="93">
        <f t="shared" si="220"/>
        <v>4.404040404040404</v>
      </c>
      <c r="N3014" s="93">
        <v>2.1419999999999999</v>
      </c>
      <c r="O3014" s="69">
        <v>99</v>
      </c>
      <c r="P3014" s="191">
        <f t="shared" si="221"/>
        <v>3.4243119266055047</v>
      </c>
      <c r="Q3014" s="77" t="s">
        <v>718</v>
      </c>
      <c r="U3014" s="227" t="s">
        <v>17392</v>
      </c>
      <c r="V3014" s="34">
        <v>0.50763888888888886</v>
      </c>
      <c r="W3014" s="85">
        <v>0.66666666666666663</v>
      </c>
      <c r="X3014" s="78">
        <f t="shared" si="222"/>
        <v>0.15902777777777777</v>
      </c>
    </row>
    <row r="3015" spans="1:24" x14ac:dyDescent="0.3">
      <c r="A3015" s="47" t="s">
        <v>4922</v>
      </c>
      <c r="B3015" s="68" t="s">
        <v>15995</v>
      </c>
      <c r="C3015" s="2" t="s">
        <v>1</v>
      </c>
      <c r="D3015" s="2">
        <v>49</v>
      </c>
      <c r="E3015" s="6">
        <v>26094</v>
      </c>
      <c r="F3015" s="7">
        <v>44131.527499999997</v>
      </c>
      <c r="G3015" s="69" t="s">
        <v>4</v>
      </c>
      <c r="H3015" s="68">
        <v>2161</v>
      </c>
      <c r="I3015" s="93">
        <f t="shared" si="219"/>
        <v>21.61</v>
      </c>
      <c r="J3015" s="93">
        <v>5.085</v>
      </c>
      <c r="K3015" s="69">
        <v>100</v>
      </c>
      <c r="L3015" s="68">
        <v>594</v>
      </c>
      <c r="M3015" s="93">
        <f t="shared" si="220"/>
        <v>5.94</v>
      </c>
      <c r="N3015" s="93">
        <v>2.3860000000000001</v>
      </c>
      <c r="O3015" s="69">
        <v>100</v>
      </c>
      <c r="P3015" s="191">
        <f t="shared" si="221"/>
        <v>3.6380471380471375</v>
      </c>
      <c r="Q3015" s="77" t="s">
        <v>718</v>
      </c>
      <c r="U3015" s="227" t="s">
        <v>17392</v>
      </c>
      <c r="V3015" s="34">
        <v>0.40069444444444446</v>
      </c>
      <c r="W3015" s="85">
        <v>0.53472222222222221</v>
      </c>
      <c r="X3015" s="78">
        <f t="shared" si="222"/>
        <v>0.13402777777777775</v>
      </c>
    </row>
    <row r="3016" spans="1:24" x14ac:dyDescent="0.3">
      <c r="A3016" s="47" t="s">
        <v>15996</v>
      </c>
      <c r="B3016" s="68" t="s">
        <v>4029</v>
      </c>
      <c r="C3016" s="2" t="s">
        <v>6</v>
      </c>
      <c r="D3016" s="2">
        <v>47</v>
      </c>
      <c r="E3016" s="6">
        <v>26830</v>
      </c>
      <c r="F3016" s="7">
        <v>44131.537453703706</v>
      </c>
      <c r="G3016" s="69" t="s">
        <v>4</v>
      </c>
      <c r="H3016" s="68">
        <v>1418</v>
      </c>
      <c r="I3016" s="93">
        <f t="shared" si="219"/>
        <v>14.18</v>
      </c>
      <c r="J3016" s="93">
        <v>3.6110000000000002</v>
      </c>
      <c r="K3016" s="69">
        <v>100</v>
      </c>
      <c r="L3016" s="68">
        <v>510</v>
      </c>
      <c r="M3016" s="93">
        <f t="shared" si="220"/>
        <v>5.0999999999999996</v>
      </c>
      <c r="N3016" s="93">
        <v>2.46</v>
      </c>
      <c r="O3016" s="69">
        <v>100</v>
      </c>
      <c r="P3016" s="191">
        <f t="shared" si="221"/>
        <v>2.7803921568627454</v>
      </c>
      <c r="Q3016" s="77" t="s">
        <v>718</v>
      </c>
      <c r="U3016" s="227" t="s">
        <v>17392</v>
      </c>
      <c r="V3016" s="34">
        <v>0.41944444444444445</v>
      </c>
      <c r="W3016" s="85">
        <v>0.54861111111111105</v>
      </c>
      <c r="X3016" s="78">
        <f t="shared" si="222"/>
        <v>0.1291666666666666</v>
      </c>
    </row>
    <row r="3017" spans="1:24" x14ac:dyDescent="0.3">
      <c r="A3017" s="47" t="s">
        <v>4675</v>
      </c>
      <c r="B3017" s="68" t="s">
        <v>1034</v>
      </c>
      <c r="C3017" s="2" t="s">
        <v>1</v>
      </c>
      <c r="D3017" s="2">
        <v>65</v>
      </c>
      <c r="E3017" s="6">
        <v>20306</v>
      </c>
      <c r="F3017" s="7">
        <v>44131.55840277778</v>
      </c>
      <c r="G3017" s="69" t="s">
        <v>4</v>
      </c>
      <c r="H3017" s="68">
        <v>2595</v>
      </c>
      <c r="I3017" s="93">
        <f t="shared" si="219"/>
        <v>25.95</v>
      </c>
      <c r="J3017" s="93">
        <v>5.8129999999999997</v>
      </c>
      <c r="K3017" s="69">
        <v>100</v>
      </c>
      <c r="L3017" s="68">
        <v>516</v>
      </c>
      <c r="M3017" s="93">
        <f t="shared" si="220"/>
        <v>5.16</v>
      </c>
      <c r="N3017" s="93">
        <v>2.407</v>
      </c>
      <c r="O3017" s="69">
        <v>100</v>
      </c>
      <c r="P3017" s="191">
        <f t="shared" si="221"/>
        <v>5.0290697674418601</v>
      </c>
      <c r="Q3017" s="77" t="s">
        <v>718</v>
      </c>
      <c r="U3017" s="227" t="s">
        <v>17392</v>
      </c>
      <c r="V3017" s="34">
        <v>0.43055555555555558</v>
      </c>
      <c r="W3017" s="85">
        <v>0.5625</v>
      </c>
      <c r="X3017" s="78">
        <f t="shared" si="222"/>
        <v>0.13194444444444442</v>
      </c>
    </row>
    <row r="3018" spans="1:24" x14ac:dyDescent="0.3">
      <c r="A3018" s="47" t="s">
        <v>10951</v>
      </c>
      <c r="B3018" s="68" t="s">
        <v>1338</v>
      </c>
      <c r="C3018" s="2" t="s">
        <v>1</v>
      </c>
      <c r="D3018" s="2">
        <v>67</v>
      </c>
      <c r="E3018" s="6">
        <v>19594</v>
      </c>
      <c r="F3018" s="7">
        <v>44131.569085648145</v>
      </c>
      <c r="G3018" s="69" t="s">
        <v>4</v>
      </c>
      <c r="H3018" s="68">
        <v>2246</v>
      </c>
      <c r="I3018" s="93">
        <f t="shared" si="219"/>
        <v>22.686868686868689</v>
      </c>
      <c r="J3018" s="93">
        <v>5.7439999999999998</v>
      </c>
      <c r="K3018" s="69">
        <v>99</v>
      </c>
      <c r="L3018" s="68">
        <v>450</v>
      </c>
      <c r="M3018" s="93">
        <f t="shared" si="220"/>
        <v>4.5454545454545459</v>
      </c>
      <c r="N3018" s="93">
        <v>2.0169999999999999</v>
      </c>
      <c r="O3018" s="69">
        <v>99</v>
      </c>
      <c r="P3018" s="191">
        <f t="shared" si="221"/>
        <v>4.9911111111111115</v>
      </c>
      <c r="Q3018" s="77" t="s">
        <v>718</v>
      </c>
      <c r="U3018" s="227" t="s">
        <v>17392</v>
      </c>
      <c r="V3018" s="34">
        <v>0.43263888888888885</v>
      </c>
      <c r="W3018" s="85">
        <v>0.58333333333333337</v>
      </c>
      <c r="X3018" s="78">
        <f t="shared" si="222"/>
        <v>0.15069444444444452</v>
      </c>
    </row>
    <row r="3019" spans="1:24" x14ac:dyDescent="0.3">
      <c r="A3019" s="47" t="s">
        <v>3573</v>
      </c>
      <c r="B3019" s="68" t="s">
        <v>150</v>
      </c>
      <c r="C3019" s="2" t="s">
        <v>1</v>
      </c>
      <c r="D3019" s="2">
        <v>45</v>
      </c>
      <c r="E3019" s="6">
        <v>27487</v>
      </c>
      <c r="F3019" s="7">
        <v>44131.590324074074</v>
      </c>
      <c r="G3019" s="69" t="s">
        <v>4</v>
      </c>
      <c r="H3019" s="68">
        <v>1471</v>
      </c>
      <c r="I3019" s="93">
        <f t="shared" ref="I3019:I3082" si="223">H3019/K3019</f>
        <v>14.71</v>
      </c>
      <c r="J3019" s="93">
        <v>3.5659999999999998</v>
      </c>
      <c r="K3019" s="69">
        <v>100</v>
      </c>
      <c r="L3019" s="68">
        <v>481</v>
      </c>
      <c r="M3019" s="93">
        <f t="shared" ref="M3019:M3082" si="224">L3019/O3019</f>
        <v>4.8099999999999996</v>
      </c>
      <c r="N3019" s="93">
        <v>2.0779999999999998</v>
      </c>
      <c r="O3019" s="69">
        <v>100</v>
      </c>
      <c r="P3019" s="191">
        <f t="shared" ref="P3019:P3082" si="225">I3019/M3019</f>
        <v>3.0582120582120584</v>
      </c>
      <c r="Q3019" s="77" t="s">
        <v>718</v>
      </c>
      <c r="U3019" s="227" t="s">
        <v>17392</v>
      </c>
      <c r="V3019" s="34">
        <v>0.45555555555555555</v>
      </c>
      <c r="W3019" s="85">
        <v>0.59722222222222221</v>
      </c>
      <c r="X3019" s="78">
        <f t="shared" ref="X3019:X3082" si="226">W3019-V3019</f>
        <v>0.14166666666666666</v>
      </c>
    </row>
    <row r="3020" spans="1:24" x14ac:dyDescent="0.3">
      <c r="A3020" s="47" t="s">
        <v>3264</v>
      </c>
      <c r="B3020" s="68" t="s">
        <v>1777</v>
      </c>
      <c r="C3020" s="2" t="s">
        <v>1</v>
      </c>
      <c r="D3020" s="2">
        <v>42</v>
      </c>
      <c r="E3020" s="6">
        <v>28446</v>
      </c>
      <c r="F3020" s="7">
        <v>44131.617962962962</v>
      </c>
      <c r="G3020" s="69" t="s">
        <v>4</v>
      </c>
      <c r="H3020" s="68">
        <v>2809</v>
      </c>
      <c r="I3020" s="93">
        <f t="shared" si="223"/>
        <v>28.373737373737374</v>
      </c>
      <c r="J3020" s="93">
        <v>5.6559999999999997</v>
      </c>
      <c r="K3020" s="69">
        <v>99</v>
      </c>
      <c r="L3020" s="68">
        <v>531</v>
      </c>
      <c r="M3020" s="93">
        <f t="shared" si="224"/>
        <v>5.3636363636363633</v>
      </c>
      <c r="N3020" s="93">
        <v>2.1920000000000002</v>
      </c>
      <c r="O3020" s="69">
        <v>99</v>
      </c>
      <c r="P3020" s="191">
        <f t="shared" si="225"/>
        <v>5.2900188323917137</v>
      </c>
      <c r="Q3020" s="77" t="s">
        <v>718</v>
      </c>
      <c r="U3020" s="227" t="s">
        <v>17392</v>
      </c>
      <c r="V3020" s="34">
        <v>0.48958333333333331</v>
      </c>
      <c r="W3020" s="85">
        <v>0.63194444444444442</v>
      </c>
      <c r="X3020" s="78">
        <f t="shared" si="226"/>
        <v>0.1423611111111111</v>
      </c>
    </row>
    <row r="3021" spans="1:24" x14ac:dyDescent="0.3">
      <c r="A3021" s="47" t="s">
        <v>16000</v>
      </c>
      <c r="B3021" s="68" t="s">
        <v>1073</v>
      </c>
      <c r="C3021" s="2" t="s">
        <v>1</v>
      </c>
      <c r="D3021" s="2">
        <v>72</v>
      </c>
      <c r="E3021" s="6">
        <v>17592</v>
      </c>
      <c r="F3021" s="7">
        <v>44132.539571759262</v>
      </c>
      <c r="G3021" s="69" t="s">
        <v>4</v>
      </c>
      <c r="H3021" s="68">
        <v>3821</v>
      </c>
      <c r="I3021" s="93">
        <f t="shared" si="223"/>
        <v>38.595959595959599</v>
      </c>
      <c r="J3021" s="93">
        <v>6.4240000000000004</v>
      </c>
      <c r="K3021" s="69">
        <v>99</v>
      </c>
      <c r="L3021" s="68">
        <v>813</v>
      </c>
      <c r="M3021" s="93">
        <f t="shared" si="224"/>
        <v>8.2121212121212128</v>
      </c>
      <c r="N3021" s="93">
        <v>2.786</v>
      </c>
      <c r="O3021" s="69">
        <v>99</v>
      </c>
      <c r="P3021" s="191">
        <f t="shared" si="225"/>
        <v>4.6998769987699873</v>
      </c>
      <c r="Q3021" s="77" t="s">
        <v>718</v>
      </c>
      <c r="U3021" s="227" t="s">
        <v>17392</v>
      </c>
      <c r="V3021" s="34">
        <v>0.40625</v>
      </c>
      <c r="W3021" s="85">
        <v>0.54861111111111105</v>
      </c>
      <c r="X3021" s="78">
        <f t="shared" si="226"/>
        <v>0.14236111111111105</v>
      </c>
    </row>
    <row r="3022" spans="1:24" x14ac:dyDescent="0.3">
      <c r="A3022" s="47" t="s">
        <v>4262</v>
      </c>
      <c r="B3022" s="68" t="s">
        <v>240</v>
      </c>
      <c r="C3022" s="2" t="s">
        <v>1</v>
      </c>
      <c r="D3022" s="2">
        <v>59</v>
      </c>
      <c r="E3022" s="6">
        <v>22320</v>
      </c>
      <c r="F3022" s="7">
        <v>44132.563518518517</v>
      </c>
      <c r="G3022" s="69" t="s">
        <v>4</v>
      </c>
      <c r="H3022" s="68">
        <v>3551</v>
      </c>
      <c r="I3022" s="93">
        <f t="shared" si="223"/>
        <v>35.868686868686872</v>
      </c>
      <c r="J3022" s="93">
        <v>7.0620000000000003</v>
      </c>
      <c r="K3022" s="69">
        <v>99</v>
      </c>
      <c r="L3022" s="68">
        <v>730</v>
      </c>
      <c r="M3022" s="93">
        <f t="shared" si="224"/>
        <v>7.3737373737373737</v>
      </c>
      <c r="N3022" s="93">
        <v>2.919</v>
      </c>
      <c r="O3022" s="69">
        <v>99</v>
      </c>
      <c r="P3022" s="191">
        <f t="shared" si="225"/>
        <v>4.8643835616438365</v>
      </c>
      <c r="Q3022" s="77" t="s">
        <v>718</v>
      </c>
      <c r="U3022" s="227" t="s">
        <v>17392</v>
      </c>
      <c r="V3022" s="34">
        <v>0.42291666666666666</v>
      </c>
      <c r="W3022" s="85">
        <v>0.58333333333333337</v>
      </c>
      <c r="X3022" s="78">
        <f t="shared" si="226"/>
        <v>0.16041666666666671</v>
      </c>
    </row>
    <row r="3023" spans="1:24" x14ac:dyDescent="0.3">
      <c r="A3023" s="47" t="s">
        <v>4317</v>
      </c>
      <c r="B3023" s="68" t="s">
        <v>4318</v>
      </c>
      <c r="C3023" s="2" t="s">
        <v>1</v>
      </c>
      <c r="D3023" s="2">
        <v>53</v>
      </c>
      <c r="E3023" s="6">
        <v>24522</v>
      </c>
      <c r="F3023" s="7">
        <v>44132.599583333336</v>
      </c>
      <c r="G3023" s="69" t="s">
        <v>4</v>
      </c>
      <c r="H3023" s="68">
        <v>2597</v>
      </c>
      <c r="I3023" s="93">
        <f t="shared" si="223"/>
        <v>26.232323232323232</v>
      </c>
      <c r="J3023" s="93">
        <v>5.7009999999999996</v>
      </c>
      <c r="K3023" s="69">
        <v>99</v>
      </c>
      <c r="L3023" s="68">
        <v>400</v>
      </c>
      <c r="M3023" s="93">
        <f t="shared" si="224"/>
        <v>4.0404040404040407</v>
      </c>
      <c r="N3023" s="93">
        <v>2.0939999999999999</v>
      </c>
      <c r="O3023" s="69">
        <v>99</v>
      </c>
      <c r="P3023" s="191">
        <f t="shared" si="225"/>
        <v>6.4924999999999997</v>
      </c>
      <c r="Q3023" s="77" t="s">
        <v>718</v>
      </c>
      <c r="U3023" s="227" t="s">
        <v>17392</v>
      </c>
      <c r="V3023" s="34">
        <v>0.4604166666666667</v>
      </c>
      <c r="W3023" s="85">
        <v>0.61805555555555558</v>
      </c>
      <c r="X3023" s="78">
        <f t="shared" si="226"/>
        <v>0.15763888888888888</v>
      </c>
    </row>
    <row r="3024" spans="1:24" x14ac:dyDescent="0.3">
      <c r="A3024" s="47" t="s">
        <v>3322</v>
      </c>
      <c r="B3024" s="68" t="s">
        <v>1506</v>
      </c>
      <c r="C3024" s="2" t="s">
        <v>1</v>
      </c>
      <c r="D3024" s="2">
        <v>48</v>
      </c>
      <c r="E3024" s="6">
        <v>26247</v>
      </c>
      <c r="F3024" s="7">
        <v>44132.619942129626</v>
      </c>
      <c r="G3024" s="69" t="s">
        <v>4</v>
      </c>
      <c r="H3024" s="68">
        <v>3212</v>
      </c>
      <c r="I3024" s="93">
        <f t="shared" si="223"/>
        <v>32.119999999999997</v>
      </c>
      <c r="J3024" s="93">
        <v>6.1710000000000003</v>
      </c>
      <c r="K3024" s="69">
        <v>100</v>
      </c>
      <c r="L3024" s="68">
        <v>469</v>
      </c>
      <c r="M3024" s="93">
        <f t="shared" si="224"/>
        <v>4.6900000000000004</v>
      </c>
      <c r="N3024" s="93">
        <v>2.39</v>
      </c>
      <c r="O3024" s="69">
        <v>100</v>
      </c>
      <c r="P3024" s="191">
        <f t="shared" si="225"/>
        <v>6.8486140724946685</v>
      </c>
      <c r="Q3024" s="77" t="s">
        <v>718</v>
      </c>
      <c r="U3024" s="227" t="s">
        <v>17392</v>
      </c>
      <c r="V3024" s="34">
        <v>0.47361111111111115</v>
      </c>
      <c r="W3024" s="85">
        <v>0.63194444444444442</v>
      </c>
      <c r="X3024" s="78">
        <f t="shared" si="226"/>
        <v>0.15833333333333327</v>
      </c>
    </row>
    <row r="3025" spans="1:24" x14ac:dyDescent="0.3">
      <c r="A3025" s="47" t="s">
        <v>5153</v>
      </c>
      <c r="B3025" s="68" t="s">
        <v>5154</v>
      </c>
      <c r="C3025" s="2" t="s">
        <v>1</v>
      </c>
      <c r="D3025" s="2">
        <v>53</v>
      </c>
      <c r="E3025" s="6">
        <v>24534</v>
      </c>
      <c r="F3025" s="7">
        <v>44132.646261574075</v>
      </c>
      <c r="G3025" s="69" t="s">
        <v>4</v>
      </c>
      <c r="H3025" s="68">
        <v>1950</v>
      </c>
      <c r="I3025" s="93">
        <f t="shared" si="223"/>
        <v>19.696969696969695</v>
      </c>
      <c r="J3025" s="93">
        <v>4.7370000000000001</v>
      </c>
      <c r="K3025" s="69">
        <v>99</v>
      </c>
      <c r="L3025" s="68">
        <v>279</v>
      </c>
      <c r="M3025" s="93">
        <f t="shared" si="224"/>
        <v>2.8181818181818183</v>
      </c>
      <c r="N3025" s="93">
        <v>1.7749999999999999</v>
      </c>
      <c r="O3025" s="69">
        <v>99</v>
      </c>
      <c r="P3025" s="191">
        <f t="shared" si="225"/>
        <v>6.9892473118279561</v>
      </c>
      <c r="Q3025" s="77" t="s">
        <v>718</v>
      </c>
      <c r="U3025" s="227" t="s">
        <v>17392</v>
      </c>
      <c r="V3025" s="34">
        <v>0.4861111111111111</v>
      </c>
      <c r="W3025" s="85">
        <v>0.65277777777777779</v>
      </c>
      <c r="X3025" s="78">
        <f t="shared" si="226"/>
        <v>0.16666666666666669</v>
      </c>
    </row>
    <row r="3026" spans="1:24" x14ac:dyDescent="0.3">
      <c r="A3026" s="47" t="s">
        <v>7691</v>
      </c>
      <c r="B3026" s="68" t="s">
        <v>12</v>
      </c>
      <c r="C3026" s="2" t="s">
        <v>1</v>
      </c>
      <c r="D3026" s="2">
        <v>37</v>
      </c>
      <c r="E3026" s="6">
        <v>30449</v>
      </c>
      <c r="F3026" s="7">
        <v>44133.528437499997</v>
      </c>
      <c r="G3026" s="69" t="s">
        <v>4</v>
      </c>
      <c r="H3026" s="68">
        <v>2357</v>
      </c>
      <c r="I3026" s="93">
        <f t="shared" si="223"/>
        <v>23.80808080808081</v>
      </c>
      <c r="J3026" s="93">
        <v>5.681</v>
      </c>
      <c r="K3026" s="69">
        <v>99</v>
      </c>
      <c r="L3026" s="68">
        <v>542</v>
      </c>
      <c r="M3026" s="93">
        <f t="shared" si="224"/>
        <v>5.4747474747474749</v>
      </c>
      <c r="N3026" s="93">
        <v>2.101</v>
      </c>
      <c r="O3026" s="69">
        <v>99</v>
      </c>
      <c r="P3026" s="191">
        <f t="shared" si="225"/>
        <v>4.3487084870848713</v>
      </c>
      <c r="Q3026" s="77" t="s">
        <v>718</v>
      </c>
      <c r="U3026" s="227" t="s">
        <v>17392</v>
      </c>
      <c r="V3026" s="34">
        <v>0.39305555555555555</v>
      </c>
      <c r="W3026" s="85">
        <v>0.53472222222222221</v>
      </c>
      <c r="X3026" s="78">
        <f t="shared" si="226"/>
        <v>0.14166666666666666</v>
      </c>
    </row>
    <row r="3027" spans="1:24" x14ac:dyDescent="0.3">
      <c r="A3027" s="47" t="s">
        <v>3770</v>
      </c>
      <c r="B3027" s="68" t="s">
        <v>743</v>
      </c>
      <c r="C3027" s="2" t="s">
        <v>1</v>
      </c>
      <c r="D3027" s="2">
        <v>42</v>
      </c>
      <c r="E3027" s="6">
        <v>28626</v>
      </c>
      <c r="F3027" s="7">
        <v>44133.538483796299</v>
      </c>
      <c r="G3027" s="69" t="s">
        <v>4</v>
      </c>
      <c r="H3027" s="68">
        <v>2157</v>
      </c>
      <c r="I3027" s="93">
        <f t="shared" si="223"/>
        <v>21.57</v>
      </c>
      <c r="J3027" s="93">
        <v>4.4320000000000004</v>
      </c>
      <c r="K3027" s="69">
        <v>100</v>
      </c>
      <c r="L3027" s="68">
        <v>384</v>
      </c>
      <c r="M3027" s="93">
        <f t="shared" si="224"/>
        <v>3.84</v>
      </c>
      <c r="N3027" s="93">
        <v>2.2229999999999999</v>
      </c>
      <c r="O3027" s="69">
        <v>100</v>
      </c>
      <c r="P3027" s="191">
        <f t="shared" si="225"/>
        <v>5.6171875</v>
      </c>
      <c r="Q3027" s="77" t="s">
        <v>718</v>
      </c>
      <c r="U3027" s="227" t="s">
        <v>17392</v>
      </c>
      <c r="V3027" s="34">
        <v>0.40625</v>
      </c>
      <c r="W3027" s="85">
        <v>0.54861111111111105</v>
      </c>
      <c r="X3027" s="78">
        <f t="shared" si="226"/>
        <v>0.14236111111111105</v>
      </c>
    </row>
    <row r="3028" spans="1:24" x14ac:dyDescent="0.3">
      <c r="A3028" s="47" t="s">
        <v>3514</v>
      </c>
      <c r="B3028" s="68" t="s">
        <v>1991</v>
      </c>
      <c r="C3028" s="2" t="s">
        <v>1</v>
      </c>
      <c r="D3028" s="2">
        <v>48</v>
      </c>
      <c r="E3028" s="6">
        <v>26319</v>
      </c>
      <c r="F3028" s="7">
        <v>44133.618645833332</v>
      </c>
      <c r="G3028" s="69" t="s">
        <v>4</v>
      </c>
      <c r="H3028" s="68">
        <v>1898</v>
      </c>
      <c r="I3028" s="93">
        <f t="shared" si="223"/>
        <v>19.171717171717173</v>
      </c>
      <c r="J3028" s="93">
        <v>4.5380000000000003</v>
      </c>
      <c r="K3028" s="69">
        <v>99</v>
      </c>
      <c r="L3028" s="68">
        <v>530</v>
      </c>
      <c r="M3028" s="93">
        <f t="shared" si="224"/>
        <v>5.3535353535353538</v>
      </c>
      <c r="N3028" s="93">
        <v>2.8330000000000002</v>
      </c>
      <c r="O3028" s="69">
        <v>99</v>
      </c>
      <c r="P3028" s="191">
        <f t="shared" si="225"/>
        <v>3.581132075471698</v>
      </c>
      <c r="Q3028" s="77" t="s">
        <v>718</v>
      </c>
      <c r="U3028" s="227" t="s">
        <v>17392</v>
      </c>
      <c r="V3028" s="34">
        <v>0.47152777777777777</v>
      </c>
      <c r="W3028" s="85">
        <v>0.63194444444444442</v>
      </c>
      <c r="X3028" s="78">
        <f t="shared" si="226"/>
        <v>0.16041666666666665</v>
      </c>
    </row>
    <row r="3029" spans="1:24" x14ac:dyDescent="0.3">
      <c r="A3029" s="47" t="s">
        <v>4009</v>
      </c>
      <c r="B3029" s="68" t="s">
        <v>4010</v>
      </c>
      <c r="C3029" s="2" t="s">
        <v>1</v>
      </c>
      <c r="D3029" s="2">
        <v>55</v>
      </c>
      <c r="E3029" s="6">
        <v>23811</v>
      </c>
      <c r="F3029" s="7">
        <v>44133.630844907406</v>
      </c>
      <c r="G3029" s="69" t="s">
        <v>4</v>
      </c>
      <c r="H3029" s="68">
        <v>2839</v>
      </c>
      <c r="I3029" s="93">
        <f t="shared" si="223"/>
        <v>28.39</v>
      </c>
      <c r="J3029" s="93">
        <v>6.61</v>
      </c>
      <c r="K3029" s="69">
        <v>100</v>
      </c>
      <c r="L3029" s="68">
        <v>402</v>
      </c>
      <c r="M3029" s="93">
        <f t="shared" si="224"/>
        <v>4.0199999999999996</v>
      </c>
      <c r="N3029" s="93">
        <v>2.165</v>
      </c>
      <c r="O3029" s="69">
        <v>100</v>
      </c>
      <c r="P3029" s="191">
        <f t="shared" si="225"/>
        <v>7.0621890547263693</v>
      </c>
      <c r="Q3029" s="77" t="s">
        <v>718</v>
      </c>
      <c r="U3029" s="227" t="s">
        <v>17392</v>
      </c>
      <c r="V3029" s="34">
        <v>0.48680555555555555</v>
      </c>
      <c r="W3029" s="85">
        <v>0.65277777777777779</v>
      </c>
      <c r="X3029" s="78">
        <f t="shared" si="226"/>
        <v>0.16597222222222224</v>
      </c>
    </row>
    <row r="3030" spans="1:24" x14ac:dyDescent="0.3">
      <c r="A3030" s="47" t="s">
        <v>16016</v>
      </c>
      <c r="B3030" s="68" t="s">
        <v>16017</v>
      </c>
      <c r="C3030" s="2" t="s">
        <v>6</v>
      </c>
      <c r="D3030" s="2">
        <v>46</v>
      </c>
      <c r="E3030" s="6">
        <v>27122</v>
      </c>
      <c r="F3030" s="7">
        <v>44134.389513888891</v>
      </c>
      <c r="G3030" s="69" t="s">
        <v>71</v>
      </c>
      <c r="H3030" s="68">
        <v>1154</v>
      </c>
      <c r="I3030" s="93">
        <f t="shared" si="223"/>
        <v>11.54</v>
      </c>
      <c r="J3030" s="93">
        <v>3.6659999999999999</v>
      </c>
      <c r="K3030" s="69">
        <v>100</v>
      </c>
      <c r="L3030" s="68">
        <v>453</v>
      </c>
      <c r="M3030" s="93">
        <f t="shared" si="224"/>
        <v>4.53</v>
      </c>
      <c r="N3030" s="93">
        <v>1.93</v>
      </c>
      <c r="O3030" s="69">
        <v>100</v>
      </c>
      <c r="P3030" s="191">
        <f t="shared" si="225"/>
        <v>2.5474613686534213</v>
      </c>
      <c r="Q3030" s="77" t="s">
        <v>718</v>
      </c>
      <c r="U3030" s="227" t="s">
        <v>17392</v>
      </c>
      <c r="V3030" s="34">
        <v>0.39374999999999999</v>
      </c>
      <c r="W3030" s="85">
        <v>0.53472222222222221</v>
      </c>
      <c r="X3030" s="78">
        <f t="shared" si="226"/>
        <v>0.14097222222222222</v>
      </c>
    </row>
    <row r="3031" spans="1:24" x14ac:dyDescent="0.3">
      <c r="A3031" s="47" t="s">
        <v>16021</v>
      </c>
      <c r="B3031" s="68" t="s">
        <v>164</v>
      </c>
      <c r="C3031" s="2" t="s">
        <v>1</v>
      </c>
      <c r="D3031" s="2">
        <v>59</v>
      </c>
      <c r="E3031" s="6">
        <v>22415</v>
      </c>
      <c r="F3031" s="7">
        <v>44134.553159722222</v>
      </c>
      <c r="G3031" s="69" t="s">
        <v>4</v>
      </c>
      <c r="H3031" s="68">
        <v>3025</v>
      </c>
      <c r="I3031" s="93">
        <f t="shared" si="223"/>
        <v>30.555555555555557</v>
      </c>
      <c r="J3031" s="93">
        <v>5.7130000000000001</v>
      </c>
      <c r="K3031" s="69">
        <v>99</v>
      </c>
      <c r="L3031" s="68">
        <v>574</v>
      </c>
      <c r="M3031" s="93">
        <f t="shared" si="224"/>
        <v>5.7979797979797976</v>
      </c>
      <c r="N3031" s="93">
        <v>2.63</v>
      </c>
      <c r="O3031" s="69">
        <v>99</v>
      </c>
      <c r="P3031" s="191">
        <f t="shared" si="225"/>
        <v>5.2700348432055755</v>
      </c>
      <c r="Q3031" s="77" t="s">
        <v>718</v>
      </c>
      <c r="U3031" s="231" t="s">
        <v>17392</v>
      </c>
      <c r="V3031" s="34">
        <v>0.42986111111111108</v>
      </c>
      <c r="W3031" s="85">
        <v>0.56944444444444442</v>
      </c>
      <c r="X3031" s="78">
        <f t="shared" si="226"/>
        <v>0.13958333333333334</v>
      </c>
    </row>
    <row r="3032" spans="1:24" x14ac:dyDescent="0.3">
      <c r="A3032" s="47" t="s">
        <v>16026</v>
      </c>
      <c r="B3032" s="68" t="s">
        <v>11051</v>
      </c>
      <c r="C3032" s="2" t="s">
        <v>1</v>
      </c>
      <c r="D3032" s="2">
        <v>60</v>
      </c>
      <c r="E3032" s="6">
        <v>22190</v>
      </c>
      <c r="F3032" s="7">
        <v>44134.624525462961</v>
      </c>
      <c r="G3032" s="69" t="s">
        <v>4</v>
      </c>
      <c r="H3032" s="68">
        <v>3820</v>
      </c>
      <c r="I3032" s="93">
        <f t="shared" si="223"/>
        <v>38.200000000000003</v>
      </c>
      <c r="J3032" s="93">
        <v>6.26</v>
      </c>
      <c r="K3032" s="69">
        <v>100</v>
      </c>
      <c r="L3032" s="68">
        <v>549</v>
      </c>
      <c r="M3032" s="93">
        <f t="shared" si="224"/>
        <v>5.49</v>
      </c>
      <c r="N3032" s="93">
        <v>2.5049999999999999</v>
      </c>
      <c r="O3032" s="69">
        <v>100</v>
      </c>
      <c r="P3032" s="191">
        <f t="shared" si="225"/>
        <v>6.9581056466302371</v>
      </c>
      <c r="Q3032" s="77" t="s">
        <v>718</v>
      </c>
      <c r="U3032" s="227" t="s">
        <v>17392</v>
      </c>
      <c r="V3032" s="34">
        <v>0.49513888888888885</v>
      </c>
      <c r="W3032" s="85">
        <v>0.63888888888888895</v>
      </c>
      <c r="X3032" s="78">
        <f t="shared" si="226"/>
        <v>0.1437500000000001</v>
      </c>
    </row>
    <row r="3033" spans="1:24" x14ac:dyDescent="0.3">
      <c r="A3033" s="46" t="s">
        <v>16028</v>
      </c>
      <c r="B3033" s="68" t="s">
        <v>7143</v>
      </c>
      <c r="C3033" s="2" t="s">
        <v>1</v>
      </c>
      <c r="D3033" s="2">
        <v>45</v>
      </c>
      <c r="E3033" s="6">
        <v>27379</v>
      </c>
      <c r="F3033" s="7">
        <v>44134.647210648145</v>
      </c>
      <c r="G3033" s="69" t="s">
        <v>4</v>
      </c>
      <c r="H3033" s="68">
        <v>2504</v>
      </c>
      <c r="I3033" s="93">
        <f t="shared" si="223"/>
        <v>25.292929292929294</v>
      </c>
      <c r="J3033" s="93">
        <v>6.4340000000000002</v>
      </c>
      <c r="K3033" s="69">
        <v>99</v>
      </c>
      <c r="L3033" s="68">
        <v>405</v>
      </c>
      <c r="M3033" s="93">
        <f t="shared" si="224"/>
        <v>4.0909090909090908</v>
      </c>
      <c r="N3033" s="93">
        <v>1.738</v>
      </c>
      <c r="O3033" s="69">
        <v>99</v>
      </c>
      <c r="P3033" s="191">
        <f t="shared" si="225"/>
        <v>6.1827160493827167</v>
      </c>
      <c r="Q3033" s="77" t="s">
        <v>718</v>
      </c>
      <c r="U3033" s="227" t="s">
        <v>17392</v>
      </c>
      <c r="V3033" s="34">
        <v>0.51250000000000007</v>
      </c>
      <c r="W3033" s="85">
        <v>0.67361111111111116</v>
      </c>
      <c r="X3033" s="78">
        <f t="shared" si="226"/>
        <v>0.16111111111111109</v>
      </c>
    </row>
    <row r="3034" spans="1:24" x14ac:dyDescent="0.3">
      <c r="A3034" s="47" t="s">
        <v>16513</v>
      </c>
      <c r="B3034" s="68" t="s">
        <v>16514</v>
      </c>
      <c r="C3034" s="2" t="s">
        <v>6</v>
      </c>
      <c r="D3034" s="2">
        <v>78</v>
      </c>
      <c r="E3034" s="6">
        <v>15461</v>
      </c>
      <c r="F3034" s="7">
        <v>44137.52988425926</v>
      </c>
      <c r="G3034" s="69" t="s">
        <v>4</v>
      </c>
      <c r="H3034" s="68">
        <v>1832</v>
      </c>
      <c r="I3034" s="93">
        <f t="shared" si="223"/>
        <v>18.32</v>
      </c>
      <c r="J3034" s="93">
        <v>4.4359999999999999</v>
      </c>
      <c r="K3034" s="69">
        <v>100</v>
      </c>
      <c r="L3034" s="68">
        <v>778</v>
      </c>
      <c r="M3034" s="93">
        <f t="shared" si="224"/>
        <v>7.78</v>
      </c>
      <c r="N3034" s="93">
        <v>2.9460000000000002</v>
      </c>
      <c r="O3034" s="69">
        <v>100</v>
      </c>
      <c r="P3034" s="191">
        <f t="shared" si="225"/>
        <v>2.3547557840616968</v>
      </c>
      <c r="Q3034" s="77" t="s">
        <v>718</v>
      </c>
      <c r="U3034" s="227" t="s">
        <v>17392</v>
      </c>
      <c r="V3034" s="34">
        <v>0.38541666666666669</v>
      </c>
      <c r="W3034" s="85">
        <v>0.53472222222222221</v>
      </c>
      <c r="X3034" s="78">
        <f t="shared" si="226"/>
        <v>0.14930555555555552</v>
      </c>
    </row>
    <row r="3035" spans="1:24" x14ac:dyDescent="0.3">
      <c r="A3035" s="47" t="s">
        <v>3995</v>
      </c>
      <c r="B3035" s="68" t="s">
        <v>3996</v>
      </c>
      <c r="C3035" s="2" t="s">
        <v>1</v>
      </c>
      <c r="D3035" s="2">
        <v>51</v>
      </c>
      <c r="E3035" s="6">
        <v>25413</v>
      </c>
      <c r="F3035" s="7">
        <v>44137.582962962966</v>
      </c>
      <c r="G3035" s="69" t="s">
        <v>4</v>
      </c>
      <c r="H3035" s="68">
        <v>1771</v>
      </c>
      <c r="I3035" s="93">
        <f t="shared" si="223"/>
        <v>17.71</v>
      </c>
      <c r="J3035" s="93">
        <v>5.202</v>
      </c>
      <c r="K3035" s="69">
        <v>100</v>
      </c>
      <c r="L3035" s="68">
        <v>458</v>
      </c>
      <c r="M3035" s="93">
        <f t="shared" si="224"/>
        <v>4.58</v>
      </c>
      <c r="N3035" s="93">
        <v>2.1890000000000001</v>
      </c>
      <c r="O3035" s="69">
        <v>100</v>
      </c>
      <c r="P3035" s="191">
        <f t="shared" si="225"/>
        <v>3.8668122270742358</v>
      </c>
      <c r="Q3035" s="77" t="s">
        <v>718</v>
      </c>
      <c r="U3035" s="227" t="s">
        <v>17392</v>
      </c>
      <c r="V3035" s="34">
        <v>0.42638888888888887</v>
      </c>
      <c r="W3035" s="85">
        <v>0.59722222222222221</v>
      </c>
      <c r="X3035" s="78">
        <f t="shared" si="226"/>
        <v>0.17083333333333334</v>
      </c>
    </row>
    <row r="3036" spans="1:24" x14ac:dyDescent="0.3">
      <c r="A3036" s="47" t="s">
        <v>16517</v>
      </c>
      <c r="B3036" s="68" t="s">
        <v>10613</v>
      </c>
      <c r="C3036" s="2" t="s">
        <v>1</v>
      </c>
      <c r="D3036" s="2">
        <v>48</v>
      </c>
      <c r="E3036" s="6">
        <v>26316</v>
      </c>
      <c r="F3036" s="7">
        <v>44137.592442129629</v>
      </c>
      <c r="G3036" s="69" t="s">
        <v>4</v>
      </c>
      <c r="H3036" s="68">
        <v>2078</v>
      </c>
      <c r="I3036" s="93">
        <f t="shared" si="223"/>
        <v>20.78</v>
      </c>
      <c r="J3036" s="93">
        <v>5.9539999999999997</v>
      </c>
      <c r="K3036" s="69">
        <v>100</v>
      </c>
      <c r="L3036" s="68">
        <v>440</v>
      </c>
      <c r="M3036" s="93">
        <f t="shared" si="224"/>
        <v>4.4000000000000004</v>
      </c>
      <c r="N3036" s="93">
        <v>2.1509999999999998</v>
      </c>
      <c r="O3036" s="69">
        <v>100</v>
      </c>
      <c r="P3036" s="191">
        <f t="shared" si="225"/>
        <v>4.7227272727272727</v>
      </c>
      <c r="Q3036" s="77" t="s">
        <v>718</v>
      </c>
      <c r="U3036" s="227" t="s">
        <v>17392</v>
      </c>
      <c r="V3036" s="34">
        <v>0.46180555555555558</v>
      </c>
      <c r="W3036" s="85">
        <v>0.61111111111111105</v>
      </c>
      <c r="X3036" s="78">
        <f t="shared" si="226"/>
        <v>0.14930555555555547</v>
      </c>
    </row>
    <row r="3037" spans="1:24" x14ac:dyDescent="0.3">
      <c r="A3037" s="47" t="s">
        <v>4337</v>
      </c>
      <c r="B3037" s="68" t="s">
        <v>4338</v>
      </c>
      <c r="C3037" s="2" t="s">
        <v>1</v>
      </c>
      <c r="D3037" s="2">
        <v>65</v>
      </c>
      <c r="E3037" s="6">
        <v>20222</v>
      </c>
      <c r="F3037" s="7">
        <v>44137.616793981484</v>
      </c>
      <c r="G3037" s="69" t="s">
        <v>4</v>
      </c>
      <c r="H3037" s="68">
        <v>2488</v>
      </c>
      <c r="I3037" s="93">
        <f t="shared" si="223"/>
        <v>24.88</v>
      </c>
      <c r="J3037" s="93">
        <v>5.2130000000000001</v>
      </c>
      <c r="K3037" s="69">
        <v>100</v>
      </c>
      <c r="L3037" s="68">
        <v>438</v>
      </c>
      <c r="M3037" s="93">
        <f t="shared" si="224"/>
        <v>4.38</v>
      </c>
      <c r="N3037" s="93">
        <v>2.242</v>
      </c>
      <c r="O3037" s="69">
        <v>100</v>
      </c>
      <c r="P3037" s="191">
        <f t="shared" si="225"/>
        <v>5.6803652968036529</v>
      </c>
      <c r="Q3037" s="77" t="s">
        <v>718</v>
      </c>
      <c r="U3037" s="227" t="s">
        <v>17392</v>
      </c>
      <c r="V3037" s="34">
        <v>0.46527777777777773</v>
      </c>
      <c r="W3037" s="85">
        <v>0.63194444444444442</v>
      </c>
      <c r="X3037" s="78">
        <f t="shared" si="226"/>
        <v>0.16666666666666669</v>
      </c>
    </row>
    <row r="3038" spans="1:24" x14ac:dyDescent="0.3">
      <c r="A3038" s="47" t="s">
        <v>11557</v>
      </c>
      <c r="B3038" s="68" t="s">
        <v>6262</v>
      </c>
      <c r="C3038" s="2" t="s">
        <v>1</v>
      </c>
      <c r="D3038" s="2">
        <v>43</v>
      </c>
      <c r="E3038" s="6">
        <v>28332</v>
      </c>
      <c r="F3038" s="7">
        <v>44137.627291666664</v>
      </c>
      <c r="G3038" s="69" t="s">
        <v>4</v>
      </c>
      <c r="H3038" s="68">
        <v>1413</v>
      </c>
      <c r="I3038" s="93">
        <f t="shared" si="223"/>
        <v>14.272727272727273</v>
      </c>
      <c r="J3038" s="93">
        <v>3.8090000000000002</v>
      </c>
      <c r="K3038" s="69">
        <v>99</v>
      </c>
      <c r="L3038" s="68">
        <v>369</v>
      </c>
      <c r="M3038" s="93">
        <f t="shared" si="224"/>
        <v>3.7272727272727271</v>
      </c>
      <c r="N3038" s="93">
        <v>2.0390000000000001</v>
      </c>
      <c r="O3038" s="69">
        <v>99</v>
      </c>
      <c r="P3038" s="191">
        <f t="shared" si="225"/>
        <v>3.8292682926829271</v>
      </c>
      <c r="Q3038" s="77" t="s">
        <v>718</v>
      </c>
      <c r="U3038" s="231" t="s">
        <v>17392</v>
      </c>
      <c r="V3038" s="34">
        <v>0.4826388888888889</v>
      </c>
      <c r="W3038" s="85">
        <v>0.64583333333333337</v>
      </c>
      <c r="X3038" s="78">
        <f t="shared" si="226"/>
        <v>0.16319444444444448</v>
      </c>
    </row>
    <row r="3039" spans="1:24" x14ac:dyDescent="0.3">
      <c r="A3039" s="47" t="s">
        <v>16518</v>
      </c>
      <c r="B3039" s="68" t="s">
        <v>1131</v>
      </c>
      <c r="C3039" s="2" t="s">
        <v>1</v>
      </c>
      <c r="D3039" s="2">
        <v>41</v>
      </c>
      <c r="E3039" s="6">
        <v>28988</v>
      </c>
      <c r="F3039" s="7">
        <v>44137.630196759259</v>
      </c>
      <c r="G3039" s="69" t="s">
        <v>4</v>
      </c>
      <c r="H3039" s="68">
        <v>1439</v>
      </c>
      <c r="I3039" s="93">
        <f t="shared" si="223"/>
        <v>14.39</v>
      </c>
      <c r="J3039" s="93">
        <v>4.6100000000000003</v>
      </c>
      <c r="K3039" s="69">
        <v>100</v>
      </c>
      <c r="L3039" s="68">
        <v>479</v>
      </c>
      <c r="M3039" s="93">
        <f t="shared" si="224"/>
        <v>4.79</v>
      </c>
      <c r="N3039" s="93">
        <v>2.3319999999999999</v>
      </c>
      <c r="O3039" s="69">
        <v>100</v>
      </c>
      <c r="P3039" s="191">
        <f t="shared" si="225"/>
        <v>3.0041753653444676</v>
      </c>
      <c r="Q3039" s="77" t="s">
        <v>718</v>
      </c>
      <c r="U3039" s="227" t="s">
        <v>17392</v>
      </c>
      <c r="V3039" s="34">
        <v>0.49791666666666662</v>
      </c>
      <c r="W3039" s="85">
        <v>0.66666666666666663</v>
      </c>
      <c r="X3039" s="78">
        <f t="shared" si="226"/>
        <v>0.16875000000000001</v>
      </c>
    </row>
    <row r="3040" spans="1:24" x14ac:dyDescent="0.3">
      <c r="A3040" s="47" t="s">
        <v>16524</v>
      </c>
      <c r="B3040" s="68" t="s">
        <v>5317</v>
      </c>
      <c r="C3040" s="2" t="s">
        <v>1</v>
      </c>
      <c r="D3040" s="2">
        <v>55</v>
      </c>
      <c r="E3040" s="6">
        <v>23736</v>
      </c>
      <c r="F3040" s="7">
        <v>44138.590416666666</v>
      </c>
      <c r="G3040" s="69" t="s">
        <v>4</v>
      </c>
      <c r="H3040" s="68">
        <v>2077</v>
      </c>
      <c r="I3040" s="93">
        <f t="shared" si="223"/>
        <v>20.77</v>
      </c>
      <c r="J3040" s="93">
        <v>4.5659999999999998</v>
      </c>
      <c r="K3040" s="69">
        <v>100</v>
      </c>
      <c r="L3040" s="68">
        <v>461</v>
      </c>
      <c r="M3040" s="93">
        <f t="shared" si="224"/>
        <v>4.6100000000000003</v>
      </c>
      <c r="N3040" s="93">
        <v>1.994</v>
      </c>
      <c r="O3040" s="69">
        <v>100</v>
      </c>
      <c r="P3040" s="191">
        <f t="shared" si="225"/>
        <v>4.5054229934924077</v>
      </c>
      <c r="Q3040" s="77" t="s">
        <v>718</v>
      </c>
      <c r="U3040" s="227" t="s">
        <v>17392</v>
      </c>
      <c r="V3040" s="34">
        <v>0.44444444444444442</v>
      </c>
      <c r="W3040" s="85">
        <v>0.59722222222222221</v>
      </c>
      <c r="X3040" s="78">
        <f t="shared" si="226"/>
        <v>0.15277777777777779</v>
      </c>
    </row>
    <row r="3041" spans="1:24" x14ac:dyDescent="0.3">
      <c r="A3041" s="47" t="s">
        <v>11150</v>
      </c>
      <c r="B3041" s="68" t="s">
        <v>6242</v>
      </c>
      <c r="C3041" s="2" t="s">
        <v>1</v>
      </c>
      <c r="D3041" s="2">
        <v>65</v>
      </c>
      <c r="E3041" s="6">
        <v>20371</v>
      </c>
      <c r="F3041" s="7">
        <v>44138.600393518522</v>
      </c>
      <c r="G3041" s="69" t="s">
        <v>4</v>
      </c>
      <c r="H3041" s="68">
        <v>3578</v>
      </c>
      <c r="I3041" s="93">
        <f t="shared" si="223"/>
        <v>35.78</v>
      </c>
      <c r="J3041" s="93">
        <v>7.5190000000000001</v>
      </c>
      <c r="K3041" s="69">
        <v>100</v>
      </c>
      <c r="L3041" s="68">
        <v>484</v>
      </c>
      <c r="M3041" s="93">
        <f t="shared" si="224"/>
        <v>4.84</v>
      </c>
      <c r="N3041" s="93">
        <v>2.14</v>
      </c>
      <c r="O3041" s="69">
        <v>100</v>
      </c>
      <c r="P3041" s="191">
        <f t="shared" si="225"/>
        <v>7.392561983471075</v>
      </c>
      <c r="Q3041" s="77" t="s">
        <v>718</v>
      </c>
      <c r="U3041" s="231" t="s">
        <v>107</v>
      </c>
      <c r="V3041" s="34">
        <v>0.45416666666666666</v>
      </c>
      <c r="W3041" s="85">
        <v>0.61111111111111105</v>
      </c>
      <c r="X3041" s="78">
        <f t="shared" si="226"/>
        <v>0.15694444444444439</v>
      </c>
    </row>
    <row r="3042" spans="1:24" x14ac:dyDescent="0.3">
      <c r="A3042" s="47" t="s">
        <v>16525</v>
      </c>
      <c r="B3042" s="68" t="s">
        <v>16526</v>
      </c>
      <c r="C3042" s="2" t="s">
        <v>1</v>
      </c>
      <c r="D3042" s="2">
        <v>59</v>
      </c>
      <c r="E3042" s="6">
        <v>22494</v>
      </c>
      <c r="F3042" s="7">
        <v>44138.61037037037</v>
      </c>
      <c r="G3042" s="69" t="s">
        <v>4</v>
      </c>
      <c r="H3042" s="68">
        <v>3728</v>
      </c>
      <c r="I3042" s="93">
        <f t="shared" si="223"/>
        <v>37.656565656565654</v>
      </c>
      <c r="J3042" s="93">
        <v>7.3630000000000004</v>
      </c>
      <c r="K3042" s="69">
        <v>99</v>
      </c>
      <c r="L3042" s="68">
        <v>463</v>
      </c>
      <c r="M3042" s="93">
        <f t="shared" si="224"/>
        <v>4.6767676767676765</v>
      </c>
      <c r="N3042" s="93">
        <v>2.137</v>
      </c>
      <c r="O3042" s="69">
        <v>99</v>
      </c>
      <c r="P3042" s="191">
        <f t="shared" si="225"/>
        <v>8.0518358531317489</v>
      </c>
      <c r="Q3042" s="77" t="s">
        <v>718</v>
      </c>
      <c r="U3042" s="227" t="s">
        <v>17389</v>
      </c>
      <c r="V3042" s="34">
        <v>0.48125000000000001</v>
      </c>
      <c r="W3042" s="85">
        <v>0.63194444444444442</v>
      </c>
      <c r="X3042" s="78">
        <f t="shared" si="226"/>
        <v>0.15069444444444441</v>
      </c>
    </row>
    <row r="3043" spans="1:24" x14ac:dyDescent="0.3">
      <c r="A3043" s="47" t="s">
        <v>16527</v>
      </c>
      <c r="B3043" s="68" t="s">
        <v>5198</v>
      </c>
      <c r="C3043" s="2" t="s">
        <v>1</v>
      </c>
      <c r="D3043" s="2">
        <v>39</v>
      </c>
      <c r="E3043" s="6">
        <v>29588</v>
      </c>
      <c r="F3043" s="7">
        <v>44138.620659722219</v>
      </c>
      <c r="G3043" s="69" t="s">
        <v>4</v>
      </c>
      <c r="H3043" s="68">
        <v>1739</v>
      </c>
      <c r="I3043" s="93">
        <f t="shared" si="223"/>
        <v>17.39</v>
      </c>
      <c r="J3043" s="93">
        <v>4.7670000000000003</v>
      </c>
      <c r="K3043" s="69">
        <v>100</v>
      </c>
      <c r="L3043" s="68">
        <v>481</v>
      </c>
      <c r="M3043" s="93">
        <f t="shared" si="224"/>
        <v>4.8099999999999996</v>
      </c>
      <c r="N3043" s="93">
        <v>1.8680000000000001</v>
      </c>
      <c r="O3043" s="69">
        <v>100</v>
      </c>
      <c r="P3043" s="191">
        <f t="shared" si="225"/>
        <v>3.6153846153846159</v>
      </c>
      <c r="Q3043" s="77" t="s">
        <v>718</v>
      </c>
      <c r="U3043" s="227" t="s">
        <v>17389</v>
      </c>
      <c r="V3043" s="34">
        <v>0.50138888888888888</v>
      </c>
      <c r="W3043" s="85">
        <v>0.64583333333333337</v>
      </c>
      <c r="X3043" s="78">
        <f t="shared" si="226"/>
        <v>0.14444444444444449</v>
      </c>
    </row>
    <row r="3044" spans="1:24" x14ac:dyDescent="0.3">
      <c r="A3044" s="47" t="s">
        <v>11165</v>
      </c>
      <c r="B3044" s="68" t="s">
        <v>6950</v>
      </c>
      <c r="C3044" s="2" t="s">
        <v>1</v>
      </c>
      <c r="D3044" s="2">
        <v>30</v>
      </c>
      <c r="E3044" s="6">
        <v>32867</v>
      </c>
      <c r="F3044" s="7">
        <v>44139.412037037036</v>
      </c>
      <c r="G3044" s="69" t="s">
        <v>4</v>
      </c>
      <c r="H3044" s="68">
        <v>1437</v>
      </c>
      <c r="I3044" s="93">
        <f t="shared" si="223"/>
        <v>14.515151515151516</v>
      </c>
      <c r="J3044" s="93">
        <v>4.0670000000000002</v>
      </c>
      <c r="K3044" s="69">
        <v>99</v>
      </c>
      <c r="L3044" s="68">
        <v>619</v>
      </c>
      <c r="M3044" s="93">
        <f t="shared" si="224"/>
        <v>6.2525252525252526</v>
      </c>
      <c r="N3044" s="93">
        <v>2.3580000000000001</v>
      </c>
      <c r="O3044" s="69">
        <v>99</v>
      </c>
      <c r="P3044" s="191">
        <f t="shared" si="225"/>
        <v>2.3214862681744748</v>
      </c>
      <c r="Q3044" s="77" t="s">
        <v>718</v>
      </c>
      <c r="U3044" s="227" t="s">
        <v>17389</v>
      </c>
      <c r="V3044" s="34">
        <v>0.39444444444444443</v>
      </c>
      <c r="W3044" s="85">
        <v>0.52083333333333337</v>
      </c>
      <c r="X3044" s="78">
        <f t="shared" si="226"/>
        <v>0.12638888888888894</v>
      </c>
    </row>
    <row r="3045" spans="1:24" x14ac:dyDescent="0.3">
      <c r="A3045" s="47" t="s">
        <v>12435</v>
      </c>
      <c r="B3045" s="68" t="s">
        <v>5866</v>
      </c>
      <c r="C3045" s="2" t="s">
        <v>1</v>
      </c>
      <c r="D3045" s="2">
        <v>57</v>
      </c>
      <c r="E3045" s="6">
        <v>23075</v>
      </c>
      <c r="F3045" s="7">
        <v>44139.538645833331</v>
      </c>
      <c r="G3045" s="69" t="s">
        <v>4</v>
      </c>
      <c r="H3045" s="68">
        <v>2313</v>
      </c>
      <c r="I3045" s="93">
        <f t="shared" si="223"/>
        <v>23.363636363636363</v>
      </c>
      <c r="J3045" s="93">
        <v>4.9560000000000004</v>
      </c>
      <c r="K3045" s="69">
        <v>99</v>
      </c>
      <c r="L3045" s="68">
        <v>454</v>
      </c>
      <c r="M3045" s="93">
        <f t="shared" si="224"/>
        <v>4.5858585858585856</v>
      </c>
      <c r="N3045" s="93">
        <v>2.3210000000000002</v>
      </c>
      <c r="O3045" s="69">
        <v>99</v>
      </c>
      <c r="P3045" s="191">
        <f t="shared" si="225"/>
        <v>5.0947136563876656</v>
      </c>
      <c r="Q3045" s="77" t="s">
        <v>718</v>
      </c>
      <c r="U3045" s="227" t="s">
        <v>17389</v>
      </c>
      <c r="V3045" s="34">
        <v>0.4069444444444445</v>
      </c>
      <c r="W3045" s="85">
        <v>0.54861111111111105</v>
      </c>
      <c r="X3045" s="78">
        <f t="shared" si="226"/>
        <v>0.14166666666666655</v>
      </c>
    </row>
    <row r="3046" spans="1:24" x14ac:dyDescent="0.3">
      <c r="A3046" s="47" t="s">
        <v>16537</v>
      </c>
      <c r="B3046" s="68" t="s">
        <v>16538</v>
      </c>
      <c r="C3046" s="2" t="s">
        <v>1</v>
      </c>
      <c r="D3046" s="2">
        <v>37</v>
      </c>
      <c r="E3046" s="6">
        <v>30558</v>
      </c>
      <c r="F3046" s="7">
        <v>44139.631736111114</v>
      </c>
      <c r="G3046" s="69" t="s">
        <v>4</v>
      </c>
      <c r="H3046" s="68">
        <v>1638</v>
      </c>
      <c r="I3046" s="93">
        <f t="shared" si="223"/>
        <v>16.545454545454547</v>
      </c>
      <c r="J3046" s="93">
        <v>4.6689999999999996</v>
      </c>
      <c r="K3046" s="69">
        <v>99</v>
      </c>
      <c r="L3046" s="68">
        <v>453</v>
      </c>
      <c r="M3046" s="93">
        <f t="shared" si="224"/>
        <v>4.5757575757575761</v>
      </c>
      <c r="N3046" s="93">
        <v>2.2320000000000002</v>
      </c>
      <c r="O3046" s="69">
        <v>99</v>
      </c>
      <c r="P3046" s="191">
        <f t="shared" si="225"/>
        <v>3.6158940397350992</v>
      </c>
      <c r="Q3046" s="77" t="s">
        <v>718</v>
      </c>
      <c r="U3046" s="231" t="s">
        <v>17405</v>
      </c>
      <c r="V3046" s="34">
        <v>0.50624999999999998</v>
      </c>
      <c r="W3046" s="85">
        <v>0.64583333333333337</v>
      </c>
      <c r="X3046" s="78">
        <f t="shared" si="226"/>
        <v>0.13958333333333339</v>
      </c>
    </row>
    <row r="3047" spans="1:24" x14ac:dyDescent="0.3">
      <c r="A3047" s="47" t="s">
        <v>16543</v>
      </c>
      <c r="B3047" s="68" t="s">
        <v>16544</v>
      </c>
      <c r="C3047" s="2" t="s">
        <v>6</v>
      </c>
      <c r="D3047" s="2">
        <v>62</v>
      </c>
      <c r="E3047" s="6">
        <v>21317</v>
      </c>
      <c r="F3047" s="7">
        <v>44140.528067129628</v>
      </c>
      <c r="G3047" s="69" t="s">
        <v>4</v>
      </c>
      <c r="H3047" s="68">
        <v>1843</v>
      </c>
      <c r="I3047" s="93">
        <f t="shared" si="223"/>
        <v>18.43</v>
      </c>
      <c r="J3047" s="93">
        <v>4.2430000000000003</v>
      </c>
      <c r="K3047" s="69">
        <v>100</v>
      </c>
      <c r="L3047" s="68">
        <v>497</v>
      </c>
      <c r="M3047" s="93">
        <f t="shared" si="224"/>
        <v>4.97</v>
      </c>
      <c r="N3047" s="93">
        <v>2.4350000000000001</v>
      </c>
      <c r="O3047" s="69">
        <v>100</v>
      </c>
      <c r="P3047" s="191">
        <f t="shared" si="225"/>
        <v>3.7082494969818915</v>
      </c>
      <c r="Q3047" s="77" t="s">
        <v>718</v>
      </c>
      <c r="U3047" s="227" t="s">
        <v>17389</v>
      </c>
      <c r="V3047" s="34">
        <v>0.38194444444444442</v>
      </c>
      <c r="W3047" s="85">
        <v>0.53472222222222221</v>
      </c>
      <c r="X3047" s="78">
        <f t="shared" si="226"/>
        <v>0.15277777777777779</v>
      </c>
    </row>
    <row r="3048" spans="1:24" x14ac:dyDescent="0.3">
      <c r="A3048" s="47" t="s">
        <v>2972</v>
      </c>
      <c r="B3048" s="68" t="s">
        <v>219</v>
      </c>
      <c r="C3048" s="2" t="s">
        <v>1</v>
      </c>
      <c r="D3048" s="2">
        <v>56</v>
      </c>
      <c r="E3048" s="6">
        <v>23504</v>
      </c>
      <c r="F3048" s="7">
        <v>44140.581944444442</v>
      </c>
      <c r="G3048" s="69" t="s">
        <v>4</v>
      </c>
      <c r="H3048" s="68">
        <v>2969</v>
      </c>
      <c r="I3048" s="93">
        <f t="shared" si="223"/>
        <v>29.69</v>
      </c>
      <c r="J3048" s="93">
        <v>5.2370000000000001</v>
      </c>
      <c r="K3048" s="69">
        <v>100</v>
      </c>
      <c r="L3048" s="68">
        <v>506</v>
      </c>
      <c r="M3048" s="93">
        <f t="shared" si="224"/>
        <v>5.0599999999999996</v>
      </c>
      <c r="N3048" s="93">
        <v>2.39</v>
      </c>
      <c r="O3048" s="69">
        <v>100</v>
      </c>
      <c r="P3048" s="191">
        <f t="shared" si="225"/>
        <v>5.8675889328063251</v>
      </c>
      <c r="Q3048" s="77" t="s">
        <v>718</v>
      </c>
      <c r="U3048" s="227" t="s">
        <v>17389</v>
      </c>
      <c r="V3048" s="34">
        <v>0.4513888888888889</v>
      </c>
      <c r="W3048" s="85">
        <v>0.58333333333333337</v>
      </c>
      <c r="X3048" s="78">
        <f t="shared" si="226"/>
        <v>0.13194444444444448</v>
      </c>
    </row>
    <row r="3049" spans="1:24" x14ac:dyDescent="0.3">
      <c r="A3049" s="47" t="s">
        <v>3624</v>
      </c>
      <c r="B3049" s="68" t="s">
        <v>302</v>
      </c>
      <c r="C3049" s="2" t="s">
        <v>1</v>
      </c>
      <c r="D3049" s="2">
        <v>51</v>
      </c>
      <c r="E3049" s="6">
        <v>25434</v>
      </c>
      <c r="F3049" s="7">
        <v>44140.600694444445</v>
      </c>
      <c r="G3049" s="69" t="s">
        <v>4</v>
      </c>
      <c r="H3049" s="68">
        <v>2232</v>
      </c>
      <c r="I3049" s="93">
        <f t="shared" si="223"/>
        <v>22.545454545454547</v>
      </c>
      <c r="J3049" s="93">
        <v>6.1369999999999996</v>
      </c>
      <c r="K3049" s="69">
        <v>99</v>
      </c>
      <c r="L3049" s="68">
        <v>394</v>
      </c>
      <c r="M3049" s="93">
        <f t="shared" si="224"/>
        <v>3.9797979797979797</v>
      </c>
      <c r="N3049" s="93">
        <v>2.222</v>
      </c>
      <c r="O3049" s="69">
        <v>99</v>
      </c>
      <c r="P3049" s="191">
        <f t="shared" si="225"/>
        <v>5.6649746192893407</v>
      </c>
      <c r="Q3049" s="77" t="s">
        <v>718</v>
      </c>
      <c r="U3049" s="227" t="s">
        <v>17389</v>
      </c>
      <c r="V3049" s="34">
        <v>0.46249999999999997</v>
      </c>
      <c r="W3049" s="85">
        <v>0.61111111111111105</v>
      </c>
      <c r="X3049" s="78">
        <f t="shared" si="226"/>
        <v>0.14861111111111108</v>
      </c>
    </row>
    <row r="3050" spans="1:24" x14ac:dyDescent="0.3">
      <c r="A3050" s="47" t="s">
        <v>16548</v>
      </c>
      <c r="B3050" s="68" t="s">
        <v>16549</v>
      </c>
      <c r="C3050" s="2" t="s">
        <v>6</v>
      </c>
      <c r="D3050" s="2">
        <v>70</v>
      </c>
      <c r="E3050" s="6">
        <v>18369</v>
      </c>
      <c r="F3050" s="7">
        <v>44140.612847222219</v>
      </c>
      <c r="G3050" s="69" t="s">
        <v>4</v>
      </c>
      <c r="H3050" s="68">
        <v>1983</v>
      </c>
      <c r="I3050" s="93">
        <f t="shared" si="223"/>
        <v>20.030303030303031</v>
      </c>
      <c r="J3050" s="93">
        <v>4.79</v>
      </c>
      <c r="K3050" s="69">
        <v>99</v>
      </c>
      <c r="L3050" s="68">
        <v>676</v>
      </c>
      <c r="M3050" s="93">
        <f t="shared" si="224"/>
        <v>6.8282828282828278</v>
      </c>
      <c r="N3050" s="93">
        <v>3.0339999999999998</v>
      </c>
      <c r="O3050" s="69">
        <v>99</v>
      </c>
      <c r="P3050" s="191">
        <f t="shared" si="225"/>
        <v>2.9334319526627222</v>
      </c>
      <c r="Q3050" s="77" t="s">
        <v>718</v>
      </c>
      <c r="U3050" s="227" t="s">
        <v>17389</v>
      </c>
      <c r="V3050" s="34">
        <v>0.47638888888888892</v>
      </c>
      <c r="W3050" s="85">
        <v>0.63194444444444442</v>
      </c>
      <c r="X3050" s="78">
        <f t="shared" si="226"/>
        <v>0.1555555555555555</v>
      </c>
    </row>
    <row r="3051" spans="1:24" x14ac:dyDescent="0.3">
      <c r="A3051" s="47" t="s">
        <v>16552</v>
      </c>
      <c r="B3051" s="68" t="s">
        <v>16553</v>
      </c>
      <c r="C3051" s="2" t="s">
        <v>1</v>
      </c>
      <c r="D3051" s="2">
        <v>52</v>
      </c>
      <c r="E3051" s="6">
        <v>25062</v>
      </c>
      <c r="F3051" s="7">
        <v>44140.647233796299</v>
      </c>
      <c r="G3051" s="69" t="s">
        <v>4</v>
      </c>
      <c r="H3051" s="68">
        <v>1129</v>
      </c>
      <c r="I3051" s="93">
        <f t="shared" si="223"/>
        <v>11.29</v>
      </c>
      <c r="J3051" s="93">
        <v>3.2730000000000001</v>
      </c>
      <c r="K3051" s="69">
        <v>100</v>
      </c>
      <c r="L3051" s="68">
        <v>259</v>
      </c>
      <c r="M3051" s="93">
        <f t="shared" si="224"/>
        <v>2.59</v>
      </c>
      <c r="N3051" s="93">
        <v>1.724</v>
      </c>
      <c r="O3051" s="69">
        <v>100</v>
      </c>
      <c r="P3051" s="191">
        <f t="shared" si="225"/>
        <v>4.359073359073359</v>
      </c>
      <c r="Q3051" s="77" t="s">
        <v>718</v>
      </c>
      <c r="U3051" s="227" t="s">
        <v>17389</v>
      </c>
      <c r="V3051" s="34">
        <v>0.50555555555555554</v>
      </c>
      <c r="W3051" s="85">
        <v>0.66666666666666663</v>
      </c>
      <c r="X3051" s="78">
        <f t="shared" si="226"/>
        <v>0.16111111111111109</v>
      </c>
    </row>
    <row r="3052" spans="1:24" x14ac:dyDescent="0.3">
      <c r="A3052" s="47" t="s">
        <v>16554</v>
      </c>
      <c r="B3052" s="68" t="s">
        <v>205</v>
      </c>
      <c r="C3052" s="2" t="s">
        <v>1</v>
      </c>
      <c r="D3052" s="2">
        <v>52</v>
      </c>
      <c r="E3052" s="6">
        <v>25035</v>
      </c>
      <c r="F3052" s="7">
        <v>44140.665312500001</v>
      </c>
      <c r="G3052" s="69" t="s">
        <v>4</v>
      </c>
      <c r="H3052" s="68">
        <v>1860</v>
      </c>
      <c r="I3052" s="93">
        <f t="shared" si="223"/>
        <v>18.600000000000001</v>
      </c>
      <c r="J3052" s="93">
        <v>5.0030000000000001</v>
      </c>
      <c r="K3052" s="69">
        <v>100</v>
      </c>
      <c r="L3052" s="68">
        <v>362</v>
      </c>
      <c r="M3052" s="93">
        <f t="shared" si="224"/>
        <v>3.62</v>
      </c>
      <c r="N3052" s="93">
        <v>1.9530000000000001</v>
      </c>
      <c r="O3052" s="69">
        <v>100</v>
      </c>
      <c r="P3052" s="191">
        <f t="shared" si="225"/>
        <v>5.1381215469613259</v>
      </c>
      <c r="Q3052" s="77" t="s">
        <v>718</v>
      </c>
      <c r="U3052" s="227" t="s">
        <v>17389</v>
      </c>
      <c r="V3052" s="34">
        <v>0.5083333333333333</v>
      </c>
      <c r="W3052" s="85">
        <v>0.68055555555555547</v>
      </c>
      <c r="X3052" s="78">
        <f t="shared" si="226"/>
        <v>0.17222222222222217</v>
      </c>
    </row>
    <row r="3053" spans="1:24" x14ac:dyDescent="0.3">
      <c r="A3053" s="47" t="s">
        <v>16555</v>
      </c>
      <c r="B3053" s="68" t="s">
        <v>16556</v>
      </c>
      <c r="C3053" s="2" t="s">
        <v>6</v>
      </c>
      <c r="D3053" s="2">
        <v>82</v>
      </c>
      <c r="E3053" s="6">
        <v>14122</v>
      </c>
      <c r="F3053" s="7">
        <v>44144.515104166669</v>
      </c>
      <c r="G3053" s="69" t="s">
        <v>4</v>
      </c>
      <c r="H3053" s="68">
        <v>2727</v>
      </c>
      <c r="I3053" s="93">
        <f t="shared" si="223"/>
        <v>27.545454545454547</v>
      </c>
      <c r="J3053" s="93">
        <v>5.8230000000000004</v>
      </c>
      <c r="K3053" s="69">
        <v>99</v>
      </c>
      <c r="L3053" s="68">
        <v>675</v>
      </c>
      <c r="M3053" s="93">
        <f t="shared" si="224"/>
        <v>6.8181818181818183</v>
      </c>
      <c r="N3053" s="93">
        <v>2.5289999999999999</v>
      </c>
      <c r="O3053" s="69">
        <v>99</v>
      </c>
      <c r="P3053" s="191">
        <f t="shared" si="225"/>
        <v>4.04</v>
      </c>
      <c r="Q3053" s="77" t="s">
        <v>718</v>
      </c>
      <c r="U3053" s="227" t="s">
        <v>17389</v>
      </c>
      <c r="V3053" s="34">
        <v>0.38472222222222219</v>
      </c>
      <c r="W3053" s="85">
        <v>0.52083333333333337</v>
      </c>
      <c r="X3053" s="78">
        <f t="shared" si="226"/>
        <v>0.13611111111111118</v>
      </c>
    </row>
    <row r="3054" spans="1:24" x14ac:dyDescent="0.3">
      <c r="A3054" s="47" t="s">
        <v>16559</v>
      </c>
      <c r="B3054" s="68" t="s">
        <v>473</v>
      </c>
      <c r="C3054" s="2" t="s">
        <v>1</v>
      </c>
      <c r="D3054" s="2">
        <v>43</v>
      </c>
      <c r="E3054" s="6">
        <v>28306</v>
      </c>
      <c r="F3054" s="7">
        <v>44144.604247685187</v>
      </c>
      <c r="G3054" s="69" t="s">
        <v>4</v>
      </c>
      <c r="H3054" s="68">
        <v>1992</v>
      </c>
      <c r="I3054" s="93">
        <f t="shared" si="223"/>
        <v>20.121212121212121</v>
      </c>
      <c r="J3054" s="93">
        <v>4.6269999999999998</v>
      </c>
      <c r="K3054" s="69">
        <v>99</v>
      </c>
      <c r="L3054" s="68">
        <v>342</v>
      </c>
      <c r="M3054" s="93">
        <f t="shared" si="224"/>
        <v>3.4545454545454546</v>
      </c>
      <c r="N3054" s="93">
        <v>1.6679999999999999</v>
      </c>
      <c r="O3054" s="69">
        <v>99</v>
      </c>
      <c r="P3054" s="191">
        <f t="shared" si="225"/>
        <v>5.8245614035087723</v>
      </c>
      <c r="Q3054" s="77" t="s">
        <v>718</v>
      </c>
      <c r="U3054" s="227" t="s">
        <v>17389</v>
      </c>
      <c r="V3054" s="34">
        <v>0.46319444444444446</v>
      </c>
      <c r="W3054" s="85">
        <v>0.61805555555555558</v>
      </c>
      <c r="X3054" s="78">
        <f t="shared" si="226"/>
        <v>0.15486111111111112</v>
      </c>
    </row>
    <row r="3055" spans="1:24" x14ac:dyDescent="0.3">
      <c r="A3055" s="47" t="s">
        <v>16561</v>
      </c>
      <c r="B3055" s="68" t="s">
        <v>449</v>
      </c>
      <c r="C3055" s="2" t="s">
        <v>1</v>
      </c>
      <c r="D3055" s="2">
        <v>53</v>
      </c>
      <c r="E3055" s="6">
        <v>24618</v>
      </c>
      <c r="F3055" s="7">
        <v>44144.649699074071</v>
      </c>
      <c r="G3055" s="69" t="s">
        <v>4</v>
      </c>
      <c r="H3055" s="68">
        <v>3330</v>
      </c>
      <c r="I3055" s="93">
        <f t="shared" si="223"/>
        <v>33.299999999999997</v>
      </c>
      <c r="J3055" s="93">
        <v>7.3410000000000002</v>
      </c>
      <c r="K3055" s="69">
        <v>100</v>
      </c>
      <c r="L3055" s="68">
        <v>579</v>
      </c>
      <c r="M3055" s="93">
        <f t="shared" si="224"/>
        <v>5.79</v>
      </c>
      <c r="N3055" s="93">
        <v>2.1890000000000001</v>
      </c>
      <c r="O3055" s="69">
        <v>100</v>
      </c>
      <c r="P3055" s="191">
        <f t="shared" si="225"/>
        <v>5.7512953367875639</v>
      </c>
      <c r="Q3055" s="77" t="s">
        <v>718</v>
      </c>
      <c r="U3055" s="227" t="s">
        <v>17389</v>
      </c>
      <c r="V3055" s="34">
        <v>0.5131944444444444</v>
      </c>
      <c r="W3055" s="85">
        <v>0.66666666666666663</v>
      </c>
      <c r="X3055" s="78">
        <f t="shared" si="226"/>
        <v>0.15347222222222223</v>
      </c>
    </row>
    <row r="3056" spans="1:24" x14ac:dyDescent="0.3">
      <c r="A3056" s="47" t="s">
        <v>11824</v>
      </c>
      <c r="B3056" s="68" t="s">
        <v>11825</v>
      </c>
      <c r="C3056" s="2" t="s">
        <v>6</v>
      </c>
      <c r="D3056" s="2">
        <v>1.4166666666666667</v>
      </c>
      <c r="E3056" s="6">
        <v>43643</v>
      </c>
      <c r="F3056" s="7">
        <v>44144.659074074072</v>
      </c>
      <c r="G3056" s="69" t="s">
        <v>4</v>
      </c>
      <c r="H3056" s="68">
        <v>665</v>
      </c>
      <c r="I3056" s="93">
        <f t="shared" si="223"/>
        <v>6.65</v>
      </c>
      <c r="J3056" s="93">
        <v>2.8490000000000002</v>
      </c>
      <c r="K3056" s="69">
        <v>100</v>
      </c>
      <c r="L3056" s="68">
        <v>101</v>
      </c>
      <c r="M3056" s="93">
        <f t="shared" si="224"/>
        <v>1.01</v>
      </c>
      <c r="N3056" s="93">
        <v>0.96899999999999997</v>
      </c>
      <c r="O3056" s="69">
        <v>100</v>
      </c>
      <c r="P3056" s="191">
        <f t="shared" si="225"/>
        <v>6.5841584158415847</v>
      </c>
      <c r="Q3056" s="77" t="s">
        <v>718</v>
      </c>
      <c r="U3056" s="231" t="s">
        <v>17389</v>
      </c>
      <c r="V3056" s="34">
        <v>0.50347222222222221</v>
      </c>
      <c r="W3056" s="85">
        <v>0.68055555555555547</v>
      </c>
      <c r="X3056" s="78">
        <f t="shared" si="226"/>
        <v>0.17708333333333326</v>
      </c>
    </row>
    <row r="3057" spans="1:24" x14ac:dyDescent="0.3">
      <c r="A3057" s="47" t="s">
        <v>16562</v>
      </c>
      <c r="B3057" s="68" t="s">
        <v>1685</v>
      </c>
      <c r="C3057" s="2" t="s">
        <v>1</v>
      </c>
      <c r="D3057" s="2">
        <v>48</v>
      </c>
      <c r="E3057" s="6">
        <v>26313</v>
      </c>
      <c r="F3057" s="7">
        <v>44145.514502314814</v>
      </c>
      <c r="G3057" s="69" t="s">
        <v>4</v>
      </c>
      <c r="H3057" s="68">
        <v>1675</v>
      </c>
      <c r="I3057" s="93">
        <f t="shared" si="223"/>
        <v>16.91919191919192</v>
      </c>
      <c r="J3057" s="93">
        <v>4.08</v>
      </c>
      <c r="K3057" s="69">
        <v>99</v>
      </c>
      <c r="L3057" s="68">
        <v>578</v>
      </c>
      <c r="M3057" s="93">
        <f t="shared" si="224"/>
        <v>5.8383838383838382</v>
      </c>
      <c r="N3057" s="93">
        <v>2.5419999999999998</v>
      </c>
      <c r="O3057" s="69">
        <v>99</v>
      </c>
      <c r="P3057" s="191">
        <f t="shared" si="225"/>
        <v>2.8979238754325261</v>
      </c>
      <c r="Q3057" s="77" t="s">
        <v>718</v>
      </c>
      <c r="U3057" s="227" t="s">
        <v>17389</v>
      </c>
      <c r="V3057" s="34">
        <v>0.37708333333333338</v>
      </c>
      <c r="W3057" s="85">
        <v>0.52083333333333337</v>
      </c>
      <c r="X3057" s="78">
        <f t="shared" si="226"/>
        <v>0.14374999999999999</v>
      </c>
    </row>
    <row r="3058" spans="1:24" x14ac:dyDescent="0.3">
      <c r="A3058" s="47" t="s">
        <v>4382</v>
      </c>
      <c r="B3058" s="68" t="s">
        <v>1144</v>
      </c>
      <c r="C3058" s="2" t="s">
        <v>1</v>
      </c>
      <c r="D3058" s="2">
        <v>51</v>
      </c>
      <c r="E3058" s="6">
        <v>25430</v>
      </c>
      <c r="F3058" s="7">
        <v>44145.526574074072</v>
      </c>
      <c r="G3058" s="69" t="s">
        <v>4</v>
      </c>
      <c r="H3058" s="68">
        <v>3476</v>
      </c>
      <c r="I3058" s="93">
        <f t="shared" si="223"/>
        <v>35.111111111111114</v>
      </c>
      <c r="J3058" s="93">
        <v>7.2389999999999999</v>
      </c>
      <c r="K3058" s="69">
        <v>99</v>
      </c>
      <c r="L3058" s="68">
        <v>636</v>
      </c>
      <c r="M3058" s="93">
        <f t="shared" si="224"/>
        <v>6.4242424242424239</v>
      </c>
      <c r="N3058" s="93">
        <v>2.4750000000000001</v>
      </c>
      <c r="O3058" s="69">
        <v>99</v>
      </c>
      <c r="P3058" s="191">
        <f t="shared" si="225"/>
        <v>5.4654088050314478</v>
      </c>
      <c r="Q3058" s="77" t="s">
        <v>718</v>
      </c>
      <c r="U3058" s="227" t="s">
        <v>17389</v>
      </c>
      <c r="V3058" s="34">
        <v>0.38958333333333334</v>
      </c>
      <c r="W3058" s="85">
        <v>0.53472222222222221</v>
      </c>
      <c r="X3058" s="78">
        <f t="shared" si="226"/>
        <v>0.14513888888888887</v>
      </c>
    </row>
    <row r="3059" spans="1:24" x14ac:dyDescent="0.3">
      <c r="A3059" s="47" t="s">
        <v>16563</v>
      </c>
      <c r="B3059" s="68" t="s">
        <v>6903</v>
      </c>
      <c r="C3059" s="2" t="s">
        <v>1</v>
      </c>
      <c r="D3059" s="2">
        <v>47</v>
      </c>
      <c r="E3059" s="6">
        <v>26956</v>
      </c>
      <c r="F3059" s="7">
        <v>44145.536238425928</v>
      </c>
      <c r="G3059" s="69" t="s">
        <v>4</v>
      </c>
      <c r="H3059" s="68">
        <v>2718</v>
      </c>
      <c r="I3059" s="93">
        <f t="shared" si="223"/>
        <v>27.454545454545453</v>
      </c>
      <c r="J3059" s="93">
        <v>5.7960000000000003</v>
      </c>
      <c r="K3059" s="69">
        <v>99</v>
      </c>
      <c r="L3059" s="68">
        <v>603</v>
      </c>
      <c r="M3059" s="93">
        <f t="shared" si="224"/>
        <v>6.0909090909090908</v>
      </c>
      <c r="N3059" s="93">
        <v>2.718</v>
      </c>
      <c r="O3059" s="69">
        <v>99</v>
      </c>
      <c r="P3059" s="191">
        <f t="shared" si="225"/>
        <v>4.5074626865671643</v>
      </c>
      <c r="Q3059" s="77" t="s">
        <v>718</v>
      </c>
      <c r="U3059" s="227" t="s">
        <v>17389</v>
      </c>
      <c r="V3059" s="34">
        <v>0.39513888888888887</v>
      </c>
      <c r="W3059" s="85">
        <v>0.54861111111111105</v>
      </c>
      <c r="X3059" s="78">
        <f t="shared" si="226"/>
        <v>0.15347222222222218</v>
      </c>
    </row>
    <row r="3060" spans="1:24" x14ac:dyDescent="0.3">
      <c r="A3060" s="47" t="s">
        <v>16564</v>
      </c>
      <c r="B3060" s="68" t="s">
        <v>645</v>
      </c>
      <c r="C3060" s="2" t="s">
        <v>1</v>
      </c>
      <c r="D3060" s="2">
        <v>52</v>
      </c>
      <c r="E3060" s="6">
        <v>24852</v>
      </c>
      <c r="F3060" s="7">
        <v>44145.545671296299</v>
      </c>
      <c r="G3060" s="69" t="s">
        <v>4</v>
      </c>
      <c r="H3060" s="68">
        <v>1963</v>
      </c>
      <c r="I3060" s="93">
        <f t="shared" si="223"/>
        <v>19.828282828282827</v>
      </c>
      <c r="J3060" s="93">
        <v>4.3449999999999998</v>
      </c>
      <c r="K3060" s="69">
        <v>99</v>
      </c>
      <c r="L3060" s="68">
        <v>571</v>
      </c>
      <c r="M3060" s="93">
        <f t="shared" si="224"/>
        <v>5.7676767676767673</v>
      </c>
      <c r="N3060" s="93">
        <v>2.4740000000000002</v>
      </c>
      <c r="O3060" s="69">
        <v>99</v>
      </c>
      <c r="P3060" s="191">
        <f t="shared" si="225"/>
        <v>3.4378283712784588</v>
      </c>
      <c r="Q3060" s="77" t="s">
        <v>718</v>
      </c>
      <c r="U3060" s="227" t="s">
        <v>17389</v>
      </c>
      <c r="V3060" s="34">
        <v>0.41041666666666665</v>
      </c>
      <c r="W3060" s="85">
        <v>0.5625</v>
      </c>
      <c r="X3060" s="78">
        <f t="shared" si="226"/>
        <v>0.15208333333333335</v>
      </c>
    </row>
    <row r="3061" spans="1:24" x14ac:dyDescent="0.3">
      <c r="A3061" s="47" t="s">
        <v>3078</v>
      </c>
      <c r="B3061" s="68" t="s">
        <v>590</v>
      </c>
      <c r="C3061" s="2" t="s">
        <v>1</v>
      </c>
      <c r="D3061" s="2">
        <v>43</v>
      </c>
      <c r="E3061" s="6">
        <v>28399</v>
      </c>
      <c r="F3061" s="7">
        <v>44145.572974537034</v>
      </c>
      <c r="G3061" s="69" t="s">
        <v>4</v>
      </c>
      <c r="H3061" s="68">
        <v>1798</v>
      </c>
      <c r="I3061" s="93">
        <f t="shared" si="223"/>
        <v>18.161616161616163</v>
      </c>
      <c r="J3061" s="93">
        <v>5.01</v>
      </c>
      <c r="K3061" s="69">
        <v>99</v>
      </c>
      <c r="L3061" s="68">
        <v>433</v>
      </c>
      <c r="M3061" s="93">
        <f t="shared" si="224"/>
        <v>4.3737373737373737</v>
      </c>
      <c r="N3061" s="93">
        <v>2.1309999999999998</v>
      </c>
      <c r="O3061" s="69">
        <v>99</v>
      </c>
      <c r="P3061" s="191">
        <f t="shared" si="225"/>
        <v>4.1524249422632797</v>
      </c>
      <c r="Q3061" s="77" t="s">
        <v>718</v>
      </c>
      <c r="U3061" s="227" t="s">
        <v>17389</v>
      </c>
      <c r="V3061" s="34">
        <v>0.42986111111111108</v>
      </c>
      <c r="W3061" s="85">
        <v>0.58333333333333337</v>
      </c>
      <c r="X3061" s="78">
        <f t="shared" si="226"/>
        <v>0.15347222222222229</v>
      </c>
    </row>
    <row r="3062" spans="1:24" x14ac:dyDescent="0.3">
      <c r="A3062" s="47" t="s">
        <v>16567</v>
      </c>
      <c r="B3062" s="68" t="s">
        <v>16568</v>
      </c>
      <c r="C3062" s="2" t="s">
        <v>6</v>
      </c>
      <c r="D3062" s="2">
        <v>49</v>
      </c>
      <c r="E3062" s="6">
        <v>26024</v>
      </c>
      <c r="F3062" s="7">
        <v>44145.594340277778</v>
      </c>
      <c r="G3062" s="69" t="s">
        <v>4</v>
      </c>
      <c r="H3062" s="68">
        <v>1564</v>
      </c>
      <c r="I3062" s="93">
        <f t="shared" si="223"/>
        <v>15.64</v>
      </c>
      <c r="J3062" s="93">
        <v>4.0090000000000003</v>
      </c>
      <c r="K3062" s="69">
        <v>100</v>
      </c>
      <c r="L3062" s="68">
        <v>344</v>
      </c>
      <c r="M3062" s="93">
        <f t="shared" si="224"/>
        <v>3.44</v>
      </c>
      <c r="N3062" s="93">
        <v>1.9350000000000001</v>
      </c>
      <c r="O3062" s="69">
        <v>100</v>
      </c>
      <c r="P3062" s="191">
        <f t="shared" si="225"/>
        <v>4.5465116279069768</v>
      </c>
      <c r="Q3062" s="77" t="s">
        <v>718</v>
      </c>
      <c r="U3062" s="231" t="s">
        <v>107</v>
      </c>
      <c r="V3062" s="34">
        <v>0.45833333333333331</v>
      </c>
      <c r="W3062" s="85">
        <v>0.61805555555555558</v>
      </c>
      <c r="X3062" s="78">
        <f t="shared" si="226"/>
        <v>0.15972222222222227</v>
      </c>
    </row>
    <row r="3063" spans="1:24" x14ac:dyDescent="0.3">
      <c r="A3063" s="47" t="s">
        <v>11530</v>
      </c>
      <c r="B3063" s="68" t="s">
        <v>5955</v>
      </c>
      <c r="C3063" s="2" t="s">
        <v>1</v>
      </c>
      <c r="D3063" s="2">
        <v>45</v>
      </c>
      <c r="E3063" s="6">
        <v>27459</v>
      </c>
      <c r="F3063" s="7">
        <v>44145.622604166667</v>
      </c>
      <c r="G3063" s="69" t="s">
        <v>4</v>
      </c>
      <c r="H3063" s="68">
        <v>2097</v>
      </c>
      <c r="I3063" s="93">
        <f t="shared" si="223"/>
        <v>20.97</v>
      </c>
      <c r="J3063" s="93">
        <v>4.2370000000000001</v>
      </c>
      <c r="K3063" s="69">
        <v>100</v>
      </c>
      <c r="L3063" s="68">
        <v>509</v>
      </c>
      <c r="M3063" s="93">
        <f t="shared" si="224"/>
        <v>5.09</v>
      </c>
      <c r="N3063" s="93">
        <v>2.383</v>
      </c>
      <c r="O3063" s="69">
        <v>100</v>
      </c>
      <c r="P3063" s="191">
        <f t="shared" si="225"/>
        <v>4.1198428290766209</v>
      </c>
      <c r="Q3063" s="77" t="s">
        <v>718</v>
      </c>
      <c r="U3063" s="227" t="s">
        <v>17389</v>
      </c>
      <c r="V3063" s="34">
        <v>0.48472222222222222</v>
      </c>
      <c r="W3063" s="85">
        <v>0.63194444444444442</v>
      </c>
      <c r="X3063" s="78">
        <f t="shared" si="226"/>
        <v>0.1472222222222222</v>
      </c>
    </row>
    <row r="3064" spans="1:24" x14ac:dyDescent="0.3">
      <c r="A3064" s="47" t="s">
        <v>16571</v>
      </c>
      <c r="B3064" s="68" t="s">
        <v>16572</v>
      </c>
      <c r="C3064" s="2" t="s">
        <v>1</v>
      </c>
      <c r="D3064" s="2">
        <v>58</v>
      </c>
      <c r="E3064" s="6">
        <v>22739</v>
      </c>
      <c r="F3064" s="7">
        <v>44145.651562500003</v>
      </c>
      <c r="G3064" s="69" t="s">
        <v>4</v>
      </c>
      <c r="H3064" s="68">
        <v>2385</v>
      </c>
      <c r="I3064" s="93">
        <f t="shared" si="223"/>
        <v>24.09090909090909</v>
      </c>
      <c r="J3064" s="93">
        <v>5.4119999999999999</v>
      </c>
      <c r="K3064" s="69">
        <v>99</v>
      </c>
      <c r="L3064" s="68">
        <v>414</v>
      </c>
      <c r="M3064" s="93">
        <f t="shared" si="224"/>
        <v>4.1818181818181817</v>
      </c>
      <c r="N3064" s="93">
        <v>2.0720000000000001</v>
      </c>
      <c r="O3064" s="69">
        <v>99</v>
      </c>
      <c r="P3064" s="191">
        <f t="shared" si="225"/>
        <v>5.7608695652173916</v>
      </c>
      <c r="Q3064" s="77" t="s">
        <v>718</v>
      </c>
      <c r="U3064" s="227" t="s">
        <v>17389</v>
      </c>
      <c r="V3064" s="34">
        <v>0.50694444444444442</v>
      </c>
      <c r="W3064" s="85">
        <v>0.66666666666666663</v>
      </c>
      <c r="X3064" s="78">
        <f t="shared" si="226"/>
        <v>0.15972222222222221</v>
      </c>
    </row>
    <row r="3065" spans="1:24" x14ac:dyDescent="0.3">
      <c r="A3065" s="47" t="s">
        <v>16573</v>
      </c>
      <c r="B3065" s="68" t="s">
        <v>16574</v>
      </c>
      <c r="C3065" s="2" t="s">
        <v>1</v>
      </c>
      <c r="D3065" s="2">
        <v>42</v>
      </c>
      <c r="E3065" s="6">
        <v>28773</v>
      </c>
      <c r="F3065" s="7">
        <v>44145.66269675926</v>
      </c>
      <c r="G3065" s="69" t="s">
        <v>4</v>
      </c>
      <c r="H3065" s="68">
        <v>2056</v>
      </c>
      <c r="I3065" s="93">
        <f t="shared" si="223"/>
        <v>20.767676767676768</v>
      </c>
      <c r="J3065" s="93">
        <v>5.202</v>
      </c>
      <c r="K3065" s="69">
        <v>99</v>
      </c>
      <c r="L3065" s="68">
        <v>393</v>
      </c>
      <c r="M3065" s="93">
        <f t="shared" si="224"/>
        <v>3.9696969696969697</v>
      </c>
      <c r="N3065" s="93">
        <v>1.7230000000000001</v>
      </c>
      <c r="O3065" s="69">
        <v>99</v>
      </c>
      <c r="P3065" s="191">
        <f t="shared" si="225"/>
        <v>5.2315521628498729</v>
      </c>
      <c r="Q3065" s="77" t="s">
        <v>718</v>
      </c>
      <c r="U3065" s="227" t="s">
        <v>17389</v>
      </c>
      <c r="V3065" s="34">
        <v>0.53888888888888886</v>
      </c>
      <c r="W3065" s="85">
        <v>0.70833333333333337</v>
      </c>
      <c r="X3065" s="78">
        <f t="shared" si="226"/>
        <v>0.16944444444444451</v>
      </c>
    </row>
    <row r="3066" spans="1:24" x14ac:dyDescent="0.3">
      <c r="A3066" s="47" t="s">
        <v>16577</v>
      </c>
      <c r="B3066" s="68" t="s">
        <v>462</v>
      </c>
      <c r="C3066" s="2" t="s">
        <v>1</v>
      </c>
      <c r="D3066" s="2">
        <v>43</v>
      </c>
      <c r="E3066" s="6">
        <v>28109</v>
      </c>
      <c r="F3066" s="7">
        <v>44146.538344907407</v>
      </c>
      <c r="G3066" s="69" t="s">
        <v>4</v>
      </c>
      <c r="H3066" s="68">
        <v>2576</v>
      </c>
      <c r="I3066" s="93">
        <f t="shared" si="223"/>
        <v>26.020202020202021</v>
      </c>
      <c r="J3066" s="93">
        <v>5.0709999999999997</v>
      </c>
      <c r="K3066" s="69">
        <v>99</v>
      </c>
      <c r="L3066" s="68">
        <v>617</v>
      </c>
      <c r="M3066" s="93">
        <f t="shared" si="224"/>
        <v>6.2323232323232327</v>
      </c>
      <c r="N3066" s="93">
        <v>2.8279999999999998</v>
      </c>
      <c r="O3066" s="69">
        <v>99</v>
      </c>
      <c r="P3066" s="191">
        <f t="shared" si="225"/>
        <v>4.1750405186385739</v>
      </c>
      <c r="Q3066" s="77" t="s">
        <v>718</v>
      </c>
      <c r="U3066" s="227" t="s">
        <v>17389</v>
      </c>
      <c r="V3066" s="34">
        <v>0.39999999999999997</v>
      </c>
      <c r="W3066" s="85">
        <v>0.54861111111111105</v>
      </c>
      <c r="X3066" s="78">
        <f t="shared" si="226"/>
        <v>0.14861111111111108</v>
      </c>
    </row>
    <row r="3067" spans="1:24" x14ac:dyDescent="0.3">
      <c r="A3067" s="47" t="s">
        <v>16580</v>
      </c>
      <c r="B3067" s="68" t="s">
        <v>16581</v>
      </c>
      <c r="C3067" s="2" t="s">
        <v>1</v>
      </c>
      <c r="D3067" s="2">
        <v>53</v>
      </c>
      <c r="E3067" s="6">
        <v>24531</v>
      </c>
      <c r="F3067" s="7">
        <v>44146.596539351849</v>
      </c>
      <c r="G3067" s="69" t="s">
        <v>4</v>
      </c>
      <c r="H3067" s="68">
        <v>3180</v>
      </c>
      <c r="I3067" s="93">
        <f t="shared" si="223"/>
        <v>31.8</v>
      </c>
      <c r="J3067" s="93">
        <v>5.8710000000000004</v>
      </c>
      <c r="K3067" s="69">
        <v>100</v>
      </c>
      <c r="L3067" s="68">
        <v>558</v>
      </c>
      <c r="M3067" s="93">
        <f t="shared" si="224"/>
        <v>5.58</v>
      </c>
      <c r="N3067" s="93">
        <v>2.4380000000000002</v>
      </c>
      <c r="O3067" s="69">
        <v>100</v>
      </c>
      <c r="P3067" s="191">
        <f t="shared" si="225"/>
        <v>5.698924731182796</v>
      </c>
      <c r="Q3067" s="77" t="s">
        <v>718</v>
      </c>
      <c r="U3067" s="227" t="s">
        <v>17389</v>
      </c>
      <c r="V3067" s="34">
        <v>0.46736111111111112</v>
      </c>
      <c r="W3067" s="85">
        <v>0.61805555555555558</v>
      </c>
      <c r="X3067" s="78">
        <f t="shared" si="226"/>
        <v>0.15069444444444446</v>
      </c>
    </row>
    <row r="3068" spans="1:24" x14ac:dyDescent="0.3">
      <c r="A3068" s="47" t="s">
        <v>11523</v>
      </c>
      <c r="B3068" s="68" t="s">
        <v>1009</v>
      </c>
      <c r="C3068" s="2" t="s">
        <v>1</v>
      </c>
      <c r="D3068" s="2">
        <v>43</v>
      </c>
      <c r="E3068" s="6">
        <v>28436</v>
      </c>
      <c r="F3068" s="7">
        <v>44147.528287037036</v>
      </c>
      <c r="G3068" s="69" t="s">
        <v>4</v>
      </c>
      <c r="H3068" s="68">
        <v>1301</v>
      </c>
      <c r="I3068" s="93">
        <f t="shared" si="223"/>
        <v>13.141414141414142</v>
      </c>
      <c r="J3068" s="93">
        <v>3.2639999999999998</v>
      </c>
      <c r="K3068" s="69">
        <v>99</v>
      </c>
      <c r="L3068" s="68">
        <v>391</v>
      </c>
      <c r="M3068" s="93">
        <f t="shared" si="224"/>
        <v>3.9494949494949494</v>
      </c>
      <c r="N3068" s="93">
        <v>1.8480000000000001</v>
      </c>
      <c r="O3068" s="69">
        <v>99</v>
      </c>
      <c r="P3068" s="191">
        <f t="shared" si="225"/>
        <v>3.3273657289002561</v>
      </c>
      <c r="Q3068" s="77" t="s">
        <v>718</v>
      </c>
      <c r="U3068" s="227" t="s">
        <v>17389</v>
      </c>
      <c r="V3068" s="34">
        <v>0.39583333333333331</v>
      </c>
      <c r="W3068" s="85">
        <v>0.53472222222222221</v>
      </c>
      <c r="X3068" s="78">
        <f t="shared" si="226"/>
        <v>0.1388888888888889</v>
      </c>
    </row>
    <row r="3069" spans="1:24" x14ac:dyDescent="0.3">
      <c r="A3069" s="47" t="s">
        <v>16590</v>
      </c>
      <c r="B3069" s="68" t="s">
        <v>6318</v>
      </c>
      <c r="C3069" s="2" t="s">
        <v>1</v>
      </c>
      <c r="D3069" s="2">
        <v>50</v>
      </c>
      <c r="E3069" s="6">
        <v>25855</v>
      </c>
      <c r="F3069" s="7">
        <v>44147.538553240738</v>
      </c>
      <c r="G3069" s="69" t="s">
        <v>4</v>
      </c>
      <c r="H3069" s="68">
        <v>2267</v>
      </c>
      <c r="I3069" s="93">
        <f t="shared" si="223"/>
        <v>22.67</v>
      </c>
      <c r="J3069" s="93">
        <v>4.5590000000000002</v>
      </c>
      <c r="K3069" s="69">
        <v>100</v>
      </c>
      <c r="L3069" s="68">
        <v>692</v>
      </c>
      <c r="M3069" s="93">
        <f t="shared" si="224"/>
        <v>6.92</v>
      </c>
      <c r="N3069" s="93">
        <v>2.589</v>
      </c>
      <c r="O3069" s="69">
        <v>100</v>
      </c>
      <c r="P3069" s="191">
        <f t="shared" si="225"/>
        <v>3.2760115606936417</v>
      </c>
      <c r="Q3069" s="77" t="s">
        <v>718</v>
      </c>
      <c r="U3069" s="227" t="s">
        <v>17389</v>
      </c>
      <c r="V3069" s="34">
        <v>0.40277777777777773</v>
      </c>
      <c r="W3069" s="85">
        <v>0.54861111111111105</v>
      </c>
      <c r="X3069" s="78">
        <f t="shared" si="226"/>
        <v>0.14583333333333331</v>
      </c>
    </row>
    <row r="3070" spans="1:24" x14ac:dyDescent="0.3">
      <c r="A3070" s="47" t="s">
        <v>4747</v>
      </c>
      <c r="B3070" s="68" t="s">
        <v>192</v>
      </c>
      <c r="C3070" s="2" t="s">
        <v>1</v>
      </c>
      <c r="D3070" s="2">
        <v>65</v>
      </c>
      <c r="E3070" s="6">
        <v>20149</v>
      </c>
      <c r="F3070" s="7">
        <v>44147.556168981479</v>
      </c>
      <c r="G3070" s="69" t="s">
        <v>4</v>
      </c>
      <c r="H3070" s="68">
        <v>2819</v>
      </c>
      <c r="I3070" s="93">
        <f t="shared" si="223"/>
        <v>28.474747474747474</v>
      </c>
      <c r="J3070" s="93">
        <v>5.71</v>
      </c>
      <c r="K3070" s="69">
        <v>99</v>
      </c>
      <c r="L3070" s="68">
        <v>642</v>
      </c>
      <c r="M3070" s="93">
        <f t="shared" si="224"/>
        <v>6.4848484848484844</v>
      </c>
      <c r="N3070" s="93">
        <v>2.9390000000000001</v>
      </c>
      <c r="O3070" s="69">
        <v>99</v>
      </c>
      <c r="P3070" s="191">
        <f t="shared" si="225"/>
        <v>4.3909657320872277</v>
      </c>
      <c r="Q3070" s="77" t="s">
        <v>718</v>
      </c>
      <c r="U3070" s="227" t="s">
        <v>17389</v>
      </c>
      <c r="V3070" s="34">
        <v>0.41944444444444445</v>
      </c>
      <c r="W3070" s="85">
        <v>0.5625</v>
      </c>
      <c r="X3070" s="78">
        <f t="shared" si="226"/>
        <v>0.14305555555555555</v>
      </c>
    </row>
    <row r="3071" spans="1:24" x14ac:dyDescent="0.3">
      <c r="A3071" s="47" t="s">
        <v>16591</v>
      </c>
      <c r="B3071" s="68" t="s">
        <v>478</v>
      </c>
      <c r="C3071" s="2" t="s">
        <v>1</v>
      </c>
      <c r="D3071" s="2">
        <v>52</v>
      </c>
      <c r="E3071" s="6">
        <v>24972</v>
      </c>
      <c r="F3071" s="7">
        <v>44147.566238425927</v>
      </c>
      <c r="G3071" s="69" t="s">
        <v>4</v>
      </c>
      <c r="H3071" s="68">
        <v>2296</v>
      </c>
      <c r="I3071" s="93">
        <f t="shared" si="223"/>
        <v>23.19191919191919</v>
      </c>
      <c r="J3071" s="93">
        <v>4.9459999999999997</v>
      </c>
      <c r="K3071" s="69">
        <v>99</v>
      </c>
      <c r="L3071" s="68">
        <v>545</v>
      </c>
      <c r="M3071" s="93">
        <f t="shared" si="224"/>
        <v>5.5050505050505052</v>
      </c>
      <c r="N3071" s="93">
        <v>2.4430000000000001</v>
      </c>
      <c r="O3071" s="69">
        <v>99</v>
      </c>
      <c r="P3071" s="191">
        <f t="shared" si="225"/>
        <v>4.2128440366972475</v>
      </c>
      <c r="Q3071" s="77" t="s">
        <v>718</v>
      </c>
      <c r="U3071" s="227" t="s">
        <v>17389</v>
      </c>
      <c r="V3071" s="34">
        <v>0.4458333333333333</v>
      </c>
      <c r="W3071" s="85">
        <v>0.58333333333333337</v>
      </c>
      <c r="X3071" s="78">
        <f t="shared" si="226"/>
        <v>0.13750000000000007</v>
      </c>
    </row>
    <row r="3072" spans="1:24" x14ac:dyDescent="0.3">
      <c r="A3072" s="47" t="s">
        <v>3628</v>
      </c>
      <c r="B3072" s="68" t="s">
        <v>219</v>
      </c>
      <c r="C3072" s="2" t="s">
        <v>1</v>
      </c>
      <c r="D3072" s="2">
        <v>56</v>
      </c>
      <c r="E3072" s="6">
        <v>23543</v>
      </c>
      <c r="F3072" s="7">
        <v>44147.589942129627</v>
      </c>
      <c r="G3072" s="69" t="s">
        <v>4</v>
      </c>
      <c r="H3072" s="68">
        <v>2377</v>
      </c>
      <c r="I3072" s="93">
        <f t="shared" si="223"/>
        <v>24.01010101010101</v>
      </c>
      <c r="J3072" s="93">
        <v>5.4009999999999998</v>
      </c>
      <c r="K3072" s="69">
        <v>99</v>
      </c>
      <c r="L3072" s="68">
        <v>423</v>
      </c>
      <c r="M3072" s="93">
        <f t="shared" si="224"/>
        <v>4.2727272727272725</v>
      </c>
      <c r="N3072" s="93">
        <v>1.9319999999999999</v>
      </c>
      <c r="O3072" s="69">
        <v>99</v>
      </c>
      <c r="P3072" s="191">
        <f t="shared" si="225"/>
        <v>5.6193853427895988</v>
      </c>
      <c r="Q3072" s="77" t="s">
        <v>718</v>
      </c>
      <c r="U3072" s="227" t="s">
        <v>17389</v>
      </c>
      <c r="V3072" s="34">
        <v>0.42222222222222222</v>
      </c>
      <c r="W3072" s="85">
        <v>0.60416666666666663</v>
      </c>
      <c r="X3072" s="78">
        <f t="shared" si="226"/>
        <v>0.18194444444444441</v>
      </c>
    </row>
    <row r="3073" spans="1:24" x14ac:dyDescent="0.3">
      <c r="A3073" s="47" t="s">
        <v>11439</v>
      </c>
      <c r="B3073" s="68" t="s">
        <v>5505</v>
      </c>
      <c r="C3073" s="2" t="s">
        <v>1</v>
      </c>
      <c r="D3073" s="2">
        <v>51</v>
      </c>
      <c r="E3073" s="6">
        <v>25310</v>
      </c>
      <c r="F3073" s="7">
        <v>44147.626111111109</v>
      </c>
      <c r="G3073" s="69" t="s">
        <v>4</v>
      </c>
      <c r="H3073" s="68">
        <v>2626</v>
      </c>
      <c r="I3073" s="93">
        <f t="shared" si="223"/>
        <v>26.26</v>
      </c>
      <c r="J3073" s="93">
        <v>5.2519999999999998</v>
      </c>
      <c r="K3073" s="69">
        <v>100</v>
      </c>
      <c r="L3073" s="68">
        <v>614</v>
      </c>
      <c r="M3073" s="93">
        <f t="shared" si="224"/>
        <v>6.14</v>
      </c>
      <c r="N3073" s="93">
        <v>2.3439999999999999</v>
      </c>
      <c r="O3073" s="69">
        <v>100</v>
      </c>
      <c r="P3073" s="191">
        <f t="shared" si="225"/>
        <v>4.2768729641693817</v>
      </c>
      <c r="Q3073" s="77" t="s">
        <v>718</v>
      </c>
      <c r="U3073" s="227" t="s">
        <v>17389</v>
      </c>
      <c r="V3073" s="34">
        <v>0.48472222222222222</v>
      </c>
      <c r="W3073" s="85">
        <v>0.63888888888888895</v>
      </c>
      <c r="X3073" s="78">
        <f t="shared" si="226"/>
        <v>0.15416666666666673</v>
      </c>
    </row>
    <row r="3074" spans="1:24" x14ac:dyDescent="0.3">
      <c r="A3074" s="47" t="s">
        <v>16599</v>
      </c>
      <c r="B3074" s="68" t="s">
        <v>16600</v>
      </c>
      <c r="C3074" s="2" t="s">
        <v>6</v>
      </c>
      <c r="D3074" s="2">
        <v>61</v>
      </c>
      <c r="E3074" s="6">
        <v>21843</v>
      </c>
      <c r="F3074" s="7">
        <v>44148.411157407405</v>
      </c>
      <c r="G3074" s="69" t="s">
        <v>4</v>
      </c>
      <c r="H3074" s="68">
        <v>3618</v>
      </c>
      <c r="I3074" s="93">
        <f t="shared" si="223"/>
        <v>36.545454545454547</v>
      </c>
      <c r="J3074" s="93">
        <v>5.782</v>
      </c>
      <c r="K3074" s="69">
        <v>99</v>
      </c>
      <c r="L3074" s="68">
        <v>1532</v>
      </c>
      <c r="M3074" s="93">
        <f t="shared" si="224"/>
        <v>15.474747474747474</v>
      </c>
      <c r="N3074" s="93">
        <v>3.9780000000000002</v>
      </c>
      <c r="O3074" s="69">
        <v>99</v>
      </c>
      <c r="P3074" s="191">
        <f t="shared" si="225"/>
        <v>2.3616187989556137</v>
      </c>
      <c r="Q3074" s="77" t="s">
        <v>718</v>
      </c>
      <c r="U3074" s="227" t="s">
        <v>17389</v>
      </c>
      <c r="V3074" s="34">
        <v>0.38194444444444442</v>
      </c>
      <c r="W3074" s="85">
        <v>0.52083333333333337</v>
      </c>
      <c r="X3074" s="78">
        <f t="shared" si="226"/>
        <v>0.13888888888888895</v>
      </c>
    </row>
    <row r="3075" spans="1:24" x14ac:dyDescent="0.3">
      <c r="A3075" s="47" t="s">
        <v>16605</v>
      </c>
      <c r="B3075" s="68" t="s">
        <v>5754</v>
      </c>
      <c r="C3075" s="2" t="s">
        <v>1</v>
      </c>
      <c r="D3075" s="2">
        <v>65</v>
      </c>
      <c r="E3075" s="6">
        <v>20137</v>
      </c>
      <c r="F3075" s="7">
        <v>44148.551203703704</v>
      </c>
      <c r="G3075" s="69" t="s">
        <v>4</v>
      </c>
      <c r="H3075" s="68">
        <v>2868</v>
      </c>
      <c r="I3075" s="93">
        <f t="shared" si="223"/>
        <v>28.969696969696969</v>
      </c>
      <c r="J3075" s="93">
        <v>6.157</v>
      </c>
      <c r="K3075" s="69">
        <v>99</v>
      </c>
      <c r="L3075" s="68">
        <v>661</v>
      </c>
      <c r="M3075" s="93">
        <f t="shared" si="224"/>
        <v>6.6767676767676765</v>
      </c>
      <c r="N3075" s="93">
        <v>2.802</v>
      </c>
      <c r="O3075" s="69">
        <v>99</v>
      </c>
      <c r="P3075" s="191">
        <f t="shared" si="225"/>
        <v>4.3388804841149771</v>
      </c>
      <c r="Q3075" s="77" t="s">
        <v>718</v>
      </c>
      <c r="U3075" s="227" t="s">
        <v>17389</v>
      </c>
      <c r="V3075" s="34">
        <v>0.41666666666666669</v>
      </c>
      <c r="W3075" s="85">
        <v>0.56944444444444442</v>
      </c>
      <c r="X3075" s="78">
        <f t="shared" si="226"/>
        <v>0.15277777777777773</v>
      </c>
    </row>
    <row r="3076" spans="1:24" x14ac:dyDescent="0.3">
      <c r="A3076" s="47" t="s">
        <v>11217</v>
      </c>
      <c r="B3076" s="68" t="s">
        <v>6314</v>
      </c>
      <c r="C3076" s="2" t="s">
        <v>1</v>
      </c>
      <c r="D3076" s="2">
        <v>51</v>
      </c>
      <c r="E3076" s="6">
        <v>25166</v>
      </c>
      <c r="F3076" s="7">
        <v>44148.572291666664</v>
      </c>
      <c r="G3076" s="69" t="s">
        <v>4</v>
      </c>
      <c r="H3076" s="68">
        <v>2252</v>
      </c>
      <c r="I3076" s="93">
        <f t="shared" si="223"/>
        <v>22.747474747474747</v>
      </c>
      <c r="J3076" s="93">
        <v>4.9539999999999997</v>
      </c>
      <c r="K3076" s="69">
        <v>99</v>
      </c>
      <c r="L3076" s="68">
        <v>390</v>
      </c>
      <c r="M3076" s="93">
        <f t="shared" si="224"/>
        <v>3.9393939393939394</v>
      </c>
      <c r="N3076" s="93">
        <v>1.772</v>
      </c>
      <c r="O3076" s="69">
        <v>99</v>
      </c>
      <c r="P3076" s="191">
        <f t="shared" si="225"/>
        <v>5.7743589743589743</v>
      </c>
      <c r="Q3076" s="77" t="s">
        <v>718</v>
      </c>
      <c r="U3076" s="227" t="s">
        <v>17389</v>
      </c>
      <c r="V3076" s="34">
        <v>0.43263888888888885</v>
      </c>
      <c r="W3076" s="85">
        <v>0.58333333333333337</v>
      </c>
      <c r="X3076" s="78">
        <f t="shared" si="226"/>
        <v>0.15069444444444452</v>
      </c>
    </row>
    <row r="3077" spans="1:24" x14ac:dyDescent="0.3">
      <c r="A3077" s="47" t="s">
        <v>11777</v>
      </c>
      <c r="B3077" s="68" t="s">
        <v>6179</v>
      </c>
      <c r="C3077" s="2" t="s">
        <v>1</v>
      </c>
      <c r="D3077" s="2">
        <v>42</v>
      </c>
      <c r="E3077" s="6">
        <v>28768</v>
      </c>
      <c r="F3077" s="7">
        <v>44151.545636574076</v>
      </c>
      <c r="G3077" s="69" t="s">
        <v>4</v>
      </c>
      <c r="H3077" s="68">
        <v>1556</v>
      </c>
      <c r="I3077" s="93">
        <f t="shared" si="223"/>
        <v>15.56</v>
      </c>
      <c r="J3077" s="93">
        <v>3.5880000000000001</v>
      </c>
      <c r="K3077" s="69">
        <v>100</v>
      </c>
      <c r="L3077" s="68">
        <v>431</v>
      </c>
      <c r="M3077" s="93">
        <f t="shared" si="224"/>
        <v>4.3099999999999996</v>
      </c>
      <c r="N3077" s="93">
        <v>2.21</v>
      </c>
      <c r="O3077" s="69">
        <v>100</v>
      </c>
      <c r="P3077" s="191">
        <f t="shared" si="225"/>
        <v>3.6102088167053368</v>
      </c>
      <c r="Q3077" s="77" t="s">
        <v>718</v>
      </c>
      <c r="U3077" s="227" t="s">
        <v>17389</v>
      </c>
      <c r="V3077" s="34">
        <v>0.41111111111111115</v>
      </c>
      <c r="W3077" s="85">
        <v>0.56944444444444442</v>
      </c>
      <c r="X3077" s="78">
        <f t="shared" si="226"/>
        <v>0.15833333333333327</v>
      </c>
    </row>
    <row r="3078" spans="1:24" x14ac:dyDescent="0.3">
      <c r="A3078" s="47" t="s">
        <v>16612</v>
      </c>
      <c r="B3078" s="68" t="s">
        <v>6171</v>
      </c>
      <c r="C3078" s="2" t="s">
        <v>1</v>
      </c>
      <c r="D3078" s="2">
        <v>40</v>
      </c>
      <c r="E3078" s="6">
        <v>29238</v>
      </c>
      <c r="F3078" s="7">
        <v>44151.577986111108</v>
      </c>
      <c r="G3078" s="69" t="s">
        <v>4</v>
      </c>
      <c r="H3078" s="68">
        <v>1753</v>
      </c>
      <c r="I3078" s="93">
        <f t="shared" si="223"/>
        <v>17.707070707070706</v>
      </c>
      <c r="J3078" s="93">
        <v>4.2619999999999996</v>
      </c>
      <c r="K3078" s="69">
        <v>99</v>
      </c>
      <c r="L3078" s="68">
        <v>343</v>
      </c>
      <c r="M3078" s="93">
        <f t="shared" si="224"/>
        <v>3.4646464646464645</v>
      </c>
      <c r="N3078" s="93">
        <v>2.0019999999999998</v>
      </c>
      <c r="O3078" s="69">
        <v>99</v>
      </c>
      <c r="P3078" s="191">
        <f t="shared" si="225"/>
        <v>5.110787172011662</v>
      </c>
      <c r="Q3078" s="77" t="s">
        <v>718</v>
      </c>
      <c r="U3078" s="227" t="s">
        <v>17389</v>
      </c>
      <c r="V3078" s="34">
        <v>0.44097222222222227</v>
      </c>
      <c r="W3078" s="85">
        <v>0.60416666666666663</v>
      </c>
      <c r="X3078" s="78">
        <f t="shared" si="226"/>
        <v>0.16319444444444436</v>
      </c>
    </row>
    <row r="3079" spans="1:24" x14ac:dyDescent="0.3">
      <c r="A3079" s="47" t="s">
        <v>11778</v>
      </c>
      <c r="B3079" s="68" t="s">
        <v>251</v>
      </c>
      <c r="C3079" s="2" t="s">
        <v>1</v>
      </c>
      <c r="D3079" s="2">
        <v>31</v>
      </c>
      <c r="E3079" s="6">
        <v>32548</v>
      </c>
      <c r="F3079" s="7">
        <v>44151.591446759259</v>
      </c>
      <c r="G3079" s="69" t="s">
        <v>4</v>
      </c>
      <c r="H3079" s="68">
        <v>1654</v>
      </c>
      <c r="I3079" s="93">
        <f t="shared" si="223"/>
        <v>16.54</v>
      </c>
      <c r="J3079" s="93">
        <v>4.5289999999999999</v>
      </c>
      <c r="K3079" s="69">
        <v>100</v>
      </c>
      <c r="L3079" s="68">
        <v>454</v>
      </c>
      <c r="M3079" s="93">
        <f t="shared" si="224"/>
        <v>4.54</v>
      </c>
      <c r="N3079" s="93">
        <v>2.181</v>
      </c>
      <c r="O3079" s="69">
        <v>100</v>
      </c>
      <c r="P3079" s="191">
        <f t="shared" si="225"/>
        <v>3.6431718061674006</v>
      </c>
      <c r="Q3079" s="77" t="s">
        <v>718</v>
      </c>
      <c r="U3079" s="227" t="s">
        <v>17389</v>
      </c>
      <c r="V3079" s="34">
        <v>0.45694444444444443</v>
      </c>
      <c r="W3079" s="85">
        <v>0.59722222222222221</v>
      </c>
      <c r="X3079" s="78">
        <f t="shared" si="226"/>
        <v>0.14027777777777778</v>
      </c>
    </row>
    <row r="3080" spans="1:24" x14ac:dyDescent="0.3">
      <c r="A3080" s="47" t="s">
        <v>11263</v>
      </c>
      <c r="B3080" s="68" t="s">
        <v>5442</v>
      </c>
      <c r="C3080" s="2" t="s">
        <v>1</v>
      </c>
      <c r="D3080" s="2">
        <v>39</v>
      </c>
      <c r="E3080" s="6">
        <v>29747</v>
      </c>
      <c r="F3080" s="7">
        <v>44151.629212962966</v>
      </c>
      <c r="G3080" s="69" t="s">
        <v>4</v>
      </c>
      <c r="H3080" s="68">
        <v>2141</v>
      </c>
      <c r="I3080" s="93">
        <f t="shared" si="223"/>
        <v>21.626262626262626</v>
      </c>
      <c r="J3080" s="93">
        <v>5.2030000000000003</v>
      </c>
      <c r="K3080" s="69">
        <v>99</v>
      </c>
      <c r="L3080" s="68">
        <v>347</v>
      </c>
      <c r="M3080" s="93">
        <f t="shared" si="224"/>
        <v>3.5050505050505052</v>
      </c>
      <c r="N3080" s="93">
        <v>1.929</v>
      </c>
      <c r="O3080" s="69">
        <v>99</v>
      </c>
      <c r="P3080" s="191">
        <f t="shared" si="225"/>
        <v>6.1700288184438037</v>
      </c>
      <c r="Q3080" s="77" t="s">
        <v>718</v>
      </c>
      <c r="U3080" s="235" t="s">
        <v>17405</v>
      </c>
      <c r="V3080" s="34">
        <v>0.47916666666666669</v>
      </c>
      <c r="W3080" s="85">
        <v>0.65277777777777779</v>
      </c>
      <c r="X3080" s="78">
        <f t="shared" si="226"/>
        <v>0.1736111111111111</v>
      </c>
    </row>
    <row r="3081" spans="1:24" x14ac:dyDescent="0.3">
      <c r="A3081" s="47" t="s">
        <v>11790</v>
      </c>
      <c r="B3081" s="68" t="s">
        <v>6231</v>
      </c>
      <c r="C3081" s="2" t="s">
        <v>1</v>
      </c>
      <c r="D3081" s="2">
        <v>60</v>
      </c>
      <c r="E3081" s="6">
        <v>21966</v>
      </c>
      <c r="F3081" s="7">
        <v>44152.421412037038</v>
      </c>
      <c r="G3081" s="69" t="s">
        <v>4</v>
      </c>
      <c r="H3081" s="68">
        <v>3475</v>
      </c>
      <c r="I3081" s="93">
        <f t="shared" si="223"/>
        <v>34.75</v>
      </c>
      <c r="J3081" s="93">
        <v>4.9800000000000004</v>
      </c>
      <c r="K3081" s="69">
        <v>100</v>
      </c>
      <c r="L3081" s="68">
        <v>1325</v>
      </c>
      <c r="M3081" s="93">
        <f t="shared" si="224"/>
        <v>13.25</v>
      </c>
      <c r="N3081" s="93">
        <v>3.4620000000000002</v>
      </c>
      <c r="O3081" s="69">
        <v>100</v>
      </c>
      <c r="P3081" s="191">
        <f t="shared" si="225"/>
        <v>2.6226415094339623</v>
      </c>
      <c r="Q3081" s="77" t="s">
        <v>718</v>
      </c>
      <c r="U3081" s="227" t="s">
        <v>17389</v>
      </c>
      <c r="V3081" s="34">
        <v>0.39097222222222222</v>
      </c>
      <c r="W3081" s="85">
        <v>0.53472222222222221</v>
      </c>
      <c r="X3081" s="78">
        <f t="shared" si="226"/>
        <v>0.14374999999999999</v>
      </c>
    </row>
    <row r="3082" spans="1:24" x14ac:dyDescent="0.3">
      <c r="A3082" s="47" t="s">
        <v>3053</v>
      </c>
      <c r="B3082" s="68" t="s">
        <v>496</v>
      </c>
      <c r="C3082" s="2" t="s">
        <v>1</v>
      </c>
      <c r="D3082" s="2">
        <v>47</v>
      </c>
      <c r="E3082" s="6">
        <v>26790</v>
      </c>
      <c r="F3082" s="7">
        <v>44152.552476851852</v>
      </c>
      <c r="G3082" s="69" t="s">
        <v>4</v>
      </c>
      <c r="H3082" s="68">
        <v>1999</v>
      </c>
      <c r="I3082" s="93">
        <f t="shared" si="223"/>
        <v>19.989999999999998</v>
      </c>
      <c r="J3082" s="93">
        <v>4.6260000000000003</v>
      </c>
      <c r="K3082" s="69">
        <v>100</v>
      </c>
      <c r="L3082" s="68">
        <v>611</v>
      </c>
      <c r="M3082" s="93">
        <f t="shared" si="224"/>
        <v>6.11</v>
      </c>
      <c r="N3082" s="93">
        <v>2.403</v>
      </c>
      <c r="O3082" s="69">
        <v>100</v>
      </c>
      <c r="P3082" s="191">
        <f t="shared" si="225"/>
        <v>3.2716857610474626</v>
      </c>
      <c r="Q3082" s="77" t="s">
        <v>718</v>
      </c>
      <c r="U3082" s="227" t="s">
        <v>17389</v>
      </c>
      <c r="V3082" s="34">
        <v>0.41319444444444442</v>
      </c>
      <c r="W3082" s="85">
        <v>0.56944444444444442</v>
      </c>
      <c r="X3082" s="78">
        <f t="shared" si="226"/>
        <v>0.15625</v>
      </c>
    </row>
    <row r="3083" spans="1:24" x14ac:dyDescent="0.3">
      <c r="A3083" s="47" t="s">
        <v>12781</v>
      </c>
      <c r="B3083" s="68" t="s">
        <v>647</v>
      </c>
      <c r="C3083" s="2" t="s">
        <v>1</v>
      </c>
      <c r="D3083" s="2">
        <v>40</v>
      </c>
      <c r="E3083" s="6">
        <v>29470</v>
      </c>
      <c r="F3083" s="7">
        <v>44152.599976851852</v>
      </c>
      <c r="G3083" s="69" t="s">
        <v>4</v>
      </c>
      <c r="H3083" s="68">
        <v>1078</v>
      </c>
      <c r="I3083" s="93">
        <f t="shared" ref="I3083:I3146" si="227">H3083/K3083</f>
        <v>10.78</v>
      </c>
      <c r="J3083" s="93">
        <v>2.915</v>
      </c>
      <c r="K3083" s="69">
        <v>100</v>
      </c>
      <c r="L3083" s="68">
        <v>270</v>
      </c>
      <c r="M3083" s="93">
        <f t="shared" ref="M3083:M3146" si="228">L3083/O3083</f>
        <v>2.7</v>
      </c>
      <c r="N3083" s="93">
        <v>1.7490000000000001</v>
      </c>
      <c r="O3083" s="69">
        <v>100</v>
      </c>
      <c r="P3083" s="191">
        <f t="shared" ref="P3083:P3146" si="229">I3083/M3083</f>
        <v>3.992592592592592</v>
      </c>
      <c r="Q3083" s="77" t="s">
        <v>718</v>
      </c>
      <c r="U3083" s="227" t="s">
        <v>17389</v>
      </c>
      <c r="V3083" s="34">
        <v>0.45902777777777781</v>
      </c>
      <c r="W3083" s="85">
        <v>0.61805555555555558</v>
      </c>
      <c r="X3083" s="78">
        <f t="shared" ref="X3083:X3146" si="230">W3083-V3083</f>
        <v>0.15902777777777777</v>
      </c>
    </row>
    <row r="3084" spans="1:24" x14ac:dyDescent="0.3">
      <c r="A3084" s="47" t="s">
        <v>11791</v>
      </c>
      <c r="B3084" s="68" t="s">
        <v>9231</v>
      </c>
      <c r="C3084" s="2" t="s">
        <v>1</v>
      </c>
      <c r="D3084" s="2">
        <v>45</v>
      </c>
      <c r="E3084" s="6">
        <v>27455</v>
      </c>
      <c r="F3084" s="7">
        <v>44152.6253125</v>
      </c>
      <c r="G3084" s="69" t="s">
        <v>4</v>
      </c>
      <c r="H3084" s="68">
        <v>2430</v>
      </c>
      <c r="I3084" s="93">
        <f t="shared" si="227"/>
        <v>24.545454545454547</v>
      </c>
      <c r="J3084" s="93">
        <v>4.55</v>
      </c>
      <c r="K3084" s="69">
        <v>99</v>
      </c>
      <c r="L3084" s="68">
        <v>443</v>
      </c>
      <c r="M3084" s="93">
        <f t="shared" si="228"/>
        <v>4.4747474747474749</v>
      </c>
      <c r="N3084" s="93">
        <v>2.1819999999999999</v>
      </c>
      <c r="O3084" s="69">
        <v>99</v>
      </c>
      <c r="P3084" s="191">
        <f t="shared" si="229"/>
        <v>5.4853273137697514</v>
      </c>
      <c r="Q3084" s="77" t="s">
        <v>718</v>
      </c>
      <c r="U3084" s="227" t="s">
        <v>17389</v>
      </c>
      <c r="V3084" s="34">
        <v>0.4694444444444445</v>
      </c>
      <c r="W3084" s="85">
        <v>0.63194444444444442</v>
      </c>
      <c r="X3084" s="78">
        <f t="shared" si="230"/>
        <v>0.16249999999999992</v>
      </c>
    </row>
    <row r="3085" spans="1:24" x14ac:dyDescent="0.3">
      <c r="A3085" s="47" t="s">
        <v>3697</v>
      </c>
      <c r="B3085" s="68" t="s">
        <v>528</v>
      </c>
      <c r="C3085" s="2" t="s">
        <v>1</v>
      </c>
      <c r="D3085" s="2">
        <v>60</v>
      </c>
      <c r="E3085" s="6">
        <v>22014</v>
      </c>
      <c r="F3085" s="7">
        <v>44152.634791666664</v>
      </c>
      <c r="G3085" s="69" t="s">
        <v>4</v>
      </c>
      <c r="H3085" s="68">
        <v>2389</v>
      </c>
      <c r="I3085" s="93">
        <f t="shared" si="227"/>
        <v>23.89</v>
      </c>
      <c r="J3085" s="93">
        <v>4.82</v>
      </c>
      <c r="K3085" s="69">
        <v>100</v>
      </c>
      <c r="L3085" s="68">
        <v>467</v>
      </c>
      <c r="M3085" s="93">
        <f t="shared" si="228"/>
        <v>4.67</v>
      </c>
      <c r="N3085" s="93">
        <v>2.625</v>
      </c>
      <c r="O3085" s="69">
        <v>100</v>
      </c>
      <c r="P3085" s="191">
        <f t="shared" si="229"/>
        <v>5.1156316916488223</v>
      </c>
      <c r="Q3085" s="77" t="s">
        <v>718</v>
      </c>
      <c r="U3085" s="227" t="s">
        <v>17389</v>
      </c>
      <c r="V3085" s="34">
        <v>0.48333333333333334</v>
      </c>
      <c r="W3085" s="85">
        <v>0.64583333333333337</v>
      </c>
      <c r="X3085" s="78">
        <f t="shared" si="230"/>
        <v>0.16250000000000003</v>
      </c>
    </row>
    <row r="3086" spans="1:24" x14ac:dyDescent="0.3">
      <c r="A3086" s="47" t="s">
        <v>2974</v>
      </c>
      <c r="B3086" s="68" t="s">
        <v>223</v>
      </c>
      <c r="C3086" s="2" t="s">
        <v>1</v>
      </c>
      <c r="D3086" s="2">
        <v>48</v>
      </c>
      <c r="E3086" s="6">
        <v>26443</v>
      </c>
      <c r="F3086" s="7">
        <v>44153.612870370373</v>
      </c>
      <c r="G3086" s="69" t="s">
        <v>4</v>
      </c>
      <c r="H3086" s="68">
        <v>1513</v>
      </c>
      <c r="I3086" s="93">
        <f t="shared" si="227"/>
        <v>15.13</v>
      </c>
      <c r="J3086" s="93">
        <v>3.915</v>
      </c>
      <c r="K3086" s="69">
        <v>100</v>
      </c>
      <c r="L3086" s="68">
        <v>442</v>
      </c>
      <c r="M3086" s="93">
        <f t="shared" si="228"/>
        <v>4.42</v>
      </c>
      <c r="N3086" s="93">
        <v>2.0259999999999998</v>
      </c>
      <c r="O3086" s="69">
        <v>100</v>
      </c>
      <c r="P3086" s="191">
        <f t="shared" si="229"/>
        <v>3.4230769230769234</v>
      </c>
      <c r="Q3086" s="77" t="s">
        <v>718</v>
      </c>
      <c r="U3086" s="227" t="s">
        <v>17389</v>
      </c>
      <c r="V3086" s="34">
        <v>0.47361111111111115</v>
      </c>
      <c r="W3086" s="85">
        <v>0.63194444444444442</v>
      </c>
      <c r="X3086" s="78">
        <f t="shared" si="230"/>
        <v>0.15833333333333327</v>
      </c>
    </row>
    <row r="3087" spans="1:24" x14ac:dyDescent="0.3">
      <c r="A3087" s="47" t="s">
        <v>16631</v>
      </c>
      <c r="B3087" s="68" t="s">
        <v>1091</v>
      </c>
      <c r="C3087" s="2" t="s">
        <v>1</v>
      </c>
      <c r="D3087" s="2">
        <v>45</v>
      </c>
      <c r="E3087" s="6">
        <v>27510</v>
      </c>
      <c r="F3087" s="7">
        <v>44154.429861111108</v>
      </c>
      <c r="G3087" s="69" t="s">
        <v>4</v>
      </c>
      <c r="H3087" s="68">
        <v>2695</v>
      </c>
      <c r="I3087" s="93">
        <f t="shared" si="227"/>
        <v>26.95</v>
      </c>
      <c r="J3087" s="93">
        <v>5.1630000000000003</v>
      </c>
      <c r="K3087" s="69">
        <v>100</v>
      </c>
      <c r="L3087" s="68">
        <v>811</v>
      </c>
      <c r="M3087" s="93">
        <f t="shared" si="228"/>
        <v>8.11</v>
      </c>
      <c r="N3087" s="93">
        <v>3.0449999999999999</v>
      </c>
      <c r="O3087" s="69">
        <v>100</v>
      </c>
      <c r="P3087" s="191">
        <f t="shared" si="229"/>
        <v>3.3230579531442666</v>
      </c>
      <c r="Q3087" s="77" t="s">
        <v>718</v>
      </c>
      <c r="U3087" s="233" t="s">
        <v>107</v>
      </c>
      <c r="V3087" s="34">
        <v>0.39583333333333331</v>
      </c>
      <c r="W3087" s="85">
        <v>0.53472222222222221</v>
      </c>
      <c r="X3087" s="78">
        <f t="shared" si="230"/>
        <v>0.1388888888888889</v>
      </c>
    </row>
    <row r="3088" spans="1:24" x14ac:dyDescent="0.3">
      <c r="A3088" s="47" t="s">
        <v>16632</v>
      </c>
      <c r="B3088" s="68" t="s">
        <v>16633</v>
      </c>
      <c r="C3088" s="2" t="s">
        <v>1</v>
      </c>
      <c r="D3088" s="2">
        <v>8.0833333333333339</v>
      </c>
      <c r="E3088" s="6">
        <v>41194</v>
      </c>
      <c r="F3088" s="7">
        <v>44154.514525462961</v>
      </c>
      <c r="G3088" s="69" t="s">
        <v>4</v>
      </c>
      <c r="H3088" s="68">
        <v>1581</v>
      </c>
      <c r="I3088" s="93">
        <f t="shared" si="227"/>
        <v>15.969696969696969</v>
      </c>
      <c r="J3088" s="93">
        <v>4.3739999999999997</v>
      </c>
      <c r="K3088" s="69">
        <v>99</v>
      </c>
      <c r="L3088" s="68">
        <v>116</v>
      </c>
      <c r="M3088" s="93">
        <f t="shared" si="228"/>
        <v>1.1717171717171717</v>
      </c>
      <c r="N3088" s="93">
        <v>1.125</v>
      </c>
      <c r="O3088" s="69">
        <v>99</v>
      </c>
      <c r="P3088" s="191">
        <f t="shared" si="229"/>
        <v>13.629310344827585</v>
      </c>
      <c r="Q3088" s="77" t="s">
        <v>718</v>
      </c>
      <c r="U3088" s="227" t="s">
        <v>17389</v>
      </c>
      <c r="V3088" s="34">
        <v>0.3923611111111111</v>
      </c>
      <c r="W3088" s="85">
        <v>0.52083333333333337</v>
      </c>
      <c r="X3088" s="78">
        <f t="shared" si="230"/>
        <v>0.12847222222222227</v>
      </c>
    </row>
    <row r="3089" spans="1:24" x14ac:dyDescent="0.3">
      <c r="A3089" s="47" t="s">
        <v>3750</v>
      </c>
      <c r="B3089" s="68" t="s">
        <v>722</v>
      </c>
      <c r="C3089" s="2" t="s">
        <v>1</v>
      </c>
      <c r="D3089" s="2">
        <v>51</v>
      </c>
      <c r="E3089" s="6">
        <v>25339</v>
      </c>
      <c r="F3089" s="7">
        <v>44154.583865740744</v>
      </c>
      <c r="G3089" s="69" t="s">
        <v>4</v>
      </c>
      <c r="H3089" s="68">
        <v>1862</v>
      </c>
      <c r="I3089" s="93">
        <f t="shared" si="227"/>
        <v>18.62</v>
      </c>
      <c r="J3089" s="93">
        <v>5.2530000000000001</v>
      </c>
      <c r="K3089" s="69">
        <v>100</v>
      </c>
      <c r="L3089" s="68">
        <v>322</v>
      </c>
      <c r="M3089" s="93">
        <f t="shared" si="228"/>
        <v>3.22</v>
      </c>
      <c r="N3089" s="93">
        <v>1.6240000000000001</v>
      </c>
      <c r="O3089" s="69">
        <v>100</v>
      </c>
      <c r="P3089" s="191">
        <f t="shared" si="229"/>
        <v>5.7826086956521738</v>
      </c>
      <c r="Q3089" s="77" t="s">
        <v>718</v>
      </c>
      <c r="U3089" s="227" t="s">
        <v>17389</v>
      </c>
      <c r="V3089" s="34">
        <v>0.45347222222222222</v>
      </c>
      <c r="W3089" s="85">
        <v>0.61805555555555558</v>
      </c>
      <c r="X3089" s="78">
        <f t="shared" si="230"/>
        <v>0.16458333333333336</v>
      </c>
    </row>
    <row r="3090" spans="1:24" x14ac:dyDescent="0.3">
      <c r="A3090" s="47" t="s">
        <v>5150</v>
      </c>
      <c r="B3090" s="68" t="s">
        <v>5151</v>
      </c>
      <c r="C3090" s="2" t="s">
        <v>1</v>
      </c>
      <c r="D3090" s="2">
        <v>59</v>
      </c>
      <c r="E3090" s="6">
        <v>22291</v>
      </c>
      <c r="F3090" s="7">
        <v>44154.635740740741</v>
      </c>
      <c r="G3090" s="69" t="s">
        <v>4</v>
      </c>
      <c r="H3090" s="68">
        <v>3150</v>
      </c>
      <c r="I3090" s="93">
        <f t="shared" si="227"/>
        <v>31.818181818181817</v>
      </c>
      <c r="J3090" s="93">
        <v>6.3730000000000002</v>
      </c>
      <c r="K3090" s="69">
        <v>99</v>
      </c>
      <c r="L3090" s="68">
        <v>296</v>
      </c>
      <c r="M3090" s="93">
        <f t="shared" si="228"/>
        <v>2.9898989898989901</v>
      </c>
      <c r="N3090" s="93">
        <v>1.827</v>
      </c>
      <c r="O3090" s="69">
        <v>99</v>
      </c>
      <c r="P3090" s="191">
        <f t="shared" si="229"/>
        <v>10.641891891891891</v>
      </c>
      <c r="Q3090" s="77" t="s">
        <v>718</v>
      </c>
      <c r="U3090" s="227" t="s">
        <v>17389</v>
      </c>
      <c r="V3090" s="34">
        <v>0.48194444444444445</v>
      </c>
      <c r="W3090" s="85">
        <v>0.64583333333333337</v>
      </c>
      <c r="X3090" s="78">
        <f t="shared" si="230"/>
        <v>0.16388888888888892</v>
      </c>
    </row>
    <row r="3091" spans="1:24" x14ac:dyDescent="0.3">
      <c r="A3091" s="47" t="s">
        <v>16639</v>
      </c>
      <c r="B3091" s="68" t="s">
        <v>489</v>
      </c>
      <c r="C3091" s="2" t="s">
        <v>1</v>
      </c>
      <c r="D3091" s="2">
        <v>38</v>
      </c>
      <c r="E3091" s="6">
        <v>30105</v>
      </c>
      <c r="F3091" s="7">
        <v>44155.512152777781</v>
      </c>
      <c r="G3091" s="69" t="s">
        <v>4</v>
      </c>
      <c r="H3091" s="68">
        <v>2038</v>
      </c>
      <c r="I3091" s="93">
        <f t="shared" si="227"/>
        <v>20.585858585858585</v>
      </c>
      <c r="J3091" s="93">
        <v>5.3929999999999998</v>
      </c>
      <c r="K3091" s="69">
        <v>99</v>
      </c>
      <c r="L3091" s="68">
        <v>644</v>
      </c>
      <c r="M3091" s="93">
        <f t="shared" si="228"/>
        <v>6.5050505050505052</v>
      </c>
      <c r="N3091" s="93">
        <v>2.48</v>
      </c>
      <c r="O3091" s="69">
        <v>99</v>
      </c>
      <c r="P3091" s="191">
        <f t="shared" si="229"/>
        <v>3.1645962732919251</v>
      </c>
      <c r="Q3091" s="77" t="s">
        <v>718</v>
      </c>
      <c r="U3091" s="227" t="s">
        <v>17389</v>
      </c>
      <c r="V3091" s="34">
        <v>0.3888888888888889</v>
      </c>
      <c r="W3091" s="85">
        <v>0.52083333333333337</v>
      </c>
      <c r="X3091" s="78">
        <f t="shared" si="230"/>
        <v>0.13194444444444448</v>
      </c>
    </row>
    <row r="3092" spans="1:24" x14ac:dyDescent="0.3">
      <c r="A3092" s="47" t="s">
        <v>16645</v>
      </c>
      <c r="B3092" s="68" t="s">
        <v>5554</v>
      </c>
      <c r="C3092" s="2" t="s">
        <v>1</v>
      </c>
      <c r="D3092" s="2">
        <v>59</v>
      </c>
      <c r="E3092" s="6">
        <v>22322</v>
      </c>
      <c r="F3092" s="7">
        <v>44155.602118055554</v>
      </c>
      <c r="G3092" s="69" t="s">
        <v>4</v>
      </c>
      <c r="H3092" s="68">
        <v>1951</v>
      </c>
      <c r="I3092" s="93">
        <f t="shared" si="227"/>
        <v>19.707070707070706</v>
      </c>
      <c r="J3092" s="93">
        <v>4.4589999999999996</v>
      </c>
      <c r="K3092" s="69">
        <v>99</v>
      </c>
      <c r="L3092" s="68">
        <v>420</v>
      </c>
      <c r="M3092" s="93">
        <f t="shared" si="228"/>
        <v>4.2424242424242422</v>
      </c>
      <c r="N3092" s="93">
        <v>1.869</v>
      </c>
      <c r="O3092" s="69">
        <v>99</v>
      </c>
      <c r="P3092" s="191">
        <f t="shared" si="229"/>
        <v>4.6452380952380956</v>
      </c>
      <c r="Q3092" s="77" t="s">
        <v>718</v>
      </c>
      <c r="U3092" s="227" t="s">
        <v>17389</v>
      </c>
      <c r="V3092" s="34">
        <v>0.45833333333333331</v>
      </c>
      <c r="W3092" s="85">
        <v>0.61805555555555558</v>
      </c>
      <c r="X3092" s="78">
        <f t="shared" si="230"/>
        <v>0.15972222222222227</v>
      </c>
    </row>
    <row r="3093" spans="1:24" x14ac:dyDescent="0.3">
      <c r="A3093" s="47" t="s">
        <v>16647</v>
      </c>
      <c r="B3093" s="68" t="s">
        <v>1886</v>
      </c>
      <c r="C3093" s="2" t="s">
        <v>1</v>
      </c>
      <c r="D3093" s="2">
        <v>49</v>
      </c>
      <c r="E3093" s="6">
        <v>25929</v>
      </c>
      <c r="F3093" s="7">
        <v>44155.631238425929</v>
      </c>
      <c r="G3093" s="69" t="s">
        <v>4</v>
      </c>
      <c r="H3093" s="68">
        <v>1755</v>
      </c>
      <c r="I3093" s="93">
        <f t="shared" si="227"/>
        <v>17.727272727272727</v>
      </c>
      <c r="J3093" s="93">
        <v>3.9039999999999999</v>
      </c>
      <c r="K3093" s="69">
        <v>99</v>
      </c>
      <c r="L3093" s="68">
        <v>497</v>
      </c>
      <c r="M3093" s="93">
        <f t="shared" si="228"/>
        <v>5.0202020202020199</v>
      </c>
      <c r="N3093" s="93">
        <v>2.4449999999999998</v>
      </c>
      <c r="O3093" s="69">
        <v>99</v>
      </c>
      <c r="P3093" s="191">
        <f t="shared" si="229"/>
        <v>3.5311871227364184</v>
      </c>
      <c r="Q3093" s="77" t="s">
        <v>718</v>
      </c>
      <c r="U3093" s="227" t="s">
        <v>17389</v>
      </c>
      <c r="V3093" s="34">
        <v>0.48402777777777778</v>
      </c>
      <c r="W3093" s="85">
        <v>0.64583333333333337</v>
      </c>
      <c r="X3093" s="78">
        <f t="shared" si="230"/>
        <v>0.16180555555555559</v>
      </c>
    </row>
    <row r="3094" spans="1:24" x14ac:dyDescent="0.3">
      <c r="A3094" s="47" t="s">
        <v>16651</v>
      </c>
      <c r="B3094" s="68" t="s">
        <v>5602</v>
      </c>
      <c r="C3094" s="2" t="s">
        <v>1</v>
      </c>
      <c r="D3094" s="2">
        <v>63</v>
      </c>
      <c r="E3094" s="6">
        <v>21048</v>
      </c>
      <c r="F3094" s="7">
        <v>44158.552557870367</v>
      </c>
      <c r="G3094" s="69" t="s">
        <v>4</v>
      </c>
      <c r="H3094" s="68">
        <v>2668</v>
      </c>
      <c r="I3094" s="93">
        <f t="shared" si="227"/>
        <v>26.949494949494948</v>
      </c>
      <c r="J3094" s="93">
        <v>5.484</v>
      </c>
      <c r="K3094" s="69">
        <v>99</v>
      </c>
      <c r="L3094" s="68">
        <v>573</v>
      </c>
      <c r="M3094" s="93">
        <f t="shared" si="228"/>
        <v>5.7878787878787881</v>
      </c>
      <c r="N3094" s="93">
        <v>2.2050000000000001</v>
      </c>
      <c r="O3094" s="69">
        <v>99</v>
      </c>
      <c r="P3094" s="191">
        <f t="shared" si="229"/>
        <v>4.6561954624781849</v>
      </c>
      <c r="Q3094" s="77" t="s">
        <v>718</v>
      </c>
      <c r="U3094" s="227" t="s">
        <v>17389</v>
      </c>
      <c r="V3094" s="34">
        <v>0.41666666666666669</v>
      </c>
      <c r="W3094" s="85">
        <v>0.5625</v>
      </c>
      <c r="X3094" s="78">
        <f t="shared" si="230"/>
        <v>0.14583333333333331</v>
      </c>
    </row>
    <row r="3095" spans="1:24" x14ac:dyDescent="0.3">
      <c r="A3095" s="47" t="s">
        <v>11321</v>
      </c>
      <c r="B3095" s="68" t="s">
        <v>6359</v>
      </c>
      <c r="C3095" s="2" t="s">
        <v>1</v>
      </c>
      <c r="D3095" s="2">
        <v>52</v>
      </c>
      <c r="E3095" s="6">
        <v>25033</v>
      </c>
      <c r="F3095" s="7">
        <v>44158.581064814818</v>
      </c>
      <c r="G3095" s="69" t="s">
        <v>4</v>
      </c>
      <c r="H3095" s="68">
        <v>2841</v>
      </c>
      <c r="I3095" s="93">
        <f t="shared" si="227"/>
        <v>28.696969696969695</v>
      </c>
      <c r="J3095" s="93">
        <v>5.2889999999999997</v>
      </c>
      <c r="K3095" s="69">
        <v>99</v>
      </c>
      <c r="L3095" s="68">
        <v>525</v>
      </c>
      <c r="M3095" s="93">
        <f t="shared" si="228"/>
        <v>5.3030303030303028</v>
      </c>
      <c r="N3095" s="93">
        <v>2.1309999999999998</v>
      </c>
      <c r="O3095" s="69">
        <v>99</v>
      </c>
      <c r="P3095" s="191">
        <f t="shared" si="229"/>
        <v>5.411428571428571</v>
      </c>
      <c r="Q3095" s="77" t="s">
        <v>718</v>
      </c>
      <c r="U3095" s="227" t="s">
        <v>17389</v>
      </c>
      <c r="V3095" s="34">
        <v>0.43958333333333338</v>
      </c>
      <c r="W3095" s="85">
        <v>0.59722222222222221</v>
      </c>
      <c r="X3095" s="78">
        <f t="shared" si="230"/>
        <v>0.15763888888888883</v>
      </c>
    </row>
    <row r="3096" spans="1:24" x14ac:dyDescent="0.3">
      <c r="A3096" s="47" t="s">
        <v>16656</v>
      </c>
      <c r="B3096" s="68" t="s">
        <v>16572</v>
      </c>
      <c r="C3096" s="2" t="s">
        <v>1</v>
      </c>
      <c r="D3096" s="2">
        <v>50</v>
      </c>
      <c r="E3096" s="6">
        <v>25647</v>
      </c>
      <c r="F3096" s="7">
        <v>44158.658310185187</v>
      </c>
      <c r="G3096" s="69" t="s">
        <v>4</v>
      </c>
      <c r="H3096" s="68">
        <v>2407</v>
      </c>
      <c r="I3096" s="93">
        <f t="shared" si="227"/>
        <v>24.313131313131311</v>
      </c>
      <c r="J3096" s="93">
        <v>5.0540000000000003</v>
      </c>
      <c r="K3096" s="69">
        <v>99</v>
      </c>
      <c r="L3096" s="68">
        <v>496</v>
      </c>
      <c r="M3096" s="93">
        <f t="shared" si="228"/>
        <v>5.0101010101010104</v>
      </c>
      <c r="N3096" s="93">
        <v>2.2829999999999999</v>
      </c>
      <c r="O3096" s="69">
        <v>99</v>
      </c>
      <c r="P3096" s="191">
        <f t="shared" si="229"/>
        <v>4.852822580645161</v>
      </c>
      <c r="Q3096" s="77" t="s">
        <v>718</v>
      </c>
      <c r="U3096" s="227" t="s">
        <v>17389</v>
      </c>
      <c r="V3096" s="34">
        <v>0.51041666666666663</v>
      </c>
      <c r="W3096" s="85">
        <v>0.68055555555555547</v>
      </c>
      <c r="X3096" s="78">
        <f t="shared" si="230"/>
        <v>0.17013888888888884</v>
      </c>
    </row>
    <row r="3097" spans="1:24" x14ac:dyDescent="0.3">
      <c r="A3097" s="47" t="s">
        <v>16659</v>
      </c>
      <c r="B3097" s="68" t="s">
        <v>10339</v>
      </c>
      <c r="C3097" s="2" t="s">
        <v>1</v>
      </c>
      <c r="D3097" s="2">
        <v>47</v>
      </c>
      <c r="E3097" s="6">
        <v>26804</v>
      </c>
      <c r="F3097" s="7">
        <v>44159.541631944441</v>
      </c>
      <c r="G3097" s="69" t="s">
        <v>4</v>
      </c>
      <c r="H3097" s="68">
        <v>2312</v>
      </c>
      <c r="I3097" s="93">
        <f t="shared" si="227"/>
        <v>23.353535353535353</v>
      </c>
      <c r="J3097" s="93">
        <v>5.9489999999999998</v>
      </c>
      <c r="K3097" s="69">
        <v>99</v>
      </c>
      <c r="L3097" s="68">
        <v>564</v>
      </c>
      <c r="M3097" s="93">
        <f t="shared" si="228"/>
        <v>5.6969696969696972</v>
      </c>
      <c r="N3097" s="93">
        <v>2.5409999999999999</v>
      </c>
      <c r="O3097" s="69">
        <v>99</v>
      </c>
      <c r="P3097" s="191">
        <f t="shared" si="229"/>
        <v>4.0992907801418434</v>
      </c>
      <c r="Q3097" s="77" t="s">
        <v>718</v>
      </c>
      <c r="U3097" s="227" t="s">
        <v>17389</v>
      </c>
      <c r="V3097" s="34">
        <v>0.4069444444444445</v>
      </c>
      <c r="W3097" s="85">
        <v>0.54861111111111105</v>
      </c>
      <c r="X3097" s="78">
        <f t="shared" si="230"/>
        <v>0.14166666666666655</v>
      </c>
    </row>
    <row r="3098" spans="1:24" x14ac:dyDescent="0.3">
      <c r="A3098" s="47" t="s">
        <v>16663</v>
      </c>
      <c r="B3098" s="68" t="s">
        <v>16664</v>
      </c>
      <c r="C3098" s="2" t="s">
        <v>1</v>
      </c>
      <c r="D3098" s="2">
        <v>52</v>
      </c>
      <c r="E3098" s="6">
        <v>24916</v>
      </c>
      <c r="F3098" s="7">
        <v>44159.646898148145</v>
      </c>
      <c r="G3098" s="69" t="s">
        <v>4</v>
      </c>
      <c r="H3098" s="68">
        <v>2789</v>
      </c>
      <c r="I3098" s="93">
        <f t="shared" si="227"/>
        <v>28.171717171717173</v>
      </c>
      <c r="J3098" s="93">
        <v>4.9160000000000004</v>
      </c>
      <c r="K3098" s="69">
        <v>99</v>
      </c>
      <c r="L3098" s="68">
        <v>593</v>
      </c>
      <c r="M3098" s="93">
        <f t="shared" si="228"/>
        <v>5.9898989898989896</v>
      </c>
      <c r="N3098" s="93">
        <v>2.15</v>
      </c>
      <c r="O3098" s="69">
        <v>99</v>
      </c>
      <c r="P3098" s="191">
        <f t="shared" si="229"/>
        <v>4.7032040472175387</v>
      </c>
      <c r="Q3098" s="77" t="s">
        <v>718</v>
      </c>
      <c r="U3098" s="227" t="s">
        <v>17389</v>
      </c>
      <c r="V3098" s="34">
        <v>0.5083333333333333</v>
      </c>
      <c r="W3098" s="85">
        <v>0.66666666666666663</v>
      </c>
      <c r="X3098" s="78">
        <f t="shared" si="230"/>
        <v>0.15833333333333333</v>
      </c>
    </row>
    <row r="3099" spans="1:24" x14ac:dyDescent="0.3">
      <c r="A3099" s="47" t="s">
        <v>12456</v>
      </c>
      <c r="B3099" s="68" t="s">
        <v>7033</v>
      </c>
      <c r="C3099" s="2" t="s">
        <v>1</v>
      </c>
      <c r="D3099" s="2">
        <v>44</v>
      </c>
      <c r="E3099" s="6">
        <v>27761</v>
      </c>
      <c r="F3099" s="7">
        <v>44160.410428240742</v>
      </c>
      <c r="G3099" s="69" t="s">
        <v>4</v>
      </c>
      <c r="H3099" s="68">
        <v>2202</v>
      </c>
      <c r="I3099" s="93">
        <f t="shared" si="227"/>
        <v>22.242424242424242</v>
      </c>
      <c r="J3099" s="93">
        <v>4.899</v>
      </c>
      <c r="K3099" s="69">
        <v>99</v>
      </c>
      <c r="L3099" s="68">
        <v>584</v>
      </c>
      <c r="M3099" s="93">
        <f t="shared" si="228"/>
        <v>5.8989898989898988</v>
      </c>
      <c r="N3099" s="93">
        <v>2.472</v>
      </c>
      <c r="O3099" s="69">
        <v>99</v>
      </c>
      <c r="P3099" s="191">
        <f t="shared" si="229"/>
        <v>3.7705479452054798</v>
      </c>
      <c r="Q3099" s="77" t="s">
        <v>718</v>
      </c>
      <c r="U3099" s="227" t="s">
        <v>17389</v>
      </c>
      <c r="V3099" s="34">
        <v>0.3972222222222222</v>
      </c>
      <c r="W3099" s="85">
        <v>0.53472222222222221</v>
      </c>
      <c r="X3099" s="78">
        <f t="shared" si="230"/>
        <v>0.13750000000000001</v>
      </c>
    </row>
    <row r="3100" spans="1:24" x14ac:dyDescent="0.3">
      <c r="A3100" s="47" t="s">
        <v>16667</v>
      </c>
      <c r="B3100" s="68" t="s">
        <v>16668</v>
      </c>
      <c r="C3100" s="2" t="s">
        <v>1</v>
      </c>
      <c r="D3100" s="2">
        <v>65</v>
      </c>
      <c r="E3100" s="6">
        <v>20198</v>
      </c>
      <c r="F3100" s="7">
        <v>44160.511469907404</v>
      </c>
      <c r="G3100" s="69" t="s">
        <v>4</v>
      </c>
      <c r="H3100" s="68">
        <v>2755</v>
      </c>
      <c r="I3100" s="93">
        <f t="shared" si="227"/>
        <v>27.828282828282827</v>
      </c>
      <c r="J3100" s="93">
        <v>4.9610000000000003</v>
      </c>
      <c r="K3100" s="69">
        <v>99</v>
      </c>
      <c r="L3100" s="68">
        <v>672</v>
      </c>
      <c r="M3100" s="93">
        <f t="shared" si="228"/>
        <v>6.7878787878787881</v>
      </c>
      <c r="N3100" s="93">
        <v>2.331</v>
      </c>
      <c r="O3100" s="69">
        <v>99</v>
      </c>
      <c r="P3100" s="191">
        <f t="shared" si="229"/>
        <v>4.0997023809523805</v>
      </c>
      <c r="Q3100" s="77" t="s">
        <v>718</v>
      </c>
      <c r="U3100" s="227" t="s">
        <v>17384</v>
      </c>
      <c r="V3100" s="34">
        <v>0.39166666666666666</v>
      </c>
      <c r="W3100" s="85">
        <v>0.52083333333333337</v>
      </c>
      <c r="X3100" s="78">
        <f t="shared" si="230"/>
        <v>0.12916666666666671</v>
      </c>
    </row>
    <row r="3101" spans="1:24" x14ac:dyDescent="0.3">
      <c r="A3101" s="47" t="s">
        <v>16669</v>
      </c>
      <c r="B3101" s="68" t="s">
        <v>15694</v>
      </c>
      <c r="C3101" s="2" t="s">
        <v>1</v>
      </c>
      <c r="D3101" s="2">
        <v>45</v>
      </c>
      <c r="E3101" s="6">
        <v>27476</v>
      </c>
      <c r="F3101" s="7">
        <v>44160.53806712963</v>
      </c>
      <c r="G3101" s="69" t="s">
        <v>4</v>
      </c>
      <c r="H3101" s="68">
        <v>1819</v>
      </c>
      <c r="I3101" s="93">
        <f t="shared" si="227"/>
        <v>18.373737373737374</v>
      </c>
      <c r="J3101" s="93">
        <v>3.859</v>
      </c>
      <c r="K3101" s="69">
        <v>99</v>
      </c>
      <c r="L3101" s="68">
        <v>497</v>
      </c>
      <c r="M3101" s="93">
        <f t="shared" si="228"/>
        <v>5.0202020202020199</v>
      </c>
      <c r="N3101" s="93">
        <v>2.3079999999999998</v>
      </c>
      <c r="O3101" s="69">
        <v>99</v>
      </c>
      <c r="P3101" s="191">
        <f t="shared" si="229"/>
        <v>3.6599597585513082</v>
      </c>
      <c r="Q3101" s="77" t="s">
        <v>718</v>
      </c>
      <c r="U3101" s="227" t="s">
        <v>17384</v>
      </c>
      <c r="V3101" s="34">
        <v>0.4145833333333333</v>
      </c>
      <c r="W3101" s="85">
        <v>0.54861111111111105</v>
      </c>
      <c r="X3101" s="78">
        <f t="shared" si="230"/>
        <v>0.13402777777777775</v>
      </c>
    </row>
    <row r="3102" spans="1:24" x14ac:dyDescent="0.3">
      <c r="A3102" s="47" t="s">
        <v>16671</v>
      </c>
      <c r="B3102" s="68" t="s">
        <v>1428</v>
      </c>
      <c r="C3102" s="2" t="s">
        <v>1</v>
      </c>
      <c r="D3102" s="2">
        <v>55</v>
      </c>
      <c r="E3102" s="6">
        <v>23901</v>
      </c>
      <c r="F3102" s="7">
        <v>44160.572430555556</v>
      </c>
      <c r="G3102" s="69" t="s">
        <v>4</v>
      </c>
      <c r="H3102" s="68">
        <v>2606</v>
      </c>
      <c r="I3102" s="93">
        <f t="shared" si="227"/>
        <v>26.323232323232322</v>
      </c>
      <c r="J3102" s="93">
        <v>6.577</v>
      </c>
      <c r="K3102" s="69">
        <v>99</v>
      </c>
      <c r="L3102" s="68">
        <v>547</v>
      </c>
      <c r="M3102" s="93">
        <f t="shared" si="228"/>
        <v>5.5252525252525251</v>
      </c>
      <c r="N3102" s="93">
        <v>2.476</v>
      </c>
      <c r="O3102" s="69">
        <v>99</v>
      </c>
      <c r="P3102" s="191">
        <f t="shared" si="229"/>
        <v>4.7641681901279709</v>
      </c>
      <c r="Q3102" s="77" t="s">
        <v>718</v>
      </c>
      <c r="U3102" s="227" t="s">
        <v>17384</v>
      </c>
      <c r="V3102" s="34">
        <v>0.43472222222222223</v>
      </c>
      <c r="W3102" s="85">
        <v>0.58333333333333337</v>
      </c>
      <c r="X3102" s="78">
        <f t="shared" si="230"/>
        <v>0.14861111111111114</v>
      </c>
    </row>
    <row r="3103" spans="1:24" x14ac:dyDescent="0.3">
      <c r="A3103" s="47" t="s">
        <v>5267</v>
      </c>
      <c r="B3103" s="68" t="s">
        <v>5268</v>
      </c>
      <c r="C3103" s="2" t="s">
        <v>1</v>
      </c>
      <c r="D3103" s="2">
        <v>52</v>
      </c>
      <c r="E3103" s="6">
        <v>24847</v>
      </c>
      <c r="F3103" s="7">
        <v>44161.536620370367</v>
      </c>
      <c r="G3103" s="69" t="s">
        <v>4</v>
      </c>
      <c r="H3103" s="68">
        <v>2557</v>
      </c>
      <c r="I3103" s="93">
        <f t="shared" si="227"/>
        <v>25.828282828282827</v>
      </c>
      <c r="J3103" s="93">
        <v>4.4880000000000004</v>
      </c>
      <c r="K3103" s="69">
        <v>99</v>
      </c>
      <c r="L3103" s="68">
        <v>592</v>
      </c>
      <c r="M3103" s="93">
        <f t="shared" si="228"/>
        <v>5.9797979797979801</v>
      </c>
      <c r="N3103" s="93">
        <v>2.4580000000000002</v>
      </c>
      <c r="O3103" s="69">
        <v>99</v>
      </c>
      <c r="P3103" s="191">
        <f t="shared" si="229"/>
        <v>4.3192567567567561</v>
      </c>
      <c r="Q3103" s="77" t="s">
        <v>718</v>
      </c>
      <c r="U3103" s="227" t="s">
        <v>17384</v>
      </c>
      <c r="V3103" s="34">
        <v>0.40486111111111112</v>
      </c>
      <c r="W3103" s="85">
        <v>0.54861111111111105</v>
      </c>
      <c r="X3103" s="78">
        <f t="shared" si="230"/>
        <v>0.14374999999999993</v>
      </c>
    </row>
    <row r="3104" spans="1:24" x14ac:dyDescent="0.3">
      <c r="A3104" s="47" t="s">
        <v>3155</v>
      </c>
      <c r="B3104" s="68" t="s">
        <v>993</v>
      </c>
      <c r="C3104" s="2" t="s">
        <v>1</v>
      </c>
      <c r="D3104" s="2">
        <v>48</v>
      </c>
      <c r="E3104" s="6">
        <v>26347</v>
      </c>
      <c r="F3104" s="7">
        <v>44161.630162037036</v>
      </c>
      <c r="G3104" s="69" t="s">
        <v>4</v>
      </c>
      <c r="H3104" s="68">
        <v>1570</v>
      </c>
      <c r="I3104" s="93">
        <f t="shared" si="227"/>
        <v>15.858585858585858</v>
      </c>
      <c r="J3104" s="93">
        <v>4.2469999999999999</v>
      </c>
      <c r="K3104" s="69">
        <v>99</v>
      </c>
      <c r="L3104" s="68">
        <v>398</v>
      </c>
      <c r="M3104" s="93">
        <f t="shared" si="228"/>
        <v>4.0202020202020199</v>
      </c>
      <c r="N3104" s="93">
        <v>2.2629999999999999</v>
      </c>
      <c r="O3104" s="69">
        <v>99</v>
      </c>
      <c r="P3104" s="191">
        <f t="shared" si="229"/>
        <v>3.9447236180904524</v>
      </c>
      <c r="Q3104" s="77" t="s">
        <v>718</v>
      </c>
      <c r="U3104" s="227" t="s">
        <v>17384</v>
      </c>
      <c r="V3104" s="34">
        <v>0.4826388888888889</v>
      </c>
      <c r="W3104" s="85">
        <v>0.64583333333333337</v>
      </c>
      <c r="X3104" s="78">
        <f t="shared" si="230"/>
        <v>0.16319444444444448</v>
      </c>
    </row>
    <row r="3105" spans="1:24" x14ac:dyDescent="0.3">
      <c r="A3105" s="47" t="s">
        <v>4527</v>
      </c>
      <c r="B3105" s="68" t="s">
        <v>1370</v>
      </c>
      <c r="C3105" s="2" t="s">
        <v>1</v>
      </c>
      <c r="D3105" s="2">
        <v>42</v>
      </c>
      <c r="E3105" s="6">
        <v>28605</v>
      </c>
      <c r="F3105" s="7">
        <v>44162.39502314815</v>
      </c>
      <c r="G3105" s="69" t="s">
        <v>4</v>
      </c>
      <c r="H3105" s="68">
        <v>1672</v>
      </c>
      <c r="I3105" s="93">
        <f t="shared" si="227"/>
        <v>16.72</v>
      </c>
      <c r="J3105" s="93">
        <v>3.8559999999999999</v>
      </c>
      <c r="K3105" s="69">
        <v>100</v>
      </c>
      <c r="L3105" s="68">
        <v>501</v>
      </c>
      <c r="M3105" s="93">
        <f t="shared" si="228"/>
        <v>5.01</v>
      </c>
      <c r="N3105" s="93">
        <v>2.125</v>
      </c>
      <c r="O3105" s="69">
        <v>100</v>
      </c>
      <c r="P3105" s="191">
        <f t="shared" si="229"/>
        <v>3.337325349301397</v>
      </c>
      <c r="Q3105" s="77" t="s">
        <v>718</v>
      </c>
      <c r="U3105" s="227" t="s">
        <v>17384</v>
      </c>
      <c r="V3105" s="34">
        <v>0.43541666666666662</v>
      </c>
      <c r="W3105" s="85">
        <v>0.61458333333333337</v>
      </c>
      <c r="X3105" s="78">
        <f t="shared" si="230"/>
        <v>0.17916666666666675</v>
      </c>
    </row>
    <row r="3106" spans="1:24" x14ac:dyDescent="0.3">
      <c r="A3106" s="47" t="s">
        <v>16689</v>
      </c>
      <c r="B3106" s="68" t="s">
        <v>16690</v>
      </c>
      <c r="C3106" s="2" t="s">
        <v>1</v>
      </c>
      <c r="D3106" s="2">
        <v>48</v>
      </c>
      <c r="E3106" s="6">
        <v>26268</v>
      </c>
      <c r="F3106" s="7">
        <v>44162.502395833333</v>
      </c>
      <c r="G3106" s="69" t="s">
        <v>4</v>
      </c>
      <c r="H3106" s="68">
        <v>1297</v>
      </c>
      <c r="I3106" s="93">
        <f t="shared" si="227"/>
        <v>12.97</v>
      </c>
      <c r="J3106" s="93">
        <v>3.5720000000000001</v>
      </c>
      <c r="K3106" s="69">
        <v>100</v>
      </c>
      <c r="L3106" s="68">
        <v>418</v>
      </c>
      <c r="M3106" s="93">
        <f t="shared" si="228"/>
        <v>4.18</v>
      </c>
      <c r="N3106" s="93">
        <v>1.9510000000000001</v>
      </c>
      <c r="O3106" s="69">
        <v>100</v>
      </c>
      <c r="P3106" s="191">
        <f t="shared" si="229"/>
        <v>3.1028708133971294</v>
      </c>
      <c r="Q3106" s="77" t="s">
        <v>718</v>
      </c>
      <c r="U3106" s="227" t="s">
        <v>17384</v>
      </c>
      <c r="V3106" s="34">
        <v>0.38055555555555554</v>
      </c>
      <c r="W3106" s="85">
        <v>0.52083333333333337</v>
      </c>
      <c r="X3106" s="78">
        <f t="shared" si="230"/>
        <v>0.14027777777777783</v>
      </c>
    </row>
    <row r="3107" spans="1:24" x14ac:dyDescent="0.3">
      <c r="A3107" s="47" t="s">
        <v>16691</v>
      </c>
      <c r="B3107" s="68" t="s">
        <v>16692</v>
      </c>
      <c r="C3107" s="2" t="s">
        <v>6</v>
      </c>
      <c r="D3107" s="2">
        <v>78</v>
      </c>
      <c r="E3107" s="6">
        <v>15481</v>
      </c>
      <c r="F3107" s="7">
        <v>44162.530405092592</v>
      </c>
      <c r="G3107" s="69" t="s">
        <v>4</v>
      </c>
      <c r="H3107" s="68">
        <v>2241</v>
      </c>
      <c r="I3107" s="93">
        <f t="shared" si="227"/>
        <v>22.41</v>
      </c>
      <c r="J3107" s="93">
        <v>4.4969999999999999</v>
      </c>
      <c r="K3107" s="69">
        <v>100</v>
      </c>
      <c r="L3107" s="68">
        <v>630</v>
      </c>
      <c r="M3107" s="93">
        <f t="shared" si="228"/>
        <v>6.3</v>
      </c>
      <c r="N3107" s="93">
        <v>2.492</v>
      </c>
      <c r="O3107" s="69">
        <v>100</v>
      </c>
      <c r="P3107" s="191">
        <f t="shared" si="229"/>
        <v>3.5571428571428574</v>
      </c>
      <c r="Q3107" s="77" t="s">
        <v>718</v>
      </c>
      <c r="U3107" s="227" t="s">
        <v>17384</v>
      </c>
      <c r="V3107" s="34">
        <v>0.3972222222222222</v>
      </c>
      <c r="W3107" s="85">
        <v>0.54861111111111105</v>
      </c>
      <c r="X3107" s="78">
        <f t="shared" si="230"/>
        <v>0.15138888888888885</v>
      </c>
    </row>
    <row r="3108" spans="1:24" x14ac:dyDescent="0.3">
      <c r="A3108" s="215" t="s">
        <v>16693</v>
      </c>
      <c r="B3108" s="68" t="s">
        <v>6395</v>
      </c>
      <c r="C3108" s="2" t="s">
        <v>1</v>
      </c>
      <c r="D3108" s="2">
        <v>54</v>
      </c>
      <c r="E3108" s="6">
        <v>24125</v>
      </c>
      <c r="F3108" s="7">
        <v>44162.540590277778</v>
      </c>
      <c r="G3108" s="69" t="s">
        <v>4</v>
      </c>
      <c r="H3108" s="68">
        <v>2463</v>
      </c>
      <c r="I3108" s="93">
        <f t="shared" si="227"/>
        <v>24.878787878787879</v>
      </c>
      <c r="J3108" s="93">
        <v>5.8559999999999999</v>
      </c>
      <c r="K3108" s="69">
        <v>99</v>
      </c>
      <c r="L3108" s="68">
        <v>517</v>
      </c>
      <c r="M3108" s="93">
        <f t="shared" si="228"/>
        <v>5.2222222222222223</v>
      </c>
      <c r="N3108" s="93">
        <v>2.2570000000000001</v>
      </c>
      <c r="O3108" s="69">
        <v>99</v>
      </c>
      <c r="P3108" s="191">
        <f t="shared" si="229"/>
        <v>4.7640232108317218</v>
      </c>
      <c r="Q3108" s="77" t="s">
        <v>718</v>
      </c>
      <c r="U3108" s="227" t="s">
        <v>17384</v>
      </c>
      <c r="V3108" s="34">
        <v>0.40277777777777773</v>
      </c>
      <c r="W3108" s="85">
        <v>0.55902777777777779</v>
      </c>
      <c r="X3108" s="78">
        <f t="shared" si="230"/>
        <v>0.15625000000000006</v>
      </c>
    </row>
    <row r="3109" spans="1:24" x14ac:dyDescent="0.3">
      <c r="A3109" s="47" t="s">
        <v>4914</v>
      </c>
      <c r="B3109" s="68" t="s">
        <v>4915</v>
      </c>
      <c r="C3109" s="2" t="s">
        <v>1</v>
      </c>
      <c r="D3109" s="2">
        <v>49</v>
      </c>
      <c r="E3109" s="6">
        <v>26000</v>
      </c>
      <c r="F3109" s="7">
        <v>44162.557962962965</v>
      </c>
      <c r="G3109" s="69" t="s">
        <v>4</v>
      </c>
      <c r="H3109" s="68">
        <v>2566</v>
      </c>
      <c r="I3109" s="93">
        <f t="shared" si="227"/>
        <v>25.66</v>
      </c>
      <c r="J3109" s="93">
        <v>5.4610000000000003</v>
      </c>
      <c r="K3109" s="69">
        <v>100</v>
      </c>
      <c r="L3109" s="68">
        <v>407</v>
      </c>
      <c r="M3109" s="93">
        <f t="shared" si="228"/>
        <v>4.07</v>
      </c>
      <c r="N3109" s="93">
        <v>2.0310000000000001</v>
      </c>
      <c r="O3109" s="69">
        <v>100</v>
      </c>
      <c r="P3109" s="191">
        <f t="shared" si="229"/>
        <v>6.3046683046683043</v>
      </c>
      <c r="Q3109" s="77" t="s">
        <v>718</v>
      </c>
      <c r="U3109" s="227" t="s">
        <v>17384</v>
      </c>
      <c r="V3109" s="34">
        <v>0.43124999999999997</v>
      </c>
      <c r="W3109" s="85">
        <v>0.58333333333333337</v>
      </c>
      <c r="X3109" s="78">
        <f t="shared" si="230"/>
        <v>0.1520833333333334</v>
      </c>
    </row>
    <row r="3110" spans="1:24" x14ac:dyDescent="0.3">
      <c r="A3110" s="47" t="s">
        <v>16694</v>
      </c>
      <c r="B3110" s="68" t="s">
        <v>4027</v>
      </c>
      <c r="C3110" s="2" t="s">
        <v>1</v>
      </c>
      <c r="D3110" s="2">
        <v>55</v>
      </c>
      <c r="E3110" s="6">
        <v>23795</v>
      </c>
      <c r="F3110" s="7">
        <v>44162.579421296294</v>
      </c>
      <c r="G3110" s="69" t="s">
        <v>4</v>
      </c>
      <c r="H3110" s="68">
        <v>2250</v>
      </c>
      <c r="I3110" s="93">
        <f t="shared" si="227"/>
        <v>22.727272727272727</v>
      </c>
      <c r="J3110" s="93">
        <v>4.93</v>
      </c>
      <c r="K3110" s="69">
        <v>99</v>
      </c>
      <c r="L3110" s="68">
        <v>477</v>
      </c>
      <c r="M3110" s="93">
        <f t="shared" si="228"/>
        <v>4.8181818181818183</v>
      </c>
      <c r="N3110" s="93">
        <v>2.3660000000000001</v>
      </c>
      <c r="O3110" s="69">
        <v>99</v>
      </c>
      <c r="P3110" s="191">
        <f t="shared" si="229"/>
        <v>4.7169811320754711</v>
      </c>
      <c r="Q3110" s="77" t="s">
        <v>718</v>
      </c>
      <c r="U3110" s="227" t="s">
        <v>17384</v>
      </c>
      <c r="V3110" s="34">
        <v>0.44097222222222227</v>
      </c>
      <c r="W3110" s="85">
        <v>0.59375</v>
      </c>
      <c r="X3110" s="78">
        <f t="shared" si="230"/>
        <v>0.15277777777777773</v>
      </c>
    </row>
    <row r="3111" spans="1:24" x14ac:dyDescent="0.3">
      <c r="A3111" s="47" t="s">
        <v>4967</v>
      </c>
      <c r="B3111" s="68" t="s">
        <v>4968</v>
      </c>
      <c r="C3111" s="2" t="s">
        <v>1</v>
      </c>
      <c r="D3111" s="2">
        <v>46</v>
      </c>
      <c r="E3111" s="6">
        <v>27015</v>
      </c>
      <c r="F3111" s="7">
        <v>44162.612997685188</v>
      </c>
      <c r="G3111" s="69" t="s">
        <v>4</v>
      </c>
      <c r="H3111" s="68">
        <v>2245</v>
      </c>
      <c r="I3111" s="93">
        <f t="shared" si="227"/>
        <v>22.676767676767678</v>
      </c>
      <c r="J3111" s="93">
        <v>6.7</v>
      </c>
      <c r="K3111" s="69">
        <v>99</v>
      </c>
      <c r="L3111" s="68">
        <v>508</v>
      </c>
      <c r="M3111" s="93">
        <f t="shared" si="228"/>
        <v>5.1313131313131315</v>
      </c>
      <c r="N3111" s="93">
        <v>2.2709999999999999</v>
      </c>
      <c r="O3111" s="69">
        <v>99</v>
      </c>
      <c r="P3111" s="191">
        <f t="shared" si="229"/>
        <v>4.4192913385826769</v>
      </c>
      <c r="Q3111" s="77" t="s">
        <v>718</v>
      </c>
      <c r="U3111" s="227" t="s">
        <v>17384</v>
      </c>
      <c r="V3111" s="34">
        <v>0.47569444444444442</v>
      </c>
      <c r="W3111" s="85">
        <v>0.61805555555555558</v>
      </c>
      <c r="X3111" s="78">
        <f t="shared" si="230"/>
        <v>0.14236111111111116</v>
      </c>
    </row>
    <row r="3112" spans="1:24" x14ac:dyDescent="0.3">
      <c r="A3112" s="47" t="s">
        <v>16698</v>
      </c>
      <c r="B3112" s="68" t="s">
        <v>16699</v>
      </c>
      <c r="C3112" s="2" t="s">
        <v>6</v>
      </c>
      <c r="D3112" s="2">
        <v>49</v>
      </c>
      <c r="E3112" s="6">
        <v>25937</v>
      </c>
      <c r="F3112" s="7">
        <v>44165.408506944441</v>
      </c>
      <c r="G3112" s="69" t="s">
        <v>71</v>
      </c>
      <c r="H3112" s="68">
        <v>1082</v>
      </c>
      <c r="I3112" s="93">
        <f t="shared" si="227"/>
        <v>10.929292929292929</v>
      </c>
      <c r="J3112" s="93">
        <v>3.5409999999999999</v>
      </c>
      <c r="K3112" s="69">
        <v>99</v>
      </c>
      <c r="L3112" s="68">
        <v>333</v>
      </c>
      <c r="M3112" s="93">
        <f t="shared" si="228"/>
        <v>3.3636363636363638</v>
      </c>
      <c r="N3112" s="93">
        <v>2.0019999999999998</v>
      </c>
      <c r="O3112" s="69">
        <v>99</v>
      </c>
      <c r="P3112" s="191">
        <f t="shared" si="229"/>
        <v>3.2492492492492491</v>
      </c>
      <c r="Q3112" s="77" t="s">
        <v>718</v>
      </c>
      <c r="U3112" s="227" t="s">
        <v>17384</v>
      </c>
      <c r="V3112" s="34">
        <v>0.4152777777777778</v>
      </c>
      <c r="W3112" s="85">
        <v>0.58333333333333337</v>
      </c>
      <c r="X3112" s="78">
        <f t="shared" si="230"/>
        <v>0.16805555555555557</v>
      </c>
    </row>
    <row r="3113" spans="1:24" x14ac:dyDescent="0.3">
      <c r="A3113" s="47" t="s">
        <v>16702</v>
      </c>
      <c r="B3113" s="68" t="s">
        <v>16703</v>
      </c>
      <c r="C3113" s="2" t="s">
        <v>6</v>
      </c>
      <c r="D3113" s="2">
        <v>84</v>
      </c>
      <c r="E3113" s="6">
        <v>13144</v>
      </c>
      <c r="F3113" s="7">
        <v>44165.521145833336</v>
      </c>
      <c r="G3113" s="69" t="s">
        <v>4</v>
      </c>
      <c r="H3113" s="68">
        <v>3907</v>
      </c>
      <c r="I3113" s="93">
        <f t="shared" si="227"/>
        <v>39.464646464646464</v>
      </c>
      <c r="J3113" s="93">
        <v>6.6040000000000001</v>
      </c>
      <c r="K3113" s="69">
        <v>99</v>
      </c>
      <c r="L3113" s="68">
        <v>1655</v>
      </c>
      <c r="M3113" s="93">
        <f t="shared" si="228"/>
        <v>16.717171717171716</v>
      </c>
      <c r="N3113" s="93">
        <v>4.3499999999999996</v>
      </c>
      <c r="O3113" s="69">
        <v>99</v>
      </c>
      <c r="P3113" s="191">
        <f t="shared" si="229"/>
        <v>2.360725075528701</v>
      </c>
      <c r="Q3113" s="77" t="s">
        <v>718</v>
      </c>
      <c r="U3113" s="227" t="s">
        <v>17384</v>
      </c>
      <c r="V3113" s="34">
        <v>0.39166666666666666</v>
      </c>
      <c r="W3113" s="85">
        <v>0.53472222222222221</v>
      </c>
      <c r="X3113" s="78">
        <f t="shared" si="230"/>
        <v>0.14305555555555555</v>
      </c>
    </row>
    <row r="3114" spans="1:24" x14ac:dyDescent="0.3">
      <c r="A3114" s="47" t="s">
        <v>3839</v>
      </c>
      <c r="B3114" s="68" t="s">
        <v>806</v>
      </c>
      <c r="C3114" s="2" t="s">
        <v>1</v>
      </c>
      <c r="D3114" s="2">
        <v>49</v>
      </c>
      <c r="E3114" s="6">
        <v>26142</v>
      </c>
      <c r="F3114" s="7">
        <v>44165.553807870368</v>
      </c>
      <c r="G3114" s="69" t="s">
        <v>4</v>
      </c>
      <c r="H3114" s="68">
        <v>1735</v>
      </c>
      <c r="I3114" s="93">
        <f t="shared" si="227"/>
        <v>17.525252525252526</v>
      </c>
      <c r="J3114" s="93">
        <v>4.0970000000000004</v>
      </c>
      <c r="K3114" s="69">
        <v>99</v>
      </c>
      <c r="L3114" s="68">
        <v>410</v>
      </c>
      <c r="M3114" s="93">
        <f t="shared" si="228"/>
        <v>4.141414141414141</v>
      </c>
      <c r="N3114" s="93">
        <v>2.1709999999999998</v>
      </c>
      <c r="O3114" s="69">
        <v>99</v>
      </c>
      <c r="P3114" s="191">
        <f t="shared" si="229"/>
        <v>4.2317073170731714</v>
      </c>
      <c r="Q3114" s="77" t="s">
        <v>718</v>
      </c>
      <c r="U3114" s="227" t="s">
        <v>17384</v>
      </c>
      <c r="V3114" s="34">
        <v>0.40625</v>
      </c>
      <c r="W3114" s="85">
        <v>0.5625</v>
      </c>
      <c r="X3114" s="78">
        <f t="shared" si="230"/>
        <v>0.15625</v>
      </c>
    </row>
    <row r="3115" spans="1:24" x14ac:dyDescent="0.3">
      <c r="A3115" s="47" t="s">
        <v>11688</v>
      </c>
      <c r="B3115" s="68" t="s">
        <v>6060</v>
      </c>
      <c r="C3115" s="2" t="s">
        <v>1</v>
      </c>
      <c r="D3115" s="2">
        <v>47</v>
      </c>
      <c r="E3115" s="6">
        <v>26789</v>
      </c>
      <c r="F3115" s="7">
        <v>44165.57640046296</v>
      </c>
      <c r="G3115" s="69" t="s">
        <v>4</v>
      </c>
      <c r="H3115" s="68">
        <v>1718</v>
      </c>
      <c r="I3115" s="93">
        <f t="shared" si="227"/>
        <v>17.18</v>
      </c>
      <c r="J3115" s="93">
        <v>5.4690000000000003</v>
      </c>
      <c r="K3115" s="69">
        <v>100</v>
      </c>
      <c r="L3115" s="68">
        <v>294</v>
      </c>
      <c r="M3115" s="93">
        <f t="shared" si="228"/>
        <v>2.94</v>
      </c>
      <c r="N3115" s="93">
        <v>1.65</v>
      </c>
      <c r="O3115" s="69">
        <v>100</v>
      </c>
      <c r="P3115" s="191">
        <f t="shared" si="229"/>
        <v>5.8435374149659864</v>
      </c>
      <c r="Q3115" s="77" t="s">
        <v>718</v>
      </c>
      <c r="U3115" s="227" t="s">
        <v>17384</v>
      </c>
      <c r="V3115" s="34">
        <v>0.43333333333333335</v>
      </c>
      <c r="W3115" s="85">
        <v>0.59722222222222221</v>
      </c>
      <c r="X3115" s="78">
        <f t="shared" si="230"/>
        <v>0.16388888888888886</v>
      </c>
    </row>
    <row r="3116" spans="1:24" x14ac:dyDescent="0.3">
      <c r="A3116" s="47" t="s">
        <v>11860</v>
      </c>
      <c r="B3116" s="68" t="s">
        <v>6266</v>
      </c>
      <c r="C3116" s="2" t="s">
        <v>1</v>
      </c>
      <c r="D3116" s="2">
        <v>47</v>
      </c>
      <c r="E3116" s="6">
        <v>26877</v>
      </c>
      <c r="F3116" s="7">
        <v>44165.605081018519</v>
      </c>
      <c r="G3116" s="69" t="s">
        <v>4</v>
      </c>
      <c r="H3116" s="68">
        <v>1747</v>
      </c>
      <c r="I3116" s="93">
        <f t="shared" si="227"/>
        <v>17.646464646464647</v>
      </c>
      <c r="J3116" s="93">
        <v>4.5410000000000004</v>
      </c>
      <c r="K3116" s="69">
        <v>99</v>
      </c>
      <c r="L3116" s="68">
        <v>269</v>
      </c>
      <c r="M3116" s="93">
        <f t="shared" si="228"/>
        <v>2.7171717171717171</v>
      </c>
      <c r="N3116" s="93">
        <v>1.79</v>
      </c>
      <c r="O3116" s="69">
        <v>99</v>
      </c>
      <c r="P3116" s="191">
        <f t="shared" si="229"/>
        <v>6.4944237918215615</v>
      </c>
      <c r="Q3116" s="77" t="s">
        <v>718</v>
      </c>
      <c r="U3116" s="227" t="s">
        <v>17384</v>
      </c>
      <c r="V3116" s="34">
        <v>0.45069444444444445</v>
      </c>
      <c r="W3116" s="85">
        <v>0.61111111111111105</v>
      </c>
      <c r="X3116" s="78">
        <f t="shared" si="230"/>
        <v>0.1604166666666666</v>
      </c>
    </row>
    <row r="3117" spans="1:24" x14ac:dyDescent="0.3">
      <c r="A3117" s="46" t="s">
        <v>11353</v>
      </c>
      <c r="B3117" s="68" t="s">
        <v>5498</v>
      </c>
      <c r="C3117" s="2" t="s">
        <v>1</v>
      </c>
      <c r="D3117" s="2">
        <v>51</v>
      </c>
      <c r="E3117" s="6">
        <v>25432</v>
      </c>
      <c r="F3117" s="7">
        <v>44165.639444444445</v>
      </c>
      <c r="G3117" s="69" t="s">
        <v>4</v>
      </c>
      <c r="H3117" s="68">
        <v>2680</v>
      </c>
      <c r="I3117" s="93">
        <f t="shared" si="227"/>
        <v>26.8</v>
      </c>
      <c r="J3117" s="93">
        <v>5.7</v>
      </c>
      <c r="K3117" s="69">
        <v>100</v>
      </c>
      <c r="L3117" s="68">
        <v>455</v>
      </c>
      <c r="M3117" s="93">
        <f t="shared" si="228"/>
        <v>4.55</v>
      </c>
      <c r="N3117" s="93">
        <v>2.157</v>
      </c>
      <c r="O3117" s="69">
        <v>100</v>
      </c>
      <c r="P3117" s="191">
        <f t="shared" si="229"/>
        <v>5.8901098901098905</v>
      </c>
      <c r="Q3117" s="77" t="s">
        <v>718</v>
      </c>
      <c r="U3117" s="227" t="s">
        <v>17384</v>
      </c>
      <c r="V3117" s="34">
        <v>0.50347222222222221</v>
      </c>
      <c r="W3117" s="85">
        <v>0.66666666666666663</v>
      </c>
      <c r="X3117" s="78">
        <f t="shared" si="230"/>
        <v>0.16319444444444442</v>
      </c>
    </row>
    <row r="3118" spans="1:24" x14ac:dyDescent="0.3">
      <c r="A3118" s="46" t="s">
        <v>16705</v>
      </c>
      <c r="B3118" s="68" t="s">
        <v>16706</v>
      </c>
      <c r="C3118" s="2" t="s">
        <v>1</v>
      </c>
      <c r="D3118" s="2">
        <v>42</v>
      </c>
      <c r="E3118" s="6">
        <v>28651</v>
      </c>
      <c r="F3118" s="7">
        <v>44165.651770833334</v>
      </c>
      <c r="G3118" s="69" t="s">
        <v>4</v>
      </c>
      <c r="H3118" s="68">
        <v>1561</v>
      </c>
      <c r="I3118" s="93">
        <f t="shared" si="227"/>
        <v>15.767676767676768</v>
      </c>
      <c r="J3118" s="93">
        <v>3.984</v>
      </c>
      <c r="K3118" s="69">
        <v>99</v>
      </c>
      <c r="L3118" s="68">
        <v>357</v>
      </c>
      <c r="M3118" s="93">
        <f t="shared" si="228"/>
        <v>3.606060606060606</v>
      </c>
      <c r="N3118" s="93">
        <v>1.91</v>
      </c>
      <c r="O3118" s="69">
        <v>99</v>
      </c>
      <c r="P3118" s="191">
        <f t="shared" si="229"/>
        <v>4.3725490196078436</v>
      </c>
      <c r="Q3118" s="77" t="s">
        <v>718</v>
      </c>
      <c r="U3118" s="227" t="s">
        <v>17384</v>
      </c>
      <c r="V3118" s="34">
        <v>0.51527777777777783</v>
      </c>
      <c r="W3118" s="85">
        <v>0.66666666666666663</v>
      </c>
      <c r="X3118" s="78">
        <f t="shared" si="230"/>
        <v>0.1513888888888888</v>
      </c>
    </row>
    <row r="3119" spans="1:24" x14ac:dyDescent="0.3">
      <c r="A3119" s="47" t="s">
        <v>12244</v>
      </c>
      <c r="B3119" s="68" t="s">
        <v>6512</v>
      </c>
      <c r="C3119" s="2" t="s">
        <v>1</v>
      </c>
      <c r="D3119" s="2">
        <v>41</v>
      </c>
      <c r="E3119" s="6">
        <v>29028</v>
      </c>
      <c r="F3119" s="7">
        <v>44166.527719907404</v>
      </c>
      <c r="G3119" s="69" t="s">
        <v>4</v>
      </c>
      <c r="H3119" s="68">
        <v>1693</v>
      </c>
      <c r="I3119" s="93">
        <f t="shared" si="227"/>
        <v>17.1010101010101</v>
      </c>
      <c r="J3119" s="93">
        <v>4.7949999999999999</v>
      </c>
      <c r="K3119" s="69">
        <v>99</v>
      </c>
      <c r="L3119" s="68">
        <v>490</v>
      </c>
      <c r="M3119" s="93">
        <f t="shared" si="228"/>
        <v>4.9494949494949498</v>
      </c>
      <c r="N3119" s="93">
        <v>2.4129999999999998</v>
      </c>
      <c r="O3119" s="69">
        <v>99</v>
      </c>
      <c r="P3119" s="191">
        <f t="shared" si="229"/>
        <v>3.455102040816326</v>
      </c>
      <c r="Q3119" s="77" t="s">
        <v>718</v>
      </c>
      <c r="U3119" s="227" t="s">
        <v>17384</v>
      </c>
      <c r="V3119" s="32">
        <v>0.3923611111111111</v>
      </c>
      <c r="W3119" s="83">
        <v>0.53472222222222221</v>
      </c>
      <c r="X3119" s="86">
        <f t="shared" si="230"/>
        <v>0.1423611111111111</v>
      </c>
    </row>
    <row r="3120" spans="1:24" x14ac:dyDescent="0.3">
      <c r="A3120" s="47" t="s">
        <v>3604</v>
      </c>
      <c r="B3120" s="68" t="s">
        <v>249</v>
      </c>
      <c r="C3120" s="2" t="s">
        <v>1</v>
      </c>
      <c r="D3120" s="2">
        <v>50</v>
      </c>
      <c r="E3120" s="6">
        <v>25692</v>
      </c>
      <c r="F3120" s="7">
        <v>44166.538078703707</v>
      </c>
      <c r="G3120" s="69" t="s">
        <v>4</v>
      </c>
      <c r="H3120" s="68">
        <v>1799</v>
      </c>
      <c r="I3120" s="93">
        <f t="shared" si="227"/>
        <v>18.171717171717173</v>
      </c>
      <c r="J3120" s="93">
        <v>4.6310000000000002</v>
      </c>
      <c r="K3120" s="69">
        <v>99</v>
      </c>
      <c r="L3120" s="68">
        <v>430</v>
      </c>
      <c r="M3120" s="93">
        <f t="shared" si="228"/>
        <v>4.3434343434343434</v>
      </c>
      <c r="N3120" s="93">
        <v>2.0659999999999998</v>
      </c>
      <c r="O3120" s="69">
        <v>99</v>
      </c>
      <c r="P3120" s="191">
        <f t="shared" si="229"/>
        <v>4.1837209302325586</v>
      </c>
      <c r="Q3120" s="77" t="s">
        <v>718</v>
      </c>
      <c r="U3120" s="227" t="s">
        <v>17384</v>
      </c>
      <c r="V3120" s="32">
        <v>0.4055555555555555</v>
      </c>
      <c r="W3120" s="83">
        <v>0.54861111111111105</v>
      </c>
      <c r="X3120" s="86">
        <f t="shared" si="230"/>
        <v>0.14305555555555555</v>
      </c>
    </row>
    <row r="3121" spans="1:24" x14ac:dyDescent="0.3">
      <c r="A3121" s="47" t="s">
        <v>17387</v>
      </c>
      <c r="B3121" s="68" t="s">
        <v>6497</v>
      </c>
      <c r="C3121" s="2" t="s">
        <v>1</v>
      </c>
      <c r="D3121" s="2">
        <v>69</v>
      </c>
      <c r="E3121" s="6">
        <v>18728</v>
      </c>
      <c r="F3121" s="7">
        <v>44166.565162037034</v>
      </c>
      <c r="G3121" s="69" t="s">
        <v>4</v>
      </c>
      <c r="H3121" s="68">
        <v>3052</v>
      </c>
      <c r="I3121" s="93">
        <f t="shared" si="227"/>
        <v>30.52</v>
      </c>
      <c r="J3121" s="93">
        <v>8.077</v>
      </c>
      <c r="K3121" s="69">
        <v>100</v>
      </c>
      <c r="L3121" s="68">
        <v>491</v>
      </c>
      <c r="M3121" s="93">
        <f t="shared" si="228"/>
        <v>4.91</v>
      </c>
      <c r="N3121" s="93">
        <v>2.202</v>
      </c>
      <c r="O3121" s="69">
        <v>100</v>
      </c>
      <c r="P3121" s="191">
        <f t="shared" si="229"/>
        <v>6.2158859470468428</v>
      </c>
      <c r="Q3121" s="77" t="s">
        <v>718</v>
      </c>
      <c r="U3121" s="227" t="s">
        <v>17384</v>
      </c>
      <c r="V3121" s="32">
        <v>0.43194444444444446</v>
      </c>
      <c r="W3121" s="83">
        <v>0.58333333333333337</v>
      </c>
      <c r="X3121" s="86">
        <f t="shared" si="230"/>
        <v>0.15138888888888891</v>
      </c>
    </row>
    <row r="3122" spans="1:24" x14ac:dyDescent="0.3">
      <c r="A3122" s="47" t="s">
        <v>3806</v>
      </c>
      <c r="B3122" s="68" t="s">
        <v>776</v>
      </c>
      <c r="C3122" s="2" t="s">
        <v>1</v>
      </c>
      <c r="D3122" s="2">
        <v>45</v>
      </c>
      <c r="E3122" s="6">
        <v>27435</v>
      </c>
      <c r="F3122" s="7">
        <v>44166.606249999997</v>
      </c>
      <c r="G3122" s="69" t="s">
        <v>4</v>
      </c>
      <c r="H3122" s="68">
        <v>1917</v>
      </c>
      <c r="I3122" s="93">
        <f t="shared" si="227"/>
        <v>19.170000000000002</v>
      </c>
      <c r="J3122" s="93">
        <v>4.7590000000000003</v>
      </c>
      <c r="K3122" s="69">
        <v>100</v>
      </c>
      <c r="L3122" s="68">
        <v>315</v>
      </c>
      <c r="M3122" s="93">
        <f t="shared" si="228"/>
        <v>3.15</v>
      </c>
      <c r="N3122" s="93">
        <v>1.702</v>
      </c>
      <c r="O3122" s="69">
        <v>100</v>
      </c>
      <c r="P3122" s="191">
        <f t="shared" si="229"/>
        <v>6.0857142857142863</v>
      </c>
      <c r="Q3122" s="77" t="s">
        <v>718</v>
      </c>
      <c r="U3122" s="227" t="s">
        <v>17384</v>
      </c>
      <c r="V3122" s="32">
        <v>0.4513888888888889</v>
      </c>
      <c r="W3122" s="83">
        <v>0.61111111111111105</v>
      </c>
      <c r="X3122" s="86">
        <f t="shared" si="230"/>
        <v>0.15972222222222215</v>
      </c>
    </row>
    <row r="3123" spans="1:24" x14ac:dyDescent="0.3">
      <c r="A3123" s="47" t="s">
        <v>4678</v>
      </c>
      <c r="B3123" s="68" t="s">
        <v>4679</v>
      </c>
      <c r="C3123" s="2" t="s">
        <v>1</v>
      </c>
      <c r="D3123" s="2">
        <v>42</v>
      </c>
      <c r="E3123" s="6">
        <v>28579</v>
      </c>
      <c r="F3123" s="7">
        <v>44167.529606481483</v>
      </c>
      <c r="G3123" s="69" t="s">
        <v>4</v>
      </c>
      <c r="H3123" s="68">
        <v>1616</v>
      </c>
      <c r="I3123" s="93">
        <f t="shared" si="227"/>
        <v>16.323232323232322</v>
      </c>
      <c r="J3123" s="93">
        <v>5.4820000000000002</v>
      </c>
      <c r="K3123" s="69">
        <v>99</v>
      </c>
      <c r="L3123" s="68">
        <v>444</v>
      </c>
      <c r="M3123" s="93">
        <f t="shared" si="228"/>
        <v>4.4848484848484844</v>
      </c>
      <c r="N3123" s="93">
        <v>2.31</v>
      </c>
      <c r="O3123" s="69">
        <v>99</v>
      </c>
      <c r="P3123" s="191">
        <f t="shared" si="229"/>
        <v>3.6396396396396398</v>
      </c>
      <c r="Q3123" s="77" t="s">
        <v>718</v>
      </c>
      <c r="U3123" s="227" t="s">
        <v>17384</v>
      </c>
      <c r="V3123" s="32">
        <v>0.38194444444444442</v>
      </c>
      <c r="W3123" s="83">
        <v>0.53472222222222221</v>
      </c>
      <c r="X3123" s="86">
        <f t="shared" si="230"/>
        <v>0.15277777777777779</v>
      </c>
    </row>
    <row r="3124" spans="1:24" x14ac:dyDescent="0.3">
      <c r="A3124" s="47" t="s">
        <v>11743</v>
      </c>
      <c r="B3124" s="68" t="s">
        <v>7077</v>
      </c>
      <c r="C3124" s="2" t="s">
        <v>1</v>
      </c>
      <c r="D3124" s="2">
        <v>60</v>
      </c>
      <c r="E3124" s="6">
        <v>22056</v>
      </c>
      <c r="F3124" s="7">
        <v>44167.556250000001</v>
      </c>
      <c r="G3124" s="69" t="s">
        <v>4</v>
      </c>
      <c r="H3124" s="68">
        <v>2286</v>
      </c>
      <c r="I3124" s="93">
        <f t="shared" si="227"/>
        <v>23.09090909090909</v>
      </c>
      <c r="J3124" s="93">
        <v>5.282</v>
      </c>
      <c r="K3124" s="69">
        <v>99</v>
      </c>
      <c r="L3124" s="68">
        <v>423</v>
      </c>
      <c r="M3124" s="93">
        <f t="shared" si="228"/>
        <v>4.2727272727272725</v>
      </c>
      <c r="N3124" s="93">
        <v>2.1469999999999998</v>
      </c>
      <c r="O3124" s="69">
        <v>99</v>
      </c>
      <c r="P3124" s="191">
        <f t="shared" si="229"/>
        <v>5.4042553191489366</v>
      </c>
      <c r="Q3124" s="77" t="s">
        <v>718</v>
      </c>
      <c r="U3124" s="227" t="s">
        <v>17384</v>
      </c>
      <c r="V3124" s="32">
        <v>0.40625</v>
      </c>
      <c r="W3124" s="83">
        <v>0.56944444444444442</v>
      </c>
      <c r="X3124" s="86">
        <f t="shared" si="230"/>
        <v>0.16319444444444442</v>
      </c>
    </row>
    <row r="3125" spans="1:24" x14ac:dyDescent="0.3">
      <c r="A3125" s="47" t="s">
        <v>11687</v>
      </c>
      <c r="B3125" s="68" t="s">
        <v>5524</v>
      </c>
      <c r="C3125" s="2" t="s">
        <v>1</v>
      </c>
      <c r="D3125" s="2">
        <v>52</v>
      </c>
      <c r="E3125" s="6">
        <v>24857</v>
      </c>
      <c r="F3125" s="7">
        <v>44167.576412037037</v>
      </c>
      <c r="G3125" s="69" t="s">
        <v>4</v>
      </c>
      <c r="H3125" s="68">
        <v>2047</v>
      </c>
      <c r="I3125" s="93">
        <f t="shared" si="227"/>
        <v>20.676767676767678</v>
      </c>
      <c r="J3125" s="93">
        <v>4.9889999999999999</v>
      </c>
      <c r="K3125" s="69">
        <v>99</v>
      </c>
      <c r="L3125" s="68">
        <v>372</v>
      </c>
      <c r="M3125" s="93">
        <f t="shared" si="228"/>
        <v>3.7575757575757578</v>
      </c>
      <c r="N3125" s="93">
        <v>1.863</v>
      </c>
      <c r="O3125" s="69">
        <v>99</v>
      </c>
      <c r="P3125" s="191">
        <f t="shared" si="229"/>
        <v>5.502688172043011</v>
      </c>
      <c r="Q3125" s="77" t="s">
        <v>718</v>
      </c>
      <c r="U3125" s="227" t="s">
        <v>17384</v>
      </c>
      <c r="V3125" s="32">
        <v>0.4201388888888889</v>
      </c>
      <c r="W3125" s="83">
        <v>0.58333333333333337</v>
      </c>
      <c r="X3125" s="86">
        <f t="shared" si="230"/>
        <v>0.16319444444444448</v>
      </c>
    </row>
    <row r="3126" spans="1:24" x14ac:dyDescent="0.3">
      <c r="A3126" s="47" t="s">
        <v>11905</v>
      </c>
      <c r="B3126" s="68" t="s">
        <v>6046</v>
      </c>
      <c r="C3126" s="2" t="s">
        <v>1</v>
      </c>
      <c r="D3126" s="2">
        <v>49</v>
      </c>
      <c r="E3126" s="6">
        <v>25935</v>
      </c>
      <c r="F3126" s="7">
        <v>44168.528240740743</v>
      </c>
      <c r="G3126" s="69" t="s">
        <v>4</v>
      </c>
      <c r="H3126" s="68">
        <v>2563</v>
      </c>
      <c r="I3126" s="93">
        <f t="shared" si="227"/>
        <v>25.63</v>
      </c>
      <c r="J3126" s="93">
        <v>5.4020000000000001</v>
      </c>
      <c r="K3126" s="69">
        <v>100</v>
      </c>
      <c r="L3126" s="68">
        <v>481</v>
      </c>
      <c r="M3126" s="93">
        <f t="shared" si="228"/>
        <v>4.8099999999999996</v>
      </c>
      <c r="N3126" s="93">
        <v>2.0139999999999998</v>
      </c>
      <c r="O3126" s="69">
        <v>100</v>
      </c>
      <c r="P3126" s="191">
        <f t="shared" si="229"/>
        <v>5.3284823284823286</v>
      </c>
      <c r="Q3126" s="77" t="s">
        <v>718</v>
      </c>
      <c r="U3126" s="227" t="s">
        <v>17384</v>
      </c>
      <c r="V3126" s="32">
        <v>0.39374999999999999</v>
      </c>
      <c r="W3126" s="83">
        <v>0.53472222222222221</v>
      </c>
      <c r="X3126" s="86">
        <f t="shared" si="230"/>
        <v>0.14097222222222222</v>
      </c>
    </row>
    <row r="3127" spans="1:24" x14ac:dyDescent="0.3">
      <c r="A3127" s="47" t="s">
        <v>11517</v>
      </c>
      <c r="B3127" s="68" t="s">
        <v>5312</v>
      </c>
      <c r="C3127" s="2" t="s">
        <v>1</v>
      </c>
      <c r="D3127" s="2">
        <v>56</v>
      </c>
      <c r="E3127" s="6">
        <v>23640</v>
      </c>
      <c r="F3127" s="7">
        <v>44168.559618055559</v>
      </c>
      <c r="G3127" s="69" t="s">
        <v>4</v>
      </c>
      <c r="H3127" s="68">
        <v>2787</v>
      </c>
      <c r="I3127" s="93">
        <f t="shared" si="227"/>
        <v>28.151515151515152</v>
      </c>
      <c r="J3127" s="93">
        <v>5.4569999999999999</v>
      </c>
      <c r="K3127" s="69">
        <v>99</v>
      </c>
      <c r="L3127" s="68">
        <v>647</v>
      </c>
      <c r="M3127" s="93">
        <f t="shared" si="228"/>
        <v>6.5353535353535355</v>
      </c>
      <c r="N3127" s="93">
        <v>2.2999999999999998</v>
      </c>
      <c r="O3127" s="69">
        <v>99</v>
      </c>
      <c r="P3127" s="191">
        <f t="shared" si="229"/>
        <v>4.30757341576507</v>
      </c>
      <c r="Q3127" s="77" t="s">
        <v>718</v>
      </c>
      <c r="U3127" s="227" t="s">
        <v>17384</v>
      </c>
      <c r="V3127" s="32">
        <v>0.44305555555555554</v>
      </c>
      <c r="W3127" s="83">
        <v>0.58333333333333337</v>
      </c>
      <c r="X3127" s="86">
        <f t="shared" si="230"/>
        <v>0.14027777777777783</v>
      </c>
    </row>
    <row r="3128" spans="1:24" x14ac:dyDescent="0.3">
      <c r="A3128" s="47" t="s">
        <v>17175</v>
      </c>
      <c r="B3128" s="68" t="s">
        <v>17176</v>
      </c>
      <c r="C3128" s="2" t="s">
        <v>1</v>
      </c>
      <c r="D3128" s="2">
        <v>47</v>
      </c>
      <c r="E3128" s="6">
        <v>26870</v>
      </c>
      <c r="F3128" s="7">
        <v>44168.583969907406</v>
      </c>
      <c r="G3128" s="69" t="s">
        <v>4</v>
      </c>
      <c r="H3128" s="68">
        <v>2397</v>
      </c>
      <c r="I3128" s="93">
        <f t="shared" si="227"/>
        <v>24.212121212121211</v>
      </c>
      <c r="J3128" s="93">
        <v>5.4550000000000001</v>
      </c>
      <c r="K3128" s="69">
        <v>99</v>
      </c>
      <c r="L3128" s="68">
        <v>429</v>
      </c>
      <c r="M3128" s="93">
        <f t="shared" si="228"/>
        <v>4.333333333333333</v>
      </c>
      <c r="N3128" s="93">
        <v>2.1190000000000002</v>
      </c>
      <c r="O3128" s="69">
        <v>99</v>
      </c>
      <c r="P3128" s="191">
        <f t="shared" si="229"/>
        <v>5.5874125874125875</v>
      </c>
      <c r="Q3128" s="77" t="s">
        <v>718</v>
      </c>
      <c r="U3128" s="227" t="s">
        <v>17384</v>
      </c>
      <c r="V3128" s="32">
        <v>0.46180555555555558</v>
      </c>
      <c r="W3128" s="83">
        <v>0.61111111111111105</v>
      </c>
      <c r="X3128" s="86">
        <f t="shared" si="230"/>
        <v>0.14930555555555547</v>
      </c>
    </row>
    <row r="3129" spans="1:24" x14ac:dyDescent="0.3">
      <c r="A3129" s="47" t="s">
        <v>17179</v>
      </c>
      <c r="B3129" s="68" t="s">
        <v>7132</v>
      </c>
      <c r="C3129" s="2" t="s">
        <v>1</v>
      </c>
      <c r="D3129" s="2">
        <v>46</v>
      </c>
      <c r="E3129" s="6">
        <v>27336</v>
      </c>
      <c r="F3129" s="7">
        <v>44168.618923611109</v>
      </c>
      <c r="G3129" s="69" t="s">
        <v>4</v>
      </c>
      <c r="H3129" s="68">
        <v>1609</v>
      </c>
      <c r="I3129" s="93">
        <f t="shared" si="227"/>
        <v>16.09</v>
      </c>
      <c r="J3129" s="93">
        <v>3.7450000000000001</v>
      </c>
      <c r="K3129" s="69">
        <v>100</v>
      </c>
      <c r="L3129" s="68">
        <v>335</v>
      </c>
      <c r="M3129" s="93">
        <f t="shared" si="228"/>
        <v>3.35</v>
      </c>
      <c r="N3129" s="93">
        <v>1.9139999999999999</v>
      </c>
      <c r="O3129" s="69">
        <v>100</v>
      </c>
      <c r="P3129" s="191">
        <f t="shared" si="229"/>
        <v>4.8029850746268652</v>
      </c>
      <c r="Q3129" s="77" t="s">
        <v>718</v>
      </c>
      <c r="U3129" s="227" t="s">
        <v>17384</v>
      </c>
      <c r="V3129" s="32">
        <v>0.47986111111111113</v>
      </c>
      <c r="W3129" s="83">
        <v>0.625</v>
      </c>
      <c r="X3129" s="86">
        <f t="shared" si="230"/>
        <v>0.14513888888888887</v>
      </c>
    </row>
    <row r="3130" spans="1:24" x14ac:dyDescent="0.3">
      <c r="A3130" s="47" t="s">
        <v>4789</v>
      </c>
      <c r="B3130" s="68" t="s">
        <v>4790</v>
      </c>
      <c r="C3130" s="2" t="s">
        <v>1</v>
      </c>
      <c r="D3130" s="2">
        <v>65</v>
      </c>
      <c r="E3130" s="6">
        <v>20224</v>
      </c>
      <c r="F3130" s="7">
        <v>44169.513333333336</v>
      </c>
      <c r="G3130" s="69" t="s">
        <v>4</v>
      </c>
      <c r="H3130" s="68">
        <v>3851</v>
      </c>
      <c r="I3130" s="93">
        <f t="shared" si="227"/>
        <v>38.898989898989896</v>
      </c>
      <c r="J3130" s="93">
        <v>6.6449999999999996</v>
      </c>
      <c r="K3130" s="69">
        <v>99</v>
      </c>
      <c r="L3130" s="68">
        <v>650</v>
      </c>
      <c r="M3130" s="93">
        <f t="shared" si="228"/>
        <v>6.5656565656565657</v>
      </c>
      <c r="N3130" s="93">
        <v>2.4380000000000002</v>
      </c>
      <c r="O3130" s="69">
        <v>99</v>
      </c>
      <c r="P3130" s="191">
        <f t="shared" si="229"/>
        <v>5.9246153846153842</v>
      </c>
      <c r="Q3130" s="77" t="s">
        <v>718</v>
      </c>
      <c r="U3130" s="231" t="s">
        <v>107</v>
      </c>
      <c r="V3130" s="32">
        <v>0.38263888888888892</v>
      </c>
      <c r="W3130" s="83">
        <v>0.52083333333333337</v>
      </c>
      <c r="X3130" s="86">
        <f t="shared" si="230"/>
        <v>0.13819444444444445</v>
      </c>
    </row>
    <row r="3131" spans="1:24" x14ac:dyDescent="0.3">
      <c r="A3131" s="47" t="s">
        <v>17184</v>
      </c>
      <c r="B3131" s="68" t="s">
        <v>1936</v>
      </c>
      <c r="C3131" s="2" t="s">
        <v>1</v>
      </c>
      <c r="D3131" s="2">
        <v>52</v>
      </c>
      <c r="E3131" s="6">
        <v>25044</v>
      </c>
      <c r="F3131" s="7">
        <v>44169.527222222219</v>
      </c>
      <c r="G3131" s="69" t="s">
        <v>4</v>
      </c>
      <c r="H3131" s="68">
        <v>2504</v>
      </c>
      <c r="I3131" s="93">
        <f t="shared" si="227"/>
        <v>25.04</v>
      </c>
      <c r="J3131" s="93">
        <v>5.2240000000000002</v>
      </c>
      <c r="K3131" s="69">
        <v>100</v>
      </c>
      <c r="L3131" s="68">
        <v>532</v>
      </c>
      <c r="M3131" s="93">
        <f t="shared" si="228"/>
        <v>5.32</v>
      </c>
      <c r="N3131" s="93">
        <v>2.1309999999999998</v>
      </c>
      <c r="O3131" s="69">
        <v>100</v>
      </c>
      <c r="P3131" s="191">
        <f t="shared" si="229"/>
        <v>4.7067669172932325</v>
      </c>
      <c r="Q3131" s="77" t="s">
        <v>718</v>
      </c>
      <c r="U3131" s="227" t="s">
        <v>17384</v>
      </c>
      <c r="V3131" s="32">
        <v>0.40069444444444446</v>
      </c>
      <c r="W3131" s="83">
        <v>0.53472222222222221</v>
      </c>
      <c r="X3131" s="86">
        <f t="shared" si="230"/>
        <v>0.13402777777777775</v>
      </c>
    </row>
    <row r="3132" spans="1:24" x14ac:dyDescent="0.3">
      <c r="A3132" s="47" t="s">
        <v>11885</v>
      </c>
      <c r="B3132" s="68" t="s">
        <v>5869</v>
      </c>
      <c r="C3132" s="2" t="s">
        <v>1</v>
      </c>
      <c r="D3132" s="2">
        <v>47</v>
      </c>
      <c r="E3132" s="6">
        <v>26652</v>
      </c>
      <c r="F3132" s="7">
        <v>44169.548252314817</v>
      </c>
      <c r="G3132" s="69" t="s">
        <v>4</v>
      </c>
      <c r="H3132" s="68">
        <v>1943</v>
      </c>
      <c r="I3132" s="93">
        <f t="shared" si="227"/>
        <v>19.626262626262626</v>
      </c>
      <c r="J3132" s="93">
        <v>4.7859999999999996</v>
      </c>
      <c r="K3132" s="69">
        <v>99</v>
      </c>
      <c r="L3132" s="68">
        <v>506</v>
      </c>
      <c r="M3132" s="93">
        <f t="shared" si="228"/>
        <v>5.1111111111111107</v>
      </c>
      <c r="N3132" s="93">
        <v>2.2170000000000001</v>
      </c>
      <c r="O3132" s="69">
        <v>99</v>
      </c>
      <c r="P3132" s="191">
        <f t="shared" si="229"/>
        <v>3.839920948616601</v>
      </c>
      <c r="Q3132" s="77" t="s">
        <v>718</v>
      </c>
      <c r="U3132" s="227" t="s">
        <v>17384</v>
      </c>
      <c r="V3132" s="32">
        <v>0.43194444444444446</v>
      </c>
      <c r="W3132" s="83">
        <v>0.56944444444444442</v>
      </c>
      <c r="X3132" s="86">
        <f t="shared" si="230"/>
        <v>0.13749999999999996</v>
      </c>
    </row>
    <row r="3133" spans="1:24" x14ac:dyDescent="0.3">
      <c r="A3133" s="47" t="s">
        <v>11666</v>
      </c>
      <c r="B3133" s="68" t="s">
        <v>5600</v>
      </c>
      <c r="C3133" s="2" t="s">
        <v>1</v>
      </c>
      <c r="D3133" s="2">
        <v>37</v>
      </c>
      <c r="E3133" s="6">
        <v>30313</v>
      </c>
      <c r="F3133" s="7">
        <v>44169.571122685185</v>
      </c>
      <c r="G3133" s="69" t="s">
        <v>4</v>
      </c>
      <c r="H3133" s="68">
        <v>1144</v>
      </c>
      <c r="I3133" s="93">
        <f t="shared" si="227"/>
        <v>11.555555555555555</v>
      </c>
      <c r="J3133" s="93">
        <v>3.7149999999999999</v>
      </c>
      <c r="K3133" s="69">
        <v>99</v>
      </c>
      <c r="L3133" s="68">
        <v>353</v>
      </c>
      <c r="M3133" s="93">
        <f t="shared" si="228"/>
        <v>3.5656565656565657</v>
      </c>
      <c r="N3133" s="93">
        <v>1.7789999999999999</v>
      </c>
      <c r="O3133" s="69">
        <v>99</v>
      </c>
      <c r="P3133" s="191">
        <f t="shared" si="229"/>
        <v>3.2407932011331444</v>
      </c>
      <c r="Q3133" s="77" t="s">
        <v>718</v>
      </c>
      <c r="U3133" s="227" t="s">
        <v>17384</v>
      </c>
      <c r="V3133" s="32">
        <v>0.44027777777777777</v>
      </c>
      <c r="W3133" s="83">
        <v>0.58333333333333337</v>
      </c>
      <c r="X3133" s="86">
        <f t="shared" si="230"/>
        <v>0.1430555555555556</v>
      </c>
    </row>
    <row r="3134" spans="1:24" x14ac:dyDescent="0.3">
      <c r="A3134" s="47" t="s">
        <v>17186</v>
      </c>
      <c r="B3134" s="68" t="s">
        <v>1254</v>
      </c>
      <c r="C3134" s="2" t="s">
        <v>1</v>
      </c>
      <c r="D3134" s="2">
        <v>43</v>
      </c>
      <c r="E3134" s="6">
        <v>28337</v>
      </c>
      <c r="F3134" s="7">
        <v>44169.584108796298</v>
      </c>
      <c r="G3134" s="69" t="s">
        <v>4</v>
      </c>
      <c r="H3134" s="68">
        <v>1827</v>
      </c>
      <c r="I3134" s="93">
        <f t="shared" si="227"/>
        <v>18.454545454545453</v>
      </c>
      <c r="J3134" s="93">
        <v>3.8889999999999998</v>
      </c>
      <c r="K3134" s="69">
        <v>99</v>
      </c>
      <c r="L3134" s="68">
        <v>517</v>
      </c>
      <c r="M3134" s="93">
        <f t="shared" si="228"/>
        <v>5.2222222222222223</v>
      </c>
      <c r="N3134" s="93">
        <v>2.2570000000000001</v>
      </c>
      <c r="O3134" s="69">
        <v>99</v>
      </c>
      <c r="P3134" s="191">
        <f t="shared" si="229"/>
        <v>3.5338491295938099</v>
      </c>
      <c r="Q3134" s="77" t="s">
        <v>718</v>
      </c>
      <c r="U3134" s="227" t="s">
        <v>17384</v>
      </c>
      <c r="V3134" s="32">
        <v>0.4597222222222222</v>
      </c>
      <c r="W3134" s="83">
        <v>0.59722222222222221</v>
      </c>
      <c r="X3134" s="86">
        <f t="shared" si="230"/>
        <v>0.13750000000000001</v>
      </c>
    </row>
    <row r="3135" spans="1:24" x14ac:dyDescent="0.3">
      <c r="A3135" s="47" t="s">
        <v>17187</v>
      </c>
      <c r="B3135" s="68" t="s">
        <v>17188</v>
      </c>
      <c r="C3135" s="2" t="s">
        <v>6</v>
      </c>
      <c r="D3135" s="2">
        <v>32</v>
      </c>
      <c r="E3135" s="6">
        <v>32281</v>
      </c>
      <c r="F3135" s="7">
        <v>44169.593912037039</v>
      </c>
      <c r="G3135" s="69" t="s">
        <v>553</v>
      </c>
      <c r="H3135" s="68">
        <v>1646</v>
      </c>
      <c r="I3135" s="93">
        <f t="shared" si="227"/>
        <v>16.46</v>
      </c>
      <c r="J3135" s="93">
        <v>3.919</v>
      </c>
      <c r="K3135" s="69">
        <v>100</v>
      </c>
      <c r="L3135" s="68">
        <v>424</v>
      </c>
      <c r="M3135" s="93">
        <f t="shared" si="228"/>
        <v>4.24</v>
      </c>
      <c r="N3135" s="93">
        <v>2.0310000000000001</v>
      </c>
      <c r="O3135" s="69">
        <v>100</v>
      </c>
      <c r="P3135" s="191">
        <f t="shared" si="229"/>
        <v>3.8820754716981134</v>
      </c>
      <c r="Q3135" s="77" t="s">
        <v>718</v>
      </c>
      <c r="U3135" s="227" t="s">
        <v>17384</v>
      </c>
      <c r="V3135" s="32">
        <v>0.47500000000000003</v>
      </c>
      <c r="W3135" s="83">
        <v>0.61805555555555558</v>
      </c>
      <c r="X3135" s="86">
        <f t="shared" si="230"/>
        <v>0.14305555555555555</v>
      </c>
    </row>
    <row r="3136" spans="1:24" x14ac:dyDescent="0.3">
      <c r="A3136" s="47" t="s">
        <v>3886</v>
      </c>
      <c r="B3136" s="68" t="s">
        <v>850</v>
      </c>
      <c r="C3136" s="2" t="s">
        <v>1</v>
      </c>
      <c r="D3136" s="2">
        <v>44</v>
      </c>
      <c r="E3136" s="6">
        <v>28058</v>
      </c>
      <c r="F3136" s="7">
        <v>44172.421782407408</v>
      </c>
      <c r="G3136" s="69" t="s">
        <v>4</v>
      </c>
      <c r="H3136" s="68">
        <v>2536</v>
      </c>
      <c r="I3136" s="93">
        <f t="shared" si="227"/>
        <v>25.36</v>
      </c>
      <c r="J3136" s="93">
        <v>5.4870000000000001</v>
      </c>
      <c r="K3136" s="69">
        <v>100</v>
      </c>
      <c r="L3136" s="68">
        <v>412</v>
      </c>
      <c r="M3136" s="93">
        <f t="shared" si="228"/>
        <v>4.12</v>
      </c>
      <c r="N3136" s="93">
        <v>2.1</v>
      </c>
      <c r="O3136" s="69">
        <v>100</v>
      </c>
      <c r="P3136" s="191">
        <f t="shared" si="229"/>
        <v>6.1553398058252426</v>
      </c>
      <c r="Q3136" s="77" t="s">
        <v>718</v>
      </c>
      <c r="U3136" s="227" t="s">
        <v>17384</v>
      </c>
      <c r="V3136" s="32">
        <v>0.38680555555555557</v>
      </c>
      <c r="W3136" s="83">
        <v>0.52083333333333337</v>
      </c>
      <c r="X3136" s="86">
        <f t="shared" si="230"/>
        <v>0.1340277777777778</v>
      </c>
    </row>
    <row r="3137" spans="1:24" x14ac:dyDescent="0.3">
      <c r="A3137" s="47" t="s">
        <v>17190</v>
      </c>
      <c r="B3137" s="68" t="s">
        <v>5373</v>
      </c>
      <c r="C3137" s="2" t="s">
        <v>1</v>
      </c>
      <c r="D3137" s="2">
        <v>56</v>
      </c>
      <c r="E3137" s="6">
        <v>23607</v>
      </c>
      <c r="F3137" s="7">
        <v>44172.538055555553</v>
      </c>
      <c r="G3137" s="69" t="s">
        <v>4</v>
      </c>
      <c r="H3137" s="68">
        <v>1714</v>
      </c>
      <c r="I3137" s="93">
        <f t="shared" si="227"/>
        <v>17.14</v>
      </c>
      <c r="J3137" s="93">
        <v>4.1459999999999999</v>
      </c>
      <c r="K3137" s="69">
        <v>100</v>
      </c>
      <c r="L3137" s="68">
        <v>487</v>
      </c>
      <c r="M3137" s="93">
        <f t="shared" si="228"/>
        <v>4.87</v>
      </c>
      <c r="N3137" s="93">
        <v>2.419</v>
      </c>
      <c r="O3137" s="69">
        <v>100</v>
      </c>
      <c r="P3137" s="191">
        <f t="shared" si="229"/>
        <v>3.5195071868583163</v>
      </c>
      <c r="Q3137" s="77" t="s">
        <v>718</v>
      </c>
      <c r="U3137" s="227" t="s">
        <v>17384</v>
      </c>
      <c r="V3137" s="32">
        <v>0.40763888888888888</v>
      </c>
      <c r="W3137" s="83">
        <v>0.54861111111111105</v>
      </c>
      <c r="X3137" s="86">
        <f t="shared" si="230"/>
        <v>0.14097222222222217</v>
      </c>
    </row>
    <row r="3138" spans="1:24" x14ac:dyDescent="0.3">
      <c r="A3138" s="47" t="s">
        <v>4313</v>
      </c>
      <c r="B3138" s="68" t="s">
        <v>4314</v>
      </c>
      <c r="C3138" s="2" t="s">
        <v>1</v>
      </c>
      <c r="D3138" s="2">
        <v>50</v>
      </c>
      <c r="E3138" s="6">
        <v>25671</v>
      </c>
      <c r="F3138" s="7">
        <v>44172.566076388888</v>
      </c>
      <c r="G3138" s="69" t="s">
        <v>4</v>
      </c>
      <c r="H3138" s="68">
        <v>2096</v>
      </c>
      <c r="I3138" s="93">
        <f t="shared" si="227"/>
        <v>21.171717171717173</v>
      </c>
      <c r="J3138" s="93">
        <v>4.9450000000000003</v>
      </c>
      <c r="K3138" s="69">
        <v>99</v>
      </c>
      <c r="L3138" s="68">
        <v>408</v>
      </c>
      <c r="M3138" s="93">
        <f t="shared" si="228"/>
        <v>4.1212121212121211</v>
      </c>
      <c r="N3138" s="93">
        <v>1.837</v>
      </c>
      <c r="O3138" s="69">
        <v>99</v>
      </c>
      <c r="P3138" s="191">
        <f t="shared" si="229"/>
        <v>5.1372549019607847</v>
      </c>
      <c r="Q3138" s="77" t="s">
        <v>718</v>
      </c>
      <c r="U3138" s="227" t="s">
        <v>17384</v>
      </c>
      <c r="V3138" s="32">
        <v>0.42708333333333331</v>
      </c>
      <c r="W3138" s="83">
        <v>0.58333333333333337</v>
      </c>
      <c r="X3138" s="86">
        <f t="shared" si="230"/>
        <v>0.15625000000000006</v>
      </c>
    </row>
    <row r="3139" spans="1:24" x14ac:dyDescent="0.3">
      <c r="A3139" s="47" t="s">
        <v>17193</v>
      </c>
      <c r="B3139" s="68" t="s">
        <v>7330</v>
      </c>
      <c r="C3139" s="2" t="s">
        <v>1</v>
      </c>
      <c r="D3139" s="2">
        <v>58</v>
      </c>
      <c r="E3139" s="6">
        <v>22720</v>
      </c>
      <c r="F3139" s="7">
        <v>44172.577118055553</v>
      </c>
      <c r="G3139" s="69" t="s">
        <v>4</v>
      </c>
      <c r="H3139" s="68">
        <v>2299</v>
      </c>
      <c r="I3139" s="93">
        <f t="shared" si="227"/>
        <v>23.222222222222221</v>
      </c>
      <c r="J3139" s="93">
        <v>5.7060000000000004</v>
      </c>
      <c r="K3139" s="69">
        <v>99</v>
      </c>
      <c r="L3139" s="68">
        <v>378</v>
      </c>
      <c r="M3139" s="93">
        <f t="shared" si="228"/>
        <v>3.8181818181818183</v>
      </c>
      <c r="N3139" s="93">
        <v>1.9810000000000001</v>
      </c>
      <c r="O3139" s="69">
        <v>99</v>
      </c>
      <c r="P3139" s="191">
        <f t="shared" si="229"/>
        <v>6.0820105820105814</v>
      </c>
      <c r="Q3139" s="77" t="s">
        <v>718</v>
      </c>
      <c r="U3139" s="227" t="s">
        <v>17384</v>
      </c>
      <c r="V3139" s="32">
        <v>0.4381944444444445</v>
      </c>
      <c r="W3139" s="83">
        <v>0.59722222222222221</v>
      </c>
      <c r="X3139" s="86">
        <f t="shared" si="230"/>
        <v>0.15902777777777771</v>
      </c>
    </row>
    <row r="3140" spans="1:24" x14ac:dyDescent="0.3">
      <c r="A3140" s="47" t="s">
        <v>17386</v>
      </c>
      <c r="B3140" s="68" t="s">
        <v>4895</v>
      </c>
      <c r="C3140" s="2" t="s">
        <v>1</v>
      </c>
      <c r="D3140" s="2">
        <v>56</v>
      </c>
      <c r="E3140" s="6">
        <v>23701</v>
      </c>
      <c r="F3140" s="7">
        <v>44172.614201388889</v>
      </c>
      <c r="G3140" s="69" t="s">
        <v>4</v>
      </c>
      <c r="H3140" s="68">
        <v>1669</v>
      </c>
      <c r="I3140" s="93">
        <f t="shared" si="227"/>
        <v>16.690000000000001</v>
      </c>
      <c r="J3140" s="93">
        <v>4.548</v>
      </c>
      <c r="K3140" s="69">
        <v>100</v>
      </c>
      <c r="L3140" s="68">
        <v>375</v>
      </c>
      <c r="M3140" s="93">
        <f t="shared" si="228"/>
        <v>3.75</v>
      </c>
      <c r="N3140" s="93">
        <v>1.992</v>
      </c>
      <c r="O3140" s="69">
        <v>100</v>
      </c>
      <c r="P3140" s="191">
        <f t="shared" si="229"/>
        <v>4.4506666666666668</v>
      </c>
      <c r="Q3140" s="77" t="s">
        <v>718</v>
      </c>
      <c r="U3140" s="227" t="s">
        <v>17384</v>
      </c>
      <c r="V3140" s="32">
        <v>0.4604166666666667</v>
      </c>
      <c r="W3140" s="83">
        <v>0.63194444444444442</v>
      </c>
      <c r="X3140" s="86">
        <f t="shared" si="230"/>
        <v>0.17152777777777772</v>
      </c>
    </row>
    <row r="3141" spans="1:24" x14ac:dyDescent="0.3">
      <c r="A3141" s="47" t="s">
        <v>11665</v>
      </c>
      <c r="B3141" s="68" t="s">
        <v>8064</v>
      </c>
      <c r="C3141" s="2" t="s">
        <v>1</v>
      </c>
      <c r="D3141" s="2">
        <v>64</v>
      </c>
      <c r="E3141" s="6">
        <v>20734</v>
      </c>
      <c r="F3141" s="7">
        <v>44172.649097222224</v>
      </c>
      <c r="G3141" s="69" t="s">
        <v>4</v>
      </c>
      <c r="H3141" s="68">
        <v>2410</v>
      </c>
      <c r="I3141" s="93">
        <f t="shared" si="227"/>
        <v>24.343434343434343</v>
      </c>
      <c r="J3141" s="93">
        <v>5.3970000000000002</v>
      </c>
      <c r="K3141" s="69">
        <v>99</v>
      </c>
      <c r="L3141" s="68">
        <v>344</v>
      </c>
      <c r="M3141" s="93">
        <f t="shared" si="228"/>
        <v>3.4747474747474749</v>
      </c>
      <c r="N3141" s="93">
        <v>1.8919999999999999</v>
      </c>
      <c r="O3141" s="69">
        <v>99</v>
      </c>
      <c r="P3141" s="191">
        <f t="shared" si="229"/>
        <v>7.0058139534883717</v>
      </c>
      <c r="Q3141" s="77" t="s">
        <v>718</v>
      </c>
      <c r="U3141" s="227" t="s">
        <v>17384</v>
      </c>
      <c r="V3141" s="32">
        <v>0.50416666666666665</v>
      </c>
      <c r="W3141" s="83">
        <v>0.66666666666666663</v>
      </c>
      <c r="X3141" s="86">
        <f t="shared" si="230"/>
        <v>0.16249999999999998</v>
      </c>
    </row>
    <row r="3142" spans="1:24" x14ac:dyDescent="0.3">
      <c r="A3142" s="47" t="s">
        <v>12682</v>
      </c>
      <c r="B3142" s="68" t="s">
        <v>6460</v>
      </c>
      <c r="C3142" s="2" t="s">
        <v>1</v>
      </c>
      <c r="D3142" s="2">
        <v>49</v>
      </c>
      <c r="E3142" s="6">
        <v>25982</v>
      </c>
      <c r="F3142" s="7">
        <v>44173.527916666666</v>
      </c>
      <c r="G3142" s="69" t="s">
        <v>4</v>
      </c>
      <c r="H3142" s="68">
        <v>2304</v>
      </c>
      <c r="I3142" s="93">
        <f t="shared" si="227"/>
        <v>23.04</v>
      </c>
      <c r="J3142" s="93">
        <v>5.0529999999999999</v>
      </c>
      <c r="K3142" s="69">
        <v>100</v>
      </c>
      <c r="L3142" s="68">
        <v>539</v>
      </c>
      <c r="M3142" s="93">
        <f t="shared" si="228"/>
        <v>5.39</v>
      </c>
      <c r="N3142" s="93">
        <v>2.117</v>
      </c>
      <c r="O3142" s="69">
        <v>100</v>
      </c>
      <c r="P3142" s="191">
        <f t="shared" si="229"/>
        <v>4.2745825602968459</v>
      </c>
      <c r="Q3142" s="77" t="s">
        <v>718</v>
      </c>
      <c r="U3142" s="227" t="s">
        <v>17384</v>
      </c>
      <c r="V3142" s="32">
        <v>0.39374999999999999</v>
      </c>
      <c r="W3142" s="83">
        <v>0.53472222222222221</v>
      </c>
      <c r="X3142" s="86">
        <f t="shared" si="230"/>
        <v>0.14097222222222222</v>
      </c>
    </row>
    <row r="3143" spans="1:24" x14ac:dyDescent="0.3">
      <c r="A3143" s="47" t="s">
        <v>17198</v>
      </c>
      <c r="B3143" s="68" t="s">
        <v>1267</v>
      </c>
      <c r="C3143" s="2" t="s">
        <v>1</v>
      </c>
      <c r="D3143" s="2">
        <v>51</v>
      </c>
      <c r="E3143" s="6">
        <v>25539</v>
      </c>
      <c r="F3143" s="7">
        <v>44173.547395833331</v>
      </c>
      <c r="G3143" s="69" t="s">
        <v>4</v>
      </c>
      <c r="H3143" s="68">
        <v>2056</v>
      </c>
      <c r="I3143" s="93">
        <f t="shared" si="227"/>
        <v>20.56</v>
      </c>
      <c r="J3143" s="93">
        <v>5.032</v>
      </c>
      <c r="K3143" s="69">
        <v>100</v>
      </c>
      <c r="L3143" s="68">
        <v>634</v>
      </c>
      <c r="M3143" s="93">
        <f t="shared" si="228"/>
        <v>6.34</v>
      </c>
      <c r="N3143" s="93">
        <v>2.6480000000000001</v>
      </c>
      <c r="O3143" s="69">
        <v>100</v>
      </c>
      <c r="P3143" s="191">
        <f t="shared" si="229"/>
        <v>3.2429022082018926</v>
      </c>
      <c r="Q3143" s="77" t="s">
        <v>718</v>
      </c>
      <c r="U3143" s="227" t="s">
        <v>17384</v>
      </c>
      <c r="V3143" s="32">
        <v>0.42152777777777778</v>
      </c>
      <c r="W3143" s="83">
        <v>0.56944444444444442</v>
      </c>
      <c r="X3143" s="86">
        <f t="shared" si="230"/>
        <v>0.14791666666666664</v>
      </c>
    </row>
    <row r="3144" spans="1:24" x14ac:dyDescent="0.3">
      <c r="A3144" s="47" t="s">
        <v>12463</v>
      </c>
      <c r="B3144" s="68" t="s">
        <v>5355</v>
      </c>
      <c r="C3144" s="2" t="s">
        <v>1</v>
      </c>
      <c r="D3144" s="2">
        <v>48</v>
      </c>
      <c r="E3144" s="6">
        <v>26371</v>
      </c>
      <c r="F3144" s="7">
        <v>44173.571134259262</v>
      </c>
      <c r="G3144" s="69" t="s">
        <v>4</v>
      </c>
      <c r="H3144" s="68">
        <v>2815</v>
      </c>
      <c r="I3144" s="93">
        <f t="shared" si="227"/>
        <v>28.434343434343436</v>
      </c>
      <c r="J3144" s="93">
        <v>6.8070000000000004</v>
      </c>
      <c r="K3144" s="69">
        <v>99</v>
      </c>
      <c r="L3144" s="68">
        <v>396</v>
      </c>
      <c r="M3144" s="93">
        <f t="shared" si="228"/>
        <v>4</v>
      </c>
      <c r="N3144" s="93">
        <v>2.2810000000000001</v>
      </c>
      <c r="O3144" s="69">
        <v>99</v>
      </c>
      <c r="P3144" s="191">
        <f t="shared" si="229"/>
        <v>7.108585858585859</v>
      </c>
      <c r="Q3144" s="77" t="s">
        <v>718</v>
      </c>
      <c r="U3144" s="227" t="s">
        <v>17384</v>
      </c>
      <c r="V3144" s="32">
        <v>0.42499999999999999</v>
      </c>
      <c r="W3144" s="83">
        <v>0.58333333333333337</v>
      </c>
      <c r="X3144" s="86">
        <f t="shared" si="230"/>
        <v>0.15833333333333338</v>
      </c>
    </row>
    <row r="3145" spans="1:24" x14ac:dyDescent="0.3">
      <c r="A3145" s="47" t="s">
        <v>12405</v>
      </c>
      <c r="B3145" s="68" t="s">
        <v>6519</v>
      </c>
      <c r="C3145" s="2" t="s">
        <v>1</v>
      </c>
      <c r="D3145" s="2">
        <v>60</v>
      </c>
      <c r="E3145" s="6">
        <v>21952</v>
      </c>
      <c r="F3145" s="7">
        <v>44173.581793981481</v>
      </c>
      <c r="G3145" s="69" t="s">
        <v>4</v>
      </c>
      <c r="H3145" s="68">
        <v>1838</v>
      </c>
      <c r="I3145" s="93">
        <f t="shared" si="227"/>
        <v>18.565656565656564</v>
      </c>
      <c r="J3145" s="93">
        <v>4.2210000000000001</v>
      </c>
      <c r="K3145" s="69">
        <v>99</v>
      </c>
      <c r="L3145" s="68">
        <v>553</v>
      </c>
      <c r="M3145" s="93">
        <f t="shared" si="228"/>
        <v>5.5858585858585856</v>
      </c>
      <c r="N3145" s="93">
        <v>2.5230000000000001</v>
      </c>
      <c r="O3145" s="69">
        <v>99</v>
      </c>
      <c r="P3145" s="191">
        <f t="shared" si="229"/>
        <v>3.3236889692585891</v>
      </c>
      <c r="Q3145" s="77" t="s">
        <v>718</v>
      </c>
      <c r="U3145" s="227" t="s">
        <v>17384</v>
      </c>
      <c r="V3145" s="32">
        <v>0.4375</v>
      </c>
      <c r="W3145" s="83">
        <v>0.59722222222222221</v>
      </c>
      <c r="X3145" s="86">
        <f t="shared" si="230"/>
        <v>0.15972222222222221</v>
      </c>
    </row>
    <row r="3146" spans="1:24" x14ac:dyDescent="0.3">
      <c r="A3146" s="47" t="s">
        <v>12804</v>
      </c>
      <c r="B3146" s="68" t="s">
        <v>6284</v>
      </c>
      <c r="C3146" s="2" t="s">
        <v>1</v>
      </c>
      <c r="D3146" s="2">
        <v>47</v>
      </c>
      <c r="E3146" s="6">
        <v>26748</v>
      </c>
      <c r="F3146" s="7">
        <v>44173.641921296294</v>
      </c>
      <c r="G3146" s="69" t="s">
        <v>4</v>
      </c>
      <c r="H3146" s="68">
        <v>2503</v>
      </c>
      <c r="I3146" s="93">
        <f t="shared" si="227"/>
        <v>25.03</v>
      </c>
      <c r="J3146" s="93">
        <v>5.5679999999999996</v>
      </c>
      <c r="K3146" s="69">
        <v>100</v>
      </c>
      <c r="L3146" s="68">
        <v>414</v>
      </c>
      <c r="M3146" s="93">
        <f t="shared" si="228"/>
        <v>4.1399999999999997</v>
      </c>
      <c r="N3146" s="93">
        <v>2</v>
      </c>
      <c r="O3146" s="69">
        <v>100</v>
      </c>
      <c r="P3146" s="191">
        <f t="shared" si="229"/>
        <v>6.0458937198067639</v>
      </c>
      <c r="Q3146" s="77" t="s">
        <v>718</v>
      </c>
      <c r="U3146" s="227" t="s">
        <v>17384</v>
      </c>
      <c r="V3146" s="32">
        <v>0.50208333333333333</v>
      </c>
      <c r="W3146" s="83">
        <v>0.64583333333333337</v>
      </c>
      <c r="X3146" s="86">
        <f t="shared" si="230"/>
        <v>0.14375000000000004</v>
      </c>
    </row>
    <row r="3147" spans="1:24" x14ac:dyDescent="0.3">
      <c r="A3147" s="47" t="s">
        <v>12023</v>
      </c>
      <c r="B3147" s="68" t="s">
        <v>4547</v>
      </c>
      <c r="C3147" s="2" t="s">
        <v>1</v>
      </c>
      <c r="D3147" s="2">
        <v>44</v>
      </c>
      <c r="E3147" s="6">
        <v>27739</v>
      </c>
      <c r="F3147" s="7">
        <v>44174.509884259256</v>
      </c>
      <c r="G3147" s="69" t="s">
        <v>4</v>
      </c>
      <c r="H3147" s="68">
        <v>1711</v>
      </c>
      <c r="I3147" s="93">
        <f t="shared" ref="I3147:I3210" si="231">H3147/K3147</f>
        <v>17.282828282828284</v>
      </c>
      <c r="J3147" s="93">
        <v>4.1749999999999998</v>
      </c>
      <c r="K3147" s="69">
        <v>99</v>
      </c>
      <c r="L3147" s="68">
        <v>440</v>
      </c>
      <c r="M3147" s="93">
        <f t="shared" ref="M3147:M3210" si="232">L3147/O3147</f>
        <v>4.4444444444444446</v>
      </c>
      <c r="N3147" s="93">
        <v>1.9650000000000001</v>
      </c>
      <c r="O3147" s="69">
        <v>99</v>
      </c>
      <c r="P3147" s="191">
        <f t="shared" ref="P3147:P3210" si="233">I3147/M3147</f>
        <v>3.8886363636363637</v>
      </c>
      <c r="Q3147" s="77" t="s">
        <v>718</v>
      </c>
      <c r="U3147" s="227" t="s">
        <v>17380</v>
      </c>
      <c r="V3147" s="32">
        <v>0.37708333333333338</v>
      </c>
      <c r="W3147" s="83">
        <v>0.52083333333333337</v>
      </c>
      <c r="X3147" s="86">
        <f t="shared" ref="X3147:X3210" si="234">W3147-V3147</f>
        <v>0.14374999999999999</v>
      </c>
    </row>
    <row r="3148" spans="1:24" x14ac:dyDescent="0.3">
      <c r="A3148" s="47" t="s">
        <v>12744</v>
      </c>
      <c r="B3148" s="68" t="s">
        <v>6438</v>
      </c>
      <c r="C3148" s="2" t="s">
        <v>1</v>
      </c>
      <c r="D3148" s="2">
        <v>43</v>
      </c>
      <c r="E3148" s="6">
        <v>28231</v>
      </c>
      <c r="F3148" s="7">
        <v>44174.526284722226</v>
      </c>
      <c r="G3148" s="69" t="s">
        <v>4</v>
      </c>
      <c r="H3148" s="68">
        <v>1471</v>
      </c>
      <c r="I3148" s="93">
        <f t="shared" si="231"/>
        <v>14.71</v>
      </c>
      <c r="J3148" s="93">
        <v>4.3579999999999997</v>
      </c>
      <c r="K3148" s="69">
        <v>100</v>
      </c>
      <c r="L3148" s="68">
        <v>337</v>
      </c>
      <c r="M3148" s="93">
        <f t="shared" si="232"/>
        <v>3.37</v>
      </c>
      <c r="N3148" s="93">
        <v>1.75</v>
      </c>
      <c r="O3148" s="69">
        <v>100</v>
      </c>
      <c r="P3148" s="191">
        <f t="shared" si="233"/>
        <v>4.3649851632047483</v>
      </c>
      <c r="Q3148" s="77" t="s">
        <v>718</v>
      </c>
      <c r="U3148" s="227" t="s">
        <v>17380</v>
      </c>
      <c r="V3148" s="32">
        <v>0.39027777777777778</v>
      </c>
      <c r="W3148" s="83">
        <v>0.53472222222222221</v>
      </c>
      <c r="X3148" s="86">
        <f t="shared" si="234"/>
        <v>0.14444444444444443</v>
      </c>
    </row>
    <row r="3149" spans="1:24" x14ac:dyDescent="0.3">
      <c r="A3149" s="47" t="s">
        <v>3786</v>
      </c>
      <c r="B3149" s="68" t="s">
        <v>758</v>
      </c>
      <c r="C3149" s="2" t="s">
        <v>1</v>
      </c>
      <c r="D3149" s="2">
        <v>50</v>
      </c>
      <c r="E3149" s="6">
        <v>25691</v>
      </c>
      <c r="F3149" s="7">
        <v>44174.541435185187</v>
      </c>
      <c r="G3149" s="69" t="s">
        <v>4</v>
      </c>
      <c r="H3149" s="68">
        <v>2088</v>
      </c>
      <c r="I3149" s="93">
        <f t="shared" si="231"/>
        <v>20.88</v>
      </c>
      <c r="J3149" s="93">
        <v>5.3049999999999997</v>
      </c>
      <c r="K3149" s="69">
        <v>100</v>
      </c>
      <c r="L3149" s="68">
        <v>445</v>
      </c>
      <c r="M3149" s="93">
        <f t="shared" si="232"/>
        <v>4.45</v>
      </c>
      <c r="N3149" s="93">
        <v>2.1429999999999998</v>
      </c>
      <c r="O3149" s="69">
        <v>100</v>
      </c>
      <c r="P3149" s="191">
        <f t="shared" si="233"/>
        <v>4.6921348314606739</v>
      </c>
      <c r="Q3149" s="77" t="s">
        <v>718</v>
      </c>
      <c r="U3149" s="227" t="s">
        <v>17380</v>
      </c>
      <c r="V3149" s="32">
        <v>0.40208333333333335</v>
      </c>
      <c r="W3149" s="83">
        <v>0.54861111111111105</v>
      </c>
      <c r="X3149" s="86">
        <f t="shared" si="234"/>
        <v>0.1465277777777777</v>
      </c>
    </row>
    <row r="3150" spans="1:24" x14ac:dyDescent="0.3">
      <c r="A3150" s="47" t="s">
        <v>11624</v>
      </c>
      <c r="B3150" s="68" t="s">
        <v>7997</v>
      </c>
      <c r="C3150" s="2" t="s">
        <v>6</v>
      </c>
      <c r="D3150" s="2">
        <v>13.083333333333334</v>
      </c>
      <c r="E3150" s="6">
        <v>39407</v>
      </c>
      <c r="F3150" s="7">
        <v>44174.567048611112</v>
      </c>
      <c r="G3150" s="69" t="s">
        <v>4</v>
      </c>
      <c r="H3150" s="68">
        <v>2614</v>
      </c>
      <c r="I3150" s="93">
        <f t="shared" si="231"/>
        <v>26.404040404040405</v>
      </c>
      <c r="J3150" s="93">
        <v>5.5750000000000002</v>
      </c>
      <c r="K3150" s="69">
        <v>99</v>
      </c>
      <c r="L3150" s="68">
        <v>250</v>
      </c>
      <c r="M3150" s="93">
        <f t="shared" si="232"/>
        <v>2.5252525252525251</v>
      </c>
      <c r="N3150" s="93">
        <v>1.4730000000000001</v>
      </c>
      <c r="O3150" s="69">
        <v>99</v>
      </c>
      <c r="P3150" s="191">
        <f t="shared" si="233"/>
        <v>10.456000000000001</v>
      </c>
      <c r="Q3150" s="77" t="s">
        <v>718</v>
      </c>
      <c r="U3150" s="227" t="s">
        <v>17380</v>
      </c>
      <c r="V3150" s="32">
        <v>0.43611111111111112</v>
      </c>
      <c r="W3150" s="83">
        <v>0.58333333333333337</v>
      </c>
      <c r="X3150" s="86">
        <f t="shared" si="234"/>
        <v>0.14722222222222225</v>
      </c>
    </row>
    <row r="3151" spans="1:24" x14ac:dyDescent="0.3">
      <c r="A3151" s="47" t="s">
        <v>12967</v>
      </c>
      <c r="B3151" s="68" t="s">
        <v>12968</v>
      </c>
      <c r="C3151" s="2" t="s">
        <v>1</v>
      </c>
      <c r="D3151" s="2">
        <v>50</v>
      </c>
      <c r="E3151" s="6">
        <v>25856</v>
      </c>
      <c r="F3151" s="7">
        <v>44174.585682870369</v>
      </c>
      <c r="G3151" s="69" t="s">
        <v>4</v>
      </c>
      <c r="H3151" s="68">
        <v>1926</v>
      </c>
      <c r="I3151" s="93">
        <f t="shared" si="231"/>
        <v>19.260000000000002</v>
      </c>
      <c r="J3151" s="93">
        <v>4.7809999999999997</v>
      </c>
      <c r="K3151" s="69">
        <v>100</v>
      </c>
      <c r="L3151" s="68">
        <v>439</v>
      </c>
      <c r="M3151" s="93">
        <f t="shared" si="232"/>
        <v>4.3899999999999997</v>
      </c>
      <c r="N3151" s="93">
        <v>2.0979999999999999</v>
      </c>
      <c r="O3151" s="69">
        <v>100</v>
      </c>
      <c r="P3151" s="191">
        <f t="shared" si="233"/>
        <v>4.3872437357630982</v>
      </c>
      <c r="Q3151" s="77" t="s">
        <v>718</v>
      </c>
      <c r="U3151" s="227" t="s">
        <v>17380</v>
      </c>
      <c r="V3151" s="32">
        <v>0.4458333333333333</v>
      </c>
      <c r="W3151" s="83">
        <v>0.59722222222222221</v>
      </c>
      <c r="X3151" s="86">
        <f t="shared" si="234"/>
        <v>0.15138888888888891</v>
      </c>
    </row>
    <row r="3152" spans="1:24" x14ac:dyDescent="0.3">
      <c r="A3152" s="47" t="s">
        <v>3989</v>
      </c>
      <c r="B3152" s="68" t="s">
        <v>3990</v>
      </c>
      <c r="C3152" s="2" t="s">
        <v>1</v>
      </c>
      <c r="D3152" s="2">
        <v>53</v>
      </c>
      <c r="E3152" s="6">
        <v>24546</v>
      </c>
      <c r="F3152" s="7">
        <v>44175.543275462966</v>
      </c>
      <c r="G3152" s="69" t="s">
        <v>4</v>
      </c>
      <c r="H3152" s="68">
        <v>2255</v>
      </c>
      <c r="I3152" s="93">
        <f t="shared" si="231"/>
        <v>22.55</v>
      </c>
      <c r="J3152" s="93">
        <v>6.109</v>
      </c>
      <c r="K3152" s="69">
        <v>100</v>
      </c>
      <c r="L3152" s="68">
        <v>545</v>
      </c>
      <c r="M3152" s="93">
        <f t="shared" si="232"/>
        <v>5.45</v>
      </c>
      <c r="N3152" s="93">
        <v>2.302</v>
      </c>
      <c r="O3152" s="69">
        <v>100</v>
      </c>
      <c r="P3152" s="191">
        <f t="shared" si="233"/>
        <v>4.1376146788990829</v>
      </c>
      <c r="Q3152" s="77" t="s">
        <v>718</v>
      </c>
      <c r="U3152" s="227" t="s">
        <v>17380</v>
      </c>
      <c r="V3152" s="32">
        <v>0.40833333333333338</v>
      </c>
      <c r="W3152" s="83">
        <v>0.54861111111111105</v>
      </c>
      <c r="X3152" s="86">
        <f t="shared" si="234"/>
        <v>0.14027777777777767</v>
      </c>
    </row>
    <row r="3153" spans="1:24" x14ac:dyDescent="0.3">
      <c r="A3153" s="47" t="s">
        <v>17213</v>
      </c>
      <c r="B3153" s="68" t="s">
        <v>658</v>
      </c>
      <c r="C3153" s="2" t="s">
        <v>1</v>
      </c>
      <c r="D3153" s="2">
        <v>46</v>
      </c>
      <c r="E3153" s="6">
        <v>27035</v>
      </c>
      <c r="F3153" s="7">
        <v>44175.555509259262</v>
      </c>
      <c r="G3153" s="69" t="s">
        <v>4</v>
      </c>
      <c r="H3153" s="68">
        <v>1578</v>
      </c>
      <c r="I3153" s="93">
        <f t="shared" si="231"/>
        <v>15.939393939393939</v>
      </c>
      <c r="J3153" s="93">
        <v>3.8940000000000001</v>
      </c>
      <c r="K3153" s="69">
        <v>99</v>
      </c>
      <c r="L3153" s="68">
        <v>441</v>
      </c>
      <c r="M3153" s="93">
        <f t="shared" si="232"/>
        <v>4.4545454545454541</v>
      </c>
      <c r="N3153" s="93">
        <v>2.0219999999999998</v>
      </c>
      <c r="O3153" s="69">
        <v>99</v>
      </c>
      <c r="P3153" s="191">
        <f t="shared" si="233"/>
        <v>3.5782312925170072</v>
      </c>
      <c r="Q3153" s="77" t="s">
        <v>718</v>
      </c>
      <c r="U3153" s="227" t="s">
        <v>17377</v>
      </c>
      <c r="V3153" s="32">
        <v>0.42708333333333331</v>
      </c>
      <c r="W3153" s="83">
        <v>0.56944444444444442</v>
      </c>
      <c r="X3153" s="86">
        <f t="shared" si="234"/>
        <v>0.1423611111111111</v>
      </c>
    </row>
    <row r="3154" spans="1:24" x14ac:dyDescent="0.3">
      <c r="A3154" s="47" t="s">
        <v>5230</v>
      </c>
      <c r="B3154" s="68" t="s">
        <v>5231</v>
      </c>
      <c r="C3154" s="2" t="s">
        <v>1</v>
      </c>
      <c r="D3154" s="2">
        <v>57</v>
      </c>
      <c r="E3154" s="6">
        <v>23250</v>
      </c>
      <c r="F3154" s="7">
        <v>44175.577939814815</v>
      </c>
      <c r="G3154" s="69" t="s">
        <v>4</v>
      </c>
      <c r="H3154" s="68">
        <v>3262</v>
      </c>
      <c r="I3154" s="93">
        <f t="shared" si="231"/>
        <v>32.949494949494948</v>
      </c>
      <c r="J3154" s="93">
        <v>7.4080000000000004</v>
      </c>
      <c r="K3154" s="69">
        <v>99</v>
      </c>
      <c r="L3154" s="68">
        <v>607</v>
      </c>
      <c r="M3154" s="93">
        <f t="shared" si="232"/>
        <v>6.1313131313131315</v>
      </c>
      <c r="N3154" s="93">
        <v>2.6749999999999998</v>
      </c>
      <c r="O3154" s="69">
        <v>99</v>
      </c>
      <c r="P3154" s="191">
        <f t="shared" si="233"/>
        <v>5.3739703459637562</v>
      </c>
      <c r="Q3154" s="77" t="s">
        <v>718</v>
      </c>
      <c r="U3154" s="227" t="s">
        <v>17377</v>
      </c>
      <c r="V3154" s="32">
        <v>0.4548611111111111</v>
      </c>
      <c r="W3154" s="83">
        <v>0.59722222222222221</v>
      </c>
      <c r="X3154" s="86">
        <f t="shared" si="234"/>
        <v>0.1423611111111111</v>
      </c>
    </row>
    <row r="3155" spans="1:24" x14ac:dyDescent="0.3">
      <c r="A3155" s="47" t="s">
        <v>17216</v>
      </c>
      <c r="B3155" s="68" t="s">
        <v>6650</v>
      </c>
      <c r="C3155" s="2" t="s">
        <v>1</v>
      </c>
      <c r="D3155" s="2">
        <v>53</v>
      </c>
      <c r="E3155" s="6">
        <v>24506</v>
      </c>
      <c r="F3155" s="7">
        <v>44175.59946759259</v>
      </c>
      <c r="G3155" s="69" t="s">
        <v>4</v>
      </c>
      <c r="H3155" s="68">
        <v>3442</v>
      </c>
      <c r="I3155" s="93">
        <f t="shared" si="231"/>
        <v>34.767676767676768</v>
      </c>
      <c r="J3155" s="93">
        <v>7.7309999999999999</v>
      </c>
      <c r="K3155" s="69">
        <v>99</v>
      </c>
      <c r="L3155" s="68">
        <v>595</v>
      </c>
      <c r="M3155" s="93">
        <f t="shared" si="232"/>
        <v>6.0101010101010104</v>
      </c>
      <c r="N3155" s="93">
        <v>2.3279999999999998</v>
      </c>
      <c r="O3155" s="69">
        <v>99</v>
      </c>
      <c r="P3155" s="191">
        <f t="shared" si="233"/>
        <v>5.7848739495798318</v>
      </c>
      <c r="Q3155" s="77" t="s">
        <v>718</v>
      </c>
      <c r="U3155" s="227" t="s">
        <v>17377</v>
      </c>
      <c r="V3155" s="32">
        <v>0.45902777777777781</v>
      </c>
      <c r="W3155" s="83">
        <v>0.61111111111111105</v>
      </c>
      <c r="X3155" s="86">
        <f t="shared" si="234"/>
        <v>0.15208333333333324</v>
      </c>
    </row>
    <row r="3156" spans="1:24" x14ac:dyDescent="0.3">
      <c r="A3156" s="47" t="s">
        <v>17223</v>
      </c>
      <c r="B3156" s="68" t="s">
        <v>1411</v>
      </c>
      <c r="C3156" s="2" t="s">
        <v>1</v>
      </c>
      <c r="D3156" s="2">
        <v>48</v>
      </c>
      <c r="E3156" s="6">
        <v>26414</v>
      </c>
      <c r="F3156" s="7">
        <v>44176.536493055559</v>
      </c>
      <c r="G3156" s="69" t="s">
        <v>4</v>
      </c>
      <c r="H3156" s="68">
        <v>2162</v>
      </c>
      <c r="I3156" s="93">
        <f t="shared" si="231"/>
        <v>21.62</v>
      </c>
      <c r="J3156" s="93">
        <v>4.6550000000000002</v>
      </c>
      <c r="K3156" s="69">
        <v>100</v>
      </c>
      <c r="L3156" s="68">
        <v>450</v>
      </c>
      <c r="M3156" s="93">
        <f t="shared" si="232"/>
        <v>4.5</v>
      </c>
      <c r="N3156" s="93">
        <v>1.92</v>
      </c>
      <c r="O3156" s="69">
        <v>100</v>
      </c>
      <c r="P3156" s="191">
        <f t="shared" si="233"/>
        <v>4.804444444444445</v>
      </c>
      <c r="Q3156" s="77" t="s">
        <v>718</v>
      </c>
      <c r="U3156" s="227" t="s">
        <v>17377</v>
      </c>
      <c r="V3156" s="32">
        <v>0.39999999999999997</v>
      </c>
      <c r="W3156" s="83">
        <v>0.54513888888888895</v>
      </c>
      <c r="X3156" s="86">
        <f t="shared" si="234"/>
        <v>0.14513888888888898</v>
      </c>
    </row>
    <row r="3157" spans="1:24" x14ac:dyDescent="0.3">
      <c r="A3157" s="47" t="s">
        <v>4232</v>
      </c>
      <c r="B3157" s="68" t="s">
        <v>4233</v>
      </c>
      <c r="C3157" s="2" t="s">
        <v>1</v>
      </c>
      <c r="D3157" s="2">
        <v>55</v>
      </c>
      <c r="E3157" s="6">
        <v>24045</v>
      </c>
      <c r="F3157" s="7">
        <v>44176.568784722222</v>
      </c>
      <c r="G3157" s="69" t="s">
        <v>4</v>
      </c>
      <c r="H3157" s="68">
        <v>1970</v>
      </c>
      <c r="I3157" s="93">
        <f t="shared" si="231"/>
        <v>19.8989898989899</v>
      </c>
      <c r="J3157" s="93">
        <v>4.1829999999999998</v>
      </c>
      <c r="K3157" s="69">
        <v>99</v>
      </c>
      <c r="L3157" s="68">
        <v>502</v>
      </c>
      <c r="M3157" s="93">
        <f t="shared" si="232"/>
        <v>5.0707070707070709</v>
      </c>
      <c r="N3157" s="93">
        <v>2.1680000000000001</v>
      </c>
      <c r="O3157" s="69">
        <v>99</v>
      </c>
      <c r="P3157" s="191">
        <f t="shared" si="233"/>
        <v>3.9243027888446216</v>
      </c>
      <c r="Q3157" s="77" t="s">
        <v>718</v>
      </c>
      <c r="U3157" s="227" t="s">
        <v>17377</v>
      </c>
      <c r="V3157" s="32">
        <v>0.4458333333333333</v>
      </c>
      <c r="W3157" s="83">
        <v>0.57986111111111105</v>
      </c>
      <c r="X3157" s="86">
        <f t="shared" si="234"/>
        <v>0.13402777777777775</v>
      </c>
    </row>
    <row r="3158" spans="1:24" x14ac:dyDescent="0.3">
      <c r="A3158" s="47" t="s">
        <v>12408</v>
      </c>
      <c r="B3158" s="68" t="s">
        <v>5562</v>
      </c>
      <c r="C3158" s="2" t="s">
        <v>1</v>
      </c>
      <c r="D3158" s="2">
        <v>50</v>
      </c>
      <c r="E3158" s="6">
        <v>25694</v>
      </c>
      <c r="F3158" s="7">
        <v>44176.577314814815</v>
      </c>
      <c r="G3158" s="69" t="s">
        <v>4</v>
      </c>
      <c r="H3158" s="68">
        <v>2161</v>
      </c>
      <c r="I3158" s="93">
        <f t="shared" si="231"/>
        <v>21.61</v>
      </c>
      <c r="J3158" s="93">
        <v>4.5609999999999999</v>
      </c>
      <c r="K3158" s="69">
        <v>100</v>
      </c>
      <c r="L3158" s="68">
        <v>400</v>
      </c>
      <c r="M3158" s="93">
        <f t="shared" si="232"/>
        <v>4</v>
      </c>
      <c r="N3158" s="93">
        <v>2.0449999999999999</v>
      </c>
      <c r="O3158" s="69">
        <v>100</v>
      </c>
      <c r="P3158" s="191">
        <f t="shared" si="233"/>
        <v>5.4024999999999999</v>
      </c>
      <c r="Q3158" s="77" t="s">
        <v>718</v>
      </c>
      <c r="U3158" s="227" t="s">
        <v>17377</v>
      </c>
      <c r="V3158" s="32">
        <v>0.45833333333333331</v>
      </c>
      <c r="W3158" s="83">
        <v>0.59027777777777779</v>
      </c>
      <c r="X3158" s="86">
        <f t="shared" si="234"/>
        <v>0.13194444444444448</v>
      </c>
    </row>
    <row r="3159" spans="1:24" x14ac:dyDescent="0.3">
      <c r="A3159" s="47" t="s">
        <v>17225</v>
      </c>
      <c r="B3159" s="68" t="s">
        <v>942</v>
      </c>
      <c r="C3159" s="2" t="s">
        <v>1</v>
      </c>
      <c r="D3159" s="2">
        <v>55</v>
      </c>
      <c r="E3159" s="6">
        <v>23826</v>
      </c>
      <c r="F3159" s="7">
        <v>44176.595659722225</v>
      </c>
      <c r="G3159" s="69" t="s">
        <v>4</v>
      </c>
      <c r="H3159" s="68">
        <v>3114</v>
      </c>
      <c r="I3159" s="93">
        <f t="shared" si="231"/>
        <v>31.454545454545453</v>
      </c>
      <c r="J3159" s="93">
        <v>5.9989999999999997</v>
      </c>
      <c r="K3159" s="69">
        <v>99</v>
      </c>
      <c r="L3159" s="68">
        <v>499</v>
      </c>
      <c r="M3159" s="93">
        <f t="shared" si="232"/>
        <v>5.0404040404040407</v>
      </c>
      <c r="N3159" s="93">
        <v>1.889</v>
      </c>
      <c r="O3159" s="69">
        <v>99</v>
      </c>
      <c r="P3159" s="191">
        <f t="shared" si="233"/>
        <v>6.240480961923847</v>
      </c>
      <c r="Q3159" s="77" t="s">
        <v>718</v>
      </c>
      <c r="U3159" s="227" t="s">
        <v>17377</v>
      </c>
      <c r="V3159" s="32">
        <v>0.49236111111111108</v>
      </c>
      <c r="W3159" s="83">
        <v>0.62152777777777779</v>
      </c>
      <c r="X3159" s="86">
        <f t="shared" si="234"/>
        <v>0.12916666666666671</v>
      </c>
    </row>
    <row r="3160" spans="1:24" x14ac:dyDescent="0.3">
      <c r="A3160" s="47" t="s">
        <v>3215</v>
      </c>
      <c r="B3160" s="68" t="s">
        <v>1061</v>
      </c>
      <c r="C3160" s="2" t="s">
        <v>1</v>
      </c>
      <c r="D3160" s="2">
        <v>44</v>
      </c>
      <c r="E3160" s="6">
        <v>27828</v>
      </c>
      <c r="F3160" s="7">
        <v>44179.552893518521</v>
      </c>
      <c r="G3160" s="69" t="s">
        <v>4</v>
      </c>
      <c r="H3160" s="68">
        <v>1894</v>
      </c>
      <c r="I3160" s="93">
        <f t="shared" si="231"/>
        <v>19.131313131313131</v>
      </c>
      <c r="J3160" s="93">
        <v>5.0140000000000002</v>
      </c>
      <c r="K3160" s="69">
        <v>99</v>
      </c>
      <c r="L3160" s="68">
        <v>454</v>
      </c>
      <c r="M3160" s="93">
        <f t="shared" si="232"/>
        <v>4.5858585858585856</v>
      </c>
      <c r="N3160" s="93">
        <v>1.9690000000000001</v>
      </c>
      <c r="O3160" s="69">
        <v>99</v>
      </c>
      <c r="P3160" s="191">
        <f t="shared" si="233"/>
        <v>4.1718061674008817</v>
      </c>
      <c r="Q3160" s="77" t="s">
        <v>718</v>
      </c>
      <c r="U3160" s="227" t="s">
        <v>17377</v>
      </c>
      <c r="V3160" s="32">
        <v>0.42152777777777778</v>
      </c>
      <c r="W3160" s="83">
        <v>0.56944444444444442</v>
      </c>
      <c r="X3160" s="86">
        <f t="shared" si="234"/>
        <v>0.14791666666666664</v>
      </c>
    </row>
    <row r="3161" spans="1:24" x14ac:dyDescent="0.3">
      <c r="A3161" s="47" t="s">
        <v>12751</v>
      </c>
      <c r="B3161" s="68" t="s">
        <v>5446</v>
      </c>
      <c r="C3161" s="2" t="s">
        <v>1</v>
      </c>
      <c r="D3161" s="2">
        <v>56</v>
      </c>
      <c r="E3161" s="6">
        <v>23436</v>
      </c>
      <c r="F3161" s="7">
        <v>44179.577233796299</v>
      </c>
      <c r="G3161" s="69" t="s">
        <v>4</v>
      </c>
      <c r="H3161" s="68">
        <v>2872</v>
      </c>
      <c r="I3161" s="93">
        <f t="shared" si="231"/>
        <v>29.01010101010101</v>
      </c>
      <c r="J3161" s="93">
        <v>6.02</v>
      </c>
      <c r="K3161" s="69">
        <v>99</v>
      </c>
      <c r="L3161" s="68">
        <v>632</v>
      </c>
      <c r="M3161" s="93">
        <f t="shared" si="232"/>
        <v>6.3838383838383841</v>
      </c>
      <c r="N3161" s="93">
        <v>2.57</v>
      </c>
      <c r="O3161" s="69">
        <v>99</v>
      </c>
      <c r="P3161" s="191">
        <f t="shared" si="233"/>
        <v>4.5443037974683547</v>
      </c>
      <c r="Q3161" s="77" t="s">
        <v>718</v>
      </c>
      <c r="U3161" s="227" t="s">
        <v>17377</v>
      </c>
      <c r="V3161" s="32">
        <v>0.4375</v>
      </c>
      <c r="W3161" s="83">
        <v>0.59375</v>
      </c>
      <c r="X3161" s="86">
        <f t="shared" si="234"/>
        <v>0.15625</v>
      </c>
    </row>
    <row r="3162" spans="1:24" x14ac:dyDescent="0.3">
      <c r="A3162" s="47" t="s">
        <v>11950</v>
      </c>
      <c r="B3162" s="68" t="s">
        <v>5677</v>
      </c>
      <c r="C3162" s="2" t="s">
        <v>1</v>
      </c>
      <c r="D3162" s="2">
        <v>42</v>
      </c>
      <c r="E3162" s="6">
        <v>28564</v>
      </c>
      <c r="F3162" s="7">
        <v>44179.588819444441</v>
      </c>
      <c r="G3162" s="69" t="s">
        <v>4</v>
      </c>
      <c r="H3162" s="68">
        <v>1929</v>
      </c>
      <c r="I3162" s="93">
        <f t="shared" si="231"/>
        <v>19.484848484848484</v>
      </c>
      <c r="J3162" s="93">
        <v>4.9880000000000004</v>
      </c>
      <c r="K3162" s="69">
        <v>99</v>
      </c>
      <c r="L3162" s="68">
        <v>343</v>
      </c>
      <c r="M3162" s="93">
        <f t="shared" si="232"/>
        <v>3.4646464646464645</v>
      </c>
      <c r="N3162" s="93">
        <v>1.87</v>
      </c>
      <c r="O3162" s="69">
        <v>99</v>
      </c>
      <c r="P3162" s="191">
        <f t="shared" si="233"/>
        <v>5.6239067055393583</v>
      </c>
      <c r="Q3162" s="77" t="s">
        <v>718</v>
      </c>
      <c r="U3162" s="227" t="s">
        <v>17377</v>
      </c>
      <c r="V3162" s="32">
        <v>0.44791666666666669</v>
      </c>
      <c r="W3162" s="83">
        <v>0.61458333333333337</v>
      </c>
      <c r="X3162" s="86">
        <f t="shared" si="234"/>
        <v>0.16666666666666669</v>
      </c>
    </row>
    <row r="3163" spans="1:24" x14ac:dyDescent="0.3">
      <c r="A3163" s="47" t="s">
        <v>3233</v>
      </c>
      <c r="B3163" s="68" t="s">
        <v>160</v>
      </c>
      <c r="C3163" s="2" t="s">
        <v>1</v>
      </c>
      <c r="D3163" s="2">
        <v>55</v>
      </c>
      <c r="E3163" s="6">
        <v>23880</v>
      </c>
      <c r="F3163" s="7">
        <v>44179.645925925928</v>
      </c>
      <c r="G3163" s="69" t="s">
        <v>4</v>
      </c>
      <c r="H3163" s="68">
        <v>2119</v>
      </c>
      <c r="I3163" s="93">
        <f t="shared" si="231"/>
        <v>21.404040404040405</v>
      </c>
      <c r="J3163" s="93">
        <v>4.2949999999999999</v>
      </c>
      <c r="K3163" s="69">
        <v>99</v>
      </c>
      <c r="L3163" s="68">
        <v>494</v>
      </c>
      <c r="M3163" s="93">
        <f t="shared" si="232"/>
        <v>4.9898989898989896</v>
      </c>
      <c r="N3163" s="93">
        <v>2.4009999999999998</v>
      </c>
      <c r="O3163" s="69">
        <v>99</v>
      </c>
      <c r="P3163" s="191">
        <f t="shared" si="233"/>
        <v>4.2894736842105265</v>
      </c>
      <c r="Q3163" s="77" t="s">
        <v>718</v>
      </c>
      <c r="U3163" s="227" t="s">
        <v>17377</v>
      </c>
      <c r="V3163" s="32">
        <v>0.50208333333333333</v>
      </c>
      <c r="W3163" s="83">
        <v>0.66666666666666663</v>
      </c>
      <c r="X3163" s="86">
        <f t="shared" si="234"/>
        <v>0.1645833333333333</v>
      </c>
    </row>
    <row r="3164" spans="1:24" x14ac:dyDescent="0.3">
      <c r="A3164" s="47" t="s">
        <v>12276</v>
      </c>
      <c r="B3164" s="68" t="s">
        <v>12277</v>
      </c>
      <c r="C3164" s="2" t="s">
        <v>1</v>
      </c>
      <c r="D3164" s="2">
        <v>25</v>
      </c>
      <c r="E3164" s="6">
        <v>34990</v>
      </c>
      <c r="F3164" s="7">
        <v>44180.528136574074</v>
      </c>
      <c r="G3164" s="69" t="s">
        <v>4</v>
      </c>
      <c r="H3164" s="68">
        <v>1254</v>
      </c>
      <c r="I3164" s="93">
        <f t="shared" si="231"/>
        <v>12.54</v>
      </c>
      <c r="J3164" s="93">
        <v>4.2050000000000001</v>
      </c>
      <c r="K3164" s="69">
        <v>100</v>
      </c>
      <c r="L3164" s="68">
        <v>334</v>
      </c>
      <c r="M3164" s="93">
        <f t="shared" si="232"/>
        <v>3.34</v>
      </c>
      <c r="N3164" s="93">
        <v>1.9450000000000001</v>
      </c>
      <c r="O3164" s="69">
        <v>100</v>
      </c>
      <c r="P3164" s="191">
        <f t="shared" si="233"/>
        <v>3.7544910179640718</v>
      </c>
      <c r="Q3164" s="77" t="s">
        <v>718</v>
      </c>
      <c r="U3164" s="227" t="s">
        <v>17377</v>
      </c>
      <c r="V3164" s="32">
        <v>0.3972222222222222</v>
      </c>
      <c r="W3164" s="83">
        <v>0.53472222222222221</v>
      </c>
      <c r="X3164" s="86">
        <f t="shared" si="234"/>
        <v>0.13750000000000001</v>
      </c>
    </row>
    <row r="3165" spans="1:24" x14ac:dyDescent="0.3">
      <c r="A3165" s="47" t="s">
        <v>17238</v>
      </c>
      <c r="B3165" s="68" t="s">
        <v>207</v>
      </c>
      <c r="C3165" s="2" t="s">
        <v>1</v>
      </c>
      <c r="D3165" s="2">
        <v>46</v>
      </c>
      <c r="E3165" s="6">
        <v>27204</v>
      </c>
      <c r="F3165" s="7">
        <v>44180.539629629631</v>
      </c>
      <c r="G3165" s="69" t="s">
        <v>4</v>
      </c>
      <c r="H3165" s="68">
        <v>2366</v>
      </c>
      <c r="I3165" s="93">
        <f t="shared" si="231"/>
        <v>23.66</v>
      </c>
      <c r="J3165" s="93">
        <v>5.3940000000000001</v>
      </c>
      <c r="K3165" s="69">
        <v>100</v>
      </c>
      <c r="L3165" s="68">
        <v>541</v>
      </c>
      <c r="M3165" s="93">
        <f t="shared" si="232"/>
        <v>5.41</v>
      </c>
      <c r="N3165" s="93">
        <v>2.266</v>
      </c>
      <c r="O3165" s="69">
        <v>100</v>
      </c>
      <c r="P3165" s="191">
        <f t="shared" si="233"/>
        <v>4.3733826247689462</v>
      </c>
      <c r="Q3165" s="77" t="s">
        <v>718</v>
      </c>
      <c r="U3165" s="227" t="s">
        <v>17377</v>
      </c>
      <c r="V3165" s="32">
        <v>0.41250000000000003</v>
      </c>
      <c r="W3165" s="83">
        <v>0.54861111111111105</v>
      </c>
      <c r="X3165" s="86">
        <f t="shared" si="234"/>
        <v>0.13611111111111102</v>
      </c>
    </row>
    <row r="3166" spans="1:24" x14ac:dyDescent="0.3">
      <c r="A3166" s="47" t="s">
        <v>3182</v>
      </c>
      <c r="B3166" s="68" t="s">
        <v>1025</v>
      </c>
      <c r="C3166" s="2" t="s">
        <v>1</v>
      </c>
      <c r="D3166" s="2">
        <v>49</v>
      </c>
      <c r="E3166" s="6">
        <v>26181</v>
      </c>
      <c r="F3166" s="7">
        <v>44180.560046296298</v>
      </c>
      <c r="G3166" s="69" t="s">
        <v>4</v>
      </c>
      <c r="H3166" s="68">
        <v>2018</v>
      </c>
      <c r="I3166" s="93">
        <f t="shared" si="231"/>
        <v>20.383838383838384</v>
      </c>
      <c r="J3166" s="93">
        <v>4.952</v>
      </c>
      <c r="K3166" s="69">
        <v>99</v>
      </c>
      <c r="L3166" s="68">
        <v>587</v>
      </c>
      <c r="M3166" s="93">
        <f t="shared" si="232"/>
        <v>5.9292929292929291</v>
      </c>
      <c r="N3166" s="93">
        <v>2.62</v>
      </c>
      <c r="O3166" s="69">
        <v>99</v>
      </c>
      <c r="P3166" s="191">
        <f t="shared" si="233"/>
        <v>3.4378194207836459</v>
      </c>
      <c r="Q3166" s="77" t="s">
        <v>718</v>
      </c>
      <c r="U3166" s="227" t="s">
        <v>17377</v>
      </c>
      <c r="V3166" s="32">
        <v>0.44305555555555554</v>
      </c>
      <c r="W3166" s="83">
        <v>0.58333333333333337</v>
      </c>
      <c r="X3166" s="86">
        <f t="shared" si="234"/>
        <v>0.14027777777777783</v>
      </c>
    </row>
    <row r="3167" spans="1:24" x14ac:dyDescent="0.3">
      <c r="A3167" s="47" t="s">
        <v>3208</v>
      </c>
      <c r="B3167" s="68" t="s">
        <v>1055</v>
      </c>
      <c r="C3167" s="2" t="s">
        <v>1</v>
      </c>
      <c r="D3167" s="2">
        <v>53</v>
      </c>
      <c r="E3167" s="6">
        <v>24487</v>
      </c>
      <c r="F3167" s="7">
        <v>44180.608368055553</v>
      </c>
      <c r="G3167" s="69" t="s">
        <v>4</v>
      </c>
      <c r="H3167" s="68">
        <v>2291</v>
      </c>
      <c r="I3167" s="93">
        <f t="shared" si="231"/>
        <v>22.91</v>
      </c>
      <c r="J3167" s="93">
        <v>6.0640000000000001</v>
      </c>
      <c r="K3167" s="69">
        <v>100</v>
      </c>
      <c r="L3167" s="68">
        <v>417</v>
      </c>
      <c r="M3167" s="93">
        <f t="shared" si="232"/>
        <v>4.17</v>
      </c>
      <c r="N3167" s="93">
        <v>2.23</v>
      </c>
      <c r="O3167" s="69">
        <v>100</v>
      </c>
      <c r="P3167" s="191">
        <f t="shared" si="233"/>
        <v>5.49400479616307</v>
      </c>
      <c r="Q3167" s="77" t="s">
        <v>718</v>
      </c>
      <c r="U3167" s="227" t="s">
        <v>17377</v>
      </c>
      <c r="V3167" s="32">
        <v>0.4770833333333333</v>
      </c>
      <c r="W3167" s="83">
        <v>0.63194444444444442</v>
      </c>
      <c r="X3167" s="86">
        <f t="shared" si="234"/>
        <v>0.15486111111111112</v>
      </c>
    </row>
    <row r="3168" spans="1:24" x14ac:dyDescent="0.3">
      <c r="A3168" s="47" t="s">
        <v>17241</v>
      </c>
      <c r="B3168" s="68" t="s">
        <v>7146</v>
      </c>
      <c r="C3168" s="2" t="s">
        <v>1</v>
      </c>
      <c r="D3168" s="2">
        <v>66</v>
      </c>
      <c r="E3168" s="6">
        <v>19848</v>
      </c>
      <c r="F3168" s="7">
        <v>44180.635694444441</v>
      </c>
      <c r="G3168" s="69" t="s">
        <v>4</v>
      </c>
      <c r="H3168" s="68">
        <v>4721</v>
      </c>
      <c r="I3168" s="93">
        <f t="shared" si="231"/>
        <v>47.686868686868685</v>
      </c>
      <c r="J3168" s="93">
        <v>6.9790000000000001</v>
      </c>
      <c r="K3168" s="69">
        <v>99</v>
      </c>
      <c r="L3168" s="68">
        <v>1429</v>
      </c>
      <c r="M3168" s="93">
        <f t="shared" si="232"/>
        <v>14.434343434343434</v>
      </c>
      <c r="N3168" s="93">
        <v>4.202</v>
      </c>
      <c r="O3168" s="69">
        <v>99</v>
      </c>
      <c r="P3168" s="191">
        <f t="shared" si="233"/>
        <v>3.3037088873337996</v>
      </c>
      <c r="Q3168" s="77" t="s">
        <v>718</v>
      </c>
      <c r="U3168" s="227" t="s">
        <v>17377</v>
      </c>
      <c r="V3168" s="32">
        <v>0.49652777777777773</v>
      </c>
      <c r="W3168" s="83">
        <v>0.64583333333333337</v>
      </c>
      <c r="X3168" s="86">
        <f t="shared" si="234"/>
        <v>0.14930555555555564</v>
      </c>
    </row>
    <row r="3169" spans="1:24" x14ac:dyDescent="0.3">
      <c r="A3169" s="47" t="s">
        <v>17244</v>
      </c>
      <c r="B3169" s="68" t="s">
        <v>17245</v>
      </c>
      <c r="C3169" s="2" t="s">
        <v>1</v>
      </c>
      <c r="D3169" s="2">
        <v>69</v>
      </c>
      <c r="E3169" s="6">
        <v>18690</v>
      </c>
      <c r="F3169" s="7">
        <v>44180.678680555553</v>
      </c>
      <c r="G3169" s="69" t="s">
        <v>4</v>
      </c>
      <c r="H3169" s="68">
        <v>2385</v>
      </c>
      <c r="I3169" s="93">
        <f t="shared" si="231"/>
        <v>24.09090909090909</v>
      </c>
      <c r="J3169" s="93">
        <v>4.7249999999999996</v>
      </c>
      <c r="K3169" s="69">
        <v>99</v>
      </c>
      <c r="L3169" s="68">
        <v>361</v>
      </c>
      <c r="M3169" s="93">
        <f t="shared" si="232"/>
        <v>3.6464646464646466</v>
      </c>
      <c r="N3169" s="93">
        <v>1.78</v>
      </c>
      <c r="O3169" s="69">
        <v>99</v>
      </c>
      <c r="P3169" s="191">
        <f t="shared" si="233"/>
        <v>6.6066481994459831</v>
      </c>
      <c r="Q3169" s="77" t="s">
        <v>718</v>
      </c>
      <c r="U3169" s="227" t="s">
        <v>17377</v>
      </c>
      <c r="V3169" s="32">
        <v>0.53402777777777777</v>
      </c>
      <c r="W3169" s="83">
        <v>0.70833333333333337</v>
      </c>
      <c r="X3169" s="86">
        <f t="shared" si="234"/>
        <v>0.1743055555555556</v>
      </c>
    </row>
    <row r="3170" spans="1:24" x14ac:dyDescent="0.3">
      <c r="A3170" s="47" t="s">
        <v>17246</v>
      </c>
      <c r="B3170" s="68" t="s">
        <v>7333</v>
      </c>
      <c r="C3170" s="2" t="s">
        <v>1</v>
      </c>
      <c r="D3170" s="2">
        <v>63</v>
      </c>
      <c r="E3170" s="6">
        <v>20934</v>
      </c>
      <c r="F3170" s="7">
        <v>44181.410451388889</v>
      </c>
      <c r="G3170" s="69" t="s">
        <v>4</v>
      </c>
      <c r="H3170" s="68">
        <v>2790</v>
      </c>
      <c r="I3170" s="93">
        <f t="shared" si="231"/>
        <v>27.9</v>
      </c>
      <c r="J3170" s="93">
        <v>5.3959999999999999</v>
      </c>
      <c r="K3170" s="69">
        <v>100</v>
      </c>
      <c r="L3170" s="68">
        <v>823</v>
      </c>
      <c r="M3170" s="93">
        <f t="shared" si="232"/>
        <v>8.23</v>
      </c>
      <c r="N3170" s="93">
        <v>3.097</v>
      </c>
      <c r="O3170" s="69">
        <v>100</v>
      </c>
      <c r="P3170" s="191">
        <f t="shared" si="233"/>
        <v>3.39003645200486</v>
      </c>
      <c r="Q3170" s="77" t="s">
        <v>718</v>
      </c>
      <c r="U3170" s="227" t="s">
        <v>17377</v>
      </c>
      <c r="V3170" s="32">
        <v>0.39027777777777778</v>
      </c>
      <c r="W3170" s="83">
        <v>0.52083333333333337</v>
      </c>
      <c r="X3170" s="86">
        <f t="shared" si="234"/>
        <v>0.13055555555555559</v>
      </c>
    </row>
    <row r="3171" spans="1:24" x14ac:dyDescent="0.3">
      <c r="A3171" s="47" t="s">
        <v>17247</v>
      </c>
      <c r="B3171" s="68" t="s">
        <v>17248</v>
      </c>
      <c r="C3171" s="2" t="s">
        <v>6</v>
      </c>
      <c r="D3171" s="2">
        <v>8.25</v>
      </c>
      <c r="E3171" s="6">
        <v>41181</v>
      </c>
      <c r="F3171" s="7">
        <v>44181.567939814813</v>
      </c>
      <c r="G3171" s="69" t="s">
        <v>4</v>
      </c>
      <c r="H3171" s="68">
        <v>1175</v>
      </c>
      <c r="I3171" s="93">
        <f t="shared" si="231"/>
        <v>11.75</v>
      </c>
      <c r="J3171" s="93">
        <v>3.1760000000000002</v>
      </c>
      <c r="K3171" s="69">
        <v>100</v>
      </c>
      <c r="L3171" s="68">
        <v>177</v>
      </c>
      <c r="M3171" s="93">
        <f t="shared" si="232"/>
        <v>1.77</v>
      </c>
      <c r="N3171" s="93">
        <v>1.286</v>
      </c>
      <c r="O3171" s="69">
        <v>100</v>
      </c>
      <c r="P3171" s="191">
        <f t="shared" si="233"/>
        <v>6.638418079096045</v>
      </c>
      <c r="Q3171" s="77" t="s">
        <v>718</v>
      </c>
      <c r="U3171" s="227" t="s">
        <v>17377</v>
      </c>
      <c r="V3171" s="32">
        <v>0.44097222222222227</v>
      </c>
      <c r="W3171" s="83">
        <v>0.58333333333333337</v>
      </c>
      <c r="X3171" s="86">
        <f t="shared" si="234"/>
        <v>0.1423611111111111</v>
      </c>
    </row>
    <row r="3172" spans="1:24" x14ac:dyDescent="0.3">
      <c r="A3172" s="47" t="s">
        <v>17256</v>
      </c>
      <c r="B3172" s="68" t="s">
        <v>17257</v>
      </c>
      <c r="C3172" s="2" t="s">
        <v>1</v>
      </c>
      <c r="D3172" s="2">
        <v>44</v>
      </c>
      <c r="E3172" s="6">
        <v>27760</v>
      </c>
      <c r="F3172" s="7">
        <v>44181.66920138889</v>
      </c>
      <c r="G3172" s="69" t="s">
        <v>4</v>
      </c>
      <c r="H3172" s="68">
        <v>1513</v>
      </c>
      <c r="I3172" s="93">
        <f t="shared" si="231"/>
        <v>15.282828282828282</v>
      </c>
      <c r="J3172" s="93">
        <v>3.6230000000000002</v>
      </c>
      <c r="K3172" s="69">
        <v>99</v>
      </c>
      <c r="L3172" s="68">
        <v>246</v>
      </c>
      <c r="M3172" s="93">
        <f t="shared" si="232"/>
        <v>2.4848484848484849</v>
      </c>
      <c r="N3172" s="93">
        <v>1.7749999999999999</v>
      </c>
      <c r="O3172" s="69">
        <v>99</v>
      </c>
      <c r="P3172" s="191">
        <f t="shared" si="233"/>
        <v>6.1504065040650406</v>
      </c>
      <c r="Q3172" s="77" t="s">
        <v>718</v>
      </c>
      <c r="U3172" s="227" t="s">
        <v>17377</v>
      </c>
      <c r="V3172" s="32">
        <v>0.52986111111111112</v>
      </c>
      <c r="W3172" s="83">
        <v>0.6875</v>
      </c>
      <c r="X3172" s="86">
        <f t="shared" si="234"/>
        <v>0.15763888888888888</v>
      </c>
    </row>
    <row r="3173" spans="1:24" x14ac:dyDescent="0.3">
      <c r="A3173" s="47" t="s">
        <v>13809</v>
      </c>
      <c r="B3173" s="68" t="s">
        <v>13810</v>
      </c>
      <c r="C3173" s="2" t="s">
        <v>1</v>
      </c>
      <c r="D3173" s="2">
        <v>49</v>
      </c>
      <c r="E3173" s="6">
        <v>26173</v>
      </c>
      <c r="F3173" s="7">
        <v>44182.514282407406</v>
      </c>
      <c r="G3173" s="69" t="s">
        <v>4</v>
      </c>
      <c r="H3173" s="68">
        <v>1966</v>
      </c>
      <c r="I3173" s="93">
        <f t="shared" si="231"/>
        <v>19.66</v>
      </c>
      <c r="J3173" s="93">
        <v>4.5910000000000002</v>
      </c>
      <c r="K3173" s="69">
        <v>100</v>
      </c>
      <c r="L3173" s="68">
        <v>929</v>
      </c>
      <c r="M3173" s="93">
        <f t="shared" si="232"/>
        <v>9.2899999999999991</v>
      </c>
      <c r="N3173" s="93">
        <v>3.073</v>
      </c>
      <c r="O3173" s="69">
        <v>100</v>
      </c>
      <c r="P3173" s="191">
        <f t="shared" si="233"/>
        <v>2.1162540365984932</v>
      </c>
      <c r="Q3173" s="77" t="s">
        <v>718</v>
      </c>
      <c r="U3173" s="227" t="s">
        <v>17377</v>
      </c>
      <c r="V3173" s="32">
        <v>0.37152777777777773</v>
      </c>
      <c r="W3173" s="83">
        <v>0.52083333333333337</v>
      </c>
      <c r="X3173" s="86">
        <f t="shared" si="234"/>
        <v>0.14930555555555564</v>
      </c>
    </row>
    <row r="3174" spans="1:24" x14ac:dyDescent="0.3">
      <c r="A3174" s="47" t="s">
        <v>12014</v>
      </c>
      <c r="B3174" s="68" t="s">
        <v>250</v>
      </c>
      <c r="C3174" s="2" t="s">
        <v>1</v>
      </c>
      <c r="D3174" s="2">
        <v>48</v>
      </c>
      <c r="E3174" s="6">
        <v>26637</v>
      </c>
      <c r="F3174" s="7">
        <v>44182.526909722219</v>
      </c>
      <c r="G3174" s="69" t="s">
        <v>4</v>
      </c>
      <c r="H3174" s="68">
        <v>2394</v>
      </c>
      <c r="I3174" s="93">
        <f t="shared" si="231"/>
        <v>24.181818181818183</v>
      </c>
      <c r="J3174" s="93">
        <v>5.0350000000000001</v>
      </c>
      <c r="K3174" s="69">
        <v>99</v>
      </c>
      <c r="L3174" s="68">
        <v>551</v>
      </c>
      <c r="M3174" s="93">
        <f t="shared" si="232"/>
        <v>5.5656565656565657</v>
      </c>
      <c r="N3174" s="93">
        <v>2.177</v>
      </c>
      <c r="O3174" s="69">
        <v>99</v>
      </c>
      <c r="P3174" s="191">
        <f t="shared" si="233"/>
        <v>4.3448275862068968</v>
      </c>
      <c r="Q3174" s="77" t="s">
        <v>718</v>
      </c>
      <c r="U3174" s="227" t="s">
        <v>17377</v>
      </c>
      <c r="V3174" s="32">
        <v>0.38541666666666669</v>
      </c>
      <c r="W3174" s="83">
        <v>0.53472222222222221</v>
      </c>
      <c r="X3174" s="86">
        <f t="shared" si="234"/>
        <v>0.14930555555555552</v>
      </c>
    </row>
    <row r="3175" spans="1:24" x14ac:dyDescent="0.3">
      <c r="A3175" s="47" t="s">
        <v>11850</v>
      </c>
      <c r="B3175" s="68" t="s">
        <v>6387</v>
      </c>
      <c r="C3175" s="2" t="s">
        <v>1</v>
      </c>
      <c r="D3175" s="2">
        <v>52</v>
      </c>
      <c r="E3175" s="6">
        <v>24874</v>
      </c>
      <c r="F3175" s="7">
        <v>44182.551712962966</v>
      </c>
      <c r="G3175" s="69" t="s">
        <v>4</v>
      </c>
      <c r="H3175" s="68">
        <v>2022</v>
      </c>
      <c r="I3175" s="93">
        <f t="shared" si="231"/>
        <v>20.424242424242426</v>
      </c>
      <c r="J3175" s="93">
        <v>4.625</v>
      </c>
      <c r="K3175" s="69">
        <v>99</v>
      </c>
      <c r="L3175" s="68">
        <v>400</v>
      </c>
      <c r="M3175" s="93">
        <f t="shared" si="232"/>
        <v>4.0404040404040407</v>
      </c>
      <c r="N3175" s="93">
        <v>2.3119999999999998</v>
      </c>
      <c r="O3175" s="69">
        <v>99</v>
      </c>
      <c r="P3175" s="191">
        <f t="shared" si="233"/>
        <v>5.0549999999999997</v>
      </c>
      <c r="Q3175" s="77" t="s">
        <v>718</v>
      </c>
      <c r="U3175" s="227" t="s">
        <v>17377</v>
      </c>
      <c r="V3175" s="32">
        <v>0.41041666666666665</v>
      </c>
      <c r="W3175" s="83">
        <v>0.5625</v>
      </c>
      <c r="X3175" s="86">
        <f t="shared" si="234"/>
        <v>0.15208333333333335</v>
      </c>
    </row>
    <row r="3176" spans="1:24" x14ac:dyDescent="0.3">
      <c r="A3176" s="47" t="s">
        <v>17263</v>
      </c>
      <c r="B3176" s="68" t="s">
        <v>1917</v>
      </c>
      <c r="C3176" s="2" t="s">
        <v>1</v>
      </c>
      <c r="D3176" s="2">
        <v>50</v>
      </c>
      <c r="E3176" s="6">
        <v>25789</v>
      </c>
      <c r="F3176" s="7">
        <v>44182.662824074076</v>
      </c>
      <c r="G3176" s="69" t="s">
        <v>4</v>
      </c>
      <c r="H3176" s="68">
        <v>1568</v>
      </c>
      <c r="I3176" s="93">
        <f t="shared" si="231"/>
        <v>15.838383838383839</v>
      </c>
      <c r="J3176" s="93">
        <v>4.2149999999999999</v>
      </c>
      <c r="K3176" s="69">
        <v>99</v>
      </c>
      <c r="L3176" s="68">
        <v>477</v>
      </c>
      <c r="M3176" s="93">
        <f t="shared" si="232"/>
        <v>4.8181818181818183</v>
      </c>
      <c r="N3176" s="93">
        <v>2.012</v>
      </c>
      <c r="O3176" s="69">
        <v>99</v>
      </c>
      <c r="P3176" s="191">
        <f t="shared" si="233"/>
        <v>3.2872117400419287</v>
      </c>
      <c r="Q3176" s="77" t="s">
        <v>718</v>
      </c>
      <c r="U3176" s="227" t="s">
        <v>17377</v>
      </c>
      <c r="V3176" s="32">
        <v>0.51736111111111105</v>
      </c>
      <c r="W3176" s="83">
        <v>0.68055555555555547</v>
      </c>
      <c r="X3176" s="86">
        <f t="shared" si="234"/>
        <v>0.16319444444444442</v>
      </c>
    </row>
    <row r="3177" spans="1:24" x14ac:dyDescent="0.3">
      <c r="A3177" s="47" t="s">
        <v>12765</v>
      </c>
      <c r="B3177" s="68" t="s">
        <v>7343</v>
      </c>
      <c r="C3177" s="2" t="s">
        <v>1</v>
      </c>
      <c r="D3177" s="2">
        <v>52</v>
      </c>
      <c r="E3177" s="6">
        <v>25121</v>
      </c>
      <c r="F3177" s="7">
        <v>44183.526759259257</v>
      </c>
      <c r="G3177" s="69" t="s">
        <v>4</v>
      </c>
      <c r="H3177" s="68">
        <v>3056</v>
      </c>
      <c r="I3177" s="93">
        <f t="shared" si="231"/>
        <v>30.868686868686869</v>
      </c>
      <c r="J3177" s="93">
        <v>6.4139999999999997</v>
      </c>
      <c r="K3177" s="69">
        <v>99</v>
      </c>
      <c r="L3177" s="68">
        <v>502</v>
      </c>
      <c r="M3177" s="93">
        <f t="shared" si="232"/>
        <v>5.0707070707070709</v>
      </c>
      <c r="N3177" s="93">
        <v>2.5640000000000001</v>
      </c>
      <c r="O3177" s="69">
        <v>99</v>
      </c>
      <c r="P3177" s="191">
        <f t="shared" si="233"/>
        <v>6.0876494023904382</v>
      </c>
      <c r="Q3177" s="77" t="s">
        <v>718</v>
      </c>
      <c r="U3177" s="227" t="s">
        <v>17377</v>
      </c>
      <c r="V3177" s="32">
        <v>0.39652777777777781</v>
      </c>
      <c r="W3177" s="83">
        <v>0.53472222222222221</v>
      </c>
      <c r="X3177" s="86">
        <f t="shared" si="234"/>
        <v>0.1381944444444444</v>
      </c>
    </row>
    <row r="3178" spans="1:24" x14ac:dyDescent="0.3">
      <c r="A3178" s="47" t="s">
        <v>17268</v>
      </c>
      <c r="B3178" s="68" t="s">
        <v>77</v>
      </c>
      <c r="C3178" s="2" t="s">
        <v>1</v>
      </c>
      <c r="D3178" s="2">
        <v>57</v>
      </c>
      <c r="E3178" s="6">
        <v>23294</v>
      </c>
      <c r="F3178" s="7">
        <v>44183.569745370369</v>
      </c>
      <c r="G3178" s="69" t="s">
        <v>4</v>
      </c>
      <c r="H3178" s="68">
        <v>2147</v>
      </c>
      <c r="I3178" s="93">
        <f t="shared" si="231"/>
        <v>21.686868686868689</v>
      </c>
      <c r="J3178" s="93">
        <v>5.2560000000000002</v>
      </c>
      <c r="K3178" s="69">
        <v>99</v>
      </c>
      <c r="L3178" s="68">
        <v>628</v>
      </c>
      <c r="M3178" s="93">
        <f t="shared" si="232"/>
        <v>6.3434343434343434</v>
      </c>
      <c r="N3178" s="93">
        <v>2.6389999999999998</v>
      </c>
      <c r="O3178" s="69">
        <v>99</v>
      </c>
      <c r="P3178" s="191">
        <f t="shared" si="233"/>
        <v>3.4187898089171975</v>
      </c>
      <c r="Q3178" s="77" t="s">
        <v>718</v>
      </c>
      <c r="U3178" s="227" t="s">
        <v>17377</v>
      </c>
      <c r="V3178" s="32">
        <v>0.44236111111111115</v>
      </c>
      <c r="W3178" s="83">
        <v>0.58333333333333337</v>
      </c>
      <c r="X3178" s="86">
        <f t="shared" si="234"/>
        <v>0.14097222222222222</v>
      </c>
    </row>
    <row r="3179" spans="1:24" x14ac:dyDescent="0.3">
      <c r="A3179" s="47" t="s">
        <v>11992</v>
      </c>
      <c r="B3179" s="68" t="s">
        <v>6240</v>
      </c>
      <c r="C3179" s="2" t="s">
        <v>1</v>
      </c>
      <c r="D3179" s="2">
        <v>58</v>
      </c>
      <c r="E3179" s="6">
        <v>22654</v>
      </c>
      <c r="F3179" s="7">
        <v>44183.580127314817</v>
      </c>
      <c r="G3179" s="69" t="s">
        <v>4</v>
      </c>
      <c r="H3179" s="68">
        <v>2569</v>
      </c>
      <c r="I3179" s="93">
        <f t="shared" si="231"/>
        <v>25.69</v>
      </c>
      <c r="J3179" s="93">
        <v>5.6260000000000003</v>
      </c>
      <c r="K3179" s="69">
        <v>100</v>
      </c>
      <c r="L3179" s="68">
        <v>657</v>
      </c>
      <c r="M3179" s="93">
        <f t="shared" si="232"/>
        <v>6.57</v>
      </c>
      <c r="N3179" s="93">
        <v>2.4009999999999998</v>
      </c>
      <c r="O3179" s="69">
        <v>100</v>
      </c>
      <c r="P3179" s="191">
        <f t="shared" si="233"/>
        <v>3.9101978691019785</v>
      </c>
      <c r="Q3179" s="77" t="s">
        <v>718</v>
      </c>
      <c r="U3179" s="227" t="s">
        <v>17377</v>
      </c>
      <c r="V3179" s="32">
        <v>0.46319444444444446</v>
      </c>
      <c r="W3179" s="83">
        <v>0.59722222222222221</v>
      </c>
      <c r="X3179" s="86">
        <f t="shared" si="234"/>
        <v>0.13402777777777775</v>
      </c>
    </row>
    <row r="3180" spans="1:24" x14ac:dyDescent="0.3">
      <c r="A3180" s="47" t="s">
        <v>17272</v>
      </c>
      <c r="B3180" s="68" t="s">
        <v>17273</v>
      </c>
      <c r="C3180" s="2" t="s">
        <v>6</v>
      </c>
      <c r="D3180" s="2">
        <v>72</v>
      </c>
      <c r="E3180" s="6">
        <v>17882</v>
      </c>
      <c r="F3180" s="7">
        <v>44183.634421296294</v>
      </c>
      <c r="G3180" s="69" t="s">
        <v>4</v>
      </c>
      <c r="H3180" s="68">
        <v>2086</v>
      </c>
      <c r="I3180" s="93">
        <f t="shared" si="231"/>
        <v>21.070707070707069</v>
      </c>
      <c r="J3180" s="93">
        <v>4.8239999999999998</v>
      </c>
      <c r="K3180" s="69">
        <v>99</v>
      </c>
      <c r="L3180" s="68">
        <v>931</v>
      </c>
      <c r="M3180" s="93">
        <f t="shared" si="232"/>
        <v>9.4040404040404049</v>
      </c>
      <c r="N3180" s="93">
        <v>3.6859999999999999</v>
      </c>
      <c r="O3180" s="69">
        <v>99</v>
      </c>
      <c r="P3180" s="191">
        <f t="shared" si="233"/>
        <v>2.240601503759398</v>
      </c>
      <c r="Q3180" s="77" t="s">
        <v>718</v>
      </c>
      <c r="U3180" s="227" t="s">
        <v>17377</v>
      </c>
      <c r="V3180" s="32">
        <v>0.49513888888888885</v>
      </c>
      <c r="W3180" s="83">
        <v>0.66666666666666663</v>
      </c>
      <c r="X3180" s="86">
        <f t="shared" si="234"/>
        <v>0.17152777777777778</v>
      </c>
    </row>
    <row r="3181" spans="1:24" x14ac:dyDescent="0.3">
      <c r="A3181" s="47" t="s">
        <v>3099</v>
      </c>
      <c r="B3181" s="68" t="s">
        <v>523</v>
      </c>
      <c r="C3181" s="2" t="s">
        <v>6</v>
      </c>
      <c r="D3181" s="2">
        <v>60</v>
      </c>
      <c r="E3181" s="6">
        <v>21928</v>
      </c>
      <c r="F3181" s="7">
        <v>44186.402268518519</v>
      </c>
      <c r="G3181" s="69" t="s">
        <v>4</v>
      </c>
      <c r="H3181" s="68">
        <v>3534</v>
      </c>
      <c r="I3181" s="93">
        <f t="shared" si="231"/>
        <v>35.340000000000003</v>
      </c>
      <c r="J3181" s="93">
        <v>5.7190000000000003</v>
      </c>
      <c r="K3181" s="69">
        <v>100</v>
      </c>
      <c r="L3181" s="68">
        <v>1180</v>
      </c>
      <c r="M3181" s="93">
        <f t="shared" si="232"/>
        <v>11.8</v>
      </c>
      <c r="N3181" s="93">
        <v>3.363</v>
      </c>
      <c r="O3181" s="69">
        <v>100</v>
      </c>
      <c r="P3181" s="191">
        <f t="shared" si="233"/>
        <v>2.9949152542372883</v>
      </c>
      <c r="Q3181" s="77" t="s">
        <v>718</v>
      </c>
      <c r="U3181" s="227" t="s">
        <v>17377</v>
      </c>
      <c r="V3181" s="32">
        <v>0.38472222222222219</v>
      </c>
      <c r="W3181" s="83">
        <v>0.51944444444444449</v>
      </c>
      <c r="X3181" s="86">
        <f t="shared" si="234"/>
        <v>0.1347222222222223</v>
      </c>
    </row>
    <row r="3182" spans="1:24" x14ac:dyDescent="0.3">
      <c r="A3182" s="47" t="s">
        <v>12811</v>
      </c>
      <c r="B3182" s="68" t="s">
        <v>6726</v>
      </c>
      <c r="C3182" s="2" t="s">
        <v>1</v>
      </c>
      <c r="D3182" s="2">
        <v>46</v>
      </c>
      <c r="E3182" s="6">
        <v>27050</v>
      </c>
      <c r="F3182" s="7">
        <v>44186.527731481481</v>
      </c>
      <c r="G3182" s="69" t="s">
        <v>4</v>
      </c>
      <c r="H3182" s="68">
        <v>2316</v>
      </c>
      <c r="I3182" s="93">
        <f t="shared" si="231"/>
        <v>23.16</v>
      </c>
      <c r="J3182" s="93">
        <v>5.0730000000000004</v>
      </c>
      <c r="K3182" s="69">
        <v>100</v>
      </c>
      <c r="L3182" s="68">
        <v>553</v>
      </c>
      <c r="M3182" s="93">
        <f t="shared" si="232"/>
        <v>5.53</v>
      </c>
      <c r="N3182" s="93">
        <v>2.3420000000000001</v>
      </c>
      <c r="O3182" s="69">
        <v>100</v>
      </c>
      <c r="P3182" s="191">
        <f t="shared" si="233"/>
        <v>4.1880650994575044</v>
      </c>
      <c r="Q3182" s="77" t="s">
        <v>718</v>
      </c>
      <c r="U3182" s="227" t="s">
        <v>17377</v>
      </c>
      <c r="V3182" s="32">
        <v>0.40416666666666662</v>
      </c>
      <c r="W3182" s="83">
        <v>0.53472222222222221</v>
      </c>
      <c r="X3182" s="86">
        <f t="shared" si="234"/>
        <v>0.13055555555555559</v>
      </c>
    </row>
    <row r="3183" spans="1:24" x14ac:dyDescent="0.3">
      <c r="A3183" s="47" t="s">
        <v>12520</v>
      </c>
      <c r="B3183" s="68" t="s">
        <v>12495</v>
      </c>
      <c r="C3183" s="2" t="s">
        <v>1</v>
      </c>
      <c r="D3183" s="2">
        <v>60</v>
      </c>
      <c r="E3183" s="6">
        <v>21908</v>
      </c>
      <c r="F3183" s="7">
        <v>44186.551504629628</v>
      </c>
      <c r="G3183" s="69" t="s">
        <v>4</v>
      </c>
      <c r="H3183" s="68">
        <v>2994</v>
      </c>
      <c r="I3183" s="93">
        <f t="shared" si="231"/>
        <v>29.94</v>
      </c>
      <c r="J3183" s="93">
        <v>5.4969999999999999</v>
      </c>
      <c r="K3183" s="69">
        <v>100</v>
      </c>
      <c r="L3183" s="68">
        <v>910</v>
      </c>
      <c r="M3183" s="93">
        <f t="shared" si="232"/>
        <v>9.1</v>
      </c>
      <c r="N3183" s="93">
        <v>2.9039999999999999</v>
      </c>
      <c r="O3183" s="69">
        <v>100</v>
      </c>
      <c r="P3183" s="191">
        <f t="shared" si="233"/>
        <v>3.2901098901098904</v>
      </c>
      <c r="Q3183" s="77" t="s">
        <v>718</v>
      </c>
      <c r="U3183" s="227" t="s">
        <v>17377</v>
      </c>
      <c r="V3183" s="32">
        <v>0.43194444444444446</v>
      </c>
      <c r="W3183" s="83">
        <v>0.56944444444444442</v>
      </c>
      <c r="X3183" s="86">
        <f t="shared" si="234"/>
        <v>0.13749999999999996</v>
      </c>
    </row>
    <row r="3184" spans="1:24" x14ac:dyDescent="0.3">
      <c r="A3184" s="47" t="s">
        <v>11378</v>
      </c>
      <c r="B3184" s="68" t="s">
        <v>11379</v>
      </c>
      <c r="C3184" s="2" t="s">
        <v>1</v>
      </c>
      <c r="D3184" s="2">
        <v>42</v>
      </c>
      <c r="E3184" s="6">
        <v>28630</v>
      </c>
      <c r="F3184" s="7">
        <v>44186.608472222222</v>
      </c>
      <c r="G3184" s="69" t="s">
        <v>4</v>
      </c>
      <c r="H3184" s="68">
        <v>1744</v>
      </c>
      <c r="I3184" s="93">
        <f t="shared" si="231"/>
        <v>17.616161616161616</v>
      </c>
      <c r="J3184" s="93">
        <v>4.2610000000000001</v>
      </c>
      <c r="K3184" s="69">
        <v>99</v>
      </c>
      <c r="L3184" s="68">
        <v>468</v>
      </c>
      <c r="M3184" s="93">
        <f t="shared" si="232"/>
        <v>4.7272727272727275</v>
      </c>
      <c r="N3184" s="93">
        <v>2.4820000000000002</v>
      </c>
      <c r="O3184" s="69">
        <v>99</v>
      </c>
      <c r="P3184" s="191">
        <f t="shared" si="233"/>
        <v>3.7264957264957261</v>
      </c>
      <c r="Q3184" s="77" t="s">
        <v>718</v>
      </c>
      <c r="U3184" s="227" t="s">
        <v>17377</v>
      </c>
      <c r="V3184" s="32">
        <v>0.48680555555555555</v>
      </c>
      <c r="W3184" s="83">
        <v>0.63194444444444442</v>
      </c>
      <c r="X3184" s="86">
        <f t="shared" si="234"/>
        <v>0.14513888888888887</v>
      </c>
    </row>
    <row r="3185" spans="1:24" x14ac:dyDescent="0.3">
      <c r="A3185" s="47" t="s">
        <v>17279</v>
      </c>
      <c r="B3185" s="68" t="s">
        <v>17280</v>
      </c>
      <c r="C3185" s="2" t="s">
        <v>1</v>
      </c>
      <c r="D3185" s="2">
        <v>50</v>
      </c>
      <c r="E3185" s="6">
        <v>25851</v>
      </c>
      <c r="F3185" s="7">
        <v>44186.658796296295</v>
      </c>
      <c r="G3185" s="69" t="s">
        <v>4</v>
      </c>
      <c r="H3185" s="68">
        <v>1535</v>
      </c>
      <c r="I3185" s="93">
        <f t="shared" si="231"/>
        <v>15.505050505050505</v>
      </c>
      <c r="J3185" s="93">
        <v>4.1070000000000002</v>
      </c>
      <c r="K3185" s="69">
        <v>99</v>
      </c>
      <c r="L3185" s="68">
        <v>417</v>
      </c>
      <c r="M3185" s="93">
        <f t="shared" si="232"/>
        <v>4.2121212121212119</v>
      </c>
      <c r="N3185" s="93">
        <v>1.913</v>
      </c>
      <c r="O3185" s="69">
        <v>99</v>
      </c>
      <c r="P3185" s="191">
        <f t="shared" si="233"/>
        <v>3.6810551558753</v>
      </c>
      <c r="Q3185" s="77" t="s">
        <v>718</v>
      </c>
      <c r="U3185" s="227" t="s">
        <v>17377</v>
      </c>
      <c r="V3185" s="32">
        <v>0.51666666666666672</v>
      </c>
      <c r="W3185" s="83">
        <v>0.66666666666666663</v>
      </c>
      <c r="X3185" s="86">
        <f t="shared" si="234"/>
        <v>0.14999999999999991</v>
      </c>
    </row>
    <row r="3186" spans="1:24" x14ac:dyDescent="0.3">
      <c r="A3186" s="47" t="s">
        <v>13365</v>
      </c>
      <c r="B3186" s="68" t="s">
        <v>7961</v>
      </c>
      <c r="C3186" s="2" t="s">
        <v>1</v>
      </c>
      <c r="D3186" s="2">
        <v>49</v>
      </c>
      <c r="E3186" s="6">
        <v>25956</v>
      </c>
      <c r="F3186" s="7">
        <v>44187.512037037035</v>
      </c>
      <c r="G3186" s="69" t="s">
        <v>4</v>
      </c>
      <c r="H3186" s="68">
        <v>2034</v>
      </c>
      <c r="I3186" s="93">
        <f t="shared" si="231"/>
        <v>20.34</v>
      </c>
      <c r="J3186" s="93">
        <v>4.8460000000000001</v>
      </c>
      <c r="K3186" s="69">
        <v>100</v>
      </c>
      <c r="L3186" s="68">
        <v>450</v>
      </c>
      <c r="M3186" s="93">
        <f t="shared" si="232"/>
        <v>4.5</v>
      </c>
      <c r="N3186" s="93">
        <v>2.125</v>
      </c>
      <c r="O3186" s="69">
        <v>100</v>
      </c>
      <c r="P3186" s="191">
        <f t="shared" si="233"/>
        <v>4.5199999999999996</v>
      </c>
      <c r="Q3186" s="77" t="s">
        <v>718</v>
      </c>
      <c r="U3186" s="227" t="s">
        <v>17377</v>
      </c>
      <c r="V3186" s="32">
        <v>0.38125000000000003</v>
      </c>
      <c r="W3186" s="83">
        <v>0.52083333333333337</v>
      </c>
      <c r="X3186" s="86">
        <f t="shared" si="234"/>
        <v>0.13958333333333334</v>
      </c>
    </row>
    <row r="3187" spans="1:24" x14ac:dyDescent="0.3">
      <c r="A3187" s="47" t="s">
        <v>4429</v>
      </c>
      <c r="B3187" s="68" t="s">
        <v>4430</v>
      </c>
      <c r="C3187" s="2" t="s">
        <v>1</v>
      </c>
      <c r="D3187" s="2">
        <v>50</v>
      </c>
      <c r="E3187" s="6">
        <v>25846</v>
      </c>
      <c r="F3187" s="7">
        <v>44187.598136574074</v>
      </c>
      <c r="G3187" s="69" t="s">
        <v>4</v>
      </c>
      <c r="H3187" s="68">
        <v>2247</v>
      </c>
      <c r="I3187" s="93">
        <f t="shared" si="231"/>
        <v>22.696969696969695</v>
      </c>
      <c r="J3187" s="93">
        <v>4.51</v>
      </c>
      <c r="K3187" s="69">
        <v>99</v>
      </c>
      <c r="L3187" s="68">
        <v>513</v>
      </c>
      <c r="M3187" s="93">
        <f t="shared" si="232"/>
        <v>5.1818181818181817</v>
      </c>
      <c r="N3187" s="93">
        <v>2.2919999999999998</v>
      </c>
      <c r="O3187" s="69">
        <v>99</v>
      </c>
      <c r="P3187" s="191">
        <f t="shared" si="233"/>
        <v>4.3801169590643276</v>
      </c>
      <c r="Q3187" s="77" t="s">
        <v>718</v>
      </c>
      <c r="U3187" s="227" t="s">
        <v>17377</v>
      </c>
      <c r="V3187" s="32">
        <v>0.47083333333333338</v>
      </c>
      <c r="W3187" s="83">
        <v>0.61805555555555558</v>
      </c>
      <c r="X3187" s="86">
        <f t="shared" si="234"/>
        <v>0.1472222222222222</v>
      </c>
    </row>
    <row r="3188" spans="1:24" x14ac:dyDescent="0.3">
      <c r="A3188" s="47" t="s">
        <v>12458</v>
      </c>
      <c r="B3188" s="68" t="s">
        <v>6559</v>
      </c>
      <c r="C3188" s="2" t="s">
        <v>1</v>
      </c>
      <c r="D3188" s="2">
        <v>62</v>
      </c>
      <c r="E3188" s="6">
        <v>21453</v>
      </c>
      <c r="F3188" s="7">
        <v>44187.634652777779</v>
      </c>
      <c r="G3188" s="69" t="s">
        <v>4</v>
      </c>
      <c r="H3188" s="68">
        <v>2782</v>
      </c>
      <c r="I3188" s="93">
        <f t="shared" si="231"/>
        <v>27.82</v>
      </c>
      <c r="J3188" s="93">
        <v>5.5369999999999999</v>
      </c>
      <c r="K3188" s="69">
        <v>100</v>
      </c>
      <c r="L3188" s="68">
        <v>348</v>
      </c>
      <c r="M3188" s="93">
        <f t="shared" si="232"/>
        <v>3.48</v>
      </c>
      <c r="N3188" s="93">
        <v>1.982</v>
      </c>
      <c r="O3188" s="69">
        <v>100</v>
      </c>
      <c r="P3188" s="191">
        <f t="shared" si="233"/>
        <v>7.9942528735632186</v>
      </c>
      <c r="Q3188" s="77" t="s">
        <v>718</v>
      </c>
      <c r="U3188" s="227" t="s">
        <v>17377</v>
      </c>
      <c r="V3188" s="32">
        <v>0.48541666666666666</v>
      </c>
      <c r="W3188" s="83">
        <v>0.64583333333333337</v>
      </c>
      <c r="X3188" s="86">
        <f t="shared" si="234"/>
        <v>0.16041666666666671</v>
      </c>
    </row>
    <row r="3189" spans="1:24" x14ac:dyDescent="0.3">
      <c r="A3189" s="47" t="s">
        <v>17284</v>
      </c>
      <c r="B3189" s="68" t="s">
        <v>8481</v>
      </c>
      <c r="C3189" s="2" t="s">
        <v>6</v>
      </c>
      <c r="D3189" s="2">
        <v>57</v>
      </c>
      <c r="E3189" s="6">
        <v>23082</v>
      </c>
      <c r="F3189" s="7">
        <v>44187.648541666669</v>
      </c>
      <c r="G3189" s="69" t="s">
        <v>4</v>
      </c>
      <c r="H3189" s="68">
        <v>1543</v>
      </c>
      <c r="I3189" s="93">
        <f t="shared" si="231"/>
        <v>15.585858585858587</v>
      </c>
      <c r="J3189" s="93">
        <v>3.8519999999999999</v>
      </c>
      <c r="K3189" s="69">
        <v>99</v>
      </c>
      <c r="L3189" s="68">
        <v>421</v>
      </c>
      <c r="M3189" s="93">
        <f t="shared" si="232"/>
        <v>4.2525252525252526</v>
      </c>
      <c r="N3189" s="93">
        <v>2.121</v>
      </c>
      <c r="O3189" s="69">
        <v>99</v>
      </c>
      <c r="P3189" s="191">
        <f t="shared" si="233"/>
        <v>3.665083135391924</v>
      </c>
      <c r="Q3189" s="77" t="s">
        <v>718</v>
      </c>
      <c r="U3189" s="227" t="s">
        <v>17377</v>
      </c>
      <c r="V3189" s="32">
        <v>0.51736111111111105</v>
      </c>
      <c r="W3189" s="83">
        <v>0.66666666666666663</v>
      </c>
      <c r="X3189" s="86">
        <f t="shared" si="234"/>
        <v>0.14930555555555558</v>
      </c>
    </row>
    <row r="3190" spans="1:24" x14ac:dyDescent="0.3">
      <c r="A3190" s="47" t="s">
        <v>17287</v>
      </c>
      <c r="B3190" s="68" t="s">
        <v>9722</v>
      </c>
      <c r="C3190" s="2" t="s">
        <v>6</v>
      </c>
      <c r="D3190" s="2">
        <v>29</v>
      </c>
      <c r="E3190" s="6">
        <v>33257</v>
      </c>
      <c r="F3190" s="7">
        <v>44188.423379629632</v>
      </c>
      <c r="G3190" s="69" t="s">
        <v>71</v>
      </c>
      <c r="H3190" s="68">
        <v>1483</v>
      </c>
      <c r="I3190" s="93">
        <f t="shared" si="231"/>
        <v>14.83</v>
      </c>
      <c r="J3190" s="93">
        <v>4.1710000000000003</v>
      </c>
      <c r="K3190" s="69">
        <v>100</v>
      </c>
      <c r="L3190" s="68">
        <v>351</v>
      </c>
      <c r="M3190" s="93">
        <f t="shared" si="232"/>
        <v>3.51</v>
      </c>
      <c r="N3190" s="93">
        <v>2.0569999999999999</v>
      </c>
      <c r="O3190" s="69">
        <v>100</v>
      </c>
      <c r="P3190" s="191">
        <f t="shared" si="233"/>
        <v>4.2250712250712255</v>
      </c>
      <c r="Q3190" s="77" t="s">
        <v>718</v>
      </c>
      <c r="U3190" s="231" t="s">
        <v>17389</v>
      </c>
      <c r="V3190" s="32">
        <v>0.43055555555555558</v>
      </c>
      <c r="W3190" s="83">
        <v>0.58333333333333337</v>
      </c>
      <c r="X3190" s="86">
        <f t="shared" si="234"/>
        <v>0.15277777777777779</v>
      </c>
    </row>
    <row r="3191" spans="1:24" x14ac:dyDescent="0.3">
      <c r="A3191" s="47" t="s">
        <v>17288</v>
      </c>
      <c r="B3191" s="68" t="s">
        <v>6571</v>
      </c>
      <c r="C3191" s="2" t="s">
        <v>1</v>
      </c>
      <c r="D3191" s="2">
        <v>51</v>
      </c>
      <c r="E3191" s="6">
        <v>25557</v>
      </c>
      <c r="F3191" s="7">
        <v>44188.514398148145</v>
      </c>
      <c r="G3191" s="69" t="s">
        <v>4</v>
      </c>
      <c r="H3191" s="68">
        <v>1967</v>
      </c>
      <c r="I3191" s="93">
        <f t="shared" si="231"/>
        <v>19.670000000000002</v>
      </c>
      <c r="J3191" s="93">
        <v>4.4630000000000001</v>
      </c>
      <c r="K3191" s="69">
        <v>100</v>
      </c>
      <c r="L3191" s="68">
        <v>561</v>
      </c>
      <c r="M3191" s="93">
        <f t="shared" si="232"/>
        <v>5.61</v>
      </c>
      <c r="N3191" s="93">
        <v>2.4119999999999999</v>
      </c>
      <c r="O3191" s="69">
        <v>100</v>
      </c>
      <c r="P3191" s="191">
        <f t="shared" si="233"/>
        <v>3.5062388591800357</v>
      </c>
      <c r="Q3191" s="77" t="s">
        <v>718</v>
      </c>
      <c r="U3191" s="227" t="s">
        <v>17377</v>
      </c>
      <c r="V3191" s="32">
        <v>0.37291666666666662</v>
      </c>
      <c r="W3191" s="83">
        <v>0.52083333333333337</v>
      </c>
      <c r="X3191" s="86">
        <f t="shared" si="234"/>
        <v>0.14791666666666675</v>
      </c>
    </row>
    <row r="3192" spans="1:24" x14ac:dyDescent="0.3">
      <c r="A3192" s="47" t="s">
        <v>4190</v>
      </c>
      <c r="B3192" s="68" t="s">
        <v>4191</v>
      </c>
      <c r="C3192" s="2" t="s">
        <v>1</v>
      </c>
      <c r="D3192" s="2">
        <v>41</v>
      </c>
      <c r="E3192" s="6">
        <v>29179</v>
      </c>
      <c r="F3192" s="7">
        <v>44188.527199074073</v>
      </c>
      <c r="G3192" s="69" t="s">
        <v>4</v>
      </c>
      <c r="H3192" s="68">
        <v>1459</v>
      </c>
      <c r="I3192" s="93">
        <f t="shared" si="231"/>
        <v>14.737373737373737</v>
      </c>
      <c r="J3192" s="93">
        <v>3.89</v>
      </c>
      <c r="K3192" s="69">
        <v>99</v>
      </c>
      <c r="L3192" s="68">
        <v>339</v>
      </c>
      <c r="M3192" s="93">
        <f t="shared" si="232"/>
        <v>3.4242424242424243</v>
      </c>
      <c r="N3192" s="93">
        <v>1.7330000000000001</v>
      </c>
      <c r="O3192" s="69">
        <v>99</v>
      </c>
      <c r="P3192" s="191">
        <f t="shared" si="233"/>
        <v>4.3038348082595865</v>
      </c>
      <c r="Q3192" s="77" t="s">
        <v>718</v>
      </c>
      <c r="U3192" s="227" t="s">
        <v>17377</v>
      </c>
      <c r="V3192" s="32">
        <v>0.39444444444444443</v>
      </c>
      <c r="W3192" s="83">
        <v>0.53472222222222221</v>
      </c>
      <c r="X3192" s="86">
        <f t="shared" si="234"/>
        <v>0.14027777777777778</v>
      </c>
    </row>
    <row r="3193" spans="1:24" x14ac:dyDescent="0.3">
      <c r="A3193" s="47" t="s">
        <v>12842</v>
      </c>
      <c r="B3193" s="68" t="s">
        <v>12843</v>
      </c>
      <c r="C3193" s="2" t="s">
        <v>1</v>
      </c>
      <c r="D3193" s="2">
        <v>48</v>
      </c>
      <c r="E3193" s="6">
        <v>26609</v>
      </c>
      <c r="F3193" s="7">
        <v>44188.540601851855</v>
      </c>
      <c r="G3193" s="69" t="s">
        <v>4</v>
      </c>
      <c r="H3193" s="68">
        <v>1102</v>
      </c>
      <c r="I3193" s="93">
        <f t="shared" si="231"/>
        <v>11.131313131313131</v>
      </c>
      <c r="J3193" s="93">
        <v>3.0430000000000001</v>
      </c>
      <c r="K3193" s="69">
        <v>99</v>
      </c>
      <c r="L3193" s="68">
        <v>325</v>
      </c>
      <c r="M3193" s="93">
        <f t="shared" si="232"/>
        <v>3.2828282828282829</v>
      </c>
      <c r="N3193" s="93">
        <v>1.7150000000000001</v>
      </c>
      <c r="O3193" s="69">
        <v>99</v>
      </c>
      <c r="P3193" s="191">
        <f t="shared" si="233"/>
        <v>3.390769230769231</v>
      </c>
      <c r="Q3193" s="77" t="s">
        <v>718</v>
      </c>
      <c r="U3193" s="231" t="s">
        <v>17377</v>
      </c>
      <c r="V3193" s="32">
        <v>0.39652777777777781</v>
      </c>
      <c r="W3193" s="83">
        <v>0.54861111111111105</v>
      </c>
      <c r="X3193" s="86">
        <f t="shared" si="234"/>
        <v>0.15208333333333324</v>
      </c>
    </row>
    <row r="3194" spans="1:24" x14ac:dyDescent="0.3">
      <c r="A3194" s="47" t="s">
        <v>13618</v>
      </c>
      <c r="B3194" s="68" t="s">
        <v>5528</v>
      </c>
      <c r="C3194" s="2" t="s">
        <v>1</v>
      </c>
      <c r="D3194" s="2">
        <v>54</v>
      </c>
      <c r="E3194" s="6">
        <v>24374</v>
      </c>
      <c r="F3194" s="7">
        <v>44189.531006944446</v>
      </c>
      <c r="G3194" s="69" t="s">
        <v>4</v>
      </c>
      <c r="H3194" s="68">
        <v>1931</v>
      </c>
      <c r="I3194" s="93">
        <f t="shared" si="231"/>
        <v>19.309999999999999</v>
      </c>
      <c r="J3194" s="93">
        <v>4.57</v>
      </c>
      <c r="K3194" s="69">
        <v>100</v>
      </c>
      <c r="L3194" s="68">
        <v>676</v>
      </c>
      <c r="M3194" s="93">
        <f t="shared" si="232"/>
        <v>6.76</v>
      </c>
      <c r="N3194" s="93">
        <v>2.8780000000000001</v>
      </c>
      <c r="O3194" s="69">
        <v>100</v>
      </c>
      <c r="P3194" s="191">
        <f t="shared" si="233"/>
        <v>2.8565088757396451</v>
      </c>
      <c r="Q3194" s="77" t="s">
        <v>718</v>
      </c>
      <c r="U3194" s="227" t="s">
        <v>17377</v>
      </c>
      <c r="V3194" s="32">
        <v>0.3979166666666667</v>
      </c>
      <c r="W3194" s="83">
        <v>0.54861111111111105</v>
      </c>
      <c r="X3194" s="86">
        <f t="shared" si="234"/>
        <v>0.15069444444444435</v>
      </c>
    </row>
    <row r="3195" spans="1:24" x14ac:dyDescent="0.3">
      <c r="A3195" s="47" t="s">
        <v>17303</v>
      </c>
      <c r="B3195" s="68" t="s">
        <v>17304</v>
      </c>
      <c r="C3195" s="2" t="s">
        <v>1</v>
      </c>
      <c r="D3195" s="2">
        <v>56</v>
      </c>
      <c r="E3195" s="6">
        <v>23578</v>
      </c>
      <c r="F3195" s="7">
        <v>44189.605868055558</v>
      </c>
      <c r="G3195" s="69" t="s">
        <v>4</v>
      </c>
      <c r="H3195" s="68">
        <v>3100</v>
      </c>
      <c r="I3195" s="93">
        <f t="shared" si="231"/>
        <v>31.313131313131311</v>
      </c>
      <c r="J3195" s="93">
        <v>5.8289999999999997</v>
      </c>
      <c r="K3195" s="69">
        <v>99</v>
      </c>
      <c r="L3195" s="68">
        <v>501</v>
      </c>
      <c r="M3195" s="93">
        <f t="shared" si="232"/>
        <v>5.0606060606060606</v>
      </c>
      <c r="N3195" s="93">
        <v>2.2309999999999999</v>
      </c>
      <c r="O3195" s="69">
        <v>99</v>
      </c>
      <c r="P3195" s="191">
        <f t="shared" si="233"/>
        <v>6.1876247504990021</v>
      </c>
      <c r="Q3195" s="77" t="s">
        <v>718</v>
      </c>
      <c r="U3195" s="227" t="s">
        <v>17377</v>
      </c>
      <c r="V3195" s="32">
        <v>0.46111111111111108</v>
      </c>
      <c r="W3195" s="83">
        <v>0.61458333333333337</v>
      </c>
      <c r="X3195" s="86">
        <f t="shared" si="234"/>
        <v>0.15347222222222229</v>
      </c>
    </row>
    <row r="3196" spans="1:24" x14ac:dyDescent="0.3">
      <c r="A3196" s="47" t="s">
        <v>17309</v>
      </c>
      <c r="B3196" s="68" t="s">
        <v>17310</v>
      </c>
      <c r="C3196" s="2" t="s">
        <v>6</v>
      </c>
      <c r="D3196" s="2">
        <v>43</v>
      </c>
      <c r="E3196" s="6">
        <v>28381</v>
      </c>
      <c r="F3196" s="7">
        <v>44193.51394675926</v>
      </c>
      <c r="G3196" s="69" t="s">
        <v>4</v>
      </c>
      <c r="H3196" s="68">
        <v>1457</v>
      </c>
      <c r="I3196" s="93">
        <f t="shared" si="231"/>
        <v>14.717171717171718</v>
      </c>
      <c r="J3196" s="93">
        <v>3.8839999999999999</v>
      </c>
      <c r="K3196" s="69">
        <v>99</v>
      </c>
      <c r="L3196" s="68">
        <v>516</v>
      </c>
      <c r="M3196" s="93">
        <f t="shared" si="232"/>
        <v>5.2121212121212119</v>
      </c>
      <c r="N3196" s="93">
        <v>2.1059999999999999</v>
      </c>
      <c r="O3196" s="69">
        <v>99</v>
      </c>
      <c r="P3196" s="191">
        <f t="shared" si="233"/>
        <v>2.8236434108527133</v>
      </c>
      <c r="Q3196" s="77" t="s">
        <v>718</v>
      </c>
      <c r="U3196" s="227" t="s">
        <v>17377</v>
      </c>
      <c r="V3196" s="32">
        <v>0.375</v>
      </c>
      <c r="W3196" s="83">
        <v>0.52083333333333337</v>
      </c>
      <c r="X3196" s="86">
        <f t="shared" si="234"/>
        <v>0.14583333333333337</v>
      </c>
    </row>
    <row r="3197" spans="1:24" x14ac:dyDescent="0.3">
      <c r="A3197" s="47" t="s">
        <v>17311</v>
      </c>
      <c r="B3197" s="68" t="s">
        <v>6778</v>
      </c>
      <c r="C3197" s="2" t="s">
        <v>1</v>
      </c>
      <c r="D3197" s="2">
        <v>49</v>
      </c>
      <c r="E3197" s="6">
        <v>26047</v>
      </c>
      <c r="F3197" s="7">
        <v>44193.514166666668</v>
      </c>
      <c r="G3197" s="69" t="s">
        <v>4</v>
      </c>
      <c r="H3197" s="68">
        <v>3024</v>
      </c>
      <c r="I3197" s="93">
        <f t="shared" si="231"/>
        <v>30.545454545454547</v>
      </c>
      <c r="J3197" s="93">
        <v>5.8869999999999996</v>
      </c>
      <c r="K3197" s="69">
        <v>99</v>
      </c>
      <c r="L3197" s="68">
        <v>571</v>
      </c>
      <c r="M3197" s="93">
        <f t="shared" si="232"/>
        <v>5.7676767676767673</v>
      </c>
      <c r="N3197" s="93">
        <v>2.4700000000000002</v>
      </c>
      <c r="O3197" s="69">
        <v>99</v>
      </c>
      <c r="P3197" s="191">
        <f t="shared" si="233"/>
        <v>5.2959719789842383</v>
      </c>
      <c r="Q3197" s="77" t="s">
        <v>718</v>
      </c>
      <c r="U3197" s="227" t="s">
        <v>17377</v>
      </c>
      <c r="V3197" s="32">
        <v>0.39097222222222222</v>
      </c>
      <c r="W3197" s="83">
        <v>0.53472222222222221</v>
      </c>
      <c r="X3197" s="86">
        <f t="shared" si="234"/>
        <v>0.14374999999999999</v>
      </c>
    </row>
    <row r="3198" spans="1:24" x14ac:dyDescent="0.3">
      <c r="A3198" s="47" t="s">
        <v>12107</v>
      </c>
      <c r="B3198" s="68" t="s">
        <v>12108</v>
      </c>
      <c r="C3198" s="2" t="s">
        <v>1</v>
      </c>
      <c r="D3198" s="2">
        <v>49</v>
      </c>
      <c r="E3198" s="6">
        <v>25981</v>
      </c>
      <c r="F3198" s="7">
        <v>44193.576388888891</v>
      </c>
      <c r="G3198" s="69" t="s">
        <v>4</v>
      </c>
      <c r="H3198" s="68">
        <v>1609</v>
      </c>
      <c r="I3198" s="93">
        <f t="shared" si="231"/>
        <v>16.252525252525253</v>
      </c>
      <c r="J3198" s="93">
        <v>4.3239999999999998</v>
      </c>
      <c r="K3198" s="69">
        <v>99</v>
      </c>
      <c r="L3198" s="68">
        <v>448</v>
      </c>
      <c r="M3198" s="93">
        <f t="shared" si="232"/>
        <v>4.5252525252525251</v>
      </c>
      <c r="N3198" s="93">
        <v>2.0369999999999999</v>
      </c>
      <c r="O3198" s="69">
        <v>99</v>
      </c>
      <c r="P3198" s="191">
        <f t="shared" si="233"/>
        <v>3.5915178571428572</v>
      </c>
      <c r="Q3198" s="77" t="s">
        <v>718</v>
      </c>
      <c r="U3198" s="227" t="s">
        <v>17377</v>
      </c>
      <c r="V3198" s="32">
        <v>0.42986111111111108</v>
      </c>
      <c r="W3198" s="83">
        <v>0.59027777777777779</v>
      </c>
      <c r="X3198" s="86">
        <f t="shared" si="234"/>
        <v>0.16041666666666671</v>
      </c>
    </row>
    <row r="3199" spans="1:24" x14ac:dyDescent="0.3">
      <c r="A3199" s="47" t="s">
        <v>17318</v>
      </c>
      <c r="B3199" s="68" t="s">
        <v>4589</v>
      </c>
      <c r="C3199" s="2" t="s">
        <v>1</v>
      </c>
      <c r="D3199" s="2">
        <v>36</v>
      </c>
      <c r="E3199" s="6">
        <v>30844</v>
      </c>
      <c r="F3199" s="7">
        <v>44193.614444444444</v>
      </c>
      <c r="G3199" s="69" t="s">
        <v>553</v>
      </c>
      <c r="H3199" s="68">
        <v>1379</v>
      </c>
      <c r="I3199" s="93">
        <f t="shared" si="231"/>
        <v>13.929292929292929</v>
      </c>
      <c r="J3199" s="93">
        <v>3.887</v>
      </c>
      <c r="K3199" s="69">
        <v>99</v>
      </c>
      <c r="L3199" s="68">
        <v>374</v>
      </c>
      <c r="M3199" s="93">
        <f t="shared" si="232"/>
        <v>3.7777777777777777</v>
      </c>
      <c r="N3199" s="93">
        <v>1.946</v>
      </c>
      <c r="O3199" s="69">
        <v>99</v>
      </c>
      <c r="P3199" s="191">
        <f t="shared" si="233"/>
        <v>3.6871657754010694</v>
      </c>
      <c r="Q3199" s="77" t="s">
        <v>718</v>
      </c>
      <c r="U3199" s="227" t="s">
        <v>17377</v>
      </c>
      <c r="V3199" s="32">
        <v>0.46249999999999997</v>
      </c>
      <c r="W3199" s="83">
        <v>0.625</v>
      </c>
      <c r="X3199" s="86">
        <f t="shared" si="234"/>
        <v>0.16250000000000003</v>
      </c>
    </row>
    <row r="3200" spans="1:24" x14ac:dyDescent="0.3">
      <c r="A3200" s="47" t="s">
        <v>3730</v>
      </c>
      <c r="B3200" s="68" t="s">
        <v>610</v>
      </c>
      <c r="C3200" s="2" t="s">
        <v>1</v>
      </c>
      <c r="D3200" s="2">
        <v>58</v>
      </c>
      <c r="E3200" s="6">
        <v>22834</v>
      </c>
      <c r="F3200" s="7">
        <v>44194.565300925926</v>
      </c>
      <c r="G3200" s="69" t="s">
        <v>4</v>
      </c>
      <c r="H3200" s="68">
        <v>2570</v>
      </c>
      <c r="I3200" s="93">
        <f t="shared" si="231"/>
        <v>25.959595959595958</v>
      </c>
      <c r="J3200" s="93">
        <v>6.26</v>
      </c>
      <c r="K3200" s="69">
        <v>99</v>
      </c>
      <c r="L3200" s="68">
        <v>290</v>
      </c>
      <c r="M3200" s="93">
        <f t="shared" si="232"/>
        <v>2.9292929292929295</v>
      </c>
      <c r="N3200" s="93">
        <v>1.71</v>
      </c>
      <c r="O3200" s="69">
        <v>99</v>
      </c>
      <c r="P3200" s="191">
        <f t="shared" si="233"/>
        <v>8.8620689655172402</v>
      </c>
      <c r="Q3200" s="77" t="s">
        <v>718</v>
      </c>
      <c r="U3200" s="227" t="s">
        <v>17377</v>
      </c>
      <c r="V3200" s="32">
        <v>0.42152777777777778</v>
      </c>
      <c r="W3200" s="83">
        <v>0.58333333333333337</v>
      </c>
      <c r="X3200" s="86">
        <f t="shared" si="234"/>
        <v>0.16180555555555559</v>
      </c>
    </row>
    <row r="3201" spans="1:24" x14ac:dyDescent="0.3">
      <c r="A3201" s="47" t="s">
        <v>17334</v>
      </c>
      <c r="B3201" s="68" t="s">
        <v>1575</v>
      </c>
      <c r="C3201" s="2" t="s">
        <v>1</v>
      </c>
      <c r="D3201" s="2">
        <v>48</v>
      </c>
      <c r="E3201" s="6">
        <v>26337</v>
      </c>
      <c r="F3201" s="7">
        <v>44195.526736111111</v>
      </c>
      <c r="G3201" s="69" t="s">
        <v>4</v>
      </c>
      <c r="H3201" s="68">
        <v>1596</v>
      </c>
      <c r="I3201" s="93">
        <f t="shared" si="231"/>
        <v>15.96</v>
      </c>
      <c r="J3201" s="93">
        <v>4.8090000000000002</v>
      </c>
      <c r="K3201" s="69">
        <v>100</v>
      </c>
      <c r="L3201" s="68">
        <v>421</v>
      </c>
      <c r="M3201" s="93">
        <f t="shared" si="232"/>
        <v>4.21</v>
      </c>
      <c r="N3201" s="93">
        <v>2.0070000000000001</v>
      </c>
      <c r="O3201" s="69">
        <v>100</v>
      </c>
      <c r="P3201" s="191">
        <f t="shared" si="233"/>
        <v>3.7909738717339669</v>
      </c>
      <c r="Q3201" s="77" t="s">
        <v>718</v>
      </c>
      <c r="U3201" s="227" t="s">
        <v>17377</v>
      </c>
      <c r="V3201" s="32">
        <v>0.40138888888888885</v>
      </c>
      <c r="W3201" s="83">
        <v>0.53472222222222221</v>
      </c>
      <c r="X3201" s="86">
        <f t="shared" si="234"/>
        <v>0.13333333333333336</v>
      </c>
    </row>
    <row r="3202" spans="1:24" x14ac:dyDescent="0.3">
      <c r="A3202" s="47" t="s">
        <v>3813</v>
      </c>
      <c r="B3202" s="68" t="s">
        <v>101</v>
      </c>
      <c r="C3202" s="2" t="s">
        <v>1</v>
      </c>
      <c r="D3202" s="2">
        <v>53</v>
      </c>
      <c r="E3202" s="6">
        <v>24551</v>
      </c>
      <c r="F3202" s="7">
        <v>44195.553611111114</v>
      </c>
      <c r="G3202" s="69" t="s">
        <v>4</v>
      </c>
      <c r="H3202" s="68">
        <v>2136</v>
      </c>
      <c r="I3202" s="93">
        <f t="shared" si="231"/>
        <v>21.36</v>
      </c>
      <c r="J3202" s="93">
        <v>4.58</v>
      </c>
      <c r="K3202" s="69">
        <v>100</v>
      </c>
      <c r="L3202" s="68">
        <v>478</v>
      </c>
      <c r="M3202" s="93">
        <f t="shared" si="232"/>
        <v>4.78</v>
      </c>
      <c r="N3202" s="93">
        <v>2.25</v>
      </c>
      <c r="O3202" s="69">
        <v>100</v>
      </c>
      <c r="P3202" s="191">
        <f t="shared" si="233"/>
        <v>4.4686192468619241</v>
      </c>
      <c r="Q3202" s="77" t="s">
        <v>718</v>
      </c>
      <c r="U3202" s="227" t="s">
        <v>17377</v>
      </c>
      <c r="V3202" s="32">
        <v>0.40625</v>
      </c>
      <c r="W3202" s="83">
        <v>0.56944444444444442</v>
      </c>
      <c r="X3202" s="86">
        <f t="shared" si="234"/>
        <v>0.16319444444444442</v>
      </c>
    </row>
    <row r="3203" spans="1:24" x14ac:dyDescent="0.3">
      <c r="A3203" s="47" t="s">
        <v>3972</v>
      </c>
      <c r="B3203" s="68" t="s">
        <v>3973</v>
      </c>
      <c r="C3203" s="2" t="s">
        <v>1</v>
      </c>
      <c r="D3203" s="2">
        <v>56</v>
      </c>
      <c r="E3203" s="6">
        <v>23518</v>
      </c>
      <c r="F3203" s="7">
        <v>44195.565416666665</v>
      </c>
      <c r="G3203" s="69" t="s">
        <v>4</v>
      </c>
      <c r="H3203" s="68">
        <v>2069</v>
      </c>
      <c r="I3203" s="93">
        <f t="shared" si="231"/>
        <v>20.69</v>
      </c>
      <c r="J3203" s="93">
        <v>4.9109999999999996</v>
      </c>
      <c r="K3203" s="69">
        <v>100</v>
      </c>
      <c r="L3203" s="68">
        <v>390</v>
      </c>
      <c r="M3203" s="93">
        <f t="shared" si="232"/>
        <v>3.9</v>
      </c>
      <c r="N3203" s="93">
        <v>1.9670000000000001</v>
      </c>
      <c r="O3203" s="69">
        <v>100</v>
      </c>
      <c r="P3203" s="191">
        <f t="shared" si="233"/>
        <v>5.3051282051282058</v>
      </c>
      <c r="Q3203" s="77" t="s">
        <v>718</v>
      </c>
      <c r="U3203" s="227" t="s">
        <v>17377</v>
      </c>
      <c r="V3203" s="32">
        <v>0.41666666666666669</v>
      </c>
      <c r="W3203" s="83">
        <v>0.58333333333333337</v>
      </c>
      <c r="X3203" s="86">
        <f t="shared" si="234"/>
        <v>0.16666666666666669</v>
      </c>
    </row>
    <row r="3204" spans="1:24" x14ac:dyDescent="0.3">
      <c r="A3204" s="47" t="s">
        <v>7693</v>
      </c>
      <c r="B3204" s="68" t="s">
        <v>7694</v>
      </c>
      <c r="C3204" s="2" t="s">
        <v>1</v>
      </c>
      <c r="D3204" s="2">
        <v>51</v>
      </c>
      <c r="E3204" s="6">
        <v>25279</v>
      </c>
      <c r="F3204" s="7">
        <v>44195.589965277781</v>
      </c>
      <c r="G3204" s="69" t="s">
        <v>4</v>
      </c>
      <c r="H3204" s="68">
        <v>1850</v>
      </c>
      <c r="I3204" s="93">
        <f t="shared" si="231"/>
        <v>18.686868686868689</v>
      </c>
      <c r="J3204" s="93">
        <v>4.726</v>
      </c>
      <c r="K3204" s="69">
        <v>99</v>
      </c>
      <c r="L3204" s="68">
        <v>467</v>
      </c>
      <c r="M3204" s="93">
        <f t="shared" si="232"/>
        <v>4.7171717171717171</v>
      </c>
      <c r="N3204" s="93">
        <v>2.399</v>
      </c>
      <c r="O3204" s="69">
        <v>99</v>
      </c>
      <c r="P3204" s="191">
        <f t="shared" si="233"/>
        <v>3.9614561027837265</v>
      </c>
      <c r="Q3204" s="77" t="s">
        <v>718</v>
      </c>
      <c r="U3204" s="227" t="s">
        <v>17377</v>
      </c>
      <c r="V3204" s="32">
        <v>0.43888888888888888</v>
      </c>
      <c r="W3204" s="83">
        <v>0.59722222222222221</v>
      </c>
      <c r="X3204" s="86">
        <f t="shared" si="234"/>
        <v>0.15833333333333333</v>
      </c>
    </row>
    <row r="3205" spans="1:24" x14ac:dyDescent="0.3">
      <c r="A3205" s="47" t="s">
        <v>12351</v>
      </c>
      <c r="B3205" s="68" t="s">
        <v>1148</v>
      </c>
      <c r="C3205" s="2" t="s">
        <v>1</v>
      </c>
      <c r="D3205" s="2">
        <v>56</v>
      </c>
      <c r="E3205" s="6">
        <v>23465</v>
      </c>
      <c r="F3205" s="7">
        <v>44195.641006944446</v>
      </c>
      <c r="G3205" s="69" t="s">
        <v>4</v>
      </c>
      <c r="H3205" s="68">
        <v>1546</v>
      </c>
      <c r="I3205" s="93">
        <f t="shared" si="231"/>
        <v>15.616161616161616</v>
      </c>
      <c r="J3205" s="93">
        <v>4.1589999999999998</v>
      </c>
      <c r="K3205" s="69">
        <v>99</v>
      </c>
      <c r="L3205" s="68">
        <v>351</v>
      </c>
      <c r="M3205" s="93">
        <f t="shared" si="232"/>
        <v>3.5454545454545454</v>
      </c>
      <c r="N3205" s="93">
        <v>1.6240000000000001</v>
      </c>
      <c r="O3205" s="69">
        <v>99</v>
      </c>
      <c r="P3205" s="191">
        <f t="shared" si="233"/>
        <v>4.4045584045584043</v>
      </c>
      <c r="Q3205" s="77" t="s">
        <v>718</v>
      </c>
      <c r="U3205" s="227" t="s">
        <v>17377</v>
      </c>
      <c r="V3205" s="32">
        <v>0.49236111111111108</v>
      </c>
      <c r="W3205" s="83">
        <v>0.65277777777777779</v>
      </c>
      <c r="X3205" s="86">
        <f t="shared" si="234"/>
        <v>0.16041666666666671</v>
      </c>
    </row>
    <row r="3206" spans="1:24" x14ac:dyDescent="0.3">
      <c r="A3206" s="47" t="s">
        <v>12179</v>
      </c>
      <c r="B3206" s="68" t="s">
        <v>4641</v>
      </c>
      <c r="C3206" s="2" t="s">
        <v>1</v>
      </c>
      <c r="D3206" s="2">
        <v>49</v>
      </c>
      <c r="E3206" s="6">
        <v>26089</v>
      </c>
      <c r="F3206" s="7">
        <v>44196.526400462964</v>
      </c>
      <c r="G3206" s="69" t="s">
        <v>4</v>
      </c>
      <c r="H3206" s="68">
        <v>1875</v>
      </c>
      <c r="I3206" s="93">
        <f t="shared" si="231"/>
        <v>18.75</v>
      </c>
      <c r="J3206" s="93">
        <v>4.5510000000000002</v>
      </c>
      <c r="K3206" s="69">
        <v>100</v>
      </c>
      <c r="L3206" s="68">
        <v>395</v>
      </c>
      <c r="M3206" s="93">
        <f t="shared" si="232"/>
        <v>3.95</v>
      </c>
      <c r="N3206" s="93">
        <v>2.012</v>
      </c>
      <c r="O3206" s="69">
        <v>100</v>
      </c>
      <c r="P3206" s="191">
        <f t="shared" si="233"/>
        <v>4.7468354430379742</v>
      </c>
      <c r="Q3206" s="77" t="s">
        <v>718</v>
      </c>
      <c r="U3206" s="227" t="s">
        <v>17377</v>
      </c>
      <c r="V3206" s="32">
        <v>0.39374999999999999</v>
      </c>
      <c r="W3206" s="83">
        <v>0.53472222222222221</v>
      </c>
      <c r="X3206" s="86">
        <f t="shared" si="234"/>
        <v>0.14097222222222222</v>
      </c>
    </row>
    <row r="3207" spans="1:24" x14ac:dyDescent="0.3">
      <c r="A3207" s="46" t="s">
        <v>17342</v>
      </c>
      <c r="B3207" s="68" t="s">
        <v>17343</v>
      </c>
      <c r="C3207" t="s">
        <v>6</v>
      </c>
      <c r="D3207">
        <v>61</v>
      </c>
      <c r="E3207" s="22">
        <v>21753</v>
      </c>
      <c r="F3207" s="23">
        <v>44196.565092592595</v>
      </c>
      <c r="G3207" s="69" t="s">
        <v>4</v>
      </c>
      <c r="H3207" s="68">
        <v>1411</v>
      </c>
      <c r="I3207" s="92">
        <f t="shared" si="231"/>
        <v>14.11</v>
      </c>
      <c r="J3207" s="92">
        <v>3.4990000000000001</v>
      </c>
      <c r="K3207" s="69">
        <v>100</v>
      </c>
      <c r="L3207" s="68">
        <v>308</v>
      </c>
      <c r="M3207" s="92">
        <f t="shared" si="232"/>
        <v>3.08</v>
      </c>
      <c r="N3207" s="92">
        <v>1.7450000000000001</v>
      </c>
      <c r="O3207" s="69">
        <v>100</v>
      </c>
      <c r="P3207" s="191">
        <f t="shared" si="233"/>
        <v>4.5811688311688306</v>
      </c>
      <c r="Q3207" s="77" t="s">
        <v>718</v>
      </c>
      <c r="S3207"/>
      <c r="T3207"/>
      <c r="U3207" s="227" t="s">
        <v>17377</v>
      </c>
      <c r="V3207" s="32">
        <v>0.42986111111111108</v>
      </c>
      <c r="W3207" s="83">
        <v>0.58333333333333337</v>
      </c>
      <c r="X3207" s="86">
        <f t="shared" si="234"/>
        <v>0.15347222222222229</v>
      </c>
    </row>
    <row r="3208" spans="1:24" x14ac:dyDescent="0.3">
      <c r="A3208" s="47" t="s">
        <v>4055</v>
      </c>
      <c r="B3208" s="68" t="s">
        <v>1148</v>
      </c>
      <c r="C3208" s="2" t="s">
        <v>1</v>
      </c>
      <c r="D3208" s="2">
        <v>56</v>
      </c>
      <c r="E3208" s="6">
        <v>23446</v>
      </c>
      <c r="F3208" s="7">
        <v>44196.599097222221</v>
      </c>
      <c r="G3208" s="69" t="s">
        <v>4</v>
      </c>
      <c r="H3208" s="68">
        <v>2377</v>
      </c>
      <c r="I3208" s="93">
        <f t="shared" si="231"/>
        <v>24.01010101010101</v>
      </c>
      <c r="J3208" s="93">
        <v>5.1829999999999998</v>
      </c>
      <c r="K3208" s="69">
        <v>99</v>
      </c>
      <c r="L3208" s="68">
        <v>396</v>
      </c>
      <c r="M3208" s="93">
        <f t="shared" si="232"/>
        <v>4</v>
      </c>
      <c r="N3208" s="93">
        <v>2.1709999999999998</v>
      </c>
      <c r="O3208" s="69">
        <v>99</v>
      </c>
      <c r="P3208" s="191">
        <f t="shared" si="233"/>
        <v>6.0025252525252526</v>
      </c>
      <c r="Q3208" s="77" t="s">
        <v>718</v>
      </c>
      <c r="U3208" s="227" t="s">
        <v>17377</v>
      </c>
      <c r="V3208" s="32">
        <v>0.4375</v>
      </c>
      <c r="W3208" s="83">
        <v>0.59722222222222221</v>
      </c>
      <c r="X3208" s="86">
        <f t="shared" si="234"/>
        <v>0.15972222222222221</v>
      </c>
    </row>
    <row r="3209" spans="1:24" x14ac:dyDescent="0.3">
      <c r="A3209" s="46" t="s">
        <v>17344</v>
      </c>
      <c r="B3209" s="68" t="s">
        <v>17345</v>
      </c>
      <c r="C3209" s="2" t="s">
        <v>1</v>
      </c>
      <c r="D3209" s="2">
        <v>45</v>
      </c>
      <c r="E3209" s="6">
        <v>27472</v>
      </c>
      <c r="F3209" s="7">
        <v>44196.65351851852</v>
      </c>
      <c r="G3209" s="69" t="s">
        <v>4</v>
      </c>
      <c r="H3209" s="68">
        <v>1431</v>
      </c>
      <c r="I3209" s="93">
        <f t="shared" si="231"/>
        <v>14.454545454545455</v>
      </c>
      <c r="J3209" s="93">
        <v>3.871</v>
      </c>
      <c r="K3209" s="69">
        <v>99</v>
      </c>
      <c r="L3209" s="68">
        <v>477</v>
      </c>
      <c r="M3209" s="93">
        <f t="shared" si="232"/>
        <v>4.8181818181818183</v>
      </c>
      <c r="N3209" s="93">
        <v>2.101</v>
      </c>
      <c r="O3209" s="69">
        <v>99</v>
      </c>
      <c r="P3209" s="191">
        <f t="shared" si="233"/>
        <v>3</v>
      </c>
      <c r="Q3209" s="77" t="s">
        <v>718</v>
      </c>
      <c r="U3209" s="227" t="s">
        <v>17377</v>
      </c>
      <c r="V3209" s="32">
        <v>0.51041666666666663</v>
      </c>
      <c r="W3209" s="83">
        <v>0.66666666666666663</v>
      </c>
      <c r="X3209" s="86">
        <f t="shared" si="234"/>
        <v>0.15625</v>
      </c>
    </row>
    <row r="3210" spans="1:24" x14ac:dyDescent="0.3">
      <c r="A3210" s="47" t="s">
        <v>15178</v>
      </c>
      <c r="B3210" s="68" t="s">
        <v>8100</v>
      </c>
      <c r="C3210" s="2" t="s">
        <v>1</v>
      </c>
      <c r="D3210" s="2">
        <v>54</v>
      </c>
      <c r="E3210" s="6">
        <v>24331</v>
      </c>
      <c r="F3210" s="7">
        <v>44075.513240740744</v>
      </c>
      <c r="G3210" s="69" t="s">
        <v>4</v>
      </c>
      <c r="H3210" s="68">
        <v>3940</v>
      </c>
      <c r="I3210" s="93">
        <f t="shared" si="231"/>
        <v>39.797979797979799</v>
      </c>
      <c r="J3210" s="93">
        <v>6.8360000000000003</v>
      </c>
      <c r="K3210" s="69">
        <v>99</v>
      </c>
      <c r="L3210" s="68">
        <v>606</v>
      </c>
      <c r="M3210" s="93">
        <f t="shared" si="232"/>
        <v>6.1212121212121211</v>
      </c>
      <c r="N3210" s="93">
        <v>2.6160000000000001</v>
      </c>
      <c r="O3210" s="189">
        <v>99</v>
      </c>
      <c r="P3210" s="191">
        <f t="shared" si="233"/>
        <v>6.5016501650165024</v>
      </c>
      <c r="Q3210" s="77" t="s">
        <v>718</v>
      </c>
      <c r="U3210" s="227" t="s">
        <v>17403</v>
      </c>
      <c r="V3210" s="34">
        <v>0.38194444444444442</v>
      </c>
      <c r="W3210" s="85">
        <v>0.52083333333333337</v>
      </c>
      <c r="X3210" s="78">
        <f t="shared" si="234"/>
        <v>0.13888888888888895</v>
      </c>
    </row>
    <row r="3211" spans="1:24" x14ac:dyDescent="0.3">
      <c r="A3211" s="47" t="s">
        <v>15182</v>
      </c>
      <c r="B3211" s="68" t="s">
        <v>8344</v>
      </c>
      <c r="C3211" s="2" t="s">
        <v>1</v>
      </c>
      <c r="D3211" s="2">
        <v>58</v>
      </c>
      <c r="E3211" s="6">
        <v>22678</v>
      </c>
      <c r="F3211" s="7">
        <v>44075.568101851852</v>
      </c>
      <c r="G3211" s="69" t="s">
        <v>4</v>
      </c>
      <c r="H3211" s="68">
        <v>3331</v>
      </c>
      <c r="I3211" s="93">
        <f t="shared" ref="I3211:I3274" si="235">H3211/K3211</f>
        <v>33.646464646464644</v>
      </c>
      <c r="J3211" s="93">
        <v>7.2089999999999996</v>
      </c>
      <c r="K3211" s="69">
        <v>99</v>
      </c>
      <c r="L3211" s="68">
        <v>532</v>
      </c>
      <c r="M3211" s="93">
        <f t="shared" ref="M3211:M3274" si="236">L3211/O3211</f>
        <v>5.3737373737373737</v>
      </c>
      <c r="N3211" s="93">
        <v>2.1019999999999999</v>
      </c>
      <c r="O3211" s="189">
        <v>99</v>
      </c>
      <c r="P3211" s="191">
        <f t="shared" ref="P3211:P3274" si="237">I3211/M3211</f>
        <v>6.2612781954887211</v>
      </c>
      <c r="Q3211" s="77" t="s">
        <v>718</v>
      </c>
      <c r="U3211" s="227" t="s">
        <v>17403</v>
      </c>
      <c r="V3211" s="34">
        <v>0.43472222222222223</v>
      </c>
      <c r="W3211" s="85">
        <v>0.58333333333333337</v>
      </c>
      <c r="X3211" s="78">
        <f t="shared" ref="X3211:X3274" si="238">W3211-V3211</f>
        <v>0.14861111111111114</v>
      </c>
    </row>
    <row r="3212" spans="1:24" x14ac:dyDescent="0.3">
      <c r="A3212" s="47" t="s">
        <v>15184</v>
      </c>
      <c r="B3212" s="68" t="s">
        <v>8668</v>
      </c>
      <c r="C3212" s="2" t="s">
        <v>1</v>
      </c>
      <c r="D3212" s="2">
        <v>55</v>
      </c>
      <c r="E3212" s="6">
        <v>23869</v>
      </c>
      <c r="F3212" s="7">
        <v>44075.601597222223</v>
      </c>
      <c r="G3212" s="69" t="s">
        <v>4</v>
      </c>
      <c r="H3212" s="68">
        <v>2589</v>
      </c>
      <c r="I3212" s="93">
        <f t="shared" si="235"/>
        <v>26.151515151515152</v>
      </c>
      <c r="J3212" s="93">
        <v>5.1609999999999996</v>
      </c>
      <c r="K3212" s="69">
        <v>99</v>
      </c>
      <c r="L3212" s="68">
        <v>566</v>
      </c>
      <c r="M3212" s="93">
        <f t="shared" si="236"/>
        <v>5.7171717171717171</v>
      </c>
      <c r="N3212" s="93">
        <v>2.5760000000000001</v>
      </c>
      <c r="O3212" s="189">
        <v>99</v>
      </c>
      <c r="P3212" s="191">
        <f t="shared" si="237"/>
        <v>4.574204946996467</v>
      </c>
      <c r="Q3212" s="77" t="s">
        <v>718</v>
      </c>
      <c r="U3212" s="227" t="s">
        <v>17403</v>
      </c>
      <c r="V3212" s="34">
        <v>0.4770833333333333</v>
      </c>
      <c r="W3212" s="85">
        <v>0.61805555555555558</v>
      </c>
      <c r="X3212" s="78">
        <f t="shared" si="238"/>
        <v>0.14097222222222228</v>
      </c>
    </row>
    <row r="3213" spans="1:24" x14ac:dyDescent="0.3">
      <c r="A3213" s="47" t="s">
        <v>15187</v>
      </c>
      <c r="B3213" s="68" t="s">
        <v>5749</v>
      </c>
      <c r="C3213" s="2" t="s">
        <v>1</v>
      </c>
      <c r="D3213" s="2">
        <v>55</v>
      </c>
      <c r="E3213" s="6">
        <v>23763</v>
      </c>
      <c r="F3213" s="7">
        <v>44076.401828703703</v>
      </c>
      <c r="G3213" s="69" t="s">
        <v>4</v>
      </c>
      <c r="H3213" s="68">
        <v>3648</v>
      </c>
      <c r="I3213" s="93">
        <f t="shared" si="235"/>
        <v>36.479999999999997</v>
      </c>
      <c r="J3213" s="93">
        <v>6.4809999999999999</v>
      </c>
      <c r="K3213" s="69">
        <v>100</v>
      </c>
      <c r="L3213" s="68">
        <v>1916</v>
      </c>
      <c r="M3213" s="93">
        <f t="shared" si="236"/>
        <v>19.16</v>
      </c>
      <c r="N3213" s="93">
        <v>4.7130000000000001</v>
      </c>
      <c r="O3213" s="189">
        <v>100</v>
      </c>
      <c r="P3213" s="191">
        <f t="shared" si="237"/>
        <v>1.9039665970772441</v>
      </c>
      <c r="Q3213" s="77" t="s">
        <v>718</v>
      </c>
      <c r="U3213" s="227" t="s">
        <v>17403</v>
      </c>
      <c r="V3213" s="34">
        <v>0.38819444444444445</v>
      </c>
      <c r="W3213" s="85">
        <v>0.53472222222222221</v>
      </c>
      <c r="X3213" s="78">
        <f t="shared" si="238"/>
        <v>0.14652777777777776</v>
      </c>
    </row>
    <row r="3214" spans="1:24" x14ac:dyDescent="0.3">
      <c r="A3214" s="47" t="s">
        <v>15192</v>
      </c>
      <c r="B3214" s="68" t="s">
        <v>1229</v>
      </c>
      <c r="C3214" s="2" t="s">
        <v>1</v>
      </c>
      <c r="D3214" s="2">
        <v>49</v>
      </c>
      <c r="E3214" s="6">
        <v>26080</v>
      </c>
      <c r="F3214" s="7">
        <v>44076.567025462966</v>
      </c>
      <c r="G3214" s="69" t="s">
        <v>4</v>
      </c>
      <c r="H3214" s="68">
        <v>2095</v>
      </c>
      <c r="I3214" s="93">
        <f t="shared" si="235"/>
        <v>21.161616161616163</v>
      </c>
      <c r="J3214" s="93">
        <v>4.9480000000000004</v>
      </c>
      <c r="K3214" s="69">
        <v>99</v>
      </c>
      <c r="L3214" s="68">
        <v>622</v>
      </c>
      <c r="M3214" s="93">
        <f t="shared" si="236"/>
        <v>6.2828282828282829</v>
      </c>
      <c r="N3214" s="93">
        <v>2.7109999999999999</v>
      </c>
      <c r="O3214" s="189">
        <v>99</v>
      </c>
      <c r="P3214" s="191">
        <f t="shared" si="237"/>
        <v>3.3681672025723475</v>
      </c>
      <c r="Q3214" s="77" t="s">
        <v>718</v>
      </c>
      <c r="U3214" s="227" t="s">
        <v>17403</v>
      </c>
      <c r="V3214" s="34">
        <v>0.42986111111111108</v>
      </c>
      <c r="W3214" s="85">
        <v>0.58333333333333337</v>
      </c>
      <c r="X3214" s="78">
        <f t="shared" si="238"/>
        <v>0.15347222222222229</v>
      </c>
    </row>
    <row r="3215" spans="1:24" x14ac:dyDescent="0.3">
      <c r="A3215" s="47" t="s">
        <v>15196</v>
      </c>
      <c r="B3215" s="68" t="s">
        <v>15197</v>
      </c>
      <c r="C3215" s="2" t="s">
        <v>1</v>
      </c>
      <c r="D3215" s="2">
        <v>50</v>
      </c>
      <c r="E3215" s="6">
        <v>25667</v>
      </c>
      <c r="F3215" s="7">
        <v>44076.646747685183</v>
      </c>
      <c r="G3215" s="69" t="s">
        <v>4</v>
      </c>
      <c r="H3215" s="68">
        <v>2182</v>
      </c>
      <c r="I3215" s="93">
        <f t="shared" si="235"/>
        <v>22.040404040404042</v>
      </c>
      <c r="J3215" s="93">
        <v>3.923</v>
      </c>
      <c r="K3215" s="69">
        <v>99</v>
      </c>
      <c r="L3215" s="68">
        <v>614</v>
      </c>
      <c r="M3215" s="93">
        <f t="shared" si="236"/>
        <v>6.2020202020202024</v>
      </c>
      <c r="N3215" s="93">
        <v>2.7810000000000001</v>
      </c>
      <c r="O3215" s="189">
        <v>99</v>
      </c>
      <c r="P3215" s="191">
        <f t="shared" si="237"/>
        <v>3.553745928338762</v>
      </c>
      <c r="Q3215" s="77" t="s">
        <v>718</v>
      </c>
      <c r="U3215" s="227" t="s">
        <v>17403</v>
      </c>
      <c r="V3215" s="34">
        <v>0.53333333333333333</v>
      </c>
      <c r="W3215" s="85">
        <v>0.66666666666666663</v>
      </c>
      <c r="X3215" s="78">
        <f t="shared" si="238"/>
        <v>0.1333333333333333</v>
      </c>
    </row>
    <row r="3216" spans="1:24" x14ac:dyDescent="0.3">
      <c r="A3216" s="47" t="s">
        <v>15200</v>
      </c>
      <c r="B3216" s="68" t="s">
        <v>1374</v>
      </c>
      <c r="C3216" s="2" t="s">
        <v>1</v>
      </c>
      <c r="D3216" s="2">
        <v>48</v>
      </c>
      <c r="E3216" s="6">
        <v>26421</v>
      </c>
      <c r="F3216" s="7">
        <v>44077.548194444447</v>
      </c>
      <c r="G3216" s="69" t="s">
        <v>4</v>
      </c>
      <c r="H3216" s="68">
        <v>3592</v>
      </c>
      <c r="I3216" s="93">
        <f t="shared" si="235"/>
        <v>35.92</v>
      </c>
      <c r="J3216" s="93">
        <v>7.3289999999999997</v>
      </c>
      <c r="K3216" s="69">
        <v>100</v>
      </c>
      <c r="L3216" s="68">
        <v>628</v>
      </c>
      <c r="M3216" s="93">
        <f t="shared" si="236"/>
        <v>6.28</v>
      </c>
      <c r="N3216" s="93">
        <v>2.4990000000000001</v>
      </c>
      <c r="O3216" s="189">
        <v>100</v>
      </c>
      <c r="P3216" s="191">
        <f t="shared" si="237"/>
        <v>5.7197452229299364</v>
      </c>
      <c r="Q3216" s="77" t="s">
        <v>718</v>
      </c>
      <c r="U3216" s="227" t="s">
        <v>17403</v>
      </c>
      <c r="V3216" s="34">
        <v>0.42708333333333331</v>
      </c>
      <c r="W3216" s="85">
        <v>0.56944444444444442</v>
      </c>
      <c r="X3216" s="78">
        <f t="shared" si="238"/>
        <v>0.1423611111111111</v>
      </c>
    </row>
    <row r="3217" spans="1:24" x14ac:dyDescent="0.3">
      <c r="A3217" s="47" t="s">
        <v>15210</v>
      </c>
      <c r="B3217" s="68" t="s">
        <v>1096</v>
      </c>
      <c r="C3217" s="2" t="s">
        <v>1</v>
      </c>
      <c r="D3217" s="2">
        <v>63</v>
      </c>
      <c r="E3217" s="6">
        <v>20928</v>
      </c>
      <c r="F3217" s="7">
        <v>44078.528668981482</v>
      </c>
      <c r="G3217" s="69" t="s">
        <v>4</v>
      </c>
      <c r="H3217" s="68">
        <v>2485</v>
      </c>
      <c r="I3217" s="93">
        <f t="shared" si="235"/>
        <v>25.1010101010101</v>
      </c>
      <c r="J3217" s="93">
        <v>5.4160000000000004</v>
      </c>
      <c r="K3217" s="69">
        <v>99</v>
      </c>
      <c r="L3217" s="68">
        <v>657</v>
      </c>
      <c r="M3217" s="93">
        <f t="shared" si="236"/>
        <v>6.6363636363636367</v>
      </c>
      <c r="N3217" s="93">
        <v>2.9780000000000002</v>
      </c>
      <c r="O3217" s="189">
        <v>99</v>
      </c>
      <c r="P3217" s="191">
        <f t="shared" si="237"/>
        <v>3.7823439878234395</v>
      </c>
      <c r="Q3217" s="77" t="s">
        <v>718</v>
      </c>
      <c r="U3217" s="227" t="s">
        <v>17403</v>
      </c>
      <c r="V3217" s="34">
        <v>0.4069444444444445</v>
      </c>
      <c r="W3217" s="85">
        <v>0.54166666666666663</v>
      </c>
      <c r="X3217" s="78">
        <f t="shared" si="238"/>
        <v>0.13472222222222213</v>
      </c>
    </row>
    <row r="3218" spans="1:24" x14ac:dyDescent="0.3">
      <c r="A3218" s="47" t="s">
        <v>3592</v>
      </c>
      <c r="B3218" s="68" t="s">
        <v>214</v>
      </c>
      <c r="C3218" s="2" t="s">
        <v>1</v>
      </c>
      <c r="D3218" s="2">
        <v>48</v>
      </c>
      <c r="E3218" s="6">
        <v>26353</v>
      </c>
      <c r="F3218" s="7">
        <v>44078.546724537038</v>
      </c>
      <c r="G3218" s="69" t="s">
        <v>4</v>
      </c>
      <c r="H3218" s="68">
        <v>2493</v>
      </c>
      <c r="I3218" s="93">
        <f t="shared" si="235"/>
        <v>25.181818181818183</v>
      </c>
      <c r="J3218" s="93">
        <v>5.3550000000000004</v>
      </c>
      <c r="K3218" s="69">
        <v>99</v>
      </c>
      <c r="L3218" s="68">
        <v>492</v>
      </c>
      <c r="M3218" s="93">
        <f t="shared" si="236"/>
        <v>4.9696969696969697</v>
      </c>
      <c r="N3218" s="93">
        <v>2.4889999999999999</v>
      </c>
      <c r="O3218" s="189">
        <v>99</v>
      </c>
      <c r="P3218" s="191">
        <f t="shared" si="237"/>
        <v>5.0670731707317076</v>
      </c>
      <c r="Q3218" s="77" t="s">
        <v>718</v>
      </c>
      <c r="U3218" s="227" t="s">
        <v>17403</v>
      </c>
      <c r="V3218" s="34">
        <v>0.4236111111111111</v>
      </c>
      <c r="W3218" s="85">
        <v>0.56597222222222221</v>
      </c>
      <c r="X3218" s="78">
        <f t="shared" si="238"/>
        <v>0.1423611111111111</v>
      </c>
    </row>
    <row r="3219" spans="1:24" x14ac:dyDescent="0.3">
      <c r="A3219" s="47" t="s">
        <v>15212</v>
      </c>
      <c r="B3219" s="68" t="s">
        <v>15213</v>
      </c>
      <c r="C3219" s="2" t="s">
        <v>6</v>
      </c>
      <c r="D3219" s="2">
        <v>39</v>
      </c>
      <c r="E3219" s="6">
        <v>29796</v>
      </c>
      <c r="F3219" s="7">
        <v>44078.578055555554</v>
      </c>
      <c r="G3219" s="69" t="s">
        <v>4</v>
      </c>
      <c r="H3219" s="68">
        <v>1132</v>
      </c>
      <c r="I3219" s="93">
        <f t="shared" si="235"/>
        <v>11.434343434343434</v>
      </c>
      <c r="J3219" s="93">
        <v>3.3109999999999999</v>
      </c>
      <c r="K3219" s="69">
        <v>99</v>
      </c>
      <c r="L3219" s="68">
        <v>355</v>
      </c>
      <c r="M3219" s="93">
        <f t="shared" si="236"/>
        <v>3.5858585858585861</v>
      </c>
      <c r="N3219" s="93">
        <v>2.06</v>
      </c>
      <c r="O3219" s="189">
        <v>99</v>
      </c>
      <c r="P3219" s="191">
        <f t="shared" si="237"/>
        <v>3.1887323943661969</v>
      </c>
      <c r="Q3219" s="77" t="s">
        <v>718</v>
      </c>
      <c r="U3219" s="227" t="s">
        <v>17403</v>
      </c>
      <c r="V3219" s="34">
        <v>0.43333333333333335</v>
      </c>
      <c r="W3219" s="85">
        <v>0.59375</v>
      </c>
      <c r="X3219" s="78">
        <f t="shared" si="238"/>
        <v>0.16041666666666665</v>
      </c>
    </row>
    <row r="3220" spans="1:24" x14ac:dyDescent="0.3">
      <c r="A3220" s="47" t="s">
        <v>15214</v>
      </c>
      <c r="B3220" s="68" t="s">
        <v>9096</v>
      </c>
      <c r="C3220" s="2" t="s">
        <v>1</v>
      </c>
      <c r="D3220" s="2">
        <v>62</v>
      </c>
      <c r="E3220" s="6">
        <v>21108</v>
      </c>
      <c r="F3220" s="7">
        <v>44078.585949074077</v>
      </c>
      <c r="G3220" s="69" t="s">
        <v>4</v>
      </c>
      <c r="H3220" s="68">
        <v>3492</v>
      </c>
      <c r="I3220" s="93">
        <f t="shared" si="235"/>
        <v>34.92</v>
      </c>
      <c r="J3220" s="93">
        <v>5.9370000000000003</v>
      </c>
      <c r="K3220" s="69">
        <v>100</v>
      </c>
      <c r="L3220" s="68">
        <v>708</v>
      </c>
      <c r="M3220" s="93">
        <f t="shared" si="236"/>
        <v>7.08</v>
      </c>
      <c r="N3220" s="93">
        <v>2.7839999999999998</v>
      </c>
      <c r="O3220" s="189">
        <v>100</v>
      </c>
      <c r="P3220" s="191">
        <f t="shared" si="237"/>
        <v>4.9322033898305087</v>
      </c>
      <c r="Q3220" s="77" t="s">
        <v>718</v>
      </c>
      <c r="U3220" s="227" t="s">
        <v>17403</v>
      </c>
      <c r="V3220" s="34">
        <v>0.48472222222222222</v>
      </c>
      <c r="W3220" s="85">
        <v>0.61111111111111105</v>
      </c>
      <c r="X3220" s="78">
        <f t="shared" si="238"/>
        <v>0.12638888888888883</v>
      </c>
    </row>
    <row r="3221" spans="1:24" x14ac:dyDescent="0.3">
      <c r="A3221" s="47" t="s">
        <v>15221</v>
      </c>
      <c r="B3221" s="68" t="s">
        <v>515</v>
      </c>
      <c r="C3221" s="2" t="s">
        <v>1</v>
      </c>
      <c r="D3221" s="2">
        <v>58</v>
      </c>
      <c r="E3221" s="6">
        <v>22831</v>
      </c>
      <c r="F3221" s="7">
        <v>44081.521423611113</v>
      </c>
      <c r="G3221" s="69" t="s">
        <v>4</v>
      </c>
      <c r="H3221" s="68">
        <v>2823</v>
      </c>
      <c r="I3221" s="93">
        <f t="shared" si="235"/>
        <v>28.23</v>
      </c>
      <c r="J3221" s="93">
        <v>5.806</v>
      </c>
      <c r="K3221" s="69">
        <v>100</v>
      </c>
      <c r="L3221" s="68">
        <v>705</v>
      </c>
      <c r="M3221" s="93">
        <f t="shared" si="236"/>
        <v>7.05</v>
      </c>
      <c r="N3221" s="93">
        <v>2.9550000000000001</v>
      </c>
      <c r="O3221" s="189">
        <v>100</v>
      </c>
      <c r="P3221" s="191">
        <f t="shared" si="237"/>
        <v>4.0042553191489363</v>
      </c>
      <c r="Q3221" s="77" t="s">
        <v>718</v>
      </c>
      <c r="U3221" s="227" t="s">
        <v>17399</v>
      </c>
      <c r="V3221" s="34">
        <v>0.4069444444444445</v>
      </c>
      <c r="W3221" s="85">
        <v>0.53819444444444442</v>
      </c>
      <c r="X3221" s="78">
        <f t="shared" si="238"/>
        <v>0.13124999999999992</v>
      </c>
    </row>
    <row r="3222" spans="1:24" x14ac:dyDescent="0.3">
      <c r="A3222" s="47" t="s">
        <v>15222</v>
      </c>
      <c r="B3222" s="68" t="s">
        <v>41</v>
      </c>
      <c r="C3222" s="2" t="s">
        <v>1</v>
      </c>
      <c r="D3222" s="2">
        <v>58</v>
      </c>
      <c r="E3222" s="6">
        <v>22812</v>
      </c>
      <c r="F3222" s="7">
        <v>44081.532048611109</v>
      </c>
      <c r="G3222" s="69" t="s">
        <v>4</v>
      </c>
      <c r="H3222" s="68">
        <v>3784</v>
      </c>
      <c r="I3222" s="93">
        <f t="shared" si="235"/>
        <v>38.222222222222221</v>
      </c>
      <c r="J3222" s="93">
        <v>6.1289999999999996</v>
      </c>
      <c r="K3222" s="69">
        <v>99</v>
      </c>
      <c r="L3222" s="68">
        <v>1017</v>
      </c>
      <c r="M3222" s="93">
        <f t="shared" si="236"/>
        <v>10.272727272727273</v>
      </c>
      <c r="N3222" s="93">
        <v>3.6080000000000001</v>
      </c>
      <c r="O3222" s="189">
        <v>99</v>
      </c>
      <c r="P3222" s="191">
        <f t="shared" si="237"/>
        <v>3.7207472959685344</v>
      </c>
      <c r="Q3222" s="77" t="s">
        <v>718</v>
      </c>
      <c r="U3222" s="227" t="s">
        <v>17399</v>
      </c>
      <c r="V3222" s="34">
        <v>0.41111111111111115</v>
      </c>
      <c r="W3222" s="85">
        <v>0.54861111111111105</v>
      </c>
      <c r="X3222" s="78">
        <f t="shared" si="238"/>
        <v>0.1374999999999999</v>
      </c>
    </row>
    <row r="3223" spans="1:24" x14ac:dyDescent="0.3">
      <c r="A3223" s="47" t="s">
        <v>3298</v>
      </c>
      <c r="B3223" s="68" t="s">
        <v>1808</v>
      </c>
      <c r="C3223" s="2" t="s">
        <v>1</v>
      </c>
      <c r="D3223" s="2">
        <v>48</v>
      </c>
      <c r="E3223" s="6">
        <v>26238</v>
      </c>
      <c r="F3223" s="7">
        <v>44081.590821759259</v>
      </c>
      <c r="G3223" s="69" t="s">
        <v>4</v>
      </c>
      <c r="H3223" s="68">
        <v>2008</v>
      </c>
      <c r="I3223" s="93">
        <f t="shared" si="235"/>
        <v>20.282828282828284</v>
      </c>
      <c r="J3223" s="93">
        <v>4.4189999999999996</v>
      </c>
      <c r="K3223" s="69">
        <v>99</v>
      </c>
      <c r="L3223" s="68">
        <v>484</v>
      </c>
      <c r="M3223" s="93">
        <f t="shared" si="236"/>
        <v>4.8888888888888893</v>
      </c>
      <c r="N3223" s="93">
        <v>2.4569999999999999</v>
      </c>
      <c r="O3223" s="189">
        <v>99</v>
      </c>
      <c r="P3223" s="191">
        <f t="shared" si="237"/>
        <v>4.1487603305785123</v>
      </c>
      <c r="Q3223" s="77" t="s">
        <v>718</v>
      </c>
      <c r="U3223" s="227" t="s">
        <v>17399</v>
      </c>
      <c r="V3223" s="34">
        <v>0.48333333333333334</v>
      </c>
      <c r="W3223" s="85">
        <v>0.61458333333333337</v>
      </c>
      <c r="X3223" s="78">
        <f t="shared" si="238"/>
        <v>0.13125000000000003</v>
      </c>
    </row>
    <row r="3224" spans="1:24" x14ac:dyDescent="0.3">
      <c r="A3224" s="47" t="s">
        <v>3678</v>
      </c>
      <c r="B3224" s="68" t="s">
        <v>363</v>
      </c>
      <c r="C3224" s="2" t="s">
        <v>1</v>
      </c>
      <c r="D3224" s="2">
        <v>54</v>
      </c>
      <c r="E3224" s="6">
        <v>24334</v>
      </c>
      <c r="F3224" s="7">
        <v>44082.586446759262</v>
      </c>
      <c r="G3224" s="69" t="s">
        <v>4</v>
      </c>
      <c r="H3224" s="68">
        <v>2144</v>
      </c>
      <c r="I3224" s="93">
        <f t="shared" si="235"/>
        <v>21.656565656565657</v>
      </c>
      <c r="J3224" s="93">
        <v>5.23</v>
      </c>
      <c r="K3224" s="69">
        <v>99</v>
      </c>
      <c r="L3224" s="68">
        <v>341</v>
      </c>
      <c r="M3224" s="93">
        <f t="shared" si="236"/>
        <v>3.4444444444444446</v>
      </c>
      <c r="N3224" s="93">
        <v>1.986</v>
      </c>
      <c r="O3224" s="189">
        <v>99</v>
      </c>
      <c r="P3224" s="191">
        <f t="shared" si="237"/>
        <v>6.2873900293255129</v>
      </c>
      <c r="Q3224" s="77" t="s">
        <v>718</v>
      </c>
      <c r="U3224" s="227" t="s">
        <v>17399</v>
      </c>
      <c r="V3224" s="34">
        <v>0.40972222222222227</v>
      </c>
      <c r="W3224" s="85">
        <v>0.56944444444444442</v>
      </c>
      <c r="X3224" s="78">
        <f t="shared" si="238"/>
        <v>0.15972222222222215</v>
      </c>
    </row>
    <row r="3225" spans="1:24" x14ac:dyDescent="0.3">
      <c r="A3225" s="47" t="s">
        <v>3000</v>
      </c>
      <c r="B3225" s="68" t="s">
        <v>322</v>
      </c>
      <c r="C3225" s="2" t="s">
        <v>1</v>
      </c>
      <c r="D3225" s="2">
        <v>59</v>
      </c>
      <c r="E3225" s="6">
        <v>22177</v>
      </c>
      <c r="F3225" s="7">
        <v>44082.596909722219</v>
      </c>
      <c r="G3225" s="69" t="s">
        <v>4</v>
      </c>
      <c r="H3225" s="68">
        <v>2369</v>
      </c>
      <c r="I3225" s="93">
        <f t="shared" si="235"/>
        <v>23.69</v>
      </c>
      <c r="J3225" s="93">
        <v>4.7649999999999997</v>
      </c>
      <c r="K3225" s="69">
        <v>100</v>
      </c>
      <c r="L3225" s="68">
        <v>431</v>
      </c>
      <c r="M3225" s="93">
        <f t="shared" si="236"/>
        <v>4.3099999999999996</v>
      </c>
      <c r="N3225" s="93">
        <v>2.1960000000000002</v>
      </c>
      <c r="O3225" s="189">
        <v>100</v>
      </c>
      <c r="P3225" s="191">
        <f t="shared" si="237"/>
        <v>5.4965197215777266</v>
      </c>
      <c r="Q3225" s="77" t="s">
        <v>718</v>
      </c>
      <c r="U3225" s="227" t="s">
        <v>17399</v>
      </c>
      <c r="V3225" s="34">
        <v>0.46180555555555558</v>
      </c>
      <c r="W3225" s="85">
        <v>0.61805555555555558</v>
      </c>
      <c r="X3225" s="78">
        <f t="shared" si="238"/>
        <v>0.15625</v>
      </c>
    </row>
    <row r="3226" spans="1:24" x14ac:dyDescent="0.3">
      <c r="A3226" s="47" t="s">
        <v>15233</v>
      </c>
      <c r="B3226" s="68" t="s">
        <v>15234</v>
      </c>
      <c r="C3226" s="2" t="s">
        <v>6</v>
      </c>
      <c r="D3226" s="2">
        <v>25</v>
      </c>
      <c r="E3226" s="6">
        <v>34838</v>
      </c>
      <c r="F3226" s="7">
        <v>44082.631319444445</v>
      </c>
      <c r="G3226" s="69" t="s">
        <v>4</v>
      </c>
      <c r="H3226" s="68">
        <v>936</v>
      </c>
      <c r="I3226" s="93">
        <f t="shared" si="235"/>
        <v>9.454545454545455</v>
      </c>
      <c r="J3226" s="93">
        <v>3.544</v>
      </c>
      <c r="K3226" s="69">
        <v>99</v>
      </c>
      <c r="L3226" s="68">
        <v>269</v>
      </c>
      <c r="M3226" s="93">
        <f t="shared" si="236"/>
        <v>2.7171717171717171</v>
      </c>
      <c r="N3226" s="93">
        <v>1.6539999999999999</v>
      </c>
      <c r="O3226" s="189">
        <v>99</v>
      </c>
      <c r="P3226" s="191">
        <f t="shared" si="237"/>
        <v>3.479553903345725</v>
      </c>
      <c r="Q3226" s="77" t="s">
        <v>718</v>
      </c>
      <c r="U3226" s="227" t="s">
        <v>17399</v>
      </c>
      <c r="V3226" s="34">
        <v>0.50069444444444444</v>
      </c>
      <c r="W3226" s="85">
        <v>0.64583333333333337</v>
      </c>
      <c r="X3226" s="78">
        <f t="shared" si="238"/>
        <v>0.14513888888888893</v>
      </c>
    </row>
    <row r="3227" spans="1:24" x14ac:dyDescent="0.3">
      <c r="A3227" s="47" t="s">
        <v>3266</v>
      </c>
      <c r="B3227" s="68" t="s">
        <v>1779</v>
      </c>
      <c r="C3227" s="2" t="s">
        <v>1</v>
      </c>
      <c r="D3227" s="2">
        <v>69</v>
      </c>
      <c r="E3227" s="6">
        <v>18590</v>
      </c>
      <c r="F3227" s="7">
        <v>44083.593148148146</v>
      </c>
      <c r="G3227" s="69" t="s">
        <v>4</v>
      </c>
      <c r="H3227" s="68">
        <v>2118</v>
      </c>
      <c r="I3227" s="93">
        <f t="shared" si="235"/>
        <v>21.18</v>
      </c>
      <c r="J3227" s="93">
        <v>5.1710000000000003</v>
      </c>
      <c r="K3227" s="69">
        <v>100</v>
      </c>
      <c r="L3227" s="68">
        <v>683</v>
      </c>
      <c r="M3227" s="93">
        <f t="shared" si="236"/>
        <v>6.83</v>
      </c>
      <c r="N3227" s="93">
        <v>2.5310000000000001</v>
      </c>
      <c r="O3227" s="189">
        <v>100</v>
      </c>
      <c r="P3227" s="191">
        <f t="shared" si="237"/>
        <v>3.1010248901903368</v>
      </c>
      <c r="Q3227" s="77" t="s">
        <v>718</v>
      </c>
      <c r="U3227" s="227" t="s">
        <v>17399</v>
      </c>
      <c r="V3227" s="34">
        <v>0.45833333333333331</v>
      </c>
      <c r="W3227" s="85">
        <v>0.61805555555555558</v>
      </c>
      <c r="X3227" s="78">
        <f t="shared" si="238"/>
        <v>0.15972222222222227</v>
      </c>
    </row>
    <row r="3228" spans="1:24" x14ac:dyDescent="0.3">
      <c r="A3228" s="47" t="s">
        <v>15239</v>
      </c>
      <c r="B3228" s="68" t="s">
        <v>636</v>
      </c>
      <c r="C3228" s="2" t="s">
        <v>1</v>
      </c>
      <c r="D3228" s="2">
        <v>77</v>
      </c>
      <c r="E3228" s="6">
        <v>15629</v>
      </c>
      <c r="F3228" s="7">
        <v>44083.622743055559</v>
      </c>
      <c r="G3228" s="69" t="s">
        <v>4</v>
      </c>
      <c r="H3228" s="68">
        <v>2833</v>
      </c>
      <c r="I3228" s="93">
        <f t="shared" si="235"/>
        <v>28.616161616161616</v>
      </c>
      <c r="J3228" s="93">
        <v>5.7619999999999996</v>
      </c>
      <c r="K3228" s="69">
        <v>99</v>
      </c>
      <c r="L3228" s="68">
        <v>865</v>
      </c>
      <c r="M3228" s="93">
        <f t="shared" si="236"/>
        <v>8.737373737373737</v>
      </c>
      <c r="N3228" s="93">
        <v>3.036</v>
      </c>
      <c r="O3228" s="189">
        <v>99</v>
      </c>
      <c r="P3228" s="191">
        <f t="shared" si="237"/>
        <v>3.2751445086705204</v>
      </c>
      <c r="Q3228" s="77" t="s">
        <v>718</v>
      </c>
      <c r="U3228" s="227" t="s">
        <v>17399</v>
      </c>
      <c r="V3228" s="34">
        <v>0.47500000000000003</v>
      </c>
      <c r="W3228" s="85">
        <v>0.63194444444444442</v>
      </c>
      <c r="X3228" s="78">
        <f t="shared" si="238"/>
        <v>0.15694444444444439</v>
      </c>
    </row>
    <row r="3229" spans="1:24" x14ac:dyDescent="0.3">
      <c r="A3229" s="47" t="s">
        <v>15242</v>
      </c>
      <c r="B3229" s="68" t="s">
        <v>1468</v>
      </c>
      <c r="C3229" s="2" t="s">
        <v>1</v>
      </c>
      <c r="D3229" s="2">
        <v>61</v>
      </c>
      <c r="E3229" s="6">
        <v>21770</v>
      </c>
      <c r="F3229" s="7">
        <v>44083.654560185183</v>
      </c>
      <c r="G3229" s="69" t="s">
        <v>4</v>
      </c>
      <c r="H3229" s="68">
        <v>2611</v>
      </c>
      <c r="I3229" s="93">
        <f t="shared" si="235"/>
        <v>26.373737373737374</v>
      </c>
      <c r="J3229" s="93">
        <v>5.9820000000000002</v>
      </c>
      <c r="K3229" s="69">
        <v>99</v>
      </c>
      <c r="L3229" s="68">
        <v>583</v>
      </c>
      <c r="M3229" s="93">
        <f t="shared" si="236"/>
        <v>5.8888888888888893</v>
      </c>
      <c r="N3229" s="93">
        <v>2.2309999999999999</v>
      </c>
      <c r="O3229" s="189">
        <v>99</v>
      </c>
      <c r="P3229" s="191">
        <f t="shared" si="237"/>
        <v>4.478559176672384</v>
      </c>
      <c r="Q3229" s="77" t="s">
        <v>718</v>
      </c>
      <c r="U3229" s="227" t="s">
        <v>17399</v>
      </c>
      <c r="V3229" s="34">
        <v>0.51527777777777783</v>
      </c>
      <c r="W3229" s="85">
        <v>0.68055555555555547</v>
      </c>
      <c r="X3229" s="78">
        <f t="shared" si="238"/>
        <v>0.16527777777777763</v>
      </c>
    </row>
    <row r="3230" spans="1:24" x14ac:dyDescent="0.3">
      <c r="A3230" s="47" t="s">
        <v>3915</v>
      </c>
      <c r="B3230" s="68" t="s">
        <v>876</v>
      </c>
      <c r="C3230" s="2" t="s">
        <v>6</v>
      </c>
      <c r="D3230" s="2">
        <v>85</v>
      </c>
      <c r="E3230" s="6">
        <v>13016</v>
      </c>
      <c r="F3230" s="7">
        <v>44084.515729166669</v>
      </c>
      <c r="G3230" s="69" t="s">
        <v>4</v>
      </c>
      <c r="H3230" s="68">
        <v>4442</v>
      </c>
      <c r="I3230" s="93">
        <f t="shared" si="235"/>
        <v>44.868686868686872</v>
      </c>
      <c r="J3230" s="93">
        <v>7.7279999999999998</v>
      </c>
      <c r="K3230" s="69">
        <v>99</v>
      </c>
      <c r="L3230" s="68">
        <v>774</v>
      </c>
      <c r="M3230" s="93">
        <f t="shared" si="236"/>
        <v>7.8181818181818183</v>
      </c>
      <c r="N3230" s="93">
        <v>3.3879999999999999</v>
      </c>
      <c r="O3230" s="189">
        <v>99</v>
      </c>
      <c r="P3230" s="191">
        <f t="shared" si="237"/>
        <v>5.7390180878552979</v>
      </c>
      <c r="Q3230" s="77" t="s">
        <v>718</v>
      </c>
      <c r="U3230" s="231" t="s">
        <v>17404</v>
      </c>
      <c r="V3230" s="34">
        <v>0.37986111111111115</v>
      </c>
      <c r="W3230" s="85">
        <v>0.52083333333333337</v>
      </c>
      <c r="X3230" s="78">
        <f t="shared" si="238"/>
        <v>0.14097222222222222</v>
      </c>
    </row>
    <row r="3231" spans="1:24" x14ac:dyDescent="0.3">
      <c r="A3231" s="47" t="s">
        <v>15246</v>
      </c>
      <c r="B3231" s="68" t="s">
        <v>15247</v>
      </c>
      <c r="C3231" s="2" t="s">
        <v>6</v>
      </c>
      <c r="D3231" s="2">
        <v>22</v>
      </c>
      <c r="E3231" s="6">
        <v>36014</v>
      </c>
      <c r="F3231" s="7">
        <v>44084.571550925924</v>
      </c>
      <c r="G3231" s="69" t="s">
        <v>4</v>
      </c>
      <c r="H3231" s="68">
        <v>935</v>
      </c>
      <c r="I3231" s="93">
        <f t="shared" si="235"/>
        <v>9.35</v>
      </c>
      <c r="J3231" s="93">
        <v>3.02</v>
      </c>
      <c r="K3231" s="69">
        <v>100</v>
      </c>
      <c r="L3231" s="68">
        <v>502</v>
      </c>
      <c r="M3231" s="93">
        <f t="shared" si="236"/>
        <v>5.0199999999999996</v>
      </c>
      <c r="N3231" s="93">
        <v>2.169</v>
      </c>
      <c r="O3231" s="189">
        <v>100</v>
      </c>
      <c r="P3231" s="191">
        <f t="shared" si="237"/>
        <v>1.8625498007968129</v>
      </c>
      <c r="Q3231" s="77" t="s">
        <v>718</v>
      </c>
      <c r="U3231" s="227" t="s">
        <v>17399</v>
      </c>
      <c r="V3231" s="34">
        <v>0.44027777777777777</v>
      </c>
      <c r="W3231" s="85">
        <v>0.58333333333333337</v>
      </c>
      <c r="X3231" s="78">
        <f t="shared" si="238"/>
        <v>0.1430555555555556</v>
      </c>
    </row>
    <row r="3232" spans="1:24" x14ac:dyDescent="0.3">
      <c r="A3232" s="47" t="s">
        <v>15256</v>
      </c>
      <c r="B3232" s="68" t="s">
        <v>344</v>
      </c>
      <c r="C3232" s="2" t="s">
        <v>1</v>
      </c>
      <c r="D3232" s="2">
        <v>50</v>
      </c>
      <c r="E3232" s="6">
        <v>25708</v>
      </c>
      <c r="F3232" s="7">
        <v>44085.549629629626</v>
      </c>
      <c r="G3232" s="69" t="s">
        <v>4</v>
      </c>
      <c r="H3232" s="68">
        <v>2684</v>
      </c>
      <c r="I3232" s="93">
        <f t="shared" si="235"/>
        <v>27.111111111111111</v>
      </c>
      <c r="J3232" s="93">
        <v>5.484</v>
      </c>
      <c r="K3232" s="69">
        <v>99</v>
      </c>
      <c r="L3232" s="68">
        <v>613</v>
      </c>
      <c r="M3232" s="93">
        <f t="shared" si="236"/>
        <v>6.191919191919192</v>
      </c>
      <c r="N3232" s="93">
        <v>2.6019999999999999</v>
      </c>
      <c r="O3232" s="189">
        <v>99</v>
      </c>
      <c r="P3232" s="191">
        <f t="shared" si="237"/>
        <v>4.3784665579119082</v>
      </c>
      <c r="Q3232" s="77" t="s">
        <v>718</v>
      </c>
      <c r="U3232" s="227" t="s">
        <v>17399</v>
      </c>
      <c r="V3232" s="34">
        <v>0.4236111111111111</v>
      </c>
      <c r="W3232" s="85">
        <v>0.55555555555555558</v>
      </c>
      <c r="X3232" s="78">
        <f t="shared" si="238"/>
        <v>0.13194444444444448</v>
      </c>
    </row>
    <row r="3233" spans="1:24" x14ac:dyDescent="0.3">
      <c r="A3233" s="47" t="s">
        <v>15257</v>
      </c>
      <c r="B3233" s="68" t="s">
        <v>8011</v>
      </c>
      <c r="C3233" s="2" t="s">
        <v>1</v>
      </c>
      <c r="D3233" s="2">
        <v>60</v>
      </c>
      <c r="E3233" s="6">
        <v>21918</v>
      </c>
      <c r="F3233" s="7">
        <v>44085.568564814814</v>
      </c>
      <c r="G3233" s="69" t="s">
        <v>4</v>
      </c>
      <c r="H3233" s="68">
        <v>2331</v>
      </c>
      <c r="I3233" s="93">
        <f t="shared" si="235"/>
        <v>23.545454545454547</v>
      </c>
      <c r="J3233" s="93">
        <v>4.4640000000000004</v>
      </c>
      <c r="K3233" s="69">
        <v>99</v>
      </c>
      <c r="L3233" s="68">
        <v>431</v>
      </c>
      <c r="M3233" s="93">
        <f t="shared" si="236"/>
        <v>4.3535353535353538</v>
      </c>
      <c r="N3233" s="93">
        <v>2.1680000000000001</v>
      </c>
      <c r="O3233" s="189">
        <v>99</v>
      </c>
      <c r="P3233" s="191">
        <f t="shared" si="237"/>
        <v>5.4083526682134568</v>
      </c>
      <c r="Q3233" s="77" t="s">
        <v>718</v>
      </c>
      <c r="U3233" s="227" t="s">
        <v>17399</v>
      </c>
      <c r="V3233" s="34">
        <v>0.4368055555555555</v>
      </c>
      <c r="W3233" s="85">
        <v>0.58333333333333337</v>
      </c>
      <c r="X3233" s="78">
        <f t="shared" si="238"/>
        <v>0.14652777777777787</v>
      </c>
    </row>
    <row r="3234" spans="1:24" x14ac:dyDescent="0.3">
      <c r="A3234" s="47" t="s">
        <v>3881</v>
      </c>
      <c r="B3234" s="68" t="s">
        <v>846</v>
      </c>
      <c r="C3234" s="2" t="s">
        <v>1</v>
      </c>
      <c r="D3234" s="2">
        <v>62</v>
      </c>
      <c r="E3234" s="6">
        <v>21332</v>
      </c>
      <c r="F3234" s="7">
        <v>44085.602106481485</v>
      </c>
      <c r="G3234" s="69" t="s">
        <v>4</v>
      </c>
      <c r="H3234" s="68">
        <v>2182</v>
      </c>
      <c r="I3234" s="93">
        <f t="shared" si="235"/>
        <v>22.040404040404042</v>
      </c>
      <c r="J3234" s="93">
        <v>5.258</v>
      </c>
      <c r="K3234" s="69">
        <v>99</v>
      </c>
      <c r="L3234" s="68">
        <v>594</v>
      </c>
      <c r="M3234" s="93">
        <f t="shared" si="236"/>
        <v>6</v>
      </c>
      <c r="N3234" s="93">
        <v>2.3519999999999999</v>
      </c>
      <c r="O3234" s="189">
        <v>99</v>
      </c>
      <c r="P3234" s="191">
        <f t="shared" si="237"/>
        <v>3.6734006734006734</v>
      </c>
      <c r="Q3234" s="77" t="s">
        <v>718</v>
      </c>
      <c r="U3234" s="227" t="s">
        <v>17399</v>
      </c>
      <c r="V3234" s="34">
        <v>0.46597222222222223</v>
      </c>
      <c r="W3234" s="85">
        <v>0.61805555555555558</v>
      </c>
      <c r="X3234" s="78">
        <f t="shared" si="238"/>
        <v>0.15208333333333335</v>
      </c>
    </row>
    <row r="3235" spans="1:24" x14ac:dyDescent="0.3">
      <c r="A3235" s="47" t="s">
        <v>15258</v>
      </c>
      <c r="B3235" s="68" t="s">
        <v>620</v>
      </c>
      <c r="C3235" s="2" t="s">
        <v>1</v>
      </c>
      <c r="D3235" s="2">
        <v>66</v>
      </c>
      <c r="E3235" s="6">
        <v>19944</v>
      </c>
      <c r="F3235" s="7">
        <v>44085.612013888887</v>
      </c>
      <c r="G3235" s="69" t="s">
        <v>4</v>
      </c>
      <c r="H3235" s="68">
        <v>3209</v>
      </c>
      <c r="I3235" s="93">
        <f t="shared" si="235"/>
        <v>32.414141414141412</v>
      </c>
      <c r="J3235" s="93">
        <v>6.2530000000000001</v>
      </c>
      <c r="K3235" s="69">
        <v>99</v>
      </c>
      <c r="L3235" s="68">
        <v>576</v>
      </c>
      <c r="M3235" s="93">
        <f t="shared" si="236"/>
        <v>5.8181818181818183</v>
      </c>
      <c r="N3235" s="93">
        <v>2.2559999999999998</v>
      </c>
      <c r="O3235" s="189">
        <v>99</v>
      </c>
      <c r="P3235" s="191">
        <f t="shared" si="237"/>
        <v>5.5711805555555554</v>
      </c>
      <c r="Q3235" s="77" t="s">
        <v>718</v>
      </c>
      <c r="U3235" s="227" t="s">
        <v>17399</v>
      </c>
      <c r="V3235" s="34">
        <v>0.47291666666666665</v>
      </c>
      <c r="W3235" s="85">
        <v>0.63194444444444442</v>
      </c>
      <c r="X3235" s="78">
        <f t="shared" si="238"/>
        <v>0.15902777777777777</v>
      </c>
    </row>
    <row r="3236" spans="1:24" x14ac:dyDescent="0.3">
      <c r="A3236" s="47" t="s">
        <v>3690</v>
      </c>
      <c r="B3236" s="68" t="s">
        <v>503</v>
      </c>
      <c r="C3236" s="2" t="s">
        <v>1</v>
      </c>
      <c r="D3236" s="2">
        <v>49</v>
      </c>
      <c r="E3236" s="6">
        <v>25947</v>
      </c>
      <c r="F3236" s="7">
        <v>44088.536828703705</v>
      </c>
      <c r="G3236" s="69" t="s">
        <v>4</v>
      </c>
      <c r="H3236" s="68">
        <v>2500</v>
      </c>
      <c r="I3236" s="93">
        <f t="shared" si="235"/>
        <v>25.252525252525253</v>
      </c>
      <c r="J3236" s="93">
        <v>6.8769999999999998</v>
      </c>
      <c r="K3236" s="69">
        <v>99</v>
      </c>
      <c r="L3236" s="68">
        <v>477</v>
      </c>
      <c r="M3236" s="93">
        <f t="shared" si="236"/>
        <v>4.8181818181818183</v>
      </c>
      <c r="N3236" s="93">
        <v>2.2010000000000001</v>
      </c>
      <c r="O3236" s="189">
        <v>99</v>
      </c>
      <c r="P3236" s="191">
        <f t="shared" si="237"/>
        <v>5.2410901467505235</v>
      </c>
      <c r="Q3236" s="77" t="s">
        <v>718</v>
      </c>
      <c r="U3236" s="227" t="s">
        <v>17399</v>
      </c>
      <c r="V3236" s="34">
        <v>0.40416666666666662</v>
      </c>
      <c r="W3236" s="85">
        <v>0.54861111111111105</v>
      </c>
      <c r="X3236" s="78">
        <f t="shared" si="238"/>
        <v>0.14444444444444443</v>
      </c>
    </row>
    <row r="3237" spans="1:24" x14ac:dyDescent="0.3">
      <c r="A3237" s="47" t="s">
        <v>15265</v>
      </c>
      <c r="B3237" s="68" t="s">
        <v>1480</v>
      </c>
      <c r="C3237" s="2" t="s">
        <v>1</v>
      </c>
      <c r="D3237" s="2">
        <v>75</v>
      </c>
      <c r="E3237" s="6">
        <v>16513</v>
      </c>
      <c r="F3237" s="7">
        <v>44088.580601851849</v>
      </c>
      <c r="G3237" s="69" t="s">
        <v>4</v>
      </c>
      <c r="H3237" s="68">
        <v>2940</v>
      </c>
      <c r="I3237" s="93">
        <f t="shared" si="235"/>
        <v>29.4</v>
      </c>
      <c r="J3237" s="93">
        <v>5.5229999999999997</v>
      </c>
      <c r="K3237" s="69">
        <v>100</v>
      </c>
      <c r="L3237" s="68">
        <v>828</v>
      </c>
      <c r="M3237" s="93">
        <f t="shared" si="236"/>
        <v>8.2799999999999994</v>
      </c>
      <c r="N3237" s="93">
        <v>2.7559999999999998</v>
      </c>
      <c r="O3237" s="189">
        <v>100</v>
      </c>
      <c r="P3237" s="191">
        <f t="shared" si="237"/>
        <v>3.5507246376811596</v>
      </c>
      <c r="Q3237" s="77" t="s">
        <v>718</v>
      </c>
      <c r="U3237" s="227" t="s">
        <v>17399</v>
      </c>
      <c r="V3237" s="34">
        <v>0.44444444444444442</v>
      </c>
      <c r="W3237" s="85">
        <v>0.59722222222222221</v>
      </c>
      <c r="X3237" s="78">
        <f t="shared" si="238"/>
        <v>0.15277777777777779</v>
      </c>
    </row>
    <row r="3238" spans="1:24" x14ac:dyDescent="0.3">
      <c r="A3238" s="47" t="s">
        <v>15268</v>
      </c>
      <c r="B3238" s="68" t="s">
        <v>6749</v>
      </c>
      <c r="C3238" s="2" t="s">
        <v>1</v>
      </c>
      <c r="D3238" s="2">
        <v>51</v>
      </c>
      <c r="E3238" s="6">
        <v>25356</v>
      </c>
      <c r="F3238" s="7">
        <v>44088.623310185183</v>
      </c>
      <c r="G3238" s="69" t="s">
        <v>4</v>
      </c>
      <c r="H3238" s="68">
        <v>2823</v>
      </c>
      <c r="I3238" s="93">
        <f t="shared" si="235"/>
        <v>28.515151515151516</v>
      </c>
      <c r="J3238" s="93">
        <v>5.0579999999999998</v>
      </c>
      <c r="K3238" s="69">
        <v>99</v>
      </c>
      <c r="L3238" s="68">
        <v>346</v>
      </c>
      <c r="M3238" s="93">
        <f t="shared" si="236"/>
        <v>3.4949494949494948</v>
      </c>
      <c r="N3238" s="93">
        <v>1.9710000000000001</v>
      </c>
      <c r="O3238" s="189">
        <v>99</v>
      </c>
      <c r="P3238" s="191">
        <f t="shared" si="237"/>
        <v>8.1589595375722546</v>
      </c>
      <c r="Q3238" s="77" t="s">
        <v>718</v>
      </c>
      <c r="U3238" s="227" t="s">
        <v>17399</v>
      </c>
      <c r="V3238" s="34">
        <v>0.48125000000000001</v>
      </c>
      <c r="W3238" s="85">
        <v>0.64583333333333337</v>
      </c>
      <c r="X3238" s="78">
        <f t="shared" si="238"/>
        <v>0.16458333333333336</v>
      </c>
    </row>
    <row r="3239" spans="1:24" x14ac:dyDescent="0.3">
      <c r="A3239" s="47" t="s">
        <v>15269</v>
      </c>
      <c r="B3239" s="68" t="s">
        <v>15270</v>
      </c>
      <c r="C3239" s="2" t="s">
        <v>1</v>
      </c>
      <c r="D3239" s="2">
        <v>73</v>
      </c>
      <c r="E3239" s="6">
        <v>17221</v>
      </c>
      <c r="F3239" s="7">
        <v>44088.633796296293</v>
      </c>
      <c r="G3239" s="69" t="s">
        <v>4</v>
      </c>
      <c r="H3239" s="68">
        <v>4134</v>
      </c>
      <c r="I3239" s="93">
        <f t="shared" si="235"/>
        <v>41.34</v>
      </c>
      <c r="J3239" s="93">
        <v>7.327</v>
      </c>
      <c r="K3239" s="69">
        <v>100</v>
      </c>
      <c r="L3239" s="68">
        <v>1025</v>
      </c>
      <c r="M3239" s="93">
        <f t="shared" si="236"/>
        <v>10.25</v>
      </c>
      <c r="N3239" s="93">
        <v>3.605</v>
      </c>
      <c r="O3239" s="189">
        <v>100</v>
      </c>
      <c r="P3239" s="191">
        <f t="shared" si="237"/>
        <v>4.0331707317073171</v>
      </c>
      <c r="Q3239" s="77" t="s">
        <v>718</v>
      </c>
      <c r="U3239" s="227" t="s">
        <v>17399</v>
      </c>
      <c r="V3239" s="34">
        <v>0.51388888888888895</v>
      </c>
      <c r="W3239" s="85">
        <v>0.66666666666666663</v>
      </c>
      <c r="X3239" s="78">
        <f t="shared" si="238"/>
        <v>0.15277777777777768</v>
      </c>
    </row>
    <row r="3240" spans="1:24" x14ac:dyDescent="0.3">
      <c r="A3240" s="47" t="s">
        <v>3721</v>
      </c>
      <c r="B3240" s="68" t="s">
        <v>587</v>
      </c>
      <c r="C3240" s="2" t="s">
        <v>1</v>
      </c>
      <c r="D3240" s="2">
        <v>57</v>
      </c>
      <c r="E3240" s="6">
        <v>23164</v>
      </c>
      <c r="F3240" s="7">
        <v>44089.523946759262</v>
      </c>
      <c r="G3240" s="69" t="s">
        <v>4</v>
      </c>
      <c r="H3240" s="68">
        <v>2546</v>
      </c>
      <c r="I3240" s="93">
        <f t="shared" si="235"/>
        <v>25.717171717171716</v>
      </c>
      <c r="J3240" s="93">
        <v>4.9880000000000004</v>
      </c>
      <c r="K3240" s="69">
        <v>99</v>
      </c>
      <c r="L3240" s="68">
        <v>692</v>
      </c>
      <c r="M3240" s="93">
        <f t="shared" si="236"/>
        <v>6.9898989898989896</v>
      </c>
      <c r="N3240" s="93">
        <v>2.3580000000000001</v>
      </c>
      <c r="O3240" s="189">
        <v>99</v>
      </c>
      <c r="P3240" s="191">
        <f t="shared" si="237"/>
        <v>3.6791907514450868</v>
      </c>
      <c r="Q3240" s="77" t="s">
        <v>718</v>
      </c>
      <c r="U3240" s="227" t="s">
        <v>17399</v>
      </c>
      <c r="V3240" s="34">
        <v>0.39097222222222222</v>
      </c>
      <c r="W3240" s="85">
        <v>0.52083333333333337</v>
      </c>
      <c r="X3240" s="78">
        <f t="shared" si="238"/>
        <v>0.12986111111111115</v>
      </c>
    </row>
    <row r="3241" spans="1:24" x14ac:dyDescent="0.3">
      <c r="A3241" s="47" t="s">
        <v>15272</v>
      </c>
      <c r="B3241" s="68" t="s">
        <v>15273</v>
      </c>
      <c r="C3241" s="2" t="s">
        <v>1</v>
      </c>
      <c r="D3241" s="2">
        <v>51</v>
      </c>
      <c r="E3241" s="6">
        <v>25364</v>
      </c>
      <c r="F3241" s="7">
        <v>44089.547094907408</v>
      </c>
      <c r="G3241" s="69" t="s">
        <v>4</v>
      </c>
      <c r="H3241" s="68">
        <v>2521</v>
      </c>
      <c r="I3241" s="93">
        <f t="shared" si="235"/>
        <v>25.464646464646464</v>
      </c>
      <c r="J3241" s="93">
        <v>4.7430000000000003</v>
      </c>
      <c r="K3241" s="69">
        <v>99</v>
      </c>
      <c r="L3241" s="68">
        <v>617</v>
      </c>
      <c r="M3241" s="93">
        <f t="shared" si="236"/>
        <v>6.2323232323232327</v>
      </c>
      <c r="N3241" s="93">
        <v>2.1080000000000001</v>
      </c>
      <c r="O3241" s="189">
        <v>99</v>
      </c>
      <c r="P3241" s="191">
        <f t="shared" si="237"/>
        <v>4.0858995137763365</v>
      </c>
      <c r="Q3241" s="77" t="s">
        <v>718</v>
      </c>
      <c r="U3241" s="227" t="s">
        <v>17399</v>
      </c>
      <c r="V3241" s="34">
        <v>0.41666666666666669</v>
      </c>
      <c r="W3241" s="85">
        <v>0.56944444444444442</v>
      </c>
      <c r="X3241" s="78">
        <f t="shared" si="238"/>
        <v>0.15277777777777773</v>
      </c>
    </row>
    <row r="3242" spans="1:24" x14ac:dyDescent="0.3">
      <c r="A3242" s="47" t="s">
        <v>7319</v>
      </c>
      <c r="B3242" s="68" t="s">
        <v>7320</v>
      </c>
      <c r="C3242" s="2" t="s">
        <v>1</v>
      </c>
      <c r="D3242" s="2">
        <v>34</v>
      </c>
      <c r="E3242" s="6">
        <v>31394</v>
      </c>
      <c r="F3242" s="7">
        <v>44090.543275462966</v>
      </c>
      <c r="G3242" s="69" t="s">
        <v>4</v>
      </c>
      <c r="H3242" s="68">
        <v>1518</v>
      </c>
      <c r="I3242" s="93">
        <f t="shared" si="235"/>
        <v>15.333333333333334</v>
      </c>
      <c r="J3242" s="93">
        <v>4.1890000000000001</v>
      </c>
      <c r="K3242" s="69">
        <v>99</v>
      </c>
      <c r="L3242" s="68">
        <v>359</v>
      </c>
      <c r="M3242" s="93">
        <f t="shared" si="236"/>
        <v>3.6262626262626263</v>
      </c>
      <c r="N3242" s="93">
        <v>1.8049999999999999</v>
      </c>
      <c r="O3242" s="189">
        <v>99</v>
      </c>
      <c r="P3242" s="191">
        <f t="shared" si="237"/>
        <v>4.2284122562674096</v>
      </c>
      <c r="Q3242" s="77" t="s">
        <v>718</v>
      </c>
      <c r="U3242" s="231" t="s">
        <v>17399</v>
      </c>
      <c r="V3242" s="34">
        <v>0.40902777777777777</v>
      </c>
      <c r="W3242" s="85">
        <v>0.54861111111111105</v>
      </c>
      <c r="X3242" s="78">
        <f t="shared" si="238"/>
        <v>0.13958333333333328</v>
      </c>
    </row>
    <row r="3243" spans="1:24" x14ac:dyDescent="0.3">
      <c r="A3243" s="47" t="s">
        <v>13825</v>
      </c>
      <c r="B3243" s="68" t="s">
        <v>7988</v>
      </c>
      <c r="C3243" s="2" t="s">
        <v>1</v>
      </c>
      <c r="D3243" s="2">
        <v>48</v>
      </c>
      <c r="E3243" s="6">
        <v>26430</v>
      </c>
      <c r="F3243" s="7">
        <v>44090.553368055553</v>
      </c>
      <c r="G3243" s="69" t="s">
        <v>4</v>
      </c>
      <c r="H3243" s="68">
        <v>2432</v>
      </c>
      <c r="I3243" s="93">
        <f t="shared" si="235"/>
        <v>24.565656565656564</v>
      </c>
      <c r="J3243" s="93">
        <v>6.0759999999999996</v>
      </c>
      <c r="K3243" s="69">
        <v>99</v>
      </c>
      <c r="L3243" s="68">
        <v>615</v>
      </c>
      <c r="M3243" s="93">
        <f t="shared" si="236"/>
        <v>6.2121212121212119</v>
      </c>
      <c r="N3243" s="93">
        <v>2.516</v>
      </c>
      <c r="O3243" s="189">
        <v>99</v>
      </c>
      <c r="P3243" s="191">
        <f t="shared" si="237"/>
        <v>3.9544715447154468</v>
      </c>
      <c r="Q3243" s="77" t="s">
        <v>718</v>
      </c>
      <c r="U3243" s="227" t="s">
        <v>17399</v>
      </c>
      <c r="V3243" s="34">
        <v>0.41597222222222219</v>
      </c>
      <c r="W3243" s="85">
        <v>0.56944444444444442</v>
      </c>
      <c r="X3243" s="78">
        <f t="shared" si="238"/>
        <v>0.15347222222222223</v>
      </c>
    </row>
    <row r="3244" spans="1:24" x14ac:dyDescent="0.3">
      <c r="A3244" s="47" t="s">
        <v>3885</v>
      </c>
      <c r="B3244" s="68" t="s">
        <v>849</v>
      </c>
      <c r="C3244" s="2" t="s">
        <v>1</v>
      </c>
      <c r="D3244" s="2">
        <v>51</v>
      </c>
      <c r="E3244" s="6">
        <v>25378</v>
      </c>
      <c r="F3244" s="7">
        <v>44090.605995370373</v>
      </c>
      <c r="G3244" s="69" t="s">
        <v>4</v>
      </c>
      <c r="H3244" s="68">
        <v>2320</v>
      </c>
      <c r="I3244" s="93">
        <f t="shared" si="235"/>
        <v>23.434343434343436</v>
      </c>
      <c r="J3244" s="93">
        <v>4.8049999999999997</v>
      </c>
      <c r="K3244" s="69">
        <v>99</v>
      </c>
      <c r="L3244" s="68">
        <v>536</v>
      </c>
      <c r="M3244" s="93">
        <f t="shared" si="236"/>
        <v>5.4141414141414144</v>
      </c>
      <c r="N3244" s="93">
        <v>2.391</v>
      </c>
      <c r="O3244" s="189">
        <v>99</v>
      </c>
      <c r="P3244" s="191">
        <f t="shared" si="237"/>
        <v>4.3283582089552244</v>
      </c>
      <c r="Q3244" s="77" t="s">
        <v>718</v>
      </c>
      <c r="U3244" s="227" t="s">
        <v>17399</v>
      </c>
      <c r="V3244" s="34">
        <v>0.44236111111111115</v>
      </c>
      <c r="W3244" s="85">
        <v>0.61111111111111105</v>
      </c>
      <c r="X3244" s="78">
        <f t="shared" si="238"/>
        <v>0.1687499999999999</v>
      </c>
    </row>
    <row r="3245" spans="1:24" x14ac:dyDescent="0.3">
      <c r="A3245" s="47" t="s">
        <v>3661</v>
      </c>
      <c r="B3245" s="68" t="s">
        <v>240</v>
      </c>
      <c r="C3245" s="2" t="s">
        <v>1</v>
      </c>
      <c r="D3245" s="2">
        <v>45</v>
      </c>
      <c r="E3245" s="6">
        <v>27331</v>
      </c>
      <c r="F3245" s="7">
        <v>44090.615949074076</v>
      </c>
      <c r="G3245" s="69" t="s">
        <v>4</v>
      </c>
      <c r="H3245" s="68">
        <v>1709</v>
      </c>
      <c r="I3245" s="93">
        <f t="shared" si="235"/>
        <v>17.262626262626263</v>
      </c>
      <c r="J3245" s="93">
        <v>3.9289999999999998</v>
      </c>
      <c r="K3245" s="69">
        <v>99</v>
      </c>
      <c r="L3245" s="68">
        <v>447</v>
      </c>
      <c r="M3245" s="93">
        <f t="shared" si="236"/>
        <v>4.5151515151515156</v>
      </c>
      <c r="N3245" s="93">
        <v>2.2919999999999998</v>
      </c>
      <c r="O3245" s="189">
        <v>99</v>
      </c>
      <c r="P3245" s="191">
        <f t="shared" si="237"/>
        <v>3.8232662192393732</v>
      </c>
      <c r="Q3245" s="77" t="s">
        <v>718</v>
      </c>
      <c r="U3245" s="227" t="s">
        <v>17399</v>
      </c>
      <c r="V3245" s="34">
        <v>0.46527777777777773</v>
      </c>
      <c r="W3245" s="85">
        <v>0.63194444444444442</v>
      </c>
      <c r="X3245" s="78">
        <f t="shared" si="238"/>
        <v>0.16666666666666669</v>
      </c>
    </row>
    <row r="3246" spans="1:24" x14ac:dyDescent="0.3">
      <c r="A3246" s="47" t="s">
        <v>4959</v>
      </c>
      <c r="B3246" s="68" t="s">
        <v>4960</v>
      </c>
      <c r="C3246" s="2" t="s">
        <v>1</v>
      </c>
      <c r="D3246" s="2">
        <v>48</v>
      </c>
      <c r="E3246" s="6">
        <v>26262</v>
      </c>
      <c r="F3246" s="7">
        <v>44091.514166666668</v>
      </c>
      <c r="G3246" s="69" t="s">
        <v>4</v>
      </c>
      <c r="H3246" s="68">
        <v>1973</v>
      </c>
      <c r="I3246" s="93">
        <f t="shared" si="235"/>
        <v>19.929292929292931</v>
      </c>
      <c r="J3246" s="93">
        <v>5.234</v>
      </c>
      <c r="K3246" s="69">
        <v>99</v>
      </c>
      <c r="L3246" s="68">
        <v>533</v>
      </c>
      <c r="M3246" s="93">
        <f t="shared" si="236"/>
        <v>5.3838383838383841</v>
      </c>
      <c r="N3246" s="93">
        <v>2.355</v>
      </c>
      <c r="O3246" s="189">
        <v>99</v>
      </c>
      <c r="P3246" s="191">
        <f t="shared" si="237"/>
        <v>3.7016885553470922</v>
      </c>
      <c r="Q3246" s="77" t="s">
        <v>718</v>
      </c>
      <c r="U3246" s="227" t="s">
        <v>17399</v>
      </c>
      <c r="V3246" s="34">
        <v>0.37986111111111115</v>
      </c>
      <c r="W3246" s="85">
        <v>0.52083333333333337</v>
      </c>
      <c r="X3246" s="78">
        <f t="shared" si="238"/>
        <v>0.14097222222222222</v>
      </c>
    </row>
    <row r="3247" spans="1:24" x14ac:dyDescent="0.3">
      <c r="A3247" s="47" t="s">
        <v>15288</v>
      </c>
      <c r="B3247" s="68" t="s">
        <v>15289</v>
      </c>
      <c r="C3247" s="2" t="s">
        <v>6</v>
      </c>
      <c r="D3247" s="2">
        <v>51</v>
      </c>
      <c r="E3247" s="6">
        <v>25300</v>
      </c>
      <c r="F3247" s="7">
        <v>44091.527870370373</v>
      </c>
      <c r="G3247" s="69" t="s">
        <v>4</v>
      </c>
      <c r="H3247" s="68">
        <v>1282</v>
      </c>
      <c r="I3247" s="93">
        <f t="shared" si="235"/>
        <v>12.82</v>
      </c>
      <c r="J3247" s="93">
        <v>3.68</v>
      </c>
      <c r="K3247" s="69">
        <v>100</v>
      </c>
      <c r="L3247" s="68">
        <v>680</v>
      </c>
      <c r="M3247" s="93">
        <f t="shared" si="236"/>
        <v>6.8</v>
      </c>
      <c r="N3247" s="93">
        <v>2.5190000000000001</v>
      </c>
      <c r="O3247" s="189">
        <v>100</v>
      </c>
      <c r="P3247" s="191">
        <f t="shared" si="237"/>
        <v>1.885294117647059</v>
      </c>
      <c r="Q3247" s="77" t="s">
        <v>718</v>
      </c>
      <c r="U3247" s="227" t="s">
        <v>17399</v>
      </c>
      <c r="V3247" s="34">
        <v>0.38680555555555557</v>
      </c>
      <c r="W3247" s="85">
        <v>0.53472222222222221</v>
      </c>
      <c r="X3247" s="78">
        <f t="shared" si="238"/>
        <v>0.14791666666666664</v>
      </c>
    </row>
    <row r="3248" spans="1:24" x14ac:dyDescent="0.3">
      <c r="A3248" s="47" t="s">
        <v>3825</v>
      </c>
      <c r="B3248" s="68" t="s">
        <v>792</v>
      </c>
      <c r="C3248" s="2" t="s">
        <v>1</v>
      </c>
      <c r="D3248" s="2">
        <v>56</v>
      </c>
      <c r="E3248" s="6">
        <v>23604</v>
      </c>
      <c r="F3248" s="7">
        <v>44091.537951388891</v>
      </c>
      <c r="G3248" s="69" t="s">
        <v>4</v>
      </c>
      <c r="H3248" s="68">
        <v>2932</v>
      </c>
      <c r="I3248" s="93">
        <f t="shared" si="235"/>
        <v>29.616161616161616</v>
      </c>
      <c r="J3248" s="93">
        <v>5.407</v>
      </c>
      <c r="K3248" s="69">
        <v>99</v>
      </c>
      <c r="L3248" s="68">
        <v>550</v>
      </c>
      <c r="M3248" s="93">
        <f t="shared" si="236"/>
        <v>5.5555555555555554</v>
      </c>
      <c r="N3248" s="93">
        <v>2.56</v>
      </c>
      <c r="O3248" s="189">
        <v>99</v>
      </c>
      <c r="P3248" s="191">
        <f t="shared" si="237"/>
        <v>5.330909090909091</v>
      </c>
      <c r="Q3248" s="77" t="s">
        <v>718</v>
      </c>
      <c r="U3248" s="227" t="s">
        <v>17399</v>
      </c>
      <c r="V3248" s="34">
        <v>0.40625</v>
      </c>
      <c r="W3248" s="85">
        <v>0.54861111111111105</v>
      </c>
      <c r="X3248" s="78">
        <f t="shared" si="238"/>
        <v>0.14236111111111105</v>
      </c>
    </row>
    <row r="3249" spans="1:24" x14ac:dyDescent="0.3">
      <c r="A3249" s="47" t="s">
        <v>15293</v>
      </c>
      <c r="B3249" s="68" t="s">
        <v>9437</v>
      </c>
      <c r="C3249" s="2" t="s">
        <v>1</v>
      </c>
      <c r="D3249" s="2">
        <v>78</v>
      </c>
      <c r="E3249" s="6">
        <v>15269</v>
      </c>
      <c r="F3249" s="7">
        <v>44091.613344907404</v>
      </c>
      <c r="G3249" s="69" t="s">
        <v>4</v>
      </c>
      <c r="H3249" s="68">
        <v>4401</v>
      </c>
      <c r="I3249" s="93">
        <f t="shared" si="235"/>
        <v>44.454545454545453</v>
      </c>
      <c r="J3249" s="93">
        <v>6.9640000000000004</v>
      </c>
      <c r="K3249" s="69">
        <v>99</v>
      </c>
      <c r="L3249" s="68">
        <v>1390</v>
      </c>
      <c r="M3249" s="93">
        <f t="shared" si="236"/>
        <v>14.04040404040404</v>
      </c>
      <c r="N3249" s="93">
        <v>3.7930000000000001</v>
      </c>
      <c r="O3249" s="189">
        <v>99</v>
      </c>
      <c r="P3249" s="191">
        <f t="shared" si="237"/>
        <v>3.1661870503597123</v>
      </c>
      <c r="Q3249" s="77" t="s">
        <v>718</v>
      </c>
      <c r="U3249" s="227" t="s">
        <v>17399</v>
      </c>
      <c r="V3249" s="34">
        <v>0.49305555555555558</v>
      </c>
      <c r="W3249" s="85">
        <v>0.63194444444444442</v>
      </c>
      <c r="X3249" s="78">
        <f t="shared" si="238"/>
        <v>0.13888888888888884</v>
      </c>
    </row>
    <row r="3250" spans="1:24" x14ac:dyDescent="0.3">
      <c r="A3250" s="47" t="s">
        <v>15294</v>
      </c>
      <c r="B3250" s="68" t="s">
        <v>15295</v>
      </c>
      <c r="C3250" s="2" t="s">
        <v>1</v>
      </c>
      <c r="D3250" s="2">
        <v>58</v>
      </c>
      <c r="E3250" s="6">
        <v>22699</v>
      </c>
      <c r="F3250" s="7">
        <v>44091.6246875</v>
      </c>
      <c r="G3250" s="69" t="s">
        <v>4</v>
      </c>
      <c r="H3250" s="68">
        <v>2273</v>
      </c>
      <c r="I3250" s="93">
        <f t="shared" si="235"/>
        <v>22.959595959595958</v>
      </c>
      <c r="J3250" s="93">
        <v>4.2130000000000001</v>
      </c>
      <c r="K3250" s="69">
        <v>99</v>
      </c>
      <c r="L3250" s="68">
        <v>578</v>
      </c>
      <c r="M3250" s="93">
        <f t="shared" si="236"/>
        <v>5.8383838383838382</v>
      </c>
      <c r="N3250" s="93">
        <v>2.2029999999999998</v>
      </c>
      <c r="O3250" s="189">
        <v>99</v>
      </c>
      <c r="P3250" s="191">
        <f t="shared" si="237"/>
        <v>3.9325259515570932</v>
      </c>
      <c r="Q3250" s="77" t="s">
        <v>718</v>
      </c>
      <c r="U3250" s="227" t="s">
        <v>17399</v>
      </c>
      <c r="V3250" s="34">
        <v>0.49861111111111112</v>
      </c>
      <c r="W3250" s="85">
        <v>0.64583333333333337</v>
      </c>
      <c r="X3250" s="78">
        <f t="shared" si="238"/>
        <v>0.14722222222222225</v>
      </c>
    </row>
    <row r="3251" spans="1:24" x14ac:dyDescent="0.3">
      <c r="A3251" s="47" t="s">
        <v>15296</v>
      </c>
      <c r="B3251" s="68" t="s">
        <v>15297</v>
      </c>
      <c r="C3251" s="2" t="s">
        <v>6</v>
      </c>
      <c r="D3251" s="2">
        <v>77</v>
      </c>
      <c r="E3251" s="6">
        <v>15795</v>
      </c>
      <c r="F3251" s="7">
        <v>44091.634583333333</v>
      </c>
      <c r="G3251" s="69" t="s">
        <v>4</v>
      </c>
      <c r="H3251" s="68">
        <v>3903</v>
      </c>
      <c r="I3251" s="93">
        <f t="shared" si="235"/>
        <v>39.424242424242422</v>
      </c>
      <c r="J3251" s="93">
        <v>6.44</v>
      </c>
      <c r="K3251" s="69">
        <v>99</v>
      </c>
      <c r="L3251" s="68">
        <v>1173</v>
      </c>
      <c r="M3251" s="93">
        <f t="shared" si="236"/>
        <v>11.848484848484848</v>
      </c>
      <c r="N3251" s="93">
        <v>3.0249999999999999</v>
      </c>
      <c r="O3251" s="189">
        <v>99</v>
      </c>
      <c r="P3251" s="191">
        <f t="shared" si="237"/>
        <v>3.3273657289002556</v>
      </c>
      <c r="Q3251" s="77" t="s">
        <v>718</v>
      </c>
      <c r="U3251" s="227" t="s">
        <v>17399</v>
      </c>
      <c r="V3251" s="34">
        <v>0.50277777777777777</v>
      </c>
      <c r="W3251" s="85">
        <v>0.66666666666666663</v>
      </c>
      <c r="X3251" s="78">
        <f t="shared" si="238"/>
        <v>0.16388888888888886</v>
      </c>
    </row>
    <row r="3252" spans="1:24" x14ac:dyDescent="0.3">
      <c r="A3252" s="47" t="s">
        <v>15299</v>
      </c>
      <c r="B3252" s="68" t="s">
        <v>10089</v>
      </c>
      <c r="C3252" s="2" t="s">
        <v>1</v>
      </c>
      <c r="D3252" s="2">
        <v>54</v>
      </c>
      <c r="E3252" s="6">
        <v>24068</v>
      </c>
      <c r="F3252" s="7">
        <v>44092.517847222225</v>
      </c>
      <c r="G3252" s="69" t="s">
        <v>4</v>
      </c>
      <c r="H3252" s="68">
        <v>2483</v>
      </c>
      <c r="I3252" s="93">
        <f t="shared" si="235"/>
        <v>25.08080808080808</v>
      </c>
      <c r="J3252" s="93">
        <v>5.0359999999999996</v>
      </c>
      <c r="K3252" s="69">
        <v>99</v>
      </c>
      <c r="L3252" s="68">
        <v>389</v>
      </c>
      <c r="M3252" s="93">
        <f t="shared" si="236"/>
        <v>3.9292929292929295</v>
      </c>
      <c r="N3252" s="93">
        <v>2.0859999999999999</v>
      </c>
      <c r="O3252" s="189">
        <v>99</v>
      </c>
      <c r="P3252" s="191">
        <f t="shared" si="237"/>
        <v>6.3830334190231355</v>
      </c>
      <c r="Q3252" s="77" t="s">
        <v>718</v>
      </c>
      <c r="U3252" s="227" t="s">
        <v>17399</v>
      </c>
      <c r="V3252" s="34">
        <v>0.38194444444444442</v>
      </c>
      <c r="W3252" s="85">
        <v>0.53472222222222221</v>
      </c>
      <c r="X3252" s="78">
        <f t="shared" si="238"/>
        <v>0.15277777777777779</v>
      </c>
    </row>
    <row r="3253" spans="1:24" x14ac:dyDescent="0.3">
      <c r="A3253" s="47" t="s">
        <v>15302</v>
      </c>
      <c r="B3253" s="68" t="s">
        <v>1196</v>
      </c>
      <c r="C3253" s="2" t="s">
        <v>1</v>
      </c>
      <c r="D3253" s="2">
        <v>50</v>
      </c>
      <c r="E3253" s="6">
        <v>25559</v>
      </c>
      <c r="F3253" s="7">
        <v>44092.573680555557</v>
      </c>
      <c r="G3253" s="69" t="s">
        <v>4</v>
      </c>
      <c r="H3253" s="68">
        <v>2899</v>
      </c>
      <c r="I3253" s="93">
        <f t="shared" si="235"/>
        <v>29.282828282828284</v>
      </c>
      <c r="J3253" s="93">
        <v>5.6840000000000002</v>
      </c>
      <c r="K3253" s="69">
        <v>99</v>
      </c>
      <c r="L3253" s="68">
        <v>527</v>
      </c>
      <c r="M3253" s="93">
        <f t="shared" si="236"/>
        <v>5.3232323232323235</v>
      </c>
      <c r="N3253" s="93">
        <v>2.4449999999999998</v>
      </c>
      <c r="O3253" s="189">
        <v>99</v>
      </c>
      <c r="P3253" s="191">
        <f t="shared" si="237"/>
        <v>5.5009487666034156</v>
      </c>
      <c r="Q3253" s="77" t="s">
        <v>718</v>
      </c>
      <c r="U3253" s="227" t="s">
        <v>17399</v>
      </c>
      <c r="V3253" s="34">
        <v>0.4291666666666667</v>
      </c>
      <c r="W3253" s="85">
        <v>0.57986111111111105</v>
      </c>
      <c r="X3253" s="78">
        <f t="shared" si="238"/>
        <v>0.15069444444444435</v>
      </c>
    </row>
    <row r="3254" spans="1:24" x14ac:dyDescent="0.3">
      <c r="A3254" s="47" t="s">
        <v>8428</v>
      </c>
      <c r="B3254" s="68" t="s">
        <v>8429</v>
      </c>
      <c r="C3254" s="2" t="s">
        <v>1</v>
      </c>
      <c r="D3254" s="2">
        <v>72</v>
      </c>
      <c r="E3254" s="6">
        <v>17689</v>
      </c>
      <c r="F3254" s="7">
        <v>44092.588784722226</v>
      </c>
      <c r="G3254" s="69" t="s">
        <v>4</v>
      </c>
      <c r="H3254" s="68">
        <v>2840</v>
      </c>
      <c r="I3254" s="93">
        <f t="shared" si="235"/>
        <v>28.686868686868689</v>
      </c>
      <c r="J3254" s="93">
        <v>5.4089999999999998</v>
      </c>
      <c r="K3254" s="69">
        <v>99</v>
      </c>
      <c r="L3254" s="68">
        <v>621</v>
      </c>
      <c r="M3254" s="93">
        <f t="shared" si="236"/>
        <v>6.2727272727272725</v>
      </c>
      <c r="N3254" s="93">
        <v>2.5350000000000001</v>
      </c>
      <c r="O3254" s="189">
        <v>99</v>
      </c>
      <c r="P3254" s="191">
        <f t="shared" si="237"/>
        <v>4.5732689210950088</v>
      </c>
      <c r="Q3254" s="77" t="s">
        <v>718</v>
      </c>
      <c r="U3254" s="227" t="s">
        <v>17399</v>
      </c>
      <c r="V3254" s="34">
        <v>0.4597222222222222</v>
      </c>
      <c r="W3254" s="85">
        <v>0.60416666666666663</v>
      </c>
      <c r="X3254" s="78">
        <f t="shared" si="238"/>
        <v>0.14444444444444443</v>
      </c>
    </row>
    <row r="3255" spans="1:24" x14ac:dyDescent="0.3">
      <c r="A3255" s="47" t="s">
        <v>15309</v>
      </c>
      <c r="B3255" s="68" t="s">
        <v>7183</v>
      </c>
      <c r="C3255" s="2" t="s">
        <v>1</v>
      </c>
      <c r="D3255" s="2">
        <v>63</v>
      </c>
      <c r="E3255" s="6">
        <v>20825</v>
      </c>
      <c r="F3255" s="7">
        <v>44095.512777777774</v>
      </c>
      <c r="G3255" s="69" t="s">
        <v>4</v>
      </c>
      <c r="H3255" s="68">
        <v>2641</v>
      </c>
      <c r="I3255" s="93">
        <f t="shared" si="235"/>
        <v>26.676767676767678</v>
      </c>
      <c r="J3255" s="93">
        <v>5.7549999999999999</v>
      </c>
      <c r="K3255" s="69">
        <v>99</v>
      </c>
      <c r="L3255" s="68">
        <v>701</v>
      </c>
      <c r="M3255" s="93">
        <f t="shared" si="236"/>
        <v>7.0808080808080804</v>
      </c>
      <c r="N3255" s="93">
        <v>2.5619999999999998</v>
      </c>
      <c r="O3255" s="189">
        <v>99</v>
      </c>
      <c r="P3255" s="191">
        <f t="shared" si="237"/>
        <v>3.7674750356633386</v>
      </c>
      <c r="Q3255" s="77" t="s">
        <v>718</v>
      </c>
      <c r="U3255" s="227" t="s">
        <v>17399</v>
      </c>
      <c r="V3255" s="34">
        <v>0.37222222222222223</v>
      </c>
      <c r="W3255" s="85">
        <v>0.52083333333333337</v>
      </c>
      <c r="X3255" s="78">
        <f t="shared" si="238"/>
        <v>0.14861111111111114</v>
      </c>
    </row>
    <row r="3256" spans="1:24" x14ac:dyDescent="0.3">
      <c r="A3256" s="47" t="s">
        <v>15312</v>
      </c>
      <c r="B3256" s="68" t="s">
        <v>1263</v>
      </c>
      <c r="C3256" s="2" t="s">
        <v>1</v>
      </c>
      <c r="D3256" s="2">
        <v>53</v>
      </c>
      <c r="E3256" s="6">
        <v>24577</v>
      </c>
      <c r="F3256" s="7">
        <v>44095.554224537038</v>
      </c>
      <c r="G3256" s="69" t="s">
        <v>4</v>
      </c>
      <c r="H3256" s="68">
        <v>1789</v>
      </c>
      <c r="I3256" s="93">
        <f t="shared" si="235"/>
        <v>18.070707070707069</v>
      </c>
      <c r="J3256" s="93">
        <v>4.4480000000000004</v>
      </c>
      <c r="K3256" s="69">
        <v>99</v>
      </c>
      <c r="L3256" s="68">
        <v>549</v>
      </c>
      <c r="M3256" s="93">
        <f t="shared" si="236"/>
        <v>5.5454545454545459</v>
      </c>
      <c r="N3256" s="93">
        <v>2.1150000000000002</v>
      </c>
      <c r="O3256" s="189">
        <v>99</v>
      </c>
      <c r="P3256" s="191">
        <f t="shared" si="237"/>
        <v>3.258652094717668</v>
      </c>
      <c r="Q3256" s="77" t="s">
        <v>718</v>
      </c>
      <c r="U3256" s="227" t="s">
        <v>17399</v>
      </c>
      <c r="V3256" s="34">
        <v>0.41666666666666669</v>
      </c>
      <c r="W3256" s="85">
        <v>0.55555555555555558</v>
      </c>
      <c r="X3256" s="78">
        <f t="shared" si="238"/>
        <v>0.1388888888888889</v>
      </c>
    </row>
    <row r="3257" spans="1:24" x14ac:dyDescent="0.3">
      <c r="A3257" s="47" t="s">
        <v>15316</v>
      </c>
      <c r="B3257" s="68" t="s">
        <v>15317</v>
      </c>
      <c r="C3257" s="2" t="s">
        <v>1</v>
      </c>
      <c r="D3257" s="2">
        <v>50</v>
      </c>
      <c r="E3257" s="6">
        <v>25709</v>
      </c>
      <c r="F3257" s="7">
        <v>44095.633877314816</v>
      </c>
      <c r="G3257" s="69" t="s">
        <v>4</v>
      </c>
      <c r="H3257" s="68">
        <v>1534</v>
      </c>
      <c r="I3257" s="93">
        <f t="shared" si="235"/>
        <v>15.494949494949495</v>
      </c>
      <c r="J3257" s="93">
        <v>4.1660000000000004</v>
      </c>
      <c r="K3257" s="69">
        <v>99</v>
      </c>
      <c r="L3257" s="68">
        <v>402</v>
      </c>
      <c r="M3257" s="93">
        <f t="shared" si="236"/>
        <v>4.0606060606060606</v>
      </c>
      <c r="N3257" s="93">
        <v>1.9630000000000001</v>
      </c>
      <c r="O3257" s="189">
        <v>99</v>
      </c>
      <c r="P3257" s="191">
        <f t="shared" si="237"/>
        <v>3.8159203980099501</v>
      </c>
      <c r="Q3257" s="77" t="s">
        <v>718</v>
      </c>
      <c r="U3257" s="227" t="s">
        <v>17399</v>
      </c>
      <c r="V3257" s="34">
        <v>0.50486111111111109</v>
      </c>
      <c r="W3257" s="85">
        <v>0.66666666666666663</v>
      </c>
      <c r="X3257" s="78">
        <f t="shared" si="238"/>
        <v>0.16180555555555554</v>
      </c>
    </row>
    <row r="3258" spans="1:24" x14ac:dyDescent="0.3">
      <c r="A3258" s="47" t="s">
        <v>3147</v>
      </c>
      <c r="B3258" s="68" t="s">
        <v>986</v>
      </c>
      <c r="C3258" s="2" t="s">
        <v>1</v>
      </c>
      <c r="D3258" s="2">
        <v>40</v>
      </c>
      <c r="E3258" s="6">
        <v>29289</v>
      </c>
      <c r="F3258" s="7">
        <v>44096.591157407405</v>
      </c>
      <c r="G3258" s="69" t="s">
        <v>4</v>
      </c>
      <c r="H3258" s="68">
        <v>2107</v>
      </c>
      <c r="I3258" s="93">
        <f t="shared" si="235"/>
        <v>21.282828282828284</v>
      </c>
      <c r="J3258" s="93">
        <v>4.84</v>
      </c>
      <c r="K3258" s="69">
        <v>99</v>
      </c>
      <c r="L3258" s="68">
        <v>561</v>
      </c>
      <c r="M3258" s="93">
        <f t="shared" si="236"/>
        <v>5.666666666666667</v>
      </c>
      <c r="N3258" s="93">
        <v>2.4449999999999998</v>
      </c>
      <c r="O3258" s="189">
        <v>99</v>
      </c>
      <c r="P3258" s="191">
        <f t="shared" si="237"/>
        <v>3.7557932263814617</v>
      </c>
      <c r="Q3258" s="77" t="s">
        <v>718</v>
      </c>
      <c r="U3258" s="227" t="s">
        <v>17399</v>
      </c>
      <c r="V3258" s="34">
        <v>0.45624999999999999</v>
      </c>
      <c r="W3258" s="85">
        <v>0.59722222222222221</v>
      </c>
      <c r="X3258" s="78">
        <f t="shared" si="238"/>
        <v>0.14097222222222222</v>
      </c>
    </row>
    <row r="3259" spans="1:24" x14ac:dyDescent="0.3">
      <c r="A3259" s="47" t="s">
        <v>15327</v>
      </c>
      <c r="B3259" s="68" t="s">
        <v>15328</v>
      </c>
      <c r="C3259" s="2" t="s">
        <v>1</v>
      </c>
      <c r="D3259" s="2">
        <v>23</v>
      </c>
      <c r="E3259" s="6">
        <v>35480</v>
      </c>
      <c r="F3259" s="7">
        <v>44096.613495370373</v>
      </c>
      <c r="G3259" s="69" t="s">
        <v>4</v>
      </c>
      <c r="H3259" s="68">
        <v>1030</v>
      </c>
      <c r="I3259" s="93">
        <f t="shared" si="235"/>
        <v>10.3</v>
      </c>
      <c r="J3259" s="93">
        <v>3.3889999999999998</v>
      </c>
      <c r="K3259" s="69">
        <v>100</v>
      </c>
      <c r="L3259" s="68">
        <v>337</v>
      </c>
      <c r="M3259" s="93">
        <f t="shared" si="236"/>
        <v>3.37</v>
      </c>
      <c r="N3259" s="93">
        <v>1.8460000000000001</v>
      </c>
      <c r="O3259" s="189">
        <v>100</v>
      </c>
      <c r="P3259" s="191">
        <f t="shared" si="237"/>
        <v>3.056379821958457</v>
      </c>
      <c r="Q3259" s="77" t="s">
        <v>718</v>
      </c>
      <c r="U3259" s="227" t="s">
        <v>17399</v>
      </c>
      <c r="V3259" s="34">
        <v>0.47638888888888892</v>
      </c>
      <c r="W3259" s="85">
        <v>0.64583333333333337</v>
      </c>
      <c r="X3259" s="78">
        <f t="shared" si="238"/>
        <v>0.16944444444444445</v>
      </c>
    </row>
    <row r="3260" spans="1:24" x14ac:dyDescent="0.3">
      <c r="A3260" s="47" t="s">
        <v>15329</v>
      </c>
      <c r="B3260" s="68" t="s">
        <v>15330</v>
      </c>
      <c r="C3260" s="2" t="s">
        <v>6</v>
      </c>
      <c r="D3260" s="2">
        <v>52</v>
      </c>
      <c r="E3260" s="6">
        <v>25044</v>
      </c>
      <c r="F3260" s="7">
        <v>44096.637129629627</v>
      </c>
      <c r="G3260" s="69" t="s">
        <v>4</v>
      </c>
      <c r="H3260" s="68">
        <v>1012</v>
      </c>
      <c r="I3260" s="93">
        <f t="shared" si="235"/>
        <v>10.222222222222221</v>
      </c>
      <c r="J3260" s="93">
        <v>3.0049999999999999</v>
      </c>
      <c r="K3260" s="69">
        <v>99</v>
      </c>
      <c r="L3260" s="68">
        <v>325</v>
      </c>
      <c r="M3260" s="93">
        <f t="shared" si="236"/>
        <v>3.2828282828282829</v>
      </c>
      <c r="N3260" s="93">
        <v>1.9690000000000001</v>
      </c>
      <c r="O3260" s="189">
        <v>99</v>
      </c>
      <c r="P3260" s="191">
        <f t="shared" si="237"/>
        <v>3.1138461538461537</v>
      </c>
      <c r="Q3260" s="77" t="s">
        <v>718</v>
      </c>
      <c r="U3260" s="227" t="s">
        <v>17399</v>
      </c>
      <c r="V3260" s="34">
        <v>0.49861111111111112</v>
      </c>
      <c r="W3260" s="85">
        <v>0.66666666666666663</v>
      </c>
      <c r="X3260" s="78">
        <f t="shared" si="238"/>
        <v>0.16805555555555551</v>
      </c>
    </row>
    <row r="3261" spans="1:24" x14ac:dyDescent="0.3">
      <c r="A3261" s="47" t="s">
        <v>3096</v>
      </c>
      <c r="B3261" s="68" t="s">
        <v>654</v>
      </c>
      <c r="C3261" s="2" t="s">
        <v>1</v>
      </c>
      <c r="D3261" s="2">
        <v>48</v>
      </c>
      <c r="E3261" s="6">
        <v>26327</v>
      </c>
      <c r="F3261" s="7">
        <v>44097.510081018518</v>
      </c>
      <c r="G3261" s="69" t="s">
        <v>4</v>
      </c>
      <c r="H3261" s="68">
        <v>2097</v>
      </c>
      <c r="I3261" s="93">
        <f t="shared" si="235"/>
        <v>20.97</v>
      </c>
      <c r="J3261" s="93">
        <v>5.5369999999999999</v>
      </c>
      <c r="K3261" s="69">
        <v>100</v>
      </c>
      <c r="L3261" s="68">
        <v>432</v>
      </c>
      <c r="M3261" s="93">
        <f t="shared" si="236"/>
        <v>4.32</v>
      </c>
      <c r="N3261" s="93">
        <v>2.044</v>
      </c>
      <c r="O3261" s="189">
        <v>100</v>
      </c>
      <c r="P3261" s="191">
        <f t="shared" si="237"/>
        <v>4.8541666666666661</v>
      </c>
      <c r="Q3261" s="77" t="s">
        <v>718</v>
      </c>
      <c r="U3261" s="227" t="s">
        <v>17399</v>
      </c>
      <c r="V3261" s="34">
        <v>0.38125000000000003</v>
      </c>
      <c r="W3261" s="85">
        <v>0.52083333333333337</v>
      </c>
      <c r="X3261" s="78">
        <f t="shared" si="238"/>
        <v>0.13958333333333334</v>
      </c>
    </row>
    <row r="3262" spans="1:24" x14ac:dyDescent="0.3">
      <c r="A3262" s="47" t="s">
        <v>15332</v>
      </c>
      <c r="B3262" s="68" t="s">
        <v>1120</v>
      </c>
      <c r="C3262" s="2" t="s">
        <v>1</v>
      </c>
      <c r="D3262" s="2">
        <v>50</v>
      </c>
      <c r="E3262" s="6">
        <v>25653</v>
      </c>
      <c r="F3262" s="7">
        <v>44097.536238425928</v>
      </c>
      <c r="G3262" s="69" t="s">
        <v>4</v>
      </c>
      <c r="H3262" s="68">
        <v>2059</v>
      </c>
      <c r="I3262" s="93">
        <f t="shared" si="235"/>
        <v>20.797979797979799</v>
      </c>
      <c r="J3262" s="93">
        <v>4.6109999999999998</v>
      </c>
      <c r="K3262" s="69">
        <v>99</v>
      </c>
      <c r="L3262" s="68">
        <v>518</v>
      </c>
      <c r="M3262" s="93">
        <f t="shared" si="236"/>
        <v>5.2323232323232327</v>
      </c>
      <c r="N3262" s="93">
        <v>2.347</v>
      </c>
      <c r="O3262" s="189">
        <v>99</v>
      </c>
      <c r="P3262" s="191">
        <f t="shared" si="237"/>
        <v>3.9749034749034751</v>
      </c>
      <c r="Q3262" s="77" t="s">
        <v>718</v>
      </c>
      <c r="U3262" s="227" t="s">
        <v>17399</v>
      </c>
      <c r="V3262" s="34">
        <v>0.40902777777777777</v>
      </c>
      <c r="W3262" s="85">
        <v>0.54861111111111105</v>
      </c>
      <c r="X3262" s="78">
        <f t="shared" si="238"/>
        <v>0.13958333333333328</v>
      </c>
    </row>
    <row r="3263" spans="1:24" x14ac:dyDescent="0.3">
      <c r="A3263" s="47" t="s">
        <v>3836</v>
      </c>
      <c r="B3263" s="68" t="s">
        <v>803</v>
      </c>
      <c r="C3263" s="2" t="s">
        <v>1</v>
      </c>
      <c r="D3263" s="2">
        <v>62</v>
      </c>
      <c r="E3263" s="6">
        <v>21346</v>
      </c>
      <c r="F3263" s="7">
        <v>44097.586655092593</v>
      </c>
      <c r="G3263" s="69" t="s">
        <v>4</v>
      </c>
      <c r="H3263" s="68">
        <v>2237</v>
      </c>
      <c r="I3263" s="93">
        <f t="shared" si="235"/>
        <v>22.37</v>
      </c>
      <c r="J3263" s="93">
        <v>5.1219999999999999</v>
      </c>
      <c r="K3263" s="69">
        <v>100</v>
      </c>
      <c r="L3263" s="68">
        <v>382</v>
      </c>
      <c r="M3263" s="93">
        <f t="shared" si="236"/>
        <v>3.82</v>
      </c>
      <c r="N3263" s="93">
        <v>1.8109999999999999</v>
      </c>
      <c r="O3263" s="189">
        <v>100</v>
      </c>
      <c r="P3263" s="191">
        <f t="shared" si="237"/>
        <v>5.8560209424083771</v>
      </c>
      <c r="Q3263" s="77" t="s">
        <v>718</v>
      </c>
      <c r="U3263" s="227" t="s">
        <v>17399</v>
      </c>
      <c r="V3263" s="34">
        <v>0.44097222222222227</v>
      </c>
      <c r="W3263" s="85">
        <v>0.59722222222222221</v>
      </c>
      <c r="X3263" s="78">
        <f t="shared" si="238"/>
        <v>0.15624999999999994</v>
      </c>
    </row>
    <row r="3264" spans="1:24" x14ac:dyDescent="0.3">
      <c r="A3264" s="47" t="s">
        <v>2973</v>
      </c>
      <c r="B3264" s="68" t="s">
        <v>222</v>
      </c>
      <c r="C3264" s="2" t="s">
        <v>1</v>
      </c>
      <c r="D3264" s="2">
        <v>74</v>
      </c>
      <c r="E3264" s="6">
        <v>16881</v>
      </c>
      <c r="F3264" s="7">
        <v>44097.607673611114</v>
      </c>
      <c r="G3264" s="69" t="s">
        <v>4</v>
      </c>
      <c r="H3264" s="68">
        <v>2344</v>
      </c>
      <c r="I3264" s="93">
        <f t="shared" si="235"/>
        <v>23.676767676767678</v>
      </c>
      <c r="J3264" s="93">
        <v>4.6790000000000003</v>
      </c>
      <c r="K3264" s="69">
        <v>99</v>
      </c>
      <c r="L3264" s="68">
        <v>523</v>
      </c>
      <c r="M3264" s="93">
        <f t="shared" si="236"/>
        <v>5.2828282828282829</v>
      </c>
      <c r="N3264" s="93">
        <v>2.2989999999999999</v>
      </c>
      <c r="O3264" s="189">
        <v>99</v>
      </c>
      <c r="P3264" s="191">
        <f t="shared" si="237"/>
        <v>4.4818355640535374</v>
      </c>
      <c r="Q3264" s="77" t="s">
        <v>718</v>
      </c>
      <c r="U3264" s="227" t="s">
        <v>17399</v>
      </c>
      <c r="V3264" s="34">
        <v>0.46111111111111108</v>
      </c>
      <c r="W3264" s="85">
        <v>0.63194444444444442</v>
      </c>
      <c r="X3264" s="78">
        <f t="shared" si="238"/>
        <v>0.17083333333333334</v>
      </c>
    </row>
    <row r="3265" spans="1:24" x14ac:dyDescent="0.3">
      <c r="A3265" s="47" t="s">
        <v>15336</v>
      </c>
      <c r="B3265" s="68" t="s">
        <v>15337</v>
      </c>
      <c r="C3265" s="2" t="s">
        <v>6</v>
      </c>
      <c r="D3265" s="2">
        <v>17</v>
      </c>
      <c r="E3265" s="6">
        <v>37672</v>
      </c>
      <c r="F3265" s="7">
        <v>44097.610682870371</v>
      </c>
      <c r="G3265" s="69" t="s">
        <v>4</v>
      </c>
      <c r="H3265" s="68">
        <v>1467</v>
      </c>
      <c r="I3265" s="93">
        <f t="shared" si="235"/>
        <v>14.818181818181818</v>
      </c>
      <c r="J3265" s="93">
        <v>3.7810000000000001</v>
      </c>
      <c r="K3265" s="69">
        <v>99</v>
      </c>
      <c r="L3265" s="68">
        <v>299</v>
      </c>
      <c r="M3265" s="93">
        <f t="shared" si="236"/>
        <v>3.0202020202020203</v>
      </c>
      <c r="N3265" s="93">
        <v>1.69</v>
      </c>
      <c r="O3265" s="189">
        <v>99</v>
      </c>
      <c r="P3265" s="191">
        <f t="shared" si="237"/>
        <v>4.9063545150501673</v>
      </c>
      <c r="Q3265" s="77" t="s">
        <v>718</v>
      </c>
      <c r="U3265" s="227" t="s">
        <v>17399</v>
      </c>
      <c r="V3265" s="34">
        <v>0.49722222222222223</v>
      </c>
      <c r="W3265" s="85">
        <v>0.68055555555555547</v>
      </c>
      <c r="X3265" s="78">
        <f t="shared" si="238"/>
        <v>0.18333333333333324</v>
      </c>
    </row>
    <row r="3266" spans="1:24" x14ac:dyDescent="0.3">
      <c r="A3266" s="47" t="s">
        <v>3818</v>
      </c>
      <c r="B3266" s="68" t="s">
        <v>787</v>
      </c>
      <c r="C3266" s="2" t="s">
        <v>1</v>
      </c>
      <c r="D3266" s="2">
        <v>52</v>
      </c>
      <c r="E3266" s="6">
        <v>24909</v>
      </c>
      <c r="F3266" s="7">
        <v>44097.653136574074</v>
      </c>
      <c r="G3266" s="69" t="s">
        <v>4</v>
      </c>
      <c r="H3266" s="68">
        <v>1566</v>
      </c>
      <c r="I3266" s="93">
        <f t="shared" si="235"/>
        <v>15.818181818181818</v>
      </c>
      <c r="J3266" s="93">
        <v>3.9470000000000001</v>
      </c>
      <c r="K3266" s="69">
        <v>99</v>
      </c>
      <c r="L3266" s="68">
        <v>376</v>
      </c>
      <c r="M3266" s="93">
        <f t="shared" si="236"/>
        <v>3.797979797979798</v>
      </c>
      <c r="N3266" s="93">
        <v>2.0249999999999999</v>
      </c>
      <c r="O3266" s="189">
        <v>99</v>
      </c>
      <c r="P3266" s="191">
        <f t="shared" si="237"/>
        <v>4.1648936170212769</v>
      </c>
      <c r="Q3266" s="77" t="s">
        <v>718</v>
      </c>
      <c r="U3266" s="227" t="s">
        <v>17399</v>
      </c>
      <c r="V3266" s="34">
        <v>0.49374999999999997</v>
      </c>
      <c r="W3266" s="85">
        <v>0.66666666666666663</v>
      </c>
      <c r="X3266" s="78">
        <f t="shared" si="238"/>
        <v>0.17291666666666666</v>
      </c>
    </row>
    <row r="3267" spans="1:24" x14ac:dyDescent="0.3">
      <c r="A3267" s="47" t="s">
        <v>15338</v>
      </c>
      <c r="B3267" s="68" t="s">
        <v>15339</v>
      </c>
      <c r="C3267" s="2" t="s">
        <v>6</v>
      </c>
      <c r="D3267" s="2">
        <v>47</v>
      </c>
      <c r="E3267" s="6">
        <v>26915</v>
      </c>
      <c r="F3267" s="7">
        <v>44098.406377314815</v>
      </c>
      <c r="G3267" s="69" t="s">
        <v>4</v>
      </c>
      <c r="H3267" s="68">
        <v>1947</v>
      </c>
      <c r="I3267" s="93">
        <f t="shared" si="235"/>
        <v>19.666666666666668</v>
      </c>
      <c r="J3267" s="93">
        <v>5.4210000000000003</v>
      </c>
      <c r="K3267" s="69">
        <v>99</v>
      </c>
      <c r="L3267" s="68">
        <v>605</v>
      </c>
      <c r="M3267" s="93">
        <f t="shared" si="236"/>
        <v>6.1111111111111107</v>
      </c>
      <c r="N3267" s="93">
        <v>2.1850000000000001</v>
      </c>
      <c r="O3267" s="189">
        <v>99</v>
      </c>
      <c r="P3267" s="191">
        <f t="shared" si="237"/>
        <v>3.2181818181818187</v>
      </c>
      <c r="Q3267" s="77" t="s">
        <v>718</v>
      </c>
      <c r="U3267" s="227" t="s">
        <v>17399</v>
      </c>
      <c r="V3267" s="34">
        <v>0.38194444444444442</v>
      </c>
      <c r="W3267" s="85">
        <v>0.52083333333333337</v>
      </c>
      <c r="X3267" s="78">
        <f t="shared" si="238"/>
        <v>0.13888888888888895</v>
      </c>
    </row>
    <row r="3268" spans="1:24" x14ac:dyDescent="0.3">
      <c r="A3268" s="47" t="s">
        <v>4413</v>
      </c>
      <c r="B3268" s="68" t="s">
        <v>4414</v>
      </c>
      <c r="C3268" s="2" t="s">
        <v>1</v>
      </c>
      <c r="D3268" s="2">
        <v>65</v>
      </c>
      <c r="E3268" s="6">
        <v>20159</v>
      </c>
      <c r="F3268" s="7">
        <v>44098.542858796296</v>
      </c>
      <c r="G3268" s="69" t="s">
        <v>4</v>
      </c>
      <c r="H3268" s="68">
        <v>3262</v>
      </c>
      <c r="I3268" s="93">
        <f t="shared" si="235"/>
        <v>32.949494949494948</v>
      </c>
      <c r="J3268" s="93">
        <v>6.2359999999999998</v>
      </c>
      <c r="K3268" s="69">
        <v>99</v>
      </c>
      <c r="L3268" s="68">
        <v>668</v>
      </c>
      <c r="M3268" s="93">
        <f t="shared" si="236"/>
        <v>6.7474747474747474</v>
      </c>
      <c r="N3268" s="93">
        <v>2.496</v>
      </c>
      <c r="O3268" s="189">
        <v>99</v>
      </c>
      <c r="P3268" s="191">
        <f t="shared" si="237"/>
        <v>4.8832335329341312</v>
      </c>
      <c r="Q3268" s="77" t="s">
        <v>718</v>
      </c>
      <c r="U3268" s="227" t="s">
        <v>17399</v>
      </c>
      <c r="V3268" s="34">
        <v>0.41111111111111115</v>
      </c>
      <c r="W3268" s="85">
        <v>0.54861111111111105</v>
      </c>
      <c r="X3268" s="78">
        <f t="shared" si="238"/>
        <v>0.1374999999999999</v>
      </c>
    </row>
    <row r="3269" spans="1:24" x14ac:dyDescent="0.3">
      <c r="A3269" s="47" t="s">
        <v>15341</v>
      </c>
      <c r="B3269" s="68" t="s">
        <v>279</v>
      </c>
      <c r="C3269" s="2" t="s">
        <v>1</v>
      </c>
      <c r="D3269" s="2">
        <v>51</v>
      </c>
      <c r="E3269" s="6">
        <v>25392</v>
      </c>
      <c r="F3269" s="7">
        <v>44098.618541666663</v>
      </c>
      <c r="G3269" s="69" t="s">
        <v>4</v>
      </c>
      <c r="H3269" s="68">
        <v>1450</v>
      </c>
      <c r="I3269" s="93">
        <f t="shared" si="235"/>
        <v>14.5</v>
      </c>
      <c r="J3269" s="93">
        <v>4.0659999999999998</v>
      </c>
      <c r="K3269" s="69">
        <v>100</v>
      </c>
      <c r="L3269" s="68">
        <v>300</v>
      </c>
      <c r="M3269" s="93">
        <f t="shared" si="236"/>
        <v>3</v>
      </c>
      <c r="N3269" s="93">
        <v>1.8959999999999999</v>
      </c>
      <c r="O3269" s="189">
        <v>100</v>
      </c>
      <c r="P3269" s="191">
        <f t="shared" si="237"/>
        <v>4.833333333333333</v>
      </c>
      <c r="Q3269" s="77" t="s">
        <v>718</v>
      </c>
      <c r="U3269" s="227" t="s">
        <v>17399</v>
      </c>
      <c r="V3269" s="34">
        <v>0.46875</v>
      </c>
      <c r="W3269" s="85">
        <v>0.63194444444444442</v>
      </c>
      <c r="X3269" s="78">
        <f t="shared" si="238"/>
        <v>0.16319444444444442</v>
      </c>
    </row>
    <row r="3270" spans="1:24" x14ac:dyDescent="0.3">
      <c r="A3270" s="47" t="s">
        <v>3746</v>
      </c>
      <c r="B3270" s="68" t="s">
        <v>655</v>
      </c>
      <c r="C3270" s="2" t="s">
        <v>1</v>
      </c>
      <c r="D3270" s="2">
        <v>47</v>
      </c>
      <c r="E3270" s="6">
        <v>26923</v>
      </c>
      <c r="F3270" s="7">
        <v>44098.639953703707</v>
      </c>
      <c r="G3270" s="69" t="s">
        <v>4</v>
      </c>
      <c r="H3270" s="68">
        <v>1430</v>
      </c>
      <c r="I3270" s="93">
        <f t="shared" si="235"/>
        <v>14.3</v>
      </c>
      <c r="J3270" s="93">
        <v>3.5830000000000002</v>
      </c>
      <c r="K3270" s="69">
        <v>100</v>
      </c>
      <c r="L3270" s="68">
        <v>341</v>
      </c>
      <c r="M3270" s="93">
        <f t="shared" si="236"/>
        <v>3.41</v>
      </c>
      <c r="N3270" s="93">
        <v>1.9950000000000001</v>
      </c>
      <c r="O3270" s="189">
        <v>100</v>
      </c>
      <c r="P3270" s="191">
        <f t="shared" si="237"/>
        <v>4.193548387096774</v>
      </c>
      <c r="Q3270" s="77" t="s">
        <v>718</v>
      </c>
      <c r="U3270" s="227" t="s">
        <v>17399</v>
      </c>
      <c r="V3270" s="34">
        <v>0.49444444444444446</v>
      </c>
      <c r="W3270" s="85">
        <v>0.64583333333333337</v>
      </c>
      <c r="X3270" s="78">
        <f t="shared" si="238"/>
        <v>0.15138888888888891</v>
      </c>
    </row>
    <row r="3271" spans="1:24" x14ac:dyDescent="0.3">
      <c r="A3271" s="47" t="s">
        <v>15346</v>
      </c>
      <c r="B3271" s="68" t="s">
        <v>8858</v>
      </c>
      <c r="C3271" s="2" t="s">
        <v>1</v>
      </c>
      <c r="D3271" s="2">
        <v>73</v>
      </c>
      <c r="E3271" s="6">
        <v>17085</v>
      </c>
      <c r="F3271" s="7">
        <v>44099.425092592595</v>
      </c>
      <c r="G3271" s="69" t="s">
        <v>4</v>
      </c>
      <c r="H3271" s="68">
        <v>2664</v>
      </c>
      <c r="I3271" s="93">
        <f t="shared" si="235"/>
        <v>26.90909090909091</v>
      </c>
      <c r="J3271" s="93">
        <v>4.8239999999999998</v>
      </c>
      <c r="K3271" s="69">
        <v>99</v>
      </c>
      <c r="L3271" s="68">
        <v>634</v>
      </c>
      <c r="M3271" s="93">
        <f t="shared" si="236"/>
        <v>6.404040404040404</v>
      </c>
      <c r="N3271" s="93">
        <v>2.645</v>
      </c>
      <c r="O3271" s="189">
        <v>99</v>
      </c>
      <c r="P3271" s="191">
        <f t="shared" si="237"/>
        <v>4.2018927444794958</v>
      </c>
      <c r="Q3271" s="77" t="s">
        <v>718</v>
      </c>
      <c r="U3271" s="227" t="s">
        <v>17399</v>
      </c>
      <c r="V3271" s="34">
        <v>0.38541666666666669</v>
      </c>
      <c r="W3271" s="85">
        <v>0.52083333333333337</v>
      </c>
      <c r="X3271" s="78">
        <f t="shared" si="238"/>
        <v>0.13541666666666669</v>
      </c>
    </row>
    <row r="3272" spans="1:24" x14ac:dyDescent="0.3">
      <c r="A3272" s="47" t="s">
        <v>3109</v>
      </c>
      <c r="B3272" s="68" t="s">
        <v>936</v>
      </c>
      <c r="C3272" s="2" t="s">
        <v>6</v>
      </c>
      <c r="D3272" s="2">
        <v>76</v>
      </c>
      <c r="E3272" s="6">
        <v>16005</v>
      </c>
      <c r="F3272" s="7">
        <v>44099.566400462965</v>
      </c>
      <c r="G3272" s="69" t="s">
        <v>4</v>
      </c>
      <c r="H3272" s="68">
        <v>3382</v>
      </c>
      <c r="I3272" s="93">
        <f t="shared" si="235"/>
        <v>34.161616161616159</v>
      </c>
      <c r="J3272" s="93">
        <v>5.1120000000000001</v>
      </c>
      <c r="K3272" s="69">
        <v>99</v>
      </c>
      <c r="L3272" s="68">
        <v>683</v>
      </c>
      <c r="M3272" s="93">
        <f t="shared" si="236"/>
        <v>6.8989898989898988</v>
      </c>
      <c r="N3272" s="93">
        <v>2.79</v>
      </c>
      <c r="O3272" s="189">
        <v>99</v>
      </c>
      <c r="P3272" s="191">
        <f t="shared" si="237"/>
        <v>4.951683748169839</v>
      </c>
      <c r="Q3272" s="77" t="s">
        <v>718</v>
      </c>
      <c r="U3272" s="227" t="s">
        <v>17399</v>
      </c>
      <c r="V3272" s="34">
        <v>0.44027777777777777</v>
      </c>
      <c r="W3272" s="85">
        <v>0.58333333333333337</v>
      </c>
      <c r="X3272" s="78">
        <f t="shared" si="238"/>
        <v>0.1430555555555556</v>
      </c>
    </row>
    <row r="3273" spans="1:24" x14ac:dyDescent="0.3">
      <c r="A3273" s="47" t="s">
        <v>3236</v>
      </c>
      <c r="B3273" s="68" t="s">
        <v>1295</v>
      </c>
      <c r="C3273" s="2" t="s">
        <v>1</v>
      </c>
      <c r="D3273" s="2">
        <v>72</v>
      </c>
      <c r="E3273" s="6">
        <v>17544</v>
      </c>
      <c r="F3273" s="7">
        <v>44099.578136574077</v>
      </c>
      <c r="G3273" s="69" t="s">
        <v>4</v>
      </c>
      <c r="H3273" s="68">
        <v>2986</v>
      </c>
      <c r="I3273" s="93">
        <f t="shared" si="235"/>
        <v>30.161616161616163</v>
      </c>
      <c r="J3273" s="93">
        <v>5.8460000000000001</v>
      </c>
      <c r="K3273" s="69">
        <v>99</v>
      </c>
      <c r="L3273" s="68">
        <v>526</v>
      </c>
      <c r="M3273" s="93">
        <f t="shared" si="236"/>
        <v>5.3131313131313131</v>
      </c>
      <c r="N3273" s="93">
        <v>2.073</v>
      </c>
      <c r="O3273" s="189">
        <v>99</v>
      </c>
      <c r="P3273" s="191">
        <f t="shared" si="237"/>
        <v>5.6768060836501899</v>
      </c>
      <c r="Q3273" s="77" t="s">
        <v>718</v>
      </c>
      <c r="U3273" s="227" t="s">
        <v>17399</v>
      </c>
      <c r="V3273" s="34">
        <v>0.44791666666666669</v>
      </c>
      <c r="W3273" s="85">
        <v>0.59722222222222221</v>
      </c>
      <c r="X3273" s="78">
        <f t="shared" si="238"/>
        <v>0.14930555555555552</v>
      </c>
    </row>
    <row r="3274" spans="1:24" x14ac:dyDescent="0.3">
      <c r="A3274" s="47" t="s">
        <v>15348</v>
      </c>
      <c r="B3274" s="68" t="s">
        <v>1572</v>
      </c>
      <c r="C3274" s="2" t="s">
        <v>1</v>
      </c>
      <c r="D3274" s="2">
        <v>78</v>
      </c>
      <c r="E3274" s="6">
        <v>15400</v>
      </c>
      <c r="F3274" s="7">
        <v>44102.549363425926</v>
      </c>
      <c r="G3274" s="69" t="s">
        <v>4</v>
      </c>
      <c r="H3274" s="68">
        <v>2590</v>
      </c>
      <c r="I3274" s="93">
        <f t="shared" si="235"/>
        <v>26.161616161616163</v>
      </c>
      <c r="J3274" s="93">
        <v>5.9710000000000001</v>
      </c>
      <c r="K3274" s="69">
        <v>99</v>
      </c>
      <c r="L3274" s="68">
        <v>767</v>
      </c>
      <c r="M3274" s="93">
        <f t="shared" si="236"/>
        <v>7.7474747474747474</v>
      </c>
      <c r="N3274" s="93">
        <v>2.6970000000000001</v>
      </c>
      <c r="O3274" s="189">
        <v>99</v>
      </c>
      <c r="P3274" s="191">
        <f t="shared" si="237"/>
        <v>3.3767926988265975</v>
      </c>
      <c r="Q3274" s="77" t="s">
        <v>718</v>
      </c>
      <c r="U3274" s="227" t="s">
        <v>17399</v>
      </c>
      <c r="V3274" s="34">
        <v>0.4152777777777778</v>
      </c>
      <c r="W3274" s="85">
        <v>0.5625</v>
      </c>
      <c r="X3274" s="78">
        <f t="shared" si="238"/>
        <v>0.1472222222222222</v>
      </c>
    </row>
    <row r="3275" spans="1:24" x14ac:dyDescent="0.3">
      <c r="A3275" s="47" t="s">
        <v>15350</v>
      </c>
      <c r="B3275" s="68" t="s">
        <v>9054</v>
      </c>
      <c r="C3275" s="2" t="s">
        <v>1</v>
      </c>
      <c r="D3275" s="2">
        <v>59</v>
      </c>
      <c r="E3275" s="6">
        <v>22454</v>
      </c>
      <c r="F3275" s="7">
        <v>44102.583437499998</v>
      </c>
      <c r="G3275" s="69" t="s">
        <v>4</v>
      </c>
      <c r="H3275" s="68">
        <v>3371</v>
      </c>
      <c r="I3275" s="93">
        <f t="shared" ref="I3275:I3338" si="239">H3275/K3275</f>
        <v>33.71</v>
      </c>
      <c r="J3275" s="93">
        <v>7.1829999999999998</v>
      </c>
      <c r="K3275" s="69">
        <v>100</v>
      </c>
      <c r="L3275" s="68">
        <v>478</v>
      </c>
      <c r="M3275" s="93">
        <f t="shared" ref="M3275:M3338" si="240">L3275/O3275</f>
        <v>4.78</v>
      </c>
      <c r="N3275" s="93">
        <v>2.2679999999999998</v>
      </c>
      <c r="O3275" s="189">
        <v>100</v>
      </c>
      <c r="P3275" s="191">
        <f t="shared" ref="P3275:P3338" si="241">I3275/M3275</f>
        <v>7.052301255230125</v>
      </c>
      <c r="Q3275" s="77" t="s">
        <v>718</v>
      </c>
      <c r="U3275" s="227" t="s">
        <v>17399</v>
      </c>
      <c r="V3275" s="34">
        <v>0.4368055555555555</v>
      </c>
      <c r="W3275" s="85">
        <v>0.59722222222222221</v>
      </c>
      <c r="X3275" s="78">
        <f t="shared" ref="X3275:X3338" si="242">W3275-V3275</f>
        <v>0.16041666666666671</v>
      </c>
    </row>
    <row r="3276" spans="1:24" x14ac:dyDescent="0.3">
      <c r="A3276" s="47" t="s">
        <v>15354</v>
      </c>
      <c r="B3276" s="68" t="s">
        <v>15355</v>
      </c>
      <c r="C3276" s="2" t="s">
        <v>6</v>
      </c>
      <c r="D3276" s="2">
        <v>70</v>
      </c>
      <c r="E3276" s="6">
        <v>18459</v>
      </c>
      <c r="F3276" s="7">
        <v>44102.653460648151</v>
      </c>
      <c r="G3276" s="69" t="s">
        <v>4</v>
      </c>
      <c r="H3276" s="68">
        <v>1962</v>
      </c>
      <c r="I3276" s="93">
        <f t="shared" si="239"/>
        <v>19.818181818181817</v>
      </c>
      <c r="J3276" s="93">
        <v>4.2649999999999997</v>
      </c>
      <c r="K3276" s="69">
        <v>99</v>
      </c>
      <c r="L3276" s="68">
        <v>649</v>
      </c>
      <c r="M3276" s="93">
        <f t="shared" si="240"/>
        <v>6.5555555555555554</v>
      </c>
      <c r="N3276" s="93">
        <v>2.5920000000000001</v>
      </c>
      <c r="O3276" s="189">
        <v>99</v>
      </c>
      <c r="P3276" s="191">
        <f t="shared" si="241"/>
        <v>3.023112480739599</v>
      </c>
      <c r="Q3276" s="77" t="s">
        <v>718</v>
      </c>
      <c r="U3276" s="227" t="s">
        <v>17395</v>
      </c>
      <c r="V3276" s="34">
        <v>0.5229166666666667</v>
      </c>
      <c r="W3276" s="85">
        <v>0.66666666666666663</v>
      </c>
      <c r="X3276" s="78">
        <f t="shared" si="242"/>
        <v>0.14374999999999993</v>
      </c>
    </row>
    <row r="3277" spans="1:24" x14ac:dyDescent="0.3">
      <c r="A3277" s="47" t="s">
        <v>15356</v>
      </c>
      <c r="B3277" s="68" t="s">
        <v>15357</v>
      </c>
      <c r="C3277" s="2" t="s">
        <v>1</v>
      </c>
      <c r="D3277" s="2">
        <v>60</v>
      </c>
      <c r="E3277" s="6">
        <v>22142</v>
      </c>
      <c r="F3277" s="7">
        <v>44102.664409722223</v>
      </c>
      <c r="G3277" s="69" t="s">
        <v>4</v>
      </c>
      <c r="H3277" s="68">
        <v>3082</v>
      </c>
      <c r="I3277" s="93">
        <f t="shared" si="239"/>
        <v>31.131313131313131</v>
      </c>
      <c r="J3277" s="93">
        <v>5.9089999999999998</v>
      </c>
      <c r="K3277" s="69">
        <v>99</v>
      </c>
      <c r="L3277" s="68">
        <v>672</v>
      </c>
      <c r="M3277" s="93">
        <f t="shared" si="240"/>
        <v>6.7878787878787881</v>
      </c>
      <c r="N3277" s="93">
        <v>2.6930000000000001</v>
      </c>
      <c r="O3277" s="189">
        <v>99</v>
      </c>
      <c r="P3277" s="191">
        <f t="shared" si="241"/>
        <v>4.5863095238095237</v>
      </c>
      <c r="Q3277" s="77" t="s">
        <v>718</v>
      </c>
      <c r="U3277" s="227" t="s">
        <v>17395</v>
      </c>
      <c r="V3277" s="34">
        <v>0.53749999999999998</v>
      </c>
      <c r="W3277" s="85">
        <v>0.68055555555555547</v>
      </c>
      <c r="X3277" s="78">
        <f t="shared" si="242"/>
        <v>0.14305555555555549</v>
      </c>
    </row>
    <row r="3278" spans="1:24" x14ac:dyDescent="0.3">
      <c r="A3278" s="47" t="s">
        <v>15836</v>
      </c>
      <c r="B3278" s="68" t="s">
        <v>15837</v>
      </c>
      <c r="C3278" s="2" t="s">
        <v>1</v>
      </c>
      <c r="D3278" s="2">
        <v>10.833333333333334</v>
      </c>
      <c r="E3278" s="6">
        <v>40149</v>
      </c>
      <c r="F3278" s="7">
        <v>44109.377997685187</v>
      </c>
      <c r="G3278" s="69" t="s">
        <v>71</v>
      </c>
      <c r="H3278" s="68">
        <v>1442</v>
      </c>
      <c r="I3278" s="93">
        <f t="shared" si="239"/>
        <v>14.565656565656566</v>
      </c>
      <c r="J3278" s="93">
        <v>4.069</v>
      </c>
      <c r="K3278" s="69">
        <v>99</v>
      </c>
      <c r="L3278" s="68">
        <v>178</v>
      </c>
      <c r="M3278" s="93">
        <f t="shared" si="240"/>
        <v>1.797979797979798</v>
      </c>
      <c r="N3278" s="93">
        <v>1.5049999999999999</v>
      </c>
      <c r="O3278" s="69">
        <v>99</v>
      </c>
      <c r="P3278" s="191">
        <f t="shared" si="241"/>
        <v>8.1011235955056176</v>
      </c>
      <c r="Q3278" s="77" t="s">
        <v>718</v>
      </c>
      <c r="U3278" s="227" t="s">
        <v>17395</v>
      </c>
      <c r="V3278" s="34">
        <v>0.37847222222222227</v>
      </c>
      <c r="W3278" s="85">
        <v>0.53472222222222221</v>
      </c>
      <c r="X3278" s="78">
        <f t="shared" si="242"/>
        <v>0.15624999999999994</v>
      </c>
    </row>
    <row r="3279" spans="1:24" x14ac:dyDescent="0.3">
      <c r="A3279" s="47" t="s">
        <v>3424</v>
      </c>
      <c r="B3279" s="68" t="s">
        <v>1912</v>
      </c>
      <c r="C3279" s="2" t="s">
        <v>1</v>
      </c>
      <c r="D3279" s="2">
        <v>52</v>
      </c>
      <c r="E3279" s="6">
        <v>24846</v>
      </c>
      <c r="F3279" s="7">
        <v>44109.519907407404</v>
      </c>
      <c r="G3279" s="69" t="s">
        <v>4</v>
      </c>
      <c r="H3279" s="68">
        <v>2313</v>
      </c>
      <c r="I3279" s="93">
        <f t="shared" si="239"/>
        <v>23.13</v>
      </c>
      <c r="J3279" s="93">
        <v>4.9269999999999996</v>
      </c>
      <c r="K3279" s="69">
        <v>100</v>
      </c>
      <c r="L3279" s="68">
        <v>540</v>
      </c>
      <c r="M3279" s="93">
        <f t="shared" si="240"/>
        <v>5.4</v>
      </c>
      <c r="N3279" s="93">
        <v>2.4119999999999999</v>
      </c>
      <c r="O3279" s="69">
        <v>100</v>
      </c>
      <c r="P3279" s="191">
        <f t="shared" si="241"/>
        <v>4.2833333333333332</v>
      </c>
      <c r="Q3279" s="77" t="s">
        <v>718</v>
      </c>
      <c r="U3279" s="227" t="s">
        <v>17395</v>
      </c>
      <c r="V3279" s="34">
        <v>0.37638888888888888</v>
      </c>
      <c r="W3279" s="85">
        <v>0.52083333333333337</v>
      </c>
      <c r="X3279" s="78">
        <f t="shared" si="242"/>
        <v>0.14444444444444449</v>
      </c>
    </row>
    <row r="3280" spans="1:24" x14ac:dyDescent="0.3">
      <c r="A3280" s="47" t="s">
        <v>15840</v>
      </c>
      <c r="B3280" s="68" t="s">
        <v>8896</v>
      </c>
      <c r="C3280" s="2" t="s">
        <v>1</v>
      </c>
      <c r="D3280" s="2">
        <v>70</v>
      </c>
      <c r="E3280" s="6">
        <v>18451</v>
      </c>
      <c r="F3280" s="7">
        <v>44109.552777777775</v>
      </c>
      <c r="G3280" s="69" t="s">
        <v>4</v>
      </c>
      <c r="H3280" s="68">
        <v>3237</v>
      </c>
      <c r="I3280" s="93">
        <f t="shared" si="239"/>
        <v>32.369999999999997</v>
      </c>
      <c r="J3280" s="93">
        <v>5.6040000000000001</v>
      </c>
      <c r="K3280" s="69">
        <v>100</v>
      </c>
      <c r="L3280" s="68">
        <v>695</v>
      </c>
      <c r="M3280" s="93">
        <f t="shared" si="240"/>
        <v>6.95</v>
      </c>
      <c r="N3280" s="93">
        <v>2.5870000000000002</v>
      </c>
      <c r="O3280" s="69">
        <v>100</v>
      </c>
      <c r="P3280" s="191">
        <f t="shared" si="241"/>
        <v>4.6575539568345317</v>
      </c>
      <c r="Q3280" s="77" t="s">
        <v>718</v>
      </c>
      <c r="U3280" s="227" t="s">
        <v>17395</v>
      </c>
      <c r="V3280" s="34">
        <v>0.42499999999999999</v>
      </c>
      <c r="W3280" s="85">
        <v>0.56944444444444442</v>
      </c>
      <c r="X3280" s="78">
        <f t="shared" si="242"/>
        <v>0.14444444444444443</v>
      </c>
    </row>
    <row r="3281" spans="1:24" x14ac:dyDescent="0.3">
      <c r="A3281" s="47" t="s">
        <v>15841</v>
      </c>
      <c r="B3281" s="68" t="s">
        <v>1534</v>
      </c>
      <c r="C3281" s="2" t="s">
        <v>1</v>
      </c>
      <c r="D3281" s="2">
        <v>67</v>
      </c>
      <c r="E3281" s="6">
        <v>19295</v>
      </c>
      <c r="F3281" s="7">
        <v>44109.563958333332</v>
      </c>
      <c r="G3281" s="69" t="s">
        <v>4</v>
      </c>
      <c r="H3281" s="68">
        <v>3549</v>
      </c>
      <c r="I3281" s="93">
        <f t="shared" si="239"/>
        <v>35.49</v>
      </c>
      <c r="J3281" s="93">
        <v>7.165</v>
      </c>
      <c r="K3281" s="69">
        <v>100</v>
      </c>
      <c r="L3281" s="68">
        <v>441</v>
      </c>
      <c r="M3281" s="93">
        <f t="shared" si="240"/>
        <v>4.41</v>
      </c>
      <c r="N3281" s="93">
        <v>2.0310000000000001</v>
      </c>
      <c r="O3281" s="69">
        <v>100</v>
      </c>
      <c r="P3281" s="191">
        <f t="shared" si="241"/>
        <v>8.0476190476190474</v>
      </c>
      <c r="Q3281" s="77" t="s">
        <v>718</v>
      </c>
      <c r="U3281" s="227" t="s">
        <v>17395</v>
      </c>
      <c r="V3281" s="34">
        <v>0.4291666666666667</v>
      </c>
      <c r="W3281" s="85">
        <v>0.58333333333333337</v>
      </c>
      <c r="X3281" s="78">
        <f t="shared" si="242"/>
        <v>0.15416666666666667</v>
      </c>
    </row>
    <row r="3282" spans="1:24" x14ac:dyDescent="0.3">
      <c r="A3282" s="47" t="s">
        <v>15845</v>
      </c>
      <c r="B3282" s="68" t="s">
        <v>1555</v>
      </c>
      <c r="C3282" s="2" t="s">
        <v>1</v>
      </c>
      <c r="D3282" s="2">
        <v>55</v>
      </c>
      <c r="E3282" s="6">
        <v>23732</v>
      </c>
      <c r="F3282" s="7">
        <v>44109.62059027778</v>
      </c>
      <c r="G3282" s="69" t="s">
        <v>4</v>
      </c>
      <c r="H3282" s="68">
        <v>2083</v>
      </c>
      <c r="I3282" s="93">
        <f t="shared" si="239"/>
        <v>20.83</v>
      </c>
      <c r="J3282" s="93">
        <v>4.7699999999999996</v>
      </c>
      <c r="K3282" s="69">
        <v>100</v>
      </c>
      <c r="L3282" s="68">
        <v>486</v>
      </c>
      <c r="M3282" s="93">
        <f t="shared" si="240"/>
        <v>4.8600000000000003</v>
      </c>
      <c r="N3282" s="93">
        <v>1.964</v>
      </c>
      <c r="O3282" s="69">
        <v>100</v>
      </c>
      <c r="P3282" s="191">
        <f t="shared" si="241"/>
        <v>4.2860082304526745</v>
      </c>
      <c r="Q3282" s="77" t="s">
        <v>718</v>
      </c>
      <c r="U3282" s="227" t="s">
        <v>17395</v>
      </c>
      <c r="V3282" s="34">
        <v>0.4770833333333333</v>
      </c>
      <c r="W3282" s="85">
        <v>0.63194444444444442</v>
      </c>
      <c r="X3282" s="78">
        <f t="shared" si="242"/>
        <v>0.15486111111111112</v>
      </c>
    </row>
    <row r="3283" spans="1:24" x14ac:dyDescent="0.3">
      <c r="A3283" s="47" t="s">
        <v>3479</v>
      </c>
      <c r="B3283" s="68" t="s">
        <v>47</v>
      </c>
      <c r="C3283" s="2" t="s">
        <v>1</v>
      </c>
      <c r="D3283" s="2">
        <v>48</v>
      </c>
      <c r="E3283" s="6">
        <v>26482</v>
      </c>
      <c r="F3283" s="7">
        <v>44109.631608796299</v>
      </c>
      <c r="G3283" s="69" t="s">
        <v>4</v>
      </c>
      <c r="H3283" s="68">
        <v>1702</v>
      </c>
      <c r="I3283" s="93">
        <f t="shared" si="239"/>
        <v>17.19191919191919</v>
      </c>
      <c r="J3283" s="93">
        <v>4.3810000000000002</v>
      </c>
      <c r="K3283" s="69">
        <v>99</v>
      </c>
      <c r="L3283" s="68">
        <v>369</v>
      </c>
      <c r="M3283" s="93">
        <f t="shared" si="240"/>
        <v>3.7272727272727271</v>
      </c>
      <c r="N3283" s="93">
        <v>1.994</v>
      </c>
      <c r="O3283" s="69">
        <v>99</v>
      </c>
      <c r="P3283" s="191">
        <f t="shared" si="241"/>
        <v>4.6124661246612462</v>
      </c>
      <c r="Q3283" s="77" t="s">
        <v>718</v>
      </c>
      <c r="U3283" s="227" t="s">
        <v>17395</v>
      </c>
      <c r="V3283" s="34">
        <v>0.47916666666666669</v>
      </c>
      <c r="W3283" s="85">
        <v>0.64583333333333337</v>
      </c>
      <c r="X3283" s="78">
        <f t="shared" si="242"/>
        <v>0.16666666666666669</v>
      </c>
    </row>
    <row r="3284" spans="1:24" x14ac:dyDescent="0.3">
      <c r="A3284" s="47" t="s">
        <v>15850</v>
      </c>
      <c r="B3284" s="68" t="s">
        <v>15851</v>
      </c>
      <c r="C3284" s="2" t="s">
        <v>1</v>
      </c>
      <c r="D3284" s="2">
        <v>77</v>
      </c>
      <c r="E3284" s="6">
        <v>15770</v>
      </c>
      <c r="F3284" s="7">
        <v>44109.674050925925</v>
      </c>
      <c r="G3284" s="69" t="s">
        <v>4</v>
      </c>
      <c r="H3284" s="68">
        <v>2004</v>
      </c>
      <c r="I3284" s="93">
        <f t="shared" si="239"/>
        <v>20.242424242424242</v>
      </c>
      <c r="J3284" s="93">
        <v>5.274</v>
      </c>
      <c r="K3284" s="69">
        <v>99</v>
      </c>
      <c r="L3284" s="68">
        <v>482</v>
      </c>
      <c r="M3284" s="93">
        <f t="shared" si="240"/>
        <v>4.8686868686868685</v>
      </c>
      <c r="N3284" s="93">
        <v>2.202</v>
      </c>
      <c r="O3284" s="69">
        <v>99</v>
      </c>
      <c r="P3284" s="191">
        <f t="shared" si="241"/>
        <v>4.1576763485477182</v>
      </c>
      <c r="Q3284" s="77" t="s">
        <v>718</v>
      </c>
      <c r="U3284" s="227" t="s">
        <v>17395</v>
      </c>
      <c r="V3284" s="34">
        <v>0.53333333333333333</v>
      </c>
      <c r="W3284" s="85">
        <v>0.70833333333333337</v>
      </c>
      <c r="X3284" s="78">
        <f t="shared" si="242"/>
        <v>0.17500000000000004</v>
      </c>
    </row>
    <row r="3285" spans="1:24" x14ac:dyDescent="0.3">
      <c r="A3285" s="47" t="s">
        <v>5261</v>
      </c>
      <c r="B3285" s="68" t="s">
        <v>5262</v>
      </c>
      <c r="C3285" s="2" t="s">
        <v>1</v>
      </c>
      <c r="D3285" s="2">
        <v>46</v>
      </c>
      <c r="E3285" s="6">
        <v>27185</v>
      </c>
      <c r="F3285" s="7">
        <v>44110.517534722225</v>
      </c>
      <c r="G3285" s="69" t="s">
        <v>4</v>
      </c>
      <c r="H3285" s="68">
        <v>1841</v>
      </c>
      <c r="I3285" s="93">
        <f t="shared" si="239"/>
        <v>18.41</v>
      </c>
      <c r="J3285" s="93">
        <v>3.903</v>
      </c>
      <c r="K3285" s="69">
        <v>100</v>
      </c>
      <c r="L3285" s="68">
        <v>512</v>
      </c>
      <c r="M3285" s="93">
        <f t="shared" si="240"/>
        <v>5.12</v>
      </c>
      <c r="N3285" s="93">
        <v>2.7240000000000002</v>
      </c>
      <c r="O3285" s="69">
        <v>100</v>
      </c>
      <c r="P3285" s="191">
        <f t="shared" si="241"/>
        <v>3.595703125</v>
      </c>
      <c r="Q3285" s="77" t="s">
        <v>718</v>
      </c>
      <c r="U3285" s="227" t="s">
        <v>17395</v>
      </c>
      <c r="V3285" s="34">
        <v>0.37638888888888888</v>
      </c>
      <c r="W3285" s="85">
        <v>0.52083333333333337</v>
      </c>
      <c r="X3285" s="78">
        <f t="shared" si="242"/>
        <v>0.14444444444444449</v>
      </c>
    </row>
    <row r="3286" spans="1:24" x14ac:dyDescent="0.3">
      <c r="A3286" s="47" t="s">
        <v>15860</v>
      </c>
      <c r="B3286" s="68" t="s">
        <v>1413</v>
      </c>
      <c r="C3286" s="2" t="s">
        <v>1</v>
      </c>
      <c r="D3286" s="2">
        <v>50</v>
      </c>
      <c r="E3286" s="6">
        <v>25616</v>
      </c>
      <c r="F3286" s="7">
        <v>44110.625092592592</v>
      </c>
      <c r="G3286" s="69" t="s">
        <v>4</v>
      </c>
      <c r="H3286" s="68">
        <v>1118</v>
      </c>
      <c r="I3286" s="93">
        <f t="shared" si="239"/>
        <v>11.18</v>
      </c>
      <c r="J3286" s="93">
        <v>3.6219999999999999</v>
      </c>
      <c r="K3286" s="69">
        <v>100</v>
      </c>
      <c r="L3286" s="68">
        <v>273</v>
      </c>
      <c r="M3286" s="93">
        <f t="shared" si="240"/>
        <v>2.73</v>
      </c>
      <c r="N3286" s="93">
        <v>1.6990000000000001</v>
      </c>
      <c r="O3286" s="69">
        <v>100</v>
      </c>
      <c r="P3286" s="191">
        <f t="shared" si="241"/>
        <v>4.0952380952380949</v>
      </c>
      <c r="Q3286" s="77" t="s">
        <v>718</v>
      </c>
      <c r="U3286" s="227" t="s">
        <v>17395</v>
      </c>
      <c r="V3286" s="34">
        <v>0.46388888888888885</v>
      </c>
      <c r="W3286" s="85">
        <v>0.63194444444444442</v>
      </c>
      <c r="X3286" s="78">
        <f t="shared" si="242"/>
        <v>0.16805555555555557</v>
      </c>
    </row>
    <row r="3287" spans="1:24" x14ac:dyDescent="0.3">
      <c r="A3287" s="47" t="s">
        <v>15864</v>
      </c>
      <c r="B3287" s="68" t="s">
        <v>15865</v>
      </c>
      <c r="C3287" s="2" t="s">
        <v>6</v>
      </c>
      <c r="D3287" s="2">
        <v>73</v>
      </c>
      <c r="E3287" s="6">
        <v>17300</v>
      </c>
      <c r="F3287" s="7">
        <v>44110.664629629631</v>
      </c>
      <c r="G3287" s="69" t="s">
        <v>4</v>
      </c>
      <c r="H3287" s="68">
        <v>3405</v>
      </c>
      <c r="I3287" s="93">
        <f t="shared" si="239"/>
        <v>34.393939393939391</v>
      </c>
      <c r="J3287" s="93">
        <v>6.03</v>
      </c>
      <c r="K3287" s="69">
        <v>99</v>
      </c>
      <c r="L3287" s="68">
        <v>1267</v>
      </c>
      <c r="M3287" s="93">
        <f t="shared" si="240"/>
        <v>12.797979797979798</v>
      </c>
      <c r="N3287" s="93">
        <v>3.774</v>
      </c>
      <c r="O3287" s="69">
        <v>99</v>
      </c>
      <c r="P3287" s="191">
        <f t="shared" si="241"/>
        <v>2.687450670876085</v>
      </c>
      <c r="Q3287" s="77" t="s">
        <v>718</v>
      </c>
      <c r="U3287" s="227" t="s">
        <v>17395</v>
      </c>
      <c r="V3287" s="34">
        <v>0.52083333333333337</v>
      </c>
      <c r="W3287" s="85">
        <v>0.68055555555555547</v>
      </c>
      <c r="X3287" s="78">
        <f t="shared" si="242"/>
        <v>0.1597222222222221</v>
      </c>
    </row>
    <row r="3288" spans="1:24" x14ac:dyDescent="0.3">
      <c r="A3288" s="47" t="s">
        <v>15866</v>
      </c>
      <c r="B3288" s="68" t="s">
        <v>15867</v>
      </c>
      <c r="C3288" s="2" t="s">
        <v>1</v>
      </c>
      <c r="D3288" s="2">
        <v>53</v>
      </c>
      <c r="E3288" s="6">
        <v>24427</v>
      </c>
      <c r="F3288" s="7">
        <v>44110.675474537034</v>
      </c>
      <c r="G3288" s="69" t="s">
        <v>4</v>
      </c>
      <c r="H3288" s="68">
        <v>2363</v>
      </c>
      <c r="I3288" s="93">
        <f t="shared" si="239"/>
        <v>23.868686868686869</v>
      </c>
      <c r="J3288" s="93">
        <v>5.2190000000000003</v>
      </c>
      <c r="K3288" s="69">
        <v>99</v>
      </c>
      <c r="L3288" s="68">
        <v>388</v>
      </c>
      <c r="M3288" s="93">
        <f t="shared" si="240"/>
        <v>3.9191919191919191</v>
      </c>
      <c r="N3288" s="93">
        <v>2.0289999999999999</v>
      </c>
      <c r="O3288" s="69">
        <v>99</v>
      </c>
      <c r="P3288" s="191">
        <f t="shared" si="241"/>
        <v>6.09020618556701</v>
      </c>
      <c r="Q3288" s="77" t="s">
        <v>718</v>
      </c>
      <c r="U3288" s="227" t="s">
        <v>17395</v>
      </c>
      <c r="V3288" s="34">
        <v>0.54305555555555551</v>
      </c>
      <c r="W3288" s="85">
        <v>0.70833333333333337</v>
      </c>
      <c r="X3288" s="78">
        <f t="shared" si="242"/>
        <v>0.16527777777777786</v>
      </c>
    </row>
    <row r="3289" spans="1:24" x14ac:dyDescent="0.3">
      <c r="A3289" s="47" t="s">
        <v>3947</v>
      </c>
      <c r="B3289" s="68" t="s">
        <v>1313</v>
      </c>
      <c r="C3289" s="2" t="s">
        <v>1</v>
      </c>
      <c r="D3289" s="2">
        <v>68</v>
      </c>
      <c r="E3289" s="6">
        <v>19173</v>
      </c>
      <c r="F3289" s="7">
        <v>44111.420729166668</v>
      </c>
      <c r="G3289" s="69" t="s">
        <v>4</v>
      </c>
      <c r="H3289" s="68">
        <v>1940</v>
      </c>
      <c r="I3289" s="93">
        <f t="shared" si="239"/>
        <v>19.595959595959595</v>
      </c>
      <c r="J3289" s="93">
        <v>5.19</v>
      </c>
      <c r="K3289" s="69">
        <v>99</v>
      </c>
      <c r="L3289" s="68">
        <v>645</v>
      </c>
      <c r="M3289" s="93">
        <f t="shared" si="240"/>
        <v>6.5151515151515156</v>
      </c>
      <c r="N3289" s="93">
        <v>2.83</v>
      </c>
      <c r="O3289" s="69">
        <v>99</v>
      </c>
      <c r="P3289" s="191">
        <f t="shared" si="241"/>
        <v>3.0077519379844957</v>
      </c>
      <c r="Q3289" s="77" t="s">
        <v>718</v>
      </c>
      <c r="U3289" s="227" t="s">
        <v>17395</v>
      </c>
      <c r="V3289" s="34">
        <v>0.40833333333333338</v>
      </c>
      <c r="W3289" s="85">
        <v>0.53472222222222221</v>
      </c>
      <c r="X3289" s="78">
        <f t="shared" si="242"/>
        <v>0.12638888888888883</v>
      </c>
    </row>
    <row r="3290" spans="1:24" x14ac:dyDescent="0.3">
      <c r="A3290" s="47" t="s">
        <v>3929</v>
      </c>
      <c r="B3290" s="68" t="s">
        <v>888</v>
      </c>
      <c r="C3290" s="2" t="s">
        <v>1</v>
      </c>
      <c r="D3290" s="2">
        <v>57</v>
      </c>
      <c r="E3290" s="6">
        <v>22969</v>
      </c>
      <c r="F3290" s="7">
        <v>44111.554259259261</v>
      </c>
      <c r="G3290" s="69" t="s">
        <v>4</v>
      </c>
      <c r="H3290" s="68">
        <v>2146</v>
      </c>
      <c r="I3290" s="93">
        <f t="shared" si="239"/>
        <v>21.676767676767678</v>
      </c>
      <c r="J3290" s="93">
        <v>4.9809999999999999</v>
      </c>
      <c r="K3290" s="69">
        <v>99</v>
      </c>
      <c r="L3290" s="68">
        <v>394</v>
      </c>
      <c r="M3290" s="93">
        <f t="shared" si="240"/>
        <v>3.9797979797979797</v>
      </c>
      <c r="N3290" s="93">
        <v>1.84</v>
      </c>
      <c r="O3290" s="69">
        <v>99</v>
      </c>
      <c r="P3290" s="191">
        <f t="shared" si="241"/>
        <v>5.4467005076142136</v>
      </c>
      <c r="Q3290" s="77" t="s">
        <v>718</v>
      </c>
      <c r="U3290" s="227" t="s">
        <v>17395</v>
      </c>
      <c r="V3290" s="34">
        <v>0.4368055555555555</v>
      </c>
      <c r="W3290" s="85">
        <v>0.56944444444444442</v>
      </c>
      <c r="X3290" s="78">
        <f t="shared" si="242"/>
        <v>0.13263888888888892</v>
      </c>
    </row>
    <row r="3291" spans="1:24" x14ac:dyDescent="0.3">
      <c r="A3291" s="47" t="s">
        <v>15872</v>
      </c>
      <c r="B3291" s="68" t="s">
        <v>1257</v>
      </c>
      <c r="C3291" s="2" t="s">
        <v>1</v>
      </c>
      <c r="D3291" s="2">
        <v>52</v>
      </c>
      <c r="E3291" s="6">
        <v>24832</v>
      </c>
      <c r="F3291" s="7">
        <v>44111.60434027778</v>
      </c>
      <c r="G3291" s="69" t="s">
        <v>4</v>
      </c>
      <c r="H3291" s="68">
        <v>2131</v>
      </c>
      <c r="I3291" s="93">
        <f t="shared" si="239"/>
        <v>21.31</v>
      </c>
      <c r="J3291" s="93">
        <v>5.3719999999999999</v>
      </c>
      <c r="K3291" s="69">
        <v>100</v>
      </c>
      <c r="L3291" s="68">
        <v>327</v>
      </c>
      <c r="M3291" s="93">
        <f t="shared" si="240"/>
        <v>3.27</v>
      </c>
      <c r="N3291" s="93">
        <v>1.8360000000000001</v>
      </c>
      <c r="O3291" s="69">
        <v>100</v>
      </c>
      <c r="P3291" s="191">
        <f t="shared" si="241"/>
        <v>6.5168195718654429</v>
      </c>
      <c r="Q3291" s="77" t="s">
        <v>718</v>
      </c>
      <c r="U3291" s="231" t="s">
        <v>17395</v>
      </c>
      <c r="V3291" s="34">
        <v>0.47569444444444442</v>
      </c>
      <c r="W3291" s="85">
        <v>0.61805555555555558</v>
      </c>
      <c r="X3291" s="78">
        <f t="shared" si="242"/>
        <v>0.14236111111111116</v>
      </c>
    </row>
    <row r="3292" spans="1:24" x14ac:dyDescent="0.3">
      <c r="A3292" s="47" t="s">
        <v>15875</v>
      </c>
      <c r="B3292" s="68" t="s">
        <v>11525</v>
      </c>
      <c r="C3292" s="2" t="s">
        <v>1</v>
      </c>
      <c r="D3292" s="2">
        <v>46</v>
      </c>
      <c r="E3292" s="6">
        <v>27007</v>
      </c>
      <c r="F3292" s="7">
        <v>44111.666377314818</v>
      </c>
      <c r="G3292" s="69" t="s">
        <v>4</v>
      </c>
      <c r="H3292" s="68">
        <v>1394</v>
      </c>
      <c r="I3292" s="93">
        <f t="shared" si="239"/>
        <v>14.080808080808081</v>
      </c>
      <c r="J3292" s="93">
        <v>3.4660000000000002</v>
      </c>
      <c r="K3292" s="69">
        <v>99</v>
      </c>
      <c r="L3292" s="68">
        <v>353</v>
      </c>
      <c r="M3292" s="93">
        <f t="shared" si="240"/>
        <v>3.5656565656565657</v>
      </c>
      <c r="N3292" s="93">
        <v>2.0510000000000002</v>
      </c>
      <c r="O3292" s="69">
        <v>99</v>
      </c>
      <c r="P3292" s="191">
        <f t="shared" si="241"/>
        <v>3.9490084985835696</v>
      </c>
      <c r="Q3292" s="77" t="s">
        <v>718</v>
      </c>
      <c r="U3292" s="227" t="s">
        <v>17395</v>
      </c>
      <c r="V3292" s="34">
        <v>0.53055555555555556</v>
      </c>
      <c r="W3292" s="85">
        <v>0.68055555555555547</v>
      </c>
      <c r="X3292" s="78">
        <f t="shared" si="242"/>
        <v>0.14999999999999991</v>
      </c>
    </row>
    <row r="3293" spans="1:24" x14ac:dyDescent="0.3">
      <c r="A3293" s="47" t="s">
        <v>15878</v>
      </c>
      <c r="B3293" s="68" t="s">
        <v>8550</v>
      </c>
      <c r="C3293" s="2" t="s">
        <v>1</v>
      </c>
      <c r="D3293" s="2">
        <v>56</v>
      </c>
      <c r="E3293" s="6">
        <v>23455</v>
      </c>
      <c r="F3293" s="7">
        <v>44112.526053240741</v>
      </c>
      <c r="G3293" s="69" t="s">
        <v>4</v>
      </c>
      <c r="H3293" s="68">
        <v>1563</v>
      </c>
      <c r="I3293" s="93">
        <f t="shared" si="239"/>
        <v>15.63</v>
      </c>
      <c r="J3293" s="93">
        <v>3.8370000000000002</v>
      </c>
      <c r="K3293" s="69">
        <v>100</v>
      </c>
      <c r="L3293" s="68">
        <v>426</v>
      </c>
      <c r="M3293" s="93">
        <f t="shared" si="240"/>
        <v>4.26</v>
      </c>
      <c r="N3293" s="93">
        <v>1.7729999999999999</v>
      </c>
      <c r="O3293" s="69">
        <v>100</v>
      </c>
      <c r="P3293" s="191">
        <f t="shared" si="241"/>
        <v>3.6690140845070425</v>
      </c>
      <c r="Q3293" s="77" t="s">
        <v>718</v>
      </c>
      <c r="U3293" s="227" t="s">
        <v>17395</v>
      </c>
      <c r="V3293" s="34">
        <v>0.37708333333333338</v>
      </c>
      <c r="W3293" s="85">
        <v>0.53472222222222221</v>
      </c>
      <c r="X3293" s="78">
        <f t="shared" si="242"/>
        <v>0.15763888888888883</v>
      </c>
    </row>
    <row r="3294" spans="1:24" x14ac:dyDescent="0.3">
      <c r="A3294" s="47" t="s">
        <v>3510</v>
      </c>
      <c r="B3294" s="68" t="s">
        <v>1987</v>
      </c>
      <c r="C3294" s="2" t="s">
        <v>1</v>
      </c>
      <c r="D3294" s="2">
        <v>67</v>
      </c>
      <c r="E3294" s="6">
        <v>19634</v>
      </c>
      <c r="F3294" s="7">
        <v>44112.58803240741</v>
      </c>
      <c r="G3294" s="69" t="s">
        <v>4</v>
      </c>
      <c r="H3294" s="68">
        <v>3017</v>
      </c>
      <c r="I3294" s="93">
        <f t="shared" si="239"/>
        <v>30.474747474747474</v>
      </c>
      <c r="J3294" s="93">
        <v>5.6970000000000001</v>
      </c>
      <c r="K3294" s="69">
        <v>99</v>
      </c>
      <c r="L3294" s="68">
        <v>379</v>
      </c>
      <c r="M3294" s="93">
        <f t="shared" si="240"/>
        <v>3.8282828282828283</v>
      </c>
      <c r="N3294" s="93">
        <v>1.9850000000000001</v>
      </c>
      <c r="O3294" s="69">
        <v>99</v>
      </c>
      <c r="P3294" s="191">
        <f t="shared" si="241"/>
        <v>7.9604221635883903</v>
      </c>
      <c r="Q3294" s="77" t="s">
        <v>718</v>
      </c>
      <c r="U3294" s="227" t="s">
        <v>17395</v>
      </c>
      <c r="V3294" s="34">
        <v>0.4368055555555555</v>
      </c>
      <c r="W3294" s="85">
        <v>0.59722222222222221</v>
      </c>
      <c r="X3294" s="78">
        <f t="shared" si="242"/>
        <v>0.16041666666666671</v>
      </c>
    </row>
    <row r="3295" spans="1:24" x14ac:dyDescent="0.3">
      <c r="A3295" s="47" t="s">
        <v>15883</v>
      </c>
      <c r="B3295" s="68" t="s">
        <v>15884</v>
      </c>
      <c r="C3295" s="2" t="s">
        <v>1</v>
      </c>
      <c r="D3295" s="2">
        <v>65</v>
      </c>
      <c r="E3295" s="6">
        <v>20258</v>
      </c>
      <c r="F3295" s="7">
        <v>44112.661006944443</v>
      </c>
      <c r="G3295" s="69" t="s">
        <v>4</v>
      </c>
      <c r="H3295" s="68">
        <v>2372</v>
      </c>
      <c r="I3295" s="93">
        <f t="shared" si="239"/>
        <v>23.72</v>
      </c>
      <c r="J3295" s="93">
        <v>4.3600000000000003</v>
      </c>
      <c r="K3295" s="69">
        <v>100</v>
      </c>
      <c r="L3295" s="68">
        <v>495</v>
      </c>
      <c r="M3295" s="93">
        <f t="shared" si="240"/>
        <v>4.95</v>
      </c>
      <c r="N3295" s="93">
        <v>2.1240000000000001</v>
      </c>
      <c r="O3295" s="69">
        <v>100</v>
      </c>
      <c r="P3295" s="191">
        <f t="shared" si="241"/>
        <v>4.7919191919191917</v>
      </c>
      <c r="Q3295" s="77" t="s">
        <v>718</v>
      </c>
      <c r="U3295" s="227" t="s">
        <v>17395</v>
      </c>
      <c r="V3295" s="34">
        <v>0.51527777777777783</v>
      </c>
      <c r="W3295" s="85">
        <v>0.66666666666666663</v>
      </c>
      <c r="X3295" s="78">
        <f t="shared" si="242"/>
        <v>0.1513888888888888</v>
      </c>
    </row>
    <row r="3296" spans="1:24" x14ac:dyDescent="0.3">
      <c r="A3296" s="47" t="s">
        <v>15886</v>
      </c>
      <c r="B3296" s="68" t="s">
        <v>9556</v>
      </c>
      <c r="C3296" s="2" t="s">
        <v>1</v>
      </c>
      <c r="D3296" s="2">
        <v>65</v>
      </c>
      <c r="E3296" s="6">
        <v>20330</v>
      </c>
      <c r="F3296" s="7">
        <v>44116.55978009259</v>
      </c>
      <c r="G3296" s="69" t="s">
        <v>4</v>
      </c>
      <c r="H3296" s="68">
        <v>2306</v>
      </c>
      <c r="I3296" s="93">
        <f t="shared" si="239"/>
        <v>23.292929292929294</v>
      </c>
      <c r="J3296" s="93">
        <v>5.5170000000000003</v>
      </c>
      <c r="K3296" s="69">
        <v>99</v>
      </c>
      <c r="L3296" s="68">
        <v>591</v>
      </c>
      <c r="M3296" s="93">
        <f t="shared" si="240"/>
        <v>5.9696969696969697</v>
      </c>
      <c r="N3296" s="93">
        <v>2.5009999999999999</v>
      </c>
      <c r="O3296" s="69">
        <v>99</v>
      </c>
      <c r="P3296" s="191">
        <f t="shared" si="241"/>
        <v>3.9018612521150593</v>
      </c>
      <c r="Q3296" s="77" t="s">
        <v>718</v>
      </c>
      <c r="U3296" s="227" t="s">
        <v>17395</v>
      </c>
      <c r="V3296" s="34">
        <v>0.42499999999999999</v>
      </c>
      <c r="W3296" s="85">
        <v>0.56944444444444442</v>
      </c>
      <c r="X3296" s="78">
        <f t="shared" si="242"/>
        <v>0.14444444444444443</v>
      </c>
    </row>
    <row r="3297" spans="1:24" x14ac:dyDescent="0.3">
      <c r="A3297" s="47" t="s">
        <v>15893</v>
      </c>
      <c r="B3297" s="68" t="s">
        <v>15894</v>
      </c>
      <c r="C3297" s="2" t="s">
        <v>1</v>
      </c>
      <c r="D3297" s="2">
        <v>62</v>
      </c>
      <c r="E3297" s="6">
        <v>21329</v>
      </c>
      <c r="F3297" s="7">
        <v>44116.665578703702</v>
      </c>
      <c r="G3297" s="69" t="s">
        <v>4</v>
      </c>
      <c r="H3297" s="68">
        <v>1950</v>
      </c>
      <c r="I3297" s="93">
        <f t="shared" si="239"/>
        <v>19.5</v>
      </c>
      <c r="J3297" s="93">
        <v>4.0810000000000004</v>
      </c>
      <c r="K3297" s="69">
        <v>100</v>
      </c>
      <c r="L3297" s="68">
        <v>659</v>
      </c>
      <c r="M3297" s="93">
        <f t="shared" si="240"/>
        <v>6.59</v>
      </c>
      <c r="N3297" s="93">
        <v>2.3010000000000002</v>
      </c>
      <c r="O3297" s="69">
        <v>100</v>
      </c>
      <c r="P3297" s="191">
        <f t="shared" si="241"/>
        <v>2.9590288315629745</v>
      </c>
      <c r="Q3297" s="77" t="s">
        <v>718</v>
      </c>
      <c r="U3297" s="227" t="s">
        <v>17395</v>
      </c>
      <c r="V3297" s="34">
        <v>0.53888888888888886</v>
      </c>
      <c r="W3297" s="85">
        <v>0.68055555555555547</v>
      </c>
      <c r="X3297" s="78">
        <f t="shared" si="242"/>
        <v>0.14166666666666661</v>
      </c>
    </row>
    <row r="3298" spans="1:24" x14ac:dyDescent="0.3">
      <c r="A3298" s="47" t="s">
        <v>15897</v>
      </c>
      <c r="B3298" s="68" t="s">
        <v>1179</v>
      </c>
      <c r="C3298" s="2" t="s">
        <v>1</v>
      </c>
      <c r="D3298" s="2">
        <v>55</v>
      </c>
      <c r="E3298" s="6">
        <v>23694</v>
      </c>
      <c r="F3298" s="7">
        <v>44117.527604166666</v>
      </c>
      <c r="G3298" s="69" t="s">
        <v>4</v>
      </c>
      <c r="H3298" s="68">
        <v>1988</v>
      </c>
      <c r="I3298" s="93">
        <f t="shared" si="239"/>
        <v>19.88</v>
      </c>
      <c r="J3298" s="93">
        <v>4.3120000000000003</v>
      </c>
      <c r="K3298" s="69">
        <v>100</v>
      </c>
      <c r="L3298" s="68">
        <v>405</v>
      </c>
      <c r="M3298" s="93">
        <f t="shared" si="240"/>
        <v>4.05</v>
      </c>
      <c r="N3298" s="93">
        <v>1.8720000000000001</v>
      </c>
      <c r="O3298" s="69">
        <v>100</v>
      </c>
      <c r="P3298" s="191">
        <f t="shared" si="241"/>
        <v>4.9086419753086421</v>
      </c>
      <c r="Q3298" s="77" t="s">
        <v>718</v>
      </c>
      <c r="U3298" s="227" t="s">
        <v>17395</v>
      </c>
      <c r="V3298" s="34">
        <v>0.39999999999999997</v>
      </c>
      <c r="W3298" s="85">
        <v>0.53472222222222221</v>
      </c>
      <c r="X3298" s="78">
        <f t="shared" si="242"/>
        <v>0.13472222222222224</v>
      </c>
    </row>
    <row r="3299" spans="1:24" x14ac:dyDescent="0.3">
      <c r="A3299" s="47" t="s">
        <v>15898</v>
      </c>
      <c r="B3299" s="68" t="s">
        <v>438</v>
      </c>
      <c r="C3299" s="2" t="s">
        <v>1</v>
      </c>
      <c r="D3299" s="2">
        <v>55</v>
      </c>
      <c r="E3299" s="6">
        <v>23770</v>
      </c>
      <c r="F3299" s="7">
        <v>44117.557245370372</v>
      </c>
      <c r="G3299" s="69" t="s">
        <v>4</v>
      </c>
      <c r="H3299" s="68">
        <v>2477</v>
      </c>
      <c r="I3299" s="93">
        <f t="shared" si="239"/>
        <v>24.77</v>
      </c>
      <c r="J3299" s="93">
        <v>6.51</v>
      </c>
      <c r="K3299" s="69">
        <v>100</v>
      </c>
      <c r="L3299" s="68">
        <v>571</v>
      </c>
      <c r="M3299" s="93">
        <f t="shared" si="240"/>
        <v>5.71</v>
      </c>
      <c r="N3299" s="93">
        <v>2.54</v>
      </c>
      <c r="O3299" s="69">
        <v>100</v>
      </c>
      <c r="P3299" s="191">
        <f t="shared" si="241"/>
        <v>4.3380035026269699</v>
      </c>
      <c r="Q3299" s="77" t="s">
        <v>718</v>
      </c>
      <c r="U3299" s="227" t="s">
        <v>17395</v>
      </c>
      <c r="V3299" s="34">
        <v>0.4145833333333333</v>
      </c>
      <c r="W3299" s="85">
        <v>0.58333333333333337</v>
      </c>
      <c r="X3299" s="78">
        <f t="shared" si="242"/>
        <v>0.16875000000000007</v>
      </c>
    </row>
    <row r="3300" spans="1:24" x14ac:dyDescent="0.3">
      <c r="A3300" s="47" t="s">
        <v>15901</v>
      </c>
      <c r="B3300" s="68" t="s">
        <v>647</v>
      </c>
      <c r="C3300" s="2" t="s">
        <v>1</v>
      </c>
      <c r="D3300" s="2">
        <v>48</v>
      </c>
      <c r="E3300" s="6">
        <v>26482</v>
      </c>
      <c r="F3300" s="7">
        <v>44117.612916666665</v>
      </c>
      <c r="G3300" s="69" t="s">
        <v>4</v>
      </c>
      <c r="H3300" s="68">
        <v>1769</v>
      </c>
      <c r="I3300" s="93">
        <f t="shared" si="239"/>
        <v>17.868686868686869</v>
      </c>
      <c r="J3300" s="93">
        <v>4.2009999999999996</v>
      </c>
      <c r="K3300" s="69">
        <v>99</v>
      </c>
      <c r="L3300" s="68">
        <v>866</v>
      </c>
      <c r="M3300" s="93">
        <f t="shared" si="240"/>
        <v>8.7474747474747474</v>
      </c>
      <c r="N3300" s="93">
        <v>2.911</v>
      </c>
      <c r="O3300" s="69">
        <v>99</v>
      </c>
      <c r="P3300" s="191">
        <f t="shared" si="241"/>
        <v>2.0427251732101617</v>
      </c>
      <c r="Q3300" s="77" t="s">
        <v>718</v>
      </c>
      <c r="U3300" s="227" t="s">
        <v>17395</v>
      </c>
      <c r="V3300" s="34">
        <v>0.47430555555555554</v>
      </c>
      <c r="W3300" s="85">
        <v>0.63194444444444442</v>
      </c>
      <c r="X3300" s="78">
        <f t="shared" si="242"/>
        <v>0.15763888888888888</v>
      </c>
    </row>
    <row r="3301" spans="1:24" x14ac:dyDescent="0.3">
      <c r="A3301" s="47" t="s">
        <v>15906</v>
      </c>
      <c r="B3301" s="68" t="s">
        <v>4228</v>
      </c>
      <c r="C3301" s="2" t="s">
        <v>1</v>
      </c>
      <c r="D3301" s="2">
        <v>68</v>
      </c>
      <c r="E3301" s="6">
        <v>18982</v>
      </c>
      <c r="F3301" s="7">
        <v>44117.685891203706</v>
      </c>
      <c r="G3301" s="69" t="s">
        <v>4</v>
      </c>
      <c r="H3301" s="68">
        <v>1967</v>
      </c>
      <c r="I3301" s="93">
        <f t="shared" si="239"/>
        <v>19.868686868686869</v>
      </c>
      <c r="J3301" s="93">
        <v>4.633</v>
      </c>
      <c r="K3301" s="69">
        <v>99</v>
      </c>
      <c r="L3301" s="68">
        <v>566</v>
      </c>
      <c r="M3301" s="93">
        <f t="shared" si="240"/>
        <v>5.7171717171717171</v>
      </c>
      <c r="N3301" s="93">
        <v>2.7330000000000001</v>
      </c>
      <c r="O3301" s="69">
        <v>99</v>
      </c>
      <c r="P3301" s="191">
        <f t="shared" si="241"/>
        <v>3.4752650176678443</v>
      </c>
      <c r="Q3301" s="77" t="s">
        <v>718</v>
      </c>
      <c r="U3301" s="231" t="s">
        <v>17395</v>
      </c>
      <c r="V3301" s="34">
        <v>0.55208333333333337</v>
      </c>
      <c r="W3301" s="85">
        <v>0.70833333333333337</v>
      </c>
      <c r="X3301" s="78">
        <f t="shared" si="242"/>
        <v>0.15625</v>
      </c>
    </row>
    <row r="3302" spans="1:24" x14ac:dyDescent="0.3">
      <c r="A3302" s="47" t="s">
        <v>15910</v>
      </c>
      <c r="B3302" s="68" t="s">
        <v>15911</v>
      </c>
      <c r="C3302" s="2" t="s">
        <v>6</v>
      </c>
      <c r="D3302" s="2">
        <v>64</v>
      </c>
      <c r="E3302" s="6">
        <v>20639</v>
      </c>
      <c r="F3302" s="7">
        <v>44118.534548611111</v>
      </c>
      <c r="G3302" s="69" t="s">
        <v>4</v>
      </c>
      <c r="H3302" s="68">
        <v>2224</v>
      </c>
      <c r="I3302" s="93">
        <f t="shared" si="239"/>
        <v>22.24</v>
      </c>
      <c r="J3302" s="93">
        <v>4.6710000000000003</v>
      </c>
      <c r="K3302" s="69">
        <v>100</v>
      </c>
      <c r="L3302" s="68">
        <v>938</v>
      </c>
      <c r="M3302" s="93">
        <f t="shared" si="240"/>
        <v>9.3800000000000008</v>
      </c>
      <c r="N3302" s="93">
        <v>3.3050000000000002</v>
      </c>
      <c r="O3302" s="69">
        <v>100</v>
      </c>
      <c r="P3302" s="191">
        <f t="shared" si="241"/>
        <v>2.3710021321961618</v>
      </c>
      <c r="Q3302" s="77" t="s">
        <v>718</v>
      </c>
      <c r="U3302" s="227" t="s">
        <v>17395</v>
      </c>
      <c r="V3302" s="34">
        <v>0.38819444444444445</v>
      </c>
      <c r="W3302" s="85">
        <v>0.53472222222222221</v>
      </c>
      <c r="X3302" s="78">
        <f t="shared" si="242"/>
        <v>0.14652777777777776</v>
      </c>
    </row>
    <row r="3303" spans="1:24" x14ac:dyDescent="0.3">
      <c r="A3303" s="47" t="s">
        <v>15916</v>
      </c>
      <c r="B3303" s="68" t="s">
        <v>15917</v>
      </c>
      <c r="C3303" s="2" t="s">
        <v>6</v>
      </c>
      <c r="D3303" s="2">
        <v>63</v>
      </c>
      <c r="E3303" s="6">
        <v>20855</v>
      </c>
      <c r="F3303" s="7">
        <v>44118.63380787037</v>
      </c>
      <c r="G3303" s="69" t="s">
        <v>4</v>
      </c>
      <c r="H3303" s="68">
        <v>2368</v>
      </c>
      <c r="I3303" s="93">
        <f t="shared" si="239"/>
        <v>23.91919191919192</v>
      </c>
      <c r="J3303" s="93">
        <v>4.58</v>
      </c>
      <c r="K3303" s="69">
        <v>99</v>
      </c>
      <c r="L3303" s="68">
        <v>759</v>
      </c>
      <c r="M3303" s="93">
        <f t="shared" si="240"/>
        <v>7.666666666666667</v>
      </c>
      <c r="N3303" s="93">
        <v>2.74</v>
      </c>
      <c r="O3303" s="69">
        <v>99</v>
      </c>
      <c r="P3303" s="191">
        <f t="shared" si="241"/>
        <v>3.1198945981554678</v>
      </c>
      <c r="Q3303" s="77" t="s">
        <v>718</v>
      </c>
      <c r="U3303" s="227" t="s">
        <v>17395</v>
      </c>
      <c r="V3303" s="34">
        <v>0.49791666666666662</v>
      </c>
      <c r="W3303" s="85">
        <v>0.64583333333333337</v>
      </c>
      <c r="X3303" s="78">
        <f t="shared" si="242"/>
        <v>0.14791666666666675</v>
      </c>
    </row>
    <row r="3304" spans="1:24" x14ac:dyDescent="0.3">
      <c r="A3304" s="47" t="s">
        <v>15918</v>
      </c>
      <c r="B3304" s="68" t="s">
        <v>15919</v>
      </c>
      <c r="C3304" s="2" t="s">
        <v>6</v>
      </c>
      <c r="D3304" s="2">
        <v>23</v>
      </c>
      <c r="E3304" s="6">
        <v>35589</v>
      </c>
      <c r="F3304" s="7">
        <v>44118.643437500003</v>
      </c>
      <c r="G3304" s="69" t="s">
        <v>4</v>
      </c>
      <c r="H3304" s="68">
        <v>1183</v>
      </c>
      <c r="I3304" s="93">
        <f t="shared" si="239"/>
        <v>11.94949494949495</v>
      </c>
      <c r="J3304" s="93">
        <v>3.246</v>
      </c>
      <c r="K3304" s="69">
        <v>99</v>
      </c>
      <c r="L3304" s="68">
        <v>456</v>
      </c>
      <c r="M3304" s="93">
        <f t="shared" si="240"/>
        <v>4.6060606060606064</v>
      </c>
      <c r="N3304" s="93">
        <v>2.089</v>
      </c>
      <c r="O3304" s="69">
        <v>99</v>
      </c>
      <c r="P3304" s="191">
        <f t="shared" si="241"/>
        <v>2.5942982456140351</v>
      </c>
      <c r="Q3304" s="77" t="s">
        <v>718</v>
      </c>
      <c r="U3304" s="227" t="s">
        <v>17395</v>
      </c>
      <c r="V3304" s="34">
        <v>0.5</v>
      </c>
      <c r="W3304" s="85">
        <v>0.66666666666666663</v>
      </c>
      <c r="X3304" s="78">
        <f t="shared" si="242"/>
        <v>0.16666666666666663</v>
      </c>
    </row>
    <row r="3305" spans="1:24" x14ac:dyDescent="0.3">
      <c r="A3305" s="199" t="s">
        <v>15921</v>
      </c>
      <c r="B3305" s="68" t="s">
        <v>9692</v>
      </c>
      <c r="C3305" s="2" t="s">
        <v>6</v>
      </c>
      <c r="D3305" s="2">
        <v>29</v>
      </c>
      <c r="E3305" s="6">
        <v>33480</v>
      </c>
      <c r="F3305" s="7">
        <v>44119.40520833333</v>
      </c>
      <c r="G3305" s="69" t="s">
        <v>71</v>
      </c>
      <c r="H3305" s="68">
        <v>1182</v>
      </c>
      <c r="I3305" s="93">
        <f t="shared" si="239"/>
        <v>11.939393939393939</v>
      </c>
      <c r="J3305" s="93">
        <v>3.26</v>
      </c>
      <c r="K3305" s="69">
        <v>99</v>
      </c>
      <c r="L3305" s="68">
        <v>405</v>
      </c>
      <c r="M3305" s="93">
        <f t="shared" si="240"/>
        <v>4.0909090909090908</v>
      </c>
      <c r="N3305" s="93">
        <v>2.0710000000000002</v>
      </c>
      <c r="O3305" s="69">
        <v>99</v>
      </c>
      <c r="P3305" s="191">
        <f t="shared" si="241"/>
        <v>2.9185185185185185</v>
      </c>
      <c r="Q3305" s="77" t="s">
        <v>718</v>
      </c>
      <c r="U3305" s="227" t="s">
        <v>17395</v>
      </c>
      <c r="V3305" s="34">
        <v>0.40972222222222227</v>
      </c>
      <c r="W3305" s="85">
        <v>0.54861111111111105</v>
      </c>
      <c r="X3305" s="78">
        <f t="shared" si="242"/>
        <v>0.13888888888888878</v>
      </c>
    </row>
    <row r="3306" spans="1:24" x14ac:dyDescent="0.3">
      <c r="A3306" s="47" t="s">
        <v>15922</v>
      </c>
      <c r="B3306" s="68" t="s">
        <v>9088</v>
      </c>
      <c r="C3306" s="2" t="s">
        <v>1</v>
      </c>
      <c r="D3306" s="2">
        <v>52</v>
      </c>
      <c r="E3306" s="6">
        <v>25034</v>
      </c>
      <c r="F3306" s="7">
        <v>44119.512939814813</v>
      </c>
      <c r="G3306" s="69" t="s">
        <v>4</v>
      </c>
      <c r="H3306" s="68">
        <v>2484</v>
      </c>
      <c r="I3306" s="93">
        <f t="shared" si="239"/>
        <v>24.84</v>
      </c>
      <c r="J3306" s="93">
        <v>5.2949999999999999</v>
      </c>
      <c r="K3306" s="69">
        <v>100</v>
      </c>
      <c r="L3306" s="68">
        <v>838</v>
      </c>
      <c r="M3306" s="93">
        <f t="shared" si="240"/>
        <v>8.3800000000000008</v>
      </c>
      <c r="N3306" s="93">
        <v>2.77</v>
      </c>
      <c r="O3306" s="69">
        <v>100</v>
      </c>
      <c r="P3306" s="191">
        <f t="shared" si="241"/>
        <v>2.9642004773269686</v>
      </c>
      <c r="Q3306" s="77" t="s">
        <v>718</v>
      </c>
      <c r="U3306" s="227" t="s">
        <v>17395</v>
      </c>
      <c r="V3306" s="34">
        <v>0.38541666666666669</v>
      </c>
      <c r="W3306" s="85">
        <v>0.52083333333333337</v>
      </c>
      <c r="X3306" s="78">
        <f t="shared" si="242"/>
        <v>0.13541666666666669</v>
      </c>
    </row>
    <row r="3307" spans="1:24" x14ac:dyDescent="0.3">
      <c r="A3307" s="47" t="s">
        <v>3126</v>
      </c>
      <c r="B3307" s="68" t="s">
        <v>959</v>
      </c>
      <c r="C3307" s="2" t="s">
        <v>1</v>
      </c>
      <c r="D3307" s="2">
        <v>35</v>
      </c>
      <c r="E3307" s="6">
        <v>31134</v>
      </c>
      <c r="F3307" s="7">
        <v>44119.602268518516</v>
      </c>
      <c r="G3307" s="69" t="s">
        <v>4</v>
      </c>
      <c r="H3307" s="68">
        <v>1714</v>
      </c>
      <c r="I3307" s="93">
        <f t="shared" si="239"/>
        <v>17.313131313131311</v>
      </c>
      <c r="J3307" s="93">
        <v>4.2249999999999996</v>
      </c>
      <c r="K3307" s="69">
        <v>99</v>
      </c>
      <c r="L3307" s="68">
        <v>417</v>
      </c>
      <c r="M3307" s="93">
        <f t="shared" si="240"/>
        <v>4.2121212121212119</v>
      </c>
      <c r="N3307" s="93">
        <v>2.0910000000000002</v>
      </c>
      <c r="O3307" s="69">
        <v>99</v>
      </c>
      <c r="P3307" s="191">
        <f t="shared" si="241"/>
        <v>4.1103117505995206</v>
      </c>
      <c r="Q3307" s="77" t="s">
        <v>718</v>
      </c>
      <c r="U3307" s="227" t="s">
        <v>17395</v>
      </c>
      <c r="V3307" s="34">
        <v>0.47013888888888888</v>
      </c>
      <c r="W3307" s="85">
        <v>0.61805555555555558</v>
      </c>
      <c r="X3307" s="78">
        <f t="shared" si="242"/>
        <v>0.1479166666666667</v>
      </c>
    </row>
    <row r="3308" spans="1:24" x14ac:dyDescent="0.3">
      <c r="A3308" s="47" t="s">
        <v>15926</v>
      </c>
      <c r="B3308" s="68" t="s">
        <v>1115</v>
      </c>
      <c r="C3308" s="2" t="s">
        <v>1</v>
      </c>
      <c r="D3308" s="2">
        <v>53</v>
      </c>
      <c r="E3308" s="6">
        <v>24722</v>
      </c>
      <c r="F3308" s="7">
        <v>44119.612743055557</v>
      </c>
      <c r="G3308" s="69" t="s">
        <v>4</v>
      </c>
      <c r="H3308" s="68">
        <v>3227</v>
      </c>
      <c r="I3308" s="93">
        <f t="shared" si="239"/>
        <v>32.595959595959599</v>
      </c>
      <c r="J3308" s="93">
        <v>6.0640000000000001</v>
      </c>
      <c r="K3308" s="69">
        <v>99</v>
      </c>
      <c r="L3308" s="68">
        <v>698</v>
      </c>
      <c r="M3308" s="93">
        <f t="shared" si="240"/>
        <v>7.0505050505050502</v>
      </c>
      <c r="N3308" s="93">
        <v>2.6469999999999998</v>
      </c>
      <c r="O3308" s="69">
        <v>99</v>
      </c>
      <c r="P3308" s="191">
        <f t="shared" si="241"/>
        <v>4.6232091690544417</v>
      </c>
      <c r="Q3308" s="77" t="s">
        <v>718</v>
      </c>
      <c r="U3308" s="227" t="s">
        <v>17395</v>
      </c>
      <c r="V3308" s="34">
        <v>0.48749999999999999</v>
      </c>
      <c r="W3308" s="85">
        <v>0.64583333333333337</v>
      </c>
      <c r="X3308" s="78">
        <f t="shared" si="242"/>
        <v>0.15833333333333338</v>
      </c>
    </row>
    <row r="3309" spans="1:24" x14ac:dyDescent="0.3">
      <c r="A3309" s="47" t="s">
        <v>15929</v>
      </c>
      <c r="B3309" s="68" t="s">
        <v>15930</v>
      </c>
      <c r="C3309" s="2" t="s">
        <v>6</v>
      </c>
      <c r="D3309" s="2">
        <v>54</v>
      </c>
      <c r="E3309" s="6">
        <v>24149</v>
      </c>
      <c r="F3309" s="7">
        <v>44119.63826388889</v>
      </c>
      <c r="G3309" s="69" t="s">
        <v>4</v>
      </c>
      <c r="H3309" s="68">
        <v>2182</v>
      </c>
      <c r="I3309" s="93">
        <f t="shared" si="239"/>
        <v>22.040404040404042</v>
      </c>
      <c r="J3309" s="93">
        <v>5.17</v>
      </c>
      <c r="K3309" s="69">
        <v>99</v>
      </c>
      <c r="L3309" s="68">
        <v>712</v>
      </c>
      <c r="M3309" s="93">
        <f t="shared" si="240"/>
        <v>7.191919191919192</v>
      </c>
      <c r="N3309" s="93">
        <v>3.1520000000000001</v>
      </c>
      <c r="O3309" s="69">
        <v>99</v>
      </c>
      <c r="P3309" s="191">
        <f t="shared" si="241"/>
        <v>3.064606741573034</v>
      </c>
      <c r="Q3309" s="77" t="s">
        <v>718</v>
      </c>
      <c r="U3309" s="227" t="s">
        <v>17395</v>
      </c>
      <c r="V3309" s="34">
        <v>0.49791666666666662</v>
      </c>
      <c r="W3309" s="85">
        <v>0.68055555555555547</v>
      </c>
      <c r="X3309" s="78">
        <f t="shared" si="242"/>
        <v>0.18263888888888885</v>
      </c>
    </row>
    <row r="3310" spans="1:24" x14ac:dyDescent="0.3">
      <c r="A3310" s="47" t="s">
        <v>15931</v>
      </c>
      <c r="B3310" s="68" t="s">
        <v>15932</v>
      </c>
      <c r="C3310" s="2" t="s">
        <v>1</v>
      </c>
      <c r="D3310" s="2">
        <v>62</v>
      </c>
      <c r="E3310" s="6">
        <v>21139</v>
      </c>
      <c r="F3310" s="7">
        <v>44119.651018518518</v>
      </c>
      <c r="G3310" s="69" t="s">
        <v>4</v>
      </c>
      <c r="H3310" s="68">
        <v>1676</v>
      </c>
      <c r="I3310" s="93">
        <f t="shared" si="239"/>
        <v>16.760000000000002</v>
      </c>
      <c r="J3310" s="93">
        <v>4.173</v>
      </c>
      <c r="K3310" s="69">
        <v>100</v>
      </c>
      <c r="L3310" s="68">
        <v>518</v>
      </c>
      <c r="M3310" s="93">
        <f t="shared" si="240"/>
        <v>5.18</v>
      </c>
      <c r="N3310" s="93">
        <v>2.2170000000000001</v>
      </c>
      <c r="O3310" s="69">
        <v>100</v>
      </c>
      <c r="P3310" s="191">
        <f t="shared" si="241"/>
        <v>3.2355212355212362</v>
      </c>
      <c r="Q3310" s="77" t="s">
        <v>718</v>
      </c>
      <c r="U3310" s="227" t="s">
        <v>17395</v>
      </c>
      <c r="V3310" s="34">
        <v>0.51666666666666672</v>
      </c>
      <c r="W3310" s="85">
        <v>0.66666666666666663</v>
      </c>
      <c r="X3310" s="78">
        <f t="shared" si="242"/>
        <v>0.14999999999999991</v>
      </c>
    </row>
    <row r="3311" spans="1:24" x14ac:dyDescent="0.3">
      <c r="A3311" s="47" t="s">
        <v>15933</v>
      </c>
      <c r="B3311" s="68" t="s">
        <v>5427</v>
      </c>
      <c r="C3311" s="2" t="s">
        <v>1</v>
      </c>
      <c r="D3311" s="2">
        <v>41</v>
      </c>
      <c r="E3311" s="6">
        <v>28918</v>
      </c>
      <c r="F3311" s="7">
        <v>44120.397581018522</v>
      </c>
      <c r="G3311" s="69" t="s">
        <v>4</v>
      </c>
      <c r="H3311" s="68">
        <v>1622</v>
      </c>
      <c r="I3311" s="93">
        <f t="shared" si="239"/>
        <v>16.383838383838384</v>
      </c>
      <c r="J3311" s="93">
        <v>4.0519999999999996</v>
      </c>
      <c r="K3311" s="69">
        <v>99</v>
      </c>
      <c r="L3311" s="68">
        <v>390</v>
      </c>
      <c r="M3311" s="93">
        <f t="shared" si="240"/>
        <v>3.9393939393939394</v>
      </c>
      <c r="N3311" s="93">
        <v>2.1890000000000001</v>
      </c>
      <c r="O3311" s="69">
        <v>99</v>
      </c>
      <c r="P3311" s="191">
        <f t="shared" si="241"/>
        <v>4.1589743589743593</v>
      </c>
      <c r="Q3311" s="77" t="s">
        <v>718</v>
      </c>
      <c r="U3311" s="227" t="s">
        <v>17395</v>
      </c>
      <c r="V3311" s="34">
        <v>0.39374999999999999</v>
      </c>
      <c r="W3311" s="85">
        <v>0.52083333333333337</v>
      </c>
      <c r="X3311" s="78">
        <f t="shared" si="242"/>
        <v>0.12708333333333338</v>
      </c>
    </row>
    <row r="3312" spans="1:24" x14ac:dyDescent="0.3">
      <c r="A3312" s="47" t="s">
        <v>3035</v>
      </c>
      <c r="B3312" s="68" t="s">
        <v>426</v>
      </c>
      <c r="C3312" s="2" t="s">
        <v>1</v>
      </c>
      <c r="D3312" s="2">
        <v>40</v>
      </c>
      <c r="E3312" s="6">
        <v>29448</v>
      </c>
      <c r="F3312" s="7">
        <v>44120.551249999997</v>
      </c>
      <c r="G3312" s="69" t="s">
        <v>4</v>
      </c>
      <c r="H3312" s="68">
        <v>2141</v>
      </c>
      <c r="I3312" s="93">
        <f t="shared" si="239"/>
        <v>21.626262626262626</v>
      </c>
      <c r="J3312" s="93">
        <v>4.8860000000000001</v>
      </c>
      <c r="K3312" s="69">
        <v>99</v>
      </c>
      <c r="L3312" s="68">
        <v>290</v>
      </c>
      <c r="M3312" s="93">
        <f t="shared" si="240"/>
        <v>2.9292929292929295</v>
      </c>
      <c r="N3312" s="93">
        <v>1.8360000000000001</v>
      </c>
      <c r="O3312" s="69">
        <v>99</v>
      </c>
      <c r="P3312" s="191">
        <f t="shared" si="241"/>
        <v>7.3827586206896543</v>
      </c>
      <c r="Q3312" s="77" t="s">
        <v>718</v>
      </c>
      <c r="U3312" s="227" t="s">
        <v>17395</v>
      </c>
      <c r="V3312" s="34">
        <v>0.40486111111111112</v>
      </c>
      <c r="W3312" s="85">
        <v>0.5625</v>
      </c>
      <c r="X3312" s="78">
        <f t="shared" si="242"/>
        <v>0.15763888888888888</v>
      </c>
    </row>
    <row r="3313" spans="1:24" x14ac:dyDescent="0.3">
      <c r="A3313" s="47" t="s">
        <v>15934</v>
      </c>
      <c r="B3313" s="68" t="s">
        <v>1597</v>
      </c>
      <c r="C3313" s="2" t="s">
        <v>1</v>
      </c>
      <c r="D3313" s="2">
        <v>55</v>
      </c>
      <c r="E3313" s="6">
        <v>23842</v>
      </c>
      <c r="F3313" s="7">
        <v>44120.560752314814</v>
      </c>
      <c r="G3313" s="69" t="s">
        <v>4</v>
      </c>
      <c r="H3313" s="68">
        <v>2550</v>
      </c>
      <c r="I3313" s="93">
        <f t="shared" si="239"/>
        <v>25.757575757575758</v>
      </c>
      <c r="J3313" s="93">
        <v>5.3470000000000004</v>
      </c>
      <c r="K3313" s="69">
        <v>99</v>
      </c>
      <c r="L3313" s="68">
        <v>401</v>
      </c>
      <c r="M3313" s="93">
        <f t="shared" si="240"/>
        <v>4.0505050505050502</v>
      </c>
      <c r="N3313" s="93">
        <v>2.1680000000000001</v>
      </c>
      <c r="O3313" s="69">
        <v>99</v>
      </c>
      <c r="P3313" s="191">
        <f t="shared" si="241"/>
        <v>6.3591022443890282</v>
      </c>
      <c r="Q3313" s="77" t="s">
        <v>718</v>
      </c>
      <c r="U3313" s="231" t="s">
        <v>17395</v>
      </c>
      <c r="V3313" s="34">
        <v>0.4152777777777778</v>
      </c>
      <c r="W3313" s="85">
        <v>0.58333333333333337</v>
      </c>
      <c r="X3313" s="78">
        <f t="shared" si="242"/>
        <v>0.16805555555555557</v>
      </c>
    </row>
    <row r="3314" spans="1:24" x14ac:dyDescent="0.3">
      <c r="A3314" s="47" t="s">
        <v>3201</v>
      </c>
      <c r="B3314" s="68" t="s">
        <v>1047</v>
      </c>
      <c r="C3314" s="2" t="s">
        <v>1</v>
      </c>
      <c r="D3314" s="2">
        <v>60</v>
      </c>
      <c r="E3314" s="6">
        <v>21979</v>
      </c>
      <c r="F3314" s="7">
        <v>44120.619629629633</v>
      </c>
      <c r="G3314" s="69" t="s">
        <v>4</v>
      </c>
      <c r="H3314" s="68">
        <v>4475</v>
      </c>
      <c r="I3314" s="93">
        <f t="shared" si="239"/>
        <v>45.202020202020201</v>
      </c>
      <c r="J3314" s="93">
        <v>8.9949999999999992</v>
      </c>
      <c r="K3314" s="69">
        <v>99</v>
      </c>
      <c r="L3314" s="68">
        <v>615</v>
      </c>
      <c r="M3314" s="93">
        <f t="shared" si="240"/>
        <v>6.2121212121212119</v>
      </c>
      <c r="N3314" s="93">
        <v>2.7749999999999999</v>
      </c>
      <c r="O3314" s="69">
        <v>99</v>
      </c>
      <c r="P3314" s="191">
        <f t="shared" si="241"/>
        <v>7.2764227642276422</v>
      </c>
      <c r="Q3314" s="77" t="s">
        <v>718</v>
      </c>
      <c r="U3314" s="227" t="s">
        <v>17395</v>
      </c>
      <c r="V3314" s="34">
        <v>0.48680555555555555</v>
      </c>
      <c r="W3314" s="85">
        <v>0.63194444444444442</v>
      </c>
      <c r="X3314" s="78">
        <f t="shared" si="242"/>
        <v>0.14513888888888887</v>
      </c>
    </row>
    <row r="3315" spans="1:24" x14ac:dyDescent="0.3">
      <c r="A3315" s="47" t="s">
        <v>15937</v>
      </c>
      <c r="B3315" s="68" t="s">
        <v>15938</v>
      </c>
      <c r="C3315" s="2" t="s">
        <v>1</v>
      </c>
      <c r="D3315" s="2">
        <v>49</v>
      </c>
      <c r="E3315" s="6">
        <v>26092</v>
      </c>
      <c r="F3315" s="7">
        <v>44120.62972222222</v>
      </c>
      <c r="G3315" s="69" t="s">
        <v>4</v>
      </c>
      <c r="H3315" s="68">
        <v>2340</v>
      </c>
      <c r="I3315" s="93">
        <f t="shared" si="239"/>
        <v>23.636363636363637</v>
      </c>
      <c r="J3315" s="93">
        <v>4.9580000000000002</v>
      </c>
      <c r="K3315" s="69">
        <v>99</v>
      </c>
      <c r="L3315" s="68">
        <v>471</v>
      </c>
      <c r="M3315" s="93">
        <f t="shared" si="240"/>
        <v>4.7575757575757578</v>
      </c>
      <c r="N3315" s="93">
        <v>2.2679999999999998</v>
      </c>
      <c r="O3315" s="69">
        <v>99</v>
      </c>
      <c r="P3315" s="191">
        <f t="shared" si="241"/>
        <v>4.968152866242038</v>
      </c>
      <c r="Q3315" s="77" t="s">
        <v>718</v>
      </c>
      <c r="U3315" s="227" t="s">
        <v>17395</v>
      </c>
      <c r="V3315" s="34">
        <v>0.5</v>
      </c>
      <c r="W3315" s="85">
        <v>0.64583333333333337</v>
      </c>
      <c r="X3315" s="78">
        <f t="shared" si="242"/>
        <v>0.14583333333333337</v>
      </c>
    </row>
    <row r="3316" spans="1:24" x14ac:dyDescent="0.3">
      <c r="A3316" s="47" t="s">
        <v>3848</v>
      </c>
      <c r="B3316" s="68" t="s">
        <v>815</v>
      </c>
      <c r="C3316" s="2" t="s">
        <v>1</v>
      </c>
      <c r="D3316" s="2">
        <v>62</v>
      </c>
      <c r="E3316" s="6">
        <v>21435</v>
      </c>
      <c r="F3316" s="7">
        <v>44123.551168981481</v>
      </c>
      <c r="G3316" s="69" t="s">
        <v>4</v>
      </c>
      <c r="H3316" s="68">
        <v>1967</v>
      </c>
      <c r="I3316" s="93">
        <f t="shared" si="239"/>
        <v>19.670000000000002</v>
      </c>
      <c r="J3316" s="93">
        <v>4.4219999999999997</v>
      </c>
      <c r="K3316" s="69">
        <v>100</v>
      </c>
      <c r="L3316" s="68">
        <v>497</v>
      </c>
      <c r="M3316" s="93">
        <f t="shared" si="240"/>
        <v>4.97</v>
      </c>
      <c r="N3316" s="93">
        <v>2.12</v>
      </c>
      <c r="O3316" s="69">
        <v>100</v>
      </c>
      <c r="P3316" s="191">
        <f t="shared" si="241"/>
        <v>3.9577464788732399</v>
      </c>
      <c r="Q3316" s="77" t="s">
        <v>718</v>
      </c>
      <c r="U3316" s="227" t="s">
        <v>17391</v>
      </c>
      <c r="V3316" s="34">
        <v>0.41597222222222219</v>
      </c>
      <c r="W3316" s="85">
        <v>0.56944444444444442</v>
      </c>
      <c r="X3316" s="78">
        <f t="shared" si="242"/>
        <v>0.15347222222222223</v>
      </c>
    </row>
    <row r="3317" spans="1:24" x14ac:dyDescent="0.3">
      <c r="A3317" s="47" t="s">
        <v>15945</v>
      </c>
      <c r="B3317" s="68" t="s">
        <v>1330</v>
      </c>
      <c r="C3317" s="2" t="s">
        <v>1</v>
      </c>
      <c r="D3317" s="2">
        <v>53</v>
      </c>
      <c r="E3317" s="6">
        <v>24491</v>
      </c>
      <c r="F3317" s="7">
        <v>44123.573796296296</v>
      </c>
      <c r="G3317" s="69" t="s">
        <v>4</v>
      </c>
      <c r="H3317" s="68">
        <v>2257</v>
      </c>
      <c r="I3317" s="93">
        <f t="shared" si="239"/>
        <v>22.57</v>
      </c>
      <c r="J3317" s="93">
        <v>5.5759999999999996</v>
      </c>
      <c r="K3317" s="69">
        <v>100</v>
      </c>
      <c r="L3317" s="68">
        <v>373</v>
      </c>
      <c r="M3317" s="93">
        <f t="shared" si="240"/>
        <v>3.73</v>
      </c>
      <c r="N3317" s="93">
        <v>2.1739999999999999</v>
      </c>
      <c r="O3317" s="69">
        <v>100</v>
      </c>
      <c r="P3317" s="191">
        <f t="shared" si="241"/>
        <v>6.0509383378016084</v>
      </c>
      <c r="Q3317" s="77" t="s">
        <v>718</v>
      </c>
      <c r="U3317" s="227" t="s">
        <v>17391</v>
      </c>
      <c r="V3317" s="34">
        <v>0.4381944444444445</v>
      </c>
      <c r="W3317" s="85">
        <v>0.58333333333333337</v>
      </c>
      <c r="X3317" s="78">
        <f t="shared" si="242"/>
        <v>0.14513888888888887</v>
      </c>
    </row>
    <row r="3318" spans="1:24" x14ac:dyDescent="0.3">
      <c r="A3318" s="47" t="s">
        <v>15946</v>
      </c>
      <c r="B3318" s="68" t="s">
        <v>6288</v>
      </c>
      <c r="C3318" s="2" t="s">
        <v>1</v>
      </c>
      <c r="D3318" s="2">
        <v>66</v>
      </c>
      <c r="E3318" s="6">
        <v>19694</v>
      </c>
      <c r="F3318" s="7">
        <v>44123.590787037036</v>
      </c>
      <c r="G3318" s="69" t="s">
        <v>4</v>
      </c>
      <c r="H3318" s="68">
        <v>3705</v>
      </c>
      <c r="I3318" s="93">
        <f t="shared" si="239"/>
        <v>37.424242424242422</v>
      </c>
      <c r="J3318" s="93">
        <v>6.3650000000000002</v>
      </c>
      <c r="K3318" s="69">
        <v>99</v>
      </c>
      <c r="L3318" s="68">
        <v>1417</v>
      </c>
      <c r="M3318" s="93">
        <f t="shared" si="240"/>
        <v>14.313131313131313</v>
      </c>
      <c r="N3318" s="93">
        <v>4.7839999999999998</v>
      </c>
      <c r="O3318" s="69">
        <v>99</v>
      </c>
      <c r="P3318" s="191">
        <f t="shared" si="241"/>
        <v>2.6146788990825685</v>
      </c>
      <c r="Q3318" s="77" t="s">
        <v>718</v>
      </c>
      <c r="U3318" s="227" t="s">
        <v>17391</v>
      </c>
      <c r="V3318" s="34">
        <v>0.4458333333333333</v>
      </c>
      <c r="W3318" s="85">
        <v>0.59722222222222221</v>
      </c>
      <c r="X3318" s="78">
        <f t="shared" si="242"/>
        <v>0.15138888888888891</v>
      </c>
    </row>
    <row r="3319" spans="1:24" x14ac:dyDescent="0.3">
      <c r="A3319" s="47" t="s">
        <v>15947</v>
      </c>
      <c r="B3319" s="68" t="s">
        <v>8967</v>
      </c>
      <c r="C3319" s="2" t="s">
        <v>1</v>
      </c>
      <c r="D3319" s="2">
        <v>75</v>
      </c>
      <c r="E3319" s="6">
        <v>16584</v>
      </c>
      <c r="F3319" s="7">
        <v>44123.602337962962</v>
      </c>
      <c r="G3319" s="69" t="s">
        <v>4</v>
      </c>
      <c r="H3319" s="68">
        <v>3225</v>
      </c>
      <c r="I3319" s="93">
        <f t="shared" si="239"/>
        <v>32.575757575757578</v>
      </c>
      <c r="J3319" s="93">
        <v>5.8780000000000001</v>
      </c>
      <c r="K3319" s="69">
        <v>99</v>
      </c>
      <c r="L3319" s="68">
        <v>675</v>
      </c>
      <c r="M3319" s="93">
        <f t="shared" si="240"/>
        <v>6.8181818181818183</v>
      </c>
      <c r="N3319" s="93">
        <v>2.476</v>
      </c>
      <c r="O3319" s="69">
        <v>99</v>
      </c>
      <c r="P3319" s="191">
        <f t="shared" si="241"/>
        <v>4.7777777777777777</v>
      </c>
      <c r="Q3319" s="77" t="s">
        <v>718</v>
      </c>
      <c r="U3319" s="227" t="s">
        <v>17391</v>
      </c>
      <c r="V3319" s="34">
        <v>0.4604166666666667</v>
      </c>
      <c r="W3319" s="85">
        <v>0.61805555555555558</v>
      </c>
      <c r="X3319" s="78">
        <f t="shared" si="242"/>
        <v>0.15763888888888888</v>
      </c>
    </row>
    <row r="3320" spans="1:24" x14ac:dyDescent="0.3">
      <c r="A3320" s="47" t="s">
        <v>3927</v>
      </c>
      <c r="B3320" s="68" t="s">
        <v>886</v>
      </c>
      <c r="C3320" s="2" t="s">
        <v>1</v>
      </c>
      <c r="D3320" s="2">
        <v>63</v>
      </c>
      <c r="E3320" s="6">
        <v>21014</v>
      </c>
      <c r="F3320" s="7">
        <v>44123.613935185182</v>
      </c>
      <c r="G3320" s="69" t="s">
        <v>4</v>
      </c>
      <c r="H3320" s="68">
        <v>2892</v>
      </c>
      <c r="I3320" s="93">
        <f t="shared" si="239"/>
        <v>29.212121212121211</v>
      </c>
      <c r="J3320" s="93">
        <v>5.99</v>
      </c>
      <c r="K3320" s="69">
        <v>99</v>
      </c>
      <c r="L3320" s="68">
        <v>739</v>
      </c>
      <c r="M3320" s="93">
        <f t="shared" si="240"/>
        <v>7.4646464646464645</v>
      </c>
      <c r="N3320" s="93">
        <v>2.9430000000000001</v>
      </c>
      <c r="O3320" s="69">
        <v>99</v>
      </c>
      <c r="P3320" s="191">
        <f t="shared" si="241"/>
        <v>3.9133964817320703</v>
      </c>
      <c r="Q3320" s="77" t="s">
        <v>718</v>
      </c>
      <c r="U3320" s="227" t="s">
        <v>17391</v>
      </c>
      <c r="V3320" s="34">
        <v>0.4826388888888889</v>
      </c>
      <c r="W3320" s="85">
        <v>0.63194444444444442</v>
      </c>
      <c r="X3320" s="78">
        <f t="shared" si="242"/>
        <v>0.14930555555555552</v>
      </c>
    </row>
    <row r="3321" spans="1:24" x14ac:dyDescent="0.3">
      <c r="A3321" s="47" t="s">
        <v>15948</v>
      </c>
      <c r="B3321" s="68" t="s">
        <v>15949</v>
      </c>
      <c r="C3321" s="2" t="s">
        <v>1</v>
      </c>
      <c r="D3321" s="2">
        <v>40</v>
      </c>
      <c r="E3321" s="6">
        <v>29287</v>
      </c>
      <c r="F3321" s="7">
        <v>44123.639502314814</v>
      </c>
      <c r="G3321" s="69" t="s">
        <v>4</v>
      </c>
      <c r="H3321" s="68">
        <v>2090</v>
      </c>
      <c r="I3321" s="93">
        <f t="shared" si="239"/>
        <v>20.9</v>
      </c>
      <c r="J3321" s="93">
        <v>4.8979999999999997</v>
      </c>
      <c r="K3321" s="69">
        <v>100</v>
      </c>
      <c r="L3321" s="68">
        <v>407</v>
      </c>
      <c r="M3321" s="93">
        <f t="shared" si="240"/>
        <v>4.07</v>
      </c>
      <c r="N3321" s="93">
        <v>1.7190000000000001</v>
      </c>
      <c r="O3321" s="69">
        <v>100</v>
      </c>
      <c r="P3321" s="191">
        <f t="shared" si="241"/>
        <v>5.1351351351351342</v>
      </c>
      <c r="Q3321" s="77" t="s">
        <v>718</v>
      </c>
      <c r="U3321" s="227" t="s">
        <v>17391</v>
      </c>
      <c r="V3321" s="34">
        <v>0.4909722222222222</v>
      </c>
      <c r="W3321" s="85">
        <v>0.64583333333333337</v>
      </c>
      <c r="X3321" s="78">
        <f t="shared" si="242"/>
        <v>0.15486111111111117</v>
      </c>
    </row>
    <row r="3322" spans="1:24" x14ac:dyDescent="0.3">
      <c r="A3322" s="47" t="s">
        <v>15951</v>
      </c>
      <c r="B3322" s="68" t="s">
        <v>15952</v>
      </c>
      <c r="C3322" s="2" t="s">
        <v>1</v>
      </c>
      <c r="D3322" s="2">
        <v>58</v>
      </c>
      <c r="E3322" s="6">
        <v>22829</v>
      </c>
      <c r="F3322" s="7">
        <v>44123.664270833331</v>
      </c>
      <c r="G3322" s="69" t="s">
        <v>4</v>
      </c>
      <c r="H3322" s="68">
        <v>2666</v>
      </c>
      <c r="I3322" s="93">
        <f t="shared" si="239"/>
        <v>26.66</v>
      </c>
      <c r="J3322" s="93">
        <v>7.5789999999999997</v>
      </c>
      <c r="K3322" s="69">
        <v>100</v>
      </c>
      <c r="L3322" s="68">
        <v>540</v>
      </c>
      <c r="M3322" s="93">
        <f t="shared" si="240"/>
        <v>5.4</v>
      </c>
      <c r="N3322" s="93">
        <v>2.57</v>
      </c>
      <c r="O3322" s="69">
        <v>100</v>
      </c>
      <c r="P3322" s="191">
        <f t="shared" si="241"/>
        <v>4.9370370370370367</v>
      </c>
      <c r="Q3322" s="77" t="s">
        <v>718</v>
      </c>
      <c r="U3322" s="227" t="s">
        <v>17391</v>
      </c>
      <c r="V3322" s="34">
        <v>0.50347222222222221</v>
      </c>
      <c r="W3322" s="85">
        <v>0.66666666666666663</v>
      </c>
      <c r="X3322" s="78">
        <f t="shared" si="242"/>
        <v>0.16319444444444442</v>
      </c>
    </row>
    <row r="3323" spans="1:24" x14ac:dyDescent="0.3">
      <c r="A3323" s="47" t="s">
        <v>15955</v>
      </c>
      <c r="B3323" s="68" t="s">
        <v>15956</v>
      </c>
      <c r="C3323" s="2" t="s">
        <v>6</v>
      </c>
      <c r="D3323" s="2">
        <v>63</v>
      </c>
      <c r="E3323" s="6">
        <v>20988</v>
      </c>
      <c r="F3323" s="7">
        <v>44124.422847222224</v>
      </c>
      <c r="G3323" s="69" t="s">
        <v>4</v>
      </c>
      <c r="H3323" s="68">
        <v>2870</v>
      </c>
      <c r="I3323" s="93">
        <f t="shared" si="239"/>
        <v>28.98989898989899</v>
      </c>
      <c r="J3323" s="93">
        <v>5.48</v>
      </c>
      <c r="K3323" s="69">
        <v>99</v>
      </c>
      <c r="L3323" s="68">
        <v>1393</v>
      </c>
      <c r="M3323" s="93">
        <f t="shared" si="240"/>
        <v>14.070707070707071</v>
      </c>
      <c r="N3323" s="93">
        <v>4.0609999999999999</v>
      </c>
      <c r="O3323" s="69">
        <v>99</v>
      </c>
      <c r="P3323" s="191">
        <f t="shared" si="241"/>
        <v>2.0603015075376883</v>
      </c>
      <c r="Q3323" s="77" t="s">
        <v>718</v>
      </c>
      <c r="U3323" s="227" t="s">
        <v>17391</v>
      </c>
      <c r="V3323" s="34">
        <v>0.38541666666666669</v>
      </c>
      <c r="W3323" s="85">
        <v>0.53472222222222221</v>
      </c>
      <c r="X3323" s="78">
        <f t="shared" si="242"/>
        <v>0.14930555555555552</v>
      </c>
    </row>
    <row r="3324" spans="1:24" x14ac:dyDescent="0.3">
      <c r="A3324" s="47" t="s">
        <v>5180</v>
      </c>
      <c r="B3324" s="68" t="s">
        <v>5181</v>
      </c>
      <c r="C3324" s="2" t="s">
        <v>1</v>
      </c>
      <c r="D3324" s="2">
        <v>56</v>
      </c>
      <c r="E3324" s="6">
        <v>23595</v>
      </c>
      <c r="F3324" s="7">
        <v>44124.555046296293</v>
      </c>
      <c r="G3324" s="69" t="s">
        <v>4</v>
      </c>
      <c r="H3324" s="68">
        <v>1547</v>
      </c>
      <c r="I3324" s="93">
        <f t="shared" si="239"/>
        <v>15.47</v>
      </c>
      <c r="J3324" s="93">
        <v>4.4660000000000002</v>
      </c>
      <c r="K3324" s="69">
        <v>100</v>
      </c>
      <c r="L3324" s="68">
        <v>271</v>
      </c>
      <c r="M3324" s="93">
        <f t="shared" si="240"/>
        <v>2.71</v>
      </c>
      <c r="N3324" s="93">
        <v>1.7769999999999999</v>
      </c>
      <c r="O3324" s="69">
        <v>100</v>
      </c>
      <c r="P3324" s="191">
        <f t="shared" si="241"/>
        <v>5.7084870848708489</v>
      </c>
      <c r="Q3324" s="77" t="s">
        <v>718</v>
      </c>
      <c r="U3324" s="227" t="s">
        <v>17391</v>
      </c>
      <c r="V3324" s="34">
        <v>0.40138888888888885</v>
      </c>
      <c r="W3324" s="85">
        <v>0.56944444444444442</v>
      </c>
      <c r="X3324" s="78">
        <f t="shared" si="242"/>
        <v>0.16805555555555557</v>
      </c>
    </row>
    <row r="3325" spans="1:24" x14ac:dyDescent="0.3">
      <c r="A3325" s="47" t="s">
        <v>15958</v>
      </c>
      <c r="B3325" s="68" t="s">
        <v>10311</v>
      </c>
      <c r="C3325" s="2" t="s">
        <v>1</v>
      </c>
      <c r="D3325" s="2">
        <v>63</v>
      </c>
      <c r="E3325" s="6">
        <v>20985</v>
      </c>
      <c r="F3325" s="7">
        <v>44124.573958333334</v>
      </c>
      <c r="G3325" s="69" t="s">
        <v>4</v>
      </c>
      <c r="H3325" s="68">
        <v>1479</v>
      </c>
      <c r="I3325" s="93">
        <f t="shared" si="239"/>
        <v>14.79</v>
      </c>
      <c r="J3325" s="93">
        <v>3.2360000000000002</v>
      </c>
      <c r="K3325" s="69">
        <v>100</v>
      </c>
      <c r="L3325" s="68">
        <v>399</v>
      </c>
      <c r="M3325" s="93">
        <f t="shared" si="240"/>
        <v>3.99</v>
      </c>
      <c r="N3325" s="93">
        <v>2.0670000000000002</v>
      </c>
      <c r="O3325" s="69">
        <v>100</v>
      </c>
      <c r="P3325" s="191">
        <f t="shared" si="241"/>
        <v>3.7067669172932325</v>
      </c>
      <c r="Q3325" s="77" t="s">
        <v>718</v>
      </c>
      <c r="U3325" s="227" t="s">
        <v>17391</v>
      </c>
      <c r="V3325" s="34">
        <v>0.42222222222222222</v>
      </c>
      <c r="W3325" s="85">
        <v>0.58333333333333337</v>
      </c>
      <c r="X3325" s="78">
        <f t="shared" si="242"/>
        <v>0.16111111111111115</v>
      </c>
    </row>
    <row r="3326" spans="1:24" x14ac:dyDescent="0.3">
      <c r="A3326" s="47" t="s">
        <v>15959</v>
      </c>
      <c r="B3326" s="68" t="s">
        <v>15960</v>
      </c>
      <c r="C3326" s="2" t="s">
        <v>1</v>
      </c>
      <c r="D3326" s="2">
        <v>42</v>
      </c>
      <c r="E3326" s="6">
        <v>28534</v>
      </c>
      <c r="F3326" s="7">
        <v>44124.616319444445</v>
      </c>
      <c r="G3326" s="69" t="s">
        <v>4</v>
      </c>
      <c r="H3326" s="68">
        <v>1679</v>
      </c>
      <c r="I3326" s="93">
        <f t="shared" si="239"/>
        <v>16.959595959595958</v>
      </c>
      <c r="J3326" s="93">
        <v>3.8809999999999998</v>
      </c>
      <c r="K3326" s="69">
        <v>99</v>
      </c>
      <c r="L3326" s="68">
        <v>364</v>
      </c>
      <c r="M3326" s="93">
        <f t="shared" si="240"/>
        <v>3.6767676767676769</v>
      </c>
      <c r="N3326" s="93">
        <v>1.873</v>
      </c>
      <c r="O3326" s="69">
        <v>99</v>
      </c>
      <c r="P3326" s="191">
        <f t="shared" si="241"/>
        <v>4.6126373626373622</v>
      </c>
      <c r="Q3326" s="77" t="s">
        <v>718</v>
      </c>
      <c r="U3326" s="227" t="s">
        <v>17391</v>
      </c>
      <c r="V3326" s="34">
        <v>0.4777777777777778</v>
      </c>
      <c r="W3326" s="85">
        <v>0.63194444444444442</v>
      </c>
      <c r="X3326" s="78">
        <f t="shared" si="242"/>
        <v>0.15416666666666662</v>
      </c>
    </row>
    <row r="3327" spans="1:24" x14ac:dyDescent="0.3">
      <c r="A3327" s="47" t="s">
        <v>4691</v>
      </c>
      <c r="B3327" s="68" t="s">
        <v>1886</v>
      </c>
      <c r="C3327" s="2" t="s">
        <v>1</v>
      </c>
      <c r="D3327" s="2">
        <v>56</v>
      </c>
      <c r="E3327" s="6">
        <v>23399</v>
      </c>
      <c r="F3327" s="7">
        <v>44124.637013888889</v>
      </c>
      <c r="G3327" s="69" t="s">
        <v>4</v>
      </c>
      <c r="H3327" s="68">
        <v>1996</v>
      </c>
      <c r="I3327" s="93">
        <f t="shared" si="239"/>
        <v>19.96</v>
      </c>
      <c r="J3327" s="93">
        <v>4.33</v>
      </c>
      <c r="K3327" s="69">
        <v>100</v>
      </c>
      <c r="L3327" s="68">
        <v>490</v>
      </c>
      <c r="M3327" s="93">
        <f t="shared" si="240"/>
        <v>4.9000000000000004</v>
      </c>
      <c r="N3327" s="93">
        <v>2.0379999999999998</v>
      </c>
      <c r="O3327" s="69">
        <v>100</v>
      </c>
      <c r="P3327" s="191">
        <f t="shared" si="241"/>
        <v>4.073469387755102</v>
      </c>
      <c r="Q3327" s="77" t="s">
        <v>718</v>
      </c>
      <c r="U3327" s="227" t="s">
        <v>17391</v>
      </c>
      <c r="V3327" s="34">
        <v>0.49305555555555558</v>
      </c>
      <c r="W3327" s="85">
        <v>0.65972222222222221</v>
      </c>
      <c r="X3327" s="78">
        <f t="shared" si="242"/>
        <v>0.16666666666666663</v>
      </c>
    </row>
    <row r="3328" spans="1:24" x14ac:dyDescent="0.3">
      <c r="A3328" s="47" t="s">
        <v>2970</v>
      </c>
      <c r="B3328" s="68" t="s">
        <v>213</v>
      </c>
      <c r="C3328" s="2" t="s">
        <v>1</v>
      </c>
      <c r="D3328" s="2">
        <v>51</v>
      </c>
      <c r="E3328" s="6">
        <v>25355</v>
      </c>
      <c r="F3328" s="7">
        <v>44124.649826388886</v>
      </c>
      <c r="G3328" s="69" t="s">
        <v>4</v>
      </c>
      <c r="H3328" s="68">
        <v>2402</v>
      </c>
      <c r="I3328" s="93">
        <f t="shared" si="239"/>
        <v>24.262626262626263</v>
      </c>
      <c r="J3328" s="93">
        <v>4.8940000000000001</v>
      </c>
      <c r="K3328" s="69">
        <v>99</v>
      </c>
      <c r="L3328" s="68">
        <v>346</v>
      </c>
      <c r="M3328" s="93">
        <f t="shared" si="240"/>
        <v>3.4949494949494948</v>
      </c>
      <c r="N3328" s="93">
        <v>1.903</v>
      </c>
      <c r="O3328" s="69">
        <v>99</v>
      </c>
      <c r="P3328" s="191">
        <f t="shared" si="241"/>
        <v>6.9421965317919083</v>
      </c>
      <c r="Q3328" s="77" t="s">
        <v>718</v>
      </c>
      <c r="U3328" s="227" t="s">
        <v>17391</v>
      </c>
      <c r="V3328" s="34">
        <v>0.51874999999999993</v>
      </c>
      <c r="W3328" s="85">
        <v>0.68055555555555547</v>
      </c>
      <c r="X3328" s="78">
        <f t="shared" si="242"/>
        <v>0.16180555555555554</v>
      </c>
    </row>
    <row r="3329" spans="1:24" x14ac:dyDescent="0.3">
      <c r="A3329" s="47" t="s">
        <v>15964</v>
      </c>
      <c r="B3329" s="68" t="s">
        <v>6286</v>
      </c>
      <c r="C3329" s="2" t="s">
        <v>1</v>
      </c>
      <c r="D3329" s="2">
        <v>45</v>
      </c>
      <c r="E3329" s="6">
        <v>27526</v>
      </c>
      <c r="F3329" s="7">
        <v>44125.393819444442</v>
      </c>
      <c r="G3329" s="69" t="s">
        <v>4</v>
      </c>
      <c r="H3329" s="68">
        <v>2031</v>
      </c>
      <c r="I3329" s="93">
        <f t="shared" si="239"/>
        <v>20.309999999999999</v>
      </c>
      <c r="J3329" s="93">
        <v>4.3639999999999999</v>
      </c>
      <c r="K3329" s="69">
        <v>100</v>
      </c>
      <c r="L3329" s="68">
        <v>559</v>
      </c>
      <c r="M3329" s="93">
        <f t="shared" si="240"/>
        <v>5.59</v>
      </c>
      <c r="N3329" s="93">
        <v>2.198</v>
      </c>
      <c r="O3329" s="69">
        <v>100</v>
      </c>
      <c r="P3329" s="191">
        <f t="shared" si="241"/>
        <v>3.6332737030411448</v>
      </c>
      <c r="Q3329" s="77" t="s">
        <v>718</v>
      </c>
      <c r="U3329" s="227" t="s">
        <v>17391</v>
      </c>
      <c r="V3329" s="34">
        <v>0.3833333333333333</v>
      </c>
      <c r="W3329" s="85">
        <v>0.52083333333333337</v>
      </c>
      <c r="X3329" s="78">
        <f t="shared" si="242"/>
        <v>0.13750000000000007</v>
      </c>
    </row>
    <row r="3330" spans="1:24" x14ac:dyDescent="0.3">
      <c r="A3330" s="47" t="s">
        <v>15966</v>
      </c>
      <c r="B3330" s="68" t="s">
        <v>6297</v>
      </c>
      <c r="C3330" s="2" t="s">
        <v>1</v>
      </c>
      <c r="D3330" s="2">
        <v>51</v>
      </c>
      <c r="E3330" s="6">
        <v>25231</v>
      </c>
      <c r="F3330" s="7">
        <v>44125.549201388887</v>
      </c>
      <c r="G3330" s="69" t="s">
        <v>4</v>
      </c>
      <c r="H3330" s="68">
        <v>2521</v>
      </c>
      <c r="I3330" s="93">
        <f t="shared" si="239"/>
        <v>25.464646464646464</v>
      </c>
      <c r="J3330" s="93">
        <v>7.8470000000000004</v>
      </c>
      <c r="K3330" s="69">
        <v>99</v>
      </c>
      <c r="L3330" s="68">
        <v>393</v>
      </c>
      <c r="M3330" s="93">
        <f t="shared" si="240"/>
        <v>3.9696969696969697</v>
      </c>
      <c r="N3330" s="93">
        <v>2.0579999999999998</v>
      </c>
      <c r="O3330" s="69">
        <v>99</v>
      </c>
      <c r="P3330" s="191">
        <f t="shared" si="241"/>
        <v>6.4147582697201013</v>
      </c>
      <c r="Q3330" s="77" t="s">
        <v>718</v>
      </c>
      <c r="U3330" s="227" t="s">
        <v>17391</v>
      </c>
      <c r="V3330" s="34">
        <v>0.42708333333333331</v>
      </c>
      <c r="W3330" s="85">
        <v>0.56944444444444442</v>
      </c>
      <c r="X3330" s="78">
        <f t="shared" si="242"/>
        <v>0.1423611111111111</v>
      </c>
    </row>
    <row r="3331" spans="1:24" x14ac:dyDescent="0.3">
      <c r="A3331" s="47" t="s">
        <v>3199</v>
      </c>
      <c r="B3331" s="68" t="s">
        <v>1045</v>
      </c>
      <c r="C3331" s="2" t="s">
        <v>1</v>
      </c>
      <c r="D3331" s="2">
        <v>65</v>
      </c>
      <c r="E3331" s="6">
        <v>20095</v>
      </c>
      <c r="F3331" s="7">
        <v>44125.576840277776</v>
      </c>
      <c r="G3331" s="69" t="s">
        <v>4</v>
      </c>
      <c r="H3331" s="68">
        <v>2072</v>
      </c>
      <c r="I3331" s="93">
        <f t="shared" si="239"/>
        <v>20.929292929292931</v>
      </c>
      <c r="J3331" s="93">
        <v>4.5940000000000003</v>
      </c>
      <c r="K3331" s="69">
        <v>99</v>
      </c>
      <c r="L3331" s="68">
        <v>370</v>
      </c>
      <c r="M3331" s="93">
        <f t="shared" si="240"/>
        <v>3.7373737373737375</v>
      </c>
      <c r="N3331" s="93">
        <v>1.827</v>
      </c>
      <c r="O3331" s="69">
        <v>99</v>
      </c>
      <c r="P3331" s="191">
        <f t="shared" si="241"/>
        <v>5.6000000000000005</v>
      </c>
      <c r="Q3331" s="77" t="s">
        <v>718</v>
      </c>
      <c r="U3331" s="227" t="s">
        <v>17391</v>
      </c>
      <c r="V3331" s="34">
        <v>0.43541666666666662</v>
      </c>
      <c r="W3331" s="85">
        <v>0.58333333333333337</v>
      </c>
      <c r="X3331" s="78">
        <f t="shared" si="242"/>
        <v>0.14791666666666675</v>
      </c>
    </row>
    <row r="3332" spans="1:24" x14ac:dyDescent="0.3">
      <c r="A3332" s="47" t="s">
        <v>3132</v>
      </c>
      <c r="B3332" s="68" t="s">
        <v>967</v>
      </c>
      <c r="C3332" s="2" t="s">
        <v>1</v>
      </c>
      <c r="D3332" s="2">
        <v>66</v>
      </c>
      <c r="E3332" s="6">
        <v>19765</v>
      </c>
      <c r="F3332" s="7">
        <v>44125.587361111109</v>
      </c>
      <c r="G3332" s="69" t="s">
        <v>4</v>
      </c>
      <c r="H3332" s="68">
        <v>2320</v>
      </c>
      <c r="I3332" s="93">
        <f t="shared" si="239"/>
        <v>23.2</v>
      </c>
      <c r="J3332" s="93">
        <v>4.4539999999999997</v>
      </c>
      <c r="K3332" s="69">
        <v>100</v>
      </c>
      <c r="L3332" s="68">
        <v>677</v>
      </c>
      <c r="M3332" s="93">
        <f t="shared" si="240"/>
        <v>6.77</v>
      </c>
      <c r="N3332" s="93">
        <v>2.5419999999999998</v>
      </c>
      <c r="O3332" s="69">
        <v>100</v>
      </c>
      <c r="P3332" s="191">
        <f t="shared" si="241"/>
        <v>3.4268833087149191</v>
      </c>
      <c r="Q3332" s="77" t="s">
        <v>718</v>
      </c>
      <c r="U3332" s="227" t="s">
        <v>17391</v>
      </c>
      <c r="V3332" s="34">
        <v>0.44444444444444442</v>
      </c>
      <c r="W3332" s="85">
        <v>0.59722222222222221</v>
      </c>
      <c r="X3332" s="78">
        <f t="shared" si="242"/>
        <v>0.15277777777777779</v>
      </c>
    </row>
    <row r="3333" spans="1:24" x14ac:dyDescent="0.3">
      <c r="A3333" s="47" t="s">
        <v>4150</v>
      </c>
      <c r="B3333" s="68" t="s">
        <v>4151</v>
      </c>
      <c r="C3333" s="2" t="s">
        <v>1</v>
      </c>
      <c r="D3333" s="2">
        <v>51</v>
      </c>
      <c r="E3333" s="6">
        <v>25343</v>
      </c>
      <c r="F3333" s="7">
        <v>44125.618877314817</v>
      </c>
      <c r="G3333" s="69" t="s">
        <v>4</v>
      </c>
      <c r="H3333" s="68">
        <v>1831</v>
      </c>
      <c r="I3333" s="93">
        <f t="shared" si="239"/>
        <v>18.309999999999999</v>
      </c>
      <c r="J3333" s="93">
        <v>4.17</v>
      </c>
      <c r="K3333" s="69">
        <v>100</v>
      </c>
      <c r="L3333" s="68">
        <v>465</v>
      </c>
      <c r="M3333" s="93">
        <f t="shared" si="240"/>
        <v>4.6500000000000004</v>
      </c>
      <c r="N3333" s="93">
        <v>2.3969999999999998</v>
      </c>
      <c r="O3333" s="69">
        <v>100</v>
      </c>
      <c r="P3333" s="191">
        <f t="shared" si="241"/>
        <v>3.93763440860215</v>
      </c>
      <c r="Q3333" s="77" t="s">
        <v>718</v>
      </c>
      <c r="U3333" s="227" t="s">
        <v>17391</v>
      </c>
      <c r="V3333" s="34">
        <v>0.47013888888888888</v>
      </c>
      <c r="W3333" s="85">
        <v>0.63194444444444442</v>
      </c>
      <c r="X3333" s="78">
        <f t="shared" si="242"/>
        <v>0.16180555555555554</v>
      </c>
    </row>
    <row r="3334" spans="1:24" x14ac:dyDescent="0.3">
      <c r="A3334" s="47" t="s">
        <v>15967</v>
      </c>
      <c r="B3334" s="68" t="s">
        <v>15968</v>
      </c>
      <c r="C3334" s="2" t="s">
        <v>1</v>
      </c>
      <c r="D3334" s="2">
        <v>76</v>
      </c>
      <c r="E3334" s="6">
        <v>16219</v>
      </c>
      <c r="F3334" s="7">
        <v>44125.641516203701</v>
      </c>
      <c r="G3334" s="69" t="s">
        <v>4</v>
      </c>
      <c r="H3334" s="68">
        <v>2943</v>
      </c>
      <c r="I3334" s="93">
        <f t="shared" si="239"/>
        <v>29.727272727272727</v>
      </c>
      <c r="J3334" s="93">
        <v>5.31</v>
      </c>
      <c r="K3334" s="69">
        <v>99</v>
      </c>
      <c r="L3334" s="68">
        <v>782</v>
      </c>
      <c r="M3334" s="93">
        <f t="shared" si="240"/>
        <v>7.8989898989898988</v>
      </c>
      <c r="N3334" s="93">
        <v>2.8479999999999999</v>
      </c>
      <c r="O3334" s="69">
        <v>99</v>
      </c>
      <c r="P3334" s="191">
        <f t="shared" si="241"/>
        <v>3.7634271099744248</v>
      </c>
      <c r="Q3334" s="77" t="s">
        <v>718</v>
      </c>
      <c r="U3334" s="227" t="s">
        <v>17391</v>
      </c>
      <c r="V3334" s="34">
        <v>0.51527777777777783</v>
      </c>
      <c r="W3334" s="85">
        <v>0.66666666666666663</v>
      </c>
      <c r="X3334" s="78">
        <f t="shared" si="242"/>
        <v>0.1513888888888888</v>
      </c>
    </row>
    <row r="3335" spans="1:24" x14ac:dyDescent="0.3">
      <c r="A3335" s="47" t="s">
        <v>15969</v>
      </c>
      <c r="B3335" s="68" t="s">
        <v>283</v>
      </c>
      <c r="C3335" s="2" t="s">
        <v>1</v>
      </c>
      <c r="D3335" s="2">
        <v>52</v>
      </c>
      <c r="E3335" s="6">
        <v>25101</v>
      </c>
      <c r="F3335" s="7">
        <v>44125.655405092592</v>
      </c>
      <c r="G3335" s="69" t="s">
        <v>4</v>
      </c>
      <c r="H3335" s="68">
        <v>1705</v>
      </c>
      <c r="I3335" s="93">
        <f t="shared" si="239"/>
        <v>17.222222222222221</v>
      </c>
      <c r="J3335" s="93">
        <v>4.0090000000000003</v>
      </c>
      <c r="K3335" s="69">
        <v>99</v>
      </c>
      <c r="L3335" s="68">
        <v>465</v>
      </c>
      <c r="M3335" s="93">
        <f t="shared" si="240"/>
        <v>4.6969696969696972</v>
      </c>
      <c r="N3335" s="93">
        <v>2.15</v>
      </c>
      <c r="O3335" s="69">
        <v>99</v>
      </c>
      <c r="P3335" s="191">
        <f t="shared" si="241"/>
        <v>3.6666666666666661</v>
      </c>
      <c r="Q3335" s="77" t="s">
        <v>718</v>
      </c>
      <c r="U3335" s="227" t="s">
        <v>17391</v>
      </c>
      <c r="V3335" s="34">
        <v>0.52222222222222225</v>
      </c>
      <c r="W3335" s="85">
        <v>0.68055555555555547</v>
      </c>
      <c r="X3335" s="78">
        <f t="shared" si="242"/>
        <v>0.15833333333333321</v>
      </c>
    </row>
    <row r="3336" spans="1:24" x14ac:dyDescent="0.3">
      <c r="A3336" s="47" t="s">
        <v>15973</v>
      </c>
      <c r="B3336" s="68" t="s">
        <v>5427</v>
      </c>
      <c r="C3336" s="2" t="s">
        <v>1</v>
      </c>
      <c r="D3336" s="2">
        <v>56</v>
      </c>
      <c r="E3336" s="6">
        <v>23440</v>
      </c>
      <c r="F3336" s="7">
        <v>44126.525682870371</v>
      </c>
      <c r="G3336" s="69" t="s">
        <v>4</v>
      </c>
      <c r="H3336" s="68">
        <v>1610</v>
      </c>
      <c r="I3336" s="93">
        <f t="shared" si="239"/>
        <v>16.100000000000001</v>
      </c>
      <c r="J3336" s="93">
        <v>4.5960000000000001</v>
      </c>
      <c r="K3336" s="69">
        <v>100</v>
      </c>
      <c r="L3336" s="68">
        <v>295</v>
      </c>
      <c r="M3336" s="93">
        <f t="shared" si="240"/>
        <v>2.95</v>
      </c>
      <c r="N3336" s="93">
        <v>1.69</v>
      </c>
      <c r="O3336" s="69">
        <v>100</v>
      </c>
      <c r="P3336" s="191">
        <f t="shared" si="241"/>
        <v>5.4576271186440684</v>
      </c>
      <c r="Q3336" s="77" t="s">
        <v>718</v>
      </c>
      <c r="U3336" s="227" t="s">
        <v>17391</v>
      </c>
      <c r="V3336" s="34">
        <v>0.39513888888888887</v>
      </c>
      <c r="W3336" s="85">
        <v>0.53472222222222221</v>
      </c>
      <c r="X3336" s="78">
        <f t="shared" si="242"/>
        <v>0.13958333333333334</v>
      </c>
    </row>
    <row r="3337" spans="1:24" x14ac:dyDescent="0.3">
      <c r="A3337" s="47" t="s">
        <v>4483</v>
      </c>
      <c r="B3337" s="68" t="s">
        <v>4484</v>
      </c>
      <c r="C3337" s="2" t="s">
        <v>1</v>
      </c>
      <c r="D3337" s="2">
        <v>57</v>
      </c>
      <c r="E3337" s="6">
        <v>23037</v>
      </c>
      <c r="F3337" s="7">
        <v>44126.533275462964</v>
      </c>
      <c r="G3337" s="69" t="s">
        <v>4</v>
      </c>
      <c r="H3337" s="68">
        <v>2961</v>
      </c>
      <c r="I3337" s="93">
        <f t="shared" si="239"/>
        <v>29.90909090909091</v>
      </c>
      <c r="J3337" s="93">
        <v>5.6840000000000002</v>
      </c>
      <c r="K3337" s="69">
        <v>99</v>
      </c>
      <c r="L3337" s="68">
        <v>495</v>
      </c>
      <c r="M3337" s="93">
        <f t="shared" si="240"/>
        <v>5</v>
      </c>
      <c r="N3337" s="93">
        <v>2.1989999999999998</v>
      </c>
      <c r="O3337" s="69">
        <v>99</v>
      </c>
      <c r="P3337" s="191">
        <f t="shared" si="241"/>
        <v>5.9818181818181824</v>
      </c>
      <c r="Q3337" s="77" t="s">
        <v>718</v>
      </c>
      <c r="U3337" s="227" t="s">
        <v>17391</v>
      </c>
      <c r="V3337" s="34">
        <v>0.40486111111111112</v>
      </c>
      <c r="W3337" s="85">
        <v>0.54861111111111105</v>
      </c>
      <c r="X3337" s="78">
        <f t="shared" si="242"/>
        <v>0.14374999999999993</v>
      </c>
    </row>
    <row r="3338" spans="1:24" x14ac:dyDescent="0.3">
      <c r="A3338" s="47" t="s">
        <v>15974</v>
      </c>
      <c r="B3338" s="68" t="s">
        <v>15975</v>
      </c>
      <c r="C3338" s="2" t="s">
        <v>6</v>
      </c>
      <c r="D3338" s="2">
        <v>86</v>
      </c>
      <c r="E3338" s="6">
        <v>12633</v>
      </c>
      <c r="F3338" s="7">
        <v>44126.561006944445</v>
      </c>
      <c r="G3338" s="69" t="s">
        <v>4</v>
      </c>
      <c r="H3338" s="68">
        <v>3110</v>
      </c>
      <c r="I3338" s="93">
        <f t="shared" si="239"/>
        <v>31.1</v>
      </c>
      <c r="J3338" s="93">
        <v>5.2290000000000001</v>
      </c>
      <c r="K3338" s="69">
        <v>100</v>
      </c>
      <c r="L3338" s="68">
        <v>1290</v>
      </c>
      <c r="M3338" s="93">
        <f t="shared" si="240"/>
        <v>12.9</v>
      </c>
      <c r="N3338" s="93">
        <v>3.6309999999999998</v>
      </c>
      <c r="O3338" s="69">
        <v>100</v>
      </c>
      <c r="P3338" s="191">
        <f t="shared" si="241"/>
        <v>2.4108527131782944</v>
      </c>
      <c r="Q3338" s="77" t="s">
        <v>718</v>
      </c>
      <c r="U3338" s="227" t="s">
        <v>17391</v>
      </c>
      <c r="V3338" s="34">
        <v>0.4284722222222222</v>
      </c>
      <c r="W3338" s="85">
        <v>0.58333333333333337</v>
      </c>
      <c r="X3338" s="78">
        <f t="shared" si="242"/>
        <v>0.15486111111111117</v>
      </c>
    </row>
    <row r="3339" spans="1:24" x14ac:dyDescent="0.3">
      <c r="A3339" s="47" t="s">
        <v>15976</v>
      </c>
      <c r="B3339" s="68" t="s">
        <v>1582</v>
      </c>
      <c r="C3339" s="2" t="s">
        <v>1</v>
      </c>
      <c r="D3339" s="2">
        <v>45</v>
      </c>
      <c r="E3339" s="6">
        <v>27458</v>
      </c>
      <c r="F3339" s="7">
        <v>44126.58321759259</v>
      </c>
      <c r="G3339" s="69" t="s">
        <v>4</v>
      </c>
      <c r="H3339" s="68">
        <v>1980</v>
      </c>
      <c r="I3339" s="93">
        <f t="shared" ref="I3339:I3402" si="243">H3339/K3339</f>
        <v>19.8</v>
      </c>
      <c r="J3339" s="93">
        <v>4.5510000000000002</v>
      </c>
      <c r="K3339" s="69">
        <v>100</v>
      </c>
      <c r="L3339" s="68">
        <v>535</v>
      </c>
      <c r="M3339" s="93">
        <f t="shared" ref="M3339:M3402" si="244">L3339/O3339</f>
        <v>5.35</v>
      </c>
      <c r="N3339" s="93">
        <v>2.2040000000000002</v>
      </c>
      <c r="O3339" s="69">
        <v>100</v>
      </c>
      <c r="P3339" s="191">
        <f t="shared" ref="P3339:P3402" si="245">I3339/M3339</f>
        <v>3.7009345794392527</v>
      </c>
      <c r="Q3339" s="77" t="s">
        <v>718</v>
      </c>
      <c r="U3339" s="227" t="s">
        <v>17391</v>
      </c>
      <c r="V3339" s="34">
        <v>0.44097222222222227</v>
      </c>
      <c r="W3339" s="85">
        <v>0.59722222222222221</v>
      </c>
      <c r="X3339" s="78">
        <f t="shared" ref="X3339:X3402" si="246">W3339-V3339</f>
        <v>0.15624999999999994</v>
      </c>
    </row>
    <row r="3340" spans="1:24" x14ac:dyDescent="0.3">
      <c r="A3340" s="47" t="s">
        <v>15977</v>
      </c>
      <c r="B3340" s="68" t="s">
        <v>1598</v>
      </c>
      <c r="C3340" s="2" t="s">
        <v>1</v>
      </c>
      <c r="D3340" s="2">
        <v>56</v>
      </c>
      <c r="E3340" s="6">
        <v>23461</v>
      </c>
      <c r="F3340" s="7">
        <v>44126.634120370371</v>
      </c>
      <c r="G3340" s="69" t="s">
        <v>4</v>
      </c>
      <c r="H3340" s="68">
        <v>3570</v>
      </c>
      <c r="I3340" s="93">
        <f t="shared" si="243"/>
        <v>36.060606060606062</v>
      </c>
      <c r="J3340" s="93">
        <v>6.4459999999999997</v>
      </c>
      <c r="K3340" s="69">
        <v>99</v>
      </c>
      <c r="L3340" s="68">
        <v>570</v>
      </c>
      <c r="M3340" s="93">
        <f t="shared" si="244"/>
        <v>5.7575757575757578</v>
      </c>
      <c r="N3340" s="93">
        <v>2.0459999999999998</v>
      </c>
      <c r="O3340" s="69">
        <v>99</v>
      </c>
      <c r="P3340" s="191">
        <f t="shared" si="245"/>
        <v>6.2631578947368425</v>
      </c>
      <c r="Q3340" s="77" t="s">
        <v>718</v>
      </c>
      <c r="U3340" s="227" t="s">
        <v>17391</v>
      </c>
      <c r="V3340" s="34">
        <v>0.48958333333333331</v>
      </c>
      <c r="W3340" s="85">
        <v>0.65972222222222221</v>
      </c>
      <c r="X3340" s="78">
        <f t="shared" si="246"/>
        <v>0.1701388888888889</v>
      </c>
    </row>
    <row r="3341" spans="1:24" x14ac:dyDescent="0.3">
      <c r="A3341" s="47" t="s">
        <v>15980</v>
      </c>
      <c r="B3341" s="68" t="s">
        <v>1318</v>
      </c>
      <c r="C3341" s="2" t="s">
        <v>6</v>
      </c>
      <c r="D3341" s="2">
        <v>62</v>
      </c>
      <c r="E3341" s="6">
        <v>21178</v>
      </c>
      <c r="F3341" s="7">
        <v>44126.665983796294</v>
      </c>
      <c r="G3341" s="69" t="s">
        <v>4</v>
      </c>
      <c r="H3341" s="68">
        <v>1417</v>
      </c>
      <c r="I3341" s="93">
        <f t="shared" si="243"/>
        <v>14.313131313131313</v>
      </c>
      <c r="J3341" s="93">
        <v>4.0750000000000002</v>
      </c>
      <c r="K3341" s="69">
        <v>99</v>
      </c>
      <c r="L3341" s="68">
        <v>528</v>
      </c>
      <c r="M3341" s="93">
        <f t="shared" si="244"/>
        <v>5.333333333333333</v>
      </c>
      <c r="N3341" s="93">
        <v>2.4239999999999999</v>
      </c>
      <c r="O3341" s="69">
        <v>99</v>
      </c>
      <c r="P3341" s="191">
        <f t="shared" si="245"/>
        <v>2.6837121212121215</v>
      </c>
      <c r="Q3341" s="77" t="s">
        <v>718</v>
      </c>
      <c r="U3341" s="227" t="s">
        <v>17391</v>
      </c>
      <c r="V3341" s="34">
        <v>0.53819444444444442</v>
      </c>
      <c r="W3341" s="85">
        <v>0.70833333333333337</v>
      </c>
      <c r="X3341" s="78">
        <f t="shared" si="246"/>
        <v>0.17013888888888895</v>
      </c>
    </row>
    <row r="3342" spans="1:24" x14ac:dyDescent="0.3">
      <c r="A3342" s="47" t="s">
        <v>15983</v>
      </c>
      <c r="B3342" s="68" t="s">
        <v>1262</v>
      </c>
      <c r="C3342" s="2" t="s">
        <v>1</v>
      </c>
      <c r="D3342" s="2">
        <v>60</v>
      </c>
      <c r="E3342" s="6">
        <v>22080</v>
      </c>
      <c r="F3342" s="7">
        <v>44127.556875000002</v>
      </c>
      <c r="G3342" s="69" t="s">
        <v>4</v>
      </c>
      <c r="H3342" s="68">
        <v>3760</v>
      </c>
      <c r="I3342" s="93">
        <f t="shared" si="243"/>
        <v>37.979797979797979</v>
      </c>
      <c r="J3342" s="93">
        <v>7.609</v>
      </c>
      <c r="K3342" s="69">
        <v>99</v>
      </c>
      <c r="L3342" s="68">
        <v>482</v>
      </c>
      <c r="M3342" s="93">
        <f t="shared" si="244"/>
        <v>4.8686868686868685</v>
      </c>
      <c r="N3342" s="93">
        <v>2.6749999999999998</v>
      </c>
      <c r="O3342" s="69">
        <v>99</v>
      </c>
      <c r="P3342" s="191">
        <f t="shared" si="245"/>
        <v>7.800829875518672</v>
      </c>
      <c r="Q3342" s="77" t="s">
        <v>718</v>
      </c>
      <c r="U3342" s="227" t="s">
        <v>17391</v>
      </c>
      <c r="V3342" s="34">
        <v>0.41875000000000001</v>
      </c>
      <c r="W3342" s="85">
        <v>0.56597222222222221</v>
      </c>
      <c r="X3342" s="78">
        <f t="shared" si="246"/>
        <v>0.1472222222222222</v>
      </c>
    </row>
    <row r="3343" spans="1:24" x14ac:dyDescent="0.3">
      <c r="A3343" s="47" t="s">
        <v>3948</v>
      </c>
      <c r="B3343" s="68" t="s">
        <v>1314</v>
      </c>
      <c r="C3343" s="2" t="s">
        <v>1</v>
      </c>
      <c r="D3343" s="2">
        <v>52</v>
      </c>
      <c r="E3343" s="6">
        <v>24858</v>
      </c>
      <c r="F3343" s="7">
        <v>44130.539768518516</v>
      </c>
      <c r="G3343" s="69" t="s">
        <v>4</v>
      </c>
      <c r="H3343" s="68">
        <v>1991</v>
      </c>
      <c r="I3343" s="93">
        <f t="shared" si="243"/>
        <v>19.91</v>
      </c>
      <c r="J3343" s="93">
        <v>4.59</v>
      </c>
      <c r="K3343" s="69">
        <v>100</v>
      </c>
      <c r="L3343" s="68">
        <v>431</v>
      </c>
      <c r="M3343" s="93">
        <f t="shared" si="244"/>
        <v>4.3099999999999996</v>
      </c>
      <c r="N3343" s="93">
        <v>1.8520000000000001</v>
      </c>
      <c r="O3343" s="69">
        <v>100</v>
      </c>
      <c r="P3343" s="191">
        <f t="shared" si="245"/>
        <v>4.6194895591647338</v>
      </c>
      <c r="Q3343" s="77" t="s">
        <v>718</v>
      </c>
      <c r="U3343" s="227" t="s">
        <v>17391</v>
      </c>
      <c r="V3343" s="34">
        <v>0.40277777777777773</v>
      </c>
      <c r="W3343" s="85">
        <v>0.54861111111111105</v>
      </c>
      <c r="X3343" s="78">
        <f t="shared" si="246"/>
        <v>0.14583333333333331</v>
      </c>
    </row>
    <row r="3344" spans="1:24" x14ac:dyDescent="0.3">
      <c r="A3344" s="47" t="s">
        <v>2934</v>
      </c>
      <c r="B3344" s="68" t="s">
        <v>89</v>
      </c>
      <c r="C3344" s="2" t="s">
        <v>1</v>
      </c>
      <c r="D3344" s="2">
        <v>61</v>
      </c>
      <c r="E3344" s="6">
        <v>21539</v>
      </c>
      <c r="F3344" s="7">
        <v>44130.556307870371</v>
      </c>
      <c r="G3344" s="69" t="s">
        <v>4</v>
      </c>
      <c r="H3344" s="68">
        <v>5179</v>
      </c>
      <c r="I3344" s="93">
        <f t="shared" si="243"/>
        <v>51.79</v>
      </c>
      <c r="J3344" s="93">
        <v>8.09</v>
      </c>
      <c r="K3344" s="69">
        <v>100</v>
      </c>
      <c r="L3344" s="68">
        <v>923</v>
      </c>
      <c r="M3344" s="93">
        <f t="shared" si="244"/>
        <v>9.23</v>
      </c>
      <c r="N3344" s="93">
        <v>3.1549999999999998</v>
      </c>
      <c r="O3344" s="69">
        <v>100</v>
      </c>
      <c r="P3344" s="191">
        <f t="shared" si="245"/>
        <v>5.6110509209100758</v>
      </c>
      <c r="Q3344" s="77" t="s">
        <v>718</v>
      </c>
      <c r="U3344" s="227" t="s">
        <v>17391</v>
      </c>
      <c r="V3344" s="34">
        <v>0.42291666666666666</v>
      </c>
      <c r="W3344" s="85">
        <v>0.5625</v>
      </c>
      <c r="X3344" s="78">
        <f t="shared" si="246"/>
        <v>0.13958333333333334</v>
      </c>
    </row>
    <row r="3345" spans="1:24" x14ac:dyDescent="0.3">
      <c r="A3345" s="47" t="s">
        <v>15989</v>
      </c>
      <c r="B3345" s="68" t="s">
        <v>1552</v>
      </c>
      <c r="C3345" s="2" t="s">
        <v>1</v>
      </c>
      <c r="D3345" s="2">
        <v>72</v>
      </c>
      <c r="E3345" s="6">
        <v>17751</v>
      </c>
      <c r="F3345" s="7">
        <v>44130.56517361111</v>
      </c>
      <c r="G3345" s="69" t="s">
        <v>4</v>
      </c>
      <c r="H3345" s="68">
        <v>2429</v>
      </c>
      <c r="I3345" s="93">
        <f t="shared" si="243"/>
        <v>24.535353535353536</v>
      </c>
      <c r="J3345" s="93">
        <v>5.4950000000000001</v>
      </c>
      <c r="K3345" s="69">
        <v>99</v>
      </c>
      <c r="L3345" s="68">
        <v>668</v>
      </c>
      <c r="M3345" s="93">
        <f t="shared" si="244"/>
        <v>6.7474747474747474</v>
      </c>
      <c r="N3345" s="93">
        <v>2.9039999999999999</v>
      </c>
      <c r="O3345" s="69">
        <v>99</v>
      </c>
      <c r="P3345" s="191">
        <f t="shared" si="245"/>
        <v>3.63622754491018</v>
      </c>
      <c r="Q3345" s="77" t="s">
        <v>718</v>
      </c>
      <c r="U3345" s="227" t="s">
        <v>17391</v>
      </c>
      <c r="V3345" s="34">
        <v>0.4284722222222222</v>
      </c>
      <c r="W3345" s="85">
        <v>0.58333333333333337</v>
      </c>
      <c r="X3345" s="78">
        <f t="shared" si="246"/>
        <v>0.15486111111111117</v>
      </c>
    </row>
    <row r="3346" spans="1:24" x14ac:dyDescent="0.3">
      <c r="A3346" s="47" t="s">
        <v>15992</v>
      </c>
      <c r="B3346" s="68" t="s">
        <v>10807</v>
      </c>
      <c r="C3346" s="2" t="s">
        <v>6</v>
      </c>
      <c r="D3346" s="2">
        <v>38</v>
      </c>
      <c r="E3346" s="6">
        <v>30049</v>
      </c>
      <c r="F3346" s="7">
        <v>44130.625057870369</v>
      </c>
      <c r="G3346" s="69" t="s">
        <v>4</v>
      </c>
      <c r="H3346" s="68">
        <v>1121</v>
      </c>
      <c r="I3346" s="93">
        <f t="shared" si="243"/>
        <v>11.21</v>
      </c>
      <c r="J3346" s="93">
        <v>3.6219999999999999</v>
      </c>
      <c r="K3346" s="69">
        <v>100</v>
      </c>
      <c r="L3346" s="68">
        <v>395</v>
      </c>
      <c r="M3346" s="93">
        <f t="shared" si="244"/>
        <v>3.95</v>
      </c>
      <c r="N3346" s="93">
        <v>2.153</v>
      </c>
      <c r="O3346" s="69">
        <v>100</v>
      </c>
      <c r="P3346" s="191">
        <f t="shared" si="245"/>
        <v>2.8379746835443038</v>
      </c>
      <c r="Q3346" s="77" t="s">
        <v>718</v>
      </c>
      <c r="U3346" s="227" t="s">
        <v>17391</v>
      </c>
      <c r="V3346" s="34">
        <v>0.49652777777777773</v>
      </c>
      <c r="W3346" s="85">
        <v>0.65277777777777779</v>
      </c>
      <c r="X3346" s="78">
        <f t="shared" si="246"/>
        <v>0.15625000000000006</v>
      </c>
    </row>
    <row r="3347" spans="1:24" x14ac:dyDescent="0.3">
      <c r="A3347" s="47" t="s">
        <v>10803</v>
      </c>
      <c r="B3347" s="68" t="s">
        <v>6297</v>
      </c>
      <c r="C3347" s="2" t="s">
        <v>1</v>
      </c>
      <c r="D3347" s="2">
        <v>63</v>
      </c>
      <c r="E3347" s="6">
        <v>20871</v>
      </c>
      <c r="F3347" s="7">
        <v>44131.51222222222</v>
      </c>
      <c r="G3347" s="69" t="s">
        <v>4</v>
      </c>
      <c r="H3347" s="68">
        <v>2161</v>
      </c>
      <c r="I3347" s="93">
        <f t="shared" si="243"/>
        <v>21.61</v>
      </c>
      <c r="J3347" s="93">
        <v>4.6269999999999998</v>
      </c>
      <c r="K3347" s="69">
        <v>100</v>
      </c>
      <c r="L3347" s="68">
        <v>680</v>
      </c>
      <c r="M3347" s="93">
        <f t="shared" si="244"/>
        <v>6.8</v>
      </c>
      <c r="N3347" s="93">
        <v>2.5270000000000001</v>
      </c>
      <c r="O3347" s="69">
        <v>100</v>
      </c>
      <c r="P3347" s="191">
        <f t="shared" si="245"/>
        <v>3.177941176470588</v>
      </c>
      <c r="Q3347" s="77" t="s">
        <v>718</v>
      </c>
      <c r="U3347" s="227" t="s">
        <v>17391</v>
      </c>
      <c r="V3347" s="34">
        <v>0.37638888888888888</v>
      </c>
      <c r="W3347" s="85">
        <v>0.52083333333333337</v>
      </c>
      <c r="X3347" s="78">
        <f t="shared" si="246"/>
        <v>0.14444444444444449</v>
      </c>
    </row>
    <row r="3348" spans="1:24" x14ac:dyDescent="0.3">
      <c r="A3348" s="47" t="s">
        <v>4951</v>
      </c>
      <c r="B3348" s="68" t="s">
        <v>435</v>
      </c>
      <c r="C3348" s="2" t="s">
        <v>1</v>
      </c>
      <c r="D3348" s="2">
        <v>84</v>
      </c>
      <c r="E3348" s="6">
        <v>13408</v>
      </c>
      <c r="F3348" s="7">
        <v>44131.60015046296</v>
      </c>
      <c r="G3348" s="69" t="s">
        <v>4</v>
      </c>
      <c r="H3348" s="68">
        <v>3437</v>
      </c>
      <c r="I3348" s="93">
        <f t="shared" si="243"/>
        <v>34.369999999999997</v>
      </c>
      <c r="J3348" s="93">
        <v>5.6710000000000003</v>
      </c>
      <c r="K3348" s="69">
        <v>100</v>
      </c>
      <c r="L3348" s="68">
        <v>772</v>
      </c>
      <c r="M3348" s="93">
        <f t="shared" si="244"/>
        <v>7.72</v>
      </c>
      <c r="N3348" s="93">
        <v>2.734</v>
      </c>
      <c r="O3348" s="69">
        <v>100</v>
      </c>
      <c r="P3348" s="191">
        <f t="shared" si="245"/>
        <v>4.4520725388601035</v>
      </c>
      <c r="Q3348" s="77" t="s">
        <v>718</v>
      </c>
      <c r="U3348" s="227" t="s">
        <v>17391</v>
      </c>
      <c r="V3348" s="34">
        <v>0.46527777777777773</v>
      </c>
      <c r="W3348" s="85">
        <v>0.61111111111111105</v>
      </c>
      <c r="X3348" s="78">
        <f t="shared" si="246"/>
        <v>0.14583333333333331</v>
      </c>
    </row>
    <row r="3349" spans="1:24" x14ac:dyDescent="0.3">
      <c r="A3349" s="47" t="s">
        <v>15999</v>
      </c>
      <c r="B3349" s="68" t="s">
        <v>13051</v>
      </c>
      <c r="C3349" s="2" t="s">
        <v>6</v>
      </c>
      <c r="D3349" s="2">
        <v>77</v>
      </c>
      <c r="E3349" s="6">
        <v>15897</v>
      </c>
      <c r="F3349" s="7">
        <v>44132.51457175926</v>
      </c>
      <c r="G3349" s="69" t="s">
        <v>4</v>
      </c>
      <c r="H3349" s="68">
        <v>3534</v>
      </c>
      <c r="I3349" s="93">
        <f t="shared" si="243"/>
        <v>35.696969696969695</v>
      </c>
      <c r="J3349" s="93">
        <v>5.4560000000000004</v>
      </c>
      <c r="K3349" s="69">
        <v>99</v>
      </c>
      <c r="L3349" s="68">
        <v>583</v>
      </c>
      <c r="M3349" s="93">
        <f t="shared" si="244"/>
        <v>5.8888888888888893</v>
      </c>
      <c r="N3349" s="93">
        <v>2.5470000000000002</v>
      </c>
      <c r="O3349" s="69">
        <v>99</v>
      </c>
      <c r="P3349" s="191">
        <f t="shared" si="245"/>
        <v>6.0617495711835332</v>
      </c>
      <c r="Q3349" s="77" t="s">
        <v>718</v>
      </c>
      <c r="U3349" s="227" t="s">
        <v>17391</v>
      </c>
      <c r="V3349" s="34">
        <v>0.37222222222222223</v>
      </c>
      <c r="W3349" s="85">
        <v>0.52083333333333337</v>
      </c>
      <c r="X3349" s="78">
        <f t="shared" si="246"/>
        <v>0.14861111111111114</v>
      </c>
    </row>
    <row r="3350" spans="1:24" x14ac:dyDescent="0.3">
      <c r="A3350" s="47" t="s">
        <v>16009</v>
      </c>
      <c r="B3350" s="68" t="s">
        <v>7154</v>
      </c>
      <c r="C3350" s="2" t="s">
        <v>1</v>
      </c>
      <c r="D3350" s="2">
        <v>48</v>
      </c>
      <c r="E3350" s="6">
        <v>26489</v>
      </c>
      <c r="F3350" s="7">
        <v>44133.562673611108</v>
      </c>
      <c r="G3350" s="69" t="s">
        <v>4</v>
      </c>
      <c r="H3350" s="68">
        <v>2141</v>
      </c>
      <c r="I3350" s="93">
        <f t="shared" si="243"/>
        <v>21.41</v>
      </c>
      <c r="J3350" s="93">
        <v>4.4930000000000003</v>
      </c>
      <c r="K3350" s="69">
        <v>100</v>
      </c>
      <c r="L3350" s="68">
        <v>463</v>
      </c>
      <c r="M3350" s="93">
        <f t="shared" si="244"/>
        <v>4.63</v>
      </c>
      <c r="N3350" s="93">
        <v>2.0680000000000001</v>
      </c>
      <c r="O3350" s="69">
        <v>100</v>
      </c>
      <c r="P3350" s="191">
        <f t="shared" si="245"/>
        <v>4.6241900647948162</v>
      </c>
      <c r="Q3350" s="77" t="s">
        <v>718</v>
      </c>
      <c r="U3350" s="227" t="s">
        <v>17391</v>
      </c>
      <c r="V3350" s="34">
        <v>0.43541666666666662</v>
      </c>
      <c r="W3350" s="85">
        <v>0.58333333333333337</v>
      </c>
      <c r="X3350" s="78">
        <f t="shared" si="246"/>
        <v>0.14791666666666675</v>
      </c>
    </row>
    <row r="3351" spans="1:24" x14ac:dyDescent="0.3">
      <c r="A3351" s="47" t="s">
        <v>16010</v>
      </c>
      <c r="B3351" s="68" t="s">
        <v>5474</v>
      </c>
      <c r="C3351" s="2" t="s">
        <v>1</v>
      </c>
      <c r="D3351" s="2">
        <v>52</v>
      </c>
      <c r="E3351" s="6">
        <v>25066</v>
      </c>
      <c r="F3351" s="7">
        <v>44133.585428240738</v>
      </c>
      <c r="G3351" s="69" t="s">
        <v>4</v>
      </c>
      <c r="H3351" s="68">
        <v>2327</v>
      </c>
      <c r="I3351" s="93">
        <f t="shared" si="243"/>
        <v>23.505050505050505</v>
      </c>
      <c r="J3351" s="93">
        <v>5.1079999999999997</v>
      </c>
      <c r="K3351" s="69">
        <v>99</v>
      </c>
      <c r="L3351" s="68">
        <v>420</v>
      </c>
      <c r="M3351" s="93">
        <f t="shared" si="244"/>
        <v>4.2424242424242422</v>
      </c>
      <c r="N3351" s="93">
        <v>1.9590000000000001</v>
      </c>
      <c r="O3351" s="69">
        <v>99</v>
      </c>
      <c r="P3351" s="191">
        <f t="shared" si="245"/>
        <v>5.5404761904761912</v>
      </c>
      <c r="Q3351" s="77" t="s">
        <v>718</v>
      </c>
      <c r="U3351" s="227" t="s">
        <v>17391</v>
      </c>
      <c r="V3351" s="34">
        <v>0.4548611111111111</v>
      </c>
      <c r="W3351" s="85">
        <v>0.59722222222222221</v>
      </c>
      <c r="X3351" s="78">
        <f t="shared" si="246"/>
        <v>0.1423611111111111</v>
      </c>
    </row>
    <row r="3352" spans="1:24" x14ac:dyDescent="0.3">
      <c r="A3352" s="47" t="s">
        <v>3560</v>
      </c>
      <c r="B3352" s="68" t="s">
        <v>121</v>
      </c>
      <c r="C3352" s="2" t="s">
        <v>1</v>
      </c>
      <c r="D3352" s="2">
        <v>48</v>
      </c>
      <c r="E3352" s="6">
        <v>26345</v>
      </c>
      <c r="F3352" s="7">
        <v>44133.602893518517</v>
      </c>
      <c r="G3352" s="69" t="s">
        <v>4</v>
      </c>
      <c r="H3352" s="68">
        <v>2316</v>
      </c>
      <c r="I3352" s="93">
        <f t="shared" si="243"/>
        <v>23.16</v>
      </c>
      <c r="J3352" s="93">
        <v>5.0229999999999997</v>
      </c>
      <c r="K3352" s="69">
        <v>100</v>
      </c>
      <c r="L3352" s="68">
        <v>553</v>
      </c>
      <c r="M3352" s="93">
        <f t="shared" si="244"/>
        <v>5.53</v>
      </c>
      <c r="N3352" s="93">
        <v>2.3199999999999998</v>
      </c>
      <c r="O3352" s="69">
        <v>100</v>
      </c>
      <c r="P3352" s="191">
        <f t="shared" si="245"/>
        <v>4.1880650994575044</v>
      </c>
      <c r="Q3352" s="77" t="s">
        <v>718</v>
      </c>
      <c r="U3352" s="227" t="s">
        <v>17391</v>
      </c>
      <c r="V3352" s="34">
        <v>0.45694444444444443</v>
      </c>
      <c r="W3352" s="85">
        <v>0.61111111111111105</v>
      </c>
      <c r="X3352" s="78">
        <f t="shared" si="246"/>
        <v>0.15416666666666662</v>
      </c>
    </row>
    <row r="3353" spans="1:24" x14ac:dyDescent="0.3">
      <c r="A3353" s="47" t="s">
        <v>16011</v>
      </c>
      <c r="B3353" s="68" t="s">
        <v>1081</v>
      </c>
      <c r="C3353" s="2" t="s">
        <v>1</v>
      </c>
      <c r="D3353" s="2">
        <v>49</v>
      </c>
      <c r="E3353" s="6">
        <v>25907</v>
      </c>
      <c r="F3353" s="7">
        <v>44133.649953703702</v>
      </c>
      <c r="G3353" s="69" t="s">
        <v>4</v>
      </c>
      <c r="H3353" s="68">
        <v>1902</v>
      </c>
      <c r="I3353" s="93">
        <f t="shared" si="243"/>
        <v>19.02</v>
      </c>
      <c r="J3353" s="93">
        <v>4.8010000000000002</v>
      </c>
      <c r="K3353" s="69">
        <v>100</v>
      </c>
      <c r="L3353" s="68">
        <v>498</v>
      </c>
      <c r="M3353" s="93">
        <f t="shared" si="244"/>
        <v>4.9800000000000004</v>
      </c>
      <c r="N3353" s="93">
        <v>2.1509999999999998</v>
      </c>
      <c r="O3353" s="69">
        <v>100</v>
      </c>
      <c r="P3353" s="191">
        <f t="shared" si="245"/>
        <v>3.8192771084337345</v>
      </c>
      <c r="Q3353" s="77" t="s">
        <v>718</v>
      </c>
      <c r="U3353" s="227" t="s">
        <v>17391</v>
      </c>
      <c r="V3353" s="34">
        <v>0.49652777777777773</v>
      </c>
      <c r="W3353" s="85">
        <v>0.66666666666666663</v>
      </c>
      <c r="X3353" s="78">
        <f t="shared" si="246"/>
        <v>0.1701388888888889</v>
      </c>
    </row>
    <row r="3354" spans="1:24" x14ac:dyDescent="0.3">
      <c r="A3354" s="47" t="s">
        <v>16012</v>
      </c>
      <c r="B3354" s="68" t="s">
        <v>16013</v>
      </c>
      <c r="C3354" s="2" t="s">
        <v>6</v>
      </c>
      <c r="D3354" s="2">
        <v>59</v>
      </c>
      <c r="E3354" s="6">
        <v>22473</v>
      </c>
      <c r="F3354" s="7">
        <v>44133.661458333336</v>
      </c>
      <c r="G3354" s="69" t="s">
        <v>4</v>
      </c>
      <c r="H3354" s="68">
        <v>1459</v>
      </c>
      <c r="I3354" s="93">
        <f t="shared" si="243"/>
        <v>14.59</v>
      </c>
      <c r="J3354" s="93">
        <v>4.0979999999999999</v>
      </c>
      <c r="K3354" s="69">
        <v>100</v>
      </c>
      <c r="L3354" s="68">
        <v>382</v>
      </c>
      <c r="M3354" s="93">
        <f t="shared" si="244"/>
        <v>3.82</v>
      </c>
      <c r="N3354" s="93">
        <v>1.9510000000000001</v>
      </c>
      <c r="O3354" s="69">
        <v>100</v>
      </c>
      <c r="P3354" s="191">
        <f t="shared" si="245"/>
        <v>3.8193717277486914</v>
      </c>
      <c r="Q3354" s="77" t="s">
        <v>718</v>
      </c>
      <c r="U3354" s="227" t="s">
        <v>17391</v>
      </c>
      <c r="V3354" s="34">
        <v>0.50208333333333333</v>
      </c>
      <c r="W3354" s="85">
        <v>0.68055555555555547</v>
      </c>
      <c r="X3354" s="78">
        <f t="shared" si="246"/>
        <v>0.17847222222222214</v>
      </c>
    </row>
    <row r="3355" spans="1:24" x14ac:dyDescent="0.3">
      <c r="A3355" s="47" t="s">
        <v>12089</v>
      </c>
      <c r="B3355" s="68" t="s">
        <v>7424</v>
      </c>
      <c r="C3355" s="2" t="s">
        <v>1</v>
      </c>
      <c r="D3355" s="2">
        <v>53</v>
      </c>
      <c r="E3355" s="6">
        <v>24590</v>
      </c>
      <c r="F3355" s="7">
        <v>44134.565925925926</v>
      </c>
      <c r="G3355" s="69" t="s">
        <v>4</v>
      </c>
      <c r="H3355" s="68">
        <v>2287</v>
      </c>
      <c r="I3355" s="93">
        <f t="shared" si="243"/>
        <v>23.1010101010101</v>
      </c>
      <c r="J3355" s="93">
        <v>5.6139999999999999</v>
      </c>
      <c r="K3355" s="69">
        <v>99</v>
      </c>
      <c r="L3355" s="68">
        <v>531</v>
      </c>
      <c r="M3355" s="93">
        <f t="shared" si="244"/>
        <v>5.3636363636363633</v>
      </c>
      <c r="N3355" s="93">
        <v>2.4180000000000001</v>
      </c>
      <c r="O3355" s="69">
        <v>99</v>
      </c>
      <c r="P3355" s="191">
        <f t="shared" si="245"/>
        <v>4.3069679849340865</v>
      </c>
      <c r="Q3355" s="77" t="s">
        <v>718</v>
      </c>
      <c r="U3355" s="227" t="s">
        <v>17391</v>
      </c>
      <c r="V3355" s="34">
        <v>0.43611111111111112</v>
      </c>
      <c r="W3355" s="85">
        <v>0.57638888888888895</v>
      </c>
      <c r="X3355" s="78">
        <f t="shared" si="246"/>
        <v>0.14027777777777783</v>
      </c>
    </row>
    <row r="3356" spans="1:24" x14ac:dyDescent="0.3">
      <c r="A3356" s="46" t="s">
        <v>16027</v>
      </c>
      <c r="B3356" s="68" t="s">
        <v>363</v>
      </c>
      <c r="C3356" s="2" t="s">
        <v>1</v>
      </c>
      <c r="D3356" s="2">
        <v>44</v>
      </c>
      <c r="E3356" s="6">
        <v>27743</v>
      </c>
      <c r="F3356" s="7">
        <v>44134.638206018521</v>
      </c>
      <c r="G3356" s="69" t="s">
        <v>4</v>
      </c>
      <c r="H3356" s="68">
        <v>1115</v>
      </c>
      <c r="I3356" s="93">
        <f t="shared" si="243"/>
        <v>11.262626262626263</v>
      </c>
      <c r="J3356" s="93">
        <v>3.3490000000000002</v>
      </c>
      <c r="K3356" s="69">
        <v>99</v>
      </c>
      <c r="L3356" s="68">
        <v>447</v>
      </c>
      <c r="M3356" s="93">
        <f t="shared" si="244"/>
        <v>4.5151515151515156</v>
      </c>
      <c r="N3356" s="93">
        <v>1.976</v>
      </c>
      <c r="O3356" s="69">
        <v>99</v>
      </c>
      <c r="P3356" s="191">
        <f t="shared" si="245"/>
        <v>2.494407158836689</v>
      </c>
      <c r="Q3356" s="77" t="s">
        <v>718</v>
      </c>
      <c r="U3356" s="227" t="s">
        <v>17391</v>
      </c>
      <c r="V3356" s="34">
        <v>0.5</v>
      </c>
      <c r="W3356" s="85">
        <v>0.64930555555555558</v>
      </c>
      <c r="X3356" s="78">
        <f t="shared" si="246"/>
        <v>0.14930555555555558</v>
      </c>
    </row>
    <row r="3357" spans="1:24" x14ac:dyDescent="0.3">
      <c r="A3357" s="47" t="s">
        <v>16516</v>
      </c>
      <c r="B3357" s="68" t="s">
        <v>6132</v>
      </c>
      <c r="C3357" s="2" t="s">
        <v>1</v>
      </c>
      <c r="D3357" s="2">
        <v>62</v>
      </c>
      <c r="E3357" s="6">
        <v>21285</v>
      </c>
      <c r="F3357" s="7">
        <v>44137.572534722225</v>
      </c>
      <c r="G3357" s="69" t="s">
        <v>4</v>
      </c>
      <c r="H3357" s="68">
        <v>2226</v>
      </c>
      <c r="I3357" s="93">
        <f t="shared" si="243"/>
        <v>22.26</v>
      </c>
      <c r="J3357" s="93">
        <v>4.5229999999999997</v>
      </c>
      <c r="K3357" s="69">
        <v>100</v>
      </c>
      <c r="L3357" s="68">
        <v>478</v>
      </c>
      <c r="M3357" s="93">
        <f t="shared" si="244"/>
        <v>4.78</v>
      </c>
      <c r="N3357" s="93">
        <v>2.456</v>
      </c>
      <c r="O3357" s="69">
        <v>100</v>
      </c>
      <c r="P3357" s="191">
        <f t="shared" si="245"/>
        <v>4.6569037656903767</v>
      </c>
      <c r="Q3357" s="77" t="s">
        <v>718</v>
      </c>
      <c r="U3357" s="227" t="s">
        <v>17391</v>
      </c>
      <c r="V3357" s="34">
        <v>0.41944444444444445</v>
      </c>
      <c r="W3357" s="85">
        <v>0.58333333333333337</v>
      </c>
      <c r="X3357" s="78">
        <f t="shared" si="246"/>
        <v>0.16388888888888892</v>
      </c>
    </row>
    <row r="3358" spans="1:24" x14ac:dyDescent="0.3">
      <c r="A3358" s="47" t="s">
        <v>16522</v>
      </c>
      <c r="B3358" s="68" t="s">
        <v>16523</v>
      </c>
      <c r="C3358" s="2" t="s">
        <v>6</v>
      </c>
      <c r="D3358" s="2">
        <v>68</v>
      </c>
      <c r="E3358" s="6">
        <v>19068</v>
      </c>
      <c r="F3358" s="7">
        <v>44138.396828703706</v>
      </c>
      <c r="G3358" s="69" t="s">
        <v>71</v>
      </c>
      <c r="H3358" s="68">
        <v>2321</v>
      </c>
      <c r="I3358" s="93">
        <f t="shared" si="243"/>
        <v>23.444444444444443</v>
      </c>
      <c r="J3358" s="93">
        <v>4.9960000000000004</v>
      </c>
      <c r="K3358" s="69">
        <v>99</v>
      </c>
      <c r="L3358" s="68">
        <v>949</v>
      </c>
      <c r="M3358" s="93">
        <f t="shared" si="244"/>
        <v>9.5858585858585865</v>
      </c>
      <c r="N3358" s="93">
        <v>3.2229999999999999</v>
      </c>
      <c r="O3358" s="69">
        <v>99</v>
      </c>
      <c r="P3358" s="191">
        <f t="shared" si="245"/>
        <v>2.4457323498419385</v>
      </c>
      <c r="Q3358" s="77" t="s">
        <v>718</v>
      </c>
      <c r="U3358" s="227" t="s">
        <v>17391</v>
      </c>
      <c r="V3358" s="34">
        <v>0.40277777777777773</v>
      </c>
      <c r="W3358" s="85">
        <v>0.56944444444444442</v>
      </c>
      <c r="X3358" s="78">
        <f t="shared" si="246"/>
        <v>0.16666666666666669</v>
      </c>
    </row>
    <row r="3359" spans="1:24" x14ac:dyDescent="0.3">
      <c r="A3359" s="47" t="s">
        <v>4614</v>
      </c>
      <c r="B3359" s="68" t="s">
        <v>178</v>
      </c>
      <c r="C3359" s="2" t="s">
        <v>1</v>
      </c>
      <c r="D3359" s="2">
        <v>48</v>
      </c>
      <c r="E3359" s="6">
        <v>26277</v>
      </c>
      <c r="F3359" s="7">
        <v>44138.407847222225</v>
      </c>
      <c r="G3359" s="69" t="s">
        <v>4</v>
      </c>
      <c r="H3359" s="68">
        <v>2575</v>
      </c>
      <c r="I3359" s="93">
        <f t="shared" si="243"/>
        <v>26.01010101010101</v>
      </c>
      <c r="J3359" s="93">
        <v>5.7880000000000003</v>
      </c>
      <c r="K3359" s="69">
        <v>99</v>
      </c>
      <c r="L3359" s="68">
        <v>953</v>
      </c>
      <c r="M3359" s="93">
        <f t="shared" si="244"/>
        <v>9.6262626262626263</v>
      </c>
      <c r="N3359" s="93">
        <v>2.9710000000000001</v>
      </c>
      <c r="O3359" s="69">
        <v>99</v>
      </c>
      <c r="P3359" s="191">
        <f t="shared" si="245"/>
        <v>2.7019937040923399</v>
      </c>
      <c r="Q3359" s="77" t="s">
        <v>718</v>
      </c>
      <c r="U3359" s="227" t="s">
        <v>17391</v>
      </c>
      <c r="V3359" s="34">
        <v>0.39305555555555555</v>
      </c>
      <c r="W3359" s="85">
        <v>0.53472222222222221</v>
      </c>
      <c r="X3359" s="78">
        <f t="shared" si="246"/>
        <v>0.14166666666666666</v>
      </c>
    </row>
    <row r="3360" spans="1:24" x14ac:dyDescent="0.3">
      <c r="A3360" s="47" t="s">
        <v>10796</v>
      </c>
      <c r="B3360" s="68" t="s">
        <v>10797</v>
      </c>
      <c r="C3360" s="2" t="s">
        <v>1</v>
      </c>
      <c r="D3360" s="2">
        <v>60</v>
      </c>
      <c r="E3360" s="6">
        <v>22181</v>
      </c>
      <c r="F3360" s="7">
        <v>44138.519270833334</v>
      </c>
      <c r="G3360" s="69" t="s">
        <v>4</v>
      </c>
      <c r="H3360" s="68">
        <v>3097</v>
      </c>
      <c r="I3360" s="93">
        <f t="shared" si="243"/>
        <v>30.97</v>
      </c>
      <c r="J3360" s="93">
        <v>6.0579999999999998</v>
      </c>
      <c r="K3360" s="69">
        <v>100</v>
      </c>
      <c r="L3360" s="68">
        <v>572</v>
      </c>
      <c r="M3360" s="93">
        <f t="shared" si="244"/>
        <v>5.72</v>
      </c>
      <c r="N3360" s="93">
        <v>2.17</v>
      </c>
      <c r="O3360" s="69">
        <v>100</v>
      </c>
      <c r="P3360" s="191">
        <f t="shared" si="245"/>
        <v>5.4143356643356642</v>
      </c>
      <c r="Q3360" s="77" t="s">
        <v>718</v>
      </c>
      <c r="U3360" s="227" t="s">
        <v>17391</v>
      </c>
      <c r="V3360" s="34">
        <v>0.3743055555555555</v>
      </c>
      <c r="W3360" s="85">
        <v>0.52083333333333337</v>
      </c>
      <c r="X3360" s="78">
        <f t="shared" si="246"/>
        <v>0.14652777777777787</v>
      </c>
    </row>
    <row r="3361" spans="1:24" x14ac:dyDescent="0.3">
      <c r="A3361" s="47" t="s">
        <v>3252</v>
      </c>
      <c r="B3361" s="68" t="s">
        <v>1766</v>
      </c>
      <c r="C3361" s="2" t="s">
        <v>1</v>
      </c>
      <c r="D3361" s="2">
        <v>57</v>
      </c>
      <c r="E3361" s="6">
        <v>23202</v>
      </c>
      <c r="F3361" s="7">
        <v>44138.573692129627</v>
      </c>
      <c r="G3361" s="69" t="s">
        <v>4</v>
      </c>
      <c r="H3361" s="68">
        <v>1801</v>
      </c>
      <c r="I3361" s="93">
        <f t="shared" si="243"/>
        <v>18.19191919191919</v>
      </c>
      <c r="J3361" s="93">
        <v>4.7699999999999996</v>
      </c>
      <c r="K3361" s="69">
        <v>99</v>
      </c>
      <c r="L3361" s="68">
        <v>467</v>
      </c>
      <c r="M3361" s="93">
        <f t="shared" si="244"/>
        <v>4.7171717171717171</v>
      </c>
      <c r="N3361" s="93">
        <v>2.085</v>
      </c>
      <c r="O3361" s="69">
        <v>99</v>
      </c>
      <c r="P3361" s="191">
        <f t="shared" si="245"/>
        <v>3.8565310492505351</v>
      </c>
      <c r="Q3361" s="77" t="s">
        <v>718</v>
      </c>
      <c r="U3361" s="227" t="s">
        <v>17391</v>
      </c>
      <c r="V3361" s="34">
        <v>0.42083333333333334</v>
      </c>
      <c r="W3361" s="85">
        <v>0.58333333333333337</v>
      </c>
      <c r="X3361" s="78">
        <f t="shared" si="246"/>
        <v>0.16250000000000003</v>
      </c>
    </row>
    <row r="3362" spans="1:24" x14ac:dyDescent="0.3">
      <c r="A3362" s="47" t="s">
        <v>16528</v>
      </c>
      <c r="B3362" s="68" t="s">
        <v>16529</v>
      </c>
      <c r="C3362" s="2" t="s">
        <v>6</v>
      </c>
      <c r="D3362" s="2">
        <v>40</v>
      </c>
      <c r="E3362" s="6">
        <v>29263</v>
      </c>
      <c r="F3362" s="7">
        <v>44138.630532407406</v>
      </c>
      <c r="G3362" s="69" t="s">
        <v>4</v>
      </c>
      <c r="H3362" s="68">
        <v>1062</v>
      </c>
      <c r="I3362" s="93">
        <f t="shared" si="243"/>
        <v>10.727272727272727</v>
      </c>
      <c r="J3362" s="93">
        <v>3.1779999999999999</v>
      </c>
      <c r="K3362" s="69">
        <v>99</v>
      </c>
      <c r="L3362" s="68">
        <v>400</v>
      </c>
      <c r="M3362" s="93">
        <f t="shared" si="244"/>
        <v>4.0404040404040407</v>
      </c>
      <c r="N3362" s="93">
        <v>2.1419999999999999</v>
      </c>
      <c r="O3362" s="69">
        <v>99</v>
      </c>
      <c r="P3362" s="191">
        <f t="shared" si="245"/>
        <v>2.6549999999999998</v>
      </c>
      <c r="Q3362" s="77" t="s">
        <v>718</v>
      </c>
      <c r="U3362" s="227" t="s">
        <v>17390</v>
      </c>
      <c r="V3362" s="34">
        <v>0.50347222222222221</v>
      </c>
      <c r="W3362" s="85">
        <v>0.66666666666666663</v>
      </c>
      <c r="X3362" s="78">
        <f t="shared" si="246"/>
        <v>0.16319444444444442</v>
      </c>
    </row>
    <row r="3363" spans="1:24" x14ac:dyDescent="0.3">
      <c r="A3363" s="47" t="s">
        <v>10795</v>
      </c>
      <c r="B3363" s="68" t="s">
        <v>1329</v>
      </c>
      <c r="C3363" s="2" t="s">
        <v>1</v>
      </c>
      <c r="D3363" s="2">
        <v>61</v>
      </c>
      <c r="E3363" s="6">
        <v>21773</v>
      </c>
      <c r="F3363" s="7">
        <v>44139.528611111113</v>
      </c>
      <c r="G3363" s="69" t="s">
        <v>4</v>
      </c>
      <c r="H3363" s="68">
        <v>3768</v>
      </c>
      <c r="I3363" s="93">
        <f t="shared" si="243"/>
        <v>38.060606060606062</v>
      </c>
      <c r="J3363" s="93">
        <v>7.0170000000000003</v>
      </c>
      <c r="K3363" s="69">
        <v>99</v>
      </c>
      <c r="L3363" s="68">
        <v>643</v>
      </c>
      <c r="M3363" s="93">
        <f t="shared" si="244"/>
        <v>6.4949494949494948</v>
      </c>
      <c r="N3363" s="93">
        <v>2.488</v>
      </c>
      <c r="O3363" s="69">
        <v>99</v>
      </c>
      <c r="P3363" s="191">
        <f t="shared" si="245"/>
        <v>5.8600311041990674</v>
      </c>
      <c r="Q3363" s="77" t="s">
        <v>718</v>
      </c>
      <c r="U3363" s="227" t="s">
        <v>17390</v>
      </c>
      <c r="V3363" s="34">
        <v>0.39930555555555558</v>
      </c>
      <c r="W3363" s="85">
        <v>0.53472222222222221</v>
      </c>
      <c r="X3363" s="78">
        <f t="shared" si="246"/>
        <v>0.13541666666666663</v>
      </c>
    </row>
    <row r="3364" spans="1:24" x14ac:dyDescent="0.3">
      <c r="A3364" s="47" t="s">
        <v>16532</v>
      </c>
      <c r="B3364" s="68" t="s">
        <v>615</v>
      </c>
      <c r="C3364" s="2" t="s">
        <v>1</v>
      </c>
      <c r="D3364" s="2">
        <v>51</v>
      </c>
      <c r="E3364" s="6">
        <v>25399</v>
      </c>
      <c r="F3364" s="7">
        <v>44139.563171296293</v>
      </c>
      <c r="G3364" s="69" t="s">
        <v>4</v>
      </c>
      <c r="H3364" s="68">
        <v>1454</v>
      </c>
      <c r="I3364" s="93">
        <f t="shared" si="243"/>
        <v>14.54</v>
      </c>
      <c r="J3364" s="93">
        <v>4.5270000000000001</v>
      </c>
      <c r="K3364" s="69">
        <v>100</v>
      </c>
      <c r="L3364" s="68">
        <v>428</v>
      </c>
      <c r="M3364" s="93">
        <f t="shared" si="244"/>
        <v>4.28</v>
      </c>
      <c r="N3364" s="93">
        <v>1.9850000000000001</v>
      </c>
      <c r="O3364" s="69">
        <v>100</v>
      </c>
      <c r="P3364" s="191">
        <f t="shared" si="245"/>
        <v>3.3971962616822426</v>
      </c>
      <c r="Q3364" s="77" t="s">
        <v>718</v>
      </c>
      <c r="U3364" s="227" t="s">
        <v>17390</v>
      </c>
      <c r="V3364" s="34">
        <v>0.44791666666666669</v>
      </c>
      <c r="W3364" s="85">
        <v>0.58333333333333337</v>
      </c>
      <c r="X3364" s="78">
        <f t="shared" si="246"/>
        <v>0.13541666666666669</v>
      </c>
    </row>
    <row r="3365" spans="1:24" x14ac:dyDescent="0.3">
      <c r="A3365" s="47" t="s">
        <v>16533</v>
      </c>
      <c r="B3365" s="68" t="s">
        <v>16534</v>
      </c>
      <c r="C3365" s="2" t="s">
        <v>1</v>
      </c>
      <c r="D3365" s="2">
        <v>56</v>
      </c>
      <c r="E3365" s="6">
        <v>23684</v>
      </c>
      <c r="F3365" s="7">
        <v>44139.592858796299</v>
      </c>
      <c r="G3365" s="69" t="s">
        <v>4</v>
      </c>
      <c r="H3365" s="68">
        <v>1996</v>
      </c>
      <c r="I3365" s="93">
        <f t="shared" si="243"/>
        <v>20.161616161616163</v>
      </c>
      <c r="J3365" s="93">
        <v>4.29</v>
      </c>
      <c r="K3365" s="69">
        <v>99</v>
      </c>
      <c r="L3365" s="68">
        <v>440</v>
      </c>
      <c r="M3365" s="93">
        <f t="shared" si="244"/>
        <v>4.4444444444444446</v>
      </c>
      <c r="N3365" s="93">
        <v>1.875</v>
      </c>
      <c r="O3365" s="69">
        <v>99</v>
      </c>
      <c r="P3365" s="191">
        <f t="shared" si="245"/>
        <v>4.5363636363636362</v>
      </c>
      <c r="Q3365" s="77" t="s">
        <v>718</v>
      </c>
      <c r="U3365" s="227" t="s">
        <v>17390</v>
      </c>
      <c r="V3365" s="34">
        <v>0.4597222222222222</v>
      </c>
      <c r="W3365" s="85">
        <v>0.59722222222222221</v>
      </c>
      <c r="X3365" s="78">
        <f t="shared" si="246"/>
        <v>0.13750000000000001</v>
      </c>
    </row>
    <row r="3366" spans="1:24" x14ac:dyDescent="0.3">
      <c r="A3366" s="47" t="s">
        <v>3433</v>
      </c>
      <c r="B3366" s="68" t="s">
        <v>1921</v>
      </c>
      <c r="C3366" s="2" t="s">
        <v>1</v>
      </c>
      <c r="D3366" s="2">
        <v>49</v>
      </c>
      <c r="E3366" s="6">
        <v>25995</v>
      </c>
      <c r="F3366" s="7">
        <v>44139.603125000001</v>
      </c>
      <c r="G3366" s="69" t="s">
        <v>4</v>
      </c>
      <c r="H3366" s="68">
        <v>1894</v>
      </c>
      <c r="I3366" s="93">
        <f t="shared" si="243"/>
        <v>19.131313131313131</v>
      </c>
      <c r="J3366" s="93">
        <v>4.5259999999999998</v>
      </c>
      <c r="K3366" s="69">
        <v>99</v>
      </c>
      <c r="L3366" s="68">
        <v>452</v>
      </c>
      <c r="M3366" s="93">
        <f t="shared" si="244"/>
        <v>4.5656565656565657</v>
      </c>
      <c r="N3366" s="93">
        <v>2.2410000000000001</v>
      </c>
      <c r="O3366" s="69">
        <v>99</v>
      </c>
      <c r="P3366" s="191">
        <f t="shared" si="245"/>
        <v>4.1902654867256635</v>
      </c>
      <c r="Q3366" s="77" t="s">
        <v>718</v>
      </c>
      <c r="U3366" s="227" t="s">
        <v>17390</v>
      </c>
      <c r="V3366" s="34">
        <v>0.47222222222222227</v>
      </c>
      <c r="W3366" s="85">
        <v>0.61805555555555558</v>
      </c>
      <c r="X3366" s="78">
        <f t="shared" si="246"/>
        <v>0.14583333333333331</v>
      </c>
    </row>
    <row r="3367" spans="1:24" x14ac:dyDescent="0.3">
      <c r="A3367" s="47" t="s">
        <v>16539</v>
      </c>
      <c r="B3367" s="68" t="s">
        <v>988</v>
      </c>
      <c r="C3367" s="2" t="s">
        <v>1</v>
      </c>
      <c r="D3367" s="2">
        <v>60</v>
      </c>
      <c r="E3367" s="6">
        <v>21947</v>
      </c>
      <c r="F3367" s="7">
        <v>44139.654236111113</v>
      </c>
      <c r="G3367" s="69" t="s">
        <v>4</v>
      </c>
      <c r="H3367" s="68">
        <v>2188</v>
      </c>
      <c r="I3367" s="93">
        <f t="shared" si="243"/>
        <v>22.1010101010101</v>
      </c>
      <c r="J3367" s="93">
        <v>4.6079999999999997</v>
      </c>
      <c r="K3367" s="69">
        <v>99</v>
      </c>
      <c r="L3367" s="68">
        <v>497</v>
      </c>
      <c r="M3367" s="93">
        <f t="shared" si="244"/>
        <v>5.0202020202020199</v>
      </c>
      <c r="N3367" s="93">
        <v>2.1240000000000001</v>
      </c>
      <c r="O3367" s="69">
        <v>99</v>
      </c>
      <c r="P3367" s="191">
        <f t="shared" si="245"/>
        <v>4.4024144869215291</v>
      </c>
      <c r="Q3367" s="77" t="s">
        <v>718</v>
      </c>
      <c r="U3367" s="227" t="s">
        <v>17390</v>
      </c>
      <c r="V3367" s="34">
        <v>0.52083333333333337</v>
      </c>
      <c r="W3367" s="85">
        <v>0.65972222222222221</v>
      </c>
      <c r="X3367" s="78">
        <f t="shared" si="246"/>
        <v>0.13888888888888884</v>
      </c>
    </row>
    <row r="3368" spans="1:24" x14ac:dyDescent="0.3">
      <c r="A3368" s="47" t="s">
        <v>16542</v>
      </c>
      <c r="B3368" s="68" t="s">
        <v>13220</v>
      </c>
      <c r="C3368" s="2" t="s">
        <v>1</v>
      </c>
      <c r="D3368" s="2">
        <v>61</v>
      </c>
      <c r="E3368" s="6">
        <v>21552</v>
      </c>
      <c r="F3368" s="7">
        <v>44140.411805555559</v>
      </c>
      <c r="G3368" s="69" t="s">
        <v>4</v>
      </c>
      <c r="H3368" s="68">
        <v>3006</v>
      </c>
      <c r="I3368" s="93">
        <f t="shared" si="243"/>
        <v>30.363636363636363</v>
      </c>
      <c r="J3368" s="93">
        <v>5.2809999999999997</v>
      </c>
      <c r="K3368" s="69">
        <v>99</v>
      </c>
      <c r="L3368" s="68">
        <v>697</v>
      </c>
      <c r="M3368" s="93">
        <f t="shared" si="244"/>
        <v>7.0404040404040407</v>
      </c>
      <c r="N3368" s="93">
        <v>2.948</v>
      </c>
      <c r="O3368" s="69">
        <v>99</v>
      </c>
      <c r="P3368" s="191">
        <f t="shared" si="245"/>
        <v>4.3127690100430414</v>
      </c>
      <c r="Q3368" s="77" t="s">
        <v>718</v>
      </c>
      <c r="U3368" s="227" t="s">
        <v>17390</v>
      </c>
      <c r="V3368" s="34">
        <v>0.37083333333333335</v>
      </c>
      <c r="W3368" s="85">
        <v>0.52083333333333337</v>
      </c>
      <c r="X3368" s="78">
        <f t="shared" si="246"/>
        <v>0.15000000000000002</v>
      </c>
    </row>
    <row r="3369" spans="1:24" x14ac:dyDescent="0.3">
      <c r="A3369" s="47" t="s">
        <v>16546</v>
      </c>
      <c r="B3369" s="68" t="s">
        <v>16547</v>
      </c>
      <c r="C3369" s="2" t="s">
        <v>6</v>
      </c>
      <c r="D3369" s="2">
        <v>44</v>
      </c>
      <c r="E3369" s="6">
        <v>27931</v>
      </c>
      <c r="F3369" s="7">
        <v>44140.555995370371</v>
      </c>
      <c r="G3369" s="69" t="s">
        <v>4</v>
      </c>
      <c r="H3369" s="68">
        <v>1453</v>
      </c>
      <c r="I3369" s="93">
        <f t="shared" si="243"/>
        <v>14.676767676767676</v>
      </c>
      <c r="J3369" s="93">
        <v>3.5019999999999998</v>
      </c>
      <c r="K3369" s="69">
        <v>99</v>
      </c>
      <c r="L3369" s="68">
        <v>428</v>
      </c>
      <c r="M3369" s="93">
        <f t="shared" si="244"/>
        <v>4.3232323232323235</v>
      </c>
      <c r="N3369" s="93">
        <v>1.873</v>
      </c>
      <c r="O3369" s="69">
        <v>99</v>
      </c>
      <c r="P3369" s="191">
        <f t="shared" si="245"/>
        <v>3.3948598130841119</v>
      </c>
      <c r="Q3369" s="77" t="s">
        <v>718</v>
      </c>
      <c r="U3369" s="231" t="s">
        <v>17404</v>
      </c>
      <c r="V3369" s="34">
        <v>0.42291666666666666</v>
      </c>
      <c r="W3369" s="85">
        <v>0.59722222222222221</v>
      </c>
      <c r="X3369" s="78">
        <f t="shared" si="246"/>
        <v>0.17430555555555555</v>
      </c>
    </row>
    <row r="3370" spans="1:24" x14ac:dyDescent="0.3">
      <c r="A3370" s="47" t="s">
        <v>3586</v>
      </c>
      <c r="B3370" s="68" t="s">
        <v>190</v>
      </c>
      <c r="C3370" s="2" t="s">
        <v>1</v>
      </c>
      <c r="D3370" s="2">
        <v>61</v>
      </c>
      <c r="E3370" s="6">
        <v>21741</v>
      </c>
      <c r="F3370" s="7">
        <v>44140.5625462963</v>
      </c>
      <c r="G3370" s="69" t="s">
        <v>4</v>
      </c>
      <c r="H3370" s="68">
        <v>2100</v>
      </c>
      <c r="I3370" s="93">
        <f t="shared" si="243"/>
        <v>21.212121212121211</v>
      </c>
      <c r="J3370" s="93">
        <v>4.5720000000000001</v>
      </c>
      <c r="K3370" s="69">
        <v>99</v>
      </c>
      <c r="L3370" s="68">
        <v>434</v>
      </c>
      <c r="M3370" s="93">
        <f t="shared" si="244"/>
        <v>4.3838383838383841</v>
      </c>
      <c r="N3370" s="93">
        <v>2.165</v>
      </c>
      <c r="O3370" s="69">
        <v>99</v>
      </c>
      <c r="P3370" s="191">
        <f t="shared" si="245"/>
        <v>4.8387096774193541</v>
      </c>
      <c r="Q3370" s="77" t="s">
        <v>718</v>
      </c>
      <c r="U3370" s="227" t="s">
        <v>17390</v>
      </c>
      <c r="V3370" s="34">
        <v>0.41319444444444442</v>
      </c>
      <c r="W3370" s="85">
        <v>0.56944444444444442</v>
      </c>
      <c r="X3370" s="78">
        <f t="shared" si="246"/>
        <v>0.15625</v>
      </c>
    </row>
    <row r="3371" spans="1:24" x14ac:dyDescent="0.3">
      <c r="A3371" s="47" t="s">
        <v>11861</v>
      </c>
      <c r="B3371" s="68" t="s">
        <v>7382</v>
      </c>
      <c r="C3371" s="2" t="s">
        <v>1</v>
      </c>
      <c r="D3371" s="2">
        <v>45</v>
      </c>
      <c r="E3371" s="6">
        <v>27560</v>
      </c>
      <c r="F3371" s="7">
        <v>44144.528252314813</v>
      </c>
      <c r="G3371" s="69" t="s">
        <v>4</v>
      </c>
      <c r="H3371" s="68">
        <v>1538</v>
      </c>
      <c r="I3371" s="93">
        <f t="shared" si="243"/>
        <v>15.535353535353535</v>
      </c>
      <c r="J3371" s="93">
        <v>4.4340000000000002</v>
      </c>
      <c r="K3371" s="69">
        <v>99</v>
      </c>
      <c r="L3371" s="68">
        <v>413</v>
      </c>
      <c r="M3371" s="93">
        <f t="shared" si="244"/>
        <v>4.1717171717171722</v>
      </c>
      <c r="N3371" s="93">
        <v>1.83</v>
      </c>
      <c r="O3371" s="69">
        <v>99</v>
      </c>
      <c r="P3371" s="191">
        <f t="shared" si="245"/>
        <v>3.7239709443099267</v>
      </c>
      <c r="Q3371" s="77" t="s">
        <v>718</v>
      </c>
      <c r="U3371" s="231" t="s">
        <v>17390</v>
      </c>
      <c r="V3371" s="34">
        <v>0.39444444444444443</v>
      </c>
      <c r="W3371" s="85">
        <v>0.53472222222222221</v>
      </c>
      <c r="X3371" s="78">
        <f t="shared" si="246"/>
        <v>0.14027777777777778</v>
      </c>
    </row>
    <row r="3372" spans="1:24" x14ac:dyDescent="0.3">
      <c r="A3372" s="47" t="s">
        <v>11419</v>
      </c>
      <c r="B3372" s="68" t="s">
        <v>5901</v>
      </c>
      <c r="C3372" s="2" t="s">
        <v>1</v>
      </c>
      <c r="D3372" s="2">
        <v>68</v>
      </c>
      <c r="E3372" s="6">
        <v>19256</v>
      </c>
      <c r="F3372" s="7">
        <v>44144.550324074073</v>
      </c>
      <c r="G3372" s="69" t="s">
        <v>4</v>
      </c>
      <c r="H3372" s="68">
        <v>2241</v>
      </c>
      <c r="I3372" s="93">
        <f t="shared" si="243"/>
        <v>22.636363636363637</v>
      </c>
      <c r="J3372" s="93">
        <v>4.5369999999999999</v>
      </c>
      <c r="K3372" s="69">
        <v>99</v>
      </c>
      <c r="L3372" s="68">
        <v>536</v>
      </c>
      <c r="M3372" s="93">
        <f t="shared" si="244"/>
        <v>5.4141414141414144</v>
      </c>
      <c r="N3372" s="93">
        <v>2.1520000000000001</v>
      </c>
      <c r="O3372" s="69">
        <v>99</v>
      </c>
      <c r="P3372" s="191">
        <f t="shared" si="245"/>
        <v>4.1809701492537314</v>
      </c>
      <c r="Q3372" s="77" t="s">
        <v>718</v>
      </c>
      <c r="U3372" s="227" t="s">
        <v>17390</v>
      </c>
      <c r="V3372" s="34">
        <v>0.40972222222222227</v>
      </c>
      <c r="W3372" s="85">
        <v>0.56944444444444442</v>
      </c>
      <c r="X3372" s="78">
        <f t="shared" si="246"/>
        <v>0.15972222222222215</v>
      </c>
    </row>
    <row r="3373" spans="1:24" x14ac:dyDescent="0.3">
      <c r="A3373" s="47" t="s">
        <v>16557</v>
      </c>
      <c r="B3373" s="68" t="s">
        <v>16052</v>
      </c>
      <c r="C3373" s="2" t="s">
        <v>6</v>
      </c>
      <c r="D3373" s="2">
        <v>80</v>
      </c>
      <c r="E3373" s="6">
        <v>14837</v>
      </c>
      <c r="F3373" s="7">
        <v>44144.560740740744</v>
      </c>
      <c r="G3373" s="69" t="s">
        <v>4</v>
      </c>
      <c r="H3373" s="68">
        <v>2873</v>
      </c>
      <c r="I3373" s="93">
        <f t="shared" si="243"/>
        <v>28.73</v>
      </c>
      <c r="J3373" s="93">
        <v>5.3879999999999999</v>
      </c>
      <c r="K3373" s="69">
        <v>100</v>
      </c>
      <c r="L3373" s="68">
        <v>921</v>
      </c>
      <c r="M3373" s="93">
        <f t="shared" si="244"/>
        <v>9.2100000000000009</v>
      </c>
      <c r="N3373" s="93">
        <v>3.488</v>
      </c>
      <c r="O3373" s="69">
        <v>100</v>
      </c>
      <c r="P3373" s="191">
        <f t="shared" si="245"/>
        <v>3.1194353963083601</v>
      </c>
      <c r="Q3373" s="77" t="s">
        <v>718</v>
      </c>
      <c r="U3373" s="227" t="s">
        <v>17390</v>
      </c>
      <c r="V3373" s="34">
        <v>0.42986111111111108</v>
      </c>
      <c r="W3373" s="85">
        <v>0.58333333333333337</v>
      </c>
      <c r="X3373" s="78">
        <f t="shared" si="246"/>
        <v>0.15347222222222229</v>
      </c>
    </row>
    <row r="3374" spans="1:24" x14ac:dyDescent="0.3">
      <c r="A3374" s="47" t="s">
        <v>16558</v>
      </c>
      <c r="B3374" s="68" t="s">
        <v>11</v>
      </c>
      <c r="C3374" s="2" t="s">
        <v>1</v>
      </c>
      <c r="D3374" s="2">
        <v>74</v>
      </c>
      <c r="E3374" s="6">
        <v>16994</v>
      </c>
      <c r="F3374" s="7">
        <v>44144.572523148148</v>
      </c>
      <c r="G3374" s="69" t="s">
        <v>4</v>
      </c>
      <c r="H3374" s="68">
        <v>2945</v>
      </c>
      <c r="I3374" s="93">
        <f t="shared" si="243"/>
        <v>29.747474747474747</v>
      </c>
      <c r="J3374" s="93">
        <v>5.1459999999999999</v>
      </c>
      <c r="K3374" s="69">
        <v>99</v>
      </c>
      <c r="L3374" s="68">
        <v>514</v>
      </c>
      <c r="M3374" s="93">
        <f t="shared" si="244"/>
        <v>5.191919191919192</v>
      </c>
      <c r="N3374" s="93">
        <v>2.4020000000000001</v>
      </c>
      <c r="O3374" s="69">
        <v>99</v>
      </c>
      <c r="P3374" s="191">
        <f t="shared" si="245"/>
        <v>5.7295719844357977</v>
      </c>
      <c r="Q3374" s="77" t="s">
        <v>718</v>
      </c>
      <c r="U3374" s="227" t="s">
        <v>17390</v>
      </c>
      <c r="V3374" s="34">
        <v>0.45277777777777778</v>
      </c>
      <c r="W3374" s="85">
        <v>0.59722222222222221</v>
      </c>
      <c r="X3374" s="78">
        <f t="shared" si="246"/>
        <v>0.14444444444444443</v>
      </c>
    </row>
    <row r="3375" spans="1:24" x14ac:dyDescent="0.3">
      <c r="A3375" s="47" t="s">
        <v>16560</v>
      </c>
      <c r="B3375" s="68" t="s">
        <v>9684</v>
      </c>
      <c r="C3375" s="2" t="s">
        <v>1</v>
      </c>
      <c r="D3375" s="2">
        <v>58</v>
      </c>
      <c r="E3375" s="6">
        <v>22944</v>
      </c>
      <c r="F3375" s="7">
        <v>44144.616342592592</v>
      </c>
      <c r="G3375" s="69" t="s">
        <v>4</v>
      </c>
      <c r="H3375" s="68">
        <v>2353</v>
      </c>
      <c r="I3375" s="93">
        <f t="shared" si="243"/>
        <v>23.767676767676768</v>
      </c>
      <c r="J3375" s="93">
        <v>4.7140000000000004</v>
      </c>
      <c r="K3375" s="69">
        <v>99</v>
      </c>
      <c r="L3375" s="68">
        <v>561</v>
      </c>
      <c r="M3375" s="93">
        <f t="shared" si="244"/>
        <v>5.666666666666667</v>
      </c>
      <c r="N3375" s="93">
        <v>2.81</v>
      </c>
      <c r="O3375" s="69">
        <v>99</v>
      </c>
      <c r="P3375" s="191">
        <f t="shared" si="245"/>
        <v>4.1942959001782532</v>
      </c>
      <c r="Q3375" s="77" t="s">
        <v>718</v>
      </c>
      <c r="U3375" s="227" t="s">
        <v>17390</v>
      </c>
      <c r="V3375" s="34">
        <v>0.47430555555555554</v>
      </c>
      <c r="W3375" s="85">
        <v>0.63194444444444442</v>
      </c>
      <c r="X3375" s="78">
        <f t="shared" si="246"/>
        <v>0.15763888888888888</v>
      </c>
    </row>
    <row r="3376" spans="1:24" x14ac:dyDescent="0.3">
      <c r="A3376" s="47" t="s">
        <v>16569</v>
      </c>
      <c r="B3376" s="68" t="s">
        <v>16570</v>
      </c>
      <c r="C3376" s="2" t="s">
        <v>1</v>
      </c>
      <c r="D3376" s="2">
        <v>74</v>
      </c>
      <c r="E3376" s="6">
        <v>16920</v>
      </c>
      <c r="F3376" s="7">
        <v>44145.641250000001</v>
      </c>
      <c r="G3376" s="69" t="s">
        <v>4</v>
      </c>
      <c r="H3376" s="68">
        <v>3465</v>
      </c>
      <c r="I3376" s="93">
        <f t="shared" si="243"/>
        <v>35</v>
      </c>
      <c r="J3376" s="93">
        <v>6.5780000000000003</v>
      </c>
      <c r="K3376" s="69">
        <v>99</v>
      </c>
      <c r="L3376" s="68">
        <v>900</v>
      </c>
      <c r="M3376" s="93">
        <f t="shared" si="244"/>
        <v>9.0909090909090917</v>
      </c>
      <c r="N3376" s="93">
        <v>3.7360000000000002</v>
      </c>
      <c r="O3376" s="69">
        <v>99</v>
      </c>
      <c r="P3376" s="191">
        <f t="shared" si="245"/>
        <v>3.8499999999999996</v>
      </c>
      <c r="Q3376" s="77" t="s">
        <v>718</v>
      </c>
      <c r="U3376" s="227" t="s">
        <v>17390</v>
      </c>
      <c r="V3376" s="34">
        <v>0.5131944444444444</v>
      </c>
      <c r="W3376" s="85">
        <v>0.68055555555555547</v>
      </c>
      <c r="X3376" s="78">
        <f t="shared" si="246"/>
        <v>0.16736111111111107</v>
      </c>
    </row>
    <row r="3377" spans="1:24" x14ac:dyDescent="0.3">
      <c r="A3377" s="47" t="s">
        <v>16575</v>
      </c>
      <c r="B3377" s="68" t="s">
        <v>9720</v>
      </c>
      <c r="C3377" s="2" t="s">
        <v>1</v>
      </c>
      <c r="D3377" s="2">
        <v>45</v>
      </c>
      <c r="E3377" s="6">
        <v>27527</v>
      </c>
      <c r="F3377" s="7">
        <v>44146.413136574076</v>
      </c>
      <c r="G3377" s="69" t="s">
        <v>4</v>
      </c>
      <c r="H3377" s="68">
        <v>2989</v>
      </c>
      <c r="I3377" s="93">
        <f t="shared" si="243"/>
        <v>30.19191919191919</v>
      </c>
      <c r="J3377" s="93">
        <v>5.8129999999999997</v>
      </c>
      <c r="K3377" s="69">
        <v>99</v>
      </c>
      <c r="L3377" s="68">
        <v>483</v>
      </c>
      <c r="M3377" s="93">
        <f t="shared" si="244"/>
        <v>4.8787878787878789</v>
      </c>
      <c r="N3377" s="93">
        <v>2.3050000000000002</v>
      </c>
      <c r="O3377" s="69">
        <v>99</v>
      </c>
      <c r="P3377" s="191">
        <f t="shared" si="245"/>
        <v>6.1884057971014492</v>
      </c>
      <c r="Q3377" s="77" t="s">
        <v>718</v>
      </c>
      <c r="U3377" s="227" t="s">
        <v>17390</v>
      </c>
      <c r="V3377" s="34">
        <v>0.37777777777777777</v>
      </c>
      <c r="W3377" s="85">
        <v>0.52083333333333337</v>
      </c>
      <c r="X3377" s="78">
        <f t="shared" si="246"/>
        <v>0.1430555555555556</v>
      </c>
    </row>
    <row r="3378" spans="1:24" x14ac:dyDescent="0.3">
      <c r="A3378" s="47" t="s">
        <v>16576</v>
      </c>
      <c r="B3378" s="68" t="s">
        <v>4379</v>
      </c>
      <c r="C3378" s="2" t="s">
        <v>1</v>
      </c>
      <c r="D3378" s="2">
        <v>52</v>
      </c>
      <c r="E3378" s="6">
        <v>25032</v>
      </c>
      <c r="F3378" s="7">
        <v>44146.528773148151</v>
      </c>
      <c r="G3378" s="69" t="s">
        <v>4</v>
      </c>
      <c r="H3378" s="68">
        <v>2016</v>
      </c>
      <c r="I3378" s="93">
        <f t="shared" si="243"/>
        <v>20.363636363636363</v>
      </c>
      <c r="J3378" s="93">
        <v>4.1539999999999999</v>
      </c>
      <c r="K3378" s="69">
        <v>99</v>
      </c>
      <c r="L3378" s="68">
        <v>390</v>
      </c>
      <c r="M3378" s="93">
        <f t="shared" si="244"/>
        <v>3.9393939393939394</v>
      </c>
      <c r="N3378" s="93">
        <v>1.845</v>
      </c>
      <c r="O3378" s="69">
        <v>99</v>
      </c>
      <c r="P3378" s="191">
        <f t="shared" si="245"/>
        <v>5.1692307692307695</v>
      </c>
      <c r="Q3378" s="77" t="s">
        <v>718</v>
      </c>
      <c r="U3378" s="227" t="s">
        <v>17390</v>
      </c>
      <c r="V3378" s="34">
        <v>0.39513888888888887</v>
      </c>
      <c r="W3378" s="85">
        <v>0.53472222222222221</v>
      </c>
      <c r="X3378" s="78">
        <f t="shared" si="246"/>
        <v>0.13958333333333334</v>
      </c>
    </row>
    <row r="3379" spans="1:24" x14ac:dyDescent="0.3">
      <c r="A3379" s="47" t="s">
        <v>16578</v>
      </c>
      <c r="B3379" s="68" t="s">
        <v>16579</v>
      </c>
      <c r="C3379" s="2" t="s">
        <v>1</v>
      </c>
      <c r="D3379" s="2">
        <v>43</v>
      </c>
      <c r="E3379" s="6">
        <v>28383</v>
      </c>
      <c r="F3379" s="7">
        <v>44146.54859953704</v>
      </c>
      <c r="G3379" s="69" t="s">
        <v>4</v>
      </c>
      <c r="H3379" s="68">
        <v>1552</v>
      </c>
      <c r="I3379" s="93">
        <f t="shared" si="243"/>
        <v>15.676767676767676</v>
      </c>
      <c r="J3379" s="93">
        <v>4.1150000000000002</v>
      </c>
      <c r="K3379" s="69">
        <v>99</v>
      </c>
      <c r="L3379" s="68">
        <v>373</v>
      </c>
      <c r="M3379" s="93">
        <f t="shared" si="244"/>
        <v>3.7676767676767677</v>
      </c>
      <c r="N3379" s="93">
        <v>2.0590000000000002</v>
      </c>
      <c r="O3379" s="69">
        <v>99</v>
      </c>
      <c r="P3379" s="191">
        <f t="shared" si="245"/>
        <v>4.1608579088471851</v>
      </c>
      <c r="Q3379" s="77" t="s">
        <v>718</v>
      </c>
      <c r="U3379" s="227" t="s">
        <v>17390</v>
      </c>
      <c r="V3379" s="34">
        <v>0.41388888888888892</v>
      </c>
      <c r="W3379" s="85">
        <v>0.56944444444444442</v>
      </c>
      <c r="X3379" s="78">
        <f t="shared" si="246"/>
        <v>0.1555555555555555</v>
      </c>
    </row>
    <row r="3380" spans="1:24" x14ac:dyDescent="0.3">
      <c r="A3380" s="47" t="s">
        <v>3679</v>
      </c>
      <c r="B3380" s="68" t="s">
        <v>471</v>
      </c>
      <c r="C3380" s="2" t="s">
        <v>1</v>
      </c>
      <c r="D3380" s="2">
        <v>57</v>
      </c>
      <c r="E3380" s="6">
        <v>23067</v>
      </c>
      <c r="F3380" s="7">
        <v>44146.560081018521</v>
      </c>
      <c r="G3380" s="69" t="s">
        <v>4</v>
      </c>
      <c r="H3380" s="68">
        <v>3308</v>
      </c>
      <c r="I3380" s="93">
        <f t="shared" si="243"/>
        <v>33.08</v>
      </c>
      <c r="J3380" s="93">
        <v>6.133</v>
      </c>
      <c r="K3380" s="69">
        <v>100</v>
      </c>
      <c r="L3380" s="68">
        <v>597</v>
      </c>
      <c r="M3380" s="93">
        <f t="shared" si="244"/>
        <v>5.97</v>
      </c>
      <c r="N3380" s="93">
        <v>2.5720000000000001</v>
      </c>
      <c r="O3380" s="69">
        <v>100</v>
      </c>
      <c r="P3380" s="191">
        <f t="shared" si="245"/>
        <v>5.5410385259631489</v>
      </c>
      <c r="Q3380" s="77" t="s">
        <v>718</v>
      </c>
      <c r="U3380" s="227" t="s">
        <v>17390</v>
      </c>
      <c r="V3380" s="34">
        <v>0.43055555555555558</v>
      </c>
      <c r="W3380" s="85">
        <v>0.58333333333333337</v>
      </c>
      <c r="X3380" s="78">
        <f t="shared" si="246"/>
        <v>0.15277777777777779</v>
      </c>
    </row>
    <row r="3381" spans="1:24" x14ac:dyDescent="0.3">
      <c r="A3381" s="47" t="s">
        <v>4945</v>
      </c>
      <c r="B3381" s="68" t="s">
        <v>4946</v>
      </c>
      <c r="C3381" s="2" t="s">
        <v>1</v>
      </c>
      <c r="D3381" s="2">
        <v>55</v>
      </c>
      <c r="E3381" s="6">
        <v>23743</v>
      </c>
      <c r="F3381" s="7">
        <v>44146.586828703701</v>
      </c>
      <c r="G3381" s="69" t="s">
        <v>4</v>
      </c>
      <c r="H3381" s="68">
        <v>2169</v>
      </c>
      <c r="I3381" s="93">
        <f t="shared" si="243"/>
        <v>21.90909090909091</v>
      </c>
      <c r="J3381" s="93">
        <v>4.6230000000000002</v>
      </c>
      <c r="K3381" s="69">
        <v>99</v>
      </c>
      <c r="L3381" s="68">
        <v>383</v>
      </c>
      <c r="M3381" s="93">
        <f t="shared" si="244"/>
        <v>3.8686868686868685</v>
      </c>
      <c r="N3381" s="93">
        <v>2.202</v>
      </c>
      <c r="O3381" s="69">
        <v>99</v>
      </c>
      <c r="P3381" s="191">
        <f t="shared" si="245"/>
        <v>5.6631853785900788</v>
      </c>
      <c r="Q3381" s="77" t="s">
        <v>718</v>
      </c>
      <c r="U3381" s="227" t="s">
        <v>17390</v>
      </c>
      <c r="V3381" s="34">
        <v>0.4381944444444445</v>
      </c>
      <c r="W3381" s="85">
        <v>0.59722222222222221</v>
      </c>
      <c r="X3381" s="78">
        <f t="shared" si="246"/>
        <v>0.15902777777777771</v>
      </c>
    </row>
    <row r="3382" spans="1:24" x14ac:dyDescent="0.3">
      <c r="A3382" s="47" t="s">
        <v>16588</v>
      </c>
      <c r="B3382" s="68" t="s">
        <v>16589</v>
      </c>
      <c r="C3382" s="2" t="s">
        <v>6</v>
      </c>
      <c r="D3382" s="2">
        <v>53</v>
      </c>
      <c r="E3382" s="6">
        <v>24461</v>
      </c>
      <c r="F3382" s="7">
        <v>44147.362824074073</v>
      </c>
      <c r="G3382" s="69" t="s">
        <v>71</v>
      </c>
      <c r="H3382" s="68">
        <v>1556</v>
      </c>
      <c r="I3382" s="93">
        <f t="shared" si="243"/>
        <v>15.717171717171718</v>
      </c>
      <c r="J3382" s="93">
        <v>3.6080000000000001</v>
      </c>
      <c r="K3382" s="69">
        <v>99</v>
      </c>
      <c r="L3382" s="68">
        <v>590</v>
      </c>
      <c r="M3382" s="93">
        <f t="shared" si="244"/>
        <v>5.9595959595959593</v>
      </c>
      <c r="N3382" s="93">
        <v>2.1989999999999998</v>
      </c>
      <c r="O3382" s="69">
        <v>99</v>
      </c>
      <c r="P3382" s="191">
        <f t="shared" si="245"/>
        <v>2.6372881355932205</v>
      </c>
      <c r="Q3382" s="77" t="s">
        <v>718</v>
      </c>
      <c r="U3382" s="227" t="s">
        <v>17390</v>
      </c>
      <c r="V3382" s="34">
        <v>0.37152777777777773</v>
      </c>
      <c r="W3382" s="85">
        <v>0.52083333333333337</v>
      </c>
      <c r="X3382" s="78">
        <f t="shared" si="246"/>
        <v>0.14930555555555564</v>
      </c>
    </row>
    <row r="3383" spans="1:24" x14ac:dyDescent="0.3">
      <c r="A3383" s="47" t="s">
        <v>16592</v>
      </c>
      <c r="B3383" s="68" t="s">
        <v>16593</v>
      </c>
      <c r="C3383" s="2" t="s">
        <v>1</v>
      </c>
      <c r="D3383" s="2">
        <v>17</v>
      </c>
      <c r="E3383" s="6">
        <v>37638</v>
      </c>
      <c r="F3383" s="7">
        <v>44147.599652777775</v>
      </c>
      <c r="G3383" s="69" t="s">
        <v>4</v>
      </c>
      <c r="H3383" s="68">
        <v>1028</v>
      </c>
      <c r="I3383" s="93">
        <f t="shared" si="243"/>
        <v>10.383838383838384</v>
      </c>
      <c r="J3383" s="93">
        <v>3.0830000000000002</v>
      </c>
      <c r="K3383" s="69">
        <v>99</v>
      </c>
      <c r="L3383" s="68">
        <v>351</v>
      </c>
      <c r="M3383" s="93">
        <f t="shared" si="244"/>
        <v>3.5454545454545454</v>
      </c>
      <c r="N3383" s="93">
        <v>1.74</v>
      </c>
      <c r="O3383" s="69">
        <v>99</v>
      </c>
      <c r="P3383" s="191">
        <f t="shared" si="245"/>
        <v>2.9287749287749287</v>
      </c>
      <c r="Q3383" s="77" t="s">
        <v>718</v>
      </c>
      <c r="U3383" s="227" t="s">
        <v>17390</v>
      </c>
      <c r="V3383" s="34">
        <v>0.45833333333333331</v>
      </c>
      <c r="W3383" s="85">
        <v>0.61805555555555558</v>
      </c>
      <c r="X3383" s="78">
        <f t="shared" si="246"/>
        <v>0.15972222222222227</v>
      </c>
    </row>
    <row r="3384" spans="1:24" x14ac:dyDescent="0.3">
      <c r="A3384" s="47" t="s">
        <v>16596</v>
      </c>
      <c r="B3384" s="68" t="s">
        <v>945</v>
      </c>
      <c r="C3384" s="2" t="s">
        <v>1</v>
      </c>
      <c r="D3384" s="2">
        <v>50</v>
      </c>
      <c r="E3384" s="6">
        <v>25831</v>
      </c>
      <c r="F3384" s="7">
        <v>44147.650266203702</v>
      </c>
      <c r="G3384" s="69" t="s">
        <v>4</v>
      </c>
      <c r="H3384" s="68">
        <v>2043</v>
      </c>
      <c r="I3384" s="93">
        <f t="shared" si="243"/>
        <v>20.636363636363637</v>
      </c>
      <c r="J3384" s="93">
        <v>4.9329999999999998</v>
      </c>
      <c r="K3384" s="69">
        <v>99</v>
      </c>
      <c r="L3384" s="68">
        <v>352</v>
      </c>
      <c r="M3384" s="93">
        <f t="shared" si="244"/>
        <v>3.5555555555555554</v>
      </c>
      <c r="N3384" s="93">
        <v>2.11</v>
      </c>
      <c r="O3384" s="69">
        <v>99</v>
      </c>
      <c r="P3384" s="191">
        <f t="shared" si="245"/>
        <v>5.8039772727272734</v>
      </c>
      <c r="Q3384" s="77" t="s">
        <v>718</v>
      </c>
      <c r="U3384" s="227" t="s">
        <v>17390</v>
      </c>
      <c r="V3384" s="34">
        <v>0.52500000000000002</v>
      </c>
      <c r="W3384" s="85">
        <v>0.66666666666666663</v>
      </c>
      <c r="X3384" s="78">
        <f t="shared" si="246"/>
        <v>0.14166666666666661</v>
      </c>
    </row>
    <row r="3385" spans="1:24" x14ac:dyDescent="0.3">
      <c r="A3385" s="47" t="s">
        <v>16601</v>
      </c>
      <c r="B3385" s="68" t="s">
        <v>16602</v>
      </c>
      <c r="C3385" s="2" t="s">
        <v>6</v>
      </c>
      <c r="D3385" s="2">
        <v>46</v>
      </c>
      <c r="E3385" s="6">
        <v>26982</v>
      </c>
      <c r="F3385" s="7">
        <v>44148.528356481482</v>
      </c>
      <c r="G3385" s="69" t="s">
        <v>4</v>
      </c>
      <c r="H3385" s="68">
        <v>1643</v>
      </c>
      <c r="I3385" s="93">
        <f t="shared" si="243"/>
        <v>16.595959595959595</v>
      </c>
      <c r="J3385" s="93">
        <v>3.8359999999999999</v>
      </c>
      <c r="K3385" s="69">
        <v>99</v>
      </c>
      <c r="L3385" s="68">
        <v>521</v>
      </c>
      <c r="M3385" s="93">
        <f t="shared" si="244"/>
        <v>5.262626262626263</v>
      </c>
      <c r="N3385" s="93">
        <v>2.5219999999999998</v>
      </c>
      <c r="O3385" s="69">
        <v>99</v>
      </c>
      <c r="P3385" s="191">
        <f t="shared" si="245"/>
        <v>3.1535508637236083</v>
      </c>
      <c r="Q3385" s="77" t="s">
        <v>718</v>
      </c>
      <c r="U3385" s="227" t="s">
        <v>17390</v>
      </c>
      <c r="V3385" s="34">
        <v>0.39930555555555558</v>
      </c>
      <c r="W3385" s="85">
        <v>0.53472222222222221</v>
      </c>
      <c r="X3385" s="78">
        <f t="shared" si="246"/>
        <v>0.13541666666666663</v>
      </c>
    </row>
    <row r="3386" spans="1:24" x14ac:dyDescent="0.3">
      <c r="A3386" s="47" t="s">
        <v>16603</v>
      </c>
      <c r="B3386" s="68" t="s">
        <v>16604</v>
      </c>
      <c r="C3386" s="2" t="s">
        <v>1</v>
      </c>
      <c r="D3386" s="2">
        <v>57</v>
      </c>
      <c r="E3386" s="6">
        <v>22976</v>
      </c>
      <c r="F3386" s="7">
        <v>44148.542974537035</v>
      </c>
      <c r="G3386" s="69" t="s">
        <v>4</v>
      </c>
      <c r="H3386" s="68">
        <v>2392</v>
      </c>
      <c r="I3386" s="93">
        <f t="shared" si="243"/>
        <v>24.161616161616163</v>
      </c>
      <c r="J3386" s="93">
        <v>5.5049999999999999</v>
      </c>
      <c r="K3386" s="69">
        <v>99</v>
      </c>
      <c r="L3386" s="68">
        <v>454</v>
      </c>
      <c r="M3386" s="93">
        <f t="shared" si="244"/>
        <v>4.5858585858585856</v>
      </c>
      <c r="N3386" s="93">
        <v>2.2589999999999999</v>
      </c>
      <c r="O3386" s="69">
        <v>99</v>
      </c>
      <c r="P3386" s="191">
        <f t="shared" si="245"/>
        <v>5.2687224669603525</v>
      </c>
      <c r="Q3386" s="77" t="s">
        <v>718</v>
      </c>
      <c r="U3386" s="227" t="s">
        <v>17390</v>
      </c>
      <c r="V3386" s="34">
        <v>0.38958333333333334</v>
      </c>
      <c r="W3386" s="85">
        <v>0.54861111111111105</v>
      </c>
      <c r="X3386" s="78">
        <f t="shared" si="246"/>
        <v>0.15902777777777771</v>
      </c>
    </row>
    <row r="3387" spans="1:24" x14ac:dyDescent="0.3">
      <c r="A3387" s="47" t="s">
        <v>4066</v>
      </c>
      <c r="B3387" s="68" t="s">
        <v>4067</v>
      </c>
      <c r="C3387" s="2" t="s">
        <v>1</v>
      </c>
      <c r="D3387" s="2">
        <v>62</v>
      </c>
      <c r="E3387" s="6">
        <v>21188</v>
      </c>
      <c r="F3387" s="7">
        <v>44148.598796296297</v>
      </c>
      <c r="G3387" s="69" t="s">
        <v>4</v>
      </c>
      <c r="H3387" s="68">
        <v>3921</v>
      </c>
      <c r="I3387" s="93">
        <f t="shared" si="243"/>
        <v>39.21</v>
      </c>
      <c r="J3387" s="93">
        <v>5.7949999999999999</v>
      </c>
      <c r="K3387" s="69">
        <v>100</v>
      </c>
      <c r="L3387" s="68">
        <v>609</v>
      </c>
      <c r="M3387" s="93">
        <f t="shared" si="244"/>
        <v>6.09</v>
      </c>
      <c r="N3387" s="93">
        <v>2.6669999999999998</v>
      </c>
      <c r="O3387" s="69">
        <v>100</v>
      </c>
      <c r="P3387" s="191">
        <f t="shared" si="245"/>
        <v>6.4384236453201975</v>
      </c>
      <c r="Q3387" s="77" t="s">
        <v>718</v>
      </c>
      <c r="U3387" s="227" t="s">
        <v>17390</v>
      </c>
      <c r="V3387" s="34">
        <v>0.47986111111111113</v>
      </c>
      <c r="W3387" s="85">
        <v>0.61805555555555558</v>
      </c>
      <c r="X3387" s="78">
        <f t="shared" si="246"/>
        <v>0.13819444444444445</v>
      </c>
    </row>
    <row r="3388" spans="1:24" x14ac:dyDescent="0.3">
      <c r="A3388" s="47" t="s">
        <v>16607</v>
      </c>
      <c r="B3388" s="68" t="s">
        <v>16608</v>
      </c>
      <c r="C3388" s="2" t="s">
        <v>6</v>
      </c>
      <c r="D3388" s="2">
        <v>73</v>
      </c>
      <c r="E3388" s="6">
        <v>17329</v>
      </c>
      <c r="F3388" s="7">
        <v>44148.626122685186</v>
      </c>
      <c r="G3388" s="69" t="s">
        <v>4</v>
      </c>
      <c r="H3388" s="68">
        <v>2838</v>
      </c>
      <c r="I3388" s="93">
        <f t="shared" si="243"/>
        <v>28.38</v>
      </c>
      <c r="J3388" s="93">
        <v>5.77</v>
      </c>
      <c r="K3388" s="69">
        <v>100</v>
      </c>
      <c r="L3388" s="68">
        <v>710</v>
      </c>
      <c r="M3388" s="93">
        <f t="shared" si="244"/>
        <v>7.1</v>
      </c>
      <c r="N3388" s="93">
        <v>2.5840000000000001</v>
      </c>
      <c r="O3388" s="69">
        <v>100</v>
      </c>
      <c r="P3388" s="191">
        <f t="shared" si="245"/>
        <v>3.9971830985915493</v>
      </c>
      <c r="Q3388" s="77" t="s">
        <v>718</v>
      </c>
      <c r="U3388" s="227" t="s">
        <v>17390</v>
      </c>
      <c r="V3388" s="34">
        <v>0.48958333333333331</v>
      </c>
      <c r="W3388" s="85">
        <v>0.63194444444444442</v>
      </c>
      <c r="X3388" s="78">
        <f t="shared" si="246"/>
        <v>0.1423611111111111</v>
      </c>
    </row>
    <row r="3389" spans="1:24" x14ac:dyDescent="0.3">
      <c r="A3389" s="47" t="s">
        <v>16609</v>
      </c>
      <c r="B3389" s="68" t="s">
        <v>16610</v>
      </c>
      <c r="C3389" s="2" t="s">
        <v>6</v>
      </c>
      <c r="D3389" s="2">
        <v>35</v>
      </c>
      <c r="E3389" s="6">
        <v>31267</v>
      </c>
      <c r="F3389" s="7">
        <v>44148.638368055559</v>
      </c>
      <c r="G3389" s="69" t="s">
        <v>553</v>
      </c>
      <c r="H3389" s="68">
        <v>1843</v>
      </c>
      <c r="I3389" s="93">
        <f t="shared" si="243"/>
        <v>18.43</v>
      </c>
      <c r="J3389" s="93">
        <v>4.1100000000000003</v>
      </c>
      <c r="K3389" s="69">
        <v>100</v>
      </c>
      <c r="L3389" s="68">
        <v>542</v>
      </c>
      <c r="M3389" s="93">
        <f t="shared" si="244"/>
        <v>5.42</v>
      </c>
      <c r="N3389" s="93">
        <v>2.2530000000000001</v>
      </c>
      <c r="O3389" s="69">
        <v>100</v>
      </c>
      <c r="P3389" s="191">
        <f t="shared" si="245"/>
        <v>3.4003690036900367</v>
      </c>
      <c r="Q3389" s="77" t="s">
        <v>718</v>
      </c>
      <c r="U3389" s="227" t="s">
        <v>17390</v>
      </c>
      <c r="V3389" s="34">
        <v>0.52430555555555558</v>
      </c>
      <c r="W3389" s="85">
        <v>0.65277777777777779</v>
      </c>
      <c r="X3389" s="78">
        <f t="shared" si="246"/>
        <v>0.12847222222222221</v>
      </c>
    </row>
    <row r="3390" spans="1:24" x14ac:dyDescent="0.3">
      <c r="A3390" s="47" t="s">
        <v>2006</v>
      </c>
      <c r="B3390" s="68" t="s">
        <v>1178</v>
      </c>
      <c r="C3390" s="2" t="s">
        <v>1</v>
      </c>
      <c r="D3390" s="2">
        <v>46</v>
      </c>
      <c r="E3390" s="6">
        <v>27159</v>
      </c>
      <c r="F3390" s="7">
        <v>44151.522083333337</v>
      </c>
      <c r="G3390" s="69" t="s">
        <v>4</v>
      </c>
      <c r="H3390" s="68">
        <v>1804</v>
      </c>
      <c r="I3390" s="93">
        <f t="shared" si="243"/>
        <v>18.222222222222221</v>
      </c>
      <c r="J3390" s="93">
        <v>4.4640000000000004</v>
      </c>
      <c r="K3390" s="69">
        <v>99</v>
      </c>
      <c r="L3390" s="68">
        <v>612</v>
      </c>
      <c r="M3390" s="93">
        <f t="shared" si="244"/>
        <v>6.1818181818181817</v>
      </c>
      <c r="N3390" s="93">
        <v>2.34</v>
      </c>
      <c r="O3390" s="69">
        <v>99</v>
      </c>
      <c r="P3390" s="191">
        <f t="shared" si="245"/>
        <v>2.9477124183006533</v>
      </c>
      <c r="Q3390" s="77" t="s">
        <v>718</v>
      </c>
      <c r="U3390" s="227" t="s">
        <v>17390</v>
      </c>
      <c r="V3390" s="34">
        <v>0.38958333333333334</v>
      </c>
      <c r="W3390" s="85">
        <v>0.53819444444444442</v>
      </c>
      <c r="X3390" s="78">
        <f t="shared" si="246"/>
        <v>0.14861111111111108</v>
      </c>
    </row>
    <row r="3391" spans="1:24" x14ac:dyDescent="0.3">
      <c r="A3391" s="47" t="s">
        <v>4277</v>
      </c>
      <c r="B3391" s="68" t="s">
        <v>41</v>
      </c>
      <c r="C3391" s="2" t="s">
        <v>1</v>
      </c>
      <c r="D3391" s="2">
        <v>58</v>
      </c>
      <c r="E3391" s="6">
        <v>22790</v>
      </c>
      <c r="F3391" s="7">
        <v>44151.536215277774</v>
      </c>
      <c r="G3391" s="69" t="s">
        <v>4</v>
      </c>
      <c r="H3391" s="68">
        <v>1496</v>
      </c>
      <c r="I3391" s="93">
        <f t="shared" si="243"/>
        <v>15.111111111111111</v>
      </c>
      <c r="J3391" s="93">
        <v>4.3280000000000003</v>
      </c>
      <c r="K3391" s="69">
        <v>99</v>
      </c>
      <c r="L3391" s="68">
        <v>443</v>
      </c>
      <c r="M3391" s="93">
        <f t="shared" si="244"/>
        <v>4.4747474747474749</v>
      </c>
      <c r="N3391" s="93">
        <v>2.1110000000000002</v>
      </c>
      <c r="O3391" s="69">
        <v>99</v>
      </c>
      <c r="P3391" s="191">
        <f t="shared" si="245"/>
        <v>3.3769751693002257</v>
      </c>
      <c r="Q3391" s="77" t="s">
        <v>718</v>
      </c>
      <c r="U3391" s="227" t="s">
        <v>17390</v>
      </c>
      <c r="V3391" s="34">
        <v>0.40138888888888885</v>
      </c>
      <c r="W3391" s="85">
        <v>0.54513888888888895</v>
      </c>
      <c r="X3391" s="78">
        <f t="shared" si="246"/>
        <v>0.1437500000000001</v>
      </c>
    </row>
    <row r="3392" spans="1:24" x14ac:dyDescent="0.3">
      <c r="A3392" s="47" t="s">
        <v>4185</v>
      </c>
      <c r="B3392" s="68" t="s">
        <v>1928</v>
      </c>
      <c r="C3392" s="2" t="s">
        <v>1</v>
      </c>
      <c r="D3392" s="2">
        <v>43</v>
      </c>
      <c r="E3392" s="6">
        <v>28111</v>
      </c>
      <c r="F3392" s="7">
        <v>44151.570891203701</v>
      </c>
      <c r="G3392" s="69" t="s">
        <v>4</v>
      </c>
      <c r="H3392" s="68">
        <v>1527</v>
      </c>
      <c r="I3392" s="93">
        <f t="shared" si="243"/>
        <v>15.424242424242424</v>
      </c>
      <c r="J3392" s="93">
        <v>3.42</v>
      </c>
      <c r="K3392" s="69">
        <v>99</v>
      </c>
      <c r="L3392" s="68">
        <v>480</v>
      </c>
      <c r="M3392" s="93">
        <f t="shared" si="244"/>
        <v>4.8484848484848486</v>
      </c>
      <c r="N3392" s="93">
        <v>2.375</v>
      </c>
      <c r="O3392" s="69">
        <v>99</v>
      </c>
      <c r="P3392" s="191">
        <f t="shared" si="245"/>
        <v>3.1812499999999999</v>
      </c>
      <c r="Q3392" s="77" t="s">
        <v>718</v>
      </c>
      <c r="U3392" s="227" t="s">
        <v>17390</v>
      </c>
      <c r="V3392" s="34">
        <v>0.42569444444444443</v>
      </c>
      <c r="W3392" s="85">
        <v>0.58333333333333337</v>
      </c>
      <c r="X3392" s="78">
        <f t="shared" si="246"/>
        <v>0.15763888888888894</v>
      </c>
    </row>
    <row r="3393" spans="1:24" x14ac:dyDescent="0.3">
      <c r="A3393" s="47" t="s">
        <v>16613</v>
      </c>
      <c r="B3393" s="68" t="s">
        <v>6573</v>
      </c>
      <c r="C3393" s="2" t="s">
        <v>1</v>
      </c>
      <c r="D3393" s="2">
        <v>53</v>
      </c>
      <c r="E3393" s="6">
        <v>24723</v>
      </c>
      <c r="F3393" s="7">
        <v>44151.60765046296</v>
      </c>
      <c r="G3393" s="69" t="s">
        <v>4</v>
      </c>
      <c r="H3393" s="68">
        <v>2386</v>
      </c>
      <c r="I3393" s="93">
        <f t="shared" si="243"/>
        <v>24.1010101010101</v>
      </c>
      <c r="J3393" s="93">
        <v>4.6319999999999997</v>
      </c>
      <c r="K3393" s="69">
        <v>99</v>
      </c>
      <c r="L3393" s="68">
        <v>362</v>
      </c>
      <c r="M3393" s="93">
        <f t="shared" si="244"/>
        <v>3.6565656565656566</v>
      </c>
      <c r="N3393" s="93">
        <v>1.907</v>
      </c>
      <c r="O3393" s="69">
        <v>99</v>
      </c>
      <c r="P3393" s="191">
        <f t="shared" si="245"/>
        <v>6.5911602209944746</v>
      </c>
      <c r="Q3393" s="77" t="s">
        <v>718</v>
      </c>
      <c r="U3393" s="227" t="s">
        <v>17390</v>
      </c>
      <c r="V3393" s="34">
        <v>0.4770833333333333</v>
      </c>
      <c r="W3393" s="85">
        <v>0.63194444444444442</v>
      </c>
      <c r="X3393" s="78">
        <f t="shared" si="246"/>
        <v>0.15486111111111112</v>
      </c>
    </row>
    <row r="3394" spans="1:24" x14ac:dyDescent="0.3">
      <c r="A3394" s="47" t="s">
        <v>5234</v>
      </c>
      <c r="B3394" s="68" t="s">
        <v>5235</v>
      </c>
      <c r="C3394" s="2" t="s">
        <v>1</v>
      </c>
      <c r="D3394" s="2">
        <v>73</v>
      </c>
      <c r="E3394" s="6">
        <v>17179</v>
      </c>
      <c r="F3394" s="7">
        <v>44151.653124999997</v>
      </c>
      <c r="G3394" s="69" t="s">
        <v>4</v>
      </c>
      <c r="H3394" s="68">
        <v>3117</v>
      </c>
      <c r="I3394" s="93">
        <f t="shared" si="243"/>
        <v>31.17</v>
      </c>
      <c r="J3394" s="93">
        <v>5.4269999999999996</v>
      </c>
      <c r="K3394" s="69">
        <v>100</v>
      </c>
      <c r="L3394" s="68">
        <v>537</v>
      </c>
      <c r="M3394" s="93">
        <f t="shared" si="244"/>
        <v>5.37</v>
      </c>
      <c r="N3394" s="93">
        <v>2.6840000000000002</v>
      </c>
      <c r="O3394" s="69">
        <v>100</v>
      </c>
      <c r="P3394" s="191">
        <f t="shared" si="245"/>
        <v>5.8044692737430168</v>
      </c>
      <c r="Q3394" s="77" t="s">
        <v>718</v>
      </c>
      <c r="U3394" s="227" t="s">
        <v>17390</v>
      </c>
      <c r="V3394" s="34">
        <v>0.4993055555555555</v>
      </c>
      <c r="W3394" s="85">
        <v>0.66666666666666663</v>
      </c>
      <c r="X3394" s="78">
        <f t="shared" si="246"/>
        <v>0.16736111111111113</v>
      </c>
    </row>
    <row r="3395" spans="1:24" x14ac:dyDescent="0.3">
      <c r="A3395" s="47" t="s">
        <v>11587</v>
      </c>
      <c r="B3395" s="68" t="s">
        <v>5417</v>
      </c>
      <c r="C3395" s="2" t="s">
        <v>1</v>
      </c>
      <c r="D3395" s="2">
        <v>51</v>
      </c>
      <c r="E3395" s="6">
        <v>25327</v>
      </c>
      <c r="F3395" s="7">
        <v>44152.542291666665</v>
      </c>
      <c r="G3395" s="69" t="s">
        <v>4</v>
      </c>
      <c r="H3395" s="68">
        <v>1493</v>
      </c>
      <c r="I3395" s="93">
        <f t="shared" si="243"/>
        <v>14.93</v>
      </c>
      <c r="J3395" s="93">
        <v>3.9569999999999999</v>
      </c>
      <c r="K3395" s="69">
        <v>100</v>
      </c>
      <c r="L3395" s="68">
        <v>348</v>
      </c>
      <c r="M3395" s="93">
        <f t="shared" si="244"/>
        <v>3.48</v>
      </c>
      <c r="N3395" s="93">
        <v>1.925</v>
      </c>
      <c r="O3395" s="69">
        <v>100</v>
      </c>
      <c r="P3395" s="191">
        <f t="shared" si="245"/>
        <v>4.2902298850574709</v>
      </c>
      <c r="Q3395" s="77" t="s">
        <v>718</v>
      </c>
      <c r="U3395" s="227" t="s">
        <v>17390</v>
      </c>
      <c r="V3395" s="34">
        <v>0.40277777777777773</v>
      </c>
      <c r="W3395" s="85">
        <v>0.54861111111111105</v>
      </c>
      <c r="X3395" s="78">
        <f t="shared" si="246"/>
        <v>0.14583333333333331</v>
      </c>
    </row>
    <row r="3396" spans="1:24" x14ac:dyDescent="0.3">
      <c r="A3396" s="47" t="s">
        <v>11737</v>
      </c>
      <c r="B3396" s="68" t="s">
        <v>5943</v>
      </c>
      <c r="C3396" s="2" t="s">
        <v>1</v>
      </c>
      <c r="D3396" s="2">
        <v>62</v>
      </c>
      <c r="E3396" s="6">
        <v>21232</v>
      </c>
      <c r="F3396" s="7">
        <v>44152.56177083333</v>
      </c>
      <c r="G3396" s="69" t="s">
        <v>4</v>
      </c>
      <c r="H3396" s="68">
        <v>2014</v>
      </c>
      <c r="I3396" s="93">
        <f t="shared" si="243"/>
        <v>20.14</v>
      </c>
      <c r="J3396" s="93">
        <v>4.3739999999999997</v>
      </c>
      <c r="K3396" s="69">
        <v>100</v>
      </c>
      <c r="L3396" s="68">
        <v>569</v>
      </c>
      <c r="M3396" s="93">
        <f t="shared" si="244"/>
        <v>5.69</v>
      </c>
      <c r="N3396" s="93">
        <v>2.448</v>
      </c>
      <c r="O3396" s="69">
        <v>100</v>
      </c>
      <c r="P3396" s="191">
        <f t="shared" si="245"/>
        <v>3.5395430579964851</v>
      </c>
      <c r="Q3396" s="77" t="s">
        <v>718</v>
      </c>
      <c r="U3396" s="227" t="s">
        <v>17390</v>
      </c>
      <c r="V3396" s="34">
        <v>0.43124999999999997</v>
      </c>
      <c r="W3396" s="85">
        <v>0.58333333333333337</v>
      </c>
      <c r="X3396" s="78">
        <f t="shared" si="246"/>
        <v>0.1520833333333334</v>
      </c>
    </row>
    <row r="3397" spans="1:24" x14ac:dyDescent="0.3">
      <c r="A3397" s="47" t="s">
        <v>3593</v>
      </c>
      <c r="B3397" s="68" t="s">
        <v>215</v>
      </c>
      <c r="C3397" s="2" t="s">
        <v>1</v>
      </c>
      <c r="D3397" s="2">
        <v>55</v>
      </c>
      <c r="E3397" s="6">
        <v>23995</v>
      </c>
      <c r="F3397" s="7">
        <v>44152.590185185189</v>
      </c>
      <c r="G3397" s="69" t="s">
        <v>4</v>
      </c>
      <c r="H3397" s="68">
        <v>2610</v>
      </c>
      <c r="I3397" s="93">
        <f t="shared" si="243"/>
        <v>26.363636363636363</v>
      </c>
      <c r="J3397" s="93">
        <v>6.2030000000000003</v>
      </c>
      <c r="K3397" s="69">
        <v>99</v>
      </c>
      <c r="L3397" s="68">
        <v>390</v>
      </c>
      <c r="M3397" s="93">
        <f t="shared" si="244"/>
        <v>3.9393939393939394</v>
      </c>
      <c r="N3397" s="93">
        <v>1.889</v>
      </c>
      <c r="O3397" s="69">
        <v>99</v>
      </c>
      <c r="P3397" s="191">
        <f t="shared" si="245"/>
        <v>6.6923076923076925</v>
      </c>
      <c r="Q3397" s="77" t="s">
        <v>718</v>
      </c>
      <c r="U3397" s="227" t="s">
        <v>17390</v>
      </c>
      <c r="V3397" s="34">
        <v>0.44861111111111113</v>
      </c>
      <c r="W3397" s="85">
        <v>0.59722222222222221</v>
      </c>
      <c r="X3397" s="78">
        <f t="shared" si="246"/>
        <v>0.14861111111111108</v>
      </c>
    </row>
    <row r="3398" spans="1:24" x14ac:dyDescent="0.3">
      <c r="A3398" s="47" t="s">
        <v>4297</v>
      </c>
      <c r="B3398" s="68" t="s">
        <v>1468</v>
      </c>
      <c r="C3398" s="2" t="s">
        <v>1</v>
      </c>
      <c r="D3398" s="2">
        <v>61</v>
      </c>
      <c r="E3398" s="6">
        <v>21610</v>
      </c>
      <c r="F3398" s="7">
        <v>44153.442256944443</v>
      </c>
      <c r="G3398" s="69" t="s">
        <v>4</v>
      </c>
      <c r="H3398" s="68">
        <v>3948</v>
      </c>
      <c r="I3398" s="93">
        <f t="shared" si="243"/>
        <v>39.479999999999997</v>
      </c>
      <c r="J3398" s="93">
        <v>6.9880000000000004</v>
      </c>
      <c r="K3398" s="69">
        <v>100</v>
      </c>
      <c r="L3398" s="68">
        <v>1258</v>
      </c>
      <c r="M3398" s="93">
        <f t="shared" si="244"/>
        <v>12.58</v>
      </c>
      <c r="N3398" s="93">
        <v>3.6549999999999998</v>
      </c>
      <c r="O3398" s="69">
        <v>100</v>
      </c>
      <c r="P3398" s="191">
        <f t="shared" si="245"/>
        <v>3.1383147853736086</v>
      </c>
      <c r="Q3398" s="77" t="s">
        <v>718</v>
      </c>
      <c r="U3398" s="227" t="s">
        <v>17390</v>
      </c>
      <c r="V3398" s="34">
        <v>0.38055555555555554</v>
      </c>
      <c r="W3398" s="85">
        <v>0.53472222222222221</v>
      </c>
      <c r="X3398" s="78">
        <f t="shared" si="246"/>
        <v>0.15416666666666667</v>
      </c>
    </row>
    <row r="3399" spans="1:24" x14ac:dyDescent="0.3">
      <c r="A3399" s="47" t="s">
        <v>16621</v>
      </c>
      <c r="B3399" s="68" t="s">
        <v>16622</v>
      </c>
      <c r="C3399" s="2" t="s">
        <v>6</v>
      </c>
      <c r="D3399" s="2">
        <v>57</v>
      </c>
      <c r="E3399" s="6">
        <v>23299</v>
      </c>
      <c r="F3399" s="7">
        <v>44153.513703703706</v>
      </c>
      <c r="G3399" s="69" t="s">
        <v>4</v>
      </c>
      <c r="H3399" s="68">
        <v>2590</v>
      </c>
      <c r="I3399" s="93">
        <f t="shared" si="243"/>
        <v>25.9</v>
      </c>
      <c r="J3399" s="93">
        <v>6.234</v>
      </c>
      <c r="K3399" s="69">
        <v>100</v>
      </c>
      <c r="L3399" s="68">
        <v>567</v>
      </c>
      <c r="M3399" s="93">
        <f t="shared" si="244"/>
        <v>5.67</v>
      </c>
      <c r="N3399" s="93">
        <v>2.2570000000000001</v>
      </c>
      <c r="O3399" s="69">
        <v>100</v>
      </c>
      <c r="P3399" s="191">
        <f t="shared" si="245"/>
        <v>4.5679012345679011</v>
      </c>
      <c r="Q3399" s="77" t="s">
        <v>718</v>
      </c>
      <c r="U3399" s="227" t="s">
        <v>17390</v>
      </c>
      <c r="V3399" s="34">
        <v>0.37152777777777773</v>
      </c>
      <c r="W3399" s="85">
        <v>0.52083333333333337</v>
      </c>
      <c r="X3399" s="78">
        <f t="shared" si="246"/>
        <v>0.14930555555555564</v>
      </c>
    </row>
    <row r="3400" spans="1:24" x14ac:dyDescent="0.3">
      <c r="A3400" s="47" t="s">
        <v>11524</v>
      </c>
      <c r="B3400" s="68" t="s">
        <v>11525</v>
      </c>
      <c r="C3400" s="2" t="s">
        <v>1</v>
      </c>
      <c r="D3400" s="2">
        <v>53</v>
      </c>
      <c r="E3400" s="6">
        <v>24532</v>
      </c>
      <c r="F3400" s="7">
        <v>44153.5471875</v>
      </c>
      <c r="G3400" s="69" t="s">
        <v>4</v>
      </c>
      <c r="H3400" s="68">
        <v>2525</v>
      </c>
      <c r="I3400" s="93">
        <f t="shared" si="243"/>
        <v>25.505050505050505</v>
      </c>
      <c r="J3400" s="93">
        <v>6.0650000000000004</v>
      </c>
      <c r="K3400" s="69">
        <v>99</v>
      </c>
      <c r="L3400" s="68">
        <v>562</v>
      </c>
      <c r="M3400" s="93">
        <f t="shared" si="244"/>
        <v>5.6767676767676765</v>
      </c>
      <c r="N3400" s="93">
        <v>2.3639999999999999</v>
      </c>
      <c r="O3400" s="69">
        <v>99</v>
      </c>
      <c r="P3400" s="191">
        <f t="shared" si="245"/>
        <v>4.4928825622775808</v>
      </c>
      <c r="Q3400" s="77" t="s">
        <v>718</v>
      </c>
      <c r="U3400" s="227" t="s">
        <v>17390</v>
      </c>
      <c r="V3400" s="34">
        <v>0.41041666666666665</v>
      </c>
      <c r="W3400" s="85">
        <v>0.5625</v>
      </c>
      <c r="X3400" s="78">
        <f t="shared" si="246"/>
        <v>0.15208333333333335</v>
      </c>
    </row>
    <row r="3401" spans="1:24" x14ac:dyDescent="0.3">
      <c r="A3401" s="47" t="s">
        <v>3207</v>
      </c>
      <c r="B3401" s="68" t="s">
        <v>1054</v>
      </c>
      <c r="C3401" s="2" t="s">
        <v>1</v>
      </c>
      <c r="D3401" s="2">
        <v>58</v>
      </c>
      <c r="E3401" s="6">
        <v>22909</v>
      </c>
      <c r="F3401" s="7">
        <v>44153.562777777777</v>
      </c>
      <c r="G3401" s="69" t="s">
        <v>4</v>
      </c>
      <c r="H3401" s="68">
        <v>1931</v>
      </c>
      <c r="I3401" s="93">
        <f t="shared" si="243"/>
        <v>19.505050505050505</v>
      </c>
      <c r="J3401" s="93">
        <v>4.2649999999999997</v>
      </c>
      <c r="K3401" s="69">
        <v>99</v>
      </c>
      <c r="L3401" s="68">
        <v>748</v>
      </c>
      <c r="M3401" s="93">
        <f t="shared" si="244"/>
        <v>7.5555555555555554</v>
      </c>
      <c r="N3401" s="93">
        <v>2.54</v>
      </c>
      <c r="O3401" s="69">
        <v>99</v>
      </c>
      <c r="P3401" s="191">
        <f t="shared" si="245"/>
        <v>2.5815508021390374</v>
      </c>
      <c r="Q3401" s="77" t="s">
        <v>718</v>
      </c>
      <c r="U3401" s="227" t="s">
        <v>17390</v>
      </c>
      <c r="V3401" s="34">
        <v>0.44097222222222227</v>
      </c>
      <c r="W3401" s="85">
        <v>0.58333333333333337</v>
      </c>
      <c r="X3401" s="78">
        <f t="shared" si="246"/>
        <v>0.1423611111111111</v>
      </c>
    </row>
    <row r="3402" spans="1:24" x14ac:dyDescent="0.3">
      <c r="A3402" s="47" t="s">
        <v>16625</v>
      </c>
      <c r="B3402" s="68" t="s">
        <v>16626</v>
      </c>
      <c r="C3402" s="2" t="s">
        <v>1</v>
      </c>
      <c r="D3402" s="2">
        <v>59</v>
      </c>
      <c r="E3402" s="6">
        <v>22441</v>
      </c>
      <c r="F3402" s="7">
        <v>44153.598564814813</v>
      </c>
      <c r="G3402" s="69" t="s">
        <v>4</v>
      </c>
      <c r="H3402" s="68">
        <v>1980</v>
      </c>
      <c r="I3402" s="93">
        <f t="shared" si="243"/>
        <v>19.8</v>
      </c>
      <c r="J3402" s="93">
        <v>5.0350000000000001</v>
      </c>
      <c r="K3402" s="69">
        <v>100</v>
      </c>
      <c r="L3402" s="68">
        <v>356</v>
      </c>
      <c r="M3402" s="93">
        <f t="shared" si="244"/>
        <v>3.56</v>
      </c>
      <c r="N3402" s="93">
        <v>1.526</v>
      </c>
      <c r="O3402" s="69">
        <v>100</v>
      </c>
      <c r="P3402" s="191">
        <f t="shared" si="245"/>
        <v>5.5617977528089888</v>
      </c>
      <c r="Q3402" s="77" t="s">
        <v>718</v>
      </c>
      <c r="U3402" s="227" t="s">
        <v>17390</v>
      </c>
      <c r="V3402" s="34">
        <v>0.4548611111111111</v>
      </c>
      <c r="W3402" s="85">
        <v>0.61805555555555558</v>
      </c>
      <c r="X3402" s="78">
        <f t="shared" si="246"/>
        <v>0.16319444444444448</v>
      </c>
    </row>
    <row r="3403" spans="1:24" x14ac:dyDescent="0.3">
      <c r="A3403" s="47" t="s">
        <v>3007</v>
      </c>
      <c r="B3403" s="68" t="s">
        <v>348</v>
      </c>
      <c r="C3403" s="2" t="s">
        <v>1</v>
      </c>
      <c r="D3403" s="2">
        <v>50</v>
      </c>
      <c r="E3403" s="6">
        <v>25759</v>
      </c>
      <c r="F3403" s="7">
        <v>44153.649155092593</v>
      </c>
      <c r="G3403" s="69" t="s">
        <v>4</v>
      </c>
      <c r="H3403" s="68">
        <v>1572</v>
      </c>
      <c r="I3403" s="93">
        <f t="shared" ref="I3403:I3466" si="247">H3403/K3403</f>
        <v>15.72</v>
      </c>
      <c r="J3403" s="93">
        <v>3.9159999999999999</v>
      </c>
      <c r="K3403" s="69">
        <v>100</v>
      </c>
      <c r="L3403" s="68">
        <v>416</v>
      </c>
      <c r="M3403" s="93">
        <f t="shared" ref="M3403:M3466" si="248">L3403/O3403</f>
        <v>4.16</v>
      </c>
      <c r="N3403" s="93">
        <v>1.895</v>
      </c>
      <c r="O3403" s="69">
        <v>100</v>
      </c>
      <c r="P3403" s="191">
        <f t="shared" ref="P3403:P3466" si="249">I3403/M3403</f>
        <v>3.7788461538461537</v>
      </c>
      <c r="Q3403" s="77" t="s">
        <v>718</v>
      </c>
      <c r="U3403" s="231" t="s">
        <v>17404</v>
      </c>
      <c r="V3403" s="34">
        <v>0.52638888888888891</v>
      </c>
      <c r="W3403" s="85">
        <v>0.66666666666666663</v>
      </c>
      <c r="X3403" s="78">
        <f t="shared" ref="X3403:X3466" si="250">W3403-V3403</f>
        <v>0.14027777777777772</v>
      </c>
    </row>
    <row r="3404" spans="1:24" x14ac:dyDescent="0.3">
      <c r="A3404" s="47" t="s">
        <v>16627</v>
      </c>
      <c r="B3404" s="68" t="s">
        <v>16628</v>
      </c>
      <c r="C3404" s="2" t="s">
        <v>1</v>
      </c>
      <c r="D3404" s="2">
        <v>46</v>
      </c>
      <c r="E3404" s="6">
        <v>27052</v>
      </c>
      <c r="F3404" s="7">
        <v>44153.659375000003</v>
      </c>
      <c r="G3404" s="69" t="s">
        <v>4</v>
      </c>
      <c r="H3404" s="68">
        <v>1745</v>
      </c>
      <c r="I3404" s="93">
        <f t="shared" si="247"/>
        <v>17.626262626262626</v>
      </c>
      <c r="J3404" s="93">
        <v>4.694</v>
      </c>
      <c r="K3404" s="69">
        <v>99</v>
      </c>
      <c r="L3404" s="68">
        <v>517</v>
      </c>
      <c r="M3404" s="93">
        <f t="shared" si="248"/>
        <v>5.2222222222222223</v>
      </c>
      <c r="N3404" s="93">
        <v>2.5129999999999999</v>
      </c>
      <c r="O3404" s="69">
        <v>99</v>
      </c>
      <c r="P3404" s="191">
        <f t="shared" si="249"/>
        <v>3.3752417794970988</v>
      </c>
      <c r="Q3404" s="77" t="s">
        <v>718</v>
      </c>
      <c r="U3404" s="227" t="s">
        <v>17390</v>
      </c>
      <c r="V3404" s="34">
        <v>0.5395833333333333</v>
      </c>
      <c r="W3404" s="85">
        <v>0.68055555555555547</v>
      </c>
      <c r="X3404" s="78">
        <f t="shared" si="250"/>
        <v>0.14097222222222217</v>
      </c>
    </row>
    <row r="3405" spans="1:24" x14ac:dyDescent="0.3">
      <c r="A3405" s="47" t="s">
        <v>16629</v>
      </c>
      <c r="B3405" s="68" t="s">
        <v>16630</v>
      </c>
      <c r="C3405" s="2" t="s">
        <v>1</v>
      </c>
      <c r="D3405" s="2">
        <v>75</v>
      </c>
      <c r="E3405" s="6">
        <v>16642</v>
      </c>
      <c r="F3405" s="7">
        <v>44154.403055555558</v>
      </c>
      <c r="G3405" s="69" t="s">
        <v>71</v>
      </c>
      <c r="H3405" s="68">
        <v>2513</v>
      </c>
      <c r="I3405" s="93">
        <f t="shared" si="247"/>
        <v>25.383838383838384</v>
      </c>
      <c r="J3405" s="93">
        <v>5.0519999999999996</v>
      </c>
      <c r="K3405" s="69">
        <v>99</v>
      </c>
      <c r="L3405" s="68">
        <v>576</v>
      </c>
      <c r="M3405" s="93">
        <f t="shared" si="248"/>
        <v>5.8181818181818183</v>
      </c>
      <c r="N3405" s="93">
        <v>2.4550000000000001</v>
      </c>
      <c r="O3405" s="69">
        <v>99</v>
      </c>
      <c r="P3405" s="191">
        <f t="shared" si="249"/>
        <v>4.3628472222222223</v>
      </c>
      <c r="Q3405" s="77" t="s">
        <v>718</v>
      </c>
      <c r="U3405" s="227" t="s">
        <v>17390</v>
      </c>
      <c r="V3405" s="34">
        <v>0.40972222222222227</v>
      </c>
      <c r="W3405" s="85">
        <v>0.56944444444444442</v>
      </c>
      <c r="X3405" s="78">
        <f t="shared" si="250"/>
        <v>0.15972222222222215</v>
      </c>
    </row>
    <row r="3406" spans="1:24" x14ac:dyDescent="0.3">
      <c r="A3406" s="47" t="s">
        <v>16635</v>
      </c>
      <c r="B3406" s="68" t="s">
        <v>1489</v>
      </c>
      <c r="C3406" s="2" t="s">
        <v>1</v>
      </c>
      <c r="D3406" s="2">
        <v>66</v>
      </c>
      <c r="E3406" s="6">
        <v>19917</v>
      </c>
      <c r="F3406" s="7">
        <v>44154.562916666669</v>
      </c>
      <c r="G3406" s="69" t="s">
        <v>4</v>
      </c>
      <c r="H3406" s="68">
        <v>2766</v>
      </c>
      <c r="I3406" s="93">
        <f t="shared" si="247"/>
        <v>27.66</v>
      </c>
      <c r="J3406" s="93">
        <v>5.0970000000000004</v>
      </c>
      <c r="K3406" s="69">
        <v>100</v>
      </c>
      <c r="L3406" s="68">
        <v>650</v>
      </c>
      <c r="M3406" s="93">
        <f t="shared" si="248"/>
        <v>6.5</v>
      </c>
      <c r="N3406" s="93">
        <v>2.7690000000000001</v>
      </c>
      <c r="O3406" s="69">
        <v>100</v>
      </c>
      <c r="P3406" s="191">
        <f t="shared" si="249"/>
        <v>4.2553846153846155</v>
      </c>
      <c r="Q3406" s="77" t="s">
        <v>718</v>
      </c>
      <c r="U3406" s="227" t="s">
        <v>17390</v>
      </c>
      <c r="V3406" s="34">
        <v>0.42569444444444443</v>
      </c>
      <c r="W3406" s="85">
        <v>0.58333333333333337</v>
      </c>
      <c r="X3406" s="78">
        <f t="shared" si="250"/>
        <v>0.15763888888888894</v>
      </c>
    </row>
    <row r="3407" spans="1:24" x14ac:dyDescent="0.3">
      <c r="A3407" s="47" t="s">
        <v>3815</v>
      </c>
      <c r="B3407" s="68" t="s">
        <v>784</v>
      </c>
      <c r="C3407" s="2" t="s">
        <v>1</v>
      </c>
      <c r="D3407" s="2">
        <v>55</v>
      </c>
      <c r="E3407" s="6">
        <v>23998</v>
      </c>
      <c r="F3407" s="7">
        <v>44154.625289351854</v>
      </c>
      <c r="G3407" s="69" t="s">
        <v>4</v>
      </c>
      <c r="H3407" s="68">
        <v>2427</v>
      </c>
      <c r="I3407" s="93">
        <f t="shared" si="247"/>
        <v>24.515151515151516</v>
      </c>
      <c r="J3407" s="93">
        <v>4.8049999999999997</v>
      </c>
      <c r="K3407" s="69">
        <v>99</v>
      </c>
      <c r="L3407" s="68">
        <v>248</v>
      </c>
      <c r="M3407" s="93">
        <f t="shared" si="248"/>
        <v>2.5050505050505052</v>
      </c>
      <c r="N3407" s="93">
        <v>1.631</v>
      </c>
      <c r="O3407" s="69">
        <v>99</v>
      </c>
      <c r="P3407" s="191">
        <f t="shared" si="249"/>
        <v>9.7862903225806441</v>
      </c>
      <c r="Q3407" s="77" t="s">
        <v>718</v>
      </c>
      <c r="U3407" s="227" t="s">
        <v>17390</v>
      </c>
      <c r="V3407" s="34">
        <v>0.47083333333333338</v>
      </c>
      <c r="W3407" s="85">
        <v>0.63194444444444442</v>
      </c>
      <c r="X3407" s="78">
        <f t="shared" si="250"/>
        <v>0.16111111111111104</v>
      </c>
    </row>
    <row r="3408" spans="1:24" x14ac:dyDescent="0.3">
      <c r="A3408" s="47" t="s">
        <v>16636</v>
      </c>
      <c r="B3408" s="68" t="s">
        <v>988</v>
      </c>
      <c r="C3408" s="2" t="s">
        <v>1</v>
      </c>
      <c r="D3408" s="2">
        <v>70</v>
      </c>
      <c r="E3408" s="6">
        <v>18398</v>
      </c>
      <c r="F3408" s="7">
        <v>44154.646932870368</v>
      </c>
      <c r="G3408" s="69" t="s">
        <v>4</v>
      </c>
      <c r="H3408" s="68">
        <v>1983</v>
      </c>
      <c r="I3408" s="93">
        <f t="shared" si="247"/>
        <v>20.030303030303031</v>
      </c>
      <c r="J3408" s="93">
        <v>4.75</v>
      </c>
      <c r="K3408" s="69">
        <v>99</v>
      </c>
      <c r="L3408" s="68">
        <v>453</v>
      </c>
      <c r="M3408" s="93">
        <f t="shared" si="248"/>
        <v>4.5757575757575761</v>
      </c>
      <c r="N3408" s="93">
        <v>2.1859999999999999</v>
      </c>
      <c r="O3408" s="69">
        <v>99</v>
      </c>
      <c r="P3408" s="191">
        <f t="shared" si="249"/>
        <v>4.3774834437086092</v>
      </c>
      <c r="Q3408" s="77" t="s">
        <v>718</v>
      </c>
      <c r="U3408" s="227" t="s">
        <v>17390</v>
      </c>
      <c r="V3408" s="34">
        <v>0.51736111111111105</v>
      </c>
      <c r="W3408" s="85">
        <v>0.66666666666666663</v>
      </c>
      <c r="X3408" s="78">
        <f t="shared" si="250"/>
        <v>0.14930555555555558</v>
      </c>
    </row>
    <row r="3409" spans="1:24" x14ac:dyDescent="0.3">
      <c r="A3409" s="47" t="s">
        <v>16637</v>
      </c>
      <c r="B3409" s="68" t="s">
        <v>16638</v>
      </c>
      <c r="C3409" s="2" t="s">
        <v>1</v>
      </c>
      <c r="D3409" s="2">
        <v>53</v>
      </c>
      <c r="E3409" s="6">
        <v>24453</v>
      </c>
      <c r="F3409" s="7">
        <v>44155.418738425928</v>
      </c>
      <c r="G3409" s="69" t="s">
        <v>4</v>
      </c>
      <c r="H3409" s="68">
        <v>1898</v>
      </c>
      <c r="I3409" s="93">
        <f t="shared" si="247"/>
        <v>18.98</v>
      </c>
      <c r="J3409" s="93">
        <v>4.2969999999999997</v>
      </c>
      <c r="K3409" s="69">
        <v>100</v>
      </c>
      <c r="L3409" s="68">
        <v>513</v>
      </c>
      <c r="M3409" s="93">
        <f t="shared" si="248"/>
        <v>5.13</v>
      </c>
      <c r="N3409" s="93">
        <v>2.2639999999999998</v>
      </c>
      <c r="O3409" s="69">
        <v>100</v>
      </c>
      <c r="P3409" s="191">
        <f t="shared" si="249"/>
        <v>3.6998050682261212</v>
      </c>
      <c r="Q3409" s="77" t="s">
        <v>718</v>
      </c>
      <c r="U3409" s="227" t="s">
        <v>17390</v>
      </c>
      <c r="V3409" s="34">
        <v>0.39374999999999999</v>
      </c>
      <c r="W3409" s="85">
        <v>0.53472222222222221</v>
      </c>
      <c r="X3409" s="78">
        <f t="shared" si="250"/>
        <v>0.14097222222222222</v>
      </c>
    </row>
    <row r="3410" spans="1:24" x14ac:dyDescent="0.3">
      <c r="A3410" s="47" t="s">
        <v>16640</v>
      </c>
      <c r="B3410" s="68" t="s">
        <v>4135</v>
      </c>
      <c r="C3410" s="2" t="s">
        <v>1</v>
      </c>
      <c r="D3410" s="2">
        <v>48</v>
      </c>
      <c r="E3410" s="6">
        <v>26404</v>
      </c>
      <c r="F3410" s="7">
        <v>44155.537268518521</v>
      </c>
      <c r="G3410" s="69" t="s">
        <v>4</v>
      </c>
      <c r="H3410" s="68">
        <v>1674</v>
      </c>
      <c r="I3410" s="93">
        <f t="shared" si="247"/>
        <v>16.739999999999998</v>
      </c>
      <c r="J3410" s="93">
        <v>4.2510000000000003</v>
      </c>
      <c r="K3410" s="69">
        <v>100</v>
      </c>
      <c r="L3410" s="68">
        <v>429</v>
      </c>
      <c r="M3410" s="93">
        <f t="shared" si="248"/>
        <v>4.29</v>
      </c>
      <c r="N3410" s="93">
        <v>2.3109999999999999</v>
      </c>
      <c r="O3410" s="69">
        <v>100</v>
      </c>
      <c r="P3410" s="191">
        <f t="shared" si="249"/>
        <v>3.9020979020979016</v>
      </c>
      <c r="Q3410" s="77" t="s">
        <v>718</v>
      </c>
      <c r="U3410" s="227" t="s">
        <v>17390</v>
      </c>
      <c r="V3410" s="34">
        <v>0.40416666666666662</v>
      </c>
      <c r="W3410" s="85">
        <v>0.54861111111111105</v>
      </c>
      <c r="X3410" s="78">
        <f t="shared" si="250"/>
        <v>0.14444444444444443</v>
      </c>
    </row>
    <row r="3411" spans="1:24" x14ac:dyDescent="0.3">
      <c r="A3411" s="47" t="s">
        <v>16643</v>
      </c>
      <c r="B3411" s="68" t="s">
        <v>16644</v>
      </c>
      <c r="C3411" s="2" t="s">
        <v>6</v>
      </c>
      <c r="D3411" s="2">
        <v>45</v>
      </c>
      <c r="E3411" s="6">
        <v>27530</v>
      </c>
      <c r="F3411" s="7">
        <v>44155.586967592593</v>
      </c>
      <c r="G3411" s="69" t="s">
        <v>4</v>
      </c>
      <c r="H3411" s="68">
        <v>942</v>
      </c>
      <c r="I3411" s="93">
        <f t="shared" si="247"/>
        <v>9.5151515151515156</v>
      </c>
      <c r="J3411" s="93">
        <v>3.0419999999999998</v>
      </c>
      <c r="K3411" s="69">
        <v>99</v>
      </c>
      <c r="L3411" s="68">
        <v>259</v>
      </c>
      <c r="M3411" s="93">
        <f t="shared" si="248"/>
        <v>2.6161616161616164</v>
      </c>
      <c r="N3411" s="93">
        <v>1.6819999999999999</v>
      </c>
      <c r="O3411" s="69">
        <v>99</v>
      </c>
      <c r="P3411" s="191">
        <f t="shared" si="249"/>
        <v>3.6370656370656369</v>
      </c>
      <c r="Q3411" s="77" t="s">
        <v>718</v>
      </c>
      <c r="U3411" s="227" t="s">
        <v>17390</v>
      </c>
      <c r="V3411" s="34">
        <v>0.40902777777777777</v>
      </c>
      <c r="W3411" s="85">
        <v>0.59722222222222221</v>
      </c>
      <c r="X3411" s="78">
        <f t="shared" si="250"/>
        <v>0.18819444444444444</v>
      </c>
    </row>
    <row r="3412" spans="1:24" x14ac:dyDescent="0.3">
      <c r="A3412" s="47" t="s">
        <v>16646</v>
      </c>
      <c r="B3412" s="68" t="s">
        <v>25</v>
      </c>
      <c r="C3412" s="2" t="s">
        <v>1</v>
      </c>
      <c r="D3412" s="2">
        <v>38</v>
      </c>
      <c r="E3412" s="6">
        <v>30160</v>
      </c>
      <c r="F3412" s="7">
        <v>44155.61246527778</v>
      </c>
      <c r="G3412" s="69" t="s">
        <v>4</v>
      </c>
      <c r="H3412" s="68">
        <v>1812</v>
      </c>
      <c r="I3412" s="93">
        <f t="shared" si="247"/>
        <v>18.12</v>
      </c>
      <c r="J3412" s="93">
        <v>4.5289999999999999</v>
      </c>
      <c r="K3412" s="69">
        <v>100</v>
      </c>
      <c r="L3412" s="68">
        <v>442</v>
      </c>
      <c r="M3412" s="93">
        <f t="shared" si="248"/>
        <v>4.42</v>
      </c>
      <c r="N3412" s="93">
        <v>1.897</v>
      </c>
      <c r="O3412" s="69">
        <v>100</v>
      </c>
      <c r="P3412" s="191">
        <f t="shared" si="249"/>
        <v>4.0995475113122177</v>
      </c>
      <c r="Q3412" s="77" t="s">
        <v>718</v>
      </c>
      <c r="U3412" s="227" t="s">
        <v>17390</v>
      </c>
      <c r="V3412" s="34">
        <v>0.47986111111111113</v>
      </c>
      <c r="W3412" s="85">
        <v>0.63194444444444442</v>
      </c>
      <c r="X3412" s="78">
        <f t="shared" si="250"/>
        <v>0.15208333333333329</v>
      </c>
    </row>
    <row r="3413" spans="1:24" x14ac:dyDescent="0.3">
      <c r="A3413" s="47" t="s">
        <v>16648</v>
      </c>
      <c r="B3413" s="68" t="s">
        <v>10032</v>
      </c>
      <c r="C3413" s="2" t="s">
        <v>6</v>
      </c>
      <c r="D3413" s="2">
        <v>63</v>
      </c>
      <c r="E3413" s="6">
        <v>20901</v>
      </c>
      <c r="F3413" s="7">
        <v>44155.642141203702</v>
      </c>
      <c r="G3413" s="69" t="s">
        <v>4</v>
      </c>
      <c r="H3413" s="68">
        <v>1921</v>
      </c>
      <c r="I3413" s="93">
        <f t="shared" si="247"/>
        <v>19.404040404040405</v>
      </c>
      <c r="J3413" s="93">
        <v>4.1230000000000002</v>
      </c>
      <c r="K3413" s="69">
        <v>99</v>
      </c>
      <c r="L3413" s="68">
        <v>455</v>
      </c>
      <c r="M3413" s="93">
        <f t="shared" si="248"/>
        <v>4.595959595959596</v>
      </c>
      <c r="N3413" s="93">
        <v>2.0499999999999998</v>
      </c>
      <c r="O3413" s="69">
        <v>99</v>
      </c>
      <c r="P3413" s="191">
        <f t="shared" si="249"/>
        <v>4.2219780219780221</v>
      </c>
      <c r="Q3413" s="77" t="s">
        <v>718</v>
      </c>
      <c r="U3413" s="227" t="s">
        <v>17390</v>
      </c>
      <c r="V3413" s="34">
        <v>0.50694444444444442</v>
      </c>
      <c r="W3413" s="85">
        <v>0.66666666666666663</v>
      </c>
      <c r="X3413" s="78">
        <f t="shared" si="250"/>
        <v>0.15972222222222221</v>
      </c>
    </row>
    <row r="3414" spans="1:24" x14ac:dyDescent="0.3">
      <c r="A3414" s="47" t="s">
        <v>3218</v>
      </c>
      <c r="B3414" s="68" t="s">
        <v>1064</v>
      </c>
      <c r="C3414" s="2" t="s">
        <v>1</v>
      </c>
      <c r="D3414" s="2">
        <v>57</v>
      </c>
      <c r="E3414" s="6">
        <v>23240</v>
      </c>
      <c r="F3414" s="7">
        <v>44158.516539351855</v>
      </c>
      <c r="G3414" s="69" t="s">
        <v>4</v>
      </c>
      <c r="H3414" s="68">
        <v>2528</v>
      </c>
      <c r="I3414" s="93">
        <f t="shared" si="247"/>
        <v>25.28</v>
      </c>
      <c r="J3414" s="93">
        <v>4.7060000000000004</v>
      </c>
      <c r="K3414" s="69">
        <v>100</v>
      </c>
      <c r="L3414" s="68">
        <v>584</v>
      </c>
      <c r="M3414" s="93">
        <f t="shared" si="248"/>
        <v>5.84</v>
      </c>
      <c r="N3414" s="93">
        <v>2.2189999999999999</v>
      </c>
      <c r="O3414" s="69">
        <v>100</v>
      </c>
      <c r="P3414" s="191">
        <f t="shared" si="249"/>
        <v>4.3287671232876717</v>
      </c>
      <c r="Q3414" s="77" t="s">
        <v>718</v>
      </c>
      <c r="U3414" s="227" t="s">
        <v>17390</v>
      </c>
      <c r="V3414" s="34">
        <v>0.37986111111111115</v>
      </c>
      <c r="W3414" s="85">
        <v>0.52083333333333337</v>
      </c>
      <c r="X3414" s="78">
        <f t="shared" si="250"/>
        <v>0.14097222222222222</v>
      </c>
    </row>
    <row r="3415" spans="1:24" x14ac:dyDescent="0.3">
      <c r="A3415" s="47" t="s">
        <v>5165</v>
      </c>
      <c r="B3415" s="68" t="s">
        <v>5166</v>
      </c>
      <c r="C3415" s="2" t="s">
        <v>1</v>
      </c>
      <c r="D3415" s="2">
        <v>65</v>
      </c>
      <c r="E3415" s="6">
        <v>20063</v>
      </c>
      <c r="F3415" s="7">
        <v>44158.52857638889</v>
      </c>
      <c r="G3415" s="69" t="s">
        <v>4</v>
      </c>
      <c r="H3415" s="68">
        <v>3004</v>
      </c>
      <c r="I3415" s="93">
        <f t="shared" si="247"/>
        <v>30.343434343434343</v>
      </c>
      <c r="J3415" s="93">
        <v>5.93</v>
      </c>
      <c r="K3415" s="69">
        <v>99</v>
      </c>
      <c r="L3415" s="68">
        <v>571</v>
      </c>
      <c r="M3415" s="93">
        <f t="shared" si="248"/>
        <v>5.7676767676767673</v>
      </c>
      <c r="N3415" s="93">
        <v>2.5470000000000002</v>
      </c>
      <c r="O3415" s="69">
        <v>99</v>
      </c>
      <c r="P3415" s="191">
        <f t="shared" si="249"/>
        <v>5.2609457092819616</v>
      </c>
      <c r="Q3415" s="77" t="s">
        <v>718</v>
      </c>
      <c r="U3415" s="227" t="s">
        <v>17390</v>
      </c>
      <c r="V3415" s="34">
        <v>0.3833333333333333</v>
      </c>
      <c r="W3415" s="85">
        <v>0.53472222222222221</v>
      </c>
      <c r="X3415" s="78">
        <f t="shared" si="250"/>
        <v>0.15138888888888891</v>
      </c>
    </row>
    <row r="3416" spans="1:24" x14ac:dyDescent="0.3">
      <c r="A3416" s="47" t="s">
        <v>16649</v>
      </c>
      <c r="B3416" s="68" t="s">
        <v>16650</v>
      </c>
      <c r="C3416" s="2" t="s">
        <v>1</v>
      </c>
      <c r="D3416" s="2">
        <v>45</v>
      </c>
      <c r="E3416" s="6">
        <v>27450</v>
      </c>
      <c r="F3416" s="7">
        <v>44158.538194444445</v>
      </c>
      <c r="G3416" s="69" t="s">
        <v>4</v>
      </c>
      <c r="H3416" s="68">
        <v>1419</v>
      </c>
      <c r="I3416" s="93">
        <f t="shared" si="247"/>
        <v>14.333333333333334</v>
      </c>
      <c r="J3416" s="93">
        <v>3.6560000000000001</v>
      </c>
      <c r="K3416" s="69">
        <v>99</v>
      </c>
      <c r="L3416" s="68">
        <v>334</v>
      </c>
      <c r="M3416" s="93">
        <f t="shared" si="248"/>
        <v>3.3737373737373737</v>
      </c>
      <c r="N3416" s="93">
        <v>1.81</v>
      </c>
      <c r="O3416" s="69">
        <v>99</v>
      </c>
      <c r="P3416" s="191">
        <f t="shared" si="249"/>
        <v>4.2485029940119761</v>
      </c>
      <c r="Q3416" s="77" t="s">
        <v>718</v>
      </c>
      <c r="U3416" s="227" t="s">
        <v>17390</v>
      </c>
      <c r="V3416" s="34">
        <v>0.39444444444444443</v>
      </c>
      <c r="W3416" s="85">
        <v>0.54861111111111105</v>
      </c>
      <c r="X3416" s="78">
        <f t="shared" si="250"/>
        <v>0.15416666666666662</v>
      </c>
    </row>
    <row r="3417" spans="1:24" x14ac:dyDescent="0.3">
      <c r="A3417" s="47" t="s">
        <v>16652</v>
      </c>
      <c r="B3417" s="68" t="s">
        <v>1576</v>
      </c>
      <c r="C3417" s="2" t="s">
        <v>1</v>
      </c>
      <c r="D3417" s="2">
        <v>79</v>
      </c>
      <c r="E3417" s="6">
        <v>15223</v>
      </c>
      <c r="F3417" s="7">
        <v>44158.569189814814</v>
      </c>
      <c r="G3417" s="69" t="s">
        <v>4</v>
      </c>
      <c r="H3417" s="68">
        <v>3915</v>
      </c>
      <c r="I3417" s="93">
        <f t="shared" si="247"/>
        <v>39.15</v>
      </c>
      <c r="J3417" s="93">
        <v>6.6719999999999997</v>
      </c>
      <c r="K3417" s="69">
        <v>100</v>
      </c>
      <c r="L3417" s="68">
        <v>930</v>
      </c>
      <c r="M3417" s="93">
        <f t="shared" si="248"/>
        <v>9.3000000000000007</v>
      </c>
      <c r="N3417" s="93">
        <v>3.0030000000000001</v>
      </c>
      <c r="O3417" s="69">
        <v>100</v>
      </c>
      <c r="P3417" s="191">
        <f t="shared" si="249"/>
        <v>4.2096774193548381</v>
      </c>
      <c r="Q3417" s="77" t="s">
        <v>718</v>
      </c>
      <c r="U3417" s="227" t="s">
        <v>17390</v>
      </c>
      <c r="V3417" s="34">
        <v>0.42777777777777781</v>
      </c>
      <c r="W3417" s="85">
        <v>0.58333333333333337</v>
      </c>
      <c r="X3417" s="78">
        <f t="shared" si="250"/>
        <v>0.15555555555555556</v>
      </c>
    </row>
    <row r="3418" spans="1:24" x14ac:dyDescent="0.3">
      <c r="A3418" s="47" t="s">
        <v>15278</v>
      </c>
      <c r="B3418" s="68" t="s">
        <v>15279</v>
      </c>
      <c r="C3418" s="2" t="s">
        <v>6</v>
      </c>
      <c r="D3418" s="2">
        <v>80</v>
      </c>
      <c r="E3418" s="6">
        <v>14819</v>
      </c>
      <c r="F3418" s="7">
        <v>44158.592291666668</v>
      </c>
      <c r="G3418" s="69" t="s">
        <v>4</v>
      </c>
      <c r="H3418" s="68">
        <v>2841</v>
      </c>
      <c r="I3418" s="93">
        <f t="shared" si="247"/>
        <v>28.41</v>
      </c>
      <c r="J3418" s="93">
        <v>5.2709999999999999</v>
      </c>
      <c r="K3418" s="69">
        <v>100</v>
      </c>
      <c r="L3418" s="68">
        <v>1024</v>
      </c>
      <c r="M3418" s="93">
        <f t="shared" si="248"/>
        <v>10.24</v>
      </c>
      <c r="N3418" s="93">
        <v>3.403</v>
      </c>
      <c r="O3418" s="69">
        <v>100</v>
      </c>
      <c r="P3418" s="191">
        <f t="shared" si="249"/>
        <v>2.7744140625</v>
      </c>
      <c r="Q3418" s="77" t="s">
        <v>718</v>
      </c>
      <c r="U3418" s="227" t="s">
        <v>17390</v>
      </c>
      <c r="V3418" s="34">
        <v>0.4548611111111111</v>
      </c>
      <c r="W3418" s="85">
        <v>0.61111111111111105</v>
      </c>
      <c r="X3418" s="78">
        <f t="shared" si="250"/>
        <v>0.15624999999999994</v>
      </c>
    </row>
    <row r="3419" spans="1:24" x14ac:dyDescent="0.3">
      <c r="A3419" s="47" t="s">
        <v>16653</v>
      </c>
      <c r="B3419" s="68" t="s">
        <v>105</v>
      </c>
      <c r="C3419" s="2" t="s">
        <v>1</v>
      </c>
      <c r="D3419" s="2">
        <v>58</v>
      </c>
      <c r="E3419" s="6">
        <v>22720</v>
      </c>
      <c r="F3419" s="7">
        <v>44158.603773148148</v>
      </c>
      <c r="G3419" s="69" t="s">
        <v>4</v>
      </c>
      <c r="H3419" s="68">
        <v>3386</v>
      </c>
      <c r="I3419" s="93">
        <f t="shared" si="247"/>
        <v>34.202020202020201</v>
      </c>
      <c r="J3419" s="93">
        <v>5.9880000000000004</v>
      </c>
      <c r="K3419" s="69">
        <v>99</v>
      </c>
      <c r="L3419" s="68">
        <v>526</v>
      </c>
      <c r="M3419" s="93">
        <f t="shared" si="248"/>
        <v>5.3131313131313131</v>
      </c>
      <c r="N3419" s="93">
        <v>2.093</v>
      </c>
      <c r="O3419" s="69">
        <v>99</v>
      </c>
      <c r="P3419" s="191">
        <f t="shared" si="249"/>
        <v>6.4372623574144487</v>
      </c>
      <c r="Q3419" s="77" t="s">
        <v>718</v>
      </c>
      <c r="U3419" s="231" t="s">
        <v>17390</v>
      </c>
      <c r="V3419" s="34">
        <v>0.46527777777777773</v>
      </c>
      <c r="W3419" s="85">
        <v>0.63194444444444442</v>
      </c>
      <c r="X3419" s="78">
        <f t="shared" si="250"/>
        <v>0.16666666666666669</v>
      </c>
    </row>
    <row r="3420" spans="1:24" x14ac:dyDescent="0.3">
      <c r="A3420" s="47" t="s">
        <v>4799</v>
      </c>
      <c r="B3420" s="68" t="s">
        <v>4800</v>
      </c>
      <c r="C3420" s="2" t="s">
        <v>1</v>
      </c>
      <c r="D3420" s="2">
        <v>70</v>
      </c>
      <c r="E3420" s="6">
        <v>18549</v>
      </c>
      <c r="F3420" s="7">
        <v>44158.644768518519</v>
      </c>
      <c r="G3420" s="69" t="s">
        <v>4</v>
      </c>
      <c r="H3420" s="68">
        <v>1862</v>
      </c>
      <c r="I3420" s="93">
        <f t="shared" si="247"/>
        <v>18.62</v>
      </c>
      <c r="J3420" s="93">
        <v>4.6769999999999996</v>
      </c>
      <c r="K3420" s="69">
        <v>100</v>
      </c>
      <c r="L3420" s="68">
        <v>457</v>
      </c>
      <c r="M3420" s="93">
        <f t="shared" si="248"/>
        <v>4.57</v>
      </c>
      <c r="N3420" s="93">
        <v>2.3370000000000002</v>
      </c>
      <c r="O3420" s="69">
        <v>100</v>
      </c>
      <c r="P3420" s="191">
        <f t="shared" si="249"/>
        <v>4.0743982494529538</v>
      </c>
      <c r="Q3420" s="77" t="s">
        <v>718</v>
      </c>
      <c r="U3420" s="227" t="s">
        <v>17390</v>
      </c>
      <c r="V3420" s="34">
        <v>0.4993055555555555</v>
      </c>
      <c r="W3420" s="85">
        <v>0.66666666666666663</v>
      </c>
      <c r="X3420" s="78">
        <f t="shared" si="250"/>
        <v>0.16736111111111113</v>
      </c>
    </row>
    <row r="3421" spans="1:24" x14ac:dyDescent="0.3">
      <c r="A3421" s="47" t="s">
        <v>16657</v>
      </c>
      <c r="B3421" s="68" t="s">
        <v>16658</v>
      </c>
      <c r="C3421" s="2" t="s">
        <v>6</v>
      </c>
      <c r="D3421" s="2">
        <v>67</v>
      </c>
      <c r="E3421" s="6">
        <v>19350</v>
      </c>
      <c r="F3421" s="7">
        <v>44159.383831018517</v>
      </c>
      <c r="G3421" s="69" t="s">
        <v>71</v>
      </c>
      <c r="H3421" s="68">
        <v>1417</v>
      </c>
      <c r="I3421" s="93">
        <f t="shared" si="247"/>
        <v>14.313131313131313</v>
      </c>
      <c r="J3421" s="93">
        <v>3.7709999999999999</v>
      </c>
      <c r="K3421" s="69">
        <v>99</v>
      </c>
      <c r="L3421" s="68">
        <v>466</v>
      </c>
      <c r="M3421" s="93">
        <f t="shared" si="248"/>
        <v>4.7070707070707067</v>
      </c>
      <c r="N3421" s="93">
        <v>1.986</v>
      </c>
      <c r="O3421" s="69">
        <v>99</v>
      </c>
      <c r="P3421" s="191">
        <f t="shared" si="249"/>
        <v>3.0407725321888415</v>
      </c>
      <c r="Q3421" s="77" t="s">
        <v>718</v>
      </c>
      <c r="U3421" s="231" t="s">
        <v>17390</v>
      </c>
      <c r="V3421" s="34">
        <v>0.3888888888888889</v>
      </c>
      <c r="W3421" s="85">
        <v>0.53472222222222221</v>
      </c>
      <c r="X3421" s="78">
        <f t="shared" si="250"/>
        <v>0.14583333333333331</v>
      </c>
    </row>
    <row r="3422" spans="1:24" x14ac:dyDescent="0.3">
      <c r="A3422" s="47" t="s">
        <v>16661</v>
      </c>
      <c r="B3422" s="68" t="s">
        <v>1138</v>
      </c>
      <c r="C3422" s="2" t="s">
        <v>1</v>
      </c>
      <c r="D3422" s="2">
        <v>47</v>
      </c>
      <c r="E3422" s="6">
        <v>26979</v>
      </c>
      <c r="F3422" s="7">
        <v>44159.586527777778</v>
      </c>
      <c r="G3422" s="69" t="s">
        <v>4</v>
      </c>
      <c r="H3422" s="68">
        <v>1782</v>
      </c>
      <c r="I3422" s="93">
        <f t="shared" si="247"/>
        <v>18</v>
      </c>
      <c r="J3422" s="93">
        <v>4.4580000000000002</v>
      </c>
      <c r="K3422" s="69">
        <v>99</v>
      </c>
      <c r="L3422" s="68">
        <v>405</v>
      </c>
      <c r="M3422" s="93">
        <f t="shared" si="248"/>
        <v>4.0909090909090908</v>
      </c>
      <c r="N3422" s="93">
        <v>1.819</v>
      </c>
      <c r="O3422" s="69">
        <v>99</v>
      </c>
      <c r="P3422" s="191">
        <f t="shared" si="249"/>
        <v>4.4000000000000004</v>
      </c>
      <c r="Q3422" s="77" t="s">
        <v>718</v>
      </c>
      <c r="U3422" s="227" t="s">
        <v>17390</v>
      </c>
      <c r="V3422" s="34">
        <v>0.4513888888888889</v>
      </c>
      <c r="W3422" s="85">
        <v>0.59722222222222221</v>
      </c>
      <c r="X3422" s="78">
        <f t="shared" si="250"/>
        <v>0.14583333333333331</v>
      </c>
    </row>
    <row r="3423" spans="1:24" x14ac:dyDescent="0.3">
      <c r="A3423" s="47" t="s">
        <v>16662</v>
      </c>
      <c r="B3423" s="68" t="s">
        <v>657</v>
      </c>
      <c r="C3423" s="2" t="s">
        <v>1</v>
      </c>
      <c r="D3423" s="2">
        <v>49</v>
      </c>
      <c r="E3423" s="6">
        <v>26129</v>
      </c>
      <c r="F3423" s="7">
        <v>44159.59878472222</v>
      </c>
      <c r="G3423" s="69" t="s">
        <v>4</v>
      </c>
      <c r="H3423" s="68">
        <v>2132</v>
      </c>
      <c r="I3423" s="93">
        <f t="shared" si="247"/>
        <v>21.32</v>
      </c>
      <c r="J3423" s="93">
        <v>4.4610000000000003</v>
      </c>
      <c r="K3423" s="69">
        <v>100</v>
      </c>
      <c r="L3423" s="68">
        <v>445</v>
      </c>
      <c r="M3423" s="93">
        <f t="shared" si="248"/>
        <v>4.45</v>
      </c>
      <c r="N3423" s="93">
        <v>1.8109999999999999</v>
      </c>
      <c r="O3423" s="69">
        <v>100</v>
      </c>
      <c r="P3423" s="191">
        <f t="shared" si="249"/>
        <v>4.7910112359550556</v>
      </c>
      <c r="Q3423" s="77" t="s">
        <v>718</v>
      </c>
      <c r="U3423" s="227" t="s">
        <v>17390</v>
      </c>
      <c r="V3423" s="34">
        <v>0.45763888888888887</v>
      </c>
      <c r="W3423" s="85">
        <v>0.61111111111111105</v>
      </c>
      <c r="X3423" s="78">
        <f t="shared" si="250"/>
        <v>0.15347222222222218</v>
      </c>
    </row>
    <row r="3424" spans="1:24" x14ac:dyDescent="0.3">
      <c r="A3424" s="47" t="s">
        <v>3362</v>
      </c>
      <c r="B3424" s="68" t="s">
        <v>1860</v>
      </c>
      <c r="C3424" s="2" t="s">
        <v>1</v>
      </c>
      <c r="D3424" s="2">
        <v>53</v>
      </c>
      <c r="E3424" s="6">
        <v>24615</v>
      </c>
      <c r="F3424" s="7">
        <v>44159.622488425928</v>
      </c>
      <c r="G3424" s="69" t="s">
        <v>4</v>
      </c>
      <c r="H3424" s="68">
        <v>2331</v>
      </c>
      <c r="I3424" s="93">
        <f t="shared" si="247"/>
        <v>23.31</v>
      </c>
      <c r="J3424" s="93">
        <v>4.8959999999999999</v>
      </c>
      <c r="K3424" s="69">
        <v>100</v>
      </c>
      <c r="L3424" s="68">
        <v>512</v>
      </c>
      <c r="M3424" s="93">
        <f t="shared" si="248"/>
        <v>5.12</v>
      </c>
      <c r="N3424" s="93">
        <v>2.2490000000000001</v>
      </c>
      <c r="O3424" s="69">
        <v>100</v>
      </c>
      <c r="P3424" s="191">
        <f t="shared" si="249"/>
        <v>4.552734375</v>
      </c>
      <c r="Q3424" s="77" t="s">
        <v>718</v>
      </c>
      <c r="U3424" s="227" t="s">
        <v>17390</v>
      </c>
      <c r="V3424" s="34">
        <v>0.4777777777777778</v>
      </c>
      <c r="W3424" s="85">
        <v>0.64583333333333337</v>
      </c>
      <c r="X3424" s="78">
        <f t="shared" si="250"/>
        <v>0.16805555555555557</v>
      </c>
    </row>
    <row r="3425" spans="1:24" x14ac:dyDescent="0.3">
      <c r="A3425" s="47" t="s">
        <v>4796</v>
      </c>
      <c r="B3425" s="68" t="s">
        <v>4797</v>
      </c>
      <c r="C3425" s="2" t="s">
        <v>1</v>
      </c>
      <c r="D3425" s="2">
        <v>60</v>
      </c>
      <c r="E3425" s="6">
        <v>22107</v>
      </c>
      <c r="F3425" s="7">
        <v>44160.594155092593</v>
      </c>
      <c r="G3425" s="69" t="s">
        <v>4</v>
      </c>
      <c r="H3425" s="68">
        <v>3026</v>
      </c>
      <c r="I3425" s="93">
        <f t="shared" si="247"/>
        <v>30.565656565656564</v>
      </c>
      <c r="J3425" s="93">
        <v>7.1870000000000003</v>
      </c>
      <c r="K3425" s="69">
        <v>99</v>
      </c>
      <c r="L3425" s="68">
        <v>563</v>
      </c>
      <c r="M3425" s="93">
        <f t="shared" si="248"/>
        <v>5.6868686868686869</v>
      </c>
      <c r="N3425" s="93">
        <v>2.2709999999999999</v>
      </c>
      <c r="O3425" s="69">
        <v>99</v>
      </c>
      <c r="P3425" s="191">
        <f t="shared" si="249"/>
        <v>5.374777975133215</v>
      </c>
      <c r="Q3425" s="77" t="s">
        <v>718</v>
      </c>
      <c r="U3425" s="227" t="s">
        <v>17385</v>
      </c>
      <c r="V3425" s="34">
        <v>0.46319444444444446</v>
      </c>
      <c r="W3425" s="85">
        <v>0.61805555555555558</v>
      </c>
      <c r="X3425" s="78">
        <f t="shared" si="250"/>
        <v>0.15486111111111112</v>
      </c>
    </row>
    <row r="3426" spans="1:24" x14ac:dyDescent="0.3">
      <c r="A3426" s="47" t="s">
        <v>11854</v>
      </c>
      <c r="B3426" s="68" t="s">
        <v>5556</v>
      </c>
      <c r="C3426" s="2" t="s">
        <v>1</v>
      </c>
      <c r="D3426" s="2">
        <v>58</v>
      </c>
      <c r="E3426" s="6">
        <v>22876</v>
      </c>
      <c r="F3426" s="7">
        <v>44160.60696759259</v>
      </c>
      <c r="G3426" s="69" t="s">
        <v>4</v>
      </c>
      <c r="H3426" s="68">
        <v>2810</v>
      </c>
      <c r="I3426" s="93">
        <f t="shared" si="247"/>
        <v>28.1</v>
      </c>
      <c r="J3426" s="93">
        <v>5.8719999999999999</v>
      </c>
      <c r="K3426" s="69">
        <v>100</v>
      </c>
      <c r="L3426" s="68">
        <v>450</v>
      </c>
      <c r="M3426" s="93">
        <f t="shared" si="248"/>
        <v>4.5</v>
      </c>
      <c r="N3426" s="93">
        <v>2.1720000000000002</v>
      </c>
      <c r="O3426" s="69">
        <v>100</v>
      </c>
      <c r="P3426" s="191">
        <f t="shared" si="249"/>
        <v>6.2444444444444445</v>
      </c>
      <c r="Q3426" s="77" t="s">
        <v>718</v>
      </c>
      <c r="U3426" s="227" t="s">
        <v>17385</v>
      </c>
      <c r="V3426" s="34">
        <v>0.47500000000000003</v>
      </c>
      <c r="W3426" s="85">
        <v>0.63194444444444442</v>
      </c>
      <c r="X3426" s="78">
        <f t="shared" si="250"/>
        <v>0.15694444444444439</v>
      </c>
    </row>
    <row r="3427" spans="1:24" x14ac:dyDescent="0.3">
      <c r="A3427" s="47" t="s">
        <v>16674</v>
      </c>
      <c r="B3427" s="68" t="s">
        <v>16675</v>
      </c>
      <c r="C3427" s="2" t="s">
        <v>1</v>
      </c>
      <c r="D3427" s="2">
        <v>68</v>
      </c>
      <c r="E3427" s="6">
        <v>19107</v>
      </c>
      <c r="F3427" s="7">
        <v>44160.634675925925</v>
      </c>
      <c r="G3427" s="69" t="s">
        <v>4</v>
      </c>
      <c r="H3427" s="68">
        <v>2790</v>
      </c>
      <c r="I3427" s="93">
        <f t="shared" si="247"/>
        <v>27.9</v>
      </c>
      <c r="J3427" s="93">
        <v>5.0460000000000003</v>
      </c>
      <c r="K3427" s="69">
        <v>100</v>
      </c>
      <c r="L3427" s="68">
        <v>473</v>
      </c>
      <c r="M3427" s="93">
        <f t="shared" si="248"/>
        <v>4.7300000000000004</v>
      </c>
      <c r="N3427" s="93">
        <v>2.395</v>
      </c>
      <c r="O3427" s="69">
        <v>100</v>
      </c>
      <c r="P3427" s="191">
        <f t="shared" si="249"/>
        <v>5.898520084566595</v>
      </c>
      <c r="Q3427" s="77" t="s">
        <v>718</v>
      </c>
      <c r="U3427" s="227" t="s">
        <v>17385</v>
      </c>
      <c r="V3427" s="34">
        <v>0.48541666666666666</v>
      </c>
      <c r="W3427" s="85">
        <v>0.64583333333333337</v>
      </c>
      <c r="X3427" s="78">
        <f t="shared" si="250"/>
        <v>0.16041666666666671</v>
      </c>
    </row>
    <row r="3428" spans="1:24" x14ac:dyDescent="0.3">
      <c r="A3428" s="47" t="s">
        <v>16676</v>
      </c>
      <c r="B3428" s="68" t="s">
        <v>7902</v>
      </c>
      <c r="C3428" s="2" t="s">
        <v>1</v>
      </c>
      <c r="D3428" s="2">
        <v>42</v>
      </c>
      <c r="E3428" s="6">
        <v>28811</v>
      </c>
      <c r="F3428" s="7">
        <v>44160.650266203702</v>
      </c>
      <c r="G3428" s="69" t="s">
        <v>4</v>
      </c>
      <c r="H3428" s="68">
        <v>1520</v>
      </c>
      <c r="I3428" s="93">
        <f t="shared" si="247"/>
        <v>15.2</v>
      </c>
      <c r="J3428" s="93">
        <v>3.964</v>
      </c>
      <c r="K3428" s="69">
        <v>100</v>
      </c>
      <c r="L3428" s="68">
        <v>461</v>
      </c>
      <c r="M3428" s="93">
        <f t="shared" si="248"/>
        <v>4.6100000000000003</v>
      </c>
      <c r="N3428" s="93">
        <v>2.0590000000000002</v>
      </c>
      <c r="O3428" s="69">
        <v>100</v>
      </c>
      <c r="P3428" s="191">
        <f t="shared" si="249"/>
        <v>3.2971800433839475</v>
      </c>
      <c r="Q3428" s="77" t="s">
        <v>718</v>
      </c>
      <c r="U3428" s="227" t="s">
        <v>17385</v>
      </c>
      <c r="V3428" s="34">
        <v>0.51250000000000007</v>
      </c>
      <c r="W3428" s="85">
        <v>0.66666666666666663</v>
      </c>
      <c r="X3428" s="78">
        <f t="shared" si="250"/>
        <v>0.15416666666666656</v>
      </c>
    </row>
    <row r="3429" spans="1:24" x14ac:dyDescent="0.3">
      <c r="A3429" s="47" t="s">
        <v>16679</v>
      </c>
      <c r="B3429" s="68" t="s">
        <v>16680</v>
      </c>
      <c r="C3429" s="2" t="s">
        <v>1</v>
      </c>
      <c r="D3429" s="2">
        <v>48</v>
      </c>
      <c r="E3429" s="6">
        <v>26608</v>
      </c>
      <c r="F3429" s="7">
        <v>44161.527025462965</v>
      </c>
      <c r="G3429" s="69" t="s">
        <v>4</v>
      </c>
      <c r="H3429" s="68">
        <v>2078</v>
      </c>
      <c r="I3429" s="93">
        <f t="shared" si="247"/>
        <v>20.78</v>
      </c>
      <c r="J3429" s="93">
        <v>4.1619999999999999</v>
      </c>
      <c r="K3429" s="69">
        <v>100</v>
      </c>
      <c r="L3429" s="68">
        <v>527</v>
      </c>
      <c r="M3429" s="93">
        <f t="shared" si="248"/>
        <v>5.27</v>
      </c>
      <c r="N3429" s="93">
        <v>2.6469999999999998</v>
      </c>
      <c r="O3429" s="69">
        <v>100</v>
      </c>
      <c r="P3429" s="191">
        <f t="shared" si="249"/>
        <v>3.9430740037950671</v>
      </c>
      <c r="Q3429" s="77" t="s">
        <v>718</v>
      </c>
      <c r="U3429" s="227" t="s">
        <v>17385</v>
      </c>
      <c r="V3429" s="34">
        <v>0.3979166666666667</v>
      </c>
      <c r="W3429" s="85">
        <v>0.53472222222222221</v>
      </c>
      <c r="X3429" s="78">
        <f t="shared" si="250"/>
        <v>0.13680555555555551</v>
      </c>
    </row>
    <row r="3430" spans="1:24" x14ac:dyDescent="0.3">
      <c r="A3430" s="47" t="s">
        <v>2963</v>
      </c>
      <c r="B3430" s="68" t="s">
        <v>188</v>
      </c>
      <c r="C3430" s="2" t="s">
        <v>1</v>
      </c>
      <c r="D3430" s="2">
        <v>80</v>
      </c>
      <c r="E3430" s="6">
        <v>14874</v>
      </c>
      <c r="F3430" s="7">
        <v>44161.559467592589</v>
      </c>
      <c r="G3430" s="69" t="s">
        <v>4</v>
      </c>
      <c r="H3430" s="68">
        <v>3569</v>
      </c>
      <c r="I3430" s="93">
        <f t="shared" si="247"/>
        <v>35.69</v>
      </c>
      <c r="J3430" s="93">
        <v>5.3440000000000003</v>
      </c>
      <c r="K3430" s="69">
        <v>100</v>
      </c>
      <c r="L3430" s="68">
        <v>942</v>
      </c>
      <c r="M3430" s="93">
        <f t="shared" si="248"/>
        <v>9.42</v>
      </c>
      <c r="N3430" s="93">
        <v>2.8039999999999998</v>
      </c>
      <c r="O3430" s="69">
        <v>100</v>
      </c>
      <c r="P3430" s="191">
        <f t="shared" si="249"/>
        <v>3.7887473460721868</v>
      </c>
      <c r="Q3430" s="77" t="s">
        <v>718</v>
      </c>
      <c r="U3430" s="227" t="s">
        <v>17385</v>
      </c>
      <c r="V3430" s="34">
        <v>0.43541666666666662</v>
      </c>
      <c r="W3430" s="85">
        <v>0.58333333333333337</v>
      </c>
      <c r="X3430" s="78">
        <f t="shared" si="250"/>
        <v>0.14791666666666675</v>
      </c>
    </row>
    <row r="3431" spans="1:24" x14ac:dyDescent="0.3">
      <c r="A3431" s="47" t="s">
        <v>16683</v>
      </c>
      <c r="B3431" s="68" t="s">
        <v>16684</v>
      </c>
      <c r="C3431" s="2" t="s">
        <v>1</v>
      </c>
      <c r="D3431" s="2">
        <v>62</v>
      </c>
      <c r="E3431" s="6">
        <v>21200</v>
      </c>
      <c r="F3431" s="7">
        <v>44161.586099537039</v>
      </c>
      <c r="G3431" s="69" t="s">
        <v>4</v>
      </c>
      <c r="H3431" s="68">
        <v>3194</v>
      </c>
      <c r="I3431" s="93">
        <f t="shared" si="247"/>
        <v>32.262626262626263</v>
      </c>
      <c r="J3431" s="93">
        <v>6.4409999999999998</v>
      </c>
      <c r="K3431" s="69">
        <v>99</v>
      </c>
      <c r="L3431" s="68">
        <v>612</v>
      </c>
      <c r="M3431" s="93">
        <f t="shared" si="248"/>
        <v>6.1818181818181817</v>
      </c>
      <c r="N3431" s="93">
        <v>2.6320000000000001</v>
      </c>
      <c r="O3431" s="69">
        <v>99</v>
      </c>
      <c r="P3431" s="191">
        <f t="shared" si="249"/>
        <v>5.2189542483660132</v>
      </c>
      <c r="Q3431" s="77" t="s">
        <v>718</v>
      </c>
      <c r="U3431" s="227" t="s">
        <v>17385</v>
      </c>
      <c r="V3431" s="34">
        <v>0.4548611111111111</v>
      </c>
      <c r="W3431" s="85">
        <v>0.61805555555555558</v>
      </c>
      <c r="X3431" s="78">
        <f t="shared" si="250"/>
        <v>0.16319444444444448</v>
      </c>
    </row>
    <row r="3432" spans="1:24" x14ac:dyDescent="0.3">
      <c r="A3432" s="47" t="s">
        <v>2964</v>
      </c>
      <c r="B3432" s="68" t="s">
        <v>192</v>
      </c>
      <c r="C3432" s="2" t="s">
        <v>1</v>
      </c>
      <c r="D3432" s="2">
        <v>57</v>
      </c>
      <c r="E3432" s="6">
        <v>23084</v>
      </c>
      <c r="F3432" s="7">
        <v>44161.618043981478</v>
      </c>
      <c r="G3432" s="69" t="s">
        <v>4</v>
      </c>
      <c r="H3432" s="68">
        <v>2806</v>
      </c>
      <c r="I3432" s="93">
        <f t="shared" si="247"/>
        <v>28.343434343434343</v>
      </c>
      <c r="J3432" s="93">
        <v>5.4720000000000004</v>
      </c>
      <c r="K3432" s="69">
        <v>99</v>
      </c>
      <c r="L3432" s="68">
        <v>483</v>
      </c>
      <c r="M3432" s="93">
        <f t="shared" si="248"/>
        <v>4.8787878787878789</v>
      </c>
      <c r="N3432" s="93">
        <v>2.4300000000000002</v>
      </c>
      <c r="O3432" s="69">
        <v>99</v>
      </c>
      <c r="P3432" s="191">
        <f t="shared" si="249"/>
        <v>5.8095238095238093</v>
      </c>
      <c r="Q3432" s="77" t="s">
        <v>718</v>
      </c>
      <c r="U3432" s="227" t="s">
        <v>17385</v>
      </c>
      <c r="V3432" s="34">
        <v>0.47430555555555554</v>
      </c>
      <c r="W3432" s="85">
        <v>0.63194444444444442</v>
      </c>
      <c r="X3432" s="78">
        <f t="shared" si="250"/>
        <v>0.15763888888888888</v>
      </c>
    </row>
    <row r="3433" spans="1:24" x14ac:dyDescent="0.3">
      <c r="A3433" s="47" t="s">
        <v>16687</v>
      </c>
      <c r="B3433" s="68" t="s">
        <v>4757</v>
      </c>
      <c r="C3433" s="2" t="s">
        <v>1</v>
      </c>
      <c r="D3433" s="2">
        <v>73</v>
      </c>
      <c r="E3433" s="6">
        <v>17151</v>
      </c>
      <c r="F3433" s="7">
        <v>44161.666412037041</v>
      </c>
      <c r="G3433" s="69" t="s">
        <v>4</v>
      </c>
      <c r="H3433" s="68">
        <v>2634</v>
      </c>
      <c r="I3433" s="93">
        <f t="shared" si="247"/>
        <v>26.606060606060606</v>
      </c>
      <c r="J3433" s="93">
        <v>5.1760000000000002</v>
      </c>
      <c r="K3433" s="69">
        <v>99</v>
      </c>
      <c r="L3433" s="68">
        <v>749</v>
      </c>
      <c r="M3433" s="93">
        <f t="shared" si="248"/>
        <v>7.5656565656565657</v>
      </c>
      <c r="N3433" s="93">
        <v>2.7109999999999999</v>
      </c>
      <c r="O3433" s="69">
        <v>99</v>
      </c>
      <c r="P3433" s="191">
        <f t="shared" si="249"/>
        <v>3.5166889185580774</v>
      </c>
      <c r="Q3433" s="77" t="s">
        <v>718</v>
      </c>
      <c r="U3433" s="227" t="s">
        <v>17385</v>
      </c>
      <c r="V3433" s="34">
        <v>0.51250000000000007</v>
      </c>
      <c r="W3433" s="85">
        <v>0.68055555555555547</v>
      </c>
      <c r="X3433" s="78">
        <f t="shared" si="250"/>
        <v>0.1680555555555554</v>
      </c>
    </row>
    <row r="3434" spans="1:24" x14ac:dyDescent="0.3">
      <c r="A3434" s="47" t="s">
        <v>16688</v>
      </c>
      <c r="B3434" s="68" t="s">
        <v>16158</v>
      </c>
      <c r="C3434" s="2" t="s">
        <v>1</v>
      </c>
      <c r="D3434" s="2">
        <v>53</v>
      </c>
      <c r="E3434" s="6">
        <v>24507</v>
      </c>
      <c r="F3434" s="7">
        <v>44161.685567129629</v>
      </c>
      <c r="G3434" s="69" t="s">
        <v>4</v>
      </c>
      <c r="H3434" s="68">
        <v>2384</v>
      </c>
      <c r="I3434" s="93">
        <f t="shared" si="247"/>
        <v>24.08080808080808</v>
      </c>
      <c r="J3434" s="93">
        <v>5.5229999999999997</v>
      </c>
      <c r="K3434" s="69">
        <v>99</v>
      </c>
      <c r="L3434" s="68">
        <v>395</v>
      </c>
      <c r="M3434" s="93">
        <f t="shared" si="248"/>
        <v>3.9898989898989901</v>
      </c>
      <c r="N3434" s="93">
        <v>2.1309999999999998</v>
      </c>
      <c r="O3434" s="69">
        <v>99</v>
      </c>
      <c r="P3434" s="191">
        <f t="shared" si="249"/>
        <v>6.0354430379746828</v>
      </c>
      <c r="Q3434" s="77" t="s">
        <v>718</v>
      </c>
      <c r="U3434" s="227" t="s">
        <v>17385</v>
      </c>
      <c r="V3434" s="34">
        <v>0.51874999999999993</v>
      </c>
      <c r="W3434" s="85">
        <v>0.70833333333333337</v>
      </c>
      <c r="X3434" s="78">
        <f t="shared" si="250"/>
        <v>0.18958333333333344</v>
      </c>
    </row>
    <row r="3435" spans="1:24" x14ac:dyDescent="0.3">
      <c r="A3435" s="47" t="s">
        <v>16695</v>
      </c>
      <c r="B3435" s="68" t="s">
        <v>6376</v>
      </c>
      <c r="C3435" s="2" t="s">
        <v>1</v>
      </c>
      <c r="D3435" s="2">
        <v>60</v>
      </c>
      <c r="E3435" s="6">
        <v>22011</v>
      </c>
      <c r="F3435" s="7">
        <v>44162.597453703704</v>
      </c>
      <c r="G3435" s="69" t="s">
        <v>4</v>
      </c>
      <c r="H3435" s="68">
        <v>2716</v>
      </c>
      <c r="I3435" s="93">
        <f t="shared" si="247"/>
        <v>27.434343434343436</v>
      </c>
      <c r="J3435" s="93">
        <v>5.9269999999999996</v>
      </c>
      <c r="K3435" s="69">
        <v>99</v>
      </c>
      <c r="L3435" s="68">
        <v>535</v>
      </c>
      <c r="M3435" s="93">
        <f t="shared" si="248"/>
        <v>5.404040404040404</v>
      </c>
      <c r="N3435" s="93">
        <v>2.4820000000000002</v>
      </c>
      <c r="O3435" s="69">
        <v>99</v>
      </c>
      <c r="P3435" s="191">
        <f t="shared" si="249"/>
        <v>5.0766355140186921</v>
      </c>
      <c r="Q3435" s="77" t="s">
        <v>718</v>
      </c>
      <c r="U3435" s="227" t="s">
        <v>17385</v>
      </c>
      <c r="V3435" s="34">
        <v>0.4694444444444445</v>
      </c>
      <c r="W3435" s="85">
        <v>0.62847222222222221</v>
      </c>
      <c r="X3435" s="78">
        <f t="shared" si="250"/>
        <v>0.15902777777777771</v>
      </c>
    </row>
    <row r="3436" spans="1:24" x14ac:dyDescent="0.3">
      <c r="A3436" s="47" t="s">
        <v>11843</v>
      </c>
      <c r="B3436" s="68" t="s">
        <v>7288</v>
      </c>
      <c r="C3436" s="2" t="s">
        <v>6</v>
      </c>
      <c r="D3436" s="2">
        <v>78</v>
      </c>
      <c r="E3436" s="6">
        <v>15406</v>
      </c>
      <c r="F3436" s="7">
        <v>44165.538229166668</v>
      </c>
      <c r="G3436" s="69" t="s">
        <v>4</v>
      </c>
      <c r="H3436" s="68">
        <v>2886</v>
      </c>
      <c r="I3436" s="93">
        <f t="shared" si="247"/>
        <v>28.86</v>
      </c>
      <c r="J3436" s="93">
        <v>5.569</v>
      </c>
      <c r="K3436" s="69">
        <v>100</v>
      </c>
      <c r="L3436" s="68">
        <v>991</v>
      </c>
      <c r="M3436" s="93">
        <f t="shared" si="248"/>
        <v>9.91</v>
      </c>
      <c r="N3436" s="93">
        <v>3.0449999999999999</v>
      </c>
      <c r="O3436" s="69">
        <v>100</v>
      </c>
      <c r="P3436" s="191">
        <f t="shared" si="249"/>
        <v>2.9122098890010091</v>
      </c>
      <c r="Q3436" s="77" t="s">
        <v>718</v>
      </c>
      <c r="U3436" s="227" t="s">
        <v>17385</v>
      </c>
      <c r="V3436" s="34">
        <v>0.39444444444444443</v>
      </c>
      <c r="W3436" s="85">
        <v>0.54861111111111105</v>
      </c>
      <c r="X3436" s="78">
        <f t="shared" si="250"/>
        <v>0.15416666666666662</v>
      </c>
    </row>
    <row r="3437" spans="1:24" x14ac:dyDescent="0.3">
      <c r="A3437" s="47" t="s">
        <v>4956</v>
      </c>
      <c r="B3437" s="68" t="s">
        <v>1084</v>
      </c>
      <c r="C3437" s="2" t="s">
        <v>1</v>
      </c>
      <c r="D3437" s="2">
        <v>42</v>
      </c>
      <c r="E3437" s="6">
        <v>28496</v>
      </c>
      <c r="F3437" s="7">
        <v>44165.617847222224</v>
      </c>
      <c r="G3437" s="69" t="s">
        <v>4</v>
      </c>
      <c r="H3437" s="68">
        <v>2609</v>
      </c>
      <c r="I3437" s="93">
        <f t="shared" si="247"/>
        <v>26.353535353535353</v>
      </c>
      <c r="J3437" s="93">
        <v>5.9359999999999999</v>
      </c>
      <c r="K3437" s="69">
        <v>99</v>
      </c>
      <c r="L3437" s="68">
        <v>327</v>
      </c>
      <c r="M3437" s="93">
        <f t="shared" si="248"/>
        <v>3.3030303030303032</v>
      </c>
      <c r="N3437" s="93">
        <v>1.966</v>
      </c>
      <c r="O3437" s="69">
        <v>99</v>
      </c>
      <c r="P3437" s="191">
        <f t="shared" si="249"/>
        <v>7.9785932721712536</v>
      </c>
      <c r="Q3437" s="77" t="s">
        <v>718</v>
      </c>
      <c r="U3437" s="227" t="s">
        <v>17385</v>
      </c>
      <c r="V3437" s="34">
        <v>0.4826388888888889</v>
      </c>
      <c r="W3437" s="85">
        <v>0.63194444444444442</v>
      </c>
      <c r="X3437" s="78">
        <f t="shared" si="250"/>
        <v>0.14930555555555552</v>
      </c>
    </row>
    <row r="3438" spans="1:24" x14ac:dyDescent="0.3">
      <c r="A3438" s="47" t="s">
        <v>17160</v>
      </c>
      <c r="B3438" s="68" t="s">
        <v>6454</v>
      </c>
      <c r="C3438" s="2" t="s">
        <v>1</v>
      </c>
      <c r="D3438" s="2">
        <v>53</v>
      </c>
      <c r="E3438" s="6">
        <v>24725</v>
      </c>
      <c r="F3438" s="7">
        <v>44166.555625000001</v>
      </c>
      <c r="G3438" s="69" t="s">
        <v>4</v>
      </c>
      <c r="H3438" s="68">
        <v>2056</v>
      </c>
      <c r="I3438" s="93">
        <f t="shared" si="247"/>
        <v>20.767676767676768</v>
      </c>
      <c r="J3438" s="93">
        <v>4.3890000000000002</v>
      </c>
      <c r="K3438" s="69">
        <v>99</v>
      </c>
      <c r="L3438" s="68">
        <v>515</v>
      </c>
      <c r="M3438" s="93">
        <f t="shared" si="248"/>
        <v>5.2020202020202024</v>
      </c>
      <c r="N3438" s="93">
        <v>2.2679999999999998</v>
      </c>
      <c r="O3438" s="69">
        <v>99</v>
      </c>
      <c r="P3438" s="191">
        <f t="shared" si="249"/>
        <v>3.9922330097087375</v>
      </c>
      <c r="Q3438" s="77" t="s">
        <v>718</v>
      </c>
      <c r="U3438" s="227" t="s">
        <v>17385</v>
      </c>
      <c r="V3438" s="32">
        <v>0.41250000000000003</v>
      </c>
      <c r="W3438" s="83">
        <v>0.5625</v>
      </c>
      <c r="X3438" s="86">
        <f t="shared" si="250"/>
        <v>0.14999999999999997</v>
      </c>
    </row>
    <row r="3439" spans="1:24" x14ac:dyDescent="0.3">
      <c r="A3439" s="47" t="s">
        <v>12070</v>
      </c>
      <c r="B3439" s="68" t="s">
        <v>7800</v>
      </c>
      <c r="C3439" s="2" t="s">
        <v>1</v>
      </c>
      <c r="D3439" s="2">
        <v>69</v>
      </c>
      <c r="E3439" s="6">
        <v>18688</v>
      </c>
      <c r="F3439" s="7">
        <v>44166.578310185185</v>
      </c>
      <c r="G3439" s="69" t="s">
        <v>4</v>
      </c>
      <c r="H3439" s="68">
        <v>2970</v>
      </c>
      <c r="I3439" s="93">
        <f t="shared" si="247"/>
        <v>30</v>
      </c>
      <c r="J3439" s="93">
        <v>5.6319999999999997</v>
      </c>
      <c r="K3439" s="69">
        <v>99</v>
      </c>
      <c r="L3439" s="68">
        <v>731</v>
      </c>
      <c r="M3439" s="93">
        <f t="shared" si="248"/>
        <v>7.3838383838383841</v>
      </c>
      <c r="N3439" s="93">
        <v>2.7170000000000001</v>
      </c>
      <c r="O3439" s="69">
        <v>99</v>
      </c>
      <c r="P3439" s="191">
        <f t="shared" si="249"/>
        <v>4.0629274965800271</v>
      </c>
      <c r="Q3439" s="77" t="s">
        <v>718</v>
      </c>
      <c r="U3439" s="227" t="s">
        <v>17385</v>
      </c>
      <c r="V3439" s="32">
        <v>0.44097222222222227</v>
      </c>
      <c r="W3439" s="83">
        <v>0.59722222222222221</v>
      </c>
      <c r="X3439" s="86">
        <f t="shared" si="250"/>
        <v>0.15624999999999994</v>
      </c>
    </row>
    <row r="3440" spans="1:24" x14ac:dyDescent="0.3">
      <c r="A3440" s="47" t="s">
        <v>17161</v>
      </c>
      <c r="B3440" s="68" t="s">
        <v>6531</v>
      </c>
      <c r="C3440" s="2" t="s">
        <v>1</v>
      </c>
      <c r="D3440" s="2">
        <v>69</v>
      </c>
      <c r="E3440" s="6">
        <v>18886</v>
      </c>
      <c r="F3440" s="7">
        <v>44166.588009259256</v>
      </c>
      <c r="G3440" s="69" t="s">
        <v>4</v>
      </c>
      <c r="H3440" s="68">
        <v>3881</v>
      </c>
      <c r="I3440" s="93">
        <f t="shared" si="247"/>
        <v>39.202020202020201</v>
      </c>
      <c r="J3440" s="93">
        <v>7.0220000000000002</v>
      </c>
      <c r="K3440" s="69">
        <v>99</v>
      </c>
      <c r="L3440" s="68">
        <v>1918</v>
      </c>
      <c r="M3440" s="93">
        <f t="shared" si="248"/>
        <v>19.373737373737374</v>
      </c>
      <c r="N3440" s="93">
        <v>4.5750000000000002</v>
      </c>
      <c r="O3440" s="69">
        <v>99</v>
      </c>
      <c r="P3440" s="191">
        <f t="shared" si="249"/>
        <v>2.0234619395203337</v>
      </c>
      <c r="Q3440" s="77" t="s">
        <v>718</v>
      </c>
      <c r="U3440" s="227" t="s">
        <v>17385</v>
      </c>
      <c r="V3440" s="32">
        <v>0.47430555555555554</v>
      </c>
      <c r="W3440" s="83">
        <v>0.63194444444444442</v>
      </c>
      <c r="X3440" s="86">
        <f t="shared" si="250"/>
        <v>0.15763888888888888</v>
      </c>
    </row>
    <row r="3441" spans="1:24" x14ac:dyDescent="0.3">
      <c r="A3441" s="47" t="s">
        <v>17162</v>
      </c>
      <c r="B3441" s="68" t="s">
        <v>38</v>
      </c>
      <c r="C3441" s="2" t="s">
        <v>1</v>
      </c>
      <c r="D3441" s="2">
        <v>48</v>
      </c>
      <c r="E3441" s="6">
        <v>26487</v>
      </c>
      <c r="F3441" s="7">
        <v>44166.618703703702</v>
      </c>
      <c r="G3441" s="69" t="s">
        <v>10062</v>
      </c>
      <c r="H3441" s="68">
        <v>1585</v>
      </c>
      <c r="I3441" s="93">
        <f t="shared" si="247"/>
        <v>15.85</v>
      </c>
      <c r="J3441" s="93">
        <v>4.444</v>
      </c>
      <c r="K3441" s="69">
        <v>100</v>
      </c>
      <c r="L3441" s="68">
        <v>479</v>
      </c>
      <c r="M3441" s="93">
        <f t="shared" si="248"/>
        <v>4.79</v>
      </c>
      <c r="N3441" s="93">
        <v>2.0859999999999999</v>
      </c>
      <c r="O3441" s="69">
        <v>100</v>
      </c>
      <c r="P3441" s="191">
        <f t="shared" si="249"/>
        <v>3.3089770354906052</v>
      </c>
      <c r="Q3441" s="77" t="s">
        <v>718</v>
      </c>
      <c r="U3441" s="227" t="s">
        <v>17385</v>
      </c>
      <c r="V3441" s="32">
        <v>0.51041666666666663</v>
      </c>
      <c r="W3441" s="83">
        <v>0.66666666666666663</v>
      </c>
      <c r="X3441" s="86">
        <f t="shared" si="250"/>
        <v>0.15625</v>
      </c>
    </row>
    <row r="3442" spans="1:24" x14ac:dyDescent="0.3">
      <c r="A3442" s="47" t="s">
        <v>4517</v>
      </c>
      <c r="B3442" s="68" t="s">
        <v>4510</v>
      </c>
      <c r="C3442" s="2" t="s">
        <v>1</v>
      </c>
      <c r="D3442" s="2">
        <v>51</v>
      </c>
      <c r="E3442" s="6">
        <v>25360</v>
      </c>
      <c r="F3442" s="7">
        <v>44167.586030092592</v>
      </c>
      <c r="G3442" s="69" t="s">
        <v>4</v>
      </c>
      <c r="H3442" s="68">
        <v>1268</v>
      </c>
      <c r="I3442" s="93">
        <f t="shared" si="247"/>
        <v>12.808080808080808</v>
      </c>
      <c r="J3442" s="93">
        <v>4.1639999999999997</v>
      </c>
      <c r="K3442" s="69">
        <v>99</v>
      </c>
      <c r="L3442" s="68">
        <v>462</v>
      </c>
      <c r="M3442" s="93">
        <f t="shared" si="248"/>
        <v>4.666666666666667</v>
      </c>
      <c r="N3442" s="93">
        <v>2.222</v>
      </c>
      <c r="O3442" s="69">
        <v>99</v>
      </c>
      <c r="P3442" s="191">
        <f t="shared" si="249"/>
        <v>2.7445887445887442</v>
      </c>
      <c r="Q3442" s="77" t="s">
        <v>718</v>
      </c>
      <c r="U3442" s="227" t="s">
        <v>17385</v>
      </c>
      <c r="V3442" s="32">
        <v>0.44444444444444442</v>
      </c>
      <c r="W3442" s="83">
        <v>0.59722222222222221</v>
      </c>
      <c r="X3442" s="86">
        <f t="shared" si="250"/>
        <v>0.15277777777777779</v>
      </c>
    </row>
    <row r="3443" spans="1:24" x14ac:dyDescent="0.3">
      <c r="A3443" s="47" t="s">
        <v>12254</v>
      </c>
      <c r="B3443" s="68" t="s">
        <v>6210</v>
      </c>
      <c r="C3443" s="2" t="s">
        <v>1</v>
      </c>
      <c r="D3443" s="2">
        <v>62</v>
      </c>
      <c r="E3443" s="6">
        <v>21327</v>
      </c>
      <c r="F3443" s="7">
        <v>44167.595983796295</v>
      </c>
      <c r="G3443" s="69" t="s">
        <v>4</v>
      </c>
      <c r="H3443" s="68">
        <v>2378</v>
      </c>
      <c r="I3443" s="93">
        <f t="shared" si="247"/>
        <v>24.020202020202021</v>
      </c>
      <c r="J3443" s="93">
        <v>5.3890000000000002</v>
      </c>
      <c r="K3443" s="69">
        <v>99</v>
      </c>
      <c r="L3443" s="68">
        <v>523</v>
      </c>
      <c r="M3443" s="93">
        <f t="shared" si="248"/>
        <v>5.2828282828282829</v>
      </c>
      <c r="N3443" s="93">
        <v>2.3079999999999998</v>
      </c>
      <c r="O3443" s="69">
        <v>99</v>
      </c>
      <c r="P3443" s="191">
        <f t="shared" si="249"/>
        <v>4.5468451242829833</v>
      </c>
      <c r="Q3443" s="77" t="s">
        <v>718</v>
      </c>
      <c r="U3443" s="227" t="s">
        <v>17385</v>
      </c>
      <c r="V3443" s="32">
        <v>0.45555555555555555</v>
      </c>
      <c r="W3443" s="83">
        <v>0.61111111111111105</v>
      </c>
      <c r="X3443" s="86">
        <f t="shared" si="250"/>
        <v>0.1555555555555555</v>
      </c>
    </row>
    <row r="3444" spans="1:24" x14ac:dyDescent="0.3">
      <c r="A3444" s="47" t="s">
        <v>17169</v>
      </c>
      <c r="B3444" s="68" t="s">
        <v>17170</v>
      </c>
      <c r="C3444" s="2" t="s">
        <v>6</v>
      </c>
      <c r="D3444" s="2">
        <v>59</v>
      </c>
      <c r="E3444" s="6">
        <v>22425</v>
      </c>
      <c r="F3444" s="7">
        <v>44167.63894675926</v>
      </c>
      <c r="G3444" s="69" t="s">
        <v>4</v>
      </c>
      <c r="H3444" s="68">
        <v>2214</v>
      </c>
      <c r="I3444" s="93">
        <f t="shared" si="247"/>
        <v>22.363636363636363</v>
      </c>
      <c r="J3444" s="93">
        <v>5.42</v>
      </c>
      <c r="K3444" s="69">
        <v>99</v>
      </c>
      <c r="L3444" s="68">
        <v>613</v>
      </c>
      <c r="M3444" s="93">
        <f t="shared" si="248"/>
        <v>6.191919191919192</v>
      </c>
      <c r="N3444" s="93">
        <v>2.5459999999999998</v>
      </c>
      <c r="O3444" s="69">
        <v>99</v>
      </c>
      <c r="P3444" s="191">
        <f t="shared" si="249"/>
        <v>3.6117455138662313</v>
      </c>
      <c r="Q3444" s="77" t="s">
        <v>718</v>
      </c>
      <c r="U3444" s="227" t="s">
        <v>17385</v>
      </c>
      <c r="V3444" s="32">
        <v>0.48819444444444443</v>
      </c>
      <c r="W3444" s="83">
        <v>0.64583333333333337</v>
      </c>
      <c r="X3444" s="86">
        <f t="shared" si="250"/>
        <v>0.15763888888888894</v>
      </c>
    </row>
    <row r="3445" spans="1:24" x14ac:dyDescent="0.3">
      <c r="A3445" s="47" t="s">
        <v>17171</v>
      </c>
      <c r="B3445" s="68" t="s">
        <v>17172</v>
      </c>
      <c r="C3445" s="2" t="s">
        <v>1</v>
      </c>
      <c r="D3445" s="2">
        <v>58</v>
      </c>
      <c r="E3445" s="6">
        <v>22727</v>
      </c>
      <c r="F3445" s="7">
        <v>44167.653784722221</v>
      </c>
      <c r="G3445" s="69" t="s">
        <v>4</v>
      </c>
      <c r="H3445" s="68">
        <v>2283</v>
      </c>
      <c r="I3445" s="93">
        <f t="shared" si="247"/>
        <v>22.83</v>
      </c>
      <c r="J3445" s="93">
        <v>5.8209999999999997</v>
      </c>
      <c r="K3445" s="69">
        <v>100</v>
      </c>
      <c r="L3445" s="68">
        <v>699</v>
      </c>
      <c r="M3445" s="93">
        <f t="shared" si="248"/>
        <v>6.99</v>
      </c>
      <c r="N3445" s="93">
        <v>2.762</v>
      </c>
      <c r="O3445" s="69">
        <v>100</v>
      </c>
      <c r="P3445" s="191">
        <f t="shared" si="249"/>
        <v>3.266094420600858</v>
      </c>
      <c r="Q3445" s="77" t="s">
        <v>718</v>
      </c>
      <c r="U3445" s="227" t="s">
        <v>17385</v>
      </c>
      <c r="V3445" s="32">
        <v>0.51944444444444449</v>
      </c>
      <c r="W3445" s="83">
        <v>0.66666666666666663</v>
      </c>
      <c r="X3445" s="86">
        <f t="shared" si="250"/>
        <v>0.14722222222222214</v>
      </c>
    </row>
    <row r="3446" spans="1:24" x14ac:dyDescent="0.3">
      <c r="A3446" s="47" t="s">
        <v>17174</v>
      </c>
      <c r="B3446" s="68" t="s">
        <v>1879</v>
      </c>
      <c r="C3446" s="2" t="s">
        <v>1</v>
      </c>
      <c r="D3446" s="2">
        <v>46</v>
      </c>
      <c r="E3446" s="6">
        <v>27254</v>
      </c>
      <c r="F3446" s="7">
        <v>44168.538368055553</v>
      </c>
      <c r="G3446" s="69" t="s">
        <v>4</v>
      </c>
      <c r="H3446" s="68">
        <v>1564</v>
      </c>
      <c r="I3446" s="93">
        <f t="shared" si="247"/>
        <v>15.797979797979798</v>
      </c>
      <c r="J3446" s="93">
        <v>4.226</v>
      </c>
      <c r="K3446" s="69">
        <v>99</v>
      </c>
      <c r="L3446" s="68">
        <v>502</v>
      </c>
      <c r="M3446" s="93">
        <f t="shared" si="248"/>
        <v>5.0707070707070709</v>
      </c>
      <c r="N3446" s="93">
        <v>2.4249999999999998</v>
      </c>
      <c r="O3446" s="69">
        <v>99</v>
      </c>
      <c r="P3446" s="191">
        <f t="shared" si="249"/>
        <v>3.1155378486055776</v>
      </c>
      <c r="Q3446" s="77" t="s">
        <v>718</v>
      </c>
      <c r="U3446" s="231" t="s">
        <v>17390</v>
      </c>
      <c r="V3446" s="32">
        <v>0.40138888888888885</v>
      </c>
      <c r="W3446" s="83">
        <v>0.54861111111111105</v>
      </c>
      <c r="X3446" s="86">
        <f t="shared" si="250"/>
        <v>0.1472222222222222</v>
      </c>
    </row>
    <row r="3447" spans="1:24" x14ac:dyDescent="0.3">
      <c r="A3447" s="47" t="s">
        <v>11681</v>
      </c>
      <c r="B3447" s="68" t="s">
        <v>6167</v>
      </c>
      <c r="C3447" s="2" t="s">
        <v>1</v>
      </c>
      <c r="D3447" s="2">
        <v>54</v>
      </c>
      <c r="E3447" s="6">
        <v>24100</v>
      </c>
      <c r="F3447" s="7">
        <v>44168.574155092596</v>
      </c>
      <c r="G3447" s="69" t="s">
        <v>4</v>
      </c>
      <c r="H3447" s="68">
        <v>1964</v>
      </c>
      <c r="I3447" s="93">
        <f t="shared" si="247"/>
        <v>19.838383838383837</v>
      </c>
      <c r="J3447" s="93">
        <v>4.3460000000000001</v>
      </c>
      <c r="K3447" s="69">
        <v>99</v>
      </c>
      <c r="L3447" s="68">
        <v>564</v>
      </c>
      <c r="M3447" s="93">
        <f t="shared" si="248"/>
        <v>5.6969696969696972</v>
      </c>
      <c r="N3447" s="93">
        <v>2.1259999999999999</v>
      </c>
      <c r="O3447" s="69">
        <v>99</v>
      </c>
      <c r="P3447" s="191">
        <f t="shared" si="249"/>
        <v>3.4822695035460991</v>
      </c>
      <c r="Q3447" s="77" t="s">
        <v>718</v>
      </c>
      <c r="U3447" s="227" t="s">
        <v>17385</v>
      </c>
      <c r="V3447" s="32">
        <v>0.4458333333333333</v>
      </c>
      <c r="W3447" s="83">
        <v>0.59722222222222221</v>
      </c>
      <c r="X3447" s="86">
        <f t="shared" si="250"/>
        <v>0.15138888888888891</v>
      </c>
    </row>
    <row r="3448" spans="1:24" x14ac:dyDescent="0.3">
      <c r="A3448" s="47" t="s">
        <v>17180</v>
      </c>
      <c r="B3448" s="68" t="s">
        <v>17181</v>
      </c>
      <c r="C3448" s="2" t="s">
        <v>6</v>
      </c>
      <c r="D3448" s="2">
        <v>76</v>
      </c>
      <c r="E3448" s="6">
        <v>16144</v>
      </c>
      <c r="F3448" s="7">
        <v>44168.62939814815</v>
      </c>
      <c r="G3448" s="69" t="s">
        <v>4</v>
      </c>
      <c r="H3448" s="68">
        <v>1829</v>
      </c>
      <c r="I3448" s="93">
        <f t="shared" si="247"/>
        <v>18.474747474747474</v>
      </c>
      <c r="J3448" s="93">
        <v>4.6559999999999997</v>
      </c>
      <c r="K3448" s="69">
        <v>99</v>
      </c>
      <c r="L3448" s="68">
        <v>765</v>
      </c>
      <c r="M3448" s="93">
        <f t="shared" si="248"/>
        <v>7.7272727272727275</v>
      </c>
      <c r="N3448" s="93">
        <v>3.0430000000000001</v>
      </c>
      <c r="O3448" s="69">
        <v>99</v>
      </c>
      <c r="P3448" s="191">
        <f t="shared" si="249"/>
        <v>2.3908496732026143</v>
      </c>
      <c r="Q3448" s="77" t="s">
        <v>718</v>
      </c>
      <c r="U3448" s="227" t="s">
        <v>17385</v>
      </c>
      <c r="V3448" s="32">
        <v>0.51597222222222217</v>
      </c>
      <c r="W3448" s="83">
        <v>0.66666666666666663</v>
      </c>
      <c r="X3448" s="86">
        <f t="shared" si="250"/>
        <v>0.15069444444444446</v>
      </c>
    </row>
    <row r="3449" spans="1:24" x14ac:dyDescent="0.3">
      <c r="A3449" s="47" t="s">
        <v>17189</v>
      </c>
      <c r="B3449" s="68" t="s">
        <v>7027</v>
      </c>
      <c r="C3449" s="2" t="s">
        <v>1</v>
      </c>
      <c r="D3449" s="2">
        <v>60</v>
      </c>
      <c r="E3449" s="6">
        <v>21895</v>
      </c>
      <c r="F3449" s="7">
        <v>44169.623831018522</v>
      </c>
      <c r="G3449" s="69" t="s">
        <v>4</v>
      </c>
      <c r="H3449" s="68">
        <v>3521</v>
      </c>
      <c r="I3449" s="93">
        <f t="shared" si="247"/>
        <v>35.565656565656568</v>
      </c>
      <c r="J3449" s="93">
        <v>5.6879999999999997</v>
      </c>
      <c r="K3449" s="69">
        <v>99</v>
      </c>
      <c r="L3449" s="68">
        <v>1078</v>
      </c>
      <c r="M3449" s="93">
        <f t="shared" si="248"/>
        <v>10.888888888888889</v>
      </c>
      <c r="N3449" s="93">
        <v>3.0369999999999999</v>
      </c>
      <c r="O3449" s="69">
        <v>99</v>
      </c>
      <c r="P3449" s="191">
        <f t="shared" si="249"/>
        <v>3.2662337662337664</v>
      </c>
      <c r="Q3449" s="77" t="s">
        <v>718</v>
      </c>
      <c r="U3449" s="227" t="s">
        <v>17385</v>
      </c>
      <c r="V3449" s="32">
        <v>0.49236111111111108</v>
      </c>
      <c r="W3449" s="83">
        <v>0.63194444444444442</v>
      </c>
      <c r="X3449" s="86">
        <f t="shared" si="250"/>
        <v>0.13958333333333334</v>
      </c>
    </row>
    <row r="3450" spans="1:24" x14ac:dyDescent="0.3">
      <c r="A3450" s="47" t="s">
        <v>14332</v>
      </c>
      <c r="B3450" s="68" t="s">
        <v>7902</v>
      </c>
      <c r="C3450" s="2" t="s">
        <v>1</v>
      </c>
      <c r="D3450" s="2">
        <v>71</v>
      </c>
      <c r="E3450" s="6">
        <v>17957</v>
      </c>
      <c r="F3450" s="7">
        <v>44172.527256944442</v>
      </c>
      <c r="G3450" s="69" t="s">
        <v>4</v>
      </c>
      <c r="H3450" s="68">
        <v>2544</v>
      </c>
      <c r="I3450" s="93">
        <f t="shared" si="247"/>
        <v>25.696969696969695</v>
      </c>
      <c r="J3450" s="93">
        <v>5.1950000000000003</v>
      </c>
      <c r="K3450" s="69">
        <v>99</v>
      </c>
      <c r="L3450" s="68">
        <v>700</v>
      </c>
      <c r="M3450" s="93">
        <f t="shared" si="248"/>
        <v>7.0707070707070709</v>
      </c>
      <c r="N3450" s="93">
        <v>2.8540000000000001</v>
      </c>
      <c r="O3450" s="69">
        <v>99</v>
      </c>
      <c r="P3450" s="191">
        <f t="shared" si="249"/>
        <v>3.6342857142857139</v>
      </c>
      <c r="Q3450" s="77" t="s">
        <v>718</v>
      </c>
      <c r="U3450" s="227" t="s">
        <v>17385</v>
      </c>
      <c r="V3450" s="32">
        <v>0.38680555555555557</v>
      </c>
      <c r="W3450" s="83">
        <v>0.53472222222222221</v>
      </c>
      <c r="X3450" s="86">
        <f t="shared" si="250"/>
        <v>0.14791666666666664</v>
      </c>
    </row>
    <row r="3451" spans="1:24" x14ac:dyDescent="0.3">
      <c r="A3451" s="47" t="s">
        <v>17191</v>
      </c>
      <c r="B3451" s="68" t="s">
        <v>17192</v>
      </c>
      <c r="C3451" s="2" t="s">
        <v>6</v>
      </c>
      <c r="D3451" s="2">
        <v>40</v>
      </c>
      <c r="E3451" s="6">
        <v>29271</v>
      </c>
      <c r="F3451" s="7">
        <v>44172.555127314816</v>
      </c>
      <c r="G3451" s="69" t="s">
        <v>553</v>
      </c>
      <c r="H3451" s="68">
        <v>1198</v>
      </c>
      <c r="I3451" s="93">
        <f t="shared" si="247"/>
        <v>12.1010101010101</v>
      </c>
      <c r="J3451" s="93">
        <v>3.161</v>
      </c>
      <c r="K3451" s="69">
        <v>99</v>
      </c>
      <c r="L3451" s="68">
        <v>474</v>
      </c>
      <c r="M3451" s="93">
        <f t="shared" si="248"/>
        <v>4.7878787878787881</v>
      </c>
      <c r="N3451" s="93">
        <v>2.34</v>
      </c>
      <c r="O3451" s="69">
        <v>99</v>
      </c>
      <c r="P3451" s="191">
        <f t="shared" si="249"/>
        <v>2.5274261603375523</v>
      </c>
      <c r="Q3451" s="77" t="s">
        <v>718</v>
      </c>
      <c r="U3451" s="227" t="s">
        <v>17385</v>
      </c>
      <c r="V3451" s="32">
        <v>0.41666666666666669</v>
      </c>
      <c r="W3451" s="83">
        <v>0.56944444444444442</v>
      </c>
      <c r="X3451" s="86">
        <f t="shared" si="250"/>
        <v>0.15277777777777773</v>
      </c>
    </row>
    <row r="3452" spans="1:24" x14ac:dyDescent="0.3">
      <c r="A3452" s="47" t="s">
        <v>11371</v>
      </c>
      <c r="B3452" s="68" t="s">
        <v>11372</v>
      </c>
      <c r="C3452" s="2" t="s">
        <v>1</v>
      </c>
      <c r="D3452" s="2">
        <v>43</v>
      </c>
      <c r="E3452" s="6">
        <v>28270</v>
      </c>
      <c r="F3452" s="7">
        <v>44172.603564814817</v>
      </c>
      <c r="G3452" s="69" t="s">
        <v>4</v>
      </c>
      <c r="H3452" s="68">
        <v>2316</v>
      </c>
      <c r="I3452" s="93">
        <f t="shared" si="247"/>
        <v>23.393939393939394</v>
      </c>
      <c r="J3452" s="93">
        <v>4.9130000000000003</v>
      </c>
      <c r="K3452" s="69">
        <v>99</v>
      </c>
      <c r="L3452" s="68">
        <v>459</v>
      </c>
      <c r="M3452" s="93">
        <f t="shared" si="248"/>
        <v>4.6363636363636367</v>
      </c>
      <c r="N3452" s="93">
        <v>1.9870000000000001</v>
      </c>
      <c r="O3452" s="69">
        <v>99</v>
      </c>
      <c r="P3452" s="191">
        <f t="shared" si="249"/>
        <v>5.0457516339869279</v>
      </c>
      <c r="Q3452" s="77" t="s">
        <v>718</v>
      </c>
      <c r="U3452" s="227" t="s">
        <v>17385</v>
      </c>
      <c r="V3452" s="32">
        <v>0.4513888888888889</v>
      </c>
      <c r="W3452" s="83">
        <v>0.61805555555555558</v>
      </c>
      <c r="X3452" s="86">
        <f t="shared" si="250"/>
        <v>0.16666666666666669</v>
      </c>
    </row>
    <row r="3453" spans="1:24" x14ac:dyDescent="0.3">
      <c r="A3453" s="47" t="s">
        <v>17196</v>
      </c>
      <c r="B3453" s="68" t="s">
        <v>17197</v>
      </c>
      <c r="C3453" s="2" t="s">
        <v>6</v>
      </c>
      <c r="D3453" s="2">
        <v>42</v>
      </c>
      <c r="E3453" s="6">
        <v>28495</v>
      </c>
      <c r="F3453" s="7">
        <v>44172.65966435185</v>
      </c>
      <c r="G3453" s="69" t="s">
        <v>4</v>
      </c>
      <c r="H3453" s="68">
        <v>1571</v>
      </c>
      <c r="I3453" s="93">
        <f t="shared" si="247"/>
        <v>15.868686868686869</v>
      </c>
      <c r="J3453" s="93">
        <v>4.2149999999999999</v>
      </c>
      <c r="K3453" s="69">
        <v>99</v>
      </c>
      <c r="L3453" s="68">
        <v>883</v>
      </c>
      <c r="M3453" s="93">
        <f t="shared" si="248"/>
        <v>8.9191919191919187</v>
      </c>
      <c r="N3453" s="93">
        <v>3.0790000000000002</v>
      </c>
      <c r="O3453" s="69">
        <v>99</v>
      </c>
      <c r="P3453" s="191">
        <f t="shared" si="249"/>
        <v>1.7791619479048699</v>
      </c>
      <c r="Q3453" s="77" t="s">
        <v>718</v>
      </c>
      <c r="U3453" s="227" t="s">
        <v>17385</v>
      </c>
      <c r="V3453" s="32">
        <v>0.50972222222222219</v>
      </c>
      <c r="W3453" s="83">
        <v>0.68055555555555547</v>
      </c>
      <c r="X3453" s="86">
        <f t="shared" si="250"/>
        <v>0.17083333333333328</v>
      </c>
    </row>
    <row r="3454" spans="1:24" x14ac:dyDescent="0.3">
      <c r="A3454" s="47" t="s">
        <v>13825</v>
      </c>
      <c r="B3454" s="68" t="s">
        <v>7988</v>
      </c>
      <c r="C3454" s="2" t="s">
        <v>1</v>
      </c>
      <c r="D3454" s="2">
        <v>48</v>
      </c>
      <c r="E3454" s="6">
        <v>26430</v>
      </c>
      <c r="F3454" s="7">
        <v>44173.515150462961</v>
      </c>
      <c r="G3454" s="69" t="s">
        <v>4</v>
      </c>
      <c r="H3454" s="68">
        <v>2264</v>
      </c>
      <c r="I3454" s="93">
        <f t="shared" si="247"/>
        <v>22.868686868686869</v>
      </c>
      <c r="J3454" s="93">
        <v>5.3330000000000002</v>
      </c>
      <c r="K3454" s="69">
        <v>99</v>
      </c>
      <c r="L3454" s="68">
        <v>572</v>
      </c>
      <c r="M3454" s="93">
        <f t="shared" si="248"/>
        <v>5.7777777777777777</v>
      </c>
      <c r="N3454" s="93">
        <v>2.3239999999999998</v>
      </c>
      <c r="O3454" s="69">
        <v>99</v>
      </c>
      <c r="P3454" s="191">
        <f t="shared" si="249"/>
        <v>3.9580419580419579</v>
      </c>
      <c r="Q3454" s="77" t="s">
        <v>718</v>
      </c>
      <c r="U3454" s="227" t="s">
        <v>17385</v>
      </c>
      <c r="V3454" s="32">
        <v>0.38055555555555554</v>
      </c>
      <c r="W3454" s="83">
        <v>0.52083333333333337</v>
      </c>
      <c r="X3454" s="86">
        <f t="shared" si="250"/>
        <v>0.14027777777777783</v>
      </c>
    </row>
    <row r="3455" spans="1:24" x14ac:dyDescent="0.3">
      <c r="A3455" s="47" t="s">
        <v>4505</v>
      </c>
      <c r="B3455" s="68" t="s">
        <v>115</v>
      </c>
      <c r="C3455" s="2" t="s">
        <v>1</v>
      </c>
      <c r="D3455" s="2">
        <v>53</v>
      </c>
      <c r="E3455" s="6">
        <v>24538</v>
      </c>
      <c r="F3455" s="7">
        <v>44173.538043981483</v>
      </c>
      <c r="G3455" s="69" t="s">
        <v>4</v>
      </c>
      <c r="H3455" s="68">
        <v>2630</v>
      </c>
      <c r="I3455" s="93">
        <f t="shared" si="247"/>
        <v>26.3</v>
      </c>
      <c r="J3455" s="93">
        <v>4.7430000000000003</v>
      </c>
      <c r="K3455" s="69">
        <v>100</v>
      </c>
      <c r="L3455" s="68">
        <v>475</v>
      </c>
      <c r="M3455" s="93">
        <f t="shared" si="248"/>
        <v>4.75</v>
      </c>
      <c r="N3455" s="93">
        <v>2.359</v>
      </c>
      <c r="O3455" s="69">
        <v>100</v>
      </c>
      <c r="P3455" s="191">
        <f t="shared" si="249"/>
        <v>5.5368421052631582</v>
      </c>
      <c r="Q3455" s="77" t="s">
        <v>718</v>
      </c>
      <c r="U3455" s="227" t="s">
        <v>17385</v>
      </c>
      <c r="V3455" s="32">
        <v>0.40277777777777773</v>
      </c>
      <c r="W3455" s="83">
        <v>0.54861111111111105</v>
      </c>
      <c r="X3455" s="86">
        <f t="shared" si="250"/>
        <v>0.14583333333333331</v>
      </c>
    </row>
    <row r="3456" spans="1:24" x14ac:dyDescent="0.3">
      <c r="A3456" s="47" t="s">
        <v>3190</v>
      </c>
      <c r="B3456" s="68" t="s">
        <v>1034</v>
      </c>
      <c r="C3456" s="2" t="s">
        <v>1</v>
      </c>
      <c r="D3456" s="2">
        <v>60</v>
      </c>
      <c r="E3456" s="6">
        <v>21952</v>
      </c>
      <c r="F3456" s="7">
        <v>44173.609965277778</v>
      </c>
      <c r="G3456" s="69" t="s">
        <v>4</v>
      </c>
      <c r="H3456" s="68">
        <v>2035</v>
      </c>
      <c r="I3456" s="93">
        <f t="shared" si="247"/>
        <v>20.350000000000001</v>
      </c>
      <c r="J3456" s="93">
        <v>4.6520000000000001</v>
      </c>
      <c r="K3456" s="69">
        <v>100</v>
      </c>
      <c r="L3456" s="68">
        <v>368</v>
      </c>
      <c r="M3456" s="93">
        <f t="shared" si="248"/>
        <v>3.68</v>
      </c>
      <c r="N3456" s="93">
        <v>1.9890000000000001</v>
      </c>
      <c r="O3456" s="69">
        <v>100</v>
      </c>
      <c r="P3456" s="191">
        <f t="shared" si="249"/>
        <v>5.5298913043478262</v>
      </c>
      <c r="Q3456" s="77" t="s">
        <v>718</v>
      </c>
      <c r="U3456" s="227" t="s">
        <v>17385</v>
      </c>
      <c r="V3456" s="32">
        <v>0.45833333333333331</v>
      </c>
      <c r="W3456" s="83">
        <v>0.63194444444444442</v>
      </c>
      <c r="X3456" s="86">
        <f t="shared" si="250"/>
        <v>0.1736111111111111</v>
      </c>
    </row>
    <row r="3457" spans="1:24" x14ac:dyDescent="0.3">
      <c r="A3457" s="47" t="s">
        <v>11662</v>
      </c>
      <c r="B3457" s="68" t="s">
        <v>234</v>
      </c>
      <c r="C3457" s="2" t="s">
        <v>1</v>
      </c>
      <c r="D3457" s="2">
        <v>63</v>
      </c>
      <c r="E3457" s="6">
        <v>20884</v>
      </c>
      <c r="F3457" s="7">
        <v>44174.630590277775</v>
      </c>
      <c r="G3457" s="69" t="s">
        <v>4</v>
      </c>
      <c r="H3457" s="68">
        <v>4312</v>
      </c>
      <c r="I3457" s="93">
        <f t="shared" si="247"/>
        <v>43.12</v>
      </c>
      <c r="J3457" s="93">
        <v>5.8040000000000003</v>
      </c>
      <c r="K3457" s="69">
        <v>100</v>
      </c>
      <c r="L3457" s="68">
        <v>942</v>
      </c>
      <c r="M3457" s="93">
        <f t="shared" si="248"/>
        <v>9.42</v>
      </c>
      <c r="N3457" s="93">
        <v>3.3849999999999998</v>
      </c>
      <c r="O3457" s="69">
        <v>100</v>
      </c>
      <c r="P3457" s="191">
        <f t="shared" si="249"/>
        <v>4.5774946921443735</v>
      </c>
      <c r="Q3457" s="77" t="s">
        <v>718</v>
      </c>
      <c r="U3457" s="227" t="s">
        <v>17382</v>
      </c>
      <c r="V3457" s="32">
        <v>0.50486111111111109</v>
      </c>
      <c r="W3457" s="83">
        <v>0.64583333333333337</v>
      </c>
      <c r="X3457" s="86">
        <f t="shared" si="250"/>
        <v>0.14097222222222228</v>
      </c>
    </row>
    <row r="3458" spans="1:24" x14ac:dyDescent="0.3">
      <c r="A3458" s="47" t="s">
        <v>11509</v>
      </c>
      <c r="B3458" s="68" t="s">
        <v>11510</v>
      </c>
      <c r="C3458" s="2" t="s">
        <v>1</v>
      </c>
      <c r="D3458" s="2">
        <v>46</v>
      </c>
      <c r="E3458" s="6">
        <v>27108</v>
      </c>
      <c r="F3458" s="7">
        <v>44174.654641203706</v>
      </c>
      <c r="G3458" s="69" t="s">
        <v>4</v>
      </c>
      <c r="H3458" s="68">
        <v>2009</v>
      </c>
      <c r="I3458" s="93">
        <f t="shared" si="247"/>
        <v>20.09</v>
      </c>
      <c r="J3458" s="93">
        <v>4.742</v>
      </c>
      <c r="K3458" s="69">
        <v>100</v>
      </c>
      <c r="L3458" s="68">
        <v>588</v>
      </c>
      <c r="M3458" s="93">
        <f t="shared" si="248"/>
        <v>5.88</v>
      </c>
      <c r="N3458" s="93">
        <v>2.496</v>
      </c>
      <c r="O3458" s="69">
        <v>100</v>
      </c>
      <c r="P3458" s="191">
        <f t="shared" si="249"/>
        <v>3.4166666666666665</v>
      </c>
      <c r="Q3458" s="77" t="s">
        <v>718</v>
      </c>
      <c r="U3458" s="227" t="s">
        <v>17382</v>
      </c>
      <c r="V3458" s="32">
        <v>0.52500000000000002</v>
      </c>
      <c r="W3458" s="83">
        <v>0.68055555555555547</v>
      </c>
      <c r="X3458" s="86">
        <f t="shared" si="250"/>
        <v>0.15555555555555545</v>
      </c>
    </row>
    <row r="3459" spans="1:24" x14ac:dyDescent="0.3">
      <c r="A3459" s="47" t="s">
        <v>17209</v>
      </c>
      <c r="B3459" s="68" t="s">
        <v>17210</v>
      </c>
      <c r="C3459" s="2" t="s">
        <v>6</v>
      </c>
      <c r="D3459" s="2">
        <v>25</v>
      </c>
      <c r="E3459" s="6">
        <v>34785</v>
      </c>
      <c r="F3459" s="7">
        <v>44175.392824074072</v>
      </c>
      <c r="G3459" s="69" t="s">
        <v>71</v>
      </c>
      <c r="H3459" s="68">
        <v>975</v>
      </c>
      <c r="I3459" s="93">
        <f t="shared" si="247"/>
        <v>9.75</v>
      </c>
      <c r="J3459" s="93">
        <v>3.2759999999999998</v>
      </c>
      <c r="K3459" s="69">
        <v>100</v>
      </c>
      <c r="L3459" s="68">
        <v>305</v>
      </c>
      <c r="M3459" s="93">
        <f t="shared" si="248"/>
        <v>3.05</v>
      </c>
      <c r="N3459" s="93">
        <v>1.6659999999999999</v>
      </c>
      <c r="O3459" s="69">
        <v>100</v>
      </c>
      <c r="P3459" s="191">
        <f t="shared" si="249"/>
        <v>3.1967213114754101</v>
      </c>
      <c r="Q3459" s="77" t="s">
        <v>718</v>
      </c>
      <c r="U3459" s="227" t="s">
        <v>17382</v>
      </c>
      <c r="V3459" s="32">
        <v>0.39930555555555558</v>
      </c>
      <c r="W3459" s="83">
        <v>0.53472222222222221</v>
      </c>
      <c r="X3459" s="86">
        <f t="shared" si="250"/>
        <v>0.13541666666666663</v>
      </c>
    </row>
    <row r="3460" spans="1:24" x14ac:dyDescent="0.3">
      <c r="A3460" s="47" t="s">
        <v>17214</v>
      </c>
      <c r="B3460" s="68" t="s">
        <v>17215</v>
      </c>
      <c r="C3460" s="2" t="s">
        <v>6</v>
      </c>
      <c r="D3460" s="2">
        <v>62</v>
      </c>
      <c r="E3460" s="6">
        <v>21286</v>
      </c>
      <c r="F3460" s="7">
        <v>44175.56659722222</v>
      </c>
      <c r="G3460" s="69" t="s">
        <v>4</v>
      </c>
      <c r="H3460" s="68">
        <v>1902</v>
      </c>
      <c r="I3460" s="93">
        <f t="shared" si="247"/>
        <v>19.212121212121211</v>
      </c>
      <c r="J3460" s="93">
        <v>4.173</v>
      </c>
      <c r="K3460" s="69">
        <v>99</v>
      </c>
      <c r="L3460" s="68">
        <v>823</v>
      </c>
      <c r="M3460" s="93">
        <f t="shared" si="248"/>
        <v>8.3131313131313131</v>
      </c>
      <c r="N3460" s="93">
        <v>2.9780000000000002</v>
      </c>
      <c r="O3460" s="69">
        <v>99</v>
      </c>
      <c r="P3460" s="191">
        <f t="shared" si="249"/>
        <v>2.3110571081409477</v>
      </c>
      <c r="Q3460" s="77" t="s">
        <v>718</v>
      </c>
      <c r="U3460" s="227" t="s">
        <v>17376</v>
      </c>
      <c r="V3460" s="32">
        <v>0.44097222222222227</v>
      </c>
      <c r="W3460" s="83">
        <v>0.58333333333333337</v>
      </c>
      <c r="X3460" s="86">
        <f t="shared" si="250"/>
        <v>0.1423611111111111</v>
      </c>
    </row>
    <row r="3461" spans="1:24" x14ac:dyDescent="0.3">
      <c r="A3461" s="47" t="s">
        <v>12325</v>
      </c>
      <c r="B3461" s="68" t="s">
        <v>4027</v>
      </c>
      <c r="C3461" s="2" t="s">
        <v>1</v>
      </c>
      <c r="D3461" s="2">
        <v>66</v>
      </c>
      <c r="E3461" s="6">
        <v>20017</v>
      </c>
      <c r="F3461" s="7">
        <v>44175.612592592595</v>
      </c>
      <c r="G3461" s="69" t="s">
        <v>4</v>
      </c>
      <c r="H3461" s="68">
        <v>2897</v>
      </c>
      <c r="I3461" s="93">
        <f t="shared" si="247"/>
        <v>28.97</v>
      </c>
      <c r="J3461" s="93">
        <v>5.8869999999999996</v>
      </c>
      <c r="K3461" s="69">
        <v>100</v>
      </c>
      <c r="L3461" s="68">
        <v>662</v>
      </c>
      <c r="M3461" s="93">
        <f t="shared" si="248"/>
        <v>6.62</v>
      </c>
      <c r="N3461" s="93">
        <v>2.8559999999999999</v>
      </c>
      <c r="O3461" s="69">
        <v>100</v>
      </c>
      <c r="P3461" s="191">
        <f t="shared" si="249"/>
        <v>4.3761329305135952</v>
      </c>
      <c r="Q3461" s="77" t="s">
        <v>718</v>
      </c>
      <c r="U3461" s="227" t="s">
        <v>17376</v>
      </c>
      <c r="V3461" s="32">
        <v>0.47291666666666665</v>
      </c>
      <c r="W3461" s="83">
        <v>0.63194444444444442</v>
      </c>
      <c r="X3461" s="86">
        <f t="shared" si="250"/>
        <v>0.15902777777777777</v>
      </c>
    </row>
    <row r="3462" spans="1:24" x14ac:dyDescent="0.3">
      <c r="A3462" s="47" t="s">
        <v>17217</v>
      </c>
      <c r="B3462" s="68" t="s">
        <v>17218</v>
      </c>
      <c r="C3462" s="2" t="s">
        <v>1</v>
      </c>
      <c r="D3462" s="2">
        <v>77</v>
      </c>
      <c r="E3462" s="6">
        <v>15690</v>
      </c>
      <c r="F3462" s="7">
        <v>44175.624305555553</v>
      </c>
      <c r="G3462" s="69" t="s">
        <v>4</v>
      </c>
      <c r="H3462" s="68">
        <v>1762</v>
      </c>
      <c r="I3462" s="93">
        <f t="shared" si="247"/>
        <v>17.797979797979799</v>
      </c>
      <c r="J3462" s="93">
        <v>4.1890000000000001</v>
      </c>
      <c r="K3462" s="69">
        <v>99</v>
      </c>
      <c r="L3462" s="68">
        <v>656</v>
      </c>
      <c r="M3462" s="93">
        <f t="shared" si="248"/>
        <v>6.6262626262626263</v>
      </c>
      <c r="N3462" s="93">
        <v>2.5259999999999998</v>
      </c>
      <c r="O3462" s="69">
        <v>99</v>
      </c>
      <c r="P3462" s="191">
        <f t="shared" si="249"/>
        <v>2.6859756097560976</v>
      </c>
      <c r="Q3462" s="77" t="s">
        <v>718</v>
      </c>
      <c r="U3462" s="227" t="s">
        <v>17376</v>
      </c>
      <c r="V3462" s="32">
        <v>0.47083333333333338</v>
      </c>
      <c r="W3462" s="83">
        <v>0.64583333333333337</v>
      </c>
      <c r="X3462" s="86">
        <f t="shared" si="250"/>
        <v>0.17499999999999999</v>
      </c>
    </row>
    <row r="3463" spans="1:24" x14ac:dyDescent="0.3">
      <c r="A3463" s="47" t="s">
        <v>17219</v>
      </c>
      <c r="B3463" s="68" t="s">
        <v>17220</v>
      </c>
      <c r="C3463" s="2" t="s">
        <v>1</v>
      </c>
      <c r="D3463" s="2">
        <v>69</v>
      </c>
      <c r="E3463" s="6">
        <v>18669</v>
      </c>
      <c r="F3463" s="7">
        <v>44175.637361111112</v>
      </c>
      <c r="G3463" s="69" t="s">
        <v>4</v>
      </c>
      <c r="H3463" s="68">
        <v>2823</v>
      </c>
      <c r="I3463" s="93">
        <f t="shared" si="247"/>
        <v>28.515151515151516</v>
      </c>
      <c r="J3463" s="93">
        <v>6.0620000000000003</v>
      </c>
      <c r="K3463" s="69">
        <v>99</v>
      </c>
      <c r="L3463" s="68">
        <v>750</v>
      </c>
      <c r="M3463" s="93">
        <f t="shared" si="248"/>
        <v>7.5757575757575761</v>
      </c>
      <c r="N3463" s="93">
        <v>3.0270000000000001</v>
      </c>
      <c r="O3463" s="69">
        <v>99</v>
      </c>
      <c r="P3463" s="191">
        <f t="shared" si="249"/>
        <v>3.7639999999999998</v>
      </c>
      <c r="Q3463" s="77" t="s">
        <v>718</v>
      </c>
      <c r="U3463" s="231" t="s">
        <v>17376</v>
      </c>
      <c r="V3463" s="32">
        <v>0.53611111111111109</v>
      </c>
      <c r="W3463" s="83">
        <v>0.66666666666666663</v>
      </c>
      <c r="X3463" s="86">
        <f t="shared" si="250"/>
        <v>0.13055555555555554</v>
      </c>
    </row>
    <row r="3464" spans="1:24" x14ac:dyDescent="0.3">
      <c r="A3464" s="47" t="s">
        <v>17221</v>
      </c>
      <c r="B3464" s="68" t="s">
        <v>91</v>
      </c>
      <c r="C3464" s="2" t="s">
        <v>1</v>
      </c>
      <c r="D3464" s="2">
        <v>73</v>
      </c>
      <c r="E3464" s="6">
        <v>17488</v>
      </c>
      <c r="F3464" s="7">
        <v>44176.440879629627</v>
      </c>
      <c r="G3464" s="69" t="s">
        <v>4</v>
      </c>
      <c r="H3464" s="68">
        <v>3521</v>
      </c>
      <c r="I3464" s="93">
        <f t="shared" si="247"/>
        <v>35.565656565656568</v>
      </c>
      <c r="J3464" s="93">
        <v>6.048</v>
      </c>
      <c r="K3464" s="69">
        <v>99</v>
      </c>
      <c r="L3464" s="68">
        <v>768</v>
      </c>
      <c r="M3464" s="93">
        <f t="shared" si="248"/>
        <v>7.7575757575757578</v>
      </c>
      <c r="N3464" s="93">
        <v>2.5760000000000001</v>
      </c>
      <c r="O3464" s="69">
        <v>99</v>
      </c>
      <c r="P3464" s="191">
        <f t="shared" si="249"/>
        <v>4.584635416666667</v>
      </c>
      <c r="Q3464" s="77" t="s">
        <v>718</v>
      </c>
      <c r="U3464" s="227" t="s">
        <v>17376</v>
      </c>
      <c r="V3464" s="32">
        <v>0.39027777777777778</v>
      </c>
      <c r="W3464" s="83">
        <v>0.52083333333333337</v>
      </c>
      <c r="X3464" s="86">
        <f t="shared" si="250"/>
        <v>0.13055555555555559</v>
      </c>
    </row>
    <row r="3465" spans="1:24" x14ac:dyDescent="0.3">
      <c r="A3465" s="47" t="s">
        <v>17222</v>
      </c>
      <c r="B3465" s="68" t="s">
        <v>6940</v>
      </c>
      <c r="C3465" s="2" t="s">
        <v>6</v>
      </c>
      <c r="D3465" s="2">
        <v>79</v>
      </c>
      <c r="E3465" s="6">
        <v>15243</v>
      </c>
      <c r="F3465" s="7">
        <v>44176.524317129632</v>
      </c>
      <c r="G3465" s="69" t="s">
        <v>4</v>
      </c>
      <c r="H3465" s="68">
        <v>2428</v>
      </c>
      <c r="I3465" s="93">
        <f t="shared" si="247"/>
        <v>24.28</v>
      </c>
      <c r="J3465" s="93">
        <v>5.0049999999999999</v>
      </c>
      <c r="K3465" s="69">
        <v>100</v>
      </c>
      <c r="L3465" s="68">
        <v>759</v>
      </c>
      <c r="M3465" s="93">
        <f t="shared" si="248"/>
        <v>7.59</v>
      </c>
      <c r="N3465" s="93">
        <v>3.2229999999999999</v>
      </c>
      <c r="O3465" s="69">
        <v>100</v>
      </c>
      <c r="P3465" s="191">
        <f t="shared" si="249"/>
        <v>3.1989459815546772</v>
      </c>
      <c r="Q3465" s="77" t="s">
        <v>718</v>
      </c>
      <c r="U3465" s="227" t="s">
        <v>17376</v>
      </c>
      <c r="V3465" s="32">
        <v>0.39513888888888887</v>
      </c>
      <c r="W3465" s="83">
        <v>0.53125</v>
      </c>
      <c r="X3465" s="86">
        <f t="shared" si="250"/>
        <v>0.13611111111111113</v>
      </c>
    </row>
    <row r="3466" spans="1:24" x14ac:dyDescent="0.3">
      <c r="A3466" s="47" t="s">
        <v>5195</v>
      </c>
      <c r="B3466" s="68" t="s">
        <v>5196</v>
      </c>
      <c r="C3466" s="2" t="s">
        <v>1</v>
      </c>
      <c r="D3466" s="2">
        <v>50</v>
      </c>
      <c r="E3466" s="6">
        <v>25877</v>
      </c>
      <c r="F3466" s="7">
        <v>44176.545787037037</v>
      </c>
      <c r="G3466" s="69" t="s">
        <v>4</v>
      </c>
      <c r="H3466" s="68">
        <v>1774</v>
      </c>
      <c r="I3466" s="93">
        <f t="shared" si="247"/>
        <v>17.739999999999998</v>
      </c>
      <c r="J3466" s="93">
        <v>4.7089999999999996</v>
      </c>
      <c r="K3466" s="69">
        <v>100</v>
      </c>
      <c r="L3466" s="68">
        <v>394</v>
      </c>
      <c r="M3466" s="93">
        <f t="shared" si="248"/>
        <v>3.94</v>
      </c>
      <c r="N3466" s="93">
        <v>2.044</v>
      </c>
      <c r="O3466" s="69">
        <v>100</v>
      </c>
      <c r="P3466" s="191">
        <f t="shared" si="249"/>
        <v>4.5025380710659899</v>
      </c>
      <c r="Q3466" s="77" t="s">
        <v>718</v>
      </c>
      <c r="U3466" s="227" t="s">
        <v>17376</v>
      </c>
      <c r="V3466" s="32">
        <v>0.42222222222222222</v>
      </c>
      <c r="W3466" s="83">
        <v>0.56944444444444442</v>
      </c>
      <c r="X3466" s="86">
        <f t="shared" si="250"/>
        <v>0.1472222222222222</v>
      </c>
    </row>
    <row r="3467" spans="1:24" x14ac:dyDescent="0.3">
      <c r="A3467" s="47" t="s">
        <v>17224</v>
      </c>
      <c r="B3467" s="68" t="s">
        <v>1258</v>
      </c>
      <c r="C3467" s="2" t="s">
        <v>1</v>
      </c>
      <c r="D3467" s="2">
        <v>54</v>
      </c>
      <c r="E3467" s="6">
        <v>24279</v>
      </c>
      <c r="F3467" s="7">
        <v>44176.586608796293</v>
      </c>
      <c r="G3467" s="69" t="s">
        <v>4</v>
      </c>
      <c r="H3467" s="68">
        <v>1790</v>
      </c>
      <c r="I3467" s="93">
        <f t="shared" ref="I3467:I3529" si="251">H3467/K3467</f>
        <v>18.08080808080808</v>
      </c>
      <c r="J3467" s="93">
        <v>4.306</v>
      </c>
      <c r="K3467" s="69">
        <v>99</v>
      </c>
      <c r="L3467" s="68">
        <v>627</v>
      </c>
      <c r="M3467" s="93">
        <f t="shared" ref="M3467:M3529" si="252">L3467/O3467</f>
        <v>6.333333333333333</v>
      </c>
      <c r="N3467" s="93">
        <v>2.7069999999999999</v>
      </c>
      <c r="O3467" s="69">
        <v>99</v>
      </c>
      <c r="P3467" s="191">
        <f t="shared" ref="P3467:P3529" si="253">I3467/M3467</f>
        <v>2.8548644338118021</v>
      </c>
      <c r="Q3467" s="77" t="s">
        <v>718</v>
      </c>
      <c r="U3467" s="227" t="s">
        <v>17376</v>
      </c>
      <c r="V3467" s="32">
        <v>0.48333333333333334</v>
      </c>
      <c r="W3467" s="83">
        <v>0.61111111111111105</v>
      </c>
      <c r="X3467" s="86">
        <f t="shared" ref="X3467:X3529" si="254">W3467-V3467</f>
        <v>0.12777777777777771</v>
      </c>
    </row>
    <row r="3468" spans="1:24" x14ac:dyDescent="0.3">
      <c r="A3468" s="47" t="s">
        <v>17228</v>
      </c>
      <c r="B3468" s="68" t="s">
        <v>17229</v>
      </c>
      <c r="C3468" s="2" t="s">
        <v>1</v>
      </c>
      <c r="D3468" s="2">
        <v>64</v>
      </c>
      <c r="E3468" s="6">
        <v>20553</v>
      </c>
      <c r="F3468" s="7">
        <v>44176.633055555554</v>
      </c>
      <c r="G3468" s="69" t="s">
        <v>4</v>
      </c>
      <c r="H3468" s="68">
        <v>2768</v>
      </c>
      <c r="I3468" s="93">
        <f t="shared" si="251"/>
        <v>27.68</v>
      </c>
      <c r="J3468" s="93">
        <v>5.484</v>
      </c>
      <c r="K3468" s="69">
        <v>100</v>
      </c>
      <c r="L3468" s="68">
        <v>634</v>
      </c>
      <c r="M3468" s="93">
        <f t="shared" si="252"/>
        <v>6.34</v>
      </c>
      <c r="N3468" s="93">
        <v>2.4630000000000001</v>
      </c>
      <c r="O3468" s="69">
        <v>100</v>
      </c>
      <c r="P3468" s="191">
        <f t="shared" si="253"/>
        <v>4.3659305993690856</v>
      </c>
      <c r="Q3468" s="77" t="s">
        <v>718</v>
      </c>
      <c r="U3468" s="227" t="s">
        <v>17376</v>
      </c>
      <c r="V3468" s="32">
        <v>0.5180555555555556</v>
      </c>
      <c r="W3468" s="83">
        <v>0.65277777777777779</v>
      </c>
      <c r="X3468" s="86">
        <f t="shared" si="254"/>
        <v>0.13472222222222219</v>
      </c>
    </row>
    <row r="3469" spans="1:24" x14ac:dyDescent="0.3">
      <c r="A3469" s="47" t="s">
        <v>14115</v>
      </c>
      <c r="B3469" s="68" t="s">
        <v>609</v>
      </c>
      <c r="C3469" s="2" t="s">
        <v>1</v>
      </c>
      <c r="D3469" s="2">
        <v>69</v>
      </c>
      <c r="E3469" s="6">
        <v>18671</v>
      </c>
      <c r="F3469" s="7">
        <v>44179.517106481479</v>
      </c>
      <c r="G3469" s="69" t="s">
        <v>4</v>
      </c>
      <c r="H3469" s="68">
        <v>4236</v>
      </c>
      <c r="I3469" s="93">
        <f t="shared" si="251"/>
        <v>42.787878787878789</v>
      </c>
      <c r="J3469" s="93">
        <v>7.2030000000000003</v>
      </c>
      <c r="K3469" s="69">
        <v>99</v>
      </c>
      <c r="L3469" s="68">
        <v>1089</v>
      </c>
      <c r="M3469" s="93">
        <f t="shared" si="252"/>
        <v>11</v>
      </c>
      <c r="N3469" s="93">
        <v>3.4430000000000001</v>
      </c>
      <c r="O3469" s="69">
        <v>99</v>
      </c>
      <c r="P3469" s="191">
        <f t="shared" si="253"/>
        <v>3.8898071625344355</v>
      </c>
      <c r="Q3469" s="77" t="s">
        <v>718</v>
      </c>
      <c r="U3469" s="227" t="s">
        <v>17376</v>
      </c>
      <c r="V3469" s="32">
        <v>0.37638888888888888</v>
      </c>
      <c r="W3469" s="83">
        <v>0.52083333333333337</v>
      </c>
      <c r="X3469" s="86">
        <f t="shared" si="254"/>
        <v>0.14444444444444449</v>
      </c>
    </row>
    <row r="3470" spans="1:24" x14ac:dyDescent="0.3">
      <c r="A3470" s="47" t="s">
        <v>12780</v>
      </c>
      <c r="B3470" s="68" t="s">
        <v>6588</v>
      </c>
      <c r="C3470" s="2" t="s">
        <v>1</v>
      </c>
      <c r="D3470" s="2">
        <v>65</v>
      </c>
      <c r="E3470" s="6">
        <v>20256</v>
      </c>
      <c r="F3470" s="7">
        <v>44179.526689814818</v>
      </c>
      <c r="G3470" s="69" t="s">
        <v>4</v>
      </c>
      <c r="H3470" s="68">
        <v>3673</v>
      </c>
      <c r="I3470" s="93">
        <f t="shared" si="251"/>
        <v>36.729999999999997</v>
      </c>
      <c r="J3470" s="93">
        <v>6.3280000000000003</v>
      </c>
      <c r="K3470" s="69">
        <v>100</v>
      </c>
      <c r="L3470" s="68">
        <v>932</v>
      </c>
      <c r="M3470" s="93">
        <f t="shared" si="252"/>
        <v>9.32</v>
      </c>
      <c r="N3470" s="93">
        <v>2.9260000000000002</v>
      </c>
      <c r="O3470" s="69">
        <v>100</v>
      </c>
      <c r="P3470" s="191">
        <f t="shared" si="253"/>
        <v>3.9409871244635188</v>
      </c>
      <c r="Q3470" s="77" t="s">
        <v>718</v>
      </c>
      <c r="U3470" s="227" t="s">
        <v>17376</v>
      </c>
      <c r="V3470" s="32">
        <v>0.4069444444444445</v>
      </c>
      <c r="W3470" s="83">
        <v>0.53819444444444442</v>
      </c>
      <c r="X3470" s="86">
        <f t="shared" si="254"/>
        <v>0.13124999999999992</v>
      </c>
    </row>
    <row r="3471" spans="1:24" x14ac:dyDescent="0.3">
      <c r="A3471" s="47" t="s">
        <v>12466</v>
      </c>
      <c r="B3471" s="68" t="s">
        <v>1185</v>
      </c>
      <c r="C3471" s="2" t="s">
        <v>1</v>
      </c>
      <c r="D3471" s="2">
        <v>53</v>
      </c>
      <c r="E3471" s="6">
        <v>24632</v>
      </c>
      <c r="F3471" s="7">
        <v>44179.530439814815</v>
      </c>
      <c r="G3471" s="69" t="s">
        <v>4</v>
      </c>
      <c r="H3471" s="68">
        <v>3479</v>
      </c>
      <c r="I3471" s="93">
        <f t="shared" si="251"/>
        <v>35.141414141414138</v>
      </c>
      <c r="J3471" s="93">
        <v>6.99</v>
      </c>
      <c r="K3471" s="69">
        <v>99</v>
      </c>
      <c r="L3471" s="68">
        <v>391</v>
      </c>
      <c r="M3471" s="93">
        <f t="shared" si="252"/>
        <v>3.9494949494949494</v>
      </c>
      <c r="N3471" s="93">
        <v>2.0270000000000001</v>
      </c>
      <c r="O3471" s="69">
        <v>99</v>
      </c>
      <c r="P3471" s="191">
        <f t="shared" si="253"/>
        <v>8.8976982097186692</v>
      </c>
      <c r="Q3471" s="77" t="s">
        <v>718</v>
      </c>
      <c r="U3471" s="227" t="s">
        <v>17376</v>
      </c>
      <c r="V3471" s="32">
        <v>0.41597222222222219</v>
      </c>
      <c r="W3471" s="83">
        <v>0.54861111111111105</v>
      </c>
      <c r="X3471" s="86">
        <f t="shared" si="254"/>
        <v>0.13263888888888886</v>
      </c>
    </row>
    <row r="3472" spans="1:24" x14ac:dyDescent="0.3">
      <c r="A3472" s="47" t="s">
        <v>17230</v>
      </c>
      <c r="B3472" s="68" t="s">
        <v>7528</v>
      </c>
      <c r="C3472" s="2" t="s">
        <v>1</v>
      </c>
      <c r="D3472" s="2">
        <v>73</v>
      </c>
      <c r="E3472" s="6">
        <v>17351</v>
      </c>
      <c r="F3472" s="7">
        <v>44179.555300925924</v>
      </c>
      <c r="G3472" s="69" t="s">
        <v>4</v>
      </c>
      <c r="H3472" s="68">
        <v>2092</v>
      </c>
      <c r="I3472" s="93">
        <f t="shared" si="251"/>
        <v>21.131313131313131</v>
      </c>
      <c r="J3472" s="93">
        <v>4.944</v>
      </c>
      <c r="K3472" s="69">
        <v>99</v>
      </c>
      <c r="L3472" s="68">
        <v>744</v>
      </c>
      <c r="M3472" s="93">
        <f t="shared" si="252"/>
        <v>7.5151515151515156</v>
      </c>
      <c r="N3472" s="93">
        <v>2.8149999999999999</v>
      </c>
      <c r="O3472" s="69">
        <v>99</v>
      </c>
      <c r="P3472" s="191">
        <f t="shared" si="253"/>
        <v>2.811827956989247</v>
      </c>
      <c r="Q3472" s="77" t="s">
        <v>718</v>
      </c>
      <c r="U3472" s="227" t="s">
        <v>17376</v>
      </c>
      <c r="V3472" s="32">
        <v>0.42777777777777781</v>
      </c>
      <c r="W3472" s="83">
        <v>0.57986111111111105</v>
      </c>
      <c r="X3472" s="86">
        <f t="shared" si="254"/>
        <v>0.15208333333333324</v>
      </c>
    </row>
    <row r="3473" spans="1:24" x14ac:dyDescent="0.3">
      <c r="A3473" s="47" t="s">
        <v>17231</v>
      </c>
      <c r="B3473" s="68" t="s">
        <v>1216</v>
      </c>
      <c r="C3473" s="2" t="s">
        <v>1</v>
      </c>
      <c r="D3473" s="2">
        <v>67</v>
      </c>
      <c r="E3473" s="6">
        <v>19563</v>
      </c>
      <c r="F3473" s="7">
        <v>44179.612650462965</v>
      </c>
      <c r="G3473" s="69" t="s">
        <v>4</v>
      </c>
      <c r="H3473" s="68">
        <v>3242</v>
      </c>
      <c r="I3473" s="93">
        <f t="shared" si="251"/>
        <v>32.747474747474747</v>
      </c>
      <c r="J3473" s="93">
        <v>6.2030000000000003</v>
      </c>
      <c r="K3473" s="69">
        <v>99</v>
      </c>
      <c r="L3473" s="68">
        <v>516</v>
      </c>
      <c r="M3473" s="93">
        <f t="shared" si="252"/>
        <v>5.2121212121212119</v>
      </c>
      <c r="N3473" s="93">
        <v>2.34</v>
      </c>
      <c r="O3473" s="69">
        <v>99</v>
      </c>
      <c r="P3473" s="191">
        <f t="shared" si="253"/>
        <v>6.282945736434109</v>
      </c>
      <c r="Q3473" s="77" t="s">
        <v>718</v>
      </c>
      <c r="U3473" s="227" t="s">
        <v>17376</v>
      </c>
      <c r="V3473" s="32">
        <v>0.47569444444444442</v>
      </c>
      <c r="W3473" s="83">
        <v>0.62291666666666667</v>
      </c>
      <c r="X3473" s="86">
        <f t="shared" si="254"/>
        <v>0.14722222222222225</v>
      </c>
    </row>
    <row r="3474" spans="1:24" x14ac:dyDescent="0.3">
      <c r="A3474" s="47" t="s">
        <v>17234</v>
      </c>
      <c r="B3474" s="68" t="s">
        <v>17235</v>
      </c>
      <c r="C3474" s="2" t="s">
        <v>6</v>
      </c>
      <c r="D3474" s="2">
        <v>61</v>
      </c>
      <c r="E3474" s="6">
        <v>21799</v>
      </c>
      <c r="F3474" s="7">
        <v>44179.646099537036</v>
      </c>
      <c r="G3474" s="69" t="s">
        <v>4</v>
      </c>
      <c r="H3474" s="68">
        <v>3035</v>
      </c>
      <c r="I3474" s="93">
        <f t="shared" si="251"/>
        <v>30.656565656565657</v>
      </c>
      <c r="J3474" s="93">
        <v>5.9589999999999996</v>
      </c>
      <c r="K3474" s="69">
        <v>99</v>
      </c>
      <c r="L3474" s="68">
        <v>987</v>
      </c>
      <c r="M3474" s="93">
        <f t="shared" si="252"/>
        <v>9.9696969696969688</v>
      </c>
      <c r="N3474" s="93">
        <v>3.327</v>
      </c>
      <c r="O3474" s="69">
        <v>99</v>
      </c>
      <c r="P3474" s="191">
        <f t="shared" si="253"/>
        <v>3.0749746707193517</v>
      </c>
      <c r="Q3474" s="77" t="s">
        <v>718</v>
      </c>
      <c r="U3474" s="227" t="s">
        <v>17376</v>
      </c>
      <c r="V3474" s="32">
        <v>0.51250000000000007</v>
      </c>
      <c r="W3474" s="83">
        <v>0.64930555555555558</v>
      </c>
      <c r="X3474" s="86">
        <f t="shared" si="254"/>
        <v>0.13680555555555551</v>
      </c>
    </row>
    <row r="3475" spans="1:24" x14ac:dyDescent="0.3">
      <c r="A3475" s="47" t="s">
        <v>17236</v>
      </c>
      <c r="B3475" s="68" t="s">
        <v>17237</v>
      </c>
      <c r="C3475" s="2" t="s">
        <v>6</v>
      </c>
      <c r="D3475" s="2">
        <v>77</v>
      </c>
      <c r="E3475" s="6">
        <v>15850</v>
      </c>
      <c r="F3475" s="7">
        <v>44180.415798611109</v>
      </c>
      <c r="G3475" s="69" t="s">
        <v>4</v>
      </c>
      <c r="H3475" s="68">
        <v>2230</v>
      </c>
      <c r="I3475" s="93">
        <f t="shared" si="251"/>
        <v>22.525252525252526</v>
      </c>
      <c r="J3475" s="93">
        <v>4.4320000000000004</v>
      </c>
      <c r="K3475" s="69">
        <v>99</v>
      </c>
      <c r="L3475" s="68">
        <v>873</v>
      </c>
      <c r="M3475" s="93">
        <f t="shared" si="252"/>
        <v>8.8181818181818183</v>
      </c>
      <c r="N3475" s="93">
        <v>3.2589999999999999</v>
      </c>
      <c r="O3475" s="69">
        <v>99</v>
      </c>
      <c r="P3475" s="191">
        <f t="shared" si="253"/>
        <v>2.5544100801832763</v>
      </c>
      <c r="Q3475" s="77" t="s">
        <v>718</v>
      </c>
      <c r="U3475" s="227" t="s">
        <v>17376</v>
      </c>
      <c r="V3475" s="32">
        <v>0.37361111111111112</v>
      </c>
      <c r="W3475" s="83">
        <v>0.52083333333333337</v>
      </c>
      <c r="X3475" s="86">
        <f t="shared" si="254"/>
        <v>0.14722222222222225</v>
      </c>
    </row>
    <row r="3476" spans="1:24" x14ac:dyDescent="0.3">
      <c r="A3476" s="47" t="s">
        <v>12800</v>
      </c>
      <c r="B3476" s="68" t="s">
        <v>6817</v>
      </c>
      <c r="C3476" s="2" t="s">
        <v>1</v>
      </c>
      <c r="D3476" s="2">
        <v>49</v>
      </c>
      <c r="E3476" s="6">
        <v>26135</v>
      </c>
      <c r="F3476" s="7">
        <v>44180.549560185187</v>
      </c>
      <c r="G3476" s="69" t="s">
        <v>4</v>
      </c>
      <c r="H3476" s="68">
        <v>1738</v>
      </c>
      <c r="I3476" s="93">
        <f t="shared" si="251"/>
        <v>17.38</v>
      </c>
      <c r="J3476" s="93">
        <v>4.41</v>
      </c>
      <c r="K3476" s="69">
        <v>100</v>
      </c>
      <c r="L3476" s="68">
        <v>567</v>
      </c>
      <c r="M3476" s="93">
        <f t="shared" si="252"/>
        <v>5.67</v>
      </c>
      <c r="N3476" s="93">
        <v>2.4329999999999998</v>
      </c>
      <c r="O3476" s="69">
        <v>100</v>
      </c>
      <c r="P3476" s="191">
        <f t="shared" si="253"/>
        <v>3.0652557319223983</v>
      </c>
      <c r="Q3476" s="77" t="s">
        <v>718</v>
      </c>
      <c r="U3476" s="227" t="s">
        <v>17376</v>
      </c>
      <c r="V3476" s="32">
        <v>0.42083333333333334</v>
      </c>
      <c r="W3476" s="83">
        <v>0.5625</v>
      </c>
      <c r="X3476" s="86">
        <f t="shared" si="254"/>
        <v>0.14166666666666666</v>
      </c>
    </row>
    <row r="3477" spans="1:24" x14ac:dyDescent="0.3">
      <c r="A3477" s="47" t="s">
        <v>17239</v>
      </c>
      <c r="B3477" s="68" t="s">
        <v>977</v>
      </c>
      <c r="C3477" s="2" t="s">
        <v>1</v>
      </c>
      <c r="D3477" s="2">
        <v>56</v>
      </c>
      <c r="E3477" s="6">
        <v>23718</v>
      </c>
      <c r="F3477" s="7">
        <v>44180.586030092592</v>
      </c>
      <c r="G3477" s="69" t="s">
        <v>4</v>
      </c>
      <c r="H3477" s="68">
        <v>1682</v>
      </c>
      <c r="I3477" s="93">
        <f t="shared" si="251"/>
        <v>16.98989898989899</v>
      </c>
      <c r="J3477" s="93">
        <v>4.2889999999999997</v>
      </c>
      <c r="K3477" s="69">
        <v>99</v>
      </c>
      <c r="L3477" s="68">
        <v>414</v>
      </c>
      <c r="M3477" s="93">
        <f t="shared" si="252"/>
        <v>4.1818181818181817</v>
      </c>
      <c r="N3477" s="93">
        <v>2.1920000000000002</v>
      </c>
      <c r="O3477" s="69">
        <v>99</v>
      </c>
      <c r="P3477" s="191">
        <f t="shared" si="253"/>
        <v>4.06280193236715</v>
      </c>
      <c r="Q3477" s="77" t="s">
        <v>718</v>
      </c>
      <c r="U3477" s="227" t="s">
        <v>17376</v>
      </c>
      <c r="V3477" s="32">
        <v>0.45833333333333331</v>
      </c>
      <c r="W3477" s="83">
        <v>0.59722222222222221</v>
      </c>
      <c r="X3477" s="86">
        <f t="shared" si="254"/>
        <v>0.1388888888888889</v>
      </c>
    </row>
    <row r="3478" spans="1:24" x14ac:dyDescent="0.3">
      <c r="A3478" s="47" t="s">
        <v>17240</v>
      </c>
      <c r="B3478" s="68" t="s">
        <v>14151</v>
      </c>
      <c r="C3478" s="2" t="s">
        <v>6</v>
      </c>
      <c r="D3478" s="2">
        <v>61</v>
      </c>
      <c r="E3478" s="6">
        <v>21729</v>
      </c>
      <c r="F3478" s="7">
        <v>44180.596087962964</v>
      </c>
      <c r="G3478" s="69" t="s">
        <v>4</v>
      </c>
      <c r="H3478" s="68">
        <v>1102</v>
      </c>
      <c r="I3478" s="93">
        <f t="shared" si="251"/>
        <v>11.131313131313131</v>
      </c>
      <c r="J3478" s="93">
        <v>3.746</v>
      </c>
      <c r="K3478" s="69">
        <v>99</v>
      </c>
      <c r="L3478" s="68">
        <v>539</v>
      </c>
      <c r="M3478" s="93">
        <f t="shared" si="252"/>
        <v>5.4444444444444446</v>
      </c>
      <c r="N3478" s="93">
        <v>2.4249999999999998</v>
      </c>
      <c r="O3478" s="69">
        <v>99</v>
      </c>
      <c r="P3478" s="191">
        <f t="shared" si="253"/>
        <v>2.0445269016697587</v>
      </c>
      <c r="Q3478" s="77" t="s">
        <v>718</v>
      </c>
      <c r="U3478" s="227" t="s">
        <v>17376</v>
      </c>
      <c r="V3478" s="32">
        <v>0.47500000000000003</v>
      </c>
      <c r="W3478" s="83">
        <v>0.61111111111111105</v>
      </c>
      <c r="X3478" s="86">
        <f t="shared" si="254"/>
        <v>0.13611111111111102</v>
      </c>
    </row>
    <row r="3479" spans="1:24" x14ac:dyDescent="0.3">
      <c r="A3479" s="47" t="s">
        <v>17243</v>
      </c>
      <c r="B3479" s="2" t="s">
        <v>327</v>
      </c>
      <c r="C3479" s="2" t="s">
        <v>1</v>
      </c>
      <c r="D3479" s="2">
        <v>41</v>
      </c>
      <c r="E3479" s="6">
        <v>28977</v>
      </c>
      <c r="F3479" s="7">
        <v>44180.655011574076</v>
      </c>
      <c r="G3479" s="2" t="s">
        <v>4</v>
      </c>
      <c r="H3479" s="2">
        <v>1702</v>
      </c>
      <c r="I3479" s="93">
        <f t="shared" si="251"/>
        <v>17.02</v>
      </c>
      <c r="J3479" s="93">
        <v>3.7850000000000001</v>
      </c>
      <c r="K3479" s="2">
        <v>100</v>
      </c>
      <c r="L3479" s="2">
        <v>350</v>
      </c>
      <c r="M3479" s="93">
        <f t="shared" si="252"/>
        <v>3.5</v>
      </c>
      <c r="N3479" s="93">
        <v>2.0569999999999999</v>
      </c>
      <c r="O3479" s="2">
        <v>100</v>
      </c>
      <c r="P3479" s="93">
        <f t="shared" si="253"/>
        <v>4.862857142857143</v>
      </c>
      <c r="Q3479" s="2" t="s">
        <v>718</v>
      </c>
      <c r="U3479" s="227" t="s">
        <v>17376</v>
      </c>
      <c r="V3479" s="32">
        <v>0.52986111111111112</v>
      </c>
      <c r="W3479" s="83">
        <v>0.68055555555555547</v>
      </c>
      <c r="X3479" s="86">
        <f t="shared" si="254"/>
        <v>0.15069444444444435</v>
      </c>
    </row>
    <row r="3480" spans="1:24" x14ac:dyDescent="0.3">
      <c r="A3480" s="47" t="s">
        <v>12743</v>
      </c>
      <c r="B3480" s="68" t="s">
        <v>45</v>
      </c>
      <c r="C3480" s="2" t="s">
        <v>1</v>
      </c>
      <c r="D3480" s="2">
        <v>42</v>
      </c>
      <c r="E3480" s="6">
        <v>28567</v>
      </c>
      <c r="F3480" s="7">
        <v>44181.526875000003</v>
      </c>
      <c r="G3480" s="69" t="s">
        <v>4</v>
      </c>
      <c r="H3480" s="68">
        <v>1996</v>
      </c>
      <c r="I3480" s="93">
        <f t="shared" si="251"/>
        <v>20.161616161616163</v>
      </c>
      <c r="J3480" s="93">
        <v>4.7889999999999997</v>
      </c>
      <c r="K3480" s="69">
        <v>99</v>
      </c>
      <c r="L3480" s="68">
        <v>564</v>
      </c>
      <c r="M3480" s="93">
        <f t="shared" si="252"/>
        <v>5.6969696969696972</v>
      </c>
      <c r="N3480" s="93">
        <v>2.3919999999999999</v>
      </c>
      <c r="O3480" s="69">
        <v>99</v>
      </c>
      <c r="P3480" s="191">
        <f t="shared" si="253"/>
        <v>3.5390070921985815</v>
      </c>
      <c r="Q3480" s="77" t="s">
        <v>718</v>
      </c>
      <c r="U3480" s="227" t="s">
        <v>17376</v>
      </c>
      <c r="V3480" s="32">
        <v>0.40069444444444446</v>
      </c>
      <c r="W3480" s="83">
        <v>0.53472222222222221</v>
      </c>
      <c r="X3480" s="86">
        <f t="shared" si="254"/>
        <v>0.13402777777777775</v>
      </c>
    </row>
    <row r="3481" spans="1:24" x14ac:dyDescent="0.3">
      <c r="A3481" s="47" t="s">
        <v>17379</v>
      </c>
      <c r="B3481" s="68" t="s">
        <v>115</v>
      </c>
      <c r="C3481" s="2" t="s">
        <v>1</v>
      </c>
      <c r="D3481" s="2">
        <v>49</v>
      </c>
      <c r="E3481" s="6">
        <v>25997</v>
      </c>
      <c r="F3481" s="7">
        <v>44181.556388888886</v>
      </c>
      <c r="G3481" s="69" t="s">
        <v>4</v>
      </c>
      <c r="H3481" s="68">
        <v>1604</v>
      </c>
      <c r="I3481" s="93">
        <f t="shared" si="251"/>
        <v>16.202020202020201</v>
      </c>
      <c r="J3481" s="93">
        <v>4.4580000000000002</v>
      </c>
      <c r="K3481" s="69">
        <v>99</v>
      </c>
      <c r="L3481" s="68">
        <v>489</v>
      </c>
      <c r="M3481" s="93">
        <f t="shared" si="252"/>
        <v>4.9393939393939394</v>
      </c>
      <c r="N3481" s="93">
        <v>2.294</v>
      </c>
      <c r="O3481" s="69">
        <v>99</v>
      </c>
      <c r="P3481" s="191">
        <f t="shared" si="253"/>
        <v>3.280163599182004</v>
      </c>
      <c r="Q3481" s="77" t="s">
        <v>718</v>
      </c>
      <c r="U3481" s="227" t="s">
        <v>17376</v>
      </c>
      <c r="V3481" s="32">
        <v>0.42708333333333331</v>
      </c>
      <c r="W3481" s="83">
        <v>0.56944444444444442</v>
      </c>
      <c r="X3481" s="86">
        <f t="shared" si="254"/>
        <v>0.1423611111111111</v>
      </c>
    </row>
    <row r="3482" spans="1:24" x14ac:dyDescent="0.3">
      <c r="A3482" s="47" t="s">
        <v>17251</v>
      </c>
      <c r="B3482" s="68" t="s">
        <v>5576</v>
      </c>
      <c r="C3482" s="2" t="s">
        <v>1</v>
      </c>
      <c r="D3482" s="2">
        <v>53</v>
      </c>
      <c r="E3482" s="6">
        <v>24628</v>
      </c>
      <c r="F3482" s="7">
        <v>44181.593124999999</v>
      </c>
      <c r="G3482" s="69" t="s">
        <v>4</v>
      </c>
      <c r="H3482" s="68">
        <v>1855</v>
      </c>
      <c r="I3482" s="93">
        <f t="shared" si="251"/>
        <v>18.55</v>
      </c>
      <c r="J3482" s="93">
        <v>4.0830000000000002</v>
      </c>
      <c r="K3482" s="69">
        <v>100</v>
      </c>
      <c r="L3482" s="68">
        <v>236</v>
      </c>
      <c r="M3482" s="93">
        <f t="shared" si="252"/>
        <v>2.36</v>
      </c>
      <c r="N3482" s="93">
        <v>1.667</v>
      </c>
      <c r="O3482" s="69">
        <v>100</v>
      </c>
      <c r="P3482" s="191">
        <f t="shared" si="253"/>
        <v>7.8601694915254248</v>
      </c>
      <c r="Q3482" s="77" t="s">
        <v>718</v>
      </c>
      <c r="U3482" s="227" t="s">
        <v>17376</v>
      </c>
      <c r="V3482" s="32">
        <v>0.4770833333333333</v>
      </c>
      <c r="W3482" s="83">
        <v>0.61805555555555558</v>
      </c>
      <c r="X3482" s="86">
        <f t="shared" si="254"/>
        <v>0.14097222222222228</v>
      </c>
    </row>
    <row r="3483" spans="1:24" x14ac:dyDescent="0.3">
      <c r="A3483" s="47" t="s">
        <v>3930</v>
      </c>
      <c r="B3483" s="68" t="s">
        <v>388</v>
      </c>
      <c r="C3483" s="2" t="s">
        <v>1</v>
      </c>
      <c r="D3483" s="2">
        <v>52</v>
      </c>
      <c r="E3483" s="6">
        <v>24909</v>
      </c>
      <c r="F3483" s="7">
        <v>44181.624259259261</v>
      </c>
      <c r="G3483" s="69" t="s">
        <v>4</v>
      </c>
      <c r="H3483" s="68">
        <v>1924</v>
      </c>
      <c r="I3483" s="93">
        <f t="shared" si="251"/>
        <v>19.434343434343436</v>
      </c>
      <c r="J3483" s="93">
        <v>5.0970000000000004</v>
      </c>
      <c r="K3483" s="69">
        <v>99</v>
      </c>
      <c r="L3483" s="68">
        <v>360</v>
      </c>
      <c r="M3483" s="93">
        <f t="shared" si="252"/>
        <v>3.6363636363636362</v>
      </c>
      <c r="N3483" s="93">
        <v>2.2290000000000001</v>
      </c>
      <c r="O3483" s="69">
        <v>99</v>
      </c>
      <c r="P3483" s="191">
        <f t="shared" si="253"/>
        <v>5.344444444444445</v>
      </c>
      <c r="Q3483" s="77" t="s">
        <v>718</v>
      </c>
      <c r="U3483" s="227" t="s">
        <v>17376</v>
      </c>
      <c r="V3483" s="32">
        <v>0.4777777777777778</v>
      </c>
      <c r="W3483" s="83">
        <v>0.63194444444444442</v>
      </c>
      <c r="X3483" s="86">
        <f t="shared" si="254"/>
        <v>0.15416666666666662</v>
      </c>
    </row>
    <row r="3484" spans="1:24" x14ac:dyDescent="0.3">
      <c r="A3484" s="47" t="s">
        <v>17252</v>
      </c>
      <c r="B3484" s="68" t="s">
        <v>17253</v>
      </c>
      <c r="C3484" s="2" t="s">
        <v>6</v>
      </c>
      <c r="D3484" s="2">
        <v>56</v>
      </c>
      <c r="E3484" s="6">
        <v>23416</v>
      </c>
      <c r="F3484" s="7">
        <v>44181.635277777779</v>
      </c>
      <c r="G3484" s="69" t="s">
        <v>4</v>
      </c>
      <c r="H3484" s="68">
        <v>1354</v>
      </c>
      <c r="I3484" s="93">
        <f t="shared" si="251"/>
        <v>13.54</v>
      </c>
      <c r="J3484" s="93">
        <v>3.81</v>
      </c>
      <c r="K3484" s="69">
        <v>100</v>
      </c>
      <c r="L3484" s="68">
        <v>509</v>
      </c>
      <c r="M3484" s="93">
        <f t="shared" si="252"/>
        <v>5.09</v>
      </c>
      <c r="N3484" s="93">
        <v>2.1930000000000001</v>
      </c>
      <c r="O3484" s="69">
        <v>100</v>
      </c>
      <c r="P3484" s="191">
        <f t="shared" si="253"/>
        <v>2.6601178781925343</v>
      </c>
      <c r="Q3484" s="77" t="s">
        <v>718</v>
      </c>
      <c r="U3484" s="227" t="s">
        <v>17376</v>
      </c>
      <c r="V3484" s="32">
        <v>0.51041666666666663</v>
      </c>
      <c r="W3484" s="83">
        <v>0.66666666666666663</v>
      </c>
      <c r="X3484" s="86">
        <f t="shared" si="254"/>
        <v>0.15625</v>
      </c>
    </row>
    <row r="3485" spans="1:24" x14ac:dyDescent="0.3">
      <c r="A3485" s="47" t="s">
        <v>17254</v>
      </c>
      <c r="B3485" s="68" t="s">
        <v>17255</v>
      </c>
      <c r="C3485" s="2" t="s">
        <v>6</v>
      </c>
      <c r="D3485" s="2">
        <v>85</v>
      </c>
      <c r="E3485" s="6">
        <v>12854</v>
      </c>
      <c r="F3485" s="7">
        <v>44181.647546296299</v>
      </c>
      <c r="G3485" s="69" t="s">
        <v>4</v>
      </c>
      <c r="H3485" s="68">
        <v>1538</v>
      </c>
      <c r="I3485" s="93">
        <f t="shared" si="251"/>
        <v>15.38</v>
      </c>
      <c r="J3485" s="93">
        <v>3.698</v>
      </c>
      <c r="K3485" s="69">
        <v>100</v>
      </c>
      <c r="L3485" s="68">
        <v>774</v>
      </c>
      <c r="M3485" s="93">
        <f t="shared" si="252"/>
        <v>7.74</v>
      </c>
      <c r="N3485" s="93">
        <v>3</v>
      </c>
      <c r="O3485" s="69">
        <v>100</v>
      </c>
      <c r="P3485" s="191">
        <f t="shared" si="253"/>
        <v>1.9870801033591732</v>
      </c>
      <c r="Q3485" s="77" t="s">
        <v>718</v>
      </c>
      <c r="U3485" s="227" t="s">
        <v>17376</v>
      </c>
      <c r="V3485" s="32">
        <v>0.50486111111111109</v>
      </c>
      <c r="W3485" s="83">
        <v>0.64930555555555558</v>
      </c>
      <c r="X3485" s="86">
        <f t="shared" si="254"/>
        <v>0.14444444444444449</v>
      </c>
    </row>
    <row r="3486" spans="1:24" x14ac:dyDescent="0.3">
      <c r="A3486" s="47" t="s">
        <v>17258</v>
      </c>
      <c r="B3486" s="68" t="s">
        <v>17259</v>
      </c>
      <c r="C3486" s="2" t="s">
        <v>6</v>
      </c>
      <c r="D3486" s="2">
        <v>30</v>
      </c>
      <c r="E3486" s="6">
        <v>33052</v>
      </c>
      <c r="F3486" s="7">
        <v>44182.406724537039</v>
      </c>
      <c r="G3486" s="69" t="s">
        <v>71</v>
      </c>
      <c r="H3486" s="68">
        <v>1025</v>
      </c>
      <c r="I3486" s="93">
        <f t="shared" si="251"/>
        <v>10.353535353535353</v>
      </c>
      <c r="J3486" s="93">
        <v>3.2370000000000001</v>
      </c>
      <c r="K3486" s="69">
        <v>99</v>
      </c>
      <c r="L3486" s="68">
        <v>311</v>
      </c>
      <c r="M3486" s="93">
        <f t="shared" si="252"/>
        <v>3.1414141414141414</v>
      </c>
      <c r="N3486" s="93">
        <v>1.857</v>
      </c>
      <c r="O3486" s="69">
        <v>99</v>
      </c>
      <c r="P3486" s="191">
        <f t="shared" si="253"/>
        <v>3.295819935691318</v>
      </c>
      <c r="Q3486" s="77" t="s">
        <v>718</v>
      </c>
      <c r="U3486" s="227" t="s">
        <v>17376</v>
      </c>
      <c r="V3486" s="32">
        <v>0.41111111111111115</v>
      </c>
      <c r="W3486" s="83">
        <v>0.58333333333333337</v>
      </c>
      <c r="X3486" s="86">
        <f t="shared" si="254"/>
        <v>0.17222222222222222</v>
      </c>
    </row>
    <row r="3487" spans="1:24" x14ac:dyDescent="0.3">
      <c r="A3487" s="47" t="s">
        <v>11910</v>
      </c>
      <c r="B3487" s="68" t="s">
        <v>11911</v>
      </c>
      <c r="C3487" s="2" t="s">
        <v>1</v>
      </c>
      <c r="D3487" s="2">
        <v>47</v>
      </c>
      <c r="E3487" s="6">
        <v>26885</v>
      </c>
      <c r="F3487" s="7">
        <v>44182.54184027778</v>
      </c>
      <c r="G3487" s="69" t="s">
        <v>4</v>
      </c>
      <c r="H3487" s="68">
        <v>2197</v>
      </c>
      <c r="I3487" s="93">
        <f t="shared" si="251"/>
        <v>21.97</v>
      </c>
      <c r="J3487" s="93">
        <v>4.2910000000000004</v>
      </c>
      <c r="K3487" s="69">
        <v>100</v>
      </c>
      <c r="L3487" s="68">
        <v>574</v>
      </c>
      <c r="M3487" s="93">
        <f t="shared" si="252"/>
        <v>5.74</v>
      </c>
      <c r="N3487" s="93">
        <v>2.5329999999999999</v>
      </c>
      <c r="O3487" s="69">
        <v>100</v>
      </c>
      <c r="P3487" s="191">
        <f t="shared" si="253"/>
        <v>3.8275261324041807</v>
      </c>
      <c r="Q3487" s="77" t="s">
        <v>718</v>
      </c>
      <c r="U3487" s="227" t="s">
        <v>17376</v>
      </c>
      <c r="V3487" s="32">
        <v>0.39583333333333331</v>
      </c>
      <c r="W3487" s="83">
        <v>0.54861111111111105</v>
      </c>
      <c r="X3487" s="86">
        <f t="shared" si="254"/>
        <v>0.15277777777777773</v>
      </c>
    </row>
    <row r="3488" spans="1:24" x14ac:dyDescent="0.3">
      <c r="A3488" s="47" t="s">
        <v>11958</v>
      </c>
      <c r="B3488" s="68" t="s">
        <v>514</v>
      </c>
      <c r="C3488" s="2" t="s">
        <v>1</v>
      </c>
      <c r="D3488" s="2">
        <v>55</v>
      </c>
      <c r="E3488" s="6">
        <v>24062</v>
      </c>
      <c r="F3488" s="7">
        <v>44182.577164351853</v>
      </c>
      <c r="G3488" s="69" t="s">
        <v>4</v>
      </c>
      <c r="H3488" s="68">
        <v>3117</v>
      </c>
      <c r="I3488" s="93">
        <f t="shared" si="251"/>
        <v>31.17</v>
      </c>
      <c r="J3488" s="93">
        <v>6.4980000000000002</v>
      </c>
      <c r="K3488" s="69">
        <v>100</v>
      </c>
      <c r="L3488" s="68">
        <v>333</v>
      </c>
      <c r="M3488" s="93">
        <f t="shared" si="252"/>
        <v>3.33</v>
      </c>
      <c r="N3488" s="93">
        <v>1.718</v>
      </c>
      <c r="O3488" s="69">
        <v>100</v>
      </c>
      <c r="P3488" s="191">
        <f t="shared" si="253"/>
        <v>9.3603603603603602</v>
      </c>
      <c r="Q3488" s="77" t="s">
        <v>718</v>
      </c>
      <c r="U3488" s="231" t="s">
        <v>17376</v>
      </c>
      <c r="V3488" s="32">
        <v>0.4291666666666667</v>
      </c>
      <c r="W3488" s="83">
        <v>0.59722222222222221</v>
      </c>
      <c r="X3488" s="86">
        <f t="shared" si="254"/>
        <v>0.16805555555555551</v>
      </c>
    </row>
    <row r="3489" spans="1:24" x14ac:dyDescent="0.3">
      <c r="A3489" s="47" t="s">
        <v>12774</v>
      </c>
      <c r="B3489" s="68" t="s">
        <v>655</v>
      </c>
      <c r="C3489" s="2" t="s">
        <v>1</v>
      </c>
      <c r="D3489" s="2">
        <v>45</v>
      </c>
      <c r="E3489" s="6">
        <v>27589</v>
      </c>
      <c r="F3489" s="7">
        <v>44182.600960648146</v>
      </c>
      <c r="G3489" s="69" t="s">
        <v>4</v>
      </c>
      <c r="H3489" s="68">
        <v>1616</v>
      </c>
      <c r="I3489" s="93">
        <f t="shared" si="251"/>
        <v>16.323232323232322</v>
      </c>
      <c r="J3489" s="93">
        <v>4.2919999999999998</v>
      </c>
      <c r="K3489" s="69">
        <v>99</v>
      </c>
      <c r="L3489" s="68">
        <v>323</v>
      </c>
      <c r="M3489" s="93">
        <f t="shared" si="252"/>
        <v>3.2626262626262625</v>
      </c>
      <c r="N3489" s="93">
        <v>1.92</v>
      </c>
      <c r="O3489" s="69">
        <v>99</v>
      </c>
      <c r="P3489" s="191">
        <f t="shared" si="253"/>
        <v>5.0030959752321982</v>
      </c>
      <c r="Q3489" s="77" t="s">
        <v>718</v>
      </c>
      <c r="U3489" s="227" t="s">
        <v>17376</v>
      </c>
      <c r="V3489" s="32">
        <v>0.45555555555555555</v>
      </c>
      <c r="W3489" s="83">
        <v>0.61111111111111105</v>
      </c>
      <c r="X3489" s="86">
        <f t="shared" si="254"/>
        <v>0.1555555555555555</v>
      </c>
    </row>
    <row r="3490" spans="1:24" x14ac:dyDescent="0.3">
      <c r="A3490" s="47" t="s">
        <v>12568</v>
      </c>
      <c r="B3490" s="68" t="s">
        <v>6662</v>
      </c>
      <c r="C3490" s="2" t="s">
        <v>1</v>
      </c>
      <c r="D3490" s="2">
        <v>54</v>
      </c>
      <c r="E3490" s="6">
        <v>24233</v>
      </c>
      <c r="F3490" s="7">
        <v>44182.612118055556</v>
      </c>
      <c r="G3490" s="69" t="s">
        <v>4</v>
      </c>
      <c r="H3490" s="68">
        <v>1866</v>
      </c>
      <c r="I3490" s="93">
        <f t="shared" si="251"/>
        <v>18.848484848484848</v>
      </c>
      <c r="J3490" s="93">
        <v>4.2839999999999998</v>
      </c>
      <c r="K3490" s="69">
        <v>99</v>
      </c>
      <c r="L3490" s="68">
        <v>369</v>
      </c>
      <c r="M3490" s="93">
        <f t="shared" si="252"/>
        <v>3.7272727272727271</v>
      </c>
      <c r="N3490" s="93">
        <v>1.8280000000000001</v>
      </c>
      <c r="O3490" s="69">
        <v>99</v>
      </c>
      <c r="P3490" s="191">
        <f t="shared" si="253"/>
        <v>5.0569105691056908</v>
      </c>
      <c r="Q3490" s="77" t="s">
        <v>718</v>
      </c>
      <c r="U3490" s="227" t="s">
        <v>17376</v>
      </c>
      <c r="V3490" s="32">
        <v>0.46527777777777773</v>
      </c>
      <c r="W3490" s="83">
        <v>0.63194444444444442</v>
      </c>
      <c r="X3490" s="86">
        <f t="shared" si="254"/>
        <v>0.16666666666666669</v>
      </c>
    </row>
    <row r="3491" spans="1:24" x14ac:dyDescent="0.3">
      <c r="A3491" s="47" t="s">
        <v>17260</v>
      </c>
      <c r="B3491" s="68" t="s">
        <v>392</v>
      </c>
      <c r="C3491" s="2" t="s">
        <v>1</v>
      </c>
      <c r="D3491" s="2">
        <v>61</v>
      </c>
      <c r="E3491" s="6">
        <v>21582</v>
      </c>
      <c r="F3491" s="7">
        <v>44182.623379629629</v>
      </c>
      <c r="G3491" s="69" t="s">
        <v>4</v>
      </c>
      <c r="H3491" s="68">
        <v>3204</v>
      </c>
      <c r="I3491" s="93">
        <f t="shared" si="251"/>
        <v>32.363636363636367</v>
      </c>
      <c r="J3491" s="93">
        <v>7.0430000000000001</v>
      </c>
      <c r="K3491" s="69">
        <v>99</v>
      </c>
      <c r="L3491" s="68">
        <v>514</v>
      </c>
      <c r="M3491" s="93">
        <f t="shared" si="252"/>
        <v>5.191919191919192</v>
      </c>
      <c r="N3491" s="93">
        <v>1.877</v>
      </c>
      <c r="O3491" s="69">
        <v>99</v>
      </c>
      <c r="P3491" s="191">
        <f t="shared" si="253"/>
        <v>6.2334630350194553</v>
      </c>
      <c r="Q3491" s="77" t="s">
        <v>718</v>
      </c>
      <c r="U3491" s="227" t="s">
        <v>17376</v>
      </c>
      <c r="V3491" s="32">
        <v>0.47986111111111113</v>
      </c>
      <c r="W3491" s="83">
        <v>0.64583333333333337</v>
      </c>
      <c r="X3491" s="86">
        <f t="shared" si="254"/>
        <v>0.16597222222222224</v>
      </c>
    </row>
    <row r="3492" spans="1:24" x14ac:dyDescent="0.3">
      <c r="A3492" s="47" t="s">
        <v>17261</v>
      </c>
      <c r="B3492" s="68" t="s">
        <v>17262</v>
      </c>
      <c r="C3492" s="2" t="s">
        <v>6</v>
      </c>
      <c r="D3492" s="2">
        <v>79</v>
      </c>
      <c r="E3492" s="6">
        <v>15292</v>
      </c>
      <c r="F3492" s="7">
        <v>44182.650879629633</v>
      </c>
      <c r="G3492" s="69" t="s">
        <v>4</v>
      </c>
      <c r="H3492" s="68">
        <v>1759</v>
      </c>
      <c r="I3492" s="93">
        <f t="shared" si="251"/>
        <v>17.59</v>
      </c>
      <c r="J3492" s="93">
        <v>4.4320000000000004</v>
      </c>
      <c r="K3492" s="69">
        <v>100</v>
      </c>
      <c r="L3492" s="68">
        <v>796</v>
      </c>
      <c r="M3492" s="93">
        <f t="shared" si="252"/>
        <v>7.96</v>
      </c>
      <c r="N3492" s="93">
        <v>2.835</v>
      </c>
      <c r="O3492" s="69">
        <v>100</v>
      </c>
      <c r="P3492" s="191">
        <f t="shared" si="253"/>
        <v>2.2097989949748742</v>
      </c>
      <c r="Q3492" s="77" t="s">
        <v>718</v>
      </c>
      <c r="U3492" s="231" t="s">
        <v>17350</v>
      </c>
      <c r="V3492" s="32">
        <v>0.50069444444444444</v>
      </c>
      <c r="W3492" s="83">
        <v>0.66666666666666663</v>
      </c>
      <c r="X3492" s="86">
        <f t="shared" si="254"/>
        <v>0.16597222222222219</v>
      </c>
    </row>
    <row r="3493" spans="1:24" x14ac:dyDescent="0.3">
      <c r="A3493" s="47" t="s">
        <v>17264</v>
      </c>
      <c r="B3493" s="68" t="s">
        <v>17265</v>
      </c>
      <c r="C3493" s="2" t="s">
        <v>6</v>
      </c>
      <c r="D3493" s="2">
        <v>37</v>
      </c>
      <c r="E3493" s="6">
        <v>30560</v>
      </c>
      <c r="F3493" s="7">
        <v>44183.419537037036</v>
      </c>
      <c r="G3493" s="69" t="s">
        <v>71</v>
      </c>
      <c r="H3493" s="68">
        <v>1247</v>
      </c>
      <c r="I3493" s="93">
        <f t="shared" si="251"/>
        <v>12.47</v>
      </c>
      <c r="J3493" s="93">
        <v>3.7240000000000002</v>
      </c>
      <c r="K3493" s="69">
        <v>100</v>
      </c>
      <c r="L3493" s="68">
        <v>591</v>
      </c>
      <c r="M3493" s="93">
        <f t="shared" si="252"/>
        <v>5.91</v>
      </c>
      <c r="N3493" s="93">
        <v>2.27</v>
      </c>
      <c r="O3493" s="69">
        <v>100</v>
      </c>
      <c r="P3493" s="191">
        <f t="shared" si="253"/>
        <v>2.1099830795262267</v>
      </c>
      <c r="Q3493" s="77" t="s">
        <v>718</v>
      </c>
      <c r="U3493" s="227" t="s">
        <v>17376</v>
      </c>
      <c r="V3493" s="32">
        <v>0.42499999999999999</v>
      </c>
      <c r="W3493" s="83">
        <v>0.56944444444444442</v>
      </c>
      <c r="X3493" s="86">
        <f t="shared" si="254"/>
        <v>0.14444444444444443</v>
      </c>
    </row>
    <row r="3494" spans="1:24" x14ac:dyDescent="0.3">
      <c r="A3494" s="47" t="s">
        <v>3895</v>
      </c>
      <c r="B3494" s="68" t="s">
        <v>858</v>
      </c>
      <c r="C3494" s="2" t="s">
        <v>1</v>
      </c>
      <c r="D3494" s="2">
        <v>50</v>
      </c>
      <c r="E3494" s="6">
        <v>25658</v>
      </c>
      <c r="F3494" s="7">
        <v>44183.603750000002</v>
      </c>
      <c r="G3494" s="69" t="s">
        <v>4</v>
      </c>
      <c r="H3494" s="68">
        <v>1729</v>
      </c>
      <c r="I3494" s="93">
        <f t="shared" si="251"/>
        <v>17.464646464646464</v>
      </c>
      <c r="J3494" s="93">
        <v>5.09</v>
      </c>
      <c r="K3494" s="69">
        <v>99</v>
      </c>
      <c r="L3494" s="68">
        <v>462</v>
      </c>
      <c r="M3494" s="93">
        <f t="shared" si="252"/>
        <v>4.666666666666667</v>
      </c>
      <c r="N3494" s="93">
        <v>2.02</v>
      </c>
      <c r="O3494" s="69">
        <v>99</v>
      </c>
      <c r="P3494" s="191">
        <f t="shared" si="253"/>
        <v>3.7424242424242418</v>
      </c>
      <c r="Q3494" s="77" t="s">
        <v>718</v>
      </c>
      <c r="U3494" s="227" t="s">
        <v>17376</v>
      </c>
      <c r="V3494" s="32">
        <v>0.47013888888888888</v>
      </c>
      <c r="W3494" s="83">
        <v>0.61805555555555558</v>
      </c>
      <c r="X3494" s="86">
        <f t="shared" si="254"/>
        <v>0.1479166666666667</v>
      </c>
    </row>
    <row r="3495" spans="1:24" x14ac:dyDescent="0.3">
      <c r="A3495" s="47" t="s">
        <v>17269</v>
      </c>
      <c r="B3495" s="68" t="s">
        <v>1243</v>
      </c>
      <c r="C3495" s="2" t="s">
        <v>1</v>
      </c>
      <c r="D3495" s="2">
        <v>66</v>
      </c>
      <c r="E3495" s="6">
        <v>20071</v>
      </c>
      <c r="F3495" s="7">
        <v>44183.613495370373</v>
      </c>
      <c r="G3495" s="69" t="s">
        <v>4</v>
      </c>
      <c r="H3495" s="68">
        <v>2393</v>
      </c>
      <c r="I3495" s="93">
        <f t="shared" si="251"/>
        <v>24.171717171717173</v>
      </c>
      <c r="J3495" s="93">
        <v>4.766</v>
      </c>
      <c r="K3495" s="69">
        <v>99</v>
      </c>
      <c r="L3495" s="68">
        <v>583</v>
      </c>
      <c r="M3495" s="93">
        <f t="shared" si="252"/>
        <v>5.8888888888888893</v>
      </c>
      <c r="N3495" s="93">
        <v>2.5630000000000002</v>
      </c>
      <c r="O3495" s="69">
        <v>99</v>
      </c>
      <c r="P3495" s="191">
        <f t="shared" si="253"/>
        <v>4.1046312178387652</v>
      </c>
      <c r="Q3495" s="77" t="s">
        <v>718</v>
      </c>
      <c r="U3495" s="227" t="s">
        <v>17376</v>
      </c>
      <c r="V3495" s="32">
        <v>0.47569444444444442</v>
      </c>
      <c r="W3495" s="83">
        <v>0.63194444444444442</v>
      </c>
      <c r="X3495" s="86">
        <f t="shared" si="254"/>
        <v>0.15625</v>
      </c>
    </row>
    <row r="3496" spans="1:24" x14ac:dyDescent="0.3">
      <c r="A3496" s="47" t="s">
        <v>4912</v>
      </c>
      <c r="B3496" s="68" t="s">
        <v>4913</v>
      </c>
      <c r="C3496" s="2" t="s">
        <v>1</v>
      </c>
      <c r="D3496" s="2">
        <v>43</v>
      </c>
      <c r="E3496" s="6">
        <v>28135</v>
      </c>
      <c r="F3496" s="7">
        <v>44186.541284722225</v>
      </c>
      <c r="G3496" s="69" t="s">
        <v>4</v>
      </c>
      <c r="H3496" s="68">
        <v>2048</v>
      </c>
      <c r="I3496" s="93">
        <f t="shared" si="251"/>
        <v>20.686868686868689</v>
      </c>
      <c r="J3496" s="93">
        <v>4.5140000000000002</v>
      </c>
      <c r="K3496" s="69">
        <v>99</v>
      </c>
      <c r="L3496" s="68">
        <v>430</v>
      </c>
      <c r="M3496" s="93">
        <f t="shared" si="252"/>
        <v>4.3434343434343434</v>
      </c>
      <c r="N3496" s="93">
        <v>2.25</v>
      </c>
      <c r="O3496" s="69">
        <v>99</v>
      </c>
      <c r="P3496" s="191">
        <f t="shared" si="253"/>
        <v>4.7627906976744194</v>
      </c>
      <c r="Q3496" s="77" t="s">
        <v>718</v>
      </c>
      <c r="U3496" s="231" t="s">
        <v>17390</v>
      </c>
      <c r="V3496" s="32">
        <v>0.41319444444444442</v>
      </c>
      <c r="W3496" s="83">
        <v>0.54861111111111105</v>
      </c>
      <c r="X3496" s="86">
        <f t="shared" si="254"/>
        <v>0.13541666666666663</v>
      </c>
    </row>
    <row r="3497" spans="1:24" x14ac:dyDescent="0.3">
      <c r="A3497" s="47" t="s">
        <v>17275</v>
      </c>
      <c r="B3497" s="68" t="s">
        <v>17276</v>
      </c>
      <c r="C3497" s="2" t="s">
        <v>6</v>
      </c>
      <c r="D3497" s="2">
        <v>61</v>
      </c>
      <c r="E3497" s="6">
        <v>21830</v>
      </c>
      <c r="F3497" s="7">
        <v>44186.563159722224</v>
      </c>
      <c r="G3497" s="69" t="s">
        <v>4</v>
      </c>
      <c r="H3497" s="68">
        <v>1585</v>
      </c>
      <c r="I3497" s="93">
        <f t="shared" si="251"/>
        <v>16.01010101010101</v>
      </c>
      <c r="J3497" s="93">
        <v>3.84</v>
      </c>
      <c r="K3497" s="69">
        <v>99</v>
      </c>
      <c r="L3497" s="68">
        <v>570</v>
      </c>
      <c r="M3497" s="93">
        <f t="shared" si="252"/>
        <v>5.7575757575757578</v>
      </c>
      <c r="N3497" s="93">
        <v>2.536</v>
      </c>
      <c r="O3497" s="69">
        <v>99</v>
      </c>
      <c r="P3497" s="191">
        <f t="shared" si="253"/>
        <v>2.7807017543859649</v>
      </c>
      <c r="Q3497" s="77" t="s">
        <v>718</v>
      </c>
      <c r="U3497" s="227" t="s">
        <v>17376</v>
      </c>
      <c r="V3497" s="32">
        <v>0.44236111111111115</v>
      </c>
      <c r="W3497" s="83">
        <v>0.58333333333333337</v>
      </c>
      <c r="X3497" s="86">
        <f t="shared" si="254"/>
        <v>0.14097222222222222</v>
      </c>
    </row>
    <row r="3498" spans="1:24" x14ac:dyDescent="0.3">
      <c r="A3498" s="47" t="s">
        <v>12010</v>
      </c>
      <c r="B3498" s="68" t="s">
        <v>7366</v>
      </c>
      <c r="C3498" s="2" t="s">
        <v>1</v>
      </c>
      <c r="D3498" s="2">
        <v>68</v>
      </c>
      <c r="E3498" s="6">
        <v>19149</v>
      </c>
      <c r="F3498" s="7">
        <v>44186.595694444448</v>
      </c>
      <c r="G3498" s="69" t="s">
        <v>4</v>
      </c>
      <c r="H3498" s="68">
        <v>3932</v>
      </c>
      <c r="I3498" s="93">
        <f t="shared" si="251"/>
        <v>39.717171717171716</v>
      </c>
      <c r="J3498" s="93">
        <v>7.9580000000000002</v>
      </c>
      <c r="K3498" s="69">
        <v>99</v>
      </c>
      <c r="L3498" s="68">
        <v>684</v>
      </c>
      <c r="M3498" s="93">
        <f t="shared" si="252"/>
        <v>6.9090909090909092</v>
      </c>
      <c r="N3498" s="93">
        <v>2.5840000000000001</v>
      </c>
      <c r="O3498" s="69">
        <v>99</v>
      </c>
      <c r="P3498" s="191">
        <f t="shared" si="253"/>
        <v>5.7485380116959064</v>
      </c>
      <c r="Q3498" s="77" t="s">
        <v>718</v>
      </c>
      <c r="U3498" s="231" t="s">
        <v>17350</v>
      </c>
      <c r="V3498" s="32">
        <v>0.48055555555555557</v>
      </c>
      <c r="W3498" s="83">
        <v>0.61805555555555558</v>
      </c>
      <c r="X3498" s="86">
        <f t="shared" si="254"/>
        <v>0.13750000000000001</v>
      </c>
    </row>
    <row r="3499" spans="1:24" x14ac:dyDescent="0.3">
      <c r="A3499" s="47" t="s">
        <v>17281</v>
      </c>
      <c r="B3499" s="68" t="s">
        <v>17282</v>
      </c>
      <c r="C3499" s="2" t="s">
        <v>6</v>
      </c>
      <c r="D3499" s="2">
        <v>32</v>
      </c>
      <c r="E3499" s="6">
        <v>32176</v>
      </c>
      <c r="F3499" s="7">
        <v>44187.52789351852</v>
      </c>
      <c r="G3499" s="69" t="s">
        <v>4</v>
      </c>
      <c r="H3499" s="68">
        <v>1094</v>
      </c>
      <c r="I3499" s="93">
        <f t="shared" si="251"/>
        <v>10.94</v>
      </c>
      <c r="J3499" s="93">
        <v>2.8490000000000002</v>
      </c>
      <c r="K3499" s="69">
        <v>100</v>
      </c>
      <c r="L3499" s="68">
        <v>448</v>
      </c>
      <c r="M3499" s="93">
        <f t="shared" si="252"/>
        <v>4.4800000000000004</v>
      </c>
      <c r="N3499" s="93">
        <v>2.0670000000000002</v>
      </c>
      <c r="O3499" s="69">
        <v>100</v>
      </c>
      <c r="P3499" s="191">
        <f t="shared" si="253"/>
        <v>2.4419642857142856</v>
      </c>
      <c r="Q3499" s="77" t="s">
        <v>718</v>
      </c>
      <c r="U3499" s="227" t="s">
        <v>17376</v>
      </c>
      <c r="V3499" s="32">
        <v>0.40208333333333335</v>
      </c>
      <c r="W3499" s="83">
        <v>0.54861111111111105</v>
      </c>
      <c r="X3499" s="86">
        <f t="shared" si="254"/>
        <v>0.1465277777777777</v>
      </c>
    </row>
    <row r="3500" spans="1:24" x14ac:dyDescent="0.3">
      <c r="A3500" s="47" t="s">
        <v>4116</v>
      </c>
      <c r="B3500" s="68" t="s">
        <v>4117</v>
      </c>
      <c r="C3500" s="2" t="s">
        <v>1</v>
      </c>
      <c r="D3500" s="2">
        <v>63</v>
      </c>
      <c r="E3500" s="6">
        <v>20959</v>
      </c>
      <c r="F3500" s="7">
        <v>44187.557928240742</v>
      </c>
      <c r="G3500" s="69" t="s">
        <v>4</v>
      </c>
      <c r="H3500" s="68">
        <v>3369</v>
      </c>
      <c r="I3500" s="93">
        <f t="shared" si="251"/>
        <v>34.030303030303031</v>
      </c>
      <c r="J3500" s="93">
        <v>5.867</v>
      </c>
      <c r="K3500" s="69">
        <v>99</v>
      </c>
      <c r="L3500" s="68">
        <v>282</v>
      </c>
      <c r="M3500" s="93">
        <f t="shared" si="252"/>
        <v>2.8484848484848486</v>
      </c>
      <c r="N3500" s="93">
        <v>1.7749999999999999</v>
      </c>
      <c r="O3500" s="69">
        <v>99</v>
      </c>
      <c r="P3500" s="191">
        <f t="shared" si="253"/>
        <v>11.946808510638297</v>
      </c>
      <c r="Q3500" s="77" t="s">
        <v>718</v>
      </c>
      <c r="U3500" s="227" t="s">
        <v>17376</v>
      </c>
      <c r="V3500" s="32">
        <v>0.3659722222222222</v>
      </c>
      <c r="W3500" s="83">
        <v>0.56944444444444442</v>
      </c>
      <c r="X3500" s="86">
        <f t="shared" si="254"/>
        <v>0.20347222222222222</v>
      </c>
    </row>
    <row r="3501" spans="1:24" x14ac:dyDescent="0.3">
      <c r="A3501" s="47" t="s">
        <v>17283</v>
      </c>
      <c r="B3501" s="68" t="s">
        <v>8656</v>
      </c>
      <c r="C3501" s="2" t="s">
        <v>1</v>
      </c>
      <c r="D3501" s="2">
        <v>60</v>
      </c>
      <c r="E3501" s="6">
        <v>21958</v>
      </c>
      <c r="F3501" s="7">
        <v>44187.578518518516</v>
      </c>
      <c r="G3501" s="69" t="s">
        <v>4</v>
      </c>
      <c r="H3501" s="68">
        <v>1495</v>
      </c>
      <c r="I3501" s="93">
        <f t="shared" si="251"/>
        <v>15.1010101010101</v>
      </c>
      <c r="J3501" s="93">
        <v>3.762</v>
      </c>
      <c r="K3501" s="69">
        <v>99</v>
      </c>
      <c r="L3501" s="68">
        <v>400</v>
      </c>
      <c r="M3501" s="93">
        <f t="shared" si="252"/>
        <v>4.0404040404040407</v>
      </c>
      <c r="N3501" s="93">
        <v>1.9</v>
      </c>
      <c r="O3501" s="69">
        <v>99</v>
      </c>
      <c r="P3501" s="191">
        <f t="shared" si="253"/>
        <v>3.7374999999999994</v>
      </c>
      <c r="Q3501" s="77" t="s">
        <v>718</v>
      </c>
      <c r="U3501" s="227" t="s">
        <v>17376</v>
      </c>
      <c r="V3501" s="32">
        <v>0.42638888888888887</v>
      </c>
      <c r="W3501" s="83">
        <v>0.58333333333333337</v>
      </c>
      <c r="X3501" s="86">
        <f t="shared" si="254"/>
        <v>0.1569444444444445</v>
      </c>
    </row>
    <row r="3502" spans="1:24" x14ac:dyDescent="0.3">
      <c r="A3502" s="47" t="s">
        <v>12114</v>
      </c>
      <c r="B3502" s="68" t="s">
        <v>7126</v>
      </c>
      <c r="C3502" s="2" t="s">
        <v>1</v>
      </c>
      <c r="D3502" s="2">
        <v>61</v>
      </c>
      <c r="E3502" s="6">
        <v>21873</v>
      </c>
      <c r="F3502" s="7">
        <v>44187.588321759256</v>
      </c>
      <c r="G3502" s="69" t="s">
        <v>4</v>
      </c>
      <c r="H3502" s="68">
        <v>2962</v>
      </c>
      <c r="I3502" s="93">
        <f t="shared" si="251"/>
        <v>29.91919191919192</v>
      </c>
      <c r="J3502" s="93">
        <v>5.8360000000000003</v>
      </c>
      <c r="K3502" s="69">
        <v>99</v>
      </c>
      <c r="L3502" s="68">
        <v>515</v>
      </c>
      <c r="M3502" s="93">
        <f t="shared" si="252"/>
        <v>5.2020202020202024</v>
      </c>
      <c r="N3502" s="93">
        <v>2.3250000000000002</v>
      </c>
      <c r="O3502" s="69">
        <v>99</v>
      </c>
      <c r="P3502" s="191">
        <f t="shared" si="253"/>
        <v>5.7514563106796111</v>
      </c>
      <c r="Q3502" s="77" t="s">
        <v>718</v>
      </c>
      <c r="U3502" s="227" t="s">
        <v>17376</v>
      </c>
      <c r="V3502" s="32">
        <v>0.44236111111111115</v>
      </c>
      <c r="W3502" s="83">
        <v>0.59722222222222221</v>
      </c>
      <c r="X3502" s="86">
        <f t="shared" si="254"/>
        <v>0.15486111111111106</v>
      </c>
    </row>
    <row r="3503" spans="1:24" x14ac:dyDescent="0.3">
      <c r="A3503" s="47" t="s">
        <v>4238</v>
      </c>
      <c r="B3503" s="68" t="s">
        <v>4239</v>
      </c>
      <c r="C3503" s="2" t="s">
        <v>1</v>
      </c>
      <c r="D3503" s="2">
        <v>63</v>
      </c>
      <c r="E3503" s="6">
        <v>21101</v>
      </c>
      <c r="F3503" s="7">
        <v>44187.624618055554</v>
      </c>
      <c r="G3503" s="69" t="s">
        <v>4</v>
      </c>
      <c r="H3503" s="68">
        <v>1865</v>
      </c>
      <c r="I3503" s="93">
        <f t="shared" si="251"/>
        <v>18.649999999999999</v>
      </c>
      <c r="J3503" s="93">
        <v>4.7169999999999996</v>
      </c>
      <c r="K3503" s="69">
        <v>100</v>
      </c>
      <c r="L3503" s="68">
        <v>684</v>
      </c>
      <c r="M3503" s="93">
        <f t="shared" si="252"/>
        <v>6.84</v>
      </c>
      <c r="N3503" s="93">
        <v>2.5609999999999999</v>
      </c>
      <c r="O3503" s="69">
        <v>100</v>
      </c>
      <c r="P3503" s="191">
        <f t="shared" si="253"/>
        <v>2.7266081871345027</v>
      </c>
      <c r="Q3503" s="77" t="s">
        <v>718</v>
      </c>
      <c r="U3503" s="227" t="s">
        <v>17376</v>
      </c>
      <c r="V3503" s="32">
        <v>0.48194444444444445</v>
      </c>
      <c r="W3503" s="83">
        <v>0.63194444444444442</v>
      </c>
      <c r="X3503" s="86">
        <f t="shared" si="254"/>
        <v>0.14999999999999997</v>
      </c>
    </row>
    <row r="3504" spans="1:24" x14ac:dyDescent="0.3">
      <c r="A3504" s="47" t="s">
        <v>17289</v>
      </c>
      <c r="B3504" s="68" t="s">
        <v>1306</v>
      </c>
      <c r="C3504" s="2" t="s">
        <v>1</v>
      </c>
      <c r="D3504" s="2">
        <v>62</v>
      </c>
      <c r="E3504" s="6">
        <v>21189</v>
      </c>
      <c r="F3504" s="7">
        <v>44188.551631944443</v>
      </c>
      <c r="G3504" s="69" t="s">
        <v>4</v>
      </c>
      <c r="H3504" s="68">
        <v>2875</v>
      </c>
      <c r="I3504" s="93">
        <f t="shared" si="251"/>
        <v>29.040404040404042</v>
      </c>
      <c r="J3504" s="93">
        <v>5.82</v>
      </c>
      <c r="K3504" s="69">
        <v>99</v>
      </c>
      <c r="L3504" s="68">
        <v>491</v>
      </c>
      <c r="M3504" s="93">
        <f t="shared" si="252"/>
        <v>4.9595959595959593</v>
      </c>
      <c r="N3504" s="93">
        <v>2.1230000000000002</v>
      </c>
      <c r="O3504" s="69">
        <v>99</v>
      </c>
      <c r="P3504" s="191">
        <f t="shared" si="253"/>
        <v>5.8553971486761718</v>
      </c>
      <c r="Q3504" s="77" t="s">
        <v>718</v>
      </c>
      <c r="U3504" s="227" t="s">
        <v>17376</v>
      </c>
      <c r="V3504" s="32">
        <v>0.40833333333333338</v>
      </c>
      <c r="W3504" s="83">
        <v>0.5625</v>
      </c>
      <c r="X3504" s="86">
        <f t="shared" si="254"/>
        <v>0.15416666666666662</v>
      </c>
    </row>
    <row r="3505" spans="1:24" x14ac:dyDescent="0.3">
      <c r="A3505" s="47" t="s">
        <v>17290</v>
      </c>
      <c r="B3505" s="68" t="s">
        <v>17291</v>
      </c>
      <c r="C3505" s="2" t="s">
        <v>6</v>
      </c>
      <c r="D3505" s="2">
        <v>63</v>
      </c>
      <c r="E3505" s="6">
        <v>20826</v>
      </c>
      <c r="F3505" s="7">
        <v>44188.589039351849</v>
      </c>
      <c r="G3505" s="69" t="s">
        <v>4</v>
      </c>
      <c r="H3505" s="68">
        <v>2251</v>
      </c>
      <c r="I3505" s="93">
        <f t="shared" si="251"/>
        <v>22.737373737373737</v>
      </c>
      <c r="J3505" s="93">
        <v>4.7990000000000004</v>
      </c>
      <c r="K3505" s="69">
        <v>99</v>
      </c>
      <c r="L3505" s="68">
        <v>423</v>
      </c>
      <c r="M3505" s="93">
        <f t="shared" si="252"/>
        <v>4.2727272727272725</v>
      </c>
      <c r="N3505" s="93">
        <v>2.1800000000000002</v>
      </c>
      <c r="O3505" s="69">
        <v>99</v>
      </c>
      <c r="P3505" s="191">
        <f t="shared" si="253"/>
        <v>5.3215130023640667</v>
      </c>
      <c r="Q3505" s="77" t="s">
        <v>718</v>
      </c>
      <c r="U3505" s="227" t="s">
        <v>17376</v>
      </c>
      <c r="V3505" s="32">
        <v>0.4291666666666667</v>
      </c>
      <c r="W3505" s="83">
        <v>0.59722222222222221</v>
      </c>
      <c r="X3505" s="86">
        <f t="shared" si="254"/>
        <v>0.16805555555555551</v>
      </c>
    </row>
    <row r="3506" spans="1:24" x14ac:dyDescent="0.3">
      <c r="A3506" s="47" t="s">
        <v>10955</v>
      </c>
      <c r="B3506" s="68" t="s">
        <v>10956</v>
      </c>
      <c r="C3506" s="2" t="s">
        <v>1</v>
      </c>
      <c r="D3506" s="2">
        <v>49</v>
      </c>
      <c r="E3506" s="6">
        <v>25973</v>
      </c>
      <c r="F3506" s="7">
        <v>44188.610590277778</v>
      </c>
      <c r="G3506" s="69" t="s">
        <v>4</v>
      </c>
      <c r="H3506" s="68">
        <v>3415</v>
      </c>
      <c r="I3506" s="93">
        <f t="shared" si="251"/>
        <v>34.494949494949495</v>
      </c>
      <c r="J3506" s="93">
        <v>5.4349999999999996</v>
      </c>
      <c r="K3506" s="69">
        <v>99</v>
      </c>
      <c r="L3506" s="68">
        <v>766</v>
      </c>
      <c r="M3506" s="93">
        <f t="shared" si="252"/>
        <v>7.737373737373737</v>
      </c>
      <c r="N3506" s="93">
        <v>2.5299999999999998</v>
      </c>
      <c r="O3506" s="69">
        <v>99</v>
      </c>
      <c r="P3506" s="191">
        <f t="shared" si="253"/>
        <v>4.4582245430809397</v>
      </c>
      <c r="Q3506" s="77" t="s">
        <v>718</v>
      </c>
      <c r="U3506" s="227" t="s">
        <v>17376</v>
      </c>
      <c r="V3506" s="32">
        <v>0.48958333333333331</v>
      </c>
      <c r="W3506" s="83">
        <v>0.63194444444444442</v>
      </c>
      <c r="X3506" s="86">
        <f t="shared" si="254"/>
        <v>0.1423611111111111</v>
      </c>
    </row>
    <row r="3507" spans="1:24" x14ac:dyDescent="0.3">
      <c r="A3507" s="47" t="s">
        <v>17292</v>
      </c>
      <c r="B3507" s="68" t="s">
        <v>17293</v>
      </c>
      <c r="C3507" s="2" t="s">
        <v>6</v>
      </c>
      <c r="D3507" s="2">
        <v>83</v>
      </c>
      <c r="E3507" s="6">
        <v>13796</v>
      </c>
      <c r="F3507" s="7">
        <v>44188.621053240742</v>
      </c>
      <c r="G3507" s="69" t="s">
        <v>4</v>
      </c>
      <c r="H3507" s="68">
        <v>3653</v>
      </c>
      <c r="I3507" s="93">
        <f t="shared" si="251"/>
        <v>36.898989898989896</v>
      </c>
      <c r="J3507" s="93">
        <v>6.306</v>
      </c>
      <c r="K3507" s="69">
        <v>99</v>
      </c>
      <c r="L3507" s="68">
        <v>1395</v>
      </c>
      <c r="M3507" s="93">
        <f t="shared" si="252"/>
        <v>14.090909090909092</v>
      </c>
      <c r="N3507" s="93">
        <v>4.4059999999999997</v>
      </c>
      <c r="O3507" s="69">
        <v>99</v>
      </c>
      <c r="P3507" s="191">
        <f t="shared" si="253"/>
        <v>2.6186379928315411</v>
      </c>
      <c r="Q3507" s="77" t="s">
        <v>718</v>
      </c>
      <c r="U3507" s="227" t="s">
        <v>17376</v>
      </c>
      <c r="V3507" s="32">
        <v>0.49374999999999997</v>
      </c>
      <c r="W3507" s="83">
        <v>0.64583333333333337</v>
      </c>
      <c r="X3507" s="86">
        <f t="shared" si="254"/>
        <v>0.1520833333333334</v>
      </c>
    </row>
    <row r="3508" spans="1:24" x14ac:dyDescent="0.3">
      <c r="A3508" s="47" t="s">
        <v>12931</v>
      </c>
      <c r="B3508" s="68" t="s">
        <v>12932</v>
      </c>
      <c r="C3508" t="s">
        <v>1</v>
      </c>
      <c r="D3508">
        <v>52</v>
      </c>
      <c r="E3508" s="22">
        <v>25126</v>
      </c>
      <c r="F3508" s="23">
        <v>44189.409791666665</v>
      </c>
      <c r="G3508" s="69" t="s">
        <v>4</v>
      </c>
      <c r="H3508" s="68">
        <v>1741</v>
      </c>
      <c r="I3508" s="92">
        <f t="shared" si="251"/>
        <v>17.41</v>
      </c>
      <c r="J3508" s="92">
        <v>4.8010000000000002</v>
      </c>
      <c r="K3508" s="69">
        <v>100</v>
      </c>
      <c r="L3508" s="68">
        <v>390</v>
      </c>
      <c r="M3508" s="92">
        <f t="shared" si="252"/>
        <v>3.9</v>
      </c>
      <c r="N3508">
        <v>1.784</v>
      </c>
      <c r="O3508" s="69">
        <v>100</v>
      </c>
      <c r="P3508" s="191">
        <f t="shared" si="253"/>
        <v>4.4641025641025642</v>
      </c>
      <c r="Q3508" s="77" t="s">
        <v>718</v>
      </c>
      <c r="U3508" s="227" t="s">
        <v>17376</v>
      </c>
      <c r="V3508" s="32">
        <v>0.37222222222222223</v>
      </c>
      <c r="W3508" s="83">
        <v>0.52083333333333337</v>
      </c>
      <c r="X3508" s="86">
        <f t="shared" si="254"/>
        <v>0.14861111111111114</v>
      </c>
    </row>
    <row r="3509" spans="1:24" x14ac:dyDescent="0.3">
      <c r="A3509" s="47" t="s">
        <v>4644</v>
      </c>
      <c r="B3509" s="68" t="s">
        <v>4645</v>
      </c>
      <c r="C3509" s="2" t="s">
        <v>1</v>
      </c>
      <c r="D3509" s="2">
        <v>49</v>
      </c>
      <c r="E3509" s="6">
        <v>26288</v>
      </c>
      <c r="F3509" s="7">
        <v>44189.567465277774</v>
      </c>
      <c r="G3509" s="69" t="s">
        <v>4</v>
      </c>
      <c r="H3509" s="68">
        <v>1838</v>
      </c>
      <c r="I3509" s="93">
        <f t="shared" si="251"/>
        <v>18.565656565656564</v>
      </c>
      <c r="J3509" s="93">
        <v>4.6070000000000002</v>
      </c>
      <c r="K3509" s="69">
        <v>99</v>
      </c>
      <c r="L3509" s="68">
        <v>404</v>
      </c>
      <c r="M3509" s="93">
        <f t="shared" si="252"/>
        <v>4.0808080808080804</v>
      </c>
      <c r="N3509" s="93">
        <v>2.044</v>
      </c>
      <c r="O3509" s="69">
        <v>99</v>
      </c>
      <c r="P3509" s="191">
        <f t="shared" si="253"/>
        <v>4.5495049504950495</v>
      </c>
      <c r="Q3509" s="77" t="s">
        <v>718</v>
      </c>
      <c r="U3509" s="227" t="s">
        <v>17376</v>
      </c>
      <c r="V3509" s="32">
        <v>0.44027777777777777</v>
      </c>
      <c r="W3509" s="83">
        <v>0.58333333333333337</v>
      </c>
      <c r="X3509" s="86">
        <f t="shared" si="254"/>
        <v>0.1430555555555556</v>
      </c>
    </row>
    <row r="3510" spans="1:24" x14ac:dyDescent="0.3">
      <c r="A3510" s="47" t="s">
        <v>17301</v>
      </c>
      <c r="B3510" s="68" t="s">
        <v>17302</v>
      </c>
      <c r="C3510" s="2" t="s">
        <v>6</v>
      </c>
      <c r="D3510" s="2">
        <v>40</v>
      </c>
      <c r="E3510" s="6">
        <v>29444</v>
      </c>
      <c r="F3510" s="7">
        <v>44189.582418981481</v>
      </c>
      <c r="G3510" s="69" t="s">
        <v>4</v>
      </c>
      <c r="H3510" s="68">
        <v>1199</v>
      </c>
      <c r="I3510" s="93">
        <f t="shared" si="251"/>
        <v>11.99</v>
      </c>
      <c r="J3510" s="93">
        <v>3.738</v>
      </c>
      <c r="K3510" s="69">
        <v>100</v>
      </c>
      <c r="L3510" s="68">
        <v>405</v>
      </c>
      <c r="M3510" s="93">
        <f t="shared" si="252"/>
        <v>4.05</v>
      </c>
      <c r="N3510" s="93">
        <v>2.0019999999999998</v>
      </c>
      <c r="O3510" s="69">
        <v>100</v>
      </c>
      <c r="P3510" s="191">
        <f t="shared" si="253"/>
        <v>2.9604938271604939</v>
      </c>
      <c r="Q3510" s="77" t="s">
        <v>718</v>
      </c>
      <c r="U3510" s="227" t="s">
        <v>17376</v>
      </c>
      <c r="V3510" s="32">
        <v>0.44236111111111115</v>
      </c>
      <c r="W3510" s="83">
        <v>0.59722222222222221</v>
      </c>
      <c r="X3510" s="86">
        <f t="shared" si="254"/>
        <v>0.15486111111111106</v>
      </c>
    </row>
    <row r="3511" spans="1:24" x14ac:dyDescent="0.3">
      <c r="A3511" s="47" t="s">
        <v>12352</v>
      </c>
      <c r="B3511" s="68" t="s">
        <v>6561</v>
      </c>
      <c r="C3511" s="2" t="s">
        <v>1</v>
      </c>
      <c r="D3511" s="2">
        <v>51</v>
      </c>
      <c r="E3511" s="6">
        <v>25283</v>
      </c>
      <c r="F3511" s="7">
        <v>44189.611226851855</v>
      </c>
      <c r="G3511" s="69" t="s">
        <v>4</v>
      </c>
      <c r="H3511" s="68">
        <v>2454</v>
      </c>
      <c r="I3511" s="93">
        <f t="shared" si="251"/>
        <v>24.54</v>
      </c>
      <c r="J3511" s="93">
        <v>5.7720000000000002</v>
      </c>
      <c r="K3511" s="69">
        <v>100</v>
      </c>
      <c r="L3511" s="68">
        <v>422</v>
      </c>
      <c r="M3511" s="93">
        <f t="shared" si="252"/>
        <v>4.22</v>
      </c>
      <c r="N3511" s="93">
        <v>1.962</v>
      </c>
      <c r="O3511" s="69">
        <v>100</v>
      </c>
      <c r="P3511" s="191">
        <f t="shared" si="253"/>
        <v>5.8151658767772512</v>
      </c>
      <c r="Q3511" s="77" t="s">
        <v>718</v>
      </c>
      <c r="U3511" s="227" t="s">
        <v>17376</v>
      </c>
      <c r="V3511" s="32">
        <v>0.46527777777777773</v>
      </c>
      <c r="W3511" s="83">
        <v>0.61944444444444446</v>
      </c>
      <c r="X3511" s="86">
        <f t="shared" si="254"/>
        <v>0.15416666666666673</v>
      </c>
    </row>
    <row r="3512" spans="1:24" x14ac:dyDescent="0.3">
      <c r="A3512" s="47" t="s">
        <v>17312</v>
      </c>
      <c r="B3512" s="68" t="s">
        <v>17313</v>
      </c>
      <c r="C3512" s="2" t="s">
        <v>6</v>
      </c>
      <c r="D3512" s="2">
        <v>23</v>
      </c>
      <c r="E3512" s="6">
        <v>35710</v>
      </c>
      <c r="F3512" s="7">
        <v>44193.536307870374</v>
      </c>
      <c r="G3512" s="69" t="s">
        <v>4</v>
      </c>
      <c r="H3512" s="68">
        <v>1101</v>
      </c>
      <c r="I3512" s="93">
        <f t="shared" si="251"/>
        <v>11.121212121212121</v>
      </c>
      <c r="J3512" s="93">
        <v>3.7480000000000002</v>
      </c>
      <c r="K3512" s="69">
        <v>99</v>
      </c>
      <c r="L3512" s="68">
        <v>355</v>
      </c>
      <c r="M3512" s="93">
        <f t="shared" si="252"/>
        <v>3.5858585858585861</v>
      </c>
      <c r="N3512" s="93">
        <v>1.879</v>
      </c>
      <c r="O3512" s="69">
        <v>99</v>
      </c>
      <c r="P3512" s="191">
        <f t="shared" si="253"/>
        <v>3.1014084507042252</v>
      </c>
      <c r="Q3512" s="77" t="s">
        <v>718</v>
      </c>
      <c r="U3512" s="227" t="s">
        <v>17376</v>
      </c>
      <c r="V3512" s="32">
        <v>0.39374999999999999</v>
      </c>
      <c r="W3512" s="83">
        <v>0.54861111111111105</v>
      </c>
      <c r="X3512" s="86">
        <f t="shared" si="254"/>
        <v>0.15486111111111106</v>
      </c>
    </row>
    <row r="3513" spans="1:24" x14ac:dyDescent="0.3">
      <c r="A3513" s="47" t="s">
        <v>17314</v>
      </c>
      <c r="B3513" s="68" t="s">
        <v>6835</v>
      </c>
      <c r="C3513" s="2" t="s">
        <v>1</v>
      </c>
      <c r="D3513" s="2">
        <v>61</v>
      </c>
      <c r="E3513" s="6">
        <v>21726</v>
      </c>
      <c r="F3513" s="7">
        <v>44193.540497685186</v>
      </c>
      <c r="G3513" s="69" t="s">
        <v>4</v>
      </c>
      <c r="H3513" s="68">
        <v>2772</v>
      </c>
      <c r="I3513" s="93">
        <f t="shared" si="251"/>
        <v>28</v>
      </c>
      <c r="J3513" s="93">
        <v>6.12</v>
      </c>
      <c r="K3513" s="69">
        <v>99</v>
      </c>
      <c r="L3513" s="68">
        <v>527</v>
      </c>
      <c r="M3513" s="93">
        <f t="shared" si="252"/>
        <v>5.3232323232323235</v>
      </c>
      <c r="N3513" s="93">
        <v>2.2850000000000001</v>
      </c>
      <c r="O3513" s="69">
        <v>99</v>
      </c>
      <c r="P3513" s="191">
        <f t="shared" si="253"/>
        <v>5.2599620493358632</v>
      </c>
      <c r="Q3513" s="77" t="s">
        <v>718</v>
      </c>
      <c r="U3513" s="227" t="s">
        <v>17376</v>
      </c>
      <c r="V3513" s="32">
        <v>0.40902777777777777</v>
      </c>
      <c r="W3513" s="83">
        <v>0.5625</v>
      </c>
      <c r="X3513" s="86">
        <f t="shared" si="254"/>
        <v>0.15347222222222223</v>
      </c>
    </row>
    <row r="3514" spans="1:24" x14ac:dyDescent="0.3">
      <c r="A3514" s="47" t="s">
        <v>17315</v>
      </c>
      <c r="B3514" s="68" t="s">
        <v>17316</v>
      </c>
      <c r="C3514" s="2" t="s">
        <v>1</v>
      </c>
      <c r="D3514" s="2">
        <v>54</v>
      </c>
      <c r="E3514" s="6">
        <v>24404</v>
      </c>
      <c r="F3514" s="7">
        <v>44193.558078703703</v>
      </c>
      <c r="G3514" s="69" t="s">
        <v>4</v>
      </c>
      <c r="H3514" s="68">
        <v>1956</v>
      </c>
      <c r="I3514" s="93">
        <f t="shared" si="251"/>
        <v>19.559999999999999</v>
      </c>
      <c r="J3514" s="93">
        <v>4.26</v>
      </c>
      <c r="K3514" s="69">
        <v>100</v>
      </c>
      <c r="L3514" s="68">
        <v>375</v>
      </c>
      <c r="M3514" s="93">
        <f t="shared" si="252"/>
        <v>3.75</v>
      </c>
      <c r="N3514" s="93">
        <v>1.956</v>
      </c>
      <c r="O3514" s="69">
        <v>100</v>
      </c>
      <c r="P3514" s="191">
        <f t="shared" si="253"/>
        <v>5.2159999999999993</v>
      </c>
      <c r="Q3514" s="77" t="s">
        <v>718</v>
      </c>
      <c r="U3514" s="227" t="s">
        <v>17376</v>
      </c>
      <c r="V3514" s="32">
        <v>0.42777777777777781</v>
      </c>
      <c r="W3514" s="83">
        <v>0.57986111111111105</v>
      </c>
      <c r="X3514" s="86">
        <f t="shared" si="254"/>
        <v>0.15208333333333324</v>
      </c>
    </row>
    <row r="3515" spans="1:24" x14ac:dyDescent="0.3">
      <c r="A3515" s="47" t="s">
        <v>3574</v>
      </c>
      <c r="B3515" s="68" t="s">
        <v>151</v>
      </c>
      <c r="C3515" s="2" t="s">
        <v>1</v>
      </c>
      <c r="D3515" s="2">
        <v>68</v>
      </c>
      <c r="E3515" s="6">
        <v>19068</v>
      </c>
      <c r="F3515" s="7">
        <v>44193.603483796294</v>
      </c>
      <c r="G3515" s="69" t="s">
        <v>4</v>
      </c>
      <c r="H3515" s="68">
        <v>2659</v>
      </c>
      <c r="I3515" s="93">
        <f t="shared" si="251"/>
        <v>26.59</v>
      </c>
      <c r="J3515" s="93">
        <v>6.0540000000000003</v>
      </c>
      <c r="K3515" s="69">
        <v>100</v>
      </c>
      <c r="L3515" s="68">
        <v>634</v>
      </c>
      <c r="M3515" s="93">
        <f t="shared" si="252"/>
        <v>6.34</v>
      </c>
      <c r="N3515" s="93">
        <v>2.528</v>
      </c>
      <c r="O3515" s="69">
        <v>100</v>
      </c>
      <c r="P3515" s="191">
        <f t="shared" si="253"/>
        <v>4.1940063091482651</v>
      </c>
      <c r="Q3515" s="77" t="s">
        <v>718</v>
      </c>
      <c r="U3515" s="227" t="s">
        <v>17376</v>
      </c>
      <c r="V3515" s="32">
        <v>0.48749999999999999</v>
      </c>
      <c r="W3515" s="83">
        <v>0.61805555555555558</v>
      </c>
      <c r="X3515" s="86">
        <f t="shared" si="254"/>
        <v>0.13055555555555559</v>
      </c>
    </row>
    <row r="3516" spans="1:24" x14ac:dyDescent="0.3">
      <c r="A3516" s="47" t="s">
        <v>17321</v>
      </c>
      <c r="B3516" s="68" t="s">
        <v>17322</v>
      </c>
      <c r="C3516" s="2" t="s">
        <v>1</v>
      </c>
      <c r="D3516" s="2">
        <v>57</v>
      </c>
      <c r="E3516" s="6">
        <v>23261</v>
      </c>
      <c r="F3516" s="7">
        <v>44193.642824074072</v>
      </c>
      <c r="G3516" s="69" t="s">
        <v>4</v>
      </c>
      <c r="H3516" s="68">
        <v>2206</v>
      </c>
      <c r="I3516" s="93">
        <f t="shared" si="251"/>
        <v>22.06</v>
      </c>
      <c r="J3516" s="93">
        <v>5.3559999999999999</v>
      </c>
      <c r="K3516" s="69">
        <v>100</v>
      </c>
      <c r="L3516" s="68">
        <v>352</v>
      </c>
      <c r="M3516" s="93">
        <f t="shared" si="252"/>
        <v>3.52</v>
      </c>
      <c r="N3516" s="93">
        <v>1.8340000000000001</v>
      </c>
      <c r="O3516" s="69">
        <v>100</v>
      </c>
      <c r="P3516" s="191">
        <f t="shared" si="253"/>
        <v>6.2670454545454541</v>
      </c>
      <c r="Q3516" s="77" t="s">
        <v>718</v>
      </c>
      <c r="U3516" s="227" t="s">
        <v>17376</v>
      </c>
      <c r="V3516" s="32">
        <v>0.5</v>
      </c>
      <c r="W3516" s="83">
        <v>0.68055555555555547</v>
      </c>
      <c r="X3516" s="86">
        <f t="shared" si="254"/>
        <v>0.18055555555555547</v>
      </c>
    </row>
    <row r="3517" spans="1:24" x14ac:dyDescent="0.3">
      <c r="A3517" s="47" t="s">
        <v>12929</v>
      </c>
      <c r="B3517" s="68" t="s">
        <v>7564</v>
      </c>
      <c r="C3517" s="2" t="s">
        <v>1</v>
      </c>
      <c r="D3517" s="2">
        <v>57</v>
      </c>
      <c r="E3517" s="6">
        <v>23282</v>
      </c>
      <c r="F3517" s="7">
        <v>44194.535694444443</v>
      </c>
      <c r="G3517" s="69" t="s">
        <v>4</v>
      </c>
      <c r="H3517" s="68">
        <v>2621</v>
      </c>
      <c r="I3517" s="93">
        <f t="shared" si="251"/>
        <v>26.474747474747474</v>
      </c>
      <c r="J3517" s="93">
        <v>5.5129999999999999</v>
      </c>
      <c r="K3517" s="69">
        <v>99</v>
      </c>
      <c r="L3517" s="68">
        <v>501</v>
      </c>
      <c r="M3517" s="93">
        <f t="shared" si="252"/>
        <v>5.0606060606060606</v>
      </c>
      <c r="N3517" s="93">
        <v>2.2440000000000002</v>
      </c>
      <c r="O3517" s="69">
        <v>99</v>
      </c>
      <c r="P3517" s="191">
        <f t="shared" si="253"/>
        <v>5.2315369261477045</v>
      </c>
      <c r="Q3517" s="77" t="s">
        <v>718</v>
      </c>
      <c r="U3517" s="227" t="s">
        <v>17376</v>
      </c>
      <c r="V3517" s="32">
        <v>0.40138888888888885</v>
      </c>
      <c r="W3517" s="83">
        <v>0.54861111111111105</v>
      </c>
      <c r="X3517" s="86">
        <f t="shared" si="254"/>
        <v>0.1472222222222222</v>
      </c>
    </row>
    <row r="3518" spans="1:24" x14ac:dyDescent="0.3">
      <c r="A3518" s="47" t="s">
        <v>7681</v>
      </c>
      <c r="B3518" s="68" t="s">
        <v>7682</v>
      </c>
      <c r="C3518" s="2" t="s">
        <v>1</v>
      </c>
      <c r="D3518" s="2">
        <v>51</v>
      </c>
      <c r="E3518" s="6">
        <v>25494</v>
      </c>
      <c r="F3518" s="7">
        <v>44194.55537037037</v>
      </c>
      <c r="G3518" s="69" t="s">
        <v>4</v>
      </c>
      <c r="H3518" s="68">
        <v>3257</v>
      </c>
      <c r="I3518" s="93">
        <f t="shared" si="251"/>
        <v>32.898989898989896</v>
      </c>
      <c r="J3518" s="93">
        <v>7.3129999999999997</v>
      </c>
      <c r="K3518" s="69">
        <v>99</v>
      </c>
      <c r="L3518" s="68">
        <v>460</v>
      </c>
      <c r="M3518" s="93">
        <f t="shared" si="252"/>
        <v>4.6464646464646462</v>
      </c>
      <c r="N3518" s="93">
        <v>2.1589999999999998</v>
      </c>
      <c r="O3518" s="69">
        <v>99</v>
      </c>
      <c r="P3518" s="191">
        <f t="shared" si="253"/>
        <v>7.0804347826086955</v>
      </c>
      <c r="Q3518" s="77" t="s">
        <v>718</v>
      </c>
      <c r="U3518" s="227" t="s">
        <v>17376</v>
      </c>
      <c r="V3518" s="32">
        <v>0.40972222222222227</v>
      </c>
      <c r="W3518" s="83">
        <v>0.5625</v>
      </c>
      <c r="X3518" s="86">
        <f t="shared" si="254"/>
        <v>0.15277777777777773</v>
      </c>
    </row>
    <row r="3519" spans="1:24" x14ac:dyDescent="0.3">
      <c r="A3519" s="47" t="s">
        <v>17325</v>
      </c>
      <c r="B3519" s="68" t="s">
        <v>8244</v>
      </c>
      <c r="C3519" s="2" t="s">
        <v>1</v>
      </c>
      <c r="D3519" s="2">
        <v>56</v>
      </c>
      <c r="E3519" s="6">
        <v>23660</v>
      </c>
      <c r="F3519" s="7">
        <v>44194.589421296296</v>
      </c>
      <c r="G3519" s="69" t="s">
        <v>4</v>
      </c>
      <c r="H3519" s="68">
        <v>1860</v>
      </c>
      <c r="I3519" s="93">
        <f t="shared" si="251"/>
        <v>18.787878787878789</v>
      </c>
      <c r="J3519" s="93">
        <v>4.8220000000000001</v>
      </c>
      <c r="K3519" s="69">
        <v>99</v>
      </c>
      <c r="L3519" s="68">
        <v>367</v>
      </c>
      <c r="M3519" s="93">
        <f t="shared" si="252"/>
        <v>3.7070707070707072</v>
      </c>
      <c r="N3519" s="93">
        <v>2.0710000000000002</v>
      </c>
      <c r="O3519" s="69">
        <v>99</v>
      </c>
      <c r="P3519" s="191">
        <f t="shared" si="253"/>
        <v>5.0681198910081742</v>
      </c>
      <c r="Q3519" s="77" t="s">
        <v>718</v>
      </c>
      <c r="U3519" s="227" t="s">
        <v>17376</v>
      </c>
      <c r="V3519" s="32">
        <v>0.4465277777777778</v>
      </c>
      <c r="W3519" s="83">
        <v>0.59722222222222221</v>
      </c>
      <c r="X3519" s="86">
        <f t="shared" si="254"/>
        <v>0.15069444444444441</v>
      </c>
    </row>
    <row r="3520" spans="1:24" x14ac:dyDescent="0.3">
      <c r="A3520" s="47" t="s">
        <v>17330</v>
      </c>
      <c r="B3520" s="68" t="s">
        <v>17331</v>
      </c>
      <c r="C3520" s="2" t="s">
        <v>6</v>
      </c>
      <c r="D3520" s="2">
        <v>16</v>
      </c>
      <c r="E3520" s="6">
        <v>38093</v>
      </c>
      <c r="F3520" s="7">
        <v>44194.651944444442</v>
      </c>
      <c r="G3520" s="69" t="s">
        <v>4</v>
      </c>
      <c r="H3520" s="68">
        <v>1548</v>
      </c>
      <c r="I3520" s="93">
        <f t="shared" si="251"/>
        <v>15.636363636363637</v>
      </c>
      <c r="J3520" s="93">
        <v>3.96</v>
      </c>
      <c r="K3520" s="69">
        <v>99</v>
      </c>
      <c r="L3520" s="68">
        <v>361</v>
      </c>
      <c r="M3520" s="93">
        <f t="shared" si="252"/>
        <v>3.6464646464646466</v>
      </c>
      <c r="N3520" s="93">
        <v>2.0569999999999999</v>
      </c>
      <c r="O3520" s="69">
        <v>99</v>
      </c>
      <c r="P3520" s="191">
        <f t="shared" si="253"/>
        <v>4.2880886426592797</v>
      </c>
      <c r="Q3520" s="77" t="s">
        <v>718</v>
      </c>
      <c r="U3520" s="227" t="s">
        <v>17376</v>
      </c>
      <c r="V3520" s="32">
        <v>0.49513888888888885</v>
      </c>
      <c r="W3520" s="83">
        <v>0.66666666666666663</v>
      </c>
      <c r="X3520" s="86">
        <f t="shared" si="254"/>
        <v>0.17152777777777778</v>
      </c>
    </row>
    <row r="3521" spans="1:24" x14ac:dyDescent="0.3">
      <c r="A3521" s="47" t="s">
        <v>7311</v>
      </c>
      <c r="B3521" s="68" t="s">
        <v>1465</v>
      </c>
      <c r="C3521" s="2" t="s">
        <v>1</v>
      </c>
      <c r="D3521" s="2">
        <v>54</v>
      </c>
      <c r="E3521" s="6">
        <v>24270</v>
      </c>
      <c r="F3521" s="7">
        <v>44195.54179398148</v>
      </c>
      <c r="G3521" s="69" t="s">
        <v>4</v>
      </c>
      <c r="H3521" s="68">
        <v>1603</v>
      </c>
      <c r="I3521" s="93">
        <f t="shared" si="251"/>
        <v>16.19191919191919</v>
      </c>
      <c r="J3521" s="93">
        <v>4.3529999999999998</v>
      </c>
      <c r="K3521" s="69">
        <v>99</v>
      </c>
      <c r="L3521" s="68">
        <v>413</v>
      </c>
      <c r="M3521" s="93">
        <f t="shared" si="252"/>
        <v>4.1717171717171722</v>
      </c>
      <c r="N3521" s="93">
        <v>1.879</v>
      </c>
      <c r="O3521" s="69">
        <v>99</v>
      </c>
      <c r="P3521" s="191">
        <f t="shared" si="253"/>
        <v>3.8813559322033888</v>
      </c>
      <c r="Q3521" s="77" t="s">
        <v>718</v>
      </c>
      <c r="U3521" s="227" t="s">
        <v>17376</v>
      </c>
      <c r="V3521" s="32">
        <v>0.40277777777777773</v>
      </c>
      <c r="W3521" s="83">
        <v>0.54861111111111105</v>
      </c>
      <c r="X3521" s="86">
        <f t="shared" si="254"/>
        <v>0.14583333333333331</v>
      </c>
    </row>
    <row r="3522" spans="1:24" x14ac:dyDescent="0.3">
      <c r="A3522" s="47" t="s">
        <v>11166</v>
      </c>
      <c r="B3522" s="68" t="s">
        <v>1261</v>
      </c>
      <c r="C3522" s="2" t="s">
        <v>1</v>
      </c>
      <c r="D3522" s="2">
        <v>45</v>
      </c>
      <c r="E3522" s="6">
        <v>27480</v>
      </c>
      <c r="F3522" s="7">
        <v>44195.600254629629</v>
      </c>
      <c r="G3522" s="69" t="s">
        <v>4</v>
      </c>
      <c r="H3522" s="68">
        <v>1569</v>
      </c>
      <c r="I3522" s="93">
        <f t="shared" si="251"/>
        <v>15.69</v>
      </c>
      <c r="J3522" s="93">
        <v>5.5039999999999996</v>
      </c>
      <c r="K3522" s="69">
        <v>100</v>
      </c>
      <c r="L3522" s="68">
        <v>392</v>
      </c>
      <c r="M3522" s="93">
        <f t="shared" si="252"/>
        <v>3.92</v>
      </c>
      <c r="N3522" s="93">
        <v>1.851</v>
      </c>
      <c r="O3522" s="69">
        <v>100</v>
      </c>
      <c r="P3522" s="191">
        <f t="shared" si="253"/>
        <v>4.0025510204081636</v>
      </c>
      <c r="Q3522" s="77" t="s">
        <v>718</v>
      </c>
      <c r="U3522" s="227" t="s">
        <v>17376</v>
      </c>
      <c r="V3522" s="32">
        <v>0.45277777777777778</v>
      </c>
      <c r="W3522" s="83">
        <v>0.61805555555555558</v>
      </c>
      <c r="X3522" s="86">
        <f t="shared" si="254"/>
        <v>0.1652777777777778</v>
      </c>
    </row>
    <row r="3523" spans="1:24" x14ac:dyDescent="0.3">
      <c r="A3523" s="222" t="s">
        <v>17335</v>
      </c>
      <c r="B3523" s="2" t="s">
        <v>17336</v>
      </c>
      <c r="C3523" s="2" t="s">
        <v>6</v>
      </c>
      <c r="D3523" s="2">
        <v>43</v>
      </c>
      <c r="E3523" s="6">
        <v>28398</v>
      </c>
      <c r="F3523" s="7">
        <v>44195.621608796297</v>
      </c>
      <c r="G3523" s="223" t="s">
        <v>4</v>
      </c>
      <c r="H3523" s="2">
        <v>938</v>
      </c>
      <c r="I3523" s="93">
        <f t="shared" si="251"/>
        <v>9.3800000000000008</v>
      </c>
      <c r="J3523" s="93">
        <v>2.9980000000000002</v>
      </c>
      <c r="K3523" s="223">
        <v>100</v>
      </c>
      <c r="L3523" s="2">
        <v>314</v>
      </c>
      <c r="M3523" s="93">
        <f t="shared" si="252"/>
        <v>3.14</v>
      </c>
      <c r="N3523" s="93">
        <v>1.7470000000000001</v>
      </c>
      <c r="O3523" s="223">
        <v>100</v>
      </c>
      <c r="P3523" s="93">
        <f t="shared" si="253"/>
        <v>2.9872611464968153</v>
      </c>
      <c r="Q3523" s="224" t="s">
        <v>718</v>
      </c>
      <c r="R3523" s="2"/>
      <c r="U3523" s="227" t="s">
        <v>17376</v>
      </c>
      <c r="V3523" s="32">
        <v>0.45833333333333331</v>
      </c>
      <c r="W3523" s="225">
        <v>0.63194444444444442</v>
      </c>
      <c r="X3523" s="226">
        <f t="shared" si="254"/>
        <v>0.1736111111111111</v>
      </c>
    </row>
    <row r="3524" spans="1:24" x14ac:dyDescent="0.3">
      <c r="A3524" s="47" t="s">
        <v>17337</v>
      </c>
      <c r="B3524" s="68" t="s">
        <v>7991</v>
      </c>
      <c r="C3524" s="2" t="s">
        <v>1</v>
      </c>
      <c r="D3524" s="2">
        <v>49</v>
      </c>
      <c r="E3524" s="6">
        <v>26220</v>
      </c>
      <c r="F3524" s="7">
        <v>44195.650810185187</v>
      </c>
      <c r="G3524" s="69" t="s">
        <v>4</v>
      </c>
      <c r="H3524" s="68">
        <v>1358</v>
      </c>
      <c r="I3524" s="93">
        <f t="shared" si="251"/>
        <v>13.58</v>
      </c>
      <c r="J3524" s="93">
        <v>3.4849999999999999</v>
      </c>
      <c r="K3524" s="69">
        <v>100</v>
      </c>
      <c r="L3524" s="68">
        <v>453</v>
      </c>
      <c r="M3524" s="93">
        <f t="shared" si="252"/>
        <v>4.53</v>
      </c>
      <c r="N3524" s="93">
        <v>2.218</v>
      </c>
      <c r="O3524" s="69">
        <v>100</v>
      </c>
      <c r="P3524" s="191">
        <f t="shared" si="253"/>
        <v>2.997792494481236</v>
      </c>
      <c r="Q3524" s="77" t="s">
        <v>718</v>
      </c>
      <c r="U3524" s="227" t="s">
        <v>17376</v>
      </c>
      <c r="V3524" s="32">
        <v>0.48749999999999999</v>
      </c>
      <c r="W3524" s="83">
        <v>0.65277777777777779</v>
      </c>
      <c r="X3524" s="86">
        <f t="shared" si="254"/>
        <v>0.1652777777777778</v>
      </c>
    </row>
    <row r="3525" spans="1:24" x14ac:dyDescent="0.3">
      <c r="A3525" s="47" t="s">
        <v>17338</v>
      </c>
      <c r="B3525" s="68" t="s">
        <v>17339</v>
      </c>
      <c r="C3525" s="2" t="s">
        <v>6</v>
      </c>
      <c r="D3525" s="2">
        <v>70</v>
      </c>
      <c r="E3525" s="6">
        <v>18569</v>
      </c>
      <c r="F3525" s="7">
        <v>44196.516539351855</v>
      </c>
      <c r="G3525" s="69" t="s">
        <v>4</v>
      </c>
      <c r="H3525" s="68">
        <v>2052</v>
      </c>
      <c r="I3525" s="93">
        <f t="shared" si="251"/>
        <v>20.727272727272727</v>
      </c>
      <c r="J3525" s="93">
        <v>4.4329999999999998</v>
      </c>
      <c r="K3525" s="69">
        <v>99</v>
      </c>
      <c r="L3525" s="68">
        <v>659</v>
      </c>
      <c r="M3525" s="93">
        <f t="shared" si="252"/>
        <v>6.6565656565656566</v>
      </c>
      <c r="N3525" s="93">
        <v>2.7850000000000001</v>
      </c>
      <c r="O3525" s="69">
        <v>99</v>
      </c>
      <c r="P3525" s="191">
        <f t="shared" si="253"/>
        <v>3.1138088012139606</v>
      </c>
      <c r="Q3525" s="77" t="s">
        <v>718</v>
      </c>
      <c r="U3525" s="227" t="s">
        <v>17376</v>
      </c>
      <c r="V3525" s="32">
        <v>0.38819444444444445</v>
      </c>
      <c r="W3525" s="83">
        <v>0.52083333333333337</v>
      </c>
      <c r="X3525" s="86">
        <f t="shared" si="254"/>
        <v>0.13263888888888892</v>
      </c>
    </row>
    <row r="3526" spans="1:24" x14ac:dyDescent="0.3">
      <c r="A3526" s="47" t="s">
        <v>13112</v>
      </c>
      <c r="B3526" s="68" t="s">
        <v>735</v>
      </c>
      <c r="C3526" s="2" t="s">
        <v>1</v>
      </c>
      <c r="D3526" s="2">
        <v>40</v>
      </c>
      <c r="E3526" s="6">
        <v>29295</v>
      </c>
      <c r="F3526" s="7">
        <v>44196.536944444444</v>
      </c>
      <c r="G3526" s="69" t="s">
        <v>4</v>
      </c>
      <c r="H3526" s="68">
        <v>2246</v>
      </c>
      <c r="I3526" s="93">
        <f t="shared" si="251"/>
        <v>22.46</v>
      </c>
      <c r="J3526" s="93">
        <v>4.37</v>
      </c>
      <c r="K3526" s="69">
        <v>100</v>
      </c>
      <c r="L3526" s="68">
        <v>421</v>
      </c>
      <c r="M3526" s="93">
        <f t="shared" si="252"/>
        <v>4.21</v>
      </c>
      <c r="N3526" s="93">
        <v>1.966</v>
      </c>
      <c r="O3526" s="69">
        <v>100</v>
      </c>
      <c r="P3526" s="191">
        <f t="shared" si="253"/>
        <v>5.3349168646080765</v>
      </c>
      <c r="Q3526" s="77" t="s">
        <v>718</v>
      </c>
      <c r="U3526" s="227" t="s">
        <v>17376</v>
      </c>
      <c r="V3526" s="32">
        <v>0.40138888888888885</v>
      </c>
      <c r="W3526" s="83">
        <v>0.54861111111111105</v>
      </c>
      <c r="X3526" s="86">
        <f t="shared" si="254"/>
        <v>0.1472222222222222</v>
      </c>
    </row>
    <row r="3527" spans="1:24" x14ac:dyDescent="0.3">
      <c r="A3527" s="47" t="s">
        <v>11190</v>
      </c>
      <c r="B3527" s="68" t="s">
        <v>11191</v>
      </c>
      <c r="C3527" s="2" t="s">
        <v>1</v>
      </c>
      <c r="D3527" s="2">
        <v>53</v>
      </c>
      <c r="E3527" s="6">
        <v>24838</v>
      </c>
      <c r="F3527" s="7">
        <v>44196.620023148149</v>
      </c>
      <c r="G3527" s="69" t="s">
        <v>4</v>
      </c>
      <c r="H3527" s="68">
        <v>1426</v>
      </c>
      <c r="I3527" s="93">
        <f t="shared" si="251"/>
        <v>14.26</v>
      </c>
      <c r="J3527" s="93">
        <v>3.4369999999999998</v>
      </c>
      <c r="K3527" s="69">
        <v>100</v>
      </c>
      <c r="L3527" s="68">
        <v>320</v>
      </c>
      <c r="M3527" s="93">
        <f t="shared" si="252"/>
        <v>3.2</v>
      </c>
      <c r="N3527" s="93">
        <v>1.9950000000000001</v>
      </c>
      <c r="O3527" s="69">
        <v>100</v>
      </c>
      <c r="P3527" s="191">
        <f t="shared" si="253"/>
        <v>4.4562499999999998</v>
      </c>
      <c r="Q3527" s="77" t="s">
        <v>718</v>
      </c>
      <c r="U3527" s="227" t="s">
        <v>17376</v>
      </c>
      <c r="V3527" s="32">
        <v>0.47222222222222227</v>
      </c>
      <c r="W3527" s="83">
        <v>0.63194444444444442</v>
      </c>
      <c r="X3527" s="86">
        <f t="shared" si="254"/>
        <v>0.15972222222222215</v>
      </c>
    </row>
    <row r="3528" spans="1:24" x14ac:dyDescent="0.3">
      <c r="A3528" s="44" t="s">
        <v>12630</v>
      </c>
      <c r="B3528" s="68" t="s">
        <v>7506</v>
      </c>
      <c r="C3528" s="2" t="s">
        <v>1</v>
      </c>
      <c r="D3528" s="2">
        <v>51</v>
      </c>
      <c r="E3528" s="6">
        <v>25477</v>
      </c>
      <c r="F3528" s="7">
        <v>44196.629675925928</v>
      </c>
      <c r="G3528" s="69" t="s">
        <v>4</v>
      </c>
      <c r="H3528" s="68">
        <v>2851</v>
      </c>
      <c r="I3528" s="93">
        <f t="shared" si="251"/>
        <v>28.51</v>
      </c>
      <c r="J3528" s="93">
        <v>6.367</v>
      </c>
      <c r="K3528" s="69">
        <v>100</v>
      </c>
      <c r="L3528" s="68">
        <v>527</v>
      </c>
      <c r="M3528" s="93">
        <f t="shared" si="252"/>
        <v>5.27</v>
      </c>
      <c r="N3528" s="93">
        <v>2.4900000000000002</v>
      </c>
      <c r="O3528" s="69">
        <v>100</v>
      </c>
      <c r="P3528" s="191">
        <f t="shared" si="253"/>
        <v>5.409867172675523</v>
      </c>
      <c r="Q3528" s="77" t="s">
        <v>718</v>
      </c>
      <c r="U3528" s="227" t="s">
        <v>17376</v>
      </c>
      <c r="V3528" s="32">
        <v>0.49027777777777781</v>
      </c>
      <c r="W3528" s="83">
        <v>0.64583333333333337</v>
      </c>
      <c r="X3528" s="86">
        <f t="shared" si="254"/>
        <v>0.15555555555555556</v>
      </c>
    </row>
    <row r="3529" spans="1:24" ht="17.25" thickBot="1" x14ac:dyDescent="0.35">
      <c r="A3529" s="179" t="s">
        <v>17346</v>
      </c>
      <c r="B3529" s="70" t="s">
        <v>1517</v>
      </c>
      <c r="C3529" s="71" t="s">
        <v>1</v>
      </c>
      <c r="D3529" s="71">
        <v>46</v>
      </c>
      <c r="E3529" s="72">
        <v>27385</v>
      </c>
      <c r="F3529" s="73">
        <v>44196.662731481483</v>
      </c>
      <c r="G3529" s="74" t="s">
        <v>4</v>
      </c>
      <c r="H3529" s="75">
        <v>1320</v>
      </c>
      <c r="I3529" s="102">
        <f t="shared" si="251"/>
        <v>13.2</v>
      </c>
      <c r="J3529" s="102">
        <v>3.7229999999999999</v>
      </c>
      <c r="K3529" s="76">
        <v>100</v>
      </c>
      <c r="L3529" s="70">
        <v>412</v>
      </c>
      <c r="M3529" s="103">
        <f t="shared" si="252"/>
        <v>4.12</v>
      </c>
      <c r="N3529" s="103">
        <v>2.1</v>
      </c>
      <c r="O3529" s="74">
        <v>100</v>
      </c>
      <c r="P3529" s="192">
        <f t="shared" si="253"/>
        <v>3.203883495145631</v>
      </c>
      <c r="Q3529" s="79" t="s">
        <v>718</v>
      </c>
      <c r="R3529" s="75"/>
      <c r="S3529" s="3"/>
      <c r="T3529" s="3"/>
      <c r="U3529" s="194" t="s">
        <v>17376</v>
      </c>
      <c r="V3529" s="230">
        <v>0.51388888888888895</v>
      </c>
      <c r="W3529" s="221">
        <v>0.68055555555555547</v>
      </c>
      <c r="X3529" s="218">
        <f t="shared" si="254"/>
        <v>0.16666666666666652</v>
      </c>
    </row>
    <row r="3557" spans="9:9" x14ac:dyDescent="0.3">
      <c r="I3557" s="8"/>
    </row>
  </sheetData>
  <sortState ref="A2699:X3529">
    <sortCondition ref="U2699:U3529"/>
  </sortState>
  <mergeCells count="16">
    <mergeCell ref="V1:V2"/>
    <mergeCell ref="W1:W2"/>
    <mergeCell ref="Q1:Q2"/>
    <mergeCell ref="X1:X2"/>
    <mergeCell ref="R1:T2"/>
    <mergeCell ref="U1:U2"/>
    <mergeCell ref="A1:A2"/>
    <mergeCell ref="B1:B2"/>
    <mergeCell ref="C1:C2"/>
    <mergeCell ref="D1:D2"/>
    <mergeCell ref="E1:E2"/>
    <mergeCell ref="F1:F2"/>
    <mergeCell ref="P1:P2"/>
    <mergeCell ref="G1:G2"/>
    <mergeCell ref="H1:K1"/>
    <mergeCell ref="L1:O1"/>
  </mergeCells>
  <phoneticPr fontId="1" type="noConversion"/>
  <conditionalFormatting sqref="Q3529 Q206:Q1481 V3:W1481 Q1488:Q2489 V1488:W2489 Q2697:Q3478 V2697:W3522 V3524:W3529 Q3524:Q3527 Q3480:Q3522">
    <cfRule type="containsBlanks" dxfId="11" priority="1329">
      <formula>LEN(TRIM(Q3))=0</formula>
    </cfRule>
  </conditionalFormatting>
  <conditionalFormatting sqref="Z30:Z233">
    <cfRule type="duplicateValues" dxfId="10" priority="1336"/>
  </conditionalFormatting>
  <conditionalFormatting sqref="X2285:X2489 X2697:X3522 X3524:X3527">
    <cfRule type="cellIs" dxfId="9" priority="19" operator="equal">
      <formula>"""No Data"""</formula>
    </cfRule>
  </conditionalFormatting>
  <conditionalFormatting sqref="Q2490:Q2696 V2490:W2696">
    <cfRule type="containsBlanks" dxfId="8" priority="18">
      <formula>LEN(TRIM(Q2490))=0</formula>
    </cfRule>
  </conditionalFormatting>
  <conditionalFormatting sqref="X2490:X2696">
    <cfRule type="cellIs" dxfId="7" priority="17" operator="equal">
      <formula>"""No Data"""</formula>
    </cfRule>
  </conditionalFormatting>
  <conditionalFormatting sqref="R2900:R3300">
    <cfRule type="notContainsBlanks" dxfId="6" priority="12">
      <formula>LEN(TRIM(R2900))&gt;0</formula>
    </cfRule>
  </conditionalFormatting>
  <conditionalFormatting sqref="J2900:J3099 N2900:N3099">
    <cfRule type="cellIs" dxfId="5" priority="11" operator="greaterThan">
      <formula>10</formula>
    </cfRule>
  </conditionalFormatting>
  <conditionalFormatting sqref="H2900:P3099">
    <cfRule type="containsBlanks" dxfId="4" priority="10">
      <formula>LEN(TRIM(H2900))=0</formula>
    </cfRule>
  </conditionalFormatting>
  <conditionalFormatting sqref="Q3523 V3523:W3523">
    <cfRule type="containsBlanks" dxfId="3" priority="4">
      <formula>LEN(TRIM(Q3523))=0</formula>
    </cfRule>
  </conditionalFormatting>
  <conditionalFormatting sqref="X3523">
    <cfRule type="cellIs" dxfId="2" priority="3" operator="equal">
      <formula>"""No Data"""</formula>
    </cfRule>
  </conditionalFormatting>
  <conditionalFormatting sqref="Q3479">
    <cfRule type="containsBlanks" dxfId="1" priority="2">
      <formula>LEN(TRIM(Q3479))=0</formula>
    </cfRule>
  </conditionalFormatting>
  <conditionalFormatting sqref="D1:D1048576">
    <cfRule type="cellIs" dxfId="0" priority="1" operator="greaterThan">
      <formula>80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H1556"/>
  <sheetViews>
    <sheetView zoomScale="70" zoomScaleNormal="70" workbookViewId="0">
      <pane xSplit="1" ySplit="2" topLeftCell="V3" activePane="bottomRight" state="frozen"/>
      <selection pane="topRight" activeCell="B1" sqref="B1"/>
      <selection pane="bottomLeft" activeCell="A3" sqref="A3"/>
      <selection pane="bottomRight" activeCell="U3" sqref="U3"/>
    </sheetView>
  </sheetViews>
  <sheetFormatPr defaultRowHeight="16.5" x14ac:dyDescent="0.3"/>
  <cols>
    <col min="1" max="1" width="9.625" style="10" bestFit="1" customWidth="1"/>
    <col min="2" max="2" width="23.125" style="68" bestFit="1" customWidth="1"/>
    <col min="3" max="3" width="5.25" style="2" bestFit="1" customWidth="1"/>
    <col min="4" max="4" width="7.375" style="2" bestFit="1" customWidth="1"/>
    <col min="5" max="5" width="12.25" style="2" bestFit="1" customWidth="1"/>
    <col min="6" max="6" width="18.375" style="2" bestFit="1" customWidth="1"/>
    <col min="7" max="7" width="23.625" style="69" bestFit="1" customWidth="1"/>
    <col min="8" max="8" width="11.125" style="68" bestFit="1" customWidth="1"/>
    <col min="9" max="9" width="17.625" style="2" bestFit="1" customWidth="1"/>
    <col min="10" max="10" width="19.875" style="2" bestFit="1" customWidth="1"/>
    <col min="11" max="11" width="9.25" style="69" bestFit="1" customWidth="1"/>
    <col min="12" max="12" width="11.125" style="68" bestFit="1" customWidth="1"/>
    <col min="13" max="13" width="17.125" style="2" bestFit="1" customWidth="1"/>
    <col min="14" max="14" width="17.25" style="2" bestFit="1" customWidth="1"/>
    <col min="15" max="15" width="9.25" style="69" bestFit="1" customWidth="1"/>
    <col min="16" max="16" width="12.5" style="77" bestFit="1" customWidth="1"/>
    <col min="17" max="17" width="13.5" style="77" bestFit="1" customWidth="1"/>
    <col min="18" max="18" width="8.75" style="68" bestFit="1" customWidth="1"/>
    <col min="19" max="20" width="9.375" style="2" bestFit="1" customWidth="1"/>
    <col min="21" max="21" width="9" style="227"/>
    <col min="22" max="22" width="9" style="68"/>
    <col min="23" max="23" width="8.625" style="69" customWidth="1"/>
    <col min="24" max="24" width="14.375" style="77" bestFit="1" customWidth="1"/>
    <col min="28" max="28" width="14.375" customWidth="1"/>
    <col min="29" max="29" width="16" customWidth="1"/>
    <col min="30" max="30" width="18.375" bestFit="1" customWidth="1"/>
    <col min="31" max="31" width="16.875" customWidth="1"/>
    <col min="32" max="32" width="16.625" customWidth="1"/>
    <col min="33" max="33" width="15.375" customWidth="1"/>
    <col min="34" max="34" width="12.625" customWidth="1"/>
  </cols>
  <sheetData>
    <row r="1" spans="1:34" s="2" customFormat="1" x14ac:dyDescent="0.3">
      <c r="A1" s="281" t="s">
        <v>663</v>
      </c>
      <c r="B1" s="283" t="s">
        <v>664</v>
      </c>
      <c r="C1" s="285" t="s">
        <v>665</v>
      </c>
      <c r="D1" s="285" t="s">
        <v>666</v>
      </c>
      <c r="E1" s="285" t="s">
        <v>667</v>
      </c>
      <c r="F1" s="285" t="s">
        <v>668</v>
      </c>
      <c r="G1" s="289" t="s">
        <v>669</v>
      </c>
      <c r="H1" s="283" t="s">
        <v>673</v>
      </c>
      <c r="I1" s="285"/>
      <c r="J1" s="285"/>
      <c r="K1" s="289"/>
      <c r="L1" s="283" t="s">
        <v>674</v>
      </c>
      <c r="M1" s="285"/>
      <c r="N1" s="285"/>
      <c r="O1" s="289"/>
      <c r="P1" s="287" t="s">
        <v>684</v>
      </c>
      <c r="Q1" s="287" t="s">
        <v>715</v>
      </c>
      <c r="R1" s="283" t="s">
        <v>675</v>
      </c>
      <c r="S1" s="285"/>
      <c r="T1" s="285"/>
      <c r="U1" s="287" t="s">
        <v>17347</v>
      </c>
      <c r="V1" s="283" t="s">
        <v>922</v>
      </c>
      <c r="W1" s="289" t="s">
        <v>923</v>
      </c>
      <c r="X1" s="287" t="s">
        <v>1349</v>
      </c>
    </row>
    <row r="2" spans="1:34" s="2" customFormat="1" ht="17.25" thickBot="1" x14ac:dyDescent="0.35">
      <c r="A2" s="282"/>
      <c r="B2" s="284"/>
      <c r="C2" s="286"/>
      <c r="D2" s="286"/>
      <c r="E2" s="286"/>
      <c r="F2" s="286"/>
      <c r="G2" s="290"/>
      <c r="H2" s="75" t="s">
        <v>670</v>
      </c>
      <c r="I2" s="3" t="s">
        <v>671</v>
      </c>
      <c r="J2" s="3" t="s">
        <v>694</v>
      </c>
      <c r="K2" s="76" t="s">
        <v>672</v>
      </c>
      <c r="L2" s="75" t="s">
        <v>670</v>
      </c>
      <c r="M2" s="3" t="s">
        <v>671</v>
      </c>
      <c r="N2" s="3" t="s">
        <v>694</v>
      </c>
      <c r="O2" s="76" t="s">
        <v>672</v>
      </c>
      <c r="P2" s="291"/>
      <c r="Q2" s="291"/>
      <c r="R2" s="284"/>
      <c r="S2" s="286"/>
      <c r="T2" s="286"/>
      <c r="U2" s="291"/>
      <c r="V2" s="284"/>
      <c r="W2" s="290"/>
      <c r="X2" s="291"/>
      <c r="Z2" s="21"/>
    </row>
    <row r="3" spans="1:34" x14ac:dyDescent="0.3">
      <c r="A3" s="183" t="s">
        <v>3956</v>
      </c>
      <c r="B3" s="68" t="s">
        <v>1339</v>
      </c>
      <c r="C3" s="2" t="s">
        <v>1</v>
      </c>
      <c r="D3" s="2">
        <v>46</v>
      </c>
      <c r="E3" s="6">
        <v>26667</v>
      </c>
      <c r="F3" s="7">
        <v>43738.708182870374</v>
      </c>
      <c r="G3" s="69" t="s">
        <v>4</v>
      </c>
      <c r="H3" s="68">
        <v>1536</v>
      </c>
      <c r="I3" s="8">
        <f t="shared" ref="I3:I66" si="0">H3/K3</f>
        <v>11.294117647058824</v>
      </c>
      <c r="J3" s="2">
        <v>0.93600000000000005</v>
      </c>
      <c r="K3" s="69">
        <v>136</v>
      </c>
      <c r="L3" s="68">
        <v>378</v>
      </c>
      <c r="M3" s="8">
        <f t="shared" ref="M3:M66" si="1">L3/O3</f>
        <v>2.7794117647058822</v>
      </c>
      <c r="N3" s="2">
        <v>0.51200000000000001</v>
      </c>
      <c r="O3" s="69">
        <f t="shared" ref="O3:O34" si="2">K3</f>
        <v>136</v>
      </c>
      <c r="P3" s="181">
        <f t="shared" ref="P3:P66" si="3">I3/M3</f>
        <v>4.0634920634920642</v>
      </c>
      <c r="Q3" s="77" t="s">
        <v>1357</v>
      </c>
      <c r="V3" s="84">
        <v>0.53263888888888888</v>
      </c>
      <c r="W3" s="85">
        <v>0.70833333333333337</v>
      </c>
      <c r="X3" s="86">
        <f t="shared" ref="X3:X66" si="4">IF(AND(W3&lt;&gt;0,V3&lt;&gt;0),W3-V3,"No_data")</f>
        <v>0.17569444444444449</v>
      </c>
      <c r="AA3" s="107" t="s">
        <v>712</v>
      </c>
      <c r="AB3" s="19" t="s">
        <v>687</v>
      </c>
      <c r="AC3" s="5" t="s">
        <v>689</v>
      </c>
      <c r="AD3" s="19" t="s">
        <v>688</v>
      </c>
      <c r="AE3" s="5" t="s">
        <v>690</v>
      </c>
      <c r="AF3" s="123" t="s">
        <v>685</v>
      </c>
      <c r="AG3" s="111" t="s">
        <v>1350</v>
      </c>
      <c r="AH3" s="42"/>
    </row>
    <row r="4" spans="1:34" x14ac:dyDescent="0.3">
      <c r="A4" s="183" t="s">
        <v>3957</v>
      </c>
      <c r="B4" s="68" t="s">
        <v>1340</v>
      </c>
      <c r="C4" s="2" t="s">
        <v>1</v>
      </c>
      <c r="D4" s="2">
        <v>46</v>
      </c>
      <c r="E4" s="6">
        <v>26776</v>
      </c>
      <c r="F4" s="7">
        <v>43738.721562500003</v>
      </c>
      <c r="G4" s="69" t="s">
        <v>4</v>
      </c>
      <c r="H4" s="68">
        <v>2453</v>
      </c>
      <c r="I4" s="8">
        <f t="shared" si="0"/>
        <v>23.58653846153846</v>
      </c>
      <c r="J4" s="2">
        <v>1.3340000000000001</v>
      </c>
      <c r="K4" s="69">
        <v>104</v>
      </c>
      <c r="L4" s="68">
        <v>680</v>
      </c>
      <c r="M4" s="8">
        <f t="shared" si="1"/>
        <v>6.5384615384615383</v>
      </c>
      <c r="N4" s="2">
        <v>0.501</v>
      </c>
      <c r="O4" s="69">
        <f t="shared" si="2"/>
        <v>104</v>
      </c>
      <c r="P4" s="181">
        <f t="shared" si="3"/>
        <v>3.6073529411764702</v>
      </c>
      <c r="Q4" s="77" t="s">
        <v>1357</v>
      </c>
      <c r="V4" s="84">
        <v>0.54097222222222219</v>
      </c>
      <c r="W4" s="85">
        <v>0.72222222222222221</v>
      </c>
      <c r="X4" s="86">
        <f t="shared" si="4"/>
        <v>0.18125000000000002</v>
      </c>
      <c r="AA4" s="114">
        <f ca="1">COUNTIF(OFFSET(C3,0,0,COUNTA(C:C)),"M")</f>
        <v>385</v>
      </c>
      <c r="AB4" s="116">
        <f ca="1">AVERAGE(OFFSET(I3,0,0,COUNTA(I:I)))</f>
        <v>19.964803539159742</v>
      </c>
      <c r="AC4" s="115">
        <f ca="1">AVERAGE(OFFSET(J3,0,0,COUNTA(J:J)))</f>
        <v>1.7553093053735269</v>
      </c>
      <c r="AD4" s="116">
        <f ca="1">AVERAGE(OFFSET(M3,0,0,COUNTA(M:M)))</f>
        <v>5.2859179473084161</v>
      </c>
      <c r="AE4" s="115">
        <f ca="1">AVERAGE(OFFSET(N3,0,0,COUNTA(N:N)))</f>
        <v>0.80359587155963363</v>
      </c>
      <c r="AF4" s="124">
        <f ca="1">AVERAGE(OFFSET(P3,0,0,COUNTA(P:P)))</f>
        <v>3.9521534418009474</v>
      </c>
      <c r="AG4" s="117">
        <f ca="1">AVERAGE(OFFSET(X3,0,0,COUNTA(X:X)))</f>
        <v>0.14998270715013809</v>
      </c>
      <c r="AH4" s="42"/>
    </row>
    <row r="5" spans="1:34" x14ac:dyDescent="0.3">
      <c r="A5" s="183" t="s">
        <v>4415</v>
      </c>
      <c r="B5" s="68" t="s">
        <v>721</v>
      </c>
      <c r="C5" s="2" t="s">
        <v>1</v>
      </c>
      <c r="D5" s="2">
        <v>41</v>
      </c>
      <c r="E5" s="6">
        <v>28519</v>
      </c>
      <c r="F5" s="7">
        <v>43739.577766203707</v>
      </c>
      <c r="G5" s="69" t="s">
        <v>4</v>
      </c>
      <c r="H5" s="68">
        <v>1133</v>
      </c>
      <c r="I5" s="8">
        <f t="shared" si="0"/>
        <v>11.33</v>
      </c>
      <c r="J5" s="2">
        <v>0.85299999999999998</v>
      </c>
      <c r="K5" s="69">
        <v>100</v>
      </c>
      <c r="L5" s="68">
        <v>328</v>
      </c>
      <c r="M5" s="8">
        <f t="shared" si="1"/>
        <v>3.28</v>
      </c>
      <c r="N5" s="2">
        <v>0.45100000000000001</v>
      </c>
      <c r="O5" s="69">
        <f t="shared" si="2"/>
        <v>100</v>
      </c>
      <c r="P5" s="181">
        <f t="shared" si="3"/>
        <v>3.4542682926829271</v>
      </c>
      <c r="Q5" s="77" t="s">
        <v>4416</v>
      </c>
      <c r="V5" s="84">
        <v>0.40972222222222227</v>
      </c>
      <c r="W5" s="85">
        <v>0.58333333333333337</v>
      </c>
      <c r="X5" s="86">
        <f t="shared" si="4"/>
        <v>0.1736111111111111</v>
      </c>
      <c r="AA5" s="108" t="s">
        <v>713</v>
      </c>
      <c r="AB5" s="119" t="s">
        <v>695</v>
      </c>
      <c r="AC5" s="118" t="s">
        <v>704</v>
      </c>
      <c r="AD5" s="119" t="s">
        <v>700</v>
      </c>
      <c r="AE5" s="118" t="s">
        <v>708</v>
      </c>
      <c r="AF5" s="119" t="s">
        <v>693</v>
      </c>
      <c r="AG5" s="120" t="s">
        <v>1351</v>
      </c>
      <c r="AH5" s="42"/>
    </row>
    <row r="6" spans="1:34" x14ac:dyDescent="0.3">
      <c r="A6" s="183" t="s">
        <v>4417</v>
      </c>
      <c r="B6" s="68" t="s">
        <v>833</v>
      </c>
      <c r="C6" s="2" t="s">
        <v>1</v>
      </c>
      <c r="D6" s="2">
        <v>45</v>
      </c>
      <c r="E6" s="6">
        <v>26969</v>
      </c>
      <c r="F6" s="7">
        <v>43739.604155092595</v>
      </c>
      <c r="G6" s="69" t="s">
        <v>4</v>
      </c>
      <c r="H6" s="68">
        <v>2422</v>
      </c>
      <c r="I6" s="8">
        <f t="shared" si="0"/>
        <v>22.425925925925927</v>
      </c>
      <c r="J6" s="2">
        <v>2.1579999999999999</v>
      </c>
      <c r="K6" s="69">
        <v>108</v>
      </c>
      <c r="L6" s="68">
        <v>502</v>
      </c>
      <c r="M6" s="8">
        <f t="shared" si="1"/>
        <v>4.6481481481481479</v>
      </c>
      <c r="N6" s="2">
        <v>0.48</v>
      </c>
      <c r="O6" s="69">
        <f t="shared" si="2"/>
        <v>108</v>
      </c>
      <c r="P6" s="181">
        <f t="shared" si="3"/>
        <v>4.8247011952191237</v>
      </c>
      <c r="Q6" s="77" t="s">
        <v>4416</v>
      </c>
      <c r="V6" s="84">
        <v>0.45902777777777781</v>
      </c>
      <c r="W6" s="85">
        <v>0.61805555555555558</v>
      </c>
      <c r="X6" s="86">
        <f t="shared" si="4"/>
        <v>0.15902777777777777</v>
      </c>
      <c r="AA6" s="114">
        <f ca="1">COUNTIF(OFFSET(C3,0,0,COUNTA(C:C)),"F")</f>
        <v>1141</v>
      </c>
      <c r="AB6" s="116">
        <f ca="1">_xlfn.STDEV.S(OFFSET(I3,0,0,COUNTA(I:I)))</f>
        <v>7.6647295970310534</v>
      </c>
      <c r="AC6" s="115">
        <f ca="1">_xlfn.STDEV.S(OFFSET(J3,0,0,COUNTA(J:J)))</f>
        <v>0.7720976893971192</v>
      </c>
      <c r="AD6" s="116">
        <f ca="1">_xlfn.STDEV.S(OFFSET(M3,0,0,COUNTA(M:M)))</f>
        <v>2.1709842814018669</v>
      </c>
      <c r="AE6" s="115">
        <f ca="1">_xlfn.STDEV.S(OFFSET(N3,0,0,COUNTA(N:N)))</f>
        <v>0.29485418264892849</v>
      </c>
      <c r="AF6" s="116">
        <f ca="1">_xlfn.STDEV.S(OFFSET(P3,0,0,COUNTA(P:P)))</f>
        <v>1.2844025727806079</v>
      </c>
      <c r="AG6" s="117">
        <f ca="1">_xlfn.STDEV.S(OFFSET(X3,0,0,COUNTA(X:X)))</f>
        <v>1.5451642066607187E-2</v>
      </c>
      <c r="AH6" s="42"/>
    </row>
    <row r="7" spans="1:34" x14ac:dyDescent="0.3">
      <c r="A7" s="183" t="s">
        <v>4418</v>
      </c>
      <c r="B7" s="68" t="s">
        <v>64</v>
      </c>
      <c r="C7" s="2" t="s">
        <v>1</v>
      </c>
      <c r="D7" s="2">
        <v>47</v>
      </c>
      <c r="E7" s="6">
        <v>26561</v>
      </c>
      <c r="F7" s="7">
        <v>43739.614270833335</v>
      </c>
      <c r="G7" s="69" t="s">
        <v>4</v>
      </c>
      <c r="H7" s="68">
        <v>1989</v>
      </c>
      <c r="I7" s="8">
        <f t="shared" si="0"/>
        <v>18.764150943396228</v>
      </c>
      <c r="J7" s="2">
        <v>1.3280000000000001</v>
      </c>
      <c r="K7" s="69">
        <v>106</v>
      </c>
      <c r="L7" s="68">
        <v>346</v>
      </c>
      <c r="M7" s="8">
        <f t="shared" si="1"/>
        <v>3.2641509433962264</v>
      </c>
      <c r="N7" s="2">
        <v>0.443</v>
      </c>
      <c r="O7" s="69">
        <f t="shared" si="2"/>
        <v>106</v>
      </c>
      <c r="P7" s="181">
        <f t="shared" si="3"/>
        <v>5.7485549132947984</v>
      </c>
      <c r="Q7" s="77" t="s">
        <v>4416</v>
      </c>
      <c r="V7" s="84">
        <v>0.45277777777777778</v>
      </c>
      <c r="W7" s="85">
        <v>0.60416666666666663</v>
      </c>
      <c r="X7" s="86">
        <f t="shared" si="4"/>
        <v>0.15138888888888885</v>
      </c>
      <c r="AA7" s="4" t="s">
        <v>1341</v>
      </c>
      <c r="AB7" s="119" t="s">
        <v>696</v>
      </c>
      <c r="AC7" s="118" t="s">
        <v>705</v>
      </c>
      <c r="AD7" s="119" t="s">
        <v>701</v>
      </c>
      <c r="AE7" s="118" t="s">
        <v>709</v>
      </c>
      <c r="AF7" s="119" t="s">
        <v>691</v>
      </c>
      <c r="AG7" s="118" t="s">
        <v>1352</v>
      </c>
      <c r="AH7" s="42"/>
    </row>
    <row r="8" spans="1:34" x14ac:dyDescent="0.3">
      <c r="A8" s="183" t="s">
        <v>4419</v>
      </c>
      <c r="B8" s="68" t="s">
        <v>4420</v>
      </c>
      <c r="C8" s="2" t="s">
        <v>1</v>
      </c>
      <c r="D8" s="2">
        <v>72</v>
      </c>
      <c r="E8" s="6">
        <v>17212</v>
      </c>
      <c r="F8" s="7">
        <v>43739.624340277776</v>
      </c>
      <c r="G8" s="69" t="s">
        <v>4</v>
      </c>
      <c r="H8" s="68">
        <v>4337</v>
      </c>
      <c r="I8" s="8">
        <f t="shared" si="0"/>
        <v>31.427536231884059</v>
      </c>
      <c r="J8" s="2">
        <v>1.4239999999999999</v>
      </c>
      <c r="K8" s="69">
        <v>138</v>
      </c>
      <c r="L8" s="68">
        <v>913</v>
      </c>
      <c r="M8" s="8">
        <f t="shared" si="1"/>
        <v>6.6159420289855069</v>
      </c>
      <c r="N8" s="2">
        <v>0.72799999999999998</v>
      </c>
      <c r="O8" s="69">
        <f t="shared" si="2"/>
        <v>138</v>
      </c>
      <c r="P8" s="181">
        <f t="shared" si="3"/>
        <v>4.7502738225629795</v>
      </c>
      <c r="Q8" s="77" t="s">
        <v>4416</v>
      </c>
      <c r="V8" s="84">
        <v>0.4694444444444445</v>
      </c>
      <c r="W8" s="85">
        <v>0.63888888888888895</v>
      </c>
      <c r="X8" s="86">
        <f t="shared" si="4"/>
        <v>0.16944444444444445</v>
      </c>
      <c r="AA8" s="114">
        <f ca="1">IF(COUNTA(OFFSET(C3,0,0,COUNTA(C:C)))=AA4+AA6,AA4+AA6,"MISTAKE!")</f>
        <v>1526</v>
      </c>
      <c r="AB8" s="116">
        <f ca="1">MAX(OFFSET(I3,0,0,COUNTA(I:I)))</f>
        <v>56.969696969696969</v>
      </c>
      <c r="AC8" s="115">
        <f ca="1">MAX(OFFSET(J3,0,0,COUNTA(J:J)))</f>
        <v>8.9019999999999992</v>
      </c>
      <c r="AD8" s="116">
        <f ca="1">MAX(OFFSET(M3,0,0,COUNTA(M:M)))</f>
        <v>21.494949494949495</v>
      </c>
      <c r="AE8" s="115">
        <f ca="1">MAX(OFFSET(N3,0,0,COUNTA(N:N)))</f>
        <v>4.5730000000000004</v>
      </c>
      <c r="AF8" s="116">
        <f ca="1">MAX(OFFSET(P3,0,0,COUNTA(P:P)))</f>
        <v>12.862162162162162</v>
      </c>
      <c r="AG8" s="117">
        <f ca="1">MAX(OFFSET(X3,0,0,COUNTA(X:X)))</f>
        <v>0.21111111111111108</v>
      </c>
      <c r="AH8" s="42"/>
    </row>
    <row r="9" spans="1:34" x14ac:dyDescent="0.3">
      <c r="A9" s="183" t="s">
        <v>4421</v>
      </c>
      <c r="B9" s="68" t="s">
        <v>4422</v>
      </c>
      <c r="C9" s="2" t="s">
        <v>6</v>
      </c>
      <c r="D9" s="2">
        <v>42</v>
      </c>
      <c r="E9" s="6">
        <v>28150</v>
      </c>
      <c r="F9" s="7">
        <v>43739.635729166665</v>
      </c>
      <c r="G9" s="69" t="s">
        <v>4</v>
      </c>
      <c r="H9" s="68">
        <v>1276</v>
      </c>
      <c r="I9" s="8">
        <f t="shared" si="0"/>
        <v>11.095652173913043</v>
      </c>
      <c r="J9" s="2">
        <v>0.54600000000000004</v>
      </c>
      <c r="K9" s="69">
        <v>115</v>
      </c>
      <c r="L9" s="68">
        <v>504</v>
      </c>
      <c r="M9" s="8">
        <f t="shared" si="1"/>
        <v>4.3826086956521735</v>
      </c>
      <c r="N9" s="2">
        <v>0.52300000000000002</v>
      </c>
      <c r="O9" s="69">
        <f t="shared" si="2"/>
        <v>115</v>
      </c>
      <c r="P9" s="181">
        <f t="shared" si="3"/>
        <v>2.5317460317460321</v>
      </c>
      <c r="Q9" s="77" t="s">
        <v>4416</v>
      </c>
      <c r="V9" s="84">
        <v>0.4861111111111111</v>
      </c>
      <c r="W9" s="85">
        <v>0.65277777777777779</v>
      </c>
      <c r="X9" s="86">
        <f t="shared" si="4"/>
        <v>0.16666666666666669</v>
      </c>
      <c r="AA9" s="4"/>
      <c r="AB9" s="119" t="s">
        <v>697</v>
      </c>
      <c r="AC9" s="118" t="s">
        <v>706</v>
      </c>
      <c r="AD9" s="119" t="s">
        <v>702</v>
      </c>
      <c r="AE9" s="118" t="s">
        <v>710</v>
      </c>
      <c r="AF9" s="119" t="s">
        <v>698</v>
      </c>
      <c r="AG9" s="118" t="s">
        <v>1353</v>
      </c>
      <c r="AH9" s="42"/>
    </row>
    <row r="10" spans="1:34" x14ac:dyDescent="0.3">
      <c r="A10" s="183" t="s">
        <v>4423</v>
      </c>
      <c r="B10" s="68" t="s">
        <v>4424</v>
      </c>
      <c r="C10" s="2" t="s">
        <v>6</v>
      </c>
      <c r="D10" s="2">
        <v>61</v>
      </c>
      <c r="E10" s="6">
        <v>21121</v>
      </c>
      <c r="F10" s="7">
        <v>43739.658402777779</v>
      </c>
      <c r="G10" s="69" t="s">
        <v>4</v>
      </c>
      <c r="H10" s="68">
        <v>1435</v>
      </c>
      <c r="I10" s="8">
        <f t="shared" si="0"/>
        <v>15.105263157894736</v>
      </c>
      <c r="J10" s="2">
        <v>0.64400000000000002</v>
      </c>
      <c r="K10" s="69">
        <v>95</v>
      </c>
      <c r="L10" s="68">
        <v>470</v>
      </c>
      <c r="M10" s="8">
        <f t="shared" si="1"/>
        <v>4.9473684210526319</v>
      </c>
      <c r="N10" s="2">
        <v>0.33800000000000002</v>
      </c>
      <c r="O10" s="69">
        <f t="shared" si="2"/>
        <v>95</v>
      </c>
      <c r="P10" s="181">
        <f t="shared" si="3"/>
        <v>3.0531914893617018</v>
      </c>
      <c r="Q10" s="77" t="s">
        <v>4416</v>
      </c>
      <c r="V10" s="84">
        <v>0.51180555555555551</v>
      </c>
      <c r="W10" s="85">
        <v>0.67361111111111116</v>
      </c>
      <c r="X10" s="86">
        <f t="shared" si="4"/>
        <v>0.16180555555555565</v>
      </c>
      <c r="AA10" s="4"/>
      <c r="AB10" s="116">
        <f ca="1">MEDIAN(OFFSET(I3,0,0,COUNTA(I:I)))</f>
        <v>19.105555555555554</v>
      </c>
      <c r="AC10" s="115">
        <f ca="1">MEDIAN(OFFSET(J3,0,0,COUNTA(J:J)))</f>
        <v>1.6040000000000001</v>
      </c>
      <c r="AD10" s="116">
        <f ca="1">MEDIAN(OFFSET(M3,0,0,COUNTA(M:M)))</f>
        <v>4.9292929292929291</v>
      </c>
      <c r="AE10" s="115">
        <f ca="1">MEDIAN(OFFSET(N3,0,0,COUNTA(N:N)))</f>
        <v>0.74649999999999994</v>
      </c>
      <c r="AF10" s="116">
        <f ca="1">MEDIAN(OFFSET(P3,0,0,COUNTA(P:P)))</f>
        <v>3.7806721140259265</v>
      </c>
      <c r="AG10" s="117">
        <f ca="1">MEDIAN(OFFSET(X3,0,0,COUNTA(X:X)))</f>
        <v>0.14930555555555552</v>
      </c>
      <c r="AH10" s="42"/>
    </row>
    <row r="11" spans="1:34" x14ac:dyDescent="0.3">
      <c r="A11" s="183" t="s">
        <v>4425</v>
      </c>
      <c r="B11" s="68" t="s">
        <v>4426</v>
      </c>
      <c r="C11" s="2" t="s">
        <v>1</v>
      </c>
      <c r="D11" s="2">
        <v>49</v>
      </c>
      <c r="E11" s="6">
        <v>25601</v>
      </c>
      <c r="F11" s="7">
        <v>43739.679039351853</v>
      </c>
      <c r="G11" s="69" t="s">
        <v>4</v>
      </c>
      <c r="H11" s="68">
        <v>2361</v>
      </c>
      <c r="I11" s="8">
        <f t="shared" si="0"/>
        <v>22.065420560747665</v>
      </c>
      <c r="J11" s="2">
        <v>1.667</v>
      </c>
      <c r="K11" s="69">
        <v>107</v>
      </c>
      <c r="L11" s="68">
        <v>821</v>
      </c>
      <c r="M11" s="8">
        <f t="shared" si="1"/>
        <v>7.6728971962616823</v>
      </c>
      <c r="N11" s="2">
        <v>0.91900000000000004</v>
      </c>
      <c r="O11" s="69">
        <f t="shared" si="2"/>
        <v>107</v>
      </c>
      <c r="P11" s="181">
        <f t="shared" si="3"/>
        <v>2.8757612667478685</v>
      </c>
      <c r="Q11" s="77" t="s">
        <v>4416</v>
      </c>
      <c r="V11" s="84">
        <v>0.54097222222222219</v>
      </c>
      <c r="W11" s="85">
        <v>0.6875</v>
      </c>
      <c r="X11" s="86">
        <f t="shared" si="4"/>
        <v>0.14652777777777781</v>
      </c>
      <c r="AA11" s="4"/>
      <c r="AB11" s="18" t="s">
        <v>699</v>
      </c>
      <c r="AC11" s="10" t="s">
        <v>707</v>
      </c>
      <c r="AD11" s="18" t="s">
        <v>703</v>
      </c>
      <c r="AE11" s="10" t="s">
        <v>711</v>
      </c>
      <c r="AF11" s="18" t="s">
        <v>692</v>
      </c>
      <c r="AG11" s="10" t="s">
        <v>1354</v>
      </c>
      <c r="AH11" s="42"/>
    </row>
    <row r="12" spans="1:34" ht="17.25" thickBot="1" x14ac:dyDescent="0.35">
      <c r="A12" s="183" t="s">
        <v>2003</v>
      </c>
      <c r="B12" s="68" t="s">
        <v>303</v>
      </c>
      <c r="C12" s="2" t="s">
        <v>6</v>
      </c>
      <c r="D12" s="2">
        <v>51</v>
      </c>
      <c r="E12" s="6">
        <v>25099</v>
      </c>
      <c r="F12" s="7">
        <v>43740.610474537039</v>
      </c>
      <c r="G12" s="69" t="s">
        <v>4</v>
      </c>
      <c r="H12" s="68">
        <v>2025</v>
      </c>
      <c r="I12" s="8">
        <f t="shared" si="0"/>
        <v>13.14935064935065</v>
      </c>
      <c r="J12" s="2">
        <v>0.67400000000000004</v>
      </c>
      <c r="K12" s="69">
        <v>154</v>
      </c>
      <c r="L12" s="68">
        <v>399</v>
      </c>
      <c r="M12" s="8">
        <f t="shared" si="1"/>
        <v>2.5909090909090908</v>
      </c>
      <c r="N12" s="2">
        <v>0.49299999999999999</v>
      </c>
      <c r="O12" s="69">
        <f t="shared" si="2"/>
        <v>154</v>
      </c>
      <c r="P12" s="181">
        <f t="shared" si="3"/>
        <v>5.0751879699248121</v>
      </c>
      <c r="Q12" s="77" t="s">
        <v>4416</v>
      </c>
      <c r="V12" s="84">
        <v>0.44930555555555557</v>
      </c>
      <c r="W12" s="85">
        <v>0.625</v>
      </c>
      <c r="X12" s="86">
        <f t="shared" si="4"/>
        <v>0.17569444444444443</v>
      </c>
      <c r="AA12" s="109"/>
      <c r="AB12" s="110">
        <f ca="1">MIN(OFFSET(I3,0,0,COUNTA(I:I)))</f>
        <v>3.5757575757575757</v>
      </c>
      <c r="AC12" s="17">
        <f ca="1">MIN(OFFSET(J3,0,0,COUNTA(J:J)))</f>
        <v>0.371</v>
      </c>
      <c r="AD12" s="110">
        <f ca="1">MIN(OFFSET(M3,0,0,COUNTA(M:M)))</f>
        <v>1.202020202020202</v>
      </c>
      <c r="AE12" s="17">
        <f ca="1">MIN(OFFSET(N3,0,0,COUNTA(N:N)))</f>
        <v>0.16</v>
      </c>
      <c r="AF12" s="110">
        <f ca="1">MIN(OFFSET(P3,0,0,COUNTA(P:P)))</f>
        <v>1.1224790949335959</v>
      </c>
      <c r="AG12" s="113">
        <f ca="1">MIN(OFFSET(X3,0,0,COUNTA(X:X)))</f>
        <v>2.777777777777779E-2</v>
      </c>
      <c r="AH12" s="42"/>
    </row>
    <row r="13" spans="1:34" ht="17.25" thickBot="1" x14ac:dyDescent="0.35">
      <c r="A13" s="183" t="s">
        <v>4427</v>
      </c>
      <c r="B13" s="68" t="s">
        <v>4428</v>
      </c>
      <c r="C13" s="2" t="s">
        <v>1</v>
      </c>
      <c r="D13" s="2">
        <v>54</v>
      </c>
      <c r="E13" s="6">
        <v>23969</v>
      </c>
      <c r="F13" s="7">
        <v>43740.628333333334</v>
      </c>
      <c r="G13" s="69" t="s">
        <v>4</v>
      </c>
      <c r="H13" s="68">
        <v>2490</v>
      </c>
      <c r="I13" s="8">
        <f t="shared" si="0"/>
        <v>19.007633587786259</v>
      </c>
      <c r="J13" s="2">
        <v>1.47</v>
      </c>
      <c r="K13" s="69">
        <v>131</v>
      </c>
      <c r="L13" s="68">
        <v>547</v>
      </c>
      <c r="M13" s="8">
        <f t="shared" si="1"/>
        <v>4.1755725190839694</v>
      </c>
      <c r="N13" s="2">
        <v>0.56100000000000005</v>
      </c>
      <c r="O13" s="69">
        <f t="shared" si="2"/>
        <v>131</v>
      </c>
      <c r="P13" s="181">
        <f t="shared" si="3"/>
        <v>4.5521023765996347</v>
      </c>
      <c r="Q13" s="77" t="s">
        <v>4416</v>
      </c>
      <c r="V13" s="84">
        <v>0.47013888888888888</v>
      </c>
      <c r="W13" s="85">
        <v>0.63541666666666663</v>
      </c>
      <c r="X13" s="86">
        <f t="shared" si="4"/>
        <v>0.16527777777777775</v>
      </c>
      <c r="AA13" s="2"/>
      <c r="AB13" s="2"/>
      <c r="AC13" s="2"/>
      <c r="AD13" s="2"/>
      <c r="AE13" s="2"/>
      <c r="AF13" s="2"/>
      <c r="AG13" s="2"/>
      <c r="AH13" s="2"/>
    </row>
    <row r="14" spans="1:34" ht="17.25" thickBot="1" x14ac:dyDescent="0.35">
      <c r="A14" s="183" t="s">
        <v>4429</v>
      </c>
      <c r="B14" s="68" t="s">
        <v>4430</v>
      </c>
      <c r="C14" s="2" t="s">
        <v>1</v>
      </c>
      <c r="D14" s="2">
        <v>48</v>
      </c>
      <c r="E14" s="6">
        <v>25846</v>
      </c>
      <c r="F14" s="7">
        <v>43740.656689814816</v>
      </c>
      <c r="G14" s="69" t="s">
        <v>4</v>
      </c>
      <c r="H14" s="68">
        <v>1833</v>
      </c>
      <c r="I14" s="8">
        <f t="shared" si="0"/>
        <v>15.275</v>
      </c>
      <c r="J14" s="2">
        <v>1.506</v>
      </c>
      <c r="K14" s="69">
        <v>120</v>
      </c>
      <c r="L14" s="68">
        <v>356</v>
      </c>
      <c r="M14" s="8">
        <f t="shared" si="1"/>
        <v>2.9666666666666668</v>
      </c>
      <c r="N14" s="2">
        <v>0.25700000000000001</v>
      </c>
      <c r="O14" s="69">
        <f t="shared" si="2"/>
        <v>120</v>
      </c>
      <c r="P14" s="181">
        <f t="shared" si="3"/>
        <v>5.1488764044943816</v>
      </c>
      <c r="Q14" s="77" t="s">
        <v>4416</v>
      </c>
      <c r="V14" s="84">
        <v>0.49236111111111108</v>
      </c>
      <c r="W14" s="85">
        <v>0.65972222222222221</v>
      </c>
      <c r="X14" s="86">
        <f t="shared" si="4"/>
        <v>0.16736111111111113</v>
      </c>
      <c r="AA14" s="67" t="s">
        <v>5303</v>
      </c>
      <c r="AB14" s="143" t="s">
        <v>686</v>
      </c>
      <c r="AC14" s="133" t="s">
        <v>687</v>
      </c>
      <c r="AD14" s="134" t="s">
        <v>695</v>
      </c>
      <c r="AE14" s="139" t="s">
        <v>688</v>
      </c>
      <c r="AF14" s="140" t="s">
        <v>714</v>
      </c>
      <c r="AG14" s="130" t="s">
        <v>5305</v>
      </c>
      <c r="AH14" s="20" t="s">
        <v>5306</v>
      </c>
    </row>
    <row r="15" spans="1:34" x14ac:dyDescent="0.3">
      <c r="A15" s="183" t="s">
        <v>4431</v>
      </c>
      <c r="B15" s="68" t="s">
        <v>4432</v>
      </c>
      <c r="C15" s="2" t="s">
        <v>1</v>
      </c>
      <c r="D15" s="2">
        <v>28</v>
      </c>
      <c r="E15" s="6">
        <v>33157</v>
      </c>
      <c r="F15" s="7">
        <v>43740.667233796295</v>
      </c>
      <c r="G15" s="69" t="s">
        <v>4</v>
      </c>
      <c r="H15" s="68">
        <v>1194</v>
      </c>
      <c r="I15" s="8">
        <f t="shared" si="0"/>
        <v>10.382608695652173</v>
      </c>
      <c r="J15" s="2">
        <v>0.97899999999999998</v>
      </c>
      <c r="K15" s="69">
        <v>115</v>
      </c>
      <c r="L15" s="68">
        <v>342</v>
      </c>
      <c r="M15" s="8">
        <f t="shared" si="1"/>
        <v>2.973913043478261</v>
      </c>
      <c r="N15" s="2">
        <v>0.16</v>
      </c>
      <c r="O15" s="69">
        <f t="shared" si="2"/>
        <v>115</v>
      </c>
      <c r="P15" s="181">
        <f t="shared" si="3"/>
        <v>3.4912280701754383</v>
      </c>
      <c r="Q15" s="77" t="s">
        <v>4416</v>
      </c>
      <c r="V15" s="84">
        <v>0.47847222222222219</v>
      </c>
      <c r="W15" s="85">
        <v>0.67013888888888884</v>
      </c>
      <c r="X15" s="86">
        <f t="shared" si="4"/>
        <v>0.19166666666666665</v>
      </c>
      <c r="AA15" s="18" t="s">
        <v>16707</v>
      </c>
      <c r="AB15" s="4">
        <f ca="1">COUNTIFS(OFFSET(D3,0,0,COUNTA(D:D)),"&lt;20")</f>
        <v>26</v>
      </c>
      <c r="AC15" s="137">
        <f ca="1">AVERAGEIFS(OFFSET(I3,0,0,COUNTA(I:I)),OFFSET(D3,0,0,COUNTA(D:D)),"&lt;20")</f>
        <v>10.757867282290361</v>
      </c>
      <c r="AD15" s="135">
        <f t="array" aca="1" ref="AD15" ca="1">_xlfn.STDEV.S(IF(OFFSET(D3,0,0,IMSUB(COUNTA(D:D),1))&lt;20,OFFSET(I3,0,0,IMSUB(COUNTA(I:I),1))))</f>
        <v>3.8194243728815489</v>
      </c>
      <c r="AE15" s="137">
        <f ca="1">AVERAGEIFS(OFFSET(M3,0,0,COUNTA(M:M)),OFFSET(D3,0,0,COUNTA(D:D)),"&lt;20")</f>
        <v>3.0407496888742127</v>
      </c>
      <c r="AF15" s="135">
        <f t="array" aca="1" ref="AF15" ca="1">_xlfn.STDEV.S(IF(OFFSET(D3,0,0,IMSUB(COUNTA(D:D),1))&lt;20,OFFSET(M3,0,0,IMSUB(COUNTA(M:M),1))))</f>
        <v>1.428414441931575</v>
      </c>
      <c r="AG15" s="131">
        <f ca="1">AVERAGEIFS(OFFSET(P3,0,0,COUNTA(P:P)),OFFSET(D3,0,0,COUNTA(D:D)),"&lt;20")</f>
        <v>4.0825218618510153</v>
      </c>
      <c r="AH15" s="126">
        <f t="array" aca="1" ref="AH15" ca="1">_xlfn.STDEV.S(IF(OFFSET(D3,0,0,IMSUB(COUNTA(D:D),1))&lt;20,OFFSET(P3,0,0,IMSUB(COUNTA(P:P),1))))</f>
        <v>2.145402465702916</v>
      </c>
    </row>
    <row r="16" spans="1:34" x14ac:dyDescent="0.3">
      <c r="A16" s="183" t="s">
        <v>4433</v>
      </c>
      <c r="B16" s="68" t="s">
        <v>4434</v>
      </c>
      <c r="C16" s="2" t="s">
        <v>1</v>
      </c>
      <c r="D16" s="2">
        <v>37</v>
      </c>
      <c r="E16" s="6">
        <v>30166</v>
      </c>
      <c r="F16" s="7">
        <v>43740.679502314815</v>
      </c>
      <c r="G16" s="69" t="s">
        <v>4</v>
      </c>
      <c r="H16" s="68">
        <v>972</v>
      </c>
      <c r="I16" s="8">
        <f t="shared" si="0"/>
        <v>7.7142857142857144</v>
      </c>
      <c r="J16" s="2">
        <v>0.54900000000000004</v>
      </c>
      <c r="K16" s="69">
        <v>126</v>
      </c>
      <c r="L16" s="68">
        <v>319</v>
      </c>
      <c r="M16" s="8">
        <f t="shared" si="1"/>
        <v>2.5317460317460316</v>
      </c>
      <c r="N16" s="2">
        <v>0.501</v>
      </c>
      <c r="O16" s="69">
        <f t="shared" si="2"/>
        <v>126</v>
      </c>
      <c r="P16" s="181">
        <f t="shared" si="3"/>
        <v>3.0470219435736681</v>
      </c>
      <c r="Q16" s="77" t="s">
        <v>4416</v>
      </c>
      <c r="V16" s="84">
        <v>0.52569444444444446</v>
      </c>
      <c r="W16" s="85">
        <v>0.68055555555555547</v>
      </c>
      <c r="X16" s="86">
        <f t="shared" si="4"/>
        <v>0.15486111111111101</v>
      </c>
      <c r="AA16" s="18" t="s">
        <v>677</v>
      </c>
      <c r="AB16" s="4">
        <f ca="1">COUNTIFS(OFFSET(D3,0,0,COUNTA(D:D)),"&gt;=20",OFFSET(D3,0,0,COUNTA(D:D)),"&lt;30")</f>
        <v>39</v>
      </c>
      <c r="AC16" s="137">
        <f ca="1">AVERAGEIFS(OFFSET(I3,0,0,COUNTA(I:I)),OFFSET(D3,0,0,COUNTA(D:D)),"&gt;=20",OFFSET(D3,0,0,COUNTA(D:D)),"&lt;30")</f>
        <v>9.8614552379097589</v>
      </c>
      <c r="AD16" s="135">
        <f t="array" aca="1" ref="AD16" ca="1">_xlfn.STDEV.S(IF(OFFSET(D3,0,0,IMSUB(COUNTA(D:D),1))&gt;=20,IF(OFFSET(D3,0,0,IMSUB(COUNTA(D:D),1))&lt;30,OFFSET(I3,0,0,IMSUB(COUNTA(I:I),1)))))</f>
        <v>4.4717219518491502</v>
      </c>
      <c r="AE16" s="137">
        <f ca="1">AVERAGEIFS(OFFSET(M3,0,0,COUNTA(M:M)),OFFSET($D3,0,0,COUNTA($D:$D)),"&gt;=20",OFFSET($D3,0,0,COUNTA($D:$D)),"&lt;30")</f>
        <v>3.5333446515699927</v>
      </c>
      <c r="AF16" s="135">
        <f t="array" aca="1" ref="AF16" ca="1">_xlfn.STDEV.S(IF(OFFSET(D3,0,0,IMSUB(COUNTA(D:D),1))&gt;=20,IF(OFFSET(D3,0,0,IMSUB(COUNTA(D:D),1))&lt;30,OFFSET(M3,0,0,IMSUB(COUNTA(M:M),1)))))</f>
        <v>1.5404152681458341</v>
      </c>
      <c r="AG16" s="131">
        <f ca="1">AVERAGEIFS(OFFSET(P3,0,0,COUNTA(P:P)),OFFSET($D3,0,0,COUNTA($D:$D)),"&gt;=20",OFFSET($D3,0,0,COUNTA($D:$D)),"&lt;30")</f>
        <v>2.8432046530917328</v>
      </c>
      <c r="AH16" s="16">
        <f t="array" aca="1" ref="AH16" ca="1">_xlfn.STDEV.S(IF(OFFSET(D3,0,0,IMSUB(COUNTA(D:D),1))&gt;=20,IF(OFFSET(D3,0,0,IMSUB(COUNTA(D:D),1))&lt;30,OFFSET(P3,0,0,IMSUB(COUNTA(P:P),1)))))</f>
        <v>0.75365633243595676</v>
      </c>
    </row>
    <row r="17" spans="1:34" x14ac:dyDescent="0.3">
      <c r="A17" s="183" t="s">
        <v>4435</v>
      </c>
      <c r="B17" s="68" t="s">
        <v>4436</v>
      </c>
      <c r="C17" s="2" t="s">
        <v>1</v>
      </c>
      <c r="D17" s="2">
        <v>63</v>
      </c>
      <c r="E17" s="6">
        <v>20417</v>
      </c>
      <c r="F17" s="7">
        <v>43742.6012962963</v>
      </c>
      <c r="G17" s="69" t="s">
        <v>4</v>
      </c>
      <c r="H17" s="68">
        <v>1561</v>
      </c>
      <c r="I17" s="8">
        <f t="shared" si="0"/>
        <v>16.431578947368422</v>
      </c>
      <c r="J17" s="2">
        <v>1.506</v>
      </c>
      <c r="K17" s="69">
        <v>95</v>
      </c>
      <c r="L17" s="68">
        <v>372</v>
      </c>
      <c r="M17" s="8">
        <f t="shared" si="1"/>
        <v>3.9157894736842107</v>
      </c>
      <c r="N17" s="2">
        <v>0.42899999999999999</v>
      </c>
      <c r="O17" s="69">
        <f t="shared" si="2"/>
        <v>95</v>
      </c>
      <c r="P17" s="181">
        <f t="shared" si="3"/>
        <v>4.196236559139785</v>
      </c>
      <c r="Q17" s="77" t="s">
        <v>4416</v>
      </c>
      <c r="V17" s="84">
        <v>0.4465277777777778</v>
      </c>
      <c r="W17" s="85">
        <v>0.61111111111111105</v>
      </c>
      <c r="X17" s="86">
        <f t="shared" si="4"/>
        <v>0.16458333333333325</v>
      </c>
      <c r="AA17" s="18" t="s">
        <v>678</v>
      </c>
      <c r="AB17" s="4">
        <f ca="1">COUNTIFS(OFFSET(D3,0,0,COUNTA(D:D)),"&gt;=30",OFFSET(D3,0,0,COUNTA(D:D)),"&lt;40")</f>
        <v>93</v>
      </c>
      <c r="AC17" s="137">
        <f ca="1">AVERAGEIFS(OFFSET(I3,0,0,COUNTA(I:I)),OFFSET(D3,0,0,COUNTA(D:D)),"&gt;=30",OFFSET(D3,0,0,COUNTA(D:D)),"&lt;40")</f>
        <v>13.08210630758988</v>
      </c>
      <c r="AD17" s="135">
        <f t="array" aca="1" ref="AD17" ca="1">_xlfn.STDEV.S(IF(OFFSET(D3,0,0,IMSUB(COUNTA(D:D),1))&gt;=30,IF(OFFSET(D3,0,0,IMSUB(COUNTA(D:D),1))&lt;40,OFFSET(I3,0,0,IMSUB(COUNTA(I:I),1)))))</f>
        <v>4.5125377235168447</v>
      </c>
      <c r="AE17" s="137">
        <f ca="1">AVERAGEIFS(OFFSET(M3,0,0,COUNTA(M:M)),OFFSET(D3,0,0,COUNTA(D:D)),"&gt;=30",OFFSET(D3,0,0,COUNTA(D:D)),"&lt;40")</f>
        <v>3.874640379399088</v>
      </c>
      <c r="AF17" s="135">
        <f t="array" aca="1" ref="AF17" ca="1">_xlfn.STDEV.S(IF(OFFSET(D3,0,0,IMSUB(COUNTA(D:D),1))&gt;=30,IF(OFFSET(D3,0,0,IMSUB(COUNTA(D:D),1))&lt;40,OFFSET(M3,0,0,IMSUB(COUNTA(M:M),1)))))</f>
        <v>1.144174312640599</v>
      </c>
      <c r="AG17" s="131">
        <f ca="1">AVERAGEIFS(OFFSET(P3,0,0,COUNTA(P:P)),OFFSET($D3,0,0,COUNTA($D:$D)),"&gt;=30",OFFSET($D3,0,0,COUNTA($D:$D)),"&lt;40")</f>
        <v>3.4339763921380104</v>
      </c>
      <c r="AH17" s="16">
        <f t="array" aca="1" ref="AH17" ca="1">_xlfn.STDEV.S(IF(OFFSET(D3,0,0,IMSUB(COUNTA(D:D),1))&gt;=30,IF(OFFSET(D3,0,0,IMSUB(COUNTA(D:D),1))&lt;40,OFFSET(P3,0,0,IMSUB(COUNTA(P:P),1)))))</f>
        <v>0.9574465619170005</v>
      </c>
    </row>
    <row r="18" spans="1:34" x14ac:dyDescent="0.3">
      <c r="A18" s="183" t="s">
        <v>4437</v>
      </c>
      <c r="B18" s="68" t="s">
        <v>4438</v>
      </c>
      <c r="C18" s="2" t="s">
        <v>1</v>
      </c>
      <c r="D18" s="2">
        <v>38</v>
      </c>
      <c r="E18" s="6">
        <v>29720</v>
      </c>
      <c r="F18" s="7">
        <v>43742.615127314813</v>
      </c>
      <c r="G18" s="69" t="s">
        <v>4</v>
      </c>
      <c r="H18" s="68">
        <v>1371</v>
      </c>
      <c r="I18" s="8">
        <f t="shared" si="0"/>
        <v>14.28125</v>
      </c>
      <c r="J18" s="2">
        <v>1.1759999999999999</v>
      </c>
      <c r="K18" s="69">
        <v>96</v>
      </c>
      <c r="L18" s="68">
        <v>377</v>
      </c>
      <c r="M18" s="8">
        <f t="shared" si="1"/>
        <v>3.9270833333333335</v>
      </c>
      <c r="N18" s="2">
        <v>0.29899999999999999</v>
      </c>
      <c r="O18" s="69">
        <f t="shared" si="2"/>
        <v>96</v>
      </c>
      <c r="P18" s="181">
        <f t="shared" si="3"/>
        <v>3.636604774535809</v>
      </c>
      <c r="Q18" s="77" t="s">
        <v>4416</v>
      </c>
      <c r="V18" s="84">
        <v>0.46458333333333335</v>
      </c>
      <c r="W18" s="85">
        <v>0.61805555555555558</v>
      </c>
      <c r="X18" s="86">
        <f t="shared" si="4"/>
        <v>0.15347222222222223</v>
      </c>
      <c r="AA18" s="18" t="s">
        <v>679</v>
      </c>
      <c r="AB18" s="4">
        <f ca="1">COUNTIFS(OFFSET(D3,0,0,COUNTA(D:D)),"&gt;=40",OFFSET(D3,0,0,COUNTA(D:D)),"&lt;50")</f>
        <v>401</v>
      </c>
      <c r="AC18" s="137">
        <f ca="1">AVERAGEIFS(OFFSET(I3,0,0,COUNTA(I:I)),OFFSET(D3,0,0,COUNTA(D:D)),"&gt;=40",OFFSET(D3,0,0,COUNTA(D:D)),"&lt;50")</f>
        <v>17.408963181042509</v>
      </c>
      <c r="AD18" s="135">
        <f t="array" aca="1" ref="AD18" ca="1">_xlfn.STDEV.S(IF(OFFSET(D3,0,0,IMSUB(COUNTA(D:D),1))&gt;=40,IF(OFFSET(D3,0,0,IMSUB(COUNTA(D:D),1))&lt;50,OFFSET(I3,0,0,IMSUB(COUNTA(I:I),1)))))</f>
        <v>5.8380807150266856</v>
      </c>
      <c r="AE18" s="137">
        <f ca="1">AVERAGEIFS(OFFSET(M3,0,0,COUNTA(M:M)),OFFSET(D3,0,0,COUNTA(D:D)),"&gt;=40",OFFSET(D3,0,0,COUNTA(D:D)),"&lt;50")</f>
        <v>4.4575235567471392</v>
      </c>
      <c r="AF18" s="135">
        <f t="array" aca="1" ref="AF18" ca="1">_xlfn.STDEV.S(IF(OFFSET(D3,0,0,IMSUB(COUNTA(D:D),1))&gt;=40,IF(OFFSET(D3,0,0,IMSUB(COUNTA(D:D),1))&lt;50,OFFSET(M3,0,0,IMSUB(COUNTA(M:M),1)))))</f>
        <v>1.5964695929182937</v>
      </c>
      <c r="AG18" s="131">
        <f ca="1">AVERAGEIFS(OFFSET(P3,0,0,COUNTA(P:P)),OFFSET($D3,0,0,COUNTA($D:$D)),"&gt;=40",OFFSET($D3,0,0,COUNTA($D:$D)),"&lt;50")</f>
        <v>4.0271686388392745</v>
      </c>
      <c r="AH18" s="16">
        <f t="array" aca="1" ref="AH18" ca="1">_xlfn.STDEV.S(IF(OFFSET(D3,0,0,IMSUB(COUNTA(D:D),1))&gt;=40,IF(OFFSET(D3,0,0,IMSUB(COUNTA(D:D),1))&lt;50,OFFSET(P3,0,0,IMSUB(COUNTA(P:P),1)))))</f>
        <v>1.0815139420551005</v>
      </c>
    </row>
    <row r="19" spans="1:34" x14ac:dyDescent="0.3">
      <c r="A19" s="183" t="s">
        <v>4439</v>
      </c>
      <c r="B19" s="68" t="s">
        <v>4440</v>
      </c>
      <c r="C19" s="2" t="s">
        <v>1</v>
      </c>
      <c r="D19" s="2">
        <v>67</v>
      </c>
      <c r="E19" s="6">
        <v>19073</v>
      </c>
      <c r="F19" s="7">
        <v>43742.632002314815</v>
      </c>
      <c r="G19" s="69" t="s">
        <v>4</v>
      </c>
      <c r="H19" s="68">
        <v>2644</v>
      </c>
      <c r="I19" s="8">
        <f t="shared" si="0"/>
        <v>24.481481481481481</v>
      </c>
      <c r="J19" s="2">
        <v>1.476</v>
      </c>
      <c r="K19" s="69">
        <v>108</v>
      </c>
      <c r="L19" s="68">
        <v>601</v>
      </c>
      <c r="M19" s="8">
        <f t="shared" si="1"/>
        <v>5.5648148148148149</v>
      </c>
      <c r="N19" s="2">
        <v>0.95</v>
      </c>
      <c r="O19" s="69">
        <f t="shared" si="2"/>
        <v>108</v>
      </c>
      <c r="P19" s="181">
        <f t="shared" si="3"/>
        <v>4.3993344425956735</v>
      </c>
      <c r="Q19" s="77" t="s">
        <v>4416</v>
      </c>
      <c r="V19" s="84">
        <v>0.48333333333333334</v>
      </c>
      <c r="W19" s="85">
        <v>0.63194444444444442</v>
      </c>
      <c r="X19" s="86">
        <f t="shared" si="4"/>
        <v>0.14861111111111108</v>
      </c>
      <c r="AA19" s="18" t="s">
        <v>680</v>
      </c>
      <c r="AB19" s="4">
        <f ca="1">COUNTIFS(OFFSET(D3,0,0,COUNTA(D:D)),"&gt;=50",OFFSET(D3,0,0,COUNTA(D:D)),"&lt;60")</f>
        <v>484</v>
      </c>
      <c r="AC19" s="137">
        <f ca="1">AVERAGEIFS(OFFSET(I3,0,0,COUNTA(I:I)),OFFSET(D3,0,0,COUNTA(D:D)),"&gt;=50",OFFSET(D3,0,0,COUNTA(D:D)),"&lt;60")</f>
        <v>21.114698080354916</v>
      </c>
      <c r="AD19" s="135">
        <f t="array" aca="1" ref="AD19" ca="1">_xlfn.STDEV.S(IF(OFFSET(D3,0,0,IMSUB(COUNTA(D:D),1))&gt;=50,IF(OFFSET(D3,0,0,IMSUB(COUNTA(D:D),1))&lt;60,OFFSET(I3,0,0,IMSUB(COUNTA(I:I),1)))))</f>
        <v>7.3366040223207083</v>
      </c>
      <c r="AE19" s="137">
        <f ca="1">AVERAGEIFS(OFFSET(M3,0,0,COUNTA(M:M)),OFFSET(D3,0,0,COUNTA(D:D)),"&gt;=50",OFFSET(D3,0,0,COUNTA(D:D)),"&lt;60")</f>
        <v>5.0397052794052941</v>
      </c>
      <c r="AF19" s="135">
        <f t="array" aca="1" ref="AF19" ca="1">_xlfn.STDEV.S(IF(OFFSET(D3,0,0,IMSUB(COUNTA(D:D),1))&gt;=50,IF(OFFSET(D3,0,0,IMSUB(COUNTA(D:D),1))&lt;60,OFFSET(M3,0,0,IMSUB(COUNTA(M:M),1)))))</f>
        <v>1.5155809751846372</v>
      </c>
      <c r="AG19" s="131">
        <f ca="1">AVERAGEIFS(OFFSET(P3,0,0,COUNTA(P:P)),OFFSET($D3,0,0,COUNTA($D:$D)),"&gt;=50",OFFSET($D3,0,0,COUNTA($D:$D)),"&lt;60")</f>
        <v>4.3194394660329678</v>
      </c>
      <c r="AH19" s="16">
        <f t="array" aca="1" ref="AH19" ca="1">_xlfn.STDEV.S(IF(OFFSET(D3,0,0,IMSUB(COUNTA(D:D),1))&gt;=50,IF(OFFSET(D3,0,0,IMSUB(COUNTA(D:D),1))&lt;60,OFFSET(P3,0,0,IMSUB(COUNTA(P:P),1)))))</f>
        <v>1.3928065623628569</v>
      </c>
    </row>
    <row r="20" spans="1:34" x14ac:dyDescent="0.3">
      <c r="A20" s="183" t="s">
        <v>4441</v>
      </c>
      <c r="B20" s="68" t="s">
        <v>4442</v>
      </c>
      <c r="C20" s="2" t="s">
        <v>1</v>
      </c>
      <c r="D20" s="2">
        <v>77</v>
      </c>
      <c r="E20" s="6">
        <v>15510</v>
      </c>
      <c r="F20" s="7">
        <v>43742.644872685189</v>
      </c>
      <c r="G20" s="69" t="s">
        <v>4</v>
      </c>
      <c r="H20" s="68">
        <v>3019</v>
      </c>
      <c r="I20" s="8">
        <f t="shared" si="0"/>
        <v>27.953703703703702</v>
      </c>
      <c r="J20" s="2">
        <v>1.147</v>
      </c>
      <c r="K20" s="69">
        <v>108</v>
      </c>
      <c r="L20" s="68">
        <v>898</v>
      </c>
      <c r="M20" s="8">
        <f t="shared" si="1"/>
        <v>8.3148148148148149</v>
      </c>
      <c r="N20" s="2">
        <v>0.86099999999999999</v>
      </c>
      <c r="O20" s="69">
        <f t="shared" si="2"/>
        <v>108</v>
      </c>
      <c r="P20" s="181">
        <f t="shared" si="3"/>
        <v>3.361915367483296</v>
      </c>
      <c r="Q20" s="77" t="s">
        <v>4416</v>
      </c>
      <c r="V20" s="84">
        <v>0.49444444444444446</v>
      </c>
      <c r="W20" s="85">
        <v>0.64583333333333337</v>
      </c>
      <c r="X20" s="86">
        <f t="shared" si="4"/>
        <v>0.15138888888888891</v>
      </c>
      <c r="AA20" s="18" t="s">
        <v>681</v>
      </c>
      <c r="AB20" s="4">
        <f ca="1">COUNTIFS(OFFSET(D3,0,0,COUNTA(D:D)),"&gt;=60",OFFSET(D3,0,0,COUNTA(D:D)),"&lt;70")</f>
        <v>298</v>
      </c>
      <c r="AC20" s="137">
        <f ca="1">AVERAGEIFS(OFFSET(I3,0,0,COUNTA(I:I)),OFFSET(D3,0,0,COUNTA(D:D)),"&gt;=60",OFFSET(D3,0,0,COUNTA(D:D)),"&lt;70")</f>
        <v>23.695835844252439</v>
      </c>
      <c r="AD20" s="135">
        <f t="array" aca="1" ref="AD20" ca="1">_xlfn.STDEV.S(IF(OFFSET(D3,0,0,IMSUB(COUNTA(D:D),1))&gt;=60,IF(OFFSET(D3,0,0,IMSUB(COUNTA(D:D),1))&lt;70,OFFSET(I3,0,0,IMSUB(COUNTA(I:I),1)))))</f>
        <v>7.5929674104257225</v>
      </c>
      <c r="AE20" s="137">
        <f ca="1">AVERAGEIFS(OFFSET(M3,0,0,COUNTA(M:M)),OFFSET(D3,0,0,COUNTA(D:D)),"&gt;=60",OFFSET(D3,0,0,COUNTA(D:D)),"&lt;70")</f>
        <v>6.1785834261611505</v>
      </c>
      <c r="AF20" s="135">
        <f t="array" aca="1" ref="AF20" ca="1">_xlfn.STDEV.S(IF(OFFSET(D3,0,0,IMSUB(COUNTA(D:D),1))&gt;=60,IF(OFFSET(D3,0,0,IMSUB(COUNTA(D:D),1))&lt;70,OFFSET(M3,0,0,IMSUB(COUNTA(M:M),1)))))</f>
        <v>1.9352991895149083</v>
      </c>
      <c r="AG20" s="131">
        <f ca="1">AVERAGEIFS(OFFSET(P3,0,0,COUNTA(P:P)),OFFSET($D3,0,0,COUNTA($D:$D)),"&gt;=60",OFFSET($D3,0,0,COUNTA($D:$D)),"&lt;70")</f>
        <v>3.9931711578047318</v>
      </c>
      <c r="AH20" s="16">
        <f t="array" aca="1" ref="AH20" ca="1">_xlfn.STDEV.S(IF(OFFSET(D3,0,0,IMSUB(COUNTA(D:D),1))&gt;=60,IF(OFFSET(D3,0,0,IMSUB(COUNTA(D:D),1))&lt;70,OFFSET(P3,0,0,IMSUB(COUNTA(P:P),1)))))</f>
        <v>1.2283276033147603</v>
      </c>
    </row>
    <row r="21" spans="1:34" x14ac:dyDescent="0.3">
      <c r="A21" s="183" t="s">
        <v>4443</v>
      </c>
      <c r="B21" s="68" t="s">
        <v>4444</v>
      </c>
      <c r="C21" s="2" t="s">
        <v>1</v>
      </c>
      <c r="D21" s="2">
        <v>52</v>
      </c>
      <c r="E21" s="6">
        <v>24670</v>
      </c>
      <c r="F21" s="7">
        <v>43745.636053240742</v>
      </c>
      <c r="G21" s="69" t="s">
        <v>4</v>
      </c>
      <c r="H21" s="68">
        <v>790</v>
      </c>
      <c r="I21" s="8">
        <f t="shared" si="0"/>
        <v>12.34375</v>
      </c>
      <c r="J21" s="2">
        <v>0.82099999999999995</v>
      </c>
      <c r="K21" s="69">
        <v>64</v>
      </c>
      <c r="L21" s="68">
        <v>271</v>
      </c>
      <c r="M21" s="8">
        <f t="shared" si="1"/>
        <v>4.234375</v>
      </c>
      <c r="N21" s="2">
        <v>0.42699999999999999</v>
      </c>
      <c r="O21" s="69">
        <f t="shared" si="2"/>
        <v>64</v>
      </c>
      <c r="P21" s="181">
        <f t="shared" si="3"/>
        <v>2.915129151291513</v>
      </c>
      <c r="Q21" s="77" t="s">
        <v>4416</v>
      </c>
      <c r="V21" s="84">
        <v>0.49236111111111108</v>
      </c>
      <c r="W21" s="85">
        <v>0.63888888888888895</v>
      </c>
      <c r="X21" s="86">
        <f t="shared" si="4"/>
        <v>0.14652777777777787</v>
      </c>
      <c r="AA21" s="18" t="s">
        <v>682</v>
      </c>
      <c r="AB21" s="4">
        <f ca="1">COUNTIFS(OFFSET(D3,0,0,COUNTA(D:D)),"&gt;=70",OFFSET(D3,0,0,COUNTA(D:D)),"&lt;80")</f>
        <v>146</v>
      </c>
      <c r="AC21" s="137">
        <f ca="1">AVERAGEIFS(OFFSET(I3,0,0,COUNTA(I:I)),OFFSET(D3,0,0,COUNTA(D:D)),"&gt;=70",OFFSET(D3,0,0,COUNTA(D:D)),"&lt;80")</f>
        <v>23.423059632566705</v>
      </c>
      <c r="AD21" s="135">
        <f t="array" aca="1" ref="AD21" ca="1">_xlfn.STDEV.S(IF(OFFSET(D3,0,0,IMSUB(COUNTA(D:D),1))&gt;=70,IF(OFFSET(D3,0,0,IMSUB(COUNTA(D:D),1))&lt;80,OFFSET(I3,0,0,IMSUB(COUNTA(I:I),1)))))</f>
        <v>7.4399447663207532</v>
      </c>
      <c r="AE21" s="137">
        <f ca="1">AVERAGEIFS(OFFSET(M3,0,0,COUNTA(M:M)),OFFSET(D3,0,0,COUNTA(D:D)),"&gt;=70",OFFSET(D3,0,0,COUNTA(D:D)),"&lt;80")</f>
        <v>7.2589915690727702</v>
      </c>
      <c r="AF21" s="135">
        <f t="array" aca="1" ref="AF21" ca="1">_xlfn.STDEV.S(IF(OFFSET(D3,0,0,IMSUB(COUNTA(D:D),1))&gt;=70,IF(OFFSET(D3,0,0,IMSUB(COUNTA(D:D),1))&lt;80,OFFSET(M3,0,0,IMSUB(COUNTA(M:M),1)))))</f>
        <v>2.3493950129162111</v>
      </c>
      <c r="AG21" s="131">
        <f ca="1">AVERAGEIFS(OFFSET(P3,0,0,COUNTA(P:P)),OFFSET($D3,0,0,COUNTA($D:$D)),"&gt;=70",OFFSET($D3,0,0,COUNTA($D:$D)),"&lt;80")</f>
        <v>3.3723589414591055</v>
      </c>
      <c r="AH21" s="16">
        <f t="array" aca="1" ref="AH21" ca="1">_xlfn.STDEV.S(IF(OFFSET(D3,0,0,IMSUB(COUNTA(D:D),1))&gt;=70,IF(OFFSET(D3,0,0,IMSUB(COUNTA(D:D),1))&lt;80,OFFSET(P3,0,0,IMSUB(COUNTA(P:P),1)))))</f>
        <v>1.0770463197191011</v>
      </c>
    </row>
    <row r="22" spans="1:34" ht="17.25" thickBot="1" x14ac:dyDescent="0.35">
      <c r="A22" s="183" t="s">
        <v>4445</v>
      </c>
      <c r="B22" s="68" t="s">
        <v>4446</v>
      </c>
      <c r="C22" s="2" t="s">
        <v>1</v>
      </c>
      <c r="D22" s="2">
        <v>49</v>
      </c>
      <c r="E22" s="6">
        <v>25784</v>
      </c>
      <c r="F22" s="7">
        <v>43745.64775462963</v>
      </c>
      <c r="G22" s="69" t="s">
        <v>4</v>
      </c>
      <c r="H22" s="68">
        <v>1483</v>
      </c>
      <c r="I22" s="8">
        <f t="shared" si="0"/>
        <v>14.123809523809523</v>
      </c>
      <c r="J22" s="2">
        <v>0.88500000000000001</v>
      </c>
      <c r="K22" s="69">
        <v>105</v>
      </c>
      <c r="L22" s="68">
        <v>231</v>
      </c>
      <c r="M22" s="8">
        <f t="shared" si="1"/>
        <v>2.2000000000000002</v>
      </c>
      <c r="N22" s="2">
        <v>0.40200000000000002</v>
      </c>
      <c r="O22" s="69">
        <f t="shared" si="2"/>
        <v>105</v>
      </c>
      <c r="P22" s="181">
        <f t="shared" si="3"/>
        <v>6.4199134199134189</v>
      </c>
      <c r="Q22" s="77" t="s">
        <v>4416</v>
      </c>
      <c r="V22" s="84">
        <v>0.48472222222222222</v>
      </c>
      <c r="W22" s="85">
        <v>0.65277777777777779</v>
      </c>
      <c r="X22" s="86">
        <f t="shared" si="4"/>
        <v>0.16805555555555557</v>
      </c>
      <c r="AA22" s="18" t="s">
        <v>5304</v>
      </c>
      <c r="AB22" s="4">
        <f ca="1">COUNTIFS(OFFSET(D3,0,0,COUNTA(D:D)),"&gt;=80")</f>
        <v>39</v>
      </c>
      <c r="AC22" s="137">
        <f ca="1">AVERAGEIFS(OFFSET(I3,0,0,COUNTA(I:I)),OFFSET(D3,0,0,COUNTA(D:D)),"&gt;=80")</f>
        <v>23.172285028259889</v>
      </c>
      <c r="AD22" s="135">
        <f t="array" aca="1" ref="AD22" ca="1">_xlfn.STDEV.S(IF(OFFSET(D3,0,0,IMSUB(COUNTA(D:D),1))&gt;=80,OFFSET(I3,0,0,IMSUB(COUNTA(I:I),1))))</f>
        <v>6.6232799062523835</v>
      </c>
      <c r="AE22" s="137">
        <f ca="1">AVERAGEIFS(OFFSET(M3,0,0,COUNTA(M:M)),OFFSET(D3,0,0,COUNTA(D:D)),"&gt;=80")</f>
        <v>9.2665222414909536</v>
      </c>
      <c r="AF22" s="135">
        <f t="array" aca="1" ref="AF22" ca="1">_xlfn.STDEV.S(IF(OFFSET(D3,0,0,IMSUB(COUNTA(D:D),1))&gt;=80,OFFSET(M3,0,0,IMSUB(COUNTA(M:M),1))))</f>
        <v>4.3525705265683223</v>
      </c>
      <c r="AG22" s="131">
        <f ca="1">AVERAGEIFS(OFFSET(P3,0,0,COUNTA(P:P)),OFFSET(D3,0,0,COUNTA(D:D)),"&gt;=80")</f>
        <v>2.7375144007013383</v>
      </c>
      <c r="AH22" s="16">
        <f t="array" aca="1" ref="AH22" ca="1">_xlfn.STDEV.S(IF(OFFSET(D3,0,0,IMSUB(COUNTA(D:D),1))&gt;=80,OFFSET(P3,0,0,IMSUB(COUNTA(P:P),1))))</f>
        <v>0.82056677125759203</v>
      </c>
    </row>
    <row r="23" spans="1:34" ht="17.25" thickBot="1" x14ac:dyDescent="0.35">
      <c r="A23" s="183" t="s">
        <v>4447</v>
      </c>
      <c r="B23" s="68" t="s">
        <v>4448</v>
      </c>
      <c r="C23" s="2" t="s">
        <v>6</v>
      </c>
      <c r="D23" s="2">
        <v>31</v>
      </c>
      <c r="E23" s="6">
        <v>32374</v>
      </c>
      <c r="F23" s="7">
        <v>43745.660879629628</v>
      </c>
      <c r="G23" s="69" t="s">
        <v>4</v>
      </c>
      <c r="H23" s="68">
        <v>531</v>
      </c>
      <c r="I23" s="8">
        <f t="shared" si="0"/>
        <v>4.916666666666667</v>
      </c>
      <c r="J23" s="2">
        <v>0.39</v>
      </c>
      <c r="K23" s="69">
        <v>108</v>
      </c>
      <c r="L23" s="68">
        <v>217</v>
      </c>
      <c r="M23" s="8">
        <f t="shared" si="1"/>
        <v>2.0092592592592591</v>
      </c>
      <c r="N23" s="2">
        <v>0.25600000000000001</v>
      </c>
      <c r="O23" s="69">
        <f t="shared" si="2"/>
        <v>108</v>
      </c>
      <c r="P23" s="181">
        <f t="shared" si="3"/>
        <v>2.447004608294931</v>
      </c>
      <c r="Q23" s="77" t="s">
        <v>4416</v>
      </c>
      <c r="V23" s="84">
        <v>0.51736111111111105</v>
      </c>
      <c r="W23" s="85">
        <v>0.68055555555555547</v>
      </c>
      <c r="X23" s="86">
        <f t="shared" si="4"/>
        <v>0.16319444444444442</v>
      </c>
      <c r="AA23" s="67" t="s">
        <v>676</v>
      </c>
      <c r="AB23" s="143">
        <f ca="1">SUM(AB15:AB22)</f>
        <v>1526</v>
      </c>
      <c r="AC23" s="138">
        <f ca="1">AVERAGE(OFFSET(I3,0,0,COUNTA(I:I)))</f>
        <v>19.964803539159742</v>
      </c>
      <c r="AD23" s="136">
        <f ca="1">_xlfn.STDEV.S(OFFSET(I3,0,0,COUNTA(I:I)))</f>
        <v>7.6647295970310534</v>
      </c>
      <c r="AE23" s="141">
        <f ca="1">AVERAGE(OFFSET(J3,0,0,COUNTA(J:J)))</f>
        <v>1.7553093053735269</v>
      </c>
      <c r="AF23" s="142">
        <f ca="1">_xlfn.STDEV.S(OFFSET(M3,0,0,COUNTA(M:M)))</f>
        <v>2.1709842814018669</v>
      </c>
      <c r="AG23" s="132">
        <f ca="1">AVERAGE(OFFSET(P3,0,0,COUNTA(P:P)))</f>
        <v>3.9521534418009474</v>
      </c>
      <c r="AH23" s="129">
        <f ca="1">_xlfn.STDEV.S(OFFSET(P3,0,0,COUNTA(P:P)))</f>
        <v>1.2844025727806079</v>
      </c>
    </row>
    <row r="24" spans="1:34" x14ac:dyDescent="0.3">
      <c r="A24" s="183" t="s">
        <v>4451</v>
      </c>
      <c r="B24" s="68" t="s">
        <v>4452</v>
      </c>
      <c r="C24" s="2" t="s">
        <v>1</v>
      </c>
      <c r="D24" s="2">
        <v>63</v>
      </c>
      <c r="E24" s="6">
        <v>20411</v>
      </c>
      <c r="F24" s="7">
        <v>43749.572592592594</v>
      </c>
      <c r="G24" s="69" t="s">
        <v>4</v>
      </c>
      <c r="H24" s="68">
        <v>1836</v>
      </c>
      <c r="I24" s="8">
        <f t="shared" si="0"/>
        <v>21.857142857142858</v>
      </c>
      <c r="J24" s="2">
        <v>1.214</v>
      </c>
      <c r="K24" s="69">
        <v>84</v>
      </c>
      <c r="L24" s="68">
        <v>478</v>
      </c>
      <c r="M24" s="8">
        <f t="shared" si="1"/>
        <v>5.6904761904761907</v>
      </c>
      <c r="N24" s="2">
        <v>0.57999999999999996</v>
      </c>
      <c r="O24" s="69">
        <f t="shared" si="2"/>
        <v>84</v>
      </c>
      <c r="P24" s="181">
        <f t="shared" si="3"/>
        <v>3.8410041841004183</v>
      </c>
      <c r="Q24" s="77" t="s">
        <v>4416</v>
      </c>
      <c r="V24" s="84">
        <v>0.43194444444444446</v>
      </c>
      <c r="W24" s="85">
        <v>0.57638888888888895</v>
      </c>
      <c r="X24" s="86">
        <f t="shared" si="4"/>
        <v>0.14444444444444449</v>
      </c>
      <c r="AA24" s="29"/>
    </row>
    <row r="25" spans="1:34" x14ac:dyDescent="0.3">
      <c r="A25" s="183" t="s">
        <v>4453</v>
      </c>
      <c r="B25" s="68" t="s">
        <v>4454</v>
      </c>
      <c r="C25" s="2" t="s">
        <v>1</v>
      </c>
      <c r="D25" s="2">
        <v>78</v>
      </c>
      <c r="E25" s="6">
        <v>15223</v>
      </c>
      <c r="F25" s="7">
        <v>43749.591458333336</v>
      </c>
      <c r="G25" s="69" t="s">
        <v>4</v>
      </c>
      <c r="H25" s="68">
        <v>2644</v>
      </c>
      <c r="I25" s="8">
        <f t="shared" si="0"/>
        <v>19.585185185185185</v>
      </c>
      <c r="J25" s="2">
        <v>1.1220000000000001</v>
      </c>
      <c r="K25" s="69">
        <v>135</v>
      </c>
      <c r="L25" s="68">
        <v>804</v>
      </c>
      <c r="M25" s="8">
        <f t="shared" si="1"/>
        <v>5.9555555555555557</v>
      </c>
      <c r="N25" s="2">
        <v>0.67900000000000005</v>
      </c>
      <c r="O25" s="69">
        <f t="shared" si="2"/>
        <v>135</v>
      </c>
      <c r="P25" s="181">
        <f t="shared" si="3"/>
        <v>3.2885572139303481</v>
      </c>
      <c r="Q25" s="77" t="s">
        <v>4416</v>
      </c>
      <c r="V25" s="84">
        <v>0.43611111111111112</v>
      </c>
      <c r="W25" s="85">
        <v>0.59722222222222221</v>
      </c>
      <c r="X25" s="86">
        <f t="shared" si="4"/>
        <v>0.16111111111111109</v>
      </c>
      <c r="AA25" s="29"/>
    </row>
    <row r="26" spans="1:34" x14ac:dyDescent="0.3">
      <c r="A26" s="183" t="s">
        <v>4455</v>
      </c>
      <c r="B26" s="68" t="s">
        <v>4456</v>
      </c>
      <c r="C26" s="2" t="s">
        <v>6</v>
      </c>
      <c r="D26" s="2">
        <v>34</v>
      </c>
      <c r="E26" s="6">
        <v>31157</v>
      </c>
      <c r="F26" s="7">
        <v>43749.607592592591</v>
      </c>
      <c r="G26" s="69" t="s">
        <v>4</v>
      </c>
      <c r="H26" s="68">
        <v>1350</v>
      </c>
      <c r="I26" s="8">
        <f t="shared" si="0"/>
        <v>8.3850931677018625</v>
      </c>
      <c r="J26" s="2">
        <v>0.67100000000000004</v>
      </c>
      <c r="K26" s="69">
        <v>161</v>
      </c>
      <c r="L26" s="68">
        <v>506</v>
      </c>
      <c r="M26" s="8">
        <f t="shared" si="1"/>
        <v>3.1428571428571428</v>
      </c>
      <c r="N26" s="2">
        <v>0.48599999999999999</v>
      </c>
      <c r="O26" s="69">
        <f t="shared" si="2"/>
        <v>161</v>
      </c>
      <c r="P26" s="181">
        <f t="shared" si="3"/>
        <v>2.6679841897233199</v>
      </c>
      <c r="Q26" s="77" t="s">
        <v>4416</v>
      </c>
      <c r="V26" s="84">
        <v>0.45208333333333334</v>
      </c>
      <c r="W26" s="85">
        <v>0.61111111111111105</v>
      </c>
      <c r="X26" s="86">
        <f t="shared" si="4"/>
        <v>0.15902777777777771</v>
      </c>
      <c r="AA26" s="29"/>
    </row>
    <row r="27" spans="1:34" x14ac:dyDescent="0.3">
      <c r="A27" s="183" t="s">
        <v>4457</v>
      </c>
      <c r="B27" s="68" t="s">
        <v>4458</v>
      </c>
      <c r="C27" s="2" t="s">
        <v>6</v>
      </c>
      <c r="D27" s="2">
        <v>50</v>
      </c>
      <c r="E27" s="6">
        <v>25303</v>
      </c>
      <c r="F27" s="7">
        <v>43749.667719907404</v>
      </c>
      <c r="G27" s="69" t="s">
        <v>4</v>
      </c>
      <c r="H27" s="68">
        <v>1578</v>
      </c>
      <c r="I27" s="8">
        <f t="shared" si="0"/>
        <v>15.78</v>
      </c>
      <c r="J27" s="2">
        <v>1.194</v>
      </c>
      <c r="K27" s="69">
        <v>100</v>
      </c>
      <c r="L27" s="68">
        <v>827</v>
      </c>
      <c r="M27" s="8">
        <f t="shared" si="1"/>
        <v>8.27</v>
      </c>
      <c r="N27" s="2">
        <v>0.81499999999999995</v>
      </c>
      <c r="O27" s="69">
        <f t="shared" si="2"/>
        <v>100</v>
      </c>
      <c r="P27" s="181">
        <f t="shared" si="3"/>
        <v>1.9081015719467957</v>
      </c>
      <c r="Q27" s="77" t="s">
        <v>4416</v>
      </c>
      <c r="V27" s="84">
        <v>0.49444444444444446</v>
      </c>
      <c r="W27" s="85">
        <v>0.68055555555555547</v>
      </c>
      <c r="X27" s="86">
        <f t="shared" si="4"/>
        <v>0.18611111111111101</v>
      </c>
      <c r="AA27" s="29"/>
    </row>
    <row r="28" spans="1:34" x14ac:dyDescent="0.3">
      <c r="A28" s="183" t="s">
        <v>4459</v>
      </c>
      <c r="B28" s="68" t="s">
        <v>4460</v>
      </c>
      <c r="C28" s="2" t="s">
        <v>1</v>
      </c>
      <c r="D28" s="2">
        <v>56</v>
      </c>
      <c r="E28" s="6">
        <v>23056</v>
      </c>
      <c r="F28" s="7">
        <v>43752.701678240737</v>
      </c>
      <c r="G28" s="69" t="s">
        <v>4</v>
      </c>
      <c r="H28" s="68">
        <v>2776</v>
      </c>
      <c r="I28" s="8">
        <f t="shared" si="0"/>
        <v>19.828571428571429</v>
      </c>
      <c r="J28" s="2">
        <v>1.0029999999999999</v>
      </c>
      <c r="K28" s="69">
        <v>140</v>
      </c>
      <c r="L28" s="68">
        <v>482</v>
      </c>
      <c r="M28" s="8">
        <f t="shared" si="1"/>
        <v>3.4428571428571431</v>
      </c>
      <c r="N28" s="2">
        <v>0.499</v>
      </c>
      <c r="O28" s="69">
        <f t="shared" si="2"/>
        <v>140</v>
      </c>
      <c r="P28" s="181">
        <f t="shared" si="3"/>
        <v>5.7593360995850622</v>
      </c>
      <c r="Q28" s="77" t="s">
        <v>4416</v>
      </c>
      <c r="V28" s="84">
        <v>0.52777777777777779</v>
      </c>
      <c r="W28" s="85">
        <v>0.70833333333333337</v>
      </c>
      <c r="X28" s="86">
        <f t="shared" si="4"/>
        <v>0.18055555555555558</v>
      </c>
      <c r="AA28" s="29"/>
    </row>
    <row r="29" spans="1:34" x14ac:dyDescent="0.3">
      <c r="A29" s="183" t="s">
        <v>4461</v>
      </c>
      <c r="B29" s="68" t="s">
        <v>464</v>
      </c>
      <c r="C29" s="2" t="s">
        <v>1</v>
      </c>
      <c r="D29" s="2">
        <v>44</v>
      </c>
      <c r="E29" s="6">
        <v>27585</v>
      </c>
      <c r="F29" s="7">
        <v>43752.712430555555</v>
      </c>
      <c r="G29" s="69" t="s">
        <v>4</v>
      </c>
      <c r="H29" s="68">
        <v>1054</v>
      </c>
      <c r="I29" s="8">
        <f t="shared" si="0"/>
        <v>9.581818181818182</v>
      </c>
      <c r="J29" s="2">
        <v>0.56499999999999995</v>
      </c>
      <c r="K29" s="69">
        <v>110</v>
      </c>
      <c r="L29" s="68">
        <v>331</v>
      </c>
      <c r="M29" s="8">
        <f t="shared" si="1"/>
        <v>3.0090909090909093</v>
      </c>
      <c r="N29" s="2">
        <v>0.214</v>
      </c>
      <c r="O29" s="69">
        <f t="shared" si="2"/>
        <v>110</v>
      </c>
      <c r="P29" s="181">
        <f t="shared" si="3"/>
        <v>3.1842900302114803</v>
      </c>
      <c r="Q29" s="77" t="s">
        <v>4416</v>
      </c>
      <c r="V29" s="84">
        <v>0.53680555555555554</v>
      </c>
      <c r="W29" s="85">
        <v>0.72222222222222221</v>
      </c>
      <c r="X29" s="86">
        <f t="shared" si="4"/>
        <v>0.18541666666666667</v>
      </c>
      <c r="AA29" s="29"/>
    </row>
    <row r="30" spans="1:34" x14ac:dyDescent="0.3">
      <c r="A30" s="183" t="s">
        <v>4462</v>
      </c>
      <c r="B30" s="68" t="s">
        <v>4463</v>
      </c>
      <c r="C30" s="2" t="s">
        <v>1</v>
      </c>
      <c r="D30" s="2">
        <v>44</v>
      </c>
      <c r="E30" s="6">
        <v>27490</v>
      </c>
      <c r="F30" s="7">
        <v>43753.588402777779</v>
      </c>
      <c r="G30" s="69" t="s">
        <v>4</v>
      </c>
      <c r="H30" s="68">
        <v>1737</v>
      </c>
      <c r="I30" s="8">
        <f t="shared" si="0"/>
        <v>14.974137931034482</v>
      </c>
      <c r="J30" s="2">
        <v>1.6339999999999999</v>
      </c>
      <c r="K30" s="69">
        <v>116</v>
      </c>
      <c r="L30" s="68">
        <v>411</v>
      </c>
      <c r="M30" s="8">
        <f t="shared" si="1"/>
        <v>3.5431034482758621</v>
      </c>
      <c r="N30" s="2">
        <v>0.51700000000000002</v>
      </c>
      <c r="O30" s="69">
        <f t="shared" si="2"/>
        <v>116</v>
      </c>
      <c r="P30" s="181">
        <f t="shared" si="3"/>
        <v>4.2262773722627731</v>
      </c>
      <c r="Q30" s="77" t="s">
        <v>4416</v>
      </c>
      <c r="V30" s="84">
        <v>0.44166666666666665</v>
      </c>
      <c r="W30" s="85">
        <v>0.59375</v>
      </c>
      <c r="X30" s="86">
        <f t="shared" si="4"/>
        <v>0.15208333333333335</v>
      </c>
      <c r="AA30" s="29"/>
    </row>
    <row r="31" spans="1:34" x14ac:dyDescent="0.3">
      <c r="A31" s="183" t="s">
        <v>4464</v>
      </c>
      <c r="B31" s="68" t="s">
        <v>4465</v>
      </c>
      <c r="C31" s="2" t="s">
        <v>6</v>
      </c>
      <c r="D31" s="2">
        <v>44</v>
      </c>
      <c r="E31" s="6">
        <v>27457</v>
      </c>
      <c r="F31" s="7">
        <v>43753.636689814812</v>
      </c>
      <c r="G31" s="69" t="s">
        <v>4</v>
      </c>
      <c r="H31" s="68">
        <v>1705</v>
      </c>
      <c r="I31" s="8">
        <f t="shared" si="0"/>
        <v>15.787037037037036</v>
      </c>
      <c r="J31" s="2">
        <v>1.4470000000000001</v>
      </c>
      <c r="K31" s="69">
        <v>108</v>
      </c>
      <c r="L31" s="68">
        <v>551</v>
      </c>
      <c r="M31" s="8">
        <f t="shared" si="1"/>
        <v>5.1018518518518521</v>
      </c>
      <c r="N31" s="2">
        <v>0.47199999999999998</v>
      </c>
      <c r="O31" s="69">
        <f t="shared" si="2"/>
        <v>108</v>
      </c>
      <c r="P31" s="181">
        <f t="shared" si="3"/>
        <v>3.0943738656987292</v>
      </c>
      <c r="Q31" s="77" t="s">
        <v>4416</v>
      </c>
      <c r="V31" s="84">
        <v>0.47013888888888888</v>
      </c>
      <c r="W31" s="85">
        <v>0.64583333333333337</v>
      </c>
      <c r="X31" s="86">
        <f t="shared" si="4"/>
        <v>0.17569444444444449</v>
      </c>
      <c r="AA31" s="29"/>
    </row>
    <row r="32" spans="1:34" x14ac:dyDescent="0.3">
      <c r="A32" s="183" t="s">
        <v>4466</v>
      </c>
      <c r="B32" s="68" t="s">
        <v>1143</v>
      </c>
      <c r="C32" s="2" t="s">
        <v>1</v>
      </c>
      <c r="D32" s="2">
        <v>50</v>
      </c>
      <c r="E32" s="6">
        <v>25463</v>
      </c>
      <c r="F32" s="7">
        <v>43753.659189814818</v>
      </c>
      <c r="G32" s="69" t="s">
        <v>4</v>
      </c>
      <c r="H32" s="68">
        <v>3707</v>
      </c>
      <c r="I32" s="8">
        <f t="shared" si="0"/>
        <v>29.655999999999999</v>
      </c>
      <c r="J32" s="2">
        <v>3.1059999999999999</v>
      </c>
      <c r="K32" s="69">
        <v>125</v>
      </c>
      <c r="L32" s="68">
        <v>706</v>
      </c>
      <c r="M32" s="8">
        <f t="shared" si="1"/>
        <v>5.6479999999999997</v>
      </c>
      <c r="N32" s="2">
        <v>0.67500000000000004</v>
      </c>
      <c r="O32" s="69">
        <f t="shared" si="2"/>
        <v>125</v>
      </c>
      <c r="P32" s="181">
        <f t="shared" si="3"/>
        <v>5.2507082152974505</v>
      </c>
      <c r="Q32" s="77" t="s">
        <v>4416</v>
      </c>
      <c r="V32" s="84">
        <v>0.49861111111111112</v>
      </c>
      <c r="W32" s="85">
        <v>0.65972222222222221</v>
      </c>
      <c r="X32" s="86">
        <f t="shared" si="4"/>
        <v>0.16111111111111109</v>
      </c>
      <c r="AA32" s="29"/>
    </row>
    <row r="33" spans="1:27" x14ac:dyDescent="0.3">
      <c r="A33" s="183" t="s">
        <v>4467</v>
      </c>
      <c r="B33" s="68" t="s">
        <v>4468</v>
      </c>
      <c r="C33" s="2" t="s">
        <v>6</v>
      </c>
      <c r="D33" s="2">
        <v>33</v>
      </c>
      <c r="E33" s="6">
        <v>31448</v>
      </c>
      <c r="F33" s="7">
        <v>43753.671643518515</v>
      </c>
      <c r="G33" s="69" t="s">
        <v>4</v>
      </c>
      <c r="H33" s="68">
        <v>1783</v>
      </c>
      <c r="I33" s="8">
        <f t="shared" si="0"/>
        <v>13.715384615384615</v>
      </c>
      <c r="J33" s="2">
        <v>0.625</v>
      </c>
      <c r="K33" s="69">
        <v>130</v>
      </c>
      <c r="L33" s="68">
        <v>595</v>
      </c>
      <c r="M33" s="8">
        <f t="shared" si="1"/>
        <v>4.5769230769230766</v>
      </c>
      <c r="N33" s="2">
        <v>0.52600000000000002</v>
      </c>
      <c r="O33" s="69">
        <f t="shared" si="2"/>
        <v>130</v>
      </c>
      <c r="P33" s="181">
        <f t="shared" si="3"/>
        <v>2.9966386554621849</v>
      </c>
      <c r="Q33" s="77" t="s">
        <v>4416</v>
      </c>
      <c r="V33" s="84">
        <v>0.49513888888888885</v>
      </c>
      <c r="W33" s="85">
        <v>0.68055555555555547</v>
      </c>
      <c r="X33" s="86">
        <f t="shared" si="4"/>
        <v>0.18541666666666662</v>
      </c>
      <c r="AA33" s="29"/>
    </row>
    <row r="34" spans="1:27" x14ac:dyDescent="0.3">
      <c r="A34" s="183" t="s">
        <v>4471</v>
      </c>
      <c r="B34" s="68" t="s">
        <v>4472</v>
      </c>
      <c r="C34" s="2" t="s">
        <v>1</v>
      </c>
      <c r="D34" s="2">
        <v>72</v>
      </c>
      <c r="E34" s="6">
        <v>17319</v>
      </c>
      <c r="F34" s="7">
        <v>43754.58494212963</v>
      </c>
      <c r="G34" s="69" t="s">
        <v>4</v>
      </c>
      <c r="H34" s="68">
        <v>3275</v>
      </c>
      <c r="I34" s="8">
        <f t="shared" si="0"/>
        <v>24.810606060606062</v>
      </c>
      <c r="J34" s="2">
        <v>2.1789999999999998</v>
      </c>
      <c r="K34" s="69">
        <v>132</v>
      </c>
      <c r="L34" s="68">
        <v>731</v>
      </c>
      <c r="M34" s="8">
        <f t="shared" si="1"/>
        <v>5.5378787878787881</v>
      </c>
      <c r="N34" s="2">
        <v>0.67</v>
      </c>
      <c r="O34" s="69">
        <f t="shared" si="2"/>
        <v>132</v>
      </c>
      <c r="P34" s="181">
        <f t="shared" si="3"/>
        <v>4.4801641586867307</v>
      </c>
      <c r="Q34" s="77" t="s">
        <v>4416</v>
      </c>
      <c r="V34" s="84">
        <v>0.45</v>
      </c>
      <c r="W34" s="85">
        <v>0.59027777777777779</v>
      </c>
      <c r="X34" s="86">
        <f t="shared" si="4"/>
        <v>0.14027777777777778</v>
      </c>
      <c r="AA34" s="29"/>
    </row>
    <row r="35" spans="1:27" x14ac:dyDescent="0.3">
      <c r="A35" s="183" t="s">
        <v>4473</v>
      </c>
      <c r="B35" s="68" t="s">
        <v>4474</v>
      </c>
      <c r="C35" s="2" t="s">
        <v>1</v>
      </c>
      <c r="D35" s="2">
        <v>52</v>
      </c>
      <c r="E35" s="6">
        <v>24478</v>
      </c>
      <c r="F35" s="7">
        <v>43754.599189814813</v>
      </c>
      <c r="G35" s="69" t="s">
        <v>4</v>
      </c>
      <c r="H35" s="68">
        <v>1808</v>
      </c>
      <c r="I35" s="8">
        <f t="shared" si="0"/>
        <v>14.464</v>
      </c>
      <c r="J35" s="2">
        <v>1.2729999999999999</v>
      </c>
      <c r="K35" s="69">
        <v>125</v>
      </c>
      <c r="L35" s="68">
        <v>484</v>
      </c>
      <c r="M35" s="8">
        <f t="shared" si="1"/>
        <v>3.8719999999999999</v>
      </c>
      <c r="N35" s="2">
        <v>0.42099999999999999</v>
      </c>
      <c r="O35" s="69">
        <f t="shared" ref="O35:O66" si="5">K35</f>
        <v>125</v>
      </c>
      <c r="P35" s="181">
        <f t="shared" si="3"/>
        <v>3.7355371900826451</v>
      </c>
      <c r="Q35" s="77" t="s">
        <v>4416</v>
      </c>
      <c r="V35" s="84">
        <v>0.45902777777777781</v>
      </c>
      <c r="W35" s="85">
        <v>0.61111111111111105</v>
      </c>
      <c r="X35" s="86">
        <f t="shared" si="4"/>
        <v>0.15208333333333324</v>
      </c>
      <c r="AA35" s="29"/>
    </row>
    <row r="36" spans="1:27" x14ac:dyDescent="0.3">
      <c r="A36" s="183" t="s">
        <v>4475</v>
      </c>
      <c r="B36" s="68" t="s">
        <v>4476</v>
      </c>
      <c r="C36" s="2" t="s">
        <v>1</v>
      </c>
      <c r="D36" s="2">
        <v>55</v>
      </c>
      <c r="E36" s="6">
        <v>23379</v>
      </c>
      <c r="F36" s="7">
        <v>43754.621087962965</v>
      </c>
      <c r="G36" s="69" t="s">
        <v>4</v>
      </c>
      <c r="H36" s="68">
        <v>2685</v>
      </c>
      <c r="I36" s="8">
        <f t="shared" si="0"/>
        <v>24.861111111111111</v>
      </c>
      <c r="J36" s="2">
        <v>2.1459999999999999</v>
      </c>
      <c r="K36" s="69">
        <v>108</v>
      </c>
      <c r="L36" s="68">
        <v>431</v>
      </c>
      <c r="M36" s="8">
        <f t="shared" si="1"/>
        <v>3.9907407407407409</v>
      </c>
      <c r="N36" s="2">
        <v>0.55500000000000005</v>
      </c>
      <c r="O36" s="69">
        <f t="shared" si="5"/>
        <v>108</v>
      </c>
      <c r="P36" s="181">
        <f t="shared" si="3"/>
        <v>6.2296983758700692</v>
      </c>
      <c r="Q36" s="77" t="s">
        <v>4416</v>
      </c>
      <c r="V36" s="84">
        <v>0.47430555555555554</v>
      </c>
      <c r="W36" s="85">
        <v>0.62847222222222221</v>
      </c>
      <c r="X36" s="86">
        <f t="shared" si="4"/>
        <v>0.15416666666666667</v>
      </c>
      <c r="AA36" s="29"/>
    </row>
    <row r="37" spans="1:27" x14ac:dyDescent="0.3">
      <c r="A37" s="183" t="s">
        <v>4477</v>
      </c>
      <c r="B37" s="68" t="s">
        <v>4478</v>
      </c>
      <c r="C37" s="2" t="s">
        <v>6</v>
      </c>
      <c r="D37" s="2">
        <v>56</v>
      </c>
      <c r="E37" s="6">
        <v>23263</v>
      </c>
      <c r="F37" s="7">
        <v>43754.639097222222</v>
      </c>
      <c r="G37" s="69" t="s">
        <v>4</v>
      </c>
      <c r="H37" s="68">
        <v>1443</v>
      </c>
      <c r="I37" s="8">
        <f t="shared" si="0"/>
        <v>12.657894736842104</v>
      </c>
      <c r="J37" s="2">
        <v>1.5620000000000001</v>
      </c>
      <c r="K37" s="69">
        <v>114</v>
      </c>
      <c r="L37" s="68">
        <v>619</v>
      </c>
      <c r="M37" s="8">
        <f t="shared" si="1"/>
        <v>5.4298245614035086</v>
      </c>
      <c r="N37" s="2">
        <v>0.76400000000000001</v>
      </c>
      <c r="O37" s="69">
        <f t="shared" si="5"/>
        <v>114</v>
      </c>
      <c r="P37" s="181">
        <f t="shared" si="3"/>
        <v>2.3311793214862679</v>
      </c>
      <c r="Q37" s="77" t="s">
        <v>4416</v>
      </c>
      <c r="V37" s="84">
        <v>0.49513888888888885</v>
      </c>
      <c r="W37" s="85">
        <v>0.64583333333333337</v>
      </c>
      <c r="X37" s="86">
        <f t="shared" si="4"/>
        <v>0.15069444444444452</v>
      </c>
      <c r="AA37" s="29"/>
    </row>
    <row r="38" spans="1:27" x14ac:dyDescent="0.3">
      <c r="A38" s="183" t="s">
        <v>4479</v>
      </c>
      <c r="B38" s="68" t="s">
        <v>4480</v>
      </c>
      <c r="C38" s="2" t="s">
        <v>1</v>
      </c>
      <c r="D38" s="2">
        <v>29</v>
      </c>
      <c r="E38" s="6">
        <v>32925</v>
      </c>
      <c r="F38" s="7">
        <v>43754.65824074074</v>
      </c>
      <c r="G38" s="69" t="s">
        <v>4</v>
      </c>
      <c r="H38" s="68">
        <v>1341</v>
      </c>
      <c r="I38" s="8">
        <f t="shared" si="0"/>
        <v>12.302752293577981</v>
      </c>
      <c r="J38" s="2">
        <v>0.72699999999999998</v>
      </c>
      <c r="K38" s="69">
        <v>109</v>
      </c>
      <c r="L38" s="68">
        <v>282</v>
      </c>
      <c r="M38" s="8">
        <f t="shared" si="1"/>
        <v>2.5871559633027523</v>
      </c>
      <c r="N38" s="2">
        <v>0.627</v>
      </c>
      <c r="O38" s="69">
        <f t="shared" si="5"/>
        <v>109</v>
      </c>
      <c r="P38" s="181">
        <f t="shared" si="3"/>
        <v>4.7553191489361701</v>
      </c>
      <c r="Q38" s="77" t="s">
        <v>4416</v>
      </c>
      <c r="V38" s="84">
        <v>0.49305555555555558</v>
      </c>
      <c r="W38" s="85">
        <v>0.65972222222222221</v>
      </c>
      <c r="X38" s="86">
        <f t="shared" si="4"/>
        <v>0.16666666666666663</v>
      </c>
      <c r="AA38" s="29"/>
    </row>
    <row r="39" spans="1:27" x14ac:dyDescent="0.3">
      <c r="A39" s="183" t="s">
        <v>4481</v>
      </c>
      <c r="B39" s="68" t="s">
        <v>4482</v>
      </c>
      <c r="C39" s="2" t="s">
        <v>6</v>
      </c>
      <c r="D39" s="2">
        <v>75</v>
      </c>
      <c r="E39" s="6">
        <v>16175</v>
      </c>
      <c r="F39" s="7">
        <v>43754.670358796298</v>
      </c>
      <c r="G39" s="69" t="s">
        <v>4</v>
      </c>
      <c r="H39" s="68">
        <v>2095</v>
      </c>
      <c r="I39" s="8">
        <f t="shared" si="0"/>
        <v>14.448275862068966</v>
      </c>
      <c r="J39" s="2">
        <v>0.95</v>
      </c>
      <c r="K39" s="69">
        <v>145</v>
      </c>
      <c r="L39" s="68">
        <v>877</v>
      </c>
      <c r="M39" s="8">
        <f t="shared" si="1"/>
        <v>6.0482758620689658</v>
      </c>
      <c r="N39" s="2">
        <v>0.66</v>
      </c>
      <c r="O39" s="69">
        <f t="shared" si="5"/>
        <v>145</v>
      </c>
      <c r="P39" s="181">
        <f t="shared" si="3"/>
        <v>2.3888255416191564</v>
      </c>
      <c r="Q39" s="77" t="s">
        <v>4416</v>
      </c>
      <c r="V39" s="84">
        <v>0.53263888888888888</v>
      </c>
      <c r="W39" s="85">
        <v>0.69444444444444453</v>
      </c>
      <c r="X39" s="86">
        <f t="shared" si="4"/>
        <v>0.16180555555555565</v>
      </c>
      <c r="AA39" s="29"/>
    </row>
    <row r="40" spans="1:27" x14ac:dyDescent="0.3">
      <c r="A40" s="183" t="s">
        <v>4483</v>
      </c>
      <c r="B40" s="68" t="s">
        <v>4484</v>
      </c>
      <c r="C40" s="2" t="s">
        <v>1</v>
      </c>
      <c r="D40" s="2">
        <v>56</v>
      </c>
      <c r="E40" s="6">
        <v>23037</v>
      </c>
      <c r="F40" s="7">
        <v>43754.70621527778</v>
      </c>
      <c r="G40" s="69" t="s">
        <v>4</v>
      </c>
      <c r="H40" s="68">
        <v>2519</v>
      </c>
      <c r="I40" s="8">
        <f t="shared" si="0"/>
        <v>20.991666666666667</v>
      </c>
      <c r="J40" s="2">
        <v>1.7509999999999999</v>
      </c>
      <c r="K40" s="69">
        <v>120</v>
      </c>
      <c r="L40" s="68">
        <v>406</v>
      </c>
      <c r="M40" s="8">
        <f t="shared" si="1"/>
        <v>3.3833333333333333</v>
      </c>
      <c r="N40" s="2">
        <v>0.58199999999999996</v>
      </c>
      <c r="O40" s="69">
        <f t="shared" si="5"/>
        <v>120</v>
      </c>
      <c r="P40" s="181">
        <f t="shared" si="3"/>
        <v>6.2044334975369457</v>
      </c>
      <c r="Q40" s="77" t="s">
        <v>4416</v>
      </c>
      <c r="V40" s="84">
        <v>0.53749999999999998</v>
      </c>
      <c r="W40" s="85">
        <v>0.71180555555555547</v>
      </c>
      <c r="X40" s="86">
        <f t="shared" si="4"/>
        <v>0.17430555555555549</v>
      </c>
      <c r="AA40" s="29"/>
    </row>
    <row r="41" spans="1:27" x14ac:dyDescent="0.3">
      <c r="A41" s="183" t="s">
        <v>4485</v>
      </c>
      <c r="B41" s="68" t="s">
        <v>4486</v>
      </c>
      <c r="C41" s="2" t="s">
        <v>6</v>
      </c>
      <c r="D41" s="2">
        <v>75</v>
      </c>
      <c r="E41" s="6">
        <v>16070</v>
      </c>
      <c r="F41" s="7">
        <v>43755.656701388885</v>
      </c>
      <c r="G41" s="69" t="s">
        <v>4</v>
      </c>
      <c r="H41" s="68">
        <v>2577</v>
      </c>
      <c r="I41" s="8">
        <f t="shared" si="0"/>
        <v>21.475000000000001</v>
      </c>
      <c r="J41" s="2">
        <v>1.5609999999999999</v>
      </c>
      <c r="K41" s="69">
        <v>120</v>
      </c>
      <c r="L41" s="68">
        <v>898</v>
      </c>
      <c r="M41" s="8">
        <f t="shared" si="1"/>
        <v>7.4833333333333334</v>
      </c>
      <c r="N41" s="2">
        <v>0.57999999999999996</v>
      </c>
      <c r="O41" s="69">
        <f t="shared" si="5"/>
        <v>120</v>
      </c>
      <c r="P41" s="181">
        <f t="shared" si="3"/>
        <v>2.8697104677060135</v>
      </c>
      <c r="Q41" s="77" t="s">
        <v>4416</v>
      </c>
      <c r="V41" s="84">
        <v>0.48749999999999999</v>
      </c>
      <c r="W41" s="85">
        <v>0.65972222222222221</v>
      </c>
      <c r="X41" s="86">
        <f t="shared" si="4"/>
        <v>0.17222222222222222</v>
      </c>
      <c r="AA41" s="29"/>
    </row>
    <row r="42" spans="1:27" x14ac:dyDescent="0.3">
      <c r="A42" s="183" t="s">
        <v>4487</v>
      </c>
      <c r="B42" s="68" t="s">
        <v>4488</v>
      </c>
      <c r="C42" s="2" t="s">
        <v>1</v>
      </c>
      <c r="D42" s="2">
        <v>62</v>
      </c>
      <c r="E42" s="6">
        <v>20988</v>
      </c>
      <c r="F42" s="7">
        <v>43755.670648148145</v>
      </c>
      <c r="G42" s="69" t="s">
        <v>4</v>
      </c>
      <c r="H42" s="68">
        <v>1733</v>
      </c>
      <c r="I42" s="8">
        <f t="shared" si="0"/>
        <v>16.046296296296298</v>
      </c>
      <c r="J42" s="2">
        <v>1.403</v>
      </c>
      <c r="K42" s="69">
        <v>108</v>
      </c>
      <c r="L42" s="68">
        <v>455</v>
      </c>
      <c r="M42" s="8">
        <f t="shared" si="1"/>
        <v>4.2129629629629628</v>
      </c>
      <c r="N42" s="2">
        <v>0.49399999999999999</v>
      </c>
      <c r="O42" s="69">
        <f t="shared" si="5"/>
        <v>108</v>
      </c>
      <c r="P42" s="181">
        <f t="shared" si="3"/>
        <v>3.8087912087912095</v>
      </c>
      <c r="Q42" s="77" t="s">
        <v>4416</v>
      </c>
      <c r="V42" s="84">
        <v>0.4916666666666667</v>
      </c>
      <c r="W42" s="85">
        <v>0.67708333333333337</v>
      </c>
      <c r="X42" s="86">
        <f t="shared" si="4"/>
        <v>0.18541666666666667</v>
      </c>
      <c r="AA42" s="29"/>
    </row>
    <row r="43" spans="1:27" x14ac:dyDescent="0.3">
      <c r="A43" s="183" t="s">
        <v>4489</v>
      </c>
      <c r="B43" s="68" t="s">
        <v>4490</v>
      </c>
      <c r="C43" s="2" t="s">
        <v>1</v>
      </c>
      <c r="D43" s="2">
        <v>44</v>
      </c>
      <c r="E43" s="6">
        <v>27517</v>
      </c>
      <c r="F43" s="7">
        <v>43756.636053240742</v>
      </c>
      <c r="G43" s="69" t="s">
        <v>4</v>
      </c>
      <c r="H43" s="68">
        <v>1457</v>
      </c>
      <c r="I43" s="8">
        <f t="shared" si="0"/>
        <v>15.836956521739131</v>
      </c>
      <c r="J43" s="2">
        <v>0.998</v>
      </c>
      <c r="K43" s="69">
        <v>92</v>
      </c>
      <c r="L43" s="68">
        <v>442</v>
      </c>
      <c r="M43" s="8">
        <f t="shared" si="1"/>
        <v>4.8043478260869561</v>
      </c>
      <c r="N43" s="2">
        <v>0.57899999999999996</v>
      </c>
      <c r="O43" s="69">
        <f t="shared" si="5"/>
        <v>92</v>
      </c>
      <c r="P43" s="181">
        <f t="shared" si="3"/>
        <v>3.2963800904977378</v>
      </c>
      <c r="Q43" s="77" t="s">
        <v>4416</v>
      </c>
      <c r="V43" s="84">
        <v>0.4777777777777778</v>
      </c>
      <c r="W43" s="85">
        <v>0.63680555555555551</v>
      </c>
      <c r="X43" s="86">
        <f t="shared" si="4"/>
        <v>0.15902777777777771</v>
      </c>
      <c r="AA43" s="29"/>
    </row>
    <row r="44" spans="1:27" x14ac:dyDescent="0.3">
      <c r="A44" s="183" t="s">
        <v>4491</v>
      </c>
      <c r="B44" s="68" t="s">
        <v>595</v>
      </c>
      <c r="C44" s="2" t="s">
        <v>1</v>
      </c>
      <c r="D44" s="2">
        <v>48</v>
      </c>
      <c r="E44" s="6">
        <v>25922</v>
      </c>
      <c r="F44" s="7">
        <v>43756.64947916667</v>
      </c>
      <c r="G44" s="69" t="s">
        <v>4</v>
      </c>
      <c r="H44" s="68">
        <v>2469</v>
      </c>
      <c r="I44" s="8">
        <f t="shared" si="0"/>
        <v>18.154411764705884</v>
      </c>
      <c r="J44" s="2">
        <v>1.141</v>
      </c>
      <c r="K44" s="69">
        <v>136</v>
      </c>
      <c r="L44" s="68">
        <v>372</v>
      </c>
      <c r="M44" s="8">
        <f t="shared" si="1"/>
        <v>2.7352941176470589</v>
      </c>
      <c r="N44" s="2">
        <v>0.505</v>
      </c>
      <c r="O44" s="69">
        <f t="shared" si="5"/>
        <v>136</v>
      </c>
      <c r="P44" s="181">
        <f t="shared" si="3"/>
        <v>6.6370967741935489</v>
      </c>
      <c r="Q44" s="77" t="s">
        <v>4416</v>
      </c>
      <c r="V44" s="84">
        <v>0.48194444444444445</v>
      </c>
      <c r="W44" s="85">
        <v>0.65277777777777779</v>
      </c>
      <c r="X44" s="86">
        <f t="shared" si="4"/>
        <v>0.17083333333333334</v>
      </c>
      <c r="AA44" s="29"/>
    </row>
    <row r="45" spans="1:27" x14ac:dyDescent="0.3">
      <c r="A45" s="183" t="s">
        <v>4492</v>
      </c>
      <c r="B45" s="68" t="s">
        <v>45</v>
      </c>
      <c r="C45" s="2" t="s">
        <v>1</v>
      </c>
      <c r="D45" s="2">
        <v>45</v>
      </c>
      <c r="E45" s="6">
        <v>26980</v>
      </c>
      <c r="F45" s="7">
        <v>43756.661215277774</v>
      </c>
      <c r="G45" s="69" t="s">
        <v>4</v>
      </c>
      <c r="H45" s="68">
        <v>2545</v>
      </c>
      <c r="I45" s="8">
        <f t="shared" si="0"/>
        <v>24.238095238095237</v>
      </c>
      <c r="J45" s="2">
        <v>2.3639999999999999</v>
      </c>
      <c r="K45" s="69">
        <v>105</v>
      </c>
      <c r="L45" s="68">
        <v>830</v>
      </c>
      <c r="M45" s="8">
        <f t="shared" si="1"/>
        <v>7.9047619047619051</v>
      </c>
      <c r="N45" s="2">
        <v>0.872</v>
      </c>
      <c r="O45" s="69">
        <f t="shared" si="5"/>
        <v>105</v>
      </c>
      <c r="P45" s="181">
        <f t="shared" si="3"/>
        <v>3.0662650602409638</v>
      </c>
      <c r="Q45" s="77" t="s">
        <v>4416</v>
      </c>
      <c r="V45" s="84">
        <v>0.47916666666666669</v>
      </c>
      <c r="W45" s="85">
        <v>0.67013888888888884</v>
      </c>
      <c r="X45" s="86">
        <f t="shared" si="4"/>
        <v>0.19097222222222215</v>
      </c>
      <c r="AA45" s="29"/>
    </row>
    <row r="46" spans="1:27" x14ac:dyDescent="0.3">
      <c r="A46" s="183" t="s">
        <v>4493</v>
      </c>
      <c r="B46" s="68" t="s">
        <v>4494</v>
      </c>
      <c r="C46" s="2" t="s">
        <v>1</v>
      </c>
      <c r="D46" s="2">
        <v>46</v>
      </c>
      <c r="E46" s="6">
        <v>26657</v>
      </c>
      <c r="F46" s="7">
        <v>43756.697858796295</v>
      </c>
      <c r="G46" s="69" t="s">
        <v>553</v>
      </c>
      <c r="H46" s="68">
        <v>1877</v>
      </c>
      <c r="I46" s="8">
        <f t="shared" si="0"/>
        <v>14.438461538461539</v>
      </c>
      <c r="J46" s="2">
        <v>1.1279999999999999</v>
      </c>
      <c r="K46" s="69">
        <v>130</v>
      </c>
      <c r="L46" s="68">
        <v>351</v>
      </c>
      <c r="M46" s="8">
        <f t="shared" si="1"/>
        <v>2.7</v>
      </c>
      <c r="N46" s="2">
        <v>0.47699999999999998</v>
      </c>
      <c r="O46" s="69">
        <f t="shared" si="5"/>
        <v>130</v>
      </c>
      <c r="P46" s="181">
        <f t="shared" si="3"/>
        <v>5.3475783475783469</v>
      </c>
      <c r="Q46" s="77" t="s">
        <v>4416</v>
      </c>
      <c r="V46" s="84">
        <v>0.52430555555555558</v>
      </c>
      <c r="W46" s="85">
        <v>0.70138888888888884</v>
      </c>
      <c r="X46" s="86">
        <f t="shared" si="4"/>
        <v>0.17708333333333326</v>
      </c>
      <c r="AA46" s="29"/>
    </row>
    <row r="47" spans="1:27" x14ac:dyDescent="0.3">
      <c r="A47" s="183" t="s">
        <v>4495</v>
      </c>
      <c r="B47" s="68" t="s">
        <v>4496</v>
      </c>
      <c r="C47" s="2" t="s">
        <v>6</v>
      </c>
      <c r="D47" s="2">
        <v>14.666666666666666</v>
      </c>
      <c r="E47" s="6">
        <v>38418</v>
      </c>
      <c r="F47" s="7">
        <v>43761.499074074076</v>
      </c>
      <c r="G47" s="69" t="s">
        <v>4</v>
      </c>
      <c r="H47" s="68">
        <v>1038</v>
      </c>
      <c r="I47" s="8">
        <f t="shared" si="0"/>
        <v>7.9846153846153847</v>
      </c>
      <c r="J47" s="2">
        <v>0.63500000000000001</v>
      </c>
      <c r="K47" s="69">
        <v>130</v>
      </c>
      <c r="L47" s="68">
        <v>366</v>
      </c>
      <c r="M47" s="8">
        <f t="shared" si="1"/>
        <v>2.8153846153846156</v>
      </c>
      <c r="N47" s="2">
        <v>0.59399999999999997</v>
      </c>
      <c r="O47" s="69">
        <f t="shared" si="5"/>
        <v>130</v>
      </c>
      <c r="P47" s="181">
        <f t="shared" si="3"/>
        <v>2.8360655737704916</v>
      </c>
      <c r="Q47" s="77" t="s">
        <v>4416</v>
      </c>
      <c r="V47" s="84">
        <v>0.40069444444444446</v>
      </c>
      <c r="W47" s="85">
        <v>0.51388888888888895</v>
      </c>
      <c r="X47" s="86">
        <f t="shared" si="4"/>
        <v>0.11319444444444449</v>
      </c>
      <c r="AA47" s="32"/>
    </row>
    <row r="48" spans="1:27" x14ac:dyDescent="0.3">
      <c r="A48" s="183" t="s">
        <v>4497</v>
      </c>
      <c r="B48" s="68" t="s">
        <v>4498</v>
      </c>
      <c r="C48" s="2" t="s">
        <v>1</v>
      </c>
      <c r="D48" s="2">
        <v>60</v>
      </c>
      <c r="E48" s="6">
        <v>21783</v>
      </c>
      <c r="F48" s="7">
        <v>43761.59946759259</v>
      </c>
      <c r="G48" s="69" t="s">
        <v>4</v>
      </c>
      <c r="H48" s="68">
        <v>2218</v>
      </c>
      <c r="I48" s="8">
        <f t="shared" si="0"/>
        <v>19.286956521739132</v>
      </c>
      <c r="J48" s="2">
        <v>1.2829999999999999</v>
      </c>
      <c r="K48" s="69">
        <v>115</v>
      </c>
      <c r="L48" s="68">
        <v>365</v>
      </c>
      <c r="M48" s="8">
        <f t="shared" si="1"/>
        <v>3.1739130434782608</v>
      </c>
      <c r="N48" s="2">
        <v>0.48199999999999998</v>
      </c>
      <c r="O48" s="69">
        <f t="shared" si="5"/>
        <v>115</v>
      </c>
      <c r="P48" s="181">
        <f t="shared" si="3"/>
        <v>6.0767123287671243</v>
      </c>
      <c r="Q48" s="77" t="s">
        <v>4499</v>
      </c>
      <c r="V48" s="84">
        <v>0.44236111111111115</v>
      </c>
      <c r="W48" s="85">
        <v>0.60416666666666663</v>
      </c>
      <c r="X48" s="86">
        <f t="shared" si="4"/>
        <v>0.16180555555555548</v>
      </c>
      <c r="Y48" s="29"/>
      <c r="AA48" s="29"/>
    </row>
    <row r="49" spans="1:27" x14ac:dyDescent="0.3">
      <c r="A49" s="183" t="s">
        <v>4500</v>
      </c>
      <c r="B49" s="68" t="s">
        <v>1526</v>
      </c>
      <c r="C49" s="2" t="s">
        <v>1</v>
      </c>
      <c r="D49" s="2">
        <v>49</v>
      </c>
      <c r="E49" s="6">
        <v>25552</v>
      </c>
      <c r="F49" s="7">
        <v>43761.614618055559</v>
      </c>
      <c r="G49" s="69" t="s">
        <v>4</v>
      </c>
      <c r="H49" s="68">
        <v>1593</v>
      </c>
      <c r="I49" s="8">
        <f t="shared" si="0"/>
        <v>14.75</v>
      </c>
      <c r="J49" s="2">
        <v>1.548</v>
      </c>
      <c r="K49" s="69">
        <v>108</v>
      </c>
      <c r="L49" s="68">
        <v>324</v>
      </c>
      <c r="M49" s="8">
        <f t="shared" si="1"/>
        <v>3</v>
      </c>
      <c r="N49" s="2">
        <v>0.33500000000000002</v>
      </c>
      <c r="O49" s="69">
        <f t="shared" si="5"/>
        <v>108</v>
      </c>
      <c r="P49" s="181">
        <f t="shared" si="3"/>
        <v>4.916666666666667</v>
      </c>
      <c r="Q49" s="77" t="s">
        <v>4416</v>
      </c>
      <c r="V49" s="84">
        <v>0.45694444444444443</v>
      </c>
      <c r="W49" s="85">
        <v>0.61458333333333337</v>
      </c>
      <c r="X49" s="86">
        <f t="shared" si="4"/>
        <v>0.15763888888888894</v>
      </c>
      <c r="Y49" s="29"/>
      <c r="AA49" s="29"/>
    </row>
    <row r="50" spans="1:27" x14ac:dyDescent="0.3">
      <c r="A50" s="183" t="s">
        <v>4501</v>
      </c>
      <c r="B50" s="68" t="s">
        <v>4502</v>
      </c>
      <c r="C50" s="2" t="s">
        <v>6</v>
      </c>
      <c r="D50" s="2">
        <v>23</v>
      </c>
      <c r="E50" s="6">
        <v>35109</v>
      </c>
      <c r="F50" s="7">
        <v>43761.627511574072</v>
      </c>
      <c r="G50" s="69" t="s">
        <v>4</v>
      </c>
      <c r="H50" s="68">
        <v>816</v>
      </c>
      <c r="I50" s="8">
        <f t="shared" si="0"/>
        <v>6.8</v>
      </c>
      <c r="J50" s="2">
        <v>0.55900000000000005</v>
      </c>
      <c r="K50" s="69">
        <v>120</v>
      </c>
      <c r="L50" s="68">
        <v>318</v>
      </c>
      <c r="M50" s="8">
        <f t="shared" si="1"/>
        <v>2.65</v>
      </c>
      <c r="N50" s="2">
        <v>0.54500000000000004</v>
      </c>
      <c r="O50" s="69">
        <f t="shared" si="5"/>
        <v>120</v>
      </c>
      <c r="P50" s="181">
        <f t="shared" si="3"/>
        <v>2.5660377358490565</v>
      </c>
      <c r="Q50" s="77" t="s">
        <v>4416</v>
      </c>
      <c r="V50" s="84">
        <v>0.45555555555555555</v>
      </c>
      <c r="W50" s="85">
        <v>0.63194444444444442</v>
      </c>
      <c r="X50" s="86">
        <f t="shared" si="4"/>
        <v>0.17638888888888887</v>
      </c>
      <c r="Y50" s="29"/>
      <c r="AA50" s="29"/>
    </row>
    <row r="51" spans="1:27" x14ac:dyDescent="0.3">
      <c r="A51" s="183" t="s">
        <v>4503</v>
      </c>
      <c r="B51" s="68" t="s">
        <v>4504</v>
      </c>
      <c r="C51" s="2" t="s">
        <v>1</v>
      </c>
      <c r="D51" s="2">
        <v>47</v>
      </c>
      <c r="E51" s="6">
        <v>26318</v>
      </c>
      <c r="F51" s="7">
        <v>43761.650740740741</v>
      </c>
      <c r="G51" s="69" t="s">
        <v>4</v>
      </c>
      <c r="H51" s="68">
        <v>1523</v>
      </c>
      <c r="I51" s="8">
        <f t="shared" si="0"/>
        <v>13.129310344827585</v>
      </c>
      <c r="J51" s="2">
        <v>1.0680000000000001</v>
      </c>
      <c r="K51" s="69">
        <v>116</v>
      </c>
      <c r="L51" s="68">
        <v>317</v>
      </c>
      <c r="M51" s="8">
        <f t="shared" si="1"/>
        <v>2.7327586206896552</v>
      </c>
      <c r="N51" s="2">
        <v>0.67700000000000005</v>
      </c>
      <c r="O51" s="69">
        <f t="shared" si="5"/>
        <v>116</v>
      </c>
      <c r="P51" s="181">
        <f t="shared" si="3"/>
        <v>4.8044164037854884</v>
      </c>
      <c r="Q51" s="77" t="s">
        <v>4499</v>
      </c>
      <c r="V51" s="84">
        <v>0.49374999999999997</v>
      </c>
      <c r="W51" s="85">
        <v>0.65277777777777779</v>
      </c>
      <c r="X51" s="86">
        <f t="shared" si="4"/>
        <v>0.15902777777777782</v>
      </c>
      <c r="AA51" s="29"/>
    </row>
    <row r="52" spans="1:27" x14ac:dyDescent="0.3">
      <c r="A52" s="183" t="s">
        <v>4505</v>
      </c>
      <c r="B52" s="68" t="s">
        <v>115</v>
      </c>
      <c r="C52" s="2" t="s">
        <v>1</v>
      </c>
      <c r="D52" s="2">
        <v>52</v>
      </c>
      <c r="E52" s="6">
        <v>24538</v>
      </c>
      <c r="F52" s="7">
        <v>43761.663738425923</v>
      </c>
      <c r="G52" s="69" t="s">
        <v>4</v>
      </c>
      <c r="H52" s="68">
        <v>1500</v>
      </c>
      <c r="I52" s="8">
        <f t="shared" si="0"/>
        <v>12.931034482758621</v>
      </c>
      <c r="J52" s="2">
        <v>1.028</v>
      </c>
      <c r="K52" s="69">
        <v>116</v>
      </c>
      <c r="L52" s="68">
        <v>304</v>
      </c>
      <c r="M52" s="8">
        <f t="shared" si="1"/>
        <v>2.6206896551724137</v>
      </c>
      <c r="N52" s="2">
        <v>0.505</v>
      </c>
      <c r="O52" s="69">
        <f t="shared" si="5"/>
        <v>116</v>
      </c>
      <c r="P52" s="181">
        <f t="shared" si="3"/>
        <v>4.9342105263157894</v>
      </c>
      <c r="Q52" s="77" t="s">
        <v>4416</v>
      </c>
      <c r="V52" s="84">
        <v>0.51527777777777783</v>
      </c>
      <c r="W52" s="85">
        <v>0.66666666666666663</v>
      </c>
      <c r="X52" s="86">
        <f t="shared" si="4"/>
        <v>0.1513888888888888</v>
      </c>
      <c r="AA52" s="29"/>
    </row>
    <row r="53" spans="1:27" x14ac:dyDescent="0.3">
      <c r="A53" s="183" t="s">
        <v>4506</v>
      </c>
      <c r="B53" s="68" t="s">
        <v>1620</v>
      </c>
      <c r="C53" s="2" t="s">
        <v>1</v>
      </c>
      <c r="D53" s="2">
        <v>51</v>
      </c>
      <c r="E53" s="6">
        <v>24828</v>
      </c>
      <c r="F53" s="7">
        <v>43761.67800925926</v>
      </c>
      <c r="G53" s="69" t="s">
        <v>4</v>
      </c>
      <c r="H53" s="68">
        <v>2456</v>
      </c>
      <c r="I53" s="8">
        <f t="shared" si="0"/>
        <v>15.845161290322581</v>
      </c>
      <c r="J53" s="2">
        <v>1.706</v>
      </c>
      <c r="K53" s="69">
        <v>155</v>
      </c>
      <c r="L53" s="68">
        <v>702</v>
      </c>
      <c r="M53" s="8">
        <f t="shared" si="1"/>
        <v>4.5290322580645164</v>
      </c>
      <c r="N53" s="2">
        <v>0.72399999999999998</v>
      </c>
      <c r="O53" s="69">
        <f t="shared" si="5"/>
        <v>155</v>
      </c>
      <c r="P53" s="181">
        <f t="shared" si="3"/>
        <v>3.4985754985754984</v>
      </c>
      <c r="Q53" s="77" t="s">
        <v>4416</v>
      </c>
      <c r="V53" s="84">
        <v>0.53541666666666665</v>
      </c>
      <c r="W53" s="85">
        <v>0.68055555555555547</v>
      </c>
      <c r="X53" s="86">
        <f t="shared" si="4"/>
        <v>0.14513888888888882</v>
      </c>
      <c r="AA53" s="29"/>
    </row>
    <row r="54" spans="1:27" x14ac:dyDescent="0.3">
      <c r="A54" s="183" t="s">
        <v>4507</v>
      </c>
      <c r="B54" s="68" t="s">
        <v>4508</v>
      </c>
      <c r="C54" s="2" t="s">
        <v>6</v>
      </c>
      <c r="D54" s="2">
        <v>36</v>
      </c>
      <c r="E54" s="6">
        <v>30358</v>
      </c>
      <c r="F54" s="7">
        <v>43762.514513888891</v>
      </c>
      <c r="G54" s="69" t="s">
        <v>4</v>
      </c>
      <c r="H54" s="68">
        <v>2025</v>
      </c>
      <c r="I54" s="8">
        <f t="shared" si="0"/>
        <v>14.464285714285714</v>
      </c>
      <c r="J54" s="2">
        <v>1.4410000000000001</v>
      </c>
      <c r="K54" s="69">
        <v>140</v>
      </c>
      <c r="L54" s="68">
        <v>566</v>
      </c>
      <c r="M54" s="8">
        <f t="shared" si="1"/>
        <v>4.0428571428571427</v>
      </c>
      <c r="N54" s="2">
        <v>0.59799999999999998</v>
      </c>
      <c r="O54" s="69">
        <f t="shared" si="5"/>
        <v>140</v>
      </c>
      <c r="P54" s="181">
        <f t="shared" si="3"/>
        <v>3.5777385159010602</v>
      </c>
      <c r="Q54" s="77" t="s">
        <v>4499</v>
      </c>
      <c r="V54" s="84">
        <v>0.38680555555555557</v>
      </c>
      <c r="W54" s="85">
        <v>0.52569444444444446</v>
      </c>
      <c r="X54" s="86">
        <f t="shared" si="4"/>
        <v>0.1388888888888889</v>
      </c>
      <c r="AA54" s="29"/>
    </row>
    <row r="55" spans="1:27" x14ac:dyDescent="0.3">
      <c r="A55" s="183" t="s">
        <v>4509</v>
      </c>
      <c r="B55" s="68" t="s">
        <v>4510</v>
      </c>
      <c r="C55" s="2" t="s">
        <v>1</v>
      </c>
      <c r="D55" s="2">
        <v>50</v>
      </c>
      <c r="E55" s="6">
        <v>25344</v>
      </c>
      <c r="F55" s="7">
        <v>43762.605370370373</v>
      </c>
      <c r="G55" s="69" t="s">
        <v>4</v>
      </c>
      <c r="H55" s="68">
        <v>2121</v>
      </c>
      <c r="I55" s="8">
        <f t="shared" si="0"/>
        <v>18.128205128205128</v>
      </c>
      <c r="J55" s="2">
        <v>1.2490000000000001</v>
      </c>
      <c r="K55" s="69">
        <v>117</v>
      </c>
      <c r="L55" s="68">
        <v>337</v>
      </c>
      <c r="M55" s="8">
        <f t="shared" si="1"/>
        <v>2.8803418803418803</v>
      </c>
      <c r="N55" s="2">
        <v>0.60399999999999998</v>
      </c>
      <c r="O55" s="69">
        <f t="shared" si="5"/>
        <v>117</v>
      </c>
      <c r="P55" s="181">
        <f t="shared" si="3"/>
        <v>6.2937685459940651</v>
      </c>
      <c r="Q55" s="77" t="s">
        <v>4416</v>
      </c>
      <c r="V55" s="84">
        <v>0.44097222222222227</v>
      </c>
      <c r="W55" s="85">
        <v>0.60833333333333328</v>
      </c>
      <c r="X55" s="86">
        <f t="shared" si="4"/>
        <v>0.16736111111111102</v>
      </c>
      <c r="AA55" s="29"/>
    </row>
    <row r="56" spans="1:27" x14ac:dyDescent="0.3">
      <c r="A56" s="183" t="s">
        <v>4511</v>
      </c>
      <c r="B56" s="68" t="s">
        <v>4512</v>
      </c>
      <c r="C56" s="2" t="s">
        <v>1</v>
      </c>
      <c r="D56" s="2">
        <v>67</v>
      </c>
      <c r="E56" s="6">
        <v>19086</v>
      </c>
      <c r="F56" s="7">
        <v>43762.618796296294</v>
      </c>
      <c r="G56" s="69" t="s">
        <v>4</v>
      </c>
      <c r="H56" s="68">
        <v>2658</v>
      </c>
      <c r="I56" s="8">
        <f t="shared" si="0"/>
        <v>18.985714285714284</v>
      </c>
      <c r="J56" s="2">
        <v>1.018</v>
      </c>
      <c r="K56" s="69">
        <v>140</v>
      </c>
      <c r="L56" s="68">
        <v>806</v>
      </c>
      <c r="M56" s="8">
        <f t="shared" si="1"/>
        <v>5.7571428571428571</v>
      </c>
      <c r="N56" s="2">
        <v>0.98799999999999999</v>
      </c>
      <c r="O56" s="69">
        <f t="shared" si="5"/>
        <v>140</v>
      </c>
      <c r="P56" s="181">
        <f t="shared" si="3"/>
        <v>3.2977667493796523</v>
      </c>
      <c r="Q56" s="77" t="s">
        <v>4416</v>
      </c>
      <c r="V56" s="84">
        <v>0.4909722222222222</v>
      </c>
      <c r="W56" s="85">
        <v>0.63124999999999998</v>
      </c>
      <c r="X56" s="86">
        <f t="shared" si="4"/>
        <v>0.14027777777777778</v>
      </c>
      <c r="AA56" s="29"/>
    </row>
    <row r="57" spans="1:27" x14ac:dyDescent="0.3">
      <c r="A57" s="183" t="s">
        <v>4513</v>
      </c>
      <c r="B57" s="68" t="s">
        <v>4514</v>
      </c>
      <c r="C57" s="2" t="s">
        <v>6</v>
      </c>
      <c r="D57" s="2">
        <v>57</v>
      </c>
      <c r="E57" s="6">
        <v>22730</v>
      </c>
      <c r="F57" s="7">
        <v>43762.667025462964</v>
      </c>
      <c r="G57" s="69" t="s">
        <v>4</v>
      </c>
      <c r="H57" s="68">
        <v>1675</v>
      </c>
      <c r="I57" s="8">
        <f t="shared" si="0"/>
        <v>11.166666666666666</v>
      </c>
      <c r="J57" s="2">
        <v>1.266</v>
      </c>
      <c r="K57" s="69">
        <v>150</v>
      </c>
      <c r="L57" s="68">
        <v>387</v>
      </c>
      <c r="M57" s="8">
        <f t="shared" si="1"/>
        <v>2.58</v>
      </c>
      <c r="N57" s="2">
        <v>0.53400000000000003</v>
      </c>
      <c r="O57" s="69">
        <f t="shared" si="5"/>
        <v>150</v>
      </c>
      <c r="P57" s="181">
        <f t="shared" si="3"/>
        <v>4.3281653746770026</v>
      </c>
      <c r="Q57" s="77" t="s">
        <v>4499</v>
      </c>
      <c r="V57" s="84">
        <v>0.48472222222222222</v>
      </c>
      <c r="W57" s="85">
        <v>0.66875000000000007</v>
      </c>
      <c r="X57" s="86">
        <f t="shared" si="4"/>
        <v>0.18402777777777785</v>
      </c>
      <c r="AA57" s="29"/>
    </row>
    <row r="58" spans="1:27" x14ac:dyDescent="0.3">
      <c r="A58" s="183" t="s">
        <v>2004</v>
      </c>
      <c r="B58" s="68" t="s">
        <v>642</v>
      </c>
      <c r="C58" s="2" t="s">
        <v>6</v>
      </c>
      <c r="D58" s="2">
        <v>79</v>
      </c>
      <c r="E58" s="6">
        <v>14550</v>
      </c>
      <c r="F58" s="7">
        <v>43762.679918981485</v>
      </c>
      <c r="G58" s="69" t="s">
        <v>4</v>
      </c>
      <c r="H58" s="68">
        <v>2321</v>
      </c>
      <c r="I58" s="8">
        <f t="shared" si="0"/>
        <v>25.228260869565219</v>
      </c>
      <c r="J58" s="2">
        <v>1.4610000000000001</v>
      </c>
      <c r="K58" s="69">
        <v>92</v>
      </c>
      <c r="L58" s="68">
        <v>761</v>
      </c>
      <c r="M58" s="8">
        <f t="shared" si="1"/>
        <v>8.2717391304347831</v>
      </c>
      <c r="N58" s="2">
        <v>0.95</v>
      </c>
      <c r="O58" s="69">
        <f t="shared" si="5"/>
        <v>92</v>
      </c>
      <c r="P58" s="181">
        <f t="shared" si="3"/>
        <v>3.0499342969776611</v>
      </c>
      <c r="Q58" s="77" t="s">
        <v>4416</v>
      </c>
      <c r="V58" s="84">
        <v>0.52222222222222225</v>
      </c>
      <c r="W58" s="85">
        <v>0.68333333333333324</v>
      </c>
      <c r="X58" s="86">
        <f t="shared" si="4"/>
        <v>0.16111111111111098</v>
      </c>
      <c r="AA58" s="29"/>
    </row>
    <row r="59" spans="1:27" x14ac:dyDescent="0.3">
      <c r="A59" s="183" t="s">
        <v>4515</v>
      </c>
      <c r="B59" s="68" t="s">
        <v>4516</v>
      </c>
      <c r="C59" s="2" t="s">
        <v>1</v>
      </c>
      <c r="D59" s="2">
        <v>49</v>
      </c>
      <c r="E59" s="6">
        <v>25655</v>
      </c>
      <c r="F59" s="7">
        <v>43762.701863425929</v>
      </c>
      <c r="G59" s="69" t="s">
        <v>4</v>
      </c>
      <c r="H59" s="68">
        <v>2071</v>
      </c>
      <c r="I59" s="8">
        <f t="shared" si="0"/>
        <v>16.568000000000001</v>
      </c>
      <c r="J59" s="2">
        <v>1.1240000000000001</v>
      </c>
      <c r="K59" s="69">
        <v>125</v>
      </c>
      <c r="L59" s="68">
        <v>466</v>
      </c>
      <c r="M59" s="8">
        <f t="shared" si="1"/>
        <v>3.7280000000000002</v>
      </c>
      <c r="N59" s="2">
        <v>0.64</v>
      </c>
      <c r="O59" s="69">
        <f t="shared" si="5"/>
        <v>125</v>
      </c>
      <c r="P59" s="181">
        <f t="shared" si="3"/>
        <v>4.4442060085836914</v>
      </c>
      <c r="Q59" s="77" t="s">
        <v>4416</v>
      </c>
      <c r="V59" s="84">
        <v>0.53333333333333333</v>
      </c>
      <c r="W59" s="85">
        <v>0.70138888888888884</v>
      </c>
      <c r="X59" s="86">
        <f t="shared" si="4"/>
        <v>0.16805555555555551</v>
      </c>
      <c r="AA59" s="29"/>
    </row>
    <row r="60" spans="1:27" x14ac:dyDescent="0.3">
      <c r="A60" s="183" t="s">
        <v>4517</v>
      </c>
      <c r="B60" s="68" t="s">
        <v>4518</v>
      </c>
      <c r="C60" s="2" t="s">
        <v>1</v>
      </c>
      <c r="D60" s="2">
        <v>50</v>
      </c>
      <c r="E60" s="6">
        <v>25360</v>
      </c>
      <c r="F60" s="7">
        <v>43763.51462962963</v>
      </c>
      <c r="G60" s="69" t="s">
        <v>4</v>
      </c>
      <c r="H60" s="68">
        <v>1137</v>
      </c>
      <c r="I60" s="8">
        <f t="shared" si="0"/>
        <v>12.358695652173912</v>
      </c>
      <c r="J60" s="2">
        <v>1.5449999999999999</v>
      </c>
      <c r="K60" s="69">
        <v>92</v>
      </c>
      <c r="L60" s="68">
        <v>449</v>
      </c>
      <c r="M60" s="8">
        <f t="shared" si="1"/>
        <v>4.8804347826086953</v>
      </c>
      <c r="N60" s="2">
        <v>0.70899999999999996</v>
      </c>
      <c r="O60" s="69">
        <f t="shared" si="5"/>
        <v>92</v>
      </c>
      <c r="P60" s="181">
        <f t="shared" si="3"/>
        <v>2.5322939866369709</v>
      </c>
      <c r="Q60" s="77" t="s">
        <v>4519</v>
      </c>
      <c r="V60" s="84">
        <v>0.3833333333333333</v>
      </c>
      <c r="W60" s="85">
        <v>0.51736111111111105</v>
      </c>
      <c r="X60" s="86">
        <f t="shared" si="4"/>
        <v>0.13402777777777775</v>
      </c>
      <c r="AA60" s="29"/>
    </row>
    <row r="61" spans="1:27" x14ac:dyDescent="0.3">
      <c r="A61" s="183" t="s">
        <v>4520</v>
      </c>
      <c r="B61" s="68" t="s">
        <v>4521</v>
      </c>
      <c r="C61" s="2" t="s">
        <v>1</v>
      </c>
      <c r="D61" s="2">
        <v>46</v>
      </c>
      <c r="E61" s="6">
        <v>26781</v>
      </c>
      <c r="F61" s="7">
        <v>43763.529942129629</v>
      </c>
      <c r="G61" s="69" t="s">
        <v>4</v>
      </c>
      <c r="H61" s="68">
        <v>2478</v>
      </c>
      <c r="I61" s="8">
        <f t="shared" si="0"/>
        <v>21.362068965517242</v>
      </c>
      <c r="J61" s="2">
        <v>1.881</v>
      </c>
      <c r="K61" s="69">
        <v>116</v>
      </c>
      <c r="L61" s="68">
        <v>613</v>
      </c>
      <c r="M61" s="8">
        <f t="shared" si="1"/>
        <v>5.2844827586206895</v>
      </c>
      <c r="N61" s="2">
        <v>0.67</v>
      </c>
      <c r="O61" s="69">
        <f t="shared" si="5"/>
        <v>116</v>
      </c>
      <c r="P61" s="181">
        <f t="shared" si="3"/>
        <v>4.0424143556280594</v>
      </c>
      <c r="Q61" s="77" t="s">
        <v>4416</v>
      </c>
      <c r="V61" s="84">
        <v>0.38750000000000001</v>
      </c>
      <c r="W61" s="85">
        <v>0.53472222222222221</v>
      </c>
      <c r="X61" s="86">
        <f t="shared" si="4"/>
        <v>0.1472222222222222</v>
      </c>
      <c r="AA61" s="29"/>
    </row>
    <row r="62" spans="1:27" x14ac:dyDescent="0.3">
      <c r="A62" s="183" t="s">
        <v>4522</v>
      </c>
      <c r="B62" s="68" t="s">
        <v>4523</v>
      </c>
      <c r="C62" s="2" t="s">
        <v>1</v>
      </c>
      <c r="D62" s="2">
        <v>58</v>
      </c>
      <c r="E62" s="6">
        <v>22214</v>
      </c>
      <c r="F62" s="7">
        <v>43763.543680555558</v>
      </c>
      <c r="G62" s="69" t="s">
        <v>4</v>
      </c>
      <c r="H62" s="68">
        <v>3016</v>
      </c>
      <c r="I62" s="8">
        <f t="shared" si="0"/>
        <v>19.333333333333332</v>
      </c>
      <c r="J62" s="2">
        <v>1.3879999999999999</v>
      </c>
      <c r="K62" s="69">
        <v>156</v>
      </c>
      <c r="L62" s="68">
        <v>853</v>
      </c>
      <c r="M62" s="8">
        <f t="shared" si="1"/>
        <v>5.4679487179487181</v>
      </c>
      <c r="N62" s="2">
        <v>0.84599999999999997</v>
      </c>
      <c r="O62" s="69">
        <f t="shared" si="5"/>
        <v>156</v>
      </c>
      <c r="P62" s="181">
        <f t="shared" si="3"/>
        <v>3.5357561547479479</v>
      </c>
      <c r="Q62" s="77" t="s">
        <v>4416</v>
      </c>
      <c r="V62" s="84">
        <v>0.41041666666666665</v>
      </c>
      <c r="W62" s="85">
        <v>0.54861111111111105</v>
      </c>
      <c r="X62" s="86">
        <f t="shared" si="4"/>
        <v>0.1381944444444444</v>
      </c>
      <c r="AA62" s="29"/>
    </row>
    <row r="63" spans="1:27" x14ac:dyDescent="0.3">
      <c r="A63" s="183" t="s">
        <v>4524</v>
      </c>
      <c r="B63" s="68" t="s">
        <v>4525</v>
      </c>
      <c r="C63" s="2" t="s">
        <v>1</v>
      </c>
      <c r="D63" s="2">
        <v>46</v>
      </c>
      <c r="E63" s="6">
        <v>26901</v>
      </c>
      <c r="F63" s="7">
        <v>43763.557800925926</v>
      </c>
      <c r="G63" s="69" t="s">
        <v>4</v>
      </c>
      <c r="H63" s="68">
        <v>1718</v>
      </c>
      <c r="I63" s="8">
        <f t="shared" si="0"/>
        <v>14.683760683760683</v>
      </c>
      <c r="J63" s="2">
        <v>1.5960000000000001</v>
      </c>
      <c r="K63" s="69">
        <v>117</v>
      </c>
      <c r="L63" s="68">
        <v>525</v>
      </c>
      <c r="M63" s="8">
        <f t="shared" si="1"/>
        <v>4.4871794871794872</v>
      </c>
      <c r="N63" s="2">
        <v>0.624</v>
      </c>
      <c r="O63" s="69">
        <f t="shared" si="5"/>
        <v>117</v>
      </c>
      <c r="P63" s="181">
        <f t="shared" si="3"/>
        <v>3.2723809523809524</v>
      </c>
      <c r="Q63" s="77" t="s">
        <v>4416</v>
      </c>
      <c r="V63" s="84">
        <v>0.4291666666666667</v>
      </c>
      <c r="W63" s="85">
        <v>0.55902777777777779</v>
      </c>
      <c r="X63" s="86">
        <f t="shared" si="4"/>
        <v>0.12986111111111109</v>
      </c>
      <c r="AA63" s="29"/>
    </row>
    <row r="64" spans="1:27" x14ac:dyDescent="0.3">
      <c r="A64" s="183" t="s">
        <v>4526</v>
      </c>
      <c r="B64" s="68" t="s">
        <v>622</v>
      </c>
      <c r="C64" s="2" t="s">
        <v>1</v>
      </c>
      <c r="D64" s="2">
        <v>49</v>
      </c>
      <c r="E64" s="6">
        <v>25578</v>
      </c>
      <c r="F64" s="7">
        <v>43763.56931712963</v>
      </c>
      <c r="G64" s="69" t="s">
        <v>4</v>
      </c>
      <c r="H64" s="68">
        <v>1451</v>
      </c>
      <c r="I64" s="8">
        <f t="shared" si="0"/>
        <v>13.951923076923077</v>
      </c>
      <c r="J64" s="2">
        <v>1.083</v>
      </c>
      <c r="K64" s="69">
        <v>104</v>
      </c>
      <c r="L64" s="68">
        <v>362</v>
      </c>
      <c r="M64" s="8">
        <f t="shared" si="1"/>
        <v>3.4807692307692308</v>
      </c>
      <c r="N64" s="2">
        <v>0.59099999999999997</v>
      </c>
      <c r="O64" s="69">
        <f t="shared" si="5"/>
        <v>104</v>
      </c>
      <c r="P64" s="181">
        <f t="shared" si="3"/>
        <v>4.0082872928176796</v>
      </c>
      <c r="Q64" s="77" t="s">
        <v>4416</v>
      </c>
      <c r="V64" s="84">
        <v>0.44861111111111113</v>
      </c>
      <c r="W64" s="85">
        <v>0.58680555555555558</v>
      </c>
      <c r="X64" s="86">
        <f t="shared" si="4"/>
        <v>0.13819444444444445</v>
      </c>
      <c r="AA64" s="29"/>
    </row>
    <row r="65" spans="1:27" x14ac:dyDescent="0.3">
      <c r="A65" s="183" t="s">
        <v>4527</v>
      </c>
      <c r="B65" s="68" t="s">
        <v>1370</v>
      </c>
      <c r="C65" s="2" t="s">
        <v>1</v>
      </c>
      <c r="D65" s="2">
        <v>41</v>
      </c>
      <c r="E65" s="6">
        <v>28605</v>
      </c>
      <c r="F65" s="7">
        <v>43763.600416666668</v>
      </c>
      <c r="G65" s="69" t="s">
        <v>4</v>
      </c>
      <c r="H65" s="68">
        <v>2146</v>
      </c>
      <c r="I65" s="8">
        <f t="shared" si="0"/>
        <v>12.549707602339181</v>
      </c>
      <c r="J65" s="2">
        <v>1.2130000000000001</v>
      </c>
      <c r="K65" s="69">
        <v>171</v>
      </c>
      <c r="L65" s="68">
        <v>485</v>
      </c>
      <c r="M65" s="8">
        <f t="shared" si="1"/>
        <v>2.8362573099415203</v>
      </c>
      <c r="N65" s="2">
        <v>0.7</v>
      </c>
      <c r="O65" s="69">
        <f t="shared" si="5"/>
        <v>171</v>
      </c>
      <c r="P65" s="181">
        <f t="shared" si="3"/>
        <v>4.4247422680412374</v>
      </c>
      <c r="Q65" s="77" t="s">
        <v>4416</v>
      </c>
      <c r="V65" s="84">
        <v>0.4604166666666667</v>
      </c>
      <c r="W65" s="85">
        <v>0.60069444444444442</v>
      </c>
      <c r="X65" s="86">
        <f t="shared" si="4"/>
        <v>0.14027777777777772</v>
      </c>
      <c r="AA65" s="29"/>
    </row>
    <row r="66" spans="1:27" x14ac:dyDescent="0.3">
      <c r="A66" s="183" t="s">
        <v>4528</v>
      </c>
      <c r="B66" s="68" t="s">
        <v>4529</v>
      </c>
      <c r="C66" s="2" t="s">
        <v>6</v>
      </c>
      <c r="D66" s="2">
        <v>17</v>
      </c>
      <c r="E66" s="6">
        <v>37336</v>
      </c>
      <c r="F66" s="7">
        <v>43763.614363425928</v>
      </c>
      <c r="G66" s="69" t="s">
        <v>4</v>
      </c>
      <c r="H66" s="68">
        <v>995</v>
      </c>
      <c r="I66" s="8">
        <f t="shared" si="0"/>
        <v>9.5673076923076916</v>
      </c>
      <c r="J66" s="2">
        <v>1.26</v>
      </c>
      <c r="K66" s="69">
        <v>104</v>
      </c>
      <c r="L66" s="68">
        <v>437</v>
      </c>
      <c r="M66" s="8">
        <f t="shared" si="1"/>
        <v>4.2019230769230766</v>
      </c>
      <c r="N66" s="2">
        <v>0.82899999999999996</v>
      </c>
      <c r="O66" s="69">
        <f t="shared" si="5"/>
        <v>104</v>
      </c>
      <c r="P66" s="181">
        <f t="shared" si="3"/>
        <v>2.276887871853547</v>
      </c>
      <c r="Q66" s="77" t="s">
        <v>4416</v>
      </c>
      <c r="V66" s="84">
        <v>0.46527777777777773</v>
      </c>
      <c r="W66" s="85">
        <v>0.61458333333333337</v>
      </c>
      <c r="X66" s="86">
        <f t="shared" si="4"/>
        <v>0.14930555555555564</v>
      </c>
      <c r="AA66" s="32"/>
    </row>
    <row r="67" spans="1:27" x14ac:dyDescent="0.3">
      <c r="A67" s="183" t="s">
        <v>4530</v>
      </c>
      <c r="B67" s="68" t="s">
        <v>4531</v>
      </c>
      <c r="C67" s="2" t="s">
        <v>1</v>
      </c>
      <c r="D67" s="2">
        <v>85</v>
      </c>
      <c r="E67" s="6">
        <v>12443</v>
      </c>
      <c r="F67" s="7">
        <v>43763.638888888891</v>
      </c>
      <c r="G67" s="69" t="s">
        <v>4</v>
      </c>
      <c r="H67" s="68">
        <v>2504</v>
      </c>
      <c r="I67" s="8">
        <f t="shared" ref="I67:I130" si="6">H67/K67</f>
        <v>21.77391304347826</v>
      </c>
      <c r="J67" s="2">
        <v>1.2909999999999999</v>
      </c>
      <c r="K67" s="69">
        <v>115</v>
      </c>
      <c r="L67" s="68">
        <v>989</v>
      </c>
      <c r="M67" s="8">
        <f t="shared" ref="M67:M130" si="7">L67/O67</f>
        <v>8.6</v>
      </c>
      <c r="N67" s="2">
        <v>1.05</v>
      </c>
      <c r="O67" s="69">
        <f t="shared" ref="O67:O98" si="8">K67</f>
        <v>115</v>
      </c>
      <c r="P67" s="181">
        <f t="shared" ref="P67:P130" si="9">I67/M67</f>
        <v>2.5318503538928208</v>
      </c>
      <c r="Q67" s="77" t="s">
        <v>4416</v>
      </c>
      <c r="V67" s="84">
        <v>0.50347222222222221</v>
      </c>
      <c r="W67" s="85">
        <v>0.65972222222222221</v>
      </c>
      <c r="X67" s="86">
        <f t="shared" ref="X67:X130" si="10">IF(AND(W67&lt;&gt;0,V67&lt;&gt;0),W67-V67,"No_data")</f>
        <v>0.15625</v>
      </c>
      <c r="AA67" s="29"/>
    </row>
    <row r="68" spans="1:27" x14ac:dyDescent="0.3">
      <c r="A68" s="183" t="s">
        <v>4532</v>
      </c>
      <c r="B68" s="68" t="s">
        <v>4533</v>
      </c>
      <c r="C68" s="2" t="s">
        <v>1</v>
      </c>
      <c r="D68" s="2">
        <v>53</v>
      </c>
      <c r="E68" s="6">
        <v>24357</v>
      </c>
      <c r="F68" s="7">
        <v>43767.67460648148</v>
      </c>
      <c r="G68" s="69" t="s">
        <v>4</v>
      </c>
      <c r="H68" s="68">
        <v>2040</v>
      </c>
      <c r="I68" s="8">
        <f t="shared" si="6"/>
        <v>15.572519083969466</v>
      </c>
      <c r="J68" s="2">
        <v>1.696</v>
      </c>
      <c r="K68" s="69">
        <v>131</v>
      </c>
      <c r="L68" s="68">
        <v>532</v>
      </c>
      <c r="M68" s="8">
        <f t="shared" si="7"/>
        <v>4.0610687022900764</v>
      </c>
      <c r="N68" s="2">
        <v>0.69899999999999995</v>
      </c>
      <c r="O68" s="69">
        <f t="shared" si="8"/>
        <v>131</v>
      </c>
      <c r="P68" s="181">
        <f t="shared" si="9"/>
        <v>3.8345864661654137</v>
      </c>
      <c r="Q68" s="77" t="s">
        <v>4416</v>
      </c>
      <c r="V68" s="84">
        <v>0.52916666666666667</v>
      </c>
      <c r="W68" s="85">
        <v>0.6875</v>
      </c>
      <c r="X68" s="86">
        <f t="shared" si="10"/>
        <v>0.15833333333333333</v>
      </c>
      <c r="AA68" s="29"/>
    </row>
    <row r="69" spans="1:27" x14ac:dyDescent="0.3">
      <c r="A69" s="183" t="s">
        <v>4534</v>
      </c>
      <c r="B69" s="68" t="s">
        <v>4535</v>
      </c>
      <c r="C69" s="2" t="s">
        <v>6</v>
      </c>
      <c r="D69" s="2">
        <v>71</v>
      </c>
      <c r="E69" s="6">
        <v>17481</v>
      </c>
      <c r="F69" s="7">
        <v>43767.702303240738</v>
      </c>
      <c r="G69" s="69" t="s">
        <v>4</v>
      </c>
      <c r="H69" s="68">
        <v>2352</v>
      </c>
      <c r="I69" s="8">
        <f t="shared" si="6"/>
        <v>15.68</v>
      </c>
      <c r="J69" s="2">
        <v>1.2709999999999999</v>
      </c>
      <c r="K69" s="69">
        <v>150</v>
      </c>
      <c r="L69" s="68">
        <v>569</v>
      </c>
      <c r="M69" s="8">
        <f t="shared" si="7"/>
        <v>3.7933333333333334</v>
      </c>
      <c r="N69" s="2">
        <v>0.55900000000000005</v>
      </c>
      <c r="O69" s="69">
        <f t="shared" si="8"/>
        <v>150</v>
      </c>
      <c r="P69" s="181">
        <f t="shared" si="9"/>
        <v>4.1335676625659046</v>
      </c>
      <c r="Q69" s="77" t="s">
        <v>4416</v>
      </c>
      <c r="V69" s="84">
        <v>0.53263888888888888</v>
      </c>
      <c r="W69" s="85">
        <v>0.70624999999999993</v>
      </c>
      <c r="X69" s="86">
        <f t="shared" si="10"/>
        <v>0.17361111111111105</v>
      </c>
      <c r="AA69" s="29"/>
    </row>
    <row r="70" spans="1:27" x14ac:dyDescent="0.3">
      <c r="A70" s="183" t="s">
        <v>3891</v>
      </c>
      <c r="B70" s="68" t="s">
        <v>854</v>
      </c>
      <c r="C70" s="2" t="s">
        <v>6</v>
      </c>
      <c r="D70" s="2">
        <v>56</v>
      </c>
      <c r="E70" s="6">
        <v>23291</v>
      </c>
      <c r="F70" s="7">
        <v>43768.449560185189</v>
      </c>
      <c r="G70" s="69" t="s">
        <v>71</v>
      </c>
      <c r="H70" s="68">
        <v>1120</v>
      </c>
      <c r="I70" s="8">
        <f t="shared" si="6"/>
        <v>8</v>
      </c>
      <c r="J70" s="2">
        <v>0.48</v>
      </c>
      <c r="K70" s="69">
        <v>140</v>
      </c>
      <c r="L70" s="68">
        <v>380</v>
      </c>
      <c r="M70" s="8">
        <f t="shared" si="7"/>
        <v>2.7142857142857144</v>
      </c>
      <c r="N70" s="2">
        <v>0.55300000000000005</v>
      </c>
      <c r="O70" s="69">
        <f t="shared" si="8"/>
        <v>140</v>
      </c>
      <c r="P70" s="181">
        <f t="shared" si="9"/>
        <v>2.9473684210526314</v>
      </c>
      <c r="Q70" s="77" t="s">
        <v>4416</v>
      </c>
      <c r="V70" s="84">
        <v>0.4513888888888889</v>
      </c>
      <c r="W70" s="85">
        <v>0.59722222222222221</v>
      </c>
      <c r="X70" s="86">
        <f t="shared" si="10"/>
        <v>0.14583333333333331</v>
      </c>
      <c r="AA70" s="29"/>
    </row>
    <row r="71" spans="1:27" x14ac:dyDescent="0.3">
      <c r="A71" s="183" t="s">
        <v>4537</v>
      </c>
      <c r="B71" s="68" t="s">
        <v>4538</v>
      </c>
      <c r="C71" s="2" t="s">
        <v>1</v>
      </c>
      <c r="D71" s="2">
        <v>70</v>
      </c>
      <c r="E71" s="6">
        <v>17913</v>
      </c>
      <c r="F71" s="7">
        <v>43769.577349537038</v>
      </c>
      <c r="G71" s="69" t="s">
        <v>4</v>
      </c>
      <c r="H71" s="68">
        <v>1592</v>
      </c>
      <c r="I71" s="8">
        <f t="shared" si="6"/>
        <v>13.843478260869565</v>
      </c>
      <c r="J71" s="2">
        <v>1.502</v>
      </c>
      <c r="K71" s="69">
        <v>115</v>
      </c>
      <c r="L71" s="68">
        <v>331</v>
      </c>
      <c r="M71" s="8">
        <f t="shared" si="7"/>
        <v>2.8782608695652172</v>
      </c>
      <c r="N71" s="2">
        <v>0.59499999999999997</v>
      </c>
      <c r="O71" s="69">
        <f t="shared" si="8"/>
        <v>115</v>
      </c>
      <c r="P71" s="181">
        <f t="shared" si="9"/>
        <v>4.809667673716012</v>
      </c>
      <c r="Q71" s="77" t="s">
        <v>4416</v>
      </c>
      <c r="V71" s="84">
        <v>0.4236111111111111</v>
      </c>
      <c r="W71" s="85">
        <v>0.58333333333333337</v>
      </c>
      <c r="X71" s="86">
        <f t="shared" si="10"/>
        <v>0.15972222222222227</v>
      </c>
      <c r="AA71" s="29"/>
    </row>
    <row r="72" spans="1:27" x14ac:dyDescent="0.3">
      <c r="A72" s="183" t="s">
        <v>4539</v>
      </c>
      <c r="B72" s="68" t="s">
        <v>4540</v>
      </c>
      <c r="C72" s="2" t="s">
        <v>1</v>
      </c>
      <c r="D72" s="2">
        <v>39</v>
      </c>
      <c r="E72" s="6">
        <v>29276</v>
      </c>
      <c r="F72" s="7">
        <v>43769.637453703705</v>
      </c>
      <c r="G72" s="69" t="s">
        <v>4</v>
      </c>
      <c r="H72" s="68">
        <v>2128</v>
      </c>
      <c r="I72" s="8">
        <f t="shared" si="6"/>
        <v>12.819277108433734</v>
      </c>
      <c r="J72" s="2">
        <v>1.585</v>
      </c>
      <c r="K72" s="69">
        <v>166</v>
      </c>
      <c r="L72" s="68">
        <v>725</v>
      </c>
      <c r="M72" s="8">
        <f t="shared" si="7"/>
        <v>4.3674698795180724</v>
      </c>
      <c r="N72" s="2">
        <v>1.04</v>
      </c>
      <c r="O72" s="69">
        <f t="shared" si="8"/>
        <v>166</v>
      </c>
      <c r="P72" s="181">
        <f t="shared" si="9"/>
        <v>2.9351724137931035</v>
      </c>
      <c r="Q72" s="77" t="s">
        <v>4416</v>
      </c>
      <c r="V72" s="84">
        <v>0.4909722222222222</v>
      </c>
      <c r="W72" s="85">
        <v>0.63888888888888895</v>
      </c>
      <c r="X72" s="86">
        <f t="shared" si="10"/>
        <v>0.14791666666666675</v>
      </c>
      <c r="AA72" s="29"/>
    </row>
    <row r="73" spans="1:27" x14ac:dyDescent="0.3">
      <c r="A73" s="183" t="s">
        <v>2000</v>
      </c>
      <c r="B73" s="68" t="s">
        <v>1573</v>
      </c>
      <c r="C73" s="2" t="s">
        <v>6</v>
      </c>
      <c r="D73" s="2">
        <v>59</v>
      </c>
      <c r="E73" s="6">
        <v>21968</v>
      </c>
      <c r="F73" s="7">
        <v>43769.653287037036</v>
      </c>
      <c r="G73" s="69" t="s">
        <v>4</v>
      </c>
      <c r="H73" s="68">
        <v>2653</v>
      </c>
      <c r="I73" s="8">
        <f t="shared" si="6"/>
        <v>17.33986928104575</v>
      </c>
      <c r="J73" s="2">
        <v>1.226</v>
      </c>
      <c r="K73" s="69">
        <v>153</v>
      </c>
      <c r="L73" s="68">
        <v>403</v>
      </c>
      <c r="M73" s="8">
        <f t="shared" si="7"/>
        <v>2.6339869281045751</v>
      </c>
      <c r="N73" s="2">
        <v>0.57099999999999995</v>
      </c>
      <c r="O73" s="69">
        <f t="shared" si="8"/>
        <v>153</v>
      </c>
      <c r="P73" s="181">
        <f t="shared" si="9"/>
        <v>6.583126550868486</v>
      </c>
      <c r="Q73" s="77" t="s">
        <v>4416</v>
      </c>
      <c r="V73" s="84">
        <v>0.4861111111111111</v>
      </c>
      <c r="W73" s="85">
        <v>0.65277777777777779</v>
      </c>
      <c r="X73" s="86">
        <f t="shared" si="10"/>
        <v>0.16666666666666669</v>
      </c>
      <c r="AA73" s="29"/>
    </row>
    <row r="74" spans="1:27" x14ac:dyDescent="0.3">
      <c r="A74" s="183" t="s">
        <v>4541</v>
      </c>
      <c r="B74" s="68" t="s">
        <v>4542</v>
      </c>
      <c r="C74" s="2" t="s">
        <v>6</v>
      </c>
      <c r="D74" s="2">
        <v>58</v>
      </c>
      <c r="E74" s="6">
        <v>22343</v>
      </c>
      <c r="F74" s="7">
        <v>43769.669907407406</v>
      </c>
      <c r="G74" s="69" t="s">
        <v>4</v>
      </c>
      <c r="H74" s="68">
        <v>2104</v>
      </c>
      <c r="I74" s="8">
        <f t="shared" si="6"/>
        <v>12.987654320987655</v>
      </c>
      <c r="J74" s="2">
        <v>1.528</v>
      </c>
      <c r="K74" s="69">
        <v>162</v>
      </c>
      <c r="L74" s="68">
        <v>728</v>
      </c>
      <c r="M74" s="8">
        <f t="shared" si="7"/>
        <v>4.4938271604938276</v>
      </c>
      <c r="N74" s="2">
        <v>0.66200000000000003</v>
      </c>
      <c r="O74" s="69">
        <f t="shared" si="8"/>
        <v>162</v>
      </c>
      <c r="P74" s="181">
        <f t="shared" si="9"/>
        <v>2.8901098901098901</v>
      </c>
      <c r="Q74" s="77" t="s">
        <v>4416</v>
      </c>
      <c r="V74" s="84">
        <v>0.51527777777777783</v>
      </c>
      <c r="W74" s="85">
        <v>0.68055555555555547</v>
      </c>
      <c r="X74" s="86">
        <f t="shared" si="10"/>
        <v>0.16527777777777763</v>
      </c>
      <c r="AA74" s="29"/>
    </row>
    <row r="75" spans="1:27" x14ac:dyDescent="0.3">
      <c r="A75" s="183" t="s">
        <v>5707</v>
      </c>
      <c r="B75" s="68" t="s">
        <v>1143</v>
      </c>
      <c r="C75" s="2" t="s">
        <v>1</v>
      </c>
      <c r="D75" s="2">
        <v>65</v>
      </c>
      <c r="E75" s="6">
        <v>20019</v>
      </c>
      <c r="F75" s="7">
        <v>43770.576620370368</v>
      </c>
      <c r="G75" s="69" t="s">
        <v>4</v>
      </c>
      <c r="H75" s="68">
        <v>2731</v>
      </c>
      <c r="I75" s="8">
        <f t="shared" si="6"/>
        <v>31.03409090909091</v>
      </c>
      <c r="J75" s="8">
        <v>1.841</v>
      </c>
      <c r="K75" s="69">
        <v>88</v>
      </c>
      <c r="L75" s="68">
        <v>683</v>
      </c>
      <c r="M75" s="8">
        <f t="shared" si="7"/>
        <v>7.7613636363636367</v>
      </c>
      <c r="N75" s="8">
        <v>1.0389999999999999</v>
      </c>
      <c r="O75" s="69">
        <f t="shared" si="8"/>
        <v>88</v>
      </c>
      <c r="P75" s="181">
        <f t="shared" si="9"/>
        <v>3.9985358711566619</v>
      </c>
      <c r="Q75" s="77" t="s">
        <v>1357</v>
      </c>
      <c r="V75" s="84">
        <v>0.43888888888888888</v>
      </c>
      <c r="W75" s="85">
        <v>0.57986111111111105</v>
      </c>
      <c r="X75" s="86">
        <f t="shared" si="10"/>
        <v>0.14097222222222217</v>
      </c>
      <c r="AA75" s="29"/>
    </row>
    <row r="76" spans="1:27" x14ac:dyDescent="0.3">
      <c r="A76" s="183" t="s">
        <v>5708</v>
      </c>
      <c r="B76" s="68" t="s">
        <v>5709</v>
      </c>
      <c r="C76" s="2" t="s">
        <v>1</v>
      </c>
      <c r="D76" s="2">
        <v>44</v>
      </c>
      <c r="E76" s="6">
        <v>27593</v>
      </c>
      <c r="F76" s="7">
        <v>43770.614907407406</v>
      </c>
      <c r="G76" s="69" t="s">
        <v>4</v>
      </c>
      <c r="H76" s="68">
        <v>1716</v>
      </c>
      <c r="I76" s="8">
        <f t="shared" si="6"/>
        <v>13.619047619047619</v>
      </c>
      <c r="J76" s="8">
        <v>1.522</v>
      </c>
      <c r="K76" s="69">
        <v>126</v>
      </c>
      <c r="L76" s="68">
        <v>334</v>
      </c>
      <c r="M76" s="8">
        <f t="shared" si="7"/>
        <v>2.6507936507936507</v>
      </c>
      <c r="N76" s="8">
        <v>0.58399999999999996</v>
      </c>
      <c r="O76" s="69">
        <f t="shared" si="8"/>
        <v>126</v>
      </c>
      <c r="P76" s="181">
        <f t="shared" si="9"/>
        <v>5.1377245508982039</v>
      </c>
      <c r="Q76" s="77" t="s">
        <v>1357</v>
      </c>
      <c r="V76" s="84">
        <v>0.46875</v>
      </c>
      <c r="W76" s="85">
        <v>0.61111111111111105</v>
      </c>
      <c r="X76" s="86">
        <f t="shared" si="10"/>
        <v>0.14236111111111105</v>
      </c>
      <c r="AA76" s="29"/>
    </row>
    <row r="77" spans="1:27" x14ac:dyDescent="0.3">
      <c r="A77" s="183" t="s">
        <v>5710</v>
      </c>
      <c r="B77" s="68" t="s">
        <v>5711</v>
      </c>
      <c r="C77" s="2" t="s">
        <v>6</v>
      </c>
      <c r="D77" s="2">
        <v>45</v>
      </c>
      <c r="E77" s="6">
        <v>27217</v>
      </c>
      <c r="F77" s="7">
        <v>43770.666238425925</v>
      </c>
      <c r="G77" s="69" t="s">
        <v>4</v>
      </c>
      <c r="H77" s="68">
        <v>991</v>
      </c>
      <c r="I77" s="8">
        <f t="shared" si="6"/>
        <v>10.43157894736842</v>
      </c>
      <c r="J77" s="8">
        <v>0.80800000000000005</v>
      </c>
      <c r="K77" s="69">
        <v>95</v>
      </c>
      <c r="L77" s="68">
        <v>344</v>
      </c>
      <c r="M77" s="8">
        <f t="shared" si="7"/>
        <v>3.6210526315789475</v>
      </c>
      <c r="N77" s="8">
        <v>0.63900000000000001</v>
      </c>
      <c r="O77" s="69">
        <f t="shared" si="8"/>
        <v>95</v>
      </c>
      <c r="P77" s="181">
        <f t="shared" si="9"/>
        <v>2.8808139534883717</v>
      </c>
      <c r="Q77" s="77" t="s">
        <v>1357</v>
      </c>
      <c r="V77" s="84">
        <v>0.54166666666666663</v>
      </c>
      <c r="W77" s="85">
        <v>0.66666666666666663</v>
      </c>
      <c r="X77" s="86">
        <f t="shared" si="10"/>
        <v>0.125</v>
      </c>
      <c r="AA77" s="29"/>
    </row>
    <row r="78" spans="1:27" x14ac:dyDescent="0.3">
      <c r="A78" s="183" t="s">
        <v>5712</v>
      </c>
      <c r="B78" s="68" t="s">
        <v>5713</v>
      </c>
      <c r="C78" s="2" t="s">
        <v>1</v>
      </c>
      <c r="D78" s="2">
        <v>47</v>
      </c>
      <c r="E78" s="6">
        <v>26545</v>
      </c>
      <c r="F78" s="7">
        <v>43773.668055555558</v>
      </c>
      <c r="G78" s="69" t="s">
        <v>4</v>
      </c>
      <c r="H78" s="68">
        <v>1081</v>
      </c>
      <c r="I78" s="8">
        <f t="shared" si="6"/>
        <v>10.919191919191919</v>
      </c>
      <c r="J78" s="8">
        <v>1.1040000000000001</v>
      </c>
      <c r="K78" s="69">
        <v>99</v>
      </c>
      <c r="L78" s="68">
        <v>348</v>
      </c>
      <c r="M78" s="8">
        <f t="shared" si="7"/>
        <v>3.5151515151515151</v>
      </c>
      <c r="N78" s="8">
        <v>0.54100000000000004</v>
      </c>
      <c r="O78" s="69">
        <f t="shared" si="8"/>
        <v>99</v>
      </c>
      <c r="P78" s="181">
        <f t="shared" si="9"/>
        <v>3.1063218390804597</v>
      </c>
      <c r="Q78" s="77" t="s">
        <v>1357</v>
      </c>
      <c r="V78" s="84">
        <v>0.52083333333333337</v>
      </c>
      <c r="W78" s="85">
        <v>0.68402777777777779</v>
      </c>
      <c r="X78" s="86">
        <f t="shared" si="10"/>
        <v>0.16319444444444442</v>
      </c>
      <c r="AA78" s="29"/>
    </row>
    <row r="79" spans="1:27" x14ac:dyDescent="0.3">
      <c r="A79" s="183" t="s">
        <v>5714</v>
      </c>
      <c r="B79" s="68" t="s">
        <v>4863</v>
      </c>
      <c r="C79" s="2" t="s">
        <v>1</v>
      </c>
      <c r="D79" s="2">
        <v>54</v>
      </c>
      <c r="E79" s="6">
        <v>23896</v>
      </c>
      <c r="F79" s="7">
        <v>43773.695324074077</v>
      </c>
      <c r="G79" s="69" t="s">
        <v>4</v>
      </c>
      <c r="H79" s="68">
        <v>1549</v>
      </c>
      <c r="I79" s="8">
        <f t="shared" si="6"/>
        <v>17.211111111111112</v>
      </c>
      <c r="J79" s="8">
        <v>1.0329999999999999</v>
      </c>
      <c r="K79" s="69">
        <v>90</v>
      </c>
      <c r="L79" s="68">
        <v>355</v>
      </c>
      <c r="M79" s="8">
        <f t="shared" si="7"/>
        <v>3.9444444444444446</v>
      </c>
      <c r="N79" s="8">
        <v>1.01</v>
      </c>
      <c r="O79" s="69">
        <f t="shared" si="8"/>
        <v>90</v>
      </c>
      <c r="P79" s="181">
        <f t="shared" si="9"/>
        <v>4.3633802816901408</v>
      </c>
      <c r="Q79" s="77" t="s">
        <v>1357</v>
      </c>
      <c r="V79" s="84">
        <v>0.5395833333333333</v>
      </c>
      <c r="W79" s="85">
        <v>0.69444444444444453</v>
      </c>
      <c r="X79" s="86">
        <f t="shared" si="10"/>
        <v>0.15486111111111123</v>
      </c>
      <c r="AA79" s="29"/>
    </row>
    <row r="80" spans="1:27" x14ac:dyDescent="0.3">
      <c r="A80" s="183" t="s">
        <v>5715</v>
      </c>
      <c r="B80" s="68" t="s">
        <v>5716</v>
      </c>
      <c r="C80" s="2" t="s">
        <v>1</v>
      </c>
      <c r="D80" s="2">
        <v>60</v>
      </c>
      <c r="E80" s="6">
        <v>21545</v>
      </c>
      <c r="F80" s="7">
        <v>43774.600138888891</v>
      </c>
      <c r="G80" s="69" t="s">
        <v>4</v>
      </c>
      <c r="H80" s="68">
        <v>2364</v>
      </c>
      <c r="I80" s="8">
        <f t="shared" si="6"/>
        <v>17.90909090909091</v>
      </c>
      <c r="J80" s="8">
        <v>1.8759999999999999</v>
      </c>
      <c r="K80" s="69">
        <v>132</v>
      </c>
      <c r="L80" s="68">
        <v>454</v>
      </c>
      <c r="M80" s="8">
        <f t="shared" si="7"/>
        <v>3.4393939393939394</v>
      </c>
      <c r="N80" s="8">
        <v>0.76400000000000001</v>
      </c>
      <c r="O80" s="69">
        <f t="shared" si="8"/>
        <v>132</v>
      </c>
      <c r="P80" s="181">
        <f t="shared" si="9"/>
        <v>5.2070484581497798</v>
      </c>
      <c r="Q80" s="77" t="s">
        <v>1357</v>
      </c>
      <c r="V80" s="84">
        <v>0.4375</v>
      </c>
      <c r="W80" s="85">
        <v>0.60416666666666663</v>
      </c>
      <c r="X80" s="86">
        <f t="shared" si="10"/>
        <v>0.16666666666666663</v>
      </c>
      <c r="AA80" s="29"/>
    </row>
    <row r="81" spans="1:27" x14ac:dyDescent="0.3">
      <c r="A81" s="183" t="s">
        <v>5717</v>
      </c>
      <c r="B81" s="68" t="s">
        <v>1886</v>
      </c>
      <c r="C81" s="2" t="s">
        <v>1</v>
      </c>
      <c r="D81" s="2">
        <v>60</v>
      </c>
      <c r="E81" s="6">
        <v>21760</v>
      </c>
      <c r="F81" s="7">
        <v>43774.612453703703</v>
      </c>
      <c r="G81" s="69" t="s">
        <v>4</v>
      </c>
      <c r="H81" s="68">
        <v>2143</v>
      </c>
      <c r="I81" s="8">
        <f t="shared" si="6"/>
        <v>18.634782608695652</v>
      </c>
      <c r="J81" s="8">
        <v>1.4039999999999999</v>
      </c>
      <c r="K81" s="69">
        <v>115</v>
      </c>
      <c r="L81" s="68">
        <v>425</v>
      </c>
      <c r="M81" s="8">
        <f t="shared" si="7"/>
        <v>3.6956521739130435</v>
      </c>
      <c r="N81" s="8">
        <v>0.74</v>
      </c>
      <c r="O81" s="69">
        <f t="shared" si="8"/>
        <v>115</v>
      </c>
      <c r="P81" s="181">
        <f t="shared" si="9"/>
        <v>5.0423529411764703</v>
      </c>
      <c r="Q81" s="77" t="s">
        <v>1357</v>
      </c>
      <c r="V81" s="84">
        <v>0.46180555555555558</v>
      </c>
      <c r="W81" s="85">
        <v>0.61805555555555558</v>
      </c>
      <c r="X81" s="86">
        <f t="shared" si="10"/>
        <v>0.15625</v>
      </c>
      <c r="AA81" s="29"/>
    </row>
    <row r="82" spans="1:27" x14ac:dyDescent="0.3">
      <c r="A82" s="183" t="s">
        <v>5718</v>
      </c>
      <c r="B82" s="68" t="s">
        <v>5719</v>
      </c>
      <c r="C82" s="2" t="s">
        <v>1</v>
      </c>
      <c r="D82" s="2">
        <v>45</v>
      </c>
      <c r="E82" s="6">
        <v>27252</v>
      </c>
      <c r="F82" s="7">
        <v>43774.626284722224</v>
      </c>
      <c r="G82" s="69" t="s">
        <v>4</v>
      </c>
      <c r="H82" s="68">
        <v>1317</v>
      </c>
      <c r="I82" s="8">
        <f t="shared" si="6"/>
        <v>13.71875</v>
      </c>
      <c r="J82" s="8">
        <v>1.1299999999999999</v>
      </c>
      <c r="K82" s="69">
        <v>96</v>
      </c>
      <c r="L82" s="68">
        <v>360</v>
      </c>
      <c r="M82" s="8">
        <f t="shared" si="7"/>
        <v>3.75</v>
      </c>
      <c r="N82" s="8">
        <v>0.57999999999999996</v>
      </c>
      <c r="O82" s="69">
        <f t="shared" si="8"/>
        <v>96</v>
      </c>
      <c r="P82" s="181">
        <f t="shared" si="9"/>
        <v>3.6583333333333332</v>
      </c>
      <c r="Q82" s="77" t="s">
        <v>1357</v>
      </c>
      <c r="V82" s="84">
        <v>0.48680555555555555</v>
      </c>
      <c r="W82" s="85">
        <v>0.63194444444444442</v>
      </c>
      <c r="X82" s="86">
        <f t="shared" si="10"/>
        <v>0.14513888888888887</v>
      </c>
      <c r="AA82" s="29"/>
    </row>
    <row r="83" spans="1:27" x14ac:dyDescent="0.3">
      <c r="A83" s="183" t="s">
        <v>5720</v>
      </c>
      <c r="B83" s="68" t="s">
        <v>5721</v>
      </c>
      <c r="C83" s="2" t="s">
        <v>1</v>
      </c>
      <c r="D83" s="2">
        <v>48</v>
      </c>
      <c r="E83" s="6">
        <v>26226</v>
      </c>
      <c r="F83" s="7">
        <v>43774.699444444443</v>
      </c>
      <c r="G83" s="69" t="s">
        <v>4</v>
      </c>
      <c r="H83" s="68">
        <v>1453</v>
      </c>
      <c r="I83" s="8">
        <f t="shared" si="6"/>
        <v>12.418803418803419</v>
      </c>
      <c r="J83" s="8">
        <v>1.657</v>
      </c>
      <c r="K83" s="69">
        <v>117</v>
      </c>
      <c r="L83" s="68">
        <v>319</v>
      </c>
      <c r="M83" s="8">
        <f t="shared" si="7"/>
        <v>2.7264957264957266</v>
      </c>
      <c r="N83" s="8">
        <v>0.56699999999999995</v>
      </c>
      <c r="O83" s="69">
        <f t="shared" si="8"/>
        <v>117</v>
      </c>
      <c r="P83" s="181">
        <f t="shared" si="9"/>
        <v>4.5548589341692791</v>
      </c>
      <c r="Q83" s="77" t="s">
        <v>1357</v>
      </c>
      <c r="V83" s="84">
        <v>0.53402777777777777</v>
      </c>
      <c r="W83" s="85">
        <v>0.70138888888888884</v>
      </c>
      <c r="X83" s="86">
        <f t="shared" si="10"/>
        <v>0.16736111111111107</v>
      </c>
      <c r="AA83" s="29"/>
    </row>
    <row r="84" spans="1:27" x14ac:dyDescent="0.3">
      <c r="A84" s="183" t="s">
        <v>5722</v>
      </c>
      <c r="B84" s="68" t="s">
        <v>207</v>
      </c>
      <c r="C84" s="2" t="s">
        <v>1</v>
      </c>
      <c r="D84" s="2">
        <v>50</v>
      </c>
      <c r="E84" s="6">
        <v>25433</v>
      </c>
      <c r="F84" s="7">
        <v>43774.709965277776</v>
      </c>
      <c r="G84" s="69" t="s">
        <v>4</v>
      </c>
      <c r="H84" s="68">
        <v>1561</v>
      </c>
      <c r="I84" s="8">
        <f t="shared" si="6"/>
        <v>18.583333333333332</v>
      </c>
      <c r="J84" s="8">
        <v>1.615</v>
      </c>
      <c r="K84" s="69">
        <v>84</v>
      </c>
      <c r="L84" s="68">
        <v>362</v>
      </c>
      <c r="M84" s="8">
        <f t="shared" si="7"/>
        <v>4.3095238095238093</v>
      </c>
      <c r="N84" s="8">
        <v>0.67600000000000005</v>
      </c>
      <c r="O84" s="69">
        <f t="shared" si="8"/>
        <v>84</v>
      </c>
      <c r="P84" s="181">
        <f t="shared" si="9"/>
        <v>4.3121546961325965</v>
      </c>
      <c r="Q84" s="77" t="s">
        <v>1357</v>
      </c>
      <c r="V84" s="84">
        <v>0.54027777777777775</v>
      </c>
      <c r="W84" s="85">
        <v>0.72222222222222221</v>
      </c>
      <c r="X84" s="86">
        <f t="shared" si="10"/>
        <v>0.18194444444444446</v>
      </c>
      <c r="AA84" s="29"/>
    </row>
    <row r="85" spans="1:27" x14ac:dyDescent="0.3">
      <c r="A85" s="183" t="s">
        <v>5726</v>
      </c>
      <c r="B85" s="68" t="s">
        <v>1605</v>
      </c>
      <c r="C85" s="2" t="s">
        <v>1</v>
      </c>
      <c r="D85" s="2">
        <v>49</v>
      </c>
      <c r="E85" s="6">
        <v>25588</v>
      </c>
      <c r="F85" s="7">
        <v>43776.564351851855</v>
      </c>
      <c r="G85" s="69" t="s">
        <v>4</v>
      </c>
      <c r="H85" s="68">
        <v>1822</v>
      </c>
      <c r="I85" s="8">
        <f t="shared" si="6"/>
        <v>19.382978723404257</v>
      </c>
      <c r="J85" s="8">
        <v>1.5660000000000001</v>
      </c>
      <c r="K85" s="69">
        <v>94</v>
      </c>
      <c r="L85" s="68">
        <v>456</v>
      </c>
      <c r="M85" s="8">
        <f t="shared" si="7"/>
        <v>4.8510638297872344</v>
      </c>
      <c r="N85" s="8">
        <v>0.82899999999999996</v>
      </c>
      <c r="O85" s="69">
        <f t="shared" si="8"/>
        <v>94</v>
      </c>
      <c r="P85" s="181">
        <f t="shared" si="9"/>
        <v>3.9956140350877192</v>
      </c>
      <c r="Q85" s="77" t="s">
        <v>1357</v>
      </c>
      <c r="V85" s="84">
        <v>0.41597222222222219</v>
      </c>
      <c r="W85" s="85">
        <v>0.56944444444444442</v>
      </c>
      <c r="X85" s="86">
        <f t="shared" si="10"/>
        <v>0.15347222222222223</v>
      </c>
      <c r="AA85" s="29"/>
    </row>
    <row r="86" spans="1:27" x14ac:dyDescent="0.3">
      <c r="A86" s="183" t="s">
        <v>5727</v>
      </c>
      <c r="B86" s="68" t="s">
        <v>5728</v>
      </c>
      <c r="C86" s="2" t="s">
        <v>1</v>
      </c>
      <c r="D86" s="2">
        <v>38</v>
      </c>
      <c r="E86" s="6">
        <v>29835</v>
      </c>
      <c r="F86" s="7">
        <v>43776.589803240742</v>
      </c>
      <c r="G86" s="69" t="s">
        <v>4</v>
      </c>
      <c r="H86" s="68">
        <v>1301</v>
      </c>
      <c r="I86" s="8">
        <f t="shared" si="6"/>
        <v>11.025423728813559</v>
      </c>
      <c r="J86" s="8">
        <v>1.1279999999999999</v>
      </c>
      <c r="K86" s="69">
        <v>118</v>
      </c>
      <c r="L86" s="68">
        <v>332</v>
      </c>
      <c r="M86" s="8">
        <f t="shared" si="7"/>
        <v>2.8135593220338984</v>
      </c>
      <c r="N86" s="8">
        <v>0.55400000000000005</v>
      </c>
      <c r="O86" s="69">
        <f t="shared" si="8"/>
        <v>118</v>
      </c>
      <c r="P86" s="181">
        <f t="shared" si="9"/>
        <v>3.9186746987951806</v>
      </c>
      <c r="Q86" s="77" t="s">
        <v>1357</v>
      </c>
      <c r="V86" s="84">
        <v>0.44027777777777777</v>
      </c>
      <c r="W86" s="85">
        <v>0.59027777777777779</v>
      </c>
      <c r="X86" s="86">
        <f t="shared" si="10"/>
        <v>0.15000000000000002</v>
      </c>
      <c r="AA86" s="29"/>
    </row>
    <row r="87" spans="1:27" x14ac:dyDescent="0.3">
      <c r="A87" s="183" t="s">
        <v>5729</v>
      </c>
      <c r="B87" s="68" t="s">
        <v>5730</v>
      </c>
      <c r="C87" s="2" t="s">
        <v>1</v>
      </c>
      <c r="D87" s="2">
        <v>55</v>
      </c>
      <c r="E87" s="6">
        <v>23326</v>
      </c>
      <c r="F87" s="7">
        <v>43776.601307870369</v>
      </c>
      <c r="G87" s="69" t="s">
        <v>4</v>
      </c>
      <c r="H87" s="68">
        <v>1516</v>
      </c>
      <c r="I87" s="8">
        <f t="shared" si="6"/>
        <v>13.781818181818181</v>
      </c>
      <c r="J87" s="8">
        <v>1.3160000000000001</v>
      </c>
      <c r="K87" s="69">
        <v>110</v>
      </c>
      <c r="L87" s="68">
        <v>435</v>
      </c>
      <c r="M87" s="8">
        <f t="shared" si="7"/>
        <v>3.9545454545454546</v>
      </c>
      <c r="N87" s="8">
        <v>0.70899999999999996</v>
      </c>
      <c r="O87" s="69">
        <f t="shared" si="8"/>
        <v>110</v>
      </c>
      <c r="P87" s="181">
        <f t="shared" si="9"/>
        <v>3.4850574712643678</v>
      </c>
      <c r="Q87" s="77" t="s">
        <v>1357</v>
      </c>
      <c r="V87" s="84">
        <v>0.45833333333333331</v>
      </c>
      <c r="W87" s="85">
        <v>0.60763888888888895</v>
      </c>
      <c r="X87" s="86">
        <f t="shared" si="10"/>
        <v>0.14930555555555564</v>
      </c>
      <c r="AA87" s="29"/>
    </row>
    <row r="88" spans="1:27" x14ac:dyDescent="0.3">
      <c r="A88" s="183" t="s">
        <v>5731</v>
      </c>
      <c r="B88" s="68" t="s">
        <v>5037</v>
      </c>
      <c r="C88" s="2" t="s">
        <v>1</v>
      </c>
      <c r="D88" s="2">
        <v>51</v>
      </c>
      <c r="E88" s="6">
        <v>24798</v>
      </c>
      <c r="F88" s="7">
        <v>43776.616168981483</v>
      </c>
      <c r="G88" s="69" t="s">
        <v>4</v>
      </c>
      <c r="H88" s="68">
        <v>1911</v>
      </c>
      <c r="I88" s="8">
        <f t="shared" si="6"/>
        <v>17.859813084112151</v>
      </c>
      <c r="J88" s="8">
        <v>1.538</v>
      </c>
      <c r="K88" s="69">
        <v>107</v>
      </c>
      <c r="L88" s="68">
        <v>483</v>
      </c>
      <c r="M88" s="8">
        <f t="shared" si="7"/>
        <v>4.5140186915887854</v>
      </c>
      <c r="N88" s="8">
        <v>0.70499999999999996</v>
      </c>
      <c r="O88" s="69">
        <f t="shared" si="8"/>
        <v>107</v>
      </c>
      <c r="P88" s="181">
        <f t="shared" si="9"/>
        <v>3.9565217391304346</v>
      </c>
      <c r="Q88" s="77" t="s">
        <v>1357</v>
      </c>
      <c r="V88" s="84">
        <v>0.4909722222222222</v>
      </c>
      <c r="W88" s="85">
        <v>0.62847222222222221</v>
      </c>
      <c r="X88" s="86">
        <f t="shared" si="10"/>
        <v>0.13750000000000001</v>
      </c>
      <c r="AA88" s="29"/>
    </row>
    <row r="89" spans="1:27" x14ac:dyDescent="0.3">
      <c r="A89" s="183" t="s">
        <v>5732</v>
      </c>
      <c r="B89" s="68" t="s">
        <v>5733</v>
      </c>
      <c r="C89" s="2" t="s">
        <v>6</v>
      </c>
      <c r="D89" s="2">
        <v>40</v>
      </c>
      <c r="E89" s="6">
        <v>28849</v>
      </c>
      <c r="F89" s="7">
        <v>43776.636608796296</v>
      </c>
      <c r="G89" s="69" t="s">
        <v>4</v>
      </c>
      <c r="H89" s="68">
        <v>1359</v>
      </c>
      <c r="I89" s="8">
        <f t="shared" si="6"/>
        <v>11.921052631578947</v>
      </c>
      <c r="J89" s="8">
        <v>0.98799999999999999</v>
      </c>
      <c r="K89" s="69">
        <v>114</v>
      </c>
      <c r="L89" s="68">
        <v>503</v>
      </c>
      <c r="M89" s="8">
        <f t="shared" si="7"/>
        <v>4.4122807017543861</v>
      </c>
      <c r="N89" s="8">
        <v>0.76200000000000001</v>
      </c>
      <c r="O89" s="69">
        <f t="shared" si="8"/>
        <v>114</v>
      </c>
      <c r="P89" s="181">
        <f t="shared" si="9"/>
        <v>2.7017892644135189</v>
      </c>
      <c r="Q89" s="77" t="s">
        <v>1357</v>
      </c>
      <c r="V89" s="84">
        <v>0.50555555555555554</v>
      </c>
      <c r="W89" s="85">
        <v>0.64236111111111105</v>
      </c>
      <c r="X89" s="86">
        <f t="shared" si="10"/>
        <v>0.13680555555555551</v>
      </c>
      <c r="AA89" s="29"/>
    </row>
    <row r="90" spans="1:27" x14ac:dyDescent="0.3">
      <c r="A90" s="183" t="s">
        <v>5734</v>
      </c>
      <c r="B90" s="68" t="s">
        <v>1926</v>
      </c>
      <c r="C90" s="2" t="s">
        <v>1</v>
      </c>
      <c r="D90" s="2">
        <v>48</v>
      </c>
      <c r="E90" s="6">
        <v>25970</v>
      </c>
      <c r="F90" s="7">
        <v>43776.651238425926</v>
      </c>
      <c r="G90" s="69" t="s">
        <v>4</v>
      </c>
      <c r="H90" s="68">
        <v>1831</v>
      </c>
      <c r="I90" s="8">
        <f t="shared" si="6"/>
        <v>17.11214953271028</v>
      </c>
      <c r="J90" s="8">
        <v>1.5980000000000001</v>
      </c>
      <c r="K90" s="69">
        <v>107</v>
      </c>
      <c r="L90" s="68">
        <v>752</v>
      </c>
      <c r="M90" s="8">
        <f t="shared" si="7"/>
        <v>7.02803738317757</v>
      </c>
      <c r="N90" s="8">
        <v>0.72</v>
      </c>
      <c r="O90" s="69">
        <f t="shared" si="8"/>
        <v>107</v>
      </c>
      <c r="P90" s="181">
        <f t="shared" si="9"/>
        <v>2.4348404255319149</v>
      </c>
      <c r="Q90" s="77" t="s">
        <v>1357</v>
      </c>
      <c r="V90" s="84">
        <v>0.52569444444444446</v>
      </c>
      <c r="W90" s="85">
        <v>0.65277777777777779</v>
      </c>
      <c r="X90" s="86">
        <f t="shared" si="10"/>
        <v>0.12708333333333333</v>
      </c>
      <c r="AA90" s="29"/>
    </row>
    <row r="91" spans="1:27" ht="17.100000000000001" customHeight="1" x14ac:dyDescent="0.3">
      <c r="A91" s="183" t="s">
        <v>5735</v>
      </c>
      <c r="B91" s="68" t="s">
        <v>164</v>
      </c>
      <c r="C91" s="2" t="s">
        <v>1</v>
      </c>
      <c r="D91" s="2">
        <v>57</v>
      </c>
      <c r="E91" s="6">
        <v>22683</v>
      </c>
      <c r="F91" s="7">
        <v>43777.518321759257</v>
      </c>
      <c r="G91" s="69" t="s">
        <v>4</v>
      </c>
      <c r="H91" s="68">
        <v>2902</v>
      </c>
      <c r="I91" s="8">
        <f t="shared" si="6"/>
        <v>29.02</v>
      </c>
      <c r="J91" s="8">
        <v>1.4279999999999999</v>
      </c>
      <c r="K91" s="69">
        <v>100</v>
      </c>
      <c r="L91" s="68">
        <v>915</v>
      </c>
      <c r="M91" s="8">
        <f t="shared" si="7"/>
        <v>9.15</v>
      </c>
      <c r="N91" s="8">
        <v>1.6779999999999999</v>
      </c>
      <c r="O91" s="69">
        <f t="shared" si="8"/>
        <v>100</v>
      </c>
      <c r="P91" s="181">
        <f t="shared" si="9"/>
        <v>3.1715846994535517</v>
      </c>
      <c r="Q91" s="77" t="s">
        <v>1357</v>
      </c>
      <c r="V91" s="84">
        <v>0.39305555555555555</v>
      </c>
      <c r="W91" s="85">
        <v>0.52083333333333337</v>
      </c>
      <c r="X91" s="86">
        <f t="shared" si="10"/>
        <v>0.12777777777777782</v>
      </c>
      <c r="AA91" s="29"/>
    </row>
    <row r="92" spans="1:27" ht="17.45" customHeight="1" x14ac:dyDescent="0.3">
      <c r="A92" s="183" t="s">
        <v>5736</v>
      </c>
      <c r="B92" s="68" t="s">
        <v>5737</v>
      </c>
      <c r="C92" s="2" t="s">
        <v>1</v>
      </c>
      <c r="D92" s="2">
        <v>54</v>
      </c>
      <c r="E92" s="6">
        <v>24021</v>
      </c>
      <c r="F92" s="7">
        <v>43777.584016203706</v>
      </c>
      <c r="G92" s="69" t="s">
        <v>4</v>
      </c>
      <c r="H92" s="68">
        <v>3027</v>
      </c>
      <c r="I92" s="8">
        <f t="shared" si="6"/>
        <v>24.811475409836067</v>
      </c>
      <c r="J92" s="8">
        <v>2.2829999999999999</v>
      </c>
      <c r="K92" s="69">
        <v>122</v>
      </c>
      <c r="L92" s="68">
        <v>578</v>
      </c>
      <c r="M92" s="8">
        <f t="shared" si="7"/>
        <v>4.7377049180327866</v>
      </c>
      <c r="N92" s="8">
        <v>0.79</v>
      </c>
      <c r="O92" s="69">
        <f t="shared" si="8"/>
        <v>122</v>
      </c>
      <c r="P92" s="181">
        <f t="shared" si="9"/>
        <v>5.2370242214532876</v>
      </c>
      <c r="Q92" s="77" t="s">
        <v>1357</v>
      </c>
      <c r="V92" s="84">
        <v>0.43263888888888885</v>
      </c>
      <c r="W92" s="85">
        <v>0.58611111111111114</v>
      </c>
      <c r="X92" s="86">
        <f t="shared" si="10"/>
        <v>0.15347222222222229</v>
      </c>
      <c r="AA92" s="29"/>
    </row>
    <row r="93" spans="1:27" x14ac:dyDescent="0.3">
      <c r="A93" s="183" t="s">
        <v>5738</v>
      </c>
      <c r="B93" s="68" t="s">
        <v>5739</v>
      </c>
      <c r="C93" s="2" t="s">
        <v>1</v>
      </c>
      <c r="D93" s="2">
        <v>36</v>
      </c>
      <c r="E93" s="6">
        <v>30554</v>
      </c>
      <c r="F93" s="7">
        <v>43777.594814814816</v>
      </c>
      <c r="G93" s="69" t="s">
        <v>4</v>
      </c>
      <c r="H93" s="68">
        <v>1627</v>
      </c>
      <c r="I93" s="8">
        <f t="shared" si="6"/>
        <v>16.27</v>
      </c>
      <c r="J93" s="8">
        <v>2.15</v>
      </c>
      <c r="K93" s="69">
        <v>100</v>
      </c>
      <c r="L93" s="68">
        <v>375</v>
      </c>
      <c r="M93" s="8">
        <f t="shared" si="7"/>
        <v>3.75</v>
      </c>
      <c r="N93" s="8">
        <v>0.55700000000000005</v>
      </c>
      <c r="O93" s="69">
        <f t="shared" si="8"/>
        <v>100</v>
      </c>
      <c r="P93" s="181">
        <f t="shared" si="9"/>
        <v>4.3386666666666667</v>
      </c>
      <c r="Q93" s="77" t="s">
        <v>1357</v>
      </c>
      <c r="V93" s="84">
        <v>0.45</v>
      </c>
      <c r="W93" s="85">
        <v>0.6069444444444444</v>
      </c>
      <c r="X93" s="86">
        <f t="shared" si="10"/>
        <v>0.15694444444444439</v>
      </c>
      <c r="AA93" s="29"/>
    </row>
    <row r="94" spans="1:27" x14ac:dyDescent="0.3">
      <c r="A94" s="183" t="s">
        <v>5742</v>
      </c>
      <c r="B94" s="68" t="s">
        <v>5743</v>
      </c>
      <c r="C94" s="2" t="s">
        <v>6</v>
      </c>
      <c r="D94" s="2">
        <v>35</v>
      </c>
      <c r="E94" s="6">
        <v>30687</v>
      </c>
      <c r="F94" s="7">
        <v>43777.635254629633</v>
      </c>
      <c r="G94" s="69" t="s">
        <v>4</v>
      </c>
      <c r="H94" s="68">
        <v>1363</v>
      </c>
      <c r="I94" s="8">
        <f t="shared" si="6"/>
        <v>13.63</v>
      </c>
      <c r="J94" s="8">
        <v>1.0509999999999999</v>
      </c>
      <c r="K94" s="69">
        <v>100</v>
      </c>
      <c r="L94" s="68">
        <v>427</v>
      </c>
      <c r="M94" s="8">
        <f t="shared" si="7"/>
        <v>4.2699999999999996</v>
      </c>
      <c r="N94" s="8">
        <v>0.66400000000000003</v>
      </c>
      <c r="O94" s="69">
        <f t="shared" si="8"/>
        <v>100</v>
      </c>
      <c r="P94" s="181">
        <f t="shared" si="9"/>
        <v>3.192037470725996</v>
      </c>
      <c r="Q94" s="77" t="s">
        <v>1357</v>
      </c>
      <c r="V94" s="84">
        <v>0.48333333333333334</v>
      </c>
      <c r="W94" s="85">
        <v>0.63611111111111118</v>
      </c>
      <c r="X94" s="86">
        <f t="shared" si="10"/>
        <v>0.15277777777777785</v>
      </c>
      <c r="AA94" s="29"/>
    </row>
    <row r="95" spans="1:27" x14ac:dyDescent="0.3">
      <c r="A95" s="183" t="s">
        <v>5746</v>
      </c>
      <c r="B95" s="68" t="s">
        <v>5747</v>
      </c>
      <c r="C95" s="2" t="s">
        <v>6</v>
      </c>
      <c r="D95" s="2">
        <v>80</v>
      </c>
      <c r="E95" s="6">
        <v>14353</v>
      </c>
      <c r="F95" s="7">
        <v>43780.671574074076</v>
      </c>
      <c r="G95" s="69" t="s">
        <v>4</v>
      </c>
      <c r="H95" s="68">
        <v>812</v>
      </c>
      <c r="I95" s="8">
        <f t="shared" si="6"/>
        <v>8.6382978723404253</v>
      </c>
      <c r="J95" s="8">
        <v>0.81499999999999995</v>
      </c>
      <c r="K95" s="69">
        <v>94</v>
      </c>
      <c r="L95" s="68">
        <v>458</v>
      </c>
      <c r="M95" s="8">
        <f t="shared" si="7"/>
        <v>4.8723404255319149</v>
      </c>
      <c r="N95" s="8">
        <v>0.82</v>
      </c>
      <c r="O95" s="69">
        <f t="shared" si="8"/>
        <v>94</v>
      </c>
      <c r="P95" s="181">
        <f t="shared" si="9"/>
        <v>1.7729257641921397</v>
      </c>
      <c r="Q95" s="77" t="s">
        <v>1357</v>
      </c>
      <c r="V95" s="84">
        <v>0.4777777777777778</v>
      </c>
      <c r="W95" s="85">
        <v>0.68055555555555547</v>
      </c>
      <c r="X95" s="86">
        <f t="shared" si="10"/>
        <v>0.20277777777777767</v>
      </c>
      <c r="AA95" s="29"/>
    </row>
    <row r="96" spans="1:27" x14ac:dyDescent="0.3">
      <c r="A96" s="183" t="s">
        <v>5750</v>
      </c>
      <c r="B96" s="68" t="s">
        <v>5751</v>
      </c>
      <c r="C96" s="2" t="s">
        <v>1</v>
      </c>
      <c r="D96" s="2">
        <v>50</v>
      </c>
      <c r="E96" s="6">
        <v>25473</v>
      </c>
      <c r="F96" s="7">
        <v>43781.521817129629</v>
      </c>
      <c r="G96" s="69" t="s">
        <v>4</v>
      </c>
      <c r="H96" s="68">
        <v>1859</v>
      </c>
      <c r="I96" s="8">
        <f t="shared" si="6"/>
        <v>18.777777777777779</v>
      </c>
      <c r="J96" s="8">
        <v>2.367</v>
      </c>
      <c r="K96" s="69">
        <v>99</v>
      </c>
      <c r="L96" s="68">
        <v>429</v>
      </c>
      <c r="M96" s="8">
        <f t="shared" si="7"/>
        <v>4.333333333333333</v>
      </c>
      <c r="N96" s="8">
        <v>0.65500000000000003</v>
      </c>
      <c r="O96" s="69">
        <f t="shared" si="8"/>
        <v>99</v>
      </c>
      <c r="P96" s="181">
        <f t="shared" si="9"/>
        <v>4.3333333333333339</v>
      </c>
      <c r="Q96" s="77" t="s">
        <v>1357</v>
      </c>
      <c r="V96" s="84">
        <v>0.36874999999999997</v>
      </c>
      <c r="W96" s="85">
        <v>0.52083333333333337</v>
      </c>
      <c r="X96" s="86">
        <f t="shared" si="10"/>
        <v>0.1520833333333334</v>
      </c>
      <c r="AA96" s="29"/>
    </row>
    <row r="97" spans="1:27" x14ac:dyDescent="0.3">
      <c r="A97" s="183" t="s">
        <v>5752</v>
      </c>
      <c r="B97" s="68" t="s">
        <v>1389</v>
      </c>
      <c r="C97" s="2" t="s">
        <v>6</v>
      </c>
      <c r="D97" s="2">
        <v>55</v>
      </c>
      <c r="E97" s="6">
        <v>23339</v>
      </c>
      <c r="F97" s="7">
        <v>43781.579189814816</v>
      </c>
      <c r="G97" s="69" t="s">
        <v>4</v>
      </c>
      <c r="H97" s="68">
        <v>1253</v>
      </c>
      <c r="I97" s="8">
        <f t="shared" si="6"/>
        <v>9.9444444444444446</v>
      </c>
      <c r="J97" s="8">
        <v>0.88800000000000001</v>
      </c>
      <c r="K97" s="69">
        <v>126</v>
      </c>
      <c r="L97" s="68">
        <v>361</v>
      </c>
      <c r="M97" s="8">
        <f t="shared" si="7"/>
        <v>2.8650793650793651</v>
      </c>
      <c r="N97" s="8">
        <v>0.624</v>
      </c>
      <c r="O97" s="69">
        <f t="shared" si="8"/>
        <v>126</v>
      </c>
      <c r="P97" s="181">
        <f t="shared" si="9"/>
        <v>3.4709141274238227</v>
      </c>
      <c r="Q97" s="77" t="s">
        <v>1357</v>
      </c>
      <c r="V97" s="84">
        <v>0.41666666666666669</v>
      </c>
      <c r="W97" s="85">
        <v>0.59027777777777779</v>
      </c>
      <c r="X97" s="86">
        <f t="shared" si="10"/>
        <v>0.1736111111111111</v>
      </c>
      <c r="AA97" s="29"/>
    </row>
    <row r="98" spans="1:27" x14ac:dyDescent="0.3">
      <c r="A98" s="183" t="s">
        <v>5753</v>
      </c>
      <c r="B98" s="68" t="s">
        <v>5754</v>
      </c>
      <c r="C98" s="2" t="s">
        <v>1</v>
      </c>
      <c r="D98" s="2">
        <v>64</v>
      </c>
      <c r="E98" s="6">
        <v>20137</v>
      </c>
      <c r="F98" s="7">
        <v>43781.593368055554</v>
      </c>
      <c r="G98" s="69" t="s">
        <v>4</v>
      </c>
      <c r="H98" s="68">
        <v>1798</v>
      </c>
      <c r="I98" s="8">
        <f t="shared" si="6"/>
        <v>19.543478260869566</v>
      </c>
      <c r="J98" s="8">
        <v>2.0830000000000002</v>
      </c>
      <c r="K98" s="69">
        <v>92</v>
      </c>
      <c r="L98" s="68">
        <v>561</v>
      </c>
      <c r="M98" s="8">
        <f t="shared" si="7"/>
        <v>6.0978260869565215</v>
      </c>
      <c r="N98" s="8">
        <v>0.61199999999999999</v>
      </c>
      <c r="O98" s="69">
        <f t="shared" si="8"/>
        <v>92</v>
      </c>
      <c r="P98" s="181">
        <f t="shared" si="9"/>
        <v>3.2049910873440286</v>
      </c>
      <c r="Q98" s="77" t="s">
        <v>1357</v>
      </c>
      <c r="V98" s="84">
        <v>0.44097222222222227</v>
      </c>
      <c r="W98" s="85">
        <v>0.59375</v>
      </c>
      <c r="X98" s="86">
        <f t="shared" si="10"/>
        <v>0.15277777777777773</v>
      </c>
      <c r="AA98" s="29"/>
    </row>
    <row r="99" spans="1:27" x14ac:dyDescent="0.3">
      <c r="A99" s="183" t="s">
        <v>5755</v>
      </c>
      <c r="B99" s="68" t="s">
        <v>5756</v>
      </c>
      <c r="C99" s="2" t="s">
        <v>1</v>
      </c>
      <c r="D99" s="2">
        <v>58</v>
      </c>
      <c r="E99" s="6">
        <v>22406</v>
      </c>
      <c r="F99" s="7">
        <v>43781.605624999997</v>
      </c>
      <c r="G99" s="69" t="s">
        <v>4</v>
      </c>
      <c r="H99" s="68">
        <v>1736</v>
      </c>
      <c r="I99" s="8">
        <f t="shared" si="6"/>
        <v>16.377358490566039</v>
      </c>
      <c r="J99" s="8">
        <v>1.5940000000000001</v>
      </c>
      <c r="K99" s="69">
        <v>106</v>
      </c>
      <c r="L99" s="68">
        <v>505</v>
      </c>
      <c r="M99" s="8">
        <f t="shared" si="7"/>
        <v>4.7641509433962268</v>
      </c>
      <c r="N99" s="8">
        <v>0.75</v>
      </c>
      <c r="O99" s="69">
        <f t="shared" ref="O99:O130" si="11">K99</f>
        <v>106</v>
      </c>
      <c r="P99" s="181">
        <f t="shared" si="9"/>
        <v>3.4376237623762376</v>
      </c>
      <c r="Q99" s="77" t="s">
        <v>1357</v>
      </c>
      <c r="V99" s="84">
        <v>0.45347222222222222</v>
      </c>
      <c r="W99" s="85">
        <v>0.61111111111111105</v>
      </c>
      <c r="X99" s="86">
        <f t="shared" si="10"/>
        <v>0.15763888888888883</v>
      </c>
      <c r="AA99" s="29"/>
    </row>
    <row r="100" spans="1:27" x14ac:dyDescent="0.3">
      <c r="A100" s="183" t="s">
        <v>5757</v>
      </c>
      <c r="B100" s="68" t="s">
        <v>5758</v>
      </c>
      <c r="C100" s="2" t="s">
        <v>1</v>
      </c>
      <c r="D100" s="2">
        <v>54</v>
      </c>
      <c r="E100" s="6">
        <v>23721</v>
      </c>
      <c r="F100" s="7">
        <v>43781.643796296295</v>
      </c>
      <c r="G100" s="69" t="s">
        <v>22</v>
      </c>
      <c r="H100" s="68">
        <v>2183</v>
      </c>
      <c r="I100" s="8">
        <f t="shared" si="6"/>
        <v>21.194174757281555</v>
      </c>
      <c r="J100" s="8">
        <v>1.603</v>
      </c>
      <c r="K100" s="69">
        <v>103</v>
      </c>
      <c r="L100" s="68">
        <v>371</v>
      </c>
      <c r="M100" s="8">
        <f t="shared" si="7"/>
        <v>3.6019417475728157</v>
      </c>
      <c r="N100" s="8">
        <v>0.58299999999999996</v>
      </c>
      <c r="O100" s="69">
        <f t="shared" si="11"/>
        <v>103</v>
      </c>
      <c r="P100" s="181">
        <f t="shared" si="9"/>
        <v>5.8840970350404316</v>
      </c>
      <c r="Q100" s="77" t="s">
        <v>1357</v>
      </c>
      <c r="V100" s="84">
        <v>0.49444444444444446</v>
      </c>
      <c r="W100" s="85">
        <v>0.67291666666666661</v>
      </c>
      <c r="X100" s="86">
        <f t="shared" si="10"/>
        <v>0.17847222222222214</v>
      </c>
      <c r="AA100" s="29"/>
    </row>
    <row r="101" spans="1:27" x14ac:dyDescent="0.3">
      <c r="A101" s="183" t="s">
        <v>5759</v>
      </c>
      <c r="B101" s="68" t="s">
        <v>5760</v>
      </c>
      <c r="C101" s="2" t="s">
        <v>6</v>
      </c>
      <c r="D101" s="2">
        <v>53</v>
      </c>
      <c r="E101" s="6">
        <v>24315</v>
      </c>
      <c r="F101" s="7">
        <v>43781.662708333337</v>
      </c>
      <c r="G101" s="69" t="s">
        <v>4</v>
      </c>
      <c r="H101" s="68">
        <v>2214</v>
      </c>
      <c r="I101" s="8">
        <f t="shared" si="6"/>
        <v>22.363636363636363</v>
      </c>
      <c r="J101" s="8">
        <v>1.4390000000000001</v>
      </c>
      <c r="K101" s="69">
        <v>99</v>
      </c>
      <c r="L101" s="68">
        <v>670</v>
      </c>
      <c r="M101" s="8">
        <f t="shared" si="7"/>
        <v>6.7676767676767673</v>
      </c>
      <c r="N101" s="8">
        <v>1.1319999999999999</v>
      </c>
      <c r="O101" s="69">
        <f t="shared" si="11"/>
        <v>99</v>
      </c>
      <c r="P101" s="181">
        <f t="shared" si="9"/>
        <v>3.3044776119402988</v>
      </c>
      <c r="Q101" s="77" t="s">
        <v>1357</v>
      </c>
      <c r="V101" s="84">
        <v>0.52986111111111112</v>
      </c>
      <c r="W101" s="85">
        <v>0.67361111111111116</v>
      </c>
      <c r="X101" s="86">
        <f t="shared" si="10"/>
        <v>0.14375000000000004</v>
      </c>
      <c r="AA101" s="29"/>
    </row>
    <row r="102" spans="1:27" x14ac:dyDescent="0.3">
      <c r="A102" s="183" t="s">
        <v>5761</v>
      </c>
      <c r="B102" s="68" t="s">
        <v>5762</v>
      </c>
      <c r="C102" s="2" t="s">
        <v>1</v>
      </c>
      <c r="D102" s="2">
        <v>58</v>
      </c>
      <c r="E102" s="6">
        <v>22589</v>
      </c>
      <c r="F102" s="7">
        <v>43782.620682870373</v>
      </c>
      <c r="G102" s="69" t="s">
        <v>4</v>
      </c>
      <c r="H102" s="68">
        <v>2501</v>
      </c>
      <c r="I102" s="8">
        <f t="shared" si="6"/>
        <v>27.184782608695652</v>
      </c>
      <c r="J102" s="8">
        <v>3.0270000000000001</v>
      </c>
      <c r="K102" s="69">
        <v>92</v>
      </c>
      <c r="L102" s="68">
        <v>512</v>
      </c>
      <c r="M102" s="8">
        <f t="shared" si="7"/>
        <v>5.5652173913043477</v>
      </c>
      <c r="N102" s="8">
        <v>0.95299999999999996</v>
      </c>
      <c r="O102" s="69">
        <f t="shared" si="11"/>
        <v>92</v>
      </c>
      <c r="P102" s="181">
        <f t="shared" si="9"/>
        <v>4.884765625</v>
      </c>
      <c r="Q102" s="77" t="s">
        <v>1357</v>
      </c>
      <c r="V102" s="84">
        <v>0.4770833333333333</v>
      </c>
      <c r="W102" s="85">
        <v>0.63194444444444442</v>
      </c>
      <c r="X102" s="86">
        <f t="shared" si="10"/>
        <v>0.15486111111111112</v>
      </c>
      <c r="AA102" s="29"/>
    </row>
    <row r="103" spans="1:27" x14ac:dyDescent="0.3">
      <c r="A103" s="183" t="s">
        <v>5763</v>
      </c>
      <c r="B103" s="68" t="s">
        <v>5764</v>
      </c>
      <c r="C103" s="2" t="s">
        <v>1</v>
      </c>
      <c r="D103" s="2">
        <v>36</v>
      </c>
      <c r="E103" s="6">
        <v>30423</v>
      </c>
      <c r="F103" s="7">
        <v>43782.633530092593</v>
      </c>
      <c r="G103" s="69" t="s">
        <v>4</v>
      </c>
      <c r="H103" s="68">
        <v>1811</v>
      </c>
      <c r="I103" s="8">
        <f t="shared" si="6"/>
        <v>17.247619047619047</v>
      </c>
      <c r="J103" s="8">
        <v>1.3640000000000001</v>
      </c>
      <c r="K103" s="69">
        <v>105</v>
      </c>
      <c r="L103" s="68">
        <v>527</v>
      </c>
      <c r="M103" s="8">
        <f t="shared" si="7"/>
        <v>5.019047619047619</v>
      </c>
      <c r="N103" s="8">
        <v>0.67900000000000005</v>
      </c>
      <c r="O103" s="69">
        <f t="shared" si="11"/>
        <v>105</v>
      </c>
      <c r="P103" s="181">
        <f t="shared" si="9"/>
        <v>3.4364326375711576</v>
      </c>
      <c r="Q103" s="77" t="s">
        <v>1357</v>
      </c>
      <c r="V103" s="84">
        <v>0.49861111111111112</v>
      </c>
      <c r="W103" s="85">
        <v>0.63888888888888895</v>
      </c>
      <c r="X103" s="86">
        <f t="shared" si="10"/>
        <v>0.14027777777777783</v>
      </c>
      <c r="AA103" s="29"/>
    </row>
    <row r="104" spans="1:27" x14ac:dyDescent="0.3">
      <c r="A104" s="183" t="s">
        <v>5765</v>
      </c>
      <c r="B104" s="68" t="s">
        <v>1333</v>
      </c>
      <c r="C104" s="2" t="s">
        <v>1</v>
      </c>
      <c r="D104" s="2">
        <v>49</v>
      </c>
      <c r="E104" s="6">
        <v>25657</v>
      </c>
      <c r="F104" s="7">
        <v>43782.657280092593</v>
      </c>
      <c r="G104" s="69" t="s">
        <v>4</v>
      </c>
      <c r="H104" s="68">
        <v>1960</v>
      </c>
      <c r="I104" s="8">
        <f t="shared" si="6"/>
        <v>18.490566037735849</v>
      </c>
      <c r="J104" s="8">
        <v>2.403</v>
      </c>
      <c r="K104" s="69">
        <v>106</v>
      </c>
      <c r="L104" s="68">
        <v>377</v>
      </c>
      <c r="M104" s="8">
        <f t="shared" si="7"/>
        <v>3.5566037735849059</v>
      </c>
      <c r="N104" s="8">
        <v>0.56999999999999995</v>
      </c>
      <c r="O104" s="69">
        <f t="shared" si="11"/>
        <v>106</v>
      </c>
      <c r="P104" s="181">
        <f t="shared" si="9"/>
        <v>5.1989389920424403</v>
      </c>
      <c r="Q104" s="77" t="s">
        <v>1357</v>
      </c>
      <c r="V104" s="84">
        <v>0.47916666666666669</v>
      </c>
      <c r="W104" s="85">
        <v>0.65972222222222221</v>
      </c>
      <c r="X104" s="86">
        <f t="shared" si="10"/>
        <v>0.18055555555555552</v>
      </c>
      <c r="AA104" s="29"/>
    </row>
    <row r="105" spans="1:27" x14ac:dyDescent="0.3">
      <c r="A105" s="183" t="s">
        <v>5766</v>
      </c>
      <c r="B105" s="68" t="s">
        <v>5767</v>
      </c>
      <c r="C105" s="2" t="s">
        <v>1</v>
      </c>
      <c r="D105" s="2">
        <v>43</v>
      </c>
      <c r="E105" s="6">
        <v>27718</v>
      </c>
      <c r="F105" s="7">
        <v>43782.680694444447</v>
      </c>
      <c r="G105" s="69" t="s">
        <v>4</v>
      </c>
      <c r="H105" s="68">
        <v>1756</v>
      </c>
      <c r="I105" s="8">
        <f t="shared" si="6"/>
        <v>15.963636363636363</v>
      </c>
      <c r="J105" s="8">
        <v>1.0660000000000001</v>
      </c>
      <c r="K105" s="69">
        <v>110</v>
      </c>
      <c r="L105" s="68">
        <v>515</v>
      </c>
      <c r="M105" s="8">
        <f t="shared" si="7"/>
        <v>4.6818181818181817</v>
      </c>
      <c r="N105" s="8">
        <v>0.62</v>
      </c>
      <c r="O105" s="69">
        <f t="shared" si="11"/>
        <v>110</v>
      </c>
      <c r="P105" s="181">
        <f t="shared" si="9"/>
        <v>3.4097087378640776</v>
      </c>
      <c r="Q105" s="77" t="s">
        <v>1357</v>
      </c>
      <c r="V105" s="84">
        <v>0.53472222222222221</v>
      </c>
      <c r="W105" s="85">
        <v>0.68055555555555547</v>
      </c>
      <c r="X105" s="86">
        <f t="shared" si="10"/>
        <v>0.14583333333333326</v>
      </c>
      <c r="AA105" s="29"/>
    </row>
    <row r="106" spans="1:27" x14ac:dyDescent="0.3">
      <c r="A106" s="183" t="s">
        <v>5770</v>
      </c>
      <c r="B106" s="68" t="s">
        <v>5771</v>
      </c>
      <c r="C106" s="2" t="s">
        <v>1</v>
      </c>
      <c r="D106" s="2">
        <v>35</v>
      </c>
      <c r="E106" s="6">
        <v>30727</v>
      </c>
      <c r="F106" s="7">
        <v>43783.536631944444</v>
      </c>
      <c r="G106" s="69" t="s">
        <v>4</v>
      </c>
      <c r="H106" s="68">
        <v>999</v>
      </c>
      <c r="I106" s="8">
        <f t="shared" si="6"/>
        <v>10.51578947368421</v>
      </c>
      <c r="J106" s="8">
        <v>0.69699999999999995</v>
      </c>
      <c r="K106" s="69">
        <v>95</v>
      </c>
      <c r="L106" s="68">
        <v>284</v>
      </c>
      <c r="M106" s="8">
        <f t="shared" si="7"/>
        <v>2.9894736842105263</v>
      </c>
      <c r="N106" s="8">
        <v>0.57399999999999995</v>
      </c>
      <c r="O106" s="69">
        <f t="shared" si="11"/>
        <v>95</v>
      </c>
      <c r="P106" s="181">
        <f t="shared" si="9"/>
        <v>3.5176056338028165</v>
      </c>
      <c r="Q106" s="77" t="s">
        <v>1357</v>
      </c>
      <c r="V106" s="84">
        <v>0.39305555555555555</v>
      </c>
      <c r="W106" s="85">
        <v>0.54861111111111105</v>
      </c>
      <c r="X106" s="86">
        <f t="shared" si="10"/>
        <v>0.1555555555555555</v>
      </c>
      <c r="AA106" s="29"/>
    </row>
    <row r="107" spans="1:27" x14ac:dyDescent="0.3">
      <c r="A107" s="183" t="s">
        <v>5772</v>
      </c>
      <c r="B107" s="68" t="s">
        <v>5773</v>
      </c>
      <c r="C107" s="2" t="s">
        <v>1</v>
      </c>
      <c r="D107" s="2">
        <v>44</v>
      </c>
      <c r="E107" s="6">
        <v>27695</v>
      </c>
      <c r="F107" s="7">
        <v>43783.550115740742</v>
      </c>
      <c r="G107" s="69" t="s">
        <v>4</v>
      </c>
      <c r="H107" s="68">
        <v>1615</v>
      </c>
      <c r="I107" s="8">
        <f t="shared" si="6"/>
        <v>12.92</v>
      </c>
      <c r="J107" s="8">
        <v>1.599</v>
      </c>
      <c r="K107" s="69">
        <v>125</v>
      </c>
      <c r="L107" s="68">
        <v>454</v>
      </c>
      <c r="M107" s="8">
        <f t="shared" si="7"/>
        <v>3.6320000000000001</v>
      </c>
      <c r="N107" s="8">
        <v>0.61599999999999999</v>
      </c>
      <c r="O107" s="69">
        <f t="shared" si="11"/>
        <v>125</v>
      </c>
      <c r="P107" s="181">
        <f t="shared" si="9"/>
        <v>3.5572687224669601</v>
      </c>
      <c r="Q107" s="77" t="s">
        <v>1357</v>
      </c>
      <c r="V107" s="84">
        <v>0.40486111111111112</v>
      </c>
      <c r="W107" s="85">
        <v>0.55555555555555558</v>
      </c>
      <c r="X107" s="86">
        <f t="shared" si="10"/>
        <v>0.15069444444444446</v>
      </c>
      <c r="AA107" s="29"/>
    </row>
    <row r="108" spans="1:27" x14ac:dyDescent="0.3">
      <c r="A108" s="183" t="s">
        <v>5774</v>
      </c>
      <c r="B108" s="68" t="s">
        <v>1314</v>
      </c>
      <c r="C108" s="2" t="s">
        <v>1</v>
      </c>
      <c r="D108" s="2">
        <v>55</v>
      </c>
      <c r="E108" s="6">
        <v>23497</v>
      </c>
      <c r="F108" s="7">
        <v>43783.688969907409</v>
      </c>
      <c r="G108" s="69" t="s">
        <v>4</v>
      </c>
      <c r="H108" s="68">
        <v>1185</v>
      </c>
      <c r="I108" s="8">
        <f t="shared" si="6"/>
        <v>11.074766355140186</v>
      </c>
      <c r="J108" s="8">
        <v>1.052</v>
      </c>
      <c r="K108" s="69">
        <v>107</v>
      </c>
      <c r="L108" s="68">
        <v>292</v>
      </c>
      <c r="M108" s="8">
        <f t="shared" si="7"/>
        <v>2.7289719626168223</v>
      </c>
      <c r="N108" s="8">
        <v>0.63800000000000001</v>
      </c>
      <c r="O108" s="69">
        <f t="shared" si="11"/>
        <v>107</v>
      </c>
      <c r="P108" s="181">
        <f t="shared" si="9"/>
        <v>4.0582191780821919</v>
      </c>
      <c r="Q108" s="77" t="s">
        <v>1357</v>
      </c>
      <c r="V108" s="84">
        <v>0.50624999999999998</v>
      </c>
      <c r="W108" s="85">
        <v>0.6875</v>
      </c>
      <c r="X108" s="86">
        <f t="shared" si="10"/>
        <v>0.18125000000000002</v>
      </c>
      <c r="AA108" s="29"/>
    </row>
    <row r="109" spans="1:27" x14ac:dyDescent="0.3">
      <c r="A109" s="183" t="s">
        <v>5775</v>
      </c>
      <c r="B109" s="68" t="s">
        <v>5776</v>
      </c>
      <c r="C109" s="2" t="s">
        <v>1</v>
      </c>
      <c r="D109" s="2">
        <v>55</v>
      </c>
      <c r="E109" s="6">
        <v>23556</v>
      </c>
      <c r="F109" s="7">
        <v>43784.519548611112</v>
      </c>
      <c r="G109" s="69" t="s">
        <v>4</v>
      </c>
      <c r="H109" s="68">
        <v>3025</v>
      </c>
      <c r="I109" s="8">
        <f t="shared" si="6"/>
        <v>27.5</v>
      </c>
      <c r="J109" s="8">
        <v>2.0750000000000002</v>
      </c>
      <c r="K109" s="69">
        <v>110</v>
      </c>
      <c r="L109" s="68">
        <v>622</v>
      </c>
      <c r="M109" s="8">
        <f t="shared" si="7"/>
        <v>5.6545454545454543</v>
      </c>
      <c r="N109" s="8">
        <v>0.67</v>
      </c>
      <c r="O109" s="69">
        <f t="shared" si="11"/>
        <v>110</v>
      </c>
      <c r="P109" s="181">
        <f t="shared" si="9"/>
        <v>4.8633440514469459</v>
      </c>
      <c r="Q109" s="77" t="s">
        <v>1357</v>
      </c>
      <c r="V109" s="84">
        <v>0.39583333333333331</v>
      </c>
      <c r="W109" s="85">
        <v>0.52777777777777779</v>
      </c>
      <c r="X109" s="86">
        <f t="shared" si="10"/>
        <v>0.13194444444444448</v>
      </c>
      <c r="AA109" s="29"/>
    </row>
    <row r="110" spans="1:27" x14ac:dyDescent="0.3">
      <c r="A110" s="183" t="s">
        <v>5777</v>
      </c>
      <c r="B110" s="68" t="s">
        <v>5778</v>
      </c>
      <c r="C110" s="2" t="s">
        <v>1</v>
      </c>
      <c r="D110" s="2">
        <v>47</v>
      </c>
      <c r="E110" s="6">
        <v>26309</v>
      </c>
      <c r="F110" s="7">
        <v>43784.538368055553</v>
      </c>
      <c r="G110" s="69" t="s">
        <v>4</v>
      </c>
      <c r="H110" s="68">
        <v>1909</v>
      </c>
      <c r="I110" s="8">
        <f t="shared" si="6"/>
        <v>18.533980582524272</v>
      </c>
      <c r="J110" s="8">
        <v>1.742</v>
      </c>
      <c r="K110" s="69">
        <v>103</v>
      </c>
      <c r="L110" s="68">
        <v>388</v>
      </c>
      <c r="M110" s="8">
        <f t="shared" si="7"/>
        <v>3.766990291262136</v>
      </c>
      <c r="N110" s="8">
        <v>0.629</v>
      </c>
      <c r="O110" s="69">
        <f t="shared" si="11"/>
        <v>103</v>
      </c>
      <c r="P110" s="181">
        <f t="shared" si="9"/>
        <v>4.9201030927835054</v>
      </c>
      <c r="Q110" s="77" t="s">
        <v>1357</v>
      </c>
      <c r="V110" s="84">
        <v>0.40347222222222223</v>
      </c>
      <c r="W110" s="85">
        <v>0.55555555555555558</v>
      </c>
      <c r="X110" s="86">
        <f t="shared" si="10"/>
        <v>0.15208333333333335</v>
      </c>
      <c r="AA110" s="29"/>
    </row>
    <row r="111" spans="1:27" x14ac:dyDescent="0.3">
      <c r="A111" s="183" t="s">
        <v>5779</v>
      </c>
      <c r="B111" s="68" t="s">
        <v>5780</v>
      </c>
      <c r="C111" s="2" t="s">
        <v>1</v>
      </c>
      <c r="D111" s="2">
        <v>38</v>
      </c>
      <c r="E111" s="6">
        <v>29544</v>
      </c>
      <c r="F111" s="7">
        <v>43784.566365740742</v>
      </c>
      <c r="G111" s="69" t="s">
        <v>4</v>
      </c>
      <c r="H111" s="68">
        <v>1193</v>
      </c>
      <c r="I111" s="8">
        <f t="shared" si="6"/>
        <v>11.361904761904762</v>
      </c>
      <c r="J111" s="8">
        <v>1.302</v>
      </c>
      <c r="K111" s="69">
        <v>105</v>
      </c>
      <c r="L111" s="68">
        <v>378</v>
      </c>
      <c r="M111" s="8">
        <f t="shared" si="7"/>
        <v>3.6</v>
      </c>
      <c r="N111" s="8">
        <v>0.56499999999999995</v>
      </c>
      <c r="O111" s="69">
        <f t="shared" si="11"/>
        <v>105</v>
      </c>
      <c r="P111" s="181">
        <f t="shared" si="9"/>
        <v>3.1560846560846563</v>
      </c>
      <c r="Q111" s="77" t="s">
        <v>1357</v>
      </c>
      <c r="V111" s="84">
        <v>0.40972222222222227</v>
      </c>
      <c r="W111" s="85">
        <v>0.56944444444444442</v>
      </c>
      <c r="X111" s="86">
        <f t="shared" si="10"/>
        <v>0.15972222222222215</v>
      </c>
      <c r="AA111" s="29"/>
    </row>
    <row r="112" spans="1:27" x14ac:dyDescent="0.3">
      <c r="A112" s="183" t="s">
        <v>5781</v>
      </c>
      <c r="B112" s="68" t="s">
        <v>5782</v>
      </c>
      <c r="C112" s="2" t="s">
        <v>1</v>
      </c>
      <c r="D112" s="2">
        <v>65</v>
      </c>
      <c r="E112" s="6">
        <v>19912</v>
      </c>
      <c r="F112" s="7">
        <v>43784.58085648148</v>
      </c>
      <c r="G112" s="69" t="s">
        <v>4</v>
      </c>
      <c r="H112" s="68">
        <v>2295</v>
      </c>
      <c r="I112" s="8">
        <f t="shared" si="6"/>
        <v>20.863636363636363</v>
      </c>
      <c r="J112" s="8">
        <v>1.865</v>
      </c>
      <c r="K112" s="69">
        <v>110</v>
      </c>
      <c r="L112" s="68">
        <v>521</v>
      </c>
      <c r="M112" s="8">
        <f t="shared" si="7"/>
        <v>4.7363636363636363</v>
      </c>
      <c r="N112" s="8">
        <v>0.67300000000000004</v>
      </c>
      <c r="O112" s="69">
        <f t="shared" si="11"/>
        <v>110</v>
      </c>
      <c r="P112" s="181">
        <f t="shared" si="9"/>
        <v>4.4049904030710172</v>
      </c>
      <c r="Q112" s="77" t="s">
        <v>1357</v>
      </c>
      <c r="V112" s="84">
        <v>0.43402777777777773</v>
      </c>
      <c r="W112" s="85">
        <v>0.59027777777777779</v>
      </c>
      <c r="X112" s="86">
        <f t="shared" si="10"/>
        <v>0.15625000000000006</v>
      </c>
      <c r="AA112" s="29"/>
    </row>
    <row r="113" spans="1:27" x14ac:dyDescent="0.3">
      <c r="A113" s="183" t="s">
        <v>5783</v>
      </c>
      <c r="B113" s="68" t="s">
        <v>5784</v>
      </c>
      <c r="C113" s="2" t="s">
        <v>6</v>
      </c>
      <c r="D113" s="2">
        <v>46</v>
      </c>
      <c r="E113" s="6">
        <v>26626</v>
      </c>
      <c r="F113" s="7">
        <v>43784.599085648151</v>
      </c>
      <c r="G113" s="69" t="s">
        <v>4</v>
      </c>
      <c r="H113" s="68">
        <v>955</v>
      </c>
      <c r="I113" s="8">
        <f t="shared" si="6"/>
        <v>7.958333333333333</v>
      </c>
      <c r="J113" s="8">
        <v>0.92900000000000005</v>
      </c>
      <c r="K113" s="69">
        <v>120</v>
      </c>
      <c r="L113" s="68">
        <v>333</v>
      </c>
      <c r="M113" s="8">
        <f t="shared" si="7"/>
        <v>2.7749999999999999</v>
      </c>
      <c r="N113" s="8">
        <v>0.52600000000000002</v>
      </c>
      <c r="O113" s="69">
        <f t="shared" si="11"/>
        <v>120</v>
      </c>
      <c r="P113" s="181">
        <f t="shared" si="9"/>
        <v>2.8678678678678677</v>
      </c>
      <c r="Q113" s="77" t="s">
        <v>1357</v>
      </c>
      <c r="V113" s="84">
        <v>0.43888888888888888</v>
      </c>
      <c r="W113" s="85">
        <v>0.60069444444444442</v>
      </c>
      <c r="X113" s="86">
        <f t="shared" si="10"/>
        <v>0.16180555555555554</v>
      </c>
      <c r="AA113" s="29"/>
    </row>
    <row r="114" spans="1:27" x14ac:dyDescent="0.3">
      <c r="A114" s="183" t="s">
        <v>5785</v>
      </c>
      <c r="B114" s="68" t="s">
        <v>5786</v>
      </c>
      <c r="C114" s="2" t="s">
        <v>1</v>
      </c>
      <c r="D114" s="2">
        <v>40</v>
      </c>
      <c r="E114" s="6">
        <v>28825</v>
      </c>
      <c r="F114" s="7">
        <v>43787.586273148147</v>
      </c>
      <c r="G114" s="69" t="s">
        <v>4</v>
      </c>
      <c r="H114" s="68">
        <v>1973</v>
      </c>
      <c r="I114" s="8">
        <f t="shared" si="6"/>
        <v>18.268518518518519</v>
      </c>
      <c r="J114" s="8">
        <v>1.4830000000000001</v>
      </c>
      <c r="K114" s="69">
        <v>108</v>
      </c>
      <c r="L114" s="68">
        <v>396</v>
      </c>
      <c r="M114" s="8">
        <f t="shared" si="7"/>
        <v>3.6666666666666665</v>
      </c>
      <c r="N114" s="8">
        <v>0.67</v>
      </c>
      <c r="O114" s="69">
        <f t="shared" si="11"/>
        <v>108</v>
      </c>
      <c r="P114" s="181">
        <f t="shared" si="9"/>
        <v>4.9823232323232327</v>
      </c>
      <c r="Q114" s="77" t="s">
        <v>1357</v>
      </c>
      <c r="V114" s="84">
        <v>0.43402777777777773</v>
      </c>
      <c r="W114" s="85">
        <v>0.58680555555555558</v>
      </c>
      <c r="X114" s="86">
        <f t="shared" si="10"/>
        <v>0.15277777777777785</v>
      </c>
      <c r="AA114" s="29"/>
    </row>
    <row r="115" spans="1:27" x14ac:dyDescent="0.3">
      <c r="A115" s="183" t="s">
        <v>5787</v>
      </c>
      <c r="B115" s="68" t="s">
        <v>11</v>
      </c>
      <c r="C115" s="2" t="s">
        <v>1</v>
      </c>
      <c r="D115" s="2">
        <v>55</v>
      </c>
      <c r="E115" s="6">
        <v>23500</v>
      </c>
      <c r="F115" s="7">
        <v>43787.693807870368</v>
      </c>
      <c r="G115" s="69" t="s">
        <v>4</v>
      </c>
      <c r="H115" s="68">
        <v>2385</v>
      </c>
      <c r="I115" s="8">
        <f t="shared" si="6"/>
        <v>22.083333333333332</v>
      </c>
      <c r="J115" s="8">
        <v>3.2269999999999999</v>
      </c>
      <c r="K115" s="69">
        <v>108</v>
      </c>
      <c r="L115" s="68">
        <v>572</v>
      </c>
      <c r="M115" s="8">
        <f t="shared" si="7"/>
        <v>5.2962962962962967</v>
      </c>
      <c r="N115" s="8">
        <v>0.89900000000000002</v>
      </c>
      <c r="O115" s="69">
        <f t="shared" si="11"/>
        <v>108</v>
      </c>
      <c r="P115" s="181">
        <f t="shared" si="9"/>
        <v>4.1695804195804191</v>
      </c>
      <c r="Q115" s="77" t="s">
        <v>1357</v>
      </c>
      <c r="V115" s="84">
        <v>0.53749999999999998</v>
      </c>
      <c r="W115" s="85">
        <v>0.65277777777777779</v>
      </c>
      <c r="X115" s="86">
        <f t="shared" si="10"/>
        <v>0.11527777777777781</v>
      </c>
      <c r="AA115" s="29"/>
    </row>
    <row r="116" spans="1:27" x14ac:dyDescent="0.3">
      <c r="A116" s="183" t="s">
        <v>5788</v>
      </c>
      <c r="B116" s="68" t="s">
        <v>5789</v>
      </c>
      <c r="C116" s="2" t="s">
        <v>1</v>
      </c>
      <c r="D116" s="2">
        <v>50</v>
      </c>
      <c r="E116" s="6">
        <v>25230</v>
      </c>
      <c r="F116" s="7">
        <v>43788.642974537041</v>
      </c>
      <c r="G116" s="69" t="s">
        <v>4</v>
      </c>
      <c r="H116" s="68">
        <v>1818</v>
      </c>
      <c r="I116" s="8">
        <f t="shared" si="6"/>
        <v>15.947368421052632</v>
      </c>
      <c r="J116" s="8">
        <v>2.161</v>
      </c>
      <c r="K116" s="69">
        <v>114</v>
      </c>
      <c r="L116" s="68">
        <v>332</v>
      </c>
      <c r="M116" s="8">
        <f t="shared" si="7"/>
        <v>2.9122807017543861</v>
      </c>
      <c r="N116" s="8">
        <v>0.54100000000000004</v>
      </c>
      <c r="O116" s="69">
        <f t="shared" si="11"/>
        <v>114</v>
      </c>
      <c r="P116" s="181">
        <f t="shared" si="9"/>
        <v>5.475903614457831</v>
      </c>
      <c r="Q116" s="77" t="s">
        <v>1357</v>
      </c>
      <c r="V116" s="84">
        <v>0.46527777777777773</v>
      </c>
      <c r="W116" s="85">
        <v>0.64583333333333337</v>
      </c>
      <c r="X116" s="86">
        <f t="shared" si="10"/>
        <v>0.18055555555555564</v>
      </c>
      <c r="AA116" s="29"/>
    </row>
    <row r="117" spans="1:27" x14ac:dyDescent="0.3">
      <c r="A117" s="183" t="s">
        <v>5790</v>
      </c>
      <c r="B117" s="68" t="s">
        <v>5791</v>
      </c>
      <c r="C117" s="2" t="s">
        <v>6</v>
      </c>
      <c r="D117" s="2">
        <v>82</v>
      </c>
      <c r="E117" s="6">
        <v>13613</v>
      </c>
      <c r="F117" s="7">
        <v>43788.659502314818</v>
      </c>
      <c r="G117" s="69" t="s">
        <v>4</v>
      </c>
      <c r="H117" s="68">
        <v>1014</v>
      </c>
      <c r="I117" s="8">
        <f t="shared" si="6"/>
        <v>9.9411764705882355</v>
      </c>
      <c r="J117" s="8">
        <v>1.032</v>
      </c>
      <c r="K117" s="69">
        <v>102</v>
      </c>
      <c r="L117" s="68">
        <v>550</v>
      </c>
      <c r="M117" s="8">
        <f t="shared" si="7"/>
        <v>5.3921568627450984</v>
      </c>
      <c r="N117" s="8">
        <v>0.91400000000000003</v>
      </c>
      <c r="O117" s="69">
        <f t="shared" si="11"/>
        <v>102</v>
      </c>
      <c r="P117" s="181">
        <f t="shared" si="9"/>
        <v>1.8436363636363635</v>
      </c>
      <c r="Q117" s="77" t="s">
        <v>1357</v>
      </c>
      <c r="V117" s="84">
        <v>0.47222222222222227</v>
      </c>
      <c r="W117" s="85">
        <v>0.67361111111111116</v>
      </c>
      <c r="X117" s="86">
        <f t="shared" si="10"/>
        <v>0.2013888888888889</v>
      </c>
      <c r="AA117" s="29"/>
    </row>
    <row r="118" spans="1:27" x14ac:dyDescent="0.3">
      <c r="A118" s="183" t="s">
        <v>5792</v>
      </c>
      <c r="B118" s="68" t="s">
        <v>5793</v>
      </c>
      <c r="C118" s="2" t="s">
        <v>6</v>
      </c>
      <c r="D118" s="2">
        <v>63</v>
      </c>
      <c r="E118" s="6">
        <v>20647</v>
      </c>
      <c r="F118" s="7">
        <v>43788.678726851853</v>
      </c>
      <c r="G118" s="69" t="s">
        <v>4</v>
      </c>
      <c r="H118" s="68">
        <v>3938</v>
      </c>
      <c r="I118" s="8">
        <f t="shared" si="6"/>
        <v>37.504761904761907</v>
      </c>
      <c r="J118" s="8">
        <v>3.1259999999999999</v>
      </c>
      <c r="K118" s="69">
        <v>105</v>
      </c>
      <c r="L118" s="68">
        <v>1423</v>
      </c>
      <c r="M118" s="8">
        <f t="shared" si="7"/>
        <v>13.552380952380952</v>
      </c>
      <c r="N118" s="8">
        <v>1.84</v>
      </c>
      <c r="O118" s="69">
        <f t="shared" si="11"/>
        <v>105</v>
      </c>
      <c r="P118" s="181">
        <f t="shared" si="9"/>
        <v>2.7673928320449757</v>
      </c>
      <c r="Q118" s="77" t="s">
        <v>1357</v>
      </c>
      <c r="V118" s="84">
        <v>0.55347222222222225</v>
      </c>
      <c r="W118" s="85">
        <v>0.68402777777777779</v>
      </c>
      <c r="X118" s="86">
        <f t="shared" si="10"/>
        <v>0.13055555555555554</v>
      </c>
      <c r="AA118" s="29"/>
    </row>
    <row r="119" spans="1:27" x14ac:dyDescent="0.3">
      <c r="A119" s="183" t="s">
        <v>5794</v>
      </c>
      <c r="B119" s="68" t="s">
        <v>5795</v>
      </c>
      <c r="C119" s="2" t="s">
        <v>1</v>
      </c>
      <c r="D119" s="2">
        <v>66</v>
      </c>
      <c r="E119" s="6">
        <v>19528</v>
      </c>
      <c r="F119" s="7">
        <v>43788.692511574074</v>
      </c>
      <c r="G119" s="69" t="s">
        <v>4</v>
      </c>
      <c r="H119" s="68">
        <v>2977</v>
      </c>
      <c r="I119" s="8">
        <f t="shared" si="6"/>
        <v>29.77</v>
      </c>
      <c r="J119" s="8">
        <v>2.4689999999999999</v>
      </c>
      <c r="K119" s="69">
        <v>100</v>
      </c>
      <c r="L119" s="68">
        <v>569</v>
      </c>
      <c r="M119" s="8">
        <f t="shared" si="7"/>
        <v>5.69</v>
      </c>
      <c r="N119" s="8">
        <v>0.72</v>
      </c>
      <c r="O119" s="69">
        <f t="shared" si="11"/>
        <v>100</v>
      </c>
      <c r="P119" s="181">
        <f t="shared" si="9"/>
        <v>5.2319859402460454</v>
      </c>
      <c r="Q119" s="77" t="s">
        <v>1357</v>
      </c>
      <c r="V119" s="84">
        <v>0.52986111111111112</v>
      </c>
      <c r="W119" s="85">
        <v>0.69444444444444453</v>
      </c>
      <c r="X119" s="86">
        <f t="shared" si="10"/>
        <v>0.16458333333333341</v>
      </c>
      <c r="AA119" s="29"/>
    </row>
    <row r="120" spans="1:27" x14ac:dyDescent="0.3">
      <c r="A120" s="183" t="s">
        <v>5796</v>
      </c>
      <c r="B120" s="68" t="s">
        <v>5797</v>
      </c>
      <c r="C120" s="2" t="s">
        <v>6</v>
      </c>
      <c r="D120" s="2">
        <v>43</v>
      </c>
      <c r="E120" s="6">
        <v>28000</v>
      </c>
      <c r="F120" s="7">
        <v>43789.634918981479</v>
      </c>
      <c r="G120" s="69" t="s">
        <v>4</v>
      </c>
      <c r="H120" s="68">
        <v>1317</v>
      </c>
      <c r="I120" s="8">
        <f t="shared" si="6"/>
        <v>13.303030303030303</v>
      </c>
      <c r="J120" s="8">
        <v>1.2569999999999999</v>
      </c>
      <c r="K120" s="69">
        <v>99</v>
      </c>
      <c r="L120" s="68">
        <v>622</v>
      </c>
      <c r="M120" s="8">
        <f t="shared" si="7"/>
        <v>6.2828282828282829</v>
      </c>
      <c r="N120" s="8">
        <v>0.96899999999999997</v>
      </c>
      <c r="O120" s="69">
        <f t="shared" si="11"/>
        <v>99</v>
      </c>
      <c r="P120" s="181">
        <f t="shared" si="9"/>
        <v>2.117363344051447</v>
      </c>
      <c r="Q120" s="77" t="s">
        <v>1357</v>
      </c>
      <c r="V120" s="84">
        <v>0.51388888888888895</v>
      </c>
      <c r="W120" s="85">
        <v>0.64583333333333337</v>
      </c>
      <c r="X120" s="86">
        <f t="shared" si="10"/>
        <v>0.13194444444444442</v>
      </c>
      <c r="AA120" s="29"/>
    </row>
    <row r="121" spans="1:27" x14ac:dyDescent="0.3">
      <c r="A121" s="183" t="s">
        <v>5798</v>
      </c>
      <c r="B121" s="68" t="s">
        <v>5799</v>
      </c>
      <c r="C121" s="2" t="s">
        <v>6</v>
      </c>
      <c r="D121" s="2">
        <v>26</v>
      </c>
      <c r="E121" s="6">
        <v>33984</v>
      </c>
      <c r="F121" s="7">
        <v>43789.660115740742</v>
      </c>
      <c r="G121" s="69" t="s">
        <v>4</v>
      </c>
      <c r="H121" s="68">
        <v>1824</v>
      </c>
      <c r="I121" s="8">
        <f t="shared" si="6"/>
        <v>16.581818181818182</v>
      </c>
      <c r="J121" s="8">
        <v>2.984</v>
      </c>
      <c r="K121" s="69">
        <v>110</v>
      </c>
      <c r="L121" s="68">
        <v>596</v>
      </c>
      <c r="M121" s="8">
        <f t="shared" si="7"/>
        <v>5.418181818181818</v>
      </c>
      <c r="N121" s="8">
        <v>1.4990000000000001</v>
      </c>
      <c r="O121" s="69">
        <f t="shared" si="11"/>
        <v>110</v>
      </c>
      <c r="P121" s="181">
        <f t="shared" si="9"/>
        <v>3.0604026845637584</v>
      </c>
      <c r="Q121" s="77" t="s">
        <v>1357</v>
      </c>
      <c r="S121" s="2" t="s">
        <v>5800</v>
      </c>
      <c r="V121" s="84">
        <v>0.5083333333333333</v>
      </c>
      <c r="W121" s="85">
        <v>0.67013888888888884</v>
      </c>
      <c r="X121" s="86">
        <f t="shared" si="10"/>
        <v>0.16180555555555554</v>
      </c>
      <c r="AA121" s="29"/>
    </row>
    <row r="122" spans="1:27" x14ac:dyDescent="0.3">
      <c r="A122" s="183" t="s">
        <v>5801</v>
      </c>
      <c r="B122" s="68" t="s">
        <v>1154</v>
      </c>
      <c r="C122" s="2" t="s">
        <v>1</v>
      </c>
      <c r="D122" s="2">
        <v>46</v>
      </c>
      <c r="E122" s="6">
        <v>26717</v>
      </c>
      <c r="F122" s="7">
        <v>43789.697337962964</v>
      </c>
      <c r="G122" s="69" t="s">
        <v>4</v>
      </c>
      <c r="H122" s="68">
        <v>1367</v>
      </c>
      <c r="I122" s="8">
        <f t="shared" si="6"/>
        <v>12.427272727272728</v>
      </c>
      <c r="J122" s="8">
        <v>1.31</v>
      </c>
      <c r="K122" s="69">
        <v>110</v>
      </c>
      <c r="L122" s="68">
        <v>391</v>
      </c>
      <c r="M122" s="8">
        <f t="shared" si="7"/>
        <v>3.5545454545454547</v>
      </c>
      <c r="N122" s="8">
        <v>0.64400000000000002</v>
      </c>
      <c r="O122" s="69">
        <f t="shared" si="11"/>
        <v>110</v>
      </c>
      <c r="P122" s="181">
        <f t="shared" si="9"/>
        <v>3.49616368286445</v>
      </c>
      <c r="Q122" s="77" t="s">
        <v>1357</v>
      </c>
      <c r="V122" s="84">
        <v>0.52986111111111112</v>
      </c>
      <c r="W122" s="85">
        <v>0.70833333333333337</v>
      </c>
      <c r="X122" s="86">
        <f t="shared" si="10"/>
        <v>0.17847222222222225</v>
      </c>
      <c r="AA122" s="29"/>
    </row>
    <row r="123" spans="1:27" x14ac:dyDescent="0.3">
      <c r="A123" s="183" t="s">
        <v>5802</v>
      </c>
      <c r="B123" s="68" t="s">
        <v>1617</v>
      </c>
      <c r="C123" s="2" t="s">
        <v>6</v>
      </c>
      <c r="D123" s="2">
        <v>60</v>
      </c>
      <c r="E123" s="6">
        <v>21699</v>
      </c>
      <c r="F123" s="7">
        <v>43789.709201388891</v>
      </c>
      <c r="G123" s="69" t="s">
        <v>4</v>
      </c>
      <c r="H123" s="68">
        <v>2237</v>
      </c>
      <c r="I123" s="8">
        <f t="shared" si="6"/>
        <v>19.62280701754386</v>
      </c>
      <c r="J123" s="8">
        <v>1.2150000000000001</v>
      </c>
      <c r="K123" s="69">
        <v>114</v>
      </c>
      <c r="L123" s="68">
        <v>533</v>
      </c>
      <c r="M123" s="8">
        <f t="shared" si="7"/>
        <v>4.6754385964912277</v>
      </c>
      <c r="N123" s="8">
        <v>0.80400000000000005</v>
      </c>
      <c r="O123" s="69">
        <f t="shared" si="11"/>
        <v>114</v>
      </c>
      <c r="P123" s="181">
        <f t="shared" si="9"/>
        <v>4.1969981238273926</v>
      </c>
      <c r="Q123" s="77" t="s">
        <v>1357</v>
      </c>
      <c r="V123" s="84">
        <v>0.55555555555555558</v>
      </c>
      <c r="W123" s="85">
        <v>0.72222222222222221</v>
      </c>
      <c r="X123" s="86">
        <f t="shared" si="10"/>
        <v>0.16666666666666663</v>
      </c>
      <c r="AA123" s="29"/>
    </row>
    <row r="124" spans="1:27" x14ac:dyDescent="0.3">
      <c r="A124" s="183" t="s">
        <v>5803</v>
      </c>
      <c r="B124" s="68" t="s">
        <v>490</v>
      </c>
      <c r="C124" s="2" t="s">
        <v>1</v>
      </c>
      <c r="D124" s="2">
        <v>78</v>
      </c>
      <c r="E124" s="6">
        <v>15078</v>
      </c>
      <c r="F124" s="7">
        <v>43790.5155787037</v>
      </c>
      <c r="G124" s="69" t="s">
        <v>4</v>
      </c>
      <c r="H124" s="68">
        <v>2624</v>
      </c>
      <c r="I124" s="8">
        <f t="shared" si="6"/>
        <v>21.866666666666667</v>
      </c>
      <c r="J124" s="8">
        <v>1.6080000000000001</v>
      </c>
      <c r="K124" s="69">
        <v>120</v>
      </c>
      <c r="L124" s="68">
        <v>757</v>
      </c>
      <c r="M124" s="8">
        <f t="shared" si="7"/>
        <v>6.3083333333333336</v>
      </c>
      <c r="N124" s="8">
        <v>1.0189999999999999</v>
      </c>
      <c r="O124" s="69">
        <f t="shared" si="11"/>
        <v>120</v>
      </c>
      <c r="P124" s="181">
        <f t="shared" si="9"/>
        <v>3.4663143989431968</v>
      </c>
      <c r="Q124" s="77" t="s">
        <v>1357</v>
      </c>
      <c r="V124" s="84">
        <v>0.38055555555555554</v>
      </c>
      <c r="W124" s="85">
        <v>0.52083333333333337</v>
      </c>
      <c r="X124" s="86">
        <f t="shared" si="10"/>
        <v>0.14027777777777783</v>
      </c>
      <c r="AA124" s="29"/>
    </row>
    <row r="125" spans="1:27" x14ac:dyDescent="0.3">
      <c r="A125" s="183" t="s">
        <v>5804</v>
      </c>
      <c r="B125" s="68" t="s">
        <v>1977</v>
      </c>
      <c r="C125" s="2" t="s">
        <v>1</v>
      </c>
      <c r="D125" s="2">
        <v>44</v>
      </c>
      <c r="E125" s="6">
        <v>27596</v>
      </c>
      <c r="F125" s="7">
        <v>43790.547615740739</v>
      </c>
      <c r="G125" s="69" t="s">
        <v>4</v>
      </c>
      <c r="H125" s="68">
        <v>1424</v>
      </c>
      <c r="I125" s="8">
        <f t="shared" si="6"/>
        <v>14.24</v>
      </c>
      <c r="J125" s="8">
        <v>1.8260000000000001</v>
      </c>
      <c r="K125" s="69">
        <v>100</v>
      </c>
      <c r="L125" s="68">
        <v>406</v>
      </c>
      <c r="M125" s="8">
        <f t="shared" si="7"/>
        <v>4.0599999999999996</v>
      </c>
      <c r="N125" s="8">
        <v>0.90800000000000003</v>
      </c>
      <c r="O125" s="69">
        <f t="shared" si="11"/>
        <v>100</v>
      </c>
      <c r="P125" s="181">
        <f t="shared" si="9"/>
        <v>3.507389162561577</v>
      </c>
      <c r="Q125" s="77" t="s">
        <v>1357</v>
      </c>
      <c r="V125" s="84">
        <v>0.4069444444444445</v>
      </c>
      <c r="W125" s="85">
        <v>0.56944444444444442</v>
      </c>
      <c r="X125" s="86">
        <f t="shared" si="10"/>
        <v>0.16249999999999992</v>
      </c>
      <c r="AA125" s="29"/>
    </row>
    <row r="126" spans="1:27" x14ac:dyDescent="0.3">
      <c r="A126" s="183" t="s">
        <v>5805</v>
      </c>
      <c r="B126" s="68" t="s">
        <v>5806</v>
      </c>
      <c r="C126" s="2" t="s">
        <v>1</v>
      </c>
      <c r="D126" s="2">
        <v>42</v>
      </c>
      <c r="E126" s="6">
        <v>28381</v>
      </c>
      <c r="F126" s="7">
        <v>43790.568437499998</v>
      </c>
      <c r="G126" s="69" t="s">
        <v>4</v>
      </c>
      <c r="H126" s="68">
        <v>1501</v>
      </c>
      <c r="I126" s="8">
        <f t="shared" si="6"/>
        <v>14.861386138613861</v>
      </c>
      <c r="J126" s="8">
        <v>1.04</v>
      </c>
      <c r="K126" s="69">
        <v>101</v>
      </c>
      <c r="L126" s="68">
        <v>397</v>
      </c>
      <c r="M126" s="8">
        <f t="shared" si="7"/>
        <v>3.9306930693069306</v>
      </c>
      <c r="N126" s="8">
        <v>0.69699999999999995</v>
      </c>
      <c r="O126" s="69">
        <f t="shared" si="11"/>
        <v>101</v>
      </c>
      <c r="P126" s="181">
        <f t="shared" si="9"/>
        <v>3.7808564231738035</v>
      </c>
      <c r="Q126" s="77" t="s">
        <v>1357</v>
      </c>
      <c r="V126" s="84">
        <v>0.42291666666666666</v>
      </c>
      <c r="W126" s="85">
        <v>0.57638888888888895</v>
      </c>
      <c r="X126" s="86">
        <f t="shared" si="10"/>
        <v>0.15347222222222229</v>
      </c>
      <c r="AA126" s="29"/>
    </row>
    <row r="127" spans="1:27" x14ac:dyDescent="0.3">
      <c r="A127" s="183" t="s">
        <v>5807</v>
      </c>
      <c r="B127" s="68" t="s">
        <v>5808</v>
      </c>
      <c r="C127" s="2" t="s">
        <v>1</v>
      </c>
      <c r="D127" s="2">
        <v>43</v>
      </c>
      <c r="E127" s="6">
        <v>27851</v>
      </c>
      <c r="F127" s="7">
        <v>43790.584062499998</v>
      </c>
      <c r="G127" s="69" t="s">
        <v>4</v>
      </c>
      <c r="H127" s="68">
        <v>1034</v>
      </c>
      <c r="I127" s="8">
        <f t="shared" si="6"/>
        <v>11.239130434782609</v>
      </c>
      <c r="J127" s="8">
        <v>1.337</v>
      </c>
      <c r="K127" s="69">
        <v>92</v>
      </c>
      <c r="L127" s="68">
        <v>311</v>
      </c>
      <c r="M127" s="8">
        <f t="shared" si="7"/>
        <v>3.3804347826086958</v>
      </c>
      <c r="N127" s="8">
        <v>0.55200000000000005</v>
      </c>
      <c r="O127" s="69">
        <f t="shared" si="11"/>
        <v>92</v>
      </c>
      <c r="P127" s="181">
        <f t="shared" si="9"/>
        <v>3.32475884244373</v>
      </c>
      <c r="Q127" s="77" t="s">
        <v>1357</v>
      </c>
      <c r="V127" s="84">
        <v>0.43472222222222223</v>
      </c>
      <c r="W127" s="85">
        <v>0.58680555555555558</v>
      </c>
      <c r="X127" s="86">
        <f t="shared" si="10"/>
        <v>0.15208333333333335</v>
      </c>
      <c r="AA127" s="29"/>
    </row>
    <row r="128" spans="1:27" x14ac:dyDescent="0.3">
      <c r="A128" s="183" t="s">
        <v>5809</v>
      </c>
      <c r="B128" s="68" t="s">
        <v>5810</v>
      </c>
      <c r="C128" s="2" t="s">
        <v>1</v>
      </c>
      <c r="D128" s="2">
        <v>47</v>
      </c>
      <c r="E128" s="6">
        <v>26318</v>
      </c>
      <c r="F128" s="7">
        <v>43790.596504629626</v>
      </c>
      <c r="G128" s="69" t="s">
        <v>4</v>
      </c>
      <c r="H128" s="68">
        <v>2630</v>
      </c>
      <c r="I128" s="8">
        <f t="shared" si="6"/>
        <v>21.20967741935484</v>
      </c>
      <c r="J128" s="8">
        <v>1.897</v>
      </c>
      <c r="K128" s="69">
        <v>124</v>
      </c>
      <c r="L128" s="68">
        <v>676</v>
      </c>
      <c r="M128" s="8">
        <f t="shared" si="7"/>
        <v>5.4516129032258061</v>
      </c>
      <c r="N128" s="8">
        <v>0.94</v>
      </c>
      <c r="O128" s="69">
        <f t="shared" si="11"/>
        <v>124</v>
      </c>
      <c r="P128" s="181">
        <f t="shared" si="9"/>
        <v>3.8905325443786989</v>
      </c>
      <c r="Q128" s="77" t="s">
        <v>1357</v>
      </c>
      <c r="V128" s="84">
        <v>0.46666666666666662</v>
      </c>
      <c r="W128" s="85">
        <v>0.60069444444444442</v>
      </c>
      <c r="X128" s="86">
        <f t="shared" si="10"/>
        <v>0.1340277777777778</v>
      </c>
      <c r="AA128" s="29"/>
    </row>
    <row r="129" spans="1:27" x14ac:dyDescent="0.3">
      <c r="A129" s="183" t="s">
        <v>5811</v>
      </c>
      <c r="B129" s="68" t="s">
        <v>5812</v>
      </c>
      <c r="C129" s="2" t="s">
        <v>6</v>
      </c>
      <c r="D129" s="2">
        <v>12.166666666666666</v>
      </c>
      <c r="E129" s="6">
        <v>39359</v>
      </c>
      <c r="F129" s="7">
        <v>43794.515856481485</v>
      </c>
      <c r="G129" s="69" t="s">
        <v>4</v>
      </c>
      <c r="H129" s="68">
        <v>1260</v>
      </c>
      <c r="I129" s="8">
        <f t="shared" si="6"/>
        <v>12</v>
      </c>
      <c r="J129" s="8">
        <v>0.88800000000000001</v>
      </c>
      <c r="K129" s="69">
        <v>105</v>
      </c>
      <c r="L129" s="68">
        <v>231</v>
      </c>
      <c r="M129" s="8">
        <f t="shared" si="7"/>
        <v>2.2000000000000002</v>
      </c>
      <c r="N129" s="8">
        <v>0.57799999999999996</v>
      </c>
      <c r="O129" s="69">
        <f t="shared" si="11"/>
        <v>105</v>
      </c>
      <c r="P129" s="181">
        <f t="shared" si="9"/>
        <v>5.4545454545454541</v>
      </c>
      <c r="Q129" s="77" t="s">
        <v>1357</v>
      </c>
      <c r="V129" s="84">
        <v>0.37708333333333338</v>
      </c>
      <c r="W129" s="85">
        <v>0.52083333333333337</v>
      </c>
      <c r="X129" s="86">
        <f t="shared" si="10"/>
        <v>0.14374999999999999</v>
      </c>
      <c r="AA129" s="32"/>
    </row>
    <row r="130" spans="1:27" x14ac:dyDescent="0.3">
      <c r="A130" s="183" t="s">
        <v>5813</v>
      </c>
      <c r="B130" s="68" t="s">
        <v>5814</v>
      </c>
      <c r="C130" s="2" t="s">
        <v>1</v>
      </c>
      <c r="D130" s="2">
        <v>47</v>
      </c>
      <c r="E130" s="6">
        <v>26568</v>
      </c>
      <c r="F130" s="7">
        <v>43794.644537037035</v>
      </c>
      <c r="G130" s="69" t="s">
        <v>4</v>
      </c>
      <c r="H130" s="68">
        <v>1413</v>
      </c>
      <c r="I130" s="8">
        <f t="shared" si="6"/>
        <v>16.821428571428573</v>
      </c>
      <c r="J130" s="8">
        <v>1.651</v>
      </c>
      <c r="K130" s="69">
        <v>84</v>
      </c>
      <c r="L130" s="68">
        <v>235</v>
      </c>
      <c r="M130" s="8">
        <f t="shared" si="7"/>
        <v>2.7976190476190474</v>
      </c>
      <c r="N130" s="8">
        <v>0.65500000000000003</v>
      </c>
      <c r="O130" s="69">
        <f t="shared" si="11"/>
        <v>84</v>
      </c>
      <c r="P130" s="181">
        <f t="shared" si="9"/>
        <v>6.0127659574468098</v>
      </c>
      <c r="Q130" s="77" t="s">
        <v>1357</v>
      </c>
      <c r="V130" s="84">
        <v>0.48055555555555557</v>
      </c>
      <c r="W130" s="85">
        <v>0.64583333333333337</v>
      </c>
      <c r="X130" s="86">
        <f t="shared" si="10"/>
        <v>0.1652777777777778</v>
      </c>
      <c r="AA130" s="29"/>
    </row>
    <row r="131" spans="1:27" x14ac:dyDescent="0.3">
      <c r="A131" s="183" t="s">
        <v>5815</v>
      </c>
      <c r="B131" s="68" t="s">
        <v>3962</v>
      </c>
      <c r="C131" s="2" t="s">
        <v>1</v>
      </c>
      <c r="D131" s="2">
        <v>57</v>
      </c>
      <c r="E131" s="6">
        <v>22767</v>
      </c>
      <c r="F131" s="7">
        <v>43794.658865740741</v>
      </c>
      <c r="G131" s="69" t="s">
        <v>4</v>
      </c>
      <c r="H131" s="68">
        <v>1286</v>
      </c>
      <c r="I131" s="8">
        <f t="shared" ref="I131:I194" si="12">H131/K131</f>
        <v>11.690909090909091</v>
      </c>
      <c r="J131" s="8">
        <v>1.073</v>
      </c>
      <c r="K131" s="69">
        <v>110</v>
      </c>
      <c r="L131" s="68">
        <v>445</v>
      </c>
      <c r="M131" s="8">
        <f t="shared" ref="M131:M194" si="13">L131/O131</f>
        <v>4.0454545454545459</v>
      </c>
      <c r="N131" s="8">
        <v>0.626</v>
      </c>
      <c r="O131" s="69">
        <f t="shared" ref="O131:O154" si="14">K131</f>
        <v>110</v>
      </c>
      <c r="P131" s="181">
        <f t="shared" ref="P131:P194" si="15">I131/M131</f>
        <v>2.8898876404494382</v>
      </c>
      <c r="Q131" s="77" t="s">
        <v>1357</v>
      </c>
      <c r="V131" s="84">
        <v>0.49444444444444446</v>
      </c>
      <c r="W131" s="85">
        <v>0.65972222222222221</v>
      </c>
      <c r="X131" s="86">
        <f t="shared" ref="X131:X194" si="16">IF(AND(W131&lt;&gt;0,V131&lt;&gt;0),W131-V131,"No_data")</f>
        <v>0.16527777777777775</v>
      </c>
      <c r="AA131" s="29"/>
    </row>
    <row r="132" spans="1:27" x14ac:dyDescent="0.3">
      <c r="A132" s="183" t="s">
        <v>5816</v>
      </c>
      <c r="B132" s="68" t="s">
        <v>5817</v>
      </c>
      <c r="C132" s="2" t="s">
        <v>6</v>
      </c>
      <c r="D132" s="2">
        <v>79</v>
      </c>
      <c r="E132" s="6">
        <v>14687</v>
      </c>
      <c r="F132" s="7">
        <v>43794.67224537037</v>
      </c>
      <c r="G132" s="69" t="s">
        <v>4</v>
      </c>
      <c r="H132" s="68">
        <v>1598</v>
      </c>
      <c r="I132" s="8">
        <f t="shared" si="12"/>
        <v>14.796296296296296</v>
      </c>
      <c r="J132" s="8">
        <v>1.6839999999999999</v>
      </c>
      <c r="K132" s="69">
        <v>108</v>
      </c>
      <c r="L132" s="68">
        <v>316</v>
      </c>
      <c r="M132" s="8">
        <f t="shared" si="13"/>
        <v>2.925925925925926</v>
      </c>
      <c r="N132" s="8">
        <v>0.78200000000000003</v>
      </c>
      <c r="O132" s="69">
        <f t="shared" si="14"/>
        <v>108</v>
      </c>
      <c r="P132" s="181">
        <f t="shared" si="15"/>
        <v>5.0569620253164551</v>
      </c>
      <c r="Q132" s="77" t="s">
        <v>1357</v>
      </c>
      <c r="V132" s="84">
        <v>0.49652777777777773</v>
      </c>
      <c r="W132" s="85">
        <v>0.68055555555555547</v>
      </c>
      <c r="X132" s="86">
        <f t="shared" si="16"/>
        <v>0.18402777777777773</v>
      </c>
      <c r="AA132" s="29"/>
    </row>
    <row r="133" spans="1:27" x14ac:dyDescent="0.3">
      <c r="A133" s="183" t="s">
        <v>5818</v>
      </c>
      <c r="B133" s="68" t="s">
        <v>5819</v>
      </c>
      <c r="C133" s="2" t="s">
        <v>6</v>
      </c>
      <c r="D133" s="2">
        <v>69</v>
      </c>
      <c r="E133" s="6">
        <v>18369</v>
      </c>
      <c r="F133" s="7">
        <v>43794.687199074076</v>
      </c>
      <c r="G133" s="69" t="s">
        <v>4</v>
      </c>
      <c r="H133" s="68">
        <v>2199</v>
      </c>
      <c r="I133" s="8">
        <f t="shared" si="12"/>
        <v>18.173553719008265</v>
      </c>
      <c r="J133" s="8">
        <v>1.4590000000000001</v>
      </c>
      <c r="K133" s="69">
        <v>121</v>
      </c>
      <c r="L133" s="68">
        <v>509</v>
      </c>
      <c r="M133" s="8">
        <f t="shared" si="13"/>
        <v>4.2066115702479339</v>
      </c>
      <c r="N133" s="8">
        <v>0.64400000000000002</v>
      </c>
      <c r="O133" s="69">
        <f t="shared" si="14"/>
        <v>121</v>
      </c>
      <c r="P133" s="181">
        <f t="shared" si="15"/>
        <v>4.3202357563850686</v>
      </c>
      <c r="Q133" s="77" t="s">
        <v>1357</v>
      </c>
      <c r="V133" s="84">
        <v>0.54027777777777775</v>
      </c>
      <c r="W133" s="85">
        <v>0.69097222222222221</v>
      </c>
      <c r="X133" s="86">
        <f t="shared" si="16"/>
        <v>0.15069444444444446</v>
      </c>
      <c r="AA133" s="29"/>
    </row>
    <row r="134" spans="1:27" x14ac:dyDescent="0.3">
      <c r="A134" s="183" t="s">
        <v>5820</v>
      </c>
      <c r="B134" s="68" t="s">
        <v>5821</v>
      </c>
      <c r="C134" s="2" t="s">
        <v>1</v>
      </c>
      <c r="D134" s="2">
        <v>55</v>
      </c>
      <c r="E134" s="6">
        <v>23465</v>
      </c>
      <c r="F134" s="7">
        <v>43794.707048611112</v>
      </c>
      <c r="G134" s="69" t="s">
        <v>4</v>
      </c>
      <c r="H134" s="68">
        <v>1788</v>
      </c>
      <c r="I134" s="8">
        <f t="shared" si="12"/>
        <v>16.710280373831775</v>
      </c>
      <c r="J134" s="8">
        <v>2.2360000000000002</v>
      </c>
      <c r="K134" s="69">
        <v>107</v>
      </c>
      <c r="L134" s="68">
        <v>264</v>
      </c>
      <c r="M134" s="8">
        <f t="shared" si="13"/>
        <v>2.4672897196261681</v>
      </c>
      <c r="N134" s="8">
        <v>0.58799999999999997</v>
      </c>
      <c r="O134" s="69">
        <f t="shared" si="14"/>
        <v>107</v>
      </c>
      <c r="P134" s="181">
        <f t="shared" si="15"/>
        <v>6.7727272727272734</v>
      </c>
      <c r="Q134" s="77" t="s">
        <v>1357</v>
      </c>
      <c r="V134" s="84">
        <v>0.53472222222222221</v>
      </c>
      <c r="W134" s="85">
        <v>0.71527777777777779</v>
      </c>
      <c r="X134" s="86">
        <f t="shared" si="16"/>
        <v>0.18055555555555558</v>
      </c>
      <c r="AA134" s="29"/>
    </row>
    <row r="135" spans="1:27" x14ac:dyDescent="0.3">
      <c r="A135" s="183" t="s">
        <v>5822</v>
      </c>
      <c r="B135" s="68" t="s">
        <v>5823</v>
      </c>
      <c r="C135" s="2" t="s">
        <v>1</v>
      </c>
      <c r="D135" s="2">
        <v>46</v>
      </c>
      <c r="E135" s="6">
        <v>26679</v>
      </c>
      <c r="F135" s="7">
        <v>43795.504189814812</v>
      </c>
      <c r="G135" s="69" t="s">
        <v>4</v>
      </c>
      <c r="H135" s="68">
        <v>1655</v>
      </c>
      <c r="I135" s="8">
        <f t="shared" si="12"/>
        <v>15.761904761904763</v>
      </c>
      <c r="J135" s="8">
        <v>1.7070000000000001</v>
      </c>
      <c r="K135" s="69">
        <v>105</v>
      </c>
      <c r="L135" s="68">
        <v>319</v>
      </c>
      <c r="M135" s="8">
        <f t="shared" si="13"/>
        <v>3.038095238095238</v>
      </c>
      <c r="N135" s="8">
        <v>0.73299999999999998</v>
      </c>
      <c r="O135" s="69">
        <f t="shared" si="14"/>
        <v>105</v>
      </c>
      <c r="P135" s="181">
        <f t="shared" si="15"/>
        <v>5.1880877742946714</v>
      </c>
      <c r="Q135" s="77" t="s">
        <v>1357</v>
      </c>
      <c r="V135" s="84">
        <v>0.37222222222222223</v>
      </c>
      <c r="W135" s="85">
        <v>0.51736111111111105</v>
      </c>
      <c r="X135" s="86">
        <f t="shared" si="16"/>
        <v>0.14513888888888882</v>
      </c>
      <c r="AA135" s="29"/>
    </row>
    <row r="136" spans="1:27" x14ac:dyDescent="0.3">
      <c r="A136" s="183" t="s">
        <v>5824</v>
      </c>
      <c r="B136" s="68" t="s">
        <v>5825</v>
      </c>
      <c r="C136" s="2" t="s">
        <v>1</v>
      </c>
      <c r="D136" s="2">
        <v>33</v>
      </c>
      <c r="E136" s="6">
        <v>31529</v>
      </c>
      <c r="F136" s="7">
        <v>43795.548657407409</v>
      </c>
      <c r="G136" s="69" t="s">
        <v>4</v>
      </c>
      <c r="H136" s="68">
        <v>1182</v>
      </c>
      <c r="I136" s="8">
        <f t="shared" si="12"/>
        <v>10.368421052631579</v>
      </c>
      <c r="J136" s="8">
        <v>0.92400000000000004</v>
      </c>
      <c r="K136" s="69">
        <v>114</v>
      </c>
      <c r="L136" s="68">
        <v>559</v>
      </c>
      <c r="M136" s="8">
        <f t="shared" si="13"/>
        <v>4.9035087719298245</v>
      </c>
      <c r="N136" s="8">
        <v>0.63800000000000001</v>
      </c>
      <c r="O136" s="69">
        <f t="shared" si="14"/>
        <v>114</v>
      </c>
      <c r="P136" s="181">
        <f t="shared" si="15"/>
        <v>2.1144901610017888</v>
      </c>
      <c r="Q136" s="77" t="s">
        <v>1357</v>
      </c>
      <c r="V136" s="84">
        <v>0.41111111111111115</v>
      </c>
      <c r="W136" s="85">
        <v>0.5625</v>
      </c>
      <c r="X136" s="86">
        <f t="shared" si="16"/>
        <v>0.15138888888888885</v>
      </c>
      <c r="AA136" s="29"/>
    </row>
    <row r="137" spans="1:27" x14ac:dyDescent="0.3">
      <c r="A137" s="183" t="s">
        <v>5826</v>
      </c>
      <c r="B137" s="68" t="s">
        <v>5827</v>
      </c>
      <c r="C137" s="2" t="s">
        <v>1</v>
      </c>
      <c r="D137" s="2">
        <v>51</v>
      </c>
      <c r="E137" s="6">
        <v>24917</v>
      </c>
      <c r="F137" s="7">
        <v>43795.576053240744</v>
      </c>
      <c r="G137" s="69" t="s">
        <v>4</v>
      </c>
      <c r="H137" s="68">
        <v>1462</v>
      </c>
      <c r="I137" s="8">
        <f t="shared" si="12"/>
        <v>14.475247524752476</v>
      </c>
      <c r="J137" s="8">
        <v>2.234</v>
      </c>
      <c r="K137" s="69">
        <v>101</v>
      </c>
      <c r="L137" s="68">
        <v>451</v>
      </c>
      <c r="M137" s="8">
        <f t="shared" si="13"/>
        <v>4.4653465346534658</v>
      </c>
      <c r="N137" s="8">
        <v>0.72899999999999998</v>
      </c>
      <c r="O137" s="69">
        <f t="shared" si="14"/>
        <v>101</v>
      </c>
      <c r="P137" s="181">
        <f t="shared" si="15"/>
        <v>3.2416851441241685</v>
      </c>
      <c r="Q137" s="77" t="s">
        <v>1357</v>
      </c>
      <c r="V137" s="84">
        <v>0.43958333333333338</v>
      </c>
      <c r="W137" s="85">
        <v>0.57638888888888895</v>
      </c>
      <c r="X137" s="86">
        <f t="shared" si="16"/>
        <v>0.13680555555555557</v>
      </c>
      <c r="AA137" s="29"/>
    </row>
    <row r="138" spans="1:27" x14ac:dyDescent="0.3">
      <c r="A138" s="183" t="s">
        <v>5828</v>
      </c>
      <c r="B138" s="68" t="s">
        <v>5829</v>
      </c>
      <c r="C138" s="2" t="s">
        <v>1</v>
      </c>
      <c r="D138" s="2">
        <v>74</v>
      </c>
      <c r="E138" s="6">
        <v>16532</v>
      </c>
      <c r="F138" s="7">
        <v>43795.647858796299</v>
      </c>
      <c r="G138" s="69" t="s">
        <v>4</v>
      </c>
      <c r="H138" s="68">
        <v>2252</v>
      </c>
      <c r="I138" s="8">
        <f t="shared" si="12"/>
        <v>19.754385964912281</v>
      </c>
      <c r="J138" s="8">
        <v>1.6</v>
      </c>
      <c r="K138" s="69">
        <v>114</v>
      </c>
      <c r="L138" s="68">
        <v>722</v>
      </c>
      <c r="M138" s="8">
        <f t="shared" si="13"/>
        <v>6.333333333333333</v>
      </c>
      <c r="N138" s="8">
        <v>0.94699999999999995</v>
      </c>
      <c r="O138" s="69">
        <f t="shared" si="14"/>
        <v>114</v>
      </c>
      <c r="P138" s="181">
        <f t="shared" si="15"/>
        <v>3.1191135734072022</v>
      </c>
      <c r="Q138" s="77" t="s">
        <v>1357</v>
      </c>
      <c r="V138" s="84">
        <v>0.50138888888888888</v>
      </c>
      <c r="W138" s="85">
        <v>0.67361111111111116</v>
      </c>
      <c r="X138" s="86">
        <f t="shared" si="16"/>
        <v>0.17222222222222228</v>
      </c>
      <c r="AA138" s="29"/>
    </row>
    <row r="139" spans="1:27" x14ac:dyDescent="0.3">
      <c r="A139" s="183" t="s">
        <v>5830</v>
      </c>
      <c r="B139" s="68" t="s">
        <v>5831</v>
      </c>
      <c r="C139" s="2" t="s">
        <v>1</v>
      </c>
      <c r="D139" s="2">
        <v>53</v>
      </c>
      <c r="E139" s="6">
        <v>24081</v>
      </c>
      <c r="F139" s="7">
        <v>43796.549340277779</v>
      </c>
      <c r="G139" s="69" t="s">
        <v>4</v>
      </c>
      <c r="H139" s="68">
        <v>2755</v>
      </c>
      <c r="I139" s="8">
        <f t="shared" si="12"/>
        <v>21.865079365079364</v>
      </c>
      <c r="J139" s="8">
        <v>1.5609999999999999</v>
      </c>
      <c r="K139" s="69">
        <v>126</v>
      </c>
      <c r="L139" s="68">
        <v>610</v>
      </c>
      <c r="M139" s="8">
        <f t="shared" si="13"/>
        <v>4.8412698412698409</v>
      </c>
      <c r="N139" s="8">
        <v>0.83299999999999996</v>
      </c>
      <c r="O139" s="69">
        <f t="shared" si="14"/>
        <v>126</v>
      </c>
      <c r="P139" s="181">
        <f t="shared" si="15"/>
        <v>4.5163934426229506</v>
      </c>
      <c r="Q139" s="77" t="s">
        <v>1357</v>
      </c>
      <c r="V139" s="84">
        <v>0.4055555555555555</v>
      </c>
      <c r="W139" s="85">
        <v>0.55555555555555558</v>
      </c>
      <c r="X139" s="86">
        <f t="shared" si="16"/>
        <v>0.15000000000000008</v>
      </c>
      <c r="AA139" s="29"/>
    </row>
    <row r="140" spans="1:27" x14ac:dyDescent="0.3">
      <c r="A140" s="183" t="s">
        <v>5832</v>
      </c>
      <c r="B140" s="68" t="s">
        <v>5833</v>
      </c>
      <c r="C140" s="2" t="s">
        <v>1</v>
      </c>
      <c r="D140" s="2">
        <v>33</v>
      </c>
      <c r="E140" s="6">
        <v>31500</v>
      </c>
      <c r="F140" s="7">
        <v>43796.570405092592</v>
      </c>
      <c r="G140" s="69" t="s">
        <v>4</v>
      </c>
      <c r="H140" s="68">
        <v>1874</v>
      </c>
      <c r="I140" s="8">
        <f t="shared" si="12"/>
        <v>16.295652173913044</v>
      </c>
      <c r="J140" s="8">
        <v>2.5169999999999999</v>
      </c>
      <c r="K140" s="69">
        <v>115</v>
      </c>
      <c r="L140" s="68">
        <v>433</v>
      </c>
      <c r="M140" s="8">
        <f t="shared" si="13"/>
        <v>3.7652173913043478</v>
      </c>
      <c r="N140" s="8">
        <v>0.72899999999999998</v>
      </c>
      <c r="O140" s="69">
        <f t="shared" si="14"/>
        <v>115</v>
      </c>
      <c r="P140" s="181">
        <f t="shared" si="15"/>
        <v>4.3279445727482679</v>
      </c>
      <c r="Q140" s="77" t="s">
        <v>1357</v>
      </c>
      <c r="V140" s="84">
        <v>0.41875000000000001</v>
      </c>
      <c r="W140" s="85">
        <v>0.57291666666666663</v>
      </c>
      <c r="X140" s="86">
        <f t="shared" si="16"/>
        <v>0.15416666666666662</v>
      </c>
      <c r="AA140" s="29"/>
    </row>
    <row r="141" spans="1:27" x14ac:dyDescent="0.3">
      <c r="A141" s="183" t="s">
        <v>5834</v>
      </c>
      <c r="B141" s="68" t="s">
        <v>724</v>
      </c>
      <c r="C141" s="2" t="s">
        <v>1</v>
      </c>
      <c r="D141" s="2">
        <v>59</v>
      </c>
      <c r="E141" s="6">
        <v>21919</v>
      </c>
      <c r="F141" s="7">
        <v>43796.583969907406</v>
      </c>
      <c r="G141" s="69" t="s">
        <v>4</v>
      </c>
      <c r="H141" s="68">
        <v>2435</v>
      </c>
      <c r="I141" s="8">
        <f t="shared" si="12"/>
        <v>21.173913043478262</v>
      </c>
      <c r="J141" s="8">
        <v>1.44</v>
      </c>
      <c r="K141" s="69">
        <v>115</v>
      </c>
      <c r="L141" s="68">
        <v>456</v>
      </c>
      <c r="M141" s="8">
        <f t="shared" si="13"/>
        <v>3.965217391304348</v>
      </c>
      <c r="N141" s="8">
        <v>0.64800000000000002</v>
      </c>
      <c r="O141" s="69">
        <f t="shared" si="14"/>
        <v>115</v>
      </c>
      <c r="P141" s="181">
        <f t="shared" si="15"/>
        <v>5.3399122807017543</v>
      </c>
      <c r="Q141" s="77" t="s">
        <v>1357</v>
      </c>
      <c r="V141" s="84">
        <v>0.43055555555555558</v>
      </c>
      <c r="W141" s="85">
        <v>0.59027777777777779</v>
      </c>
      <c r="X141" s="86">
        <f t="shared" si="16"/>
        <v>0.15972222222222221</v>
      </c>
      <c r="AA141" s="29"/>
    </row>
    <row r="142" spans="1:27" x14ac:dyDescent="0.3">
      <c r="A142" s="183" t="s">
        <v>5835</v>
      </c>
      <c r="B142" s="68" t="s">
        <v>5836</v>
      </c>
      <c r="C142" s="2" t="s">
        <v>6</v>
      </c>
      <c r="D142" s="2">
        <v>56</v>
      </c>
      <c r="E142" s="6">
        <v>23196</v>
      </c>
      <c r="F142" s="7">
        <v>43796.597337962965</v>
      </c>
      <c r="G142" s="69" t="s">
        <v>4</v>
      </c>
      <c r="H142" s="68">
        <v>2099</v>
      </c>
      <c r="I142" s="8">
        <f t="shared" si="12"/>
        <v>17.491666666666667</v>
      </c>
      <c r="J142" s="8">
        <v>1.3029999999999999</v>
      </c>
      <c r="K142" s="69">
        <v>120</v>
      </c>
      <c r="L142" s="68">
        <v>786</v>
      </c>
      <c r="M142" s="8">
        <f t="shared" si="13"/>
        <v>6.55</v>
      </c>
      <c r="N142" s="8">
        <v>1.2150000000000001</v>
      </c>
      <c r="O142" s="69">
        <f t="shared" si="14"/>
        <v>120</v>
      </c>
      <c r="P142" s="181">
        <f t="shared" si="15"/>
        <v>2.6704834605597965</v>
      </c>
      <c r="Q142" s="77" t="s">
        <v>1357</v>
      </c>
      <c r="V142" s="84">
        <v>0.43888888888888888</v>
      </c>
      <c r="W142" s="85">
        <v>0.60069444444444442</v>
      </c>
      <c r="X142" s="86">
        <f t="shared" si="16"/>
        <v>0.16180555555555554</v>
      </c>
      <c r="AA142" s="29"/>
    </row>
    <row r="143" spans="1:27" x14ac:dyDescent="0.3">
      <c r="A143" s="183" t="s">
        <v>5837</v>
      </c>
      <c r="B143" s="68" t="s">
        <v>5838</v>
      </c>
      <c r="C143" s="2" t="s">
        <v>6</v>
      </c>
      <c r="D143" s="2">
        <v>34</v>
      </c>
      <c r="E143" s="6">
        <v>31105</v>
      </c>
      <c r="F143" s="7">
        <v>43796.675474537034</v>
      </c>
      <c r="G143" s="69" t="s">
        <v>4</v>
      </c>
      <c r="H143" s="68">
        <v>1513</v>
      </c>
      <c r="I143" s="8">
        <f t="shared" si="12"/>
        <v>14.140186915887851</v>
      </c>
      <c r="J143" s="8">
        <v>1.5449999999999999</v>
      </c>
      <c r="K143" s="69">
        <v>107</v>
      </c>
      <c r="L143" s="68">
        <v>354</v>
      </c>
      <c r="M143" s="8">
        <f t="shared" si="13"/>
        <v>3.3084112149532712</v>
      </c>
      <c r="N143" s="8">
        <v>0.55600000000000005</v>
      </c>
      <c r="O143" s="69">
        <f t="shared" si="14"/>
        <v>107</v>
      </c>
      <c r="P143" s="181">
        <f t="shared" si="15"/>
        <v>4.2740112994350286</v>
      </c>
      <c r="Q143" s="77" t="s">
        <v>1357</v>
      </c>
      <c r="V143" s="84">
        <v>0.50694444444444442</v>
      </c>
      <c r="W143" s="85">
        <v>0.68055555555555547</v>
      </c>
      <c r="X143" s="86">
        <f t="shared" si="16"/>
        <v>0.17361111111111105</v>
      </c>
      <c r="AA143" s="29"/>
    </row>
    <row r="144" spans="1:27" x14ac:dyDescent="0.3">
      <c r="A144" s="183" t="s">
        <v>5839</v>
      </c>
      <c r="B144" s="68" t="s">
        <v>5840</v>
      </c>
      <c r="C144" s="2" t="s">
        <v>6</v>
      </c>
      <c r="D144" s="2">
        <v>82</v>
      </c>
      <c r="E144" s="6">
        <v>13607</v>
      </c>
      <c r="F144" s="7">
        <v>43796.689432870371</v>
      </c>
      <c r="G144" s="69" t="s">
        <v>4</v>
      </c>
      <c r="H144" s="68">
        <v>2594</v>
      </c>
      <c r="I144" s="8">
        <f t="shared" si="12"/>
        <v>20.587301587301589</v>
      </c>
      <c r="J144" s="8">
        <v>2.5680000000000001</v>
      </c>
      <c r="K144" s="69">
        <v>126</v>
      </c>
      <c r="L144" s="68">
        <v>795</v>
      </c>
      <c r="M144" s="8">
        <f t="shared" si="13"/>
        <v>6.3095238095238093</v>
      </c>
      <c r="N144" s="8">
        <v>1.169</v>
      </c>
      <c r="O144" s="69">
        <f t="shared" si="14"/>
        <v>126</v>
      </c>
      <c r="P144" s="181">
        <f t="shared" si="15"/>
        <v>3.2628930817610065</v>
      </c>
      <c r="Q144" s="77" t="s">
        <v>1357</v>
      </c>
      <c r="V144" s="84">
        <v>0.53541666666666665</v>
      </c>
      <c r="W144" s="85">
        <v>0.69444444444444453</v>
      </c>
      <c r="X144" s="86">
        <f t="shared" si="16"/>
        <v>0.15902777777777788</v>
      </c>
      <c r="AA144" s="29"/>
    </row>
    <row r="145" spans="1:27" x14ac:dyDescent="0.3">
      <c r="A145" s="183" t="s">
        <v>5841</v>
      </c>
      <c r="B145" s="68" t="s">
        <v>5842</v>
      </c>
      <c r="C145" s="2" t="s">
        <v>1</v>
      </c>
      <c r="D145" s="2">
        <v>82</v>
      </c>
      <c r="E145" s="6">
        <v>13645</v>
      </c>
      <c r="F145" s="7">
        <v>43797.412118055552</v>
      </c>
      <c r="G145" s="69" t="s">
        <v>71</v>
      </c>
      <c r="H145" s="68">
        <v>2071</v>
      </c>
      <c r="I145" s="8">
        <f t="shared" si="12"/>
        <v>16.436507936507937</v>
      </c>
      <c r="J145" s="8">
        <v>4.0190000000000001</v>
      </c>
      <c r="K145" s="69">
        <v>126</v>
      </c>
      <c r="L145" s="68">
        <v>475</v>
      </c>
      <c r="M145" s="8">
        <f t="shared" si="13"/>
        <v>3.7698412698412698</v>
      </c>
      <c r="N145" s="8">
        <v>1.9359999999999999</v>
      </c>
      <c r="O145" s="69">
        <f t="shared" si="14"/>
        <v>126</v>
      </c>
      <c r="P145" s="181">
        <f t="shared" si="15"/>
        <v>4.3600000000000003</v>
      </c>
      <c r="Q145" s="77" t="s">
        <v>1357</v>
      </c>
      <c r="V145" s="84">
        <v>0.4201388888888889</v>
      </c>
      <c r="W145" s="85">
        <v>0.56944444444444442</v>
      </c>
      <c r="X145" s="86">
        <f t="shared" si="16"/>
        <v>0.14930555555555552</v>
      </c>
      <c r="AA145" s="29"/>
    </row>
    <row r="146" spans="1:27" x14ac:dyDescent="0.3">
      <c r="A146" s="183" t="s">
        <v>5845</v>
      </c>
      <c r="B146" s="68" t="s">
        <v>5846</v>
      </c>
      <c r="C146" s="2" t="s">
        <v>1</v>
      </c>
      <c r="D146" s="2">
        <v>72</v>
      </c>
      <c r="E146" s="6">
        <v>17241</v>
      </c>
      <c r="F146" s="7">
        <v>43797.565046296295</v>
      </c>
      <c r="G146" s="69" t="s">
        <v>4</v>
      </c>
      <c r="H146" s="68">
        <v>2215</v>
      </c>
      <c r="I146" s="8">
        <f t="shared" si="12"/>
        <v>20.50925925925926</v>
      </c>
      <c r="J146" s="8">
        <v>1.18</v>
      </c>
      <c r="K146" s="69">
        <v>108</v>
      </c>
      <c r="L146" s="68">
        <v>567</v>
      </c>
      <c r="M146" s="8">
        <f t="shared" si="13"/>
        <v>5.25</v>
      </c>
      <c r="N146" s="8">
        <v>0.67200000000000004</v>
      </c>
      <c r="O146" s="69">
        <f t="shared" si="14"/>
        <v>108</v>
      </c>
      <c r="P146" s="181">
        <f t="shared" si="15"/>
        <v>3.9065255731922397</v>
      </c>
      <c r="Q146" s="77" t="s">
        <v>1357</v>
      </c>
      <c r="V146" s="84">
        <v>0.42152777777777778</v>
      </c>
      <c r="W146" s="85">
        <v>0.56944444444444442</v>
      </c>
      <c r="X146" s="86">
        <f t="shared" si="16"/>
        <v>0.14791666666666664</v>
      </c>
      <c r="AA146" s="29"/>
    </row>
    <row r="147" spans="1:27" x14ac:dyDescent="0.3">
      <c r="A147" s="183" t="s">
        <v>5847</v>
      </c>
      <c r="B147" s="68" t="s">
        <v>5848</v>
      </c>
      <c r="C147" s="2" t="s">
        <v>1</v>
      </c>
      <c r="D147" s="2">
        <v>48</v>
      </c>
      <c r="E147" s="6">
        <v>26216</v>
      </c>
      <c r="F147" s="7">
        <v>43797.579247685186</v>
      </c>
      <c r="G147" s="69" t="s">
        <v>4</v>
      </c>
      <c r="H147" s="68">
        <v>1408</v>
      </c>
      <c r="I147" s="8">
        <f t="shared" si="12"/>
        <v>12.243478260869566</v>
      </c>
      <c r="J147" s="8">
        <v>1.073</v>
      </c>
      <c r="K147" s="69">
        <v>115</v>
      </c>
      <c r="L147" s="68">
        <v>482</v>
      </c>
      <c r="M147" s="8">
        <f t="shared" si="13"/>
        <v>4.1913043478260867</v>
      </c>
      <c r="N147" s="8">
        <v>0.748</v>
      </c>
      <c r="O147" s="69">
        <f t="shared" si="14"/>
        <v>115</v>
      </c>
      <c r="P147" s="181">
        <f t="shared" si="15"/>
        <v>2.9211618257261414</v>
      </c>
      <c r="Q147" s="77" t="s">
        <v>1357</v>
      </c>
      <c r="V147" s="84">
        <v>0.43402777777777773</v>
      </c>
      <c r="W147" s="85">
        <v>0.58333333333333337</v>
      </c>
      <c r="X147" s="86">
        <f t="shared" si="16"/>
        <v>0.14930555555555564</v>
      </c>
      <c r="AA147" s="29"/>
    </row>
    <row r="148" spans="1:27" x14ac:dyDescent="0.3">
      <c r="A148" s="183" t="s">
        <v>5849</v>
      </c>
      <c r="B148" s="68" t="s">
        <v>5850</v>
      </c>
      <c r="C148" s="2" t="s">
        <v>1</v>
      </c>
      <c r="D148" s="2">
        <v>47</v>
      </c>
      <c r="E148" s="6">
        <v>26548</v>
      </c>
      <c r="F148" s="7">
        <v>43797.595081018517</v>
      </c>
      <c r="G148" s="69" t="s">
        <v>4</v>
      </c>
      <c r="H148" s="68">
        <v>2388</v>
      </c>
      <c r="I148" s="8">
        <f t="shared" si="12"/>
        <v>23.184466019417474</v>
      </c>
      <c r="J148" s="8">
        <v>2.371</v>
      </c>
      <c r="K148" s="69">
        <v>103</v>
      </c>
      <c r="L148" s="68">
        <v>436</v>
      </c>
      <c r="M148" s="8">
        <f t="shared" si="13"/>
        <v>4.233009708737864</v>
      </c>
      <c r="N148" s="8">
        <v>0.79500000000000004</v>
      </c>
      <c r="O148" s="69">
        <f t="shared" si="14"/>
        <v>103</v>
      </c>
      <c r="P148" s="181">
        <f t="shared" si="15"/>
        <v>5.477064220183486</v>
      </c>
      <c r="Q148" s="77" t="s">
        <v>1357</v>
      </c>
      <c r="V148" s="84">
        <v>0.44513888888888892</v>
      </c>
      <c r="W148" s="85">
        <v>0.61111111111111105</v>
      </c>
      <c r="X148" s="86">
        <f t="shared" si="16"/>
        <v>0.16597222222222213</v>
      </c>
      <c r="AA148" s="29"/>
    </row>
    <row r="149" spans="1:27" x14ac:dyDescent="0.3">
      <c r="A149" s="183" t="s">
        <v>5851</v>
      </c>
      <c r="B149" s="68" t="s">
        <v>820</v>
      </c>
      <c r="C149" s="2" t="s">
        <v>1</v>
      </c>
      <c r="D149" s="2">
        <v>55</v>
      </c>
      <c r="E149" s="6">
        <v>23581</v>
      </c>
      <c r="F149" s="7">
        <v>43797.619490740741</v>
      </c>
      <c r="G149" s="69" t="s">
        <v>4</v>
      </c>
      <c r="H149" s="68">
        <v>1344</v>
      </c>
      <c r="I149" s="8">
        <f t="shared" si="12"/>
        <v>10.666666666666666</v>
      </c>
      <c r="J149" s="8">
        <v>1.3149999999999999</v>
      </c>
      <c r="K149" s="69">
        <v>126</v>
      </c>
      <c r="L149" s="68">
        <v>297</v>
      </c>
      <c r="M149" s="8">
        <f t="shared" si="13"/>
        <v>2.3571428571428572</v>
      </c>
      <c r="N149" s="8">
        <v>0.63800000000000001</v>
      </c>
      <c r="O149" s="69">
        <f t="shared" si="14"/>
        <v>126</v>
      </c>
      <c r="P149" s="181">
        <f t="shared" si="15"/>
        <v>4.5252525252525251</v>
      </c>
      <c r="Q149" s="77" t="s">
        <v>1357</v>
      </c>
      <c r="V149" s="84">
        <v>0.46249999999999997</v>
      </c>
      <c r="W149" s="85">
        <v>0.63194444444444442</v>
      </c>
      <c r="X149" s="86">
        <f t="shared" si="16"/>
        <v>0.16944444444444445</v>
      </c>
      <c r="AA149" s="29"/>
    </row>
    <row r="150" spans="1:27" x14ac:dyDescent="0.3">
      <c r="A150" s="183" t="s">
        <v>5852</v>
      </c>
      <c r="B150" s="68" t="s">
        <v>5853</v>
      </c>
      <c r="C150" s="2" t="s">
        <v>6</v>
      </c>
      <c r="D150" s="2">
        <v>78</v>
      </c>
      <c r="E150" s="6">
        <v>15227</v>
      </c>
      <c r="F150" s="7">
        <v>43798.646331018521</v>
      </c>
      <c r="G150" s="69" t="s">
        <v>4</v>
      </c>
      <c r="H150" s="68">
        <v>1586</v>
      </c>
      <c r="I150" s="8">
        <f t="shared" si="12"/>
        <v>18.229885057471265</v>
      </c>
      <c r="J150" s="8">
        <v>1.6890000000000001</v>
      </c>
      <c r="K150" s="69">
        <v>87</v>
      </c>
      <c r="L150" s="68">
        <v>696</v>
      </c>
      <c r="M150" s="8">
        <f t="shared" si="13"/>
        <v>8</v>
      </c>
      <c r="N150" s="8">
        <v>1.2290000000000001</v>
      </c>
      <c r="O150" s="69">
        <f t="shared" si="14"/>
        <v>87</v>
      </c>
      <c r="P150" s="181">
        <f t="shared" si="15"/>
        <v>2.2787356321839081</v>
      </c>
      <c r="Q150" s="77" t="s">
        <v>1357</v>
      </c>
      <c r="V150" s="84">
        <v>0.51388888888888895</v>
      </c>
      <c r="W150" s="85">
        <v>0.68055555555555547</v>
      </c>
      <c r="X150" s="86">
        <f t="shared" si="16"/>
        <v>0.16666666666666652</v>
      </c>
      <c r="AA150" s="29"/>
    </row>
    <row r="151" spans="1:27" x14ac:dyDescent="0.3">
      <c r="A151" s="183" t="s">
        <v>6889</v>
      </c>
      <c r="B151" s="68" t="s">
        <v>6890</v>
      </c>
      <c r="C151" s="2" t="s">
        <v>6</v>
      </c>
      <c r="D151" s="2">
        <v>74</v>
      </c>
      <c r="E151" s="6">
        <v>16618</v>
      </c>
      <c r="F151" s="7">
        <v>43801.655694444446</v>
      </c>
      <c r="G151" s="69" t="s">
        <v>4</v>
      </c>
      <c r="H151" s="68">
        <v>1662</v>
      </c>
      <c r="I151" s="8">
        <f t="shared" si="12"/>
        <v>13.735537190082646</v>
      </c>
      <c r="J151" s="90">
        <v>1.109</v>
      </c>
      <c r="K151" s="69">
        <v>121</v>
      </c>
      <c r="L151" s="68">
        <v>770</v>
      </c>
      <c r="M151" s="8">
        <f t="shared" si="13"/>
        <v>6.3636363636363633</v>
      </c>
      <c r="N151" s="90">
        <v>1.0169999999999999</v>
      </c>
      <c r="O151" s="69">
        <f t="shared" si="14"/>
        <v>121</v>
      </c>
      <c r="P151" s="181">
        <f t="shared" si="15"/>
        <v>2.1584415584415586</v>
      </c>
      <c r="Q151" s="77" t="s">
        <v>1357</v>
      </c>
      <c r="V151" s="84">
        <v>0.53125</v>
      </c>
      <c r="W151" s="85">
        <v>0.67708333333333337</v>
      </c>
      <c r="X151" s="86">
        <f t="shared" si="16"/>
        <v>0.14583333333333337</v>
      </c>
      <c r="AA151" s="29"/>
    </row>
    <row r="152" spans="1:27" x14ac:dyDescent="0.3">
      <c r="A152" s="183" t="s">
        <v>6891</v>
      </c>
      <c r="B152" s="68" t="s">
        <v>6892</v>
      </c>
      <c r="C152" s="2" t="s">
        <v>6</v>
      </c>
      <c r="D152" s="2">
        <v>77</v>
      </c>
      <c r="E152" s="6">
        <v>15631</v>
      </c>
      <c r="F152" s="7">
        <v>43801.68949074074</v>
      </c>
      <c r="G152" s="69" t="s">
        <v>4</v>
      </c>
      <c r="H152" s="68">
        <v>1370</v>
      </c>
      <c r="I152" s="8">
        <f t="shared" si="12"/>
        <v>17.125</v>
      </c>
      <c r="J152" s="90">
        <v>1.173</v>
      </c>
      <c r="K152" s="69">
        <v>80</v>
      </c>
      <c r="L152" s="68">
        <v>741</v>
      </c>
      <c r="M152" s="8">
        <f t="shared" si="13"/>
        <v>9.2624999999999993</v>
      </c>
      <c r="N152" s="90">
        <v>0.92400000000000004</v>
      </c>
      <c r="O152" s="69">
        <f t="shared" si="14"/>
        <v>80</v>
      </c>
      <c r="P152" s="181">
        <f t="shared" si="15"/>
        <v>1.8488529014844806</v>
      </c>
      <c r="Q152" s="77" t="s">
        <v>6893</v>
      </c>
      <c r="V152" s="84">
        <v>0.55277777777777781</v>
      </c>
      <c r="W152" s="85">
        <v>0.69444444444444453</v>
      </c>
      <c r="X152" s="86">
        <f t="shared" si="16"/>
        <v>0.14166666666666672</v>
      </c>
      <c r="AA152" s="29"/>
    </row>
    <row r="153" spans="1:27" x14ac:dyDescent="0.3">
      <c r="A153" s="183" t="s">
        <v>6894</v>
      </c>
      <c r="B153" s="68" t="s">
        <v>1470</v>
      </c>
      <c r="C153" s="2" t="s">
        <v>6</v>
      </c>
      <c r="D153" s="2">
        <v>71</v>
      </c>
      <c r="E153" s="6">
        <v>17688</v>
      </c>
      <c r="F153" s="7">
        <v>43802.682280092595</v>
      </c>
      <c r="G153" s="69" t="s">
        <v>4</v>
      </c>
      <c r="H153" s="68">
        <v>2012</v>
      </c>
      <c r="I153" s="8">
        <f t="shared" si="12"/>
        <v>19.161904761904761</v>
      </c>
      <c r="J153" s="90">
        <v>2.0150000000000001</v>
      </c>
      <c r="K153" s="69">
        <v>105</v>
      </c>
      <c r="L153" s="68">
        <v>697</v>
      </c>
      <c r="M153" s="8">
        <f t="shared" si="13"/>
        <v>6.6380952380952385</v>
      </c>
      <c r="N153" s="90">
        <v>0.88900000000000001</v>
      </c>
      <c r="O153" s="69">
        <f t="shared" si="14"/>
        <v>105</v>
      </c>
      <c r="P153" s="181">
        <f t="shared" si="15"/>
        <v>2.8866571018651359</v>
      </c>
      <c r="Q153" s="77" t="s">
        <v>6895</v>
      </c>
      <c r="V153" s="84">
        <v>0.54027777777777775</v>
      </c>
      <c r="W153" s="85">
        <v>0.6875</v>
      </c>
      <c r="X153" s="86">
        <f t="shared" si="16"/>
        <v>0.14722222222222225</v>
      </c>
      <c r="AA153" s="29"/>
    </row>
    <row r="154" spans="1:27" x14ac:dyDescent="0.3">
      <c r="A154" s="183" t="s">
        <v>6896</v>
      </c>
      <c r="B154" s="68" t="s">
        <v>6897</v>
      </c>
      <c r="C154" s="2" t="s">
        <v>1</v>
      </c>
      <c r="D154" s="2">
        <v>56</v>
      </c>
      <c r="E154" s="6">
        <v>23021</v>
      </c>
      <c r="F154" s="7">
        <v>43803.606516203705</v>
      </c>
      <c r="G154" s="69" t="s">
        <v>4</v>
      </c>
      <c r="H154" s="68">
        <v>1801</v>
      </c>
      <c r="I154" s="8">
        <f t="shared" si="12"/>
        <v>16.831775700934578</v>
      </c>
      <c r="J154" s="90">
        <v>1.5509999999999999</v>
      </c>
      <c r="K154" s="69">
        <v>107</v>
      </c>
      <c r="L154" s="68">
        <v>234</v>
      </c>
      <c r="M154" s="8">
        <f t="shared" si="13"/>
        <v>2.1869158878504673</v>
      </c>
      <c r="N154" s="90">
        <v>0.498</v>
      </c>
      <c r="O154" s="69">
        <f t="shared" si="14"/>
        <v>107</v>
      </c>
      <c r="P154" s="181">
        <f t="shared" si="15"/>
        <v>7.6965811965811959</v>
      </c>
      <c r="Q154" s="77" t="s">
        <v>1357</v>
      </c>
      <c r="V154" s="84">
        <v>0.44791666666666669</v>
      </c>
      <c r="W154" s="85">
        <v>0.6166666666666667</v>
      </c>
      <c r="X154" s="86">
        <f t="shared" si="16"/>
        <v>0.16875000000000001</v>
      </c>
      <c r="AA154" s="29"/>
    </row>
    <row r="155" spans="1:27" x14ac:dyDescent="0.3">
      <c r="A155" s="183" t="s">
        <v>6898</v>
      </c>
      <c r="B155" s="68" t="s">
        <v>845</v>
      </c>
      <c r="C155" s="2" t="s">
        <v>1</v>
      </c>
      <c r="D155" s="2">
        <v>48</v>
      </c>
      <c r="E155" s="6">
        <v>25916</v>
      </c>
      <c r="F155" s="7">
        <v>43803.686874999999</v>
      </c>
      <c r="G155" s="69" t="s">
        <v>4</v>
      </c>
      <c r="H155" s="68">
        <v>949</v>
      </c>
      <c r="I155" s="8">
        <f t="shared" si="12"/>
        <v>9.683673469387756</v>
      </c>
      <c r="J155" s="90">
        <v>1.08</v>
      </c>
      <c r="K155" s="69">
        <v>98</v>
      </c>
      <c r="L155" s="68">
        <v>301</v>
      </c>
      <c r="M155" s="8">
        <f t="shared" si="13"/>
        <v>3.168421052631579</v>
      </c>
      <c r="N155" s="90">
        <v>0.55800000000000005</v>
      </c>
      <c r="O155" s="69">
        <v>95</v>
      </c>
      <c r="P155" s="181">
        <f t="shared" si="15"/>
        <v>3.0563089022984613</v>
      </c>
      <c r="Q155" s="77" t="s">
        <v>1357</v>
      </c>
      <c r="V155" s="84">
        <v>0.52500000000000002</v>
      </c>
      <c r="W155" s="85">
        <v>0.6875</v>
      </c>
      <c r="X155" s="86">
        <f t="shared" si="16"/>
        <v>0.16249999999999998</v>
      </c>
      <c r="AA155" s="29"/>
    </row>
    <row r="156" spans="1:27" x14ac:dyDescent="0.3">
      <c r="A156" s="183" t="s">
        <v>6899</v>
      </c>
      <c r="B156" s="68" t="s">
        <v>5425</v>
      </c>
      <c r="C156" s="2" t="s">
        <v>1</v>
      </c>
      <c r="D156" s="2">
        <v>54</v>
      </c>
      <c r="E156" s="6">
        <v>23766</v>
      </c>
      <c r="F156" s="7">
        <v>43803.704756944448</v>
      </c>
      <c r="G156" s="69" t="s">
        <v>4</v>
      </c>
      <c r="H156" s="68">
        <v>1182</v>
      </c>
      <c r="I156" s="8">
        <f t="shared" si="12"/>
        <v>12.3125</v>
      </c>
      <c r="J156" s="90">
        <v>1.069</v>
      </c>
      <c r="K156" s="69">
        <v>96</v>
      </c>
      <c r="L156" s="68">
        <v>353</v>
      </c>
      <c r="M156" s="8">
        <f t="shared" si="13"/>
        <v>3.6770833333333335</v>
      </c>
      <c r="N156" s="90">
        <v>0.58899999999999997</v>
      </c>
      <c r="O156" s="69">
        <f>K156</f>
        <v>96</v>
      </c>
      <c r="P156" s="181">
        <f t="shared" si="15"/>
        <v>3.3484419263456089</v>
      </c>
      <c r="Q156" s="77" t="s">
        <v>1357</v>
      </c>
      <c r="V156" s="84">
        <v>0.53194444444444444</v>
      </c>
      <c r="W156" s="85">
        <v>0.71527777777777779</v>
      </c>
      <c r="X156" s="86">
        <f t="shared" si="16"/>
        <v>0.18333333333333335</v>
      </c>
      <c r="AA156" s="29"/>
    </row>
    <row r="157" spans="1:27" x14ac:dyDescent="0.3">
      <c r="A157" s="183" t="s">
        <v>6900</v>
      </c>
      <c r="B157" s="68" t="s">
        <v>6901</v>
      </c>
      <c r="C157" s="2" t="s">
        <v>6</v>
      </c>
      <c r="D157" s="2">
        <v>19</v>
      </c>
      <c r="E157" s="6">
        <v>36608</v>
      </c>
      <c r="F157" s="7">
        <v>43804.640104166669</v>
      </c>
      <c r="G157" s="69" t="s">
        <v>4</v>
      </c>
      <c r="H157" s="68">
        <v>701</v>
      </c>
      <c r="I157" s="8">
        <f t="shared" si="12"/>
        <v>7.01</v>
      </c>
      <c r="J157" s="90">
        <v>0.628</v>
      </c>
      <c r="K157" s="69">
        <v>100</v>
      </c>
      <c r="L157" s="68">
        <v>243</v>
      </c>
      <c r="M157" s="8">
        <f t="shared" si="13"/>
        <v>2.4300000000000002</v>
      </c>
      <c r="N157" s="90">
        <v>0.55500000000000005</v>
      </c>
      <c r="O157" s="69">
        <f>K157</f>
        <v>100</v>
      </c>
      <c r="P157" s="181">
        <f t="shared" si="15"/>
        <v>2.88477366255144</v>
      </c>
      <c r="Q157" s="77" t="s">
        <v>1357</v>
      </c>
      <c r="V157" s="84">
        <v>0.49374999999999997</v>
      </c>
      <c r="W157" s="85">
        <v>0.64583333333333337</v>
      </c>
      <c r="X157" s="86">
        <f t="shared" si="16"/>
        <v>0.1520833333333334</v>
      </c>
      <c r="AA157" s="29"/>
    </row>
    <row r="158" spans="1:27" x14ac:dyDescent="0.3">
      <c r="A158" s="183" t="s">
        <v>6902</v>
      </c>
      <c r="B158" s="68" t="s">
        <v>6903</v>
      </c>
      <c r="C158" s="2" t="s">
        <v>1</v>
      </c>
      <c r="D158" s="2">
        <v>46</v>
      </c>
      <c r="E158" s="6">
        <v>26956</v>
      </c>
      <c r="F158" s="7">
        <v>43804.657997685186</v>
      </c>
      <c r="G158" s="69" t="s">
        <v>4</v>
      </c>
      <c r="H158" s="68">
        <v>1497</v>
      </c>
      <c r="I158" s="8">
        <f t="shared" si="12"/>
        <v>14.97</v>
      </c>
      <c r="J158" s="90">
        <v>1.226</v>
      </c>
      <c r="K158" s="69">
        <v>100</v>
      </c>
      <c r="L158" s="68">
        <v>370</v>
      </c>
      <c r="M158" s="8">
        <f t="shared" si="13"/>
        <v>3.8541666666666665</v>
      </c>
      <c r="N158" s="90">
        <v>0.68</v>
      </c>
      <c r="O158" s="69">
        <v>96</v>
      </c>
      <c r="P158" s="181">
        <f t="shared" si="15"/>
        <v>3.8841081081081086</v>
      </c>
      <c r="Q158" s="77" t="s">
        <v>1357</v>
      </c>
      <c r="V158" s="84">
        <v>0.50208333333333333</v>
      </c>
      <c r="W158" s="85">
        <v>0.65972222222222221</v>
      </c>
      <c r="X158" s="86">
        <f t="shared" si="16"/>
        <v>0.15763888888888888</v>
      </c>
      <c r="AA158" s="29"/>
    </row>
    <row r="159" spans="1:27" x14ac:dyDescent="0.3">
      <c r="A159" s="183" t="s">
        <v>6904</v>
      </c>
      <c r="B159" s="68" t="s">
        <v>1212</v>
      </c>
      <c r="C159" s="2" t="s">
        <v>6</v>
      </c>
      <c r="D159" s="2">
        <v>69</v>
      </c>
      <c r="E159" s="6">
        <v>18306</v>
      </c>
      <c r="F159" s="7">
        <v>43805.404895833337</v>
      </c>
      <c r="G159" s="69" t="s">
        <v>71</v>
      </c>
      <c r="H159" s="68">
        <v>1070</v>
      </c>
      <c r="I159" s="8">
        <f t="shared" si="12"/>
        <v>10.288461538461538</v>
      </c>
      <c r="J159" s="90">
        <v>0.55200000000000005</v>
      </c>
      <c r="K159" s="69">
        <v>104</v>
      </c>
      <c r="L159" s="68">
        <v>392</v>
      </c>
      <c r="M159" s="8">
        <f t="shared" si="13"/>
        <v>3.92</v>
      </c>
      <c r="N159" s="90">
        <v>0.39200000000000002</v>
      </c>
      <c r="O159" s="69">
        <v>100</v>
      </c>
      <c r="P159" s="181">
        <f t="shared" si="15"/>
        <v>2.6246075353218212</v>
      </c>
      <c r="Q159" s="77" t="s">
        <v>1357</v>
      </c>
      <c r="V159" s="84">
        <v>0.40972222222222227</v>
      </c>
      <c r="W159" s="85">
        <v>0.55763888888888891</v>
      </c>
      <c r="X159" s="86">
        <f t="shared" si="16"/>
        <v>0.14791666666666664</v>
      </c>
      <c r="AA159" s="29"/>
    </row>
    <row r="160" spans="1:27" x14ac:dyDescent="0.3">
      <c r="A160" s="183" t="s">
        <v>6905</v>
      </c>
      <c r="B160" s="68" t="s">
        <v>6906</v>
      </c>
      <c r="C160" s="2" t="s">
        <v>1</v>
      </c>
      <c r="D160" s="2">
        <v>46</v>
      </c>
      <c r="E160" s="6">
        <v>26844</v>
      </c>
      <c r="F160" s="7">
        <v>43805.516643518517</v>
      </c>
      <c r="G160" s="69" t="s">
        <v>4</v>
      </c>
      <c r="H160" s="68">
        <v>1867</v>
      </c>
      <c r="I160" s="8">
        <f t="shared" si="12"/>
        <v>17.44859813084112</v>
      </c>
      <c r="J160" s="90">
        <v>1.5429999999999999</v>
      </c>
      <c r="K160" s="69">
        <v>107</v>
      </c>
      <c r="L160" s="68">
        <v>589</v>
      </c>
      <c r="M160" s="8">
        <f t="shared" si="13"/>
        <v>5.5046728971962615</v>
      </c>
      <c r="N160" s="90">
        <v>0.70499999999999996</v>
      </c>
      <c r="O160" s="69">
        <f>K160</f>
        <v>107</v>
      </c>
      <c r="P160" s="181">
        <f t="shared" si="15"/>
        <v>3.1697792869269947</v>
      </c>
      <c r="Q160" s="77" t="s">
        <v>1357</v>
      </c>
      <c r="V160" s="84">
        <v>0.39097222222222222</v>
      </c>
      <c r="W160" s="85">
        <v>0.51944444444444449</v>
      </c>
      <c r="X160" s="86">
        <f t="shared" si="16"/>
        <v>0.12847222222222227</v>
      </c>
      <c r="AA160" s="29"/>
    </row>
    <row r="161" spans="1:27" x14ac:dyDescent="0.3">
      <c r="A161" s="183" t="s">
        <v>6907</v>
      </c>
      <c r="B161" s="68" t="s">
        <v>6908</v>
      </c>
      <c r="C161" s="2" t="s">
        <v>1</v>
      </c>
      <c r="D161" s="2">
        <v>54</v>
      </c>
      <c r="E161" s="6">
        <v>23935</v>
      </c>
      <c r="F161" s="7">
        <v>43805.567604166667</v>
      </c>
      <c r="G161" s="69" t="s">
        <v>4</v>
      </c>
      <c r="H161" s="68">
        <v>2053</v>
      </c>
      <c r="I161" s="8">
        <f t="shared" si="12"/>
        <v>19.740384615384617</v>
      </c>
      <c r="J161" s="90">
        <v>1.4350000000000001</v>
      </c>
      <c r="K161" s="69">
        <v>104</v>
      </c>
      <c r="L161" s="68">
        <v>617</v>
      </c>
      <c r="M161" s="8">
        <f t="shared" si="13"/>
        <v>5.9326923076923075</v>
      </c>
      <c r="N161" s="90">
        <v>0.82699999999999996</v>
      </c>
      <c r="O161" s="69">
        <f>K161</f>
        <v>104</v>
      </c>
      <c r="P161" s="181">
        <f t="shared" si="15"/>
        <v>3.327390599675851</v>
      </c>
      <c r="Q161" s="77" t="s">
        <v>6893</v>
      </c>
      <c r="V161" s="84">
        <v>0.42499999999999999</v>
      </c>
      <c r="W161" s="85">
        <v>0.5708333333333333</v>
      </c>
      <c r="X161" s="86">
        <f t="shared" si="16"/>
        <v>0.14583333333333331</v>
      </c>
      <c r="AA161" s="29"/>
    </row>
    <row r="162" spans="1:27" x14ac:dyDescent="0.3">
      <c r="A162" s="183" t="s">
        <v>6909</v>
      </c>
      <c r="B162" s="68" t="s">
        <v>38</v>
      </c>
      <c r="C162" s="2" t="s">
        <v>1</v>
      </c>
      <c r="D162" s="2">
        <v>64</v>
      </c>
      <c r="E162" s="6">
        <v>20284</v>
      </c>
      <c r="F162" s="7">
        <v>43808.637060185189</v>
      </c>
      <c r="G162" s="69" t="s">
        <v>4</v>
      </c>
      <c r="H162" s="68">
        <v>1720</v>
      </c>
      <c r="I162" s="8">
        <f t="shared" si="12"/>
        <v>16.53846153846154</v>
      </c>
      <c r="J162" s="90">
        <v>1.3360000000000001</v>
      </c>
      <c r="K162" s="69">
        <v>104</v>
      </c>
      <c r="L162" s="68">
        <v>471</v>
      </c>
      <c r="M162" s="8">
        <f t="shared" si="13"/>
        <v>4.5728155339805827</v>
      </c>
      <c r="N162" s="90">
        <v>4.5730000000000004</v>
      </c>
      <c r="O162" s="69">
        <v>103</v>
      </c>
      <c r="P162" s="181">
        <f t="shared" si="15"/>
        <v>3.6166911644618653</v>
      </c>
      <c r="Q162" s="77" t="s">
        <v>6893</v>
      </c>
      <c r="V162" s="84">
        <v>0.4861111111111111</v>
      </c>
      <c r="W162" s="85">
        <v>0.64583333333333337</v>
      </c>
      <c r="X162" s="86">
        <f t="shared" si="16"/>
        <v>0.15972222222222227</v>
      </c>
      <c r="AA162" s="29"/>
    </row>
    <row r="163" spans="1:27" x14ac:dyDescent="0.3">
      <c r="A163" s="183" t="s">
        <v>6910</v>
      </c>
      <c r="B163" s="68" t="s">
        <v>6911</v>
      </c>
      <c r="C163" s="2" t="s">
        <v>6</v>
      </c>
      <c r="D163" s="2">
        <v>15</v>
      </c>
      <c r="E163" s="6">
        <v>38051</v>
      </c>
      <c r="F163" s="7">
        <v>43808.657280092593</v>
      </c>
      <c r="G163" s="69" t="s">
        <v>4</v>
      </c>
      <c r="H163" s="68">
        <v>594</v>
      </c>
      <c r="I163" s="8">
        <f t="shared" si="12"/>
        <v>5.94</v>
      </c>
      <c r="J163" s="90">
        <v>0.72199999999999998</v>
      </c>
      <c r="K163" s="69">
        <v>100</v>
      </c>
      <c r="L163" s="68">
        <v>183</v>
      </c>
      <c r="M163" s="8">
        <f t="shared" si="13"/>
        <v>1.8118811881188119</v>
      </c>
      <c r="N163" s="90">
        <v>0.48399999999999999</v>
      </c>
      <c r="O163" s="69">
        <v>101</v>
      </c>
      <c r="P163" s="181">
        <f t="shared" si="15"/>
        <v>3.2783606557377052</v>
      </c>
      <c r="Q163" s="77" t="s">
        <v>6893</v>
      </c>
      <c r="V163" s="84">
        <v>0.5</v>
      </c>
      <c r="W163" s="85">
        <v>0.66666666666666663</v>
      </c>
      <c r="X163" s="86">
        <f t="shared" si="16"/>
        <v>0.16666666666666663</v>
      </c>
      <c r="AA163" s="32"/>
    </row>
    <row r="164" spans="1:27" x14ac:dyDescent="0.3">
      <c r="A164" s="183" t="s">
        <v>6912</v>
      </c>
      <c r="B164" s="68" t="s">
        <v>6913</v>
      </c>
      <c r="C164" s="2" t="s">
        <v>6</v>
      </c>
      <c r="D164" s="2">
        <v>26</v>
      </c>
      <c r="E164" s="6">
        <v>33955</v>
      </c>
      <c r="F164" s="7">
        <v>43808.672696759262</v>
      </c>
      <c r="G164" s="69" t="s">
        <v>4</v>
      </c>
      <c r="H164" s="68">
        <v>619</v>
      </c>
      <c r="I164" s="8">
        <f t="shared" si="12"/>
        <v>5.9519230769230766</v>
      </c>
      <c r="J164" s="90">
        <v>0.70199999999999996</v>
      </c>
      <c r="K164" s="69">
        <v>104</v>
      </c>
      <c r="L164" s="68">
        <v>235</v>
      </c>
      <c r="M164" s="8">
        <f t="shared" si="13"/>
        <v>2.2815533980582523</v>
      </c>
      <c r="N164" s="90">
        <v>0.49299999999999999</v>
      </c>
      <c r="O164" s="69">
        <v>103</v>
      </c>
      <c r="P164" s="181">
        <f t="shared" si="15"/>
        <v>2.6087152209492634</v>
      </c>
      <c r="Q164" s="77" t="s">
        <v>6893</v>
      </c>
      <c r="V164" s="84">
        <v>0.50486111111111109</v>
      </c>
      <c r="W164" s="85">
        <v>0.67361111111111116</v>
      </c>
      <c r="X164" s="86">
        <f t="shared" si="16"/>
        <v>0.16875000000000007</v>
      </c>
      <c r="AA164" s="29"/>
    </row>
    <row r="165" spans="1:27" x14ac:dyDescent="0.3">
      <c r="A165" s="183" t="s">
        <v>6914</v>
      </c>
      <c r="B165" s="68" t="s">
        <v>6915</v>
      </c>
      <c r="C165" s="2" t="s">
        <v>6</v>
      </c>
      <c r="D165" s="2">
        <v>76</v>
      </c>
      <c r="E165" s="6">
        <v>15923</v>
      </c>
      <c r="F165" s="7">
        <v>43808.698310185187</v>
      </c>
      <c r="G165" s="69" t="s">
        <v>4</v>
      </c>
      <c r="H165" s="68">
        <v>1443</v>
      </c>
      <c r="I165" s="8">
        <f t="shared" si="12"/>
        <v>14.147058823529411</v>
      </c>
      <c r="J165" s="90">
        <v>1.1639999999999999</v>
      </c>
      <c r="K165" s="69">
        <v>102</v>
      </c>
      <c r="L165" s="68">
        <v>587</v>
      </c>
      <c r="M165" s="8">
        <f t="shared" si="13"/>
        <v>5.6442307692307692</v>
      </c>
      <c r="N165" s="90">
        <v>0.749</v>
      </c>
      <c r="O165" s="69">
        <v>104</v>
      </c>
      <c r="P165" s="181">
        <f t="shared" si="15"/>
        <v>2.5064635735043592</v>
      </c>
      <c r="Q165" s="77" t="s">
        <v>6893</v>
      </c>
      <c r="V165" s="84">
        <v>0.53472222222222221</v>
      </c>
      <c r="W165" s="85">
        <v>0.70833333333333337</v>
      </c>
      <c r="X165" s="86">
        <f t="shared" si="16"/>
        <v>0.17361111111111116</v>
      </c>
      <c r="AA165" s="29"/>
    </row>
    <row r="166" spans="1:27" x14ac:dyDescent="0.3">
      <c r="A166" s="183" t="s">
        <v>6916</v>
      </c>
      <c r="B166" s="68" t="s">
        <v>6917</v>
      </c>
      <c r="C166" s="2" t="s">
        <v>1</v>
      </c>
      <c r="D166" s="2">
        <v>44</v>
      </c>
      <c r="E166" s="6">
        <v>27435</v>
      </c>
      <c r="F166" s="7">
        <v>43808.715486111112</v>
      </c>
      <c r="G166" s="69" t="s">
        <v>4</v>
      </c>
      <c r="H166" s="68">
        <v>1055</v>
      </c>
      <c r="I166" s="8">
        <f t="shared" si="12"/>
        <v>10.989583333333334</v>
      </c>
      <c r="J166" s="90">
        <v>1.532</v>
      </c>
      <c r="K166" s="69">
        <v>96</v>
      </c>
      <c r="L166" s="68">
        <v>235</v>
      </c>
      <c r="M166" s="8">
        <f t="shared" si="13"/>
        <v>2.4479166666666665</v>
      </c>
      <c r="N166" s="90">
        <v>0.59599999999999997</v>
      </c>
      <c r="O166" s="69">
        <f>K166</f>
        <v>96</v>
      </c>
      <c r="P166" s="181">
        <f t="shared" si="15"/>
        <v>4.4893617021276597</v>
      </c>
      <c r="Q166" s="77" t="s">
        <v>6918</v>
      </c>
      <c r="V166" s="84">
        <v>0.53819444444444442</v>
      </c>
      <c r="W166" s="85">
        <v>0.72222222222222221</v>
      </c>
      <c r="X166" s="86">
        <f t="shared" si="16"/>
        <v>0.18402777777777779</v>
      </c>
      <c r="AA166" s="29"/>
    </row>
    <row r="167" spans="1:27" x14ac:dyDescent="0.3">
      <c r="A167" s="183" t="s">
        <v>6919</v>
      </c>
      <c r="B167" s="68" t="s">
        <v>6920</v>
      </c>
      <c r="C167" s="2" t="s">
        <v>1</v>
      </c>
      <c r="D167" s="2">
        <v>50</v>
      </c>
      <c r="E167" s="6">
        <v>25279</v>
      </c>
      <c r="F167" s="7">
        <v>43809.511840277781</v>
      </c>
      <c r="G167" s="69" t="s">
        <v>4</v>
      </c>
      <c r="H167" s="68">
        <v>1669</v>
      </c>
      <c r="I167" s="8">
        <f t="shared" si="12"/>
        <v>16.048076923076923</v>
      </c>
      <c r="J167" s="90">
        <v>1.347</v>
      </c>
      <c r="K167" s="69">
        <v>104</v>
      </c>
      <c r="L167" s="68">
        <v>612</v>
      </c>
      <c r="M167" s="8">
        <f t="shared" si="13"/>
        <v>5.884615384615385</v>
      </c>
      <c r="N167" s="90">
        <v>0.65800000000000003</v>
      </c>
      <c r="O167" s="69">
        <f>K167</f>
        <v>104</v>
      </c>
      <c r="P167" s="181">
        <f t="shared" si="15"/>
        <v>2.7271241830065356</v>
      </c>
      <c r="Q167" s="77" t="s">
        <v>1357</v>
      </c>
      <c r="V167" s="84">
        <v>0.38472222222222219</v>
      </c>
      <c r="W167" s="85">
        <v>0.51388888888888895</v>
      </c>
      <c r="X167" s="86">
        <f t="shared" si="16"/>
        <v>0.12916666666666676</v>
      </c>
      <c r="AA167" s="29"/>
    </row>
    <row r="168" spans="1:27" x14ac:dyDescent="0.3">
      <c r="A168" s="183" t="s">
        <v>6921</v>
      </c>
      <c r="B168" s="68" t="s">
        <v>6922</v>
      </c>
      <c r="C168" s="2" t="s">
        <v>1</v>
      </c>
      <c r="D168" s="2">
        <v>51</v>
      </c>
      <c r="E168" s="6">
        <v>25000</v>
      </c>
      <c r="F168" s="7">
        <v>43809.678541666668</v>
      </c>
      <c r="G168" s="69" t="s">
        <v>4</v>
      </c>
      <c r="H168" s="68">
        <v>1912</v>
      </c>
      <c r="I168" s="8">
        <f t="shared" si="12"/>
        <v>18.384615384615383</v>
      </c>
      <c r="J168" s="90">
        <v>1.409</v>
      </c>
      <c r="K168" s="69">
        <v>104</v>
      </c>
      <c r="L168" s="68">
        <v>314</v>
      </c>
      <c r="M168" s="8">
        <f t="shared" si="13"/>
        <v>3.108910891089109</v>
      </c>
      <c r="N168" s="90">
        <v>0.54600000000000004</v>
      </c>
      <c r="O168" s="69">
        <v>101</v>
      </c>
      <c r="P168" s="181">
        <f t="shared" si="15"/>
        <v>5.913522782949534</v>
      </c>
      <c r="Q168" s="77" t="s">
        <v>1357</v>
      </c>
      <c r="V168" s="84">
        <v>0.53472222222222221</v>
      </c>
      <c r="W168" s="85">
        <v>0.70833333333333337</v>
      </c>
      <c r="X168" s="86">
        <f t="shared" si="16"/>
        <v>0.17361111111111116</v>
      </c>
      <c r="AA168" s="29"/>
    </row>
    <row r="169" spans="1:27" x14ac:dyDescent="0.3">
      <c r="A169" s="183" t="s">
        <v>6923</v>
      </c>
      <c r="B169" s="68" t="s">
        <v>5081</v>
      </c>
      <c r="C169" s="2" t="s">
        <v>1</v>
      </c>
      <c r="D169" s="2">
        <v>65</v>
      </c>
      <c r="E169" s="6">
        <v>20043</v>
      </c>
      <c r="F169" s="7">
        <v>43810.51834490741</v>
      </c>
      <c r="G169" s="69" t="s">
        <v>4</v>
      </c>
      <c r="H169" s="68">
        <v>2225</v>
      </c>
      <c r="I169" s="8">
        <f t="shared" si="12"/>
        <v>21.813725490196077</v>
      </c>
      <c r="J169" s="90">
        <v>1.52</v>
      </c>
      <c r="K169" s="69">
        <v>102</v>
      </c>
      <c r="L169" s="68">
        <v>523</v>
      </c>
      <c r="M169" s="8">
        <f t="shared" si="13"/>
        <v>5.0776699029126213</v>
      </c>
      <c r="N169" s="90">
        <v>0.94699999999999995</v>
      </c>
      <c r="O169" s="69">
        <v>103</v>
      </c>
      <c r="P169" s="181">
        <f t="shared" si="15"/>
        <v>4.2960109473999921</v>
      </c>
      <c r="Q169" s="77" t="s">
        <v>1357</v>
      </c>
      <c r="V169" s="84">
        <v>0.38611111111111113</v>
      </c>
      <c r="W169" s="85">
        <v>0.51736111111111105</v>
      </c>
      <c r="X169" s="86">
        <f t="shared" si="16"/>
        <v>0.13124999999999992</v>
      </c>
      <c r="AA169" s="29"/>
    </row>
    <row r="170" spans="1:27" x14ac:dyDescent="0.3">
      <c r="A170" s="183" t="s">
        <v>6924</v>
      </c>
      <c r="B170" s="68" t="s">
        <v>6925</v>
      </c>
      <c r="C170" s="2" t="s">
        <v>1</v>
      </c>
      <c r="D170" s="2">
        <v>44</v>
      </c>
      <c r="E170" s="6">
        <v>27388</v>
      </c>
      <c r="F170" s="7">
        <v>43810.624062499999</v>
      </c>
      <c r="G170" s="69" t="s">
        <v>4</v>
      </c>
      <c r="H170" s="68">
        <v>1324</v>
      </c>
      <c r="I170" s="8">
        <f t="shared" si="12"/>
        <v>13.108910891089108</v>
      </c>
      <c r="J170" s="90">
        <v>1.1479999999999999</v>
      </c>
      <c r="K170" s="69">
        <v>101</v>
      </c>
      <c r="L170" s="68">
        <v>334</v>
      </c>
      <c r="M170" s="8">
        <f t="shared" si="13"/>
        <v>3.3069306930693068</v>
      </c>
      <c r="N170" s="90">
        <v>0.57899999999999996</v>
      </c>
      <c r="O170" s="69">
        <f>K170</f>
        <v>101</v>
      </c>
      <c r="P170" s="181">
        <f t="shared" si="15"/>
        <v>3.9640718562874251</v>
      </c>
      <c r="Q170" s="77" t="s">
        <v>1357</v>
      </c>
      <c r="V170" s="84">
        <v>0.44166666666666665</v>
      </c>
      <c r="W170" s="85">
        <v>0.625</v>
      </c>
      <c r="X170" s="86">
        <f t="shared" si="16"/>
        <v>0.18333333333333335</v>
      </c>
      <c r="AA170" s="29"/>
    </row>
    <row r="171" spans="1:27" x14ac:dyDescent="0.3">
      <c r="A171" s="183" t="s">
        <v>6926</v>
      </c>
      <c r="B171" s="68" t="s">
        <v>6927</v>
      </c>
      <c r="C171" s="2" t="s">
        <v>1</v>
      </c>
      <c r="D171" s="2">
        <v>72</v>
      </c>
      <c r="E171" s="6">
        <v>17437</v>
      </c>
      <c r="F171" s="7">
        <v>43810.634363425925</v>
      </c>
      <c r="G171" s="69" t="s">
        <v>4</v>
      </c>
      <c r="H171" s="68">
        <v>3089</v>
      </c>
      <c r="I171" s="8">
        <f t="shared" si="12"/>
        <v>30.284313725490197</v>
      </c>
      <c r="J171" s="90">
        <v>2.0939999999999999</v>
      </c>
      <c r="K171" s="69">
        <v>102</v>
      </c>
      <c r="L171" s="68">
        <v>1009</v>
      </c>
      <c r="M171" s="8">
        <f t="shared" si="13"/>
        <v>9.8921568627450984</v>
      </c>
      <c r="N171" s="90">
        <v>1.214</v>
      </c>
      <c r="O171" s="69">
        <f>K171</f>
        <v>102</v>
      </c>
      <c r="P171" s="181">
        <f t="shared" si="15"/>
        <v>3.0614469772051538</v>
      </c>
      <c r="Q171" s="77" t="s">
        <v>1357</v>
      </c>
      <c r="V171" s="84">
        <v>0.4375</v>
      </c>
      <c r="W171" s="85">
        <v>0.63680555555555551</v>
      </c>
      <c r="X171" s="86">
        <f t="shared" si="16"/>
        <v>0.19930555555555551</v>
      </c>
      <c r="AA171" s="29"/>
    </row>
    <row r="172" spans="1:27" x14ac:dyDescent="0.3">
      <c r="A172" s="183" t="s">
        <v>6928</v>
      </c>
      <c r="B172" s="68" t="s">
        <v>6929</v>
      </c>
      <c r="C172" s="2" t="s">
        <v>1</v>
      </c>
      <c r="D172" s="2">
        <v>67</v>
      </c>
      <c r="E172" s="6">
        <v>19195</v>
      </c>
      <c r="F172" s="7">
        <v>43810.647418981483</v>
      </c>
      <c r="G172" s="69" t="s">
        <v>4</v>
      </c>
      <c r="H172" s="68">
        <v>2131</v>
      </c>
      <c r="I172" s="8">
        <f t="shared" si="12"/>
        <v>21.099009900990097</v>
      </c>
      <c r="J172" s="90">
        <v>1.603</v>
      </c>
      <c r="K172" s="69">
        <v>101</v>
      </c>
      <c r="L172" s="68">
        <v>563</v>
      </c>
      <c r="M172" s="8">
        <f t="shared" si="13"/>
        <v>5.5196078431372548</v>
      </c>
      <c r="N172" s="90">
        <v>0.80500000000000005</v>
      </c>
      <c r="O172" s="69">
        <v>102</v>
      </c>
      <c r="P172" s="181">
        <f t="shared" si="15"/>
        <v>3.8225559678525576</v>
      </c>
      <c r="Q172" s="77" t="s">
        <v>1357</v>
      </c>
      <c r="V172" s="84">
        <v>0.48819444444444443</v>
      </c>
      <c r="W172" s="85">
        <v>0.64930555555555558</v>
      </c>
      <c r="X172" s="86">
        <f t="shared" si="16"/>
        <v>0.16111111111111115</v>
      </c>
      <c r="AA172" s="29"/>
    </row>
    <row r="173" spans="1:27" x14ac:dyDescent="0.3">
      <c r="A173" s="183" t="s">
        <v>6930</v>
      </c>
      <c r="B173" s="68" t="s">
        <v>6931</v>
      </c>
      <c r="C173" s="2" t="s">
        <v>1</v>
      </c>
      <c r="D173" s="2">
        <v>53</v>
      </c>
      <c r="E173" s="6">
        <v>24149</v>
      </c>
      <c r="F173" s="7">
        <v>43810.660509259258</v>
      </c>
      <c r="G173" s="69" t="s">
        <v>4</v>
      </c>
      <c r="H173" s="68">
        <v>2484</v>
      </c>
      <c r="I173" s="8">
        <f t="shared" si="12"/>
        <v>24.594059405940595</v>
      </c>
      <c r="J173" s="90">
        <v>2.29</v>
      </c>
      <c r="K173" s="69">
        <v>101</v>
      </c>
      <c r="L173" s="68">
        <v>547</v>
      </c>
      <c r="M173" s="8">
        <f t="shared" si="13"/>
        <v>5.259615384615385</v>
      </c>
      <c r="N173" s="90">
        <v>0.63800000000000001</v>
      </c>
      <c r="O173" s="69">
        <v>104</v>
      </c>
      <c r="P173" s="181">
        <f t="shared" si="15"/>
        <v>4.6760186073451946</v>
      </c>
      <c r="Q173" s="77" t="s">
        <v>1357</v>
      </c>
      <c r="V173" s="84">
        <v>0.49305555555555558</v>
      </c>
      <c r="W173" s="85">
        <v>0.67361111111111116</v>
      </c>
      <c r="X173" s="86">
        <f t="shared" si="16"/>
        <v>0.18055555555555558</v>
      </c>
      <c r="AA173" s="29"/>
    </row>
    <row r="174" spans="1:27" x14ac:dyDescent="0.3">
      <c r="A174" s="183" t="s">
        <v>6932</v>
      </c>
      <c r="B174" s="68" t="s">
        <v>6933</v>
      </c>
      <c r="C174" s="2" t="s">
        <v>1</v>
      </c>
      <c r="D174" s="2">
        <v>51</v>
      </c>
      <c r="E174" s="6">
        <v>24855</v>
      </c>
      <c r="F174" s="7">
        <v>43810.6797337963</v>
      </c>
      <c r="G174" s="69" t="s">
        <v>4</v>
      </c>
      <c r="H174" s="68">
        <v>1574</v>
      </c>
      <c r="I174" s="8">
        <f t="shared" si="12"/>
        <v>15.584158415841584</v>
      </c>
      <c r="J174" s="90">
        <v>1.4510000000000001</v>
      </c>
      <c r="K174" s="69">
        <v>101</v>
      </c>
      <c r="L174" s="68">
        <v>377</v>
      </c>
      <c r="M174" s="8">
        <f t="shared" si="13"/>
        <v>3.7326732673267329</v>
      </c>
      <c r="N174" s="90">
        <v>0.58099999999999996</v>
      </c>
      <c r="O174" s="69">
        <f>K174</f>
        <v>101</v>
      </c>
      <c r="P174" s="181">
        <f t="shared" si="15"/>
        <v>4.1750663129973473</v>
      </c>
      <c r="Q174" s="77" t="s">
        <v>1357</v>
      </c>
      <c r="V174" s="84">
        <v>0.53472222222222221</v>
      </c>
      <c r="W174" s="85">
        <v>0.68055555555555547</v>
      </c>
      <c r="X174" s="86">
        <f t="shared" si="16"/>
        <v>0.14583333333333326</v>
      </c>
      <c r="AA174" s="29"/>
    </row>
    <row r="175" spans="1:27" x14ac:dyDescent="0.3">
      <c r="A175" s="183" t="s">
        <v>6934</v>
      </c>
      <c r="B175" s="68" t="s">
        <v>247</v>
      </c>
      <c r="C175" s="2" t="s">
        <v>1</v>
      </c>
      <c r="D175" s="2">
        <v>46</v>
      </c>
      <c r="E175" s="6">
        <v>26847</v>
      </c>
      <c r="F175" s="7">
        <v>43810.694282407407</v>
      </c>
      <c r="G175" s="69" t="s">
        <v>4</v>
      </c>
      <c r="H175" s="68">
        <v>1128</v>
      </c>
      <c r="I175" s="8">
        <f t="shared" si="12"/>
        <v>11.168316831683168</v>
      </c>
      <c r="J175" s="90">
        <v>1.327</v>
      </c>
      <c r="K175" s="69">
        <v>101</v>
      </c>
      <c r="L175" s="68">
        <v>258</v>
      </c>
      <c r="M175" s="8">
        <f t="shared" si="13"/>
        <v>2.4807692307692308</v>
      </c>
      <c r="N175" s="90">
        <v>0.52100000000000002</v>
      </c>
      <c r="O175" s="69">
        <v>104</v>
      </c>
      <c r="P175" s="181">
        <f t="shared" si="15"/>
        <v>4.5019571724614318</v>
      </c>
      <c r="Q175" s="77" t="s">
        <v>1357</v>
      </c>
      <c r="V175" s="84">
        <v>0.53125</v>
      </c>
      <c r="W175" s="85">
        <v>0.69444444444444453</v>
      </c>
      <c r="X175" s="86">
        <f t="shared" si="16"/>
        <v>0.16319444444444453</v>
      </c>
      <c r="AA175" s="29"/>
    </row>
    <row r="176" spans="1:27" x14ac:dyDescent="0.3">
      <c r="A176" s="183" t="s">
        <v>6935</v>
      </c>
      <c r="B176" s="68" t="s">
        <v>6936</v>
      </c>
      <c r="C176" s="2" t="s">
        <v>1</v>
      </c>
      <c r="D176" s="2">
        <v>43</v>
      </c>
      <c r="E176" s="6">
        <v>27988</v>
      </c>
      <c r="F176" s="7">
        <v>43811.641215277778</v>
      </c>
      <c r="G176" s="69" t="s">
        <v>4</v>
      </c>
      <c r="H176" s="68">
        <v>1636</v>
      </c>
      <c r="I176" s="8">
        <f t="shared" si="12"/>
        <v>16.198019801980198</v>
      </c>
      <c r="J176" s="90">
        <v>1.5620000000000001</v>
      </c>
      <c r="K176" s="69">
        <v>101</v>
      </c>
      <c r="L176" s="68">
        <v>400</v>
      </c>
      <c r="M176" s="8">
        <f t="shared" si="13"/>
        <v>3.9603960396039604</v>
      </c>
      <c r="N176" s="90">
        <v>0.54600000000000004</v>
      </c>
      <c r="O176" s="69">
        <f t="shared" ref="O176:O207" si="17">K176</f>
        <v>101</v>
      </c>
      <c r="P176" s="181">
        <f t="shared" si="15"/>
        <v>4.09</v>
      </c>
      <c r="Q176" s="77" t="s">
        <v>1357</v>
      </c>
      <c r="V176" s="84">
        <v>0.47916666666666669</v>
      </c>
      <c r="W176" s="85">
        <v>0.64583333333333337</v>
      </c>
      <c r="X176" s="86">
        <f t="shared" si="16"/>
        <v>0.16666666666666669</v>
      </c>
      <c r="AA176" s="29"/>
    </row>
    <row r="177" spans="1:27" x14ac:dyDescent="0.3">
      <c r="A177" s="183" t="s">
        <v>6937</v>
      </c>
      <c r="B177" s="68" t="s">
        <v>1485</v>
      </c>
      <c r="C177" s="2" t="s">
        <v>1</v>
      </c>
      <c r="D177" s="2">
        <v>52</v>
      </c>
      <c r="E177" s="6">
        <v>24685</v>
      </c>
      <c r="F177" s="7">
        <v>43811.661064814813</v>
      </c>
      <c r="G177" s="69" t="s">
        <v>4</v>
      </c>
      <c r="H177" s="68">
        <v>2285</v>
      </c>
      <c r="I177" s="8">
        <f t="shared" si="12"/>
        <v>22.623762376237625</v>
      </c>
      <c r="J177" s="90">
        <v>1.4890000000000001</v>
      </c>
      <c r="K177" s="69">
        <v>101</v>
      </c>
      <c r="L177" s="68">
        <v>582</v>
      </c>
      <c r="M177" s="8">
        <f t="shared" si="13"/>
        <v>5.7623762376237622</v>
      </c>
      <c r="N177" s="90">
        <v>0.66600000000000004</v>
      </c>
      <c r="O177" s="69">
        <f t="shared" si="17"/>
        <v>101</v>
      </c>
      <c r="P177" s="181">
        <f t="shared" si="15"/>
        <v>3.9261168384879728</v>
      </c>
      <c r="Q177" s="77" t="s">
        <v>6893</v>
      </c>
      <c r="V177" s="84">
        <v>0.49513888888888885</v>
      </c>
      <c r="W177" s="85">
        <v>0.66666666666666663</v>
      </c>
      <c r="X177" s="86">
        <f t="shared" si="16"/>
        <v>0.17152777777777778</v>
      </c>
      <c r="AA177" s="29"/>
    </row>
    <row r="178" spans="1:27" x14ac:dyDescent="0.3">
      <c r="A178" s="183" t="s">
        <v>6938</v>
      </c>
      <c r="B178" s="68" t="s">
        <v>5933</v>
      </c>
      <c r="C178" s="2" t="s">
        <v>1</v>
      </c>
      <c r="D178" s="2">
        <v>48</v>
      </c>
      <c r="E178" s="6">
        <v>25991</v>
      </c>
      <c r="F178" s="7">
        <v>43812.511631944442</v>
      </c>
      <c r="G178" s="69" t="s">
        <v>4</v>
      </c>
      <c r="H178" s="68">
        <v>1756</v>
      </c>
      <c r="I178" s="8">
        <f t="shared" si="12"/>
        <v>17.215686274509803</v>
      </c>
      <c r="J178" s="90">
        <v>1.7609999999999999</v>
      </c>
      <c r="K178" s="69">
        <v>102</v>
      </c>
      <c r="L178" s="68">
        <v>553</v>
      </c>
      <c r="M178" s="8">
        <f t="shared" si="13"/>
        <v>5.4215686274509807</v>
      </c>
      <c r="N178" s="90">
        <v>0.76300000000000001</v>
      </c>
      <c r="O178" s="69">
        <f t="shared" si="17"/>
        <v>102</v>
      </c>
      <c r="P178" s="181">
        <f t="shared" si="15"/>
        <v>3.175406871609403</v>
      </c>
      <c r="Q178" s="77" t="s">
        <v>6918</v>
      </c>
      <c r="V178" s="84">
        <v>0.37708333333333338</v>
      </c>
      <c r="W178" s="85">
        <v>0.51388888888888895</v>
      </c>
      <c r="X178" s="86">
        <f t="shared" si="16"/>
        <v>0.13680555555555557</v>
      </c>
      <c r="AA178" s="29"/>
    </row>
    <row r="179" spans="1:27" x14ac:dyDescent="0.3">
      <c r="A179" s="183" t="s">
        <v>6939</v>
      </c>
      <c r="B179" s="68" t="s">
        <v>6940</v>
      </c>
      <c r="C179" s="2" t="s">
        <v>6</v>
      </c>
      <c r="D179" s="2">
        <v>78</v>
      </c>
      <c r="E179" s="6">
        <v>15243</v>
      </c>
      <c r="F179" s="7">
        <v>43812.525104166663</v>
      </c>
      <c r="G179" s="69" t="s">
        <v>4</v>
      </c>
      <c r="H179" s="68">
        <v>1974</v>
      </c>
      <c r="I179" s="8">
        <f t="shared" si="12"/>
        <v>19.544554455445546</v>
      </c>
      <c r="J179" s="90">
        <v>0.97099999999999997</v>
      </c>
      <c r="K179" s="69">
        <v>101</v>
      </c>
      <c r="L179" s="68">
        <v>641</v>
      </c>
      <c r="M179" s="8">
        <f t="shared" si="13"/>
        <v>6.3465346534653468</v>
      </c>
      <c r="N179" s="90">
        <v>1.1459999999999999</v>
      </c>
      <c r="O179" s="69">
        <f t="shared" si="17"/>
        <v>101</v>
      </c>
      <c r="P179" s="181">
        <f t="shared" si="15"/>
        <v>3.0795631825273011</v>
      </c>
      <c r="Q179" s="77" t="s">
        <v>1357</v>
      </c>
      <c r="V179" s="84">
        <v>0.38750000000000001</v>
      </c>
      <c r="W179" s="85">
        <v>0.53125</v>
      </c>
      <c r="X179" s="86">
        <f t="shared" si="16"/>
        <v>0.14374999999999999</v>
      </c>
      <c r="AA179" s="29"/>
    </row>
    <row r="180" spans="1:27" x14ac:dyDescent="0.3">
      <c r="A180" s="183" t="s">
        <v>6941</v>
      </c>
      <c r="B180" s="68" t="s">
        <v>177</v>
      </c>
      <c r="C180" s="2" t="s">
        <v>1</v>
      </c>
      <c r="D180" s="2">
        <v>47</v>
      </c>
      <c r="E180" s="6">
        <v>26543</v>
      </c>
      <c r="F180" s="7">
        <v>43812.541273148148</v>
      </c>
      <c r="G180" s="69" t="s">
        <v>4</v>
      </c>
      <c r="H180" s="68">
        <v>1290</v>
      </c>
      <c r="I180" s="8">
        <f t="shared" si="12"/>
        <v>12.772277227722773</v>
      </c>
      <c r="J180" s="90">
        <v>1.1819999999999999</v>
      </c>
      <c r="K180" s="69">
        <v>101</v>
      </c>
      <c r="L180" s="68">
        <v>438</v>
      </c>
      <c r="M180" s="8">
        <f t="shared" si="13"/>
        <v>4.3366336633663369</v>
      </c>
      <c r="N180" s="90">
        <v>0.72499999999999998</v>
      </c>
      <c r="O180" s="69">
        <f t="shared" si="17"/>
        <v>101</v>
      </c>
      <c r="P180" s="181">
        <f t="shared" si="15"/>
        <v>2.9452054794520546</v>
      </c>
      <c r="Q180" s="77" t="s">
        <v>1357</v>
      </c>
      <c r="V180" s="84">
        <v>0.4055555555555555</v>
      </c>
      <c r="W180" s="85">
        <v>0.54861111111111105</v>
      </c>
      <c r="X180" s="86">
        <f t="shared" si="16"/>
        <v>0.14305555555555555</v>
      </c>
      <c r="AA180" s="29"/>
    </row>
    <row r="181" spans="1:27" x14ac:dyDescent="0.3">
      <c r="A181" s="183" t="s">
        <v>6942</v>
      </c>
      <c r="B181" s="68" t="s">
        <v>6943</v>
      </c>
      <c r="C181" s="2" t="s">
        <v>1</v>
      </c>
      <c r="D181" s="2">
        <v>57</v>
      </c>
      <c r="E181" s="6">
        <v>22939</v>
      </c>
      <c r="F181" s="7">
        <v>43812.55369212963</v>
      </c>
      <c r="G181" s="69" t="s">
        <v>4</v>
      </c>
      <c r="H181" s="68">
        <v>1188</v>
      </c>
      <c r="I181" s="8">
        <f t="shared" si="12"/>
        <v>11.762376237623762</v>
      </c>
      <c r="J181" s="90">
        <v>1.141</v>
      </c>
      <c r="K181" s="69">
        <v>101</v>
      </c>
      <c r="L181" s="68">
        <v>360</v>
      </c>
      <c r="M181" s="8">
        <f t="shared" si="13"/>
        <v>3.5643564356435644</v>
      </c>
      <c r="N181" s="90">
        <v>0.74</v>
      </c>
      <c r="O181" s="69">
        <f t="shared" si="17"/>
        <v>101</v>
      </c>
      <c r="P181" s="181">
        <f t="shared" si="15"/>
        <v>3.3</v>
      </c>
      <c r="Q181" s="77" t="s">
        <v>1357</v>
      </c>
      <c r="V181" s="84">
        <v>0.40972222222222227</v>
      </c>
      <c r="W181" s="85">
        <v>0.56944444444444442</v>
      </c>
      <c r="X181" s="86">
        <f t="shared" si="16"/>
        <v>0.15972222222222215</v>
      </c>
      <c r="AA181" s="29"/>
    </row>
    <row r="182" spans="1:27" x14ac:dyDescent="0.3">
      <c r="A182" s="183" t="s">
        <v>6944</v>
      </c>
      <c r="B182" s="68" t="s">
        <v>101</v>
      </c>
      <c r="C182" s="2" t="s">
        <v>1</v>
      </c>
      <c r="D182" s="2">
        <v>50</v>
      </c>
      <c r="E182" s="6">
        <v>25420</v>
      </c>
      <c r="F182" s="7">
        <v>43812.579305555555</v>
      </c>
      <c r="G182" s="69" t="s">
        <v>4</v>
      </c>
      <c r="H182" s="68">
        <v>1155</v>
      </c>
      <c r="I182" s="8">
        <f t="shared" si="12"/>
        <v>11.435643564356436</v>
      </c>
      <c r="J182" s="90">
        <v>0.89900000000000002</v>
      </c>
      <c r="K182" s="69">
        <v>101</v>
      </c>
      <c r="L182" s="68">
        <v>334</v>
      </c>
      <c r="M182" s="8">
        <f t="shared" si="13"/>
        <v>3.3069306930693068</v>
      </c>
      <c r="N182" s="90">
        <v>0.56100000000000005</v>
      </c>
      <c r="O182" s="69">
        <f t="shared" si="17"/>
        <v>101</v>
      </c>
      <c r="P182" s="181">
        <f t="shared" si="15"/>
        <v>3.4580838323353298</v>
      </c>
      <c r="Q182" s="77" t="s">
        <v>1357</v>
      </c>
      <c r="V182" s="84">
        <v>0.43958333333333338</v>
      </c>
      <c r="W182" s="85">
        <v>0.58333333333333337</v>
      </c>
      <c r="X182" s="86">
        <f t="shared" si="16"/>
        <v>0.14374999999999999</v>
      </c>
      <c r="AA182" s="29"/>
    </row>
    <row r="183" spans="1:27" x14ac:dyDescent="0.3">
      <c r="A183" s="183" t="s">
        <v>6945</v>
      </c>
      <c r="B183" s="68" t="s">
        <v>6946</v>
      </c>
      <c r="C183" s="2" t="s">
        <v>1</v>
      </c>
      <c r="D183" s="2">
        <v>48</v>
      </c>
      <c r="E183" s="6">
        <v>26229</v>
      </c>
      <c r="F183" s="7">
        <v>43812.59170138889</v>
      </c>
      <c r="G183" s="69" t="s">
        <v>4</v>
      </c>
      <c r="H183" s="68">
        <v>1504</v>
      </c>
      <c r="I183" s="8">
        <f t="shared" si="12"/>
        <v>14.891089108910892</v>
      </c>
      <c r="J183" s="90">
        <v>2.0539999999999998</v>
      </c>
      <c r="K183" s="69">
        <v>101</v>
      </c>
      <c r="L183" s="68">
        <v>313</v>
      </c>
      <c r="M183" s="8">
        <f t="shared" si="13"/>
        <v>3.0990099009900991</v>
      </c>
      <c r="N183" s="90">
        <v>0.625</v>
      </c>
      <c r="O183" s="69">
        <f t="shared" si="17"/>
        <v>101</v>
      </c>
      <c r="P183" s="181">
        <f t="shared" si="15"/>
        <v>4.8051118210862622</v>
      </c>
      <c r="Q183" s="77" t="s">
        <v>6893</v>
      </c>
      <c r="V183" s="84">
        <v>0.44166666666666665</v>
      </c>
      <c r="W183" s="85">
        <v>0.59027777777777779</v>
      </c>
      <c r="X183" s="86">
        <f t="shared" si="16"/>
        <v>0.14861111111111114</v>
      </c>
      <c r="AA183" s="29"/>
    </row>
    <row r="184" spans="1:27" x14ac:dyDescent="0.3">
      <c r="A184" s="183" t="s">
        <v>6947</v>
      </c>
      <c r="B184" s="68" t="s">
        <v>1479</v>
      </c>
      <c r="C184" s="2" t="s">
        <v>1</v>
      </c>
      <c r="D184" s="2">
        <v>50</v>
      </c>
      <c r="E184" s="6">
        <v>25262</v>
      </c>
      <c r="F184" s="7">
        <v>43815.651643518519</v>
      </c>
      <c r="G184" s="69" t="s">
        <v>4</v>
      </c>
      <c r="H184" s="68">
        <v>1490</v>
      </c>
      <c r="I184" s="8">
        <f t="shared" si="12"/>
        <v>15.05050505050505</v>
      </c>
      <c r="J184" s="90">
        <v>1.3580000000000001</v>
      </c>
      <c r="K184" s="69">
        <v>99</v>
      </c>
      <c r="L184" s="68">
        <v>219</v>
      </c>
      <c r="M184" s="8">
        <f t="shared" si="13"/>
        <v>2.2121212121212119</v>
      </c>
      <c r="N184" s="90">
        <v>0.45800000000000002</v>
      </c>
      <c r="O184" s="69">
        <f t="shared" si="17"/>
        <v>99</v>
      </c>
      <c r="P184" s="181">
        <f t="shared" si="15"/>
        <v>6.8036529680365305</v>
      </c>
      <c r="Q184" s="77" t="s">
        <v>6948</v>
      </c>
      <c r="V184" s="84">
        <v>0.49236111111111108</v>
      </c>
      <c r="W184" s="85">
        <v>0.65277777777777779</v>
      </c>
      <c r="X184" s="86">
        <f t="shared" si="16"/>
        <v>0.16041666666666671</v>
      </c>
      <c r="AA184" s="29"/>
    </row>
    <row r="185" spans="1:27" x14ac:dyDescent="0.3">
      <c r="A185" s="183" t="s">
        <v>6949</v>
      </c>
      <c r="B185" s="68" t="s">
        <v>6950</v>
      </c>
      <c r="C185" s="2" t="s">
        <v>1</v>
      </c>
      <c r="D185" s="2">
        <v>29</v>
      </c>
      <c r="E185" s="6">
        <v>32867</v>
      </c>
      <c r="F185" s="7">
        <v>43815.664085648146</v>
      </c>
      <c r="G185" s="69" t="s">
        <v>4</v>
      </c>
      <c r="H185" s="68">
        <v>683</v>
      </c>
      <c r="I185" s="8">
        <f t="shared" si="12"/>
        <v>6.83</v>
      </c>
      <c r="J185" s="90">
        <v>1.0349999999999999</v>
      </c>
      <c r="K185" s="69">
        <v>100</v>
      </c>
      <c r="L185" s="68">
        <v>244</v>
      </c>
      <c r="M185" s="8">
        <f t="shared" si="13"/>
        <v>2.44</v>
      </c>
      <c r="N185" s="90">
        <v>0.68600000000000005</v>
      </c>
      <c r="O185" s="69">
        <f t="shared" si="17"/>
        <v>100</v>
      </c>
      <c r="P185" s="181">
        <f t="shared" si="15"/>
        <v>2.7991803278688527</v>
      </c>
      <c r="Q185" s="77" t="s">
        <v>1357</v>
      </c>
      <c r="V185" s="84">
        <v>0.50972222222222219</v>
      </c>
      <c r="W185" s="85">
        <v>0.66666666666666663</v>
      </c>
      <c r="X185" s="86">
        <f t="shared" si="16"/>
        <v>0.15694444444444444</v>
      </c>
      <c r="AA185" s="29"/>
    </row>
    <row r="186" spans="1:27" x14ac:dyDescent="0.3">
      <c r="A186" s="183" t="s">
        <v>6951</v>
      </c>
      <c r="B186" s="68" t="s">
        <v>1260</v>
      </c>
      <c r="C186" s="2" t="s">
        <v>1</v>
      </c>
      <c r="D186" s="2">
        <v>72</v>
      </c>
      <c r="E186" s="6">
        <v>17409</v>
      </c>
      <c r="F186" s="7">
        <v>43816.572731481479</v>
      </c>
      <c r="G186" s="69" t="s">
        <v>4</v>
      </c>
      <c r="H186" s="68">
        <v>1636</v>
      </c>
      <c r="I186" s="8">
        <f t="shared" si="12"/>
        <v>16.36</v>
      </c>
      <c r="J186" s="90">
        <v>1.5860000000000001</v>
      </c>
      <c r="K186" s="69">
        <v>100</v>
      </c>
      <c r="L186" s="68">
        <v>320</v>
      </c>
      <c r="M186" s="8">
        <f t="shared" si="13"/>
        <v>3.2</v>
      </c>
      <c r="N186" s="90">
        <v>0.58599999999999997</v>
      </c>
      <c r="O186" s="69">
        <f t="shared" si="17"/>
        <v>100</v>
      </c>
      <c r="P186" s="181">
        <f t="shared" si="15"/>
        <v>5.1124999999999998</v>
      </c>
      <c r="Q186" s="77" t="s">
        <v>1357</v>
      </c>
      <c r="V186" s="84">
        <v>0.43194444444444446</v>
      </c>
      <c r="W186" s="85">
        <v>0.57638888888888895</v>
      </c>
      <c r="X186" s="86">
        <f t="shared" si="16"/>
        <v>0.14444444444444449</v>
      </c>
      <c r="AA186" s="29"/>
    </row>
    <row r="187" spans="1:27" x14ac:dyDescent="0.3">
      <c r="A187" s="183" t="s">
        <v>6952</v>
      </c>
      <c r="B187" s="68" t="s">
        <v>6953</v>
      </c>
      <c r="C187" s="2" t="s">
        <v>1</v>
      </c>
      <c r="D187" s="2">
        <v>43</v>
      </c>
      <c r="E187" s="6">
        <v>28007</v>
      </c>
      <c r="F187" s="7">
        <v>43816.587337962963</v>
      </c>
      <c r="G187" s="69" t="s">
        <v>4</v>
      </c>
      <c r="H187" s="68">
        <v>1521</v>
      </c>
      <c r="I187" s="8">
        <f t="shared" si="12"/>
        <v>15.363636363636363</v>
      </c>
      <c r="J187" s="90">
        <v>1.972</v>
      </c>
      <c r="K187" s="69">
        <v>99</v>
      </c>
      <c r="L187" s="68">
        <v>400</v>
      </c>
      <c r="M187" s="8">
        <f t="shared" si="13"/>
        <v>4.0404040404040407</v>
      </c>
      <c r="N187" s="90">
        <v>0.65300000000000002</v>
      </c>
      <c r="O187" s="69">
        <f t="shared" si="17"/>
        <v>99</v>
      </c>
      <c r="P187" s="181">
        <f t="shared" si="15"/>
        <v>3.8024999999999998</v>
      </c>
      <c r="Q187" s="77" t="s">
        <v>1357</v>
      </c>
      <c r="V187" s="84">
        <v>0.4368055555555555</v>
      </c>
      <c r="W187" s="85">
        <v>0.59375</v>
      </c>
      <c r="X187" s="86">
        <f t="shared" si="16"/>
        <v>0.1569444444444445</v>
      </c>
      <c r="AA187" s="29"/>
    </row>
    <row r="188" spans="1:27" x14ac:dyDescent="0.3">
      <c r="A188" s="183" t="s">
        <v>6954</v>
      </c>
      <c r="B188" s="68" t="s">
        <v>6955</v>
      </c>
      <c r="C188" s="2" t="s">
        <v>1</v>
      </c>
      <c r="D188" s="2">
        <v>49</v>
      </c>
      <c r="E188" s="6">
        <v>25628</v>
      </c>
      <c r="F188" s="7">
        <v>43816.602152777778</v>
      </c>
      <c r="G188" s="69" t="s">
        <v>4</v>
      </c>
      <c r="H188" s="68">
        <v>1735</v>
      </c>
      <c r="I188" s="8">
        <f t="shared" si="12"/>
        <v>17.525252525252526</v>
      </c>
      <c r="J188" s="90">
        <v>1.32</v>
      </c>
      <c r="K188" s="69">
        <v>99</v>
      </c>
      <c r="L188" s="68">
        <v>456</v>
      </c>
      <c r="M188" s="8">
        <f t="shared" si="13"/>
        <v>4.6060606060606064</v>
      </c>
      <c r="N188" s="90">
        <v>0.92400000000000004</v>
      </c>
      <c r="O188" s="69">
        <f t="shared" si="17"/>
        <v>99</v>
      </c>
      <c r="P188" s="181">
        <f t="shared" si="15"/>
        <v>3.8048245614035086</v>
      </c>
      <c r="Q188" s="77" t="s">
        <v>1357</v>
      </c>
      <c r="V188" s="84">
        <v>0.4458333333333333</v>
      </c>
      <c r="W188" s="85">
        <v>0.60763888888888895</v>
      </c>
      <c r="X188" s="86">
        <f t="shared" si="16"/>
        <v>0.16180555555555565</v>
      </c>
      <c r="AA188" s="29"/>
    </row>
    <row r="189" spans="1:27" x14ac:dyDescent="0.3">
      <c r="A189" s="183" t="s">
        <v>6956</v>
      </c>
      <c r="B189" s="68" t="s">
        <v>1484</v>
      </c>
      <c r="C189" s="2" t="s">
        <v>1</v>
      </c>
      <c r="D189" s="2">
        <v>75</v>
      </c>
      <c r="E189" s="6">
        <v>16156</v>
      </c>
      <c r="F189" s="7">
        <v>43816.642951388887</v>
      </c>
      <c r="G189" s="69" t="s">
        <v>4</v>
      </c>
      <c r="H189" s="68">
        <v>3012</v>
      </c>
      <c r="I189" s="8">
        <f t="shared" si="12"/>
        <v>30.12</v>
      </c>
      <c r="J189" s="90">
        <v>1.8109999999999999</v>
      </c>
      <c r="K189" s="69">
        <v>100</v>
      </c>
      <c r="L189" s="68">
        <v>1031</v>
      </c>
      <c r="M189" s="8">
        <f t="shared" si="13"/>
        <v>10.31</v>
      </c>
      <c r="N189" s="90">
        <v>1.7849999999999999</v>
      </c>
      <c r="O189" s="69">
        <f t="shared" si="17"/>
        <v>100</v>
      </c>
      <c r="P189" s="181">
        <f t="shared" si="15"/>
        <v>2.921435499515034</v>
      </c>
      <c r="Q189" s="77" t="s">
        <v>1357</v>
      </c>
      <c r="V189" s="84">
        <v>0.48819444444444443</v>
      </c>
      <c r="W189" s="85">
        <v>0.64583333333333337</v>
      </c>
      <c r="X189" s="86">
        <f t="shared" si="16"/>
        <v>0.15763888888888894</v>
      </c>
      <c r="AA189" s="29"/>
    </row>
    <row r="190" spans="1:27" x14ac:dyDescent="0.3">
      <c r="A190" s="183" t="s">
        <v>6957</v>
      </c>
      <c r="B190" s="68" t="s">
        <v>6958</v>
      </c>
      <c r="C190" s="2" t="s">
        <v>6</v>
      </c>
      <c r="D190" s="2">
        <v>40</v>
      </c>
      <c r="E190" s="6">
        <v>28983</v>
      </c>
      <c r="F190" s="7">
        <v>43816.656319444446</v>
      </c>
      <c r="G190" s="69" t="s">
        <v>4</v>
      </c>
      <c r="H190" s="68">
        <v>613</v>
      </c>
      <c r="I190" s="8">
        <f t="shared" si="12"/>
        <v>6.13</v>
      </c>
      <c r="J190" s="90">
        <v>0.88400000000000001</v>
      </c>
      <c r="K190" s="69">
        <v>100</v>
      </c>
      <c r="L190" s="68">
        <v>306</v>
      </c>
      <c r="M190" s="8">
        <f t="shared" si="13"/>
        <v>3.06</v>
      </c>
      <c r="N190" s="90">
        <v>0.6</v>
      </c>
      <c r="O190" s="69">
        <f t="shared" si="17"/>
        <v>100</v>
      </c>
      <c r="P190" s="181">
        <f t="shared" si="15"/>
        <v>2.0032679738562091</v>
      </c>
      <c r="Q190" s="77" t="s">
        <v>1357</v>
      </c>
      <c r="V190" s="84">
        <v>0.5</v>
      </c>
      <c r="W190" s="85">
        <v>0.65972222222222221</v>
      </c>
      <c r="X190" s="86">
        <f t="shared" si="16"/>
        <v>0.15972222222222221</v>
      </c>
      <c r="AA190" s="29"/>
    </row>
    <row r="191" spans="1:27" x14ac:dyDescent="0.3">
      <c r="A191" s="183" t="s">
        <v>6961</v>
      </c>
      <c r="B191" s="68" t="s">
        <v>6962</v>
      </c>
      <c r="C191" s="2" t="s">
        <v>1</v>
      </c>
      <c r="D191" s="2">
        <v>60</v>
      </c>
      <c r="E191" s="6">
        <v>21606</v>
      </c>
      <c r="F191" s="7">
        <v>43817.549988425926</v>
      </c>
      <c r="G191" s="69" t="s">
        <v>4</v>
      </c>
      <c r="H191" s="68">
        <v>2835</v>
      </c>
      <c r="I191" s="8">
        <f t="shared" si="12"/>
        <v>28.636363636363637</v>
      </c>
      <c r="J191" s="90">
        <v>1.7809999999999999</v>
      </c>
      <c r="K191" s="69">
        <v>99</v>
      </c>
      <c r="L191" s="68">
        <v>347</v>
      </c>
      <c r="M191" s="8">
        <f t="shared" si="13"/>
        <v>3.5050505050505052</v>
      </c>
      <c r="N191" s="90">
        <v>0.52200000000000002</v>
      </c>
      <c r="O191" s="69">
        <f t="shared" si="17"/>
        <v>99</v>
      </c>
      <c r="P191" s="181">
        <f t="shared" si="15"/>
        <v>8.1700288184438037</v>
      </c>
      <c r="Q191" s="77" t="s">
        <v>6963</v>
      </c>
      <c r="V191" s="84">
        <v>0.42222222222222222</v>
      </c>
      <c r="W191" s="85">
        <v>0.56597222222222221</v>
      </c>
      <c r="X191" s="86">
        <f t="shared" si="16"/>
        <v>0.14374999999999999</v>
      </c>
      <c r="AA191" s="29"/>
    </row>
    <row r="192" spans="1:27" x14ac:dyDescent="0.3">
      <c r="A192" s="183" t="s">
        <v>6964</v>
      </c>
      <c r="B192" s="68" t="s">
        <v>6965</v>
      </c>
      <c r="C192" s="2" t="s">
        <v>1</v>
      </c>
      <c r="D192" s="2">
        <v>62</v>
      </c>
      <c r="E192" s="6">
        <v>20939</v>
      </c>
      <c r="F192" s="7">
        <v>43817.576990740738</v>
      </c>
      <c r="G192" s="69" t="s">
        <v>4</v>
      </c>
      <c r="H192" s="68">
        <v>1356</v>
      </c>
      <c r="I192" s="8">
        <f t="shared" si="12"/>
        <v>13.696969696969697</v>
      </c>
      <c r="J192" s="90">
        <v>1.3879999999999999</v>
      </c>
      <c r="K192" s="69">
        <v>99</v>
      </c>
      <c r="L192" s="68">
        <v>278</v>
      </c>
      <c r="M192" s="8">
        <f t="shared" si="13"/>
        <v>2.808080808080808</v>
      </c>
      <c r="N192" s="90">
        <v>0.61699999999999999</v>
      </c>
      <c r="O192" s="69">
        <f t="shared" si="17"/>
        <v>99</v>
      </c>
      <c r="P192" s="181">
        <f t="shared" si="15"/>
        <v>4.8776978417266186</v>
      </c>
      <c r="Q192" s="77" t="s">
        <v>1357</v>
      </c>
      <c r="V192" s="84">
        <v>0.43263888888888885</v>
      </c>
      <c r="W192" s="85">
        <v>0.58333333333333337</v>
      </c>
      <c r="X192" s="86">
        <f t="shared" si="16"/>
        <v>0.15069444444444452</v>
      </c>
      <c r="AA192" s="29"/>
    </row>
    <row r="193" spans="1:27" x14ac:dyDescent="0.3">
      <c r="A193" s="183" t="s">
        <v>6966</v>
      </c>
      <c r="B193" s="68" t="s">
        <v>6967</v>
      </c>
      <c r="C193" s="2" t="s">
        <v>1</v>
      </c>
      <c r="D193" s="2">
        <v>52</v>
      </c>
      <c r="E193" s="6">
        <v>24615</v>
      </c>
      <c r="F193" s="7">
        <v>43817.593449074076</v>
      </c>
      <c r="G193" s="69" t="s">
        <v>4</v>
      </c>
      <c r="H193" s="68">
        <v>2275</v>
      </c>
      <c r="I193" s="8">
        <f t="shared" si="12"/>
        <v>22.75</v>
      </c>
      <c r="J193" s="90">
        <v>3.552</v>
      </c>
      <c r="K193" s="69">
        <v>100</v>
      </c>
      <c r="L193" s="68">
        <v>451</v>
      </c>
      <c r="M193" s="8">
        <f t="shared" si="13"/>
        <v>4.51</v>
      </c>
      <c r="N193" s="90">
        <v>0.65900000000000003</v>
      </c>
      <c r="O193" s="69">
        <f t="shared" si="17"/>
        <v>100</v>
      </c>
      <c r="P193" s="181">
        <f t="shared" si="15"/>
        <v>5.0443458980044351</v>
      </c>
      <c r="Q193" s="77" t="s">
        <v>1357</v>
      </c>
      <c r="V193" s="84">
        <v>0.4375</v>
      </c>
      <c r="W193" s="85">
        <v>0.60416666666666663</v>
      </c>
      <c r="X193" s="86">
        <f t="shared" si="16"/>
        <v>0.16666666666666663</v>
      </c>
      <c r="AA193" s="29"/>
    </row>
    <row r="194" spans="1:27" x14ac:dyDescent="0.3">
      <c r="A194" s="183" t="s">
        <v>6968</v>
      </c>
      <c r="B194" s="68" t="s">
        <v>6969</v>
      </c>
      <c r="C194" s="2" t="s">
        <v>1</v>
      </c>
      <c r="D194" s="2">
        <v>43</v>
      </c>
      <c r="E194" s="6">
        <v>27992</v>
      </c>
      <c r="F194" s="7">
        <v>43817.614328703705</v>
      </c>
      <c r="G194" s="69" t="s">
        <v>4</v>
      </c>
      <c r="H194" s="68">
        <v>1130</v>
      </c>
      <c r="I194" s="8">
        <f t="shared" si="12"/>
        <v>11.414141414141413</v>
      </c>
      <c r="J194" s="90">
        <v>1.1779999999999999</v>
      </c>
      <c r="K194" s="69">
        <v>99</v>
      </c>
      <c r="L194" s="68">
        <v>282</v>
      </c>
      <c r="M194" s="8">
        <f t="shared" si="13"/>
        <v>2.8484848484848486</v>
      </c>
      <c r="N194" s="90">
        <v>0.59499999999999997</v>
      </c>
      <c r="O194" s="69">
        <f t="shared" si="17"/>
        <v>99</v>
      </c>
      <c r="P194" s="181">
        <f t="shared" si="15"/>
        <v>4.0070921985815602</v>
      </c>
      <c r="Q194" s="77" t="s">
        <v>1357</v>
      </c>
      <c r="V194" s="84">
        <v>0.46597222222222223</v>
      </c>
      <c r="W194" s="85">
        <v>0.61805555555555558</v>
      </c>
      <c r="X194" s="86">
        <f t="shared" si="16"/>
        <v>0.15208333333333335</v>
      </c>
      <c r="AA194" s="29"/>
    </row>
    <row r="195" spans="1:27" x14ac:dyDescent="0.3">
      <c r="A195" s="183" t="s">
        <v>6970</v>
      </c>
      <c r="B195" s="68" t="s">
        <v>1154</v>
      </c>
      <c r="C195" s="2" t="s">
        <v>1</v>
      </c>
      <c r="D195" s="2">
        <v>49</v>
      </c>
      <c r="E195" s="6">
        <v>25604</v>
      </c>
      <c r="F195" s="7">
        <v>43817.632210648146</v>
      </c>
      <c r="G195" s="69" t="s">
        <v>4</v>
      </c>
      <c r="H195" s="68">
        <v>1346</v>
      </c>
      <c r="I195" s="8">
        <f t="shared" ref="I195:I258" si="18">H195/K195</f>
        <v>13.46</v>
      </c>
      <c r="J195" s="90">
        <v>1.1140000000000001</v>
      </c>
      <c r="K195" s="69">
        <v>100</v>
      </c>
      <c r="L195" s="68">
        <v>371</v>
      </c>
      <c r="M195" s="8">
        <f t="shared" ref="M195:M258" si="19">L195/O195</f>
        <v>3.71</v>
      </c>
      <c r="N195" s="90">
        <v>0.68600000000000005</v>
      </c>
      <c r="O195" s="69">
        <f t="shared" si="17"/>
        <v>100</v>
      </c>
      <c r="P195" s="181">
        <f t="shared" ref="P195:P258" si="20">I195/M195</f>
        <v>3.6280323450134775</v>
      </c>
      <c r="Q195" s="77" t="s">
        <v>1357</v>
      </c>
      <c r="V195" s="84">
        <v>0.50138888888888888</v>
      </c>
      <c r="W195" s="85">
        <v>0.65277777777777779</v>
      </c>
      <c r="X195" s="86">
        <f t="shared" ref="X195:X258" si="21">IF(AND(W195&lt;&gt;0,V195&lt;&gt;0),W195-V195,"No_data")</f>
        <v>0.15138888888888891</v>
      </c>
      <c r="AA195" s="29"/>
    </row>
    <row r="196" spans="1:27" x14ac:dyDescent="0.3">
      <c r="A196" s="183" t="s">
        <v>6971</v>
      </c>
      <c r="B196" s="68" t="s">
        <v>6972</v>
      </c>
      <c r="C196" s="2" t="s">
        <v>6</v>
      </c>
      <c r="D196" s="2">
        <v>61</v>
      </c>
      <c r="E196" s="6">
        <v>21350</v>
      </c>
      <c r="F196" s="7">
        <v>43817.648865740739</v>
      </c>
      <c r="G196" s="69" t="s">
        <v>4</v>
      </c>
      <c r="H196" s="68">
        <v>1325</v>
      </c>
      <c r="I196" s="8">
        <f t="shared" si="18"/>
        <v>13.383838383838384</v>
      </c>
      <c r="J196" s="90">
        <v>1.0369999999999999</v>
      </c>
      <c r="K196" s="69">
        <v>99</v>
      </c>
      <c r="L196" s="68">
        <v>555</v>
      </c>
      <c r="M196" s="8">
        <f t="shared" si="19"/>
        <v>5.6060606060606064</v>
      </c>
      <c r="N196" s="90">
        <v>0.753</v>
      </c>
      <c r="O196" s="69">
        <f t="shared" si="17"/>
        <v>99</v>
      </c>
      <c r="P196" s="181">
        <f t="shared" si="20"/>
        <v>2.3873873873873874</v>
      </c>
      <c r="Q196" s="77" t="s">
        <v>1357</v>
      </c>
      <c r="V196" s="84">
        <v>0.52916666666666667</v>
      </c>
      <c r="W196" s="85">
        <v>0.65277777777777779</v>
      </c>
      <c r="X196" s="86">
        <f t="shared" si="21"/>
        <v>0.12361111111111112</v>
      </c>
      <c r="AA196" s="29"/>
    </row>
    <row r="197" spans="1:27" x14ac:dyDescent="0.3">
      <c r="A197" s="183" t="s">
        <v>6973</v>
      </c>
      <c r="B197" s="68" t="s">
        <v>6974</v>
      </c>
      <c r="C197" s="2" t="s">
        <v>1</v>
      </c>
      <c r="D197" s="2">
        <v>54</v>
      </c>
      <c r="E197" s="6">
        <v>23967</v>
      </c>
      <c r="F197" s="7">
        <v>43818.581504629627</v>
      </c>
      <c r="G197" s="69" t="s">
        <v>4</v>
      </c>
      <c r="H197" s="68">
        <v>3622</v>
      </c>
      <c r="I197" s="8">
        <f t="shared" si="18"/>
        <v>36.585858585858588</v>
      </c>
      <c r="J197" s="90">
        <v>2.879</v>
      </c>
      <c r="K197" s="69">
        <v>99</v>
      </c>
      <c r="L197" s="68">
        <v>472</v>
      </c>
      <c r="M197" s="8">
        <f t="shared" si="19"/>
        <v>4.7676767676767673</v>
      </c>
      <c r="N197" s="90">
        <v>0.65200000000000002</v>
      </c>
      <c r="O197" s="69">
        <f t="shared" si="17"/>
        <v>99</v>
      </c>
      <c r="P197" s="181">
        <f t="shared" si="20"/>
        <v>7.6737288135593236</v>
      </c>
      <c r="Q197" s="77" t="s">
        <v>6893</v>
      </c>
      <c r="V197" s="84">
        <v>0.45833333333333331</v>
      </c>
      <c r="W197" s="85">
        <v>0.58333333333333337</v>
      </c>
      <c r="X197" s="86">
        <f t="shared" si="21"/>
        <v>0.12500000000000006</v>
      </c>
      <c r="AA197" s="29"/>
    </row>
    <row r="198" spans="1:27" x14ac:dyDescent="0.3">
      <c r="A198" s="183" t="s">
        <v>6975</v>
      </c>
      <c r="B198" s="68" t="s">
        <v>6976</v>
      </c>
      <c r="C198" s="2" t="s">
        <v>1</v>
      </c>
      <c r="D198" s="2">
        <v>62</v>
      </c>
      <c r="E198" s="6">
        <v>21155</v>
      </c>
      <c r="F198" s="7">
        <v>43818.597337962965</v>
      </c>
      <c r="G198" s="69" t="s">
        <v>4</v>
      </c>
      <c r="H198" s="68">
        <v>1685</v>
      </c>
      <c r="I198" s="8">
        <f t="shared" si="18"/>
        <v>17.020202020202021</v>
      </c>
      <c r="J198" s="90">
        <v>1.4279999999999999</v>
      </c>
      <c r="K198" s="69">
        <v>99</v>
      </c>
      <c r="L198" s="68">
        <v>412</v>
      </c>
      <c r="M198" s="8">
        <f t="shared" si="19"/>
        <v>4.1616161616161618</v>
      </c>
      <c r="N198" s="90">
        <v>0.84199999999999997</v>
      </c>
      <c r="O198" s="69">
        <f t="shared" si="17"/>
        <v>99</v>
      </c>
      <c r="P198" s="181">
        <f t="shared" si="20"/>
        <v>4.0898058252427187</v>
      </c>
      <c r="Q198" s="77" t="s">
        <v>6977</v>
      </c>
      <c r="V198" s="84">
        <v>0.46180555555555558</v>
      </c>
      <c r="W198" s="85">
        <v>0.60763888888888895</v>
      </c>
      <c r="X198" s="86">
        <f t="shared" si="21"/>
        <v>0.14583333333333337</v>
      </c>
      <c r="AA198" s="29"/>
    </row>
    <row r="199" spans="1:27" x14ac:dyDescent="0.3">
      <c r="A199" s="183" t="s">
        <v>6978</v>
      </c>
      <c r="B199" s="68" t="s">
        <v>878</v>
      </c>
      <c r="C199" s="2" t="s">
        <v>1</v>
      </c>
      <c r="D199" s="2">
        <v>72</v>
      </c>
      <c r="E199" s="6">
        <v>17320</v>
      </c>
      <c r="F199" s="7">
        <v>43819.538206018522</v>
      </c>
      <c r="G199" s="69" t="s">
        <v>4</v>
      </c>
      <c r="H199" s="68">
        <v>2275</v>
      </c>
      <c r="I199" s="8">
        <f t="shared" si="18"/>
        <v>22.979797979797979</v>
      </c>
      <c r="J199" s="90">
        <v>1.6220000000000001</v>
      </c>
      <c r="K199" s="69">
        <v>99</v>
      </c>
      <c r="L199" s="68">
        <v>599</v>
      </c>
      <c r="M199" s="8">
        <f t="shared" si="19"/>
        <v>6.0505050505050502</v>
      </c>
      <c r="N199" s="90">
        <v>0.83799999999999997</v>
      </c>
      <c r="O199" s="69">
        <f t="shared" si="17"/>
        <v>99</v>
      </c>
      <c r="P199" s="181">
        <f t="shared" si="20"/>
        <v>3.7979966611018363</v>
      </c>
      <c r="Q199" s="77" t="s">
        <v>1357</v>
      </c>
      <c r="V199" s="84">
        <v>0.40625</v>
      </c>
      <c r="W199" s="85">
        <v>0.54166666666666663</v>
      </c>
      <c r="X199" s="86">
        <f t="shared" si="21"/>
        <v>0.13541666666666663</v>
      </c>
      <c r="AA199" s="29"/>
    </row>
    <row r="200" spans="1:27" x14ac:dyDescent="0.3">
      <c r="A200" s="183" t="s">
        <v>6979</v>
      </c>
      <c r="B200" s="68" t="s">
        <v>6980</v>
      </c>
      <c r="C200" s="2" t="s">
        <v>1</v>
      </c>
      <c r="D200" s="2">
        <v>37</v>
      </c>
      <c r="E200" s="6">
        <v>30199</v>
      </c>
      <c r="F200" s="7">
        <v>43819.553541666668</v>
      </c>
      <c r="G200" s="69" t="s">
        <v>4</v>
      </c>
      <c r="H200" s="68">
        <v>1505</v>
      </c>
      <c r="I200" s="8">
        <f t="shared" si="18"/>
        <v>15.05</v>
      </c>
      <c r="J200" s="90">
        <v>1.306</v>
      </c>
      <c r="K200" s="69">
        <v>100</v>
      </c>
      <c r="L200" s="68">
        <v>364</v>
      </c>
      <c r="M200" s="8">
        <f t="shared" si="19"/>
        <v>3.64</v>
      </c>
      <c r="N200" s="90">
        <v>0.71799999999999997</v>
      </c>
      <c r="O200" s="69">
        <f t="shared" si="17"/>
        <v>100</v>
      </c>
      <c r="P200" s="181">
        <f t="shared" si="20"/>
        <v>4.134615384615385</v>
      </c>
      <c r="Q200" s="77" t="s">
        <v>1357</v>
      </c>
      <c r="V200" s="84">
        <v>0.42152777777777778</v>
      </c>
      <c r="W200" s="85">
        <v>0.55555555555555558</v>
      </c>
      <c r="X200" s="86">
        <f t="shared" si="21"/>
        <v>0.1340277777777778</v>
      </c>
      <c r="AA200" s="29"/>
    </row>
    <row r="201" spans="1:27" x14ac:dyDescent="0.3">
      <c r="A201" s="183" t="s">
        <v>6981</v>
      </c>
      <c r="B201" s="68" t="s">
        <v>1936</v>
      </c>
      <c r="C201" s="2" t="s">
        <v>1</v>
      </c>
      <c r="D201" s="2">
        <v>51</v>
      </c>
      <c r="E201" s="6">
        <v>25044</v>
      </c>
      <c r="F201" s="7">
        <v>43819.5703587963</v>
      </c>
      <c r="G201" s="69" t="s">
        <v>4</v>
      </c>
      <c r="H201" s="68">
        <v>1733</v>
      </c>
      <c r="I201" s="8">
        <f t="shared" si="18"/>
        <v>17.329999999999998</v>
      </c>
      <c r="J201" s="90">
        <v>1.7290000000000001</v>
      </c>
      <c r="K201" s="69">
        <v>100</v>
      </c>
      <c r="L201" s="68">
        <v>404</v>
      </c>
      <c r="M201" s="8">
        <f t="shared" si="19"/>
        <v>4.04</v>
      </c>
      <c r="N201" s="90">
        <v>0.53</v>
      </c>
      <c r="O201" s="69">
        <f t="shared" si="17"/>
        <v>100</v>
      </c>
      <c r="P201" s="181">
        <f t="shared" si="20"/>
        <v>4.2896039603960388</v>
      </c>
      <c r="Q201" s="77" t="s">
        <v>1357</v>
      </c>
      <c r="V201" s="84">
        <v>0.42499999999999999</v>
      </c>
      <c r="W201" s="85">
        <v>0.56944444444444442</v>
      </c>
      <c r="X201" s="86">
        <f t="shared" si="21"/>
        <v>0.14444444444444443</v>
      </c>
      <c r="AA201" s="29"/>
    </row>
    <row r="202" spans="1:27" x14ac:dyDescent="0.3">
      <c r="A202" s="183" t="s">
        <v>6982</v>
      </c>
      <c r="B202" s="68" t="s">
        <v>6983</v>
      </c>
      <c r="C202" s="2" t="s">
        <v>1</v>
      </c>
      <c r="D202" s="2">
        <v>53</v>
      </c>
      <c r="E202" s="6">
        <v>24259</v>
      </c>
      <c r="F202" s="7">
        <v>43822.627349537041</v>
      </c>
      <c r="G202" s="69" t="s">
        <v>4</v>
      </c>
      <c r="H202" s="68">
        <v>1349</v>
      </c>
      <c r="I202" s="8">
        <f t="shared" si="18"/>
        <v>13.626262626262626</v>
      </c>
      <c r="J202" s="90">
        <v>1.3140000000000001</v>
      </c>
      <c r="K202" s="69">
        <v>99</v>
      </c>
      <c r="L202" s="68">
        <v>499</v>
      </c>
      <c r="M202" s="8">
        <f t="shared" si="19"/>
        <v>5.0404040404040407</v>
      </c>
      <c r="N202" s="90">
        <v>0.65300000000000002</v>
      </c>
      <c r="O202" s="69">
        <f t="shared" si="17"/>
        <v>99</v>
      </c>
      <c r="P202" s="181">
        <f t="shared" si="20"/>
        <v>2.7034068136272542</v>
      </c>
      <c r="Q202" s="77" t="s">
        <v>1357</v>
      </c>
      <c r="V202" s="84">
        <v>0.51527777777777783</v>
      </c>
      <c r="W202" s="85">
        <v>0.66666666666666663</v>
      </c>
      <c r="X202" s="86">
        <f t="shared" si="21"/>
        <v>0.1513888888888888</v>
      </c>
      <c r="AA202" s="29"/>
    </row>
    <row r="203" spans="1:27" x14ac:dyDescent="0.3">
      <c r="A203" s="183" t="s">
        <v>6984</v>
      </c>
      <c r="B203" s="68" t="s">
        <v>6985</v>
      </c>
      <c r="C203" s="2" t="s">
        <v>1</v>
      </c>
      <c r="D203" s="2">
        <v>56</v>
      </c>
      <c r="E203" s="6">
        <v>23292</v>
      </c>
      <c r="F203" s="7">
        <v>43822.668356481481</v>
      </c>
      <c r="G203" s="69" t="s">
        <v>4</v>
      </c>
      <c r="H203" s="68">
        <v>2286</v>
      </c>
      <c r="I203" s="8">
        <f t="shared" si="18"/>
        <v>23.09090909090909</v>
      </c>
      <c r="J203" s="90">
        <v>1.526</v>
      </c>
      <c r="K203" s="69">
        <v>99</v>
      </c>
      <c r="L203" s="68">
        <v>642</v>
      </c>
      <c r="M203" s="8">
        <f t="shared" si="19"/>
        <v>6.4848484848484844</v>
      </c>
      <c r="N203" s="90">
        <v>0.76100000000000001</v>
      </c>
      <c r="O203" s="69">
        <f t="shared" si="17"/>
        <v>99</v>
      </c>
      <c r="P203" s="181">
        <f t="shared" si="20"/>
        <v>3.5607476635514019</v>
      </c>
      <c r="Q203" s="77" t="s">
        <v>6893</v>
      </c>
      <c r="V203" s="84">
        <v>0.51944444444444449</v>
      </c>
      <c r="W203" s="85">
        <v>0.67013888888888884</v>
      </c>
      <c r="X203" s="86">
        <f t="shared" si="21"/>
        <v>0.15069444444444435</v>
      </c>
      <c r="AA203" s="29"/>
    </row>
    <row r="204" spans="1:27" x14ac:dyDescent="0.3">
      <c r="A204" s="183" t="s">
        <v>6986</v>
      </c>
      <c r="B204" s="68" t="s">
        <v>5474</v>
      </c>
      <c r="C204" s="2" t="s">
        <v>1</v>
      </c>
      <c r="D204" s="2">
        <v>51</v>
      </c>
      <c r="E204" s="6">
        <v>25066</v>
      </c>
      <c r="F204" s="7">
        <v>43822.683263888888</v>
      </c>
      <c r="G204" s="69" t="s">
        <v>4</v>
      </c>
      <c r="H204" s="68">
        <v>1129</v>
      </c>
      <c r="I204" s="8">
        <f t="shared" si="18"/>
        <v>11.404040404040405</v>
      </c>
      <c r="J204" s="90">
        <v>0.92500000000000004</v>
      </c>
      <c r="K204" s="69">
        <v>99</v>
      </c>
      <c r="L204" s="68">
        <v>395</v>
      </c>
      <c r="M204" s="8">
        <f t="shared" si="19"/>
        <v>3.9898989898989901</v>
      </c>
      <c r="N204" s="90">
        <v>0.78900000000000003</v>
      </c>
      <c r="O204" s="69">
        <f t="shared" si="17"/>
        <v>99</v>
      </c>
      <c r="P204" s="181">
        <f t="shared" si="20"/>
        <v>2.858227848101266</v>
      </c>
      <c r="Q204" s="77" t="s">
        <v>6977</v>
      </c>
      <c r="V204" s="84">
        <v>0.54375000000000007</v>
      </c>
      <c r="W204" s="85">
        <v>0.70138888888888884</v>
      </c>
      <c r="X204" s="86">
        <f t="shared" si="21"/>
        <v>0.15763888888888877</v>
      </c>
      <c r="AA204" s="29"/>
    </row>
    <row r="205" spans="1:27" x14ac:dyDescent="0.3">
      <c r="A205" s="183" t="s">
        <v>6989</v>
      </c>
      <c r="B205" s="68" t="s">
        <v>4228</v>
      </c>
      <c r="C205" s="2" t="s">
        <v>1</v>
      </c>
      <c r="D205" s="2">
        <v>58</v>
      </c>
      <c r="E205" s="6">
        <v>22483</v>
      </c>
      <c r="F205" s="7">
        <v>43823.580358796295</v>
      </c>
      <c r="G205" s="69" t="s">
        <v>4</v>
      </c>
      <c r="H205" s="68">
        <v>2265</v>
      </c>
      <c r="I205" s="8">
        <f t="shared" si="18"/>
        <v>22.65</v>
      </c>
      <c r="J205" s="90">
        <v>1.6919999999999999</v>
      </c>
      <c r="K205" s="69">
        <v>100</v>
      </c>
      <c r="L205" s="68">
        <v>504</v>
      </c>
      <c r="M205" s="8">
        <f t="shared" si="19"/>
        <v>5.04</v>
      </c>
      <c r="N205" s="90">
        <v>0.93799999999999994</v>
      </c>
      <c r="O205" s="69">
        <f t="shared" si="17"/>
        <v>100</v>
      </c>
      <c r="P205" s="181">
        <f t="shared" si="20"/>
        <v>4.4940476190476186</v>
      </c>
      <c r="Q205" s="77" t="s">
        <v>1357</v>
      </c>
      <c r="V205" s="84">
        <v>0.43541666666666662</v>
      </c>
      <c r="W205" s="85">
        <v>0.59027777777777779</v>
      </c>
      <c r="X205" s="86">
        <f t="shared" si="21"/>
        <v>0.15486111111111117</v>
      </c>
      <c r="AA205" s="29"/>
    </row>
    <row r="206" spans="1:27" x14ac:dyDescent="0.3">
      <c r="A206" s="183" t="s">
        <v>6990</v>
      </c>
      <c r="B206" s="68" t="s">
        <v>6991</v>
      </c>
      <c r="C206" s="2" t="s">
        <v>1</v>
      </c>
      <c r="D206" s="2">
        <v>52</v>
      </c>
      <c r="E206" s="6">
        <v>24504</v>
      </c>
      <c r="F206" s="7">
        <v>43823.603020833332</v>
      </c>
      <c r="G206" s="69" t="s">
        <v>4</v>
      </c>
      <c r="H206" s="68">
        <v>1822</v>
      </c>
      <c r="I206" s="8">
        <f t="shared" si="18"/>
        <v>18.404040404040405</v>
      </c>
      <c r="J206" s="90">
        <v>1.577</v>
      </c>
      <c r="K206" s="69">
        <v>99</v>
      </c>
      <c r="L206" s="68">
        <v>531</v>
      </c>
      <c r="M206" s="8">
        <f t="shared" si="19"/>
        <v>5.3636363636363633</v>
      </c>
      <c r="N206" s="90">
        <v>0.76200000000000001</v>
      </c>
      <c r="O206" s="69">
        <f t="shared" si="17"/>
        <v>99</v>
      </c>
      <c r="P206" s="181">
        <f t="shared" si="20"/>
        <v>3.4312617702448214</v>
      </c>
      <c r="Q206" s="77" t="s">
        <v>1357</v>
      </c>
      <c r="V206" s="84">
        <v>0.4548611111111111</v>
      </c>
      <c r="W206" s="85">
        <v>0.60416666666666663</v>
      </c>
      <c r="X206" s="86">
        <f t="shared" si="21"/>
        <v>0.14930555555555552</v>
      </c>
      <c r="AA206" s="29"/>
    </row>
    <row r="207" spans="1:27" x14ac:dyDescent="0.3">
      <c r="A207" s="183" t="s">
        <v>6992</v>
      </c>
      <c r="B207" s="68" t="s">
        <v>6993</v>
      </c>
      <c r="C207" s="2" t="s">
        <v>1</v>
      </c>
      <c r="D207" s="2">
        <v>51</v>
      </c>
      <c r="E207" s="6">
        <v>24962</v>
      </c>
      <c r="F207" s="7">
        <v>43823.659872685188</v>
      </c>
      <c r="G207" s="69" t="s">
        <v>4</v>
      </c>
      <c r="H207" s="68">
        <v>1228</v>
      </c>
      <c r="I207" s="8">
        <f t="shared" si="18"/>
        <v>12.404040404040405</v>
      </c>
      <c r="J207" s="90">
        <v>1.1419999999999999</v>
      </c>
      <c r="K207" s="69">
        <v>99</v>
      </c>
      <c r="L207" s="68">
        <v>357</v>
      </c>
      <c r="M207" s="8">
        <f t="shared" si="19"/>
        <v>3.606060606060606</v>
      </c>
      <c r="N207" s="90">
        <v>0.66700000000000004</v>
      </c>
      <c r="O207" s="69">
        <f t="shared" si="17"/>
        <v>99</v>
      </c>
      <c r="P207" s="181">
        <f t="shared" si="20"/>
        <v>3.4397759103641459</v>
      </c>
      <c r="Q207" s="77" t="s">
        <v>1357</v>
      </c>
      <c r="V207" s="84">
        <v>0.50763888888888886</v>
      </c>
      <c r="W207" s="85">
        <v>0.65972222222222221</v>
      </c>
      <c r="X207" s="86">
        <f t="shared" si="21"/>
        <v>0.15208333333333335</v>
      </c>
      <c r="AA207" s="29"/>
    </row>
    <row r="208" spans="1:27" x14ac:dyDescent="0.3">
      <c r="A208" s="183" t="s">
        <v>6994</v>
      </c>
      <c r="B208" s="68" t="s">
        <v>1481</v>
      </c>
      <c r="C208" s="2" t="s">
        <v>1</v>
      </c>
      <c r="D208" s="2">
        <v>59</v>
      </c>
      <c r="E208" s="6">
        <v>21940</v>
      </c>
      <c r="F208" s="7">
        <v>43826.539270833331</v>
      </c>
      <c r="G208" s="69" t="s">
        <v>4</v>
      </c>
      <c r="H208" s="68">
        <v>1734</v>
      </c>
      <c r="I208" s="8">
        <f t="shared" si="18"/>
        <v>17.515151515151516</v>
      </c>
      <c r="J208" s="90">
        <v>1.137</v>
      </c>
      <c r="K208" s="69">
        <v>99</v>
      </c>
      <c r="L208" s="68">
        <v>582</v>
      </c>
      <c r="M208" s="8">
        <f t="shared" si="19"/>
        <v>5.8787878787878789</v>
      </c>
      <c r="N208" s="90">
        <v>1.0029999999999999</v>
      </c>
      <c r="O208" s="69">
        <f t="shared" ref="O208:O225" si="22">K208</f>
        <v>99</v>
      </c>
      <c r="P208" s="181">
        <f t="shared" si="20"/>
        <v>2.9793814432989691</v>
      </c>
      <c r="Q208" s="77" t="s">
        <v>1357</v>
      </c>
      <c r="V208" s="84">
        <v>0.41319444444444442</v>
      </c>
      <c r="W208" s="85">
        <v>0.54166666666666663</v>
      </c>
      <c r="X208" s="86">
        <f t="shared" si="21"/>
        <v>0.12847222222222221</v>
      </c>
      <c r="AA208" s="29"/>
    </row>
    <row r="209" spans="1:27" x14ac:dyDescent="0.3">
      <c r="A209" s="183" t="s">
        <v>6995</v>
      </c>
      <c r="B209" s="68" t="s">
        <v>6996</v>
      </c>
      <c r="C209" s="2" t="s">
        <v>1</v>
      </c>
      <c r="D209" s="2">
        <v>52</v>
      </c>
      <c r="E209" s="6">
        <v>24566</v>
      </c>
      <c r="F209" s="7">
        <v>43826.55609953704</v>
      </c>
      <c r="G209" s="69" t="s">
        <v>4</v>
      </c>
      <c r="H209" s="68">
        <v>1400</v>
      </c>
      <c r="I209" s="8">
        <f t="shared" si="18"/>
        <v>14</v>
      </c>
      <c r="J209" s="90">
        <v>1.67</v>
      </c>
      <c r="K209" s="69">
        <v>100</v>
      </c>
      <c r="L209" s="68">
        <v>367</v>
      </c>
      <c r="M209" s="8">
        <f t="shared" si="19"/>
        <v>3.67</v>
      </c>
      <c r="N209" s="90">
        <v>0.55100000000000005</v>
      </c>
      <c r="O209" s="69">
        <f t="shared" si="22"/>
        <v>100</v>
      </c>
      <c r="P209" s="181">
        <f t="shared" si="20"/>
        <v>3.8147138964577656</v>
      </c>
      <c r="Q209" s="77" t="s">
        <v>6977</v>
      </c>
      <c r="V209" s="84">
        <v>0.41666666666666669</v>
      </c>
      <c r="W209" s="85">
        <v>0.55555555555555558</v>
      </c>
      <c r="X209" s="86">
        <f t="shared" si="21"/>
        <v>0.1388888888888889</v>
      </c>
      <c r="AA209" s="29"/>
    </row>
    <row r="210" spans="1:27" x14ac:dyDescent="0.3">
      <c r="A210" s="183" t="s">
        <v>6997</v>
      </c>
      <c r="B210" s="68" t="s">
        <v>6998</v>
      </c>
      <c r="C210" s="2" t="s">
        <v>1</v>
      </c>
      <c r="D210" s="2">
        <v>53</v>
      </c>
      <c r="E210" s="6">
        <v>24340</v>
      </c>
      <c r="F210" s="7">
        <v>43826.567685185182</v>
      </c>
      <c r="G210" s="69" t="s">
        <v>4</v>
      </c>
      <c r="H210" s="68">
        <v>1981</v>
      </c>
      <c r="I210" s="8">
        <f t="shared" si="18"/>
        <v>19.809999999999999</v>
      </c>
      <c r="J210" s="90">
        <v>1.619</v>
      </c>
      <c r="K210" s="69">
        <v>100</v>
      </c>
      <c r="L210" s="68">
        <v>402</v>
      </c>
      <c r="M210" s="8">
        <f t="shared" si="19"/>
        <v>4.0199999999999996</v>
      </c>
      <c r="N210" s="90">
        <v>0.56799999999999995</v>
      </c>
      <c r="O210" s="69">
        <f t="shared" si="22"/>
        <v>100</v>
      </c>
      <c r="P210" s="181">
        <f t="shared" si="20"/>
        <v>4.9278606965174134</v>
      </c>
      <c r="Q210" s="77" t="s">
        <v>1357</v>
      </c>
      <c r="V210" s="84">
        <v>0.43402777777777773</v>
      </c>
      <c r="W210" s="85">
        <v>0.56944444444444442</v>
      </c>
      <c r="X210" s="86">
        <f t="shared" si="21"/>
        <v>0.13541666666666669</v>
      </c>
      <c r="AA210" s="29"/>
    </row>
    <row r="211" spans="1:27" x14ac:dyDescent="0.3">
      <c r="A211" s="183" t="s">
        <v>6999</v>
      </c>
      <c r="B211" s="68" t="s">
        <v>7000</v>
      </c>
      <c r="C211" s="2" t="s">
        <v>1</v>
      </c>
      <c r="D211" s="2">
        <v>64</v>
      </c>
      <c r="E211" s="6">
        <v>20416</v>
      </c>
      <c r="F211" s="7">
        <v>43826.58085648148</v>
      </c>
      <c r="G211" s="69" t="s">
        <v>4</v>
      </c>
      <c r="H211" s="68">
        <v>2661</v>
      </c>
      <c r="I211" s="8">
        <f t="shared" si="18"/>
        <v>26.878787878787879</v>
      </c>
      <c r="J211" s="90">
        <v>2.34</v>
      </c>
      <c r="K211" s="69">
        <v>99</v>
      </c>
      <c r="L211" s="68">
        <v>542</v>
      </c>
      <c r="M211" s="8">
        <f t="shared" si="19"/>
        <v>5.4747474747474749</v>
      </c>
      <c r="N211" s="90">
        <v>0.89600000000000002</v>
      </c>
      <c r="O211" s="69">
        <f t="shared" si="22"/>
        <v>99</v>
      </c>
      <c r="P211" s="181">
        <f t="shared" si="20"/>
        <v>4.9095940959409594</v>
      </c>
      <c r="Q211" s="77" t="s">
        <v>1357</v>
      </c>
      <c r="V211" s="84">
        <v>0.46180555555555558</v>
      </c>
      <c r="W211" s="85">
        <v>0.59027777777777779</v>
      </c>
      <c r="X211" s="86">
        <f t="shared" si="21"/>
        <v>0.12847222222222221</v>
      </c>
      <c r="AA211" s="29"/>
    </row>
    <row r="212" spans="1:27" x14ac:dyDescent="0.3">
      <c r="A212" s="183" t="s">
        <v>7001</v>
      </c>
      <c r="B212" s="68" t="s">
        <v>7002</v>
      </c>
      <c r="C212" s="2" t="s">
        <v>1</v>
      </c>
      <c r="D212" s="2">
        <v>54</v>
      </c>
      <c r="E212" s="6">
        <v>23999</v>
      </c>
      <c r="F212" s="7">
        <v>43826.601331018515</v>
      </c>
      <c r="G212" s="69" t="s">
        <v>4</v>
      </c>
      <c r="H212" s="68">
        <v>2794</v>
      </c>
      <c r="I212" s="8">
        <f t="shared" si="18"/>
        <v>27.94</v>
      </c>
      <c r="J212" s="90">
        <v>2.242</v>
      </c>
      <c r="K212" s="69">
        <v>100</v>
      </c>
      <c r="L212" s="68">
        <v>510</v>
      </c>
      <c r="M212" s="8">
        <f t="shared" si="19"/>
        <v>5.0999999999999996</v>
      </c>
      <c r="N212" s="90">
        <v>0.88200000000000001</v>
      </c>
      <c r="O212" s="69">
        <f t="shared" si="22"/>
        <v>100</v>
      </c>
      <c r="P212" s="181">
        <f t="shared" si="20"/>
        <v>5.4784313725490206</v>
      </c>
      <c r="Q212" s="77" t="s">
        <v>1357</v>
      </c>
      <c r="V212" s="84">
        <v>0.46527777777777773</v>
      </c>
      <c r="W212" s="85">
        <v>0.60416666666666663</v>
      </c>
      <c r="X212" s="86">
        <f t="shared" si="21"/>
        <v>0.1388888888888889</v>
      </c>
      <c r="AA212" s="29"/>
    </row>
    <row r="213" spans="1:27" x14ac:dyDescent="0.3">
      <c r="A213" s="183" t="s">
        <v>7003</v>
      </c>
      <c r="B213" s="68" t="s">
        <v>105</v>
      </c>
      <c r="C213" s="2" t="s">
        <v>1</v>
      </c>
      <c r="D213" s="2">
        <v>53</v>
      </c>
      <c r="E213" s="6">
        <v>24148</v>
      </c>
      <c r="F213" s="7">
        <v>43826.614629629628</v>
      </c>
      <c r="G213" s="69" t="s">
        <v>4</v>
      </c>
      <c r="H213" s="68">
        <v>2295</v>
      </c>
      <c r="I213" s="8">
        <f t="shared" si="18"/>
        <v>22.95</v>
      </c>
      <c r="J213" s="90">
        <v>1.4930000000000001</v>
      </c>
      <c r="K213" s="69">
        <v>100</v>
      </c>
      <c r="L213" s="68">
        <v>428</v>
      </c>
      <c r="M213" s="8">
        <f t="shared" si="19"/>
        <v>4.28</v>
      </c>
      <c r="N213" s="90">
        <v>0.71199999999999997</v>
      </c>
      <c r="O213" s="69">
        <f t="shared" si="22"/>
        <v>100</v>
      </c>
      <c r="P213" s="181">
        <f t="shared" si="20"/>
        <v>5.3621495327102799</v>
      </c>
      <c r="Q213" s="77" t="s">
        <v>1357</v>
      </c>
      <c r="V213" s="84">
        <v>0.48125000000000001</v>
      </c>
      <c r="W213" s="85">
        <v>0.63194444444444442</v>
      </c>
      <c r="X213" s="86">
        <f t="shared" si="21"/>
        <v>0.15069444444444441</v>
      </c>
      <c r="AA213" s="29"/>
    </row>
    <row r="214" spans="1:27" x14ac:dyDescent="0.3">
      <c r="A214" s="183" t="s">
        <v>7004</v>
      </c>
      <c r="B214" s="68" t="s">
        <v>7005</v>
      </c>
      <c r="C214" s="2" t="s">
        <v>1</v>
      </c>
      <c r="D214" s="2">
        <v>46</v>
      </c>
      <c r="E214" s="6">
        <v>26694</v>
      </c>
      <c r="F214" s="7">
        <v>43826.627349537041</v>
      </c>
      <c r="G214" s="69" t="s">
        <v>4</v>
      </c>
      <c r="H214" s="68">
        <v>1347</v>
      </c>
      <c r="I214" s="8">
        <f t="shared" si="18"/>
        <v>13.47</v>
      </c>
      <c r="J214" s="90">
        <v>1.0960000000000001</v>
      </c>
      <c r="K214" s="69">
        <v>100</v>
      </c>
      <c r="L214" s="68">
        <v>394</v>
      </c>
      <c r="M214" s="8">
        <f t="shared" si="19"/>
        <v>3.94</v>
      </c>
      <c r="N214" s="90">
        <v>0.6</v>
      </c>
      <c r="O214" s="69">
        <f t="shared" si="22"/>
        <v>100</v>
      </c>
      <c r="P214" s="181">
        <f t="shared" si="20"/>
        <v>3.4187817258883251</v>
      </c>
      <c r="Q214" s="77" t="s">
        <v>1357</v>
      </c>
      <c r="V214" s="84">
        <v>0.4916666666666667</v>
      </c>
      <c r="W214" s="85">
        <v>0.64583333333333337</v>
      </c>
      <c r="X214" s="86">
        <f t="shared" si="21"/>
        <v>0.15416666666666667</v>
      </c>
      <c r="AA214" s="29"/>
    </row>
    <row r="215" spans="1:27" x14ac:dyDescent="0.3">
      <c r="A215" s="183" t="s">
        <v>7006</v>
      </c>
      <c r="B215" s="68" t="s">
        <v>7007</v>
      </c>
      <c r="C215" s="2" t="s">
        <v>6</v>
      </c>
      <c r="D215" s="2">
        <v>23</v>
      </c>
      <c r="E215" s="6">
        <v>35401</v>
      </c>
      <c r="F215" s="7">
        <v>43830.652569444443</v>
      </c>
      <c r="G215" s="69" t="s">
        <v>4</v>
      </c>
      <c r="H215" s="68">
        <v>1016</v>
      </c>
      <c r="I215" s="8">
        <f t="shared" si="18"/>
        <v>10.16</v>
      </c>
      <c r="J215" s="90">
        <v>1.08</v>
      </c>
      <c r="K215" s="69">
        <v>100</v>
      </c>
      <c r="L215" s="68">
        <v>419</v>
      </c>
      <c r="M215" s="8">
        <f t="shared" si="19"/>
        <v>4.1900000000000004</v>
      </c>
      <c r="N215" s="90">
        <v>0.48599999999999999</v>
      </c>
      <c r="O215" s="69">
        <f t="shared" si="22"/>
        <v>100</v>
      </c>
      <c r="P215" s="181">
        <f t="shared" si="20"/>
        <v>2.4248210023866346</v>
      </c>
      <c r="Q215" s="77" t="s">
        <v>7008</v>
      </c>
      <c r="V215" s="84">
        <v>0.50624999999999998</v>
      </c>
      <c r="W215" s="85">
        <v>0.59027777777777779</v>
      </c>
      <c r="X215" s="86">
        <f t="shared" si="21"/>
        <v>8.4027777777777812E-2</v>
      </c>
      <c r="AA215" s="29"/>
    </row>
    <row r="216" spans="1:27" x14ac:dyDescent="0.3">
      <c r="A216" s="183" t="s">
        <v>7009</v>
      </c>
      <c r="B216" s="68" t="s">
        <v>7010</v>
      </c>
      <c r="C216" s="2" t="s">
        <v>6</v>
      </c>
      <c r="D216" s="2">
        <v>36</v>
      </c>
      <c r="E216" s="6">
        <v>30348</v>
      </c>
      <c r="F216" s="7">
        <v>43830.672314814816</v>
      </c>
      <c r="G216" s="69" t="s">
        <v>4</v>
      </c>
      <c r="H216" s="68">
        <v>542</v>
      </c>
      <c r="I216" s="8">
        <f t="shared" si="18"/>
        <v>5.42</v>
      </c>
      <c r="J216" s="90">
        <v>0.66900000000000004</v>
      </c>
      <c r="K216" s="69">
        <v>100</v>
      </c>
      <c r="L216" s="68">
        <v>191</v>
      </c>
      <c r="M216" s="8">
        <f t="shared" si="19"/>
        <v>1.91</v>
      </c>
      <c r="N216" s="90">
        <v>0.69799999999999995</v>
      </c>
      <c r="O216" s="69">
        <f t="shared" si="22"/>
        <v>100</v>
      </c>
      <c r="P216" s="181">
        <f t="shared" si="20"/>
        <v>2.837696335078534</v>
      </c>
      <c r="Q216" s="77" t="s">
        <v>1357</v>
      </c>
      <c r="V216" s="84">
        <v>0.50208333333333333</v>
      </c>
      <c r="W216" s="85">
        <v>0.67708333333333337</v>
      </c>
      <c r="X216" s="86">
        <f t="shared" si="21"/>
        <v>0.17500000000000004</v>
      </c>
      <c r="AA216" s="29"/>
    </row>
    <row r="217" spans="1:27" x14ac:dyDescent="0.3">
      <c r="A217" s="183" t="s">
        <v>8037</v>
      </c>
      <c r="B217" s="68" t="s">
        <v>8038</v>
      </c>
      <c r="C217" s="2" t="s">
        <v>1</v>
      </c>
      <c r="D217" s="2">
        <v>21</v>
      </c>
      <c r="E217" s="6">
        <v>35946</v>
      </c>
      <c r="F217" s="7">
        <v>43832.658495370371</v>
      </c>
      <c r="G217" s="69" t="s">
        <v>4</v>
      </c>
      <c r="H217" s="68">
        <v>1216</v>
      </c>
      <c r="I217" s="8">
        <f t="shared" si="18"/>
        <v>12.16</v>
      </c>
      <c r="J217" s="93">
        <v>1.17</v>
      </c>
      <c r="K217" s="69">
        <v>100</v>
      </c>
      <c r="L217" s="68">
        <v>330</v>
      </c>
      <c r="M217" s="8">
        <f t="shared" si="19"/>
        <v>3.3</v>
      </c>
      <c r="N217" s="93">
        <v>0.52200000000000002</v>
      </c>
      <c r="O217" s="69">
        <f t="shared" si="22"/>
        <v>100</v>
      </c>
      <c r="P217" s="181">
        <f t="shared" si="20"/>
        <v>3.684848484848485</v>
      </c>
      <c r="Q217" s="77" t="s">
        <v>1357</v>
      </c>
      <c r="V217" s="84">
        <v>0.51388888888888895</v>
      </c>
      <c r="W217" s="85">
        <v>0.67013888888888884</v>
      </c>
      <c r="X217" s="86">
        <f t="shared" si="21"/>
        <v>0.15624999999999989</v>
      </c>
      <c r="AA217" s="29"/>
    </row>
    <row r="218" spans="1:27" x14ac:dyDescent="0.3">
      <c r="A218" s="183" t="s">
        <v>8039</v>
      </c>
      <c r="B218" s="68" t="s">
        <v>8040</v>
      </c>
      <c r="C218" s="2" t="s">
        <v>1</v>
      </c>
      <c r="D218" s="2">
        <v>60</v>
      </c>
      <c r="E218" s="6">
        <v>21811</v>
      </c>
      <c r="F218" s="7">
        <v>43833.412499999999</v>
      </c>
      <c r="G218" s="69" t="s">
        <v>71</v>
      </c>
      <c r="H218" s="68">
        <v>2591</v>
      </c>
      <c r="I218" s="8">
        <f t="shared" si="18"/>
        <v>26.171717171717173</v>
      </c>
      <c r="J218" s="93">
        <v>5.44</v>
      </c>
      <c r="K218" s="69">
        <v>99</v>
      </c>
      <c r="L218" s="68">
        <v>549</v>
      </c>
      <c r="M218" s="8">
        <f t="shared" si="19"/>
        <v>5.5454545454545459</v>
      </c>
      <c r="N218" s="93">
        <v>2.4460000000000002</v>
      </c>
      <c r="O218" s="69">
        <f t="shared" si="22"/>
        <v>99</v>
      </c>
      <c r="P218" s="181">
        <f t="shared" si="20"/>
        <v>4.7194899817850633</v>
      </c>
      <c r="Q218" s="77" t="s">
        <v>1357</v>
      </c>
      <c r="V218" s="84">
        <v>0.40972222222222227</v>
      </c>
      <c r="W218" s="85">
        <v>0.56597222222222221</v>
      </c>
      <c r="X218" s="86">
        <f t="shared" si="21"/>
        <v>0.15624999999999994</v>
      </c>
      <c r="AA218" s="29"/>
    </row>
    <row r="219" spans="1:27" x14ac:dyDescent="0.3">
      <c r="A219" s="183" t="s">
        <v>8041</v>
      </c>
      <c r="B219" s="68" t="s">
        <v>8042</v>
      </c>
      <c r="C219" s="2" t="s">
        <v>6</v>
      </c>
      <c r="D219" s="2">
        <v>15</v>
      </c>
      <c r="E219" s="6">
        <v>38155</v>
      </c>
      <c r="F219" s="7">
        <v>43833.506736111114</v>
      </c>
      <c r="G219" s="69" t="s">
        <v>71</v>
      </c>
      <c r="H219" s="68">
        <v>1554</v>
      </c>
      <c r="I219" s="8">
        <f t="shared" si="18"/>
        <v>15.696969696969697</v>
      </c>
      <c r="J219" s="93">
        <v>0.99399999999999999</v>
      </c>
      <c r="K219" s="69">
        <v>99</v>
      </c>
      <c r="L219" s="68">
        <v>313</v>
      </c>
      <c r="M219" s="8">
        <f t="shared" si="19"/>
        <v>3.1616161616161618</v>
      </c>
      <c r="N219" s="93">
        <v>0.42199999999999999</v>
      </c>
      <c r="O219" s="69">
        <f t="shared" si="22"/>
        <v>99</v>
      </c>
      <c r="P219" s="181">
        <f t="shared" si="20"/>
        <v>4.9648562300319483</v>
      </c>
      <c r="Q219" s="77" t="s">
        <v>1357</v>
      </c>
      <c r="V219" s="84">
        <v>0.51388888888888895</v>
      </c>
      <c r="W219" s="85">
        <v>0.65972222222222221</v>
      </c>
      <c r="X219" s="86">
        <f t="shared" si="21"/>
        <v>0.14583333333333326</v>
      </c>
      <c r="AA219" s="32"/>
    </row>
    <row r="220" spans="1:27" x14ac:dyDescent="0.3">
      <c r="A220" s="183" t="s">
        <v>8043</v>
      </c>
      <c r="B220" s="68" t="s">
        <v>8044</v>
      </c>
      <c r="C220" s="2" t="s">
        <v>6</v>
      </c>
      <c r="D220" s="2">
        <v>65</v>
      </c>
      <c r="E220" s="6">
        <v>19911</v>
      </c>
      <c r="F220" s="7">
        <v>43833.516574074078</v>
      </c>
      <c r="G220" s="69" t="s">
        <v>4</v>
      </c>
      <c r="H220" s="68">
        <v>1702</v>
      </c>
      <c r="I220" s="8">
        <f t="shared" si="18"/>
        <v>17.19191919191919</v>
      </c>
      <c r="J220" s="93">
        <v>1.33</v>
      </c>
      <c r="K220" s="69">
        <v>99</v>
      </c>
      <c r="L220" s="68">
        <v>538</v>
      </c>
      <c r="M220" s="8">
        <f t="shared" si="19"/>
        <v>5.4343434343434343</v>
      </c>
      <c r="N220" s="93">
        <v>0.745</v>
      </c>
      <c r="O220" s="69">
        <f t="shared" si="22"/>
        <v>99</v>
      </c>
      <c r="P220" s="181">
        <f t="shared" si="20"/>
        <v>3.1635687732342004</v>
      </c>
      <c r="Q220" s="77" t="s">
        <v>1357</v>
      </c>
      <c r="V220" s="84">
        <v>0.38680555555555557</v>
      </c>
      <c r="W220" s="85">
        <v>0.51736111111111105</v>
      </c>
      <c r="X220" s="86">
        <f t="shared" si="21"/>
        <v>0.13055555555555548</v>
      </c>
      <c r="AA220" s="29"/>
    </row>
    <row r="221" spans="1:27" x14ac:dyDescent="0.3">
      <c r="A221" s="183" t="s">
        <v>8045</v>
      </c>
      <c r="B221" s="68" t="s">
        <v>632</v>
      </c>
      <c r="C221" s="2" t="s">
        <v>1</v>
      </c>
      <c r="D221" s="2">
        <v>38</v>
      </c>
      <c r="E221" s="6">
        <v>29815</v>
      </c>
      <c r="F221" s="7">
        <v>43833.601307870369</v>
      </c>
      <c r="G221" s="69" t="s">
        <v>4</v>
      </c>
      <c r="H221" s="68">
        <v>1073</v>
      </c>
      <c r="I221" s="8">
        <f t="shared" si="18"/>
        <v>10.73</v>
      </c>
      <c r="J221" s="93">
        <v>1.262</v>
      </c>
      <c r="K221" s="69">
        <v>100</v>
      </c>
      <c r="L221" s="68">
        <v>348</v>
      </c>
      <c r="M221" s="8">
        <f t="shared" si="19"/>
        <v>3.48</v>
      </c>
      <c r="N221" s="93">
        <v>0.65900000000000003</v>
      </c>
      <c r="O221" s="69">
        <f t="shared" si="22"/>
        <v>100</v>
      </c>
      <c r="P221" s="181">
        <f t="shared" si="20"/>
        <v>3.0833333333333335</v>
      </c>
      <c r="Q221" s="77" t="s">
        <v>1357</v>
      </c>
      <c r="V221" s="84">
        <v>0.45416666666666666</v>
      </c>
      <c r="W221" s="85">
        <v>0.60416666666666663</v>
      </c>
      <c r="X221" s="86">
        <f t="shared" si="21"/>
        <v>0.14999999999999997</v>
      </c>
      <c r="AA221" s="29"/>
    </row>
    <row r="222" spans="1:27" x14ac:dyDescent="0.3">
      <c r="A222" s="183" t="s">
        <v>8046</v>
      </c>
      <c r="B222" s="68" t="s">
        <v>8047</v>
      </c>
      <c r="C222" s="2" t="s">
        <v>6</v>
      </c>
      <c r="D222" s="2">
        <v>38</v>
      </c>
      <c r="E222" s="6">
        <v>29864</v>
      </c>
      <c r="F222" s="7">
        <v>43833.611979166664</v>
      </c>
      <c r="G222" s="69" t="s">
        <v>4</v>
      </c>
      <c r="H222" s="68">
        <v>642</v>
      </c>
      <c r="I222" s="8">
        <f t="shared" si="18"/>
        <v>6.42</v>
      </c>
      <c r="J222" s="93">
        <v>0.72699999999999998</v>
      </c>
      <c r="K222" s="69">
        <v>100</v>
      </c>
      <c r="L222" s="68">
        <v>343</v>
      </c>
      <c r="M222" s="8">
        <f t="shared" si="19"/>
        <v>3.43</v>
      </c>
      <c r="N222" s="93">
        <v>0.624</v>
      </c>
      <c r="O222" s="69">
        <f t="shared" si="22"/>
        <v>100</v>
      </c>
      <c r="P222" s="181">
        <f t="shared" si="20"/>
        <v>1.8717201166180757</v>
      </c>
      <c r="Q222" s="77" t="s">
        <v>1357</v>
      </c>
      <c r="V222" s="84">
        <v>0.46180555555555558</v>
      </c>
      <c r="W222" s="85">
        <v>0.61458333333333337</v>
      </c>
      <c r="X222" s="86">
        <f t="shared" si="21"/>
        <v>0.15277777777777779</v>
      </c>
      <c r="AA222" s="29"/>
    </row>
    <row r="223" spans="1:27" x14ac:dyDescent="0.3">
      <c r="A223" s="183" t="s">
        <v>8048</v>
      </c>
      <c r="B223" s="68" t="s">
        <v>4193</v>
      </c>
      <c r="C223" s="2" t="s">
        <v>1</v>
      </c>
      <c r="D223" s="2">
        <v>41</v>
      </c>
      <c r="E223" s="6">
        <v>28637</v>
      </c>
      <c r="F223" s="7">
        <v>43833.624097222222</v>
      </c>
      <c r="G223" s="69" t="s">
        <v>4</v>
      </c>
      <c r="H223" s="68">
        <v>1430</v>
      </c>
      <c r="I223" s="8">
        <f t="shared" si="18"/>
        <v>14.444444444444445</v>
      </c>
      <c r="J223" s="93">
        <v>1.9179999999999999</v>
      </c>
      <c r="K223" s="69">
        <v>99</v>
      </c>
      <c r="L223" s="68">
        <v>286</v>
      </c>
      <c r="M223" s="8">
        <f t="shared" si="19"/>
        <v>2.8888888888888888</v>
      </c>
      <c r="N223" s="93">
        <v>0.44900000000000001</v>
      </c>
      <c r="O223" s="69">
        <f t="shared" si="22"/>
        <v>99</v>
      </c>
      <c r="P223" s="181">
        <f t="shared" si="20"/>
        <v>5</v>
      </c>
      <c r="Q223" s="77" t="s">
        <v>1357</v>
      </c>
      <c r="V223" s="84">
        <v>0.48958333333333331</v>
      </c>
      <c r="W223" s="85">
        <v>0.62986111111111109</v>
      </c>
      <c r="X223" s="86">
        <f t="shared" si="21"/>
        <v>0.14027777777777778</v>
      </c>
      <c r="AA223" s="29"/>
    </row>
    <row r="224" spans="1:27" x14ac:dyDescent="0.3">
      <c r="A224" s="183" t="s">
        <v>8049</v>
      </c>
      <c r="B224" s="68" t="s">
        <v>791</v>
      </c>
      <c r="C224" s="2" t="s">
        <v>1</v>
      </c>
      <c r="D224" s="2">
        <v>41</v>
      </c>
      <c r="E224" s="6">
        <v>28755</v>
      </c>
      <c r="F224" s="7">
        <v>43833.669259259259</v>
      </c>
      <c r="G224" s="69" t="s">
        <v>4</v>
      </c>
      <c r="H224" s="68">
        <v>1312</v>
      </c>
      <c r="I224" s="8">
        <f t="shared" si="18"/>
        <v>13.252525252525253</v>
      </c>
      <c r="J224" s="93">
        <v>1.288</v>
      </c>
      <c r="K224" s="69">
        <v>99</v>
      </c>
      <c r="L224" s="68">
        <v>834</v>
      </c>
      <c r="M224" s="8">
        <f t="shared" si="19"/>
        <v>8.4242424242424239</v>
      </c>
      <c r="N224" s="93">
        <v>1.07</v>
      </c>
      <c r="O224" s="69">
        <f t="shared" si="22"/>
        <v>99</v>
      </c>
      <c r="P224" s="181">
        <f t="shared" si="20"/>
        <v>1.5731414868105515</v>
      </c>
      <c r="Q224" s="77" t="s">
        <v>1357</v>
      </c>
      <c r="V224" s="84">
        <v>0.5083333333333333</v>
      </c>
      <c r="W224" s="85">
        <v>0.67222222222222217</v>
      </c>
      <c r="X224" s="86">
        <f t="shared" si="21"/>
        <v>0.16388888888888886</v>
      </c>
      <c r="AA224" s="29"/>
    </row>
    <row r="225" spans="1:27" x14ac:dyDescent="0.3">
      <c r="A225" s="183" t="s">
        <v>8052</v>
      </c>
      <c r="B225" s="68" t="s">
        <v>8053</v>
      </c>
      <c r="C225" s="2" t="s">
        <v>1</v>
      </c>
      <c r="D225" s="2">
        <v>61</v>
      </c>
      <c r="E225" s="6">
        <v>21500</v>
      </c>
      <c r="F225" s="7">
        <v>43836.636087962965</v>
      </c>
      <c r="G225" s="69" t="s">
        <v>4</v>
      </c>
      <c r="H225" s="68">
        <v>2236</v>
      </c>
      <c r="I225" s="8">
        <f t="shared" si="18"/>
        <v>22.36</v>
      </c>
      <c r="J225" s="93">
        <v>2.0379999999999998</v>
      </c>
      <c r="K225" s="69">
        <v>100</v>
      </c>
      <c r="L225" s="68">
        <v>427</v>
      </c>
      <c r="M225" s="8">
        <f t="shared" si="19"/>
        <v>4.2699999999999996</v>
      </c>
      <c r="N225" s="93">
        <v>0.80200000000000005</v>
      </c>
      <c r="O225" s="69">
        <f t="shared" si="22"/>
        <v>100</v>
      </c>
      <c r="P225" s="181">
        <f t="shared" si="20"/>
        <v>5.2365339578454337</v>
      </c>
      <c r="Q225" s="77" t="s">
        <v>1357</v>
      </c>
      <c r="V225" s="84">
        <v>0.49513888888888885</v>
      </c>
      <c r="W225" s="85">
        <v>0.64097222222222217</v>
      </c>
      <c r="X225" s="86">
        <f t="shared" si="21"/>
        <v>0.14583333333333331</v>
      </c>
      <c r="AA225" s="29"/>
    </row>
    <row r="226" spans="1:27" x14ac:dyDescent="0.3">
      <c r="A226" s="183" t="s">
        <v>2265</v>
      </c>
      <c r="B226" s="68" t="s">
        <v>766</v>
      </c>
      <c r="C226" s="2" t="s">
        <v>1</v>
      </c>
      <c r="D226" s="2">
        <v>53</v>
      </c>
      <c r="E226" s="6">
        <v>24344</v>
      </c>
      <c r="F226" s="7">
        <v>43837.55773148148</v>
      </c>
      <c r="G226" s="69" t="s">
        <v>4</v>
      </c>
      <c r="H226" s="68">
        <v>1801</v>
      </c>
      <c r="I226" s="8">
        <f t="shared" si="18"/>
        <v>18.010000000000002</v>
      </c>
      <c r="J226" s="93">
        <v>1.7889999999999999</v>
      </c>
      <c r="K226" s="69">
        <v>100</v>
      </c>
      <c r="L226" s="68">
        <v>339</v>
      </c>
      <c r="M226" s="8">
        <f t="shared" si="19"/>
        <v>3.39</v>
      </c>
      <c r="N226" s="93">
        <v>0.70899999999999996</v>
      </c>
      <c r="O226" s="69">
        <v>100</v>
      </c>
      <c r="P226" s="181">
        <f t="shared" si="20"/>
        <v>5.3126843657817115</v>
      </c>
      <c r="Q226" s="77" t="s">
        <v>1357</v>
      </c>
      <c r="V226" s="84">
        <v>0.4458333333333333</v>
      </c>
      <c r="W226" s="85">
        <v>0.58333333333333337</v>
      </c>
      <c r="X226" s="86">
        <f t="shared" si="21"/>
        <v>0.13750000000000007</v>
      </c>
      <c r="AA226" s="29"/>
    </row>
    <row r="227" spans="1:27" x14ac:dyDescent="0.3">
      <c r="A227" s="183" t="s">
        <v>8054</v>
      </c>
      <c r="B227" s="68" t="s">
        <v>1904</v>
      </c>
      <c r="C227" s="2" t="s">
        <v>1</v>
      </c>
      <c r="D227" s="2">
        <v>67</v>
      </c>
      <c r="E227" s="6">
        <v>19064</v>
      </c>
      <c r="F227" s="7">
        <v>43837.592650462961</v>
      </c>
      <c r="G227" s="69" t="s">
        <v>4</v>
      </c>
      <c r="H227" s="68">
        <v>3920</v>
      </c>
      <c r="I227" s="8">
        <f t="shared" si="18"/>
        <v>39.595959595959599</v>
      </c>
      <c r="J227" s="93">
        <v>5.3049999999999997</v>
      </c>
      <c r="K227" s="69">
        <v>99</v>
      </c>
      <c r="L227" s="68">
        <v>693</v>
      </c>
      <c r="M227" s="8">
        <f t="shared" si="19"/>
        <v>7</v>
      </c>
      <c r="N227" s="93">
        <v>0.67</v>
      </c>
      <c r="O227" s="69">
        <f t="shared" ref="O227:O258" si="23">K227</f>
        <v>99</v>
      </c>
      <c r="P227" s="181">
        <f t="shared" si="20"/>
        <v>5.6565656565656566</v>
      </c>
      <c r="Q227" s="77" t="s">
        <v>1357</v>
      </c>
      <c r="V227" s="84">
        <v>0.4597222222222222</v>
      </c>
      <c r="W227" s="85">
        <v>0.59722222222222221</v>
      </c>
      <c r="X227" s="86">
        <f t="shared" si="21"/>
        <v>0.13750000000000001</v>
      </c>
      <c r="AA227" s="29"/>
    </row>
    <row r="228" spans="1:27" x14ac:dyDescent="0.3">
      <c r="A228" s="183" t="s">
        <v>8055</v>
      </c>
      <c r="B228" s="68" t="s">
        <v>8056</v>
      </c>
      <c r="C228" s="2" t="s">
        <v>1</v>
      </c>
      <c r="D228" s="2">
        <v>45</v>
      </c>
      <c r="E228" s="6">
        <v>27087</v>
      </c>
      <c r="F228" s="7">
        <v>43837.607569444444</v>
      </c>
      <c r="G228" s="69" t="s">
        <v>4</v>
      </c>
      <c r="H228" s="68">
        <v>1878</v>
      </c>
      <c r="I228" s="8">
        <f t="shared" si="18"/>
        <v>18.969696969696969</v>
      </c>
      <c r="J228" s="93">
        <v>2.786</v>
      </c>
      <c r="K228" s="69">
        <v>99</v>
      </c>
      <c r="L228" s="68">
        <v>373</v>
      </c>
      <c r="M228" s="8">
        <f t="shared" si="19"/>
        <v>3.7676767676767677</v>
      </c>
      <c r="N228" s="93">
        <v>0.55000000000000004</v>
      </c>
      <c r="O228" s="69">
        <f t="shared" si="23"/>
        <v>99</v>
      </c>
      <c r="P228" s="181">
        <f t="shared" si="20"/>
        <v>5.0348525469168894</v>
      </c>
      <c r="Q228" s="77" t="s">
        <v>1357</v>
      </c>
      <c r="V228" s="84">
        <v>0.42986111111111108</v>
      </c>
      <c r="W228" s="85">
        <v>0.625</v>
      </c>
      <c r="X228" s="86">
        <f t="shared" si="21"/>
        <v>0.19513888888888892</v>
      </c>
      <c r="AA228" s="29"/>
    </row>
    <row r="229" spans="1:27" x14ac:dyDescent="0.3">
      <c r="A229" s="183" t="s">
        <v>8057</v>
      </c>
      <c r="B229" s="68" t="s">
        <v>77</v>
      </c>
      <c r="C229" s="2" t="s">
        <v>1</v>
      </c>
      <c r="D229" s="2">
        <v>56</v>
      </c>
      <c r="E229" s="6">
        <v>23294</v>
      </c>
      <c r="F229" s="7">
        <v>43838.513726851852</v>
      </c>
      <c r="G229" s="69" t="s">
        <v>4</v>
      </c>
      <c r="H229" s="68">
        <v>1448</v>
      </c>
      <c r="I229" s="8">
        <f t="shared" si="18"/>
        <v>14.48</v>
      </c>
      <c r="J229" s="93">
        <v>1.03</v>
      </c>
      <c r="K229" s="69">
        <v>100</v>
      </c>
      <c r="L229" s="68">
        <v>393</v>
      </c>
      <c r="M229" s="8">
        <f t="shared" si="19"/>
        <v>3.93</v>
      </c>
      <c r="N229" s="93">
        <v>0.68500000000000005</v>
      </c>
      <c r="O229" s="69">
        <f t="shared" si="23"/>
        <v>100</v>
      </c>
      <c r="P229" s="181">
        <f t="shared" si="20"/>
        <v>3.6844783715012723</v>
      </c>
      <c r="Q229" s="77" t="s">
        <v>1357</v>
      </c>
      <c r="V229" s="84">
        <v>0.38055555555555554</v>
      </c>
      <c r="W229" s="85">
        <v>0.51944444444444449</v>
      </c>
      <c r="X229" s="86">
        <f t="shared" si="21"/>
        <v>0.13888888888888895</v>
      </c>
      <c r="AA229" s="29"/>
    </row>
    <row r="230" spans="1:27" x14ac:dyDescent="0.3">
      <c r="A230" s="183" t="s">
        <v>8058</v>
      </c>
      <c r="B230" s="68" t="s">
        <v>8059</v>
      </c>
      <c r="C230" s="2" t="s">
        <v>1</v>
      </c>
      <c r="D230" s="2">
        <v>55</v>
      </c>
      <c r="E230" s="6">
        <v>23453</v>
      </c>
      <c r="F230" s="7">
        <v>43838.600219907406</v>
      </c>
      <c r="G230" s="69" t="s">
        <v>4</v>
      </c>
      <c r="H230" s="68">
        <v>1883</v>
      </c>
      <c r="I230" s="8">
        <f t="shared" si="18"/>
        <v>18.829999999999998</v>
      </c>
      <c r="J230" s="93">
        <v>2.113</v>
      </c>
      <c r="K230" s="69">
        <v>100</v>
      </c>
      <c r="L230" s="68">
        <v>361</v>
      </c>
      <c r="M230" s="8">
        <f t="shared" si="19"/>
        <v>3.61</v>
      </c>
      <c r="N230" s="93">
        <v>0.84</v>
      </c>
      <c r="O230" s="69">
        <f t="shared" si="23"/>
        <v>100</v>
      </c>
      <c r="P230" s="181">
        <f t="shared" si="20"/>
        <v>5.2160664819944591</v>
      </c>
      <c r="Q230" s="77" t="s">
        <v>1357</v>
      </c>
      <c r="V230" s="84">
        <v>0.44513888888888892</v>
      </c>
      <c r="W230" s="85">
        <v>0.60902777777777783</v>
      </c>
      <c r="X230" s="86">
        <f t="shared" si="21"/>
        <v>0.16388888888888892</v>
      </c>
      <c r="AA230" s="29"/>
    </row>
    <row r="231" spans="1:27" x14ac:dyDescent="0.3">
      <c r="A231" s="183" t="s">
        <v>8060</v>
      </c>
      <c r="B231" s="68" t="s">
        <v>8061</v>
      </c>
      <c r="C231" s="2" t="s">
        <v>6</v>
      </c>
      <c r="D231" s="2">
        <v>47</v>
      </c>
      <c r="E231" s="6">
        <v>26332</v>
      </c>
      <c r="F231" s="7">
        <v>43838.651365740741</v>
      </c>
      <c r="G231" s="69" t="s">
        <v>4</v>
      </c>
      <c r="H231" s="68">
        <v>1498</v>
      </c>
      <c r="I231" s="8">
        <f t="shared" si="18"/>
        <v>15.131313131313131</v>
      </c>
      <c r="J231" s="93">
        <v>1.4750000000000001</v>
      </c>
      <c r="K231" s="69">
        <v>99</v>
      </c>
      <c r="L231" s="68">
        <v>486</v>
      </c>
      <c r="M231" s="8">
        <f t="shared" si="19"/>
        <v>4.9090909090909092</v>
      </c>
      <c r="N231" s="93">
        <v>0.82199999999999995</v>
      </c>
      <c r="O231" s="69">
        <f t="shared" si="23"/>
        <v>99</v>
      </c>
      <c r="P231" s="181">
        <f t="shared" si="20"/>
        <v>3.0823045267489713</v>
      </c>
      <c r="Q231" s="77" t="s">
        <v>1357</v>
      </c>
      <c r="V231" s="84">
        <v>0.4694444444444445</v>
      </c>
      <c r="W231" s="85">
        <v>0.65416666666666667</v>
      </c>
      <c r="X231" s="86">
        <f t="shared" si="21"/>
        <v>0.18472222222222218</v>
      </c>
      <c r="AA231" s="29"/>
    </row>
    <row r="232" spans="1:27" x14ac:dyDescent="0.3">
      <c r="A232" s="183" t="s">
        <v>8062</v>
      </c>
      <c r="B232" s="68" t="s">
        <v>7564</v>
      </c>
      <c r="C232" s="2" t="s">
        <v>6</v>
      </c>
      <c r="D232" s="2">
        <v>58</v>
      </c>
      <c r="E232" s="6">
        <v>22301</v>
      </c>
      <c r="F232" s="7">
        <v>43838.664456018516</v>
      </c>
      <c r="G232" s="69" t="s">
        <v>4</v>
      </c>
      <c r="H232" s="68">
        <v>710</v>
      </c>
      <c r="I232" s="8">
        <f t="shared" si="18"/>
        <v>7.1717171717171722</v>
      </c>
      <c r="J232" s="93">
        <v>0.95899999999999996</v>
      </c>
      <c r="K232" s="69">
        <v>99</v>
      </c>
      <c r="L232" s="68">
        <v>282</v>
      </c>
      <c r="M232" s="8">
        <f t="shared" si="19"/>
        <v>2.8484848484848486</v>
      </c>
      <c r="N232" s="93">
        <v>0.41299999999999998</v>
      </c>
      <c r="O232" s="69">
        <f t="shared" si="23"/>
        <v>99</v>
      </c>
      <c r="P232" s="181">
        <f t="shared" si="20"/>
        <v>2.5177304964539009</v>
      </c>
      <c r="Q232" s="77" t="s">
        <v>1357</v>
      </c>
      <c r="V232" s="84">
        <v>0.50277777777777777</v>
      </c>
      <c r="W232" s="85">
        <v>0.66875000000000007</v>
      </c>
      <c r="X232" s="86">
        <f t="shared" si="21"/>
        <v>0.1659722222222223</v>
      </c>
      <c r="AA232" s="29"/>
    </row>
    <row r="233" spans="1:27" x14ac:dyDescent="0.3">
      <c r="A233" s="183" t="s">
        <v>8063</v>
      </c>
      <c r="B233" s="68" t="s">
        <v>8064</v>
      </c>
      <c r="C233" s="2" t="s">
        <v>1</v>
      </c>
      <c r="D233" s="2">
        <v>63</v>
      </c>
      <c r="E233" s="6">
        <v>20734</v>
      </c>
      <c r="F233" s="7">
        <v>43838.696886574071</v>
      </c>
      <c r="G233" s="69" t="s">
        <v>4</v>
      </c>
      <c r="H233" s="68">
        <v>1535</v>
      </c>
      <c r="I233" s="8">
        <f t="shared" si="18"/>
        <v>15.505050505050505</v>
      </c>
      <c r="J233" s="93">
        <v>1.395</v>
      </c>
      <c r="K233" s="69">
        <v>99</v>
      </c>
      <c r="L233" s="68">
        <v>337</v>
      </c>
      <c r="M233" s="8">
        <f t="shared" si="19"/>
        <v>3.404040404040404</v>
      </c>
      <c r="N233" s="93">
        <v>0.68400000000000005</v>
      </c>
      <c r="O233" s="69">
        <f t="shared" si="23"/>
        <v>99</v>
      </c>
      <c r="P233" s="181">
        <f t="shared" si="20"/>
        <v>4.5548961424332344</v>
      </c>
      <c r="Q233" s="77" t="s">
        <v>1357</v>
      </c>
      <c r="V233" s="84">
        <v>0.53402777777777777</v>
      </c>
      <c r="W233" s="85">
        <v>0.69930555555555562</v>
      </c>
      <c r="X233" s="86">
        <f t="shared" si="21"/>
        <v>0.16527777777777786</v>
      </c>
      <c r="AA233" s="29"/>
    </row>
    <row r="234" spans="1:27" x14ac:dyDescent="0.3">
      <c r="A234" s="183" t="s">
        <v>8065</v>
      </c>
      <c r="B234" s="68" t="s">
        <v>8066</v>
      </c>
      <c r="C234" s="2" t="s">
        <v>1</v>
      </c>
      <c r="D234" s="2">
        <v>71</v>
      </c>
      <c r="E234" s="6">
        <v>17668</v>
      </c>
      <c r="F234" s="7">
        <v>43839.516458333332</v>
      </c>
      <c r="G234" s="69" t="s">
        <v>4</v>
      </c>
      <c r="H234" s="68">
        <v>1361</v>
      </c>
      <c r="I234" s="8">
        <f t="shared" si="18"/>
        <v>13.747474747474747</v>
      </c>
      <c r="J234" s="93">
        <v>1.024</v>
      </c>
      <c r="K234" s="69">
        <v>99</v>
      </c>
      <c r="L234" s="68">
        <v>441</v>
      </c>
      <c r="M234" s="8">
        <f t="shared" si="19"/>
        <v>4.4545454545454541</v>
      </c>
      <c r="N234" s="93">
        <v>0.73199999999999998</v>
      </c>
      <c r="O234" s="69">
        <f t="shared" si="23"/>
        <v>99</v>
      </c>
      <c r="P234" s="181">
        <f t="shared" si="20"/>
        <v>3.0861678004535151</v>
      </c>
      <c r="Q234" s="77" t="s">
        <v>1357</v>
      </c>
      <c r="V234" s="84">
        <v>0.39583333333333331</v>
      </c>
      <c r="W234" s="85">
        <v>0.53472222222222221</v>
      </c>
      <c r="X234" s="86">
        <f t="shared" si="21"/>
        <v>0.1388888888888889</v>
      </c>
      <c r="AA234" s="29"/>
    </row>
    <row r="235" spans="1:27" x14ac:dyDescent="0.3">
      <c r="A235" s="183" t="s">
        <v>8067</v>
      </c>
      <c r="B235" s="68" t="s">
        <v>8068</v>
      </c>
      <c r="C235" s="2" t="s">
        <v>1</v>
      </c>
      <c r="D235" s="2">
        <v>59</v>
      </c>
      <c r="E235" s="6">
        <v>21961</v>
      </c>
      <c r="F235" s="7">
        <v>43839.543553240743</v>
      </c>
      <c r="G235" s="69" t="s">
        <v>4</v>
      </c>
      <c r="H235" s="68">
        <v>1846</v>
      </c>
      <c r="I235" s="8">
        <f t="shared" si="18"/>
        <v>18.46</v>
      </c>
      <c r="J235" s="93">
        <v>1.611</v>
      </c>
      <c r="K235" s="69">
        <v>100</v>
      </c>
      <c r="L235" s="68">
        <v>456</v>
      </c>
      <c r="M235" s="8">
        <f t="shared" si="19"/>
        <v>4.5599999999999996</v>
      </c>
      <c r="N235" s="93">
        <v>0.60799999999999998</v>
      </c>
      <c r="O235" s="69">
        <f t="shared" si="23"/>
        <v>100</v>
      </c>
      <c r="P235" s="181">
        <f t="shared" si="20"/>
        <v>4.0482456140350882</v>
      </c>
      <c r="Q235" s="77" t="s">
        <v>1357</v>
      </c>
      <c r="V235" s="84">
        <v>0.41180555555555554</v>
      </c>
      <c r="W235" s="85">
        <v>0.54722222222222217</v>
      </c>
      <c r="X235" s="86">
        <f t="shared" si="21"/>
        <v>0.13541666666666663</v>
      </c>
      <c r="AA235" s="29"/>
    </row>
    <row r="236" spans="1:27" x14ac:dyDescent="0.3">
      <c r="A236" s="183" t="s">
        <v>8069</v>
      </c>
      <c r="B236" s="68" t="s">
        <v>1083</v>
      </c>
      <c r="C236" s="2" t="s">
        <v>1</v>
      </c>
      <c r="D236" s="2">
        <v>46</v>
      </c>
      <c r="E236" s="6">
        <v>26885</v>
      </c>
      <c r="F236" s="7">
        <v>43839.554594907408</v>
      </c>
      <c r="G236" s="69" t="s">
        <v>4</v>
      </c>
      <c r="H236" s="68">
        <v>1532</v>
      </c>
      <c r="I236" s="8">
        <f t="shared" si="18"/>
        <v>15.474747474747474</v>
      </c>
      <c r="J236" s="93">
        <v>1.288</v>
      </c>
      <c r="K236" s="69">
        <v>99</v>
      </c>
      <c r="L236" s="68">
        <v>308</v>
      </c>
      <c r="M236" s="8">
        <f t="shared" si="19"/>
        <v>3.1111111111111112</v>
      </c>
      <c r="N236" s="93">
        <v>0.63700000000000001</v>
      </c>
      <c r="O236" s="69">
        <f t="shared" si="23"/>
        <v>99</v>
      </c>
      <c r="P236" s="181">
        <f t="shared" si="20"/>
        <v>4.9740259740259738</v>
      </c>
      <c r="Q236" s="77" t="s">
        <v>1357</v>
      </c>
      <c r="V236" s="84">
        <v>0.41875000000000001</v>
      </c>
      <c r="W236" s="85">
        <v>0.55902777777777779</v>
      </c>
      <c r="X236" s="86">
        <f t="shared" si="21"/>
        <v>0.14027777777777778</v>
      </c>
      <c r="AA236" s="29"/>
    </row>
    <row r="237" spans="1:27" x14ac:dyDescent="0.3">
      <c r="A237" s="183" t="s">
        <v>8070</v>
      </c>
      <c r="B237" s="68" t="s">
        <v>1398</v>
      </c>
      <c r="C237" s="2" t="s">
        <v>1</v>
      </c>
      <c r="D237" s="2">
        <v>48</v>
      </c>
      <c r="E237" s="6">
        <v>26002</v>
      </c>
      <c r="F237" s="7">
        <v>43839.566030092596</v>
      </c>
      <c r="G237" s="69" t="s">
        <v>4</v>
      </c>
      <c r="H237" s="68">
        <v>1124</v>
      </c>
      <c r="I237" s="8">
        <f t="shared" si="18"/>
        <v>11.353535353535353</v>
      </c>
      <c r="J237" s="93">
        <v>1.1459999999999999</v>
      </c>
      <c r="K237" s="69">
        <v>99</v>
      </c>
      <c r="L237" s="68">
        <v>421</v>
      </c>
      <c r="M237" s="8">
        <f t="shared" si="19"/>
        <v>4.2525252525252526</v>
      </c>
      <c r="N237" s="93">
        <v>0.88500000000000001</v>
      </c>
      <c r="O237" s="69">
        <f t="shared" si="23"/>
        <v>99</v>
      </c>
      <c r="P237" s="181">
        <f t="shared" si="20"/>
        <v>2.669833729216152</v>
      </c>
      <c r="Q237" s="77" t="s">
        <v>1357</v>
      </c>
      <c r="V237" s="84">
        <v>0.45277777777777778</v>
      </c>
      <c r="W237" s="85">
        <v>0.58194444444444449</v>
      </c>
      <c r="X237" s="86">
        <f t="shared" si="21"/>
        <v>0.12916666666666671</v>
      </c>
      <c r="AA237" s="29"/>
    </row>
    <row r="238" spans="1:27" x14ac:dyDescent="0.3">
      <c r="A238" s="183" t="s">
        <v>8071</v>
      </c>
      <c r="B238" s="68" t="s">
        <v>1743</v>
      </c>
      <c r="C238" s="2" t="s">
        <v>1</v>
      </c>
      <c r="D238" s="2">
        <v>57</v>
      </c>
      <c r="E238" s="6">
        <v>22821</v>
      </c>
      <c r="F238" s="7">
        <v>43839.590636574074</v>
      </c>
      <c r="G238" s="69" t="s">
        <v>4</v>
      </c>
      <c r="H238" s="68">
        <v>2301</v>
      </c>
      <c r="I238" s="8">
        <f t="shared" si="18"/>
        <v>23.01</v>
      </c>
      <c r="J238" s="93">
        <v>2.008</v>
      </c>
      <c r="K238" s="69">
        <v>100</v>
      </c>
      <c r="L238" s="68">
        <v>464</v>
      </c>
      <c r="M238" s="8">
        <f t="shared" si="19"/>
        <v>4.6399999999999997</v>
      </c>
      <c r="N238" s="93">
        <v>0.628</v>
      </c>
      <c r="O238" s="69">
        <f t="shared" si="23"/>
        <v>100</v>
      </c>
      <c r="P238" s="181">
        <f t="shared" si="20"/>
        <v>4.9590517241379315</v>
      </c>
      <c r="Q238" s="77" t="s">
        <v>1357</v>
      </c>
      <c r="V238" s="84">
        <v>0.46180555555555558</v>
      </c>
      <c r="W238" s="85">
        <v>0.59375</v>
      </c>
      <c r="X238" s="86">
        <f t="shared" si="21"/>
        <v>0.13194444444444442</v>
      </c>
      <c r="AA238" s="29"/>
    </row>
    <row r="239" spans="1:27" x14ac:dyDescent="0.3">
      <c r="A239" s="183" t="s">
        <v>8072</v>
      </c>
      <c r="B239" s="68" t="s">
        <v>5957</v>
      </c>
      <c r="C239" s="2" t="s">
        <v>1</v>
      </c>
      <c r="D239" s="2">
        <v>62</v>
      </c>
      <c r="E239" s="6">
        <v>21186</v>
      </c>
      <c r="F239" s="7">
        <v>43839.601597222223</v>
      </c>
      <c r="G239" s="69" t="s">
        <v>4</v>
      </c>
      <c r="H239" s="68">
        <v>2172</v>
      </c>
      <c r="I239" s="8">
        <f t="shared" si="18"/>
        <v>21.939393939393938</v>
      </c>
      <c r="J239" s="93">
        <v>1.5169999999999999</v>
      </c>
      <c r="K239" s="69">
        <v>99</v>
      </c>
      <c r="L239" s="68">
        <v>384</v>
      </c>
      <c r="M239" s="8">
        <f t="shared" si="19"/>
        <v>3.8787878787878789</v>
      </c>
      <c r="N239" s="93">
        <v>0.57599999999999996</v>
      </c>
      <c r="O239" s="69">
        <f t="shared" si="23"/>
        <v>99</v>
      </c>
      <c r="P239" s="181">
        <f t="shared" si="20"/>
        <v>5.6562499999999991</v>
      </c>
      <c r="Q239" s="77" t="s">
        <v>1357</v>
      </c>
      <c r="V239" s="84">
        <v>0.4694444444444445</v>
      </c>
      <c r="W239" s="85">
        <v>0.61111111111111105</v>
      </c>
      <c r="X239" s="86">
        <f t="shared" si="21"/>
        <v>0.14166666666666655</v>
      </c>
      <c r="AA239" s="29"/>
    </row>
    <row r="240" spans="1:27" x14ac:dyDescent="0.3">
      <c r="A240" s="183" t="s">
        <v>8073</v>
      </c>
      <c r="B240" s="68" t="s">
        <v>8074</v>
      </c>
      <c r="C240" s="2" t="s">
        <v>1</v>
      </c>
      <c r="D240" s="2">
        <v>44</v>
      </c>
      <c r="E240" s="6">
        <v>27440</v>
      </c>
      <c r="F240" s="7">
        <v>43839.618715277778</v>
      </c>
      <c r="G240" s="69" t="s">
        <v>4</v>
      </c>
      <c r="H240" s="68">
        <v>1319</v>
      </c>
      <c r="I240" s="8">
        <f t="shared" si="18"/>
        <v>13.323232323232324</v>
      </c>
      <c r="J240" s="93">
        <v>1.0960000000000001</v>
      </c>
      <c r="K240" s="69">
        <v>99</v>
      </c>
      <c r="L240" s="68">
        <v>384</v>
      </c>
      <c r="M240" s="8">
        <f t="shared" si="19"/>
        <v>3.8787878787878789</v>
      </c>
      <c r="N240" s="93">
        <v>0.71799999999999997</v>
      </c>
      <c r="O240" s="69">
        <f t="shared" si="23"/>
        <v>99</v>
      </c>
      <c r="P240" s="181">
        <f t="shared" si="20"/>
        <v>3.4348958333333335</v>
      </c>
      <c r="Q240" s="77" t="s">
        <v>1357</v>
      </c>
      <c r="V240" s="84">
        <v>0.50694444444444442</v>
      </c>
      <c r="W240" s="85">
        <v>0.62847222222222221</v>
      </c>
      <c r="X240" s="86">
        <f t="shared" si="21"/>
        <v>0.12152777777777779</v>
      </c>
      <c r="AA240" s="29"/>
    </row>
    <row r="241" spans="1:27" x14ac:dyDescent="0.3">
      <c r="A241" s="183" t="s">
        <v>8075</v>
      </c>
      <c r="B241" s="68" t="s">
        <v>4436</v>
      </c>
      <c r="C241" s="2" t="s">
        <v>1</v>
      </c>
      <c r="D241" s="2">
        <v>41</v>
      </c>
      <c r="E241" s="6">
        <v>28569</v>
      </c>
      <c r="F241" s="7">
        <v>43840.510520833333</v>
      </c>
      <c r="G241" s="69" t="s">
        <v>4</v>
      </c>
      <c r="H241" s="68">
        <v>1224</v>
      </c>
      <c r="I241" s="8">
        <f t="shared" si="18"/>
        <v>12.363636363636363</v>
      </c>
      <c r="J241" s="93">
        <v>0.94199999999999995</v>
      </c>
      <c r="K241" s="69">
        <v>99</v>
      </c>
      <c r="L241" s="68">
        <v>452</v>
      </c>
      <c r="M241" s="8">
        <f t="shared" si="19"/>
        <v>4.5656565656565657</v>
      </c>
      <c r="N241" s="93">
        <v>0.83499999999999996</v>
      </c>
      <c r="O241" s="69">
        <f t="shared" si="23"/>
        <v>99</v>
      </c>
      <c r="P241" s="181">
        <f t="shared" si="20"/>
        <v>2.7079646017699113</v>
      </c>
      <c r="Q241" s="77" t="s">
        <v>1357</v>
      </c>
      <c r="V241" s="84">
        <v>0.3840277777777778</v>
      </c>
      <c r="W241" s="85">
        <v>0.51736111111111105</v>
      </c>
      <c r="X241" s="86">
        <f t="shared" si="21"/>
        <v>0.13333333333333325</v>
      </c>
      <c r="AA241" s="29"/>
    </row>
    <row r="242" spans="1:27" x14ac:dyDescent="0.3">
      <c r="A242" s="183" t="s">
        <v>8076</v>
      </c>
      <c r="B242" s="68" t="s">
        <v>8077</v>
      </c>
      <c r="C242" s="2" t="s">
        <v>1</v>
      </c>
      <c r="D242" s="2">
        <v>46</v>
      </c>
      <c r="E242" s="6">
        <v>26761</v>
      </c>
      <c r="F242" s="7">
        <v>43840.575798611113</v>
      </c>
      <c r="G242" s="69" t="s">
        <v>4</v>
      </c>
      <c r="H242" s="68">
        <v>1929</v>
      </c>
      <c r="I242" s="8">
        <f t="shared" si="18"/>
        <v>19.484848484848484</v>
      </c>
      <c r="J242" s="93">
        <v>1.6930000000000001</v>
      </c>
      <c r="K242" s="69">
        <v>99</v>
      </c>
      <c r="L242" s="68">
        <v>359</v>
      </c>
      <c r="M242" s="8">
        <f t="shared" si="19"/>
        <v>3.6262626262626263</v>
      </c>
      <c r="N242" s="93">
        <v>0.58199999999999996</v>
      </c>
      <c r="O242" s="69">
        <f t="shared" si="23"/>
        <v>99</v>
      </c>
      <c r="P242" s="181">
        <f t="shared" si="20"/>
        <v>5.3732590529247908</v>
      </c>
      <c r="Q242" s="77" t="s">
        <v>1357</v>
      </c>
      <c r="V242" s="84">
        <v>0.43263888888888885</v>
      </c>
      <c r="W242" s="85">
        <v>0.57986111111111105</v>
      </c>
      <c r="X242" s="86">
        <f t="shared" si="21"/>
        <v>0.1472222222222222</v>
      </c>
      <c r="AA242" s="29"/>
    </row>
    <row r="243" spans="1:27" x14ac:dyDescent="0.3">
      <c r="A243" s="183" t="s">
        <v>8078</v>
      </c>
      <c r="B243" s="68" t="s">
        <v>464</v>
      </c>
      <c r="C243" s="2" t="s">
        <v>1</v>
      </c>
      <c r="D243" s="2">
        <v>53</v>
      </c>
      <c r="E243" s="6">
        <v>24318</v>
      </c>
      <c r="F243" s="7">
        <v>43840.587002314816</v>
      </c>
      <c r="G243" s="69" t="s">
        <v>4</v>
      </c>
      <c r="H243" s="68">
        <v>2036</v>
      </c>
      <c r="I243" s="8">
        <f t="shared" si="18"/>
        <v>20.36</v>
      </c>
      <c r="J243" s="93">
        <v>1.4670000000000001</v>
      </c>
      <c r="K243" s="69">
        <v>100</v>
      </c>
      <c r="L243" s="68">
        <v>446</v>
      </c>
      <c r="M243" s="8">
        <f t="shared" si="19"/>
        <v>4.46</v>
      </c>
      <c r="N243" s="93">
        <v>0.64200000000000002</v>
      </c>
      <c r="O243" s="69">
        <f t="shared" si="23"/>
        <v>100</v>
      </c>
      <c r="P243" s="181">
        <f t="shared" si="20"/>
        <v>4.565022421524664</v>
      </c>
      <c r="Q243" s="77" t="s">
        <v>1357</v>
      </c>
      <c r="V243" s="84">
        <v>0.44305555555555554</v>
      </c>
      <c r="W243" s="85">
        <v>0.59027777777777779</v>
      </c>
      <c r="X243" s="86">
        <f t="shared" si="21"/>
        <v>0.14722222222222225</v>
      </c>
      <c r="AA243" s="29"/>
    </row>
    <row r="244" spans="1:27" x14ac:dyDescent="0.3">
      <c r="A244" s="183" t="s">
        <v>8079</v>
      </c>
      <c r="B244" s="68" t="s">
        <v>1863</v>
      </c>
      <c r="C244" s="2" t="s">
        <v>1</v>
      </c>
      <c r="D244" s="2">
        <v>55</v>
      </c>
      <c r="E244" s="6">
        <v>23417</v>
      </c>
      <c r="F244" s="7">
        <v>43840.597824074073</v>
      </c>
      <c r="G244" s="69" t="s">
        <v>4</v>
      </c>
      <c r="H244" s="68">
        <v>2499</v>
      </c>
      <c r="I244" s="8">
        <f t="shared" si="18"/>
        <v>24.99</v>
      </c>
      <c r="J244" s="93">
        <v>2.1949999999999998</v>
      </c>
      <c r="K244" s="69">
        <v>100</v>
      </c>
      <c r="L244" s="68">
        <v>503</v>
      </c>
      <c r="M244" s="8">
        <f t="shared" si="19"/>
        <v>5.03</v>
      </c>
      <c r="N244" s="93">
        <v>0.73099999999999998</v>
      </c>
      <c r="O244" s="69">
        <f t="shared" si="23"/>
        <v>100</v>
      </c>
      <c r="P244" s="181">
        <f t="shared" si="20"/>
        <v>4.9681908548707749</v>
      </c>
      <c r="Q244" s="77" t="s">
        <v>1357</v>
      </c>
      <c r="V244" s="84">
        <v>0.46875</v>
      </c>
      <c r="W244" s="85">
        <v>0.60902777777777783</v>
      </c>
      <c r="X244" s="86">
        <f t="shared" si="21"/>
        <v>0.14027777777777783</v>
      </c>
      <c r="AA244" s="29"/>
    </row>
    <row r="245" spans="1:27" x14ac:dyDescent="0.3">
      <c r="A245" s="183" t="s">
        <v>8080</v>
      </c>
      <c r="B245" s="68" t="s">
        <v>8081</v>
      </c>
      <c r="C245" s="2" t="s">
        <v>1</v>
      </c>
      <c r="D245" s="2">
        <v>67</v>
      </c>
      <c r="E245" s="6">
        <v>19207</v>
      </c>
      <c r="F245" s="7">
        <v>43844.561863425923</v>
      </c>
      <c r="G245" s="69" t="s">
        <v>4</v>
      </c>
      <c r="H245" s="68">
        <v>2313</v>
      </c>
      <c r="I245" s="8">
        <f t="shared" si="18"/>
        <v>23.13</v>
      </c>
      <c r="J245" s="93">
        <v>2.0030000000000001</v>
      </c>
      <c r="K245" s="69">
        <v>100</v>
      </c>
      <c r="L245" s="68">
        <v>478</v>
      </c>
      <c r="M245" s="8">
        <f t="shared" si="19"/>
        <v>4.78</v>
      </c>
      <c r="N245" s="93">
        <v>0.629</v>
      </c>
      <c r="O245" s="69">
        <f t="shared" si="23"/>
        <v>100</v>
      </c>
      <c r="P245" s="181">
        <f t="shared" si="20"/>
        <v>4.8389121338912133</v>
      </c>
      <c r="Q245" s="77" t="s">
        <v>1357</v>
      </c>
      <c r="V245" s="84">
        <v>0.42708333333333331</v>
      </c>
      <c r="W245" s="85">
        <v>0.5625</v>
      </c>
      <c r="X245" s="86">
        <f t="shared" si="21"/>
        <v>0.13541666666666669</v>
      </c>
      <c r="AA245" s="29"/>
    </row>
    <row r="246" spans="1:27" x14ac:dyDescent="0.3">
      <c r="A246" s="183" t="s">
        <v>8082</v>
      </c>
      <c r="B246" s="68" t="s">
        <v>640</v>
      </c>
      <c r="C246" s="2" t="s">
        <v>1</v>
      </c>
      <c r="D246" s="2">
        <v>43</v>
      </c>
      <c r="E246" s="6">
        <v>27888</v>
      </c>
      <c r="F246" s="7">
        <v>43844.5862037037</v>
      </c>
      <c r="G246" s="69" t="s">
        <v>4</v>
      </c>
      <c r="H246" s="68">
        <v>1380</v>
      </c>
      <c r="I246" s="8">
        <f t="shared" si="18"/>
        <v>13.939393939393939</v>
      </c>
      <c r="J246" s="93">
        <v>1.659</v>
      </c>
      <c r="K246" s="69">
        <v>99</v>
      </c>
      <c r="L246" s="68">
        <v>314</v>
      </c>
      <c r="M246" s="8">
        <f t="shared" si="19"/>
        <v>3.1717171717171717</v>
      </c>
      <c r="N246" s="93">
        <v>0.80900000000000005</v>
      </c>
      <c r="O246" s="69">
        <f t="shared" si="23"/>
        <v>99</v>
      </c>
      <c r="P246" s="181">
        <f t="shared" si="20"/>
        <v>4.3949044585987265</v>
      </c>
      <c r="Q246" s="77" t="s">
        <v>1357</v>
      </c>
      <c r="V246" s="84">
        <v>0.44722222222222219</v>
      </c>
      <c r="W246" s="85">
        <v>0.58680555555555558</v>
      </c>
      <c r="X246" s="86">
        <f t="shared" si="21"/>
        <v>0.13958333333333339</v>
      </c>
      <c r="AA246" s="29"/>
    </row>
    <row r="247" spans="1:27" x14ac:dyDescent="0.3">
      <c r="A247" s="183" t="s">
        <v>8083</v>
      </c>
      <c r="B247" s="68" t="s">
        <v>8084</v>
      </c>
      <c r="C247" s="2" t="s">
        <v>6</v>
      </c>
      <c r="D247" s="2">
        <v>49</v>
      </c>
      <c r="E247" s="6">
        <v>25720</v>
      </c>
      <c r="F247" s="7">
        <v>43844.642685185187</v>
      </c>
      <c r="G247" s="69" t="s">
        <v>4</v>
      </c>
      <c r="H247" s="68">
        <v>1061</v>
      </c>
      <c r="I247" s="8">
        <f t="shared" si="18"/>
        <v>10.717171717171718</v>
      </c>
      <c r="J247" s="93">
        <v>0.96899999999999997</v>
      </c>
      <c r="K247" s="69">
        <v>99</v>
      </c>
      <c r="L247" s="68">
        <v>319</v>
      </c>
      <c r="M247" s="8">
        <f t="shared" si="19"/>
        <v>3.2222222222222223</v>
      </c>
      <c r="N247" s="93">
        <v>0.70799999999999996</v>
      </c>
      <c r="O247" s="69">
        <f t="shared" si="23"/>
        <v>99</v>
      </c>
      <c r="P247" s="181">
        <f t="shared" si="20"/>
        <v>3.3260188087774298</v>
      </c>
      <c r="Q247" s="77" t="s">
        <v>1357</v>
      </c>
      <c r="V247" s="84">
        <v>0.52152777777777781</v>
      </c>
      <c r="W247" s="85">
        <v>0.67708333333333337</v>
      </c>
      <c r="X247" s="86">
        <f t="shared" si="21"/>
        <v>0.15555555555555556</v>
      </c>
      <c r="AA247" s="29"/>
    </row>
    <row r="248" spans="1:27" x14ac:dyDescent="0.3">
      <c r="A248" s="183" t="s">
        <v>8085</v>
      </c>
      <c r="B248" s="68" t="s">
        <v>6699</v>
      </c>
      <c r="C248" s="2" t="s">
        <v>1</v>
      </c>
      <c r="D248" s="2">
        <v>65</v>
      </c>
      <c r="E248" s="6">
        <v>20072</v>
      </c>
      <c r="F248" s="7">
        <v>43845.515798611108</v>
      </c>
      <c r="G248" s="69" t="s">
        <v>4</v>
      </c>
      <c r="H248" s="68">
        <v>1695</v>
      </c>
      <c r="I248" s="8">
        <f t="shared" si="18"/>
        <v>16.95</v>
      </c>
      <c r="J248" s="93">
        <v>2.641</v>
      </c>
      <c r="K248" s="69">
        <v>100</v>
      </c>
      <c r="L248" s="68">
        <v>370</v>
      </c>
      <c r="M248" s="8">
        <f t="shared" si="19"/>
        <v>3.7</v>
      </c>
      <c r="N248" s="93">
        <v>0.77200000000000002</v>
      </c>
      <c r="O248" s="69">
        <f t="shared" si="23"/>
        <v>100</v>
      </c>
      <c r="P248" s="181">
        <f t="shared" si="20"/>
        <v>4.5810810810810807</v>
      </c>
      <c r="Q248" s="77" t="s">
        <v>1357</v>
      </c>
      <c r="V248" s="84">
        <v>0.3840277777777778</v>
      </c>
      <c r="W248" s="85">
        <v>0.52083333333333337</v>
      </c>
      <c r="X248" s="86">
        <f t="shared" si="21"/>
        <v>0.13680555555555557</v>
      </c>
      <c r="AA248" s="29"/>
    </row>
    <row r="249" spans="1:27" x14ac:dyDescent="0.3">
      <c r="A249" s="183" t="s">
        <v>8086</v>
      </c>
      <c r="B249" s="68" t="s">
        <v>8087</v>
      </c>
      <c r="C249" s="2" t="s">
        <v>6</v>
      </c>
      <c r="D249" s="2">
        <v>58</v>
      </c>
      <c r="E249" s="6">
        <v>22639</v>
      </c>
      <c r="F249" s="7">
        <v>43845.5309837963</v>
      </c>
      <c r="G249" s="69" t="s">
        <v>4</v>
      </c>
      <c r="H249" s="68">
        <v>1955</v>
      </c>
      <c r="I249" s="8">
        <f t="shared" si="18"/>
        <v>19.747474747474747</v>
      </c>
      <c r="J249" s="93">
        <v>2.323</v>
      </c>
      <c r="K249" s="69">
        <v>99</v>
      </c>
      <c r="L249" s="68">
        <v>960</v>
      </c>
      <c r="M249" s="8">
        <f t="shared" si="19"/>
        <v>9.6969696969696972</v>
      </c>
      <c r="N249" s="93">
        <v>1.044</v>
      </c>
      <c r="O249" s="69">
        <f t="shared" si="23"/>
        <v>99</v>
      </c>
      <c r="P249" s="181">
        <f t="shared" si="20"/>
        <v>2.0364583333333335</v>
      </c>
      <c r="Q249" s="77" t="s">
        <v>1357</v>
      </c>
      <c r="V249" s="84">
        <v>0.38819444444444445</v>
      </c>
      <c r="W249" s="85">
        <v>0.53472222222222221</v>
      </c>
      <c r="X249" s="86">
        <f t="shared" si="21"/>
        <v>0.14652777777777776</v>
      </c>
      <c r="AA249" s="29"/>
    </row>
    <row r="250" spans="1:27" x14ac:dyDescent="0.3">
      <c r="A250" s="183" t="s">
        <v>8088</v>
      </c>
      <c r="B250" s="68" t="s">
        <v>1871</v>
      </c>
      <c r="C250" s="2" t="s">
        <v>1</v>
      </c>
      <c r="D250" s="2">
        <v>48</v>
      </c>
      <c r="E250" s="6">
        <v>26028</v>
      </c>
      <c r="F250" s="7">
        <v>43845.5469212963</v>
      </c>
      <c r="G250" s="69" t="s">
        <v>4</v>
      </c>
      <c r="H250" s="68">
        <v>1331</v>
      </c>
      <c r="I250" s="8">
        <f t="shared" si="18"/>
        <v>13.444444444444445</v>
      </c>
      <c r="J250" s="93">
        <v>1.2629999999999999</v>
      </c>
      <c r="K250" s="69">
        <v>99</v>
      </c>
      <c r="L250" s="68">
        <v>421</v>
      </c>
      <c r="M250" s="8">
        <f t="shared" si="19"/>
        <v>4.2525252525252526</v>
      </c>
      <c r="N250" s="93">
        <v>0.69</v>
      </c>
      <c r="O250" s="69">
        <f t="shared" si="23"/>
        <v>99</v>
      </c>
      <c r="P250" s="181">
        <f t="shared" si="20"/>
        <v>3.1615201900237531</v>
      </c>
      <c r="Q250" s="77" t="s">
        <v>1357</v>
      </c>
      <c r="V250" s="84">
        <v>0.3979166666666667</v>
      </c>
      <c r="W250" s="85">
        <v>0.54861111111111105</v>
      </c>
      <c r="X250" s="86">
        <f t="shared" si="21"/>
        <v>0.15069444444444435</v>
      </c>
      <c r="AA250" s="29"/>
    </row>
    <row r="251" spans="1:27" x14ac:dyDescent="0.3">
      <c r="A251" s="183" t="s">
        <v>8089</v>
      </c>
      <c r="B251" s="68" t="s">
        <v>8090</v>
      </c>
      <c r="C251" s="2" t="s">
        <v>1</v>
      </c>
      <c r="D251" s="2">
        <v>49</v>
      </c>
      <c r="E251" s="6">
        <v>25750</v>
      </c>
      <c r="F251" s="7">
        <v>43845.559652777774</v>
      </c>
      <c r="G251" s="69" t="s">
        <v>4</v>
      </c>
      <c r="H251" s="68">
        <v>1276</v>
      </c>
      <c r="I251" s="8">
        <f t="shared" si="18"/>
        <v>12.888888888888889</v>
      </c>
      <c r="J251" s="93">
        <v>1.236</v>
      </c>
      <c r="K251" s="69">
        <v>99</v>
      </c>
      <c r="L251" s="68">
        <v>279</v>
      </c>
      <c r="M251" s="8">
        <f t="shared" si="19"/>
        <v>2.8181818181818183</v>
      </c>
      <c r="N251" s="93">
        <v>0.71899999999999997</v>
      </c>
      <c r="O251" s="69">
        <f t="shared" si="23"/>
        <v>99</v>
      </c>
      <c r="P251" s="181">
        <f t="shared" si="20"/>
        <v>4.5734767025089607</v>
      </c>
      <c r="Q251" s="77" t="s">
        <v>1357</v>
      </c>
      <c r="V251" s="84">
        <v>0.40833333333333338</v>
      </c>
      <c r="W251" s="85">
        <v>0.56944444444444442</v>
      </c>
      <c r="X251" s="86">
        <f t="shared" si="21"/>
        <v>0.16111111111111104</v>
      </c>
      <c r="AA251" s="29"/>
    </row>
    <row r="252" spans="1:27" x14ac:dyDescent="0.3">
      <c r="A252" s="183" t="s">
        <v>8091</v>
      </c>
      <c r="B252" s="68" t="s">
        <v>4591</v>
      </c>
      <c r="C252" s="2" t="s">
        <v>1</v>
      </c>
      <c r="D252" s="2">
        <v>56</v>
      </c>
      <c r="E252" s="6">
        <v>23107</v>
      </c>
      <c r="F252" s="7">
        <v>43845.580925925926</v>
      </c>
      <c r="G252" s="69" t="s">
        <v>4</v>
      </c>
      <c r="H252" s="68">
        <v>1801</v>
      </c>
      <c r="I252" s="8">
        <f t="shared" si="18"/>
        <v>18.19191919191919</v>
      </c>
      <c r="J252" s="93">
        <v>1.4550000000000001</v>
      </c>
      <c r="K252" s="69">
        <v>99</v>
      </c>
      <c r="L252" s="68">
        <v>269</v>
      </c>
      <c r="M252" s="8">
        <f t="shared" si="19"/>
        <v>2.7171717171717171</v>
      </c>
      <c r="N252" s="93">
        <v>0.57199999999999995</v>
      </c>
      <c r="O252" s="69">
        <f t="shared" si="23"/>
        <v>99</v>
      </c>
      <c r="P252" s="181">
        <f t="shared" si="20"/>
        <v>6.6951672862453524</v>
      </c>
      <c r="Q252" s="77" t="s">
        <v>1357</v>
      </c>
      <c r="V252" s="84">
        <v>0.4152777777777778</v>
      </c>
      <c r="W252" s="85">
        <v>0.58333333333333337</v>
      </c>
      <c r="X252" s="86">
        <f t="shared" si="21"/>
        <v>0.16805555555555557</v>
      </c>
      <c r="AA252" s="29"/>
    </row>
    <row r="253" spans="1:27" x14ac:dyDescent="0.3">
      <c r="A253" s="183" t="s">
        <v>8092</v>
      </c>
      <c r="B253" s="68" t="s">
        <v>1073</v>
      </c>
      <c r="C253" s="2" t="s">
        <v>1</v>
      </c>
      <c r="D253" s="2">
        <v>76</v>
      </c>
      <c r="E253" s="6">
        <v>15989</v>
      </c>
      <c r="F253" s="7">
        <v>43845.596979166665</v>
      </c>
      <c r="G253" s="69" t="s">
        <v>4</v>
      </c>
      <c r="H253" s="68">
        <v>1657</v>
      </c>
      <c r="I253" s="8">
        <f t="shared" si="18"/>
        <v>16.57</v>
      </c>
      <c r="J253" s="93">
        <v>1.5589999999999999</v>
      </c>
      <c r="K253" s="69">
        <v>100</v>
      </c>
      <c r="L253" s="68">
        <v>716</v>
      </c>
      <c r="M253" s="8">
        <f t="shared" si="19"/>
        <v>7.16</v>
      </c>
      <c r="N253" s="93">
        <v>0.94</v>
      </c>
      <c r="O253" s="69">
        <f t="shared" si="23"/>
        <v>100</v>
      </c>
      <c r="P253" s="181">
        <f t="shared" si="20"/>
        <v>2.314245810055866</v>
      </c>
      <c r="Q253" s="77" t="s">
        <v>1357</v>
      </c>
      <c r="V253" s="84">
        <v>0.41666666666666669</v>
      </c>
      <c r="W253" s="85">
        <v>0.59722222222222221</v>
      </c>
      <c r="X253" s="86">
        <f t="shared" si="21"/>
        <v>0.18055555555555552</v>
      </c>
      <c r="AA253" s="29"/>
    </row>
    <row r="254" spans="1:27" x14ac:dyDescent="0.3">
      <c r="A254" s="183" t="s">
        <v>8093</v>
      </c>
      <c r="B254" s="68" t="s">
        <v>8094</v>
      </c>
      <c r="C254" s="2" t="s">
        <v>1</v>
      </c>
      <c r="D254" s="2">
        <v>42</v>
      </c>
      <c r="E254" s="6">
        <v>28399</v>
      </c>
      <c r="F254" s="7">
        <v>43845.612511574072</v>
      </c>
      <c r="G254" s="69" t="s">
        <v>4</v>
      </c>
      <c r="H254" s="68">
        <v>987</v>
      </c>
      <c r="I254" s="8">
        <f t="shared" si="18"/>
        <v>9.9696969696969688</v>
      </c>
      <c r="J254" s="93">
        <v>1.1020000000000001</v>
      </c>
      <c r="K254" s="69">
        <v>99</v>
      </c>
      <c r="L254" s="68">
        <v>242</v>
      </c>
      <c r="M254" s="8">
        <f t="shared" si="19"/>
        <v>2.4444444444444446</v>
      </c>
      <c r="N254" s="93">
        <v>0.53900000000000003</v>
      </c>
      <c r="O254" s="69">
        <f t="shared" si="23"/>
        <v>99</v>
      </c>
      <c r="P254" s="181">
        <f t="shared" si="20"/>
        <v>4.0785123966942143</v>
      </c>
      <c r="Q254" s="77" t="s">
        <v>1357</v>
      </c>
      <c r="V254" s="84">
        <v>0.46666666666666662</v>
      </c>
      <c r="W254" s="85">
        <v>0.61805555555555558</v>
      </c>
      <c r="X254" s="86">
        <f t="shared" si="21"/>
        <v>0.15138888888888896</v>
      </c>
      <c r="AA254" s="29"/>
    </row>
    <row r="255" spans="1:27" x14ac:dyDescent="0.3">
      <c r="A255" s="183" t="s">
        <v>2342</v>
      </c>
      <c r="B255" s="68" t="s">
        <v>191</v>
      </c>
      <c r="C255" s="2" t="s">
        <v>1</v>
      </c>
      <c r="D255" s="2">
        <v>50</v>
      </c>
      <c r="E255" s="6">
        <v>25393</v>
      </c>
      <c r="F255" s="7">
        <v>43845.627280092594</v>
      </c>
      <c r="G255" s="69" t="s">
        <v>4</v>
      </c>
      <c r="H255" s="68">
        <v>2089</v>
      </c>
      <c r="I255" s="8">
        <f t="shared" si="18"/>
        <v>21.1010101010101</v>
      </c>
      <c r="J255" s="93">
        <v>1.946</v>
      </c>
      <c r="K255" s="69">
        <v>99</v>
      </c>
      <c r="L255" s="68">
        <v>496</v>
      </c>
      <c r="M255" s="8">
        <f t="shared" si="19"/>
        <v>5.0101010101010104</v>
      </c>
      <c r="N255" s="93">
        <v>0.96399999999999997</v>
      </c>
      <c r="O255" s="69">
        <f t="shared" si="23"/>
        <v>99</v>
      </c>
      <c r="P255" s="181">
        <f t="shared" si="20"/>
        <v>4.2116935483870961</v>
      </c>
      <c r="Q255" s="77" t="s">
        <v>1357</v>
      </c>
      <c r="V255" s="84">
        <v>0.49305555555555558</v>
      </c>
      <c r="W255" s="85">
        <v>0.63194444444444442</v>
      </c>
      <c r="X255" s="86">
        <f t="shared" si="21"/>
        <v>0.13888888888888884</v>
      </c>
      <c r="AA255" s="29"/>
    </row>
    <row r="256" spans="1:27" x14ac:dyDescent="0.3">
      <c r="A256" s="183" t="s">
        <v>8095</v>
      </c>
      <c r="B256" s="68" t="s">
        <v>7902</v>
      </c>
      <c r="C256" s="2" t="s">
        <v>1</v>
      </c>
      <c r="D256" s="2">
        <v>42</v>
      </c>
      <c r="E256" s="6">
        <v>28159</v>
      </c>
      <c r="F256" s="7">
        <v>43845.652638888889</v>
      </c>
      <c r="G256" s="69" t="s">
        <v>4</v>
      </c>
      <c r="H256" s="68">
        <v>987</v>
      </c>
      <c r="I256" s="8">
        <f t="shared" si="18"/>
        <v>9.9696969696969688</v>
      </c>
      <c r="J256" s="93">
        <v>1.0149999999999999</v>
      </c>
      <c r="K256" s="69">
        <v>99</v>
      </c>
      <c r="L256" s="68">
        <v>333</v>
      </c>
      <c r="M256" s="8">
        <f t="shared" si="19"/>
        <v>3.3636363636363638</v>
      </c>
      <c r="N256" s="93">
        <v>0.72099999999999997</v>
      </c>
      <c r="O256" s="69">
        <f t="shared" si="23"/>
        <v>99</v>
      </c>
      <c r="P256" s="181">
        <f t="shared" si="20"/>
        <v>2.9639639639639634</v>
      </c>
      <c r="Q256" s="77" t="s">
        <v>1357</v>
      </c>
      <c r="V256" s="84">
        <v>0.49652777777777773</v>
      </c>
      <c r="W256" s="85">
        <v>0.67013888888888884</v>
      </c>
      <c r="X256" s="86">
        <f t="shared" si="21"/>
        <v>0.1736111111111111</v>
      </c>
      <c r="AA256" s="29"/>
    </row>
    <row r="257" spans="1:27" x14ac:dyDescent="0.3">
      <c r="A257" s="183" t="s">
        <v>8096</v>
      </c>
      <c r="B257" s="68" t="s">
        <v>8097</v>
      </c>
      <c r="C257" s="2" t="s">
        <v>6</v>
      </c>
      <c r="D257" s="2">
        <v>77</v>
      </c>
      <c r="E257" s="6">
        <v>15705</v>
      </c>
      <c r="F257" s="7">
        <v>43845.679884259262</v>
      </c>
      <c r="G257" s="69" t="s">
        <v>4</v>
      </c>
      <c r="H257" s="68">
        <v>1543</v>
      </c>
      <c r="I257" s="8">
        <f t="shared" si="18"/>
        <v>15.43</v>
      </c>
      <c r="J257" s="93">
        <v>1.343</v>
      </c>
      <c r="K257" s="69">
        <v>100</v>
      </c>
      <c r="L257" s="68">
        <v>472</v>
      </c>
      <c r="M257" s="8">
        <f t="shared" si="19"/>
        <v>4.72</v>
      </c>
      <c r="N257" s="93">
        <v>0.97499999999999998</v>
      </c>
      <c r="O257" s="69">
        <f t="shared" si="23"/>
        <v>100</v>
      </c>
      <c r="P257" s="181">
        <f t="shared" si="20"/>
        <v>3.2690677966101696</v>
      </c>
      <c r="Q257" s="77" t="s">
        <v>1357</v>
      </c>
      <c r="V257" s="84">
        <v>0.50972222222222219</v>
      </c>
      <c r="W257" s="85">
        <v>0.68055555555555547</v>
      </c>
      <c r="X257" s="86">
        <f t="shared" si="21"/>
        <v>0.17083333333333328</v>
      </c>
      <c r="AA257" s="29"/>
    </row>
    <row r="258" spans="1:27" x14ac:dyDescent="0.3">
      <c r="A258" s="183" t="s">
        <v>8098</v>
      </c>
      <c r="B258" s="68" t="s">
        <v>1786</v>
      </c>
      <c r="C258" s="2" t="s">
        <v>1</v>
      </c>
      <c r="D258" s="2">
        <v>59</v>
      </c>
      <c r="E258" s="6">
        <v>22168</v>
      </c>
      <c r="F258" s="7">
        <v>43846.581064814818</v>
      </c>
      <c r="G258" s="69" t="s">
        <v>4</v>
      </c>
      <c r="H258" s="68">
        <v>1852</v>
      </c>
      <c r="I258" s="8">
        <f t="shared" si="18"/>
        <v>18.707070707070706</v>
      </c>
      <c r="J258" s="93">
        <v>1.6679999999999999</v>
      </c>
      <c r="K258" s="69">
        <v>99</v>
      </c>
      <c r="L258" s="68">
        <v>426</v>
      </c>
      <c r="M258" s="8">
        <f t="shared" si="19"/>
        <v>4.3030303030303028</v>
      </c>
      <c r="N258" s="93">
        <v>0.59699999999999998</v>
      </c>
      <c r="O258" s="69">
        <f t="shared" si="23"/>
        <v>99</v>
      </c>
      <c r="P258" s="181">
        <f t="shared" si="20"/>
        <v>4.347417840375587</v>
      </c>
      <c r="Q258" s="77" t="s">
        <v>1357</v>
      </c>
      <c r="V258" s="84">
        <v>0.43263888888888885</v>
      </c>
      <c r="W258" s="85">
        <v>0.58333333333333337</v>
      </c>
      <c r="X258" s="86">
        <f t="shared" si="21"/>
        <v>0.15069444444444452</v>
      </c>
      <c r="AA258" s="29"/>
    </row>
    <row r="259" spans="1:27" x14ac:dyDescent="0.3">
      <c r="A259" s="183" t="s">
        <v>8099</v>
      </c>
      <c r="B259" s="68" t="s">
        <v>8100</v>
      </c>
      <c r="C259" s="2" t="s">
        <v>1</v>
      </c>
      <c r="D259" s="2">
        <v>53</v>
      </c>
      <c r="E259" s="6">
        <v>24331</v>
      </c>
      <c r="F259" s="7">
        <v>43846.59443287037</v>
      </c>
      <c r="G259" s="69" t="s">
        <v>4</v>
      </c>
      <c r="H259" s="68">
        <v>2702</v>
      </c>
      <c r="I259" s="8">
        <f t="shared" ref="I259:I322" si="24">H259/K259</f>
        <v>27.02</v>
      </c>
      <c r="J259" s="93">
        <v>1.47</v>
      </c>
      <c r="K259" s="69">
        <v>100</v>
      </c>
      <c r="L259" s="68">
        <v>448</v>
      </c>
      <c r="M259" s="8">
        <f t="shared" ref="M259:M322" si="25">L259/O259</f>
        <v>4.4800000000000004</v>
      </c>
      <c r="N259" s="93">
        <v>0.627</v>
      </c>
      <c r="O259" s="69">
        <f t="shared" ref="O259:O290" si="26">K259</f>
        <v>100</v>
      </c>
      <c r="P259" s="181">
        <f t="shared" ref="P259:P322" si="27">I259/M259</f>
        <v>6.0312499999999991</v>
      </c>
      <c r="Q259" s="77" t="s">
        <v>1357</v>
      </c>
      <c r="V259" s="84">
        <v>0.4513888888888889</v>
      </c>
      <c r="W259" s="85">
        <v>0.60416666666666663</v>
      </c>
      <c r="X259" s="86">
        <f t="shared" ref="X259:X322" si="28">IF(AND(W259&lt;&gt;0,V259&lt;&gt;0),W259-V259,"No_data")</f>
        <v>0.15277777777777773</v>
      </c>
      <c r="AA259" s="29"/>
    </row>
    <row r="260" spans="1:27" x14ac:dyDescent="0.3">
      <c r="A260" s="183" t="s">
        <v>8101</v>
      </c>
      <c r="B260" s="68" t="s">
        <v>744</v>
      </c>
      <c r="C260" s="2" t="s">
        <v>1</v>
      </c>
      <c r="D260" s="2">
        <v>54</v>
      </c>
      <c r="E260" s="6">
        <v>24025</v>
      </c>
      <c r="F260" s="7">
        <v>43846.612002314818</v>
      </c>
      <c r="G260" s="69" t="s">
        <v>4</v>
      </c>
      <c r="H260" s="68">
        <v>1406</v>
      </c>
      <c r="I260" s="8">
        <f t="shared" si="24"/>
        <v>14.202020202020202</v>
      </c>
      <c r="J260" s="93">
        <v>1.2290000000000001</v>
      </c>
      <c r="K260" s="69">
        <v>99</v>
      </c>
      <c r="L260" s="68">
        <v>745</v>
      </c>
      <c r="M260" s="8">
        <f t="shared" si="25"/>
        <v>7.5252525252525251</v>
      </c>
      <c r="N260" s="93">
        <v>0.76100000000000001</v>
      </c>
      <c r="O260" s="69">
        <f t="shared" si="26"/>
        <v>99</v>
      </c>
      <c r="P260" s="181">
        <f t="shared" si="27"/>
        <v>1.887248322147651</v>
      </c>
      <c r="Q260" s="77" t="s">
        <v>1357</v>
      </c>
      <c r="V260" s="84">
        <v>0.4694444444444445</v>
      </c>
      <c r="W260" s="85">
        <v>0.625</v>
      </c>
      <c r="X260" s="86">
        <f t="shared" si="28"/>
        <v>0.1555555555555555</v>
      </c>
      <c r="AA260" s="29"/>
    </row>
    <row r="261" spans="1:27" x14ac:dyDescent="0.3">
      <c r="A261" s="183" t="s">
        <v>8102</v>
      </c>
      <c r="B261" s="68" t="s">
        <v>1609</v>
      </c>
      <c r="C261" s="2" t="s">
        <v>1</v>
      </c>
      <c r="D261" s="2">
        <v>45</v>
      </c>
      <c r="E261" s="6">
        <v>27345</v>
      </c>
      <c r="F261" s="7">
        <v>43847.55704861111</v>
      </c>
      <c r="G261" s="69" t="s">
        <v>4</v>
      </c>
      <c r="H261" s="68">
        <v>1255</v>
      </c>
      <c r="I261" s="8">
        <f t="shared" si="24"/>
        <v>12.676767676767676</v>
      </c>
      <c r="J261" s="93">
        <v>1.018</v>
      </c>
      <c r="K261" s="69">
        <v>99</v>
      </c>
      <c r="L261" s="68">
        <v>499</v>
      </c>
      <c r="M261" s="8">
        <f t="shared" si="25"/>
        <v>5.0404040404040407</v>
      </c>
      <c r="N261" s="93">
        <v>0.755</v>
      </c>
      <c r="O261" s="69">
        <f t="shared" si="26"/>
        <v>99</v>
      </c>
      <c r="P261" s="181">
        <f t="shared" si="27"/>
        <v>2.5150300601202402</v>
      </c>
      <c r="Q261" s="77" t="s">
        <v>1357</v>
      </c>
      <c r="V261" s="84">
        <v>0.42152777777777778</v>
      </c>
      <c r="W261" s="85">
        <v>0.5625</v>
      </c>
      <c r="X261" s="86">
        <f t="shared" si="28"/>
        <v>0.14097222222222222</v>
      </c>
      <c r="AA261" s="29"/>
    </row>
    <row r="262" spans="1:27" x14ac:dyDescent="0.3">
      <c r="A262" s="183" t="s">
        <v>8103</v>
      </c>
      <c r="B262" s="68" t="s">
        <v>1511</v>
      </c>
      <c r="C262" s="2" t="s">
        <v>1</v>
      </c>
      <c r="D262" s="2">
        <v>41</v>
      </c>
      <c r="E262" s="6">
        <v>28661</v>
      </c>
      <c r="F262" s="7">
        <v>43847.574895833335</v>
      </c>
      <c r="G262" s="69" t="s">
        <v>4</v>
      </c>
      <c r="H262" s="68">
        <v>1700</v>
      </c>
      <c r="I262" s="8">
        <f t="shared" si="24"/>
        <v>17.171717171717173</v>
      </c>
      <c r="J262" s="93">
        <v>1.3560000000000001</v>
      </c>
      <c r="K262" s="69">
        <v>99</v>
      </c>
      <c r="L262" s="68">
        <v>401</v>
      </c>
      <c r="M262" s="8">
        <f t="shared" si="25"/>
        <v>4.0505050505050502</v>
      </c>
      <c r="N262" s="93">
        <v>0.83799999999999997</v>
      </c>
      <c r="O262" s="69">
        <f t="shared" si="26"/>
        <v>99</v>
      </c>
      <c r="P262" s="181">
        <f t="shared" si="27"/>
        <v>4.2394014962593527</v>
      </c>
      <c r="Q262" s="77" t="s">
        <v>1357</v>
      </c>
      <c r="V262" s="84">
        <v>0.43472222222222223</v>
      </c>
      <c r="W262" s="85">
        <v>0.57638888888888895</v>
      </c>
      <c r="X262" s="86">
        <f t="shared" si="28"/>
        <v>0.14166666666666672</v>
      </c>
      <c r="AA262" s="29"/>
    </row>
    <row r="263" spans="1:27" x14ac:dyDescent="0.3">
      <c r="A263" s="183" t="s">
        <v>8104</v>
      </c>
      <c r="B263" s="68" t="s">
        <v>8105</v>
      </c>
      <c r="C263" s="2" t="s">
        <v>1</v>
      </c>
      <c r="D263" s="2">
        <v>61</v>
      </c>
      <c r="E263" s="6">
        <v>21291</v>
      </c>
      <c r="F263" s="7">
        <v>43847.588078703702</v>
      </c>
      <c r="G263" s="69" t="s">
        <v>4</v>
      </c>
      <c r="H263" s="68">
        <v>2160</v>
      </c>
      <c r="I263" s="8">
        <f t="shared" si="24"/>
        <v>21.818181818181817</v>
      </c>
      <c r="J263" s="93">
        <v>1.95</v>
      </c>
      <c r="K263" s="69">
        <v>99</v>
      </c>
      <c r="L263" s="68">
        <v>549</v>
      </c>
      <c r="M263" s="8">
        <f t="shared" si="25"/>
        <v>5.5454545454545459</v>
      </c>
      <c r="N263" s="93">
        <v>0.77300000000000002</v>
      </c>
      <c r="O263" s="69">
        <f t="shared" si="26"/>
        <v>99</v>
      </c>
      <c r="P263" s="181">
        <f t="shared" si="27"/>
        <v>3.9344262295081962</v>
      </c>
      <c r="Q263" s="77" t="s">
        <v>1357</v>
      </c>
      <c r="V263" s="84">
        <v>0.44861111111111113</v>
      </c>
      <c r="W263" s="85">
        <v>0.59027777777777779</v>
      </c>
      <c r="X263" s="86">
        <f t="shared" si="28"/>
        <v>0.14166666666666666</v>
      </c>
      <c r="AA263" s="29"/>
    </row>
    <row r="264" spans="1:27" x14ac:dyDescent="0.3">
      <c r="A264" s="183" t="s">
        <v>8106</v>
      </c>
      <c r="B264" s="68" t="s">
        <v>1605</v>
      </c>
      <c r="C264" s="2" t="s">
        <v>1</v>
      </c>
      <c r="D264" s="2">
        <v>54</v>
      </c>
      <c r="E264" s="6">
        <v>23881</v>
      </c>
      <c r="F264" s="7">
        <v>43847.599317129629</v>
      </c>
      <c r="G264" s="69" t="s">
        <v>4</v>
      </c>
      <c r="H264" s="68">
        <v>1832</v>
      </c>
      <c r="I264" s="8">
        <f t="shared" si="24"/>
        <v>18.32</v>
      </c>
      <c r="J264" s="93">
        <v>1.254</v>
      </c>
      <c r="K264" s="69">
        <v>100</v>
      </c>
      <c r="L264" s="68">
        <v>529</v>
      </c>
      <c r="M264" s="8">
        <f t="shared" si="25"/>
        <v>5.29</v>
      </c>
      <c r="N264" s="93">
        <v>0.94599999999999995</v>
      </c>
      <c r="O264" s="69">
        <f t="shared" si="26"/>
        <v>100</v>
      </c>
      <c r="P264" s="181">
        <f t="shared" si="27"/>
        <v>3.4631379962192819</v>
      </c>
      <c r="Q264" s="77" t="s">
        <v>1357</v>
      </c>
      <c r="V264" s="84">
        <v>0.45416666666666666</v>
      </c>
      <c r="W264" s="85">
        <v>0.60763888888888895</v>
      </c>
      <c r="X264" s="86">
        <f t="shared" si="28"/>
        <v>0.15347222222222229</v>
      </c>
      <c r="AA264" s="29"/>
    </row>
    <row r="265" spans="1:27" x14ac:dyDescent="0.3">
      <c r="A265" s="183" t="s">
        <v>8107</v>
      </c>
      <c r="B265" s="68" t="s">
        <v>8108</v>
      </c>
      <c r="C265" s="2" t="s">
        <v>1</v>
      </c>
      <c r="D265" s="2">
        <v>50</v>
      </c>
      <c r="E265" s="6">
        <v>25248</v>
      </c>
      <c r="F265" s="7">
        <v>43850.691886574074</v>
      </c>
      <c r="G265" s="69" t="s">
        <v>4</v>
      </c>
      <c r="H265" s="68">
        <v>1560</v>
      </c>
      <c r="I265" s="8">
        <f t="shared" si="24"/>
        <v>15.757575757575758</v>
      </c>
      <c r="J265" s="93">
        <v>1.7909999999999999</v>
      </c>
      <c r="K265" s="69">
        <v>99</v>
      </c>
      <c r="L265" s="68">
        <v>307</v>
      </c>
      <c r="M265" s="8">
        <f t="shared" si="25"/>
        <v>3.1010101010101012</v>
      </c>
      <c r="N265" s="93">
        <v>0.69199999999999995</v>
      </c>
      <c r="O265" s="69">
        <f t="shared" si="26"/>
        <v>99</v>
      </c>
      <c r="P265" s="181">
        <f t="shared" si="27"/>
        <v>5.0814332247556999</v>
      </c>
      <c r="Q265" s="77" t="s">
        <v>1357</v>
      </c>
      <c r="V265" s="84">
        <v>0.52777777777777779</v>
      </c>
      <c r="W265" s="85">
        <v>0.6958333333333333</v>
      </c>
      <c r="X265" s="86">
        <f t="shared" si="28"/>
        <v>0.16805555555555551</v>
      </c>
      <c r="AA265" s="29"/>
    </row>
    <row r="266" spans="1:27" x14ac:dyDescent="0.3">
      <c r="A266" s="183" t="s">
        <v>8109</v>
      </c>
      <c r="B266" s="68" t="s">
        <v>177</v>
      </c>
      <c r="C266" s="2" t="s">
        <v>1</v>
      </c>
      <c r="D266" s="2">
        <v>50</v>
      </c>
      <c r="E266" s="6">
        <v>25336</v>
      </c>
      <c r="F266" s="7">
        <v>43850.701273148145</v>
      </c>
      <c r="G266" s="69" t="s">
        <v>4</v>
      </c>
      <c r="H266" s="68">
        <v>1215</v>
      </c>
      <c r="I266" s="8">
        <f t="shared" si="24"/>
        <v>12.272727272727273</v>
      </c>
      <c r="J266" s="93">
        <v>1.4059999999999999</v>
      </c>
      <c r="K266" s="69">
        <v>99</v>
      </c>
      <c r="L266" s="68">
        <v>304</v>
      </c>
      <c r="M266" s="8">
        <f t="shared" si="25"/>
        <v>3.0707070707070705</v>
      </c>
      <c r="N266" s="93">
        <v>0.71799999999999997</v>
      </c>
      <c r="O266" s="69">
        <f t="shared" si="26"/>
        <v>99</v>
      </c>
      <c r="P266" s="181">
        <f t="shared" si="27"/>
        <v>3.9967105263157898</v>
      </c>
      <c r="Q266" s="77" t="s">
        <v>1357</v>
      </c>
      <c r="V266" s="84">
        <v>0.52638888888888891</v>
      </c>
      <c r="W266" s="85">
        <v>0.70486111111111116</v>
      </c>
      <c r="X266" s="86">
        <f t="shared" si="28"/>
        <v>0.17847222222222225</v>
      </c>
      <c r="AA266" s="29"/>
    </row>
    <row r="267" spans="1:27" x14ac:dyDescent="0.3">
      <c r="A267" s="183" t="s">
        <v>8110</v>
      </c>
      <c r="B267" s="68" t="s">
        <v>1708</v>
      </c>
      <c r="C267" s="2" t="s">
        <v>1</v>
      </c>
      <c r="D267" s="2">
        <v>54</v>
      </c>
      <c r="E267" s="6">
        <v>23816</v>
      </c>
      <c r="F267" s="7">
        <v>43851.599699074075</v>
      </c>
      <c r="G267" s="69" t="s">
        <v>4</v>
      </c>
      <c r="H267" s="68">
        <v>1894</v>
      </c>
      <c r="I267" s="8">
        <f t="shared" si="24"/>
        <v>18.940000000000001</v>
      </c>
      <c r="J267" s="93">
        <v>1.669</v>
      </c>
      <c r="K267" s="69">
        <v>100</v>
      </c>
      <c r="L267" s="68">
        <v>368</v>
      </c>
      <c r="M267" s="8">
        <f t="shared" si="25"/>
        <v>3.68</v>
      </c>
      <c r="N267" s="93">
        <v>0.73699999999999999</v>
      </c>
      <c r="O267" s="69">
        <f t="shared" si="26"/>
        <v>100</v>
      </c>
      <c r="P267" s="181">
        <f t="shared" si="27"/>
        <v>5.1467391304347831</v>
      </c>
      <c r="Q267" s="77" t="s">
        <v>1357</v>
      </c>
      <c r="V267" s="84">
        <v>0.4513888888888889</v>
      </c>
      <c r="W267" s="85">
        <v>0.60416666666666663</v>
      </c>
      <c r="X267" s="86">
        <f t="shared" si="28"/>
        <v>0.15277777777777773</v>
      </c>
      <c r="AA267" s="29"/>
    </row>
    <row r="268" spans="1:27" x14ac:dyDescent="0.3">
      <c r="A268" s="183" t="s">
        <v>8111</v>
      </c>
      <c r="B268" s="68" t="s">
        <v>8112</v>
      </c>
      <c r="C268" s="2" t="s">
        <v>6</v>
      </c>
      <c r="D268" s="2">
        <v>36</v>
      </c>
      <c r="E268" s="6">
        <v>30363</v>
      </c>
      <c r="F268" s="7">
        <v>43851.612604166665</v>
      </c>
      <c r="G268" s="69" t="s">
        <v>4</v>
      </c>
      <c r="H268" s="68">
        <v>584</v>
      </c>
      <c r="I268" s="8">
        <f t="shared" si="24"/>
        <v>5.8989898989898988</v>
      </c>
      <c r="J268" s="93">
        <v>0.88600000000000001</v>
      </c>
      <c r="K268" s="69">
        <v>99</v>
      </c>
      <c r="L268" s="68">
        <v>231</v>
      </c>
      <c r="M268" s="8">
        <f t="shared" si="25"/>
        <v>2.3333333333333335</v>
      </c>
      <c r="N268" s="93">
        <v>0.51500000000000001</v>
      </c>
      <c r="O268" s="69">
        <f t="shared" si="26"/>
        <v>99</v>
      </c>
      <c r="P268" s="181">
        <f t="shared" si="27"/>
        <v>2.5281385281385278</v>
      </c>
      <c r="Q268" s="77" t="s">
        <v>1357</v>
      </c>
      <c r="V268" s="84">
        <v>0.4375</v>
      </c>
      <c r="W268" s="85">
        <v>0.61805555555555558</v>
      </c>
      <c r="X268" s="86">
        <f t="shared" si="28"/>
        <v>0.18055555555555558</v>
      </c>
      <c r="AA268" s="29"/>
    </row>
    <row r="269" spans="1:27" x14ac:dyDescent="0.3">
      <c r="A269" s="183" t="s">
        <v>8113</v>
      </c>
      <c r="B269" s="68" t="s">
        <v>8114</v>
      </c>
      <c r="C269" s="2" t="s">
        <v>6</v>
      </c>
      <c r="D269" s="2">
        <v>40</v>
      </c>
      <c r="E269" s="6">
        <v>29014</v>
      </c>
      <c r="F269" s="7">
        <v>43851.653611111113</v>
      </c>
      <c r="G269" s="69" t="s">
        <v>4</v>
      </c>
      <c r="H269" s="68">
        <v>934</v>
      </c>
      <c r="I269" s="8">
        <f t="shared" si="24"/>
        <v>9.34</v>
      </c>
      <c r="J269" s="93">
        <v>1.157</v>
      </c>
      <c r="K269" s="69">
        <v>100</v>
      </c>
      <c r="L269" s="68">
        <v>363</v>
      </c>
      <c r="M269" s="8">
        <f t="shared" si="25"/>
        <v>3.63</v>
      </c>
      <c r="N269" s="93">
        <v>0.84899999999999998</v>
      </c>
      <c r="O269" s="69">
        <f t="shared" si="26"/>
        <v>100</v>
      </c>
      <c r="P269" s="181">
        <f t="shared" si="27"/>
        <v>2.5730027548209367</v>
      </c>
      <c r="Q269" s="77" t="s">
        <v>1357</v>
      </c>
      <c r="V269" s="84">
        <v>0.4826388888888889</v>
      </c>
      <c r="W269" s="85">
        <v>0.65972222222222221</v>
      </c>
      <c r="X269" s="86">
        <f t="shared" si="28"/>
        <v>0.17708333333333331</v>
      </c>
      <c r="AA269" s="29"/>
    </row>
    <row r="270" spans="1:27" x14ac:dyDescent="0.3">
      <c r="A270" s="183" t="s">
        <v>8115</v>
      </c>
      <c r="B270" s="68" t="s">
        <v>8116</v>
      </c>
      <c r="C270" s="2" t="s">
        <v>1</v>
      </c>
      <c r="D270" s="2">
        <v>63</v>
      </c>
      <c r="E270" s="6">
        <v>20536</v>
      </c>
      <c r="F270" s="7">
        <v>43851.667916666665</v>
      </c>
      <c r="G270" s="69" t="s">
        <v>4</v>
      </c>
      <c r="H270" s="68">
        <v>3126</v>
      </c>
      <c r="I270" s="8">
        <f t="shared" si="24"/>
        <v>31.26</v>
      </c>
      <c r="J270" s="93">
        <v>2.36</v>
      </c>
      <c r="K270" s="69">
        <v>100</v>
      </c>
      <c r="L270" s="68">
        <v>662</v>
      </c>
      <c r="M270" s="8">
        <f t="shared" si="25"/>
        <v>6.62</v>
      </c>
      <c r="N270" s="93">
        <v>0.70799999999999996</v>
      </c>
      <c r="O270" s="69">
        <f t="shared" si="26"/>
        <v>100</v>
      </c>
      <c r="P270" s="181">
        <f t="shared" si="27"/>
        <v>4.7220543806646527</v>
      </c>
      <c r="Q270" s="77" t="s">
        <v>1357</v>
      </c>
      <c r="V270" s="84">
        <v>0.51666666666666672</v>
      </c>
      <c r="W270" s="85">
        <v>0.67361111111111116</v>
      </c>
      <c r="X270" s="86">
        <f t="shared" si="28"/>
        <v>0.15694444444444444</v>
      </c>
      <c r="AA270" s="29"/>
    </row>
    <row r="271" spans="1:27" x14ac:dyDescent="0.3">
      <c r="A271" s="183" t="s">
        <v>8117</v>
      </c>
      <c r="B271" s="68" t="s">
        <v>8118</v>
      </c>
      <c r="C271" s="2" t="s">
        <v>1</v>
      </c>
      <c r="D271" s="2">
        <v>56</v>
      </c>
      <c r="E271" s="6">
        <v>23368</v>
      </c>
      <c r="F271" s="7">
        <v>43852.511817129627</v>
      </c>
      <c r="G271" s="69" t="s">
        <v>4</v>
      </c>
      <c r="H271" s="68">
        <v>1566</v>
      </c>
      <c r="I271" s="8">
        <f t="shared" si="24"/>
        <v>15.66</v>
      </c>
      <c r="J271" s="93">
        <v>1.304</v>
      </c>
      <c r="K271" s="69">
        <v>100</v>
      </c>
      <c r="L271" s="68">
        <v>386</v>
      </c>
      <c r="M271" s="8">
        <f t="shared" si="25"/>
        <v>3.86</v>
      </c>
      <c r="N271" s="93">
        <v>0.62</v>
      </c>
      <c r="O271" s="69">
        <f t="shared" si="26"/>
        <v>100</v>
      </c>
      <c r="P271" s="181">
        <f t="shared" si="27"/>
        <v>4.0569948186528499</v>
      </c>
      <c r="Q271" s="77" t="s">
        <v>1357</v>
      </c>
      <c r="V271" s="84">
        <v>0.36874999999999997</v>
      </c>
      <c r="W271" s="85">
        <v>0.52083333333333337</v>
      </c>
      <c r="X271" s="86">
        <f t="shared" si="28"/>
        <v>0.1520833333333334</v>
      </c>
      <c r="AA271" s="29"/>
    </row>
    <row r="272" spans="1:27" x14ac:dyDescent="0.3">
      <c r="A272" s="183" t="s">
        <v>8119</v>
      </c>
      <c r="B272" s="68" t="s">
        <v>5229</v>
      </c>
      <c r="C272" s="2" t="s">
        <v>1</v>
      </c>
      <c r="D272" s="2">
        <v>77</v>
      </c>
      <c r="E272" s="6">
        <v>15377</v>
      </c>
      <c r="F272" s="7">
        <v>43852.525613425925</v>
      </c>
      <c r="G272" s="69" t="s">
        <v>4</v>
      </c>
      <c r="H272" s="68">
        <v>2165</v>
      </c>
      <c r="I272" s="8">
        <f t="shared" si="24"/>
        <v>21.65</v>
      </c>
      <c r="J272" s="93">
        <v>1.48</v>
      </c>
      <c r="K272" s="69">
        <v>100</v>
      </c>
      <c r="L272" s="68">
        <v>819</v>
      </c>
      <c r="M272" s="8">
        <f t="shared" si="25"/>
        <v>8.19</v>
      </c>
      <c r="N272" s="93">
        <v>1.042</v>
      </c>
      <c r="O272" s="69">
        <f t="shared" si="26"/>
        <v>100</v>
      </c>
      <c r="P272" s="181">
        <f t="shared" si="27"/>
        <v>2.6434676434676434</v>
      </c>
      <c r="Q272" s="77" t="s">
        <v>1357</v>
      </c>
      <c r="V272" s="84">
        <v>0.40208333333333335</v>
      </c>
      <c r="W272" s="85">
        <v>0.52777777777777779</v>
      </c>
      <c r="X272" s="86">
        <f t="shared" si="28"/>
        <v>0.12569444444444444</v>
      </c>
      <c r="AA272" s="29"/>
    </row>
    <row r="273" spans="1:27" x14ac:dyDescent="0.3">
      <c r="A273" s="183" t="s">
        <v>8120</v>
      </c>
      <c r="B273" s="68" t="s">
        <v>8121</v>
      </c>
      <c r="C273" s="2" t="s">
        <v>1</v>
      </c>
      <c r="D273" s="2">
        <v>59</v>
      </c>
      <c r="E273" s="6">
        <v>21980</v>
      </c>
      <c r="F273" s="7">
        <v>43852.584444444445</v>
      </c>
      <c r="G273" s="69" t="s">
        <v>4</v>
      </c>
      <c r="H273" s="68">
        <v>1388</v>
      </c>
      <c r="I273" s="8">
        <f t="shared" si="24"/>
        <v>14.020202020202021</v>
      </c>
      <c r="J273" s="93">
        <v>1.34</v>
      </c>
      <c r="K273" s="69">
        <v>99</v>
      </c>
      <c r="L273" s="68">
        <v>323</v>
      </c>
      <c r="M273" s="8">
        <f t="shared" si="25"/>
        <v>3.2626262626262625</v>
      </c>
      <c r="N273" s="93">
        <v>0.59899999999999998</v>
      </c>
      <c r="O273" s="69">
        <f t="shared" si="26"/>
        <v>99</v>
      </c>
      <c r="P273" s="181">
        <f t="shared" si="27"/>
        <v>4.2972136222910216</v>
      </c>
      <c r="Q273" s="77" t="s">
        <v>1357</v>
      </c>
      <c r="V273" s="84">
        <v>0.4236111111111111</v>
      </c>
      <c r="W273" s="85">
        <v>0.58333333333333337</v>
      </c>
      <c r="X273" s="86">
        <f t="shared" si="28"/>
        <v>0.15972222222222227</v>
      </c>
      <c r="AA273" s="29"/>
    </row>
    <row r="274" spans="1:27" x14ac:dyDescent="0.3">
      <c r="A274" s="183" t="s">
        <v>8122</v>
      </c>
      <c r="B274" s="68" t="s">
        <v>8123</v>
      </c>
      <c r="C274" s="2" t="s">
        <v>1</v>
      </c>
      <c r="D274" s="2">
        <v>50</v>
      </c>
      <c r="E274" s="6">
        <v>25561</v>
      </c>
      <c r="F274" s="7">
        <v>43852.597997685189</v>
      </c>
      <c r="G274" s="69" t="s">
        <v>4</v>
      </c>
      <c r="H274" s="68">
        <v>1202</v>
      </c>
      <c r="I274" s="8">
        <f t="shared" si="24"/>
        <v>12.141414141414142</v>
      </c>
      <c r="J274" s="93">
        <v>0.90400000000000003</v>
      </c>
      <c r="K274" s="69">
        <v>99</v>
      </c>
      <c r="L274" s="68">
        <v>237</v>
      </c>
      <c r="M274" s="8">
        <f t="shared" si="25"/>
        <v>2.393939393939394</v>
      </c>
      <c r="N274" s="93">
        <v>0.58599999999999997</v>
      </c>
      <c r="O274" s="69">
        <f t="shared" si="26"/>
        <v>99</v>
      </c>
      <c r="P274" s="181">
        <f t="shared" si="27"/>
        <v>5.071729957805907</v>
      </c>
      <c r="Q274" s="77" t="s">
        <v>1357</v>
      </c>
      <c r="V274" s="84">
        <v>0.43402777777777773</v>
      </c>
      <c r="W274" s="85">
        <v>0.59722222222222221</v>
      </c>
      <c r="X274" s="86">
        <f t="shared" si="28"/>
        <v>0.16319444444444448</v>
      </c>
      <c r="AA274" s="29"/>
    </row>
    <row r="275" spans="1:27" x14ac:dyDescent="0.3">
      <c r="A275" s="183" t="s">
        <v>8124</v>
      </c>
      <c r="B275" s="68" t="s">
        <v>8125</v>
      </c>
      <c r="C275" s="2" t="s">
        <v>1</v>
      </c>
      <c r="D275" s="2">
        <v>52</v>
      </c>
      <c r="E275" s="6">
        <v>24734</v>
      </c>
      <c r="F275" s="7">
        <v>43852.608414351853</v>
      </c>
      <c r="G275" s="69" t="s">
        <v>4</v>
      </c>
      <c r="H275" s="68">
        <v>1702</v>
      </c>
      <c r="I275" s="8">
        <f t="shared" si="24"/>
        <v>17.19191919191919</v>
      </c>
      <c r="J275" s="93">
        <v>1.9359999999999999</v>
      </c>
      <c r="K275" s="69">
        <v>99</v>
      </c>
      <c r="L275" s="68">
        <v>397</v>
      </c>
      <c r="M275" s="8">
        <f t="shared" si="25"/>
        <v>4.0101010101010104</v>
      </c>
      <c r="N275" s="93">
        <v>0.56200000000000006</v>
      </c>
      <c r="O275" s="69">
        <f t="shared" si="26"/>
        <v>99</v>
      </c>
      <c r="P275" s="181">
        <f t="shared" si="27"/>
        <v>4.2871536523929468</v>
      </c>
      <c r="Q275" s="77" t="s">
        <v>1357</v>
      </c>
      <c r="V275" s="84">
        <v>0.4513888888888889</v>
      </c>
      <c r="W275" s="85">
        <v>0.61111111111111105</v>
      </c>
      <c r="X275" s="86">
        <f t="shared" si="28"/>
        <v>0.15972222222222215</v>
      </c>
      <c r="AA275" s="29"/>
    </row>
    <row r="276" spans="1:27" x14ac:dyDescent="0.3">
      <c r="A276" s="183" t="s">
        <v>8126</v>
      </c>
      <c r="B276" s="68" t="s">
        <v>8127</v>
      </c>
      <c r="C276" s="2" t="s">
        <v>1</v>
      </c>
      <c r="D276" s="2">
        <v>48</v>
      </c>
      <c r="E276" s="6">
        <v>26207</v>
      </c>
      <c r="F276" s="7">
        <v>43852.652280092596</v>
      </c>
      <c r="G276" s="69" t="s">
        <v>4</v>
      </c>
      <c r="H276" s="68">
        <v>1784</v>
      </c>
      <c r="I276" s="8">
        <f t="shared" si="24"/>
        <v>18.020202020202021</v>
      </c>
      <c r="J276" s="93">
        <v>1.7729999999999999</v>
      </c>
      <c r="K276" s="69">
        <v>99</v>
      </c>
      <c r="L276" s="68">
        <v>523</v>
      </c>
      <c r="M276" s="8">
        <f t="shared" si="25"/>
        <v>5.2828282828282829</v>
      </c>
      <c r="N276" s="93">
        <v>0.80900000000000005</v>
      </c>
      <c r="O276" s="69">
        <f t="shared" si="26"/>
        <v>99</v>
      </c>
      <c r="P276" s="181">
        <f t="shared" si="27"/>
        <v>3.4110898661567877</v>
      </c>
      <c r="Q276" s="77" t="s">
        <v>1357</v>
      </c>
      <c r="V276" s="84">
        <v>0.53263888888888888</v>
      </c>
      <c r="W276" s="85">
        <v>0.65972222222222221</v>
      </c>
      <c r="X276" s="86">
        <f t="shared" si="28"/>
        <v>0.12708333333333333</v>
      </c>
      <c r="AA276" s="29"/>
    </row>
    <row r="277" spans="1:27" x14ac:dyDescent="0.3">
      <c r="A277" s="183" t="s">
        <v>8128</v>
      </c>
      <c r="B277" s="68" t="s">
        <v>8129</v>
      </c>
      <c r="C277" s="2" t="s">
        <v>1</v>
      </c>
      <c r="D277" s="2">
        <v>43</v>
      </c>
      <c r="E277" s="6">
        <v>28072</v>
      </c>
      <c r="F277" s="7">
        <v>43852.671111111114</v>
      </c>
      <c r="G277" s="69" t="s">
        <v>4</v>
      </c>
      <c r="H277" s="68">
        <v>1156</v>
      </c>
      <c r="I277" s="8">
        <f t="shared" si="24"/>
        <v>11.676767676767676</v>
      </c>
      <c r="J277" s="93">
        <v>1.038</v>
      </c>
      <c r="K277" s="69">
        <v>99</v>
      </c>
      <c r="L277" s="68">
        <v>251</v>
      </c>
      <c r="M277" s="8">
        <f t="shared" si="25"/>
        <v>2.5353535353535355</v>
      </c>
      <c r="N277" s="93">
        <v>0.57699999999999996</v>
      </c>
      <c r="O277" s="69">
        <f t="shared" si="26"/>
        <v>99</v>
      </c>
      <c r="P277" s="181">
        <f t="shared" si="27"/>
        <v>4.6055776892430274</v>
      </c>
      <c r="Q277" s="77" t="s">
        <v>1357</v>
      </c>
      <c r="V277" s="84">
        <v>0.50555555555555554</v>
      </c>
      <c r="W277" s="85">
        <v>0.67361111111111116</v>
      </c>
      <c r="X277" s="86">
        <f t="shared" si="28"/>
        <v>0.16805555555555562</v>
      </c>
      <c r="AA277" s="29"/>
    </row>
    <row r="278" spans="1:27" x14ac:dyDescent="0.3">
      <c r="A278" s="183" t="s">
        <v>8130</v>
      </c>
      <c r="B278" s="68" t="s">
        <v>1489</v>
      </c>
      <c r="C278" s="2" t="s">
        <v>1</v>
      </c>
      <c r="D278" s="2">
        <v>65</v>
      </c>
      <c r="E278" s="6">
        <v>19917</v>
      </c>
      <c r="F278" s="7">
        <v>43852.681006944447</v>
      </c>
      <c r="G278" s="69" t="s">
        <v>4</v>
      </c>
      <c r="H278" s="68">
        <v>2469</v>
      </c>
      <c r="I278" s="8">
        <f t="shared" si="24"/>
        <v>24.939393939393938</v>
      </c>
      <c r="J278" s="93">
        <v>2.3940000000000001</v>
      </c>
      <c r="K278" s="69">
        <v>99</v>
      </c>
      <c r="L278" s="68">
        <v>433</v>
      </c>
      <c r="M278" s="8">
        <f t="shared" si="25"/>
        <v>4.3737373737373737</v>
      </c>
      <c r="N278" s="93">
        <v>0.64800000000000002</v>
      </c>
      <c r="O278" s="69">
        <f t="shared" si="26"/>
        <v>99</v>
      </c>
      <c r="P278" s="181">
        <f t="shared" si="27"/>
        <v>5.7020785219399537</v>
      </c>
      <c r="Q278" s="77" t="s">
        <v>1357</v>
      </c>
      <c r="V278" s="84">
        <v>0.52500000000000002</v>
      </c>
      <c r="W278" s="85">
        <v>0.68055555555555547</v>
      </c>
      <c r="X278" s="86">
        <f t="shared" si="28"/>
        <v>0.15555555555555545</v>
      </c>
      <c r="AA278" s="29"/>
    </row>
    <row r="279" spans="1:27" x14ac:dyDescent="0.3">
      <c r="A279" s="183" t="s">
        <v>8131</v>
      </c>
      <c r="B279" s="68" t="s">
        <v>8132</v>
      </c>
      <c r="C279" s="2" t="s">
        <v>1</v>
      </c>
      <c r="D279" s="2">
        <v>40</v>
      </c>
      <c r="E279" s="6">
        <v>28977</v>
      </c>
      <c r="F279" s="7">
        <v>43853.607245370367</v>
      </c>
      <c r="G279" s="69" t="s">
        <v>4</v>
      </c>
      <c r="H279" s="68">
        <v>1431</v>
      </c>
      <c r="I279" s="8">
        <f t="shared" si="24"/>
        <v>14.31</v>
      </c>
      <c r="J279" s="93">
        <v>1.9630000000000001</v>
      </c>
      <c r="K279" s="69">
        <v>100</v>
      </c>
      <c r="L279" s="68">
        <v>437</v>
      </c>
      <c r="M279" s="8">
        <f t="shared" si="25"/>
        <v>4.37</v>
      </c>
      <c r="N279" s="93">
        <v>0.88400000000000001</v>
      </c>
      <c r="O279" s="69">
        <f t="shared" si="26"/>
        <v>100</v>
      </c>
      <c r="P279" s="181">
        <f t="shared" si="27"/>
        <v>3.2745995423340961</v>
      </c>
      <c r="Q279" s="77" t="s">
        <v>1357</v>
      </c>
      <c r="V279" s="84">
        <v>0.45624999999999999</v>
      </c>
      <c r="W279" s="85">
        <v>0.61805555555555558</v>
      </c>
      <c r="X279" s="86">
        <f t="shared" si="28"/>
        <v>0.16180555555555559</v>
      </c>
      <c r="AA279" s="29"/>
    </row>
    <row r="280" spans="1:27" x14ac:dyDescent="0.3">
      <c r="A280" s="183" t="s">
        <v>8133</v>
      </c>
      <c r="B280" s="68" t="s">
        <v>8134</v>
      </c>
      <c r="C280" s="2" t="s">
        <v>6</v>
      </c>
      <c r="D280" s="2">
        <v>23</v>
      </c>
      <c r="E280" s="6">
        <v>35324</v>
      </c>
      <c r="F280" s="7">
        <v>43853.654050925928</v>
      </c>
      <c r="G280" s="69" t="s">
        <v>4</v>
      </c>
      <c r="H280" s="68">
        <v>1206</v>
      </c>
      <c r="I280" s="8">
        <f t="shared" si="24"/>
        <v>12.06</v>
      </c>
      <c r="J280" s="93">
        <v>1.254</v>
      </c>
      <c r="K280" s="69">
        <v>100</v>
      </c>
      <c r="L280" s="68">
        <v>418</v>
      </c>
      <c r="M280" s="8">
        <f t="shared" si="25"/>
        <v>4.18</v>
      </c>
      <c r="N280" s="93">
        <v>0.60899999999999999</v>
      </c>
      <c r="O280" s="69">
        <f t="shared" si="26"/>
        <v>100</v>
      </c>
      <c r="P280" s="181">
        <f t="shared" si="27"/>
        <v>2.8851674641148328</v>
      </c>
      <c r="Q280" s="77" t="s">
        <v>1357</v>
      </c>
      <c r="V280" s="84">
        <v>0.51041666666666663</v>
      </c>
      <c r="W280" s="85">
        <v>0.65277777777777779</v>
      </c>
      <c r="X280" s="86">
        <f t="shared" si="28"/>
        <v>0.14236111111111116</v>
      </c>
      <c r="AA280" s="29"/>
    </row>
    <row r="281" spans="1:27" x14ac:dyDescent="0.3">
      <c r="A281" s="183" t="s">
        <v>8135</v>
      </c>
      <c r="B281" s="68" t="s">
        <v>8136</v>
      </c>
      <c r="C281" s="2" t="s">
        <v>1</v>
      </c>
      <c r="D281" s="2">
        <v>48</v>
      </c>
      <c r="E281" s="6">
        <v>26148</v>
      </c>
      <c r="F281" s="7">
        <v>43853.666944444441</v>
      </c>
      <c r="G281" s="69" t="s">
        <v>4</v>
      </c>
      <c r="H281" s="68">
        <v>1218</v>
      </c>
      <c r="I281" s="8">
        <f t="shared" si="24"/>
        <v>12.303030303030303</v>
      </c>
      <c r="J281" s="93">
        <v>0.95199999999999996</v>
      </c>
      <c r="K281" s="69">
        <v>99</v>
      </c>
      <c r="L281" s="68">
        <v>241</v>
      </c>
      <c r="M281" s="8">
        <f t="shared" si="25"/>
        <v>2.4343434343434343</v>
      </c>
      <c r="N281" s="93">
        <v>0.51800000000000002</v>
      </c>
      <c r="O281" s="69">
        <f t="shared" si="26"/>
        <v>99</v>
      </c>
      <c r="P281" s="181">
        <f t="shared" si="27"/>
        <v>5.0539419087136928</v>
      </c>
      <c r="Q281" s="77" t="s">
        <v>1357</v>
      </c>
      <c r="V281" s="84">
        <v>0.50555555555555554</v>
      </c>
      <c r="W281" s="85">
        <v>0.67361111111111116</v>
      </c>
      <c r="X281" s="86">
        <f t="shared" si="28"/>
        <v>0.16805555555555562</v>
      </c>
      <c r="AA281" s="29"/>
    </row>
    <row r="282" spans="1:27" x14ac:dyDescent="0.3">
      <c r="A282" s="183" t="s">
        <v>8137</v>
      </c>
      <c r="B282" s="68" t="s">
        <v>8138</v>
      </c>
      <c r="C282" s="2" t="s">
        <v>1</v>
      </c>
      <c r="D282" s="2">
        <v>58</v>
      </c>
      <c r="E282" s="6">
        <v>22553</v>
      </c>
      <c r="F282" s="7">
        <v>43858.511331018519</v>
      </c>
      <c r="G282" s="69" t="s">
        <v>4</v>
      </c>
      <c r="H282" s="68">
        <v>1309</v>
      </c>
      <c r="I282" s="8">
        <f t="shared" si="24"/>
        <v>13.222222222222221</v>
      </c>
      <c r="J282" s="93">
        <v>1.006</v>
      </c>
      <c r="K282" s="69">
        <v>99</v>
      </c>
      <c r="L282" s="68">
        <v>473</v>
      </c>
      <c r="M282" s="8">
        <f t="shared" si="25"/>
        <v>4.7777777777777777</v>
      </c>
      <c r="N282" s="93">
        <v>0.79</v>
      </c>
      <c r="O282" s="69">
        <f t="shared" si="26"/>
        <v>99</v>
      </c>
      <c r="P282" s="181">
        <f t="shared" si="27"/>
        <v>2.7674418604651163</v>
      </c>
      <c r="Q282" s="77" t="s">
        <v>1357</v>
      </c>
      <c r="V282" s="84">
        <v>0.3833333333333333</v>
      </c>
      <c r="W282" s="85">
        <v>0.51388888888888895</v>
      </c>
      <c r="X282" s="86">
        <f t="shared" si="28"/>
        <v>0.13055555555555565</v>
      </c>
      <c r="AA282" s="29"/>
    </row>
    <row r="283" spans="1:27" x14ac:dyDescent="0.3">
      <c r="A283" s="183" t="s">
        <v>8139</v>
      </c>
      <c r="B283" s="68" t="s">
        <v>8140</v>
      </c>
      <c r="C283" s="2" t="s">
        <v>1</v>
      </c>
      <c r="D283" s="2">
        <v>76</v>
      </c>
      <c r="E283" s="6">
        <v>15781</v>
      </c>
      <c r="F283" s="7">
        <v>43858.600659722222</v>
      </c>
      <c r="G283" s="69" t="s">
        <v>4</v>
      </c>
      <c r="H283" s="68">
        <v>1818</v>
      </c>
      <c r="I283" s="8">
        <f t="shared" si="24"/>
        <v>18.363636363636363</v>
      </c>
      <c r="J283" s="93">
        <v>1.2569999999999999</v>
      </c>
      <c r="K283" s="69">
        <v>99</v>
      </c>
      <c r="L283" s="68">
        <v>575</v>
      </c>
      <c r="M283" s="8">
        <f t="shared" si="25"/>
        <v>5.808080808080808</v>
      </c>
      <c r="N283" s="93">
        <v>0.752</v>
      </c>
      <c r="O283" s="69">
        <f t="shared" si="26"/>
        <v>99</v>
      </c>
      <c r="P283" s="181">
        <f t="shared" si="27"/>
        <v>3.1617391304347828</v>
      </c>
      <c r="Q283" s="77" t="s">
        <v>1357</v>
      </c>
      <c r="V283" s="84">
        <v>0.45763888888888887</v>
      </c>
      <c r="W283" s="85">
        <v>0.60416666666666663</v>
      </c>
      <c r="X283" s="86">
        <f t="shared" si="28"/>
        <v>0.14652777777777776</v>
      </c>
      <c r="AA283" s="29"/>
    </row>
    <row r="284" spans="1:27" x14ac:dyDescent="0.3">
      <c r="A284" s="183" t="s">
        <v>8141</v>
      </c>
      <c r="B284" s="68" t="s">
        <v>8142</v>
      </c>
      <c r="C284" s="2" t="s">
        <v>6</v>
      </c>
      <c r="D284" s="2">
        <v>51</v>
      </c>
      <c r="E284" s="6">
        <v>25034</v>
      </c>
      <c r="F284" s="7">
        <v>43858.617789351854</v>
      </c>
      <c r="G284" s="69" t="s">
        <v>4</v>
      </c>
      <c r="H284" s="68">
        <v>1206</v>
      </c>
      <c r="I284" s="8">
        <f t="shared" si="24"/>
        <v>12.06</v>
      </c>
      <c r="J284" s="93">
        <v>1.099</v>
      </c>
      <c r="K284" s="69">
        <v>100</v>
      </c>
      <c r="L284" s="68">
        <v>321</v>
      </c>
      <c r="M284" s="8">
        <f t="shared" si="25"/>
        <v>3.21</v>
      </c>
      <c r="N284" s="93">
        <v>0.55600000000000005</v>
      </c>
      <c r="O284" s="69">
        <f t="shared" si="26"/>
        <v>100</v>
      </c>
      <c r="P284" s="181">
        <f t="shared" si="27"/>
        <v>3.7570093457943927</v>
      </c>
      <c r="Q284" s="77" t="s">
        <v>1357</v>
      </c>
      <c r="V284" s="84">
        <v>0.4548611111111111</v>
      </c>
      <c r="W284" s="85">
        <v>0.625</v>
      </c>
      <c r="X284" s="86">
        <f t="shared" si="28"/>
        <v>0.1701388888888889</v>
      </c>
      <c r="AA284" s="29"/>
    </row>
    <row r="285" spans="1:27" x14ac:dyDescent="0.3">
      <c r="A285" s="183" t="s">
        <v>8143</v>
      </c>
      <c r="B285" s="68" t="s">
        <v>3962</v>
      </c>
      <c r="C285" s="2" t="s">
        <v>1</v>
      </c>
      <c r="D285" s="2">
        <v>44</v>
      </c>
      <c r="E285" s="6">
        <v>27493</v>
      </c>
      <c r="F285" s="7">
        <v>43858.634618055556</v>
      </c>
      <c r="G285" s="69" t="s">
        <v>4</v>
      </c>
      <c r="H285" s="68">
        <v>1560</v>
      </c>
      <c r="I285" s="8">
        <f t="shared" si="24"/>
        <v>15.757575757575758</v>
      </c>
      <c r="J285" s="93">
        <v>1.623</v>
      </c>
      <c r="K285" s="69">
        <v>99</v>
      </c>
      <c r="L285" s="68">
        <v>492</v>
      </c>
      <c r="M285" s="8">
        <f t="shared" si="25"/>
        <v>4.9696969696969697</v>
      </c>
      <c r="N285" s="93">
        <v>0.72099999999999997</v>
      </c>
      <c r="O285" s="69">
        <f t="shared" si="26"/>
        <v>99</v>
      </c>
      <c r="P285" s="181">
        <f t="shared" si="27"/>
        <v>3.1707317073170733</v>
      </c>
      <c r="Q285" s="77" t="s">
        <v>1357</v>
      </c>
      <c r="V285" s="84">
        <v>0.50069444444444444</v>
      </c>
      <c r="W285" s="85">
        <v>0.63888888888888895</v>
      </c>
      <c r="X285" s="86">
        <f t="shared" si="28"/>
        <v>0.13819444444444451</v>
      </c>
      <c r="AA285" s="29"/>
    </row>
    <row r="286" spans="1:27" x14ac:dyDescent="0.3">
      <c r="A286" s="183" t="s">
        <v>8144</v>
      </c>
      <c r="B286" s="68" t="s">
        <v>1209</v>
      </c>
      <c r="C286" s="2" t="s">
        <v>6</v>
      </c>
      <c r="D286" s="2">
        <v>68</v>
      </c>
      <c r="E286" s="6">
        <v>18986</v>
      </c>
      <c r="F286" s="7">
        <v>43858.648935185185</v>
      </c>
      <c r="G286" s="69" t="s">
        <v>4</v>
      </c>
      <c r="H286" s="68">
        <v>2095</v>
      </c>
      <c r="I286" s="8">
        <f t="shared" si="24"/>
        <v>20.95</v>
      </c>
      <c r="J286" s="93">
        <v>1.4730000000000001</v>
      </c>
      <c r="K286" s="69">
        <v>100</v>
      </c>
      <c r="L286" s="68">
        <v>654</v>
      </c>
      <c r="M286" s="8">
        <f t="shared" si="25"/>
        <v>6.54</v>
      </c>
      <c r="N286" s="93">
        <v>0.999</v>
      </c>
      <c r="O286" s="69">
        <f t="shared" si="26"/>
        <v>100</v>
      </c>
      <c r="P286" s="181">
        <f t="shared" si="27"/>
        <v>3.2033639143730888</v>
      </c>
      <c r="Q286" s="77" t="s">
        <v>1357</v>
      </c>
      <c r="V286" s="84">
        <v>0.52500000000000002</v>
      </c>
      <c r="W286" s="85">
        <v>0.65277777777777779</v>
      </c>
      <c r="X286" s="86">
        <f t="shared" si="28"/>
        <v>0.12777777777777777</v>
      </c>
      <c r="AA286" s="29"/>
    </row>
    <row r="287" spans="1:27" x14ac:dyDescent="0.3">
      <c r="A287" s="183" t="s">
        <v>8145</v>
      </c>
      <c r="B287" s="68" t="s">
        <v>8146</v>
      </c>
      <c r="C287" s="2" t="s">
        <v>6</v>
      </c>
      <c r="D287" s="2">
        <v>50</v>
      </c>
      <c r="E287" s="6">
        <v>25508</v>
      </c>
      <c r="F287" s="7">
        <v>43859.515555555554</v>
      </c>
      <c r="G287" s="69" t="s">
        <v>4</v>
      </c>
      <c r="H287" s="68">
        <v>854</v>
      </c>
      <c r="I287" s="8">
        <f t="shared" si="24"/>
        <v>8.5399999999999991</v>
      </c>
      <c r="J287" s="93">
        <v>0.79700000000000004</v>
      </c>
      <c r="K287" s="69">
        <v>100</v>
      </c>
      <c r="L287" s="68">
        <v>355</v>
      </c>
      <c r="M287" s="8">
        <f t="shared" si="25"/>
        <v>3.55</v>
      </c>
      <c r="N287" s="93">
        <v>0.55700000000000005</v>
      </c>
      <c r="O287" s="69">
        <f t="shared" si="26"/>
        <v>100</v>
      </c>
      <c r="P287" s="181">
        <f t="shared" si="27"/>
        <v>2.4056338028169013</v>
      </c>
      <c r="Q287" s="77" t="s">
        <v>1357</v>
      </c>
      <c r="V287" s="84">
        <v>0.36874999999999997</v>
      </c>
      <c r="W287" s="85">
        <v>0.52083333333333337</v>
      </c>
      <c r="X287" s="86">
        <f t="shared" si="28"/>
        <v>0.1520833333333334</v>
      </c>
      <c r="AA287" s="29"/>
    </row>
    <row r="288" spans="1:27" x14ac:dyDescent="0.3">
      <c r="A288" s="183" t="s">
        <v>8147</v>
      </c>
      <c r="B288" s="68" t="s">
        <v>1667</v>
      </c>
      <c r="C288" s="2" t="s">
        <v>1</v>
      </c>
      <c r="D288" s="2">
        <v>48</v>
      </c>
      <c r="E288" s="6">
        <v>26020</v>
      </c>
      <c r="F288" s="7">
        <v>43859.532129629632</v>
      </c>
      <c r="G288" s="69" t="s">
        <v>4</v>
      </c>
      <c r="H288" s="68">
        <v>1734</v>
      </c>
      <c r="I288" s="8">
        <f t="shared" si="24"/>
        <v>17.515151515151516</v>
      </c>
      <c r="J288" s="93">
        <v>1.728</v>
      </c>
      <c r="K288" s="69">
        <v>99</v>
      </c>
      <c r="L288" s="68">
        <v>440</v>
      </c>
      <c r="M288" s="8">
        <f t="shared" si="25"/>
        <v>4.4444444444444446</v>
      </c>
      <c r="N288" s="93">
        <v>0.67300000000000004</v>
      </c>
      <c r="O288" s="69">
        <f t="shared" si="26"/>
        <v>99</v>
      </c>
      <c r="P288" s="181">
        <f t="shared" si="27"/>
        <v>3.9409090909090909</v>
      </c>
      <c r="Q288" s="77" t="s">
        <v>1357</v>
      </c>
      <c r="V288" s="84">
        <v>0.39861111111111108</v>
      </c>
      <c r="W288" s="85">
        <v>0.54166666666666663</v>
      </c>
      <c r="X288" s="86">
        <f t="shared" si="28"/>
        <v>0.14305555555555555</v>
      </c>
      <c r="AA288" s="29"/>
    </row>
    <row r="289" spans="1:27" x14ac:dyDescent="0.3">
      <c r="A289" s="183" t="s">
        <v>8148</v>
      </c>
      <c r="B289" s="68" t="s">
        <v>1738</v>
      </c>
      <c r="C289" s="2" t="s">
        <v>1</v>
      </c>
      <c r="D289" s="2">
        <v>51</v>
      </c>
      <c r="E289" s="6">
        <v>25059</v>
      </c>
      <c r="F289" s="7">
        <v>43860.538368055553</v>
      </c>
      <c r="G289" s="69" t="s">
        <v>4</v>
      </c>
      <c r="H289" s="68">
        <v>2269</v>
      </c>
      <c r="I289" s="8">
        <f t="shared" si="24"/>
        <v>22.91919191919192</v>
      </c>
      <c r="J289" s="93">
        <v>1.73</v>
      </c>
      <c r="K289" s="69">
        <v>99</v>
      </c>
      <c r="L289" s="68">
        <v>574</v>
      </c>
      <c r="M289" s="8">
        <f t="shared" si="25"/>
        <v>5.7979797979797976</v>
      </c>
      <c r="N289" s="93">
        <v>0.89200000000000002</v>
      </c>
      <c r="O289" s="69">
        <f t="shared" si="26"/>
        <v>99</v>
      </c>
      <c r="P289" s="181">
        <f t="shared" si="27"/>
        <v>3.9529616724738683</v>
      </c>
      <c r="Q289" s="77" t="s">
        <v>1357</v>
      </c>
      <c r="V289" s="84">
        <v>0.42083333333333334</v>
      </c>
      <c r="W289" s="85">
        <v>0.54166666666666663</v>
      </c>
      <c r="X289" s="86">
        <f t="shared" si="28"/>
        <v>0.12083333333333329</v>
      </c>
      <c r="AA289" s="29"/>
    </row>
    <row r="290" spans="1:27" x14ac:dyDescent="0.3">
      <c r="A290" s="183" t="s">
        <v>2044</v>
      </c>
      <c r="B290" s="68" t="s">
        <v>1389</v>
      </c>
      <c r="C290" s="2" t="s">
        <v>1</v>
      </c>
      <c r="D290" s="2">
        <v>44</v>
      </c>
      <c r="E290" s="6">
        <v>27442</v>
      </c>
      <c r="F290" s="7">
        <v>43860.619004629632</v>
      </c>
      <c r="G290" s="69" t="s">
        <v>4</v>
      </c>
      <c r="H290" s="68">
        <v>1911</v>
      </c>
      <c r="I290" s="8">
        <f t="shared" si="24"/>
        <v>19.303030303030305</v>
      </c>
      <c r="J290" s="93">
        <v>2.1640000000000001</v>
      </c>
      <c r="K290" s="69">
        <v>99</v>
      </c>
      <c r="L290" s="68">
        <v>381</v>
      </c>
      <c r="M290" s="8">
        <f t="shared" si="25"/>
        <v>3.8484848484848486</v>
      </c>
      <c r="N290" s="93">
        <v>0.8</v>
      </c>
      <c r="O290" s="69">
        <f t="shared" si="26"/>
        <v>99</v>
      </c>
      <c r="P290" s="181">
        <f t="shared" si="27"/>
        <v>5.015748031496063</v>
      </c>
      <c r="Q290" s="77" t="s">
        <v>1357</v>
      </c>
      <c r="V290" s="84">
        <v>0.46249999999999997</v>
      </c>
      <c r="W290" s="85">
        <v>0.625</v>
      </c>
      <c r="X290" s="86">
        <f t="shared" si="28"/>
        <v>0.16250000000000003</v>
      </c>
      <c r="AA290" s="29"/>
    </row>
    <row r="291" spans="1:27" x14ac:dyDescent="0.3">
      <c r="A291" s="183" t="s">
        <v>8149</v>
      </c>
      <c r="B291" s="68" t="s">
        <v>8150</v>
      </c>
      <c r="C291" s="2" t="s">
        <v>6</v>
      </c>
      <c r="D291" s="2">
        <v>71</v>
      </c>
      <c r="E291" s="6">
        <v>17582</v>
      </c>
      <c r="F291" s="7">
        <v>43860.630185185182</v>
      </c>
      <c r="G291" s="69" t="s">
        <v>4</v>
      </c>
      <c r="H291" s="68">
        <v>1582</v>
      </c>
      <c r="I291" s="8">
        <f t="shared" si="24"/>
        <v>15.82</v>
      </c>
      <c r="J291" s="93">
        <v>1.242</v>
      </c>
      <c r="K291" s="69">
        <v>100</v>
      </c>
      <c r="L291" s="68">
        <v>791</v>
      </c>
      <c r="M291" s="8">
        <f t="shared" si="25"/>
        <v>7.91</v>
      </c>
      <c r="N291" s="93">
        <v>0.86599999999999999</v>
      </c>
      <c r="O291" s="69">
        <f t="shared" ref="O291:O322" si="29">K291</f>
        <v>100</v>
      </c>
      <c r="P291" s="181">
        <f t="shared" si="27"/>
        <v>2</v>
      </c>
      <c r="Q291" s="77" t="s">
        <v>1357</v>
      </c>
      <c r="V291" s="84">
        <v>0.49027777777777781</v>
      </c>
      <c r="W291" s="85">
        <v>0.63541666666666663</v>
      </c>
      <c r="X291" s="86">
        <f t="shared" si="28"/>
        <v>0.14513888888888882</v>
      </c>
      <c r="AA291" s="29"/>
    </row>
    <row r="292" spans="1:27" x14ac:dyDescent="0.3">
      <c r="A292" s="183" t="s">
        <v>8151</v>
      </c>
      <c r="B292" s="68" t="s">
        <v>7902</v>
      </c>
      <c r="C292" s="2" t="s">
        <v>1</v>
      </c>
      <c r="D292" s="2">
        <v>46</v>
      </c>
      <c r="E292" s="6">
        <v>26969</v>
      </c>
      <c r="F292" s="7">
        <v>43861.559814814813</v>
      </c>
      <c r="G292" s="69" t="s">
        <v>4</v>
      </c>
      <c r="H292" s="68">
        <v>1347</v>
      </c>
      <c r="I292" s="8">
        <f t="shared" si="24"/>
        <v>13.606060606060606</v>
      </c>
      <c r="J292" s="93">
        <v>1.3460000000000001</v>
      </c>
      <c r="K292" s="69">
        <v>99</v>
      </c>
      <c r="L292" s="68">
        <v>292</v>
      </c>
      <c r="M292" s="8">
        <f t="shared" si="25"/>
        <v>2.9494949494949494</v>
      </c>
      <c r="N292" s="93">
        <v>0.48199999999999998</v>
      </c>
      <c r="O292" s="69">
        <f t="shared" si="29"/>
        <v>99</v>
      </c>
      <c r="P292" s="181">
        <f t="shared" si="27"/>
        <v>4.6130136986301373</v>
      </c>
      <c r="Q292" s="77" t="s">
        <v>1357</v>
      </c>
      <c r="V292" s="84">
        <v>0.42152777777777778</v>
      </c>
      <c r="W292" s="85">
        <v>0.5625</v>
      </c>
      <c r="X292" s="86">
        <f t="shared" si="28"/>
        <v>0.14097222222222222</v>
      </c>
      <c r="AA292" s="29"/>
    </row>
    <row r="293" spans="1:27" x14ac:dyDescent="0.3">
      <c r="A293" s="183" t="s">
        <v>8152</v>
      </c>
      <c r="B293" s="68" t="s">
        <v>38</v>
      </c>
      <c r="C293" s="2" t="s">
        <v>1</v>
      </c>
      <c r="D293" s="2">
        <v>51</v>
      </c>
      <c r="E293" s="6">
        <v>24910</v>
      </c>
      <c r="F293" s="7">
        <v>43861.573553240742</v>
      </c>
      <c r="G293" s="69" t="s">
        <v>4</v>
      </c>
      <c r="H293" s="68">
        <v>2539</v>
      </c>
      <c r="I293" s="8">
        <f t="shared" si="24"/>
        <v>25.646464646464647</v>
      </c>
      <c r="J293" s="93">
        <v>3.2109999999999999</v>
      </c>
      <c r="K293" s="69">
        <v>99</v>
      </c>
      <c r="L293" s="68">
        <v>452</v>
      </c>
      <c r="M293" s="8">
        <f t="shared" si="25"/>
        <v>4.5656565656565657</v>
      </c>
      <c r="N293" s="93">
        <v>0.625</v>
      </c>
      <c r="O293" s="69">
        <f t="shared" si="29"/>
        <v>99</v>
      </c>
      <c r="P293" s="181">
        <f t="shared" si="27"/>
        <v>5.6172566371681416</v>
      </c>
      <c r="Q293" s="77" t="s">
        <v>1357</v>
      </c>
      <c r="V293" s="84">
        <v>0.4381944444444445</v>
      </c>
      <c r="W293" s="85">
        <v>0.58333333333333337</v>
      </c>
      <c r="X293" s="86">
        <f t="shared" si="28"/>
        <v>0.14513888888888887</v>
      </c>
      <c r="AA293" s="29"/>
    </row>
    <row r="294" spans="1:27" x14ac:dyDescent="0.3">
      <c r="A294" s="183" t="s">
        <v>8153</v>
      </c>
      <c r="B294" s="68" t="s">
        <v>8154</v>
      </c>
      <c r="C294" s="2" t="s">
        <v>1</v>
      </c>
      <c r="D294" s="2">
        <v>52</v>
      </c>
      <c r="E294" s="6">
        <v>24717</v>
      </c>
      <c r="F294" s="7">
        <v>43861.590590277781</v>
      </c>
      <c r="G294" s="69" t="s">
        <v>4</v>
      </c>
      <c r="H294" s="68">
        <v>2267</v>
      </c>
      <c r="I294" s="8">
        <f t="shared" si="24"/>
        <v>22.8989898989899</v>
      </c>
      <c r="J294" s="93">
        <v>2.1360000000000001</v>
      </c>
      <c r="K294" s="69">
        <v>99</v>
      </c>
      <c r="L294" s="68">
        <v>482</v>
      </c>
      <c r="M294" s="8">
        <f t="shared" si="25"/>
        <v>4.8686868686868685</v>
      </c>
      <c r="N294" s="93">
        <v>0.79100000000000004</v>
      </c>
      <c r="O294" s="69">
        <f t="shared" si="29"/>
        <v>99</v>
      </c>
      <c r="P294" s="181">
        <f t="shared" si="27"/>
        <v>4.703319502074689</v>
      </c>
      <c r="Q294" s="77" t="s">
        <v>1357</v>
      </c>
      <c r="V294" s="84">
        <v>0.45416666666666666</v>
      </c>
      <c r="W294" s="85">
        <v>0.59375</v>
      </c>
      <c r="X294" s="86">
        <f t="shared" si="28"/>
        <v>0.13958333333333334</v>
      </c>
      <c r="AA294" s="29"/>
    </row>
    <row r="295" spans="1:27" x14ac:dyDescent="0.3">
      <c r="A295" s="183" t="s">
        <v>3354</v>
      </c>
      <c r="B295" s="68" t="s">
        <v>307</v>
      </c>
      <c r="C295" s="2" t="s">
        <v>1</v>
      </c>
      <c r="D295" s="2">
        <v>58</v>
      </c>
      <c r="E295" s="6">
        <v>22452</v>
      </c>
      <c r="F295" s="7">
        <v>43861.605266203704</v>
      </c>
      <c r="G295" s="69" t="s">
        <v>4</v>
      </c>
      <c r="H295" s="68">
        <v>1307</v>
      </c>
      <c r="I295" s="8">
        <f t="shared" si="24"/>
        <v>13.202020202020202</v>
      </c>
      <c r="J295" s="93">
        <v>1.512</v>
      </c>
      <c r="K295" s="69">
        <v>99</v>
      </c>
      <c r="L295" s="68">
        <v>336</v>
      </c>
      <c r="M295" s="8">
        <f t="shared" si="25"/>
        <v>3.393939393939394</v>
      </c>
      <c r="N295" s="93">
        <v>0.65200000000000002</v>
      </c>
      <c r="O295" s="69">
        <f t="shared" si="29"/>
        <v>99</v>
      </c>
      <c r="P295" s="181">
        <f t="shared" si="27"/>
        <v>3.8898809523809526</v>
      </c>
      <c r="Q295" s="77" t="s">
        <v>1357</v>
      </c>
      <c r="V295" s="84">
        <v>0.46388888888888885</v>
      </c>
      <c r="W295" s="85">
        <v>0.61805555555555558</v>
      </c>
      <c r="X295" s="86">
        <f t="shared" si="28"/>
        <v>0.15416666666666673</v>
      </c>
      <c r="AA295" s="29"/>
    </row>
    <row r="296" spans="1:27" x14ac:dyDescent="0.3">
      <c r="A296" s="183" t="s">
        <v>8155</v>
      </c>
      <c r="B296" s="68" t="s">
        <v>1719</v>
      </c>
      <c r="C296" s="2" t="s">
        <v>1</v>
      </c>
      <c r="D296" s="2">
        <v>60</v>
      </c>
      <c r="E296" s="6">
        <v>21617</v>
      </c>
      <c r="F296" s="7">
        <v>43861.628796296296</v>
      </c>
      <c r="G296" s="69" t="s">
        <v>4</v>
      </c>
      <c r="H296" s="68">
        <v>2585</v>
      </c>
      <c r="I296" s="8">
        <f t="shared" si="24"/>
        <v>26.111111111111111</v>
      </c>
      <c r="J296" s="93">
        <v>1.9</v>
      </c>
      <c r="K296" s="69">
        <v>99</v>
      </c>
      <c r="L296" s="68">
        <v>626</v>
      </c>
      <c r="M296" s="8">
        <f t="shared" si="25"/>
        <v>6.3232323232323235</v>
      </c>
      <c r="N296" s="93">
        <v>1.0860000000000001</v>
      </c>
      <c r="O296" s="69">
        <f t="shared" si="29"/>
        <v>99</v>
      </c>
      <c r="P296" s="181">
        <f t="shared" si="27"/>
        <v>4.1293929712460065</v>
      </c>
      <c r="Q296" s="77" t="s">
        <v>1357</v>
      </c>
      <c r="V296" s="84">
        <v>0.4680555555555555</v>
      </c>
      <c r="W296" s="85">
        <v>0.63194444444444442</v>
      </c>
      <c r="X296" s="86">
        <f t="shared" si="28"/>
        <v>0.16388888888888892</v>
      </c>
      <c r="AA296" s="29"/>
    </row>
    <row r="297" spans="1:27" x14ac:dyDescent="0.3">
      <c r="A297" s="183" t="s">
        <v>8156</v>
      </c>
      <c r="B297" s="68" t="s">
        <v>8157</v>
      </c>
      <c r="C297" s="2" t="s">
        <v>6</v>
      </c>
      <c r="D297" s="2">
        <v>76</v>
      </c>
      <c r="E297" s="6">
        <v>15773</v>
      </c>
      <c r="F297" s="7">
        <v>43861.641805555555</v>
      </c>
      <c r="G297" s="69" t="s">
        <v>4</v>
      </c>
      <c r="H297" s="68">
        <v>2421</v>
      </c>
      <c r="I297" s="8">
        <f t="shared" si="24"/>
        <v>24.21</v>
      </c>
      <c r="J297" s="93">
        <v>1.9710000000000001</v>
      </c>
      <c r="K297" s="69">
        <v>100</v>
      </c>
      <c r="L297" s="68">
        <v>892</v>
      </c>
      <c r="M297" s="8">
        <f t="shared" si="25"/>
        <v>8.92</v>
      </c>
      <c r="N297" s="93">
        <v>0.93899999999999995</v>
      </c>
      <c r="O297" s="69">
        <f t="shared" si="29"/>
        <v>100</v>
      </c>
      <c r="P297" s="181">
        <f t="shared" si="27"/>
        <v>2.7141255605381165</v>
      </c>
      <c r="Q297" s="77" t="s">
        <v>1357</v>
      </c>
      <c r="V297" s="84">
        <v>0.47291666666666665</v>
      </c>
      <c r="W297" s="85">
        <v>0.64583333333333337</v>
      </c>
      <c r="X297" s="86">
        <f t="shared" si="28"/>
        <v>0.17291666666666672</v>
      </c>
      <c r="AA297" s="29"/>
    </row>
    <row r="298" spans="1:27" x14ac:dyDescent="0.3">
      <c r="A298" s="183" t="s">
        <v>9046</v>
      </c>
      <c r="B298" s="68" t="s">
        <v>820</v>
      </c>
      <c r="C298" s="2" t="s">
        <v>1</v>
      </c>
      <c r="D298" s="2">
        <v>54</v>
      </c>
      <c r="E298" s="6">
        <v>24099</v>
      </c>
      <c r="F298" s="7">
        <v>43864.573148148149</v>
      </c>
      <c r="G298" s="69" t="s">
        <v>4</v>
      </c>
      <c r="H298" s="68">
        <v>1507</v>
      </c>
      <c r="I298" s="8">
        <f t="shared" si="24"/>
        <v>15.07</v>
      </c>
      <c r="J298" s="2">
        <v>1.7190000000000001</v>
      </c>
      <c r="K298" s="69">
        <v>100</v>
      </c>
      <c r="L298" s="68">
        <v>412</v>
      </c>
      <c r="M298" s="8">
        <f t="shared" si="25"/>
        <v>4.12</v>
      </c>
      <c r="N298" s="8">
        <v>0.72899999999999998</v>
      </c>
      <c r="O298" s="69">
        <f t="shared" si="29"/>
        <v>100</v>
      </c>
      <c r="P298" s="181">
        <f t="shared" si="27"/>
        <v>3.657766990291262</v>
      </c>
      <c r="Q298" s="77" t="s">
        <v>1357</v>
      </c>
      <c r="V298" s="84">
        <v>0.43055555555555558</v>
      </c>
      <c r="W298" s="85">
        <v>0.58333333333333337</v>
      </c>
      <c r="X298" s="86">
        <f t="shared" si="28"/>
        <v>0.15277777777777779</v>
      </c>
      <c r="AA298" s="29"/>
    </row>
    <row r="299" spans="1:27" x14ac:dyDescent="0.3">
      <c r="A299" s="183" t="s">
        <v>9047</v>
      </c>
      <c r="B299" s="68" t="s">
        <v>9048</v>
      </c>
      <c r="C299" s="2" t="s">
        <v>1</v>
      </c>
      <c r="D299" s="2">
        <v>54</v>
      </c>
      <c r="E299" s="6">
        <v>24141</v>
      </c>
      <c r="F299" s="7">
        <v>43864.587604166663</v>
      </c>
      <c r="G299" s="69" t="s">
        <v>4</v>
      </c>
      <c r="H299" s="68">
        <v>1815</v>
      </c>
      <c r="I299" s="8">
        <f t="shared" si="24"/>
        <v>18.149999999999999</v>
      </c>
      <c r="J299" s="2">
        <v>1.8109999999999999</v>
      </c>
      <c r="K299" s="69">
        <v>100</v>
      </c>
      <c r="L299" s="68">
        <v>583</v>
      </c>
      <c r="M299" s="8">
        <f t="shared" si="25"/>
        <v>5.83</v>
      </c>
      <c r="N299" s="8">
        <v>1.016</v>
      </c>
      <c r="O299" s="69">
        <f t="shared" si="29"/>
        <v>100</v>
      </c>
      <c r="P299" s="181">
        <f t="shared" si="27"/>
        <v>3.1132075471698109</v>
      </c>
      <c r="Q299" s="77" t="s">
        <v>1357</v>
      </c>
      <c r="V299" s="84">
        <v>0.44305555555555554</v>
      </c>
      <c r="W299" s="85">
        <v>0.60069444444444442</v>
      </c>
      <c r="X299" s="86">
        <f t="shared" si="28"/>
        <v>0.15763888888888888</v>
      </c>
      <c r="AA299" s="29"/>
    </row>
    <row r="300" spans="1:27" x14ac:dyDescent="0.3">
      <c r="A300" s="183" t="s">
        <v>9049</v>
      </c>
      <c r="B300" s="68" t="s">
        <v>9050</v>
      </c>
      <c r="C300" s="2" t="s">
        <v>1</v>
      </c>
      <c r="D300" s="2">
        <v>45</v>
      </c>
      <c r="E300" s="6">
        <v>27387</v>
      </c>
      <c r="F300" s="7">
        <v>43864.605358796296</v>
      </c>
      <c r="G300" s="69" t="s">
        <v>4</v>
      </c>
      <c r="H300" s="68">
        <v>1356</v>
      </c>
      <c r="I300" s="8">
        <f t="shared" si="24"/>
        <v>13.696969696969697</v>
      </c>
      <c r="J300" s="8">
        <v>1.083</v>
      </c>
      <c r="K300" s="69">
        <v>99</v>
      </c>
      <c r="L300" s="68">
        <v>466</v>
      </c>
      <c r="M300" s="8">
        <f t="shared" si="25"/>
        <v>4.7070707070707067</v>
      </c>
      <c r="N300" s="8">
        <v>0.64300000000000002</v>
      </c>
      <c r="O300" s="69">
        <f t="shared" si="29"/>
        <v>99</v>
      </c>
      <c r="P300" s="181">
        <f t="shared" si="27"/>
        <v>2.9098712446351933</v>
      </c>
      <c r="Q300" s="77" t="s">
        <v>1357</v>
      </c>
      <c r="V300" s="84">
        <v>0.4548611111111111</v>
      </c>
      <c r="W300" s="85">
        <v>0.61111111111111105</v>
      </c>
      <c r="X300" s="86">
        <f t="shared" si="28"/>
        <v>0.15624999999999994</v>
      </c>
      <c r="AA300" s="29"/>
    </row>
    <row r="301" spans="1:27" x14ac:dyDescent="0.3">
      <c r="A301" s="183" t="s">
        <v>9051</v>
      </c>
      <c r="B301" s="68" t="s">
        <v>9052</v>
      </c>
      <c r="C301" s="2" t="s">
        <v>6</v>
      </c>
      <c r="D301" s="2">
        <v>36</v>
      </c>
      <c r="E301" s="6">
        <v>30692</v>
      </c>
      <c r="F301" s="7">
        <v>43864.619664351849</v>
      </c>
      <c r="G301" s="69" t="s">
        <v>4</v>
      </c>
      <c r="H301" s="68">
        <v>1102</v>
      </c>
      <c r="I301" s="8">
        <f t="shared" si="24"/>
        <v>11.02</v>
      </c>
      <c r="J301" s="8">
        <v>2.0449999999999999</v>
      </c>
      <c r="K301" s="69">
        <v>100</v>
      </c>
      <c r="L301" s="68">
        <v>352</v>
      </c>
      <c r="M301" s="8">
        <f t="shared" si="25"/>
        <v>3.52</v>
      </c>
      <c r="N301" s="8">
        <v>0.68899999999999995</v>
      </c>
      <c r="O301" s="69">
        <f t="shared" si="29"/>
        <v>100</v>
      </c>
      <c r="P301" s="181">
        <f t="shared" si="27"/>
        <v>3.1306818181818179</v>
      </c>
      <c r="Q301" s="77" t="s">
        <v>1357</v>
      </c>
      <c r="V301" s="84">
        <v>0.46111111111111108</v>
      </c>
      <c r="W301" s="85">
        <v>0.625</v>
      </c>
      <c r="X301" s="86">
        <f t="shared" si="28"/>
        <v>0.16388888888888892</v>
      </c>
      <c r="AA301" s="29"/>
    </row>
    <row r="302" spans="1:27" x14ac:dyDescent="0.3">
      <c r="A302" s="183" t="s">
        <v>9053</v>
      </c>
      <c r="B302" s="68" t="s">
        <v>9054</v>
      </c>
      <c r="C302" s="2" t="s">
        <v>1</v>
      </c>
      <c r="D302" s="2">
        <v>58</v>
      </c>
      <c r="E302" s="6">
        <v>22454</v>
      </c>
      <c r="F302" s="7">
        <v>43864.637094907404</v>
      </c>
      <c r="G302" s="69" t="s">
        <v>4</v>
      </c>
      <c r="H302" s="68">
        <v>2415</v>
      </c>
      <c r="I302" s="8">
        <f t="shared" si="24"/>
        <v>24.15</v>
      </c>
      <c r="J302" s="8">
        <v>1.9039999999999999</v>
      </c>
      <c r="K302" s="69">
        <v>100</v>
      </c>
      <c r="L302" s="68">
        <v>353</v>
      </c>
      <c r="M302" s="8">
        <f t="shared" si="25"/>
        <v>3.53</v>
      </c>
      <c r="N302" s="8">
        <v>0.81</v>
      </c>
      <c r="O302" s="69">
        <f t="shared" si="29"/>
        <v>100</v>
      </c>
      <c r="P302" s="181">
        <f t="shared" si="27"/>
        <v>6.8413597733711047</v>
      </c>
      <c r="Q302" s="77" t="s">
        <v>1357</v>
      </c>
      <c r="V302" s="84">
        <v>0.48888888888888887</v>
      </c>
      <c r="W302" s="85">
        <v>0.64583333333333337</v>
      </c>
      <c r="X302" s="86">
        <f t="shared" si="28"/>
        <v>0.1569444444444445</v>
      </c>
      <c r="AA302" s="29"/>
    </row>
    <row r="303" spans="1:27" x14ac:dyDescent="0.3">
      <c r="A303" s="183" t="s">
        <v>9055</v>
      </c>
      <c r="B303" s="68" t="s">
        <v>9056</v>
      </c>
      <c r="C303" s="2" t="s">
        <v>1</v>
      </c>
      <c r="D303" s="2">
        <v>44</v>
      </c>
      <c r="E303" s="6">
        <v>27783</v>
      </c>
      <c r="F303" s="7">
        <v>43864.651967592596</v>
      </c>
      <c r="G303" s="69" t="s">
        <v>4</v>
      </c>
      <c r="H303" s="68">
        <v>1289</v>
      </c>
      <c r="I303" s="8">
        <f t="shared" si="24"/>
        <v>13.020202020202021</v>
      </c>
      <c r="J303" s="8">
        <v>1.37</v>
      </c>
      <c r="K303" s="69">
        <v>99</v>
      </c>
      <c r="L303" s="68">
        <v>425</v>
      </c>
      <c r="M303" s="8">
        <f t="shared" si="25"/>
        <v>4.2929292929292933</v>
      </c>
      <c r="N303" s="8">
        <v>0.67400000000000004</v>
      </c>
      <c r="O303" s="69">
        <f t="shared" si="29"/>
        <v>99</v>
      </c>
      <c r="P303" s="181">
        <f t="shared" si="27"/>
        <v>3.032941176470588</v>
      </c>
      <c r="Q303" s="77" t="s">
        <v>1357</v>
      </c>
      <c r="V303" s="84">
        <v>0.51736111111111105</v>
      </c>
      <c r="W303" s="85">
        <v>0.65972222222222221</v>
      </c>
      <c r="X303" s="86">
        <f t="shared" si="28"/>
        <v>0.14236111111111116</v>
      </c>
      <c r="AA303" s="29"/>
    </row>
    <row r="304" spans="1:27" x14ac:dyDescent="0.3">
      <c r="A304" s="183" t="s">
        <v>9057</v>
      </c>
      <c r="B304" s="68" t="s">
        <v>1464</v>
      </c>
      <c r="C304" s="2" t="s">
        <v>1</v>
      </c>
      <c r="D304" s="2">
        <v>47</v>
      </c>
      <c r="E304" s="6">
        <v>26484</v>
      </c>
      <c r="F304" s="7">
        <v>43865.512604166666</v>
      </c>
      <c r="G304" s="69" t="s">
        <v>4</v>
      </c>
      <c r="H304" s="68">
        <v>1947</v>
      </c>
      <c r="I304" s="8">
        <f t="shared" si="24"/>
        <v>19.666666666666668</v>
      </c>
      <c r="J304" s="8">
        <v>2.907</v>
      </c>
      <c r="K304" s="69">
        <v>99</v>
      </c>
      <c r="L304" s="68">
        <v>535</v>
      </c>
      <c r="M304" s="8">
        <f t="shared" si="25"/>
        <v>5.404040404040404</v>
      </c>
      <c r="N304" s="8">
        <v>0.82</v>
      </c>
      <c r="O304" s="69">
        <f t="shared" si="29"/>
        <v>99</v>
      </c>
      <c r="P304" s="181">
        <f t="shared" si="27"/>
        <v>3.6392523364485982</v>
      </c>
      <c r="Q304" s="77" t="s">
        <v>1357</v>
      </c>
      <c r="V304" s="84">
        <v>0.3888888888888889</v>
      </c>
      <c r="W304" s="85">
        <v>0.51388888888888895</v>
      </c>
      <c r="X304" s="86">
        <f t="shared" si="28"/>
        <v>0.12500000000000006</v>
      </c>
      <c r="AA304" s="29"/>
    </row>
    <row r="305" spans="1:27" x14ac:dyDescent="0.3">
      <c r="A305" s="183" t="s">
        <v>9058</v>
      </c>
      <c r="B305" s="68" t="s">
        <v>9059</v>
      </c>
      <c r="C305" s="2" t="s">
        <v>1</v>
      </c>
      <c r="D305" s="2">
        <v>47</v>
      </c>
      <c r="E305" s="6">
        <v>26635</v>
      </c>
      <c r="F305" s="7">
        <v>43865.556921296295</v>
      </c>
      <c r="G305" s="69" t="s">
        <v>4</v>
      </c>
      <c r="H305" s="68">
        <v>1188</v>
      </c>
      <c r="I305" s="8">
        <f t="shared" si="24"/>
        <v>12</v>
      </c>
      <c r="J305" s="8">
        <v>1.696</v>
      </c>
      <c r="K305" s="69">
        <v>99</v>
      </c>
      <c r="L305" s="68">
        <v>317</v>
      </c>
      <c r="M305" s="8">
        <f t="shared" si="25"/>
        <v>3.202020202020202</v>
      </c>
      <c r="N305" s="8">
        <v>0.57099999999999995</v>
      </c>
      <c r="O305" s="69">
        <f t="shared" si="29"/>
        <v>99</v>
      </c>
      <c r="P305" s="181">
        <f t="shared" si="27"/>
        <v>3.7476340694006312</v>
      </c>
      <c r="Q305" s="77" t="s">
        <v>1357</v>
      </c>
      <c r="V305" s="84">
        <v>0.40416666666666662</v>
      </c>
      <c r="W305" s="85">
        <v>0.56944444444444442</v>
      </c>
      <c r="X305" s="86">
        <f t="shared" si="28"/>
        <v>0.1652777777777778</v>
      </c>
      <c r="AA305" s="29"/>
    </row>
    <row r="306" spans="1:27" x14ac:dyDescent="0.3">
      <c r="A306" s="183" t="s">
        <v>9060</v>
      </c>
      <c r="B306" s="68" t="s">
        <v>207</v>
      </c>
      <c r="C306" s="2" t="s">
        <v>1</v>
      </c>
      <c r="D306" s="2">
        <v>51</v>
      </c>
      <c r="E306" s="6">
        <v>24887</v>
      </c>
      <c r="F306" s="7">
        <v>43865.567986111113</v>
      </c>
      <c r="G306" s="69" t="s">
        <v>4</v>
      </c>
      <c r="H306" s="68">
        <v>1555</v>
      </c>
      <c r="I306" s="8">
        <f t="shared" si="24"/>
        <v>15.707070707070708</v>
      </c>
      <c r="J306" s="8">
        <v>1.28</v>
      </c>
      <c r="K306" s="69">
        <v>99</v>
      </c>
      <c r="L306" s="68">
        <v>505</v>
      </c>
      <c r="M306" s="8">
        <f t="shared" si="25"/>
        <v>5.1010101010101012</v>
      </c>
      <c r="N306" s="8">
        <v>0.73499999999999999</v>
      </c>
      <c r="O306" s="69">
        <f t="shared" si="29"/>
        <v>99</v>
      </c>
      <c r="P306" s="181">
        <f t="shared" si="27"/>
        <v>3.0792079207920793</v>
      </c>
      <c r="Q306" s="77" t="s">
        <v>1357</v>
      </c>
      <c r="V306" s="84">
        <v>0.43402777777777773</v>
      </c>
      <c r="W306" s="85">
        <v>0.57291666666666663</v>
      </c>
      <c r="X306" s="86">
        <f t="shared" si="28"/>
        <v>0.1388888888888889</v>
      </c>
      <c r="AA306" s="29"/>
    </row>
    <row r="307" spans="1:27" x14ac:dyDescent="0.3">
      <c r="A307" s="183" t="s">
        <v>2232</v>
      </c>
      <c r="B307" s="68" t="s">
        <v>1558</v>
      </c>
      <c r="C307" s="2" t="s">
        <v>1</v>
      </c>
      <c r="D307" s="2">
        <v>60</v>
      </c>
      <c r="E307" s="6">
        <v>21935</v>
      </c>
      <c r="F307" s="7">
        <v>43865.579236111109</v>
      </c>
      <c r="G307" s="69" t="s">
        <v>4</v>
      </c>
      <c r="H307" s="68">
        <v>1808</v>
      </c>
      <c r="I307" s="8">
        <f t="shared" si="24"/>
        <v>18.079999999999998</v>
      </c>
      <c r="J307" s="8">
        <v>1.3979999999999999</v>
      </c>
      <c r="K307" s="69">
        <v>100</v>
      </c>
      <c r="L307" s="68">
        <v>428</v>
      </c>
      <c r="M307" s="8">
        <f t="shared" si="25"/>
        <v>4.28</v>
      </c>
      <c r="N307" s="8">
        <v>0.72599999999999998</v>
      </c>
      <c r="O307" s="69">
        <f t="shared" si="29"/>
        <v>100</v>
      </c>
      <c r="P307" s="181">
        <f t="shared" si="27"/>
        <v>4.2242990654205599</v>
      </c>
      <c r="Q307" s="77" t="s">
        <v>1357</v>
      </c>
      <c r="V307" s="84">
        <v>0.44236111111111115</v>
      </c>
      <c r="W307" s="85">
        <v>0.59027777777777779</v>
      </c>
      <c r="X307" s="86">
        <f t="shared" si="28"/>
        <v>0.14791666666666664</v>
      </c>
      <c r="AA307" s="29"/>
    </row>
    <row r="308" spans="1:27" x14ac:dyDescent="0.3">
      <c r="A308" s="183" t="s">
        <v>9061</v>
      </c>
      <c r="B308" s="68" t="s">
        <v>9062</v>
      </c>
      <c r="C308" s="2" t="s">
        <v>1</v>
      </c>
      <c r="D308" s="2">
        <v>82</v>
      </c>
      <c r="E308" s="6">
        <v>13633</v>
      </c>
      <c r="F308" s="7">
        <v>43865.597893518519</v>
      </c>
      <c r="G308" s="69" t="s">
        <v>4</v>
      </c>
      <c r="H308" s="68">
        <v>2658</v>
      </c>
      <c r="I308" s="8">
        <f t="shared" si="24"/>
        <v>26.58</v>
      </c>
      <c r="J308" s="8">
        <v>1.87</v>
      </c>
      <c r="K308" s="69">
        <v>100</v>
      </c>
      <c r="L308" s="68">
        <v>866</v>
      </c>
      <c r="M308" s="8">
        <f t="shared" si="25"/>
        <v>8.66</v>
      </c>
      <c r="N308" s="8">
        <v>0.997</v>
      </c>
      <c r="O308" s="69">
        <f t="shared" si="29"/>
        <v>100</v>
      </c>
      <c r="P308" s="181">
        <f t="shared" si="27"/>
        <v>3.0692840646651267</v>
      </c>
      <c r="Q308" s="77" t="s">
        <v>1357</v>
      </c>
      <c r="V308" s="84">
        <v>0.4513888888888889</v>
      </c>
      <c r="W308" s="85">
        <v>0.60416666666666663</v>
      </c>
      <c r="X308" s="86">
        <f t="shared" si="28"/>
        <v>0.15277777777777773</v>
      </c>
      <c r="AA308" s="29"/>
    </row>
    <row r="309" spans="1:27" x14ac:dyDescent="0.3">
      <c r="A309" s="183" t="s">
        <v>9063</v>
      </c>
      <c r="B309" s="68" t="s">
        <v>9064</v>
      </c>
      <c r="C309" s="2" t="s">
        <v>6</v>
      </c>
      <c r="D309" s="2">
        <v>42</v>
      </c>
      <c r="E309" s="6">
        <v>28491</v>
      </c>
      <c r="F309" s="7">
        <v>43865.651608796295</v>
      </c>
      <c r="G309" s="69" t="s">
        <v>4</v>
      </c>
      <c r="H309" s="68">
        <v>1531</v>
      </c>
      <c r="I309" s="8">
        <f t="shared" si="24"/>
        <v>15.464646464646465</v>
      </c>
      <c r="J309" s="8">
        <v>2.2559999999999998</v>
      </c>
      <c r="K309" s="69">
        <v>99</v>
      </c>
      <c r="L309" s="68">
        <v>340</v>
      </c>
      <c r="M309" s="8">
        <f t="shared" si="25"/>
        <v>3.4343434343434343</v>
      </c>
      <c r="N309" s="8">
        <v>0.498</v>
      </c>
      <c r="O309" s="69">
        <f t="shared" si="29"/>
        <v>99</v>
      </c>
      <c r="P309" s="181">
        <f t="shared" si="27"/>
        <v>4.5029411764705882</v>
      </c>
      <c r="Q309" s="77" t="s">
        <v>1357</v>
      </c>
      <c r="V309" s="84">
        <v>0.50138888888888888</v>
      </c>
      <c r="W309" s="85">
        <v>0.66666666666666663</v>
      </c>
      <c r="X309" s="86">
        <f t="shared" si="28"/>
        <v>0.16527777777777775</v>
      </c>
      <c r="AA309" s="29"/>
    </row>
    <row r="310" spans="1:27" x14ac:dyDescent="0.3">
      <c r="A310" s="183" t="s">
        <v>9065</v>
      </c>
      <c r="B310" s="68" t="s">
        <v>1956</v>
      </c>
      <c r="C310" s="2" t="s">
        <v>1</v>
      </c>
      <c r="D310" s="2">
        <v>52</v>
      </c>
      <c r="E310" s="6">
        <v>24845</v>
      </c>
      <c r="F310" s="7">
        <v>43866.564432870371</v>
      </c>
      <c r="G310" s="69" t="s">
        <v>4</v>
      </c>
      <c r="H310" s="68">
        <v>1995</v>
      </c>
      <c r="I310" s="8">
        <f t="shared" si="24"/>
        <v>20.151515151515152</v>
      </c>
      <c r="J310" s="8">
        <v>2.83</v>
      </c>
      <c r="K310" s="69">
        <v>99</v>
      </c>
      <c r="L310" s="68">
        <v>386</v>
      </c>
      <c r="M310" s="8">
        <f t="shared" si="25"/>
        <v>3.8989898989898988</v>
      </c>
      <c r="N310" s="8">
        <v>0.67800000000000005</v>
      </c>
      <c r="O310" s="69">
        <f t="shared" si="29"/>
        <v>99</v>
      </c>
      <c r="P310" s="181">
        <f t="shared" si="27"/>
        <v>5.1683937823834203</v>
      </c>
      <c r="Q310" s="77" t="s">
        <v>1357</v>
      </c>
      <c r="V310" s="84">
        <v>0.44513888888888892</v>
      </c>
      <c r="W310" s="85">
        <v>0.58680555555555558</v>
      </c>
      <c r="X310" s="86">
        <f t="shared" si="28"/>
        <v>0.14166666666666666</v>
      </c>
      <c r="AA310" s="29"/>
    </row>
    <row r="311" spans="1:27" x14ac:dyDescent="0.3">
      <c r="A311" s="183" t="s">
        <v>9066</v>
      </c>
      <c r="B311" s="68" t="s">
        <v>1445</v>
      </c>
      <c r="C311" s="2" t="s">
        <v>1</v>
      </c>
      <c r="D311" s="2">
        <v>71</v>
      </c>
      <c r="E311" s="6">
        <v>17809</v>
      </c>
      <c r="F311" s="7">
        <v>43866.595949074072</v>
      </c>
      <c r="G311" s="69" t="s">
        <v>4</v>
      </c>
      <c r="H311" s="68">
        <v>2081</v>
      </c>
      <c r="I311" s="8">
        <f t="shared" si="24"/>
        <v>21.020202020202021</v>
      </c>
      <c r="J311" s="8">
        <v>1.6719999999999999</v>
      </c>
      <c r="K311" s="69">
        <v>99</v>
      </c>
      <c r="L311" s="68">
        <v>1136</v>
      </c>
      <c r="M311" s="8">
        <f t="shared" si="25"/>
        <v>11.474747474747474</v>
      </c>
      <c r="N311" s="8">
        <v>1.6679999999999999</v>
      </c>
      <c r="O311" s="69">
        <f t="shared" si="29"/>
        <v>99</v>
      </c>
      <c r="P311" s="181">
        <f t="shared" si="27"/>
        <v>1.8318661971830987</v>
      </c>
      <c r="Q311" s="77" t="s">
        <v>1357</v>
      </c>
      <c r="V311" s="84">
        <v>0.44305555555555554</v>
      </c>
      <c r="W311" s="85">
        <v>0.59722222222222221</v>
      </c>
      <c r="X311" s="86">
        <f t="shared" si="28"/>
        <v>0.15416666666666667</v>
      </c>
      <c r="AA311" s="29"/>
    </row>
    <row r="312" spans="1:27" x14ac:dyDescent="0.3">
      <c r="A312" s="183" t="s">
        <v>9067</v>
      </c>
      <c r="B312" s="68" t="s">
        <v>4468</v>
      </c>
      <c r="C312" s="2" t="s">
        <v>1</v>
      </c>
      <c r="D312" s="2">
        <v>58</v>
      </c>
      <c r="E312" s="6">
        <v>22438</v>
      </c>
      <c r="F312" s="7">
        <v>43866.606782407405</v>
      </c>
      <c r="G312" s="69" t="s">
        <v>4</v>
      </c>
      <c r="H312" s="68">
        <v>1724</v>
      </c>
      <c r="I312" s="8">
        <f t="shared" si="24"/>
        <v>17.414141414141415</v>
      </c>
      <c r="J312" s="8">
        <v>1.6040000000000001</v>
      </c>
      <c r="K312" s="69">
        <v>99</v>
      </c>
      <c r="L312" s="68">
        <v>567</v>
      </c>
      <c r="M312" s="8">
        <f t="shared" si="25"/>
        <v>5.7272727272727275</v>
      </c>
      <c r="N312" s="8">
        <v>0.93500000000000005</v>
      </c>
      <c r="O312" s="69">
        <f t="shared" si="29"/>
        <v>99</v>
      </c>
      <c r="P312" s="181">
        <f t="shared" si="27"/>
        <v>3.0405643738977073</v>
      </c>
      <c r="Q312" s="77" t="s">
        <v>1357</v>
      </c>
      <c r="V312" s="84">
        <v>0.46527777777777773</v>
      </c>
      <c r="W312" s="85">
        <v>0.61458333333333337</v>
      </c>
      <c r="X312" s="86">
        <f t="shared" si="28"/>
        <v>0.14930555555555564</v>
      </c>
      <c r="AA312" s="29"/>
    </row>
    <row r="313" spans="1:27" x14ac:dyDescent="0.3">
      <c r="A313" s="183" t="s">
        <v>2174</v>
      </c>
      <c r="B313" s="68" t="s">
        <v>277</v>
      </c>
      <c r="C313" s="2" t="s">
        <v>1</v>
      </c>
      <c r="D313" s="2">
        <v>46</v>
      </c>
      <c r="E313" s="6">
        <v>26996</v>
      </c>
      <c r="F313" s="7">
        <v>43866.62462962963</v>
      </c>
      <c r="G313" s="69" t="s">
        <v>4</v>
      </c>
      <c r="H313" s="68">
        <v>1758</v>
      </c>
      <c r="I313" s="8">
        <f t="shared" si="24"/>
        <v>17.579999999999998</v>
      </c>
      <c r="J313" s="8">
        <v>2.3660000000000001</v>
      </c>
      <c r="K313" s="69">
        <v>100</v>
      </c>
      <c r="L313" s="68">
        <v>376</v>
      </c>
      <c r="M313" s="8">
        <f t="shared" si="25"/>
        <v>3.76</v>
      </c>
      <c r="N313" s="8">
        <v>0.754</v>
      </c>
      <c r="O313" s="69">
        <f t="shared" si="29"/>
        <v>100</v>
      </c>
      <c r="P313" s="181">
        <f t="shared" si="27"/>
        <v>4.6755319148936172</v>
      </c>
      <c r="Q313" s="77" t="s">
        <v>1357</v>
      </c>
      <c r="V313" s="84">
        <v>0.48055555555555557</v>
      </c>
      <c r="W313" s="85">
        <v>0.62847222222222221</v>
      </c>
      <c r="X313" s="86">
        <f t="shared" si="28"/>
        <v>0.14791666666666664</v>
      </c>
      <c r="AA313" s="29"/>
    </row>
    <row r="314" spans="1:27" x14ac:dyDescent="0.3">
      <c r="A314" s="183" t="s">
        <v>9068</v>
      </c>
      <c r="B314" s="68" t="s">
        <v>9069</v>
      </c>
      <c r="C314" s="2" t="s">
        <v>6</v>
      </c>
      <c r="D314" s="2">
        <v>71</v>
      </c>
      <c r="E314" s="6">
        <v>17911</v>
      </c>
      <c r="F314" s="7">
        <v>43866.654328703706</v>
      </c>
      <c r="G314" s="69" t="s">
        <v>4</v>
      </c>
      <c r="H314" s="68">
        <v>1685</v>
      </c>
      <c r="I314" s="8">
        <f t="shared" si="24"/>
        <v>17.020202020202021</v>
      </c>
      <c r="J314" s="8">
        <v>1.286</v>
      </c>
      <c r="K314" s="69">
        <v>99</v>
      </c>
      <c r="L314" s="68">
        <v>767</v>
      </c>
      <c r="M314" s="8">
        <f t="shared" si="25"/>
        <v>7.7474747474747474</v>
      </c>
      <c r="N314" s="8">
        <v>1.3580000000000001</v>
      </c>
      <c r="O314" s="69">
        <f t="shared" si="29"/>
        <v>99</v>
      </c>
      <c r="P314" s="181">
        <f t="shared" si="27"/>
        <v>2.1968709256844852</v>
      </c>
      <c r="Q314" s="77" t="s">
        <v>1357</v>
      </c>
      <c r="V314" s="84">
        <v>0.51874999999999993</v>
      </c>
      <c r="W314" s="85">
        <v>0.69791666666666663</v>
      </c>
      <c r="X314" s="86">
        <f t="shared" si="28"/>
        <v>0.1791666666666667</v>
      </c>
      <c r="AA314" s="29"/>
    </row>
    <row r="315" spans="1:27" x14ac:dyDescent="0.3">
      <c r="A315" s="183" t="s">
        <v>9070</v>
      </c>
      <c r="B315" s="68" t="s">
        <v>9071</v>
      </c>
      <c r="C315" s="2" t="s">
        <v>1</v>
      </c>
      <c r="D315" s="2">
        <v>55</v>
      </c>
      <c r="E315" s="6">
        <v>23619</v>
      </c>
      <c r="F315" s="7">
        <v>43866.68273148148</v>
      </c>
      <c r="G315" s="69" t="s">
        <v>4</v>
      </c>
      <c r="H315" s="68">
        <v>1344</v>
      </c>
      <c r="I315" s="8">
        <f t="shared" si="24"/>
        <v>13.575757575757576</v>
      </c>
      <c r="J315" s="8">
        <v>1.254</v>
      </c>
      <c r="K315" s="69">
        <v>99</v>
      </c>
      <c r="L315" s="68">
        <v>429</v>
      </c>
      <c r="M315" s="8">
        <f t="shared" si="25"/>
        <v>4.333333333333333</v>
      </c>
      <c r="N315" s="8">
        <v>0.67</v>
      </c>
      <c r="O315" s="69">
        <f t="shared" si="29"/>
        <v>99</v>
      </c>
      <c r="P315" s="181">
        <f t="shared" si="27"/>
        <v>3.1328671328671334</v>
      </c>
      <c r="Q315" s="77" t="s">
        <v>1357</v>
      </c>
      <c r="V315" s="84">
        <v>0.53125</v>
      </c>
      <c r="W315" s="85">
        <v>0.6875</v>
      </c>
      <c r="X315" s="86">
        <f t="shared" si="28"/>
        <v>0.15625</v>
      </c>
      <c r="AA315" s="29"/>
    </row>
    <row r="316" spans="1:27" x14ac:dyDescent="0.3">
      <c r="A316" s="183" t="s">
        <v>9072</v>
      </c>
      <c r="B316" s="68" t="s">
        <v>9073</v>
      </c>
      <c r="C316" s="2" t="s">
        <v>1</v>
      </c>
      <c r="D316" s="2">
        <v>39</v>
      </c>
      <c r="E316" s="6">
        <v>29545</v>
      </c>
      <c r="F316" s="7">
        <v>43867.555428240739</v>
      </c>
      <c r="G316" s="69" t="s">
        <v>4</v>
      </c>
      <c r="H316" s="68">
        <v>1169</v>
      </c>
      <c r="I316" s="8">
        <f t="shared" si="24"/>
        <v>11.69</v>
      </c>
      <c r="J316" s="8">
        <v>1.07</v>
      </c>
      <c r="K316" s="69">
        <v>100</v>
      </c>
      <c r="L316" s="68">
        <v>485</v>
      </c>
      <c r="M316" s="8">
        <f t="shared" si="25"/>
        <v>4.8499999999999996</v>
      </c>
      <c r="N316" s="8">
        <v>0.55700000000000005</v>
      </c>
      <c r="O316" s="69">
        <f t="shared" si="29"/>
        <v>100</v>
      </c>
      <c r="P316" s="181">
        <f t="shared" si="27"/>
        <v>2.4103092783505153</v>
      </c>
      <c r="Q316" s="77" t="s">
        <v>1357</v>
      </c>
      <c r="V316" s="84">
        <v>0.45763888888888887</v>
      </c>
      <c r="W316" s="85">
        <v>0.58333333333333337</v>
      </c>
      <c r="X316" s="86">
        <f t="shared" si="28"/>
        <v>0.1256944444444445</v>
      </c>
      <c r="AA316" s="29"/>
    </row>
    <row r="317" spans="1:27" x14ac:dyDescent="0.3">
      <c r="A317" s="183" t="s">
        <v>9074</v>
      </c>
      <c r="B317" s="68" t="s">
        <v>9075</v>
      </c>
      <c r="C317" s="2" t="s">
        <v>1</v>
      </c>
      <c r="D317" s="2">
        <v>51</v>
      </c>
      <c r="E317" s="6">
        <v>25089</v>
      </c>
      <c r="F317" s="7">
        <v>43867.596203703702</v>
      </c>
      <c r="G317" s="69" t="s">
        <v>4</v>
      </c>
      <c r="H317" s="68">
        <v>1296</v>
      </c>
      <c r="I317" s="8">
        <f t="shared" si="24"/>
        <v>13.090909090909092</v>
      </c>
      <c r="J317" s="8">
        <v>1.1259999999999999</v>
      </c>
      <c r="K317" s="69">
        <v>99</v>
      </c>
      <c r="L317" s="68">
        <v>370</v>
      </c>
      <c r="M317" s="8">
        <f t="shared" si="25"/>
        <v>3.7373737373737375</v>
      </c>
      <c r="N317" s="8">
        <v>0.70799999999999996</v>
      </c>
      <c r="O317" s="69">
        <f t="shared" si="29"/>
        <v>99</v>
      </c>
      <c r="P317" s="181">
        <f t="shared" si="27"/>
        <v>3.5027027027027029</v>
      </c>
      <c r="Q317" s="77" t="s">
        <v>1357</v>
      </c>
      <c r="V317" s="84">
        <v>0.4680555555555555</v>
      </c>
      <c r="W317" s="85">
        <v>0.59722222222222221</v>
      </c>
      <c r="X317" s="86">
        <f t="shared" si="28"/>
        <v>0.12916666666666671</v>
      </c>
      <c r="AA317" s="29"/>
    </row>
    <row r="318" spans="1:27" x14ac:dyDescent="0.3">
      <c r="A318" s="183" t="s">
        <v>9076</v>
      </c>
      <c r="B318" s="68" t="s">
        <v>392</v>
      </c>
      <c r="C318" s="2" t="s">
        <v>1</v>
      </c>
      <c r="D318" s="2">
        <v>27</v>
      </c>
      <c r="E318" s="6">
        <v>33715</v>
      </c>
      <c r="F318" s="7">
        <v>43867.626099537039</v>
      </c>
      <c r="G318" s="69" t="s">
        <v>4</v>
      </c>
      <c r="H318" s="68">
        <v>563</v>
      </c>
      <c r="I318" s="8">
        <f t="shared" si="24"/>
        <v>5.63</v>
      </c>
      <c r="J318" s="8">
        <v>0.73399999999999999</v>
      </c>
      <c r="K318" s="69">
        <v>100</v>
      </c>
      <c r="L318" s="68">
        <v>212</v>
      </c>
      <c r="M318" s="8">
        <f t="shared" si="25"/>
        <v>2.12</v>
      </c>
      <c r="N318" s="8">
        <v>0.35599999999999998</v>
      </c>
      <c r="O318" s="69">
        <f t="shared" si="29"/>
        <v>100</v>
      </c>
      <c r="P318" s="181">
        <f t="shared" si="27"/>
        <v>2.6556603773584904</v>
      </c>
      <c r="Q318" s="77" t="s">
        <v>1357</v>
      </c>
      <c r="V318" s="84">
        <v>0.45208333333333334</v>
      </c>
      <c r="W318" s="85">
        <v>0.62847222222222221</v>
      </c>
      <c r="X318" s="86">
        <f t="shared" si="28"/>
        <v>0.17638888888888887</v>
      </c>
      <c r="AA318" s="29"/>
    </row>
    <row r="319" spans="1:27" x14ac:dyDescent="0.3">
      <c r="A319" s="183" t="s">
        <v>9077</v>
      </c>
      <c r="B319" s="68" t="s">
        <v>9078</v>
      </c>
      <c r="C319" s="2" t="s">
        <v>1</v>
      </c>
      <c r="D319" s="2">
        <v>54</v>
      </c>
      <c r="E319" s="6">
        <v>23800</v>
      </c>
      <c r="F319" s="7">
        <v>43868.512662037036</v>
      </c>
      <c r="G319" s="69" t="s">
        <v>4</v>
      </c>
      <c r="H319" s="68">
        <v>1965</v>
      </c>
      <c r="I319" s="8">
        <f t="shared" si="24"/>
        <v>19.649999999999999</v>
      </c>
      <c r="J319" s="8">
        <v>3.4329999999999998</v>
      </c>
      <c r="K319" s="69">
        <v>100</v>
      </c>
      <c r="L319" s="68">
        <v>374</v>
      </c>
      <c r="M319" s="8">
        <f t="shared" si="25"/>
        <v>3.74</v>
      </c>
      <c r="N319" s="8">
        <v>0.61299999999999999</v>
      </c>
      <c r="O319" s="69">
        <f t="shared" si="29"/>
        <v>100</v>
      </c>
      <c r="P319" s="181">
        <f t="shared" si="27"/>
        <v>5.2540106951871648</v>
      </c>
      <c r="Q319" s="77" t="s">
        <v>1357</v>
      </c>
      <c r="V319" s="84">
        <v>0.37152777777777773</v>
      </c>
      <c r="W319" s="85">
        <v>0.51597222222222217</v>
      </c>
      <c r="X319" s="86">
        <f t="shared" si="28"/>
        <v>0.14444444444444443</v>
      </c>
      <c r="AA319" s="29"/>
    </row>
    <row r="320" spans="1:27" x14ac:dyDescent="0.3">
      <c r="A320" s="183" t="s">
        <v>9079</v>
      </c>
      <c r="B320" s="68" t="s">
        <v>1773</v>
      </c>
      <c r="C320" s="2" t="s">
        <v>1</v>
      </c>
      <c r="D320" s="2">
        <v>52</v>
      </c>
      <c r="E320" s="6">
        <v>24786</v>
      </c>
      <c r="F320" s="7">
        <v>43868.524895833332</v>
      </c>
      <c r="G320" s="69" t="s">
        <v>4</v>
      </c>
      <c r="H320" s="68">
        <v>1931</v>
      </c>
      <c r="I320" s="8">
        <f t="shared" si="24"/>
        <v>19.505050505050505</v>
      </c>
      <c r="J320" s="8">
        <v>2.371</v>
      </c>
      <c r="K320" s="69">
        <v>99</v>
      </c>
      <c r="L320" s="68">
        <v>431</v>
      </c>
      <c r="M320" s="8">
        <f t="shared" si="25"/>
        <v>4.3535353535353538</v>
      </c>
      <c r="N320" s="8">
        <v>0.71899999999999997</v>
      </c>
      <c r="O320" s="69">
        <f t="shared" si="29"/>
        <v>99</v>
      </c>
      <c r="P320" s="181">
        <f t="shared" si="27"/>
        <v>4.4802784222737815</v>
      </c>
      <c r="Q320" s="77" t="s">
        <v>1357</v>
      </c>
      <c r="V320" s="84">
        <v>0.38611111111111113</v>
      </c>
      <c r="W320" s="85">
        <v>0.53125</v>
      </c>
      <c r="X320" s="86">
        <f t="shared" si="28"/>
        <v>0.14513888888888887</v>
      </c>
      <c r="AA320" s="29"/>
    </row>
    <row r="321" spans="1:27" x14ac:dyDescent="0.3">
      <c r="A321" s="183" t="s">
        <v>9080</v>
      </c>
      <c r="B321" s="68" t="s">
        <v>647</v>
      </c>
      <c r="C321" s="2" t="s">
        <v>1</v>
      </c>
      <c r="D321" s="2">
        <v>51</v>
      </c>
      <c r="E321" s="6">
        <v>24961</v>
      </c>
      <c r="F321" s="7">
        <v>43868.540555555555</v>
      </c>
      <c r="G321" s="69" t="s">
        <v>4</v>
      </c>
      <c r="H321" s="68">
        <v>1167</v>
      </c>
      <c r="I321" s="8">
        <f t="shared" si="24"/>
        <v>11.67</v>
      </c>
      <c r="J321" s="8">
        <v>1.101</v>
      </c>
      <c r="K321" s="69">
        <v>100</v>
      </c>
      <c r="L321" s="68">
        <v>353</v>
      </c>
      <c r="M321" s="8">
        <f t="shared" si="25"/>
        <v>3.53</v>
      </c>
      <c r="N321" s="8">
        <v>0.77100000000000002</v>
      </c>
      <c r="O321" s="69">
        <f t="shared" si="29"/>
        <v>100</v>
      </c>
      <c r="P321" s="181">
        <f t="shared" si="27"/>
        <v>3.3059490084985836</v>
      </c>
      <c r="Q321" s="77" t="s">
        <v>1357</v>
      </c>
      <c r="V321" s="84">
        <v>0.39513888888888887</v>
      </c>
      <c r="W321" s="85">
        <v>0.54305555555555551</v>
      </c>
      <c r="X321" s="86">
        <f t="shared" si="28"/>
        <v>0.14791666666666664</v>
      </c>
      <c r="AA321" s="29"/>
    </row>
    <row r="322" spans="1:27" x14ac:dyDescent="0.3">
      <c r="A322" s="183" t="s">
        <v>9081</v>
      </c>
      <c r="B322" s="68" t="s">
        <v>9082</v>
      </c>
      <c r="C322" s="2" t="s">
        <v>6</v>
      </c>
      <c r="D322" s="2">
        <v>64</v>
      </c>
      <c r="E322" s="6">
        <v>20311</v>
      </c>
      <c r="F322" s="7">
        <v>43868.551550925928</v>
      </c>
      <c r="G322" s="69" t="s">
        <v>4</v>
      </c>
      <c r="H322" s="68">
        <v>1227</v>
      </c>
      <c r="I322" s="8">
        <f t="shared" si="24"/>
        <v>12.393939393939394</v>
      </c>
      <c r="J322" s="8">
        <v>1.276</v>
      </c>
      <c r="K322" s="69">
        <v>99</v>
      </c>
      <c r="L322" s="68">
        <v>420</v>
      </c>
      <c r="M322" s="8">
        <f t="shared" si="25"/>
        <v>4.2424242424242422</v>
      </c>
      <c r="N322" s="8">
        <v>1.079</v>
      </c>
      <c r="O322" s="69">
        <f t="shared" si="29"/>
        <v>99</v>
      </c>
      <c r="P322" s="181">
        <f t="shared" si="27"/>
        <v>2.9214285714285717</v>
      </c>
      <c r="Q322" s="77" t="s">
        <v>1357</v>
      </c>
      <c r="V322" s="84">
        <v>0.4145833333333333</v>
      </c>
      <c r="W322" s="85">
        <v>0.56111111111111112</v>
      </c>
      <c r="X322" s="86">
        <f t="shared" si="28"/>
        <v>0.14652777777777781</v>
      </c>
      <c r="AA322" s="29"/>
    </row>
    <row r="323" spans="1:27" x14ac:dyDescent="0.3">
      <c r="A323" s="183" t="s">
        <v>9083</v>
      </c>
      <c r="B323" s="68" t="s">
        <v>1716</v>
      </c>
      <c r="C323" s="2" t="s">
        <v>1</v>
      </c>
      <c r="D323" s="2">
        <v>63</v>
      </c>
      <c r="E323" s="6">
        <v>20854</v>
      </c>
      <c r="F323" s="7">
        <v>43868.568148148152</v>
      </c>
      <c r="G323" s="69" t="s">
        <v>4</v>
      </c>
      <c r="H323" s="68">
        <v>2107</v>
      </c>
      <c r="I323" s="8">
        <f t="shared" ref="I323:I386" si="30">H323/K323</f>
        <v>21.07</v>
      </c>
      <c r="J323" s="8">
        <v>1.423</v>
      </c>
      <c r="K323" s="69">
        <v>100</v>
      </c>
      <c r="L323" s="68">
        <v>443</v>
      </c>
      <c r="M323" s="8">
        <f t="shared" ref="M323:M386" si="31">L323/O323</f>
        <v>4.43</v>
      </c>
      <c r="N323" s="8">
        <v>0.90200000000000002</v>
      </c>
      <c r="O323" s="69">
        <f t="shared" ref="O323:O354" si="32">K323</f>
        <v>100</v>
      </c>
      <c r="P323" s="181">
        <f t="shared" ref="P323:P386" si="33">I323/M323</f>
        <v>4.7562076749435667</v>
      </c>
      <c r="Q323" s="77" t="s">
        <v>1357</v>
      </c>
      <c r="V323" s="84">
        <v>0.4284722222222222</v>
      </c>
      <c r="W323" s="85">
        <v>0.57361111111111118</v>
      </c>
      <c r="X323" s="86">
        <f t="shared" ref="X323:X386" si="34">IF(AND(W323&lt;&gt;0,V323&lt;&gt;0),W323-V323,"No_data")</f>
        <v>0.14513888888888898</v>
      </c>
      <c r="AA323" s="29"/>
    </row>
    <row r="324" spans="1:27" x14ac:dyDescent="0.3">
      <c r="A324" s="183" t="s">
        <v>9084</v>
      </c>
      <c r="B324" s="68" t="s">
        <v>954</v>
      </c>
      <c r="C324" s="2" t="s">
        <v>1</v>
      </c>
      <c r="D324" s="2">
        <v>40</v>
      </c>
      <c r="E324" s="6">
        <v>29113</v>
      </c>
      <c r="F324" s="7">
        <v>43868.581319444442</v>
      </c>
      <c r="G324" s="69" t="s">
        <v>4</v>
      </c>
      <c r="H324" s="68">
        <v>1428</v>
      </c>
      <c r="I324" s="8">
        <f t="shared" si="30"/>
        <v>14.424242424242424</v>
      </c>
      <c r="J324" s="8">
        <v>1.161</v>
      </c>
      <c r="K324" s="69">
        <v>99</v>
      </c>
      <c r="L324" s="68">
        <v>326</v>
      </c>
      <c r="M324" s="8">
        <f t="shared" si="31"/>
        <v>3.2929292929292928</v>
      </c>
      <c r="N324" s="8">
        <v>0.746</v>
      </c>
      <c r="O324" s="69">
        <f t="shared" si="32"/>
        <v>99</v>
      </c>
      <c r="P324" s="181">
        <f t="shared" si="33"/>
        <v>4.3803680981595097</v>
      </c>
      <c r="Q324" s="77" t="s">
        <v>1357</v>
      </c>
      <c r="V324" s="84">
        <v>0.44166666666666665</v>
      </c>
      <c r="W324" s="85">
        <v>0.59236111111111112</v>
      </c>
      <c r="X324" s="86">
        <f t="shared" si="34"/>
        <v>0.15069444444444446</v>
      </c>
      <c r="AA324" s="29"/>
    </row>
    <row r="325" spans="1:27" x14ac:dyDescent="0.3">
      <c r="A325" s="183" t="s">
        <v>9085</v>
      </c>
      <c r="B325" s="68" t="s">
        <v>151</v>
      </c>
      <c r="C325" s="2" t="s">
        <v>1</v>
      </c>
      <c r="D325" s="2">
        <v>67</v>
      </c>
      <c r="E325" s="6">
        <v>19068</v>
      </c>
      <c r="F325" s="7">
        <v>43868.600810185184</v>
      </c>
      <c r="G325" s="69" t="s">
        <v>4</v>
      </c>
      <c r="H325" s="68">
        <v>1876</v>
      </c>
      <c r="I325" s="8">
        <f t="shared" si="30"/>
        <v>18.949494949494948</v>
      </c>
      <c r="J325" s="8">
        <v>2.0419999999999998</v>
      </c>
      <c r="K325" s="69">
        <v>99</v>
      </c>
      <c r="L325" s="68">
        <v>432</v>
      </c>
      <c r="M325" s="8">
        <f t="shared" si="31"/>
        <v>4.3636363636363633</v>
      </c>
      <c r="N325" s="8">
        <v>0.76200000000000001</v>
      </c>
      <c r="O325" s="69">
        <f t="shared" si="32"/>
        <v>99</v>
      </c>
      <c r="P325" s="181">
        <f t="shared" si="33"/>
        <v>4.3425925925925926</v>
      </c>
      <c r="Q325" s="77" t="s">
        <v>1357</v>
      </c>
      <c r="V325" s="84">
        <v>0.45555555555555555</v>
      </c>
      <c r="W325" s="85">
        <v>0.60416666666666663</v>
      </c>
      <c r="X325" s="86">
        <f t="shared" si="34"/>
        <v>0.14861111111111108</v>
      </c>
      <c r="AA325" s="29"/>
    </row>
    <row r="326" spans="1:27" x14ac:dyDescent="0.3">
      <c r="A326" s="183" t="s">
        <v>9086</v>
      </c>
      <c r="B326" s="68" t="s">
        <v>5677</v>
      </c>
      <c r="C326" s="2" t="s">
        <v>6</v>
      </c>
      <c r="D326" s="2">
        <v>73</v>
      </c>
      <c r="E326" s="6">
        <v>16847</v>
      </c>
      <c r="F326" s="7">
        <v>43868.623055555552</v>
      </c>
      <c r="G326" s="69" t="s">
        <v>4</v>
      </c>
      <c r="H326" s="68">
        <v>1514</v>
      </c>
      <c r="I326" s="8">
        <f t="shared" si="30"/>
        <v>15.292929292929292</v>
      </c>
      <c r="J326" s="8">
        <v>1.1359999999999999</v>
      </c>
      <c r="K326" s="69">
        <v>99</v>
      </c>
      <c r="L326" s="68">
        <v>752</v>
      </c>
      <c r="M326" s="8">
        <f t="shared" si="31"/>
        <v>7.595959595959596</v>
      </c>
      <c r="N326" s="8">
        <v>0.97899999999999998</v>
      </c>
      <c r="O326" s="69">
        <f t="shared" si="32"/>
        <v>99</v>
      </c>
      <c r="P326" s="181">
        <f t="shared" si="33"/>
        <v>2.0132978723404253</v>
      </c>
      <c r="Q326" s="77" t="s">
        <v>1357</v>
      </c>
      <c r="V326" s="84">
        <v>0.49236111111111108</v>
      </c>
      <c r="W326" s="85">
        <v>0.6333333333333333</v>
      </c>
      <c r="X326" s="86">
        <f t="shared" si="34"/>
        <v>0.14097222222222222</v>
      </c>
      <c r="AA326" s="29"/>
    </row>
    <row r="327" spans="1:27" x14ac:dyDescent="0.3">
      <c r="A327" s="183" t="s">
        <v>9087</v>
      </c>
      <c r="B327" s="68" t="s">
        <v>9088</v>
      </c>
      <c r="C327" s="2" t="s">
        <v>1</v>
      </c>
      <c r="D327" s="2">
        <v>51</v>
      </c>
      <c r="E327" s="6">
        <v>25034</v>
      </c>
      <c r="F327" s="7">
        <v>43871.58929398148</v>
      </c>
      <c r="G327" s="69" t="s">
        <v>4</v>
      </c>
      <c r="H327" s="68">
        <v>1910</v>
      </c>
      <c r="I327" s="8">
        <f t="shared" si="30"/>
        <v>19.100000000000001</v>
      </c>
      <c r="J327" s="8">
        <v>1.0780000000000001</v>
      </c>
      <c r="K327" s="69">
        <v>100</v>
      </c>
      <c r="L327" s="68">
        <v>599</v>
      </c>
      <c r="M327" s="8">
        <f t="shared" si="31"/>
        <v>5.99</v>
      </c>
      <c r="N327" s="8">
        <v>0.93700000000000006</v>
      </c>
      <c r="O327" s="69">
        <f t="shared" si="32"/>
        <v>100</v>
      </c>
      <c r="P327" s="181">
        <f t="shared" si="33"/>
        <v>3.1886477462437397</v>
      </c>
      <c r="Q327" s="77" t="s">
        <v>1357</v>
      </c>
      <c r="V327" s="84">
        <v>0.45069444444444445</v>
      </c>
      <c r="W327" s="85">
        <v>0.59375</v>
      </c>
      <c r="X327" s="86">
        <f t="shared" si="34"/>
        <v>0.14305555555555555</v>
      </c>
      <c r="AA327" s="29"/>
    </row>
    <row r="328" spans="1:27" x14ac:dyDescent="0.3">
      <c r="A328" s="183" t="s">
        <v>9089</v>
      </c>
      <c r="B328" s="68" t="s">
        <v>9090</v>
      </c>
      <c r="C328" s="2" t="s">
        <v>1</v>
      </c>
      <c r="D328" s="2">
        <v>63</v>
      </c>
      <c r="E328" s="6">
        <v>20604</v>
      </c>
      <c r="F328" s="7">
        <v>43871.603773148148</v>
      </c>
      <c r="G328" s="69" t="s">
        <v>4</v>
      </c>
      <c r="H328" s="68">
        <v>2520</v>
      </c>
      <c r="I328" s="8">
        <f t="shared" si="30"/>
        <v>25.2</v>
      </c>
      <c r="J328" s="8">
        <v>2.7149999999999999</v>
      </c>
      <c r="K328" s="69">
        <v>100</v>
      </c>
      <c r="L328" s="68">
        <v>660</v>
      </c>
      <c r="M328" s="8">
        <f t="shared" si="31"/>
        <v>6.6</v>
      </c>
      <c r="N328" s="8">
        <v>0.89900000000000002</v>
      </c>
      <c r="O328" s="69">
        <f t="shared" si="32"/>
        <v>100</v>
      </c>
      <c r="P328" s="181">
        <f t="shared" si="33"/>
        <v>3.8181818181818183</v>
      </c>
      <c r="Q328" s="77" t="s">
        <v>1357</v>
      </c>
      <c r="V328" s="84">
        <v>0.47152777777777777</v>
      </c>
      <c r="W328" s="85">
        <v>0.61111111111111105</v>
      </c>
      <c r="X328" s="86">
        <f t="shared" si="34"/>
        <v>0.13958333333333328</v>
      </c>
      <c r="AA328" s="29"/>
    </row>
    <row r="329" spans="1:27" x14ac:dyDescent="0.3">
      <c r="A329" s="183" t="s">
        <v>9091</v>
      </c>
      <c r="B329" s="68" t="s">
        <v>9092</v>
      </c>
      <c r="C329" s="2" t="s">
        <v>1</v>
      </c>
      <c r="D329" s="2">
        <v>57</v>
      </c>
      <c r="E329" s="6">
        <v>23017</v>
      </c>
      <c r="F329" s="7">
        <v>43871.623101851852</v>
      </c>
      <c r="G329" s="69" t="s">
        <v>4</v>
      </c>
      <c r="H329" s="68">
        <v>1179</v>
      </c>
      <c r="I329" s="8">
        <f t="shared" si="30"/>
        <v>11.909090909090908</v>
      </c>
      <c r="J329" s="8">
        <v>0.97</v>
      </c>
      <c r="K329" s="69">
        <v>99</v>
      </c>
      <c r="L329" s="68">
        <v>415</v>
      </c>
      <c r="M329" s="8">
        <f t="shared" si="31"/>
        <v>4.191919191919192</v>
      </c>
      <c r="N329" s="8">
        <v>0.69499999999999995</v>
      </c>
      <c r="O329" s="69">
        <f t="shared" si="32"/>
        <v>99</v>
      </c>
      <c r="P329" s="181">
        <f t="shared" si="33"/>
        <v>2.8409638554216863</v>
      </c>
      <c r="Q329" s="77" t="s">
        <v>1357</v>
      </c>
      <c r="V329" s="84">
        <v>0.46875</v>
      </c>
      <c r="W329" s="85">
        <v>0.63194444444444442</v>
      </c>
      <c r="X329" s="86">
        <f t="shared" si="34"/>
        <v>0.16319444444444442</v>
      </c>
      <c r="AA329" s="29"/>
    </row>
    <row r="330" spans="1:27" x14ac:dyDescent="0.3">
      <c r="A330" s="183" t="s">
        <v>9093</v>
      </c>
      <c r="B330" s="68" t="s">
        <v>9094</v>
      </c>
      <c r="C330" s="2" t="s">
        <v>1</v>
      </c>
      <c r="D330" s="2">
        <v>41</v>
      </c>
      <c r="E330" s="6">
        <v>28749</v>
      </c>
      <c r="F330" s="7">
        <v>43871.638993055552</v>
      </c>
      <c r="G330" s="69" t="s">
        <v>4</v>
      </c>
      <c r="H330" s="68">
        <v>1672</v>
      </c>
      <c r="I330" s="8">
        <f t="shared" si="30"/>
        <v>16.72</v>
      </c>
      <c r="J330" s="8">
        <v>1.4710000000000001</v>
      </c>
      <c r="K330" s="69">
        <v>100</v>
      </c>
      <c r="L330" s="68">
        <v>341</v>
      </c>
      <c r="M330" s="8">
        <f t="shared" si="31"/>
        <v>3.41</v>
      </c>
      <c r="N330" s="8">
        <v>0.621</v>
      </c>
      <c r="O330" s="69">
        <f t="shared" si="32"/>
        <v>100</v>
      </c>
      <c r="P330" s="181">
        <f t="shared" si="33"/>
        <v>4.9032258064516121</v>
      </c>
      <c r="Q330" s="77" t="s">
        <v>1357</v>
      </c>
      <c r="V330" s="84">
        <v>0.50277777777777777</v>
      </c>
      <c r="W330" s="85">
        <v>0.64583333333333337</v>
      </c>
      <c r="X330" s="86">
        <f t="shared" si="34"/>
        <v>0.1430555555555556</v>
      </c>
      <c r="AA330" s="29"/>
    </row>
    <row r="331" spans="1:27" x14ac:dyDescent="0.3">
      <c r="A331" s="183" t="s">
        <v>9095</v>
      </c>
      <c r="B331" s="68" t="s">
        <v>9096</v>
      </c>
      <c r="C331" s="2" t="s">
        <v>1</v>
      </c>
      <c r="D331" s="2">
        <v>62</v>
      </c>
      <c r="E331" s="6">
        <v>21108</v>
      </c>
      <c r="F331" s="7">
        <v>43871.652488425927</v>
      </c>
      <c r="G331" s="69" t="s">
        <v>4</v>
      </c>
      <c r="H331" s="68">
        <v>2314</v>
      </c>
      <c r="I331" s="8">
        <f t="shared" si="30"/>
        <v>23.373737373737374</v>
      </c>
      <c r="J331" s="8">
        <v>1.92</v>
      </c>
      <c r="K331" s="69">
        <v>99</v>
      </c>
      <c r="L331" s="68">
        <v>519</v>
      </c>
      <c r="M331" s="8">
        <f t="shared" si="31"/>
        <v>5.2424242424242422</v>
      </c>
      <c r="N331" s="8">
        <v>0.68600000000000005</v>
      </c>
      <c r="O331" s="69">
        <f t="shared" si="32"/>
        <v>99</v>
      </c>
      <c r="P331" s="181">
        <f t="shared" si="33"/>
        <v>4.4585741811175339</v>
      </c>
      <c r="Q331" s="77" t="s">
        <v>1357</v>
      </c>
      <c r="V331" s="84">
        <v>0.54166666666666663</v>
      </c>
      <c r="W331" s="85">
        <v>0.67013888888888884</v>
      </c>
      <c r="X331" s="86">
        <f t="shared" si="34"/>
        <v>0.12847222222222221</v>
      </c>
      <c r="AA331" s="29"/>
    </row>
    <row r="332" spans="1:27" x14ac:dyDescent="0.3">
      <c r="A332" s="183" t="s">
        <v>9097</v>
      </c>
      <c r="B332" s="68" t="s">
        <v>9098</v>
      </c>
      <c r="C332" s="2" t="s">
        <v>1</v>
      </c>
      <c r="D332" s="2">
        <v>70</v>
      </c>
      <c r="E332" s="6">
        <v>18019</v>
      </c>
      <c r="F332" s="7">
        <v>43872.572847222225</v>
      </c>
      <c r="G332" s="69" t="s">
        <v>4</v>
      </c>
      <c r="H332" s="68">
        <v>1809</v>
      </c>
      <c r="I332" s="8">
        <f t="shared" si="30"/>
        <v>18.09</v>
      </c>
      <c r="J332" s="8">
        <v>1.3640000000000001</v>
      </c>
      <c r="K332" s="69">
        <v>100</v>
      </c>
      <c r="L332" s="68">
        <v>599</v>
      </c>
      <c r="M332" s="8">
        <f t="shared" si="31"/>
        <v>5.99</v>
      </c>
      <c r="N332" s="8">
        <v>0.99</v>
      </c>
      <c r="O332" s="69">
        <f t="shared" si="32"/>
        <v>100</v>
      </c>
      <c r="P332" s="181">
        <f t="shared" si="33"/>
        <v>3.020033388981636</v>
      </c>
      <c r="Q332" s="77" t="s">
        <v>1357</v>
      </c>
      <c r="V332" s="84">
        <v>0.41250000000000003</v>
      </c>
      <c r="W332" s="85">
        <v>0.57638888888888895</v>
      </c>
      <c r="X332" s="86">
        <f t="shared" si="34"/>
        <v>0.16388888888888892</v>
      </c>
      <c r="AA332" s="29"/>
    </row>
    <row r="333" spans="1:27" x14ac:dyDescent="0.3">
      <c r="A333" s="183" t="s">
        <v>9099</v>
      </c>
      <c r="B333" s="68" t="s">
        <v>9100</v>
      </c>
      <c r="C333" s="2" t="s">
        <v>6</v>
      </c>
      <c r="D333" s="2">
        <v>81</v>
      </c>
      <c r="E333" s="6">
        <v>13946</v>
      </c>
      <c r="F333" s="7">
        <v>43872.585034722222</v>
      </c>
      <c r="G333" s="69" t="s">
        <v>4</v>
      </c>
      <c r="H333" s="68">
        <v>2757</v>
      </c>
      <c r="I333" s="8">
        <f t="shared" si="30"/>
        <v>27.848484848484848</v>
      </c>
      <c r="J333" s="8">
        <v>2.206</v>
      </c>
      <c r="K333" s="69">
        <v>99</v>
      </c>
      <c r="L333" s="68">
        <v>1060</v>
      </c>
      <c r="M333" s="8">
        <f t="shared" si="31"/>
        <v>10.707070707070708</v>
      </c>
      <c r="N333" s="8">
        <v>1.0620000000000001</v>
      </c>
      <c r="O333" s="69">
        <f t="shared" si="32"/>
        <v>99</v>
      </c>
      <c r="P333" s="181">
        <f t="shared" si="33"/>
        <v>2.6009433962264148</v>
      </c>
      <c r="Q333" s="77" t="s">
        <v>1357</v>
      </c>
      <c r="V333" s="84">
        <v>0.43958333333333338</v>
      </c>
      <c r="W333" s="85">
        <v>0.59027777777777779</v>
      </c>
      <c r="X333" s="86">
        <f t="shared" si="34"/>
        <v>0.15069444444444441</v>
      </c>
      <c r="AA333" s="29"/>
    </row>
    <row r="334" spans="1:27" x14ac:dyDescent="0.3">
      <c r="A334" s="183" t="s">
        <v>9101</v>
      </c>
      <c r="B334" s="68" t="s">
        <v>515</v>
      </c>
      <c r="C334" s="2" t="s">
        <v>1</v>
      </c>
      <c r="D334" s="2">
        <v>51</v>
      </c>
      <c r="E334" s="6">
        <v>25215</v>
      </c>
      <c r="F334" s="7">
        <v>43872.59878472222</v>
      </c>
      <c r="G334" s="69" t="s">
        <v>4</v>
      </c>
      <c r="H334" s="68">
        <v>1098</v>
      </c>
      <c r="I334" s="8">
        <f t="shared" si="30"/>
        <v>11.090909090909092</v>
      </c>
      <c r="J334" s="8">
        <v>1.179</v>
      </c>
      <c r="K334" s="69">
        <v>99</v>
      </c>
      <c r="L334" s="68">
        <v>400</v>
      </c>
      <c r="M334" s="8">
        <f t="shared" si="31"/>
        <v>4.0404040404040407</v>
      </c>
      <c r="N334" s="8">
        <v>0.63800000000000001</v>
      </c>
      <c r="O334" s="69">
        <f t="shared" si="32"/>
        <v>99</v>
      </c>
      <c r="P334" s="181">
        <f t="shared" si="33"/>
        <v>2.7450000000000001</v>
      </c>
      <c r="Q334" s="77" t="s">
        <v>1357</v>
      </c>
      <c r="V334" s="84">
        <v>0.4458333333333333</v>
      </c>
      <c r="W334" s="85">
        <v>0.60763888888888895</v>
      </c>
      <c r="X334" s="86">
        <f t="shared" si="34"/>
        <v>0.16180555555555565</v>
      </c>
      <c r="AA334" s="29"/>
    </row>
    <row r="335" spans="1:27" x14ac:dyDescent="0.3">
      <c r="A335" s="183" t="s">
        <v>9102</v>
      </c>
      <c r="B335" s="68" t="s">
        <v>9103</v>
      </c>
      <c r="C335" s="2" t="s">
        <v>6</v>
      </c>
      <c r="D335" s="2">
        <v>23</v>
      </c>
      <c r="E335" s="6">
        <v>35430</v>
      </c>
      <c r="F335" s="7">
        <v>43873.434305555558</v>
      </c>
      <c r="G335" s="69" t="s">
        <v>71</v>
      </c>
      <c r="H335" s="68">
        <v>406</v>
      </c>
      <c r="I335" s="8">
        <f t="shared" si="30"/>
        <v>4.0599999999999996</v>
      </c>
      <c r="J335" s="8">
        <v>0.371</v>
      </c>
      <c r="K335" s="69">
        <v>100</v>
      </c>
      <c r="L335" s="68">
        <v>194</v>
      </c>
      <c r="M335" s="8">
        <f t="shared" si="31"/>
        <v>1.94</v>
      </c>
      <c r="N335" s="8">
        <v>0.23899999999999999</v>
      </c>
      <c r="O335" s="69">
        <f t="shared" si="32"/>
        <v>100</v>
      </c>
      <c r="P335" s="181">
        <f t="shared" si="33"/>
        <v>2.0927835051546388</v>
      </c>
      <c r="Q335" s="77" t="s">
        <v>1357</v>
      </c>
      <c r="V335" s="84">
        <v>0.4375</v>
      </c>
      <c r="W335" s="85">
        <v>0.60416666666666663</v>
      </c>
      <c r="X335" s="86">
        <f t="shared" si="34"/>
        <v>0.16666666666666663</v>
      </c>
      <c r="AA335" s="29"/>
    </row>
    <row r="336" spans="1:27" x14ac:dyDescent="0.3">
      <c r="A336" s="183" t="s">
        <v>2293</v>
      </c>
      <c r="B336" s="68" t="s">
        <v>36</v>
      </c>
      <c r="C336" s="2" t="s">
        <v>1</v>
      </c>
      <c r="D336" s="2">
        <v>60</v>
      </c>
      <c r="E336" s="6">
        <v>21606</v>
      </c>
      <c r="F336" s="7">
        <v>43873.515393518515</v>
      </c>
      <c r="G336" s="69" t="s">
        <v>4</v>
      </c>
      <c r="H336" s="68">
        <v>1983</v>
      </c>
      <c r="I336" s="8">
        <f t="shared" si="30"/>
        <v>20.030303030303031</v>
      </c>
      <c r="J336" s="8">
        <v>1.663</v>
      </c>
      <c r="K336" s="69">
        <v>99</v>
      </c>
      <c r="L336" s="68">
        <v>589</v>
      </c>
      <c r="M336" s="8">
        <f t="shared" si="31"/>
        <v>5.9494949494949498</v>
      </c>
      <c r="N336" s="8">
        <v>0.82499999999999996</v>
      </c>
      <c r="O336" s="69">
        <f t="shared" si="32"/>
        <v>99</v>
      </c>
      <c r="P336" s="181">
        <f t="shared" si="33"/>
        <v>3.3667232597623089</v>
      </c>
      <c r="Q336" s="77" t="s">
        <v>1357</v>
      </c>
      <c r="V336" s="84">
        <v>0.36805555555555558</v>
      </c>
      <c r="W336" s="85">
        <v>0.52083333333333337</v>
      </c>
      <c r="X336" s="86">
        <f t="shared" si="34"/>
        <v>0.15277777777777779</v>
      </c>
      <c r="AA336" s="29"/>
    </row>
    <row r="337" spans="1:27" x14ac:dyDescent="0.3">
      <c r="A337" s="183" t="s">
        <v>9104</v>
      </c>
      <c r="B337" s="68" t="s">
        <v>9105</v>
      </c>
      <c r="C337" s="2" t="s">
        <v>1</v>
      </c>
      <c r="D337" s="2">
        <v>45</v>
      </c>
      <c r="E337" s="6">
        <v>27123</v>
      </c>
      <c r="F337" s="7">
        <v>43873.573750000003</v>
      </c>
      <c r="G337" s="69" t="s">
        <v>4</v>
      </c>
      <c r="H337" s="68">
        <v>1337</v>
      </c>
      <c r="I337" s="8">
        <f t="shared" si="30"/>
        <v>13.505050505050505</v>
      </c>
      <c r="J337" s="8">
        <v>0.95199999999999996</v>
      </c>
      <c r="K337" s="69">
        <v>99</v>
      </c>
      <c r="L337" s="68">
        <v>465</v>
      </c>
      <c r="M337" s="8">
        <f t="shared" si="31"/>
        <v>4.6969696969696972</v>
      </c>
      <c r="N337" s="8">
        <v>0.59699999999999998</v>
      </c>
      <c r="O337" s="69">
        <f t="shared" si="32"/>
        <v>99</v>
      </c>
      <c r="P337" s="181">
        <f t="shared" si="33"/>
        <v>2.8752688172043008</v>
      </c>
      <c r="Q337" s="77" t="s">
        <v>1357</v>
      </c>
      <c r="V337" s="84">
        <v>0.43541666666666662</v>
      </c>
      <c r="W337" s="85">
        <v>0.57638888888888895</v>
      </c>
      <c r="X337" s="86">
        <f t="shared" si="34"/>
        <v>0.14097222222222233</v>
      </c>
      <c r="AA337" s="29"/>
    </row>
    <row r="338" spans="1:27" x14ac:dyDescent="0.3">
      <c r="A338" s="183" t="s">
        <v>9106</v>
      </c>
      <c r="B338" s="68" t="s">
        <v>9107</v>
      </c>
      <c r="C338" s="2" t="s">
        <v>1</v>
      </c>
      <c r="D338" s="2">
        <v>43</v>
      </c>
      <c r="E338" s="6">
        <v>27982</v>
      </c>
      <c r="F338" s="7">
        <v>43873.602766203701</v>
      </c>
      <c r="G338" s="69" t="s">
        <v>4</v>
      </c>
      <c r="H338" s="68">
        <v>1524</v>
      </c>
      <c r="I338" s="8">
        <f t="shared" si="30"/>
        <v>15.24</v>
      </c>
      <c r="J338" s="8">
        <v>1.59</v>
      </c>
      <c r="K338" s="69">
        <v>100</v>
      </c>
      <c r="L338" s="68">
        <v>490</v>
      </c>
      <c r="M338" s="8">
        <f t="shared" si="31"/>
        <v>4.9000000000000004</v>
      </c>
      <c r="N338" s="8">
        <v>0.92700000000000005</v>
      </c>
      <c r="O338" s="69">
        <f t="shared" si="32"/>
        <v>100</v>
      </c>
      <c r="P338" s="181">
        <f t="shared" si="33"/>
        <v>3.1102040816326531</v>
      </c>
      <c r="Q338" s="77" t="s">
        <v>1357</v>
      </c>
      <c r="V338" s="84">
        <v>0.47152777777777777</v>
      </c>
      <c r="W338" s="85">
        <v>0.60763888888888895</v>
      </c>
      <c r="X338" s="86">
        <f t="shared" si="34"/>
        <v>0.13611111111111118</v>
      </c>
      <c r="AA338" s="29"/>
    </row>
    <row r="339" spans="1:27" x14ac:dyDescent="0.3">
      <c r="A339" s="183" t="s">
        <v>9108</v>
      </c>
      <c r="B339" s="68" t="s">
        <v>1305</v>
      </c>
      <c r="C339" s="2" t="s">
        <v>1</v>
      </c>
      <c r="D339" s="2">
        <v>42</v>
      </c>
      <c r="E339" s="6">
        <v>28468</v>
      </c>
      <c r="F339" s="7">
        <v>43873.613969907405</v>
      </c>
      <c r="G339" s="69" t="s">
        <v>4</v>
      </c>
      <c r="H339" s="68">
        <v>1929</v>
      </c>
      <c r="I339" s="8">
        <f t="shared" si="30"/>
        <v>19.29</v>
      </c>
      <c r="J339" s="8">
        <v>2.1850000000000001</v>
      </c>
      <c r="K339" s="69">
        <v>100</v>
      </c>
      <c r="L339" s="68">
        <v>399</v>
      </c>
      <c r="M339" s="8">
        <f t="shared" si="31"/>
        <v>3.99</v>
      </c>
      <c r="N339" s="8">
        <v>0.57699999999999996</v>
      </c>
      <c r="O339" s="69">
        <f t="shared" si="32"/>
        <v>100</v>
      </c>
      <c r="P339" s="181">
        <f t="shared" si="33"/>
        <v>4.8345864661654128</v>
      </c>
      <c r="Q339" s="77" t="s">
        <v>1357</v>
      </c>
      <c r="V339" s="84">
        <v>0.48194444444444445</v>
      </c>
      <c r="W339" s="85">
        <v>0.62847222222222221</v>
      </c>
      <c r="X339" s="86">
        <f t="shared" si="34"/>
        <v>0.14652777777777776</v>
      </c>
      <c r="AA339" s="29"/>
    </row>
    <row r="340" spans="1:27" x14ac:dyDescent="0.3">
      <c r="A340" s="183" t="s">
        <v>9109</v>
      </c>
      <c r="B340" s="68" t="s">
        <v>289</v>
      </c>
      <c r="C340" s="2" t="s">
        <v>1</v>
      </c>
      <c r="D340" s="2">
        <v>49</v>
      </c>
      <c r="E340" s="6">
        <v>25645</v>
      </c>
      <c r="F340" s="7">
        <v>43873.638518518521</v>
      </c>
      <c r="G340" s="69" t="s">
        <v>4</v>
      </c>
      <c r="H340" s="68">
        <v>1872</v>
      </c>
      <c r="I340" s="8">
        <f t="shared" si="30"/>
        <v>18.90909090909091</v>
      </c>
      <c r="J340" s="8">
        <v>1.9950000000000001</v>
      </c>
      <c r="K340" s="69">
        <v>99</v>
      </c>
      <c r="L340" s="68">
        <v>419</v>
      </c>
      <c r="M340" s="8">
        <f t="shared" si="31"/>
        <v>4.2323232323232327</v>
      </c>
      <c r="N340" s="8">
        <v>0.51200000000000001</v>
      </c>
      <c r="O340" s="69">
        <f t="shared" si="32"/>
        <v>99</v>
      </c>
      <c r="P340" s="181">
        <f t="shared" si="33"/>
        <v>4.4677804295942716</v>
      </c>
      <c r="Q340" s="77" t="s">
        <v>1357</v>
      </c>
      <c r="V340" s="84">
        <v>0.49444444444444446</v>
      </c>
      <c r="W340" s="85">
        <v>0.64583333333333337</v>
      </c>
      <c r="X340" s="86">
        <f t="shared" si="34"/>
        <v>0.15138888888888891</v>
      </c>
      <c r="AA340" s="29"/>
    </row>
    <row r="341" spans="1:27" x14ac:dyDescent="0.3">
      <c r="A341" s="183" t="s">
        <v>9110</v>
      </c>
      <c r="B341" s="68" t="s">
        <v>9111</v>
      </c>
      <c r="C341" s="2" t="s">
        <v>6</v>
      </c>
      <c r="D341" s="2">
        <v>45</v>
      </c>
      <c r="E341" s="6">
        <v>27273</v>
      </c>
      <c r="F341" s="7">
        <v>43873.653124999997</v>
      </c>
      <c r="G341" s="69" t="s">
        <v>4</v>
      </c>
      <c r="H341" s="68">
        <v>979</v>
      </c>
      <c r="I341" s="8">
        <f t="shared" si="30"/>
        <v>9.8888888888888893</v>
      </c>
      <c r="J341" s="8">
        <v>1.4490000000000001</v>
      </c>
      <c r="K341" s="69">
        <v>99</v>
      </c>
      <c r="L341" s="68">
        <v>425</v>
      </c>
      <c r="M341" s="8">
        <f t="shared" si="31"/>
        <v>4.2929292929292933</v>
      </c>
      <c r="N341" s="8">
        <v>0.627</v>
      </c>
      <c r="O341" s="69">
        <f t="shared" si="32"/>
        <v>99</v>
      </c>
      <c r="P341" s="181">
        <f t="shared" si="33"/>
        <v>2.3035294117647056</v>
      </c>
      <c r="Q341" s="77" t="s">
        <v>1357</v>
      </c>
      <c r="V341" s="84">
        <v>0.4993055555555555</v>
      </c>
      <c r="W341" s="85">
        <v>0.66666666666666663</v>
      </c>
      <c r="X341" s="86">
        <f t="shared" si="34"/>
        <v>0.16736111111111113</v>
      </c>
      <c r="AA341" s="29"/>
    </row>
    <row r="342" spans="1:27" x14ac:dyDescent="0.3">
      <c r="A342" s="183" t="s">
        <v>9112</v>
      </c>
      <c r="B342" s="68" t="s">
        <v>9113</v>
      </c>
      <c r="C342" s="2" t="s">
        <v>6</v>
      </c>
      <c r="D342" s="2">
        <v>77</v>
      </c>
      <c r="E342" s="6">
        <v>15385</v>
      </c>
      <c r="F342" s="7">
        <v>43873.673611111109</v>
      </c>
      <c r="G342" s="69" t="s">
        <v>4</v>
      </c>
      <c r="H342" s="68">
        <v>2367</v>
      </c>
      <c r="I342" s="8">
        <f t="shared" si="30"/>
        <v>23.90909090909091</v>
      </c>
      <c r="J342" s="8">
        <v>2.1579999999999999</v>
      </c>
      <c r="K342" s="69">
        <v>99</v>
      </c>
      <c r="L342" s="68">
        <v>591</v>
      </c>
      <c r="M342" s="8">
        <f t="shared" si="31"/>
        <v>5.9696969696969697</v>
      </c>
      <c r="N342" s="8">
        <v>0.874</v>
      </c>
      <c r="O342" s="69">
        <f t="shared" si="32"/>
        <v>99</v>
      </c>
      <c r="P342" s="181">
        <f t="shared" si="33"/>
        <v>4.0050761421319798</v>
      </c>
      <c r="Q342" s="77" t="s">
        <v>1357</v>
      </c>
      <c r="V342" s="84">
        <v>0.54166666666666663</v>
      </c>
      <c r="W342" s="85">
        <v>0.68055555555555547</v>
      </c>
      <c r="X342" s="86">
        <f t="shared" si="34"/>
        <v>0.13888888888888884</v>
      </c>
      <c r="AA342" s="29"/>
    </row>
    <row r="343" spans="1:27" x14ac:dyDescent="0.3">
      <c r="A343" s="183" t="s">
        <v>2290</v>
      </c>
      <c r="B343" s="68" t="s">
        <v>29</v>
      </c>
      <c r="C343" s="2" t="s">
        <v>1</v>
      </c>
      <c r="D343" s="2">
        <v>50</v>
      </c>
      <c r="E343" s="6">
        <v>25518</v>
      </c>
      <c r="F343" s="7">
        <v>43874.570648148147</v>
      </c>
      <c r="G343" s="69" t="s">
        <v>4</v>
      </c>
      <c r="H343" s="68">
        <v>1579</v>
      </c>
      <c r="I343" s="8">
        <f t="shared" si="30"/>
        <v>15.79</v>
      </c>
      <c r="J343" s="8">
        <v>1.2090000000000001</v>
      </c>
      <c r="K343" s="69">
        <v>100</v>
      </c>
      <c r="L343" s="68">
        <v>401</v>
      </c>
      <c r="M343" s="8">
        <f t="shared" si="31"/>
        <v>4.01</v>
      </c>
      <c r="N343" s="8">
        <v>0.68899999999999995</v>
      </c>
      <c r="O343" s="69">
        <f t="shared" si="32"/>
        <v>100</v>
      </c>
      <c r="P343" s="181">
        <f t="shared" si="33"/>
        <v>3.937655860349127</v>
      </c>
      <c r="Q343" s="77" t="s">
        <v>1357</v>
      </c>
      <c r="V343" s="84">
        <v>0.41180555555555554</v>
      </c>
      <c r="W343" s="85">
        <v>0.59027777777777779</v>
      </c>
      <c r="X343" s="86">
        <f t="shared" si="34"/>
        <v>0.17847222222222225</v>
      </c>
      <c r="AA343" s="29"/>
    </row>
    <row r="344" spans="1:27" x14ac:dyDescent="0.3">
      <c r="A344" s="183" t="s">
        <v>9114</v>
      </c>
      <c r="B344" s="68" t="s">
        <v>184</v>
      </c>
      <c r="C344" s="2" t="s">
        <v>1</v>
      </c>
      <c r="D344" s="2">
        <v>51</v>
      </c>
      <c r="E344" s="6">
        <v>25157</v>
      </c>
      <c r="F344" s="7">
        <v>43874.586597222224</v>
      </c>
      <c r="G344" s="69" t="s">
        <v>4</v>
      </c>
      <c r="H344" s="68">
        <v>1364</v>
      </c>
      <c r="I344" s="8">
        <f t="shared" si="30"/>
        <v>13.777777777777779</v>
      </c>
      <c r="J344" s="8">
        <v>0.88700000000000001</v>
      </c>
      <c r="K344" s="69">
        <v>99</v>
      </c>
      <c r="L344" s="68">
        <v>269</v>
      </c>
      <c r="M344" s="8">
        <f t="shared" si="31"/>
        <v>2.7171717171717171</v>
      </c>
      <c r="N344" s="8">
        <v>0.623</v>
      </c>
      <c r="O344" s="69">
        <f t="shared" si="32"/>
        <v>99</v>
      </c>
      <c r="P344" s="181">
        <f t="shared" si="33"/>
        <v>5.0706319702602238</v>
      </c>
      <c r="Q344" s="77" t="s">
        <v>1357</v>
      </c>
      <c r="V344" s="84">
        <v>0.4368055555555555</v>
      </c>
      <c r="W344" s="85">
        <v>0.60416666666666663</v>
      </c>
      <c r="X344" s="86">
        <f t="shared" si="34"/>
        <v>0.16736111111111113</v>
      </c>
      <c r="AA344" s="29"/>
    </row>
    <row r="345" spans="1:27" x14ac:dyDescent="0.3">
      <c r="A345" s="183" t="s">
        <v>9115</v>
      </c>
      <c r="B345" s="68" t="s">
        <v>79</v>
      </c>
      <c r="C345" s="2" t="s">
        <v>1</v>
      </c>
      <c r="D345" s="2">
        <v>45</v>
      </c>
      <c r="E345" s="6">
        <v>27429</v>
      </c>
      <c r="F345" s="7">
        <v>43874.658449074072</v>
      </c>
      <c r="G345" s="69" t="s">
        <v>4</v>
      </c>
      <c r="H345" s="68">
        <v>1081</v>
      </c>
      <c r="I345" s="8">
        <f t="shared" si="30"/>
        <v>10.81</v>
      </c>
      <c r="J345" s="8">
        <v>0.82499999999999996</v>
      </c>
      <c r="K345" s="69">
        <v>100</v>
      </c>
      <c r="L345" s="68">
        <v>303</v>
      </c>
      <c r="M345" s="8">
        <f t="shared" si="31"/>
        <v>3.03</v>
      </c>
      <c r="N345" s="8">
        <v>0.64300000000000002</v>
      </c>
      <c r="O345" s="69">
        <f t="shared" si="32"/>
        <v>100</v>
      </c>
      <c r="P345" s="181">
        <f t="shared" si="33"/>
        <v>3.5676567656765679</v>
      </c>
      <c r="Q345" s="77" t="s">
        <v>1357</v>
      </c>
      <c r="V345" s="84">
        <v>0.49791666666666662</v>
      </c>
      <c r="W345" s="85">
        <v>0.66666666666666663</v>
      </c>
      <c r="X345" s="86">
        <f t="shared" si="34"/>
        <v>0.16875000000000001</v>
      </c>
      <c r="AA345" s="29"/>
    </row>
    <row r="346" spans="1:27" x14ac:dyDescent="0.3">
      <c r="A346" s="183" t="s">
        <v>9116</v>
      </c>
      <c r="B346" s="68" t="s">
        <v>9117</v>
      </c>
      <c r="C346" s="2" t="s">
        <v>1</v>
      </c>
      <c r="D346" s="2">
        <v>45</v>
      </c>
      <c r="E346" s="6">
        <v>27091</v>
      </c>
      <c r="F346" s="7">
        <v>43874.675810185188</v>
      </c>
      <c r="G346" s="69" t="s">
        <v>4</v>
      </c>
      <c r="H346" s="68">
        <v>1244</v>
      </c>
      <c r="I346" s="8">
        <f t="shared" si="30"/>
        <v>12.565656565656566</v>
      </c>
      <c r="J346" s="8">
        <v>1.579</v>
      </c>
      <c r="K346" s="69">
        <v>99</v>
      </c>
      <c r="L346" s="68">
        <v>292</v>
      </c>
      <c r="M346" s="8">
        <f t="shared" si="31"/>
        <v>2.9494949494949494</v>
      </c>
      <c r="N346" s="8">
        <v>0.52200000000000002</v>
      </c>
      <c r="O346" s="69">
        <f t="shared" si="32"/>
        <v>99</v>
      </c>
      <c r="P346" s="181">
        <f t="shared" si="33"/>
        <v>4.2602739726027403</v>
      </c>
      <c r="Q346" s="77" t="s">
        <v>1357</v>
      </c>
      <c r="V346" s="84">
        <v>0.50624999999999998</v>
      </c>
      <c r="W346" s="85">
        <v>0.68055555555555547</v>
      </c>
      <c r="X346" s="86">
        <f t="shared" si="34"/>
        <v>0.17430555555555549</v>
      </c>
      <c r="AA346" s="29"/>
    </row>
    <row r="347" spans="1:27" x14ac:dyDescent="0.3">
      <c r="A347" s="183" t="s">
        <v>9118</v>
      </c>
      <c r="B347" s="68" t="s">
        <v>9119</v>
      </c>
      <c r="C347" s="2" t="s">
        <v>6</v>
      </c>
      <c r="D347" s="2">
        <v>63</v>
      </c>
      <c r="E347" s="6">
        <v>20807</v>
      </c>
      <c r="F347" s="7">
        <v>43874.688217592593</v>
      </c>
      <c r="G347" s="69" t="s">
        <v>4</v>
      </c>
      <c r="H347" s="68">
        <v>1713</v>
      </c>
      <c r="I347" s="8">
        <f t="shared" si="30"/>
        <v>17.303030303030305</v>
      </c>
      <c r="J347" s="8">
        <v>1.4319999999999999</v>
      </c>
      <c r="K347" s="69">
        <v>99</v>
      </c>
      <c r="L347" s="68">
        <v>524</v>
      </c>
      <c r="M347" s="8">
        <f t="shared" si="31"/>
        <v>5.2929292929292933</v>
      </c>
      <c r="N347" s="8">
        <v>0.627</v>
      </c>
      <c r="O347" s="69">
        <f t="shared" si="32"/>
        <v>99</v>
      </c>
      <c r="P347" s="181">
        <f t="shared" si="33"/>
        <v>3.2690839694656488</v>
      </c>
      <c r="Q347" s="77" t="s">
        <v>1357</v>
      </c>
      <c r="V347" s="84">
        <v>0.53819444444444442</v>
      </c>
      <c r="W347" s="85">
        <v>0.70138888888888884</v>
      </c>
      <c r="X347" s="86">
        <f t="shared" si="34"/>
        <v>0.16319444444444442</v>
      </c>
      <c r="AA347" s="29"/>
    </row>
    <row r="348" spans="1:27" x14ac:dyDescent="0.3">
      <c r="A348" s="183" t="s">
        <v>9120</v>
      </c>
      <c r="B348" s="68" t="s">
        <v>9121</v>
      </c>
      <c r="C348" s="2" t="s">
        <v>6</v>
      </c>
      <c r="D348" s="2">
        <v>34</v>
      </c>
      <c r="E348" s="6">
        <v>31388</v>
      </c>
      <c r="F348" s="7">
        <v>43875.510613425926</v>
      </c>
      <c r="G348" s="69" t="s">
        <v>4</v>
      </c>
      <c r="H348" s="68">
        <v>1165</v>
      </c>
      <c r="I348" s="8">
        <f t="shared" si="30"/>
        <v>11.65</v>
      </c>
      <c r="J348" s="8">
        <v>0.97799999999999998</v>
      </c>
      <c r="K348" s="69">
        <v>100</v>
      </c>
      <c r="L348" s="68">
        <v>350</v>
      </c>
      <c r="M348" s="8">
        <f t="shared" si="31"/>
        <v>3.5</v>
      </c>
      <c r="N348" s="8">
        <v>0.57699999999999996</v>
      </c>
      <c r="O348" s="69">
        <f t="shared" si="32"/>
        <v>100</v>
      </c>
      <c r="P348" s="181">
        <f t="shared" si="33"/>
        <v>3.3285714285714287</v>
      </c>
      <c r="Q348" s="77" t="s">
        <v>1357</v>
      </c>
      <c r="V348" s="84">
        <v>0.37361111111111112</v>
      </c>
      <c r="W348" s="85">
        <v>0.52083333333333337</v>
      </c>
      <c r="X348" s="86">
        <f t="shared" si="34"/>
        <v>0.14722222222222225</v>
      </c>
      <c r="AA348" s="29"/>
    </row>
    <row r="349" spans="1:27" x14ac:dyDescent="0.3">
      <c r="A349" s="183" t="s">
        <v>9122</v>
      </c>
      <c r="B349" s="68" t="s">
        <v>515</v>
      </c>
      <c r="C349" s="2" t="s">
        <v>1</v>
      </c>
      <c r="D349" s="2">
        <v>54</v>
      </c>
      <c r="E349" s="6">
        <v>24037</v>
      </c>
      <c r="F349" s="7">
        <v>43875.53056712963</v>
      </c>
      <c r="G349" s="69" t="s">
        <v>4</v>
      </c>
      <c r="H349" s="68">
        <v>2405</v>
      </c>
      <c r="I349" s="8">
        <f t="shared" si="30"/>
        <v>24.292929292929294</v>
      </c>
      <c r="J349" s="8">
        <v>2.62</v>
      </c>
      <c r="K349" s="69">
        <v>99</v>
      </c>
      <c r="L349" s="68">
        <v>364</v>
      </c>
      <c r="M349" s="8">
        <f t="shared" si="31"/>
        <v>3.6767676767676769</v>
      </c>
      <c r="N349" s="8">
        <v>0.84299999999999997</v>
      </c>
      <c r="O349" s="69">
        <f t="shared" si="32"/>
        <v>99</v>
      </c>
      <c r="P349" s="181">
        <f t="shared" si="33"/>
        <v>6.6071428571428577</v>
      </c>
      <c r="Q349" s="77" t="s">
        <v>1357</v>
      </c>
      <c r="V349" s="84">
        <v>0.3979166666666667</v>
      </c>
      <c r="W349" s="85">
        <v>0.53472222222222221</v>
      </c>
      <c r="X349" s="86">
        <f t="shared" si="34"/>
        <v>0.13680555555555551</v>
      </c>
      <c r="AA349" s="29"/>
    </row>
    <row r="350" spans="1:27" x14ac:dyDescent="0.3">
      <c r="A350" s="183" t="s">
        <v>9123</v>
      </c>
      <c r="B350" s="68" t="s">
        <v>181</v>
      </c>
      <c r="C350" s="2" t="s">
        <v>1</v>
      </c>
      <c r="D350" s="2">
        <v>71</v>
      </c>
      <c r="E350" s="6">
        <v>17757</v>
      </c>
      <c r="F350" s="7">
        <v>43875.545532407406</v>
      </c>
      <c r="G350" s="69" t="s">
        <v>4</v>
      </c>
      <c r="H350" s="68">
        <v>2591</v>
      </c>
      <c r="I350" s="8">
        <f t="shared" si="30"/>
        <v>26.171717171717173</v>
      </c>
      <c r="J350" s="8">
        <v>2.0649999999999999</v>
      </c>
      <c r="K350" s="69">
        <v>99</v>
      </c>
      <c r="L350" s="68">
        <v>662</v>
      </c>
      <c r="M350" s="8">
        <f t="shared" si="31"/>
        <v>6.6868686868686869</v>
      </c>
      <c r="N350" s="8">
        <v>0.69499999999999995</v>
      </c>
      <c r="O350" s="69">
        <f t="shared" si="32"/>
        <v>99</v>
      </c>
      <c r="P350" s="181">
        <f t="shared" si="33"/>
        <v>3.9138972809667676</v>
      </c>
      <c r="Q350" s="77" t="s">
        <v>1357</v>
      </c>
      <c r="V350" s="84">
        <v>0.40763888888888888</v>
      </c>
      <c r="W350" s="85">
        <v>0.54861111111111105</v>
      </c>
      <c r="X350" s="86">
        <f t="shared" si="34"/>
        <v>0.14097222222222217</v>
      </c>
      <c r="AA350" s="29"/>
    </row>
    <row r="351" spans="1:27" x14ac:dyDescent="0.3">
      <c r="A351" s="183" t="s">
        <v>9124</v>
      </c>
      <c r="B351" s="68" t="s">
        <v>1934</v>
      </c>
      <c r="C351" s="2" t="s">
        <v>1</v>
      </c>
      <c r="D351" s="2">
        <v>48</v>
      </c>
      <c r="E351" s="6">
        <v>26293</v>
      </c>
      <c r="F351" s="7">
        <v>43875.55736111111</v>
      </c>
      <c r="G351" s="69" t="s">
        <v>4</v>
      </c>
      <c r="H351" s="68">
        <v>1413</v>
      </c>
      <c r="I351" s="8">
        <f t="shared" si="30"/>
        <v>14.272727272727273</v>
      </c>
      <c r="J351" s="8">
        <v>1.873</v>
      </c>
      <c r="K351" s="69">
        <v>99</v>
      </c>
      <c r="L351" s="68">
        <v>452</v>
      </c>
      <c r="M351" s="8">
        <f t="shared" si="31"/>
        <v>4.5656565656565657</v>
      </c>
      <c r="N351" s="8">
        <v>0.64100000000000001</v>
      </c>
      <c r="O351" s="69">
        <f t="shared" si="32"/>
        <v>99</v>
      </c>
      <c r="P351" s="181">
        <f t="shared" si="33"/>
        <v>3.1261061946902657</v>
      </c>
      <c r="Q351" s="77" t="s">
        <v>1357</v>
      </c>
      <c r="V351" s="84">
        <v>0.41666666666666669</v>
      </c>
      <c r="W351" s="85">
        <v>0.56597222222222221</v>
      </c>
      <c r="X351" s="86">
        <f t="shared" si="34"/>
        <v>0.14930555555555552</v>
      </c>
      <c r="AA351" s="29"/>
    </row>
    <row r="352" spans="1:27" x14ac:dyDescent="0.3">
      <c r="A352" s="183" t="s">
        <v>9125</v>
      </c>
      <c r="B352" s="68" t="s">
        <v>1227</v>
      </c>
      <c r="C352" s="2" t="s">
        <v>1</v>
      </c>
      <c r="D352" s="2">
        <v>67</v>
      </c>
      <c r="E352" s="6">
        <v>19250</v>
      </c>
      <c r="F352" s="7">
        <v>43875.573506944442</v>
      </c>
      <c r="G352" s="69" t="s">
        <v>4</v>
      </c>
      <c r="H352" s="68">
        <v>2102</v>
      </c>
      <c r="I352" s="8">
        <f t="shared" si="30"/>
        <v>21.02</v>
      </c>
      <c r="J352" s="8">
        <v>1.421</v>
      </c>
      <c r="K352" s="69">
        <v>100</v>
      </c>
      <c r="L352" s="68">
        <v>749</v>
      </c>
      <c r="M352" s="8">
        <f t="shared" si="31"/>
        <v>7.49</v>
      </c>
      <c r="N352" s="8">
        <v>1.202</v>
      </c>
      <c r="O352" s="69">
        <f t="shared" si="32"/>
        <v>100</v>
      </c>
      <c r="P352" s="181">
        <f t="shared" si="33"/>
        <v>2.8064085447263016</v>
      </c>
      <c r="Q352" s="77" t="s">
        <v>1357</v>
      </c>
      <c r="V352" s="84">
        <v>0.4284722222222222</v>
      </c>
      <c r="W352" s="85">
        <v>0.57638888888888895</v>
      </c>
      <c r="X352" s="86">
        <f t="shared" si="34"/>
        <v>0.14791666666666675</v>
      </c>
      <c r="AA352" s="29"/>
    </row>
    <row r="353" spans="1:27" x14ac:dyDescent="0.3">
      <c r="A353" s="183" t="s">
        <v>9126</v>
      </c>
      <c r="B353" s="68" t="s">
        <v>1413</v>
      </c>
      <c r="C353" s="2" t="s">
        <v>1</v>
      </c>
      <c r="D353" s="2">
        <v>49</v>
      </c>
      <c r="E353" s="6">
        <v>25616</v>
      </c>
      <c r="F353" s="7">
        <v>43875.5858912037</v>
      </c>
      <c r="G353" s="69" t="s">
        <v>4</v>
      </c>
      <c r="H353" s="68">
        <v>1290</v>
      </c>
      <c r="I353" s="8">
        <f t="shared" si="30"/>
        <v>12.9</v>
      </c>
      <c r="J353" s="8">
        <v>1.2829999999999999</v>
      </c>
      <c r="K353" s="69">
        <v>100</v>
      </c>
      <c r="L353" s="68">
        <v>425</v>
      </c>
      <c r="M353" s="8">
        <f t="shared" si="31"/>
        <v>4.25</v>
      </c>
      <c r="N353" s="8">
        <v>0.57499999999999996</v>
      </c>
      <c r="O353" s="69">
        <f t="shared" si="32"/>
        <v>100</v>
      </c>
      <c r="P353" s="181">
        <f t="shared" si="33"/>
        <v>3.0352941176470587</v>
      </c>
      <c r="Q353" s="77" t="s">
        <v>1357</v>
      </c>
      <c r="V353" s="84">
        <v>0.44791666666666669</v>
      </c>
      <c r="W353" s="85">
        <v>0.60416666666666663</v>
      </c>
      <c r="X353" s="86">
        <f t="shared" si="34"/>
        <v>0.15624999999999994</v>
      </c>
      <c r="AA353" s="29"/>
    </row>
    <row r="354" spans="1:27" x14ac:dyDescent="0.3">
      <c r="A354" s="183" t="s">
        <v>9127</v>
      </c>
      <c r="B354" s="68" t="s">
        <v>9128</v>
      </c>
      <c r="C354" s="2" t="s">
        <v>1</v>
      </c>
      <c r="D354" s="2">
        <v>28</v>
      </c>
      <c r="E354" s="6">
        <v>33571</v>
      </c>
      <c r="F354" s="7">
        <v>43875.602106481485</v>
      </c>
      <c r="G354" s="69" t="s">
        <v>4</v>
      </c>
      <c r="H354" s="68">
        <v>768</v>
      </c>
      <c r="I354" s="8">
        <f t="shared" si="30"/>
        <v>7.68</v>
      </c>
      <c r="J354" s="8">
        <v>0.82699999999999996</v>
      </c>
      <c r="K354" s="69">
        <v>100</v>
      </c>
      <c r="L354" s="68">
        <v>358</v>
      </c>
      <c r="M354" s="8">
        <f t="shared" si="31"/>
        <v>3.58</v>
      </c>
      <c r="N354" s="8">
        <v>0.68400000000000005</v>
      </c>
      <c r="O354" s="69">
        <f t="shared" si="32"/>
        <v>100</v>
      </c>
      <c r="P354" s="181">
        <f t="shared" si="33"/>
        <v>2.1452513966480447</v>
      </c>
      <c r="Q354" s="77" t="s">
        <v>1357</v>
      </c>
      <c r="V354" s="84">
        <v>0.4548611111111111</v>
      </c>
      <c r="W354" s="85">
        <v>0.61111111111111105</v>
      </c>
      <c r="X354" s="86">
        <f t="shared" si="34"/>
        <v>0.15624999999999994</v>
      </c>
      <c r="AA354" s="29"/>
    </row>
    <row r="355" spans="1:27" x14ac:dyDescent="0.3">
      <c r="A355" s="183" t="s">
        <v>9129</v>
      </c>
      <c r="B355" s="68" t="s">
        <v>9130</v>
      </c>
      <c r="C355" s="2" t="s">
        <v>6</v>
      </c>
      <c r="D355" s="2">
        <v>45</v>
      </c>
      <c r="E355" s="6">
        <v>27195</v>
      </c>
      <c r="F355" s="7">
        <v>43878.515428240738</v>
      </c>
      <c r="G355" s="69" t="s">
        <v>4</v>
      </c>
      <c r="H355" s="68">
        <v>1236</v>
      </c>
      <c r="I355" s="8">
        <f t="shared" si="30"/>
        <v>12.484848484848484</v>
      </c>
      <c r="J355" s="8">
        <v>0.91900000000000004</v>
      </c>
      <c r="K355" s="69">
        <v>99</v>
      </c>
      <c r="L355" s="68">
        <v>463</v>
      </c>
      <c r="M355" s="8">
        <f t="shared" si="31"/>
        <v>4.6767676767676765</v>
      </c>
      <c r="N355" s="8">
        <v>0.89</v>
      </c>
      <c r="O355" s="69">
        <f t="shared" ref="O355:O386" si="35">K355</f>
        <v>99</v>
      </c>
      <c r="P355" s="181">
        <f t="shared" si="33"/>
        <v>2.6695464362850974</v>
      </c>
      <c r="Q355" s="77" t="s">
        <v>1357</v>
      </c>
      <c r="V355" s="84">
        <v>0.37222222222222223</v>
      </c>
      <c r="W355" s="85">
        <v>0.52083333333333337</v>
      </c>
      <c r="X355" s="86">
        <f t="shared" si="34"/>
        <v>0.14861111111111114</v>
      </c>
      <c r="AA355" s="29"/>
    </row>
    <row r="356" spans="1:27" x14ac:dyDescent="0.3">
      <c r="A356" s="183" t="s">
        <v>9131</v>
      </c>
      <c r="B356" s="68" t="s">
        <v>9132</v>
      </c>
      <c r="C356" s="2" t="s">
        <v>6</v>
      </c>
      <c r="D356" s="2">
        <v>53</v>
      </c>
      <c r="E356" s="6">
        <v>24363</v>
      </c>
      <c r="F356" s="7">
        <v>43878.654502314814</v>
      </c>
      <c r="G356" s="69" t="s">
        <v>4</v>
      </c>
      <c r="H356" s="68">
        <v>992</v>
      </c>
      <c r="I356" s="8">
        <f t="shared" si="30"/>
        <v>10.020202020202021</v>
      </c>
      <c r="J356" s="8">
        <v>0.99</v>
      </c>
      <c r="K356" s="69">
        <v>99</v>
      </c>
      <c r="L356" s="68">
        <v>342</v>
      </c>
      <c r="M356" s="8">
        <f t="shared" si="31"/>
        <v>3.4545454545454546</v>
      </c>
      <c r="N356" s="8">
        <v>0.55800000000000005</v>
      </c>
      <c r="O356" s="69">
        <f t="shared" si="35"/>
        <v>99</v>
      </c>
      <c r="P356" s="181">
        <f t="shared" si="33"/>
        <v>2.9005847953216377</v>
      </c>
      <c r="Q356" s="77" t="s">
        <v>1357</v>
      </c>
      <c r="V356" s="84">
        <v>0.48194444444444445</v>
      </c>
      <c r="W356" s="85">
        <v>0.62847222222222221</v>
      </c>
      <c r="X356" s="86">
        <f t="shared" si="34"/>
        <v>0.14652777777777776</v>
      </c>
      <c r="AA356" s="29"/>
    </row>
    <row r="357" spans="1:27" x14ac:dyDescent="0.3">
      <c r="A357" s="183" t="s">
        <v>9133</v>
      </c>
      <c r="B357" s="68" t="s">
        <v>3962</v>
      </c>
      <c r="C357" s="2" t="s">
        <v>1</v>
      </c>
      <c r="D357" s="2">
        <v>42</v>
      </c>
      <c r="E357" s="6">
        <v>28313</v>
      </c>
      <c r="F357" s="7">
        <v>43878.669085648151</v>
      </c>
      <c r="G357" s="69" t="s">
        <v>4</v>
      </c>
      <c r="H357" s="68">
        <v>1431</v>
      </c>
      <c r="I357" s="8">
        <f t="shared" si="30"/>
        <v>14.31</v>
      </c>
      <c r="J357" s="8">
        <v>1.6739999999999999</v>
      </c>
      <c r="K357" s="69">
        <v>100</v>
      </c>
      <c r="L357" s="68">
        <v>314</v>
      </c>
      <c r="M357" s="8">
        <f t="shared" si="31"/>
        <v>3.14</v>
      </c>
      <c r="N357" s="8">
        <v>0.69699999999999995</v>
      </c>
      <c r="O357" s="69">
        <f t="shared" si="35"/>
        <v>100</v>
      </c>
      <c r="P357" s="181">
        <f t="shared" si="33"/>
        <v>4.5573248407643314</v>
      </c>
      <c r="Q357" s="77" t="s">
        <v>1357</v>
      </c>
      <c r="V357" s="84">
        <v>0.51666666666666672</v>
      </c>
      <c r="W357" s="85">
        <v>0.68055555555555547</v>
      </c>
      <c r="X357" s="86">
        <f t="shared" si="34"/>
        <v>0.16388888888888875</v>
      </c>
      <c r="AA357" s="29"/>
    </row>
    <row r="358" spans="1:27" x14ac:dyDescent="0.3">
      <c r="A358" s="183" t="s">
        <v>9134</v>
      </c>
      <c r="B358" s="68" t="s">
        <v>14</v>
      </c>
      <c r="C358" s="2" t="s">
        <v>1</v>
      </c>
      <c r="D358" s="2">
        <v>40</v>
      </c>
      <c r="E358" s="6">
        <v>29132</v>
      </c>
      <c r="F358" s="7">
        <v>43879.514201388891</v>
      </c>
      <c r="G358" s="69" t="s">
        <v>4</v>
      </c>
      <c r="H358" s="68">
        <v>1651</v>
      </c>
      <c r="I358" s="8">
        <f t="shared" si="30"/>
        <v>16.676767676767678</v>
      </c>
      <c r="J358" s="8">
        <v>1.5960000000000001</v>
      </c>
      <c r="K358" s="69">
        <v>99</v>
      </c>
      <c r="L358" s="68">
        <v>320</v>
      </c>
      <c r="M358" s="8">
        <f t="shared" si="31"/>
        <v>3.2323232323232323</v>
      </c>
      <c r="N358" s="8">
        <v>0.63600000000000001</v>
      </c>
      <c r="O358" s="69">
        <f t="shared" si="35"/>
        <v>99</v>
      </c>
      <c r="P358" s="181">
        <f t="shared" si="33"/>
        <v>5.1593750000000007</v>
      </c>
      <c r="Q358" s="77" t="s">
        <v>1357</v>
      </c>
      <c r="V358" s="84">
        <v>0.3666666666666667</v>
      </c>
      <c r="W358" s="85">
        <v>0.51736111111111105</v>
      </c>
      <c r="X358" s="86">
        <f t="shared" si="34"/>
        <v>0.15069444444444435</v>
      </c>
      <c r="AA358" s="29"/>
    </row>
    <row r="359" spans="1:27" x14ac:dyDescent="0.3">
      <c r="A359" s="183" t="s">
        <v>9135</v>
      </c>
      <c r="B359" s="68" t="s">
        <v>9136</v>
      </c>
      <c r="C359" s="2" t="s">
        <v>6</v>
      </c>
      <c r="D359" s="2">
        <v>77</v>
      </c>
      <c r="E359" s="6">
        <v>15405</v>
      </c>
      <c r="F359" s="7">
        <v>43879.609351851854</v>
      </c>
      <c r="G359" s="69" t="s">
        <v>4</v>
      </c>
      <c r="H359" s="68">
        <v>1582</v>
      </c>
      <c r="I359" s="8">
        <f t="shared" si="30"/>
        <v>15.82</v>
      </c>
      <c r="J359" s="8">
        <v>1.266</v>
      </c>
      <c r="K359" s="69">
        <v>100</v>
      </c>
      <c r="L359" s="68">
        <v>640</v>
      </c>
      <c r="M359" s="8">
        <f t="shared" si="31"/>
        <v>6.4</v>
      </c>
      <c r="N359" s="8">
        <v>0.84099999999999997</v>
      </c>
      <c r="O359" s="69">
        <f t="shared" si="35"/>
        <v>100</v>
      </c>
      <c r="P359" s="181">
        <f t="shared" si="33"/>
        <v>2.4718749999999998</v>
      </c>
      <c r="Q359" s="77" t="s">
        <v>1357</v>
      </c>
      <c r="V359" s="84">
        <v>0.47291666666666665</v>
      </c>
      <c r="W359" s="85">
        <v>0.63541666666666663</v>
      </c>
      <c r="X359" s="86">
        <f t="shared" si="34"/>
        <v>0.16249999999999998</v>
      </c>
      <c r="AA359" s="29"/>
    </row>
    <row r="360" spans="1:27" x14ac:dyDescent="0.3">
      <c r="A360" s="183" t="s">
        <v>9137</v>
      </c>
      <c r="B360" s="68" t="s">
        <v>258</v>
      </c>
      <c r="C360" s="2" t="s">
        <v>1</v>
      </c>
      <c r="D360" s="2">
        <v>70</v>
      </c>
      <c r="E360" s="6">
        <v>17987</v>
      </c>
      <c r="F360" s="7">
        <v>43879.643773148149</v>
      </c>
      <c r="G360" s="69" t="s">
        <v>4</v>
      </c>
      <c r="H360" s="68">
        <v>2113</v>
      </c>
      <c r="I360" s="8">
        <f t="shared" si="30"/>
        <v>21.343434343434343</v>
      </c>
      <c r="J360" s="8">
        <v>1.661</v>
      </c>
      <c r="K360" s="69">
        <v>99</v>
      </c>
      <c r="L360" s="68">
        <v>641</v>
      </c>
      <c r="M360" s="8">
        <f t="shared" si="31"/>
        <v>6.4747474747474749</v>
      </c>
      <c r="N360" s="8">
        <v>0.61199999999999999</v>
      </c>
      <c r="O360" s="69">
        <f t="shared" si="35"/>
        <v>99</v>
      </c>
      <c r="P360" s="181">
        <f t="shared" si="33"/>
        <v>3.2964118564742586</v>
      </c>
      <c r="Q360" s="77" t="s">
        <v>1357</v>
      </c>
      <c r="V360" s="84">
        <v>0.48749999999999999</v>
      </c>
      <c r="W360" s="85">
        <v>0.64930555555555558</v>
      </c>
      <c r="X360" s="86">
        <f t="shared" si="34"/>
        <v>0.16180555555555559</v>
      </c>
      <c r="AA360" s="29"/>
    </row>
    <row r="361" spans="1:27" x14ac:dyDescent="0.3">
      <c r="A361" s="183" t="s">
        <v>9138</v>
      </c>
      <c r="B361" s="68" t="s">
        <v>9139</v>
      </c>
      <c r="C361" s="2" t="s">
        <v>6</v>
      </c>
      <c r="D361" s="2">
        <v>19</v>
      </c>
      <c r="E361" s="6">
        <v>36585</v>
      </c>
      <c r="F361" s="7">
        <v>43879.657187500001</v>
      </c>
      <c r="G361" s="69" t="s">
        <v>4</v>
      </c>
      <c r="H361" s="68">
        <v>1731</v>
      </c>
      <c r="I361" s="8">
        <f t="shared" si="30"/>
        <v>17.309999999999999</v>
      </c>
      <c r="J361" s="8">
        <v>2.1160000000000001</v>
      </c>
      <c r="K361" s="69">
        <v>100</v>
      </c>
      <c r="L361" s="68">
        <v>659</v>
      </c>
      <c r="M361" s="8">
        <f t="shared" si="31"/>
        <v>6.59</v>
      </c>
      <c r="N361" s="8">
        <v>0.753</v>
      </c>
      <c r="O361" s="69">
        <f t="shared" si="35"/>
        <v>100</v>
      </c>
      <c r="P361" s="181">
        <f t="shared" si="33"/>
        <v>2.6267071320182094</v>
      </c>
      <c r="Q361" s="77" t="s">
        <v>1357</v>
      </c>
      <c r="V361" s="84">
        <v>0.49722222222222223</v>
      </c>
      <c r="W361" s="85">
        <v>0.66666666666666663</v>
      </c>
      <c r="X361" s="86">
        <f t="shared" si="34"/>
        <v>0.1694444444444444</v>
      </c>
      <c r="AA361" s="29"/>
    </row>
    <row r="362" spans="1:27" x14ac:dyDescent="0.3">
      <c r="A362" s="183" t="s">
        <v>9140</v>
      </c>
      <c r="B362" s="68" t="s">
        <v>9141</v>
      </c>
      <c r="C362" s="2" t="s">
        <v>1</v>
      </c>
      <c r="D362" s="2">
        <v>50</v>
      </c>
      <c r="E362" s="6">
        <v>25551</v>
      </c>
      <c r="F362" s="7">
        <v>43880.512372685182</v>
      </c>
      <c r="G362" s="69" t="s">
        <v>4</v>
      </c>
      <c r="H362" s="68">
        <v>1238</v>
      </c>
      <c r="I362" s="8">
        <f t="shared" si="30"/>
        <v>12.505050505050505</v>
      </c>
      <c r="J362" s="8">
        <v>1.232</v>
      </c>
      <c r="K362" s="69">
        <v>99</v>
      </c>
      <c r="L362" s="68">
        <v>529</v>
      </c>
      <c r="M362" s="8">
        <f t="shared" si="31"/>
        <v>5.3434343434343434</v>
      </c>
      <c r="N362" s="8">
        <v>0.84699999999999998</v>
      </c>
      <c r="O362" s="69">
        <f t="shared" si="35"/>
        <v>99</v>
      </c>
      <c r="P362" s="181">
        <f t="shared" si="33"/>
        <v>2.340264650283554</v>
      </c>
      <c r="Q362" s="77" t="s">
        <v>1357</v>
      </c>
      <c r="V362" s="84">
        <v>0.38819444444444445</v>
      </c>
      <c r="W362" s="85">
        <v>0.51736111111111105</v>
      </c>
      <c r="X362" s="86">
        <f t="shared" si="34"/>
        <v>0.1291666666666666</v>
      </c>
      <c r="AA362" s="29"/>
    </row>
    <row r="363" spans="1:27" x14ac:dyDescent="0.3">
      <c r="A363" s="183" t="s">
        <v>9142</v>
      </c>
      <c r="B363" s="68" t="s">
        <v>9143</v>
      </c>
      <c r="C363" s="2" t="s">
        <v>6</v>
      </c>
      <c r="D363" s="2">
        <v>63</v>
      </c>
      <c r="E363" s="6">
        <v>20750</v>
      </c>
      <c r="F363" s="7">
        <v>43880.652916666666</v>
      </c>
      <c r="G363" s="69" t="s">
        <v>4</v>
      </c>
      <c r="H363" s="68">
        <v>1318</v>
      </c>
      <c r="I363" s="8">
        <f t="shared" si="30"/>
        <v>13.313131313131313</v>
      </c>
      <c r="J363" s="8">
        <v>1.2509999999999999</v>
      </c>
      <c r="K363" s="69">
        <v>99</v>
      </c>
      <c r="L363" s="68">
        <v>383</v>
      </c>
      <c r="M363" s="8">
        <f t="shared" si="31"/>
        <v>3.8686868686868685</v>
      </c>
      <c r="N363" s="8">
        <v>0.56499999999999995</v>
      </c>
      <c r="O363" s="69">
        <f t="shared" si="35"/>
        <v>99</v>
      </c>
      <c r="P363" s="181">
        <f t="shared" si="33"/>
        <v>3.4412532637075719</v>
      </c>
      <c r="Q363" s="77" t="s">
        <v>1357</v>
      </c>
      <c r="V363" s="84">
        <v>0.50416666666666665</v>
      </c>
      <c r="W363" s="85">
        <v>0.65972222222222221</v>
      </c>
      <c r="X363" s="86">
        <f t="shared" si="34"/>
        <v>0.15555555555555556</v>
      </c>
      <c r="AA363" s="29"/>
    </row>
    <row r="364" spans="1:27" x14ac:dyDescent="0.3">
      <c r="A364" s="183" t="s">
        <v>9144</v>
      </c>
      <c r="B364" s="68" t="s">
        <v>9145</v>
      </c>
      <c r="C364" s="2" t="s">
        <v>1</v>
      </c>
      <c r="D364" s="2">
        <v>42</v>
      </c>
      <c r="E364" s="6">
        <v>28513</v>
      </c>
      <c r="F364" s="7">
        <v>43880.668217592596</v>
      </c>
      <c r="G364" s="69" t="s">
        <v>4</v>
      </c>
      <c r="H364" s="68">
        <v>1639</v>
      </c>
      <c r="I364" s="8">
        <f t="shared" si="30"/>
        <v>16.555555555555557</v>
      </c>
      <c r="J364" s="8">
        <v>1.4650000000000001</v>
      </c>
      <c r="K364" s="69">
        <v>99</v>
      </c>
      <c r="L364" s="68">
        <v>450</v>
      </c>
      <c r="M364" s="8">
        <f t="shared" si="31"/>
        <v>4.5454545454545459</v>
      </c>
      <c r="N364" s="8">
        <v>0.64300000000000002</v>
      </c>
      <c r="O364" s="69">
        <f t="shared" si="35"/>
        <v>99</v>
      </c>
      <c r="P364" s="181">
        <f t="shared" si="33"/>
        <v>3.6422222222222222</v>
      </c>
      <c r="Q364" s="77" t="s">
        <v>1357</v>
      </c>
      <c r="V364" s="84">
        <v>0.53194444444444444</v>
      </c>
      <c r="W364" s="85">
        <v>0.67361111111111116</v>
      </c>
      <c r="X364" s="86">
        <f t="shared" si="34"/>
        <v>0.14166666666666672</v>
      </c>
      <c r="AA364" s="29"/>
    </row>
    <row r="365" spans="1:27" x14ac:dyDescent="0.3">
      <c r="A365" s="183" t="s">
        <v>9146</v>
      </c>
      <c r="B365" s="68" t="s">
        <v>9147</v>
      </c>
      <c r="C365" s="2" t="s">
        <v>6</v>
      </c>
      <c r="D365" s="2">
        <v>63</v>
      </c>
      <c r="E365" s="6">
        <v>20841</v>
      </c>
      <c r="F365" s="7">
        <v>43880.6871875</v>
      </c>
      <c r="G365" s="69" t="s">
        <v>4</v>
      </c>
      <c r="H365" s="68">
        <v>1912</v>
      </c>
      <c r="I365" s="8">
        <f t="shared" si="30"/>
        <v>19.12</v>
      </c>
      <c r="J365" s="8">
        <v>2.0760000000000001</v>
      </c>
      <c r="K365" s="69">
        <v>100</v>
      </c>
      <c r="L365" s="68">
        <v>442</v>
      </c>
      <c r="M365" s="8">
        <f t="shared" si="31"/>
        <v>4.42</v>
      </c>
      <c r="N365" s="8">
        <v>0.74099999999999999</v>
      </c>
      <c r="O365" s="69">
        <f t="shared" si="35"/>
        <v>100</v>
      </c>
      <c r="P365" s="181">
        <f t="shared" si="33"/>
        <v>4.3257918552036205</v>
      </c>
      <c r="Q365" s="77" t="s">
        <v>1357</v>
      </c>
      <c r="V365" s="84">
        <v>0.52638888888888891</v>
      </c>
      <c r="W365" s="85">
        <v>0.70833333333333337</v>
      </c>
      <c r="X365" s="86">
        <f t="shared" si="34"/>
        <v>0.18194444444444446</v>
      </c>
      <c r="AA365" s="29"/>
    </row>
    <row r="366" spans="1:27" x14ac:dyDescent="0.3">
      <c r="A366" s="183" t="s">
        <v>9148</v>
      </c>
      <c r="B366" s="68" t="s">
        <v>1498</v>
      </c>
      <c r="C366" s="2" t="s">
        <v>1</v>
      </c>
      <c r="D366" s="2">
        <v>78</v>
      </c>
      <c r="E366" s="6">
        <v>15264</v>
      </c>
      <c r="F366" s="7">
        <v>43881.536377314813</v>
      </c>
      <c r="G366" s="69" t="s">
        <v>4</v>
      </c>
      <c r="H366" s="68">
        <v>1485</v>
      </c>
      <c r="I366" s="8">
        <f t="shared" si="30"/>
        <v>15</v>
      </c>
      <c r="J366" s="8">
        <v>1.4359999999999999</v>
      </c>
      <c r="K366" s="69">
        <v>99</v>
      </c>
      <c r="L366" s="68">
        <v>476</v>
      </c>
      <c r="M366" s="8">
        <f t="shared" si="31"/>
        <v>4.808080808080808</v>
      </c>
      <c r="N366" s="8">
        <v>0.73799999999999999</v>
      </c>
      <c r="O366" s="69">
        <f t="shared" si="35"/>
        <v>99</v>
      </c>
      <c r="P366" s="181">
        <f t="shared" si="33"/>
        <v>3.1197478991596639</v>
      </c>
      <c r="Q366" s="77" t="s">
        <v>1357</v>
      </c>
      <c r="V366" s="84">
        <v>0.40416666666666662</v>
      </c>
      <c r="W366" s="85">
        <v>0.54166666666666663</v>
      </c>
      <c r="X366" s="86">
        <f t="shared" si="34"/>
        <v>0.13750000000000001</v>
      </c>
      <c r="AA366" s="29"/>
    </row>
    <row r="367" spans="1:27" x14ac:dyDescent="0.3">
      <c r="A367" s="183" t="s">
        <v>9149</v>
      </c>
      <c r="B367" s="68" t="s">
        <v>9150</v>
      </c>
      <c r="C367" s="2" t="s">
        <v>6</v>
      </c>
      <c r="D367" s="2">
        <v>61</v>
      </c>
      <c r="E367" s="6">
        <v>21383</v>
      </c>
      <c r="F367" s="7">
        <v>43881.551423611112</v>
      </c>
      <c r="G367" s="69" t="s">
        <v>4</v>
      </c>
      <c r="H367" s="68">
        <v>2171</v>
      </c>
      <c r="I367" s="8">
        <f t="shared" si="30"/>
        <v>21.929292929292931</v>
      </c>
      <c r="J367" s="8">
        <v>2.4300000000000002</v>
      </c>
      <c r="K367" s="69">
        <v>99</v>
      </c>
      <c r="L367" s="68">
        <v>754</v>
      </c>
      <c r="M367" s="8">
        <f t="shared" si="31"/>
        <v>7.6161616161616159</v>
      </c>
      <c r="N367" s="8">
        <v>1.167</v>
      </c>
      <c r="O367" s="69">
        <f t="shared" si="35"/>
        <v>99</v>
      </c>
      <c r="P367" s="181">
        <f t="shared" si="33"/>
        <v>2.8793103448275863</v>
      </c>
      <c r="Q367" s="77" t="s">
        <v>1357</v>
      </c>
      <c r="V367" s="84">
        <v>0.40763888888888888</v>
      </c>
      <c r="W367" s="85">
        <v>0.55555555555555558</v>
      </c>
      <c r="X367" s="86">
        <f t="shared" si="34"/>
        <v>0.1479166666666667</v>
      </c>
      <c r="AA367" s="29"/>
    </row>
    <row r="368" spans="1:27" x14ac:dyDescent="0.3">
      <c r="A368" s="183" t="s">
        <v>9151</v>
      </c>
      <c r="B368" s="68" t="s">
        <v>4472</v>
      </c>
      <c r="C368" s="2" t="s">
        <v>1</v>
      </c>
      <c r="D368" s="2">
        <v>57</v>
      </c>
      <c r="E368" s="6">
        <v>22804</v>
      </c>
      <c r="F368" s="7">
        <v>43881.563958333332</v>
      </c>
      <c r="G368" s="69" t="s">
        <v>4</v>
      </c>
      <c r="H368" s="68">
        <v>1422</v>
      </c>
      <c r="I368" s="8">
        <f t="shared" si="30"/>
        <v>14.363636363636363</v>
      </c>
      <c r="J368" s="8">
        <v>1.054</v>
      </c>
      <c r="K368" s="69">
        <v>99</v>
      </c>
      <c r="L368" s="68">
        <v>437</v>
      </c>
      <c r="M368" s="8">
        <f t="shared" si="31"/>
        <v>4.4141414141414144</v>
      </c>
      <c r="N368" s="8">
        <v>0.63900000000000001</v>
      </c>
      <c r="O368" s="69">
        <f t="shared" si="35"/>
        <v>99</v>
      </c>
      <c r="P368" s="181">
        <f t="shared" si="33"/>
        <v>3.2540045766590389</v>
      </c>
      <c r="Q368" s="77" t="s">
        <v>1357</v>
      </c>
      <c r="V368" s="84">
        <v>0.42430555555555555</v>
      </c>
      <c r="W368" s="85">
        <v>0.56944444444444442</v>
      </c>
      <c r="X368" s="86">
        <f t="shared" si="34"/>
        <v>0.14513888888888887</v>
      </c>
      <c r="AA368" s="29"/>
    </row>
    <row r="369" spans="1:27" x14ac:dyDescent="0.3">
      <c r="A369" s="183" t="s">
        <v>9152</v>
      </c>
      <c r="B369" s="68" t="s">
        <v>9153</v>
      </c>
      <c r="C369" s="2" t="s">
        <v>1</v>
      </c>
      <c r="D369" s="2">
        <v>45</v>
      </c>
      <c r="E369" s="6">
        <v>27421</v>
      </c>
      <c r="F369" s="7">
        <v>43882.573923611111</v>
      </c>
      <c r="G369" s="69" t="s">
        <v>4</v>
      </c>
      <c r="H369" s="68">
        <v>1266</v>
      </c>
      <c r="I369" s="8">
        <f t="shared" si="30"/>
        <v>12.787878787878787</v>
      </c>
      <c r="J369" s="8">
        <v>1.0429999999999999</v>
      </c>
      <c r="K369" s="69">
        <v>99</v>
      </c>
      <c r="L369" s="68">
        <v>351</v>
      </c>
      <c r="M369" s="8">
        <f t="shared" si="31"/>
        <v>3.5454545454545454</v>
      </c>
      <c r="N369" s="8">
        <v>0.59399999999999997</v>
      </c>
      <c r="O369" s="69">
        <f t="shared" si="35"/>
        <v>99</v>
      </c>
      <c r="P369" s="181">
        <f t="shared" si="33"/>
        <v>3.6068376068376069</v>
      </c>
      <c r="Q369" s="77" t="s">
        <v>1357</v>
      </c>
      <c r="V369" s="84">
        <v>0.42499999999999999</v>
      </c>
      <c r="W369" s="85">
        <v>0.58333333333333337</v>
      </c>
      <c r="X369" s="86">
        <f t="shared" si="34"/>
        <v>0.15833333333333338</v>
      </c>
      <c r="AA369" s="29"/>
    </row>
    <row r="370" spans="1:27" x14ac:dyDescent="0.3">
      <c r="A370" s="183" t="s">
        <v>9154</v>
      </c>
      <c r="B370" s="68" t="s">
        <v>9155</v>
      </c>
      <c r="C370" s="2" t="s">
        <v>1</v>
      </c>
      <c r="D370" s="2">
        <v>49</v>
      </c>
      <c r="E370" s="6">
        <v>25862</v>
      </c>
      <c r="F370" s="7">
        <v>43882.587175925924</v>
      </c>
      <c r="G370" s="69" t="s">
        <v>4</v>
      </c>
      <c r="H370" s="68">
        <v>1962</v>
      </c>
      <c r="I370" s="8">
        <f t="shared" si="30"/>
        <v>19.818181818181817</v>
      </c>
      <c r="J370" s="8">
        <v>1.865</v>
      </c>
      <c r="K370" s="69">
        <v>99</v>
      </c>
      <c r="L370" s="68">
        <v>323</v>
      </c>
      <c r="M370" s="8">
        <f t="shared" si="31"/>
        <v>3.2626262626262625</v>
      </c>
      <c r="N370" s="8">
        <v>0.64800000000000002</v>
      </c>
      <c r="O370" s="69">
        <f t="shared" si="35"/>
        <v>99</v>
      </c>
      <c r="P370" s="181">
        <f t="shared" si="33"/>
        <v>6.0743034055727554</v>
      </c>
      <c r="Q370" s="77" t="s">
        <v>1357</v>
      </c>
      <c r="V370" s="84">
        <v>0.43402777777777773</v>
      </c>
      <c r="W370" s="85">
        <v>0.59375</v>
      </c>
      <c r="X370" s="86">
        <f t="shared" si="34"/>
        <v>0.15972222222222227</v>
      </c>
      <c r="AA370" s="29"/>
    </row>
    <row r="371" spans="1:27" x14ac:dyDescent="0.3">
      <c r="A371" s="183" t="s">
        <v>9156</v>
      </c>
      <c r="B371" s="68" t="s">
        <v>967</v>
      </c>
      <c r="C371" s="2" t="s">
        <v>1</v>
      </c>
      <c r="D371" s="2">
        <v>66</v>
      </c>
      <c r="E371" s="6">
        <v>19765</v>
      </c>
      <c r="F371" s="7">
        <v>43882.603634259256</v>
      </c>
      <c r="G371" s="69" t="s">
        <v>4</v>
      </c>
      <c r="H371" s="68">
        <v>2412</v>
      </c>
      <c r="I371" s="8">
        <f t="shared" si="30"/>
        <v>24.12</v>
      </c>
      <c r="J371" s="8">
        <v>1.7250000000000001</v>
      </c>
      <c r="K371" s="69">
        <v>100</v>
      </c>
      <c r="L371" s="68">
        <v>653</v>
      </c>
      <c r="M371" s="8">
        <f t="shared" si="31"/>
        <v>6.53</v>
      </c>
      <c r="N371" s="8">
        <v>0.64300000000000002</v>
      </c>
      <c r="O371" s="69">
        <f t="shared" si="35"/>
        <v>100</v>
      </c>
      <c r="P371" s="181">
        <f t="shared" si="33"/>
        <v>3.693721286370597</v>
      </c>
      <c r="Q371" s="77" t="s">
        <v>1357</v>
      </c>
      <c r="V371" s="84">
        <v>0.4548611111111111</v>
      </c>
      <c r="W371" s="85">
        <v>0.60763888888888895</v>
      </c>
      <c r="X371" s="86">
        <f t="shared" si="34"/>
        <v>0.15277777777777785</v>
      </c>
      <c r="AA371" s="29"/>
    </row>
    <row r="372" spans="1:27" x14ac:dyDescent="0.3">
      <c r="A372" s="183" t="s">
        <v>2016</v>
      </c>
      <c r="B372" s="68" t="s">
        <v>1365</v>
      </c>
      <c r="C372" s="2" t="s">
        <v>1</v>
      </c>
      <c r="D372" s="2">
        <v>68</v>
      </c>
      <c r="E372" s="6">
        <v>19036</v>
      </c>
      <c r="F372" s="7">
        <v>43882.616493055553</v>
      </c>
      <c r="G372" s="69" t="s">
        <v>4</v>
      </c>
      <c r="H372" s="68">
        <v>2276</v>
      </c>
      <c r="I372" s="8">
        <f t="shared" si="30"/>
        <v>22.98989898989899</v>
      </c>
      <c r="J372" s="8">
        <v>2.306</v>
      </c>
      <c r="K372" s="69">
        <v>99</v>
      </c>
      <c r="L372" s="68">
        <v>605</v>
      </c>
      <c r="M372" s="8">
        <f t="shared" si="31"/>
        <v>6.1111111111111107</v>
      </c>
      <c r="N372" s="8">
        <v>0.78100000000000003</v>
      </c>
      <c r="O372" s="69">
        <f t="shared" si="35"/>
        <v>99</v>
      </c>
      <c r="P372" s="181">
        <f t="shared" si="33"/>
        <v>3.7619834710743802</v>
      </c>
      <c r="Q372" s="77" t="s">
        <v>1357</v>
      </c>
      <c r="V372" s="84">
        <v>0.47569444444444442</v>
      </c>
      <c r="W372" s="85">
        <v>0.61805555555555558</v>
      </c>
      <c r="X372" s="86">
        <f t="shared" si="34"/>
        <v>0.14236111111111116</v>
      </c>
      <c r="AA372" s="29"/>
    </row>
    <row r="373" spans="1:27" x14ac:dyDescent="0.3">
      <c r="A373" s="183" t="s">
        <v>2301</v>
      </c>
      <c r="B373" s="68" t="s">
        <v>60</v>
      </c>
      <c r="C373" s="2" t="s">
        <v>1</v>
      </c>
      <c r="D373" s="2">
        <v>45</v>
      </c>
      <c r="E373" s="6">
        <v>27243</v>
      </c>
      <c r="F373" s="7">
        <v>43882.625717592593</v>
      </c>
      <c r="G373" s="69" t="s">
        <v>4</v>
      </c>
      <c r="H373" s="68">
        <v>2492</v>
      </c>
      <c r="I373" s="8">
        <f t="shared" si="30"/>
        <v>24.92</v>
      </c>
      <c r="J373" s="8">
        <v>2.4689999999999999</v>
      </c>
      <c r="K373" s="69">
        <v>100</v>
      </c>
      <c r="L373" s="68">
        <v>372</v>
      </c>
      <c r="M373" s="8">
        <f t="shared" si="31"/>
        <v>3.72</v>
      </c>
      <c r="N373" s="8">
        <v>0.72599999999999998</v>
      </c>
      <c r="O373" s="69">
        <f t="shared" si="35"/>
        <v>100</v>
      </c>
      <c r="P373" s="181">
        <f t="shared" si="33"/>
        <v>6.698924731182796</v>
      </c>
      <c r="Q373" s="77" t="s">
        <v>1357</v>
      </c>
      <c r="V373" s="84">
        <v>0.46736111111111112</v>
      </c>
      <c r="W373" s="85">
        <v>0.63194444444444442</v>
      </c>
      <c r="X373" s="86">
        <f t="shared" si="34"/>
        <v>0.1645833333333333</v>
      </c>
      <c r="AA373" s="29"/>
    </row>
    <row r="374" spans="1:27" x14ac:dyDescent="0.3">
      <c r="A374" s="183" t="s">
        <v>9157</v>
      </c>
      <c r="B374" s="68" t="s">
        <v>9158</v>
      </c>
      <c r="C374" s="2" t="s">
        <v>1</v>
      </c>
      <c r="D374" s="2">
        <v>53</v>
      </c>
      <c r="E374" s="6">
        <v>24513</v>
      </c>
      <c r="F374" s="7">
        <v>43885.661192129628</v>
      </c>
      <c r="G374" s="69" t="s">
        <v>4</v>
      </c>
      <c r="H374" s="68">
        <v>1585</v>
      </c>
      <c r="I374" s="8">
        <f t="shared" si="30"/>
        <v>16.01010101010101</v>
      </c>
      <c r="J374" s="8">
        <v>1.4950000000000001</v>
      </c>
      <c r="K374" s="69">
        <v>99</v>
      </c>
      <c r="L374" s="68">
        <v>387</v>
      </c>
      <c r="M374" s="8">
        <f t="shared" si="31"/>
        <v>3.9090909090909092</v>
      </c>
      <c r="N374" s="8">
        <v>0.59099999999999997</v>
      </c>
      <c r="O374" s="69">
        <f t="shared" si="35"/>
        <v>99</v>
      </c>
      <c r="P374" s="181">
        <f t="shared" si="33"/>
        <v>4.0956072351421184</v>
      </c>
      <c r="Q374" s="77" t="s">
        <v>1357</v>
      </c>
      <c r="V374" s="84">
        <v>0.52083333333333337</v>
      </c>
      <c r="W374" s="85">
        <v>0.66666666666666663</v>
      </c>
      <c r="X374" s="86">
        <f t="shared" si="34"/>
        <v>0.14583333333333326</v>
      </c>
      <c r="AA374" s="29"/>
    </row>
    <row r="375" spans="1:27" x14ac:dyDescent="0.3">
      <c r="A375" s="183" t="s">
        <v>2340</v>
      </c>
      <c r="B375" s="68" t="s">
        <v>186</v>
      </c>
      <c r="C375" s="2" t="s">
        <v>1</v>
      </c>
      <c r="D375" s="2">
        <v>40</v>
      </c>
      <c r="E375" s="6">
        <v>28980</v>
      </c>
      <c r="F375" s="7">
        <v>43886.545486111114</v>
      </c>
      <c r="G375" s="69" t="s">
        <v>4</v>
      </c>
      <c r="H375" s="68">
        <v>1064</v>
      </c>
      <c r="I375" s="8">
        <f t="shared" si="30"/>
        <v>10.64</v>
      </c>
      <c r="J375" s="8">
        <v>0.84699999999999998</v>
      </c>
      <c r="K375" s="69">
        <v>100</v>
      </c>
      <c r="L375" s="68">
        <v>324</v>
      </c>
      <c r="M375" s="8">
        <f t="shared" si="31"/>
        <v>3.24</v>
      </c>
      <c r="N375" s="8">
        <v>0.55300000000000005</v>
      </c>
      <c r="O375" s="69">
        <f t="shared" si="35"/>
        <v>100</v>
      </c>
      <c r="P375" s="181">
        <f t="shared" si="33"/>
        <v>3.2839506172839505</v>
      </c>
      <c r="Q375" s="77" t="s">
        <v>1357</v>
      </c>
      <c r="V375" s="84">
        <v>0.41597222222222219</v>
      </c>
      <c r="W375" s="85">
        <v>0.5625</v>
      </c>
      <c r="X375" s="86">
        <f t="shared" si="34"/>
        <v>0.14652777777777781</v>
      </c>
      <c r="AA375" s="29"/>
    </row>
    <row r="376" spans="1:27" x14ac:dyDescent="0.3">
      <c r="A376" s="183" t="s">
        <v>9159</v>
      </c>
      <c r="B376" s="68" t="s">
        <v>9160</v>
      </c>
      <c r="C376" s="2" t="s">
        <v>1</v>
      </c>
      <c r="D376" s="2">
        <v>64</v>
      </c>
      <c r="E376" s="6">
        <v>20472</v>
      </c>
      <c r="F376" s="7">
        <v>43886.562835648147</v>
      </c>
      <c r="G376" s="69" t="s">
        <v>4</v>
      </c>
      <c r="H376" s="68">
        <v>3003</v>
      </c>
      <c r="I376" s="8">
        <f t="shared" si="30"/>
        <v>30.03</v>
      </c>
      <c r="J376" s="8">
        <v>3.71</v>
      </c>
      <c r="K376" s="69">
        <v>100</v>
      </c>
      <c r="L376" s="68">
        <v>565</v>
      </c>
      <c r="M376" s="8">
        <f t="shared" si="31"/>
        <v>5.65</v>
      </c>
      <c r="N376" s="8">
        <v>0.90300000000000002</v>
      </c>
      <c r="O376" s="69">
        <f t="shared" si="35"/>
        <v>100</v>
      </c>
      <c r="P376" s="181">
        <f t="shared" si="33"/>
        <v>5.3150442477876103</v>
      </c>
      <c r="Q376" s="77" t="s">
        <v>1357</v>
      </c>
      <c r="V376" s="84">
        <v>0.42777777777777781</v>
      </c>
      <c r="W376" s="85">
        <v>0.56597222222222221</v>
      </c>
      <c r="X376" s="86">
        <f t="shared" si="34"/>
        <v>0.1381944444444444</v>
      </c>
      <c r="AA376" s="29"/>
    </row>
    <row r="377" spans="1:27" x14ac:dyDescent="0.3">
      <c r="A377" s="183" t="s">
        <v>2561</v>
      </c>
      <c r="B377" s="68" t="s">
        <v>1115</v>
      </c>
      <c r="C377" s="2" t="s">
        <v>1</v>
      </c>
      <c r="D377" s="2">
        <v>52</v>
      </c>
      <c r="E377" s="6">
        <v>24722</v>
      </c>
      <c r="F377" s="7">
        <v>43886.575682870367</v>
      </c>
      <c r="G377" s="69" t="s">
        <v>4</v>
      </c>
      <c r="H377" s="68">
        <v>2239</v>
      </c>
      <c r="I377" s="8">
        <f t="shared" si="30"/>
        <v>22.39</v>
      </c>
      <c r="J377" s="8">
        <v>2.1459999999999999</v>
      </c>
      <c r="K377" s="69">
        <v>100</v>
      </c>
      <c r="L377" s="68">
        <v>686</v>
      </c>
      <c r="M377" s="8">
        <f t="shared" si="31"/>
        <v>6.86</v>
      </c>
      <c r="N377" s="8">
        <v>0.69699999999999995</v>
      </c>
      <c r="O377" s="69">
        <f t="shared" si="35"/>
        <v>100</v>
      </c>
      <c r="P377" s="181">
        <f t="shared" si="33"/>
        <v>3.2638483965014577</v>
      </c>
      <c r="Q377" s="77" t="s">
        <v>1357</v>
      </c>
      <c r="V377" s="84">
        <v>0.45069444444444445</v>
      </c>
      <c r="W377" s="85">
        <v>0.58333333333333337</v>
      </c>
      <c r="X377" s="86">
        <f t="shared" si="34"/>
        <v>0.13263888888888892</v>
      </c>
      <c r="AA377" s="29"/>
    </row>
    <row r="378" spans="1:27" x14ac:dyDescent="0.3">
      <c r="A378" s="183" t="s">
        <v>9161</v>
      </c>
      <c r="B378" s="68" t="s">
        <v>9162</v>
      </c>
      <c r="C378" s="2" t="s">
        <v>6</v>
      </c>
      <c r="D378" s="2">
        <v>55</v>
      </c>
      <c r="E378" s="6">
        <v>23451</v>
      </c>
      <c r="F378" s="7">
        <v>43886.619606481479</v>
      </c>
      <c r="G378" s="69" t="s">
        <v>4</v>
      </c>
      <c r="H378" s="68">
        <v>1205</v>
      </c>
      <c r="I378" s="8">
        <f t="shared" si="30"/>
        <v>12.05</v>
      </c>
      <c r="J378" s="8">
        <v>1.1319999999999999</v>
      </c>
      <c r="K378" s="69">
        <v>100</v>
      </c>
      <c r="L378" s="68">
        <v>523</v>
      </c>
      <c r="M378" s="8">
        <f t="shared" si="31"/>
        <v>5.23</v>
      </c>
      <c r="N378" s="8">
        <v>0.61699999999999999</v>
      </c>
      <c r="O378" s="69">
        <f t="shared" si="35"/>
        <v>100</v>
      </c>
      <c r="P378" s="181">
        <f t="shared" si="33"/>
        <v>2.3040152963671128</v>
      </c>
      <c r="Q378" s="77" t="s">
        <v>1357</v>
      </c>
      <c r="V378" s="84">
        <v>0.47569444444444442</v>
      </c>
      <c r="W378" s="85">
        <v>0.63888888888888895</v>
      </c>
      <c r="X378" s="86">
        <f t="shared" si="34"/>
        <v>0.16319444444444453</v>
      </c>
      <c r="AA378" s="29"/>
    </row>
    <row r="379" spans="1:27" x14ac:dyDescent="0.3">
      <c r="A379" s="183" t="s">
        <v>9163</v>
      </c>
      <c r="B379" s="68" t="s">
        <v>9164</v>
      </c>
      <c r="C379" s="2" t="s">
        <v>6</v>
      </c>
      <c r="D379" s="2">
        <v>72</v>
      </c>
      <c r="E379" s="6">
        <v>17267</v>
      </c>
      <c r="F379" s="7">
        <v>43887.512187499997</v>
      </c>
      <c r="G379" s="69" t="s">
        <v>4</v>
      </c>
      <c r="H379" s="68">
        <v>2133</v>
      </c>
      <c r="I379" s="8">
        <f t="shared" si="30"/>
        <v>21.545454545454547</v>
      </c>
      <c r="J379" s="8">
        <v>1.2230000000000001</v>
      </c>
      <c r="K379" s="69">
        <v>99</v>
      </c>
      <c r="L379" s="68">
        <v>586</v>
      </c>
      <c r="M379" s="8">
        <f t="shared" si="31"/>
        <v>5.9191919191919196</v>
      </c>
      <c r="N379" s="8">
        <v>0.752</v>
      </c>
      <c r="O379" s="69">
        <f t="shared" si="35"/>
        <v>99</v>
      </c>
      <c r="P379" s="181">
        <f t="shared" si="33"/>
        <v>3.6399317406143346</v>
      </c>
      <c r="Q379" s="77" t="s">
        <v>1357</v>
      </c>
      <c r="V379" s="84">
        <v>0.3888888888888889</v>
      </c>
      <c r="W379" s="85">
        <v>0.52777777777777779</v>
      </c>
      <c r="X379" s="86">
        <f t="shared" si="34"/>
        <v>0.1388888888888889</v>
      </c>
      <c r="AA379" s="29"/>
    </row>
    <row r="380" spans="1:27" x14ac:dyDescent="0.3">
      <c r="A380" s="183" t="s">
        <v>6723</v>
      </c>
      <c r="B380" s="68" t="s">
        <v>6724</v>
      </c>
      <c r="C380" s="2" t="s">
        <v>6</v>
      </c>
      <c r="D380" s="2">
        <v>63</v>
      </c>
      <c r="E380" s="6">
        <v>20853</v>
      </c>
      <c r="F380" s="7">
        <v>43887.537766203706</v>
      </c>
      <c r="G380" s="69" t="s">
        <v>4</v>
      </c>
      <c r="H380" s="68">
        <v>3088</v>
      </c>
      <c r="I380" s="8">
        <f t="shared" si="30"/>
        <v>30.88</v>
      </c>
      <c r="J380" s="8">
        <v>2.1429999999999998</v>
      </c>
      <c r="K380" s="69">
        <v>100</v>
      </c>
      <c r="L380" s="68">
        <v>735</v>
      </c>
      <c r="M380" s="8">
        <f t="shared" si="31"/>
        <v>7.35</v>
      </c>
      <c r="N380" s="8">
        <v>1.329</v>
      </c>
      <c r="O380" s="69">
        <f t="shared" si="35"/>
        <v>100</v>
      </c>
      <c r="P380" s="181">
        <f t="shared" si="33"/>
        <v>4.2013605442176871</v>
      </c>
      <c r="Q380" s="77" t="s">
        <v>1357</v>
      </c>
      <c r="V380" s="84">
        <v>0.40972222222222227</v>
      </c>
      <c r="W380" s="85">
        <v>0.54861111111111105</v>
      </c>
      <c r="X380" s="86">
        <f t="shared" si="34"/>
        <v>0.13888888888888878</v>
      </c>
      <c r="AA380" s="29"/>
    </row>
    <row r="381" spans="1:27" x14ac:dyDescent="0.3">
      <c r="A381" s="183" t="s">
        <v>9165</v>
      </c>
      <c r="B381" s="68" t="s">
        <v>180</v>
      </c>
      <c r="C381" s="2" t="s">
        <v>1</v>
      </c>
      <c r="D381" s="2">
        <v>46</v>
      </c>
      <c r="E381" s="6">
        <v>26821</v>
      </c>
      <c r="F381" s="7">
        <v>43887.57980324074</v>
      </c>
      <c r="G381" s="69" t="s">
        <v>4</v>
      </c>
      <c r="H381" s="68">
        <v>1786</v>
      </c>
      <c r="I381" s="8">
        <f t="shared" si="30"/>
        <v>18.040404040404042</v>
      </c>
      <c r="J381" s="8">
        <v>1.151</v>
      </c>
      <c r="K381" s="69">
        <v>99</v>
      </c>
      <c r="L381" s="68">
        <v>404</v>
      </c>
      <c r="M381" s="8">
        <f t="shared" si="31"/>
        <v>4.0808080808080804</v>
      </c>
      <c r="N381" s="8">
        <v>0.61699999999999999</v>
      </c>
      <c r="O381" s="69">
        <f t="shared" si="35"/>
        <v>99</v>
      </c>
      <c r="P381" s="181">
        <f t="shared" si="33"/>
        <v>4.4207920792079216</v>
      </c>
      <c r="Q381" s="77" t="s">
        <v>1357</v>
      </c>
      <c r="V381" s="84">
        <v>0.44097222222222227</v>
      </c>
      <c r="W381" s="85">
        <v>0.59027777777777779</v>
      </c>
      <c r="X381" s="86">
        <f t="shared" si="34"/>
        <v>0.14930555555555552</v>
      </c>
      <c r="AA381" s="29"/>
    </row>
    <row r="382" spans="1:27" x14ac:dyDescent="0.3">
      <c r="A382" s="183" t="s">
        <v>9166</v>
      </c>
      <c r="B382" s="68" t="s">
        <v>1623</v>
      </c>
      <c r="C382" s="2" t="s">
        <v>1</v>
      </c>
      <c r="D382" s="2">
        <v>45</v>
      </c>
      <c r="E382" s="6">
        <v>27089</v>
      </c>
      <c r="F382" s="7">
        <v>43887.595219907409</v>
      </c>
      <c r="G382" s="69" t="s">
        <v>4</v>
      </c>
      <c r="H382" s="68">
        <v>2224</v>
      </c>
      <c r="I382" s="8">
        <f t="shared" si="30"/>
        <v>22.464646464646464</v>
      </c>
      <c r="J382" s="8">
        <v>1.6559999999999999</v>
      </c>
      <c r="K382" s="69">
        <v>99</v>
      </c>
      <c r="L382" s="68">
        <v>492</v>
      </c>
      <c r="M382" s="8">
        <f t="shared" si="31"/>
        <v>4.9696969696969697</v>
      </c>
      <c r="N382" s="8">
        <v>0.86299999999999999</v>
      </c>
      <c r="O382" s="69">
        <f t="shared" si="35"/>
        <v>99</v>
      </c>
      <c r="P382" s="181">
        <f t="shared" si="33"/>
        <v>4.5203252032520327</v>
      </c>
      <c r="Q382" s="77" t="s">
        <v>1357</v>
      </c>
      <c r="V382" s="84">
        <v>0.4513888888888889</v>
      </c>
      <c r="W382" s="85">
        <v>0.59722222222222221</v>
      </c>
      <c r="X382" s="86">
        <f t="shared" si="34"/>
        <v>0.14583333333333331</v>
      </c>
      <c r="AA382" s="29"/>
    </row>
    <row r="383" spans="1:27" x14ac:dyDescent="0.3">
      <c r="A383" s="183" t="s">
        <v>2420</v>
      </c>
      <c r="B383" s="68" t="s">
        <v>405</v>
      </c>
      <c r="C383" s="2" t="s">
        <v>1</v>
      </c>
      <c r="D383" s="2">
        <v>57</v>
      </c>
      <c r="E383" s="6">
        <v>22769</v>
      </c>
      <c r="F383" s="7">
        <v>43887.606377314813</v>
      </c>
      <c r="G383" s="69" t="s">
        <v>4</v>
      </c>
      <c r="H383" s="68">
        <v>4202</v>
      </c>
      <c r="I383" s="8">
        <f t="shared" si="30"/>
        <v>42.02</v>
      </c>
      <c r="J383" s="8">
        <v>7.5670000000000002</v>
      </c>
      <c r="K383" s="69">
        <v>100</v>
      </c>
      <c r="L383" s="68">
        <v>495</v>
      </c>
      <c r="M383" s="8">
        <f t="shared" si="31"/>
        <v>4.95</v>
      </c>
      <c r="N383" s="8">
        <v>0.626</v>
      </c>
      <c r="O383" s="69">
        <f t="shared" si="35"/>
        <v>100</v>
      </c>
      <c r="P383" s="181">
        <f t="shared" si="33"/>
        <v>8.4888888888888889</v>
      </c>
      <c r="Q383" s="77" t="s">
        <v>1357</v>
      </c>
      <c r="V383" s="84">
        <v>0.46319444444444446</v>
      </c>
      <c r="W383" s="85">
        <v>0.61458333333333337</v>
      </c>
      <c r="X383" s="86">
        <f t="shared" si="34"/>
        <v>0.15138888888888891</v>
      </c>
      <c r="AA383" s="29"/>
    </row>
    <row r="384" spans="1:27" x14ac:dyDescent="0.3">
      <c r="A384" s="183" t="s">
        <v>9167</v>
      </c>
      <c r="B384" s="68" t="s">
        <v>9168</v>
      </c>
      <c r="C384" s="2" t="s">
        <v>1</v>
      </c>
      <c r="D384" s="2">
        <v>72</v>
      </c>
      <c r="E384" s="6">
        <v>17246</v>
      </c>
      <c r="F384" s="7">
        <v>43887.622106481482</v>
      </c>
      <c r="G384" s="69" t="s">
        <v>4</v>
      </c>
      <c r="H384" s="68">
        <v>3024</v>
      </c>
      <c r="I384" s="8">
        <f t="shared" si="30"/>
        <v>30.24</v>
      </c>
      <c r="J384" s="8">
        <v>2.1560000000000001</v>
      </c>
      <c r="K384" s="69">
        <v>100</v>
      </c>
      <c r="L384" s="68">
        <v>769</v>
      </c>
      <c r="M384" s="8">
        <f t="shared" si="31"/>
        <v>7.69</v>
      </c>
      <c r="N384" s="8">
        <v>1.2929999999999999</v>
      </c>
      <c r="O384" s="69">
        <f t="shared" si="35"/>
        <v>100</v>
      </c>
      <c r="P384" s="181">
        <f t="shared" si="33"/>
        <v>3.9323797139141741</v>
      </c>
      <c r="Q384" s="77" t="s">
        <v>1357</v>
      </c>
      <c r="V384" s="84">
        <v>0.47638888888888892</v>
      </c>
      <c r="W384" s="85">
        <v>0.625</v>
      </c>
      <c r="X384" s="86">
        <f t="shared" si="34"/>
        <v>0.14861111111111108</v>
      </c>
      <c r="AA384" s="29"/>
    </row>
    <row r="385" spans="1:27" x14ac:dyDescent="0.3">
      <c r="A385" s="183" t="s">
        <v>2546</v>
      </c>
      <c r="B385" s="68" t="s">
        <v>47</v>
      </c>
      <c r="C385" s="2" t="s">
        <v>1</v>
      </c>
      <c r="D385" s="2">
        <v>50</v>
      </c>
      <c r="E385" s="6">
        <v>25431</v>
      </c>
      <c r="F385" s="7">
        <v>43887.635567129626</v>
      </c>
      <c r="G385" s="69" t="s">
        <v>4</v>
      </c>
      <c r="H385" s="68">
        <v>1406</v>
      </c>
      <c r="I385" s="8">
        <f t="shared" si="30"/>
        <v>14.202020202020202</v>
      </c>
      <c r="J385" s="8">
        <v>1.1519999999999999</v>
      </c>
      <c r="K385" s="69">
        <v>99</v>
      </c>
      <c r="L385" s="68">
        <v>398</v>
      </c>
      <c r="M385" s="8">
        <f t="shared" si="31"/>
        <v>4.0202020202020199</v>
      </c>
      <c r="N385" s="8">
        <v>0.7</v>
      </c>
      <c r="O385" s="69">
        <f t="shared" si="35"/>
        <v>99</v>
      </c>
      <c r="P385" s="181">
        <f t="shared" si="33"/>
        <v>3.5326633165829149</v>
      </c>
      <c r="Q385" s="77" t="s">
        <v>1357</v>
      </c>
      <c r="V385" s="84">
        <v>0.48680555555555555</v>
      </c>
      <c r="W385" s="85">
        <v>0.63888888888888895</v>
      </c>
      <c r="X385" s="86">
        <f t="shared" si="34"/>
        <v>0.1520833333333334</v>
      </c>
      <c r="AA385" s="29"/>
    </row>
    <row r="386" spans="1:27" x14ac:dyDescent="0.3">
      <c r="A386" s="183" t="s">
        <v>9169</v>
      </c>
      <c r="B386" s="68" t="s">
        <v>9170</v>
      </c>
      <c r="C386" s="2" t="s">
        <v>6</v>
      </c>
      <c r="D386" s="2">
        <v>60</v>
      </c>
      <c r="E386" s="6">
        <v>21743</v>
      </c>
      <c r="F386" s="7">
        <v>43887.647858796299</v>
      </c>
      <c r="G386" s="69" t="s">
        <v>4</v>
      </c>
      <c r="H386" s="68">
        <v>2028</v>
      </c>
      <c r="I386" s="8">
        <f t="shared" si="30"/>
        <v>20.28</v>
      </c>
      <c r="J386" s="8">
        <v>1.67</v>
      </c>
      <c r="K386" s="69">
        <v>100</v>
      </c>
      <c r="L386" s="68">
        <v>1299</v>
      </c>
      <c r="M386" s="8">
        <f t="shared" si="31"/>
        <v>12.99</v>
      </c>
      <c r="N386" s="8">
        <v>3.762</v>
      </c>
      <c r="O386" s="69">
        <f t="shared" si="35"/>
        <v>100</v>
      </c>
      <c r="P386" s="181">
        <f t="shared" si="33"/>
        <v>1.5612009237875288</v>
      </c>
      <c r="Q386" s="77" t="s">
        <v>1357</v>
      </c>
      <c r="V386" s="84">
        <v>0.50694444444444442</v>
      </c>
      <c r="W386" s="85">
        <v>0.65277777777777779</v>
      </c>
      <c r="X386" s="86">
        <f t="shared" si="34"/>
        <v>0.14583333333333337</v>
      </c>
      <c r="AA386" s="29"/>
    </row>
    <row r="387" spans="1:27" x14ac:dyDescent="0.3">
      <c r="A387" s="183" t="s">
        <v>9171</v>
      </c>
      <c r="B387" s="68" t="s">
        <v>1766</v>
      </c>
      <c r="C387" s="2" t="s">
        <v>1</v>
      </c>
      <c r="D387" s="2">
        <v>56</v>
      </c>
      <c r="E387" s="6">
        <v>23202</v>
      </c>
      <c r="F387" s="7">
        <v>43888.549201388887</v>
      </c>
      <c r="G387" s="69" t="s">
        <v>4</v>
      </c>
      <c r="H387" s="68">
        <v>1163</v>
      </c>
      <c r="I387" s="8">
        <f t="shared" ref="I387:I450" si="36">H387/K387</f>
        <v>11.747474747474747</v>
      </c>
      <c r="J387" s="8">
        <v>1.0029999999999999</v>
      </c>
      <c r="K387" s="69">
        <v>99</v>
      </c>
      <c r="L387" s="68">
        <v>337</v>
      </c>
      <c r="M387" s="8">
        <f t="shared" ref="M387:M450" si="37">L387/O387</f>
        <v>3.404040404040404</v>
      </c>
      <c r="N387" s="8">
        <v>0.55200000000000005</v>
      </c>
      <c r="O387" s="69">
        <f t="shared" ref="O387:O397" si="38">K387</f>
        <v>99</v>
      </c>
      <c r="P387" s="181">
        <f t="shared" ref="P387:P450" si="39">I387/M387</f>
        <v>3.4510385756676558</v>
      </c>
      <c r="Q387" s="77" t="s">
        <v>1357</v>
      </c>
      <c r="V387" s="84">
        <v>0.39652777777777781</v>
      </c>
      <c r="W387" s="85">
        <v>0.56944444444444442</v>
      </c>
      <c r="X387" s="86">
        <f t="shared" ref="X387:X450" si="40">IF(AND(W387&lt;&gt;0,V387&lt;&gt;0),W387-V387,"No_data")</f>
        <v>0.17291666666666661</v>
      </c>
      <c r="AA387" s="29"/>
    </row>
    <row r="388" spans="1:27" x14ac:dyDescent="0.3">
      <c r="A388" s="183" t="s">
        <v>2335</v>
      </c>
      <c r="B388" s="68" t="s">
        <v>171</v>
      </c>
      <c r="C388" s="2" t="s">
        <v>1</v>
      </c>
      <c r="D388" s="2">
        <v>53</v>
      </c>
      <c r="E388" s="6">
        <v>24212</v>
      </c>
      <c r="F388" s="7">
        <v>43888.577731481484</v>
      </c>
      <c r="G388" s="69" t="s">
        <v>4</v>
      </c>
      <c r="H388" s="68">
        <v>1782</v>
      </c>
      <c r="I388" s="8">
        <f t="shared" si="36"/>
        <v>17.82</v>
      </c>
      <c r="J388" s="8">
        <v>1.1040000000000001</v>
      </c>
      <c r="K388" s="69">
        <v>100</v>
      </c>
      <c r="L388" s="68">
        <v>398</v>
      </c>
      <c r="M388" s="8">
        <f t="shared" si="37"/>
        <v>3.98</v>
      </c>
      <c r="N388" s="8">
        <v>0.71</v>
      </c>
      <c r="O388" s="69">
        <f t="shared" si="38"/>
        <v>100</v>
      </c>
      <c r="P388" s="181">
        <f t="shared" si="39"/>
        <v>4.4773869346733672</v>
      </c>
      <c r="Q388" s="77" t="s">
        <v>1357</v>
      </c>
      <c r="V388" s="84">
        <v>0.42499999999999999</v>
      </c>
      <c r="W388" s="85">
        <v>0.58333333333333337</v>
      </c>
      <c r="X388" s="86">
        <f t="shared" si="40"/>
        <v>0.15833333333333338</v>
      </c>
      <c r="AA388" s="29"/>
    </row>
    <row r="389" spans="1:27" x14ac:dyDescent="0.3">
      <c r="A389" s="183" t="s">
        <v>9172</v>
      </c>
      <c r="B389" s="68" t="s">
        <v>9173</v>
      </c>
      <c r="C389" s="2" t="s">
        <v>1</v>
      </c>
      <c r="D389" s="2">
        <v>44</v>
      </c>
      <c r="E389" s="6">
        <v>27591</v>
      </c>
      <c r="F389" s="7">
        <v>43888.589872685188</v>
      </c>
      <c r="G389" s="69" t="s">
        <v>4</v>
      </c>
      <c r="H389" s="68">
        <v>1280</v>
      </c>
      <c r="I389" s="8">
        <f t="shared" si="36"/>
        <v>12.929292929292929</v>
      </c>
      <c r="J389" s="8">
        <v>1.3340000000000001</v>
      </c>
      <c r="K389" s="69">
        <v>99</v>
      </c>
      <c r="L389" s="68">
        <v>458</v>
      </c>
      <c r="M389" s="8">
        <f t="shared" si="37"/>
        <v>4.6262626262626263</v>
      </c>
      <c r="N389" s="8">
        <v>0.84</v>
      </c>
      <c r="O389" s="69">
        <f t="shared" si="38"/>
        <v>99</v>
      </c>
      <c r="P389" s="181">
        <f t="shared" si="39"/>
        <v>2.7947598253275108</v>
      </c>
      <c r="Q389" s="77" t="s">
        <v>1357</v>
      </c>
      <c r="V389" s="84">
        <v>0.44444444444444442</v>
      </c>
      <c r="W389" s="85">
        <v>0.59027777777777779</v>
      </c>
      <c r="X389" s="86">
        <f t="shared" si="40"/>
        <v>0.14583333333333337</v>
      </c>
      <c r="AA389" s="29"/>
    </row>
    <row r="390" spans="1:27" x14ac:dyDescent="0.3">
      <c r="A390" s="183" t="s">
        <v>9174</v>
      </c>
      <c r="B390" s="68" t="s">
        <v>845</v>
      </c>
      <c r="C390" s="2" t="s">
        <v>1</v>
      </c>
      <c r="D390" s="2">
        <v>47</v>
      </c>
      <c r="E390" s="6">
        <v>26434</v>
      </c>
      <c r="F390" s="7">
        <v>43888.601840277777</v>
      </c>
      <c r="G390" s="69" t="s">
        <v>4</v>
      </c>
      <c r="H390" s="68">
        <v>1782</v>
      </c>
      <c r="I390" s="8">
        <f t="shared" si="36"/>
        <v>18</v>
      </c>
      <c r="J390" s="8">
        <v>3.4950000000000001</v>
      </c>
      <c r="K390" s="69">
        <v>99</v>
      </c>
      <c r="L390" s="68">
        <v>327</v>
      </c>
      <c r="M390" s="8">
        <f t="shared" si="37"/>
        <v>3.3030303030303032</v>
      </c>
      <c r="N390" s="8">
        <v>0.54300000000000004</v>
      </c>
      <c r="O390" s="69">
        <f t="shared" si="38"/>
        <v>99</v>
      </c>
      <c r="P390" s="181">
        <f t="shared" si="39"/>
        <v>5.4495412844036695</v>
      </c>
      <c r="Q390" s="77" t="s">
        <v>1357</v>
      </c>
      <c r="V390" s="84">
        <v>0.45</v>
      </c>
      <c r="W390" s="85">
        <v>0.60416666666666663</v>
      </c>
      <c r="X390" s="86">
        <f t="shared" si="40"/>
        <v>0.15416666666666662</v>
      </c>
      <c r="AA390" s="29"/>
    </row>
    <row r="391" spans="1:27" x14ac:dyDescent="0.3">
      <c r="A391" s="183" t="s">
        <v>9175</v>
      </c>
      <c r="B391" s="68" t="s">
        <v>9176</v>
      </c>
      <c r="C391" s="2" t="s">
        <v>1</v>
      </c>
      <c r="D391" s="2">
        <v>46</v>
      </c>
      <c r="E391" s="6">
        <v>26780</v>
      </c>
      <c r="F391" s="7">
        <v>43889.513483796298</v>
      </c>
      <c r="G391" s="69" t="s">
        <v>4</v>
      </c>
      <c r="H391" s="68">
        <v>1978</v>
      </c>
      <c r="I391" s="8">
        <f t="shared" si="36"/>
        <v>19.979797979797979</v>
      </c>
      <c r="J391" s="8">
        <v>1.863</v>
      </c>
      <c r="K391" s="69">
        <v>99</v>
      </c>
      <c r="L391" s="68">
        <v>465</v>
      </c>
      <c r="M391" s="8">
        <f t="shared" si="37"/>
        <v>4.6969696969696972</v>
      </c>
      <c r="N391" s="8">
        <v>0.81399999999999995</v>
      </c>
      <c r="O391" s="69">
        <f t="shared" si="38"/>
        <v>99</v>
      </c>
      <c r="P391" s="181">
        <f t="shared" si="39"/>
        <v>4.2537634408602143</v>
      </c>
      <c r="Q391" s="77" t="s">
        <v>1357</v>
      </c>
      <c r="V391" s="84">
        <v>0.38263888888888892</v>
      </c>
      <c r="W391" s="85">
        <v>0.52083333333333337</v>
      </c>
      <c r="X391" s="86">
        <f t="shared" si="40"/>
        <v>0.13819444444444445</v>
      </c>
      <c r="AA391" s="29"/>
    </row>
    <row r="392" spans="1:27" x14ac:dyDescent="0.3">
      <c r="A392" s="183" t="s">
        <v>9177</v>
      </c>
      <c r="B392" s="68" t="s">
        <v>212</v>
      </c>
      <c r="C392" s="2" t="s">
        <v>1</v>
      </c>
      <c r="D392" s="2">
        <v>53</v>
      </c>
      <c r="E392" s="6">
        <v>24186</v>
      </c>
      <c r="F392" s="7">
        <v>43889.526562500003</v>
      </c>
      <c r="G392" s="69" t="s">
        <v>4</v>
      </c>
      <c r="H392" s="68">
        <v>2274</v>
      </c>
      <c r="I392" s="8">
        <f t="shared" si="36"/>
        <v>22.74</v>
      </c>
      <c r="J392" s="8">
        <v>1.488</v>
      </c>
      <c r="K392" s="69">
        <v>100</v>
      </c>
      <c r="L392" s="68">
        <v>464</v>
      </c>
      <c r="M392" s="8">
        <f t="shared" si="37"/>
        <v>4.6399999999999997</v>
      </c>
      <c r="N392" s="8">
        <v>0.64400000000000002</v>
      </c>
      <c r="O392" s="69">
        <f t="shared" si="38"/>
        <v>100</v>
      </c>
      <c r="P392" s="181">
        <f t="shared" si="39"/>
        <v>4.9008620689655169</v>
      </c>
      <c r="Q392" s="77" t="s">
        <v>1357</v>
      </c>
      <c r="V392" s="84">
        <v>0.4069444444444445</v>
      </c>
      <c r="W392" s="85">
        <v>0.53472222222222221</v>
      </c>
      <c r="X392" s="86">
        <f t="shared" si="40"/>
        <v>0.12777777777777771</v>
      </c>
      <c r="AA392" s="29"/>
    </row>
    <row r="393" spans="1:27" x14ac:dyDescent="0.3">
      <c r="A393" s="183" t="s">
        <v>3585</v>
      </c>
      <c r="B393" s="68" t="s">
        <v>187</v>
      </c>
      <c r="C393" s="2" t="s">
        <v>1</v>
      </c>
      <c r="D393" s="2">
        <v>50</v>
      </c>
      <c r="E393" s="6">
        <v>25321</v>
      </c>
      <c r="F393" s="7">
        <v>43889.54074074074</v>
      </c>
      <c r="G393" s="69" t="s">
        <v>4</v>
      </c>
      <c r="H393" s="68">
        <v>3226</v>
      </c>
      <c r="I393" s="8">
        <f t="shared" si="36"/>
        <v>32.26</v>
      </c>
      <c r="J393" s="8">
        <v>1.8939999999999999</v>
      </c>
      <c r="K393" s="69">
        <v>100</v>
      </c>
      <c r="L393" s="68">
        <v>935</v>
      </c>
      <c r="M393" s="8">
        <f t="shared" si="37"/>
        <v>9.35</v>
      </c>
      <c r="N393" s="8">
        <v>1.123</v>
      </c>
      <c r="O393" s="69">
        <f t="shared" si="38"/>
        <v>100</v>
      </c>
      <c r="P393" s="181">
        <f t="shared" si="39"/>
        <v>3.4502673796791443</v>
      </c>
      <c r="Q393" s="77" t="s">
        <v>1357</v>
      </c>
      <c r="V393" s="84">
        <v>0.42638888888888887</v>
      </c>
      <c r="W393" s="85">
        <v>0.54861111111111105</v>
      </c>
      <c r="X393" s="86">
        <f t="shared" si="40"/>
        <v>0.12222222222222218</v>
      </c>
      <c r="AA393" s="29"/>
    </row>
    <row r="394" spans="1:27" x14ac:dyDescent="0.3">
      <c r="A394" s="183" t="s">
        <v>9178</v>
      </c>
      <c r="B394" s="68" t="s">
        <v>7566</v>
      </c>
      <c r="C394" s="2" t="s">
        <v>1</v>
      </c>
      <c r="D394" s="2">
        <v>59</v>
      </c>
      <c r="E394" s="6">
        <v>22194</v>
      </c>
      <c r="F394" s="7">
        <v>43889.557280092595</v>
      </c>
      <c r="G394" s="69" t="s">
        <v>4</v>
      </c>
      <c r="H394" s="68">
        <v>1977</v>
      </c>
      <c r="I394" s="8">
        <f t="shared" si="36"/>
        <v>19.969696969696969</v>
      </c>
      <c r="J394" s="8">
        <v>1.663</v>
      </c>
      <c r="K394" s="69">
        <v>99</v>
      </c>
      <c r="L394" s="68">
        <v>589</v>
      </c>
      <c r="M394" s="8">
        <f t="shared" si="37"/>
        <v>5.9494949494949498</v>
      </c>
      <c r="N394" s="8">
        <v>0.83830000000000005</v>
      </c>
      <c r="O394" s="69">
        <f t="shared" si="38"/>
        <v>99</v>
      </c>
      <c r="P394" s="181">
        <f t="shared" si="39"/>
        <v>3.3565365025466889</v>
      </c>
      <c r="Q394" s="77" t="s">
        <v>1357</v>
      </c>
      <c r="V394" s="84">
        <v>0.4375</v>
      </c>
      <c r="W394" s="85">
        <v>0.5625</v>
      </c>
      <c r="X394" s="86">
        <f t="shared" si="40"/>
        <v>0.125</v>
      </c>
      <c r="AA394" s="29"/>
    </row>
    <row r="395" spans="1:27" x14ac:dyDescent="0.3">
      <c r="A395" s="183" t="s">
        <v>3597</v>
      </c>
      <c r="B395" s="68" t="s">
        <v>227</v>
      </c>
      <c r="C395" s="2" t="s">
        <v>1</v>
      </c>
      <c r="D395" s="2">
        <v>42</v>
      </c>
      <c r="E395" s="6">
        <v>28533</v>
      </c>
      <c r="F395" s="7">
        <v>43889.569641203707</v>
      </c>
      <c r="G395" s="69" t="s">
        <v>4</v>
      </c>
      <c r="H395" s="68">
        <v>1614</v>
      </c>
      <c r="I395" s="8">
        <f t="shared" si="36"/>
        <v>16.303030303030305</v>
      </c>
      <c r="J395" s="8">
        <v>0.99399999999999999</v>
      </c>
      <c r="K395" s="69">
        <v>99</v>
      </c>
      <c r="L395" s="68">
        <v>701</v>
      </c>
      <c r="M395" s="8">
        <f t="shared" si="37"/>
        <v>7.0808080808080804</v>
      </c>
      <c r="N395" s="8">
        <v>0.66500000000000004</v>
      </c>
      <c r="O395" s="69">
        <f t="shared" si="38"/>
        <v>99</v>
      </c>
      <c r="P395" s="181">
        <f t="shared" si="39"/>
        <v>2.3024251069900146</v>
      </c>
      <c r="Q395" s="77" t="s">
        <v>1357</v>
      </c>
      <c r="V395" s="84">
        <v>0.4604166666666667</v>
      </c>
      <c r="W395" s="85">
        <v>0.58333333333333337</v>
      </c>
      <c r="X395" s="86">
        <f t="shared" si="40"/>
        <v>0.12291666666666667</v>
      </c>
      <c r="AA395" s="29"/>
    </row>
    <row r="396" spans="1:27" x14ac:dyDescent="0.3">
      <c r="A396" s="183" t="s">
        <v>3711</v>
      </c>
      <c r="B396" s="68" t="s">
        <v>64</v>
      </c>
      <c r="C396" s="2" t="s">
        <v>1</v>
      </c>
      <c r="D396" s="2">
        <v>53</v>
      </c>
      <c r="E396" s="6">
        <v>24388</v>
      </c>
      <c r="F396" s="7">
        <v>43889.591805555552</v>
      </c>
      <c r="G396" s="69" t="s">
        <v>4</v>
      </c>
      <c r="H396" s="68">
        <v>1957</v>
      </c>
      <c r="I396" s="8">
        <f t="shared" si="36"/>
        <v>19.767676767676768</v>
      </c>
      <c r="J396" s="8">
        <v>2.0840000000000001</v>
      </c>
      <c r="K396" s="69">
        <v>99</v>
      </c>
      <c r="L396" s="68">
        <v>404</v>
      </c>
      <c r="M396" s="8">
        <f t="shared" si="37"/>
        <v>4.0808080808080804</v>
      </c>
      <c r="N396" s="8">
        <v>0.60099999999999998</v>
      </c>
      <c r="O396" s="69">
        <f t="shared" si="38"/>
        <v>99</v>
      </c>
      <c r="P396" s="181">
        <f t="shared" si="39"/>
        <v>4.8440594059405946</v>
      </c>
      <c r="Q396" s="77" t="s">
        <v>1357</v>
      </c>
      <c r="V396" s="84">
        <v>0.4694444444444445</v>
      </c>
      <c r="W396" s="85">
        <v>0.61458333333333337</v>
      </c>
      <c r="X396" s="86">
        <f t="shared" si="40"/>
        <v>0.14513888888888887</v>
      </c>
      <c r="AA396" s="29"/>
    </row>
    <row r="397" spans="1:27" x14ac:dyDescent="0.3">
      <c r="A397" s="183" t="s">
        <v>9179</v>
      </c>
      <c r="B397" s="68" t="s">
        <v>9180</v>
      </c>
      <c r="C397" s="2" t="s">
        <v>6</v>
      </c>
      <c r="D397" s="2">
        <v>69</v>
      </c>
      <c r="E397" s="6">
        <v>18541</v>
      </c>
      <c r="F397" s="7">
        <v>43889.660393518519</v>
      </c>
      <c r="G397" s="69" t="s">
        <v>4</v>
      </c>
      <c r="H397" s="68">
        <v>1358</v>
      </c>
      <c r="I397" s="8">
        <f t="shared" si="36"/>
        <v>13.58</v>
      </c>
      <c r="J397" s="8">
        <v>1.1990000000000001</v>
      </c>
      <c r="K397" s="69">
        <v>100</v>
      </c>
      <c r="L397" s="68">
        <v>539</v>
      </c>
      <c r="M397" s="8">
        <f t="shared" si="37"/>
        <v>5.39</v>
      </c>
      <c r="N397" s="8">
        <v>0.84</v>
      </c>
      <c r="O397" s="69">
        <f t="shared" si="38"/>
        <v>100</v>
      </c>
      <c r="P397" s="181">
        <f t="shared" si="39"/>
        <v>2.5194805194805197</v>
      </c>
      <c r="Q397" s="77" t="s">
        <v>1357</v>
      </c>
      <c r="V397" s="84">
        <v>0.50763888888888886</v>
      </c>
      <c r="W397" s="85">
        <v>0.67361111111111116</v>
      </c>
      <c r="X397" s="86">
        <f t="shared" si="40"/>
        <v>0.1659722222222223</v>
      </c>
      <c r="AA397" s="29"/>
    </row>
    <row r="398" spans="1:27" x14ac:dyDescent="0.3">
      <c r="A398" s="183" t="s">
        <v>9927</v>
      </c>
      <c r="B398" s="68" t="s">
        <v>281</v>
      </c>
      <c r="C398" s="2" t="s">
        <v>1</v>
      </c>
      <c r="D398" s="2">
        <v>59</v>
      </c>
      <c r="E398" s="6">
        <v>22227</v>
      </c>
      <c r="F398" s="7">
        <v>43892.572465277779</v>
      </c>
      <c r="G398" s="69" t="s">
        <v>4</v>
      </c>
      <c r="H398" s="68">
        <v>2594</v>
      </c>
      <c r="I398" s="8">
        <f t="shared" si="36"/>
        <v>26.202020202020201</v>
      </c>
      <c r="J398" s="93">
        <v>2.3210000000000002</v>
      </c>
      <c r="K398" s="69">
        <v>99</v>
      </c>
      <c r="L398" s="68">
        <v>548</v>
      </c>
      <c r="M398" s="8">
        <f t="shared" si="37"/>
        <v>5.5353535353535355</v>
      </c>
      <c r="N398" s="93">
        <v>0.84899999999999998</v>
      </c>
      <c r="O398" s="69">
        <v>99</v>
      </c>
      <c r="P398" s="181">
        <f t="shared" si="39"/>
        <v>4.7335766423357661</v>
      </c>
      <c r="Q398" s="77" t="s">
        <v>1357</v>
      </c>
      <c r="V398" s="84">
        <v>0.43333333333333335</v>
      </c>
      <c r="W398" s="85">
        <v>0.57638888888888895</v>
      </c>
      <c r="X398" s="86">
        <f t="shared" si="40"/>
        <v>0.1430555555555556</v>
      </c>
      <c r="AA398" s="29"/>
    </row>
    <row r="399" spans="1:27" x14ac:dyDescent="0.3">
      <c r="A399" s="183" t="s">
        <v>9928</v>
      </c>
      <c r="B399" s="68" t="s">
        <v>611</v>
      </c>
      <c r="C399" s="2" t="s">
        <v>1</v>
      </c>
      <c r="D399" s="2">
        <v>51</v>
      </c>
      <c r="E399" s="6">
        <v>24981</v>
      </c>
      <c r="F399" s="7">
        <v>43892.589444444442</v>
      </c>
      <c r="G399" s="69" t="s">
        <v>4</v>
      </c>
      <c r="H399" s="68">
        <v>1996</v>
      </c>
      <c r="I399" s="8">
        <f t="shared" si="36"/>
        <v>19.96</v>
      </c>
      <c r="J399" s="93">
        <v>1.8029999999999999</v>
      </c>
      <c r="K399" s="69">
        <v>100</v>
      </c>
      <c r="L399" s="68">
        <v>421</v>
      </c>
      <c r="M399" s="8">
        <f t="shared" si="37"/>
        <v>4.21</v>
      </c>
      <c r="N399" s="93">
        <v>0.60799999999999998</v>
      </c>
      <c r="O399" s="69">
        <v>100</v>
      </c>
      <c r="P399" s="181">
        <f t="shared" si="39"/>
        <v>4.7410926365795723</v>
      </c>
      <c r="Q399" s="77" t="s">
        <v>1357</v>
      </c>
      <c r="V399" s="84">
        <v>0.4381944444444445</v>
      </c>
      <c r="W399" s="85">
        <v>0.59027777777777779</v>
      </c>
      <c r="X399" s="86">
        <f t="shared" si="40"/>
        <v>0.15208333333333329</v>
      </c>
      <c r="AA399" s="29"/>
    </row>
    <row r="400" spans="1:27" x14ac:dyDescent="0.3">
      <c r="A400" s="183" t="s">
        <v>9929</v>
      </c>
      <c r="B400" s="68" t="s">
        <v>5457</v>
      </c>
      <c r="C400" s="2" t="s">
        <v>1</v>
      </c>
      <c r="D400" s="2">
        <v>63</v>
      </c>
      <c r="E400" s="6">
        <v>20550</v>
      </c>
      <c r="F400" s="7">
        <v>43892.600393518522</v>
      </c>
      <c r="G400" s="69" t="s">
        <v>4</v>
      </c>
      <c r="H400" s="68">
        <v>1371</v>
      </c>
      <c r="I400" s="8">
        <f t="shared" si="36"/>
        <v>13.848484848484848</v>
      </c>
      <c r="J400" s="93">
        <v>1.4239999999999999</v>
      </c>
      <c r="K400" s="69">
        <v>99</v>
      </c>
      <c r="L400" s="68">
        <v>344</v>
      </c>
      <c r="M400" s="8">
        <f t="shared" si="37"/>
        <v>3.4747474747474749</v>
      </c>
      <c r="N400" s="93">
        <v>0.67500000000000004</v>
      </c>
      <c r="O400" s="69">
        <v>99</v>
      </c>
      <c r="P400" s="181">
        <f t="shared" si="39"/>
        <v>3.9854651162790695</v>
      </c>
      <c r="Q400" s="77" t="s">
        <v>1357</v>
      </c>
      <c r="V400" s="84">
        <v>0.43402777777777773</v>
      </c>
      <c r="W400" s="85">
        <v>0.61111111111111105</v>
      </c>
      <c r="X400" s="86">
        <f t="shared" si="40"/>
        <v>0.17708333333333331</v>
      </c>
      <c r="AA400" s="29"/>
    </row>
    <row r="401" spans="1:27" x14ac:dyDescent="0.3">
      <c r="A401" s="183" t="s">
        <v>9930</v>
      </c>
      <c r="B401" s="68" t="s">
        <v>772</v>
      </c>
      <c r="C401" s="2" t="s">
        <v>1</v>
      </c>
      <c r="D401" s="2">
        <v>70</v>
      </c>
      <c r="E401" s="6">
        <v>18251</v>
      </c>
      <c r="F401" s="7">
        <v>43892.624525462961</v>
      </c>
      <c r="G401" s="69" t="s">
        <v>4</v>
      </c>
      <c r="H401" s="68">
        <v>3054</v>
      </c>
      <c r="I401" s="8">
        <f t="shared" si="36"/>
        <v>30.848484848484848</v>
      </c>
      <c r="J401" s="93">
        <v>2.9079999999999999</v>
      </c>
      <c r="K401" s="69">
        <v>99</v>
      </c>
      <c r="L401" s="68">
        <v>516</v>
      </c>
      <c r="M401" s="8">
        <f t="shared" si="37"/>
        <v>5.2121212121212119</v>
      </c>
      <c r="N401" s="93">
        <v>0.67400000000000004</v>
      </c>
      <c r="O401" s="69">
        <v>99</v>
      </c>
      <c r="P401" s="181">
        <f t="shared" si="39"/>
        <v>5.9186046511627906</v>
      </c>
      <c r="Q401" s="77" t="s">
        <v>1357</v>
      </c>
      <c r="V401" s="84">
        <v>0.48402777777777778</v>
      </c>
      <c r="W401" s="85">
        <v>0.625</v>
      </c>
      <c r="X401" s="86">
        <f t="shared" si="40"/>
        <v>0.14097222222222222</v>
      </c>
      <c r="AA401" s="29"/>
    </row>
    <row r="402" spans="1:27" x14ac:dyDescent="0.3">
      <c r="A402" s="183" t="s">
        <v>9931</v>
      </c>
      <c r="B402" s="68" t="s">
        <v>9932</v>
      </c>
      <c r="C402" s="2" t="s">
        <v>1</v>
      </c>
      <c r="D402" s="2">
        <v>36</v>
      </c>
      <c r="E402" s="6">
        <v>30711</v>
      </c>
      <c r="F402" s="7">
        <v>43892.63554398148</v>
      </c>
      <c r="G402" s="69" t="s">
        <v>4</v>
      </c>
      <c r="H402" s="68">
        <v>2066</v>
      </c>
      <c r="I402" s="8">
        <f t="shared" si="36"/>
        <v>20.868686868686869</v>
      </c>
      <c r="J402" s="93">
        <v>1.8049999999999999</v>
      </c>
      <c r="K402" s="69">
        <v>99</v>
      </c>
      <c r="L402" s="68">
        <v>590</v>
      </c>
      <c r="M402" s="8">
        <f t="shared" si="37"/>
        <v>5.9595959595959593</v>
      </c>
      <c r="N402" s="93">
        <v>0.76800000000000002</v>
      </c>
      <c r="O402" s="69">
        <v>99</v>
      </c>
      <c r="P402" s="181">
        <f t="shared" si="39"/>
        <v>3.5016949152542374</v>
      </c>
      <c r="Q402" s="77" t="s">
        <v>1357</v>
      </c>
      <c r="V402" s="84">
        <v>0.5</v>
      </c>
      <c r="W402" s="85">
        <v>0.63888888888888895</v>
      </c>
      <c r="X402" s="86">
        <f t="shared" si="40"/>
        <v>0.13888888888888895</v>
      </c>
      <c r="AA402" s="29"/>
    </row>
    <row r="403" spans="1:27" x14ac:dyDescent="0.3">
      <c r="A403" s="183" t="s">
        <v>9933</v>
      </c>
      <c r="B403" s="68" t="s">
        <v>9934</v>
      </c>
      <c r="C403" s="2" t="s">
        <v>1</v>
      </c>
      <c r="D403" s="2">
        <v>78</v>
      </c>
      <c r="E403" s="6">
        <v>15149</v>
      </c>
      <c r="F403" s="7">
        <v>43893.588680555556</v>
      </c>
      <c r="G403" s="69" t="s">
        <v>4</v>
      </c>
      <c r="H403" s="68">
        <v>2537</v>
      </c>
      <c r="I403" s="8">
        <f t="shared" si="36"/>
        <v>25.626262626262626</v>
      </c>
      <c r="J403" s="93">
        <v>2.8519999999999999</v>
      </c>
      <c r="K403" s="69">
        <v>99</v>
      </c>
      <c r="L403" s="68">
        <v>751</v>
      </c>
      <c r="M403" s="8">
        <f t="shared" si="37"/>
        <v>7.5858585858585856</v>
      </c>
      <c r="N403" s="93">
        <v>1.05</v>
      </c>
      <c r="O403" s="69">
        <f>K403</f>
        <v>99</v>
      </c>
      <c r="P403" s="181">
        <f t="shared" si="39"/>
        <v>3.3781624500665779</v>
      </c>
      <c r="Q403" s="77" t="s">
        <v>1357</v>
      </c>
      <c r="V403" s="84">
        <v>0.46388888888888885</v>
      </c>
      <c r="W403" s="85">
        <v>0.59722222222222221</v>
      </c>
      <c r="X403" s="86">
        <f t="shared" si="40"/>
        <v>0.13333333333333336</v>
      </c>
      <c r="AA403" s="29"/>
    </row>
    <row r="404" spans="1:27" x14ac:dyDescent="0.3">
      <c r="A404" s="183" t="s">
        <v>2592</v>
      </c>
      <c r="B404" s="68" t="s">
        <v>1145</v>
      </c>
      <c r="C404" s="2" t="s">
        <v>1</v>
      </c>
      <c r="D404" s="2">
        <v>49</v>
      </c>
      <c r="E404" s="6">
        <v>25955</v>
      </c>
      <c r="F404" s="7">
        <v>43894.506932870368</v>
      </c>
      <c r="G404" s="69" t="s">
        <v>4</v>
      </c>
      <c r="H404" s="68">
        <v>1727</v>
      </c>
      <c r="I404" s="8">
        <f t="shared" si="36"/>
        <v>17.27</v>
      </c>
      <c r="J404" s="93">
        <v>1.675</v>
      </c>
      <c r="K404" s="69">
        <v>100</v>
      </c>
      <c r="L404" s="68">
        <v>649</v>
      </c>
      <c r="M404" s="8">
        <f t="shared" si="37"/>
        <v>6.49</v>
      </c>
      <c r="N404" s="93">
        <v>0.745</v>
      </c>
      <c r="O404" s="69">
        <v>100</v>
      </c>
      <c r="P404" s="181">
        <f t="shared" si="39"/>
        <v>2.6610169491525424</v>
      </c>
      <c r="Q404" s="77" t="s">
        <v>1357</v>
      </c>
      <c r="V404" s="84">
        <v>0.37986111111111115</v>
      </c>
      <c r="W404" s="85">
        <v>0.51388888888888895</v>
      </c>
      <c r="X404" s="86">
        <f t="shared" si="40"/>
        <v>0.1340277777777778</v>
      </c>
      <c r="AA404" s="29"/>
    </row>
    <row r="405" spans="1:27" x14ac:dyDescent="0.3">
      <c r="A405" s="183" t="s">
        <v>9935</v>
      </c>
      <c r="B405" s="68" t="s">
        <v>240</v>
      </c>
      <c r="C405" s="2" t="s">
        <v>1</v>
      </c>
      <c r="D405" s="2">
        <v>52</v>
      </c>
      <c r="E405" s="6">
        <v>24581</v>
      </c>
      <c r="F405" s="7">
        <v>43894.549780092595</v>
      </c>
      <c r="G405" s="69" t="s">
        <v>4</v>
      </c>
      <c r="H405" s="68">
        <v>2388</v>
      </c>
      <c r="I405" s="8">
        <f t="shared" si="36"/>
        <v>24.121212121212121</v>
      </c>
      <c r="J405" s="93">
        <v>2.58</v>
      </c>
      <c r="K405" s="69">
        <v>99</v>
      </c>
      <c r="L405" s="68">
        <v>489</v>
      </c>
      <c r="M405" s="8">
        <f t="shared" si="37"/>
        <v>4.9393939393939394</v>
      </c>
      <c r="N405" s="93">
        <v>0.71199999999999997</v>
      </c>
      <c r="O405" s="69">
        <v>99</v>
      </c>
      <c r="P405" s="181">
        <f t="shared" si="39"/>
        <v>4.8834355828220861</v>
      </c>
      <c r="Q405" s="77" t="s">
        <v>1357</v>
      </c>
      <c r="V405" s="84">
        <v>0.4152777777777778</v>
      </c>
      <c r="W405" s="85">
        <v>0.55555555555555558</v>
      </c>
      <c r="X405" s="86">
        <f t="shared" si="40"/>
        <v>0.14027777777777778</v>
      </c>
      <c r="AA405" s="29"/>
    </row>
    <row r="406" spans="1:27" x14ac:dyDescent="0.3">
      <c r="A406" s="183" t="s">
        <v>9936</v>
      </c>
      <c r="B406" s="68" t="s">
        <v>831</v>
      </c>
      <c r="C406" s="2" t="s">
        <v>1</v>
      </c>
      <c r="D406" s="2">
        <v>61</v>
      </c>
      <c r="E406" s="6">
        <v>21599</v>
      </c>
      <c r="F406" s="7">
        <v>43894.646898148145</v>
      </c>
      <c r="G406" s="69" t="s">
        <v>4</v>
      </c>
      <c r="H406" s="68">
        <v>2710</v>
      </c>
      <c r="I406" s="8">
        <f t="shared" si="36"/>
        <v>27.1</v>
      </c>
      <c r="J406" s="93">
        <v>2.2130000000000001</v>
      </c>
      <c r="K406" s="69">
        <v>100</v>
      </c>
      <c r="L406" s="68">
        <v>666</v>
      </c>
      <c r="M406" s="8">
        <f t="shared" si="37"/>
        <v>6.66</v>
      </c>
      <c r="N406" s="93">
        <v>0.83099999999999996</v>
      </c>
      <c r="O406" s="69">
        <v>100</v>
      </c>
      <c r="P406" s="181">
        <f t="shared" si="39"/>
        <v>4.0690690690690694</v>
      </c>
      <c r="Q406" s="77" t="s">
        <v>1357</v>
      </c>
      <c r="V406" s="84">
        <v>0.49374999999999997</v>
      </c>
      <c r="W406" s="85">
        <v>0.65277777777777779</v>
      </c>
      <c r="X406" s="86">
        <f t="shared" si="40"/>
        <v>0.15902777777777782</v>
      </c>
      <c r="AA406" s="29"/>
    </row>
    <row r="407" spans="1:27" x14ac:dyDescent="0.3">
      <c r="A407" s="183" t="s">
        <v>9937</v>
      </c>
      <c r="B407" s="68" t="s">
        <v>9938</v>
      </c>
      <c r="C407" s="2" t="s">
        <v>1</v>
      </c>
      <c r="D407" s="2">
        <v>51</v>
      </c>
      <c r="E407" s="6">
        <v>24917</v>
      </c>
      <c r="F407" s="7">
        <v>43895.617986111109</v>
      </c>
      <c r="G407" s="69" t="s">
        <v>4</v>
      </c>
      <c r="H407" s="68">
        <v>2121</v>
      </c>
      <c r="I407" s="8">
        <f t="shared" si="36"/>
        <v>21.21</v>
      </c>
      <c r="J407" s="93">
        <v>1.387</v>
      </c>
      <c r="K407" s="69">
        <v>100</v>
      </c>
      <c r="L407" s="68">
        <v>526</v>
      </c>
      <c r="M407" s="8">
        <f t="shared" si="37"/>
        <v>5.26</v>
      </c>
      <c r="N407" s="93">
        <v>0.77400000000000002</v>
      </c>
      <c r="O407" s="69">
        <v>100</v>
      </c>
      <c r="P407" s="181">
        <f t="shared" si="39"/>
        <v>4.0323193916349815</v>
      </c>
      <c r="Q407" s="77" t="s">
        <v>1357</v>
      </c>
      <c r="V407" s="84">
        <v>0.47083333333333338</v>
      </c>
      <c r="W407" s="85">
        <v>0.62291666666666667</v>
      </c>
      <c r="X407" s="86">
        <f t="shared" si="40"/>
        <v>0.15208333333333329</v>
      </c>
      <c r="AA407" s="29"/>
    </row>
    <row r="408" spans="1:27" x14ac:dyDescent="0.3">
      <c r="A408" s="183" t="s">
        <v>9939</v>
      </c>
      <c r="B408" s="68" t="s">
        <v>1022</v>
      </c>
      <c r="C408" s="2" t="s">
        <v>1</v>
      </c>
      <c r="D408" s="2">
        <v>45</v>
      </c>
      <c r="E408" s="6">
        <v>27264</v>
      </c>
      <c r="F408" s="7">
        <v>43895.629594907405</v>
      </c>
      <c r="G408" s="69" t="s">
        <v>4</v>
      </c>
      <c r="H408" s="68">
        <v>1082</v>
      </c>
      <c r="I408" s="8">
        <f t="shared" si="36"/>
        <v>10.929292929292929</v>
      </c>
      <c r="J408" s="93">
        <v>1.4730000000000001</v>
      </c>
      <c r="K408" s="69">
        <v>99</v>
      </c>
      <c r="L408" s="68">
        <v>300</v>
      </c>
      <c r="M408" s="8">
        <f t="shared" si="37"/>
        <v>3.0303030303030303</v>
      </c>
      <c r="N408" s="93">
        <v>0.59699999999999998</v>
      </c>
      <c r="O408" s="69">
        <v>99</v>
      </c>
      <c r="P408" s="181">
        <f t="shared" si="39"/>
        <v>3.6066666666666665</v>
      </c>
      <c r="Q408" s="77" t="s">
        <v>1357</v>
      </c>
      <c r="V408" s="84">
        <v>0.47916666666666669</v>
      </c>
      <c r="W408" s="85">
        <v>0.63888888888888895</v>
      </c>
      <c r="X408" s="86">
        <f t="shared" si="40"/>
        <v>0.15972222222222227</v>
      </c>
      <c r="AA408" s="29"/>
    </row>
    <row r="409" spans="1:27" x14ac:dyDescent="0.3">
      <c r="A409" s="183" t="s">
        <v>9941</v>
      </c>
      <c r="B409" s="68" t="s">
        <v>7375</v>
      </c>
      <c r="C409" s="2" t="s">
        <v>1</v>
      </c>
      <c r="D409" s="2">
        <v>50</v>
      </c>
      <c r="E409" s="6">
        <v>25295</v>
      </c>
      <c r="F409" s="7">
        <v>43896.538553240738</v>
      </c>
      <c r="G409" s="69" t="s">
        <v>4</v>
      </c>
      <c r="H409" s="68">
        <v>2492</v>
      </c>
      <c r="I409" s="8">
        <f t="shared" si="36"/>
        <v>25.171717171717173</v>
      </c>
      <c r="J409" s="93">
        <v>1.9950000000000001</v>
      </c>
      <c r="K409" s="69">
        <v>99</v>
      </c>
      <c r="L409" s="68">
        <v>587</v>
      </c>
      <c r="M409" s="8">
        <f t="shared" si="37"/>
        <v>5.9292929292929291</v>
      </c>
      <c r="N409" s="93">
        <v>0.70399999999999996</v>
      </c>
      <c r="O409" s="69">
        <v>99</v>
      </c>
      <c r="P409" s="181">
        <f t="shared" si="39"/>
        <v>4.2453151618398639</v>
      </c>
      <c r="Q409" s="77" t="s">
        <v>1357</v>
      </c>
      <c r="V409" s="84">
        <v>0.40138888888888885</v>
      </c>
      <c r="W409" s="85">
        <v>0.54166666666666663</v>
      </c>
      <c r="X409" s="86">
        <f t="shared" si="40"/>
        <v>0.14027777777777778</v>
      </c>
      <c r="AA409" s="29"/>
    </row>
    <row r="410" spans="1:27" x14ac:dyDescent="0.3">
      <c r="A410" s="183" t="s">
        <v>2640</v>
      </c>
      <c r="B410" s="68" t="s">
        <v>1188</v>
      </c>
      <c r="C410" s="2" t="s">
        <v>1</v>
      </c>
      <c r="D410" s="2">
        <v>51</v>
      </c>
      <c r="E410" s="6">
        <v>25070</v>
      </c>
      <c r="F410" s="7">
        <v>43896.551678240743</v>
      </c>
      <c r="G410" s="69" t="s">
        <v>4</v>
      </c>
      <c r="H410" s="68">
        <v>2426</v>
      </c>
      <c r="I410" s="8">
        <f t="shared" si="36"/>
        <v>24.505050505050505</v>
      </c>
      <c r="J410" s="93">
        <v>3.5609999999999999</v>
      </c>
      <c r="K410" s="69">
        <v>99</v>
      </c>
      <c r="L410" s="68">
        <v>690</v>
      </c>
      <c r="M410" s="8">
        <f t="shared" si="37"/>
        <v>6.9696969696969697</v>
      </c>
      <c r="N410" s="93">
        <v>0.89700000000000002</v>
      </c>
      <c r="O410" s="69">
        <v>99</v>
      </c>
      <c r="P410" s="181">
        <f t="shared" si="39"/>
        <v>3.5159420289855072</v>
      </c>
      <c r="Q410" s="77" t="s">
        <v>1357</v>
      </c>
      <c r="V410" s="84">
        <v>0.4236111111111111</v>
      </c>
      <c r="W410" s="85">
        <v>0.55555555555555558</v>
      </c>
      <c r="X410" s="86">
        <f t="shared" si="40"/>
        <v>0.13194444444444448</v>
      </c>
      <c r="AA410" s="29"/>
    </row>
    <row r="411" spans="1:27" x14ac:dyDescent="0.3">
      <c r="A411" s="183" t="s">
        <v>2436</v>
      </c>
      <c r="B411" s="68" t="s">
        <v>444</v>
      </c>
      <c r="C411" s="2" t="s">
        <v>1</v>
      </c>
      <c r="D411" s="2">
        <v>52</v>
      </c>
      <c r="E411" s="6">
        <v>24864</v>
      </c>
      <c r="F411" s="7">
        <v>43896.564363425925</v>
      </c>
      <c r="G411" s="69" t="s">
        <v>4</v>
      </c>
      <c r="H411" s="68">
        <v>2725</v>
      </c>
      <c r="I411" s="8">
        <f t="shared" si="36"/>
        <v>27.25</v>
      </c>
      <c r="J411" s="93">
        <v>2.2669999999999999</v>
      </c>
      <c r="K411" s="69">
        <v>100</v>
      </c>
      <c r="L411" s="68">
        <v>418</v>
      </c>
      <c r="M411" s="8">
        <f t="shared" si="37"/>
        <v>4.18</v>
      </c>
      <c r="N411" s="93">
        <v>0.89200000000000002</v>
      </c>
      <c r="O411" s="69">
        <v>100</v>
      </c>
      <c r="P411" s="181">
        <f t="shared" si="39"/>
        <v>6.5191387559808618</v>
      </c>
      <c r="Q411" s="77" t="s">
        <v>1357</v>
      </c>
      <c r="V411" s="84">
        <v>0.43541666666666662</v>
      </c>
      <c r="W411" s="85">
        <v>0.56944444444444442</v>
      </c>
      <c r="X411" s="86">
        <f t="shared" si="40"/>
        <v>0.1340277777777778</v>
      </c>
      <c r="AA411" s="29"/>
    </row>
    <row r="412" spans="1:27" x14ac:dyDescent="0.3">
      <c r="A412" s="183" t="s">
        <v>9942</v>
      </c>
      <c r="B412" s="68" t="s">
        <v>796</v>
      </c>
      <c r="C412" s="2" t="s">
        <v>1</v>
      </c>
      <c r="D412" s="2">
        <v>72</v>
      </c>
      <c r="E412" s="6">
        <v>17392</v>
      </c>
      <c r="F412" s="7">
        <v>43896.582048611112</v>
      </c>
      <c r="G412" s="69" t="s">
        <v>4</v>
      </c>
      <c r="H412" s="68">
        <v>2452</v>
      </c>
      <c r="I412" s="8">
        <f t="shared" si="36"/>
        <v>24.767676767676768</v>
      </c>
      <c r="J412" s="93">
        <v>2.419</v>
      </c>
      <c r="K412" s="69">
        <v>99</v>
      </c>
      <c r="L412" s="68">
        <v>934</v>
      </c>
      <c r="M412" s="8">
        <f t="shared" si="37"/>
        <v>9.4343434343434343</v>
      </c>
      <c r="N412" s="93">
        <v>1.23</v>
      </c>
      <c r="O412" s="69">
        <v>99</v>
      </c>
      <c r="P412" s="181">
        <f t="shared" si="39"/>
        <v>2.6252676659528911</v>
      </c>
      <c r="Q412" s="77" t="s">
        <v>1357</v>
      </c>
      <c r="V412" s="84">
        <v>0.44861111111111113</v>
      </c>
      <c r="W412" s="85">
        <v>0.59027777777777779</v>
      </c>
      <c r="X412" s="86">
        <f t="shared" si="40"/>
        <v>0.14166666666666666</v>
      </c>
      <c r="AA412" s="29"/>
    </row>
    <row r="413" spans="1:27" x14ac:dyDescent="0.3">
      <c r="A413" s="183" t="s">
        <v>9944</v>
      </c>
      <c r="B413" s="68" t="s">
        <v>103</v>
      </c>
      <c r="C413" s="2" t="s">
        <v>1</v>
      </c>
      <c r="D413" s="2">
        <v>51</v>
      </c>
      <c r="E413" s="6">
        <v>25257</v>
      </c>
      <c r="F413" s="7">
        <v>43896.607743055552</v>
      </c>
      <c r="G413" s="69" t="s">
        <v>4</v>
      </c>
      <c r="H413" s="68">
        <v>1705</v>
      </c>
      <c r="I413" s="8">
        <f t="shared" si="36"/>
        <v>17.222222222222221</v>
      </c>
      <c r="J413" s="93">
        <v>2.206</v>
      </c>
      <c r="K413" s="69">
        <v>99</v>
      </c>
      <c r="L413" s="68">
        <v>609</v>
      </c>
      <c r="M413" s="8">
        <f t="shared" si="37"/>
        <v>6.1515151515151514</v>
      </c>
      <c r="N413" s="93">
        <v>0.78700000000000003</v>
      </c>
      <c r="O413" s="69">
        <v>99</v>
      </c>
      <c r="P413" s="181">
        <f t="shared" si="39"/>
        <v>2.7996715927750411</v>
      </c>
      <c r="Q413" s="77" t="s">
        <v>1357</v>
      </c>
      <c r="V413" s="84">
        <v>0.48541666666666666</v>
      </c>
      <c r="W413" s="85">
        <v>0.61805555555555558</v>
      </c>
      <c r="X413" s="86">
        <f t="shared" si="40"/>
        <v>0.13263888888888892</v>
      </c>
      <c r="AA413" s="29"/>
    </row>
    <row r="414" spans="1:27" x14ac:dyDescent="0.3">
      <c r="A414" s="183" t="s">
        <v>9945</v>
      </c>
      <c r="B414" s="68" t="s">
        <v>9946</v>
      </c>
      <c r="C414" s="2" t="s">
        <v>6</v>
      </c>
      <c r="D414" s="2">
        <v>71</v>
      </c>
      <c r="E414" s="6">
        <v>17664</v>
      </c>
      <c r="F414" s="7">
        <v>43900.505497685182</v>
      </c>
      <c r="G414" s="69" t="s">
        <v>4</v>
      </c>
      <c r="H414" s="68">
        <v>1133</v>
      </c>
      <c r="I414" s="8">
        <f t="shared" si="36"/>
        <v>11.444444444444445</v>
      </c>
      <c r="J414" s="93">
        <v>1.214</v>
      </c>
      <c r="K414" s="69">
        <v>99</v>
      </c>
      <c r="L414" s="68">
        <v>777</v>
      </c>
      <c r="M414" s="8">
        <f t="shared" si="37"/>
        <v>7.8484848484848486</v>
      </c>
      <c r="N414" s="93">
        <v>1.014</v>
      </c>
      <c r="O414" s="69">
        <v>99</v>
      </c>
      <c r="P414" s="181">
        <f t="shared" si="39"/>
        <v>1.4581724581724582</v>
      </c>
      <c r="Q414" s="77" t="s">
        <v>1357</v>
      </c>
      <c r="V414" s="84">
        <v>0.37152777777777773</v>
      </c>
      <c r="W414" s="85">
        <v>0.51736111111111105</v>
      </c>
      <c r="X414" s="86">
        <f t="shared" si="40"/>
        <v>0.14583333333333331</v>
      </c>
      <c r="AA414" s="29"/>
    </row>
    <row r="415" spans="1:27" x14ac:dyDescent="0.3">
      <c r="A415" s="183" t="s">
        <v>9947</v>
      </c>
      <c r="B415" s="68" t="s">
        <v>503</v>
      </c>
      <c r="C415" s="2" t="s">
        <v>1</v>
      </c>
      <c r="D415" s="2">
        <v>49</v>
      </c>
      <c r="E415" s="6">
        <v>25947</v>
      </c>
      <c r="F415" s="7">
        <v>43900.526041666664</v>
      </c>
      <c r="G415" s="69" t="s">
        <v>4</v>
      </c>
      <c r="H415" s="68">
        <v>1637</v>
      </c>
      <c r="I415" s="8">
        <f t="shared" si="36"/>
        <v>16.37</v>
      </c>
      <c r="J415" s="93">
        <v>2.3380000000000001</v>
      </c>
      <c r="K415" s="69">
        <v>100</v>
      </c>
      <c r="L415" s="68">
        <v>329</v>
      </c>
      <c r="M415" s="8">
        <f t="shared" si="37"/>
        <v>3.29</v>
      </c>
      <c r="N415" s="93">
        <v>0.55600000000000005</v>
      </c>
      <c r="O415" s="69">
        <v>100</v>
      </c>
      <c r="P415" s="181">
        <f t="shared" si="39"/>
        <v>4.9756838905775078</v>
      </c>
      <c r="Q415" s="77" t="s">
        <v>1357</v>
      </c>
      <c r="V415" s="84">
        <v>0.39999999999999997</v>
      </c>
      <c r="W415" s="85">
        <v>0.53472222222222221</v>
      </c>
      <c r="X415" s="86">
        <f t="shared" si="40"/>
        <v>0.13472222222222224</v>
      </c>
      <c r="AA415" s="29"/>
    </row>
    <row r="416" spans="1:27" x14ac:dyDescent="0.3">
      <c r="A416" s="183" t="s">
        <v>9948</v>
      </c>
      <c r="B416" s="68" t="s">
        <v>501</v>
      </c>
      <c r="C416" s="2" t="s">
        <v>1</v>
      </c>
      <c r="D416" s="2">
        <v>45</v>
      </c>
      <c r="E416" s="6">
        <v>27395</v>
      </c>
      <c r="F416" s="7">
        <v>43900.541909722226</v>
      </c>
      <c r="G416" s="69" t="s">
        <v>4</v>
      </c>
      <c r="H416" s="68">
        <v>1554</v>
      </c>
      <c r="I416" s="8">
        <f t="shared" si="36"/>
        <v>15.696969696969697</v>
      </c>
      <c r="J416" s="93">
        <v>1.351</v>
      </c>
      <c r="K416" s="69">
        <v>99</v>
      </c>
      <c r="L416" s="68">
        <v>338</v>
      </c>
      <c r="M416" s="8">
        <f t="shared" si="37"/>
        <v>3.4141414141414139</v>
      </c>
      <c r="N416" s="93">
        <v>0.63900000000000001</v>
      </c>
      <c r="O416" s="69">
        <v>99</v>
      </c>
      <c r="P416" s="181">
        <f t="shared" si="39"/>
        <v>4.5976331360946752</v>
      </c>
      <c r="Q416" s="77" t="s">
        <v>1357</v>
      </c>
      <c r="V416" s="84">
        <v>0.40138888888888885</v>
      </c>
      <c r="W416" s="85">
        <v>0.54861111111111105</v>
      </c>
      <c r="X416" s="86">
        <f t="shared" si="40"/>
        <v>0.1472222222222222</v>
      </c>
      <c r="AA416" s="29"/>
    </row>
    <row r="417" spans="1:27" x14ac:dyDescent="0.3">
      <c r="A417" s="183" t="s">
        <v>9949</v>
      </c>
      <c r="B417" s="68" t="s">
        <v>9950</v>
      </c>
      <c r="C417" s="2" t="s">
        <v>1</v>
      </c>
      <c r="D417" s="2">
        <v>67</v>
      </c>
      <c r="E417" s="6">
        <v>19140</v>
      </c>
      <c r="F417" s="7">
        <v>43900.554166666669</v>
      </c>
      <c r="G417" s="69" t="s">
        <v>4</v>
      </c>
      <c r="H417" s="68">
        <v>1366</v>
      </c>
      <c r="I417" s="8">
        <f t="shared" si="36"/>
        <v>13.66</v>
      </c>
      <c r="J417" s="93">
        <v>1.653</v>
      </c>
      <c r="K417" s="69">
        <v>100</v>
      </c>
      <c r="L417" s="68">
        <v>333</v>
      </c>
      <c r="M417" s="8">
        <f t="shared" si="37"/>
        <v>3.33</v>
      </c>
      <c r="N417" s="93">
        <v>0.63700000000000001</v>
      </c>
      <c r="O417" s="69">
        <v>100</v>
      </c>
      <c r="P417" s="181">
        <f t="shared" si="39"/>
        <v>4.1021021021021022</v>
      </c>
      <c r="Q417" s="77" t="s">
        <v>1357</v>
      </c>
      <c r="V417" s="84">
        <v>0.41388888888888892</v>
      </c>
      <c r="W417" s="85">
        <v>0.5625</v>
      </c>
      <c r="X417" s="86">
        <f t="shared" si="40"/>
        <v>0.14861111111111108</v>
      </c>
      <c r="AA417" s="29"/>
    </row>
    <row r="418" spans="1:27" x14ac:dyDescent="0.3">
      <c r="A418" s="183" t="s">
        <v>9953</v>
      </c>
      <c r="B418" s="68" t="s">
        <v>1722</v>
      </c>
      <c r="C418" s="2" t="s">
        <v>1</v>
      </c>
      <c r="D418" s="2">
        <v>58</v>
      </c>
      <c r="E418" s="6">
        <v>22702</v>
      </c>
      <c r="F418" s="7">
        <v>43900.59165509259</v>
      </c>
      <c r="G418" s="69" t="s">
        <v>4</v>
      </c>
      <c r="H418" s="68">
        <v>2295</v>
      </c>
      <c r="I418" s="8">
        <f t="shared" si="36"/>
        <v>22.95</v>
      </c>
      <c r="J418" s="93">
        <v>1.5529999999999999</v>
      </c>
      <c r="K418" s="69">
        <v>100</v>
      </c>
      <c r="L418" s="68">
        <v>519</v>
      </c>
      <c r="M418" s="8">
        <f t="shared" si="37"/>
        <v>5.19</v>
      </c>
      <c r="N418" s="93">
        <v>0.86099999999999999</v>
      </c>
      <c r="O418" s="69">
        <v>100</v>
      </c>
      <c r="P418" s="181">
        <f t="shared" si="39"/>
        <v>4.4219653179190743</v>
      </c>
      <c r="Q418" s="77" t="s">
        <v>1357</v>
      </c>
      <c r="V418" s="84">
        <v>0.47083333333333338</v>
      </c>
      <c r="W418" s="85">
        <v>0.61111111111111105</v>
      </c>
      <c r="X418" s="86">
        <f t="shared" si="40"/>
        <v>0.14027777777777767</v>
      </c>
      <c r="AA418" s="29"/>
    </row>
    <row r="419" spans="1:27" x14ac:dyDescent="0.3">
      <c r="A419" s="183" t="s">
        <v>9954</v>
      </c>
      <c r="B419" s="68" t="s">
        <v>9955</v>
      </c>
      <c r="C419" s="2" t="s">
        <v>1</v>
      </c>
      <c r="D419" s="2">
        <v>49</v>
      </c>
      <c r="E419" s="6">
        <v>25939</v>
      </c>
      <c r="F419" s="7">
        <v>43900.61204861111</v>
      </c>
      <c r="G419" s="69" t="s">
        <v>4</v>
      </c>
      <c r="H419" s="68">
        <v>1281</v>
      </c>
      <c r="I419" s="8">
        <f t="shared" si="36"/>
        <v>12.939393939393939</v>
      </c>
      <c r="J419" s="93">
        <v>1.9159999999999999</v>
      </c>
      <c r="K419" s="69">
        <v>99</v>
      </c>
      <c r="L419" s="68">
        <v>441</v>
      </c>
      <c r="M419" s="8">
        <f t="shared" si="37"/>
        <v>4.4545454545454541</v>
      </c>
      <c r="N419" s="93">
        <v>0.82399999999999995</v>
      </c>
      <c r="O419" s="69">
        <v>99</v>
      </c>
      <c r="P419" s="181">
        <f t="shared" si="39"/>
        <v>2.9047619047619051</v>
      </c>
      <c r="Q419" s="77" t="s">
        <v>1357</v>
      </c>
      <c r="V419" s="84">
        <v>0.50763888888888886</v>
      </c>
      <c r="W419" s="85">
        <v>0.63194444444444442</v>
      </c>
      <c r="X419" s="86">
        <f t="shared" si="40"/>
        <v>0.12430555555555556</v>
      </c>
      <c r="AA419" s="29"/>
    </row>
    <row r="420" spans="1:27" x14ac:dyDescent="0.3">
      <c r="A420" s="183" t="s">
        <v>9956</v>
      </c>
      <c r="B420" s="68" t="s">
        <v>989</v>
      </c>
      <c r="C420" s="2" t="s">
        <v>1</v>
      </c>
      <c r="D420" s="2">
        <v>58</v>
      </c>
      <c r="E420" s="6">
        <v>22628</v>
      </c>
      <c r="F420" s="7">
        <v>43901.514849537038</v>
      </c>
      <c r="G420" s="69" t="s">
        <v>4</v>
      </c>
      <c r="H420" s="68">
        <v>1918</v>
      </c>
      <c r="I420" s="8">
        <f t="shared" si="36"/>
        <v>19.373737373737374</v>
      </c>
      <c r="J420" s="93">
        <v>1.1299999999999999</v>
      </c>
      <c r="K420" s="69">
        <v>99</v>
      </c>
      <c r="L420" s="68">
        <v>479</v>
      </c>
      <c r="M420" s="8">
        <f t="shared" si="37"/>
        <v>4.8383838383838382</v>
      </c>
      <c r="N420" s="93">
        <v>0.96599999999999997</v>
      </c>
      <c r="O420" s="69">
        <v>99</v>
      </c>
      <c r="P420" s="181">
        <f t="shared" si="39"/>
        <v>4.0041753653444676</v>
      </c>
      <c r="Q420" s="77" t="s">
        <v>1357</v>
      </c>
      <c r="V420" s="84">
        <v>0.3756944444444445</v>
      </c>
      <c r="W420" s="85">
        <v>0.52013888888888882</v>
      </c>
      <c r="X420" s="86">
        <f t="shared" si="40"/>
        <v>0.14444444444444432</v>
      </c>
      <c r="AA420" s="29"/>
    </row>
    <row r="421" spans="1:27" x14ac:dyDescent="0.3">
      <c r="A421" s="183" t="s">
        <v>9957</v>
      </c>
      <c r="B421" s="68" t="s">
        <v>590</v>
      </c>
      <c r="C421" s="2" t="s">
        <v>1</v>
      </c>
      <c r="D421" s="2">
        <v>42</v>
      </c>
      <c r="E421" s="6">
        <v>28399</v>
      </c>
      <c r="F421" s="7">
        <v>43901.550752314812</v>
      </c>
      <c r="G421" s="69" t="s">
        <v>4</v>
      </c>
      <c r="H421" s="68">
        <v>1232</v>
      </c>
      <c r="I421" s="8">
        <f t="shared" si="36"/>
        <v>12.444444444444445</v>
      </c>
      <c r="J421" s="93">
        <v>1.869</v>
      </c>
      <c r="K421" s="69">
        <v>99</v>
      </c>
      <c r="L421" s="68">
        <v>273</v>
      </c>
      <c r="M421" s="8">
        <f t="shared" si="37"/>
        <v>2.7575757575757578</v>
      </c>
      <c r="N421" s="93">
        <v>0.73</v>
      </c>
      <c r="O421" s="69">
        <v>99</v>
      </c>
      <c r="P421" s="181">
        <f t="shared" si="39"/>
        <v>4.5128205128205128</v>
      </c>
      <c r="Q421" s="77" t="s">
        <v>1357</v>
      </c>
      <c r="V421" s="84">
        <v>0.40347222222222223</v>
      </c>
      <c r="W421" s="85">
        <v>0.5625</v>
      </c>
      <c r="X421" s="86">
        <f t="shared" si="40"/>
        <v>0.15902777777777777</v>
      </c>
      <c r="AA421" s="29"/>
    </row>
    <row r="422" spans="1:27" x14ac:dyDescent="0.3">
      <c r="A422" s="183" t="s">
        <v>9958</v>
      </c>
      <c r="B422" s="68" t="s">
        <v>575</v>
      </c>
      <c r="C422" s="2" t="s">
        <v>1</v>
      </c>
      <c r="D422" s="2">
        <v>35</v>
      </c>
      <c r="E422" s="6">
        <v>30838</v>
      </c>
      <c r="F422" s="7">
        <v>43901.56627314815</v>
      </c>
      <c r="G422" s="69" t="s">
        <v>4</v>
      </c>
      <c r="H422" s="68">
        <v>1037</v>
      </c>
      <c r="I422" s="8">
        <f t="shared" si="36"/>
        <v>10.37</v>
      </c>
      <c r="J422" s="93">
        <v>0.88400000000000001</v>
      </c>
      <c r="K422" s="69">
        <v>100</v>
      </c>
      <c r="L422" s="68">
        <v>253</v>
      </c>
      <c r="M422" s="8">
        <f t="shared" si="37"/>
        <v>2.5299999999999998</v>
      </c>
      <c r="N422" s="93">
        <v>0.55900000000000005</v>
      </c>
      <c r="O422" s="69">
        <v>100</v>
      </c>
      <c r="P422" s="181">
        <f t="shared" si="39"/>
        <v>4.0988142292490117</v>
      </c>
      <c r="Q422" s="77" t="s">
        <v>1357</v>
      </c>
      <c r="V422" s="84">
        <v>0.41666666666666669</v>
      </c>
      <c r="W422" s="85">
        <v>0.57291666666666663</v>
      </c>
      <c r="X422" s="86">
        <f t="shared" si="40"/>
        <v>0.15624999999999994</v>
      </c>
      <c r="AA422" s="29"/>
    </row>
    <row r="423" spans="1:27" x14ac:dyDescent="0.3">
      <c r="A423" s="183" t="s">
        <v>9959</v>
      </c>
      <c r="B423" s="68" t="s">
        <v>9960</v>
      </c>
      <c r="C423" s="2" t="s">
        <v>1</v>
      </c>
      <c r="D423" s="2">
        <v>61</v>
      </c>
      <c r="E423" s="6">
        <v>21325</v>
      </c>
      <c r="F423" s="7">
        <v>43901.580381944441</v>
      </c>
      <c r="G423" s="69" t="s">
        <v>4</v>
      </c>
      <c r="H423" s="68">
        <v>1635</v>
      </c>
      <c r="I423" s="8">
        <f t="shared" si="36"/>
        <v>16.350000000000001</v>
      </c>
      <c r="J423" s="93">
        <v>1.431</v>
      </c>
      <c r="K423" s="69">
        <v>100</v>
      </c>
      <c r="L423" s="68">
        <v>300</v>
      </c>
      <c r="M423" s="8">
        <f t="shared" si="37"/>
        <v>3</v>
      </c>
      <c r="N423" s="93">
        <v>0.53200000000000003</v>
      </c>
      <c r="O423" s="69">
        <v>100</v>
      </c>
      <c r="P423" s="181">
        <f t="shared" si="39"/>
        <v>5.45</v>
      </c>
      <c r="Q423" s="77" t="s">
        <v>1357</v>
      </c>
      <c r="V423" s="84">
        <v>0.4375</v>
      </c>
      <c r="W423" s="85">
        <v>0.59722222222222221</v>
      </c>
      <c r="X423" s="86">
        <f t="shared" si="40"/>
        <v>0.15972222222222221</v>
      </c>
      <c r="AA423" s="29"/>
    </row>
    <row r="424" spans="1:27" x14ac:dyDescent="0.3">
      <c r="A424" s="183" t="s">
        <v>9961</v>
      </c>
      <c r="B424" s="68" t="s">
        <v>561</v>
      </c>
      <c r="C424" s="2" t="s">
        <v>1</v>
      </c>
      <c r="D424" s="2">
        <v>44</v>
      </c>
      <c r="E424" s="6">
        <v>27659</v>
      </c>
      <c r="F424" s="7">
        <v>43901.607372685183</v>
      </c>
      <c r="G424" s="69" t="s">
        <v>4</v>
      </c>
      <c r="H424" s="68">
        <v>1074</v>
      </c>
      <c r="I424" s="8">
        <f t="shared" si="36"/>
        <v>10.848484848484848</v>
      </c>
      <c r="J424" s="93">
        <v>1.335</v>
      </c>
      <c r="K424" s="69">
        <v>99</v>
      </c>
      <c r="L424" s="68">
        <v>366</v>
      </c>
      <c r="M424" s="8">
        <f t="shared" si="37"/>
        <v>3.6969696969696968</v>
      </c>
      <c r="N424" s="93">
        <v>0.67700000000000005</v>
      </c>
      <c r="O424" s="69">
        <v>99</v>
      </c>
      <c r="P424" s="181">
        <f t="shared" si="39"/>
        <v>2.9344262295081966</v>
      </c>
      <c r="Q424" s="77" t="s">
        <v>1357</v>
      </c>
      <c r="V424" s="84">
        <v>0.44444444444444442</v>
      </c>
      <c r="W424" s="85">
        <v>0.61111111111111105</v>
      </c>
      <c r="X424" s="86">
        <f t="shared" si="40"/>
        <v>0.16666666666666663</v>
      </c>
      <c r="AA424" s="29"/>
    </row>
    <row r="425" spans="1:27" x14ac:dyDescent="0.3">
      <c r="A425" s="183" t="s">
        <v>9962</v>
      </c>
      <c r="B425" s="68" t="s">
        <v>9963</v>
      </c>
      <c r="C425" s="2" t="s">
        <v>6</v>
      </c>
      <c r="D425" s="2">
        <v>80</v>
      </c>
      <c r="E425" s="6">
        <v>14355</v>
      </c>
      <c r="F425" s="7">
        <v>43901.676979166667</v>
      </c>
      <c r="G425" s="69" t="s">
        <v>4</v>
      </c>
      <c r="H425" s="68">
        <v>2384</v>
      </c>
      <c r="I425" s="8">
        <f t="shared" si="36"/>
        <v>23.84</v>
      </c>
      <c r="J425" s="93">
        <v>2.2330000000000001</v>
      </c>
      <c r="K425" s="69">
        <v>100</v>
      </c>
      <c r="L425" s="68">
        <v>936</v>
      </c>
      <c r="M425" s="8">
        <f t="shared" si="37"/>
        <v>9.36</v>
      </c>
      <c r="N425" s="93">
        <v>1.411</v>
      </c>
      <c r="O425" s="69">
        <v>100</v>
      </c>
      <c r="P425" s="181">
        <f t="shared" si="39"/>
        <v>2.5470085470085473</v>
      </c>
      <c r="Q425" s="77" t="s">
        <v>1357</v>
      </c>
      <c r="V425" s="84">
        <v>0.47916666666666669</v>
      </c>
      <c r="W425" s="85">
        <v>0.67361111111111116</v>
      </c>
      <c r="X425" s="86">
        <f t="shared" si="40"/>
        <v>0.19444444444444448</v>
      </c>
      <c r="AA425" s="29"/>
    </row>
    <row r="426" spans="1:27" x14ac:dyDescent="0.3">
      <c r="A426" s="183" t="s">
        <v>9964</v>
      </c>
      <c r="B426" s="68" t="s">
        <v>9965</v>
      </c>
      <c r="C426" s="2" t="s">
        <v>1</v>
      </c>
      <c r="D426" s="2">
        <v>76</v>
      </c>
      <c r="E426" s="6">
        <v>15840</v>
      </c>
      <c r="F426" s="7">
        <v>43902.548344907409</v>
      </c>
      <c r="G426" s="69" t="s">
        <v>4</v>
      </c>
      <c r="H426" s="68">
        <v>1918</v>
      </c>
      <c r="I426" s="8">
        <f t="shared" si="36"/>
        <v>19.373737373737374</v>
      </c>
      <c r="J426" s="93">
        <v>2.1970000000000001</v>
      </c>
      <c r="K426" s="69">
        <v>99</v>
      </c>
      <c r="L426" s="68">
        <v>933</v>
      </c>
      <c r="M426" s="8">
        <f t="shared" si="37"/>
        <v>9.4242424242424239</v>
      </c>
      <c r="N426" s="93">
        <v>1.161</v>
      </c>
      <c r="O426" s="69">
        <v>99</v>
      </c>
      <c r="P426" s="181">
        <f t="shared" si="39"/>
        <v>2.0557341907824225</v>
      </c>
      <c r="Q426" s="77" t="s">
        <v>1357</v>
      </c>
      <c r="V426" s="84">
        <v>0.41944444444444445</v>
      </c>
      <c r="W426" s="85">
        <v>0.5625</v>
      </c>
      <c r="X426" s="86">
        <f t="shared" si="40"/>
        <v>0.14305555555555555</v>
      </c>
      <c r="AA426" s="29"/>
    </row>
    <row r="427" spans="1:27" x14ac:dyDescent="0.3">
      <c r="A427" s="183" t="s">
        <v>2355</v>
      </c>
      <c r="B427" s="68" t="s">
        <v>229</v>
      </c>
      <c r="C427" s="2" t="s">
        <v>1</v>
      </c>
      <c r="D427" s="2">
        <v>52</v>
      </c>
      <c r="E427" s="6">
        <v>24862</v>
      </c>
      <c r="F427" s="7">
        <v>43902.574664351851</v>
      </c>
      <c r="G427" s="69" t="s">
        <v>4</v>
      </c>
      <c r="H427" s="68">
        <v>1818</v>
      </c>
      <c r="I427" s="8">
        <f t="shared" si="36"/>
        <v>18.363636363636363</v>
      </c>
      <c r="J427" s="93">
        <v>1.0249999999999999</v>
      </c>
      <c r="K427" s="69">
        <v>99</v>
      </c>
      <c r="L427" s="68">
        <v>465</v>
      </c>
      <c r="M427" s="8">
        <f t="shared" si="37"/>
        <v>4.6969696969696972</v>
      </c>
      <c r="N427" s="93">
        <v>0.69199999999999995</v>
      </c>
      <c r="O427" s="69">
        <v>99</v>
      </c>
      <c r="P427" s="181">
        <f t="shared" si="39"/>
        <v>3.9096774193548383</v>
      </c>
      <c r="Q427" s="77" t="s">
        <v>1357</v>
      </c>
      <c r="V427" s="84">
        <v>0.44513888888888892</v>
      </c>
      <c r="W427" s="85">
        <v>0.57638888888888895</v>
      </c>
      <c r="X427" s="86">
        <f t="shared" si="40"/>
        <v>0.13125000000000003</v>
      </c>
      <c r="AA427" s="29"/>
    </row>
    <row r="428" spans="1:27" x14ac:dyDescent="0.3">
      <c r="A428" s="183" t="s">
        <v>9966</v>
      </c>
      <c r="B428" s="68" t="s">
        <v>430</v>
      </c>
      <c r="C428" s="2" t="s">
        <v>1</v>
      </c>
      <c r="D428" s="2">
        <v>41</v>
      </c>
      <c r="E428" s="6">
        <v>28703</v>
      </c>
      <c r="F428" s="7">
        <v>43902.585011574076</v>
      </c>
      <c r="G428" s="69" t="s">
        <v>4</v>
      </c>
      <c r="H428" s="68">
        <v>885</v>
      </c>
      <c r="I428" s="8">
        <f t="shared" si="36"/>
        <v>8.85</v>
      </c>
      <c r="J428" s="93">
        <v>0.92500000000000004</v>
      </c>
      <c r="K428" s="69">
        <v>100</v>
      </c>
      <c r="L428" s="68">
        <v>274</v>
      </c>
      <c r="M428" s="8">
        <f t="shared" si="37"/>
        <v>2.74</v>
      </c>
      <c r="N428" s="93">
        <v>0.505</v>
      </c>
      <c r="O428" s="69">
        <v>100</v>
      </c>
      <c r="P428" s="181">
        <f t="shared" si="39"/>
        <v>3.2299270072992696</v>
      </c>
      <c r="Q428" s="77" t="s">
        <v>1357</v>
      </c>
      <c r="V428" s="84">
        <v>0.46319444444444446</v>
      </c>
      <c r="W428" s="85">
        <v>0.59375</v>
      </c>
      <c r="X428" s="86">
        <f t="shared" si="40"/>
        <v>0.13055555555555554</v>
      </c>
      <c r="AA428" s="29"/>
    </row>
    <row r="429" spans="1:27" x14ac:dyDescent="0.3">
      <c r="A429" s="183" t="s">
        <v>2560</v>
      </c>
      <c r="B429" s="68" t="s">
        <v>1114</v>
      </c>
      <c r="C429" s="2" t="s">
        <v>1</v>
      </c>
      <c r="D429" s="2">
        <v>65</v>
      </c>
      <c r="E429" s="6">
        <v>20136</v>
      </c>
      <c r="F429" s="7">
        <v>43903.505127314813</v>
      </c>
      <c r="G429" s="69" t="s">
        <v>4</v>
      </c>
      <c r="H429" s="68">
        <v>1666</v>
      </c>
      <c r="I429" s="8">
        <f t="shared" si="36"/>
        <v>16.66</v>
      </c>
      <c r="J429" s="93">
        <v>1.35</v>
      </c>
      <c r="K429" s="69">
        <v>100</v>
      </c>
      <c r="L429" s="68">
        <v>472</v>
      </c>
      <c r="M429" s="8">
        <f t="shared" si="37"/>
        <v>4.72</v>
      </c>
      <c r="N429" s="93">
        <v>0.71199999999999997</v>
      </c>
      <c r="O429" s="69">
        <v>100</v>
      </c>
      <c r="P429" s="181">
        <f t="shared" si="39"/>
        <v>3.5296610169491527</v>
      </c>
      <c r="Q429" s="77" t="s">
        <v>1357</v>
      </c>
      <c r="V429" s="84">
        <v>0.38263888888888892</v>
      </c>
      <c r="W429" s="85">
        <v>0.51736111111111105</v>
      </c>
      <c r="X429" s="86">
        <f t="shared" si="40"/>
        <v>0.13472222222222213</v>
      </c>
      <c r="AA429" s="29"/>
    </row>
    <row r="430" spans="1:27" x14ac:dyDescent="0.3">
      <c r="A430" s="183" t="s">
        <v>2224</v>
      </c>
      <c r="B430" s="68" t="s">
        <v>1551</v>
      </c>
      <c r="C430" s="2" t="s">
        <v>1</v>
      </c>
      <c r="D430" s="2">
        <v>51</v>
      </c>
      <c r="E430" s="6">
        <v>24946</v>
      </c>
      <c r="F430" s="7">
        <v>43903.564293981479</v>
      </c>
      <c r="G430" s="69" t="s">
        <v>4</v>
      </c>
      <c r="H430" s="68">
        <v>1552</v>
      </c>
      <c r="I430" s="8">
        <f t="shared" si="36"/>
        <v>15.676767676767676</v>
      </c>
      <c r="J430" s="93">
        <v>1.159</v>
      </c>
      <c r="K430" s="69">
        <v>99</v>
      </c>
      <c r="L430" s="68">
        <v>415</v>
      </c>
      <c r="M430" s="8">
        <f t="shared" si="37"/>
        <v>4.191919191919192</v>
      </c>
      <c r="N430" s="93">
        <v>0.752</v>
      </c>
      <c r="O430" s="69">
        <v>99</v>
      </c>
      <c r="P430" s="181">
        <f t="shared" si="39"/>
        <v>3.7397590361445783</v>
      </c>
      <c r="Q430" s="77" t="s">
        <v>1357</v>
      </c>
      <c r="V430" s="84">
        <v>0.41805555555555557</v>
      </c>
      <c r="W430" s="85">
        <v>0.56597222222222221</v>
      </c>
      <c r="X430" s="86">
        <f t="shared" si="40"/>
        <v>0.14791666666666664</v>
      </c>
      <c r="AA430" s="29"/>
    </row>
    <row r="431" spans="1:27" x14ac:dyDescent="0.3">
      <c r="A431" s="183" t="s">
        <v>9967</v>
      </c>
      <c r="B431" s="68" t="s">
        <v>1711</v>
      </c>
      <c r="C431" s="2" t="s">
        <v>1</v>
      </c>
      <c r="D431" s="2">
        <v>74</v>
      </c>
      <c r="E431" s="6">
        <v>16574</v>
      </c>
      <c r="F431" s="7">
        <v>43903.574062500003</v>
      </c>
      <c r="G431" s="69" t="s">
        <v>4</v>
      </c>
      <c r="H431" s="68">
        <v>2470</v>
      </c>
      <c r="I431" s="8">
        <f t="shared" si="36"/>
        <v>24.949494949494948</v>
      </c>
      <c r="J431" s="93">
        <v>1.9450000000000001</v>
      </c>
      <c r="K431" s="69">
        <v>99</v>
      </c>
      <c r="L431" s="68">
        <v>681</v>
      </c>
      <c r="M431" s="8">
        <f t="shared" si="37"/>
        <v>6.8787878787878789</v>
      </c>
      <c r="N431" s="93">
        <v>0.97199999999999998</v>
      </c>
      <c r="O431" s="69">
        <v>99</v>
      </c>
      <c r="P431" s="181">
        <f t="shared" si="39"/>
        <v>3.6270190895741554</v>
      </c>
      <c r="Q431" s="77" t="s">
        <v>1357</v>
      </c>
      <c r="V431" s="84">
        <v>0.44444444444444442</v>
      </c>
      <c r="W431" s="85">
        <v>0.57986111111111105</v>
      </c>
      <c r="X431" s="86">
        <f t="shared" si="40"/>
        <v>0.13541666666666663</v>
      </c>
      <c r="AA431" s="29"/>
    </row>
    <row r="432" spans="1:27" x14ac:dyDescent="0.3">
      <c r="A432" s="183" t="s">
        <v>2462</v>
      </c>
      <c r="B432" s="68" t="s">
        <v>509</v>
      </c>
      <c r="C432" s="2" t="s">
        <v>1</v>
      </c>
      <c r="D432" s="2">
        <v>60</v>
      </c>
      <c r="E432" s="6">
        <v>21866</v>
      </c>
      <c r="F432" s="7">
        <v>43903.585231481484</v>
      </c>
      <c r="G432" s="69" t="s">
        <v>4</v>
      </c>
      <c r="H432" s="68">
        <v>1924</v>
      </c>
      <c r="I432" s="8">
        <f t="shared" si="36"/>
        <v>19.434343434343436</v>
      </c>
      <c r="J432" s="93">
        <v>1.401</v>
      </c>
      <c r="K432" s="69">
        <v>99</v>
      </c>
      <c r="L432" s="68">
        <v>562</v>
      </c>
      <c r="M432" s="8">
        <f t="shared" si="37"/>
        <v>5.6767676767676765</v>
      </c>
      <c r="N432" s="93">
        <v>0.83099999999999996</v>
      </c>
      <c r="O432" s="69">
        <v>99</v>
      </c>
      <c r="P432" s="181">
        <f t="shared" si="39"/>
        <v>3.4234875444839861</v>
      </c>
      <c r="Q432" s="77" t="s">
        <v>1357</v>
      </c>
      <c r="V432" s="84">
        <v>0.44930555555555557</v>
      </c>
      <c r="W432" s="85">
        <v>0.59027777777777779</v>
      </c>
      <c r="X432" s="86">
        <f t="shared" si="40"/>
        <v>0.14097222222222222</v>
      </c>
      <c r="AA432" s="29"/>
    </row>
    <row r="433" spans="1:27" x14ac:dyDescent="0.3">
      <c r="A433" s="183" t="s">
        <v>9968</v>
      </c>
      <c r="B433" s="68" t="s">
        <v>1453</v>
      </c>
      <c r="C433" s="2" t="s">
        <v>1</v>
      </c>
      <c r="D433" s="2">
        <v>31</v>
      </c>
      <c r="E433" s="6">
        <v>32403</v>
      </c>
      <c r="F433" s="7">
        <v>43906.596041666664</v>
      </c>
      <c r="G433" s="69" t="s">
        <v>4</v>
      </c>
      <c r="H433" s="68">
        <v>1711</v>
      </c>
      <c r="I433" s="8">
        <f t="shared" si="36"/>
        <v>17.282828282828284</v>
      </c>
      <c r="J433" s="93">
        <v>1.917</v>
      </c>
      <c r="K433" s="69">
        <v>99</v>
      </c>
      <c r="L433" s="68">
        <v>432</v>
      </c>
      <c r="M433" s="8">
        <f t="shared" si="37"/>
        <v>4.3636363636363633</v>
      </c>
      <c r="N433" s="93">
        <v>0.66200000000000003</v>
      </c>
      <c r="O433" s="69">
        <f>K433</f>
        <v>99</v>
      </c>
      <c r="P433" s="181">
        <f t="shared" si="39"/>
        <v>3.9606481481481488</v>
      </c>
      <c r="Q433" s="77" t="s">
        <v>1357</v>
      </c>
      <c r="V433" s="84">
        <v>0.45347222222222222</v>
      </c>
      <c r="W433" s="85">
        <v>0.59722222222222221</v>
      </c>
      <c r="X433" s="86">
        <f t="shared" si="40"/>
        <v>0.14374999999999999</v>
      </c>
      <c r="AA433" s="29"/>
    </row>
    <row r="434" spans="1:27" x14ac:dyDescent="0.3">
      <c r="A434" s="183" t="s">
        <v>2495</v>
      </c>
      <c r="B434" s="68" t="s">
        <v>592</v>
      </c>
      <c r="C434" s="2" t="s">
        <v>1</v>
      </c>
      <c r="D434" s="2">
        <v>54</v>
      </c>
      <c r="E434" s="6">
        <v>24073</v>
      </c>
      <c r="F434" s="7">
        <v>43906.638784722221</v>
      </c>
      <c r="G434" s="69" t="s">
        <v>4</v>
      </c>
      <c r="H434" s="68">
        <v>2213</v>
      </c>
      <c r="I434" s="8">
        <f t="shared" si="36"/>
        <v>22.13</v>
      </c>
      <c r="J434" s="93">
        <v>1.542</v>
      </c>
      <c r="K434" s="69">
        <v>100</v>
      </c>
      <c r="L434" s="68">
        <v>344</v>
      </c>
      <c r="M434" s="8">
        <f t="shared" si="37"/>
        <v>3.44</v>
      </c>
      <c r="N434" s="93">
        <v>0.53800000000000003</v>
      </c>
      <c r="O434" s="69">
        <v>100</v>
      </c>
      <c r="P434" s="181">
        <f t="shared" si="39"/>
        <v>6.433139534883721</v>
      </c>
      <c r="Q434" s="77" t="s">
        <v>1357</v>
      </c>
      <c r="V434" s="84">
        <v>0.5083333333333333</v>
      </c>
      <c r="W434" s="85">
        <v>0.66666666666666663</v>
      </c>
      <c r="X434" s="86">
        <f t="shared" si="40"/>
        <v>0.15833333333333333</v>
      </c>
      <c r="AA434" s="29"/>
    </row>
    <row r="435" spans="1:27" x14ac:dyDescent="0.3">
      <c r="A435" s="183" t="s">
        <v>9969</v>
      </c>
      <c r="B435" s="68" t="s">
        <v>1101</v>
      </c>
      <c r="C435" s="2" t="s">
        <v>1</v>
      </c>
      <c r="D435" s="2">
        <v>52</v>
      </c>
      <c r="E435" s="6">
        <v>24781</v>
      </c>
      <c r="F435" s="7">
        <v>43907.551469907405</v>
      </c>
      <c r="G435" s="69" t="s">
        <v>4</v>
      </c>
      <c r="H435" s="68">
        <v>1282</v>
      </c>
      <c r="I435" s="8">
        <f t="shared" si="36"/>
        <v>12.94949494949495</v>
      </c>
      <c r="J435" s="93">
        <v>1.2649999999999999</v>
      </c>
      <c r="K435" s="69">
        <v>99</v>
      </c>
      <c r="L435" s="68">
        <v>299</v>
      </c>
      <c r="M435" s="8">
        <f t="shared" si="37"/>
        <v>3.0202020202020203</v>
      </c>
      <c r="N435" s="93">
        <v>0.622</v>
      </c>
      <c r="O435" s="69">
        <v>99</v>
      </c>
      <c r="P435" s="181">
        <f t="shared" si="39"/>
        <v>4.2876254180602009</v>
      </c>
      <c r="Q435" s="77" t="s">
        <v>1357</v>
      </c>
      <c r="V435" s="84">
        <v>0.39999999999999997</v>
      </c>
      <c r="W435" s="85">
        <v>0.5625</v>
      </c>
      <c r="X435" s="86">
        <f t="shared" si="40"/>
        <v>0.16250000000000003</v>
      </c>
      <c r="AA435" s="29"/>
    </row>
    <row r="436" spans="1:27" x14ac:dyDescent="0.3">
      <c r="A436" s="183" t="s">
        <v>9970</v>
      </c>
      <c r="B436" s="68" t="s">
        <v>243</v>
      </c>
      <c r="C436" s="2" t="s">
        <v>1</v>
      </c>
      <c r="D436" s="2">
        <v>61</v>
      </c>
      <c r="E436" s="6">
        <v>21498</v>
      </c>
      <c r="F436" s="7">
        <v>43908.511493055557</v>
      </c>
      <c r="G436" s="69" t="s">
        <v>4</v>
      </c>
      <c r="H436" s="68">
        <v>2489</v>
      </c>
      <c r="I436" s="8">
        <f t="shared" si="36"/>
        <v>24.89</v>
      </c>
      <c r="J436" s="93">
        <v>1.88</v>
      </c>
      <c r="K436" s="69">
        <v>100</v>
      </c>
      <c r="L436" s="68">
        <v>714</v>
      </c>
      <c r="M436" s="8">
        <f t="shared" si="37"/>
        <v>7.14</v>
      </c>
      <c r="N436" s="93">
        <v>0.84099999999999997</v>
      </c>
      <c r="O436" s="69">
        <v>100</v>
      </c>
      <c r="P436" s="181">
        <f t="shared" si="39"/>
        <v>3.4859943977591037</v>
      </c>
      <c r="Q436" s="77" t="s">
        <v>1357</v>
      </c>
      <c r="V436" s="84">
        <v>0.38750000000000001</v>
      </c>
      <c r="W436" s="85">
        <v>0.51736111111111105</v>
      </c>
      <c r="X436" s="86">
        <f t="shared" si="40"/>
        <v>0.12986111111111104</v>
      </c>
      <c r="AA436" s="29"/>
    </row>
    <row r="437" spans="1:27" x14ac:dyDescent="0.3">
      <c r="A437" s="183" t="s">
        <v>9971</v>
      </c>
      <c r="B437" s="68" t="s">
        <v>214</v>
      </c>
      <c r="C437" s="2" t="s">
        <v>1</v>
      </c>
      <c r="D437" s="2">
        <v>62</v>
      </c>
      <c r="E437" s="6">
        <v>21248</v>
      </c>
      <c r="F437" s="7">
        <v>43908.551087962966</v>
      </c>
      <c r="G437" s="69" t="s">
        <v>4</v>
      </c>
      <c r="H437" s="68">
        <v>2369</v>
      </c>
      <c r="I437" s="8">
        <f t="shared" si="36"/>
        <v>23.929292929292931</v>
      </c>
      <c r="J437" s="93">
        <v>1.831</v>
      </c>
      <c r="K437" s="69">
        <v>99</v>
      </c>
      <c r="L437" s="68">
        <v>910</v>
      </c>
      <c r="M437" s="8">
        <f t="shared" si="37"/>
        <v>8.4259259259259256</v>
      </c>
      <c r="N437" s="93">
        <v>0.76400000000000001</v>
      </c>
      <c r="O437" s="69">
        <v>108</v>
      </c>
      <c r="P437" s="181">
        <f t="shared" si="39"/>
        <v>2.8399600399600402</v>
      </c>
      <c r="Q437" s="77" t="s">
        <v>1357</v>
      </c>
      <c r="V437" s="84">
        <v>0.40763888888888888</v>
      </c>
      <c r="W437" s="85">
        <v>0.56597222222222221</v>
      </c>
      <c r="X437" s="86">
        <f t="shared" si="40"/>
        <v>0.15833333333333333</v>
      </c>
      <c r="AA437" s="29"/>
    </row>
    <row r="438" spans="1:27" x14ac:dyDescent="0.3">
      <c r="A438" s="183" t="s">
        <v>9972</v>
      </c>
      <c r="B438" s="68" t="s">
        <v>4757</v>
      </c>
      <c r="C438" s="2" t="s">
        <v>1</v>
      </c>
      <c r="D438" s="2">
        <v>62</v>
      </c>
      <c r="E438" s="6">
        <v>21180</v>
      </c>
      <c r="F438" s="7">
        <v>43908.56554398148</v>
      </c>
      <c r="G438" s="69" t="s">
        <v>4</v>
      </c>
      <c r="H438" s="68">
        <v>2528</v>
      </c>
      <c r="I438" s="8">
        <f t="shared" si="36"/>
        <v>25.535353535353536</v>
      </c>
      <c r="J438" s="93">
        <v>1.8260000000000001</v>
      </c>
      <c r="K438" s="69">
        <v>99</v>
      </c>
      <c r="L438" s="68">
        <v>523</v>
      </c>
      <c r="M438" s="8">
        <f t="shared" si="37"/>
        <v>5.2828282828282829</v>
      </c>
      <c r="N438" s="93">
        <v>0.65500000000000003</v>
      </c>
      <c r="O438" s="69">
        <v>99</v>
      </c>
      <c r="P438" s="181">
        <f t="shared" si="39"/>
        <v>4.8336520076481841</v>
      </c>
      <c r="Q438" s="77" t="s">
        <v>1357</v>
      </c>
      <c r="V438" s="84">
        <v>0.43194444444444446</v>
      </c>
      <c r="W438" s="85">
        <v>0.57638888888888895</v>
      </c>
      <c r="X438" s="86">
        <f t="shared" si="40"/>
        <v>0.14444444444444449</v>
      </c>
      <c r="AA438" s="29"/>
    </row>
    <row r="439" spans="1:27" x14ac:dyDescent="0.3">
      <c r="A439" s="183" t="s">
        <v>9973</v>
      </c>
      <c r="B439" s="68" t="s">
        <v>9974</v>
      </c>
      <c r="C439" s="2" t="s">
        <v>6</v>
      </c>
      <c r="D439" s="2">
        <v>70</v>
      </c>
      <c r="E439" s="6">
        <v>18197</v>
      </c>
      <c r="F439" s="7">
        <v>43908.584108796298</v>
      </c>
      <c r="G439" s="69" t="s">
        <v>4</v>
      </c>
      <c r="H439" s="68">
        <v>2631</v>
      </c>
      <c r="I439" s="8">
        <f t="shared" si="36"/>
        <v>26.575757575757574</v>
      </c>
      <c r="J439" s="93">
        <v>1.5780000000000001</v>
      </c>
      <c r="K439" s="69">
        <v>99</v>
      </c>
      <c r="L439" s="68">
        <v>795</v>
      </c>
      <c r="M439" s="8">
        <f t="shared" si="37"/>
        <v>8.0303030303030312</v>
      </c>
      <c r="N439" s="93">
        <v>1.073</v>
      </c>
      <c r="O439" s="69">
        <v>99</v>
      </c>
      <c r="P439" s="181">
        <f t="shared" si="39"/>
        <v>3.3094339622641504</v>
      </c>
      <c r="Q439" s="77" t="s">
        <v>1357</v>
      </c>
      <c r="V439" s="84">
        <v>0.44027777777777777</v>
      </c>
      <c r="W439" s="85">
        <v>0.59027777777777779</v>
      </c>
      <c r="X439" s="86">
        <f t="shared" si="40"/>
        <v>0.15000000000000002</v>
      </c>
      <c r="AA439" s="29"/>
    </row>
    <row r="440" spans="1:27" x14ac:dyDescent="0.3">
      <c r="A440" s="183" t="s">
        <v>6921</v>
      </c>
      <c r="B440" s="68" t="s">
        <v>6922</v>
      </c>
      <c r="C440" s="2" t="s">
        <v>1</v>
      </c>
      <c r="D440" s="2">
        <v>51</v>
      </c>
      <c r="E440" s="6">
        <v>25000</v>
      </c>
      <c r="F440" s="7">
        <v>43908.600162037037</v>
      </c>
      <c r="G440" s="69" t="s">
        <v>4</v>
      </c>
      <c r="H440" s="68">
        <v>2798</v>
      </c>
      <c r="I440" s="8">
        <f t="shared" si="36"/>
        <v>28.262626262626263</v>
      </c>
      <c r="J440" s="93">
        <v>2.3149999999999999</v>
      </c>
      <c r="K440" s="69">
        <v>99</v>
      </c>
      <c r="L440" s="68">
        <v>928</v>
      </c>
      <c r="M440" s="8">
        <f t="shared" si="37"/>
        <v>9.3737373737373737</v>
      </c>
      <c r="N440" s="93">
        <v>0.73699999999999999</v>
      </c>
      <c r="O440" s="69">
        <v>99</v>
      </c>
      <c r="P440" s="181">
        <f t="shared" si="39"/>
        <v>3.0150862068965516</v>
      </c>
      <c r="Q440" s="77" t="s">
        <v>1357</v>
      </c>
      <c r="V440" s="84">
        <v>0.48055555555555557</v>
      </c>
      <c r="W440" s="85">
        <v>0.61111111111111105</v>
      </c>
      <c r="X440" s="86">
        <f t="shared" si="40"/>
        <v>0.13055555555555548</v>
      </c>
      <c r="AA440" s="29"/>
    </row>
    <row r="441" spans="1:27" x14ac:dyDescent="0.3">
      <c r="A441" s="183" t="s">
        <v>9975</v>
      </c>
      <c r="B441" s="68" t="s">
        <v>9976</v>
      </c>
      <c r="C441" s="2" t="s">
        <v>1</v>
      </c>
      <c r="D441" s="2">
        <v>57</v>
      </c>
      <c r="E441" s="6">
        <v>22910</v>
      </c>
      <c r="F441" s="7">
        <v>43909.508240740739</v>
      </c>
      <c r="G441" s="69" t="s">
        <v>4</v>
      </c>
      <c r="H441" s="68">
        <v>2341</v>
      </c>
      <c r="I441" s="8">
        <f t="shared" si="36"/>
        <v>23.646464646464647</v>
      </c>
      <c r="J441" s="93">
        <v>1.4870000000000001</v>
      </c>
      <c r="K441" s="69">
        <v>99</v>
      </c>
      <c r="L441" s="68">
        <v>776</v>
      </c>
      <c r="M441" s="8">
        <f t="shared" si="37"/>
        <v>7.8383838383838382</v>
      </c>
      <c r="N441" s="93">
        <v>0.96599999999999997</v>
      </c>
      <c r="O441" s="69">
        <v>99</v>
      </c>
      <c r="P441" s="181">
        <f t="shared" si="39"/>
        <v>3.0167525773195876</v>
      </c>
      <c r="Q441" s="77" t="s">
        <v>1357</v>
      </c>
      <c r="V441" s="84">
        <v>0.39374999999999999</v>
      </c>
      <c r="W441" s="85">
        <v>0.51388888888888895</v>
      </c>
      <c r="X441" s="86">
        <f t="shared" si="40"/>
        <v>0.12013888888888896</v>
      </c>
      <c r="AA441" s="29"/>
    </row>
    <row r="442" spans="1:27" x14ac:dyDescent="0.3">
      <c r="A442" s="183" t="s">
        <v>9977</v>
      </c>
      <c r="B442" s="68" t="s">
        <v>1758</v>
      </c>
      <c r="C442" s="2" t="s">
        <v>1</v>
      </c>
      <c r="D442" s="2">
        <v>62</v>
      </c>
      <c r="E442" s="6">
        <v>21114</v>
      </c>
      <c r="F442" s="7">
        <v>43909.551701388889</v>
      </c>
      <c r="G442" s="69" t="s">
        <v>4</v>
      </c>
      <c r="H442" s="68">
        <v>2281</v>
      </c>
      <c r="I442" s="8">
        <f t="shared" si="36"/>
        <v>22.81</v>
      </c>
      <c r="J442" s="93">
        <v>2.048</v>
      </c>
      <c r="K442" s="69">
        <v>100</v>
      </c>
      <c r="L442" s="68">
        <v>314</v>
      </c>
      <c r="M442" s="8">
        <f t="shared" si="37"/>
        <v>3.14</v>
      </c>
      <c r="N442" s="93">
        <v>0.68200000000000005</v>
      </c>
      <c r="O442" s="69">
        <v>100</v>
      </c>
      <c r="P442" s="181">
        <f t="shared" si="39"/>
        <v>7.2643312101910817</v>
      </c>
      <c r="Q442" s="77" t="s">
        <v>1357</v>
      </c>
      <c r="V442" s="84">
        <v>0.42083333333333334</v>
      </c>
      <c r="W442" s="85">
        <v>0.56944444444444442</v>
      </c>
      <c r="X442" s="86">
        <f t="shared" si="40"/>
        <v>0.14861111111111108</v>
      </c>
      <c r="AA442" s="29"/>
    </row>
    <row r="443" spans="1:27" x14ac:dyDescent="0.3">
      <c r="A443" s="183" t="s">
        <v>9978</v>
      </c>
      <c r="B443" s="68" t="s">
        <v>1715</v>
      </c>
      <c r="C443" s="2" t="s">
        <v>1</v>
      </c>
      <c r="D443" s="2">
        <v>50</v>
      </c>
      <c r="E443" s="6">
        <v>25536</v>
      </c>
      <c r="F443" s="7">
        <v>43909.564988425926</v>
      </c>
      <c r="G443" s="69" t="s">
        <v>4</v>
      </c>
      <c r="H443" s="68">
        <v>2318</v>
      </c>
      <c r="I443" s="8">
        <f t="shared" si="36"/>
        <v>23.414141414141415</v>
      </c>
      <c r="J443" s="93">
        <v>1.9379999999999999</v>
      </c>
      <c r="K443" s="69">
        <v>99</v>
      </c>
      <c r="L443" s="68">
        <v>565</v>
      </c>
      <c r="M443" s="8">
        <f t="shared" si="37"/>
        <v>5.7070707070707067</v>
      </c>
      <c r="N443" s="93">
        <v>0.57599999999999996</v>
      </c>
      <c r="O443" s="69">
        <v>99</v>
      </c>
      <c r="P443" s="181">
        <f t="shared" si="39"/>
        <v>4.1026548672566374</v>
      </c>
      <c r="Q443" s="77" t="s">
        <v>1357</v>
      </c>
      <c r="V443" s="84">
        <v>0.43402777777777773</v>
      </c>
      <c r="W443" s="85">
        <v>0.57222222222222219</v>
      </c>
      <c r="X443" s="86">
        <f t="shared" si="40"/>
        <v>0.13819444444444445</v>
      </c>
      <c r="AA443" s="29"/>
    </row>
    <row r="444" spans="1:27" x14ac:dyDescent="0.3">
      <c r="A444" s="183" t="s">
        <v>9979</v>
      </c>
      <c r="B444" s="68" t="s">
        <v>722</v>
      </c>
      <c r="C444" s="2" t="s">
        <v>1</v>
      </c>
      <c r="D444" s="2">
        <v>50</v>
      </c>
      <c r="E444" s="6">
        <v>25339</v>
      </c>
      <c r="F444" s="7">
        <v>43909.578564814816</v>
      </c>
      <c r="G444" s="69" t="s">
        <v>4</v>
      </c>
      <c r="H444" s="68">
        <v>1821</v>
      </c>
      <c r="I444" s="8">
        <f t="shared" si="36"/>
        <v>18.393939393939394</v>
      </c>
      <c r="J444" s="93">
        <v>2.2029999999999998</v>
      </c>
      <c r="K444" s="69">
        <v>99</v>
      </c>
      <c r="L444" s="68">
        <v>472</v>
      </c>
      <c r="M444" s="8">
        <f t="shared" si="37"/>
        <v>4.7676767676767673</v>
      </c>
      <c r="N444" s="93">
        <v>0.79300000000000004</v>
      </c>
      <c r="O444" s="69">
        <v>99</v>
      </c>
      <c r="P444" s="181">
        <f t="shared" si="39"/>
        <v>3.8580508474576276</v>
      </c>
      <c r="Q444" s="77" t="s">
        <v>1357</v>
      </c>
      <c r="V444" s="84">
        <v>0.44861111111111113</v>
      </c>
      <c r="W444" s="85">
        <v>0.58402777777777781</v>
      </c>
      <c r="X444" s="86">
        <f t="shared" si="40"/>
        <v>0.13541666666666669</v>
      </c>
      <c r="AA444" s="29"/>
    </row>
    <row r="445" spans="1:27" x14ac:dyDescent="0.3">
      <c r="A445" s="183" t="s">
        <v>2254</v>
      </c>
      <c r="B445" s="68" t="s">
        <v>1576</v>
      </c>
      <c r="C445" s="2" t="s">
        <v>1</v>
      </c>
      <c r="D445" s="2">
        <v>78</v>
      </c>
      <c r="E445" s="6">
        <v>15223</v>
      </c>
      <c r="F445" s="7">
        <v>43909.5937962963</v>
      </c>
      <c r="G445" s="69" t="s">
        <v>4</v>
      </c>
      <c r="H445" s="68">
        <v>2453</v>
      </c>
      <c r="I445" s="8">
        <f t="shared" si="36"/>
        <v>24.53</v>
      </c>
      <c r="J445" s="93">
        <v>1.85</v>
      </c>
      <c r="K445" s="69">
        <v>100</v>
      </c>
      <c r="L445" s="68">
        <v>524</v>
      </c>
      <c r="M445" s="8">
        <f t="shared" si="37"/>
        <v>5.24</v>
      </c>
      <c r="N445" s="93">
        <v>0.66800000000000004</v>
      </c>
      <c r="O445" s="69">
        <v>100</v>
      </c>
      <c r="P445" s="181">
        <f t="shared" si="39"/>
        <v>4.6812977099236646</v>
      </c>
      <c r="Q445" s="77" t="s">
        <v>1357</v>
      </c>
      <c r="V445" s="84">
        <v>0.46458333333333335</v>
      </c>
      <c r="W445" s="85">
        <v>0.60069444444444442</v>
      </c>
      <c r="X445" s="86">
        <f t="shared" si="40"/>
        <v>0.13611111111111107</v>
      </c>
      <c r="AA445" s="29"/>
    </row>
    <row r="446" spans="1:27" x14ac:dyDescent="0.3">
      <c r="A446" s="183" t="s">
        <v>9980</v>
      </c>
      <c r="B446" s="68" t="s">
        <v>97</v>
      </c>
      <c r="C446" s="2" t="s">
        <v>1</v>
      </c>
      <c r="D446" s="2">
        <v>66</v>
      </c>
      <c r="E446" s="6">
        <v>19578</v>
      </c>
      <c r="F446" s="7">
        <v>43909.675891203704</v>
      </c>
      <c r="G446" s="69" t="s">
        <v>4</v>
      </c>
      <c r="H446" s="68">
        <v>1585</v>
      </c>
      <c r="I446" s="8">
        <f t="shared" si="36"/>
        <v>16.01010101010101</v>
      </c>
      <c r="J446" s="93">
        <v>1.7050000000000001</v>
      </c>
      <c r="K446" s="69">
        <v>99</v>
      </c>
      <c r="L446" s="68">
        <v>411</v>
      </c>
      <c r="M446" s="8">
        <f t="shared" si="37"/>
        <v>4.1515151515151514</v>
      </c>
      <c r="N446" s="93">
        <v>0.81299999999999994</v>
      </c>
      <c r="O446" s="69">
        <v>99</v>
      </c>
      <c r="P446" s="181">
        <f t="shared" si="39"/>
        <v>3.8564476885644772</v>
      </c>
      <c r="Q446" s="77" t="s">
        <v>1357</v>
      </c>
      <c r="V446" s="84">
        <v>0.50694444444444442</v>
      </c>
      <c r="W446" s="85">
        <v>0.69791666666666663</v>
      </c>
      <c r="X446" s="86">
        <f t="shared" si="40"/>
        <v>0.19097222222222221</v>
      </c>
      <c r="AA446" s="29"/>
    </row>
    <row r="447" spans="1:27" x14ac:dyDescent="0.3">
      <c r="A447" s="183" t="s">
        <v>9981</v>
      </c>
      <c r="B447" s="68" t="s">
        <v>1798</v>
      </c>
      <c r="C447" s="2" t="s">
        <v>6</v>
      </c>
      <c r="D447" s="2">
        <v>72</v>
      </c>
      <c r="E447" s="6">
        <v>17320</v>
      </c>
      <c r="F447" s="7">
        <v>43910.607025462959</v>
      </c>
      <c r="G447" s="69" t="s">
        <v>4</v>
      </c>
      <c r="H447" s="68">
        <v>3768</v>
      </c>
      <c r="I447" s="8">
        <f t="shared" si="36"/>
        <v>38.060606060606062</v>
      </c>
      <c r="J447" s="93">
        <v>2.5230000000000001</v>
      </c>
      <c r="K447" s="69">
        <v>99</v>
      </c>
      <c r="L447" s="68">
        <v>872</v>
      </c>
      <c r="M447" s="8">
        <f t="shared" si="37"/>
        <v>8.808080808080808</v>
      </c>
      <c r="N447" s="93">
        <v>0.9</v>
      </c>
      <c r="O447" s="69">
        <v>99</v>
      </c>
      <c r="P447" s="181">
        <f t="shared" si="39"/>
        <v>4.3211009174311927</v>
      </c>
      <c r="Q447" s="77" t="s">
        <v>1357</v>
      </c>
      <c r="V447" s="84">
        <v>0.46319444444444446</v>
      </c>
      <c r="W447" s="85">
        <v>0.61458333333333337</v>
      </c>
      <c r="X447" s="86">
        <f t="shared" si="40"/>
        <v>0.15138888888888891</v>
      </c>
      <c r="AA447" s="29"/>
    </row>
    <row r="448" spans="1:27" x14ac:dyDescent="0.3">
      <c r="A448" s="183" t="s">
        <v>9984</v>
      </c>
      <c r="B448" s="68" t="s">
        <v>31</v>
      </c>
      <c r="C448" s="2" t="s">
        <v>1</v>
      </c>
      <c r="D448" s="2">
        <v>52</v>
      </c>
      <c r="E448" s="6">
        <v>24625</v>
      </c>
      <c r="F448" s="7">
        <v>43910.634872685187</v>
      </c>
      <c r="G448" s="69" t="s">
        <v>4</v>
      </c>
      <c r="H448" s="68">
        <v>2334</v>
      </c>
      <c r="I448" s="8">
        <f t="shared" si="36"/>
        <v>23.34</v>
      </c>
      <c r="J448" s="93">
        <v>2.0609999999999999</v>
      </c>
      <c r="K448" s="69">
        <v>100</v>
      </c>
      <c r="L448" s="68">
        <v>318</v>
      </c>
      <c r="M448" s="8">
        <f t="shared" si="37"/>
        <v>3.18</v>
      </c>
      <c r="N448" s="93">
        <v>0.53900000000000003</v>
      </c>
      <c r="O448" s="69">
        <v>100</v>
      </c>
      <c r="P448" s="181">
        <f t="shared" si="39"/>
        <v>7.3396226415094334</v>
      </c>
      <c r="Q448" s="77" t="s">
        <v>1357</v>
      </c>
      <c r="V448" s="84">
        <v>0.48194444444444445</v>
      </c>
      <c r="W448" s="85">
        <v>0.63888888888888895</v>
      </c>
      <c r="X448" s="86">
        <f t="shared" si="40"/>
        <v>0.1569444444444445</v>
      </c>
      <c r="AA448" s="29"/>
    </row>
    <row r="449" spans="1:27" x14ac:dyDescent="0.3">
      <c r="A449" s="183" t="s">
        <v>9985</v>
      </c>
      <c r="B449" s="68" t="s">
        <v>9986</v>
      </c>
      <c r="C449" s="2" t="s">
        <v>1</v>
      </c>
      <c r="D449" s="2">
        <v>49</v>
      </c>
      <c r="E449" s="6">
        <v>25738</v>
      </c>
      <c r="F449" s="7">
        <v>43910.648182870369</v>
      </c>
      <c r="G449" s="69" t="s">
        <v>4</v>
      </c>
      <c r="H449" s="68">
        <v>1829</v>
      </c>
      <c r="I449" s="8">
        <f t="shared" si="36"/>
        <v>18.29</v>
      </c>
      <c r="J449" s="93">
        <v>1.69</v>
      </c>
      <c r="K449" s="69">
        <v>100</v>
      </c>
      <c r="L449" s="68">
        <v>395</v>
      </c>
      <c r="M449" s="8">
        <f t="shared" si="37"/>
        <v>3.95</v>
      </c>
      <c r="N449" s="93">
        <v>0.626</v>
      </c>
      <c r="O449" s="69">
        <v>100</v>
      </c>
      <c r="P449" s="181">
        <f t="shared" si="39"/>
        <v>4.6303797468354428</v>
      </c>
      <c r="Q449" s="77" t="s">
        <v>1357</v>
      </c>
      <c r="V449" s="84">
        <v>0.49861111111111112</v>
      </c>
      <c r="W449" s="85">
        <v>0.65277777777777779</v>
      </c>
      <c r="X449" s="86">
        <f t="shared" si="40"/>
        <v>0.15416666666666667</v>
      </c>
      <c r="AA449" s="29"/>
    </row>
    <row r="450" spans="1:27" x14ac:dyDescent="0.3">
      <c r="A450" s="183" t="s">
        <v>9987</v>
      </c>
      <c r="B450" s="68" t="s">
        <v>9988</v>
      </c>
      <c r="C450" s="2" t="s">
        <v>1</v>
      </c>
      <c r="D450" s="2">
        <v>40</v>
      </c>
      <c r="E450" s="6">
        <v>29014</v>
      </c>
      <c r="F450" s="7">
        <v>43913.589201388888</v>
      </c>
      <c r="G450" s="69" t="s">
        <v>4</v>
      </c>
      <c r="H450" s="68">
        <v>1882</v>
      </c>
      <c r="I450" s="8">
        <f t="shared" si="36"/>
        <v>19.01010101010101</v>
      </c>
      <c r="J450" s="93">
        <v>1.619</v>
      </c>
      <c r="K450" s="69">
        <v>99</v>
      </c>
      <c r="L450" s="68">
        <v>311</v>
      </c>
      <c r="M450" s="8">
        <f t="shared" si="37"/>
        <v>3.1414141414141414</v>
      </c>
      <c r="N450" s="93">
        <v>0.7</v>
      </c>
      <c r="O450" s="69">
        <v>99</v>
      </c>
      <c r="P450" s="181">
        <f t="shared" si="39"/>
        <v>6.051446945337621</v>
      </c>
      <c r="Q450" s="77" t="s">
        <v>1357</v>
      </c>
      <c r="V450" s="84">
        <v>0.44166666666666665</v>
      </c>
      <c r="W450" s="85">
        <v>0.59722222222222221</v>
      </c>
      <c r="X450" s="86">
        <f t="shared" si="40"/>
        <v>0.15555555555555556</v>
      </c>
      <c r="AA450" s="29"/>
    </row>
    <row r="451" spans="1:27" x14ac:dyDescent="0.3">
      <c r="A451" s="183" t="s">
        <v>9989</v>
      </c>
      <c r="B451" s="68" t="s">
        <v>9990</v>
      </c>
      <c r="C451" s="2" t="s">
        <v>6</v>
      </c>
      <c r="D451" s="2">
        <v>59</v>
      </c>
      <c r="E451" s="6">
        <v>22329</v>
      </c>
      <c r="F451" s="7">
        <v>43913.643587962964</v>
      </c>
      <c r="G451" s="69" t="s">
        <v>4</v>
      </c>
      <c r="H451" s="68">
        <v>2315</v>
      </c>
      <c r="I451" s="8">
        <f t="shared" ref="I451:I514" si="41">H451/K451</f>
        <v>23.15</v>
      </c>
      <c r="J451" s="93">
        <v>2.7789999999999999</v>
      </c>
      <c r="K451" s="69">
        <v>100</v>
      </c>
      <c r="L451" s="68">
        <v>552</v>
      </c>
      <c r="M451" s="8">
        <f t="shared" ref="M451:M514" si="42">L451/O451</f>
        <v>5.52</v>
      </c>
      <c r="N451" s="93">
        <v>0.89300000000000002</v>
      </c>
      <c r="O451" s="69">
        <v>100</v>
      </c>
      <c r="P451" s="181">
        <f t="shared" ref="P451:P514" si="43">I451/M451</f>
        <v>4.1938405797101446</v>
      </c>
      <c r="Q451" s="77" t="s">
        <v>1357</v>
      </c>
      <c r="V451" s="84">
        <v>0.49374999999999997</v>
      </c>
      <c r="W451" s="85">
        <v>0.65625</v>
      </c>
      <c r="X451" s="86">
        <f t="shared" ref="X451:X514" si="44">IF(AND(W451&lt;&gt;0,V451&lt;&gt;0),W451-V451,"No_data")</f>
        <v>0.16250000000000003</v>
      </c>
      <c r="AA451" s="29"/>
    </row>
    <row r="452" spans="1:27" x14ac:dyDescent="0.3">
      <c r="A452" s="183" t="s">
        <v>9991</v>
      </c>
      <c r="B452" s="68" t="s">
        <v>1417</v>
      </c>
      <c r="C452" s="2" t="s">
        <v>1</v>
      </c>
      <c r="D452" s="2">
        <v>43</v>
      </c>
      <c r="E452" s="6">
        <v>27924</v>
      </c>
      <c r="F452" s="7">
        <v>43913.66574074074</v>
      </c>
      <c r="G452" s="69" t="s">
        <v>4</v>
      </c>
      <c r="H452" s="68">
        <v>2138</v>
      </c>
      <c r="I452" s="8">
        <f t="shared" si="41"/>
        <v>21.595959595959595</v>
      </c>
      <c r="J452" s="93">
        <v>2.7919999999999998</v>
      </c>
      <c r="K452" s="69">
        <v>99</v>
      </c>
      <c r="L452" s="68">
        <v>381</v>
      </c>
      <c r="M452" s="8">
        <f t="shared" si="42"/>
        <v>3.8484848484848486</v>
      </c>
      <c r="N452" s="93">
        <v>0.88500000000000001</v>
      </c>
      <c r="O452" s="69">
        <v>99</v>
      </c>
      <c r="P452" s="181">
        <f t="shared" si="43"/>
        <v>5.6115485564304457</v>
      </c>
      <c r="Q452" s="77" t="s">
        <v>1357</v>
      </c>
      <c r="V452" s="84">
        <v>0.51666666666666672</v>
      </c>
      <c r="W452" s="85">
        <v>0.68055555555555547</v>
      </c>
      <c r="X452" s="86">
        <f t="shared" si="44"/>
        <v>0.16388888888888875</v>
      </c>
      <c r="AA452" s="29"/>
    </row>
    <row r="453" spans="1:27" x14ac:dyDescent="0.3">
      <c r="A453" s="183" t="s">
        <v>9992</v>
      </c>
      <c r="B453" s="68" t="s">
        <v>9993</v>
      </c>
      <c r="C453" s="2" t="s">
        <v>6</v>
      </c>
      <c r="D453" s="2">
        <v>74</v>
      </c>
      <c r="E453" s="6">
        <v>16812</v>
      </c>
      <c r="F453" s="7">
        <v>43914.512395833335</v>
      </c>
      <c r="G453" s="69" t="s">
        <v>4</v>
      </c>
      <c r="H453" s="68">
        <v>1652</v>
      </c>
      <c r="I453" s="8">
        <f t="shared" si="41"/>
        <v>16.52</v>
      </c>
      <c r="J453" s="93">
        <v>1.329</v>
      </c>
      <c r="K453" s="69">
        <v>100</v>
      </c>
      <c r="L453" s="68">
        <v>614</v>
      </c>
      <c r="M453" s="8">
        <f t="shared" si="42"/>
        <v>6.14</v>
      </c>
      <c r="N453" s="93">
        <v>0.62</v>
      </c>
      <c r="O453" s="69">
        <v>100</v>
      </c>
      <c r="P453" s="181">
        <f t="shared" si="43"/>
        <v>2.6905537459283386</v>
      </c>
      <c r="Q453" s="77" t="s">
        <v>1357</v>
      </c>
      <c r="V453" s="84">
        <v>0.38611111111111113</v>
      </c>
      <c r="W453" s="85">
        <v>0.51736111111111105</v>
      </c>
      <c r="X453" s="86">
        <f t="shared" si="44"/>
        <v>0.13124999999999992</v>
      </c>
      <c r="AA453" s="29"/>
    </row>
    <row r="454" spans="1:27" x14ac:dyDescent="0.3">
      <c r="A454" s="183" t="s">
        <v>9994</v>
      </c>
      <c r="B454" s="68" t="s">
        <v>9995</v>
      </c>
      <c r="C454" s="2" t="s">
        <v>1</v>
      </c>
      <c r="D454" s="2">
        <v>45</v>
      </c>
      <c r="E454" s="6">
        <v>27167</v>
      </c>
      <c r="F454" s="7">
        <v>43914.562048611115</v>
      </c>
      <c r="G454" s="69" t="s">
        <v>4</v>
      </c>
      <c r="H454" s="68">
        <v>1382</v>
      </c>
      <c r="I454" s="8">
        <f t="shared" si="41"/>
        <v>13.82</v>
      </c>
      <c r="J454" s="93">
        <v>1.635</v>
      </c>
      <c r="K454" s="69">
        <v>100</v>
      </c>
      <c r="L454" s="68">
        <v>255</v>
      </c>
      <c r="M454" s="8">
        <f t="shared" si="42"/>
        <v>2.5499999999999998</v>
      </c>
      <c r="N454" s="93">
        <v>0.52</v>
      </c>
      <c r="O454" s="69">
        <v>100</v>
      </c>
      <c r="P454" s="181">
        <f t="shared" si="43"/>
        <v>5.4196078431372552</v>
      </c>
      <c r="Q454" s="77" t="s">
        <v>1357</v>
      </c>
      <c r="V454" s="84">
        <v>0.42499999999999999</v>
      </c>
      <c r="W454" s="85">
        <v>0.56597222222222221</v>
      </c>
      <c r="X454" s="86">
        <f t="shared" si="44"/>
        <v>0.14097222222222222</v>
      </c>
      <c r="AA454" s="29"/>
    </row>
    <row r="455" spans="1:27" x14ac:dyDescent="0.3">
      <c r="A455" s="183" t="s">
        <v>9996</v>
      </c>
      <c r="B455" s="68" t="s">
        <v>9997</v>
      </c>
      <c r="C455" s="2" t="s">
        <v>6</v>
      </c>
      <c r="D455" s="2">
        <v>32</v>
      </c>
      <c r="E455" s="6">
        <v>31995</v>
      </c>
      <c r="F455" s="7">
        <v>43914.573854166665</v>
      </c>
      <c r="G455" s="69" t="s">
        <v>4</v>
      </c>
      <c r="H455" s="68">
        <v>1190</v>
      </c>
      <c r="I455" s="8">
        <f t="shared" si="41"/>
        <v>11.9</v>
      </c>
      <c r="J455" s="93">
        <v>0.89300000000000002</v>
      </c>
      <c r="K455" s="69">
        <v>100</v>
      </c>
      <c r="L455" s="68">
        <v>281</v>
      </c>
      <c r="M455" s="8">
        <f t="shared" si="42"/>
        <v>2.81</v>
      </c>
      <c r="N455" s="93">
        <v>0.54500000000000004</v>
      </c>
      <c r="O455" s="69">
        <v>100</v>
      </c>
      <c r="P455" s="181">
        <f t="shared" si="43"/>
        <v>4.234875444839858</v>
      </c>
      <c r="Q455" s="77" t="s">
        <v>1357</v>
      </c>
      <c r="V455" s="84">
        <v>0.41388888888888892</v>
      </c>
      <c r="W455" s="85">
        <v>0.5625</v>
      </c>
      <c r="X455" s="86">
        <f t="shared" si="44"/>
        <v>0.14861111111111108</v>
      </c>
      <c r="AA455" s="29"/>
    </row>
    <row r="456" spans="1:27" x14ac:dyDescent="0.3">
      <c r="A456" s="183" t="s">
        <v>5922</v>
      </c>
      <c r="B456" s="68" t="s">
        <v>5923</v>
      </c>
      <c r="C456" s="2" t="s">
        <v>1</v>
      </c>
      <c r="D456" s="2">
        <v>50</v>
      </c>
      <c r="E456" s="6">
        <v>25404</v>
      </c>
      <c r="F456" s="7">
        <v>43914.58803240741</v>
      </c>
      <c r="G456" s="69" t="s">
        <v>4</v>
      </c>
      <c r="H456" s="68">
        <v>1000</v>
      </c>
      <c r="I456" s="8">
        <f t="shared" si="41"/>
        <v>10.1010101010101</v>
      </c>
      <c r="J456" s="93">
        <v>1.1020000000000001</v>
      </c>
      <c r="K456" s="69">
        <v>99</v>
      </c>
      <c r="L456" s="68">
        <v>523</v>
      </c>
      <c r="M456" s="8">
        <f t="shared" si="42"/>
        <v>5.2828282828282829</v>
      </c>
      <c r="N456" s="93">
        <v>0.77</v>
      </c>
      <c r="O456" s="69">
        <v>99</v>
      </c>
      <c r="P456" s="181">
        <f t="shared" si="43"/>
        <v>1.9120458891013383</v>
      </c>
      <c r="Q456" s="77" t="s">
        <v>1357</v>
      </c>
      <c r="V456" s="84">
        <v>0.44930555555555557</v>
      </c>
      <c r="W456" s="85">
        <v>0.59722222222222221</v>
      </c>
      <c r="X456" s="86">
        <f t="shared" si="44"/>
        <v>0.14791666666666664</v>
      </c>
      <c r="AA456" s="29"/>
    </row>
    <row r="457" spans="1:27" x14ac:dyDescent="0.3">
      <c r="A457" s="183" t="s">
        <v>2339</v>
      </c>
      <c r="B457" s="68" t="s">
        <v>182</v>
      </c>
      <c r="C457" s="2" t="s">
        <v>1</v>
      </c>
      <c r="D457" s="2">
        <v>41</v>
      </c>
      <c r="E457" s="6">
        <v>28814</v>
      </c>
      <c r="F457" s="7">
        <v>43914.602210648147</v>
      </c>
      <c r="G457" s="69" t="s">
        <v>4</v>
      </c>
      <c r="H457" s="68">
        <v>1053</v>
      </c>
      <c r="I457" s="8">
        <f t="shared" si="41"/>
        <v>10.636363636363637</v>
      </c>
      <c r="J457" s="93">
        <v>1.1200000000000001</v>
      </c>
      <c r="K457" s="69">
        <v>99</v>
      </c>
      <c r="L457" s="68">
        <v>333</v>
      </c>
      <c r="M457" s="8">
        <f t="shared" si="42"/>
        <v>3.3636363636363638</v>
      </c>
      <c r="N457" s="93">
        <v>0.504</v>
      </c>
      <c r="O457" s="69">
        <v>99</v>
      </c>
      <c r="P457" s="181">
        <f t="shared" si="43"/>
        <v>3.1621621621621623</v>
      </c>
      <c r="Q457" s="77" t="s">
        <v>1357</v>
      </c>
      <c r="V457" s="84">
        <v>0.45624999999999999</v>
      </c>
      <c r="W457" s="85">
        <v>0.61805555555555558</v>
      </c>
      <c r="X457" s="86">
        <f t="shared" si="44"/>
        <v>0.16180555555555559</v>
      </c>
      <c r="AA457" s="29"/>
    </row>
    <row r="458" spans="1:27" x14ac:dyDescent="0.3">
      <c r="A458" s="183" t="s">
        <v>9998</v>
      </c>
      <c r="B458" s="68" t="s">
        <v>9999</v>
      </c>
      <c r="C458" s="2" t="s">
        <v>6</v>
      </c>
      <c r="D458" s="2">
        <v>61</v>
      </c>
      <c r="E458" s="6">
        <v>21300</v>
      </c>
      <c r="F458" s="7">
        <v>43914.620486111111</v>
      </c>
      <c r="G458" s="69" t="s">
        <v>4</v>
      </c>
      <c r="H458" s="68">
        <v>1249</v>
      </c>
      <c r="I458" s="8">
        <f t="shared" si="41"/>
        <v>12.616161616161616</v>
      </c>
      <c r="J458" s="93">
        <v>1.0760000000000001</v>
      </c>
      <c r="K458" s="69">
        <v>99</v>
      </c>
      <c r="L458" s="68">
        <v>535</v>
      </c>
      <c r="M458" s="8">
        <f t="shared" si="42"/>
        <v>5.404040404040404</v>
      </c>
      <c r="N458" s="93">
        <v>0.88</v>
      </c>
      <c r="O458" s="69">
        <v>99</v>
      </c>
      <c r="P458" s="181">
        <f t="shared" si="43"/>
        <v>2.3345794392523365</v>
      </c>
      <c r="Q458" s="77" t="s">
        <v>1357</v>
      </c>
      <c r="V458" s="84">
        <v>0.48125000000000001</v>
      </c>
      <c r="W458" s="85">
        <v>0.63194444444444442</v>
      </c>
      <c r="X458" s="86">
        <f t="shared" si="44"/>
        <v>0.15069444444444441</v>
      </c>
      <c r="AA458" s="29"/>
    </row>
    <row r="459" spans="1:27" x14ac:dyDescent="0.3">
      <c r="A459" s="183" t="s">
        <v>10000</v>
      </c>
      <c r="B459" s="68" t="s">
        <v>10001</v>
      </c>
      <c r="C459" s="2" t="s">
        <v>6</v>
      </c>
      <c r="D459" s="2">
        <v>37</v>
      </c>
      <c r="E459" s="6">
        <v>30053</v>
      </c>
      <c r="F459" s="7">
        <v>43914.640694444446</v>
      </c>
      <c r="G459" s="69" t="s">
        <v>4</v>
      </c>
      <c r="H459" s="68">
        <v>823</v>
      </c>
      <c r="I459" s="8">
        <f t="shared" si="41"/>
        <v>8.23</v>
      </c>
      <c r="J459" s="93">
        <v>0.81499999999999995</v>
      </c>
      <c r="K459" s="69">
        <v>100</v>
      </c>
      <c r="L459" s="68">
        <v>274</v>
      </c>
      <c r="M459" s="8">
        <f t="shared" si="42"/>
        <v>2.74</v>
      </c>
      <c r="N459" s="93">
        <v>0.505</v>
      </c>
      <c r="O459" s="69">
        <v>100</v>
      </c>
      <c r="P459" s="181">
        <f t="shared" si="43"/>
        <v>3.0036496350364961</v>
      </c>
      <c r="Q459" s="77" t="s">
        <v>1357</v>
      </c>
      <c r="V459" s="84">
        <v>0.48472222222222222</v>
      </c>
      <c r="W459" s="85">
        <v>0.64583333333333337</v>
      </c>
      <c r="X459" s="86">
        <f t="shared" si="44"/>
        <v>0.16111111111111115</v>
      </c>
      <c r="AA459" s="29"/>
    </row>
    <row r="460" spans="1:27" x14ac:dyDescent="0.3">
      <c r="A460" s="183" t="s">
        <v>10002</v>
      </c>
      <c r="B460" s="68" t="s">
        <v>42</v>
      </c>
      <c r="C460" s="2" t="s">
        <v>1</v>
      </c>
      <c r="D460" s="2">
        <v>50</v>
      </c>
      <c r="E460" s="6">
        <v>25316</v>
      </c>
      <c r="F460" s="7">
        <v>43915.507592592592</v>
      </c>
      <c r="G460" s="69" t="s">
        <v>4</v>
      </c>
      <c r="H460" s="68">
        <v>2453</v>
      </c>
      <c r="I460" s="8">
        <f t="shared" si="41"/>
        <v>24.777777777777779</v>
      </c>
      <c r="J460" s="93">
        <v>1.44</v>
      </c>
      <c r="K460" s="69">
        <v>99</v>
      </c>
      <c r="L460" s="68">
        <v>557</v>
      </c>
      <c r="M460" s="8">
        <f t="shared" si="42"/>
        <v>5.6262626262626263</v>
      </c>
      <c r="N460" s="93">
        <v>0.85199999999999998</v>
      </c>
      <c r="O460" s="69">
        <v>99</v>
      </c>
      <c r="P460" s="181">
        <f t="shared" si="43"/>
        <v>4.4039497307001794</v>
      </c>
      <c r="Q460" s="77" t="s">
        <v>1357</v>
      </c>
      <c r="V460" s="84">
        <v>0.37708333333333338</v>
      </c>
      <c r="W460" s="85">
        <v>0.52013888888888882</v>
      </c>
      <c r="X460" s="86">
        <f t="shared" si="44"/>
        <v>0.14305555555555544</v>
      </c>
      <c r="AA460" s="29"/>
    </row>
    <row r="461" spans="1:27" x14ac:dyDescent="0.3">
      <c r="A461" s="183" t="s">
        <v>10003</v>
      </c>
      <c r="B461" s="68" t="s">
        <v>1029</v>
      </c>
      <c r="C461" s="2" t="s">
        <v>1</v>
      </c>
      <c r="D461" s="2">
        <v>47</v>
      </c>
      <c r="E461" s="6">
        <v>26469</v>
      </c>
      <c r="F461" s="7">
        <v>43915.611122685186</v>
      </c>
      <c r="G461" s="69" t="s">
        <v>4</v>
      </c>
      <c r="H461" s="68">
        <v>2387</v>
      </c>
      <c r="I461" s="8">
        <f t="shared" si="41"/>
        <v>24.111111111111111</v>
      </c>
      <c r="J461" s="93">
        <v>2.1419999999999999</v>
      </c>
      <c r="K461" s="69">
        <v>99</v>
      </c>
      <c r="L461" s="68">
        <v>486</v>
      </c>
      <c r="M461" s="8">
        <f t="shared" si="42"/>
        <v>4.9090909090909092</v>
      </c>
      <c r="N461" s="93">
        <v>0.71599999999999997</v>
      </c>
      <c r="O461" s="69">
        <v>99</v>
      </c>
      <c r="P461" s="181">
        <f t="shared" si="43"/>
        <v>4.9115226337448554</v>
      </c>
      <c r="Q461" s="77" t="s">
        <v>1357</v>
      </c>
      <c r="V461" s="84">
        <v>0.48333333333333334</v>
      </c>
      <c r="W461" s="85">
        <v>0.61944444444444446</v>
      </c>
      <c r="X461" s="86">
        <f t="shared" si="44"/>
        <v>0.13611111111111113</v>
      </c>
      <c r="AA461" s="29"/>
    </row>
    <row r="462" spans="1:27" x14ac:dyDescent="0.3">
      <c r="A462" s="183" t="s">
        <v>10004</v>
      </c>
      <c r="B462" s="68" t="s">
        <v>10005</v>
      </c>
      <c r="C462" s="2" t="s">
        <v>6</v>
      </c>
      <c r="D462" s="2">
        <v>41</v>
      </c>
      <c r="E462" s="6">
        <v>28607</v>
      </c>
      <c r="F462" s="7">
        <v>43915.626435185186</v>
      </c>
      <c r="G462" s="69" t="s">
        <v>4</v>
      </c>
      <c r="H462" s="68">
        <v>1337</v>
      </c>
      <c r="I462" s="8">
        <f t="shared" si="41"/>
        <v>13.505050505050505</v>
      </c>
      <c r="J462" s="93">
        <v>1.6679999999999999</v>
      </c>
      <c r="K462" s="69">
        <v>99</v>
      </c>
      <c r="L462" s="68">
        <v>358</v>
      </c>
      <c r="M462" s="8">
        <f t="shared" si="42"/>
        <v>3.6161616161616164</v>
      </c>
      <c r="N462" s="93">
        <v>0.60099999999999998</v>
      </c>
      <c r="O462" s="69">
        <v>99</v>
      </c>
      <c r="P462" s="181">
        <f t="shared" si="43"/>
        <v>3.7346368715083798</v>
      </c>
      <c r="Q462" s="77" t="s">
        <v>1357</v>
      </c>
      <c r="V462" s="84">
        <v>0.49791666666666662</v>
      </c>
      <c r="W462" s="85">
        <v>0.63888888888888895</v>
      </c>
      <c r="X462" s="86">
        <f t="shared" si="44"/>
        <v>0.14097222222222233</v>
      </c>
      <c r="AA462" s="29"/>
    </row>
    <row r="463" spans="1:27" x14ac:dyDescent="0.3">
      <c r="A463" s="183" t="s">
        <v>10006</v>
      </c>
      <c r="B463" s="68" t="s">
        <v>10007</v>
      </c>
      <c r="C463" s="2" t="s">
        <v>6</v>
      </c>
      <c r="D463" s="2">
        <v>59</v>
      </c>
      <c r="E463" s="6">
        <v>22257</v>
      </c>
      <c r="F463" s="7">
        <v>43915.674479166664</v>
      </c>
      <c r="G463" s="69" t="s">
        <v>4</v>
      </c>
      <c r="H463" s="68">
        <v>1918</v>
      </c>
      <c r="I463" s="8">
        <f t="shared" si="41"/>
        <v>19.373737373737374</v>
      </c>
      <c r="J463" s="93">
        <v>2.008</v>
      </c>
      <c r="K463" s="69">
        <v>99</v>
      </c>
      <c r="L463" s="68">
        <v>503</v>
      </c>
      <c r="M463" s="8">
        <f t="shared" si="42"/>
        <v>5.0808080808080804</v>
      </c>
      <c r="N463" s="93">
        <v>0.56599999999999995</v>
      </c>
      <c r="O463" s="69">
        <v>99</v>
      </c>
      <c r="P463" s="181">
        <f t="shared" si="43"/>
        <v>3.8131212723658052</v>
      </c>
      <c r="Q463" s="77" t="s">
        <v>1357</v>
      </c>
      <c r="V463" s="84">
        <v>0.54027777777777775</v>
      </c>
      <c r="W463" s="85">
        <v>0.66666666666666663</v>
      </c>
      <c r="X463" s="86">
        <f t="shared" si="44"/>
        <v>0.12638888888888888</v>
      </c>
      <c r="AA463" s="29"/>
    </row>
    <row r="464" spans="1:27" x14ac:dyDescent="0.3">
      <c r="A464" s="183" t="s">
        <v>10008</v>
      </c>
      <c r="B464" s="68" t="s">
        <v>10009</v>
      </c>
      <c r="C464" s="2" t="s">
        <v>1</v>
      </c>
      <c r="D464" s="2">
        <v>64</v>
      </c>
      <c r="E464" s="6">
        <v>20497</v>
      </c>
      <c r="F464" s="7">
        <v>43916.511412037034</v>
      </c>
      <c r="G464" s="69" t="s">
        <v>4</v>
      </c>
      <c r="H464" s="68">
        <v>2007</v>
      </c>
      <c r="I464" s="8">
        <f t="shared" si="41"/>
        <v>20.272727272727273</v>
      </c>
      <c r="J464" s="93">
        <v>1.6950000000000001</v>
      </c>
      <c r="K464" s="69">
        <v>99</v>
      </c>
      <c r="L464" s="68">
        <v>485</v>
      </c>
      <c r="M464" s="8">
        <f t="shared" si="42"/>
        <v>4.8989898989898988</v>
      </c>
      <c r="N464" s="93">
        <v>0.78900000000000003</v>
      </c>
      <c r="O464" s="69">
        <v>99</v>
      </c>
      <c r="P464" s="181">
        <f t="shared" si="43"/>
        <v>4.1381443298969076</v>
      </c>
      <c r="Q464" s="77" t="s">
        <v>1357</v>
      </c>
      <c r="V464" s="84">
        <v>0.37013888888888885</v>
      </c>
      <c r="W464" s="85">
        <v>0.5180555555555556</v>
      </c>
      <c r="X464" s="86">
        <f t="shared" si="44"/>
        <v>0.14791666666666675</v>
      </c>
      <c r="AA464" s="29"/>
    </row>
    <row r="465" spans="1:27" x14ac:dyDescent="0.3">
      <c r="A465" s="183" t="s">
        <v>10010</v>
      </c>
      <c r="B465" s="68" t="s">
        <v>10011</v>
      </c>
      <c r="C465" s="2" t="s">
        <v>6</v>
      </c>
      <c r="D465" s="2">
        <v>62</v>
      </c>
      <c r="E465" s="6">
        <v>21203</v>
      </c>
      <c r="F465" s="7">
        <v>43916.620937500003</v>
      </c>
      <c r="G465" s="69" t="s">
        <v>4</v>
      </c>
      <c r="H465" s="68">
        <v>1081</v>
      </c>
      <c r="I465" s="8">
        <f t="shared" si="41"/>
        <v>10.919191919191919</v>
      </c>
      <c r="J465" s="93">
        <v>1.516</v>
      </c>
      <c r="K465" s="69">
        <v>99</v>
      </c>
      <c r="L465" s="68">
        <v>366</v>
      </c>
      <c r="M465" s="8">
        <f t="shared" si="42"/>
        <v>3.6969696969696968</v>
      </c>
      <c r="N465" s="93">
        <v>0.56200000000000006</v>
      </c>
      <c r="O465" s="69">
        <v>99</v>
      </c>
      <c r="P465" s="181">
        <f t="shared" si="43"/>
        <v>2.9535519125683058</v>
      </c>
      <c r="Q465" s="77" t="s">
        <v>1357</v>
      </c>
      <c r="V465" s="84">
        <v>0.47291666666666665</v>
      </c>
      <c r="W465" s="85">
        <v>0.63194444444444442</v>
      </c>
      <c r="X465" s="86">
        <f t="shared" si="44"/>
        <v>0.15902777777777777</v>
      </c>
      <c r="AA465" s="29"/>
    </row>
    <row r="466" spans="1:27" x14ac:dyDescent="0.3">
      <c r="A466" s="183" t="s">
        <v>10012</v>
      </c>
      <c r="B466" s="68" t="s">
        <v>10013</v>
      </c>
      <c r="C466" s="2" t="s">
        <v>6</v>
      </c>
      <c r="D466" s="2">
        <v>64</v>
      </c>
      <c r="E466" s="6">
        <v>20536</v>
      </c>
      <c r="F466" s="7">
        <v>43917.498356481483</v>
      </c>
      <c r="G466" s="69" t="s">
        <v>4</v>
      </c>
      <c r="H466" s="68">
        <v>2012</v>
      </c>
      <c r="I466" s="8">
        <f t="shared" si="41"/>
        <v>20.323232323232322</v>
      </c>
      <c r="J466" s="93">
        <v>1.7190000000000001</v>
      </c>
      <c r="K466" s="69">
        <v>99</v>
      </c>
      <c r="L466" s="68">
        <v>863</v>
      </c>
      <c r="M466" s="8">
        <f t="shared" si="42"/>
        <v>8.717171717171718</v>
      </c>
      <c r="N466" s="93">
        <v>0.95899999999999996</v>
      </c>
      <c r="O466" s="69">
        <v>99</v>
      </c>
      <c r="P466" s="181">
        <f t="shared" si="43"/>
        <v>2.3314020857473925</v>
      </c>
      <c r="Q466" s="77" t="s">
        <v>1357</v>
      </c>
      <c r="V466" s="84">
        <v>0.38055555555555554</v>
      </c>
      <c r="W466" s="85">
        <v>0.51736111111111105</v>
      </c>
      <c r="X466" s="86">
        <f t="shared" si="44"/>
        <v>0.13680555555555551</v>
      </c>
      <c r="AA466" s="29"/>
    </row>
    <row r="467" spans="1:27" x14ac:dyDescent="0.3">
      <c r="A467" s="183" t="s">
        <v>10014</v>
      </c>
      <c r="B467" s="68" t="s">
        <v>1506</v>
      </c>
      <c r="C467" s="2" t="s">
        <v>1</v>
      </c>
      <c r="D467" s="2">
        <v>48</v>
      </c>
      <c r="E467" s="6">
        <v>26375</v>
      </c>
      <c r="F467" s="7">
        <v>43920.510601851849</v>
      </c>
      <c r="G467" s="69" t="s">
        <v>4</v>
      </c>
      <c r="H467" s="68">
        <v>1768</v>
      </c>
      <c r="I467" s="8">
        <f t="shared" si="41"/>
        <v>17.858585858585858</v>
      </c>
      <c r="J467" s="93">
        <v>1.4710000000000001</v>
      </c>
      <c r="K467" s="69">
        <v>99</v>
      </c>
      <c r="L467" s="68">
        <v>642</v>
      </c>
      <c r="M467" s="8">
        <f t="shared" si="42"/>
        <v>6.4848484848484844</v>
      </c>
      <c r="N467" s="93">
        <v>0.73399999999999999</v>
      </c>
      <c r="O467" s="69">
        <v>99</v>
      </c>
      <c r="P467" s="181">
        <f t="shared" si="43"/>
        <v>2.753894080996885</v>
      </c>
      <c r="Q467" s="77" t="s">
        <v>1357</v>
      </c>
      <c r="V467" s="84">
        <v>0.40277777777777773</v>
      </c>
      <c r="W467" s="85">
        <v>0.52083333333333337</v>
      </c>
      <c r="X467" s="86">
        <f t="shared" si="44"/>
        <v>0.11805555555555564</v>
      </c>
      <c r="AA467" s="29"/>
    </row>
    <row r="468" spans="1:27" x14ac:dyDescent="0.3">
      <c r="A468" s="183" t="s">
        <v>10015</v>
      </c>
      <c r="B468" s="68" t="s">
        <v>391</v>
      </c>
      <c r="C468" s="2" t="s">
        <v>1</v>
      </c>
      <c r="D468" s="2">
        <v>65</v>
      </c>
      <c r="E468" s="6">
        <v>19862</v>
      </c>
      <c r="F468" s="7">
        <v>43920.52270833333</v>
      </c>
      <c r="G468" s="69" t="s">
        <v>4</v>
      </c>
      <c r="H468" s="68">
        <v>1933</v>
      </c>
      <c r="I468" s="8">
        <f t="shared" si="41"/>
        <v>19.525252525252526</v>
      </c>
      <c r="J468" s="93">
        <v>1.304</v>
      </c>
      <c r="K468" s="69">
        <v>99</v>
      </c>
      <c r="L468" s="68">
        <v>800</v>
      </c>
      <c r="M468" s="8">
        <f t="shared" si="42"/>
        <v>8.0808080808080813</v>
      </c>
      <c r="N468" s="93">
        <v>1.44</v>
      </c>
      <c r="O468" s="69">
        <v>99</v>
      </c>
      <c r="P468" s="181">
        <f t="shared" si="43"/>
        <v>2.4162499999999998</v>
      </c>
      <c r="Q468" s="77" t="s">
        <v>1357</v>
      </c>
      <c r="V468" s="84">
        <v>0.41111111111111115</v>
      </c>
      <c r="W468" s="85">
        <v>0.53888888888888886</v>
      </c>
      <c r="X468" s="86">
        <f t="shared" si="44"/>
        <v>0.12777777777777771</v>
      </c>
      <c r="AA468" s="29"/>
    </row>
    <row r="469" spans="1:27" x14ac:dyDescent="0.3">
      <c r="A469" s="183" t="s">
        <v>10016</v>
      </c>
      <c r="B469" s="68" t="s">
        <v>10017</v>
      </c>
      <c r="C469" s="2" t="s">
        <v>6</v>
      </c>
      <c r="D469" s="2">
        <v>67</v>
      </c>
      <c r="E469" s="6">
        <v>19119</v>
      </c>
      <c r="F469" s="7">
        <v>43920.56763888889</v>
      </c>
      <c r="G469" s="69" t="s">
        <v>4</v>
      </c>
      <c r="H469" s="68">
        <v>2107</v>
      </c>
      <c r="I469" s="8">
        <f t="shared" si="41"/>
        <v>21.282828282828284</v>
      </c>
      <c r="J469" s="93">
        <v>1.492</v>
      </c>
      <c r="K469" s="69">
        <v>99</v>
      </c>
      <c r="L469" s="68">
        <v>722</v>
      </c>
      <c r="M469" s="8">
        <f t="shared" si="42"/>
        <v>7.2929292929292933</v>
      </c>
      <c r="N469" s="93">
        <v>0.89500000000000002</v>
      </c>
      <c r="O469" s="69">
        <v>99</v>
      </c>
      <c r="P469" s="181">
        <f t="shared" si="43"/>
        <v>2.9182825484764541</v>
      </c>
      <c r="Q469" s="77" t="s">
        <v>1357</v>
      </c>
      <c r="V469" s="84">
        <v>0.45208333333333334</v>
      </c>
      <c r="W469" s="85">
        <v>0.57291666666666663</v>
      </c>
      <c r="X469" s="86">
        <f t="shared" si="44"/>
        <v>0.12083333333333329</v>
      </c>
      <c r="AA469" s="29"/>
    </row>
    <row r="470" spans="1:27" x14ac:dyDescent="0.3">
      <c r="A470" s="183" t="s">
        <v>10018</v>
      </c>
      <c r="B470" s="68" t="s">
        <v>10019</v>
      </c>
      <c r="C470" s="2" t="s">
        <v>1</v>
      </c>
      <c r="D470" s="2">
        <v>47</v>
      </c>
      <c r="E470" s="6">
        <v>26397</v>
      </c>
      <c r="F470" s="7">
        <v>43920.590752314813</v>
      </c>
      <c r="G470" s="69" t="s">
        <v>4</v>
      </c>
      <c r="H470" s="68">
        <v>1474</v>
      </c>
      <c r="I470" s="8">
        <f t="shared" si="41"/>
        <v>14.74</v>
      </c>
      <c r="J470" s="93">
        <v>1.91</v>
      </c>
      <c r="K470" s="69">
        <v>100</v>
      </c>
      <c r="L470" s="68">
        <v>355</v>
      </c>
      <c r="M470" s="8">
        <f t="shared" si="42"/>
        <v>3.55</v>
      </c>
      <c r="N470" s="93">
        <v>0.67200000000000004</v>
      </c>
      <c r="O470" s="69">
        <v>100</v>
      </c>
      <c r="P470" s="181">
        <f t="shared" si="43"/>
        <v>4.1521126760563387</v>
      </c>
      <c r="Q470" s="77" t="s">
        <v>1357</v>
      </c>
      <c r="V470" s="84">
        <v>0.44861111111111113</v>
      </c>
      <c r="W470" s="85">
        <v>0.58333333333333337</v>
      </c>
      <c r="X470" s="86">
        <f t="shared" si="44"/>
        <v>0.13472222222222224</v>
      </c>
      <c r="AA470" s="29"/>
    </row>
    <row r="471" spans="1:27" x14ac:dyDescent="0.3">
      <c r="A471" s="183" t="s">
        <v>10020</v>
      </c>
      <c r="B471" s="68" t="s">
        <v>10021</v>
      </c>
      <c r="C471" s="2" t="s">
        <v>1</v>
      </c>
      <c r="D471" s="2">
        <v>47</v>
      </c>
      <c r="E471" s="6">
        <v>26454</v>
      </c>
      <c r="F471" s="7">
        <v>43920.640173611115</v>
      </c>
      <c r="G471" s="69" t="s">
        <v>4</v>
      </c>
      <c r="H471" s="68">
        <v>2111</v>
      </c>
      <c r="I471" s="8">
        <f t="shared" si="41"/>
        <v>21.323232323232322</v>
      </c>
      <c r="J471" s="93">
        <v>1.4419999999999999</v>
      </c>
      <c r="K471" s="69">
        <v>99</v>
      </c>
      <c r="L471" s="68">
        <v>713</v>
      </c>
      <c r="M471" s="8">
        <f t="shared" si="42"/>
        <v>7.2020202020202024</v>
      </c>
      <c r="N471" s="93">
        <v>0.90300000000000002</v>
      </c>
      <c r="O471" s="69">
        <v>99</v>
      </c>
      <c r="P471" s="181">
        <f t="shared" si="43"/>
        <v>2.960729312762973</v>
      </c>
      <c r="Q471" s="77" t="s">
        <v>1357</v>
      </c>
      <c r="V471" s="84">
        <v>0.52569444444444446</v>
      </c>
      <c r="W471" s="85">
        <v>0.64583333333333337</v>
      </c>
      <c r="X471" s="86">
        <f t="shared" si="44"/>
        <v>0.12013888888888891</v>
      </c>
      <c r="AA471" s="29"/>
    </row>
    <row r="472" spans="1:27" x14ac:dyDescent="0.3">
      <c r="A472" s="183" t="s">
        <v>10022</v>
      </c>
      <c r="B472" s="68" t="s">
        <v>392</v>
      </c>
      <c r="C472" s="2" t="s">
        <v>1</v>
      </c>
      <c r="D472" s="2">
        <v>49</v>
      </c>
      <c r="E472" s="6">
        <v>25659</v>
      </c>
      <c r="F472" s="7">
        <v>43920.651770833334</v>
      </c>
      <c r="G472" s="69" t="s">
        <v>4</v>
      </c>
      <c r="H472" s="68">
        <v>1468</v>
      </c>
      <c r="I472" s="8">
        <f t="shared" si="41"/>
        <v>14.828282828282829</v>
      </c>
      <c r="J472" s="93">
        <v>1.5049999999999999</v>
      </c>
      <c r="K472" s="69">
        <v>99</v>
      </c>
      <c r="L472" s="68">
        <v>381</v>
      </c>
      <c r="M472" s="8">
        <f t="shared" si="42"/>
        <v>3.8484848484848486</v>
      </c>
      <c r="N472" s="93">
        <v>0.67600000000000005</v>
      </c>
      <c r="O472" s="69">
        <v>99</v>
      </c>
      <c r="P472" s="181">
        <f t="shared" si="43"/>
        <v>3.8530183727034122</v>
      </c>
      <c r="Q472" s="77" t="s">
        <v>1357</v>
      </c>
      <c r="V472" s="84">
        <v>0.51736111111111105</v>
      </c>
      <c r="W472" s="85">
        <v>0.65972222222222221</v>
      </c>
      <c r="X472" s="86">
        <f t="shared" si="44"/>
        <v>0.14236111111111116</v>
      </c>
      <c r="AA472" s="29"/>
    </row>
    <row r="473" spans="1:27" x14ac:dyDescent="0.3">
      <c r="A473" s="183" t="s">
        <v>3862</v>
      </c>
      <c r="B473" s="68" t="s">
        <v>462</v>
      </c>
      <c r="C473" s="2" t="s">
        <v>1</v>
      </c>
      <c r="D473" s="2">
        <v>62</v>
      </c>
      <c r="E473" s="6">
        <v>21187</v>
      </c>
      <c r="F473" s="7">
        <v>43921.614537037036</v>
      </c>
      <c r="G473" s="69" t="s">
        <v>4</v>
      </c>
      <c r="H473" s="68">
        <v>2429</v>
      </c>
      <c r="I473" s="8">
        <f t="shared" si="41"/>
        <v>24.535353535353536</v>
      </c>
      <c r="J473" s="93">
        <v>2.0720000000000001</v>
      </c>
      <c r="K473" s="69">
        <v>99</v>
      </c>
      <c r="L473" s="68">
        <v>514</v>
      </c>
      <c r="M473" s="8">
        <f t="shared" si="42"/>
        <v>5.191919191919192</v>
      </c>
      <c r="N473" s="93">
        <v>0.877</v>
      </c>
      <c r="O473" s="69">
        <v>99</v>
      </c>
      <c r="P473" s="181">
        <f t="shared" si="43"/>
        <v>4.7256809338521402</v>
      </c>
      <c r="Q473" s="77" t="s">
        <v>1357</v>
      </c>
      <c r="V473" s="84">
        <v>0.47013888888888888</v>
      </c>
      <c r="W473" s="85">
        <v>0.625</v>
      </c>
      <c r="X473" s="86">
        <f t="shared" si="44"/>
        <v>0.15486111111111112</v>
      </c>
      <c r="AA473" s="29"/>
    </row>
    <row r="474" spans="1:27" x14ac:dyDescent="0.3">
      <c r="A474" s="183" t="s">
        <v>3879</v>
      </c>
      <c r="B474" s="68" t="s">
        <v>845</v>
      </c>
      <c r="C474" s="2" t="s">
        <v>1</v>
      </c>
      <c r="D474" s="2">
        <v>47</v>
      </c>
      <c r="E474" s="6">
        <v>26707</v>
      </c>
      <c r="F474" s="7">
        <v>43921.633043981485</v>
      </c>
      <c r="G474" s="69" t="s">
        <v>4</v>
      </c>
      <c r="H474" s="68">
        <v>1556</v>
      </c>
      <c r="I474" s="8">
        <f t="shared" si="41"/>
        <v>15.56</v>
      </c>
      <c r="J474" s="93">
        <v>1.61</v>
      </c>
      <c r="K474" s="69">
        <v>100</v>
      </c>
      <c r="L474" s="68">
        <v>311</v>
      </c>
      <c r="M474" s="8">
        <f t="shared" si="42"/>
        <v>3.11</v>
      </c>
      <c r="N474" s="93">
        <v>0.65</v>
      </c>
      <c r="O474" s="69">
        <v>100</v>
      </c>
      <c r="P474" s="181">
        <f t="shared" si="43"/>
        <v>5.0032154340836019</v>
      </c>
      <c r="Q474" s="77" t="s">
        <v>1357</v>
      </c>
      <c r="V474" s="84">
        <v>0.47361111111111115</v>
      </c>
      <c r="W474" s="85">
        <v>0.63888888888888895</v>
      </c>
      <c r="X474" s="86">
        <f t="shared" si="44"/>
        <v>0.1652777777777778</v>
      </c>
      <c r="AA474" s="29"/>
    </row>
    <row r="475" spans="1:27" x14ac:dyDescent="0.3">
      <c r="A475" s="183" t="s">
        <v>10025</v>
      </c>
      <c r="B475" s="68" t="s">
        <v>10026</v>
      </c>
      <c r="C475" s="2" t="s">
        <v>6</v>
      </c>
      <c r="D475" s="2">
        <v>21</v>
      </c>
      <c r="E475" s="6">
        <v>35977</v>
      </c>
      <c r="F475" s="7">
        <v>43921.658182870371</v>
      </c>
      <c r="G475" s="69" t="s">
        <v>4</v>
      </c>
      <c r="H475" s="68">
        <v>2634</v>
      </c>
      <c r="I475" s="8">
        <f t="shared" si="41"/>
        <v>26.877551020408163</v>
      </c>
      <c r="J475" s="93">
        <v>2.23</v>
      </c>
      <c r="K475" s="69">
        <v>98</v>
      </c>
      <c r="L475" s="68">
        <v>902</v>
      </c>
      <c r="M475" s="8">
        <f t="shared" si="42"/>
        <v>9.204081632653061</v>
      </c>
      <c r="N475" s="93">
        <v>1.1120000000000001</v>
      </c>
      <c r="O475" s="69">
        <v>98</v>
      </c>
      <c r="P475" s="181">
        <f t="shared" si="43"/>
        <v>2.920177383592018</v>
      </c>
      <c r="Q475" s="77" t="s">
        <v>1357</v>
      </c>
      <c r="V475" s="84">
        <v>0.53125</v>
      </c>
      <c r="W475" s="85">
        <v>0.68055555555555547</v>
      </c>
      <c r="X475" s="86">
        <f t="shared" si="44"/>
        <v>0.14930555555555547</v>
      </c>
      <c r="AA475" s="29"/>
    </row>
    <row r="476" spans="1:27" x14ac:dyDescent="0.3">
      <c r="A476" s="183" t="s">
        <v>10683</v>
      </c>
      <c r="B476" s="68" t="s">
        <v>10684</v>
      </c>
      <c r="C476" s="2" t="s">
        <v>6</v>
      </c>
      <c r="D476" s="2">
        <v>50</v>
      </c>
      <c r="E476" s="6">
        <v>25591</v>
      </c>
      <c r="F476" s="7">
        <v>43922.571712962963</v>
      </c>
      <c r="G476" s="69" t="s">
        <v>4</v>
      </c>
      <c r="H476" s="68">
        <v>1047</v>
      </c>
      <c r="I476" s="8">
        <f t="shared" si="41"/>
        <v>10.47</v>
      </c>
      <c r="J476" s="2">
        <v>1.359</v>
      </c>
      <c r="K476" s="69">
        <v>100</v>
      </c>
      <c r="L476" s="68">
        <v>303</v>
      </c>
      <c r="M476" s="8">
        <f t="shared" si="42"/>
        <v>3.03</v>
      </c>
      <c r="N476" s="2">
        <v>0.57699999999999996</v>
      </c>
      <c r="O476" s="69">
        <v>100</v>
      </c>
      <c r="P476" s="181">
        <f t="shared" si="43"/>
        <v>3.4554455445544559</v>
      </c>
      <c r="Q476" s="77" t="s">
        <v>1357</v>
      </c>
      <c r="V476" s="84">
        <v>0.40486111111111112</v>
      </c>
      <c r="W476" s="85">
        <v>0.5625</v>
      </c>
      <c r="X476" s="86">
        <f t="shared" si="44"/>
        <v>0.15763888888888888</v>
      </c>
      <c r="AA476" s="29"/>
    </row>
    <row r="477" spans="1:27" x14ac:dyDescent="0.3">
      <c r="A477" s="183" t="s">
        <v>10685</v>
      </c>
      <c r="B477" s="68" t="s">
        <v>10686</v>
      </c>
      <c r="C477" s="2" t="s">
        <v>6</v>
      </c>
      <c r="D477" s="2">
        <v>52</v>
      </c>
      <c r="E477" s="6">
        <v>24771</v>
      </c>
      <c r="F477" s="7">
        <v>43922.582303240742</v>
      </c>
      <c r="G477" s="69" t="s">
        <v>4</v>
      </c>
      <c r="H477" s="68">
        <v>955</v>
      </c>
      <c r="I477" s="8">
        <f t="shared" si="41"/>
        <v>9.6464646464646471</v>
      </c>
      <c r="J477" s="2">
        <v>1.0029999999999999</v>
      </c>
      <c r="K477" s="69">
        <v>99</v>
      </c>
      <c r="L477" s="68">
        <v>292</v>
      </c>
      <c r="M477" s="8">
        <f t="shared" si="42"/>
        <v>2.9494949494949494</v>
      </c>
      <c r="N477" s="2">
        <v>0.503</v>
      </c>
      <c r="O477" s="69">
        <v>99</v>
      </c>
      <c r="P477" s="181">
        <f t="shared" si="43"/>
        <v>3.2705479452054798</v>
      </c>
      <c r="Q477" s="77" t="s">
        <v>1357</v>
      </c>
      <c r="V477" s="84">
        <v>0.41597222222222219</v>
      </c>
      <c r="W477" s="85">
        <v>0.58750000000000002</v>
      </c>
      <c r="X477" s="86">
        <f t="shared" si="44"/>
        <v>0.17152777777777783</v>
      </c>
      <c r="AA477" s="29"/>
    </row>
    <row r="478" spans="1:27" x14ac:dyDescent="0.3">
      <c r="A478" s="183" t="s">
        <v>10687</v>
      </c>
      <c r="B478" s="68" t="s">
        <v>794</v>
      </c>
      <c r="C478" s="2" t="s">
        <v>1</v>
      </c>
      <c r="D478" s="2">
        <v>54</v>
      </c>
      <c r="E478" s="6">
        <v>23909</v>
      </c>
      <c r="F478" s="7">
        <v>43922.602037037039</v>
      </c>
      <c r="G478" s="69" t="s">
        <v>4</v>
      </c>
      <c r="H478" s="68">
        <v>1748</v>
      </c>
      <c r="I478" s="8">
        <f t="shared" si="41"/>
        <v>17.656565656565657</v>
      </c>
      <c r="J478" s="2">
        <v>1.401</v>
      </c>
      <c r="K478" s="69">
        <v>99</v>
      </c>
      <c r="L478" s="68">
        <v>398</v>
      </c>
      <c r="M478" s="8">
        <f t="shared" si="42"/>
        <v>4.0202020202020199</v>
      </c>
      <c r="N478" s="2">
        <v>0.67</v>
      </c>
      <c r="O478" s="69">
        <v>99</v>
      </c>
      <c r="P478" s="181">
        <f t="shared" si="43"/>
        <v>4.391959798994975</v>
      </c>
      <c r="Q478" s="77" t="s">
        <v>1357</v>
      </c>
      <c r="V478" s="84">
        <v>0.46597222222222223</v>
      </c>
      <c r="W478" s="85">
        <v>0.60416666666666663</v>
      </c>
      <c r="X478" s="86">
        <f t="shared" si="44"/>
        <v>0.1381944444444444</v>
      </c>
      <c r="AA478" s="29"/>
    </row>
    <row r="479" spans="1:27" x14ac:dyDescent="0.3">
      <c r="A479" s="183" t="s">
        <v>10688</v>
      </c>
      <c r="B479" s="68" t="s">
        <v>3962</v>
      </c>
      <c r="C479" s="2" t="s">
        <v>1</v>
      </c>
      <c r="D479" s="2">
        <v>61</v>
      </c>
      <c r="E479" s="6">
        <v>21586</v>
      </c>
      <c r="F479" s="7">
        <v>43922.617824074077</v>
      </c>
      <c r="G479" s="69" t="s">
        <v>4</v>
      </c>
      <c r="H479" s="68">
        <v>3453</v>
      </c>
      <c r="I479" s="8">
        <f t="shared" si="41"/>
        <v>34.878787878787875</v>
      </c>
      <c r="J479" s="2">
        <v>2.6659999999999999</v>
      </c>
      <c r="K479" s="69">
        <v>99</v>
      </c>
      <c r="L479" s="68">
        <v>659</v>
      </c>
      <c r="M479" s="8">
        <f t="shared" si="42"/>
        <v>6.6565656565656566</v>
      </c>
      <c r="N479" s="2">
        <v>1.032</v>
      </c>
      <c r="O479" s="69">
        <v>99</v>
      </c>
      <c r="P479" s="181">
        <f t="shared" si="43"/>
        <v>5.2397572078907428</v>
      </c>
      <c r="Q479" s="77" t="s">
        <v>1357</v>
      </c>
      <c r="V479" s="84">
        <v>0.46597222222222223</v>
      </c>
      <c r="W479" s="85">
        <v>0.63541666666666663</v>
      </c>
      <c r="X479" s="86">
        <f t="shared" si="44"/>
        <v>0.1694444444444444</v>
      </c>
      <c r="AA479" s="29"/>
    </row>
    <row r="480" spans="1:27" x14ac:dyDescent="0.3">
      <c r="A480" s="183" t="s">
        <v>10689</v>
      </c>
      <c r="B480" s="68" t="s">
        <v>9799</v>
      </c>
      <c r="C480" s="2" t="s">
        <v>1</v>
      </c>
      <c r="D480" s="2">
        <v>64</v>
      </c>
      <c r="E480" s="6">
        <v>20476</v>
      </c>
      <c r="F480" s="7">
        <v>43922.639409722222</v>
      </c>
      <c r="G480" s="69" t="s">
        <v>4</v>
      </c>
      <c r="H480" s="68">
        <v>3017</v>
      </c>
      <c r="I480" s="8">
        <f t="shared" si="41"/>
        <v>30.17</v>
      </c>
      <c r="J480" s="2">
        <v>2.5670000000000002</v>
      </c>
      <c r="K480" s="69">
        <v>100</v>
      </c>
      <c r="L480" s="68">
        <v>623</v>
      </c>
      <c r="M480" s="8">
        <f t="shared" si="42"/>
        <v>6.23</v>
      </c>
      <c r="N480" s="2">
        <v>0.97299999999999998</v>
      </c>
      <c r="O480" s="69">
        <v>100</v>
      </c>
      <c r="P480" s="181">
        <f t="shared" si="43"/>
        <v>4.8426966292134832</v>
      </c>
      <c r="Q480" s="77" t="s">
        <v>1357</v>
      </c>
      <c r="V480" s="84">
        <v>0.50972222222222219</v>
      </c>
      <c r="W480" s="85">
        <v>0.64583333333333337</v>
      </c>
      <c r="X480" s="86">
        <f t="shared" si="44"/>
        <v>0.13611111111111118</v>
      </c>
      <c r="AA480" s="29"/>
    </row>
    <row r="481" spans="1:27" x14ac:dyDescent="0.3">
      <c r="A481" s="183" t="s">
        <v>10690</v>
      </c>
      <c r="B481" s="68" t="s">
        <v>837</v>
      </c>
      <c r="C481" s="2" t="s">
        <v>1</v>
      </c>
      <c r="D481" s="2">
        <v>56</v>
      </c>
      <c r="E481" s="6">
        <v>23285</v>
      </c>
      <c r="F481" s="7">
        <v>43923.591365740744</v>
      </c>
      <c r="G481" s="69" t="s">
        <v>4</v>
      </c>
      <c r="H481" s="68">
        <v>2677</v>
      </c>
      <c r="I481" s="8">
        <f t="shared" si="41"/>
        <v>26.77</v>
      </c>
      <c r="J481" s="2">
        <v>2.589</v>
      </c>
      <c r="K481" s="69">
        <v>100</v>
      </c>
      <c r="L481" s="68">
        <v>411</v>
      </c>
      <c r="M481" s="8">
        <f t="shared" si="42"/>
        <v>4.1100000000000003</v>
      </c>
      <c r="N481" s="2">
        <v>0.44700000000000001</v>
      </c>
      <c r="O481" s="69">
        <v>100</v>
      </c>
      <c r="P481" s="181">
        <f t="shared" si="43"/>
        <v>6.5133819951338197</v>
      </c>
      <c r="Q481" s="77" t="s">
        <v>1357</v>
      </c>
      <c r="V481" s="84">
        <v>0.45277777777777778</v>
      </c>
      <c r="W481" s="85">
        <v>0.60416666666666663</v>
      </c>
      <c r="X481" s="86">
        <f t="shared" si="44"/>
        <v>0.15138888888888885</v>
      </c>
      <c r="AA481" s="29"/>
    </row>
    <row r="482" spans="1:27" x14ac:dyDescent="0.3">
      <c r="A482" s="183" t="s">
        <v>10691</v>
      </c>
      <c r="B482" s="68" t="s">
        <v>10692</v>
      </c>
      <c r="C482" s="2" t="s">
        <v>1</v>
      </c>
      <c r="D482" s="2">
        <v>43</v>
      </c>
      <c r="E482" s="6">
        <v>28071</v>
      </c>
      <c r="F482" s="7">
        <v>43923.610601851855</v>
      </c>
      <c r="G482" s="69" t="s">
        <v>4</v>
      </c>
      <c r="H482" s="68">
        <v>1501</v>
      </c>
      <c r="I482" s="8">
        <f t="shared" si="41"/>
        <v>15.161616161616161</v>
      </c>
      <c r="J482" s="2">
        <v>1.353</v>
      </c>
      <c r="K482" s="69">
        <v>99</v>
      </c>
      <c r="L482" s="68">
        <v>455</v>
      </c>
      <c r="M482" s="8">
        <f t="shared" si="42"/>
        <v>4.595959595959596</v>
      </c>
      <c r="N482" s="2">
        <v>0.58799999999999997</v>
      </c>
      <c r="O482" s="69">
        <v>99</v>
      </c>
      <c r="P482" s="181">
        <f t="shared" si="43"/>
        <v>3.2989010989010987</v>
      </c>
      <c r="Q482" s="77" t="s">
        <v>1357</v>
      </c>
      <c r="V482" s="84">
        <v>0.46736111111111112</v>
      </c>
      <c r="W482" s="85">
        <v>0.61805555555555558</v>
      </c>
      <c r="X482" s="86">
        <f t="shared" si="44"/>
        <v>0.15069444444444446</v>
      </c>
      <c r="AA482" s="29"/>
    </row>
    <row r="483" spans="1:27" x14ac:dyDescent="0.3">
      <c r="A483" s="183" t="s">
        <v>10693</v>
      </c>
      <c r="B483" s="68" t="s">
        <v>10694</v>
      </c>
      <c r="C483" s="2" t="s">
        <v>1</v>
      </c>
      <c r="D483" s="2">
        <v>63</v>
      </c>
      <c r="E483" s="6">
        <v>20572</v>
      </c>
      <c r="F483" s="7">
        <v>43923.632673611108</v>
      </c>
      <c r="G483" s="69" t="s">
        <v>4</v>
      </c>
      <c r="H483" s="68">
        <v>2839</v>
      </c>
      <c r="I483" s="8">
        <f t="shared" si="41"/>
        <v>28.676767676767678</v>
      </c>
      <c r="J483" s="2">
        <v>2.4239999999999999</v>
      </c>
      <c r="K483" s="69">
        <v>99</v>
      </c>
      <c r="L483" s="68">
        <v>521</v>
      </c>
      <c r="M483" s="8">
        <f t="shared" si="42"/>
        <v>5.262626262626263</v>
      </c>
      <c r="N483" s="2">
        <v>0.97499999999999998</v>
      </c>
      <c r="O483" s="69">
        <v>99</v>
      </c>
      <c r="P483" s="181">
        <f t="shared" si="43"/>
        <v>5.4491362763915543</v>
      </c>
      <c r="Q483" s="77" t="s">
        <v>1357</v>
      </c>
      <c r="V483" s="84">
        <v>0.52152777777777781</v>
      </c>
      <c r="W483" s="85">
        <v>0.65625</v>
      </c>
      <c r="X483" s="86">
        <f t="shared" si="44"/>
        <v>0.13472222222222219</v>
      </c>
      <c r="AA483" s="29"/>
    </row>
    <row r="484" spans="1:27" x14ac:dyDescent="0.3">
      <c r="A484" s="183" t="s">
        <v>10695</v>
      </c>
      <c r="B484" s="68" t="s">
        <v>254</v>
      </c>
      <c r="C484" s="2" t="s">
        <v>6</v>
      </c>
      <c r="D484" s="2">
        <v>59</v>
      </c>
      <c r="E484" s="6">
        <v>22242</v>
      </c>
      <c r="F484" s="7">
        <v>43923.649571759262</v>
      </c>
      <c r="G484" s="69" t="s">
        <v>4</v>
      </c>
      <c r="H484" s="68">
        <v>1145</v>
      </c>
      <c r="I484" s="8">
        <f t="shared" si="41"/>
        <v>11.565656565656566</v>
      </c>
      <c r="J484" s="2">
        <v>1.2789999999999999</v>
      </c>
      <c r="K484" s="69">
        <v>99</v>
      </c>
      <c r="L484" s="68">
        <v>559</v>
      </c>
      <c r="M484" s="8">
        <f t="shared" si="42"/>
        <v>5.6464646464646462</v>
      </c>
      <c r="N484" s="2">
        <v>0.873</v>
      </c>
      <c r="O484" s="69">
        <v>99</v>
      </c>
      <c r="P484" s="181">
        <f t="shared" si="43"/>
        <v>2.0483005366726297</v>
      </c>
      <c r="Q484" s="77" t="s">
        <v>1357</v>
      </c>
      <c r="V484" s="84">
        <v>0.47916666666666669</v>
      </c>
      <c r="W484" s="85">
        <v>0.63888888888888895</v>
      </c>
      <c r="X484" s="86">
        <f t="shared" si="44"/>
        <v>0.15972222222222227</v>
      </c>
      <c r="AA484" s="29"/>
    </row>
    <row r="485" spans="1:27" x14ac:dyDescent="0.3">
      <c r="A485" s="183" t="s">
        <v>10696</v>
      </c>
      <c r="B485" s="68" t="s">
        <v>10697</v>
      </c>
      <c r="C485" s="2" t="s">
        <v>1</v>
      </c>
      <c r="D485" s="2">
        <v>42</v>
      </c>
      <c r="E485" s="6">
        <v>28574</v>
      </c>
      <c r="F485" s="7">
        <v>43924.509918981479</v>
      </c>
      <c r="G485" s="69" t="s">
        <v>4</v>
      </c>
      <c r="H485" s="68">
        <v>1253</v>
      </c>
      <c r="I485" s="8">
        <f t="shared" si="41"/>
        <v>12.53</v>
      </c>
      <c r="J485" s="2">
        <v>0.98899999999999999</v>
      </c>
      <c r="K485" s="69">
        <v>100</v>
      </c>
      <c r="L485" s="68">
        <v>522</v>
      </c>
      <c r="M485" s="8">
        <f t="shared" si="42"/>
        <v>5.22</v>
      </c>
      <c r="N485" s="2">
        <v>0.70499999999999996</v>
      </c>
      <c r="O485" s="69">
        <v>100</v>
      </c>
      <c r="P485" s="181">
        <f t="shared" si="43"/>
        <v>2.4003831417624522</v>
      </c>
      <c r="Q485" s="77" t="s">
        <v>1357</v>
      </c>
      <c r="V485" s="84">
        <v>0.36805555555555558</v>
      </c>
      <c r="W485" s="85">
        <v>0.51736111111111105</v>
      </c>
      <c r="X485" s="86">
        <f t="shared" si="44"/>
        <v>0.14930555555555547</v>
      </c>
      <c r="AA485" s="29"/>
    </row>
    <row r="486" spans="1:27" x14ac:dyDescent="0.3">
      <c r="A486" s="183" t="s">
        <v>10698</v>
      </c>
      <c r="B486" s="68" t="s">
        <v>5208</v>
      </c>
      <c r="C486" s="2" t="s">
        <v>1</v>
      </c>
      <c r="D486" s="2">
        <v>50</v>
      </c>
      <c r="E486" s="6">
        <v>25491</v>
      </c>
      <c r="F486" s="7">
        <v>43924.524629629632</v>
      </c>
      <c r="G486" s="69" t="s">
        <v>4</v>
      </c>
      <c r="H486" s="68">
        <v>1313</v>
      </c>
      <c r="I486" s="8">
        <f t="shared" si="41"/>
        <v>13.262626262626263</v>
      </c>
      <c r="J486" s="2">
        <v>1.1659999999999999</v>
      </c>
      <c r="K486" s="69">
        <v>99</v>
      </c>
      <c r="L486" s="68">
        <v>464</v>
      </c>
      <c r="M486" s="8">
        <f t="shared" si="42"/>
        <v>4.6868686868686869</v>
      </c>
      <c r="N486" s="2">
        <v>0.68</v>
      </c>
      <c r="O486" s="69">
        <v>99</v>
      </c>
      <c r="P486" s="181">
        <f t="shared" si="43"/>
        <v>2.8297413793103448</v>
      </c>
      <c r="Q486" s="77" t="s">
        <v>1357</v>
      </c>
      <c r="V486" s="84">
        <v>0.38541666666666669</v>
      </c>
      <c r="W486" s="85">
        <v>0.53125</v>
      </c>
      <c r="X486" s="86">
        <f t="shared" si="44"/>
        <v>0.14583333333333331</v>
      </c>
      <c r="AA486" s="29"/>
    </row>
    <row r="487" spans="1:27" x14ac:dyDescent="0.3">
      <c r="A487" s="183" t="s">
        <v>10699</v>
      </c>
      <c r="B487" s="68" t="s">
        <v>10700</v>
      </c>
      <c r="C487" s="2" t="s">
        <v>6</v>
      </c>
      <c r="D487" s="2">
        <v>63</v>
      </c>
      <c r="E487" s="6">
        <v>20818</v>
      </c>
      <c r="F487" s="7">
        <v>43924.531388888892</v>
      </c>
      <c r="G487" s="69" t="s">
        <v>4</v>
      </c>
      <c r="H487" s="68">
        <v>1201</v>
      </c>
      <c r="I487" s="8">
        <f t="shared" si="41"/>
        <v>12.131313131313131</v>
      </c>
      <c r="J487" s="2">
        <v>1.1659999999999999</v>
      </c>
      <c r="K487" s="69">
        <v>99</v>
      </c>
      <c r="L487" s="68">
        <v>631</v>
      </c>
      <c r="M487" s="8">
        <f t="shared" si="42"/>
        <v>6.3737373737373737</v>
      </c>
      <c r="N487" s="2">
        <v>0.82799999999999996</v>
      </c>
      <c r="O487" s="69">
        <v>99</v>
      </c>
      <c r="P487" s="181">
        <f t="shared" si="43"/>
        <v>1.9033280507131538</v>
      </c>
      <c r="Q487" s="77" t="s">
        <v>1357</v>
      </c>
      <c r="V487" s="84">
        <v>0.39513888888888887</v>
      </c>
      <c r="W487" s="85">
        <v>0.54861111111111105</v>
      </c>
      <c r="X487" s="86">
        <f t="shared" si="44"/>
        <v>0.15347222222222218</v>
      </c>
      <c r="AA487" s="29"/>
    </row>
    <row r="488" spans="1:27" x14ac:dyDescent="0.3">
      <c r="A488" s="183" t="s">
        <v>10701</v>
      </c>
      <c r="B488" s="68" t="s">
        <v>10702</v>
      </c>
      <c r="C488" s="2" t="s">
        <v>6</v>
      </c>
      <c r="D488" s="2">
        <v>64</v>
      </c>
      <c r="E488" s="6">
        <v>20413</v>
      </c>
      <c r="F488" s="7">
        <v>43924.560624999998</v>
      </c>
      <c r="G488" s="69" t="s">
        <v>4</v>
      </c>
      <c r="H488" s="68">
        <v>2050</v>
      </c>
      <c r="I488" s="8">
        <f t="shared" si="41"/>
        <v>20.5</v>
      </c>
      <c r="J488" s="2">
        <v>1.5860000000000001</v>
      </c>
      <c r="K488" s="69">
        <v>100</v>
      </c>
      <c r="L488" s="68">
        <v>498</v>
      </c>
      <c r="M488" s="8">
        <f t="shared" si="42"/>
        <v>4.9800000000000004</v>
      </c>
      <c r="N488" s="2">
        <v>0.58599999999999997</v>
      </c>
      <c r="O488" s="69">
        <v>100</v>
      </c>
      <c r="P488" s="181">
        <f t="shared" si="43"/>
        <v>4.1164658634538149</v>
      </c>
      <c r="Q488" s="77" t="s">
        <v>1357</v>
      </c>
      <c r="V488" s="84">
        <v>0.4201388888888889</v>
      </c>
      <c r="W488" s="85">
        <v>0.56597222222222221</v>
      </c>
      <c r="X488" s="86">
        <f t="shared" si="44"/>
        <v>0.14583333333333331</v>
      </c>
      <c r="AA488" s="29"/>
    </row>
    <row r="489" spans="1:27" x14ac:dyDescent="0.3">
      <c r="A489" s="183" t="s">
        <v>10703</v>
      </c>
      <c r="B489" s="68" t="s">
        <v>10704</v>
      </c>
      <c r="C489" s="2" t="s">
        <v>6</v>
      </c>
      <c r="D489" s="2">
        <v>52</v>
      </c>
      <c r="E489" s="6">
        <v>24594</v>
      </c>
      <c r="F489" s="7">
        <v>43924.570914351854</v>
      </c>
      <c r="G489" s="69" t="s">
        <v>4</v>
      </c>
      <c r="H489" s="68">
        <v>1882</v>
      </c>
      <c r="I489" s="8">
        <f t="shared" si="41"/>
        <v>18.82</v>
      </c>
      <c r="J489" s="2">
        <v>1.61</v>
      </c>
      <c r="K489" s="69">
        <v>100</v>
      </c>
      <c r="L489" s="68">
        <v>1092</v>
      </c>
      <c r="M489" s="8">
        <f t="shared" si="42"/>
        <v>10.92</v>
      </c>
      <c r="N489" s="2">
        <v>1.323</v>
      </c>
      <c r="O489" s="69">
        <v>100</v>
      </c>
      <c r="P489" s="181">
        <f t="shared" si="43"/>
        <v>1.7234432234432235</v>
      </c>
      <c r="Q489" s="77" t="s">
        <v>1357</v>
      </c>
      <c r="V489" s="84">
        <v>0.43541666666666662</v>
      </c>
      <c r="W489" s="85">
        <v>0.60416666666666663</v>
      </c>
      <c r="X489" s="86">
        <f t="shared" si="44"/>
        <v>0.16875000000000001</v>
      </c>
      <c r="AA489" s="29"/>
    </row>
    <row r="490" spans="1:27" x14ac:dyDescent="0.3">
      <c r="A490" s="183" t="s">
        <v>7799</v>
      </c>
      <c r="B490" s="68" t="s">
        <v>7800</v>
      </c>
      <c r="C490" s="2" t="s">
        <v>1</v>
      </c>
      <c r="D490" s="2">
        <v>69</v>
      </c>
      <c r="E490" s="6">
        <v>18688</v>
      </c>
      <c r="F490" s="7">
        <v>43924.609791666669</v>
      </c>
      <c r="G490" s="69" t="s">
        <v>4</v>
      </c>
      <c r="H490" s="68">
        <v>2407</v>
      </c>
      <c r="I490" s="8">
        <f t="shared" si="41"/>
        <v>24.313131313131311</v>
      </c>
      <c r="J490" s="2">
        <v>1.736</v>
      </c>
      <c r="K490" s="69">
        <v>99</v>
      </c>
      <c r="L490" s="68">
        <v>804</v>
      </c>
      <c r="M490" s="8">
        <f t="shared" si="42"/>
        <v>8.1212121212121211</v>
      </c>
      <c r="N490" s="2">
        <v>1.1890000000000001</v>
      </c>
      <c r="O490" s="69">
        <v>99</v>
      </c>
      <c r="P490" s="181">
        <f t="shared" si="43"/>
        <v>2.9937810945273631</v>
      </c>
      <c r="Q490" s="77" t="s">
        <v>1357</v>
      </c>
      <c r="V490" s="84">
        <v>0.49236111111111108</v>
      </c>
      <c r="W490" s="85">
        <v>0.61805555555555558</v>
      </c>
      <c r="X490" s="86">
        <f t="shared" si="44"/>
        <v>0.1256944444444445</v>
      </c>
      <c r="AA490" s="29"/>
    </row>
    <row r="491" spans="1:27" x14ac:dyDescent="0.3">
      <c r="A491" s="183" t="s">
        <v>10705</v>
      </c>
      <c r="B491" s="68" t="s">
        <v>4084</v>
      </c>
      <c r="C491" s="2" t="s">
        <v>1</v>
      </c>
      <c r="D491" s="2">
        <v>42</v>
      </c>
      <c r="E491" s="6">
        <v>28424</v>
      </c>
      <c r="F491" s="7">
        <v>43924.62462962963</v>
      </c>
      <c r="G491" s="69" t="s">
        <v>4</v>
      </c>
      <c r="H491" s="68">
        <v>1447</v>
      </c>
      <c r="I491" s="8">
        <f t="shared" si="41"/>
        <v>14.616161616161616</v>
      </c>
      <c r="J491" s="2">
        <v>1.0369999999999999</v>
      </c>
      <c r="K491" s="69">
        <v>99</v>
      </c>
      <c r="L491" s="68">
        <v>354</v>
      </c>
      <c r="M491" s="8">
        <f t="shared" si="42"/>
        <v>3.5757575757575757</v>
      </c>
      <c r="N491" s="2">
        <v>0.75700000000000001</v>
      </c>
      <c r="O491" s="69">
        <v>99</v>
      </c>
      <c r="P491" s="181">
        <f t="shared" si="43"/>
        <v>4.0875706214689265</v>
      </c>
      <c r="Q491" s="77" t="s">
        <v>1357</v>
      </c>
      <c r="V491" s="84">
        <v>0.49791666666666662</v>
      </c>
      <c r="W491" s="85">
        <v>0.63888888888888895</v>
      </c>
      <c r="X491" s="86">
        <f t="shared" si="44"/>
        <v>0.14097222222222233</v>
      </c>
      <c r="AA491" s="29"/>
    </row>
    <row r="492" spans="1:27" x14ac:dyDescent="0.3">
      <c r="A492" s="183" t="s">
        <v>10706</v>
      </c>
      <c r="B492" s="68" t="s">
        <v>10707</v>
      </c>
      <c r="C492" s="2" t="s">
        <v>1</v>
      </c>
      <c r="D492" s="2">
        <v>53</v>
      </c>
      <c r="E492" s="6">
        <v>24336</v>
      </c>
      <c r="F492" s="7">
        <v>43924.644513888888</v>
      </c>
      <c r="G492" s="69" t="s">
        <v>4</v>
      </c>
      <c r="H492" s="68">
        <v>2526</v>
      </c>
      <c r="I492" s="8">
        <f t="shared" si="41"/>
        <v>25.515151515151516</v>
      </c>
      <c r="J492" s="2">
        <v>3.157</v>
      </c>
      <c r="K492" s="69">
        <v>99</v>
      </c>
      <c r="L492" s="68">
        <v>471</v>
      </c>
      <c r="M492" s="8">
        <f t="shared" si="42"/>
        <v>4.7575757575757578</v>
      </c>
      <c r="N492" s="2">
        <v>0.67100000000000004</v>
      </c>
      <c r="O492" s="69">
        <v>99</v>
      </c>
      <c r="P492" s="181">
        <f t="shared" si="43"/>
        <v>5.3630573248407645</v>
      </c>
      <c r="Q492" s="77" t="s">
        <v>1357</v>
      </c>
      <c r="V492" s="84">
        <v>0.50902777777777775</v>
      </c>
      <c r="W492" s="85">
        <v>0.65277777777777779</v>
      </c>
      <c r="X492" s="86">
        <f t="shared" si="44"/>
        <v>0.14375000000000004</v>
      </c>
      <c r="AA492" s="29"/>
    </row>
    <row r="493" spans="1:27" x14ac:dyDescent="0.3">
      <c r="A493" s="183" t="s">
        <v>10708</v>
      </c>
      <c r="B493" s="68" t="s">
        <v>10709</v>
      </c>
      <c r="C493" s="2" t="s">
        <v>1</v>
      </c>
      <c r="D493" s="2">
        <v>62</v>
      </c>
      <c r="E493" s="6">
        <v>21072</v>
      </c>
      <c r="F493" s="7">
        <v>43927.595578703702</v>
      </c>
      <c r="G493" s="69" t="s">
        <v>4</v>
      </c>
      <c r="H493" s="68">
        <v>1928</v>
      </c>
      <c r="I493" s="8">
        <f t="shared" si="41"/>
        <v>19.28</v>
      </c>
      <c r="J493" s="2">
        <v>1.5960000000000001</v>
      </c>
      <c r="K493" s="69">
        <v>100</v>
      </c>
      <c r="L493" s="68">
        <v>791</v>
      </c>
      <c r="M493" s="8">
        <f t="shared" si="42"/>
        <v>7.91</v>
      </c>
      <c r="N493" s="2">
        <v>0.86599999999999999</v>
      </c>
      <c r="O493" s="69">
        <v>100</v>
      </c>
      <c r="P493" s="181">
        <f t="shared" si="43"/>
        <v>2.4374209860935525</v>
      </c>
      <c r="Q493" s="77" t="s">
        <v>1357</v>
      </c>
      <c r="V493" s="84">
        <v>0.4513888888888889</v>
      </c>
      <c r="W493" s="85">
        <v>0.60416666666666663</v>
      </c>
      <c r="X493" s="86">
        <f t="shared" si="44"/>
        <v>0.15277777777777773</v>
      </c>
      <c r="AA493" s="29"/>
    </row>
    <row r="494" spans="1:27" x14ac:dyDescent="0.3">
      <c r="A494" s="183" t="s">
        <v>10710</v>
      </c>
      <c r="B494" s="68" t="s">
        <v>10711</v>
      </c>
      <c r="C494" s="2" t="s">
        <v>6</v>
      </c>
      <c r="D494" s="2">
        <v>25</v>
      </c>
      <c r="E494" s="6">
        <v>34568</v>
      </c>
      <c r="F494" s="7">
        <v>43927.650381944448</v>
      </c>
      <c r="G494" s="69" t="s">
        <v>4</v>
      </c>
      <c r="H494" s="68">
        <v>354</v>
      </c>
      <c r="I494" s="8">
        <f t="shared" si="41"/>
        <v>3.5757575757575757</v>
      </c>
      <c r="J494" s="2">
        <v>0.67100000000000004</v>
      </c>
      <c r="K494" s="69">
        <v>99</v>
      </c>
      <c r="L494" s="68">
        <v>216</v>
      </c>
      <c r="M494" s="8">
        <f t="shared" si="42"/>
        <v>2.1818181818181817</v>
      </c>
      <c r="N494" s="2">
        <v>0.437</v>
      </c>
      <c r="O494" s="69">
        <v>99</v>
      </c>
      <c r="P494" s="181">
        <f t="shared" si="43"/>
        <v>1.6388888888888891</v>
      </c>
      <c r="Q494" s="77" t="s">
        <v>1357</v>
      </c>
      <c r="V494" s="84">
        <v>0.50138888888888888</v>
      </c>
      <c r="W494" s="85">
        <v>0.67361111111111116</v>
      </c>
      <c r="X494" s="86">
        <f t="shared" si="44"/>
        <v>0.17222222222222228</v>
      </c>
      <c r="AA494" s="29"/>
    </row>
    <row r="495" spans="1:27" x14ac:dyDescent="0.3">
      <c r="A495" s="183" t="s">
        <v>10712</v>
      </c>
      <c r="B495" s="68" t="s">
        <v>4029</v>
      </c>
      <c r="C495" s="2" t="s">
        <v>1</v>
      </c>
      <c r="D495" s="2">
        <v>59</v>
      </c>
      <c r="E495" s="6">
        <v>22047</v>
      </c>
      <c r="F495" s="7">
        <v>43928.509733796294</v>
      </c>
      <c r="G495" s="69" t="s">
        <v>4</v>
      </c>
      <c r="H495" s="68">
        <v>2156</v>
      </c>
      <c r="I495" s="8">
        <f t="shared" si="41"/>
        <v>21.777777777777779</v>
      </c>
      <c r="J495" s="2">
        <v>1.274</v>
      </c>
      <c r="K495" s="69">
        <v>99</v>
      </c>
      <c r="L495" s="68">
        <v>652</v>
      </c>
      <c r="M495" s="8">
        <f t="shared" si="42"/>
        <v>6.5858585858585856</v>
      </c>
      <c r="N495" s="2">
        <v>0.78300000000000003</v>
      </c>
      <c r="O495" s="69">
        <v>99</v>
      </c>
      <c r="P495" s="181">
        <f t="shared" si="43"/>
        <v>3.3067484662576692</v>
      </c>
      <c r="Q495" s="77" t="s">
        <v>1357</v>
      </c>
      <c r="V495" s="84">
        <v>0.38819444444444445</v>
      </c>
      <c r="W495" s="85">
        <v>0.51736111111111105</v>
      </c>
      <c r="X495" s="86">
        <f t="shared" si="44"/>
        <v>0.1291666666666666</v>
      </c>
      <c r="AA495" s="29"/>
    </row>
    <row r="496" spans="1:27" x14ac:dyDescent="0.3">
      <c r="A496" s="183" t="s">
        <v>10713</v>
      </c>
      <c r="B496" s="68" t="s">
        <v>10714</v>
      </c>
      <c r="C496" s="2" t="s">
        <v>1</v>
      </c>
      <c r="D496" s="2">
        <v>36</v>
      </c>
      <c r="E496" s="6">
        <v>30565</v>
      </c>
      <c r="F496" s="7">
        <v>43928.525462962964</v>
      </c>
      <c r="G496" s="69" t="s">
        <v>4</v>
      </c>
      <c r="H496" s="68">
        <v>2244</v>
      </c>
      <c r="I496" s="8">
        <f t="shared" si="41"/>
        <v>22.666666666666668</v>
      </c>
      <c r="J496" s="2">
        <v>1.478</v>
      </c>
      <c r="K496" s="69">
        <v>99</v>
      </c>
      <c r="L496" s="68">
        <v>499</v>
      </c>
      <c r="M496" s="8">
        <f t="shared" si="42"/>
        <v>5.0404040404040407</v>
      </c>
      <c r="N496" s="2">
        <v>0.621</v>
      </c>
      <c r="O496" s="69">
        <v>99</v>
      </c>
      <c r="P496" s="181">
        <f t="shared" si="43"/>
        <v>4.4969939879759515</v>
      </c>
      <c r="Q496" s="77" t="s">
        <v>1357</v>
      </c>
      <c r="V496" s="84">
        <v>0.40208333333333335</v>
      </c>
      <c r="W496" s="85">
        <v>0.54166666666666663</v>
      </c>
      <c r="X496" s="86">
        <f t="shared" si="44"/>
        <v>0.13958333333333328</v>
      </c>
      <c r="AA496" s="29"/>
    </row>
    <row r="497" spans="1:27" x14ac:dyDescent="0.3">
      <c r="A497" s="183" t="s">
        <v>10715</v>
      </c>
      <c r="B497" s="68" t="s">
        <v>10716</v>
      </c>
      <c r="C497" s="2" t="s">
        <v>6</v>
      </c>
      <c r="D497" s="2">
        <v>54</v>
      </c>
      <c r="E497" s="6">
        <v>24156</v>
      </c>
      <c r="F497" s="7">
        <v>43928.644976851851</v>
      </c>
      <c r="G497" s="69" t="s">
        <v>4</v>
      </c>
      <c r="H497" s="68">
        <v>1024</v>
      </c>
      <c r="I497" s="8">
        <f t="shared" si="41"/>
        <v>10.343434343434344</v>
      </c>
      <c r="J497" s="2">
        <v>1.2050000000000001</v>
      </c>
      <c r="K497" s="69">
        <v>99</v>
      </c>
      <c r="L497" s="68">
        <v>384</v>
      </c>
      <c r="M497" s="8">
        <f t="shared" si="42"/>
        <v>3.8787878787878789</v>
      </c>
      <c r="N497" s="2">
        <v>1.357</v>
      </c>
      <c r="O497" s="69">
        <v>99</v>
      </c>
      <c r="P497" s="181">
        <f t="shared" si="43"/>
        <v>2.666666666666667</v>
      </c>
      <c r="Q497" s="77" t="s">
        <v>1357</v>
      </c>
      <c r="V497" s="84">
        <v>0.47847222222222219</v>
      </c>
      <c r="W497" s="85">
        <v>0.57291666666666663</v>
      </c>
      <c r="X497" s="86">
        <f t="shared" si="44"/>
        <v>9.4444444444444442E-2</v>
      </c>
      <c r="AA497" s="29"/>
    </row>
    <row r="498" spans="1:27" x14ac:dyDescent="0.3">
      <c r="A498" s="183" t="s">
        <v>10717</v>
      </c>
      <c r="B498" s="68" t="s">
        <v>10718</v>
      </c>
      <c r="C498" s="2" t="s">
        <v>1</v>
      </c>
      <c r="D498" s="2">
        <v>52</v>
      </c>
      <c r="E498" s="6">
        <v>24893</v>
      </c>
      <c r="F498" s="7">
        <v>43929.507349537038</v>
      </c>
      <c r="G498" s="69" t="s">
        <v>4</v>
      </c>
      <c r="H498" s="68">
        <v>2297</v>
      </c>
      <c r="I498" s="8">
        <f t="shared" si="41"/>
        <v>23.202020202020201</v>
      </c>
      <c r="J498" s="2">
        <v>1.778</v>
      </c>
      <c r="K498" s="69">
        <v>99</v>
      </c>
      <c r="L498" s="68">
        <v>523</v>
      </c>
      <c r="M498" s="8">
        <f t="shared" si="42"/>
        <v>5.2828282828282829</v>
      </c>
      <c r="N498" s="2">
        <v>0.68600000000000005</v>
      </c>
      <c r="O498" s="69">
        <v>99</v>
      </c>
      <c r="P498" s="181">
        <f t="shared" si="43"/>
        <v>4.3919694072657744</v>
      </c>
      <c r="Q498" s="77" t="s">
        <v>1357</v>
      </c>
      <c r="V498" s="84">
        <v>0.3923611111111111</v>
      </c>
      <c r="W498" s="85">
        <v>0.51736111111111105</v>
      </c>
      <c r="X498" s="86">
        <f t="shared" si="44"/>
        <v>0.12499999999999994</v>
      </c>
      <c r="AA498" s="29"/>
    </row>
    <row r="499" spans="1:27" x14ac:dyDescent="0.3">
      <c r="A499" s="183" t="s">
        <v>2720</v>
      </c>
      <c r="B499" s="68" t="s">
        <v>1290</v>
      </c>
      <c r="C499" s="2" t="s">
        <v>1</v>
      </c>
      <c r="D499" s="2">
        <v>41</v>
      </c>
      <c r="E499" s="6">
        <v>28923</v>
      </c>
      <c r="F499" s="7">
        <v>43929.548645833333</v>
      </c>
      <c r="G499" s="69" t="s">
        <v>4</v>
      </c>
      <c r="H499" s="68">
        <v>1359</v>
      </c>
      <c r="I499" s="8">
        <f t="shared" si="41"/>
        <v>13.727272727272727</v>
      </c>
      <c r="J499" s="2">
        <v>1.1140000000000001</v>
      </c>
      <c r="K499" s="69">
        <v>99</v>
      </c>
      <c r="L499" s="68">
        <v>388</v>
      </c>
      <c r="M499" s="8">
        <f t="shared" si="42"/>
        <v>3.9191919191919191</v>
      </c>
      <c r="N499" s="2">
        <v>0.60099999999999998</v>
      </c>
      <c r="O499" s="69">
        <v>99</v>
      </c>
      <c r="P499" s="181">
        <f t="shared" si="43"/>
        <v>3.5025773195876289</v>
      </c>
      <c r="Q499" s="77" t="s">
        <v>1357</v>
      </c>
      <c r="V499" s="84">
        <v>0.41944444444444445</v>
      </c>
      <c r="W499" s="85">
        <v>0.56597222222222221</v>
      </c>
      <c r="X499" s="86">
        <f t="shared" si="44"/>
        <v>0.14652777777777776</v>
      </c>
      <c r="AA499" s="29"/>
    </row>
    <row r="500" spans="1:27" x14ac:dyDescent="0.3">
      <c r="A500" s="183" t="s">
        <v>10719</v>
      </c>
      <c r="B500" s="68" t="s">
        <v>493</v>
      </c>
      <c r="C500" s="2" t="s">
        <v>6</v>
      </c>
      <c r="D500" s="2">
        <v>47</v>
      </c>
      <c r="E500" s="6">
        <v>26648</v>
      </c>
      <c r="F500" s="7">
        <v>43929.587951388887</v>
      </c>
      <c r="G500" s="69" t="s">
        <v>4</v>
      </c>
      <c r="H500" s="68">
        <v>1175</v>
      </c>
      <c r="I500" s="8">
        <f t="shared" si="41"/>
        <v>11.75</v>
      </c>
      <c r="J500" s="2">
        <v>1.048</v>
      </c>
      <c r="K500" s="69">
        <v>100</v>
      </c>
      <c r="L500" s="68">
        <v>464</v>
      </c>
      <c r="M500" s="8">
        <f t="shared" si="42"/>
        <v>4.6399999999999997</v>
      </c>
      <c r="N500" s="2">
        <v>0.83499999999999996</v>
      </c>
      <c r="O500" s="69">
        <v>100</v>
      </c>
      <c r="P500" s="181">
        <f t="shared" si="43"/>
        <v>2.5323275862068968</v>
      </c>
      <c r="Q500" s="77" t="s">
        <v>1357</v>
      </c>
      <c r="V500" s="84">
        <v>0.4236111111111111</v>
      </c>
      <c r="W500" s="85">
        <v>0.59375</v>
      </c>
      <c r="X500" s="86">
        <f t="shared" si="44"/>
        <v>0.1701388888888889</v>
      </c>
      <c r="AA500" s="29"/>
    </row>
    <row r="501" spans="1:27" x14ac:dyDescent="0.3">
      <c r="A501" s="183" t="s">
        <v>10720</v>
      </c>
      <c r="B501" s="68" t="s">
        <v>10721</v>
      </c>
      <c r="C501" s="2" t="s">
        <v>1</v>
      </c>
      <c r="D501" s="2">
        <v>63</v>
      </c>
      <c r="E501" s="6">
        <v>20906</v>
      </c>
      <c r="F501" s="7">
        <v>43929.597488425927</v>
      </c>
      <c r="G501" s="69" t="s">
        <v>4</v>
      </c>
      <c r="H501" s="68">
        <v>2831</v>
      </c>
      <c r="I501" s="8">
        <f t="shared" si="41"/>
        <v>28.31</v>
      </c>
      <c r="J501" s="2">
        <v>2.9910000000000001</v>
      </c>
      <c r="K501" s="69">
        <v>100</v>
      </c>
      <c r="L501" s="68">
        <v>680</v>
      </c>
      <c r="M501" s="8">
        <f t="shared" si="42"/>
        <v>6.8</v>
      </c>
      <c r="N501" s="2">
        <v>0.92100000000000004</v>
      </c>
      <c r="O501" s="69">
        <v>100</v>
      </c>
      <c r="P501" s="181">
        <f t="shared" si="43"/>
        <v>4.1632352941176469</v>
      </c>
      <c r="Q501" s="77" t="s">
        <v>1357</v>
      </c>
      <c r="V501" s="84">
        <v>0.45763888888888887</v>
      </c>
      <c r="W501" s="85">
        <v>0.60416666666666663</v>
      </c>
      <c r="X501" s="86">
        <f t="shared" si="44"/>
        <v>0.14652777777777776</v>
      </c>
      <c r="AA501" s="29"/>
    </row>
    <row r="502" spans="1:27" x14ac:dyDescent="0.3">
      <c r="A502" s="183" t="s">
        <v>10722</v>
      </c>
      <c r="B502" s="68" t="s">
        <v>1216</v>
      </c>
      <c r="C502" s="2" t="s">
        <v>1</v>
      </c>
      <c r="D502" s="2">
        <v>66</v>
      </c>
      <c r="E502" s="6">
        <v>19563</v>
      </c>
      <c r="F502" s="7">
        <v>43929.616064814814</v>
      </c>
      <c r="G502" s="69" t="s">
        <v>4</v>
      </c>
      <c r="H502" s="68">
        <v>2461</v>
      </c>
      <c r="I502" s="8">
        <f t="shared" si="41"/>
        <v>24.61</v>
      </c>
      <c r="J502" s="2">
        <v>1.7230000000000001</v>
      </c>
      <c r="K502" s="69">
        <v>100</v>
      </c>
      <c r="L502" s="68">
        <v>553</v>
      </c>
      <c r="M502" s="8">
        <f t="shared" si="42"/>
        <v>5.53</v>
      </c>
      <c r="N502" s="2">
        <v>0.85799999999999998</v>
      </c>
      <c r="O502" s="69">
        <v>100</v>
      </c>
      <c r="P502" s="181">
        <f t="shared" si="43"/>
        <v>4.450271247739602</v>
      </c>
      <c r="Q502" s="77" t="s">
        <v>1357</v>
      </c>
      <c r="V502" s="84">
        <v>0.49652777777777773</v>
      </c>
      <c r="W502" s="85">
        <v>0.625</v>
      </c>
      <c r="X502" s="86">
        <f t="shared" si="44"/>
        <v>0.12847222222222227</v>
      </c>
      <c r="AA502" s="29"/>
    </row>
    <row r="503" spans="1:27" x14ac:dyDescent="0.3">
      <c r="A503" s="183" t="s">
        <v>10723</v>
      </c>
      <c r="B503" s="68" t="s">
        <v>4306</v>
      </c>
      <c r="C503" s="2" t="s">
        <v>1</v>
      </c>
      <c r="D503" s="2">
        <v>65</v>
      </c>
      <c r="E503" s="6">
        <v>20073</v>
      </c>
      <c r="F503" s="7">
        <v>43929.627569444441</v>
      </c>
      <c r="G503" s="69" t="s">
        <v>4</v>
      </c>
      <c r="H503" s="68">
        <v>2550</v>
      </c>
      <c r="I503" s="8">
        <f t="shared" si="41"/>
        <v>25.757575757575758</v>
      </c>
      <c r="J503" s="2">
        <v>2.3260000000000001</v>
      </c>
      <c r="K503" s="69">
        <v>99</v>
      </c>
      <c r="L503" s="68">
        <v>750</v>
      </c>
      <c r="M503" s="8">
        <f t="shared" si="42"/>
        <v>7.5757575757575761</v>
      </c>
      <c r="N503" s="2">
        <v>0.94899999999999995</v>
      </c>
      <c r="O503" s="69">
        <v>99</v>
      </c>
      <c r="P503" s="181">
        <f t="shared" si="43"/>
        <v>3.4</v>
      </c>
      <c r="Q503" s="77" t="s">
        <v>1357</v>
      </c>
      <c r="V503" s="84">
        <v>0.50416666666666665</v>
      </c>
      <c r="W503" s="85">
        <v>0.63888888888888895</v>
      </c>
      <c r="X503" s="86">
        <f t="shared" si="44"/>
        <v>0.1347222222222223</v>
      </c>
      <c r="AA503" s="29"/>
    </row>
    <row r="504" spans="1:27" x14ac:dyDescent="0.3">
      <c r="A504" s="183" t="s">
        <v>10724</v>
      </c>
      <c r="B504" s="68" t="s">
        <v>1428</v>
      </c>
      <c r="C504" s="2" t="s">
        <v>1</v>
      </c>
      <c r="D504" s="2">
        <v>54</v>
      </c>
      <c r="E504" s="6">
        <v>23901</v>
      </c>
      <c r="F504" s="7">
        <v>43929.643078703702</v>
      </c>
      <c r="G504" s="69" t="s">
        <v>4</v>
      </c>
      <c r="H504" s="68">
        <v>2333</v>
      </c>
      <c r="I504" s="8">
        <f t="shared" si="41"/>
        <v>23.565656565656564</v>
      </c>
      <c r="J504" s="2">
        <v>2.11</v>
      </c>
      <c r="K504" s="69">
        <v>99</v>
      </c>
      <c r="L504" s="68">
        <v>467</v>
      </c>
      <c r="M504" s="8">
        <f t="shared" si="42"/>
        <v>4.7171717171717171</v>
      </c>
      <c r="N504" s="2">
        <v>0.60699999999999998</v>
      </c>
      <c r="O504" s="69">
        <v>99</v>
      </c>
      <c r="P504" s="181">
        <f t="shared" si="43"/>
        <v>4.9957173447537473</v>
      </c>
      <c r="Q504" s="77" t="s">
        <v>1357</v>
      </c>
      <c r="V504" s="84">
        <v>0.5180555555555556</v>
      </c>
      <c r="W504" s="85">
        <v>0.65277777777777779</v>
      </c>
      <c r="X504" s="86">
        <f t="shared" si="44"/>
        <v>0.13472222222222219</v>
      </c>
      <c r="AA504" s="29"/>
    </row>
    <row r="505" spans="1:27" x14ac:dyDescent="0.3">
      <c r="A505" s="183" t="s">
        <v>8830</v>
      </c>
      <c r="B505" s="68" t="s">
        <v>8831</v>
      </c>
      <c r="C505" s="2" t="s">
        <v>1</v>
      </c>
      <c r="D505" s="2">
        <v>52</v>
      </c>
      <c r="E505" s="6">
        <v>24701</v>
      </c>
      <c r="F505" s="7">
        <v>43930.509687500002</v>
      </c>
      <c r="G505" s="69" t="s">
        <v>4</v>
      </c>
      <c r="H505" s="68">
        <v>4416</v>
      </c>
      <c r="I505" s="8">
        <f t="shared" si="41"/>
        <v>44.606060606060609</v>
      </c>
      <c r="J505" s="2">
        <v>8.9019999999999992</v>
      </c>
      <c r="K505" s="69">
        <v>99</v>
      </c>
      <c r="L505" s="68">
        <v>486</v>
      </c>
      <c r="M505" s="8">
        <f t="shared" si="42"/>
        <v>4.9090909090909092</v>
      </c>
      <c r="N505" s="2">
        <v>0.89300000000000002</v>
      </c>
      <c r="O505" s="69">
        <v>99</v>
      </c>
      <c r="P505" s="181">
        <f t="shared" si="43"/>
        <v>9.086419753086421</v>
      </c>
      <c r="Q505" s="77" t="s">
        <v>1357</v>
      </c>
      <c r="V505" s="84">
        <v>0.37916666666666665</v>
      </c>
      <c r="W505" s="85">
        <v>0.51736111111111105</v>
      </c>
      <c r="X505" s="86">
        <f t="shared" si="44"/>
        <v>0.1381944444444444</v>
      </c>
      <c r="AA505" s="29"/>
    </row>
    <row r="506" spans="1:27" x14ac:dyDescent="0.3">
      <c r="A506" s="183" t="s">
        <v>10725</v>
      </c>
      <c r="B506" s="68" t="s">
        <v>4891</v>
      </c>
      <c r="C506" s="2" t="s">
        <v>1</v>
      </c>
      <c r="D506" s="2">
        <v>59</v>
      </c>
      <c r="E506" s="6">
        <v>22060</v>
      </c>
      <c r="F506" s="7">
        <v>43930.56753472222</v>
      </c>
      <c r="G506" s="69" t="s">
        <v>4</v>
      </c>
      <c r="H506" s="68">
        <v>1798</v>
      </c>
      <c r="I506" s="8">
        <f t="shared" si="41"/>
        <v>17.98</v>
      </c>
      <c r="J506" s="2">
        <v>1.2470000000000001</v>
      </c>
      <c r="K506" s="69">
        <v>100</v>
      </c>
      <c r="L506" s="68">
        <v>288</v>
      </c>
      <c r="M506" s="8">
        <f t="shared" si="42"/>
        <v>2.88</v>
      </c>
      <c r="N506" s="2">
        <v>0.74199999999999999</v>
      </c>
      <c r="O506" s="69">
        <v>100</v>
      </c>
      <c r="P506" s="181">
        <f t="shared" si="43"/>
        <v>6.2430555555555562</v>
      </c>
      <c r="Q506" s="77" t="s">
        <v>1357</v>
      </c>
      <c r="V506" s="84">
        <v>0.42708333333333331</v>
      </c>
      <c r="W506" s="85">
        <v>0.59722222222222221</v>
      </c>
      <c r="X506" s="86">
        <f t="shared" si="44"/>
        <v>0.1701388888888889</v>
      </c>
      <c r="AA506" s="29"/>
    </row>
    <row r="507" spans="1:27" x14ac:dyDescent="0.3">
      <c r="A507" s="183" t="s">
        <v>10726</v>
      </c>
      <c r="B507" s="68" t="s">
        <v>10727</v>
      </c>
      <c r="C507" s="2" t="s">
        <v>6</v>
      </c>
      <c r="D507" s="2">
        <v>56</v>
      </c>
      <c r="E507" s="6">
        <v>23327</v>
      </c>
      <c r="F507" s="7">
        <v>43930.598437499997</v>
      </c>
      <c r="G507" s="69" t="s">
        <v>4</v>
      </c>
      <c r="H507" s="68">
        <v>1374</v>
      </c>
      <c r="I507" s="8">
        <f t="shared" si="41"/>
        <v>13.74</v>
      </c>
      <c r="J507" s="2">
        <v>1.169</v>
      </c>
      <c r="K507" s="69">
        <v>100</v>
      </c>
      <c r="L507" s="68">
        <v>335</v>
      </c>
      <c r="M507" s="8">
        <f t="shared" si="42"/>
        <v>3.35</v>
      </c>
      <c r="N507" s="2">
        <v>0.626</v>
      </c>
      <c r="O507" s="69">
        <v>100</v>
      </c>
      <c r="P507" s="181">
        <f t="shared" si="43"/>
        <v>4.1014925373134332</v>
      </c>
      <c r="Q507" s="77" t="s">
        <v>1357</v>
      </c>
      <c r="V507" s="84">
        <v>0.44097222222222227</v>
      </c>
      <c r="W507" s="85">
        <v>0.60416666666666663</v>
      </c>
      <c r="X507" s="86">
        <f t="shared" si="44"/>
        <v>0.16319444444444436</v>
      </c>
      <c r="AA507" s="29"/>
    </row>
    <row r="508" spans="1:27" x14ac:dyDescent="0.3">
      <c r="A508" s="183" t="s">
        <v>10728</v>
      </c>
      <c r="B508" s="68" t="s">
        <v>10729</v>
      </c>
      <c r="C508" s="2" t="s">
        <v>6</v>
      </c>
      <c r="D508" s="2">
        <v>87</v>
      </c>
      <c r="E508" s="6">
        <v>12143</v>
      </c>
      <c r="F508" s="7">
        <v>43930.673564814817</v>
      </c>
      <c r="G508" s="69" t="s">
        <v>4</v>
      </c>
      <c r="H508" s="68">
        <v>2393</v>
      </c>
      <c r="I508" s="8">
        <f t="shared" si="41"/>
        <v>24.171717171717173</v>
      </c>
      <c r="J508" s="2">
        <v>2.157</v>
      </c>
      <c r="K508" s="69">
        <v>99</v>
      </c>
      <c r="L508" s="68">
        <v>891</v>
      </c>
      <c r="M508" s="8">
        <f t="shared" si="42"/>
        <v>9</v>
      </c>
      <c r="N508" s="2">
        <v>1.2210000000000001</v>
      </c>
      <c r="O508" s="69">
        <v>99</v>
      </c>
      <c r="P508" s="181">
        <f t="shared" si="43"/>
        <v>2.6857463524130192</v>
      </c>
      <c r="Q508" s="77" t="s">
        <v>1357</v>
      </c>
      <c r="V508" s="84">
        <v>0.53888888888888886</v>
      </c>
      <c r="W508" s="85">
        <v>0.6875</v>
      </c>
      <c r="X508" s="86">
        <f t="shared" si="44"/>
        <v>0.14861111111111114</v>
      </c>
      <c r="AA508" s="29"/>
    </row>
    <row r="509" spans="1:27" x14ac:dyDescent="0.3">
      <c r="A509" s="183" t="s">
        <v>10730</v>
      </c>
      <c r="B509" s="68" t="s">
        <v>10731</v>
      </c>
      <c r="C509" s="2" t="s">
        <v>1</v>
      </c>
      <c r="D509" s="2">
        <v>64</v>
      </c>
      <c r="E509" s="6">
        <v>20204</v>
      </c>
      <c r="F509" s="7">
        <v>43931.507939814815</v>
      </c>
      <c r="G509" s="69" t="s">
        <v>4</v>
      </c>
      <c r="H509" s="68">
        <v>2742</v>
      </c>
      <c r="I509" s="8">
        <f t="shared" si="41"/>
        <v>27.42</v>
      </c>
      <c r="J509" s="2">
        <v>1.401</v>
      </c>
      <c r="K509" s="69">
        <v>100</v>
      </c>
      <c r="L509" s="68">
        <v>482</v>
      </c>
      <c r="M509" s="8">
        <f t="shared" si="42"/>
        <v>4.82</v>
      </c>
      <c r="N509" s="2">
        <v>0.73</v>
      </c>
      <c r="O509" s="69">
        <v>100</v>
      </c>
      <c r="P509" s="181">
        <f t="shared" si="43"/>
        <v>5.6887966804979255</v>
      </c>
      <c r="Q509" s="77" t="s">
        <v>1357</v>
      </c>
      <c r="V509" s="84">
        <v>0.37222222222222223</v>
      </c>
      <c r="W509" s="85">
        <v>0.51736111111111105</v>
      </c>
      <c r="X509" s="86">
        <f t="shared" si="44"/>
        <v>0.14513888888888882</v>
      </c>
      <c r="AA509" s="29"/>
    </row>
    <row r="510" spans="1:27" x14ac:dyDescent="0.3">
      <c r="A510" s="183" t="s">
        <v>10732</v>
      </c>
      <c r="B510" s="68" t="s">
        <v>852</v>
      </c>
      <c r="C510" s="2" t="s">
        <v>1</v>
      </c>
      <c r="D510" s="2">
        <v>40</v>
      </c>
      <c r="E510" s="6">
        <v>29094</v>
      </c>
      <c r="F510" s="7">
        <v>43931.569467592592</v>
      </c>
      <c r="G510" s="69" t="s">
        <v>4</v>
      </c>
      <c r="H510" s="68">
        <v>1377</v>
      </c>
      <c r="I510" s="8">
        <f t="shared" si="41"/>
        <v>13.77</v>
      </c>
      <c r="J510" s="2">
        <v>0.98299999999999998</v>
      </c>
      <c r="K510" s="69">
        <v>100</v>
      </c>
      <c r="L510" s="68">
        <v>282</v>
      </c>
      <c r="M510" s="8">
        <f t="shared" si="42"/>
        <v>2.82</v>
      </c>
      <c r="N510" s="2">
        <v>0.52</v>
      </c>
      <c r="O510" s="69">
        <v>100</v>
      </c>
      <c r="P510" s="181">
        <f t="shared" si="43"/>
        <v>4.8829787234042552</v>
      </c>
      <c r="Q510" s="77" t="s">
        <v>1357</v>
      </c>
      <c r="V510" s="84">
        <v>0.43263888888888885</v>
      </c>
      <c r="W510" s="85">
        <v>0.58333333333333337</v>
      </c>
      <c r="X510" s="86">
        <f t="shared" si="44"/>
        <v>0.15069444444444452</v>
      </c>
      <c r="AA510" s="29"/>
    </row>
    <row r="511" spans="1:27" x14ac:dyDescent="0.3">
      <c r="A511" s="183" t="s">
        <v>10733</v>
      </c>
      <c r="B511" s="68" t="s">
        <v>4851</v>
      </c>
      <c r="C511" s="2" t="s">
        <v>1</v>
      </c>
      <c r="D511" s="2">
        <v>50</v>
      </c>
      <c r="E511" s="6">
        <v>25628</v>
      </c>
      <c r="F511" s="7">
        <v>43931.584664351853</v>
      </c>
      <c r="G511" s="69" t="s">
        <v>4</v>
      </c>
      <c r="H511" s="68">
        <v>1978</v>
      </c>
      <c r="I511" s="8">
        <f t="shared" si="41"/>
        <v>19.979797979797979</v>
      </c>
      <c r="J511" s="2">
        <v>1.278</v>
      </c>
      <c r="K511" s="69">
        <v>99</v>
      </c>
      <c r="L511" s="68">
        <v>346</v>
      </c>
      <c r="M511" s="8">
        <f t="shared" si="42"/>
        <v>3.4949494949494948</v>
      </c>
      <c r="N511" s="2">
        <v>0.78700000000000003</v>
      </c>
      <c r="O511" s="69">
        <v>99</v>
      </c>
      <c r="P511" s="181">
        <f t="shared" si="43"/>
        <v>5.7167630057803471</v>
      </c>
      <c r="Q511" s="77" t="s">
        <v>1357</v>
      </c>
      <c r="V511" s="84">
        <v>0.45277777777777778</v>
      </c>
      <c r="W511" s="85">
        <v>0.60416666666666663</v>
      </c>
      <c r="X511" s="86">
        <f t="shared" si="44"/>
        <v>0.15138888888888885</v>
      </c>
      <c r="AA511" s="29"/>
    </row>
    <row r="512" spans="1:27" x14ac:dyDescent="0.3">
      <c r="A512" s="183" t="s">
        <v>10734</v>
      </c>
      <c r="B512" s="68" t="s">
        <v>5235</v>
      </c>
      <c r="C512" s="2" t="s">
        <v>1</v>
      </c>
      <c r="D512" s="2">
        <v>63</v>
      </c>
      <c r="E512" s="6">
        <v>20899</v>
      </c>
      <c r="F512" s="7">
        <v>43931.617037037038</v>
      </c>
      <c r="G512" s="69" t="s">
        <v>4</v>
      </c>
      <c r="H512" s="68">
        <v>3208</v>
      </c>
      <c r="I512" s="8">
        <f t="shared" si="41"/>
        <v>32.404040404040401</v>
      </c>
      <c r="J512" s="2">
        <v>1.097</v>
      </c>
      <c r="K512" s="69">
        <v>99</v>
      </c>
      <c r="L512" s="68">
        <v>579</v>
      </c>
      <c r="M512" s="8">
        <f t="shared" si="42"/>
        <v>5.8484848484848486</v>
      </c>
      <c r="N512" s="2">
        <v>0.82499999999999996</v>
      </c>
      <c r="O512" s="69">
        <v>99</v>
      </c>
      <c r="P512" s="181">
        <f t="shared" si="43"/>
        <v>5.5405872193436956</v>
      </c>
      <c r="Q512" s="77" t="s">
        <v>1357</v>
      </c>
      <c r="V512" s="84">
        <v>0.48402777777777778</v>
      </c>
      <c r="W512" s="85">
        <v>0.625</v>
      </c>
      <c r="X512" s="86">
        <f t="shared" si="44"/>
        <v>0.14097222222222222</v>
      </c>
      <c r="AA512" s="29"/>
    </row>
    <row r="513" spans="1:27" x14ac:dyDescent="0.3">
      <c r="A513" s="183" t="s">
        <v>10735</v>
      </c>
      <c r="B513" s="68" t="s">
        <v>160</v>
      </c>
      <c r="C513" s="2" t="s">
        <v>1</v>
      </c>
      <c r="D513" s="2">
        <v>54</v>
      </c>
      <c r="E513" s="6">
        <v>23880</v>
      </c>
      <c r="F513" s="7">
        <v>43931.625393518516</v>
      </c>
      <c r="G513" s="69" t="s">
        <v>4</v>
      </c>
      <c r="H513" s="68">
        <v>1967</v>
      </c>
      <c r="I513" s="8">
        <f t="shared" si="41"/>
        <v>19.868686868686869</v>
      </c>
      <c r="J513" s="2">
        <v>1.67</v>
      </c>
      <c r="K513" s="69">
        <v>99</v>
      </c>
      <c r="L513" s="68">
        <v>491</v>
      </c>
      <c r="M513" s="8">
        <f t="shared" si="42"/>
        <v>4.9595959595959593</v>
      </c>
      <c r="N513" s="2">
        <v>0.72699999999999998</v>
      </c>
      <c r="O513" s="69">
        <v>99</v>
      </c>
      <c r="P513" s="181">
        <f t="shared" si="43"/>
        <v>4.0061099796334014</v>
      </c>
      <c r="Q513" s="77" t="s">
        <v>1357</v>
      </c>
      <c r="V513" s="84">
        <v>0.51388888888888895</v>
      </c>
      <c r="W513" s="85">
        <v>0.63194444444444442</v>
      </c>
      <c r="X513" s="86">
        <f t="shared" si="44"/>
        <v>0.11805555555555547</v>
      </c>
      <c r="AA513" s="29"/>
    </row>
    <row r="514" spans="1:27" x14ac:dyDescent="0.3">
      <c r="A514" s="183" t="s">
        <v>2724</v>
      </c>
      <c r="B514" s="68" t="s">
        <v>1301</v>
      </c>
      <c r="C514" s="2" t="s">
        <v>1</v>
      </c>
      <c r="D514" s="2">
        <v>69</v>
      </c>
      <c r="E514" s="6">
        <v>18391</v>
      </c>
      <c r="F514" s="7">
        <v>43931.636250000003</v>
      </c>
      <c r="G514" s="69" t="s">
        <v>4</v>
      </c>
      <c r="H514" s="68">
        <v>3565</v>
      </c>
      <c r="I514" s="8">
        <f t="shared" si="41"/>
        <v>35.65</v>
      </c>
      <c r="J514" s="2">
        <v>2.363</v>
      </c>
      <c r="K514" s="69">
        <v>100</v>
      </c>
      <c r="L514" s="68">
        <v>665</v>
      </c>
      <c r="M514" s="8">
        <f t="shared" si="42"/>
        <v>6.65</v>
      </c>
      <c r="N514" s="2">
        <v>0.79600000000000004</v>
      </c>
      <c r="O514" s="69">
        <v>100</v>
      </c>
      <c r="P514" s="181">
        <f t="shared" si="43"/>
        <v>5.3609022556390968</v>
      </c>
      <c r="Q514" s="77" t="s">
        <v>1357</v>
      </c>
      <c r="V514" s="84">
        <v>0.5083333333333333</v>
      </c>
      <c r="W514" s="85">
        <v>0.64583333333333337</v>
      </c>
      <c r="X514" s="86">
        <f t="shared" si="44"/>
        <v>0.13750000000000007</v>
      </c>
      <c r="AA514" s="29"/>
    </row>
    <row r="515" spans="1:27" x14ac:dyDescent="0.3">
      <c r="A515" s="183" t="s">
        <v>10736</v>
      </c>
      <c r="B515" s="68" t="s">
        <v>743</v>
      </c>
      <c r="C515" s="2" t="s">
        <v>1</v>
      </c>
      <c r="D515" s="2">
        <v>41</v>
      </c>
      <c r="E515" s="6">
        <v>28626</v>
      </c>
      <c r="F515" s="7">
        <v>43934.507488425923</v>
      </c>
      <c r="G515" s="69" t="s">
        <v>4</v>
      </c>
      <c r="H515" s="68">
        <v>1707</v>
      </c>
      <c r="I515" s="8">
        <f t="shared" ref="I515:I578" si="45">H515/K515</f>
        <v>17.242424242424242</v>
      </c>
      <c r="J515" s="2">
        <v>2.2589999999999999</v>
      </c>
      <c r="K515" s="69">
        <v>99</v>
      </c>
      <c r="L515" s="68">
        <v>377</v>
      </c>
      <c r="M515" s="8">
        <f t="shared" ref="M515:M578" si="46">L515/O515</f>
        <v>3.808080808080808</v>
      </c>
      <c r="N515" s="2">
        <v>0.65</v>
      </c>
      <c r="O515" s="69">
        <v>99</v>
      </c>
      <c r="P515" s="181">
        <f t="shared" ref="P515:P578" si="47">I515/M515</f>
        <v>4.5278514588859418</v>
      </c>
      <c r="Q515" s="77" t="s">
        <v>1357</v>
      </c>
      <c r="V515" s="84">
        <v>0.37638888888888888</v>
      </c>
      <c r="W515" s="85">
        <v>0.51736111111111105</v>
      </c>
      <c r="X515" s="86">
        <f t="shared" ref="X515:X578" si="48">IF(AND(W515&lt;&gt;0,V515&lt;&gt;0),W515-V515,"No_data")</f>
        <v>0.14097222222222217</v>
      </c>
      <c r="AA515" s="29"/>
    </row>
    <row r="516" spans="1:27" x14ac:dyDescent="0.3">
      <c r="A516" s="183" t="s">
        <v>7616</v>
      </c>
      <c r="B516" s="68" t="s">
        <v>734</v>
      </c>
      <c r="C516" s="2" t="s">
        <v>6</v>
      </c>
      <c r="D516" s="2">
        <v>78</v>
      </c>
      <c r="E516" s="6">
        <v>15170</v>
      </c>
      <c r="F516" s="7">
        <v>43934.514374999999</v>
      </c>
      <c r="G516" s="69" t="s">
        <v>4</v>
      </c>
      <c r="H516" s="68">
        <v>2558</v>
      </c>
      <c r="I516" s="8">
        <f t="shared" si="45"/>
        <v>25.58</v>
      </c>
      <c r="J516" s="2">
        <v>1.5389999999999999</v>
      </c>
      <c r="K516" s="69">
        <v>100</v>
      </c>
      <c r="L516" s="68">
        <v>669</v>
      </c>
      <c r="M516" s="8">
        <f t="shared" si="46"/>
        <v>6.69</v>
      </c>
      <c r="N516" s="2">
        <v>1.07</v>
      </c>
      <c r="O516" s="69">
        <v>100</v>
      </c>
      <c r="P516" s="181">
        <f t="shared" si="47"/>
        <v>3.8236173393124062</v>
      </c>
      <c r="Q516" s="77" t="s">
        <v>1357</v>
      </c>
      <c r="V516" s="84">
        <v>0.39097222222222222</v>
      </c>
      <c r="W516" s="85">
        <v>0.53125</v>
      </c>
      <c r="X516" s="86">
        <f t="shared" si="48"/>
        <v>0.14027777777777778</v>
      </c>
      <c r="AA516" s="29"/>
    </row>
    <row r="517" spans="1:27" x14ac:dyDescent="0.3">
      <c r="A517" s="183" t="s">
        <v>10737</v>
      </c>
      <c r="B517" s="68" t="s">
        <v>724</v>
      </c>
      <c r="C517" s="2" t="s">
        <v>1</v>
      </c>
      <c r="D517" s="2">
        <v>58</v>
      </c>
      <c r="E517" s="6">
        <v>22626</v>
      </c>
      <c r="F517" s="7">
        <v>43934.534085648149</v>
      </c>
      <c r="G517" s="69" t="s">
        <v>4</v>
      </c>
      <c r="H517" s="68">
        <v>2199</v>
      </c>
      <c r="I517" s="8">
        <f t="shared" si="45"/>
        <v>21.99</v>
      </c>
      <c r="J517" s="2">
        <v>1.425</v>
      </c>
      <c r="K517" s="69">
        <v>100</v>
      </c>
      <c r="L517" s="68">
        <v>508</v>
      </c>
      <c r="M517" s="8">
        <f t="shared" si="46"/>
        <v>5.08</v>
      </c>
      <c r="N517" s="2">
        <v>0.78700000000000003</v>
      </c>
      <c r="O517" s="69">
        <v>100</v>
      </c>
      <c r="P517" s="181">
        <f t="shared" si="47"/>
        <v>4.3287401574803148</v>
      </c>
      <c r="Q517" s="77" t="s">
        <v>1357</v>
      </c>
      <c r="V517" s="84">
        <v>0.40277777777777773</v>
      </c>
      <c r="W517" s="85">
        <v>0.54166666666666663</v>
      </c>
      <c r="X517" s="86">
        <f t="shared" si="48"/>
        <v>0.1388888888888889</v>
      </c>
      <c r="AA517" s="29"/>
    </row>
    <row r="518" spans="1:27" x14ac:dyDescent="0.3">
      <c r="A518" s="183" t="s">
        <v>10738</v>
      </c>
      <c r="B518" s="68" t="s">
        <v>388</v>
      </c>
      <c r="C518" s="2" t="s">
        <v>1</v>
      </c>
      <c r="D518" s="2">
        <v>52</v>
      </c>
      <c r="E518" s="6">
        <v>24909</v>
      </c>
      <c r="F518" s="7">
        <v>43934.549745370372</v>
      </c>
      <c r="G518" s="69" t="s">
        <v>4</v>
      </c>
      <c r="H518" s="68">
        <v>2458</v>
      </c>
      <c r="I518" s="8">
        <f t="shared" si="45"/>
        <v>24.58</v>
      </c>
      <c r="J518" s="2">
        <v>1.9550000000000001</v>
      </c>
      <c r="K518" s="69">
        <v>100</v>
      </c>
      <c r="L518" s="68">
        <v>410</v>
      </c>
      <c r="M518" s="8">
        <f t="shared" si="46"/>
        <v>4.0999999999999996</v>
      </c>
      <c r="N518" s="2">
        <v>0.67400000000000004</v>
      </c>
      <c r="O518" s="69">
        <v>100</v>
      </c>
      <c r="P518" s="181">
        <f t="shared" si="47"/>
        <v>5.9951219512195122</v>
      </c>
      <c r="Q518" s="77" t="s">
        <v>1357</v>
      </c>
      <c r="V518" s="84">
        <v>0.42222222222222222</v>
      </c>
      <c r="W518" s="85">
        <v>0.5625</v>
      </c>
      <c r="X518" s="86">
        <f t="shared" si="48"/>
        <v>0.14027777777777778</v>
      </c>
      <c r="AA518" s="29"/>
    </row>
    <row r="519" spans="1:27" x14ac:dyDescent="0.3">
      <c r="A519" s="183" t="s">
        <v>10739</v>
      </c>
      <c r="B519" s="68" t="s">
        <v>4826</v>
      </c>
      <c r="C519" s="2" t="s">
        <v>1</v>
      </c>
      <c r="D519" s="2">
        <v>65</v>
      </c>
      <c r="E519" s="6">
        <v>20057</v>
      </c>
      <c r="F519" s="7">
        <v>43934.567881944444</v>
      </c>
      <c r="G519" s="69" t="s">
        <v>4</v>
      </c>
      <c r="H519" s="68">
        <v>3922</v>
      </c>
      <c r="I519" s="8">
        <f t="shared" si="45"/>
        <v>39.22</v>
      </c>
      <c r="J519" s="2">
        <v>2.7869999999999999</v>
      </c>
      <c r="K519" s="69">
        <v>100</v>
      </c>
      <c r="L519" s="68">
        <v>777</v>
      </c>
      <c r="M519" s="8">
        <f t="shared" si="46"/>
        <v>7.77</v>
      </c>
      <c r="N519" s="2">
        <v>0.80200000000000005</v>
      </c>
      <c r="O519" s="69">
        <v>100</v>
      </c>
      <c r="P519" s="181">
        <f t="shared" si="47"/>
        <v>5.0476190476190474</v>
      </c>
      <c r="Q519" s="77" t="s">
        <v>1357</v>
      </c>
      <c r="V519" s="84">
        <v>0.43611111111111112</v>
      </c>
      <c r="W519" s="85">
        <v>0.57986111111111105</v>
      </c>
      <c r="X519" s="86">
        <f t="shared" si="48"/>
        <v>0.14374999999999993</v>
      </c>
      <c r="AA519" s="29"/>
    </row>
    <row r="520" spans="1:27" x14ac:dyDescent="0.3">
      <c r="A520" s="183" t="s">
        <v>10740</v>
      </c>
      <c r="B520" s="68" t="s">
        <v>10741</v>
      </c>
      <c r="C520" s="2" t="s">
        <v>6</v>
      </c>
      <c r="D520" s="2">
        <v>84</v>
      </c>
      <c r="E520" s="6">
        <v>13074</v>
      </c>
      <c r="F520" s="7">
        <v>43934.582048611112</v>
      </c>
      <c r="G520" s="69" t="s">
        <v>4</v>
      </c>
      <c r="H520" s="68">
        <v>2107</v>
      </c>
      <c r="I520" s="8">
        <f t="shared" si="45"/>
        <v>21.282828282828284</v>
      </c>
      <c r="J520" s="2">
        <v>1.532</v>
      </c>
      <c r="K520" s="69">
        <v>99</v>
      </c>
      <c r="L520" s="68">
        <v>924</v>
      </c>
      <c r="M520" s="8">
        <f t="shared" si="46"/>
        <v>9.3333333333333339</v>
      </c>
      <c r="N520" s="2">
        <v>1.3919999999999999</v>
      </c>
      <c r="O520" s="69">
        <v>99</v>
      </c>
      <c r="P520" s="181">
        <f t="shared" si="47"/>
        <v>2.2803030303030303</v>
      </c>
      <c r="Q520" s="77" t="s">
        <v>1357</v>
      </c>
      <c r="V520" s="84">
        <v>0.44305555555555554</v>
      </c>
      <c r="W520" s="85">
        <v>0.59097222222222223</v>
      </c>
      <c r="X520" s="86">
        <f t="shared" si="48"/>
        <v>0.1479166666666667</v>
      </c>
      <c r="AA520" s="29"/>
    </row>
    <row r="521" spans="1:27" x14ac:dyDescent="0.3">
      <c r="A521" s="183" t="s">
        <v>10742</v>
      </c>
      <c r="B521" s="68" t="s">
        <v>881</v>
      </c>
      <c r="C521" s="2" t="s">
        <v>1</v>
      </c>
      <c r="D521" s="2">
        <v>45</v>
      </c>
      <c r="E521" s="6">
        <v>27377</v>
      </c>
      <c r="F521" s="7">
        <v>43934.591249999998</v>
      </c>
      <c r="G521" s="69" t="s">
        <v>4</v>
      </c>
      <c r="H521" s="68">
        <v>1763</v>
      </c>
      <c r="I521" s="8">
        <f t="shared" si="45"/>
        <v>17.80808080808081</v>
      </c>
      <c r="J521" s="2">
        <v>1.724</v>
      </c>
      <c r="K521" s="69">
        <v>99</v>
      </c>
      <c r="L521" s="68">
        <v>535</v>
      </c>
      <c r="M521" s="8">
        <f t="shared" si="46"/>
        <v>5.404040404040404</v>
      </c>
      <c r="N521" s="2">
        <v>0.69899999999999995</v>
      </c>
      <c r="O521" s="69">
        <v>99</v>
      </c>
      <c r="P521" s="181">
        <f t="shared" si="47"/>
        <v>3.2953271028037388</v>
      </c>
      <c r="Q521" s="77" t="s">
        <v>1357</v>
      </c>
      <c r="V521" s="84">
        <v>0.47152777777777777</v>
      </c>
      <c r="W521" s="85">
        <v>0.61111111111111105</v>
      </c>
      <c r="X521" s="86">
        <f t="shared" si="48"/>
        <v>0.13958333333333328</v>
      </c>
      <c r="AA521" s="29"/>
    </row>
    <row r="522" spans="1:27" x14ac:dyDescent="0.3">
      <c r="A522" s="183" t="s">
        <v>10743</v>
      </c>
      <c r="B522" s="68" t="s">
        <v>115</v>
      </c>
      <c r="C522" s="2" t="s">
        <v>1</v>
      </c>
      <c r="D522" s="2">
        <v>98</v>
      </c>
      <c r="E522" s="6">
        <v>8102</v>
      </c>
      <c r="F522" s="7">
        <v>43934.622523148151</v>
      </c>
      <c r="G522" s="69" t="s">
        <v>4</v>
      </c>
      <c r="H522" s="68">
        <v>2740</v>
      </c>
      <c r="I522" s="8">
        <f t="shared" si="45"/>
        <v>27.676767676767678</v>
      </c>
      <c r="J522" s="2">
        <v>1.84</v>
      </c>
      <c r="K522" s="69">
        <v>99</v>
      </c>
      <c r="L522" s="95">
        <v>2126</v>
      </c>
      <c r="M522" s="8">
        <f t="shared" si="46"/>
        <v>21.474747474747474</v>
      </c>
      <c r="N522" s="2">
        <v>2.8759999999999999</v>
      </c>
      <c r="O522" s="69">
        <v>99</v>
      </c>
      <c r="P522" s="181">
        <f t="shared" si="47"/>
        <v>1.2888052681091253</v>
      </c>
      <c r="Q522" s="77" t="s">
        <v>1357</v>
      </c>
      <c r="V522" s="84">
        <v>0.4861111111111111</v>
      </c>
      <c r="W522" s="85">
        <v>0.63888888888888895</v>
      </c>
      <c r="X522" s="86">
        <f t="shared" si="48"/>
        <v>0.15277777777777785</v>
      </c>
      <c r="AA522" s="29"/>
    </row>
    <row r="523" spans="1:27" x14ac:dyDescent="0.3">
      <c r="A523" s="183" t="s">
        <v>10744</v>
      </c>
      <c r="B523" s="68" t="s">
        <v>4237</v>
      </c>
      <c r="C523" s="2" t="s">
        <v>1</v>
      </c>
      <c r="D523" s="2">
        <v>58</v>
      </c>
      <c r="E523" s="6">
        <v>22422</v>
      </c>
      <c r="F523" s="7">
        <v>43935.5078125</v>
      </c>
      <c r="G523" s="69" t="s">
        <v>4</v>
      </c>
      <c r="H523" s="68">
        <v>1548</v>
      </c>
      <c r="I523" s="8">
        <f t="shared" si="45"/>
        <v>15.636363636363637</v>
      </c>
      <c r="J523" s="2">
        <v>1.3660000000000001</v>
      </c>
      <c r="K523" s="69">
        <v>99</v>
      </c>
      <c r="L523" s="68">
        <v>480</v>
      </c>
      <c r="M523" s="8">
        <f t="shared" si="46"/>
        <v>4.8484848484848486</v>
      </c>
      <c r="N523" s="2">
        <v>0.57799999999999996</v>
      </c>
      <c r="O523" s="69">
        <v>99</v>
      </c>
      <c r="P523" s="181">
        <f t="shared" si="47"/>
        <v>3.2250000000000001</v>
      </c>
      <c r="Q523" s="77" t="s">
        <v>1357</v>
      </c>
      <c r="V523" s="84">
        <v>0.37638888888888888</v>
      </c>
      <c r="W523" s="85">
        <v>0.51736111111111105</v>
      </c>
      <c r="X523" s="86">
        <f t="shared" si="48"/>
        <v>0.14097222222222217</v>
      </c>
      <c r="AA523" s="29"/>
    </row>
    <row r="524" spans="1:27" x14ac:dyDescent="0.3">
      <c r="A524" s="183" t="s">
        <v>10745</v>
      </c>
      <c r="B524" s="68" t="s">
        <v>4907</v>
      </c>
      <c r="C524" s="2" t="s">
        <v>1</v>
      </c>
      <c r="D524" s="2">
        <v>57</v>
      </c>
      <c r="E524" s="6">
        <v>22929</v>
      </c>
      <c r="F524" s="7">
        <v>43935.523877314816</v>
      </c>
      <c r="G524" s="69" t="s">
        <v>4</v>
      </c>
      <c r="H524" s="68">
        <v>1854</v>
      </c>
      <c r="I524" s="8">
        <f t="shared" si="45"/>
        <v>18.54</v>
      </c>
      <c r="J524" s="2">
        <v>1.417</v>
      </c>
      <c r="K524" s="69">
        <v>100</v>
      </c>
      <c r="L524" s="68">
        <v>427</v>
      </c>
      <c r="M524" s="8">
        <f t="shared" si="46"/>
        <v>4.2699999999999996</v>
      </c>
      <c r="N524" s="2">
        <v>0.69399999999999995</v>
      </c>
      <c r="O524" s="69">
        <v>100</v>
      </c>
      <c r="P524" s="181">
        <f t="shared" si="47"/>
        <v>4.3419203747072599</v>
      </c>
      <c r="Q524" s="77" t="s">
        <v>1357</v>
      </c>
      <c r="V524" s="84">
        <v>0.39583333333333331</v>
      </c>
      <c r="W524" s="85">
        <v>0.52777777777777779</v>
      </c>
      <c r="X524" s="86">
        <f t="shared" si="48"/>
        <v>0.13194444444444448</v>
      </c>
      <c r="AA524" s="29"/>
    </row>
    <row r="525" spans="1:27" x14ac:dyDescent="0.3">
      <c r="A525" s="183" t="s">
        <v>10746</v>
      </c>
      <c r="B525" s="68" t="s">
        <v>5264</v>
      </c>
      <c r="C525" s="2" t="s">
        <v>1</v>
      </c>
      <c r="D525" s="2">
        <v>69</v>
      </c>
      <c r="E525" s="6">
        <v>18541</v>
      </c>
      <c r="F525" s="7">
        <v>43935.538958333331</v>
      </c>
      <c r="G525" s="69" t="s">
        <v>4</v>
      </c>
      <c r="H525" s="68">
        <v>2823</v>
      </c>
      <c r="I525" s="8">
        <f t="shared" si="45"/>
        <v>28.23</v>
      </c>
      <c r="J525" s="2">
        <v>1.9990000000000001</v>
      </c>
      <c r="K525" s="69">
        <v>100</v>
      </c>
      <c r="L525" s="68">
        <v>760</v>
      </c>
      <c r="M525" s="8">
        <f t="shared" si="46"/>
        <v>7.6</v>
      </c>
      <c r="N525" s="2">
        <v>0.84099999999999997</v>
      </c>
      <c r="O525" s="69">
        <v>100</v>
      </c>
      <c r="P525" s="181">
        <f t="shared" si="47"/>
        <v>3.7144736842105264</v>
      </c>
      <c r="Q525" s="77" t="s">
        <v>1357</v>
      </c>
      <c r="V525" s="84">
        <v>0.4152777777777778</v>
      </c>
      <c r="W525" s="85">
        <v>0.54722222222222217</v>
      </c>
      <c r="X525" s="86">
        <f t="shared" si="48"/>
        <v>0.13194444444444436</v>
      </c>
      <c r="AA525" s="29"/>
    </row>
    <row r="526" spans="1:27" x14ac:dyDescent="0.3">
      <c r="A526" s="183" t="s">
        <v>2605</v>
      </c>
      <c r="B526" s="68" t="s">
        <v>1155</v>
      </c>
      <c r="C526" s="2" t="s">
        <v>1</v>
      </c>
      <c r="D526" s="2">
        <v>55</v>
      </c>
      <c r="E526" s="6">
        <v>23588</v>
      </c>
      <c r="F526" s="7">
        <v>43935.552800925929</v>
      </c>
      <c r="G526" s="69" t="s">
        <v>4</v>
      </c>
      <c r="H526" s="68">
        <v>2051</v>
      </c>
      <c r="I526" s="8">
        <f t="shared" si="45"/>
        <v>20.717171717171716</v>
      </c>
      <c r="J526" s="2">
        <v>1.9850000000000001</v>
      </c>
      <c r="K526" s="69">
        <v>99</v>
      </c>
      <c r="L526" s="68">
        <v>602</v>
      </c>
      <c r="M526" s="8">
        <f t="shared" si="46"/>
        <v>6.0808080808080804</v>
      </c>
      <c r="N526" s="2">
        <v>1.1839999999999999</v>
      </c>
      <c r="O526" s="69">
        <v>99</v>
      </c>
      <c r="P526" s="181">
        <f t="shared" si="47"/>
        <v>3.4069767441860463</v>
      </c>
      <c r="Q526" s="77" t="s">
        <v>1357</v>
      </c>
      <c r="V526" s="84">
        <v>0.42986111111111108</v>
      </c>
      <c r="W526" s="85">
        <v>0.56944444444444442</v>
      </c>
      <c r="X526" s="86">
        <f t="shared" si="48"/>
        <v>0.13958333333333334</v>
      </c>
      <c r="AA526" s="29"/>
    </row>
    <row r="527" spans="1:27" x14ac:dyDescent="0.3">
      <c r="A527" s="183" t="s">
        <v>10747</v>
      </c>
      <c r="B527" s="68" t="s">
        <v>10748</v>
      </c>
      <c r="C527" s="2" t="s">
        <v>6</v>
      </c>
      <c r="D527" s="2">
        <v>68</v>
      </c>
      <c r="E527" s="6">
        <v>18975</v>
      </c>
      <c r="F527" s="7">
        <v>43935.582141203704</v>
      </c>
      <c r="G527" s="69" t="s">
        <v>4</v>
      </c>
      <c r="H527" s="68">
        <v>1753</v>
      </c>
      <c r="I527" s="8">
        <f t="shared" si="45"/>
        <v>17.53</v>
      </c>
      <c r="J527" s="2">
        <v>1.3520000000000001</v>
      </c>
      <c r="K527" s="69">
        <v>100</v>
      </c>
      <c r="L527" s="68">
        <v>583</v>
      </c>
      <c r="M527" s="8">
        <f t="shared" si="46"/>
        <v>5.83</v>
      </c>
      <c r="N527" s="2">
        <v>0.72599999999999998</v>
      </c>
      <c r="O527" s="69">
        <v>100</v>
      </c>
      <c r="P527" s="181">
        <f t="shared" si="47"/>
        <v>3.0068610634648372</v>
      </c>
      <c r="Q527" s="77" t="s">
        <v>1357</v>
      </c>
      <c r="V527" s="84">
        <v>0.43333333333333335</v>
      </c>
      <c r="W527" s="85">
        <v>0.58333333333333337</v>
      </c>
      <c r="X527" s="86">
        <f t="shared" si="48"/>
        <v>0.15000000000000002</v>
      </c>
      <c r="AA527" s="29"/>
    </row>
    <row r="528" spans="1:27" x14ac:dyDescent="0.3">
      <c r="A528" s="183" t="s">
        <v>10749</v>
      </c>
      <c r="B528" s="68" t="s">
        <v>4191</v>
      </c>
      <c r="C528" s="2" t="s">
        <v>1</v>
      </c>
      <c r="D528" s="2">
        <v>40</v>
      </c>
      <c r="E528" s="6">
        <v>29179</v>
      </c>
      <c r="F528" s="7">
        <v>43937.511134259257</v>
      </c>
      <c r="G528" s="69" t="s">
        <v>4</v>
      </c>
      <c r="H528" s="68">
        <v>1079</v>
      </c>
      <c r="I528" s="8">
        <f t="shared" si="45"/>
        <v>10.79</v>
      </c>
      <c r="J528" s="2">
        <v>0.94599999999999995</v>
      </c>
      <c r="K528" s="69">
        <v>100</v>
      </c>
      <c r="L528" s="68">
        <v>358</v>
      </c>
      <c r="M528" s="8">
        <f t="shared" si="46"/>
        <v>3.58</v>
      </c>
      <c r="N528" s="2">
        <v>0.496</v>
      </c>
      <c r="O528" s="69">
        <v>100</v>
      </c>
      <c r="P528" s="181">
        <f t="shared" si="47"/>
        <v>3.0139664804469271</v>
      </c>
      <c r="Q528" s="77" t="s">
        <v>1357</v>
      </c>
      <c r="V528" s="84">
        <v>0.38541666666666669</v>
      </c>
      <c r="W528" s="85">
        <v>0.51736111111111105</v>
      </c>
      <c r="X528" s="86">
        <f t="shared" si="48"/>
        <v>0.13194444444444436</v>
      </c>
      <c r="AA528" s="29"/>
    </row>
    <row r="529" spans="1:27" x14ac:dyDescent="0.3">
      <c r="A529" s="183" t="s">
        <v>10750</v>
      </c>
      <c r="B529" s="68" t="s">
        <v>1783</v>
      </c>
      <c r="C529" s="2" t="s">
        <v>1</v>
      </c>
      <c r="D529" s="2">
        <v>63</v>
      </c>
      <c r="E529" s="6">
        <v>20655</v>
      </c>
      <c r="F529" s="7">
        <v>43937.576006944444</v>
      </c>
      <c r="G529" s="69" t="s">
        <v>4</v>
      </c>
      <c r="H529" s="68">
        <v>1792</v>
      </c>
      <c r="I529" s="8">
        <f t="shared" si="45"/>
        <v>18.1010101010101</v>
      </c>
      <c r="J529" s="2">
        <v>1.4530000000000001</v>
      </c>
      <c r="K529" s="69">
        <v>99</v>
      </c>
      <c r="L529" s="68">
        <v>754</v>
      </c>
      <c r="M529" s="8">
        <f t="shared" si="46"/>
        <v>7.6161616161616159</v>
      </c>
      <c r="N529" s="2">
        <v>0.98699999999999999</v>
      </c>
      <c r="O529" s="69">
        <v>99</v>
      </c>
      <c r="P529" s="181">
        <f t="shared" si="47"/>
        <v>2.3766578249336869</v>
      </c>
      <c r="Q529" s="77" t="s">
        <v>1357</v>
      </c>
      <c r="V529" s="84">
        <v>0.43402777777777773</v>
      </c>
      <c r="W529" s="85">
        <v>0.53472222222222221</v>
      </c>
      <c r="X529" s="86">
        <f t="shared" si="48"/>
        <v>0.10069444444444448</v>
      </c>
      <c r="AA529" s="29"/>
    </row>
    <row r="530" spans="1:27" x14ac:dyDescent="0.3">
      <c r="A530" s="183" t="s">
        <v>10751</v>
      </c>
      <c r="B530" s="68" t="s">
        <v>10752</v>
      </c>
      <c r="C530" s="2" t="s">
        <v>1</v>
      </c>
      <c r="D530" s="2">
        <v>47</v>
      </c>
      <c r="E530" s="6">
        <v>26690</v>
      </c>
      <c r="F530" s="7">
        <v>43937.592361111114</v>
      </c>
      <c r="G530" s="69" t="s">
        <v>4</v>
      </c>
      <c r="H530" s="68">
        <v>1408</v>
      </c>
      <c r="I530" s="8">
        <f t="shared" si="45"/>
        <v>14.08</v>
      </c>
      <c r="J530" s="2">
        <v>1.1519999999999999</v>
      </c>
      <c r="K530" s="69">
        <v>100</v>
      </c>
      <c r="L530" s="68">
        <v>406</v>
      </c>
      <c r="M530" s="8">
        <f t="shared" si="46"/>
        <v>4.0599999999999996</v>
      </c>
      <c r="N530" s="2">
        <v>0.44500000000000001</v>
      </c>
      <c r="O530" s="69">
        <v>100</v>
      </c>
      <c r="P530" s="181">
        <f t="shared" si="47"/>
        <v>3.4679802955665027</v>
      </c>
      <c r="Q530" s="77" t="s">
        <v>1357</v>
      </c>
      <c r="V530" s="84">
        <v>0.44513888888888892</v>
      </c>
      <c r="W530" s="85">
        <v>0.60416666666666663</v>
      </c>
      <c r="X530" s="86">
        <f t="shared" si="48"/>
        <v>0.15902777777777771</v>
      </c>
      <c r="AA530" s="29"/>
    </row>
    <row r="531" spans="1:27" x14ac:dyDescent="0.3">
      <c r="A531" s="183" t="s">
        <v>10753</v>
      </c>
      <c r="B531" s="68" t="s">
        <v>10754</v>
      </c>
      <c r="C531" s="2" t="s">
        <v>1</v>
      </c>
      <c r="D531" s="2">
        <v>52</v>
      </c>
      <c r="E531" s="6">
        <v>24770</v>
      </c>
      <c r="F531" s="7">
        <v>43937.635393518518</v>
      </c>
      <c r="G531" s="69" t="s">
        <v>4</v>
      </c>
      <c r="H531" s="68">
        <v>1629</v>
      </c>
      <c r="I531" s="8">
        <f t="shared" si="45"/>
        <v>16.29</v>
      </c>
      <c r="J531" s="2">
        <v>1.4450000000000001</v>
      </c>
      <c r="K531" s="69">
        <v>100</v>
      </c>
      <c r="L531" s="68">
        <v>512</v>
      </c>
      <c r="M531" s="8">
        <f t="shared" si="46"/>
        <v>5.12</v>
      </c>
      <c r="N531" s="2">
        <v>0.72899999999999998</v>
      </c>
      <c r="O531" s="69">
        <v>100</v>
      </c>
      <c r="P531" s="181">
        <f t="shared" si="47"/>
        <v>3.1816406249999996</v>
      </c>
      <c r="Q531" s="77" t="s">
        <v>1357</v>
      </c>
      <c r="V531" s="84">
        <v>0.50555555555555554</v>
      </c>
      <c r="W531" s="85">
        <v>0.64583333333333337</v>
      </c>
      <c r="X531" s="86">
        <f t="shared" si="48"/>
        <v>0.14027777777777783</v>
      </c>
      <c r="AA531" s="29"/>
    </row>
    <row r="532" spans="1:27" x14ac:dyDescent="0.3">
      <c r="A532" s="183" t="s">
        <v>10755</v>
      </c>
      <c r="B532" s="68" t="s">
        <v>1265</v>
      </c>
      <c r="C532" s="2" t="s">
        <v>1</v>
      </c>
      <c r="D532" s="2">
        <v>43</v>
      </c>
      <c r="E532" s="6">
        <v>28183</v>
      </c>
      <c r="F532" s="7">
        <v>43938.508923611109</v>
      </c>
      <c r="G532" s="69" t="s">
        <v>4</v>
      </c>
      <c r="H532" s="68">
        <v>1777</v>
      </c>
      <c r="I532" s="8">
        <f t="shared" si="45"/>
        <v>17.949494949494948</v>
      </c>
      <c r="J532" s="2">
        <v>1.431</v>
      </c>
      <c r="K532" s="69">
        <v>99</v>
      </c>
      <c r="L532" s="68">
        <v>428</v>
      </c>
      <c r="M532" s="8">
        <f t="shared" si="46"/>
        <v>4.3232323232323235</v>
      </c>
      <c r="N532" s="2">
        <v>0.81899999999999995</v>
      </c>
      <c r="O532" s="69">
        <v>99</v>
      </c>
      <c r="P532" s="181">
        <f t="shared" si="47"/>
        <v>4.1518691588785037</v>
      </c>
      <c r="Q532" s="77" t="s">
        <v>1357</v>
      </c>
      <c r="V532" s="84">
        <v>0.38680555555555557</v>
      </c>
      <c r="W532" s="85">
        <v>0.52083333333333337</v>
      </c>
      <c r="X532" s="86">
        <f t="shared" si="48"/>
        <v>0.1340277777777778</v>
      </c>
      <c r="AA532" s="29"/>
    </row>
    <row r="533" spans="1:27" x14ac:dyDescent="0.3">
      <c r="A533" s="183" t="s">
        <v>10758</v>
      </c>
      <c r="B533" s="68" t="s">
        <v>45</v>
      </c>
      <c r="C533" s="2" t="s">
        <v>1</v>
      </c>
      <c r="D533" s="2">
        <v>67</v>
      </c>
      <c r="E533" s="6">
        <v>19437</v>
      </c>
      <c r="F533" s="7">
        <v>43938.575624999998</v>
      </c>
      <c r="G533" s="69" t="s">
        <v>4</v>
      </c>
      <c r="H533" s="68">
        <v>2089</v>
      </c>
      <c r="I533" s="8">
        <f t="shared" si="45"/>
        <v>20.89</v>
      </c>
      <c r="J533" s="2">
        <v>1.31</v>
      </c>
      <c r="K533" s="69">
        <v>100</v>
      </c>
      <c r="L533" s="68">
        <v>618</v>
      </c>
      <c r="M533" s="8">
        <f t="shared" si="46"/>
        <v>6.18</v>
      </c>
      <c r="N533" s="2">
        <v>1.1579999999999999</v>
      </c>
      <c r="O533" s="69">
        <v>100</v>
      </c>
      <c r="P533" s="181">
        <f t="shared" si="47"/>
        <v>3.3802588996763756</v>
      </c>
      <c r="Q533" s="77" t="s">
        <v>1357</v>
      </c>
      <c r="V533" s="84">
        <v>0.4604166666666667</v>
      </c>
      <c r="W533" s="85">
        <v>0.58333333333333337</v>
      </c>
      <c r="X533" s="86">
        <f t="shared" si="48"/>
        <v>0.12291666666666667</v>
      </c>
      <c r="AA533" s="29"/>
    </row>
    <row r="534" spans="1:27" x14ac:dyDescent="0.3">
      <c r="A534" s="183" t="s">
        <v>10759</v>
      </c>
      <c r="B534" s="68" t="s">
        <v>10760</v>
      </c>
      <c r="C534" s="2" t="s">
        <v>1</v>
      </c>
      <c r="D534" s="2">
        <v>49</v>
      </c>
      <c r="E534" s="6">
        <v>25887</v>
      </c>
      <c r="F534" s="7">
        <v>43938.593078703707</v>
      </c>
      <c r="G534" s="69" t="s">
        <v>4</v>
      </c>
      <c r="H534" s="68">
        <v>1245</v>
      </c>
      <c r="I534" s="8">
        <f t="shared" si="45"/>
        <v>12.575757575757576</v>
      </c>
      <c r="J534" s="2">
        <v>1.23</v>
      </c>
      <c r="K534" s="69">
        <v>99</v>
      </c>
      <c r="L534" s="68">
        <v>331</v>
      </c>
      <c r="M534" s="8">
        <f t="shared" si="46"/>
        <v>3.3434343434343434</v>
      </c>
      <c r="N534" s="2">
        <v>0.79700000000000004</v>
      </c>
      <c r="O534" s="69">
        <v>99</v>
      </c>
      <c r="P534" s="181">
        <f t="shared" si="47"/>
        <v>3.761329305135952</v>
      </c>
      <c r="Q534" s="77" t="s">
        <v>1357</v>
      </c>
      <c r="V534" s="84">
        <v>0.46736111111111112</v>
      </c>
      <c r="W534" s="85">
        <v>0.61111111111111105</v>
      </c>
      <c r="X534" s="86">
        <f t="shared" si="48"/>
        <v>0.14374999999999993</v>
      </c>
      <c r="AA534" s="29"/>
    </row>
    <row r="535" spans="1:27" x14ac:dyDescent="0.3">
      <c r="A535" s="183" t="s">
        <v>10761</v>
      </c>
      <c r="B535" s="68" t="s">
        <v>1727</v>
      </c>
      <c r="C535" s="2" t="s">
        <v>1</v>
      </c>
      <c r="D535" s="2">
        <v>55</v>
      </c>
      <c r="E535" s="6">
        <v>23542</v>
      </c>
      <c r="F535" s="7">
        <v>43938.623877314814</v>
      </c>
      <c r="G535" s="69" t="s">
        <v>4</v>
      </c>
      <c r="H535" s="68">
        <v>1188</v>
      </c>
      <c r="I535" s="8">
        <f t="shared" si="45"/>
        <v>11.88</v>
      </c>
      <c r="J535" s="2">
        <v>1.395</v>
      </c>
      <c r="K535" s="69">
        <v>100</v>
      </c>
      <c r="L535" s="68">
        <v>538</v>
      </c>
      <c r="M535" s="8">
        <f t="shared" si="46"/>
        <v>5.38</v>
      </c>
      <c r="N535" s="2">
        <v>0.88500000000000001</v>
      </c>
      <c r="O535" s="69">
        <v>100</v>
      </c>
      <c r="P535" s="181">
        <f t="shared" si="47"/>
        <v>2.2081784386617103</v>
      </c>
      <c r="Q535" s="77" t="s">
        <v>1357</v>
      </c>
      <c r="V535" s="84">
        <v>0.4777777777777778</v>
      </c>
      <c r="W535" s="85">
        <v>0.64583333333333337</v>
      </c>
      <c r="X535" s="86">
        <f t="shared" si="48"/>
        <v>0.16805555555555557</v>
      </c>
      <c r="AA535" s="29"/>
    </row>
    <row r="536" spans="1:27" x14ac:dyDescent="0.3">
      <c r="A536" s="183" t="s">
        <v>10762</v>
      </c>
      <c r="B536" s="68" t="s">
        <v>10763</v>
      </c>
      <c r="C536" s="2" t="s">
        <v>1</v>
      </c>
      <c r="D536" s="2">
        <v>57</v>
      </c>
      <c r="E536" s="6">
        <v>23040</v>
      </c>
      <c r="F536" s="7">
        <v>43941.518599537034</v>
      </c>
      <c r="G536" s="69" t="s">
        <v>4</v>
      </c>
      <c r="H536" s="68">
        <v>2139</v>
      </c>
      <c r="I536" s="8">
        <f t="shared" si="45"/>
        <v>21.606060606060606</v>
      </c>
      <c r="J536" s="2">
        <v>1.76</v>
      </c>
      <c r="K536" s="69">
        <v>99</v>
      </c>
      <c r="L536" s="68">
        <v>505</v>
      </c>
      <c r="M536" s="8">
        <f t="shared" si="46"/>
        <v>5.1010101010101012</v>
      </c>
      <c r="N536" s="2">
        <v>0.64700000000000002</v>
      </c>
      <c r="O536" s="69">
        <v>99</v>
      </c>
      <c r="P536" s="181">
        <f t="shared" si="47"/>
        <v>4.235643564356435</v>
      </c>
      <c r="Q536" s="77" t="s">
        <v>1357</v>
      </c>
      <c r="V536" s="84">
        <v>0.39583333333333331</v>
      </c>
      <c r="W536" s="85">
        <v>0.53472222222222221</v>
      </c>
      <c r="X536" s="86">
        <f t="shared" si="48"/>
        <v>0.1388888888888889</v>
      </c>
      <c r="AA536" s="29"/>
    </row>
    <row r="537" spans="1:27" x14ac:dyDescent="0.3">
      <c r="A537" s="183" t="s">
        <v>10764</v>
      </c>
      <c r="B537" s="68" t="s">
        <v>115</v>
      </c>
      <c r="C537" s="2" t="s">
        <v>1</v>
      </c>
      <c r="D537" s="2">
        <v>59</v>
      </c>
      <c r="E537" s="6">
        <v>22305</v>
      </c>
      <c r="F537" s="7">
        <v>43941.56391203704</v>
      </c>
      <c r="G537" s="69" t="s">
        <v>4</v>
      </c>
      <c r="H537" s="68">
        <v>2803</v>
      </c>
      <c r="I537" s="8">
        <f t="shared" si="45"/>
        <v>28.03</v>
      </c>
      <c r="J537" s="2">
        <v>3.2389999999999999</v>
      </c>
      <c r="K537" s="69">
        <v>100</v>
      </c>
      <c r="L537" s="68">
        <v>593</v>
      </c>
      <c r="M537" s="8">
        <f t="shared" si="46"/>
        <v>5.93</v>
      </c>
      <c r="N537" s="2">
        <v>1.018</v>
      </c>
      <c r="O537" s="69">
        <v>100</v>
      </c>
      <c r="P537" s="181">
        <f t="shared" si="47"/>
        <v>4.7268128161888709</v>
      </c>
      <c r="Q537" s="77" t="s">
        <v>1357</v>
      </c>
      <c r="V537" s="84">
        <v>0.4201388888888889</v>
      </c>
      <c r="W537" s="85">
        <v>0.57291666666666663</v>
      </c>
      <c r="X537" s="86">
        <f t="shared" si="48"/>
        <v>0.15277777777777773</v>
      </c>
      <c r="AA537" s="29"/>
    </row>
    <row r="538" spans="1:27" x14ac:dyDescent="0.3">
      <c r="A538" s="183" t="s">
        <v>10765</v>
      </c>
      <c r="B538" s="68" t="s">
        <v>883</v>
      </c>
      <c r="C538" s="2" t="s">
        <v>1</v>
      </c>
      <c r="D538" s="2">
        <v>64</v>
      </c>
      <c r="E538" s="6">
        <v>20263</v>
      </c>
      <c r="F538" s="7">
        <v>43941.665532407409</v>
      </c>
      <c r="G538" s="69" t="s">
        <v>4</v>
      </c>
      <c r="H538" s="68">
        <v>2398</v>
      </c>
      <c r="I538" s="8">
        <f t="shared" si="45"/>
        <v>23.98</v>
      </c>
      <c r="J538" s="2">
        <v>1.67</v>
      </c>
      <c r="K538" s="69">
        <v>100</v>
      </c>
      <c r="L538" s="68">
        <v>517</v>
      </c>
      <c r="M538" s="8">
        <f t="shared" si="46"/>
        <v>5.17</v>
      </c>
      <c r="N538" s="2">
        <v>0.877</v>
      </c>
      <c r="O538" s="69">
        <v>100</v>
      </c>
      <c r="P538" s="181">
        <f t="shared" si="47"/>
        <v>4.6382978723404253</v>
      </c>
      <c r="Q538" s="77" t="s">
        <v>1357</v>
      </c>
      <c r="V538" s="84">
        <v>0.52152777777777781</v>
      </c>
      <c r="W538" s="85">
        <v>0.68055555555555547</v>
      </c>
      <c r="X538" s="86">
        <f t="shared" si="48"/>
        <v>0.15902777777777766</v>
      </c>
      <c r="AA538" s="29"/>
    </row>
    <row r="539" spans="1:27" x14ac:dyDescent="0.3">
      <c r="A539" s="183" t="s">
        <v>10766</v>
      </c>
      <c r="B539" s="68" t="s">
        <v>4679</v>
      </c>
      <c r="C539" s="2" t="s">
        <v>1</v>
      </c>
      <c r="D539" s="2">
        <v>42</v>
      </c>
      <c r="E539" s="6">
        <v>28579</v>
      </c>
      <c r="F539" s="7">
        <v>43942.513333333336</v>
      </c>
      <c r="G539" s="69" t="s">
        <v>4</v>
      </c>
      <c r="H539" s="68">
        <v>1120</v>
      </c>
      <c r="I539" s="8">
        <f t="shared" si="45"/>
        <v>11.2</v>
      </c>
      <c r="J539" s="2">
        <v>1.3560000000000001</v>
      </c>
      <c r="K539" s="69">
        <v>100</v>
      </c>
      <c r="L539" s="68">
        <v>296</v>
      </c>
      <c r="M539" s="8">
        <f t="shared" si="46"/>
        <v>2.96</v>
      </c>
      <c r="N539" s="2">
        <v>0.61799999999999999</v>
      </c>
      <c r="O539" s="69">
        <v>100</v>
      </c>
      <c r="P539" s="181">
        <f t="shared" si="47"/>
        <v>3.7837837837837838</v>
      </c>
      <c r="Q539" s="77" t="s">
        <v>1357</v>
      </c>
      <c r="V539" s="84">
        <v>0.38055555555555554</v>
      </c>
      <c r="W539" s="85">
        <v>0.51736111111111105</v>
      </c>
      <c r="X539" s="86">
        <f t="shared" si="48"/>
        <v>0.13680555555555551</v>
      </c>
      <c r="AA539" s="29"/>
    </row>
    <row r="540" spans="1:27" x14ac:dyDescent="0.3">
      <c r="A540" s="183" t="s">
        <v>10767</v>
      </c>
      <c r="B540" s="68" t="s">
        <v>10768</v>
      </c>
      <c r="C540" s="2" t="s">
        <v>6</v>
      </c>
      <c r="D540" s="2">
        <v>74</v>
      </c>
      <c r="E540" s="6">
        <v>16873</v>
      </c>
      <c r="F540" s="7">
        <v>43942.522418981483</v>
      </c>
      <c r="G540" s="69" t="s">
        <v>4</v>
      </c>
      <c r="H540" s="68">
        <v>2004</v>
      </c>
      <c r="I540" s="8">
        <f t="shared" si="45"/>
        <v>20.04</v>
      </c>
      <c r="J540" s="2">
        <v>2.613</v>
      </c>
      <c r="K540" s="69">
        <v>100</v>
      </c>
      <c r="L540" s="68">
        <v>559</v>
      </c>
      <c r="M540" s="8">
        <f t="shared" si="46"/>
        <v>5.59</v>
      </c>
      <c r="N540" s="2">
        <v>0.92200000000000004</v>
      </c>
      <c r="O540" s="69">
        <v>100</v>
      </c>
      <c r="P540" s="181">
        <f t="shared" si="47"/>
        <v>3.5849731663685152</v>
      </c>
      <c r="Q540" s="77" t="s">
        <v>1357</v>
      </c>
      <c r="V540" s="84">
        <v>0.38541666666666669</v>
      </c>
      <c r="W540" s="85">
        <v>0.53125</v>
      </c>
      <c r="X540" s="86">
        <f t="shared" si="48"/>
        <v>0.14583333333333331</v>
      </c>
      <c r="AA540" s="29"/>
    </row>
    <row r="541" spans="1:27" x14ac:dyDescent="0.3">
      <c r="A541" s="183" t="s">
        <v>10769</v>
      </c>
      <c r="B541" s="68" t="s">
        <v>4923</v>
      </c>
      <c r="C541" s="2" t="s">
        <v>1</v>
      </c>
      <c r="D541" s="2">
        <v>48</v>
      </c>
      <c r="E541" s="6">
        <v>26094</v>
      </c>
      <c r="F541" s="7">
        <v>43942.527314814812</v>
      </c>
      <c r="G541" s="69" t="s">
        <v>4</v>
      </c>
      <c r="H541" s="68">
        <v>2014</v>
      </c>
      <c r="I541" s="8">
        <f t="shared" si="45"/>
        <v>20.343434343434343</v>
      </c>
      <c r="J541" s="2">
        <v>1.825</v>
      </c>
      <c r="K541" s="69">
        <v>99</v>
      </c>
      <c r="L541" s="68">
        <v>491</v>
      </c>
      <c r="M541" s="8">
        <f t="shared" si="46"/>
        <v>4.9595959595959593</v>
      </c>
      <c r="N541" s="2">
        <v>0.78100000000000003</v>
      </c>
      <c r="O541" s="69">
        <v>99</v>
      </c>
      <c r="P541" s="181">
        <f t="shared" si="47"/>
        <v>4.10183299389002</v>
      </c>
      <c r="Q541" s="77" t="s">
        <v>1357</v>
      </c>
      <c r="V541" s="84">
        <v>0.4055555555555555</v>
      </c>
      <c r="W541" s="85">
        <v>0.54166666666666663</v>
      </c>
      <c r="X541" s="86">
        <f t="shared" si="48"/>
        <v>0.13611111111111113</v>
      </c>
      <c r="AA541" s="29"/>
    </row>
    <row r="542" spans="1:27" x14ac:dyDescent="0.3">
      <c r="A542" s="183" t="s">
        <v>10770</v>
      </c>
      <c r="B542" s="68" t="s">
        <v>4941</v>
      </c>
      <c r="C542" s="2" t="s">
        <v>1</v>
      </c>
      <c r="D542" s="2">
        <v>54</v>
      </c>
      <c r="E542" s="6">
        <v>23960</v>
      </c>
      <c r="F542" s="7">
        <v>43942.541238425925</v>
      </c>
      <c r="G542" s="69" t="s">
        <v>4</v>
      </c>
      <c r="H542" s="68">
        <v>3422</v>
      </c>
      <c r="I542" s="8">
        <f t="shared" si="45"/>
        <v>34.22</v>
      </c>
      <c r="J542" s="2">
        <v>3.4159999999999999</v>
      </c>
      <c r="K542" s="69">
        <v>100</v>
      </c>
      <c r="L542" s="68">
        <v>655</v>
      </c>
      <c r="M542" s="8">
        <f t="shared" si="46"/>
        <v>6.55</v>
      </c>
      <c r="N542" s="2">
        <v>0.79600000000000004</v>
      </c>
      <c r="O542" s="69">
        <v>100</v>
      </c>
      <c r="P542" s="181">
        <f t="shared" si="47"/>
        <v>5.2244274809160309</v>
      </c>
      <c r="Q542" s="77" t="s">
        <v>1357</v>
      </c>
      <c r="V542" s="84">
        <v>0.4152777777777778</v>
      </c>
      <c r="W542" s="85">
        <v>0.55555555555555558</v>
      </c>
      <c r="X542" s="86">
        <f t="shared" si="48"/>
        <v>0.14027777777777778</v>
      </c>
      <c r="AA542" s="29"/>
    </row>
    <row r="543" spans="1:27" x14ac:dyDescent="0.3">
      <c r="A543" s="183" t="s">
        <v>10771</v>
      </c>
      <c r="B543" s="68" t="s">
        <v>572</v>
      </c>
      <c r="C543" s="2" t="s">
        <v>1</v>
      </c>
      <c r="D543" s="2">
        <v>48</v>
      </c>
      <c r="E543" s="6">
        <v>26289</v>
      </c>
      <c r="F543" s="7">
        <v>43942.56181712963</v>
      </c>
      <c r="G543" s="69" t="s">
        <v>4</v>
      </c>
      <c r="H543" s="68">
        <v>1660</v>
      </c>
      <c r="I543" s="8">
        <f t="shared" si="45"/>
        <v>16.600000000000001</v>
      </c>
      <c r="J543" s="2">
        <v>1.393</v>
      </c>
      <c r="K543" s="69">
        <v>100</v>
      </c>
      <c r="L543" s="68">
        <v>362</v>
      </c>
      <c r="M543" s="8">
        <f t="shared" si="46"/>
        <v>3.62</v>
      </c>
      <c r="N543" s="2">
        <v>0.58199999999999996</v>
      </c>
      <c r="O543" s="69">
        <v>100</v>
      </c>
      <c r="P543" s="181">
        <f t="shared" si="47"/>
        <v>4.5856353591160222</v>
      </c>
      <c r="Q543" s="77" t="s">
        <v>1357</v>
      </c>
      <c r="V543" s="84">
        <v>0.43263888888888885</v>
      </c>
      <c r="W543" s="85">
        <v>0.57847222222222217</v>
      </c>
      <c r="X543" s="86">
        <f t="shared" si="48"/>
        <v>0.14583333333333331</v>
      </c>
      <c r="AA543" s="29"/>
    </row>
    <row r="544" spans="1:27" x14ac:dyDescent="0.3">
      <c r="A544" s="183" t="s">
        <v>2673</v>
      </c>
      <c r="B544" s="68" t="s">
        <v>1231</v>
      </c>
      <c r="C544" s="2" t="s">
        <v>1</v>
      </c>
      <c r="D544" s="2">
        <v>47</v>
      </c>
      <c r="E544" s="6">
        <v>26709</v>
      </c>
      <c r="F544" s="7">
        <v>43942.617777777778</v>
      </c>
      <c r="G544" s="69" t="s">
        <v>4</v>
      </c>
      <c r="H544" s="68">
        <v>2581</v>
      </c>
      <c r="I544" s="8">
        <f t="shared" si="45"/>
        <v>26.070707070707069</v>
      </c>
      <c r="J544" s="2">
        <v>3.004</v>
      </c>
      <c r="K544" s="69">
        <v>99</v>
      </c>
      <c r="L544" s="68">
        <v>383</v>
      </c>
      <c r="M544" s="8">
        <f t="shared" si="46"/>
        <v>3.8686868686868685</v>
      </c>
      <c r="N544" s="2">
        <v>0.68</v>
      </c>
      <c r="O544" s="69">
        <v>99</v>
      </c>
      <c r="P544" s="181">
        <f t="shared" si="47"/>
        <v>6.7389033942558747</v>
      </c>
      <c r="Q544" s="77" t="s">
        <v>1357</v>
      </c>
      <c r="V544" s="84">
        <v>0.48194444444444445</v>
      </c>
      <c r="W544" s="85">
        <v>0.625</v>
      </c>
      <c r="X544" s="86">
        <f t="shared" si="48"/>
        <v>0.14305555555555555</v>
      </c>
      <c r="AA544" s="29"/>
    </row>
    <row r="545" spans="1:27" x14ac:dyDescent="0.3">
      <c r="A545" s="183" t="s">
        <v>10772</v>
      </c>
      <c r="B545" s="68" t="s">
        <v>10773</v>
      </c>
      <c r="C545" s="2" t="s">
        <v>6</v>
      </c>
      <c r="D545" s="2">
        <v>59</v>
      </c>
      <c r="E545" s="6">
        <v>22104</v>
      </c>
      <c r="F545" s="7">
        <v>43942.631365740737</v>
      </c>
      <c r="G545" s="69" t="s">
        <v>4</v>
      </c>
      <c r="H545" s="68">
        <v>1610</v>
      </c>
      <c r="I545" s="8">
        <f t="shared" si="45"/>
        <v>16.262626262626263</v>
      </c>
      <c r="J545" s="2">
        <v>1.411</v>
      </c>
      <c r="K545" s="69">
        <v>99</v>
      </c>
      <c r="L545" s="68">
        <v>425</v>
      </c>
      <c r="M545" s="8">
        <f t="shared" si="46"/>
        <v>4.2929292929292933</v>
      </c>
      <c r="N545" s="2">
        <v>0.67400000000000004</v>
      </c>
      <c r="O545" s="69">
        <v>99</v>
      </c>
      <c r="P545" s="181">
        <f t="shared" si="47"/>
        <v>3.7882352941176469</v>
      </c>
      <c r="Q545" s="77" t="s">
        <v>1357</v>
      </c>
      <c r="V545" s="84">
        <v>0.50208333333333333</v>
      </c>
      <c r="W545" s="85">
        <v>0.64583333333333337</v>
      </c>
      <c r="X545" s="86">
        <f t="shared" si="48"/>
        <v>0.14375000000000004</v>
      </c>
      <c r="AA545" s="29"/>
    </row>
    <row r="546" spans="1:27" x14ac:dyDescent="0.3">
      <c r="A546" s="183" t="s">
        <v>10774</v>
      </c>
      <c r="B546" s="68" t="s">
        <v>647</v>
      </c>
      <c r="C546" s="2" t="s">
        <v>1</v>
      </c>
      <c r="D546" s="2">
        <v>47</v>
      </c>
      <c r="E546" s="6">
        <v>26482</v>
      </c>
      <c r="F546" s="7">
        <v>43942.665150462963</v>
      </c>
      <c r="G546" s="69" t="s">
        <v>4</v>
      </c>
      <c r="H546" s="68">
        <v>1747</v>
      </c>
      <c r="I546" s="8">
        <f t="shared" si="45"/>
        <v>17.646464646464647</v>
      </c>
      <c r="J546" s="2">
        <v>1.78</v>
      </c>
      <c r="K546" s="69">
        <v>99</v>
      </c>
      <c r="L546" s="68">
        <v>352</v>
      </c>
      <c r="M546" s="8">
        <f t="shared" si="46"/>
        <v>3.5555555555555554</v>
      </c>
      <c r="N546" s="2">
        <v>0.65800000000000003</v>
      </c>
      <c r="O546" s="69">
        <v>99</v>
      </c>
      <c r="P546" s="181">
        <f t="shared" si="47"/>
        <v>4.9630681818181825</v>
      </c>
      <c r="Q546" s="77" t="s">
        <v>1357</v>
      </c>
      <c r="V546" s="84">
        <v>0.52847222222222223</v>
      </c>
      <c r="W546" s="85">
        <v>0.66666666666666663</v>
      </c>
      <c r="X546" s="86">
        <f t="shared" si="48"/>
        <v>0.1381944444444444</v>
      </c>
      <c r="AA546" s="29"/>
    </row>
    <row r="547" spans="1:27" x14ac:dyDescent="0.3">
      <c r="A547" s="183" t="s">
        <v>10775</v>
      </c>
      <c r="B547" s="68" t="s">
        <v>10776</v>
      </c>
      <c r="C547" s="2" t="s">
        <v>1</v>
      </c>
      <c r="D547" s="2">
        <v>24</v>
      </c>
      <c r="E547" s="6">
        <v>35086</v>
      </c>
      <c r="F547" s="7">
        <v>43943.412719907406</v>
      </c>
      <c r="G547" s="69" t="s">
        <v>71</v>
      </c>
      <c r="H547" s="95">
        <v>737</v>
      </c>
      <c r="I547" s="96">
        <f t="shared" si="45"/>
        <v>7.4444444444444446</v>
      </c>
      <c r="J547" s="21">
        <v>0.64200000000000002</v>
      </c>
      <c r="K547" s="97">
        <v>99</v>
      </c>
      <c r="L547" s="95">
        <v>247</v>
      </c>
      <c r="M547" s="96">
        <f t="shared" si="46"/>
        <v>2.4949494949494948</v>
      </c>
      <c r="N547" s="21">
        <v>0.503</v>
      </c>
      <c r="O547" s="97">
        <v>99</v>
      </c>
      <c r="P547" s="181">
        <f t="shared" si="47"/>
        <v>2.9838056680161946</v>
      </c>
      <c r="Q547" s="77" t="s">
        <v>1357</v>
      </c>
      <c r="V547" s="84">
        <v>0.41666666666666669</v>
      </c>
      <c r="W547" s="85">
        <v>0.57638888888888895</v>
      </c>
      <c r="X547" s="86">
        <f t="shared" si="48"/>
        <v>0.15972222222222227</v>
      </c>
      <c r="AA547" s="29"/>
    </row>
    <row r="548" spans="1:27" x14ac:dyDescent="0.3">
      <c r="A548" s="183" t="s">
        <v>10777</v>
      </c>
      <c r="B548" s="68" t="s">
        <v>10778</v>
      </c>
      <c r="C548" s="2" t="s">
        <v>6</v>
      </c>
      <c r="D548" s="2">
        <v>50</v>
      </c>
      <c r="E548" s="6">
        <v>25630</v>
      </c>
      <c r="F548" s="7">
        <v>43943.512361111112</v>
      </c>
      <c r="G548" s="69" t="s">
        <v>4</v>
      </c>
      <c r="H548" s="68">
        <v>992</v>
      </c>
      <c r="I548" s="8">
        <f t="shared" si="45"/>
        <v>9.92</v>
      </c>
      <c r="J548" s="2">
        <v>0.91800000000000004</v>
      </c>
      <c r="K548" s="69">
        <v>100</v>
      </c>
      <c r="L548" s="68">
        <v>453</v>
      </c>
      <c r="M548" s="8">
        <f t="shared" si="46"/>
        <v>4.53</v>
      </c>
      <c r="N548" s="2">
        <v>0.71699999999999997</v>
      </c>
      <c r="O548" s="69">
        <v>100</v>
      </c>
      <c r="P548" s="181">
        <f t="shared" si="47"/>
        <v>2.1898454746136866</v>
      </c>
      <c r="Q548" s="77" t="s">
        <v>1357</v>
      </c>
      <c r="V548" s="84">
        <v>0.37777777777777777</v>
      </c>
      <c r="W548" s="85">
        <v>0.52847222222222223</v>
      </c>
      <c r="X548" s="86">
        <f t="shared" si="48"/>
        <v>0.15069444444444446</v>
      </c>
      <c r="AA548" s="29"/>
    </row>
    <row r="549" spans="1:27" x14ac:dyDescent="0.3">
      <c r="A549" s="183" t="s">
        <v>4602</v>
      </c>
      <c r="B549" s="68" t="s">
        <v>4603</v>
      </c>
      <c r="C549" s="2" t="s">
        <v>1</v>
      </c>
      <c r="D549" s="2">
        <v>40</v>
      </c>
      <c r="E549" s="6">
        <v>29173</v>
      </c>
      <c r="F549" s="7">
        <v>43943.526909722219</v>
      </c>
      <c r="G549" s="69" t="s">
        <v>4</v>
      </c>
      <c r="H549" s="68">
        <v>1306</v>
      </c>
      <c r="I549" s="8">
        <f t="shared" si="45"/>
        <v>13.191919191919192</v>
      </c>
      <c r="J549" s="2">
        <v>1.383</v>
      </c>
      <c r="K549" s="69">
        <v>99</v>
      </c>
      <c r="L549" s="68">
        <v>277</v>
      </c>
      <c r="M549" s="8">
        <f t="shared" si="46"/>
        <v>2.797979797979798</v>
      </c>
      <c r="N549" s="2">
        <v>0.49399999999999999</v>
      </c>
      <c r="O549" s="69">
        <v>99</v>
      </c>
      <c r="P549" s="181">
        <f t="shared" si="47"/>
        <v>4.7148014440433217</v>
      </c>
      <c r="Q549" s="77" t="s">
        <v>1357</v>
      </c>
      <c r="V549" s="84">
        <v>0.39583333333333331</v>
      </c>
      <c r="W549" s="85">
        <v>0.53888888888888886</v>
      </c>
      <c r="X549" s="86">
        <f t="shared" si="48"/>
        <v>0.14305555555555555</v>
      </c>
      <c r="AA549" s="29"/>
    </row>
    <row r="550" spans="1:27" x14ac:dyDescent="0.3">
      <c r="A550" s="183" t="s">
        <v>10779</v>
      </c>
      <c r="B550" s="68" t="s">
        <v>10780</v>
      </c>
      <c r="C550" s="2" t="s">
        <v>1</v>
      </c>
      <c r="D550" s="2">
        <v>64</v>
      </c>
      <c r="E550" s="6">
        <v>20393</v>
      </c>
      <c r="F550" s="7">
        <v>43943.544594907406</v>
      </c>
      <c r="G550" s="69" t="s">
        <v>4</v>
      </c>
      <c r="H550" s="68">
        <v>1885</v>
      </c>
      <c r="I550" s="8">
        <f t="shared" si="45"/>
        <v>18.850000000000001</v>
      </c>
      <c r="J550" s="2">
        <v>1.85</v>
      </c>
      <c r="K550" s="69">
        <v>100</v>
      </c>
      <c r="L550" s="68">
        <v>545</v>
      </c>
      <c r="M550" s="8">
        <f t="shared" si="46"/>
        <v>5.45</v>
      </c>
      <c r="N550" s="2">
        <v>0.93600000000000005</v>
      </c>
      <c r="O550" s="69">
        <v>100</v>
      </c>
      <c r="P550" s="181">
        <f t="shared" si="47"/>
        <v>3.4587155963302756</v>
      </c>
      <c r="Q550" s="77" t="s">
        <v>1357</v>
      </c>
      <c r="V550" s="84">
        <v>0.41319444444444442</v>
      </c>
      <c r="W550" s="85">
        <v>0.54861111111111105</v>
      </c>
      <c r="X550" s="86">
        <f t="shared" si="48"/>
        <v>0.13541666666666663</v>
      </c>
      <c r="AA550" s="29"/>
    </row>
    <row r="551" spans="1:27" x14ac:dyDescent="0.3">
      <c r="A551" s="183" t="s">
        <v>4150</v>
      </c>
      <c r="B551" s="68" t="s">
        <v>4151</v>
      </c>
      <c r="C551" s="2" t="s">
        <v>1</v>
      </c>
      <c r="D551" s="2">
        <v>50</v>
      </c>
      <c r="E551" s="6">
        <v>25343</v>
      </c>
      <c r="F551" s="7">
        <v>43943.563981481479</v>
      </c>
      <c r="G551" s="69" t="s">
        <v>4</v>
      </c>
      <c r="H551" s="68">
        <v>1613</v>
      </c>
      <c r="I551" s="8">
        <f t="shared" si="45"/>
        <v>16.292929292929294</v>
      </c>
      <c r="J551" s="2">
        <v>1.38</v>
      </c>
      <c r="K551" s="69">
        <v>99</v>
      </c>
      <c r="L551" s="68">
        <v>453</v>
      </c>
      <c r="M551" s="8">
        <f t="shared" si="46"/>
        <v>4.5757575757575761</v>
      </c>
      <c r="N551" s="2">
        <v>0.74399999999999999</v>
      </c>
      <c r="O551" s="69">
        <v>99</v>
      </c>
      <c r="P551" s="181">
        <f t="shared" si="47"/>
        <v>3.5607064017660042</v>
      </c>
      <c r="Q551" s="77" t="s">
        <v>1357</v>
      </c>
      <c r="V551" s="84">
        <v>0.43055555555555558</v>
      </c>
      <c r="W551" s="85">
        <v>0.58333333333333337</v>
      </c>
      <c r="X551" s="86">
        <f t="shared" si="48"/>
        <v>0.15277777777777779</v>
      </c>
      <c r="AA551" s="29"/>
    </row>
    <row r="552" spans="1:27" x14ac:dyDescent="0.3">
      <c r="A552" s="183" t="s">
        <v>10781</v>
      </c>
      <c r="B552" s="68" t="s">
        <v>10782</v>
      </c>
      <c r="C552" s="2" t="s">
        <v>1</v>
      </c>
      <c r="D552" s="2">
        <v>52</v>
      </c>
      <c r="E552" s="6">
        <v>24773</v>
      </c>
      <c r="F552" s="7">
        <v>43943.607592592591</v>
      </c>
      <c r="G552" s="69" t="s">
        <v>4</v>
      </c>
      <c r="H552" s="68">
        <v>2230</v>
      </c>
      <c r="I552" s="8">
        <f t="shared" si="45"/>
        <v>22.525252525252526</v>
      </c>
      <c r="J552" s="2">
        <v>2.149</v>
      </c>
      <c r="K552" s="69">
        <v>99</v>
      </c>
      <c r="L552" s="68">
        <v>544</v>
      </c>
      <c r="M552" s="8">
        <f t="shared" si="46"/>
        <v>5.4949494949494948</v>
      </c>
      <c r="N552" s="2">
        <v>0.78700000000000003</v>
      </c>
      <c r="O552" s="69">
        <v>99</v>
      </c>
      <c r="P552" s="181">
        <f t="shared" si="47"/>
        <v>4.0992647058823533</v>
      </c>
      <c r="Q552" s="77" t="s">
        <v>1357</v>
      </c>
      <c r="V552" s="84">
        <v>0.46527777777777773</v>
      </c>
      <c r="W552" s="85">
        <v>0.61111111111111105</v>
      </c>
      <c r="X552" s="86">
        <f t="shared" si="48"/>
        <v>0.14583333333333331</v>
      </c>
      <c r="AA552" s="29"/>
    </row>
    <row r="553" spans="1:27" x14ac:dyDescent="0.3">
      <c r="A553" s="183" t="s">
        <v>10783</v>
      </c>
      <c r="B553" s="68" t="s">
        <v>10784</v>
      </c>
      <c r="C553" s="2" t="s">
        <v>6</v>
      </c>
      <c r="D553" s="2">
        <v>41</v>
      </c>
      <c r="E553" s="6">
        <v>28960</v>
      </c>
      <c r="F553" s="7">
        <v>43943.650763888887</v>
      </c>
      <c r="G553" s="69" t="s">
        <v>4</v>
      </c>
      <c r="H553" s="68">
        <v>631</v>
      </c>
      <c r="I553" s="8">
        <f t="shared" si="45"/>
        <v>6.3737373737373737</v>
      </c>
      <c r="J553" s="2">
        <v>0.88700000000000001</v>
      </c>
      <c r="K553" s="69">
        <v>99</v>
      </c>
      <c r="L553" s="68">
        <v>282</v>
      </c>
      <c r="M553" s="8">
        <f t="shared" si="46"/>
        <v>2.8484848484848486</v>
      </c>
      <c r="N553" s="2">
        <v>0.502</v>
      </c>
      <c r="O553" s="69">
        <v>99</v>
      </c>
      <c r="P553" s="181">
        <f t="shared" si="47"/>
        <v>2.2375886524822692</v>
      </c>
      <c r="Q553" s="77" t="s">
        <v>1357</v>
      </c>
      <c r="V553" s="84">
        <v>0.51041666666666663</v>
      </c>
      <c r="W553" s="85">
        <v>0.65972222222222221</v>
      </c>
      <c r="X553" s="86">
        <f t="shared" si="48"/>
        <v>0.14930555555555558</v>
      </c>
      <c r="AA553" s="29"/>
    </row>
    <row r="554" spans="1:27" x14ac:dyDescent="0.3">
      <c r="A554" s="183" t="s">
        <v>10785</v>
      </c>
      <c r="B554" s="68" t="s">
        <v>10786</v>
      </c>
      <c r="C554" s="2" t="s">
        <v>1</v>
      </c>
      <c r="D554" s="2">
        <v>59</v>
      </c>
      <c r="E554" s="6">
        <v>22291</v>
      </c>
      <c r="F554" s="7">
        <v>43944.513009259259</v>
      </c>
      <c r="G554" s="69" t="s">
        <v>4</v>
      </c>
      <c r="H554" s="68">
        <v>2039</v>
      </c>
      <c r="I554" s="8">
        <f t="shared" si="45"/>
        <v>20.595959595959595</v>
      </c>
      <c r="J554" s="2">
        <v>2.2810000000000001</v>
      </c>
      <c r="K554" s="69">
        <v>99</v>
      </c>
      <c r="L554" s="68">
        <v>655</v>
      </c>
      <c r="M554" s="8">
        <f t="shared" si="46"/>
        <v>6.6161616161616159</v>
      </c>
      <c r="N554" s="2">
        <v>1.0660000000000001</v>
      </c>
      <c r="O554" s="69">
        <v>99</v>
      </c>
      <c r="P554" s="181">
        <f t="shared" si="47"/>
        <v>3.112977099236641</v>
      </c>
      <c r="Q554" s="77" t="s">
        <v>1357</v>
      </c>
      <c r="V554" s="84">
        <v>0.37916666666666665</v>
      </c>
      <c r="W554" s="85">
        <v>0.52430555555555558</v>
      </c>
      <c r="X554" s="86">
        <f t="shared" si="48"/>
        <v>0.14513888888888893</v>
      </c>
      <c r="AA554" s="29"/>
    </row>
    <row r="555" spans="1:27" x14ac:dyDescent="0.3">
      <c r="A555" s="183" t="s">
        <v>4852</v>
      </c>
      <c r="B555" s="68" t="s">
        <v>1506</v>
      </c>
      <c r="C555" s="2" t="s">
        <v>1</v>
      </c>
      <c r="D555" s="2">
        <v>54</v>
      </c>
      <c r="E555" s="6">
        <v>24043</v>
      </c>
      <c r="F555" s="7">
        <v>43944.529502314814</v>
      </c>
      <c r="G555" s="69" t="s">
        <v>4</v>
      </c>
      <c r="H555" s="68">
        <v>2324</v>
      </c>
      <c r="I555" s="8">
        <f t="shared" si="45"/>
        <v>23.474747474747474</v>
      </c>
      <c r="J555" s="2">
        <v>2.3359999999999999</v>
      </c>
      <c r="K555" s="69">
        <v>99</v>
      </c>
      <c r="L555" s="68">
        <v>492</v>
      </c>
      <c r="M555" s="8">
        <f t="shared" si="46"/>
        <v>4.9696969696969697</v>
      </c>
      <c r="N555" s="2">
        <v>0.99399999999999999</v>
      </c>
      <c r="O555" s="69">
        <v>99</v>
      </c>
      <c r="P555" s="181">
        <f t="shared" si="47"/>
        <v>4.7235772357723578</v>
      </c>
      <c r="Q555" s="77" t="s">
        <v>1357</v>
      </c>
      <c r="V555" s="84">
        <v>0.3972222222222222</v>
      </c>
      <c r="W555" s="85">
        <v>0.53611111111111109</v>
      </c>
      <c r="X555" s="86">
        <f t="shared" si="48"/>
        <v>0.1388888888888889</v>
      </c>
      <c r="AA555" s="29"/>
    </row>
    <row r="556" spans="1:27" x14ac:dyDescent="0.3">
      <c r="A556" s="183" t="s">
        <v>10787</v>
      </c>
      <c r="B556" s="68" t="s">
        <v>10788</v>
      </c>
      <c r="C556" s="2" t="s">
        <v>1</v>
      </c>
      <c r="D556" s="2">
        <v>60</v>
      </c>
      <c r="E556" s="6">
        <v>21973</v>
      </c>
      <c r="F556" s="7">
        <v>43944.539664351854</v>
      </c>
      <c r="G556" s="69" t="s">
        <v>4</v>
      </c>
      <c r="H556" s="68">
        <v>3177</v>
      </c>
      <c r="I556" s="8">
        <f t="shared" si="45"/>
        <v>32.090909090909093</v>
      </c>
      <c r="J556" s="2">
        <v>3.9980000000000002</v>
      </c>
      <c r="K556" s="69">
        <v>99</v>
      </c>
      <c r="L556" s="68">
        <v>642</v>
      </c>
      <c r="M556" s="8">
        <f t="shared" si="46"/>
        <v>6.4848484848484844</v>
      </c>
      <c r="N556" s="2">
        <v>1.119</v>
      </c>
      <c r="O556" s="69">
        <v>99</v>
      </c>
      <c r="P556" s="181">
        <f t="shared" si="47"/>
        <v>4.9485981308411224</v>
      </c>
      <c r="Q556" s="77" t="s">
        <v>1357</v>
      </c>
      <c r="V556" s="84">
        <v>0.42222222222222222</v>
      </c>
      <c r="W556" s="85">
        <v>0.54513888888888895</v>
      </c>
      <c r="X556" s="86">
        <f t="shared" si="48"/>
        <v>0.12291666666666673</v>
      </c>
      <c r="AA556" s="29"/>
    </row>
    <row r="557" spans="1:27" x14ac:dyDescent="0.3">
      <c r="A557" s="183" t="s">
        <v>3143</v>
      </c>
      <c r="B557" s="68" t="s">
        <v>981</v>
      </c>
      <c r="C557" s="2" t="s">
        <v>6</v>
      </c>
      <c r="D557" s="2">
        <v>73</v>
      </c>
      <c r="E557" s="6">
        <v>16973</v>
      </c>
      <c r="F557" s="7">
        <v>43944.597187500003</v>
      </c>
      <c r="G557" s="69" t="s">
        <v>4</v>
      </c>
      <c r="H557" s="68">
        <v>1868</v>
      </c>
      <c r="I557" s="8">
        <f t="shared" si="45"/>
        <v>18.868686868686869</v>
      </c>
      <c r="J557" s="2">
        <v>1.1839999999999999</v>
      </c>
      <c r="K557" s="69">
        <v>99</v>
      </c>
      <c r="L557" s="68">
        <v>500</v>
      </c>
      <c r="M557" s="8">
        <f t="shared" si="46"/>
        <v>5.0505050505050502</v>
      </c>
      <c r="N557" s="2">
        <v>0.83799999999999997</v>
      </c>
      <c r="O557" s="69">
        <v>99</v>
      </c>
      <c r="P557" s="181">
        <f t="shared" si="47"/>
        <v>3.7360000000000002</v>
      </c>
      <c r="Q557" s="77" t="s">
        <v>1357</v>
      </c>
      <c r="V557" s="84">
        <v>0.44930555555555557</v>
      </c>
      <c r="W557" s="85">
        <v>0.58819444444444446</v>
      </c>
      <c r="X557" s="86">
        <f t="shared" si="48"/>
        <v>0.1388888888888889</v>
      </c>
      <c r="AA557" s="29"/>
    </row>
    <row r="558" spans="1:27" x14ac:dyDescent="0.3">
      <c r="A558" s="183" t="s">
        <v>3050</v>
      </c>
      <c r="B558" s="68" t="s">
        <v>484</v>
      </c>
      <c r="C558" s="2" t="s">
        <v>1</v>
      </c>
      <c r="D558" s="2">
        <v>54</v>
      </c>
      <c r="E558" s="6">
        <v>23938</v>
      </c>
      <c r="F558" s="7">
        <v>43945.509513888886</v>
      </c>
      <c r="G558" s="69" t="s">
        <v>4</v>
      </c>
      <c r="H558" s="68">
        <v>2199</v>
      </c>
      <c r="I558" s="8">
        <f t="shared" si="45"/>
        <v>21.99</v>
      </c>
      <c r="J558" s="2">
        <v>1.508</v>
      </c>
      <c r="K558" s="69">
        <v>100</v>
      </c>
      <c r="L558" s="68">
        <v>523</v>
      </c>
      <c r="M558" s="8">
        <f t="shared" si="46"/>
        <v>5.23</v>
      </c>
      <c r="N558" s="2">
        <v>0.79</v>
      </c>
      <c r="O558" s="69">
        <v>100</v>
      </c>
      <c r="P558" s="181">
        <f t="shared" si="47"/>
        <v>4.2045889101338423</v>
      </c>
      <c r="Q558" s="77" t="s">
        <v>1357</v>
      </c>
      <c r="V558" s="84">
        <v>0.37291666666666662</v>
      </c>
      <c r="W558" s="85">
        <v>0.51597222222222217</v>
      </c>
      <c r="X558" s="86">
        <f t="shared" si="48"/>
        <v>0.14305555555555555</v>
      </c>
      <c r="AA558" s="29"/>
    </row>
    <row r="559" spans="1:27" x14ac:dyDescent="0.3">
      <c r="A559" s="183" t="s">
        <v>10791</v>
      </c>
      <c r="B559" s="68" t="s">
        <v>10792</v>
      </c>
      <c r="C559" s="2" t="s">
        <v>6</v>
      </c>
      <c r="D559" s="2">
        <v>77</v>
      </c>
      <c r="E559" s="6">
        <v>15782</v>
      </c>
      <c r="F559" s="7">
        <v>43945.517210648148</v>
      </c>
      <c r="G559" s="69" t="s">
        <v>4</v>
      </c>
      <c r="H559" s="68">
        <v>1846</v>
      </c>
      <c r="I559" s="8">
        <f t="shared" si="45"/>
        <v>18.646464646464647</v>
      </c>
      <c r="J559" s="2">
        <v>1.4870000000000001</v>
      </c>
      <c r="K559" s="69">
        <v>99</v>
      </c>
      <c r="L559" s="68">
        <v>854</v>
      </c>
      <c r="M559" s="8">
        <f t="shared" si="46"/>
        <v>8.6262626262626263</v>
      </c>
      <c r="N559" s="2">
        <v>1.411</v>
      </c>
      <c r="O559" s="69">
        <v>99</v>
      </c>
      <c r="P559" s="181">
        <f t="shared" si="47"/>
        <v>2.1615925058548009</v>
      </c>
      <c r="Q559" s="77" t="s">
        <v>1357</v>
      </c>
      <c r="V559" s="84">
        <v>0.39097222222222222</v>
      </c>
      <c r="W559" s="85">
        <v>0.53125</v>
      </c>
      <c r="X559" s="86">
        <f t="shared" si="48"/>
        <v>0.14027777777777778</v>
      </c>
      <c r="AA559" s="29"/>
    </row>
    <row r="560" spans="1:27" x14ac:dyDescent="0.3">
      <c r="A560" s="183" t="s">
        <v>10793</v>
      </c>
      <c r="B560" s="68" t="s">
        <v>10794</v>
      </c>
      <c r="C560" s="2" t="s">
        <v>1</v>
      </c>
      <c r="D560" s="2">
        <v>64</v>
      </c>
      <c r="E560" s="6">
        <v>20294</v>
      </c>
      <c r="F560" s="7">
        <v>43945.56391203704</v>
      </c>
      <c r="G560" s="69" t="s">
        <v>4</v>
      </c>
      <c r="H560" s="68">
        <v>2359</v>
      </c>
      <c r="I560" s="8">
        <f t="shared" si="45"/>
        <v>23.828282828282827</v>
      </c>
      <c r="J560" s="2">
        <v>1.3779999999999999</v>
      </c>
      <c r="K560" s="69">
        <v>99</v>
      </c>
      <c r="L560" s="68">
        <v>460</v>
      </c>
      <c r="M560" s="8">
        <f t="shared" si="46"/>
        <v>4.6464646464646462</v>
      </c>
      <c r="N560" s="2">
        <v>0.82499999999999996</v>
      </c>
      <c r="O560" s="69">
        <v>99</v>
      </c>
      <c r="P560" s="181">
        <f t="shared" si="47"/>
        <v>5.1282608695652172</v>
      </c>
      <c r="Q560" s="77" t="s">
        <v>1357</v>
      </c>
      <c r="V560" s="84">
        <v>0.40972222222222227</v>
      </c>
      <c r="W560" s="85">
        <v>0.58333333333333337</v>
      </c>
      <c r="X560" s="86">
        <f t="shared" si="48"/>
        <v>0.1736111111111111</v>
      </c>
      <c r="AA560" s="29"/>
    </row>
    <row r="561" spans="1:27" x14ac:dyDescent="0.3">
      <c r="A561" s="183" t="s">
        <v>4987</v>
      </c>
      <c r="B561" s="68" t="s">
        <v>4988</v>
      </c>
      <c r="C561" s="2" t="s">
        <v>1</v>
      </c>
      <c r="D561" s="2">
        <v>52</v>
      </c>
      <c r="E561" s="6">
        <v>24660</v>
      </c>
      <c r="F561" s="7">
        <v>43945.582337962966</v>
      </c>
      <c r="G561" s="69" t="s">
        <v>4</v>
      </c>
      <c r="H561" s="68">
        <v>2194</v>
      </c>
      <c r="I561" s="8">
        <f t="shared" si="45"/>
        <v>21.94</v>
      </c>
      <c r="J561" s="2">
        <v>1.927</v>
      </c>
      <c r="K561" s="69">
        <v>100</v>
      </c>
      <c r="L561" s="68">
        <v>389</v>
      </c>
      <c r="M561" s="8">
        <f t="shared" si="46"/>
        <v>3.89</v>
      </c>
      <c r="N561" s="2">
        <v>0.69499999999999995</v>
      </c>
      <c r="O561" s="69">
        <v>100</v>
      </c>
      <c r="P561" s="181">
        <f t="shared" si="47"/>
        <v>5.6401028277634966</v>
      </c>
      <c r="Q561" s="77" t="s">
        <v>1357</v>
      </c>
      <c r="V561" s="84">
        <v>0.41666666666666669</v>
      </c>
      <c r="W561" s="85">
        <v>0.59027777777777779</v>
      </c>
      <c r="X561" s="86">
        <f t="shared" si="48"/>
        <v>0.1736111111111111</v>
      </c>
      <c r="AA561" s="29"/>
    </row>
    <row r="562" spans="1:27" x14ac:dyDescent="0.3">
      <c r="A562" s="183" t="s">
        <v>10795</v>
      </c>
      <c r="B562" s="68" t="s">
        <v>1329</v>
      </c>
      <c r="C562" s="2" t="s">
        <v>1</v>
      </c>
      <c r="D562" s="2">
        <v>60</v>
      </c>
      <c r="E562" s="6">
        <v>21773</v>
      </c>
      <c r="F562" s="7">
        <v>43945.593032407407</v>
      </c>
      <c r="G562" s="69" t="s">
        <v>4</v>
      </c>
      <c r="H562" s="68">
        <v>3369</v>
      </c>
      <c r="I562" s="8">
        <f t="shared" si="45"/>
        <v>34.030303030303031</v>
      </c>
      <c r="J562" s="2">
        <v>3.7290000000000001</v>
      </c>
      <c r="K562" s="69">
        <v>99</v>
      </c>
      <c r="L562" s="68">
        <v>512</v>
      </c>
      <c r="M562" s="8">
        <f t="shared" si="46"/>
        <v>5.1717171717171722</v>
      </c>
      <c r="N562" s="2">
        <v>0.79600000000000004</v>
      </c>
      <c r="O562" s="69">
        <v>99</v>
      </c>
      <c r="P562" s="181">
        <f t="shared" si="47"/>
        <v>6.580078125</v>
      </c>
      <c r="Q562" s="77" t="s">
        <v>1357</v>
      </c>
      <c r="V562" s="84">
        <v>0.44444444444444442</v>
      </c>
      <c r="W562" s="85">
        <v>0.60069444444444442</v>
      </c>
      <c r="X562" s="86">
        <f t="shared" si="48"/>
        <v>0.15625</v>
      </c>
      <c r="AA562" s="29"/>
    </row>
    <row r="563" spans="1:27" x14ac:dyDescent="0.3">
      <c r="A563" s="183" t="s">
        <v>4630</v>
      </c>
      <c r="B563" s="68" t="s">
        <v>4631</v>
      </c>
      <c r="C563" s="2" t="s">
        <v>1</v>
      </c>
      <c r="D563" s="2">
        <v>40</v>
      </c>
      <c r="E563" s="6">
        <v>28994</v>
      </c>
      <c r="F563" s="7">
        <v>43945.599317129629</v>
      </c>
      <c r="G563" s="69" t="s">
        <v>4</v>
      </c>
      <c r="H563" s="68">
        <v>1383</v>
      </c>
      <c r="I563" s="8">
        <f t="shared" si="45"/>
        <v>13.969696969696969</v>
      </c>
      <c r="J563" s="2">
        <v>1.508</v>
      </c>
      <c r="K563" s="69">
        <v>99</v>
      </c>
      <c r="L563" s="68">
        <v>309</v>
      </c>
      <c r="M563" s="8">
        <f t="shared" si="46"/>
        <v>3.1212121212121211</v>
      </c>
      <c r="N563" s="2">
        <v>0.54</v>
      </c>
      <c r="O563" s="69">
        <v>99</v>
      </c>
      <c r="P563" s="181">
        <f t="shared" si="47"/>
        <v>4.4757281553398061</v>
      </c>
      <c r="Q563" s="77" t="s">
        <v>1357</v>
      </c>
      <c r="V563" s="84">
        <v>0.46875</v>
      </c>
      <c r="W563" s="85">
        <v>0.61805555555555558</v>
      </c>
      <c r="X563" s="86">
        <f t="shared" si="48"/>
        <v>0.14930555555555558</v>
      </c>
      <c r="AA563" s="29"/>
    </row>
    <row r="564" spans="1:27" x14ac:dyDescent="0.3">
      <c r="A564" s="183" t="s">
        <v>10796</v>
      </c>
      <c r="B564" s="68" t="s">
        <v>10797</v>
      </c>
      <c r="C564" s="2" t="s">
        <v>1</v>
      </c>
      <c r="D564" s="2">
        <v>59</v>
      </c>
      <c r="E564" s="6">
        <v>22181</v>
      </c>
      <c r="F564" s="7">
        <v>43945.619270833333</v>
      </c>
      <c r="G564" s="69" t="s">
        <v>4</v>
      </c>
      <c r="H564" s="68">
        <v>3151</v>
      </c>
      <c r="I564" s="8">
        <f t="shared" si="45"/>
        <v>31.828282828282827</v>
      </c>
      <c r="J564" s="2">
        <v>1.75</v>
      </c>
      <c r="K564" s="69">
        <v>99</v>
      </c>
      <c r="L564" s="68">
        <v>548</v>
      </c>
      <c r="M564" s="8">
        <f t="shared" si="46"/>
        <v>5.5353535353535355</v>
      </c>
      <c r="N564" s="2">
        <v>0.92900000000000005</v>
      </c>
      <c r="O564" s="69">
        <v>99</v>
      </c>
      <c r="P564" s="181">
        <f t="shared" si="47"/>
        <v>5.75</v>
      </c>
      <c r="Q564" s="77" t="s">
        <v>1357</v>
      </c>
      <c r="V564" s="84">
        <v>0.50624999999999998</v>
      </c>
      <c r="W564" s="85">
        <v>0.62847222222222221</v>
      </c>
      <c r="X564" s="86">
        <f t="shared" si="48"/>
        <v>0.12222222222222223</v>
      </c>
      <c r="AA564" s="29"/>
    </row>
    <row r="565" spans="1:27" x14ac:dyDescent="0.3">
      <c r="A565" s="183" t="s">
        <v>10798</v>
      </c>
      <c r="B565" s="68" t="s">
        <v>8452</v>
      </c>
      <c r="C565" s="2" t="s">
        <v>1</v>
      </c>
      <c r="D565" s="2">
        <v>49</v>
      </c>
      <c r="E565" s="6">
        <v>25936</v>
      </c>
      <c r="F565" s="7">
        <v>43948.510081018518</v>
      </c>
      <c r="G565" s="69" t="s">
        <v>4</v>
      </c>
      <c r="H565" s="68">
        <v>2181</v>
      </c>
      <c r="I565" s="8">
        <f t="shared" si="45"/>
        <v>22.030303030303031</v>
      </c>
      <c r="J565" s="2">
        <v>2.1019999999999999</v>
      </c>
      <c r="K565" s="69">
        <v>99</v>
      </c>
      <c r="L565" s="68">
        <v>687</v>
      </c>
      <c r="M565" s="8">
        <f t="shared" si="46"/>
        <v>6.9393939393939394</v>
      </c>
      <c r="N565" s="2">
        <v>0.89</v>
      </c>
      <c r="O565" s="69">
        <v>99</v>
      </c>
      <c r="P565" s="181">
        <f t="shared" si="47"/>
        <v>3.1746724890829694</v>
      </c>
      <c r="Q565" s="77" t="s">
        <v>1357</v>
      </c>
      <c r="V565" s="84">
        <v>0.38750000000000001</v>
      </c>
      <c r="W565" s="85">
        <v>0.5180555555555556</v>
      </c>
      <c r="X565" s="86">
        <f t="shared" si="48"/>
        <v>0.13055555555555559</v>
      </c>
      <c r="AA565" s="29"/>
    </row>
    <row r="566" spans="1:27" x14ac:dyDescent="0.3">
      <c r="A566" s="183" t="s">
        <v>10799</v>
      </c>
      <c r="B566" s="68" t="s">
        <v>6367</v>
      </c>
      <c r="C566" s="2" t="s">
        <v>1</v>
      </c>
      <c r="D566" s="2">
        <v>59</v>
      </c>
      <c r="E566" s="6">
        <v>22204</v>
      </c>
      <c r="F566" s="7">
        <v>43949.605104166665</v>
      </c>
      <c r="G566" s="69" t="s">
        <v>4</v>
      </c>
      <c r="H566" s="68">
        <v>2640</v>
      </c>
      <c r="I566" s="8">
        <f t="shared" si="45"/>
        <v>26.4</v>
      </c>
      <c r="J566" s="2">
        <v>2.7959999999999998</v>
      </c>
      <c r="K566" s="69">
        <v>100</v>
      </c>
      <c r="L566" s="68">
        <v>529</v>
      </c>
      <c r="M566" s="8">
        <f t="shared" si="46"/>
        <v>5.29</v>
      </c>
      <c r="N566" s="2">
        <v>0.78200000000000003</v>
      </c>
      <c r="O566" s="69">
        <v>100</v>
      </c>
      <c r="P566" s="181">
        <f t="shared" si="47"/>
        <v>4.9905482041587899</v>
      </c>
      <c r="Q566" s="77" t="s">
        <v>1357</v>
      </c>
      <c r="V566" s="84">
        <v>0.48888888888888887</v>
      </c>
      <c r="W566" s="85">
        <v>0.61111111111111105</v>
      </c>
      <c r="X566" s="86">
        <f t="shared" si="48"/>
        <v>0.12222222222222218</v>
      </c>
      <c r="AA566" s="29"/>
    </row>
    <row r="567" spans="1:27" x14ac:dyDescent="0.3">
      <c r="A567" s="183" t="s">
        <v>10800</v>
      </c>
      <c r="B567" s="68" t="s">
        <v>8716</v>
      </c>
      <c r="C567" s="2" t="s">
        <v>1</v>
      </c>
      <c r="D567" s="2">
        <v>67</v>
      </c>
      <c r="E567" s="6">
        <v>19375</v>
      </c>
      <c r="F567" s="7">
        <v>43949.61755787037</v>
      </c>
      <c r="G567" s="69" t="s">
        <v>4</v>
      </c>
      <c r="H567" s="68">
        <v>2208</v>
      </c>
      <c r="I567" s="8">
        <f t="shared" si="45"/>
        <v>22.08</v>
      </c>
      <c r="J567" s="2">
        <v>2.3250000000000002</v>
      </c>
      <c r="K567" s="69">
        <v>100</v>
      </c>
      <c r="L567" s="68">
        <v>501</v>
      </c>
      <c r="M567" s="8">
        <f t="shared" si="46"/>
        <v>5.01</v>
      </c>
      <c r="N567" s="2">
        <v>0.64300000000000002</v>
      </c>
      <c r="O567" s="69">
        <v>100</v>
      </c>
      <c r="P567" s="181">
        <f t="shared" si="47"/>
        <v>4.4071856287425151</v>
      </c>
      <c r="Q567" s="77" t="s">
        <v>1357</v>
      </c>
      <c r="V567" s="84">
        <v>0.49861111111111112</v>
      </c>
      <c r="W567" s="85">
        <v>0.63888888888888895</v>
      </c>
      <c r="X567" s="86">
        <f t="shared" si="48"/>
        <v>0.14027777777777783</v>
      </c>
      <c r="AA567" s="29"/>
    </row>
    <row r="568" spans="1:27" x14ac:dyDescent="0.3">
      <c r="A568" s="183" t="s">
        <v>10801</v>
      </c>
      <c r="B568" s="68" t="s">
        <v>641</v>
      </c>
      <c r="C568" s="2" t="s">
        <v>1</v>
      </c>
      <c r="D568" s="2">
        <v>69</v>
      </c>
      <c r="E568" s="6">
        <v>18461</v>
      </c>
      <c r="F568" s="7">
        <v>43949.646111111113</v>
      </c>
      <c r="G568" s="69" t="s">
        <v>4</v>
      </c>
      <c r="H568" s="68">
        <v>2599</v>
      </c>
      <c r="I568" s="8">
        <f t="shared" si="45"/>
        <v>25.99</v>
      </c>
      <c r="J568" s="2">
        <v>2.2410000000000001</v>
      </c>
      <c r="K568" s="69">
        <v>100</v>
      </c>
      <c r="L568" s="68">
        <v>545</v>
      </c>
      <c r="M568" s="8">
        <f t="shared" si="46"/>
        <v>5.45</v>
      </c>
      <c r="N568" s="2">
        <v>0.83299999999999996</v>
      </c>
      <c r="O568" s="69">
        <v>100</v>
      </c>
      <c r="P568" s="181">
        <f t="shared" si="47"/>
        <v>4.7688073394495412</v>
      </c>
      <c r="Q568" s="77" t="s">
        <v>1357</v>
      </c>
      <c r="V568" s="84">
        <v>0.50277777777777777</v>
      </c>
      <c r="W568" s="85">
        <v>0.65277777777777779</v>
      </c>
      <c r="X568" s="86">
        <f t="shared" si="48"/>
        <v>0.15000000000000002</v>
      </c>
      <c r="AA568" s="29"/>
    </row>
    <row r="569" spans="1:27" x14ac:dyDescent="0.3">
      <c r="A569" s="183" t="s">
        <v>10802</v>
      </c>
      <c r="B569" s="68" t="s">
        <v>953</v>
      </c>
      <c r="C569" s="2" t="s">
        <v>1</v>
      </c>
      <c r="D569" s="2">
        <v>22</v>
      </c>
      <c r="E569" s="6">
        <v>35770</v>
      </c>
      <c r="F569" s="7">
        <v>43949.659837962965</v>
      </c>
      <c r="G569" s="69" t="s">
        <v>4</v>
      </c>
      <c r="H569" s="68">
        <v>984</v>
      </c>
      <c r="I569" s="8">
        <f t="shared" si="45"/>
        <v>9.9393939393939394</v>
      </c>
      <c r="J569" s="2">
        <v>0.91300000000000003</v>
      </c>
      <c r="K569" s="69">
        <v>99</v>
      </c>
      <c r="L569" s="68">
        <v>228</v>
      </c>
      <c r="M569" s="8">
        <f t="shared" si="46"/>
        <v>2.3030303030303032</v>
      </c>
      <c r="N569" s="2">
        <v>0.54300000000000004</v>
      </c>
      <c r="O569" s="69">
        <v>99</v>
      </c>
      <c r="P569" s="181">
        <f t="shared" si="47"/>
        <v>4.3157894736842106</v>
      </c>
      <c r="Q569" s="77" t="s">
        <v>1357</v>
      </c>
      <c r="V569" s="84">
        <v>0.50763888888888886</v>
      </c>
      <c r="W569" s="85">
        <v>0.66666666666666663</v>
      </c>
      <c r="X569" s="86">
        <f t="shared" si="48"/>
        <v>0.15902777777777777</v>
      </c>
      <c r="AA569" s="29"/>
    </row>
    <row r="570" spans="1:27" x14ac:dyDescent="0.3">
      <c r="A570" s="183" t="s">
        <v>4201</v>
      </c>
      <c r="B570" s="68" t="s">
        <v>4202</v>
      </c>
      <c r="C570" s="2" t="s">
        <v>1</v>
      </c>
      <c r="D570" s="2">
        <v>49</v>
      </c>
      <c r="E570" s="6">
        <v>26053</v>
      </c>
      <c r="F570" s="7">
        <v>43950.583784722221</v>
      </c>
      <c r="G570" s="69" t="s">
        <v>4</v>
      </c>
      <c r="H570" s="68">
        <v>1966</v>
      </c>
      <c r="I570" s="8">
        <f t="shared" si="45"/>
        <v>19.66</v>
      </c>
      <c r="J570" s="2">
        <v>2.875</v>
      </c>
      <c r="K570" s="69">
        <v>100</v>
      </c>
      <c r="L570" s="68">
        <v>403</v>
      </c>
      <c r="M570" s="8">
        <f t="shared" si="46"/>
        <v>4.03</v>
      </c>
      <c r="N570" s="2">
        <v>0.71699999999999997</v>
      </c>
      <c r="O570" s="69">
        <v>100</v>
      </c>
      <c r="P570" s="181">
        <f t="shared" si="47"/>
        <v>4.8784119106699748</v>
      </c>
      <c r="Q570" s="77" t="s">
        <v>1357</v>
      </c>
      <c r="V570" s="84">
        <v>0.4458333333333333</v>
      </c>
      <c r="W570" s="85">
        <v>0.59027777777777779</v>
      </c>
      <c r="X570" s="86">
        <f t="shared" si="48"/>
        <v>0.14444444444444449</v>
      </c>
      <c r="AA570" s="29"/>
    </row>
    <row r="571" spans="1:27" x14ac:dyDescent="0.3">
      <c r="A571" s="183" t="s">
        <v>10803</v>
      </c>
      <c r="B571" s="68" t="s">
        <v>6297</v>
      </c>
      <c r="C571" s="2" t="s">
        <v>1</v>
      </c>
      <c r="D571" s="2">
        <v>63</v>
      </c>
      <c r="E571" s="6">
        <v>20871</v>
      </c>
      <c r="F571" s="7">
        <v>43950.598402777781</v>
      </c>
      <c r="G571" s="69" t="s">
        <v>4</v>
      </c>
      <c r="H571" s="68">
        <v>1820</v>
      </c>
      <c r="I571" s="8">
        <f t="shared" si="45"/>
        <v>18.2</v>
      </c>
      <c r="J571" s="2">
        <v>1.341</v>
      </c>
      <c r="K571" s="69">
        <v>100</v>
      </c>
      <c r="L571" s="68">
        <v>610</v>
      </c>
      <c r="M571" s="8">
        <f t="shared" si="46"/>
        <v>6.1</v>
      </c>
      <c r="N571" s="2">
        <v>0.71799999999999997</v>
      </c>
      <c r="O571" s="69">
        <v>100</v>
      </c>
      <c r="P571" s="181">
        <f t="shared" si="47"/>
        <v>2.9836065573770494</v>
      </c>
      <c r="Q571" s="77" t="s">
        <v>1357</v>
      </c>
      <c r="V571" s="84">
        <v>0.4513888888888889</v>
      </c>
      <c r="W571" s="85">
        <v>0.60416666666666663</v>
      </c>
      <c r="X571" s="86">
        <f t="shared" si="48"/>
        <v>0.15277777777777773</v>
      </c>
      <c r="AA571" s="29"/>
    </row>
    <row r="572" spans="1:27" x14ac:dyDescent="0.3">
      <c r="A572" s="183" t="s">
        <v>10804</v>
      </c>
      <c r="B572" s="68" t="s">
        <v>10805</v>
      </c>
      <c r="C572" s="2" t="s">
        <v>6</v>
      </c>
      <c r="D572" s="2">
        <v>39</v>
      </c>
      <c r="E572" s="6">
        <v>29502</v>
      </c>
      <c r="F572" s="7">
        <v>43950.606099537035</v>
      </c>
      <c r="G572" s="69" t="s">
        <v>4</v>
      </c>
      <c r="H572" s="68">
        <v>810</v>
      </c>
      <c r="I572" s="8">
        <f t="shared" si="45"/>
        <v>8.1818181818181817</v>
      </c>
      <c r="J572" s="2">
        <v>0.77400000000000002</v>
      </c>
      <c r="K572" s="69">
        <v>99</v>
      </c>
      <c r="L572" s="68">
        <v>281</v>
      </c>
      <c r="M572" s="8">
        <f t="shared" si="46"/>
        <v>2.8383838383838382</v>
      </c>
      <c r="N572" s="2">
        <v>0.52900000000000003</v>
      </c>
      <c r="O572" s="69">
        <v>99</v>
      </c>
      <c r="P572" s="181">
        <f t="shared" si="47"/>
        <v>2.8825622775800714</v>
      </c>
      <c r="Q572" s="77" t="s">
        <v>1357</v>
      </c>
      <c r="V572" s="84">
        <v>0.4770833333333333</v>
      </c>
      <c r="W572" s="85">
        <v>0.625</v>
      </c>
      <c r="X572" s="86">
        <f t="shared" si="48"/>
        <v>0.1479166666666667</v>
      </c>
      <c r="AA572" s="29"/>
    </row>
    <row r="573" spans="1:27" x14ac:dyDescent="0.3">
      <c r="A573" s="183" t="s">
        <v>10806</v>
      </c>
      <c r="B573" s="68" t="s">
        <v>10807</v>
      </c>
      <c r="C573" s="2" t="s">
        <v>6</v>
      </c>
      <c r="D573" s="2">
        <v>60</v>
      </c>
      <c r="E573" s="6">
        <v>21829</v>
      </c>
      <c r="F573" s="7">
        <v>43950.639363425929</v>
      </c>
      <c r="G573" s="69" t="s">
        <v>4</v>
      </c>
      <c r="H573" s="68">
        <v>1523</v>
      </c>
      <c r="I573" s="8">
        <f t="shared" si="45"/>
        <v>15.23</v>
      </c>
      <c r="J573" s="2">
        <v>1.3919999999999999</v>
      </c>
      <c r="K573" s="69">
        <v>100</v>
      </c>
      <c r="L573" s="68">
        <v>611</v>
      </c>
      <c r="M573" s="8">
        <f t="shared" si="46"/>
        <v>6.11</v>
      </c>
      <c r="N573" s="2">
        <v>0.66500000000000004</v>
      </c>
      <c r="O573" s="69">
        <v>100</v>
      </c>
      <c r="P573" s="181">
        <f t="shared" si="47"/>
        <v>2.492635024549918</v>
      </c>
      <c r="Q573" s="77" t="s">
        <v>1357</v>
      </c>
      <c r="V573" s="84">
        <v>0.53819444444444442</v>
      </c>
      <c r="W573" s="85">
        <v>0.66666666666666663</v>
      </c>
      <c r="X573" s="86">
        <f t="shared" si="48"/>
        <v>0.12847222222222221</v>
      </c>
      <c r="AA573" s="29"/>
    </row>
    <row r="574" spans="1:27" x14ac:dyDescent="0.3">
      <c r="A574" s="183" t="s">
        <v>11414</v>
      </c>
      <c r="B574" s="68" t="s">
        <v>11415</v>
      </c>
      <c r="C574" s="2" t="s">
        <v>6</v>
      </c>
      <c r="D574" s="2">
        <v>48</v>
      </c>
      <c r="E574" s="6">
        <v>26303</v>
      </c>
      <c r="F574" s="7">
        <v>43955.510474537034</v>
      </c>
      <c r="G574" s="69" t="s">
        <v>4</v>
      </c>
      <c r="H574" s="68">
        <v>1089</v>
      </c>
      <c r="I574" s="8">
        <f t="shared" si="45"/>
        <v>11</v>
      </c>
      <c r="J574" s="2">
        <v>1.212</v>
      </c>
      <c r="K574" s="69">
        <v>99</v>
      </c>
      <c r="L574" s="68">
        <v>381</v>
      </c>
      <c r="M574" s="8">
        <f t="shared" si="46"/>
        <v>3.8484848484848486</v>
      </c>
      <c r="N574" s="2">
        <v>0.71899999999999997</v>
      </c>
      <c r="O574" s="69">
        <v>99</v>
      </c>
      <c r="P574" s="181">
        <f t="shared" si="47"/>
        <v>2.8582677165354329</v>
      </c>
      <c r="Q574" s="77" t="s">
        <v>11416</v>
      </c>
      <c r="V574" s="84">
        <v>0.37708333333333338</v>
      </c>
      <c r="W574" s="85">
        <v>0.52916666666666667</v>
      </c>
      <c r="X574" s="86">
        <f t="shared" si="48"/>
        <v>0.15208333333333329</v>
      </c>
      <c r="AA574" s="29"/>
    </row>
    <row r="575" spans="1:27" x14ac:dyDescent="0.3">
      <c r="A575" s="183" t="s">
        <v>2838</v>
      </c>
      <c r="B575" s="68" t="s">
        <v>1692</v>
      </c>
      <c r="C575" s="2" t="s">
        <v>1</v>
      </c>
      <c r="D575" s="2">
        <v>76</v>
      </c>
      <c r="E575" s="6">
        <v>16027</v>
      </c>
      <c r="F575" s="7">
        <v>43955.563703703701</v>
      </c>
      <c r="G575" s="69" t="s">
        <v>4</v>
      </c>
      <c r="H575" s="68">
        <v>1737</v>
      </c>
      <c r="I575" s="8">
        <f t="shared" si="45"/>
        <v>17.37</v>
      </c>
      <c r="J575" s="2">
        <v>1.1599999999999999</v>
      </c>
      <c r="K575" s="69">
        <v>100</v>
      </c>
      <c r="L575" s="68">
        <v>770</v>
      </c>
      <c r="M575" s="8">
        <f t="shared" si="46"/>
        <v>7.7</v>
      </c>
      <c r="N575" s="2">
        <v>1.3220000000000001</v>
      </c>
      <c r="O575" s="69">
        <v>100</v>
      </c>
      <c r="P575" s="181">
        <f t="shared" si="47"/>
        <v>2.255844155844156</v>
      </c>
      <c r="Q575" s="77" t="s">
        <v>11416</v>
      </c>
      <c r="V575" s="84">
        <v>0.4513888888888889</v>
      </c>
      <c r="W575" s="85">
        <v>0.57777777777777783</v>
      </c>
      <c r="X575" s="86">
        <f t="shared" si="48"/>
        <v>0.12638888888888894</v>
      </c>
      <c r="AA575" s="29"/>
    </row>
    <row r="576" spans="1:27" x14ac:dyDescent="0.3">
      <c r="A576" s="183" t="s">
        <v>5109</v>
      </c>
      <c r="B576" s="68" t="s">
        <v>5110</v>
      </c>
      <c r="C576" s="2" t="s">
        <v>1</v>
      </c>
      <c r="D576" s="2">
        <v>45</v>
      </c>
      <c r="E576" s="6">
        <v>27247</v>
      </c>
      <c r="F576" s="7">
        <v>43955.58320601852</v>
      </c>
      <c r="G576" s="69" t="s">
        <v>4</v>
      </c>
      <c r="H576" s="68">
        <v>1481</v>
      </c>
      <c r="I576" s="8">
        <f t="shared" si="45"/>
        <v>14.95959595959596</v>
      </c>
      <c r="J576" s="2">
        <v>1.4419999999999999</v>
      </c>
      <c r="K576" s="69">
        <v>99</v>
      </c>
      <c r="L576" s="68">
        <v>425</v>
      </c>
      <c r="M576" s="8">
        <f t="shared" si="46"/>
        <v>4.2929292929292933</v>
      </c>
      <c r="N576" s="2">
        <v>0.68899999999999995</v>
      </c>
      <c r="O576" s="69">
        <v>99</v>
      </c>
      <c r="P576" s="181">
        <f t="shared" si="47"/>
        <v>3.4847058823529409</v>
      </c>
      <c r="Q576" s="77" t="s">
        <v>11416</v>
      </c>
      <c r="V576" s="84">
        <v>0.45763888888888887</v>
      </c>
      <c r="W576" s="85">
        <v>0.59722222222222221</v>
      </c>
      <c r="X576" s="86">
        <f t="shared" si="48"/>
        <v>0.13958333333333334</v>
      </c>
      <c r="AA576" s="29"/>
    </row>
    <row r="577" spans="1:27" x14ac:dyDescent="0.3">
      <c r="A577" s="183" t="s">
        <v>11418</v>
      </c>
      <c r="B577" s="68" t="s">
        <v>6003</v>
      </c>
      <c r="C577" s="2" t="s">
        <v>1</v>
      </c>
      <c r="D577" s="2">
        <v>56</v>
      </c>
      <c r="E577" s="6">
        <v>23182</v>
      </c>
      <c r="F577" s="7">
        <v>43957.510312500002</v>
      </c>
      <c r="G577" s="69" t="s">
        <v>4</v>
      </c>
      <c r="H577" s="68">
        <v>2000</v>
      </c>
      <c r="I577" s="8">
        <f t="shared" si="45"/>
        <v>20</v>
      </c>
      <c r="J577" s="2">
        <v>1.4430000000000001</v>
      </c>
      <c r="K577" s="69">
        <v>100</v>
      </c>
      <c r="L577" s="68">
        <v>443</v>
      </c>
      <c r="M577" s="8">
        <f t="shared" si="46"/>
        <v>4.43</v>
      </c>
      <c r="N577" s="2">
        <v>0.90200000000000002</v>
      </c>
      <c r="O577" s="69">
        <v>100</v>
      </c>
      <c r="P577" s="181">
        <f t="shared" si="47"/>
        <v>4.5146726862302486</v>
      </c>
      <c r="Q577" s="77" t="s">
        <v>11416</v>
      </c>
      <c r="V577" s="84">
        <v>0.38055555555555554</v>
      </c>
      <c r="W577" s="85">
        <v>0.51736111111111105</v>
      </c>
      <c r="X577" s="86">
        <f t="shared" si="48"/>
        <v>0.13680555555555551</v>
      </c>
      <c r="AA577" s="29"/>
    </row>
    <row r="578" spans="1:27" x14ac:dyDescent="0.3">
      <c r="A578" s="183" t="s">
        <v>4479</v>
      </c>
      <c r="B578" s="68" t="s">
        <v>4480</v>
      </c>
      <c r="C578" s="2" t="s">
        <v>1</v>
      </c>
      <c r="D578" s="2">
        <v>30</v>
      </c>
      <c r="E578" s="6">
        <v>32925</v>
      </c>
      <c r="F578" s="7">
        <v>43957.536944444444</v>
      </c>
      <c r="G578" s="69" t="s">
        <v>4</v>
      </c>
      <c r="H578" s="68">
        <v>1219</v>
      </c>
      <c r="I578" s="8">
        <f t="shared" si="45"/>
        <v>12.19</v>
      </c>
      <c r="J578" s="2">
        <v>1.2370000000000001</v>
      </c>
      <c r="K578" s="69">
        <v>100</v>
      </c>
      <c r="L578" s="68">
        <v>405</v>
      </c>
      <c r="M578" s="8">
        <f t="shared" si="46"/>
        <v>4.05</v>
      </c>
      <c r="N578" s="2">
        <v>0.53900000000000003</v>
      </c>
      <c r="O578" s="69">
        <v>100</v>
      </c>
      <c r="P578" s="181">
        <f t="shared" si="47"/>
        <v>3.0098765432098764</v>
      </c>
      <c r="Q578" s="77" t="s">
        <v>11416</v>
      </c>
      <c r="V578" s="84">
        <v>0.41180555555555554</v>
      </c>
      <c r="W578" s="85">
        <v>0.54513888888888895</v>
      </c>
      <c r="X578" s="86">
        <f t="shared" si="48"/>
        <v>0.13333333333333341</v>
      </c>
      <c r="AA578" s="29"/>
    </row>
    <row r="579" spans="1:27" x14ac:dyDescent="0.3">
      <c r="A579" s="183" t="s">
        <v>11419</v>
      </c>
      <c r="B579" s="68" t="s">
        <v>5901</v>
      </c>
      <c r="C579" s="2" t="s">
        <v>1</v>
      </c>
      <c r="D579" s="2">
        <v>67</v>
      </c>
      <c r="E579" s="6">
        <v>19256</v>
      </c>
      <c r="F579" s="7">
        <v>43957.55060185185</v>
      </c>
      <c r="G579" s="69" t="s">
        <v>4</v>
      </c>
      <c r="H579" s="68">
        <v>2184</v>
      </c>
      <c r="I579" s="8">
        <f t="shared" ref="I579:I642" si="49">H579/K579</f>
        <v>22.060606060606062</v>
      </c>
      <c r="J579" s="2">
        <v>1.3839999999999999</v>
      </c>
      <c r="K579" s="69">
        <v>99</v>
      </c>
      <c r="L579" s="68">
        <v>568</v>
      </c>
      <c r="M579" s="8">
        <f t="shared" ref="M579:M642" si="50">L579/O579</f>
        <v>5.737373737373737</v>
      </c>
      <c r="N579" s="2">
        <v>1.016</v>
      </c>
      <c r="O579" s="69">
        <v>99</v>
      </c>
      <c r="P579" s="181">
        <f t="shared" ref="P579:P642" si="51">I579/M579</f>
        <v>3.8450704225352119</v>
      </c>
      <c r="Q579" s="77" t="s">
        <v>11416</v>
      </c>
      <c r="V579" s="84">
        <v>0.42569444444444443</v>
      </c>
      <c r="W579" s="85">
        <v>0.55555555555555558</v>
      </c>
      <c r="X579" s="86">
        <f t="shared" ref="X579:X642" si="52">IF(AND(W579&lt;&gt;0,V579&lt;&gt;0),W579-V579,"No_data")</f>
        <v>0.12986111111111115</v>
      </c>
      <c r="AA579" s="29"/>
    </row>
    <row r="580" spans="1:27" x14ac:dyDescent="0.3">
      <c r="A580" s="183" t="s">
        <v>4066</v>
      </c>
      <c r="B580" s="68" t="s">
        <v>4067</v>
      </c>
      <c r="C580" s="2" t="s">
        <v>1</v>
      </c>
      <c r="D580" s="2">
        <v>62</v>
      </c>
      <c r="E580" s="6">
        <v>21188</v>
      </c>
      <c r="F580" s="7">
        <v>43957.561689814815</v>
      </c>
      <c r="G580" s="69" t="s">
        <v>4</v>
      </c>
      <c r="H580" s="68">
        <v>3090</v>
      </c>
      <c r="I580" s="8">
        <f t="shared" si="49"/>
        <v>30.9</v>
      </c>
      <c r="J580" s="2">
        <v>2.2090000000000001</v>
      </c>
      <c r="K580" s="69">
        <v>100</v>
      </c>
      <c r="L580" s="68">
        <v>485</v>
      </c>
      <c r="M580" s="8">
        <f t="shared" si="50"/>
        <v>4.8499999999999996</v>
      </c>
      <c r="N580" s="2">
        <v>0.77</v>
      </c>
      <c r="O580" s="69">
        <v>100</v>
      </c>
      <c r="P580" s="181">
        <f t="shared" si="51"/>
        <v>6.3711340206185572</v>
      </c>
      <c r="Q580" s="77" t="s">
        <v>11416</v>
      </c>
      <c r="V580" s="84">
        <v>0.45</v>
      </c>
      <c r="W580" s="85">
        <v>0.57916666666666672</v>
      </c>
      <c r="X580" s="86">
        <f t="shared" si="52"/>
        <v>0.12916666666666671</v>
      </c>
      <c r="AA580" s="29"/>
    </row>
    <row r="581" spans="1:27" x14ac:dyDescent="0.3">
      <c r="A581" s="183" t="s">
        <v>4063</v>
      </c>
      <c r="B581" s="68" t="s">
        <v>4064</v>
      </c>
      <c r="C581" s="2" t="s">
        <v>1</v>
      </c>
      <c r="D581" s="2">
        <v>45</v>
      </c>
      <c r="E581" s="6">
        <v>27231</v>
      </c>
      <c r="F581" s="7">
        <v>43957.584166666667</v>
      </c>
      <c r="G581" s="69" t="s">
        <v>4</v>
      </c>
      <c r="H581" s="68">
        <v>1531</v>
      </c>
      <c r="I581" s="8">
        <f t="shared" si="49"/>
        <v>15.31</v>
      </c>
      <c r="J581" s="2">
        <v>2.0830000000000002</v>
      </c>
      <c r="K581" s="69">
        <v>100</v>
      </c>
      <c r="L581" s="68">
        <v>432</v>
      </c>
      <c r="M581" s="8">
        <f t="shared" si="50"/>
        <v>4.32</v>
      </c>
      <c r="N581" s="2">
        <v>0.83899999999999997</v>
      </c>
      <c r="O581" s="69">
        <v>100</v>
      </c>
      <c r="P581" s="181">
        <f t="shared" si="51"/>
        <v>3.5439814814814814</v>
      </c>
      <c r="Q581" s="77" t="s">
        <v>11416</v>
      </c>
      <c r="V581" s="84">
        <v>0.48472222222222222</v>
      </c>
      <c r="W581" s="85">
        <v>0.62013888888888891</v>
      </c>
      <c r="X581" s="86">
        <f t="shared" si="52"/>
        <v>0.13541666666666669</v>
      </c>
      <c r="AA581" s="29"/>
    </row>
    <row r="582" spans="1:27" x14ac:dyDescent="0.3">
      <c r="A582" s="183" t="s">
        <v>11420</v>
      </c>
      <c r="B582" s="68" t="s">
        <v>11421</v>
      </c>
      <c r="C582" s="2" t="s">
        <v>1</v>
      </c>
      <c r="D582" s="2">
        <v>51</v>
      </c>
      <c r="E582" s="6">
        <v>25300</v>
      </c>
      <c r="F582" s="7">
        <v>43957.617627314816</v>
      </c>
      <c r="G582" s="69" t="s">
        <v>4</v>
      </c>
      <c r="H582" s="68">
        <v>1496</v>
      </c>
      <c r="I582" s="8">
        <f t="shared" si="49"/>
        <v>15.111111111111111</v>
      </c>
      <c r="J582" s="2">
        <v>1.1419999999999999</v>
      </c>
      <c r="K582" s="69">
        <v>99</v>
      </c>
      <c r="L582" s="68">
        <v>486</v>
      </c>
      <c r="M582" s="8">
        <f t="shared" si="50"/>
        <v>4.9090909090909092</v>
      </c>
      <c r="N582" s="2">
        <v>0.57299999999999995</v>
      </c>
      <c r="O582" s="69">
        <v>99</v>
      </c>
      <c r="P582" s="181">
        <f t="shared" si="51"/>
        <v>3.0781893004115224</v>
      </c>
      <c r="Q582" s="77" t="s">
        <v>11416</v>
      </c>
      <c r="V582" s="84">
        <v>0.50138888888888888</v>
      </c>
      <c r="W582" s="85">
        <v>0.63194444444444442</v>
      </c>
      <c r="X582" s="86">
        <f t="shared" si="52"/>
        <v>0.13055555555555554</v>
      </c>
      <c r="AA582" s="29"/>
    </row>
    <row r="583" spans="1:27" x14ac:dyDescent="0.3">
      <c r="A583" s="183" t="s">
        <v>11422</v>
      </c>
      <c r="B583" s="68" t="s">
        <v>11423</v>
      </c>
      <c r="C583" s="2" t="s">
        <v>6</v>
      </c>
      <c r="D583" s="2">
        <v>46</v>
      </c>
      <c r="E583" s="6">
        <v>26978</v>
      </c>
      <c r="F583" s="7">
        <v>43957.640092592592</v>
      </c>
      <c r="G583" s="69" t="s">
        <v>4</v>
      </c>
      <c r="H583" s="68">
        <v>936</v>
      </c>
      <c r="I583" s="8">
        <f t="shared" si="49"/>
        <v>9.36</v>
      </c>
      <c r="J583" s="2">
        <v>0.91600000000000004</v>
      </c>
      <c r="K583" s="69">
        <v>100</v>
      </c>
      <c r="L583" s="68">
        <v>312</v>
      </c>
      <c r="M583" s="8">
        <f t="shared" si="50"/>
        <v>3.12</v>
      </c>
      <c r="N583" s="2">
        <v>0.57299999999999995</v>
      </c>
      <c r="O583" s="69">
        <v>100</v>
      </c>
      <c r="P583" s="181">
        <f t="shared" si="51"/>
        <v>2.9999999999999996</v>
      </c>
      <c r="Q583" s="77" t="s">
        <v>11416</v>
      </c>
      <c r="V583" s="84">
        <v>0.50624999999999998</v>
      </c>
      <c r="W583" s="85">
        <v>0.65972222222222221</v>
      </c>
      <c r="X583" s="86">
        <f t="shared" si="52"/>
        <v>0.15347222222222223</v>
      </c>
      <c r="AA583" s="29"/>
    </row>
    <row r="584" spans="1:27" x14ac:dyDescent="0.3">
      <c r="A584" s="183" t="s">
        <v>11424</v>
      </c>
      <c r="B584" s="68" t="s">
        <v>7141</v>
      </c>
      <c r="C584" s="2" t="s">
        <v>1</v>
      </c>
      <c r="D584" s="2">
        <v>59</v>
      </c>
      <c r="E584" s="6">
        <v>22111</v>
      </c>
      <c r="F584" s="7">
        <v>43958.549224537041</v>
      </c>
      <c r="G584" s="69" t="s">
        <v>4</v>
      </c>
      <c r="H584" s="68">
        <v>2732</v>
      </c>
      <c r="I584" s="8">
        <f t="shared" si="49"/>
        <v>27.32</v>
      </c>
      <c r="J584" s="2">
        <v>3.69</v>
      </c>
      <c r="K584" s="69">
        <v>100</v>
      </c>
      <c r="L584" s="68">
        <v>441</v>
      </c>
      <c r="M584" s="8">
        <f t="shared" si="50"/>
        <v>4.41</v>
      </c>
      <c r="N584" s="2">
        <v>0.83</v>
      </c>
      <c r="O584" s="69">
        <v>100</v>
      </c>
      <c r="P584" s="181">
        <f t="shared" si="51"/>
        <v>6.1950113378684808</v>
      </c>
      <c r="Q584" s="77" t="s">
        <v>11416</v>
      </c>
      <c r="V584" s="84">
        <v>0.3923611111111111</v>
      </c>
      <c r="W584" s="85">
        <v>0.56111111111111112</v>
      </c>
      <c r="X584" s="86">
        <f t="shared" si="52"/>
        <v>0.16875000000000001</v>
      </c>
      <c r="AA584" s="29"/>
    </row>
    <row r="585" spans="1:27" x14ac:dyDescent="0.3">
      <c r="A585" s="183" t="s">
        <v>11425</v>
      </c>
      <c r="B585" s="68" t="s">
        <v>11426</v>
      </c>
      <c r="C585" s="2" t="s">
        <v>1</v>
      </c>
      <c r="D585" s="2">
        <v>63</v>
      </c>
      <c r="E585" s="6">
        <v>20894</v>
      </c>
      <c r="F585" s="7">
        <v>43958.562581018516</v>
      </c>
      <c r="G585" s="69" t="s">
        <v>4</v>
      </c>
      <c r="H585" s="68">
        <v>2398</v>
      </c>
      <c r="I585" s="8">
        <f t="shared" si="49"/>
        <v>23.98</v>
      </c>
      <c r="J585" s="2">
        <v>1.7050000000000001</v>
      </c>
      <c r="K585" s="69">
        <v>100</v>
      </c>
      <c r="L585" s="68">
        <v>602</v>
      </c>
      <c r="M585" s="8">
        <f t="shared" si="50"/>
        <v>6.02</v>
      </c>
      <c r="N585" s="2">
        <v>1.0349999999999999</v>
      </c>
      <c r="O585" s="69">
        <v>100</v>
      </c>
      <c r="P585" s="181">
        <f t="shared" si="51"/>
        <v>3.9833887043189371</v>
      </c>
      <c r="Q585" s="77" t="s">
        <v>11416</v>
      </c>
      <c r="V585" s="84">
        <v>0.42638888888888887</v>
      </c>
      <c r="W585" s="85">
        <v>0.5708333333333333</v>
      </c>
      <c r="X585" s="86">
        <f t="shared" si="52"/>
        <v>0.14444444444444443</v>
      </c>
      <c r="AA585" s="29"/>
    </row>
    <row r="586" spans="1:27" x14ac:dyDescent="0.3">
      <c r="A586" s="183" t="s">
        <v>4256</v>
      </c>
      <c r="B586" s="68" t="s">
        <v>4257</v>
      </c>
      <c r="C586" s="2" t="s">
        <v>1</v>
      </c>
      <c r="D586" s="2">
        <v>45</v>
      </c>
      <c r="E586" s="6">
        <v>27423</v>
      </c>
      <c r="F586" s="7">
        <v>43958.578020833331</v>
      </c>
      <c r="G586" s="69" t="s">
        <v>4</v>
      </c>
      <c r="H586" s="68">
        <v>1892</v>
      </c>
      <c r="I586" s="8">
        <f t="shared" si="49"/>
        <v>19.111111111111111</v>
      </c>
      <c r="J586" s="2">
        <v>2.2719999999999998</v>
      </c>
      <c r="K586" s="69">
        <v>99</v>
      </c>
      <c r="L586" s="68">
        <v>297</v>
      </c>
      <c r="M586" s="8">
        <f t="shared" si="50"/>
        <v>3</v>
      </c>
      <c r="N586" s="2">
        <v>0.55300000000000005</v>
      </c>
      <c r="O586" s="69">
        <v>99</v>
      </c>
      <c r="P586" s="181">
        <f t="shared" si="51"/>
        <v>6.3703703703703702</v>
      </c>
      <c r="Q586" s="77" t="s">
        <v>11416</v>
      </c>
      <c r="V586" s="84">
        <v>0.43263888888888885</v>
      </c>
      <c r="W586" s="85">
        <v>0.58888888888888891</v>
      </c>
      <c r="X586" s="86">
        <f t="shared" si="52"/>
        <v>0.15625000000000006</v>
      </c>
      <c r="AA586" s="29"/>
    </row>
    <row r="587" spans="1:27" x14ac:dyDescent="0.3">
      <c r="A587" s="183" t="s">
        <v>11427</v>
      </c>
      <c r="B587" s="68" t="s">
        <v>11428</v>
      </c>
      <c r="C587" s="2" t="s">
        <v>6</v>
      </c>
      <c r="D587" s="2">
        <v>74</v>
      </c>
      <c r="E587" s="6">
        <v>16901</v>
      </c>
      <c r="F587" s="7">
        <v>43959.559675925928</v>
      </c>
      <c r="G587" s="69" t="s">
        <v>4</v>
      </c>
      <c r="H587" s="68">
        <v>2381</v>
      </c>
      <c r="I587" s="8">
        <f t="shared" si="49"/>
        <v>23.81</v>
      </c>
      <c r="J587" s="2">
        <v>2.343</v>
      </c>
      <c r="K587" s="69">
        <v>100</v>
      </c>
      <c r="L587" s="68">
        <v>802</v>
      </c>
      <c r="M587" s="8">
        <f t="shared" si="50"/>
        <v>8.02</v>
      </c>
      <c r="N587" s="2">
        <v>0.71</v>
      </c>
      <c r="O587" s="69">
        <v>100</v>
      </c>
      <c r="P587" s="181">
        <f t="shared" si="51"/>
        <v>2.9688279301745637</v>
      </c>
      <c r="Q587" s="77" t="s">
        <v>11416</v>
      </c>
      <c r="V587" s="84">
        <v>0.43402777777777773</v>
      </c>
      <c r="W587" s="85">
        <v>0.60416666666666663</v>
      </c>
      <c r="X587" s="86">
        <f t="shared" si="52"/>
        <v>0.1701388888888889</v>
      </c>
      <c r="AA587" s="29"/>
    </row>
    <row r="588" spans="1:27" x14ac:dyDescent="0.3">
      <c r="A588" s="183" t="s">
        <v>11429</v>
      </c>
      <c r="B588" s="68" t="s">
        <v>1337</v>
      </c>
      <c r="C588" s="2" t="s">
        <v>1</v>
      </c>
      <c r="D588" s="2">
        <v>36</v>
      </c>
      <c r="E588" s="6">
        <v>30512</v>
      </c>
      <c r="F588" s="7">
        <v>43959.615567129629</v>
      </c>
      <c r="G588" s="69" t="s">
        <v>4</v>
      </c>
      <c r="H588" s="68">
        <v>933</v>
      </c>
      <c r="I588" s="8">
        <f t="shared" si="49"/>
        <v>9.4242424242424239</v>
      </c>
      <c r="J588" s="2">
        <v>0.92700000000000005</v>
      </c>
      <c r="K588" s="69">
        <v>99</v>
      </c>
      <c r="L588" s="68">
        <v>316</v>
      </c>
      <c r="M588" s="8">
        <f t="shared" si="50"/>
        <v>3.191919191919192</v>
      </c>
      <c r="N588" s="2">
        <v>0.48799999999999999</v>
      </c>
      <c r="O588" s="69">
        <v>99</v>
      </c>
      <c r="P588" s="181">
        <f t="shared" si="51"/>
        <v>2.95253164556962</v>
      </c>
      <c r="Q588" s="77" t="s">
        <v>11416</v>
      </c>
      <c r="V588" s="84">
        <v>0.45902777777777781</v>
      </c>
      <c r="W588" s="85">
        <v>0.61805555555555558</v>
      </c>
      <c r="X588" s="86">
        <f t="shared" si="52"/>
        <v>0.15902777777777777</v>
      </c>
      <c r="AA588" s="29"/>
    </row>
    <row r="589" spans="1:27" x14ac:dyDescent="0.3">
      <c r="A589" s="183" t="s">
        <v>5128</v>
      </c>
      <c r="B589" s="68" t="s">
        <v>5129</v>
      </c>
      <c r="C589" s="2" t="s">
        <v>1</v>
      </c>
      <c r="D589" s="2">
        <v>65</v>
      </c>
      <c r="E589" s="6">
        <v>20012</v>
      </c>
      <c r="F589" s="7">
        <v>43959.618888888886</v>
      </c>
      <c r="G589" s="69" t="s">
        <v>4</v>
      </c>
      <c r="H589" s="68">
        <v>2715</v>
      </c>
      <c r="I589" s="8">
        <f t="shared" si="49"/>
        <v>27.424242424242426</v>
      </c>
      <c r="J589" s="2">
        <v>2.1669999999999998</v>
      </c>
      <c r="K589" s="69">
        <v>99</v>
      </c>
      <c r="L589" s="68">
        <v>642</v>
      </c>
      <c r="M589" s="8">
        <f t="shared" si="50"/>
        <v>6.4848484848484844</v>
      </c>
      <c r="N589" s="2">
        <v>0.94099999999999995</v>
      </c>
      <c r="O589" s="69">
        <v>99</v>
      </c>
      <c r="P589" s="181">
        <f t="shared" si="51"/>
        <v>4.2289719626168232</v>
      </c>
      <c r="Q589" s="77" t="s">
        <v>11416</v>
      </c>
      <c r="V589" s="84">
        <v>0.46180555555555558</v>
      </c>
      <c r="W589" s="85">
        <v>0.63194444444444442</v>
      </c>
      <c r="X589" s="86">
        <f t="shared" si="52"/>
        <v>0.17013888888888884</v>
      </c>
      <c r="AA589" s="29"/>
    </row>
    <row r="590" spans="1:27" x14ac:dyDescent="0.3">
      <c r="A590" s="183" t="s">
        <v>11430</v>
      </c>
      <c r="B590" s="68" t="s">
        <v>9734</v>
      </c>
      <c r="C590" s="2" t="s">
        <v>1</v>
      </c>
      <c r="D590" s="2">
        <v>65</v>
      </c>
      <c r="E590" s="6">
        <v>19977</v>
      </c>
      <c r="F590" s="7">
        <v>43959.628344907411</v>
      </c>
      <c r="G590" s="69" t="s">
        <v>4</v>
      </c>
      <c r="H590" s="68">
        <v>2799</v>
      </c>
      <c r="I590" s="8">
        <f t="shared" si="49"/>
        <v>27.99</v>
      </c>
      <c r="J590" s="2">
        <v>2.0670000000000002</v>
      </c>
      <c r="K590" s="69">
        <v>100</v>
      </c>
      <c r="L590" s="68">
        <v>627</v>
      </c>
      <c r="M590" s="8">
        <f t="shared" si="50"/>
        <v>6.27</v>
      </c>
      <c r="N590" s="2">
        <v>0.97299999999999998</v>
      </c>
      <c r="O590" s="69">
        <v>100</v>
      </c>
      <c r="P590" s="181">
        <f t="shared" si="51"/>
        <v>4.464114832535885</v>
      </c>
      <c r="Q590" s="77" t="s">
        <v>11416</v>
      </c>
      <c r="V590" s="84">
        <v>0.49722222222222223</v>
      </c>
      <c r="W590" s="85">
        <v>0.64583333333333337</v>
      </c>
      <c r="X590" s="86">
        <f t="shared" si="52"/>
        <v>0.14861111111111114</v>
      </c>
      <c r="AA590" s="29"/>
    </row>
    <row r="591" spans="1:27" x14ac:dyDescent="0.3">
      <c r="A591" s="183" t="s">
        <v>5170</v>
      </c>
      <c r="B591" s="68" t="s">
        <v>5171</v>
      </c>
      <c r="C591" s="2" t="s">
        <v>1</v>
      </c>
      <c r="D591" s="2">
        <v>50</v>
      </c>
      <c r="E591" s="6">
        <v>25686</v>
      </c>
      <c r="F591" s="7">
        <v>43962.548506944448</v>
      </c>
      <c r="G591" s="69" t="s">
        <v>4</v>
      </c>
      <c r="H591" s="68">
        <v>1859</v>
      </c>
      <c r="I591" s="8">
        <f t="shared" si="49"/>
        <v>18.59</v>
      </c>
      <c r="J591" s="2">
        <v>1.694</v>
      </c>
      <c r="K591" s="69">
        <v>100</v>
      </c>
      <c r="L591" s="68">
        <v>338</v>
      </c>
      <c r="M591" s="8">
        <f t="shared" si="50"/>
        <v>3.38</v>
      </c>
      <c r="N591" s="2">
        <v>0.66300000000000003</v>
      </c>
      <c r="O591" s="69">
        <v>100</v>
      </c>
      <c r="P591" s="181">
        <f t="shared" si="51"/>
        <v>5.5</v>
      </c>
      <c r="Q591" s="77" t="s">
        <v>11416</v>
      </c>
      <c r="V591" s="84">
        <v>0.41805555555555557</v>
      </c>
      <c r="W591" s="85">
        <v>0.58333333333333337</v>
      </c>
      <c r="X591" s="86">
        <f t="shared" si="52"/>
        <v>0.1652777777777778</v>
      </c>
      <c r="AA591" s="29"/>
    </row>
    <row r="592" spans="1:27" x14ac:dyDescent="0.3">
      <c r="A592" s="183" t="s">
        <v>11431</v>
      </c>
      <c r="B592" s="68" t="s">
        <v>11432</v>
      </c>
      <c r="C592" s="2" t="s">
        <v>1</v>
      </c>
      <c r="D592" s="2">
        <v>47</v>
      </c>
      <c r="E592" s="6">
        <v>26723</v>
      </c>
      <c r="F592" s="7">
        <v>43962.576701388891</v>
      </c>
      <c r="G592" s="69" t="s">
        <v>4</v>
      </c>
      <c r="H592" s="68">
        <v>1352</v>
      </c>
      <c r="I592" s="8">
        <f t="shared" si="49"/>
        <v>13.656565656565656</v>
      </c>
      <c r="J592" s="2">
        <v>1.5660000000000001</v>
      </c>
      <c r="K592" s="69">
        <v>99</v>
      </c>
      <c r="L592" s="68">
        <v>386</v>
      </c>
      <c r="M592" s="8">
        <f t="shared" si="50"/>
        <v>3.8989898989898988</v>
      </c>
      <c r="N592" s="2">
        <v>0.66200000000000003</v>
      </c>
      <c r="O592" s="69">
        <v>99</v>
      </c>
      <c r="P592" s="181">
        <f t="shared" si="51"/>
        <v>3.5025906735751295</v>
      </c>
      <c r="Q592" s="77" t="s">
        <v>11416</v>
      </c>
      <c r="V592" s="84">
        <v>0.43263888888888885</v>
      </c>
      <c r="W592" s="85">
        <v>0.59722222222222221</v>
      </c>
      <c r="X592" s="86">
        <f t="shared" si="52"/>
        <v>0.16458333333333336</v>
      </c>
      <c r="AA592" s="29"/>
    </row>
    <row r="593" spans="1:27" x14ac:dyDescent="0.3">
      <c r="A593" s="183" t="s">
        <v>11433</v>
      </c>
      <c r="B593" s="68" t="s">
        <v>11434</v>
      </c>
      <c r="C593" s="2" t="s">
        <v>6</v>
      </c>
      <c r="D593" s="2">
        <v>59</v>
      </c>
      <c r="E593" s="6">
        <v>22303</v>
      </c>
      <c r="F593" s="7">
        <v>43962.579259259262</v>
      </c>
      <c r="G593" s="69" t="s">
        <v>4</v>
      </c>
      <c r="H593" s="68">
        <v>868</v>
      </c>
      <c r="I593" s="8">
        <f t="shared" si="49"/>
        <v>8.68</v>
      </c>
      <c r="J593" s="2">
        <v>1.0720000000000001</v>
      </c>
      <c r="K593" s="69">
        <v>100</v>
      </c>
      <c r="L593" s="68">
        <v>404</v>
      </c>
      <c r="M593" s="8">
        <f t="shared" si="50"/>
        <v>4.04</v>
      </c>
      <c r="N593" s="2">
        <v>0.61799999999999999</v>
      </c>
      <c r="O593" s="69">
        <v>100</v>
      </c>
      <c r="P593" s="181">
        <f t="shared" si="51"/>
        <v>2.1485148514851486</v>
      </c>
      <c r="Q593" s="77" t="s">
        <v>11416</v>
      </c>
      <c r="V593" s="84">
        <v>0.42083333333333334</v>
      </c>
      <c r="W593" s="85">
        <v>0.59027777777777779</v>
      </c>
      <c r="X593" s="86">
        <f t="shared" si="52"/>
        <v>0.16944444444444445</v>
      </c>
      <c r="AA593" s="29"/>
    </row>
    <row r="594" spans="1:27" x14ac:dyDescent="0.3">
      <c r="A594" s="183" t="s">
        <v>4223</v>
      </c>
      <c r="B594" s="68" t="s">
        <v>4224</v>
      </c>
      <c r="C594" s="2" t="s">
        <v>1</v>
      </c>
      <c r="D594" s="2">
        <v>56</v>
      </c>
      <c r="E594" s="6">
        <v>23277</v>
      </c>
      <c r="F594" s="7">
        <v>43962.598541666666</v>
      </c>
      <c r="G594" s="69" t="s">
        <v>4</v>
      </c>
      <c r="H594" s="68">
        <v>1750</v>
      </c>
      <c r="I594" s="8">
        <f t="shared" si="49"/>
        <v>17.676767676767678</v>
      </c>
      <c r="J594" s="2">
        <v>1.5369999999999999</v>
      </c>
      <c r="K594" s="69">
        <v>99</v>
      </c>
      <c r="L594" s="68">
        <v>432</v>
      </c>
      <c r="M594" s="8">
        <f t="shared" si="50"/>
        <v>4.3636363636363633</v>
      </c>
      <c r="N594" s="2">
        <v>0.73499999999999999</v>
      </c>
      <c r="O594" s="69">
        <v>99</v>
      </c>
      <c r="P594" s="181">
        <f t="shared" si="51"/>
        <v>4.0509259259259265</v>
      </c>
      <c r="Q594" s="77" t="s">
        <v>11416</v>
      </c>
      <c r="V594" s="84">
        <v>0.4368055555555555</v>
      </c>
      <c r="W594" s="85">
        <v>0.61111111111111105</v>
      </c>
      <c r="X594" s="86">
        <f t="shared" si="52"/>
        <v>0.17430555555555555</v>
      </c>
      <c r="AA594" s="29"/>
    </row>
    <row r="595" spans="1:27" x14ac:dyDescent="0.3">
      <c r="A595" s="183" t="s">
        <v>5016</v>
      </c>
      <c r="B595" s="68" t="s">
        <v>1143</v>
      </c>
      <c r="C595" s="2" t="s">
        <v>1</v>
      </c>
      <c r="D595" s="2">
        <v>76</v>
      </c>
      <c r="E595" s="6">
        <v>16119</v>
      </c>
      <c r="F595" s="7">
        <v>43962.607997685183</v>
      </c>
      <c r="G595" s="69" t="s">
        <v>4</v>
      </c>
      <c r="H595" s="68">
        <v>2160</v>
      </c>
      <c r="I595" s="8">
        <f t="shared" si="49"/>
        <v>21.818181818181817</v>
      </c>
      <c r="J595" s="2">
        <v>2.0819999999999999</v>
      </c>
      <c r="K595" s="69">
        <v>99</v>
      </c>
      <c r="L595" s="68">
        <v>661</v>
      </c>
      <c r="M595" s="8">
        <f t="shared" si="50"/>
        <v>6.6767676767676765</v>
      </c>
      <c r="N595" s="2">
        <v>1.008</v>
      </c>
      <c r="O595" s="69">
        <v>99</v>
      </c>
      <c r="P595" s="181">
        <f t="shared" si="51"/>
        <v>3.2677760968229954</v>
      </c>
      <c r="Q595" s="77" t="s">
        <v>11416</v>
      </c>
      <c r="V595" s="84">
        <v>0.47569444444444442</v>
      </c>
      <c r="W595" s="85">
        <v>0.64583333333333337</v>
      </c>
      <c r="X595" s="86">
        <f t="shared" si="52"/>
        <v>0.17013888888888895</v>
      </c>
      <c r="AA595" s="29"/>
    </row>
    <row r="596" spans="1:27" x14ac:dyDescent="0.3">
      <c r="A596" s="183" t="s">
        <v>11435</v>
      </c>
      <c r="B596" s="68" t="s">
        <v>11436</v>
      </c>
      <c r="C596" s="2" t="s">
        <v>6</v>
      </c>
      <c r="D596" s="2">
        <v>24</v>
      </c>
      <c r="E596" s="6">
        <v>35118</v>
      </c>
      <c r="F596" s="7">
        <v>43962.628298611111</v>
      </c>
      <c r="G596" s="69" t="s">
        <v>4</v>
      </c>
      <c r="H596" s="68">
        <v>846</v>
      </c>
      <c r="I596" s="8">
        <f t="shared" si="49"/>
        <v>8.545454545454545</v>
      </c>
      <c r="J596" s="2">
        <v>0.99299999999999999</v>
      </c>
      <c r="K596" s="69">
        <v>99</v>
      </c>
      <c r="L596" s="68">
        <v>287</v>
      </c>
      <c r="M596" s="8">
        <f t="shared" si="50"/>
        <v>2.8989898989898988</v>
      </c>
      <c r="N596" s="2">
        <v>0.67800000000000005</v>
      </c>
      <c r="O596" s="69">
        <v>99</v>
      </c>
      <c r="P596" s="181">
        <f t="shared" si="51"/>
        <v>2.9477351916376309</v>
      </c>
      <c r="Q596" s="77" t="s">
        <v>11416</v>
      </c>
      <c r="V596" s="84">
        <v>0.47986111111111113</v>
      </c>
      <c r="W596" s="85">
        <v>0.63472222222222219</v>
      </c>
      <c r="X596" s="86">
        <f t="shared" si="52"/>
        <v>0.15486111111111106</v>
      </c>
      <c r="AA596" s="29"/>
    </row>
    <row r="597" spans="1:27" x14ac:dyDescent="0.3">
      <c r="A597" s="183" t="s">
        <v>11437</v>
      </c>
      <c r="B597" s="68" t="s">
        <v>11438</v>
      </c>
      <c r="C597" s="2" t="s">
        <v>1</v>
      </c>
      <c r="D597" s="2">
        <v>49</v>
      </c>
      <c r="E597" s="6">
        <v>26031</v>
      </c>
      <c r="F597" s="7">
        <v>43962.688599537039</v>
      </c>
      <c r="G597" s="69" t="s">
        <v>4</v>
      </c>
      <c r="H597" s="68">
        <v>1130</v>
      </c>
      <c r="I597" s="8">
        <f t="shared" si="49"/>
        <v>11.3</v>
      </c>
      <c r="J597" s="2">
        <v>0.94799999999999995</v>
      </c>
      <c r="K597" s="69">
        <v>100</v>
      </c>
      <c r="L597" s="68">
        <v>328</v>
      </c>
      <c r="M597" s="8">
        <f t="shared" si="50"/>
        <v>3.28</v>
      </c>
      <c r="N597" s="2">
        <v>0.53300000000000003</v>
      </c>
      <c r="O597" s="69">
        <v>100</v>
      </c>
      <c r="P597" s="181">
        <f t="shared" si="51"/>
        <v>3.4451219512195128</v>
      </c>
      <c r="Q597" s="77" t="s">
        <v>11416</v>
      </c>
      <c r="V597" s="84">
        <v>0.52916666666666667</v>
      </c>
      <c r="W597" s="85">
        <v>0.69444444444444453</v>
      </c>
      <c r="X597" s="86">
        <f t="shared" si="52"/>
        <v>0.16527777777777786</v>
      </c>
      <c r="AA597" s="29"/>
    </row>
    <row r="598" spans="1:27" x14ac:dyDescent="0.3">
      <c r="A598" s="183" t="s">
        <v>4185</v>
      </c>
      <c r="B598" s="68" t="s">
        <v>1928</v>
      </c>
      <c r="C598" s="2" t="s">
        <v>1</v>
      </c>
      <c r="D598" s="2">
        <v>43</v>
      </c>
      <c r="E598" s="6">
        <v>28111</v>
      </c>
      <c r="F598" s="7">
        <v>43963.581782407404</v>
      </c>
      <c r="G598" s="69" t="s">
        <v>4</v>
      </c>
      <c r="H598" s="68">
        <v>1707</v>
      </c>
      <c r="I598" s="8">
        <f t="shared" si="49"/>
        <v>17.242424242424242</v>
      </c>
      <c r="J598" s="2">
        <v>1.3560000000000001</v>
      </c>
      <c r="K598" s="69">
        <v>99</v>
      </c>
      <c r="L598" s="68">
        <v>522</v>
      </c>
      <c r="M598" s="8">
        <f t="shared" si="50"/>
        <v>5.2727272727272725</v>
      </c>
      <c r="N598" s="2">
        <v>0.879</v>
      </c>
      <c r="O598" s="69">
        <v>99</v>
      </c>
      <c r="P598" s="181">
        <f t="shared" si="51"/>
        <v>3.2701149425287359</v>
      </c>
      <c r="Q598" s="77" t="s">
        <v>11416</v>
      </c>
      <c r="V598" s="84">
        <v>0.4375</v>
      </c>
      <c r="W598" s="85">
        <v>0.60416666666666663</v>
      </c>
      <c r="X598" s="86">
        <f t="shared" si="52"/>
        <v>0.16666666666666663</v>
      </c>
      <c r="AA598" s="29"/>
    </row>
    <row r="599" spans="1:27" x14ac:dyDescent="0.3">
      <c r="A599" s="183" t="s">
        <v>11439</v>
      </c>
      <c r="B599" s="68" t="s">
        <v>5505</v>
      </c>
      <c r="C599" s="2" t="s">
        <v>1</v>
      </c>
      <c r="D599" s="2">
        <v>51</v>
      </c>
      <c r="E599" s="6">
        <v>25310</v>
      </c>
      <c r="F599" s="7">
        <v>43963.603750000002</v>
      </c>
      <c r="G599" s="69" t="s">
        <v>4</v>
      </c>
      <c r="H599" s="68">
        <v>2460</v>
      </c>
      <c r="I599" s="8">
        <f t="shared" si="49"/>
        <v>24.6</v>
      </c>
      <c r="J599" s="2">
        <v>1.4770000000000001</v>
      </c>
      <c r="K599" s="69">
        <v>100</v>
      </c>
      <c r="L599" s="68">
        <v>472</v>
      </c>
      <c r="M599" s="8">
        <f t="shared" si="50"/>
        <v>4.72</v>
      </c>
      <c r="N599" s="2">
        <v>0.60399999999999998</v>
      </c>
      <c r="O599" s="69">
        <v>100</v>
      </c>
      <c r="P599" s="181">
        <f t="shared" si="51"/>
        <v>5.2118644067796618</v>
      </c>
      <c r="Q599" s="77" t="s">
        <v>11416</v>
      </c>
      <c r="V599" s="84">
        <v>0.46111111111111108</v>
      </c>
      <c r="W599" s="85">
        <v>0.61805555555555558</v>
      </c>
      <c r="X599" s="86">
        <f t="shared" si="52"/>
        <v>0.1569444444444445</v>
      </c>
      <c r="AA599" s="29"/>
    </row>
    <row r="600" spans="1:27" x14ac:dyDescent="0.3">
      <c r="A600" s="183" t="s">
        <v>11440</v>
      </c>
      <c r="B600" s="68" t="s">
        <v>5578</v>
      </c>
      <c r="C600" s="2" t="s">
        <v>1</v>
      </c>
      <c r="D600" s="2">
        <v>53</v>
      </c>
      <c r="E600" s="6">
        <v>24480</v>
      </c>
      <c r="F600" s="7">
        <v>43963.618101851855</v>
      </c>
      <c r="G600" s="69" t="s">
        <v>553</v>
      </c>
      <c r="H600" s="68">
        <v>1221</v>
      </c>
      <c r="I600" s="8">
        <f t="shared" si="49"/>
        <v>12.333333333333334</v>
      </c>
      <c r="J600" s="2">
        <v>0.84499999999999997</v>
      </c>
      <c r="K600" s="69">
        <v>99</v>
      </c>
      <c r="L600" s="68">
        <v>311</v>
      </c>
      <c r="M600" s="8">
        <f t="shared" si="50"/>
        <v>3.1414141414141414</v>
      </c>
      <c r="N600" s="2">
        <v>0.40400000000000003</v>
      </c>
      <c r="O600" s="69">
        <v>99</v>
      </c>
      <c r="P600" s="181">
        <f t="shared" si="51"/>
        <v>3.9260450160771705</v>
      </c>
      <c r="Q600" s="77" t="s">
        <v>11416</v>
      </c>
      <c r="V600" s="84">
        <v>0.4680555555555555</v>
      </c>
      <c r="W600" s="85">
        <v>0.63194444444444442</v>
      </c>
      <c r="X600" s="86">
        <f t="shared" si="52"/>
        <v>0.16388888888888892</v>
      </c>
      <c r="AA600" s="29"/>
    </row>
    <row r="601" spans="1:27" x14ac:dyDescent="0.3">
      <c r="A601" s="183" t="s">
        <v>5112</v>
      </c>
      <c r="B601" s="68" t="s">
        <v>5113</v>
      </c>
      <c r="C601" s="2" t="s">
        <v>1</v>
      </c>
      <c r="D601" s="2">
        <v>57</v>
      </c>
      <c r="E601" s="6">
        <v>23029</v>
      </c>
      <c r="F601" s="7">
        <v>43963.629120370373</v>
      </c>
      <c r="G601" s="69" t="s">
        <v>4</v>
      </c>
      <c r="H601" s="68">
        <v>3007</v>
      </c>
      <c r="I601" s="8">
        <f t="shared" si="49"/>
        <v>30.373737373737374</v>
      </c>
      <c r="J601" s="2">
        <v>1.827</v>
      </c>
      <c r="K601" s="69">
        <v>99</v>
      </c>
      <c r="L601" s="68">
        <v>629</v>
      </c>
      <c r="M601" s="8">
        <f t="shared" si="50"/>
        <v>6.3535353535353538</v>
      </c>
      <c r="N601" s="2">
        <v>0.99299999999999999</v>
      </c>
      <c r="O601" s="69">
        <v>99</v>
      </c>
      <c r="P601" s="181">
        <f t="shared" si="51"/>
        <v>4.7806041335453102</v>
      </c>
      <c r="Q601" s="77" t="s">
        <v>11416</v>
      </c>
      <c r="V601" s="84">
        <v>0.50902777777777775</v>
      </c>
      <c r="W601" s="85">
        <v>0.64236111111111105</v>
      </c>
      <c r="X601" s="86">
        <f t="shared" si="52"/>
        <v>0.1333333333333333</v>
      </c>
      <c r="AA601" s="29"/>
    </row>
    <row r="602" spans="1:27" x14ac:dyDescent="0.3">
      <c r="A602" s="183" t="s">
        <v>11441</v>
      </c>
      <c r="B602" s="68" t="s">
        <v>11442</v>
      </c>
      <c r="C602" s="2" t="s">
        <v>6</v>
      </c>
      <c r="D602" s="2">
        <v>7</v>
      </c>
      <c r="E602" s="6">
        <v>41422</v>
      </c>
      <c r="F602" s="7">
        <v>43964.510925925926</v>
      </c>
      <c r="G602" s="69" t="s">
        <v>4</v>
      </c>
      <c r="H602" s="68">
        <v>1342</v>
      </c>
      <c r="I602" s="8">
        <f t="shared" si="49"/>
        <v>13.555555555555555</v>
      </c>
      <c r="J602" s="2">
        <v>2.214</v>
      </c>
      <c r="K602" s="69">
        <v>99</v>
      </c>
      <c r="L602" s="68">
        <v>184</v>
      </c>
      <c r="M602" s="8">
        <f t="shared" si="50"/>
        <v>1.8585858585858586</v>
      </c>
      <c r="N602" s="2">
        <v>0.47399999999999998</v>
      </c>
      <c r="O602" s="69">
        <v>99</v>
      </c>
      <c r="P602" s="181">
        <f t="shared" si="51"/>
        <v>7.2934782608695654</v>
      </c>
      <c r="Q602" s="77" t="s">
        <v>11416</v>
      </c>
      <c r="V602" s="84">
        <v>0.37222222222222223</v>
      </c>
      <c r="W602" s="85">
        <v>0.52083333333333337</v>
      </c>
      <c r="X602" s="86">
        <f t="shared" si="52"/>
        <v>0.14861111111111114</v>
      </c>
      <c r="AA602" s="32"/>
    </row>
    <row r="603" spans="1:27" x14ac:dyDescent="0.3">
      <c r="A603" s="183" t="s">
        <v>4425</v>
      </c>
      <c r="B603" s="68" t="s">
        <v>4426</v>
      </c>
      <c r="C603" s="2" t="s">
        <v>1</v>
      </c>
      <c r="D603" s="2">
        <v>50</v>
      </c>
      <c r="E603" s="6">
        <v>25601</v>
      </c>
      <c r="F603" s="7">
        <v>43964.566851851851</v>
      </c>
      <c r="G603" s="69" t="s">
        <v>4</v>
      </c>
      <c r="H603" s="68">
        <v>1654</v>
      </c>
      <c r="I603" s="8">
        <f t="shared" si="49"/>
        <v>16.707070707070706</v>
      </c>
      <c r="J603" s="2">
        <v>1.649</v>
      </c>
      <c r="K603" s="69">
        <v>99</v>
      </c>
      <c r="L603" s="68">
        <v>466</v>
      </c>
      <c r="M603" s="8">
        <f t="shared" si="50"/>
        <v>4.7070707070707067</v>
      </c>
      <c r="N603" s="2">
        <v>0.71799999999999997</v>
      </c>
      <c r="O603" s="69">
        <v>99</v>
      </c>
      <c r="P603" s="181">
        <f t="shared" si="51"/>
        <v>3.5493562231759657</v>
      </c>
      <c r="Q603" s="77" t="s">
        <v>11416</v>
      </c>
      <c r="V603" s="84">
        <v>0.42569444444444443</v>
      </c>
      <c r="W603" s="85">
        <v>0.59027777777777779</v>
      </c>
      <c r="X603" s="86">
        <f t="shared" si="52"/>
        <v>0.16458333333333336</v>
      </c>
      <c r="AA603" s="29"/>
    </row>
    <row r="604" spans="1:27" x14ac:dyDescent="0.3">
      <c r="A604" s="183" t="s">
        <v>11443</v>
      </c>
      <c r="B604" s="68" t="s">
        <v>11444</v>
      </c>
      <c r="C604" s="2" t="s">
        <v>6</v>
      </c>
      <c r="D604" s="2">
        <v>67</v>
      </c>
      <c r="E604" s="6">
        <v>19344</v>
      </c>
      <c r="F604" s="7">
        <v>43964.589432870373</v>
      </c>
      <c r="G604" s="69" t="s">
        <v>4</v>
      </c>
      <c r="H604" s="68">
        <v>1196</v>
      </c>
      <c r="I604" s="8">
        <f t="shared" si="49"/>
        <v>12.080808080808081</v>
      </c>
      <c r="J604" s="2">
        <v>1.0369999999999999</v>
      </c>
      <c r="K604" s="69">
        <v>99</v>
      </c>
      <c r="L604" s="68">
        <v>445</v>
      </c>
      <c r="M604" s="8">
        <f t="shared" si="50"/>
        <v>4.4949494949494948</v>
      </c>
      <c r="N604" s="2">
        <v>0.54200000000000004</v>
      </c>
      <c r="O604" s="69">
        <v>99</v>
      </c>
      <c r="P604" s="181">
        <f t="shared" si="51"/>
        <v>2.6876404494382022</v>
      </c>
      <c r="Q604" s="77" t="s">
        <v>11416</v>
      </c>
      <c r="V604" s="84">
        <v>0.4291666666666667</v>
      </c>
      <c r="W604" s="85">
        <v>0.6020833333333333</v>
      </c>
      <c r="X604" s="86">
        <f t="shared" si="52"/>
        <v>0.17291666666666661</v>
      </c>
      <c r="AA604" s="29"/>
    </row>
    <row r="605" spans="1:27" x14ac:dyDescent="0.3">
      <c r="A605" s="183" t="s">
        <v>11445</v>
      </c>
      <c r="B605" s="68" t="s">
        <v>11446</v>
      </c>
      <c r="C605" s="2" t="s">
        <v>1</v>
      </c>
      <c r="D605" s="2">
        <v>40</v>
      </c>
      <c r="E605" s="6">
        <v>29174</v>
      </c>
      <c r="F605" s="7">
        <v>43964.602662037039</v>
      </c>
      <c r="G605" s="69" t="s">
        <v>4</v>
      </c>
      <c r="H605" s="68">
        <v>1084</v>
      </c>
      <c r="I605" s="8">
        <f t="shared" si="49"/>
        <v>10.84</v>
      </c>
      <c r="J605" s="2">
        <v>1.2689999999999999</v>
      </c>
      <c r="K605" s="69">
        <v>100</v>
      </c>
      <c r="L605" s="68">
        <v>333</v>
      </c>
      <c r="M605" s="8">
        <f t="shared" si="50"/>
        <v>3.33</v>
      </c>
      <c r="N605" s="2">
        <v>0.51400000000000001</v>
      </c>
      <c r="O605" s="69">
        <v>100</v>
      </c>
      <c r="P605" s="181">
        <f t="shared" si="51"/>
        <v>3.2552552552552552</v>
      </c>
      <c r="Q605" s="77" t="s">
        <v>11416</v>
      </c>
      <c r="V605" s="84">
        <v>0.45277777777777778</v>
      </c>
      <c r="W605" s="85">
        <v>0.61805555555555558</v>
      </c>
      <c r="X605" s="86">
        <f t="shared" si="52"/>
        <v>0.1652777777777778</v>
      </c>
      <c r="AA605" s="29"/>
    </row>
    <row r="606" spans="1:27" x14ac:dyDescent="0.3">
      <c r="A606" s="183" t="s">
        <v>11447</v>
      </c>
      <c r="B606" s="68" t="s">
        <v>11448</v>
      </c>
      <c r="C606" s="2" t="s">
        <v>6</v>
      </c>
      <c r="D606" s="2">
        <v>37</v>
      </c>
      <c r="E606" s="6">
        <v>30416</v>
      </c>
      <c r="F606" s="7">
        <v>43964.61440972222</v>
      </c>
      <c r="G606" s="69" t="s">
        <v>4</v>
      </c>
      <c r="H606" s="68">
        <v>938</v>
      </c>
      <c r="I606" s="8">
        <f t="shared" si="49"/>
        <v>9.3800000000000008</v>
      </c>
      <c r="J606" s="2">
        <v>0.93</v>
      </c>
      <c r="K606" s="69">
        <v>100</v>
      </c>
      <c r="L606" s="68">
        <v>322</v>
      </c>
      <c r="M606" s="8">
        <f t="shared" si="50"/>
        <v>3.22</v>
      </c>
      <c r="N606" s="2">
        <v>0.59599999999999997</v>
      </c>
      <c r="O606" s="69">
        <v>100</v>
      </c>
      <c r="P606" s="181">
        <f t="shared" si="51"/>
        <v>2.9130434782608696</v>
      </c>
      <c r="Q606" s="77" t="s">
        <v>11416</v>
      </c>
      <c r="V606" s="84">
        <v>0.46527777777777773</v>
      </c>
      <c r="W606" s="85">
        <v>0.62847222222222221</v>
      </c>
      <c r="X606" s="86">
        <f t="shared" si="52"/>
        <v>0.16319444444444448</v>
      </c>
      <c r="AA606" s="29"/>
    </row>
    <row r="607" spans="1:27" x14ac:dyDescent="0.3">
      <c r="A607" s="183" t="s">
        <v>11449</v>
      </c>
      <c r="B607" s="68" t="s">
        <v>11450</v>
      </c>
      <c r="C607" s="2" t="s">
        <v>6</v>
      </c>
      <c r="D607" s="2">
        <v>46</v>
      </c>
      <c r="E607" s="6">
        <v>27056</v>
      </c>
      <c r="F607" s="7">
        <v>43964.646284722221</v>
      </c>
      <c r="G607" s="69" t="s">
        <v>4</v>
      </c>
      <c r="H607" s="68">
        <v>879</v>
      </c>
      <c r="I607" s="8">
        <f t="shared" si="49"/>
        <v>8.8787878787878789</v>
      </c>
      <c r="J607" s="2">
        <v>0.86</v>
      </c>
      <c r="K607" s="69">
        <v>99</v>
      </c>
      <c r="L607" s="68">
        <v>216</v>
      </c>
      <c r="M607" s="8">
        <f t="shared" si="50"/>
        <v>2.1818181818181817</v>
      </c>
      <c r="N607" s="2">
        <v>0.54100000000000004</v>
      </c>
      <c r="O607" s="69">
        <v>99</v>
      </c>
      <c r="P607" s="181">
        <f t="shared" si="51"/>
        <v>4.0694444444444446</v>
      </c>
      <c r="Q607" s="77" t="s">
        <v>11416</v>
      </c>
      <c r="V607" s="84">
        <v>0.48125000000000001</v>
      </c>
      <c r="W607" s="85">
        <v>0.65277777777777779</v>
      </c>
      <c r="X607" s="86">
        <f t="shared" si="52"/>
        <v>0.17152777777777778</v>
      </c>
      <c r="AA607" s="29"/>
    </row>
    <row r="608" spans="1:27" x14ac:dyDescent="0.3">
      <c r="A608" s="183" t="s">
        <v>11451</v>
      </c>
      <c r="B608" s="68" t="s">
        <v>1475</v>
      </c>
      <c r="C608" s="2" t="s">
        <v>6</v>
      </c>
      <c r="D608" s="2">
        <v>69</v>
      </c>
      <c r="E608" s="6">
        <v>18540</v>
      </c>
      <c r="F608" s="7">
        <v>43964.651863425926</v>
      </c>
      <c r="G608" s="69" t="s">
        <v>4</v>
      </c>
      <c r="H608" s="68">
        <v>1422</v>
      </c>
      <c r="I608" s="8">
        <f t="shared" si="49"/>
        <v>14.22</v>
      </c>
      <c r="J608" s="2">
        <v>0.97</v>
      </c>
      <c r="K608" s="69">
        <v>100</v>
      </c>
      <c r="L608" s="68">
        <v>621</v>
      </c>
      <c r="M608" s="8">
        <f t="shared" si="50"/>
        <v>6.21</v>
      </c>
      <c r="N608" s="2">
        <v>0.88</v>
      </c>
      <c r="O608" s="69">
        <v>100</v>
      </c>
      <c r="P608" s="181">
        <f t="shared" si="51"/>
        <v>2.2898550724637681</v>
      </c>
      <c r="Q608" s="77" t="s">
        <v>11416</v>
      </c>
      <c r="V608" s="84">
        <v>0.5</v>
      </c>
      <c r="W608" s="85">
        <v>0.66319444444444442</v>
      </c>
      <c r="X608" s="86">
        <f t="shared" si="52"/>
        <v>0.16319444444444442</v>
      </c>
      <c r="AA608" s="29"/>
    </row>
    <row r="609" spans="1:27" x14ac:dyDescent="0.3">
      <c r="A609" s="183" t="s">
        <v>11452</v>
      </c>
      <c r="B609" s="68" t="s">
        <v>11453</v>
      </c>
      <c r="C609" s="2" t="s">
        <v>1</v>
      </c>
      <c r="D609" s="2">
        <v>51</v>
      </c>
      <c r="E609" s="6">
        <v>25118</v>
      </c>
      <c r="F609" s="7">
        <v>43964.670208333337</v>
      </c>
      <c r="G609" s="69" t="s">
        <v>4</v>
      </c>
      <c r="H609" s="68">
        <v>1130</v>
      </c>
      <c r="I609" s="8">
        <f t="shared" si="49"/>
        <v>11.3</v>
      </c>
      <c r="J609" s="2">
        <v>0.91600000000000004</v>
      </c>
      <c r="K609" s="69">
        <v>100</v>
      </c>
      <c r="L609" s="68">
        <v>303</v>
      </c>
      <c r="M609" s="8">
        <f t="shared" si="50"/>
        <v>3.03</v>
      </c>
      <c r="N609" s="2">
        <v>0.54</v>
      </c>
      <c r="O609" s="69">
        <v>100</v>
      </c>
      <c r="P609" s="181">
        <f t="shared" si="51"/>
        <v>3.7293729372937299</v>
      </c>
      <c r="Q609" s="77" t="s">
        <v>11416</v>
      </c>
      <c r="V609" s="84">
        <v>0.51180555555555551</v>
      </c>
      <c r="W609" s="85">
        <v>0.68055555555555547</v>
      </c>
      <c r="X609" s="86">
        <f t="shared" si="52"/>
        <v>0.16874999999999996</v>
      </c>
      <c r="AA609" s="29"/>
    </row>
    <row r="610" spans="1:27" x14ac:dyDescent="0.3">
      <c r="A610" s="183" t="s">
        <v>11454</v>
      </c>
      <c r="B610" s="68" t="s">
        <v>115</v>
      </c>
      <c r="C610" s="2" t="s">
        <v>1</v>
      </c>
      <c r="D610" s="2">
        <v>56</v>
      </c>
      <c r="E610" s="6">
        <v>23225</v>
      </c>
      <c r="F610" s="7">
        <v>43965.650150462963</v>
      </c>
      <c r="G610" s="69" t="s">
        <v>4</v>
      </c>
      <c r="H610" s="68">
        <v>1657</v>
      </c>
      <c r="I610" s="8">
        <f t="shared" si="49"/>
        <v>16.57</v>
      </c>
      <c r="J610" s="2">
        <v>1.782</v>
      </c>
      <c r="K610" s="69">
        <v>100</v>
      </c>
      <c r="L610" s="68">
        <v>396</v>
      </c>
      <c r="M610" s="8">
        <f t="shared" si="50"/>
        <v>3.96</v>
      </c>
      <c r="N610" s="2">
        <v>0.58499999999999996</v>
      </c>
      <c r="O610" s="69">
        <v>100</v>
      </c>
      <c r="P610" s="181">
        <f t="shared" si="51"/>
        <v>4.1843434343434343</v>
      </c>
      <c r="Q610" s="77" t="s">
        <v>11416</v>
      </c>
      <c r="V610" s="84">
        <v>0.49305555555555558</v>
      </c>
      <c r="W610" s="85">
        <v>0.66111111111111109</v>
      </c>
      <c r="X610" s="86">
        <f t="shared" si="52"/>
        <v>0.16805555555555551</v>
      </c>
      <c r="AA610" s="29"/>
    </row>
    <row r="611" spans="1:27" x14ac:dyDescent="0.3">
      <c r="A611" s="183" t="s">
        <v>4033</v>
      </c>
      <c r="B611" s="68" t="s">
        <v>4034</v>
      </c>
      <c r="C611" s="2" t="s">
        <v>6</v>
      </c>
      <c r="D611" s="2">
        <v>82</v>
      </c>
      <c r="E611" s="6">
        <v>13852</v>
      </c>
      <c r="F611" s="7">
        <v>43965.668020833335</v>
      </c>
      <c r="G611" s="69" t="s">
        <v>4</v>
      </c>
      <c r="H611" s="68">
        <v>2512</v>
      </c>
      <c r="I611" s="8">
        <f t="shared" si="49"/>
        <v>25.373737373737374</v>
      </c>
      <c r="J611" s="2">
        <v>1.4750000000000001</v>
      </c>
      <c r="K611" s="69">
        <v>99</v>
      </c>
      <c r="L611" s="68">
        <v>878</v>
      </c>
      <c r="M611" s="8">
        <f t="shared" si="50"/>
        <v>8.8686868686868685</v>
      </c>
      <c r="N611" s="2">
        <v>1.085</v>
      </c>
      <c r="O611" s="69">
        <v>99</v>
      </c>
      <c r="P611" s="181">
        <f t="shared" si="51"/>
        <v>2.8610478359908886</v>
      </c>
      <c r="Q611" s="77" t="s">
        <v>11416</v>
      </c>
      <c r="V611" s="84">
        <v>0.48958333333333331</v>
      </c>
      <c r="W611" s="85">
        <v>0.67986111111111114</v>
      </c>
      <c r="X611" s="86">
        <f t="shared" si="52"/>
        <v>0.19027777777777782</v>
      </c>
      <c r="AA611" s="29"/>
    </row>
    <row r="612" spans="1:27" x14ac:dyDescent="0.3">
      <c r="A612" s="183" t="s">
        <v>4725</v>
      </c>
      <c r="B612" s="68" t="s">
        <v>4726</v>
      </c>
      <c r="C612" s="2" t="s">
        <v>1</v>
      </c>
      <c r="D612" s="2">
        <v>58</v>
      </c>
      <c r="E612" s="6">
        <v>22689</v>
      </c>
      <c r="F612" s="7">
        <v>43966.569108796299</v>
      </c>
      <c r="G612" s="69" t="s">
        <v>4</v>
      </c>
      <c r="H612" s="68">
        <v>1860</v>
      </c>
      <c r="I612" s="8">
        <f t="shared" si="49"/>
        <v>18.787878787878789</v>
      </c>
      <c r="J612" s="2">
        <v>2.278</v>
      </c>
      <c r="K612" s="69">
        <v>99</v>
      </c>
      <c r="L612" s="68">
        <v>337</v>
      </c>
      <c r="M612" s="8">
        <f t="shared" si="50"/>
        <v>3.404040404040404</v>
      </c>
      <c r="N612" s="2">
        <v>0.68400000000000005</v>
      </c>
      <c r="O612" s="69">
        <v>99</v>
      </c>
      <c r="P612" s="181">
        <f t="shared" si="51"/>
        <v>5.5192878338278932</v>
      </c>
      <c r="Q612" s="77" t="s">
        <v>11416</v>
      </c>
      <c r="V612" s="84">
        <v>0.42291666666666666</v>
      </c>
      <c r="W612" s="85">
        <v>0.58333333333333337</v>
      </c>
      <c r="X612" s="86">
        <f t="shared" si="52"/>
        <v>0.16041666666666671</v>
      </c>
      <c r="AA612" s="29"/>
    </row>
    <row r="613" spans="1:27" x14ac:dyDescent="0.3">
      <c r="A613" s="183" t="s">
        <v>5234</v>
      </c>
      <c r="B613" s="68" t="s">
        <v>5235</v>
      </c>
      <c r="C613" s="2" t="s">
        <v>1</v>
      </c>
      <c r="D613" s="2">
        <v>73</v>
      </c>
      <c r="E613" s="6">
        <v>17179</v>
      </c>
      <c r="F613" s="7">
        <v>43966.58252314815</v>
      </c>
      <c r="G613" s="69" t="s">
        <v>4</v>
      </c>
      <c r="H613" s="68">
        <v>2548</v>
      </c>
      <c r="I613" s="8">
        <f t="shared" si="49"/>
        <v>25.737373737373737</v>
      </c>
      <c r="J613" s="2">
        <v>1.6259999999999999</v>
      </c>
      <c r="K613" s="69">
        <v>99</v>
      </c>
      <c r="L613" s="68">
        <v>585</v>
      </c>
      <c r="M613" s="8">
        <f t="shared" si="50"/>
        <v>5.9090909090909092</v>
      </c>
      <c r="N613" s="2">
        <v>0.77100000000000002</v>
      </c>
      <c r="O613" s="69">
        <v>99</v>
      </c>
      <c r="P613" s="181">
        <f t="shared" si="51"/>
        <v>4.3555555555555552</v>
      </c>
      <c r="Q613" s="77" t="s">
        <v>11416</v>
      </c>
      <c r="V613" s="84">
        <v>0.44027777777777777</v>
      </c>
      <c r="W613" s="85">
        <v>0.63888888888888895</v>
      </c>
      <c r="X613" s="86">
        <f t="shared" si="52"/>
        <v>0.19861111111111118</v>
      </c>
      <c r="AA613" s="29"/>
    </row>
    <row r="614" spans="1:27" x14ac:dyDescent="0.3">
      <c r="A614" s="183" t="s">
        <v>11455</v>
      </c>
      <c r="B614" s="68" t="s">
        <v>5448</v>
      </c>
      <c r="C614" s="2" t="s">
        <v>1</v>
      </c>
      <c r="D614" s="2">
        <v>58</v>
      </c>
      <c r="E614" s="6">
        <v>22494</v>
      </c>
      <c r="F614" s="7">
        <v>43966.602488425924</v>
      </c>
      <c r="G614" s="69" t="s">
        <v>4</v>
      </c>
      <c r="H614" s="68">
        <v>3451</v>
      </c>
      <c r="I614" s="8">
        <f t="shared" si="49"/>
        <v>34.51</v>
      </c>
      <c r="J614" s="2">
        <v>2.6720000000000002</v>
      </c>
      <c r="K614" s="69">
        <v>100</v>
      </c>
      <c r="L614" s="68">
        <v>546</v>
      </c>
      <c r="M614" s="8">
        <f t="shared" si="50"/>
        <v>5.46</v>
      </c>
      <c r="N614" s="2">
        <v>0.67300000000000004</v>
      </c>
      <c r="O614" s="69">
        <v>100</v>
      </c>
      <c r="P614" s="181">
        <f t="shared" si="51"/>
        <v>6.3205128205128203</v>
      </c>
      <c r="Q614" s="77" t="s">
        <v>11416</v>
      </c>
      <c r="V614" s="84">
        <v>0.4777777777777778</v>
      </c>
      <c r="W614" s="85">
        <v>0.65277777777777779</v>
      </c>
      <c r="X614" s="86">
        <f t="shared" si="52"/>
        <v>0.17499999999999999</v>
      </c>
      <c r="AA614" s="29"/>
    </row>
    <row r="615" spans="1:27" x14ac:dyDescent="0.3">
      <c r="A615" s="183" t="s">
        <v>11456</v>
      </c>
      <c r="B615" s="68" t="s">
        <v>4807</v>
      </c>
      <c r="C615" s="2" t="s">
        <v>6</v>
      </c>
      <c r="D615" s="2">
        <v>26</v>
      </c>
      <c r="E615" s="6">
        <v>34369</v>
      </c>
      <c r="F615" s="7">
        <v>43966.613194444442</v>
      </c>
      <c r="G615" s="69" t="s">
        <v>4</v>
      </c>
      <c r="H615" s="68">
        <v>777</v>
      </c>
      <c r="I615" s="8">
        <f t="shared" si="49"/>
        <v>7.8484848484848486</v>
      </c>
      <c r="J615" s="2">
        <v>1.101</v>
      </c>
      <c r="K615" s="69">
        <v>99</v>
      </c>
      <c r="L615" s="68">
        <v>447</v>
      </c>
      <c r="M615" s="8">
        <f t="shared" si="50"/>
        <v>4.5151515151515156</v>
      </c>
      <c r="N615" s="2">
        <v>0.89600000000000002</v>
      </c>
      <c r="O615" s="69">
        <v>99</v>
      </c>
      <c r="P615" s="181">
        <f t="shared" si="51"/>
        <v>1.7382550335570468</v>
      </c>
      <c r="Q615" s="77" t="s">
        <v>11416</v>
      </c>
      <c r="V615" s="84">
        <v>0.4680555555555555</v>
      </c>
      <c r="W615" s="85">
        <v>0.625</v>
      </c>
      <c r="X615" s="86">
        <f t="shared" si="52"/>
        <v>0.1569444444444445</v>
      </c>
      <c r="AA615" s="29"/>
    </row>
    <row r="616" spans="1:27" x14ac:dyDescent="0.3">
      <c r="A616" s="183" t="s">
        <v>11457</v>
      </c>
      <c r="B616" s="68" t="s">
        <v>11458</v>
      </c>
      <c r="C616" s="2" t="s">
        <v>1</v>
      </c>
      <c r="D616" s="2">
        <v>55</v>
      </c>
      <c r="E616" s="6">
        <v>23855</v>
      </c>
      <c r="F616" s="7">
        <v>43966.632152777776</v>
      </c>
      <c r="G616" s="69" t="s">
        <v>4</v>
      </c>
      <c r="H616" s="68">
        <v>2642</v>
      </c>
      <c r="I616" s="8">
        <f t="shared" si="49"/>
        <v>26.42</v>
      </c>
      <c r="J616" s="2">
        <v>2.109</v>
      </c>
      <c r="K616" s="69">
        <v>100</v>
      </c>
      <c r="L616" s="68">
        <v>563</v>
      </c>
      <c r="M616" s="8">
        <f t="shared" si="50"/>
        <v>5.63</v>
      </c>
      <c r="N616" s="2">
        <v>0.72</v>
      </c>
      <c r="O616" s="69">
        <v>100</v>
      </c>
      <c r="P616" s="181">
        <f t="shared" si="51"/>
        <v>4.6927175843694497</v>
      </c>
      <c r="Q616" s="77" t="s">
        <v>11416</v>
      </c>
      <c r="V616" s="84">
        <v>0.4861111111111111</v>
      </c>
      <c r="W616" s="85">
        <v>0.63888888888888895</v>
      </c>
      <c r="X616" s="86">
        <f t="shared" si="52"/>
        <v>0.15277777777777785</v>
      </c>
      <c r="AA616" s="29"/>
    </row>
    <row r="617" spans="1:27" x14ac:dyDescent="0.3">
      <c r="A617" s="183" t="s">
        <v>11459</v>
      </c>
      <c r="B617" s="68" t="s">
        <v>11460</v>
      </c>
      <c r="C617" s="2" t="s">
        <v>1</v>
      </c>
      <c r="D617" s="2">
        <v>52</v>
      </c>
      <c r="E617" s="6">
        <v>24759</v>
      </c>
      <c r="F617" s="7">
        <v>43966.665069444447</v>
      </c>
      <c r="G617" s="69" t="s">
        <v>4</v>
      </c>
      <c r="H617" s="68">
        <v>983</v>
      </c>
      <c r="I617" s="8">
        <f t="shared" si="49"/>
        <v>9.9292929292929291</v>
      </c>
      <c r="J617" s="2">
        <v>1.7689999999999999</v>
      </c>
      <c r="K617" s="69">
        <v>99</v>
      </c>
      <c r="L617" s="68">
        <v>262</v>
      </c>
      <c r="M617" s="8">
        <f t="shared" si="50"/>
        <v>2.6464646464646466</v>
      </c>
      <c r="N617" s="2">
        <v>0.59399999999999997</v>
      </c>
      <c r="O617" s="69">
        <v>99</v>
      </c>
      <c r="P617" s="181">
        <f t="shared" si="51"/>
        <v>3.7519083969465647</v>
      </c>
      <c r="Q617" s="77" t="s">
        <v>11416</v>
      </c>
      <c r="V617" s="84">
        <v>0.5083333333333333</v>
      </c>
      <c r="W617" s="85">
        <v>0.68263888888888891</v>
      </c>
      <c r="X617" s="86">
        <f t="shared" si="52"/>
        <v>0.1743055555555556</v>
      </c>
      <c r="AA617" s="29"/>
    </row>
    <row r="618" spans="1:27" x14ac:dyDescent="0.3">
      <c r="A618" s="183" t="s">
        <v>4209</v>
      </c>
      <c r="B618" s="68" t="s">
        <v>283</v>
      </c>
      <c r="C618" s="2" t="s">
        <v>1</v>
      </c>
      <c r="D618" s="2">
        <v>53</v>
      </c>
      <c r="E618" s="6">
        <v>24444</v>
      </c>
      <c r="F618" s="7">
        <v>43969.587222222224</v>
      </c>
      <c r="G618" s="69" t="s">
        <v>4</v>
      </c>
      <c r="H618" s="68">
        <v>2532</v>
      </c>
      <c r="I618" s="8">
        <f t="shared" si="49"/>
        <v>25.575757575757574</v>
      </c>
      <c r="J618" s="2">
        <v>1.66</v>
      </c>
      <c r="K618" s="69">
        <v>99</v>
      </c>
      <c r="L618" s="68">
        <v>350</v>
      </c>
      <c r="M618" s="8">
        <f t="shared" si="50"/>
        <v>3.5353535353535355</v>
      </c>
      <c r="N618" s="2">
        <v>0.83699999999999997</v>
      </c>
      <c r="O618" s="69">
        <v>99</v>
      </c>
      <c r="P618" s="181">
        <f t="shared" si="51"/>
        <v>7.234285714285714</v>
      </c>
      <c r="Q618" s="77" t="s">
        <v>11416</v>
      </c>
      <c r="V618" s="84">
        <v>0.4375</v>
      </c>
      <c r="W618" s="85">
        <v>0.59722222222222221</v>
      </c>
      <c r="X618" s="86">
        <f t="shared" si="52"/>
        <v>0.15972222222222221</v>
      </c>
      <c r="AA618" s="29"/>
    </row>
    <row r="619" spans="1:27" x14ac:dyDescent="0.3">
      <c r="A619" s="183" t="s">
        <v>4227</v>
      </c>
      <c r="B619" s="68" t="s">
        <v>4228</v>
      </c>
      <c r="C619" s="2" t="s">
        <v>1</v>
      </c>
      <c r="D619" s="2">
        <v>71</v>
      </c>
      <c r="E619" s="6">
        <v>17950</v>
      </c>
      <c r="F619" s="7">
        <v>43969.591886574075</v>
      </c>
      <c r="G619" s="69" t="s">
        <v>4</v>
      </c>
      <c r="H619" s="68">
        <v>1942</v>
      </c>
      <c r="I619" s="8">
        <f t="shared" si="49"/>
        <v>19.616161616161616</v>
      </c>
      <c r="J619" s="2">
        <v>1.2669999999999999</v>
      </c>
      <c r="K619" s="69">
        <v>99</v>
      </c>
      <c r="L619" s="68">
        <v>417</v>
      </c>
      <c r="M619" s="8">
        <f t="shared" si="50"/>
        <v>4.2121212121212119</v>
      </c>
      <c r="N619" s="2">
        <v>0.73199999999999998</v>
      </c>
      <c r="O619" s="69">
        <v>99</v>
      </c>
      <c r="P619" s="181">
        <f t="shared" si="51"/>
        <v>4.6570743405275783</v>
      </c>
      <c r="Q619" s="77" t="s">
        <v>11416</v>
      </c>
      <c r="V619" s="84">
        <v>0.44791666666666669</v>
      </c>
      <c r="W619" s="85">
        <v>0.61111111111111105</v>
      </c>
      <c r="X619" s="86">
        <f t="shared" si="52"/>
        <v>0.16319444444444436</v>
      </c>
      <c r="AA619" s="29"/>
    </row>
    <row r="620" spans="1:27" x14ac:dyDescent="0.3">
      <c r="A620" s="183" t="s">
        <v>11461</v>
      </c>
      <c r="B620" s="68" t="s">
        <v>4863</v>
      </c>
      <c r="C620" s="2" t="s">
        <v>1</v>
      </c>
      <c r="D620" s="2">
        <v>54</v>
      </c>
      <c r="E620" s="6">
        <v>23896</v>
      </c>
      <c r="F620" s="7">
        <v>43969.610335648147</v>
      </c>
      <c r="G620" s="69" t="s">
        <v>4</v>
      </c>
      <c r="H620" s="68">
        <v>1769</v>
      </c>
      <c r="I620" s="8">
        <f t="shared" si="49"/>
        <v>17.690000000000001</v>
      </c>
      <c r="J620" s="2">
        <v>1.44</v>
      </c>
      <c r="K620" s="69">
        <v>100</v>
      </c>
      <c r="L620" s="68">
        <v>433</v>
      </c>
      <c r="M620" s="8">
        <f t="shared" si="50"/>
        <v>4.33</v>
      </c>
      <c r="N620" s="2">
        <v>0.86499999999999999</v>
      </c>
      <c r="O620" s="69">
        <v>100</v>
      </c>
      <c r="P620" s="181">
        <f t="shared" si="51"/>
        <v>4.0854503464203233</v>
      </c>
      <c r="Q620" s="77" t="s">
        <v>11416</v>
      </c>
      <c r="V620" s="84">
        <v>0.47430555555555554</v>
      </c>
      <c r="W620" s="85">
        <v>0.62569444444444444</v>
      </c>
      <c r="X620" s="86">
        <f t="shared" si="52"/>
        <v>0.15138888888888891</v>
      </c>
      <c r="AA620" s="29"/>
    </row>
    <row r="621" spans="1:27" x14ac:dyDescent="0.3">
      <c r="A621" s="183" t="s">
        <v>11462</v>
      </c>
      <c r="B621" s="68" t="s">
        <v>6288</v>
      </c>
      <c r="C621" s="2" t="s">
        <v>1</v>
      </c>
      <c r="D621" s="2">
        <v>55</v>
      </c>
      <c r="E621" s="6">
        <v>23778</v>
      </c>
      <c r="F621" s="7">
        <v>43969.623159722221</v>
      </c>
      <c r="G621" s="69" t="s">
        <v>4</v>
      </c>
      <c r="H621" s="68">
        <v>1101</v>
      </c>
      <c r="I621" s="8">
        <f t="shared" si="49"/>
        <v>11.121212121212121</v>
      </c>
      <c r="J621" s="2">
        <v>0.89500000000000002</v>
      </c>
      <c r="K621" s="69">
        <v>99</v>
      </c>
      <c r="L621" s="68">
        <v>291</v>
      </c>
      <c r="M621" s="8">
        <f t="shared" si="50"/>
        <v>2.9393939393939394</v>
      </c>
      <c r="N621" s="2">
        <v>0.65200000000000002</v>
      </c>
      <c r="O621" s="69">
        <v>99</v>
      </c>
      <c r="P621" s="181">
        <f t="shared" si="51"/>
        <v>3.7835051546391751</v>
      </c>
      <c r="Q621" s="77" t="s">
        <v>11416</v>
      </c>
      <c r="V621" s="84">
        <v>0.47847222222222219</v>
      </c>
      <c r="W621" s="85">
        <v>0.63541666666666663</v>
      </c>
      <c r="X621" s="86">
        <f t="shared" si="52"/>
        <v>0.15694444444444444</v>
      </c>
      <c r="AA621" s="29"/>
    </row>
    <row r="622" spans="1:27" x14ac:dyDescent="0.3">
      <c r="A622" s="183" t="s">
        <v>11463</v>
      </c>
      <c r="B622" s="68" t="s">
        <v>9542</v>
      </c>
      <c r="C622" s="2" t="s">
        <v>1</v>
      </c>
      <c r="D622" s="2">
        <v>51</v>
      </c>
      <c r="E622" s="6">
        <v>25078</v>
      </c>
      <c r="F622" s="7">
        <v>43969.640219907407</v>
      </c>
      <c r="G622" s="69" t="s">
        <v>4</v>
      </c>
      <c r="H622" s="68">
        <v>1096</v>
      </c>
      <c r="I622" s="8">
        <f t="shared" si="49"/>
        <v>11.070707070707071</v>
      </c>
      <c r="J622" s="2">
        <v>0.92900000000000005</v>
      </c>
      <c r="K622" s="69">
        <v>99</v>
      </c>
      <c r="L622" s="68">
        <v>411</v>
      </c>
      <c r="M622" s="8">
        <f t="shared" si="50"/>
        <v>4.1515151515151514</v>
      </c>
      <c r="N622" s="2">
        <v>0.54100000000000004</v>
      </c>
      <c r="O622" s="69">
        <v>99</v>
      </c>
      <c r="P622" s="181">
        <f t="shared" si="51"/>
        <v>2.666666666666667</v>
      </c>
      <c r="Q622" s="77" t="s">
        <v>11416</v>
      </c>
      <c r="V622" s="84">
        <v>0.47916666666666669</v>
      </c>
      <c r="W622" s="85">
        <v>0.66597222222222219</v>
      </c>
      <c r="X622" s="86">
        <f t="shared" si="52"/>
        <v>0.1868055555555555</v>
      </c>
      <c r="AA622" s="29"/>
    </row>
    <row r="623" spans="1:27" x14ac:dyDescent="0.3">
      <c r="A623" s="183" t="s">
        <v>11464</v>
      </c>
      <c r="B623" s="68" t="s">
        <v>6998</v>
      </c>
      <c r="C623" s="2" t="s">
        <v>1</v>
      </c>
      <c r="D623" s="2">
        <v>75</v>
      </c>
      <c r="E623" s="6">
        <v>16304</v>
      </c>
      <c r="F623" s="7">
        <v>43969.663298611114</v>
      </c>
      <c r="G623" s="69" t="s">
        <v>4</v>
      </c>
      <c r="H623" s="68">
        <v>1848</v>
      </c>
      <c r="I623" s="8">
        <f t="shared" si="49"/>
        <v>18.48</v>
      </c>
      <c r="J623" s="2">
        <v>1.0589999999999999</v>
      </c>
      <c r="K623" s="69">
        <v>100</v>
      </c>
      <c r="L623" s="68">
        <v>619</v>
      </c>
      <c r="M623" s="8">
        <f t="shared" si="50"/>
        <v>6.19</v>
      </c>
      <c r="N623" s="2">
        <v>0.63100000000000001</v>
      </c>
      <c r="O623" s="69">
        <v>100</v>
      </c>
      <c r="P623" s="181">
        <f t="shared" si="51"/>
        <v>2.98546042003231</v>
      </c>
      <c r="Q623" s="77" t="s">
        <v>11416</v>
      </c>
      <c r="V623" s="84">
        <v>0.52500000000000002</v>
      </c>
      <c r="W623" s="85">
        <v>0.67708333333333337</v>
      </c>
      <c r="X623" s="86">
        <f t="shared" si="52"/>
        <v>0.15208333333333335</v>
      </c>
      <c r="AA623" s="29"/>
    </row>
    <row r="624" spans="1:27" x14ac:dyDescent="0.3">
      <c r="A624" s="183" t="s">
        <v>3673</v>
      </c>
      <c r="B624" s="68" t="s">
        <v>456</v>
      </c>
      <c r="C624" s="2" t="s">
        <v>1</v>
      </c>
      <c r="D624" s="2">
        <v>55</v>
      </c>
      <c r="E624" s="6">
        <v>23531</v>
      </c>
      <c r="F624" s="7">
        <v>43970.504270833335</v>
      </c>
      <c r="G624" s="69" t="s">
        <v>4</v>
      </c>
      <c r="H624" s="68">
        <v>2526</v>
      </c>
      <c r="I624" s="8">
        <f t="shared" si="49"/>
        <v>25.515151515151516</v>
      </c>
      <c r="J624" s="2">
        <v>2.5489999999999999</v>
      </c>
      <c r="K624" s="69">
        <v>99</v>
      </c>
      <c r="L624" s="68">
        <v>632</v>
      </c>
      <c r="M624" s="8">
        <f t="shared" si="50"/>
        <v>6.3838383838383841</v>
      </c>
      <c r="N624" s="2">
        <v>0.98699999999999999</v>
      </c>
      <c r="O624" s="69">
        <v>99</v>
      </c>
      <c r="P624" s="181">
        <f t="shared" si="51"/>
        <v>3.9968354430379747</v>
      </c>
      <c r="Q624" s="77" t="s">
        <v>11416</v>
      </c>
      <c r="V624" s="84">
        <v>0.37986111111111115</v>
      </c>
      <c r="W624" s="85">
        <v>0.51388888888888895</v>
      </c>
      <c r="X624" s="86">
        <f t="shared" si="52"/>
        <v>0.1340277777777778</v>
      </c>
      <c r="AA624" s="29"/>
    </row>
    <row r="625" spans="1:27" x14ac:dyDescent="0.3">
      <c r="A625" s="183" t="s">
        <v>11465</v>
      </c>
      <c r="B625" s="68" t="s">
        <v>11466</v>
      </c>
      <c r="C625" s="2" t="s">
        <v>6</v>
      </c>
      <c r="D625" s="2">
        <v>66</v>
      </c>
      <c r="E625" s="6">
        <v>19577</v>
      </c>
      <c r="F625" s="7">
        <v>43970.544189814813</v>
      </c>
      <c r="G625" s="69" t="s">
        <v>4</v>
      </c>
      <c r="H625" s="68">
        <v>1723</v>
      </c>
      <c r="I625" s="8">
        <f t="shared" si="49"/>
        <v>17.404040404040405</v>
      </c>
      <c r="J625" s="2">
        <v>1.6160000000000001</v>
      </c>
      <c r="K625" s="69">
        <v>99</v>
      </c>
      <c r="L625" s="68">
        <v>520</v>
      </c>
      <c r="M625" s="8">
        <f t="shared" si="50"/>
        <v>5.2525252525252526</v>
      </c>
      <c r="N625" s="2">
        <v>0.90700000000000003</v>
      </c>
      <c r="O625" s="69">
        <v>99</v>
      </c>
      <c r="P625" s="181">
        <f t="shared" si="51"/>
        <v>3.3134615384615387</v>
      </c>
      <c r="Q625" s="77" t="s">
        <v>11416</v>
      </c>
      <c r="V625" s="84">
        <v>0.39097222222222222</v>
      </c>
      <c r="W625" s="85">
        <v>0.53472222222222221</v>
      </c>
      <c r="X625" s="86">
        <f t="shared" si="52"/>
        <v>0.14374999999999999</v>
      </c>
      <c r="AA625" s="29"/>
    </row>
    <row r="626" spans="1:27" x14ac:dyDescent="0.3">
      <c r="A626" s="183" t="s">
        <v>11467</v>
      </c>
      <c r="B626" s="68" t="s">
        <v>8028</v>
      </c>
      <c r="C626" s="2" t="s">
        <v>1</v>
      </c>
      <c r="D626" s="2">
        <v>60</v>
      </c>
      <c r="E626" s="6">
        <v>21915</v>
      </c>
      <c r="F626" s="7">
        <v>43970.557303240741</v>
      </c>
      <c r="G626" s="69" t="s">
        <v>4</v>
      </c>
      <c r="H626" s="68">
        <v>3012</v>
      </c>
      <c r="I626" s="8">
        <f t="shared" si="49"/>
        <v>30.424242424242426</v>
      </c>
      <c r="J626" s="2">
        <v>1.944</v>
      </c>
      <c r="K626" s="69">
        <v>99</v>
      </c>
      <c r="L626" s="68">
        <v>599</v>
      </c>
      <c r="M626" s="8">
        <f t="shared" si="50"/>
        <v>6.0505050505050502</v>
      </c>
      <c r="N626" s="2">
        <v>0.91900000000000004</v>
      </c>
      <c r="O626" s="69">
        <v>99</v>
      </c>
      <c r="P626" s="181">
        <f t="shared" si="51"/>
        <v>5.0283806343906514</v>
      </c>
      <c r="Q626" s="77" t="s">
        <v>11416</v>
      </c>
      <c r="V626" s="84">
        <v>0.40833333333333338</v>
      </c>
      <c r="W626" s="85">
        <v>0.55555555555555558</v>
      </c>
      <c r="X626" s="86">
        <f t="shared" si="52"/>
        <v>0.1472222222222222</v>
      </c>
      <c r="AA626" s="29"/>
    </row>
    <row r="627" spans="1:27" x14ac:dyDescent="0.3">
      <c r="A627" s="183" t="s">
        <v>11468</v>
      </c>
      <c r="B627" s="68" t="s">
        <v>5939</v>
      </c>
      <c r="C627" s="2" t="s">
        <v>1</v>
      </c>
      <c r="D627" s="2">
        <v>52</v>
      </c>
      <c r="E627" s="6">
        <v>24972</v>
      </c>
      <c r="F627" s="7">
        <v>43970.56927083333</v>
      </c>
      <c r="G627" s="69" t="s">
        <v>4</v>
      </c>
      <c r="H627" s="68">
        <v>1976</v>
      </c>
      <c r="I627" s="8">
        <f t="shared" si="49"/>
        <v>19.959595959595958</v>
      </c>
      <c r="J627" s="2">
        <v>2.3940000000000001</v>
      </c>
      <c r="K627" s="69">
        <v>99</v>
      </c>
      <c r="L627" s="68">
        <v>555</v>
      </c>
      <c r="M627" s="8">
        <f t="shared" si="50"/>
        <v>5.6060606060606064</v>
      </c>
      <c r="N627" s="2">
        <v>0.86699999999999999</v>
      </c>
      <c r="O627" s="69">
        <v>99</v>
      </c>
      <c r="P627" s="181">
        <f t="shared" si="51"/>
        <v>3.56036036036036</v>
      </c>
      <c r="Q627" s="77" t="s">
        <v>11416</v>
      </c>
      <c r="V627" s="84">
        <v>0.42708333333333331</v>
      </c>
      <c r="W627" s="85">
        <v>0.56944444444444442</v>
      </c>
      <c r="X627" s="86">
        <f t="shared" si="52"/>
        <v>0.1423611111111111</v>
      </c>
      <c r="AA627" s="29"/>
    </row>
    <row r="628" spans="1:27" x14ac:dyDescent="0.3">
      <c r="A628" s="183" t="s">
        <v>11469</v>
      </c>
      <c r="B628" s="68" t="s">
        <v>7415</v>
      </c>
      <c r="C628" s="2" t="s">
        <v>1</v>
      </c>
      <c r="D628" s="2">
        <v>60</v>
      </c>
      <c r="E628" s="6">
        <v>21761</v>
      </c>
      <c r="F628" s="7">
        <v>43970.574386574073</v>
      </c>
      <c r="G628" s="69" t="s">
        <v>4</v>
      </c>
      <c r="H628" s="68">
        <v>2124</v>
      </c>
      <c r="I628" s="8">
        <f t="shared" si="49"/>
        <v>21.24</v>
      </c>
      <c r="J628" s="2">
        <v>1.6879999999999999</v>
      </c>
      <c r="K628" s="69">
        <v>100</v>
      </c>
      <c r="L628" s="68">
        <v>558</v>
      </c>
      <c r="M628" s="8">
        <f t="shared" si="50"/>
        <v>5.58</v>
      </c>
      <c r="N628" s="2">
        <v>0.78100000000000003</v>
      </c>
      <c r="O628" s="69">
        <v>100</v>
      </c>
      <c r="P628" s="181">
        <f t="shared" si="51"/>
        <v>3.8064516129032255</v>
      </c>
      <c r="Q628" s="77" t="s">
        <v>11416</v>
      </c>
      <c r="V628" s="84">
        <v>0.42152777777777778</v>
      </c>
      <c r="W628" s="85">
        <v>0.58333333333333337</v>
      </c>
      <c r="X628" s="86">
        <f t="shared" si="52"/>
        <v>0.16180555555555559</v>
      </c>
      <c r="AA628" s="29"/>
    </row>
    <row r="629" spans="1:27" x14ac:dyDescent="0.3">
      <c r="A629" s="183" t="s">
        <v>3808</v>
      </c>
      <c r="B629" s="68" t="s">
        <v>778</v>
      </c>
      <c r="C629" s="2" t="s">
        <v>1</v>
      </c>
      <c r="D629" s="2">
        <v>65</v>
      </c>
      <c r="E629" s="6">
        <v>20036</v>
      </c>
      <c r="F629" s="7">
        <v>43970.589050925926</v>
      </c>
      <c r="G629" s="69" t="s">
        <v>4</v>
      </c>
      <c r="H629" s="68">
        <v>2120</v>
      </c>
      <c r="I629" s="8">
        <f t="shared" si="49"/>
        <v>21.414141414141415</v>
      </c>
      <c r="J629" s="2">
        <v>1.61</v>
      </c>
      <c r="K629" s="69">
        <v>99</v>
      </c>
      <c r="L629" s="68">
        <v>442</v>
      </c>
      <c r="M629" s="8">
        <f t="shared" si="50"/>
        <v>4.4646464646464645</v>
      </c>
      <c r="N629" s="2">
        <v>0.67500000000000004</v>
      </c>
      <c r="O629" s="69">
        <v>99</v>
      </c>
      <c r="P629" s="181">
        <f t="shared" si="51"/>
        <v>4.7963800904977383</v>
      </c>
      <c r="Q629" s="77" t="s">
        <v>11416</v>
      </c>
      <c r="V629" s="84">
        <v>0.44444444444444442</v>
      </c>
      <c r="W629" s="85">
        <v>0.59375</v>
      </c>
      <c r="X629" s="86">
        <f t="shared" si="52"/>
        <v>0.14930555555555558</v>
      </c>
      <c r="AA629" s="29"/>
    </row>
    <row r="630" spans="1:27" x14ac:dyDescent="0.3">
      <c r="A630" s="183" t="s">
        <v>11470</v>
      </c>
      <c r="B630" s="68" t="s">
        <v>11471</v>
      </c>
      <c r="C630" s="2" t="s">
        <v>6</v>
      </c>
      <c r="D630" s="2">
        <v>66</v>
      </c>
      <c r="E630" s="6">
        <v>19714</v>
      </c>
      <c r="F630" s="7">
        <v>43970.59175925926</v>
      </c>
      <c r="G630" s="69" t="s">
        <v>4</v>
      </c>
      <c r="H630" s="68">
        <v>2234</v>
      </c>
      <c r="I630" s="8">
        <f t="shared" si="49"/>
        <v>22.565656565656564</v>
      </c>
      <c r="J630" s="2">
        <v>2.4289999999999998</v>
      </c>
      <c r="K630" s="69">
        <v>99</v>
      </c>
      <c r="L630" s="68">
        <v>762</v>
      </c>
      <c r="M630" s="8">
        <f t="shared" si="50"/>
        <v>7.6969696969696972</v>
      </c>
      <c r="N630" s="2">
        <v>1.7749999999999999</v>
      </c>
      <c r="O630" s="69">
        <v>99</v>
      </c>
      <c r="P630" s="181">
        <f t="shared" si="51"/>
        <v>2.9317585301837266</v>
      </c>
      <c r="Q630" s="77" t="s">
        <v>11416</v>
      </c>
      <c r="V630" s="84">
        <v>0.43402777777777773</v>
      </c>
      <c r="W630" s="85">
        <v>0.60416666666666663</v>
      </c>
      <c r="X630" s="86">
        <f t="shared" si="52"/>
        <v>0.1701388888888889</v>
      </c>
      <c r="AA630" s="29"/>
    </row>
    <row r="631" spans="1:27" x14ac:dyDescent="0.3">
      <c r="A631" s="183" t="s">
        <v>11472</v>
      </c>
      <c r="B631" s="68" t="s">
        <v>11473</v>
      </c>
      <c r="C631" s="2" t="s">
        <v>6</v>
      </c>
      <c r="D631" s="2">
        <v>62</v>
      </c>
      <c r="E631" s="6">
        <v>21271</v>
      </c>
      <c r="F631" s="7">
        <v>43970.609918981485</v>
      </c>
      <c r="G631" s="69" t="s">
        <v>4</v>
      </c>
      <c r="H631" s="68">
        <v>696</v>
      </c>
      <c r="I631" s="8">
        <f t="shared" si="49"/>
        <v>6.96</v>
      </c>
      <c r="J631" s="2">
        <v>0.81599999999999995</v>
      </c>
      <c r="K631" s="69">
        <v>100</v>
      </c>
      <c r="L631" s="68">
        <v>479</v>
      </c>
      <c r="M631" s="8">
        <f t="shared" si="50"/>
        <v>4.79</v>
      </c>
      <c r="N631" s="2">
        <v>1.8819999999999999</v>
      </c>
      <c r="O631" s="69">
        <v>100</v>
      </c>
      <c r="P631" s="181">
        <f t="shared" si="51"/>
        <v>1.453027139874739</v>
      </c>
      <c r="Q631" s="77" t="s">
        <v>11416</v>
      </c>
      <c r="V631" s="84">
        <v>0.4548611111111111</v>
      </c>
      <c r="W631" s="85">
        <v>0.61805555555555558</v>
      </c>
      <c r="X631" s="86">
        <f t="shared" si="52"/>
        <v>0.16319444444444448</v>
      </c>
      <c r="AA631" s="29"/>
    </row>
    <row r="632" spans="1:27" x14ac:dyDescent="0.3">
      <c r="A632" s="183" t="s">
        <v>11474</v>
      </c>
      <c r="B632" s="68" t="s">
        <v>5454</v>
      </c>
      <c r="C632" s="2" t="s">
        <v>6</v>
      </c>
      <c r="D632" s="2">
        <v>62</v>
      </c>
      <c r="E632" s="6">
        <v>21241</v>
      </c>
      <c r="F632" s="7">
        <v>43970.619189814817</v>
      </c>
      <c r="G632" s="69" t="s">
        <v>4</v>
      </c>
      <c r="H632" s="68">
        <v>1321</v>
      </c>
      <c r="I632" s="8">
        <f t="shared" si="49"/>
        <v>13.343434343434344</v>
      </c>
      <c r="J632" s="2">
        <v>3.6840000000000002</v>
      </c>
      <c r="K632" s="69">
        <v>99</v>
      </c>
      <c r="L632" s="68">
        <v>760</v>
      </c>
      <c r="M632" s="8">
        <f t="shared" si="50"/>
        <v>7.6767676767676765</v>
      </c>
      <c r="N632" s="2">
        <v>3.0059999999999998</v>
      </c>
      <c r="O632" s="69">
        <v>99</v>
      </c>
      <c r="P632" s="181">
        <f t="shared" si="51"/>
        <v>1.7381578947368423</v>
      </c>
      <c r="Q632" s="77" t="s">
        <v>11416</v>
      </c>
      <c r="V632" s="84">
        <v>0.48402777777777778</v>
      </c>
      <c r="W632" s="85">
        <v>0.64583333333333337</v>
      </c>
      <c r="X632" s="86">
        <f t="shared" si="52"/>
        <v>0.16180555555555559</v>
      </c>
      <c r="AA632" s="29"/>
    </row>
    <row r="633" spans="1:27" x14ac:dyDescent="0.3">
      <c r="A633" s="183" t="s">
        <v>7671</v>
      </c>
      <c r="B633" s="68" t="s">
        <v>1428</v>
      </c>
      <c r="C633" s="2" t="s">
        <v>1</v>
      </c>
      <c r="D633" s="2">
        <v>62</v>
      </c>
      <c r="E633" s="6">
        <v>21083</v>
      </c>
      <c r="F633" s="7">
        <v>43970.650196759256</v>
      </c>
      <c r="G633" s="69" t="s">
        <v>4</v>
      </c>
      <c r="H633" s="68">
        <v>2069</v>
      </c>
      <c r="I633" s="8">
        <f t="shared" si="49"/>
        <v>20.8989898989899</v>
      </c>
      <c r="J633" s="2">
        <v>1.3440000000000001</v>
      </c>
      <c r="K633" s="69">
        <v>99</v>
      </c>
      <c r="L633" s="68">
        <v>490</v>
      </c>
      <c r="M633" s="8">
        <f t="shared" si="50"/>
        <v>4.9494949494949498</v>
      </c>
      <c r="N633" s="2">
        <v>0.85</v>
      </c>
      <c r="O633" s="69">
        <v>99</v>
      </c>
      <c r="P633" s="181">
        <f t="shared" si="51"/>
        <v>4.222448979591837</v>
      </c>
      <c r="Q633" s="77" t="s">
        <v>11416</v>
      </c>
      <c r="V633" s="84">
        <v>0.5</v>
      </c>
      <c r="W633" s="85">
        <v>0.66111111111111109</v>
      </c>
      <c r="X633" s="86">
        <f t="shared" si="52"/>
        <v>0.16111111111111109</v>
      </c>
      <c r="AA633" s="29"/>
    </row>
    <row r="634" spans="1:27" x14ac:dyDescent="0.3">
      <c r="A634" s="183" t="s">
        <v>11475</v>
      </c>
      <c r="B634" s="68" t="s">
        <v>11476</v>
      </c>
      <c r="C634" s="2" t="s">
        <v>6</v>
      </c>
      <c r="D634" s="2">
        <v>56</v>
      </c>
      <c r="E634" s="6">
        <v>23383</v>
      </c>
      <c r="F634" s="7">
        <v>43970.667824074073</v>
      </c>
      <c r="G634" s="69" t="s">
        <v>4</v>
      </c>
      <c r="H634" s="68">
        <v>1216</v>
      </c>
      <c r="I634" s="8">
        <f t="shared" si="49"/>
        <v>12.16</v>
      </c>
      <c r="J634" s="2">
        <v>1.08</v>
      </c>
      <c r="K634" s="69">
        <v>100</v>
      </c>
      <c r="L634" s="68">
        <v>508</v>
      </c>
      <c r="M634" s="8">
        <f t="shared" si="50"/>
        <v>5.08</v>
      </c>
      <c r="N634" s="2">
        <v>0.78700000000000003</v>
      </c>
      <c r="O634" s="69">
        <v>100</v>
      </c>
      <c r="P634" s="181">
        <f t="shared" si="51"/>
        <v>2.393700787401575</v>
      </c>
      <c r="Q634" s="77" t="s">
        <v>11416</v>
      </c>
      <c r="V634" s="84">
        <v>0.51388888888888895</v>
      </c>
      <c r="W634" s="85">
        <v>0.68055555555555547</v>
      </c>
      <c r="X634" s="86">
        <f t="shared" si="52"/>
        <v>0.16666666666666652</v>
      </c>
      <c r="AA634" s="29"/>
    </row>
    <row r="635" spans="1:27" x14ac:dyDescent="0.3">
      <c r="A635" s="183" t="s">
        <v>11477</v>
      </c>
      <c r="B635" s="68" t="s">
        <v>641</v>
      </c>
      <c r="C635" s="2" t="s">
        <v>1</v>
      </c>
      <c r="D635" s="2">
        <v>58</v>
      </c>
      <c r="E635" s="6">
        <v>22443</v>
      </c>
      <c r="F635" s="7">
        <v>43971.577673611115</v>
      </c>
      <c r="G635" s="69" t="s">
        <v>4</v>
      </c>
      <c r="H635" s="68">
        <v>2346</v>
      </c>
      <c r="I635" s="8">
        <f t="shared" si="49"/>
        <v>23.46</v>
      </c>
      <c r="J635" s="2">
        <v>1.982</v>
      </c>
      <c r="K635" s="69">
        <v>100</v>
      </c>
      <c r="L635" s="68">
        <v>340</v>
      </c>
      <c r="M635" s="8">
        <f t="shared" si="50"/>
        <v>3.4</v>
      </c>
      <c r="N635" s="2">
        <v>0.82899999999999996</v>
      </c>
      <c r="O635" s="69">
        <v>100</v>
      </c>
      <c r="P635" s="181">
        <f t="shared" si="51"/>
        <v>6.9</v>
      </c>
      <c r="Q635" s="77" t="s">
        <v>11416</v>
      </c>
      <c r="V635" s="84">
        <v>0.41875000000000001</v>
      </c>
      <c r="W635" s="85">
        <v>0.59027777777777779</v>
      </c>
      <c r="X635" s="86">
        <f t="shared" si="52"/>
        <v>0.17152777777777778</v>
      </c>
      <c r="AA635" s="29"/>
    </row>
    <row r="636" spans="1:27" x14ac:dyDescent="0.3">
      <c r="A636" s="183" t="s">
        <v>11478</v>
      </c>
      <c r="B636" s="68" t="s">
        <v>6326</v>
      </c>
      <c r="C636" s="2" t="s">
        <v>1</v>
      </c>
      <c r="D636" s="2">
        <v>38</v>
      </c>
      <c r="E636" s="6">
        <v>29845</v>
      </c>
      <c r="F636" s="7">
        <v>43971.594270833331</v>
      </c>
      <c r="G636" s="69" t="s">
        <v>4</v>
      </c>
      <c r="H636" s="68">
        <v>1549</v>
      </c>
      <c r="I636" s="8">
        <f t="shared" si="49"/>
        <v>15.646464646464647</v>
      </c>
      <c r="J636" s="2">
        <v>1.198</v>
      </c>
      <c r="K636" s="69">
        <v>99</v>
      </c>
      <c r="L636" s="68">
        <v>208</v>
      </c>
      <c r="M636" s="8">
        <f t="shared" si="50"/>
        <v>2.1010101010101012</v>
      </c>
      <c r="N636" s="2">
        <v>0.36399999999999999</v>
      </c>
      <c r="O636" s="69">
        <v>99</v>
      </c>
      <c r="P636" s="181">
        <f t="shared" si="51"/>
        <v>7.4471153846153841</v>
      </c>
      <c r="Q636" s="77" t="s">
        <v>11416</v>
      </c>
      <c r="V636" s="84">
        <v>0.43402777777777773</v>
      </c>
      <c r="W636" s="85">
        <v>0.60416666666666663</v>
      </c>
      <c r="X636" s="86">
        <f t="shared" si="52"/>
        <v>0.1701388888888889</v>
      </c>
      <c r="AA636" s="29"/>
    </row>
    <row r="637" spans="1:27" x14ac:dyDescent="0.3">
      <c r="A637" s="183" t="s">
        <v>11479</v>
      </c>
      <c r="B637" s="68" t="s">
        <v>5532</v>
      </c>
      <c r="C637" s="2" t="s">
        <v>1</v>
      </c>
      <c r="D637" s="2">
        <v>77</v>
      </c>
      <c r="E637" s="6">
        <v>15631</v>
      </c>
      <c r="F637" s="7">
        <v>43971.621423611112</v>
      </c>
      <c r="G637" s="69" t="s">
        <v>4</v>
      </c>
      <c r="H637" s="68">
        <v>2628</v>
      </c>
      <c r="I637" s="8">
        <f t="shared" si="49"/>
        <v>26.545454545454547</v>
      </c>
      <c r="J637" s="2">
        <v>1.637</v>
      </c>
      <c r="K637" s="69">
        <v>99</v>
      </c>
      <c r="L637" s="68">
        <v>378</v>
      </c>
      <c r="M637" s="8">
        <f t="shared" si="50"/>
        <v>3.8181818181818183</v>
      </c>
      <c r="N637" s="2">
        <v>0.76100000000000001</v>
      </c>
      <c r="O637" s="69">
        <v>99</v>
      </c>
      <c r="P637" s="181">
        <f t="shared" si="51"/>
        <v>6.9523809523809526</v>
      </c>
      <c r="Q637" s="77" t="s">
        <v>11416</v>
      </c>
      <c r="V637" s="84">
        <v>0.47638888888888892</v>
      </c>
      <c r="W637" s="85">
        <v>0.625</v>
      </c>
      <c r="X637" s="86">
        <f t="shared" si="52"/>
        <v>0.14861111111111108</v>
      </c>
      <c r="AA637" s="29"/>
    </row>
    <row r="638" spans="1:27" x14ac:dyDescent="0.3">
      <c r="A638" s="183" t="s">
        <v>11480</v>
      </c>
      <c r="B638" s="68" t="s">
        <v>724</v>
      </c>
      <c r="C638" s="2" t="s">
        <v>1</v>
      </c>
      <c r="D638" s="2">
        <v>84</v>
      </c>
      <c r="E638" s="6">
        <v>13143</v>
      </c>
      <c r="F638" s="7">
        <v>43971.645555555559</v>
      </c>
      <c r="G638" s="69" t="s">
        <v>4</v>
      </c>
      <c r="H638" s="68">
        <v>3469</v>
      </c>
      <c r="I638" s="8">
        <f t="shared" si="49"/>
        <v>34.69</v>
      </c>
      <c r="J638" s="2">
        <v>2.8420000000000001</v>
      </c>
      <c r="K638" s="69">
        <v>100</v>
      </c>
      <c r="L638" s="68">
        <v>1234</v>
      </c>
      <c r="M638" s="8">
        <f t="shared" si="50"/>
        <v>12.34</v>
      </c>
      <c r="N638" s="2">
        <v>1.782</v>
      </c>
      <c r="O638" s="69">
        <v>100</v>
      </c>
      <c r="P638" s="181">
        <f t="shared" si="51"/>
        <v>2.8111831442463533</v>
      </c>
      <c r="Q638" s="77" t="s">
        <v>11416</v>
      </c>
      <c r="V638" s="84">
        <v>0.51388888888888895</v>
      </c>
      <c r="W638" s="85">
        <v>0.65277777777777779</v>
      </c>
      <c r="X638" s="86">
        <f t="shared" si="52"/>
        <v>0.13888888888888884</v>
      </c>
      <c r="AA638" s="29"/>
    </row>
    <row r="639" spans="1:27" x14ac:dyDescent="0.3">
      <c r="A639" s="183" t="s">
        <v>11481</v>
      </c>
      <c r="B639" s="68" t="s">
        <v>515</v>
      </c>
      <c r="C639" s="2" t="s">
        <v>1</v>
      </c>
      <c r="D639" s="2">
        <v>62</v>
      </c>
      <c r="E639" s="6">
        <v>21149</v>
      </c>
      <c r="F639" s="7">
        <v>43971.653217592589</v>
      </c>
      <c r="G639" s="69" t="s">
        <v>4</v>
      </c>
      <c r="H639" s="68">
        <v>2974</v>
      </c>
      <c r="I639" s="8">
        <f t="shared" si="49"/>
        <v>30.040404040404042</v>
      </c>
      <c r="J639" s="2">
        <v>1.8180000000000001</v>
      </c>
      <c r="K639" s="69">
        <v>99</v>
      </c>
      <c r="L639" s="68">
        <v>390</v>
      </c>
      <c r="M639" s="8">
        <f t="shared" si="50"/>
        <v>3.9393939393939394</v>
      </c>
      <c r="N639" s="2">
        <v>0.84299999999999997</v>
      </c>
      <c r="O639" s="69">
        <v>99</v>
      </c>
      <c r="P639" s="181">
        <f t="shared" si="51"/>
        <v>7.6256410256410261</v>
      </c>
      <c r="Q639" s="77" t="s">
        <v>11416</v>
      </c>
      <c r="V639" s="84">
        <v>0.5</v>
      </c>
      <c r="W639" s="85">
        <v>0.65902777777777777</v>
      </c>
      <c r="X639" s="86">
        <f t="shared" si="52"/>
        <v>0.15902777777777777</v>
      </c>
      <c r="AA639" s="29"/>
    </row>
    <row r="640" spans="1:27" x14ac:dyDescent="0.3">
      <c r="A640" s="183" t="s">
        <v>11482</v>
      </c>
      <c r="B640" s="68" t="s">
        <v>11483</v>
      </c>
      <c r="C640" s="2" t="s">
        <v>6</v>
      </c>
      <c r="D640" s="2">
        <v>42</v>
      </c>
      <c r="E640" s="6">
        <v>28522</v>
      </c>
      <c r="F640" s="7">
        <v>43971.66741898148</v>
      </c>
      <c r="G640" s="69" t="s">
        <v>4</v>
      </c>
      <c r="H640" s="68">
        <v>1303</v>
      </c>
      <c r="I640" s="8">
        <f t="shared" si="49"/>
        <v>13.03</v>
      </c>
      <c r="J640" s="2">
        <v>2.1389999999999998</v>
      </c>
      <c r="K640" s="69">
        <v>100</v>
      </c>
      <c r="L640" s="68">
        <v>224</v>
      </c>
      <c r="M640" s="8">
        <f t="shared" si="50"/>
        <v>2.2400000000000002</v>
      </c>
      <c r="N640" s="2">
        <v>0.47399999999999998</v>
      </c>
      <c r="O640" s="69">
        <v>100</v>
      </c>
      <c r="P640" s="181">
        <f t="shared" si="51"/>
        <v>5.8169642857142847</v>
      </c>
      <c r="Q640" s="77" t="s">
        <v>11416</v>
      </c>
      <c r="V640" s="84">
        <v>0.51041666666666663</v>
      </c>
      <c r="W640" s="85">
        <v>0.6791666666666667</v>
      </c>
      <c r="X640" s="86">
        <f t="shared" si="52"/>
        <v>0.16875000000000007</v>
      </c>
      <c r="AA640" s="29"/>
    </row>
    <row r="641" spans="1:27" x14ac:dyDescent="0.3">
      <c r="A641" s="183" t="s">
        <v>11484</v>
      </c>
      <c r="B641" s="68" t="s">
        <v>11485</v>
      </c>
      <c r="C641" s="2" t="s">
        <v>6</v>
      </c>
      <c r="D641" s="2">
        <v>52</v>
      </c>
      <c r="E641" s="6">
        <v>24869</v>
      </c>
      <c r="F641" s="7">
        <v>43971.692997685182</v>
      </c>
      <c r="G641" s="69" t="s">
        <v>4</v>
      </c>
      <c r="H641" s="68">
        <v>1168</v>
      </c>
      <c r="I641" s="8">
        <f t="shared" si="49"/>
        <v>11.797979797979798</v>
      </c>
      <c r="J641" s="2">
        <v>1.169</v>
      </c>
      <c r="K641" s="69">
        <v>99</v>
      </c>
      <c r="L641" s="68">
        <v>314</v>
      </c>
      <c r="M641" s="8">
        <f t="shared" si="50"/>
        <v>3.1717171717171717</v>
      </c>
      <c r="N641" s="2">
        <v>0.59</v>
      </c>
      <c r="O641" s="69">
        <v>99</v>
      </c>
      <c r="P641" s="181">
        <f t="shared" si="51"/>
        <v>3.7197452229299364</v>
      </c>
      <c r="Q641" s="77" t="s">
        <v>11416</v>
      </c>
      <c r="V641" s="84">
        <v>0.53055555555555556</v>
      </c>
      <c r="W641" s="85">
        <v>0.70138888888888884</v>
      </c>
      <c r="X641" s="86">
        <f t="shared" si="52"/>
        <v>0.17083333333333328</v>
      </c>
      <c r="AA641" s="29"/>
    </row>
    <row r="642" spans="1:27" x14ac:dyDescent="0.3">
      <c r="A642" s="183" t="s">
        <v>11486</v>
      </c>
      <c r="B642" s="68" t="s">
        <v>11487</v>
      </c>
      <c r="C642" s="2" t="s">
        <v>1</v>
      </c>
      <c r="D642" s="2">
        <v>50</v>
      </c>
      <c r="E642" s="6">
        <v>25420</v>
      </c>
      <c r="F642" s="7">
        <v>43972.41070601852</v>
      </c>
      <c r="G642" s="69" t="s">
        <v>71</v>
      </c>
      <c r="H642" s="68">
        <v>1277</v>
      </c>
      <c r="I642" s="8">
        <f t="shared" si="49"/>
        <v>12.77</v>
      </c>
      <c r="J642" s="2">
        <v>0.73699999999999999</v>
      </c>
      <c r="K642" s="69">
        <v>100</v>
      </c>
      <c r="L642" s="68">
        <v>283</v>
      </c>
      <c r="M642" s="8">
        <f t="shared" si="50"/>
        <v>2.83</v>
      </c>
      <c r="N642" s="2">
        <v>0.45100000000000001</v>
      </c>
      <c r="O642" s="69">
        <v>100</v>
      </c>
      <c r="P642" s="181">
        <f t="shared" si="51"/>
        <v>4.5123674911660778</v>
      </c>
      <c r="Q642" s="77" t="s">
        <v>11416</v>
      </c>
      <c r="V642" s="84">
        <v>0.41666666666666669</v>
      </c>
      <c r="W642" s="85">
        <v>0.57916666666666672</v>
      </c>
      <c r="X642" s="86">
        <f t="shared" si="52"/>
        <v>0.16250000000000003</v>
      </c>
      <c r="AA642" s="29"/>
    </row>
    <row r="643" spans="1:27" x14ac:dyDescent="0.3">
      <c r="A643" s="183" t="s">
        <v>11488</v>
      </c>
      <c r="B643" s="68" t="s">
        <v>11489</v>
      </c>
      <c r="C643" s="2" t="s">
        <v>6</v>
      </c>
      <c r="D643" s="2">
        <v>15</v>
      </c>
      <c r="E643" s="6">
        <v>38307</v>
      </c>
      <c r="F643" s="7">
        <v>43972.507696759261</v>
      </c>
      <c r="G643" s="69" t="s">
        <v>4</v>
      </c>
      <c r="H643" s="68">
        <v>1275</v>
      </c>
      <c r="I643" s="8">
        <f t="shared" ref="I643:I706" si="53">H643/K643</f>
        <v>12.878787878787879</v>
      </c>
      <c r="J643" s="2">
        <v>0.92900000000000005</v>
      </c>
      <c r="K643" s="69">
        <v>99</v>
      </c>
      <c r="L643" s="68">
        <v>293</v>
      </c>
      <c r="M643" s="8">
        <f t="shared" ref="M643:M706" si="54">L643/O643</f>
        <v>2.9595959595959598</v>
      </c>
      <c r="N643" s="2">
        <v>0.621</v>
      </c>
      <c r="O643" s="69">
        <v>99</v>
      </c>
      <c r="P643" s="181">
        <f t="shared" ref="P643:P706" si="55">I643/M643</f>
        <v>4.3515358361774741</v>
      </c>
      <c r="Q643" s="77" t="s">
        <v>11416</v>
      </c>
      <c r="V643" s="84">
        <v>0.38194444444444442</v>
      </c>
      <c r="W643" s="85">
        <v>0.52430555555555558</v>
      </c>
      <c r="X643" s="86">
        <f t="shared" ref="X643:X706" si="56">IF(AND(W643&lt;&gt;0,V643&lt;&gt;0),W643-V643,"No_data")</f>
        <v>0.14236111111111116</v>
      </c>
      <c r="AA643" s="29"/>
    </row>
    <row r="644" spans="1:27" x14ac:dyDescent="0.3">
      <c r="A644" s="183" t="s">
        <v>2003</v>
      </c>
      <c r="B644" s="68" t="s">
        <v>303</v>
      </c>
      <c r="C644" s="2" t="s">
        <v>6</v>
      </c>
      <c r="D644" s="2">
        <v>51</v>
      </c>
      <c r="E644" s="6">
        <v>25099</v>
      </c>
      <c r="F644" s="7">
        <v>43972.52851851852</v>
      </c>
      <c r="G644" s="69" t="s">
        <v>4</v>
      </c>
      <c r="H644" s="68">
        <v>1776</v>
      </c>
      <c r="I644" s="8">
        <f t="shared" si="53"/>
        <v>17.939393939393938</v>
      </c>
      <c r="J644" s="2">
        <v>1.1759999999999999</v>
      </c>
      <c r="K644" s="69">
        <v>99</v>
      </c>
      <c r="L644" s="68">
        <v>401</v>
      </c>
      <c r="M644" s="8">
        <f t="shared" si="54"/>
        <v>4.0505050505050502</v>
      </c>
      <c r="N644" s="2">
        <v>0.67600000000000005</v>
      </c>
      <c r="O644" s="69">
        <v>99</v>
      </c>
      <c r="P644" s="181">
        <f t="shared" si="55"/>
        <v>4.4289276807980054</v>
      </c>
      <c r="Q644" s="77" t="s">
        <v>11416</v>
      </c>
      <c r="V644" s="84">
        <v>0.40138888888888885</v>
      </c>
      <c r="W644" s="85">
        <v>0.53819444444444442</v>
      </c>
      <c r="X644" s="86">
        <f t="shared" si="56"/>
        <v>0.13680555555555557</v>
      </c>
      <c r="AA644" s="29"/>
    </row>
    <row r="645" spans="1:27" x14ac:dyDescent="0.3">
      <c r="A645" s="183" t="s">
        <v>11490</v>
      </c>
      <c r="B645" s="68" t="s">
        <v>11491</v>
      </c>
      <c r="C645" s="2" t="s">
        <v>6</v>
      </c>
      <c r="D645" s="2">
        <v>12.666666666666666</v>
      </c>
      <c r="E645" s="6">
        <v>39359</v>
      </c>
      <c r="F645" s="7">
        <v>43972.536249999997</v>
      </c>
      <c r="G645" s="69" t="s">
        <v>4</v>
      </c>
      <c r="H645" s="68">
        <v>1230</v>
      </c>
      <c r="I645" s="8">
        <f t="shared" si="53"/>
        <v>12.3</v>
      </c>
      <c r="J645" s="2">
        <v>1.1759999999999999</v>
      </c>
      <c r="K645" s="69">
        <v>100</v>
      </c>
      <c r="L645" s="68">
        <v>189</v>
      </c>
      <c r="M645" s="8">
        <f t="shared" si="54"/>
        <v>1.89</v>
      </c>
      <c r="N645" s="2">
        <v>0.49</v>
      </c>
      <c r="O645" s="69">
        <v>100</v>
      </c>
      <c r="P645" s="181">
        <f t="shared" si="55"/>
        <v>6.5079365079365088</v>
      </c>
      <c r="Q645" s="77" t="s">
        <v>11416</v>
      </c>
      <c r="V645" s="84">
        <v>0.40625</v>
      </c>
      <c r="W645" s="85">
        <v>0.54861111111111105</v>
      </c>
      <c r="X645" s="86">
        <f t="shared" si="56"/>
        <v>0.14236111111111105</v>
      </c>
      <c r="AA645" s="32"/>
    </row>
    <row r="646" spans="1:27" x14ac:dyDescent="0.3">
      <c r="A646" s="183" t="s">
        <v>4288</v>
      </c>
      <c r="B646" s="68" t="s">
        <v>4289</v>
      </c>
      <c r="C646" s="2" t="s">
        <v>1</v>
      </c>
      <c r="D646" s="2">
        <v>59</v>
      </c>
      <c r="E646" s="6">
        <v>22233</v>
      </c>
      <c r="F646" s="7">
        <v>43972.552847222221</v>
      </c>
      <c r="G646" s="69" t="s">
        <v>4</v>
      </c>
      <c r="H646" s="68">
        <v>1711</v>
      </c>
      <c r="I646" s="8">
        <f t="shared" si="53"/>
        <v>17.282828282828284</v>
      </c>
      <c r="J646" s="2">
        <v>1.8129999999999999</v>
      </c>
      <c r="K646" s="69">
        <v>99</v>
      </c>
      <c r="L646" s="68">
        <v>340</v>
      </c>
      <c r="M646" s="8">
        <f t="shared" si="54"/>
        <v>3.4343434343434343</v>
      </c>
      <c r="N646" s="2">
        <v>0.55600000000000005</v>
      </c>
      <c r="O646" s="69">
        <v>99</v>
      </c>
      <c r="P646" s="181">
        <f t="shared" si="55"/>
        <v>5.0323529411764714</v>
      </c>
      <c r="Q646" s="77" t="s">
        <v>11416</v>
      </c>
      <c r="V646" s="84">
        <v>0.41805555555555557</v>
      </c>
      <c r="W646" s="85">
        <v>0.5625</v>
      </c>
      <c r="X646" s="86">
        <f t="shared" si="56"/>
        <v>0.14444444444444443</v>
      </c>
      <c r="AA646" s="29"/>
    </row>
    <row r="647" spans="1:27" x14ac:dyDescent="0.3">
      <c r="A647" s="183" t="s">
        <v>11492</v>
      </c>
      <c r="B647" s="68" t="s">
        <v>11493</v>
      </c>
      <c r="C647" s="2" t="s">
        <v>1</v>
      </c>
      <c r="D647" s="2">
        <v>62</v>
      </c>
      <c r="E647" s="6">
        <v>21217</v>
      </c>
      <c r="F647" s="7">
        <v>43972.578518518516</v>
      </c>
      <c r="G647" s="69" t="s">
        <v>4</v>
      </c>
      <c r="H647" s="68">
        <v>1931</v>
      </c>
      <c r="I647" s="8">
        <f t="shared" si="53"/>
        <v>19.505050505050505</v>
      </c>
      <c r="J647" s="2">
        <v>1.7110000000000001</v>
      </c>
      <c r="K647" s="69">
        <v>99</v>
      </c>
      <c r="L647" s="68">
        <v>557</v>
      </c>
      <c r="M647" s="8">
        <f t="shared" si="54"/>
        <v>5.6262626262626263</v>
      </c>
      <c r="N647" s="2">
        <v>0.75</v>
      </c>
      <c r="O647" s="69">
        <v>99</v>
      </c>
      <c r="P647" s="181">
        <f t="shared" si="55"/>
        <v>3.466786355475763</v>
      </c>
      <c r="Q647" s="77" t="s">
        <v>11416</v>
      </c>
      <c r="V647" s="84">
        <v>0.4548611111111111</v>
      </c>
      <c r="W647" s="85">
        <v>0.59722222222222221</v>
      </c>
      <c r="X647" s="86">
        <f t="shared" si="56"/>
        <v>0.1423611111111111</v>
      </c>
      <c r="AA647" s="29"/>
    </row>
    <row r="648" spans="1:27" x14ac:dyDescent="0.3">
      <c r="A648" s="183" t="s">
        <v>4265</v>
      </c>
      <c r="B648" s="68" t="s">
        <v>4266</v>
      </c>
      <c r="C648" s="2" t="s">
        <v>1</v>
      </c>
      <c r="D648" s="2">
        <v>73</v>
      </c>
      <c r="E648" s="6">
        <v>17236</v>
      </c>
      <c r="F648" s="7">
        <v>43972.600752314815</v>
      </c>
      <c r="G648" s="69" t="s">
        <v>4</v>
      </c>
      <c r="H648" s="68">
        <v>2238</v>
      </c>
      <c r="I648" s="8">
        <f t="shared" si="53"/>
        <v>22.606060606060606</v>
      </c>
      <c r="J648" s="2">
        <v>2.7879999999999998</v>
      </c>
      <c r="K648" s="69">
        <v>99</v>
      </c>
      <c r="L648" s="68">
        <v>598</v>
      </c>
      <c r="M648" s="8">
        <f t="shared" si="54"/>
        <v>6.0404040404040407</v>
      </c>
      <c r="N648" s="2">
        <v>0.93600000000000005</v>
      </c>
      <c r="O648" s="69">
        <v>99</v>
      </c>
      <c r="P648" s="181">
        <f t="shared" si="55"/>
        <v>3.7424749163879598</v>
      </c>
      <c r="Q648" s="77" t="s">
        <v>11416</v>
      </c>
      <c r="V648" s="84">
        <v>0.46180555555555558</v>
      </c>
      <c r="W648" s="85">
        <v>0.61111111111111105</v>
      </c>
      <c r="X648" s="86">
        <f t="shared" si="56"/>
        <v>0.14930555555555547</v>
      </c>
      <c r="AA648" s="29"/>
    </row>
    <row r="649" spans="1:27" x14ac:dyDescent="0.3">
      <c r="A649" s="183" t="s">
        <v>11494</v>
      </c>
      <c r="B649" s="68" t="s">
        <v>11495</v>
      </c>
      <c r="C649" s="2" t="s">
        <v>1</v>
      </c>
      <c r="D649" s="2">
        <v>65</v>
      </c>
      <c r="E649" s="6">
        <v>20090</v>
      </c>
      <c r="F649" s="7">
        <v>43972.612708333334</v>
      </c>
      <c r="G649" s="69" t="s">
        <v>4</v>
      </c>
      <c r="H649" s="68">
        <v>2135</v>
      </c>
      <c r="I649" s="8">
        <f t="shared" si="53"/>
        <v>21.35</v>
      </c>
      <c r="J649" s="2">
        <v>2.0859999999999999</v>
      </c>
      <c r="K649" s="69">
        <v>100</v>
      </c>
      <c r="L649" s="68">
        <v>513</v>
      </c>
      <c r="M649" s="8">
        <f t="shared" si="54"/>
        <v>5.13</v>
      </c>
      <c r="N649" s="2">
        <v>0.88400000000000001</v>
      </c>
      <c r="O649" s="69">
        <v>100</v>
      </c>
      <c r="P649" s="181">
        <f t="shared" si="55"/>
        <v>4.1617933723196883</v>
      </c>
      <c r="Q649" s="77" t="s">
        <v>11416</v>
      </c>
      <c r="V649" s="84">
        <v>0.49861111111111112</v>
      </c>
      <c r="W649" s="85">
        <v>0.63194444444444442</v>
      </c>
      <c r="X649" s="86">
        <f t="shared" si="56"/>
        <v>0.1333333333333333</v>
      </c>
      <c r="AA649" s="29"/>
    </row>
    <row r="650" spans="1:27" x14ac:dyDescent="0.3">
      <c r="A650" s="183" t="s">
        <v>11496</v>
      </c>
      <c r="B650" s="68" t="s">
        <v>4802</v>
      </c>
      <c r="C650" s="2" t="s">
        <v>1</v>
      </c>
      <c r="D650" s="2">
        <v>71</v>
      </c>
      <c r="E650" s="6">
        <v>17877</v>
      </c>
      <c r="F650" s="7">
        <v>43976.510601851849</v>
      </c>
      <c r="G650" s="69" t="s">
        <v>4</v>
      </c>
      <c r="H650" s="68">
        <v>2262</v>
      </c>
      <c r="I650" s="8">
        <f t="shared" si="53"/>
        <v>22.62</v>
      </c>
      <c r="J650" s="2">
        <v>1.948</v>
      </c>
      <c r="K650" s="69">
        <v>100</v>
      </c>
      <c r="L650" s="68">
        <v>475</v>
      </c>
      <c r="M650" s="8">
        <f t="shared" si="54"/>
        <v>4.75</v>
      </c>
      <c r="N650" s="2">
        <v>0.65700000000000003</v>
      </c>
      <c r="O650" s="69">
        <v>100</v>
      </c>
      <c r="P650" s="181">
        <f t="shared" si="55"/>
        <v>4.7621052631578946</v>
      </c>
      <c r="Q650" s="77" t="s">
        <v>11416</v>
      </c>
      <c r="V650" s="84">
        <v>0.38194444444444442</v>
      </c>
      <c r="W650" s="85">
        <v>0.51874999999999993</v>
      </c>
      <c r="X650" s="86">
        <f t="shared" si="56"/>
        <v>0.13680555555555551</v>
      </c>
      <c r="AA650" s="29"/>
    </row>
    <row r="651" spans="1:27" x14ac:dyDescent="0.3">
      <c r="A651" s="183" t="s">
        <v>11497</v>
      </c>
      <c r="B651" s="68" t="s">
        <v>6134</v>
      </c>
      <c r="C651" s="2" t="s">
        <v>1</v>
      </c>
      <c r="D651" s="2">
        <v>53</v>
      </c>
      <c r="E651" s="6">
        <v>24482</v>
      </c>
      <c r="F651" s="7">
        <v>43976.567256944443</v>
      </c>
      <c r="G651" s="69" t="s">
        <v>4</v>
      </c>
      <c r="H651" s="68">
        <v>3424</v>
      </c>
      <c r="I651" s="8">
        <f t="shared" si="53"/>
        <v>34.585858585858588</v>
      </c>
      <c r="J651" s="2">
        <v>2.2719999999999998</v>
      </c>
      <c r="K651" s="69">
        <v>99</v>
      </c>
      <c r="L651" s="68">
        <v>678</v>
      </c>
      <c r="M651" s="8">
        <f t="shared" si="54"/>
        <v>6.8484848484848486</v>
      </c>
      <c r="N651" s="2">
        <v>0.93</v>
      </c>
      <c r="O651" s="69">
        <v>99</v>
      </c>
      <c r="P651" s="181">
        <f t="shared" si="55"/>
        <v>5.0501474926253689</v>
      </c>
      <c r="Q651" s="77" t="s">
        <v>11416</v>
      </c>
      <c r="V651" s="84">
        <v>0.42569444444444443</v>
      </c>
      <c r="W651" s="85">
        <v>0.58333333333333337</v>
      </c>
      <c r="X651" s="86">
        <f t="shared" si="56"/>
        <v>0.15763888888888894</v>
      </c>
      <c r="AA651" s="29"/>
    </row>
    <row r="652" spans="1:27" x14ac:dyDescent="0.3">
      <c r="A652" s="183" t="s">
        <v>11498</v>
      </c>
      <c r="B652" s="68" t="s">
        <v>1245</v>
      </c>
      <c r="C652" s="2" t="s">
        <v>1</v>
      </c>
      <c r="D652" s="2">
        <v>62</v>
      </c>
      <c r="E652" s="6">
        <v>21068</v>
      </c>
      <c r="F652" s="7">
        <v>43976.588587962964</v>
      </c>
      <c r="G652" s="69" t="s">
        <v>4</v>
      </c>
      <c r="H652" s="68">
        <v>1805</v>
      </c>
      <c r="I652" s="8">
        <f t="shared" si="53"/>
        <v>18.05</v>
      </c>
      <c r="J652" s="2">
        <v>1.6779999999999999</v>
      </c>
      <c r="K652" s="69">
        <v>100</v>
      </c>
      <c r="L652" s="68">
        <v>557</v>
      </c>
      <c r="M652" s="8">
        <f t="shared" si="54"/>
        <v>5.57</v>
      </c>
      <c r="N652" s="2">
        <v>0.84399999999999997</v>
      </c>
      <c r="O652" s="69">
        <v>100</v>
      </c>
      <c r="P652" s="181">
        <f t="shared" si="55"/>
        <v>3.2405745062836626</v>
      </c>
      <c r="Q652" s="77" t="s">
        <v>11416</v>
      </c>
      <c r="V652" s="84">
        <v>0.45347222222222222</v>
      </c>
      <c r="W652" s="85">
        <v>0.59722222222222221</v>
      </c>
      <c r="X652" s="86">
        <f t="shared" si="56"/>
        <v>0.14374999999999999</v>
      </c>
      <c r="AA652" s="29"/>
    </row>
    <row r="653" spans="1:27" x14ac:dyDescent="0.3">
      <c r="A653" s="183" t="s">
        <v>11499</v>
      </c>
      <c r="B653" s="68" t="s">
        <v>5660</v>
      </c>
      <c r="C653" s="2" t="s">
        <v>1</v>
      </c>
      <c r="D653" s="2">
        <v>65</v>
      </c>
      <c r="E653" s="6">
        <v>20006</v>
      </c>
      <c r="F653" s="7">
        <v>43977.508692129632</v>
      </c>
      <c r="G653" s="69" t="s">
        <v>4</v>
      </c>
      <c r="H653" s="68">
        <v>2162</v>
      </c>
      <c r="I653" s="8">
        <f t="shared" si="53"/>
        <v>21.838383838383837</v>
      </c>
      <c r="J653" s="2">
        <v>1.0369999999999999</v>
      </c>
      <c r="K653" s="69">
        <v>99</v>
      </c>
      <c r="L653" s="68">
        <v>590</v>
      </c>
      <c r="M653" s="8">
        <f t="shared" si="54"/>
        <v>5.9595959595959593</v>
      </c>
      <c r="N653" s="2">
        <v>0.90300000000000002</v>
      </c>
      <c r="O653" s="69">
        <v>99</v>
      </c>
      <c r="P653" s="181">
        <f t="shared" si="55"/>
        <v>3.6644067796610171</v>
      </c>
      <c r="Q653" s="77" t="s">
        <v>11416</v>
      </c>
      <c r="V653" s="84">
        <v>0.38541666666666669</v>
      </c>
      <c r="W653" s="85">
        <v>0.51736111111111105</v>
      </c>
      <c r="X653" s="86">
        <f t="shared" si="56"/>
        <v>0.13194444444444436</v>
      </c>
      <c r="AA653" s="29"/>
    </row>
    <row r="654" spans="1:27" x14ac:dyDescent="0.3">
      <c r="A654" s="183" t="s">
        <v>11500</v>
      </c>
      <c r="B654" s="68" t="s">
        <v>1723</v>
      </c>
      <c r="C654" s="2" t="s">
        <v>1</v>
      </c>
      <c r="D654" s="2">
        <v>54</v>
      </c>
      <c r="E654" s="6">
        <v>24127</v>
      </c>
      <c r="F654" s="7">
        <v>43977.513611111113</v>
      </c>
      <c r="G654" s="69" t="s">
        <v>4</v>
      </c>
      <c r="H654" s="68">
        <v>1986</v>
      </c>
      <c r="I654" s="8">
        <f t="shared" si="53"/>
        <v>19.86</v>
      </c>
      <c r="J654" s="2">
        <v>1.47</v>
      </c>
      <c r="K654" s="69">
        <v>100</v>
      </c>
      <c r="L654" s="68">
        <v>517</v>
      </c>
      <c r="M654" s="8">
        <f t="shared" si="54"/>
        <v>5.17</v>
      </c>
      <c r="N654" s="2">
        <v>0.79200000000000004</v>
      </c>
      <c r="O654" s="69">
        <v>100</v>
      </c>
      <c r="P654" s="181">
        <f t="shared" si="55"/>
        <v>3.841392649903288</v>
      </c>
      <c r="Q654" s="77" t="s">
        <v>11416</v>
      </c>
      <c r="V654" s="84">
        <v>0.38750000000000001</v>
      </c>
      <c r="W654" s="85">
        <v>0.52777777777777779</v>
      </c>
      <c r="X654" s="86">
        <f t="shared" si="56"/>
        <v>0.14027777777777778</v>
      </c>
      <c r="AA654" s="29"/>
    </row>
    <row r="655" spans="1:27" x14ac:dyDescent="0.3">
      <c r="A655" s="183" t="s">
        <v>11501</v>
      </c>
      <c r="B655" s="68" t="s">
        <v>11502</v>
      </c>
      <c r="C655" s="2" t="s">
        <v>1</v>
      </c>
      <c r="D655" s="2">
        <v>56</v>
      </c>
      <c r="E655" s="6">
        <v>23503</v>
      </c>
      <c r="F655" s="7">
        <v>43977.524918981479</v>
      </c>
      <c r="G655" s="69" t="s">
        <v>4</v>
      </c>
      <c r="H655" s="68">
        <v>1623</v>
      </c>
      <c r="I655" s="8">
        <f t="shared" si="53"/>
        <v>16.393939393939394</v>
      </c>
      <c r="J655" s="2">
        <v>1.4490000000000001</v>
      </c>
      <c r="K655" s="69">
        <v>99</v>
      </c>
      <c r="L655" s="68">
        <v>619</v>
      </c>
      <c r="M655" s="8">
        <f t="shared" si="54"/>
        <v>6.2525252525252526</v>
      </c>
      <c r="N655" s="2">
        <v>1.091</v>
      </c>
      <c r="O655" s="69">
        <v>99</v>
      </c>
      <c r="P655" s="181">
        <f t="shared" si="55"/>
        <v>2.6219709208400648</v>
      </c>
      <c r="Q655" s="77" t="s">
        <v>11416</v>
      </c>
      <c r="V655" s="84">
        <v>0.40416666666666662</v>
      </c>
      <c r="W655" s="85">
        <v>0.54166666666666663</v>
      </c>
      <c r="X655" s="86">
        <f t="shared" si="56"/>
        <v>0.13750000000000001</v>
      </c>
      <c r="AA655" s="29"/>
    </row>
    <row r="656" spans="1:27" x14ac:dyDescent="0.3">
      <c r="A656" s="183" t="s">
        <v>11503</v>
      </c>
      <c r="B656" s="68" t="s">
        <v>11504</v>
      </c>
      <c r="C656" s="2" t="s">
        <v>1</v>
      </c>
      <c r="D656" s="2">
        <v>59</v>
      </c>
      <c r="E656" s="6">
        <v>22288</v>
      </c>
      <c r="F656" s="7">
        <v>43977.607581018521</v>
      </c>
      <c r="G656" s="69" t="s">
        <v>4</v>
      </c>
      <c r="H656" s="68">
        <v>2101</v>
      </c>
      <c r="I656" s="8">
        <f t="shared" si="53"/>
        <v>21.01</v>
      </c>
      <c r="J656" s="2">
        <v>1.6910000000000001</v>
      </c>
      <c r="K656" s="69">
        <v>100</v>
      </c>
      <c r="L656" s="68">
        <v>514</v>
      </c>
      <c r="M656" s="8">
        <f t="shared" si="54"/>
        <v>5.14</v>
      </c>
      <c r="N656" s="2">
        <v>0.80400000000000005</v>
      </c>
      <c r="O656" s="69">
        <v>100</v>
      </c>
      <c r="P656" s="181">
        <f t="shared" si="55"/>
        <v>4.0875486381322963</v>
      </c>
      <c r="Q656" s="77" t="s">
        <v>11416</v>
      </c>
      <c r="V656" s="84">
        <v>0.47013888888888888</v>
      </c>
      <c r="W656" s="85">
        <v>0.61805555555555558</v>
      </c>
      <c r="X656" s="86">
        <f t="shared" si="56"/>
        <v>0.1479166666666667</v>
      </c>
      <c r="AA656" s="29"/>
    </row>
    <row r="657" spans="1:27" x14ac:dyDescent="0.3">
      <c r="A657" s="183" t="s">
        <v>11505</v>
      </c>
      <c r="B657" s="68" t="s">
        <v>11506</v>
      </c>
      <c r="C657" s="2" t="s">
        <v>6</v>
      </c>
      <c r="D657" s="2">
        <v>85</v>
      </c>
      <c r="E657" s="6">
        <v>12806</v>
      </c>
      <c r="F657" s="7">
        <v>43977.624467592592</v>
      </c>
      <c r="G657" s="69" t="s">
        <v>4</v>
      </c>
      <c r="H657" s="68">
        <v>2282</v>
      </c>
      <c r="I657" s="8">
        <f t="shared" si="53"/>
        <v>22.82</v>
      </c>
      <c r="J657" s="2">
        <v>1.306</v>
      </c>
      <c r="K657" s="69">
        <v>100</v>
      </c>
      <c r="L657" s="68">
        <v>2033</v>
      </c>
      <c r="M657" s="8">
        <f t="shared" si="54"/>
        <v>20.329999999999998</v>
      </c>
      <c r="N657" s="2">
        <v>1.498</v>
      </c>
      <c r="O657" s="69">
        <v>100</v>
      </c>
      <c r="P657" s="181">
        <f t="shared" si="55"/>
        <v>1.1224790949335959</v>
      </c>
      <c r="Q657" s="77" t="s">
        <v>11416</v>
      </c>
      <c r="V657" s="84">
        <v>0.45694444444444443</v>
      </c>
      <c r="W657" s="85">
        <v>0.64236111111111105</v>
      </c>
      <c r="X657" s="86">
        <f t="shared" si="56"/>
        <v>0.18541666666666662</v>
      </c>
      <c r="AA657" s="29"/>
    </row>
    <row r="658" spans="1:27" x14ac:dyDescent="0.3">
      <c r="A658" s="183" t="s">
        <v>11507</v>
      </c>
      <c r="B658" s="68" t="s">
        <v>11508</v>
      </c>
      <c r="C658" s="2" t="s">
        <v>1</v>
      </c>
      <c r="D658" s="2">
        <v>44</v>
      </c>
      <c r="E658" s="6">
        <v>27740</v>
      </c>
      <c r="F658" s="7">
        <v>43977.646597222221</v>
      </c>
      <c r="G658" s="69" t="s">
        <v>4</v>
      </c>
      <c r="H658" s="68">
        <v>1669</v>
      </c>
      <c r="I658" s="8">
        <f t="shared" si="53"/>
        <v>16.858585858585858</v>
      </c>
      <c r="J658" s="2">
        <v>1.6160000000000001</v>
      </c>
      <c r="K658" s="69">
        <v>99</v>
      </c>
      <c r="L658" s="68">
        <v>590</v>
      </c>
      <c r="M658" s="8">
        <f t="shared" si="54"/>
        <v>5.9595959595959593</v>
      </c>
      <c r="N658" s="2">
        <v>0.755</v>
      </c>
      <c r="O658" s="69">
        <v>99</v>
      </c>
      <c r="P658" s="181">
        <f t="shared" si="55"/>
        <v>2.8288135593220338</v>
      </c>
      <c r="Q658" s="77" t="s">
        <v>11416</v>
      </c>
      <c r="V658" s="84">
        <v>0.51736111111111105</v>
      </c>
      <c r="W658" s="85">
        <v>0.6645833333333333</v>
      </c>
      <c r="X658" s="86">
        <f t="shared" si="56"/>
        <v>0.14722222222222225</v>
      </c>
      <c r="AA658" s="29"/>
    </row>
    <row r="659" spans="1:27" x14ac:dyDescent="0.3">
      <c r="A659" s="183" t="s">
        <v>11509</v>
      </c>
      <c r="B659" s="68" t="s">
        <v>11510</v>
      </c>
      <c r="C659" s="2" t="s">
        <v>1</v>
      </c>
      <c r="D659" s="2">
        <v>46</v>
      </c>
      <c r="E659" s="6">
        <v>27108</v>
      </c>
      <c r="F659" s="7">
        <v>43977.666006944448</v>
      </c>
      <c r="G659" s="69" t="s">
        <v>4</v>
      </c>
      <c r="H659" s="68">
        <v>1549</v>
      </c>
      <c r="I659" s="8">
        <f t="shared" si="53"/>
        <v>15.49</v>
      </c>
      <c r="J659" s="2">
        <v>1.3140000000000001</v>
      </c>
      <c r="K659" s="69">
        <v>100</v>
      </c>
      <c r="L659" s="68">
        <v>407</v>
      </c>
      <c r="M659" s="8">
        <f t="shared" si="54"/>
        <v>4.07</v>
      </c>
      <c r="N659" s="2">
        <v>0.74199999999999999</v>
      </c>
      <c r="O659" s="69">
        <v>100</v>
      </c>
      <c r="P659" s="181">
        <f t="shared" si="55"/>
        <v>3.8058968058968059</v>
      </c>
      <c r="Q659" s="77" t="s">
        <v>11416</v>
      </c>
      <c r="V659" s="84">
        <v>0.52569444444444446</v>
      </c>
      <c r="W659" s="85">
        <v>0.6743055555555556</v>
      </c>
      <c r="X659" s="86">
        <f t="shared" si="56"/>
        <v>0.14861111111111114</v>
      </c>
      <c r="AA659" s="29"/>
    </row>
    <row r="660" spans="1:27" x14ac:dyDescent="0.3">
      <c r="A660" s="183" t="s">
        <v>11511</v>
      </c>
      <c r="B660" s="68" t="s">
        <v>11512</v>
      </c>
      <c r="C660" s="2" t="s">
        <v>6</v>
      </c>
      <c r="D660" s="2">
        <v>45</v>
      </c>
      <c r="E660" s="6">
        <v>27454</v>
      </c>
      <c r="F660" s="7">
        <v>43978.516122685185</v>
      </c>
      <c r="G660" s="69" t="s">
        <v>4</v>
      </c>
      <c r="H660" s="68">
        <v>1256</v>
      </c>
      <c r="I660" s="8">
        <f t="shared" si="53"/>
        <v>12.686868686868687</v>
      </c>
      <c r="J660" s="2">
        <v>0.96499999999999997</v>
      </c>
      <c r="K660" s="69">
        <v>99</v>
      </c>
      <c r="L660" s="68">
        <v>437</v>
      </c>
      <c r="M660" s="8">
        <f t="shared" si="54"/>
        <v>4.4141414141414144</v>
      </c>
      <c r="N660" s="2">
        <v>0.67</v>
      </c>
      <c r="O660" s="69">
        <v>99</v>
      </c>
      <c r="P660" s="181">
        <f t="shared" si="55"/>
        <v>2.8741418764302056</v>
      </c>
      <c r="Q660" s="77" t="s">
        <v>11416</v>
      </c>
      <c r="V660" s="84">
        <v>0.37638888888888888</v>
      </c>
      <c r="W660" s="85">
        <v>0.51388888888888895</v>
      </c>
      <c r="X660" s="86">
        <f t="shared" si="56"/>
        <v>0.13750000000000007</v>
      </c>
      <c r="AA660" s="29"/>
    </row>
    <row r="661" spans="1:27" x14ac:dyDescent="0.3">
      <c r="A661" s="183" t="s">
        <v>11513</v>
      </c>
      <c r="B661" s="68" t="s">
        <v>1712</v>
      </c>
      <c r="C661" s="2" t="s">
        <v>1</v>
      </c>
      <c r="D661" s="2">
        <v>55</v>
      </c>
      <c r="E661" s="6">
        <v>23762</v>
      </c>
      <c r="F661" s="7">
        <v>43978.521631944444</v>
      </c>
      <c r="G661" s="69" t="s">
        <v>4</v>
      </c>
      <c r="H661" s="68">
        <v>1667</v>
      </c>
      <c r="I661" s="8">
        <f t="shared" si="53"/>
        <v>16.670000000000002</v>
      </c>
      <c r="J661" s="2">
        <v>1.881</v>
      </c>
      <c r="K661" s="69">
        <v>100</v>
      </c>
      <c r="L661" s="68">
        <v>505</v>
      </c>
      <c r="M661" s="8">
        <f t="shared" si="54"/>
        <v>5.05</v>
      </c>
      <c r="N661" s="2">
        <v>0.65700000000000003</v>
      </c>
      <c r="O661" s="69">
        <v>100</v>
      </c>
      <c r="P661" s="181">
        <f t="shared" si="55"/>
        <v>3.3009900990099013</v>
      </c>
      <c r="Q661" s="77" t="s">
        <v>11416</v>
      </c>
      <c r="V661" s="84">
        <v>0.40486111111111112</v>
      </c>
      <c r="W661" s="85">
        <v>0.53472222222222221</v>
      </c>
      <c r="X661" s="86">
        <f t="shared" si="56"/>
        <v>0.12986111111111109</v>
      </c>
      <c r="AA661" s="29"/>
    </row>
    <row r="662" spans="1:27" x14ac:dyDescent="0.3">
      <c r="A662" s="183" t="s">
        <v>11514</v>
      </c>
      <c r="B662" s="68" t="s">
        <v>6410</v>
      </c>
      <c r="C662" s="2" t="s">
        <v>6</v>
      </c>
      <c r="D662" s="2">
        <v>55</v>
      </c>
      <c r="E662" s="6">
        <v>23878</v>
      </c>
      <c r="F662" s="7">
        <v>43978.535902777781</v>
      </c>
      <c r="G662" s="69" t="s">
        <v>4</v>
      </c>
      <c r="H662" s="68">
        <v>2245</v>
      </c>
      <c r="I662" s="8">
        <f t="shared" si="53"/>
        <v>22.45</v>
      </c>
      <c r="J662" s="2">
        <v>2.367</v>
      </c>
      <c r="K662" s="69">
        <v>100</v>
      </c>
      <c r="L662" s="68">
        <v>628</v>
      </c>
      <c r="M662" s="8">
        <f t="shared" si="54"/>
        <v>6.28</v>
      </c>
      <c r="N662" s="2">
        <v>0.91100000000000003</v>
      </c>
      <c r="O662" s="69">
        <v>100</v>
      </c>
      <c r="P662" s="181">
        <f t="shared" si="55"/>
        <v>3.5748407643312099</v>
      </c>
      <c r="Q662" s="77" t="s">
        <v>11416</v>
      </c>
      <c r="V662" s="84">
        <v>0.42152777777777778</v>
      </c>
      <c r="W662" s="85">
        <v>0.55069444444444449</v>
      </c>
      <c r="X662" s="86">
        <f t="shared" si="56"/>
        <v>0.12916666666666671</v>
      </c>
      <c r="AA662" s="29"/>
    </row>
    <row r="663" spans="1:27" x14ac:dyDescent="0.3">
      <c r="A663" s="183" t="s">
        <v>11515</v>
      </c>
      <c r="B663" s="68" t="s">
        <v>1908</v>
      </c>
      <c r="C663" s="2" t="s">
        <v>6</v>
      </c>
      <c r="D663" s="2">
        <v>59</v>
      </c>
      <c r="E663" s="6">
        <v>22270</v>
      </c>
      <c r="F663" s="7">
        <v>43978.562673611108</v>
      </c>
      <c r="G663" s="69" t="s">
        <v>4</v>
      </c>
      <c r="H663" s="68">
        <v>1112</v>
      </c>
      <c r="I663" s="8">
        <f t="shared" si="53"/>
        <v>11.232323232323232</v>
      </c>
      <c r="J663" s="2">
        <v>1.159</v>
      </c>
      <c r="K663" s="69">
        <v>99</v>
      </c>
      <c r="L663" s="68">
        <v>548</v>
      </c>
      <c r="M663" s="8">
        <f t="shared" si="54"/>
        <v>5.5353535353535355</v>
      </c>
      <c r="N663" s="2">
        <v>0.73299999999999998</v>
      </c>
      <c r="O663" s="69">
        <v>99</v>
      </c>
      <c r="P663" s="181">
        <f t="shared" si="55"/>
        <v>2.0291970802919708</v>
      </c>
      <c r="Q663" s="77" t="s">
        <v>11416</v>
      </c>
      <c r="V663" s="84">
        <v>0.43402777777777773</v>
      </c>
      <c r="W663" s="85">
        <v>0.56874999999999998</v>
      </c>
      <c r="X663" s="86">
        <f t="shared" si="56"/>
        <v>0.13472222222222224</v>
      </c>
      <c r="AA663" s="29"/>
    </row>
    <row r="664" spans="1:27" x14ac:dyDescent="0.3">
      <c r="A664" s="183" t="s">
        <v>5230</v>
      </c>
      <c r="B664" s="68" t="s">
        <v>5231</v>
      </c>
      <c r="C664" s="2" t="s">
        <v>1</v>
      </c>
      <c r="D664" s="2">
        <v>56</v>
      </c>
      <c r="E664" s="6">
        <v>23250</v>
      </c>
      <c r="F664" s="7">
        <v>43978.577835648146</v>
      </c>
      <c r="G664" s="69" t="s">
        <v>4</v>
      </c>
      <c r="H664" s="68">
        <v>2792</v>
      </c>
      <c r="I664" s="8">
        <f t="shared" si="53"/>
        <v>28.202020202020201</v>
      </c>
      <c r="J664" s="2">
        <v>2.5830000000000002</v>
      </c>
      <c r="K664" s="69">
        <v>99</v>
      </c>
      <c r="L664" s="68">
        <v>613</v>
      </c>
      <c r="M664" s="8">
        <f t="shared" si="54"/>
        <v>6.191919191919192</v>
      </c>
      <c r="N664" s="2">
        <v>0.69499999999999995</v>
      </c>
      <c r="O664" s="69">
        <v>99</v>
      </c>
      <c r="P664" s="181">
        <f t="shared" si="55"/>
        <v>4.5546492659053834</v>
      </c>
      <c r="Q664" s="77" t="s">
        <v>11416</v>
      </c>
      <c r="V664" s="84">
        <v>0.46666666666666662</v>
      </c>
      <c r="W664" s="85">
        <v>0.58333333333333337</v>
      </c>
      <c r="X664" s="86">
        <f t="shared" si="56"/>
        <v>0.11666666666666675</v>
      </c>
      <c r="AA664" s="29"/>
    </row>
    <row r="665" spans="1:27" x14ac:dyDescent="0.3">
      <c r="A665" s="183" t="s">
        <v>11516</v>
      </c>
      <c r="B665" s="68" t="s">
        <v>6497</v>
      </c>
      <c r="C665" s="2" t="s">
        <v>1</v>
      </c>
      <c r="D665" s="2">
        <v>69</v>
      </c>
      <c r="E665" s="6">
        <v>18728</v>
      </c>
      <c r="F665" s="7">
        <v>43979.570983796293</v>
      </c>
      <c r="G665" s="69" t="s">
        <v>4</v>
      </c>
      <c r="H665" s="68">
        <v>2692</v>
      </c>
      <c r="I665" s="8">
        <f t="shared" si="53"/>
        <v>27.19191919191919</v>
      </c>
      <c r="J665" s="2">
        <v>4.1639999999999997</v>
      </c>
      <c r="K665" s="69">
        <v>99</v>
      </c>
      <c r="L665" s="68">
        <v>443</v>
      </c>
      <c r="M665" s="8">
        <f t="shared" si="54"/>
        <v>4.4747474747474749</v>
      </c>
      <c r="N665" s="2">
        <v>0.71899999999999997</v>
      </c>
      <c r="O665" s="69">
        <v>99</v>
      </c>
      <c r="P665" s="181">
        <f t="shared" si="55"/>
        <v>6.0767494356659135</v>
      </c>
      <c r="Q665" s="77" t="s">
        <v>11416</v>
      </c>
      <c r="V665" s="84">
        <v>0.41666666666666669</v>
      </c>
      <c r="W665" s="85">
        <v>0.58333333333333337</v>
      </c>
      <c r="X665" s="86">
        <f t="shared" si="56"/>
        <v>0.16666666666666669</v>
      </c>
      <c r="AA665" s="29"/>
    </row>
    <row r="666" spans="1:27" x14ac:dyDescent="0.3">
      <c r="A666" s="183" t="s">
        <v>11517</v>
      </c>
      <c r="B666" s="68" t="s">
        <v>5312</v>
      </c>
      <c r="C666" s="2" t="s">
        <v>1</v>
      </c>
      <c r="D666" s="2">
        <v>55</v>
      </c>
      <c r="E666" s="6">
        <v>23640</v>
      </c>
      <c r="F666" s="7">
        <v>43979.590752314813</v>
      </c>
      <c r="G666" s="69" t="s">
        <v>4</v>
      </c>
      <c r="H666" s="68">
        <v>1842</v>
      </c>
      <c r="I666" s="8">
        <f t="shared" si="53"/>
        <v>18.420000000000002</v>
      </c>
      <c r="J666" s="2">
        <v>1.093</v>
      </c>
      <c r="K666" s="69">
        <v>100</v>
      </c>
      <c r="L666" s="68">
        <v>469</v>
      </c>
      <c r="M666" s="8">
        <f t="shared" si="54"/>
        <v>4.6900000000000004</v>
      </c>
      <c r="N666" s="2">
        <v>0.72</v>
      </c>
      <c r="O666" s="69">
        <v>100</v>
      </c>
      <c r="P666" s="181">
        <f t="shared" si="55"/>
        <v>3.9275053304904053</v>
      </c>
      <c r="Q666" s="77" t="s">
        <v>11416</v>
      </c>
      <c r="V666" s="84">
        <v>0.43055555555555558</v>
      </c>
      <c r="W666" s="85">
        <v>0.60069444444444442</v>
      </c>
      <c r="X666" s="86">
        <f t="shared" si="56"/>
        <v>0.17013888888888884</v>
      </c>
      <c r="AA666" s="29"/>
    </row>
    <row r="667" spans="1:27" x14ac:dyDescent="0.3">
      <c r="A667" s="183" t="s">
        <v>5195</v>
      </c>
      <c r="B667" s="68" t="s">
        <v>5196</v>
      </c>
      <c r="C667" s="2" t="s">
        <v>1</v>
      </c>
      <c r="D667" s="2">
        <v>49</v>
      </c>
      <c r="E667" s="6">
        <v>25877</v>
      </c>
      <c r="F667" s="7">
        <v>43979.646770833337</v>
      </c>
      <c r="G667" s="69" t="s">
        <v>4</v>
      </c>
      <c r="H667" s="68">
        <v>1635</v>
      </c>
      <c r="I667" s="8">
        <f t="shared" si="53"/>
        <v>16.350000000000001</v>
      </c>
      <c r="J667" s="2">
        <v>1.5329999999999999</v>
      </c>
      <c r="K667" s="69">
        <v>100</v>
      </c>
      <c r="L667" s="68">
        <v>305</v>
      </c>
      <c r="M667" s="8">
        <f t="shared" si="54"/>
        <v>3.05</v>
      </c>
      <c r="N667" s="2">
        <v>0.70199999999999996</v>
      </c>
      <c r="O667" s="69">
        <v>100</v>
      </c>
      <c r="P667" s="181">
        <f t="shared" si="55"/>
        <v>5.3606557377049189</v>
      </c>
      <c r="Q667" s="77" t="s">
        <v>11416</v>
      </c>
      <c r="V667" s="84">
        <v>0.49444444444444446</v>
      </c>
      <c r="W667" s="85">
        <v>0.66666666666666663</v>
      </c>
      <c r="X667" s="86">
        <f t="shared" si="56"/>
        <v>0.17222222222222217</v>
      </c>
      <c r="AA667" s="29"/>
    </row>
    <row r="668" spans="1:27" x14ac:dyDescent="0.3">
      <c r="A668" s="183" t="s">
        <v>11518</v>
      </c>
      <c r="B668" s="68" t="s">
        <v>532</v>
      </c>
      <c r="C668" s="2" t="s">
        <v>1</v>
      </c>
      <c r="D668" s="2">
        <v>45</v>
      </c>
      <c r="E668" s="6">
        <v>27458</v>
      </c>
      <c r="F668" s="7">
        <v>43979.663460648146</v>
      </c>
      <c r="G668" s="69" t="s">
        <v>4</v>
      </c>
      <c r="H668" s="68">
        <v>1681</v>
      </c>
      <c r="I668" s="8">
        <f t="shared" si="53"/>
        <v>16.979797979797979</v>
      </c>
      <c r="J668" s="2">
        <v>2.1240000000000001</v>
      </c>
      <c r="K668" s="69">
        <v>99</v>
      </c>
      <c r="L668" s="68">
        <v>469</v>
      </c>
      <c r="M668" s="8">
        <f t="shared" si="54"/>
        <v>4.737373737373737</v>
      </c>
      <c r="N668" s="2">
        <v>0.70799999999999996</v>
      </c>
      <c r="O668" s="69">
        <v>99</v>
      </c>
      <c r="P668" s="181">
        <f t="shared" si="55"/>
        <v>3.5842217484008532</v>
      </c>
      <c r="Q668" s="77" t="s">
        <v>11416</v>
      </c>
      <c r="V668" s="84">
        <v>0.50902777777777775</v>
      </c>
      <c r="W668" s="85">
        <v>0.67569444444444438</v>
      </c>
      <c r="X668" s="86">
        <f t="shared" si="56"/>
        <v>0.16666666666666663</v>
      </c>
      <c r="AA668" s="29"/>
    </row>
    <row r="669" spans="1:27" x14ac:dyDescent="0.3">
      <c r="A669" s="183" t="s">
        <v>11519</v>
      </c>
      <c r="B669" s="68" t="s">
        <v>5713</v>
      </c>
      <c r="C669" s="2" t="s">
        <v>1</v>
      </c>
      <c r="D669" s="2">
        <v>47</v>
      </c>
      <c r="E669" s="6">
        <v>26545</v>
      </c>
      <c r="F669" s="7">
        <v>43980.506041666667</v>
      </c>
      <c r="G669" s="69" t="s">
        <v>4</v>
      </c>
      <c r="H669" s="68">
        <v>1160</v>
      </c>
      <c r="I669" s="8">
        <f t="shared" si="53"/>
        <v>11.717171717171718</v>
      </c>
      <c r="J669" s="2">
        <v>1</v>
      </c>
      <c r="K669" s="69">
        <v>99</v>
      </c>
      <c r="L669" s="68">
        <v>427</v>
      </c>
      <c r="M669" s="8">
        <f t="shared" si="54"/>
        <v>4.3131313131313131</v>
      </c>
      <c r="N669" s="2">
        <v>0.58299999999999996</v>
      </c>
      <c r="O669" s="69">
        <v>99</v>
      </c>
      <c r="P669" s="181">
        <f t="shared" si="55"/>
        <v>2.7166276346604219</v>
      </c>
      <c r="Q669" s="77" t="s">
        <v>11416</v>
      </c>
      <c r="V669" s="84">
        <v>0.37847222222222227</v>
      </c>
      <c r="W669" s="85">
        <v>0.51874999999999993</v>
      </c>
      <c r="X669" s="86">
        <f t="shared" si="56"/>
        <v>0.14027777777777767</v>
      </c>
      <c r="AA669" s="29"/>
    </row>
    <row r="670" spans="1:27" x14ac:dyDescent="0.3">
      <c r="A670" s="183" t="s">
        <v>11520</v>
      </c>
      <c r="B670" s="68" t="s">
        <v>11521</v>
      </c>
      <c r="C670" s="2" t="s">
        <v>1</v>
      </c>
      <c r="D670" s="2">
        <v>53</v>
      </c>
      <c r="E670" s="6">
        <v>24429</v>
      </c>
      <c r="F670" s="7">
        <v>43980.569479166668</v>
      </c>
      <c r="G670" s="69" t="s">
        <v>4</v>
      </c>
      <c r="H670" s="68">
        <v>2798</v>
      </c>
      <c r="I670" s="8">
        <f t="shared" si="53"/>
        <v>28.262626262626263</v>
      </c>
      <c r="J670" s="2">
        <v>2.3109999999999999</v>
      </c>
      <c r="K670" s="69">
        <v>99</v>
      </c>
      <c r="L670" s="68">
        <v>468</v>
      </c>
      <c r="M670" s="8">
        <f t="shared" si="54"/>
        <v>4.7272727272727275</v>
      </c>
      <c r="N670" s="2">
        <v>0.90100000000000002</v>
      </c>
      <c r="O670" s="69">
        <v>99</v>
      </c>
      <c r="P670" s="181">
        <f t="shared" si="55"/>
        <v>5.9786324786324787</v>
      </c>
      <c r="Q670" s="77" t="s">
        <v>11416</v>
      </c>
      <c r="V670" s="84">
        <v>0.44375000000000003</v>
      </c>
      <c r="W670" s="85">
        <v>0.57916666666666672</v>
      </c>
      <c r="X670" s="86">
        <f t="shared" si="56"/>
        <v>0.13541666666666669</v>
      </c>
      <c r="AA670" s="29"/>
    </row>
    <row r="671" spans="1:27" x14ac:dyDescent="0.3">
      <c r="A671" s="183" t="s">
        <v>4387</v>
      </c>
      <c r="B671" s="68" t="s">
        <v>4388</v>
      </c>
      <c r="C671" s="2" t="s">
        <v>1</v>
      </c>
      <c r="D671" s="2">
        <v>35</v>
      </c>
      <c r="E671" s="6">
        <v>30904</v>
      </c>
      <c r="F671" s="7">
        <v>43980.577013888891</v>
      </c>
      <c r="G671" s="69" t="s">
        <v>4</v>
      </c>
      <c r="H671" s="68">
        <v>1423</v>
      </c>
      <c r="I671" s="8">
        <f t="shared" si="53"/>
        <v>14.23</v>
      </c>
      <c r="J671" s="2">
        <v>1.081</v>
      </c>
      <c r="K671" s="69">
        <v>100</v>
      </c>
      <c r="L671" s="68">
        <v>451</v>
      </c>
      <c r="M671" s="8">
        <f t="shared" si="54"/>
        <v>4.51</v>
      </c>
      <c r="N671" s="2">
        <v>0.73199999999999998</v>
      </c>
      <c r="O671" s="69">
        <v>100</v>
      </c>
      <c r="P671" s="181">
        <f t="shared" si="55"/>
        <v>3.1552106430155211</v>
      </c>
      <c r="Q671" s="77" t="s">
        <v>11416</v>
      </c>
      <c r="V671" s="84">
        <v>0.45277777777777778</v>
      </c>
      <c r="W671" s="85">
        <v>0.59722222222222221</v>
      </c>
      <c r="X671" s="86">
        <f t="shared" si="56"/>
        <v>0.14444444444444443</v>
      </c>
      <c r="AA671" s="29"/>
    </row>
    <row r="672" spans="1:27" x14ac:dyDescent="0.3">
      <c r="A672" s="183" t="s">
        <v>11522</v>
      </c>
      <c r="B672" s="68" t="s">
        <v>5873</v>
      </c>
      <c r="C672" s="2" t="s">
        <v>1</v>
      </c>
      <c r="D672" s="2">
        <v>46</v>
      </c>
      <c r="E672" s="6">
        <v>26816</v>
      </c>
      <c r="F672" s="7">
        <v>43980.60083333333</v>
      </c>
      <c r="G672" s="69" t="s">
        <v>4</v>
      </c>
      <c r="H672" s="68">
        <v>1452</v>
      </c>
      <c r="I672" s="8">
        <f t="shared" si="53"/>
        <v>14.666666666666666</v>
      </c>
      <c r="J672" s="2">
        <v>1.623</v>
      </c>
      <c r="K672" s="69">
        <v>99</v>
      </c>
      <c r="L672" s="68">
        <v>325</v>
      </c>
      <c r="M672" s="8">
        <f t="shared" si="54"/>
        <v>3.2828282828282829</v>
      </c>
      <c r="N672" s="2">
        <v>0.7</v>
      </c>
      <c r="O672" s="69">
        <v>99</v>
      </c>
      <c r="P672" s="181">
        <f t="shared" si="55"/>
        <v>4.4676923076923076</v>
      </c>
      <c r="Q672" s="77" t="s">
        <v>11416</v>
      </c>
      <c r="V672" s="84">
        <v>0.46527777777777773</v>
      </c>
      <c r="W672" s="85">
        <v>0.61458333333333337</v>
      </c>
      <c r="X672" s="86">
        <f t="shared" si="56"/>
        <v>0.14930555555555564</v>
      </c>
      <c r="AA672" s="29"/>
    </row>
    <row r="673" spans="1:27" x14ac:dyDescent="0.3">
      <c r="A673" s="183" t="s">
        <v>11523</v>
      </c>
      <c r="B673" s="68" t="s">
        <v>1009</v>
      </c>
      <c r="C673" s="2" t="s">
        <v>1</v>
      </c>
      <c r="D673" s="2">
        <v>42</v>
      </c>
      <c r="E673" s="6">
        <v>28436</v>
      </c>
      <c r="F673" s="7">
        <v>43980.61440972222</v>
      </c>
      <c r="G673" s="69" t="s">
        <v>4</v>
      </c>
      <c r="H673" s="68">
        <v>1058</v>
      </c>
      <c r="I673" s="8">
        <f t="shared" si="53"/>
        <v>10.58</v>
      </c>
      <c r="J673" s="2">
        <v>0.93400000000000005</v>
      </c>
      <c r="K673" s="69">
        <v>100</v>
      </c>
      <c r="L673" s="68">
        <v>311</v>
      </c>
      <c r="M673" s="8">
        <f t="shared" si="54"/>
        <v>3.11</v>
      </c>
      <c r="N673" s="2">
        <v>0.60099999999999998</v>
      </c>
      <c r="O673" s="69">
        <v>100</v>
      </c>
      <c r="P673" s="181">
        <f t="shared" si="55"/>
        <v>3.401929260450161</v>
      </c>
      <c r="Q673" s="77" t="s">
        <v>11416</v>
      </c>
      <c r="V673" s="84">
        <v>0.48194444444444445</v>
      </c>
      <c r="W673" s="85">
        <v>0.63194444444444442</v>
      </c>
      <c r="X673" s="86">
        <f t="shared" si="56"/>
        <v>0.14999999999999997</v>
      </c>
      <c r="AA673" s="29"/>
    </row>
    <row r="674" spans="1:27" x14ac:dyDescent="0.3">
      <c r="A674" s="183" t="s">
        <v>11524</v>
      </c>
      <c r="B674" s="68" t="s">
        <v>11525</v>
      </c>
      <c r="C674" s="2" t="s">
        <v>1</v>
      </c>
      <c r="D674" s="2">
        <v>53</v>
      </c>
      <c r="E674" s="6">
        <v>24532</v>
      </c>
      <c r="F674" s="7">
        <v>43980.632939814815</v>
      </c>
      <c r="G674" s="69" t="s">
        <v>4</v>
      </c>
      <c r="H674" s="68">
        <v>2941</v>
      </c>
      <c r="I674" s="8">
        <f t="shared" si="53"/>
        <v>29.41</v>
      </c>
      <c r="J674" s="2">
        <v>2.4620000000000002</v>
      </c>
      <c r="K674" s="69">
        <v>100</v>
      </c>
      <c r="L674" s="68">
        <v>726</v>
      </c>
      <c r="M674" s="8">
        <f t="shared" si="54"/>
        <v>7.26</v>
      </c>
      <c r="N674" s="2">
        <v>0.88300000000000001</v>
      </c>
      <c r="O674" s="69">
        <v>100</v>
      </c>
      <c r="P674" s="181">
        <f t="shared" si="55"/>
        <v>4.0509641873278239</v>
      </c>
      <c r="Q674" s="77" t="s">
        <v>11416</v>
      </c>
      <c r="V674" s="84">
        <v>0.5</v>
      </c>
      <c r="W674" s="85">
        <v>0.64236111111111105</v>
      </c>
      <c r="X674" s="86">
        <f t="shared" si="56"/>
        <v>0.14236111111111105</v>
      </c>
      <c r="AA674" s="29"/>
    </row>
    <row r="675" spans="1:27" x14ac:dyDescent="0.3">
      <c r="A675" s="183" t="s">
        <v>11526</v>
      </c>
      <c r="B675" s="68" t="s">
        <v>11527</v>
      </c>
      <c r="C675" s="2" t="s">
        <v>1</v>
      </c>
      <c r="D675" s="2">
        <v>37</v>
      </c>
      <c r="E675" s="6">
        <v>30259</v>
      </c>
      <c r="F675" s="7">
        <v>43980.645173611112</v>
      </c>
      <c r="G675" s="69" t="s">
        <v>4</v>
      </c>
      <c r="H675" s="68">
        <v>846</v>
      </c>
      <c r="I675" s="8">
        <f t="shared" si="53"/>
        <v>8.4600000000000009</v>
      </c>
      <c r="J675" s="2">
        <v>0.75800000000000001</v>
      </c>
      <c r="K675" s="69">
        <v>100</v>
      </c>
      <c r="L675" s="68">
        <v>324</v>
      </c>
      <c r="M675" s="8">
        <f t="shared" si="54"/>
        <v>3.24</v>
      </c>
      <c r="N675" s="2">
        <v>0.53400000000000003</v>
      </c>
      <c r="O675" s="69">
        <v>100</v>
      </c>
      <c r="P675" s="181">
        <f t="shared" si="55"/>
        <v>2.6111111111111112</v>
      </c>
      <c r="Q675" s="77" t="s">
        <v>11416</v>
      </c>
      <c r="V675" s="84">
        <v>0.51111111111111118</v>
      </c>
      <c r="W675" s="85">
        <v>0.66666666666666663</v>
      </c>
      <c r="X675" s="86">
        <f t="shared" si="56"/>
        <v>0.15555555555555545</v>
      </c>
      <c r="AA675" s="29"/>
    </row>
    <row r="676" spans="1:27" x14ac:dyDescent="0.3">
      <c r="A676" s="183" t="s">
        <v>11528</v>
      </c>
      <c r="B676" s="68" t="s">
        <v>11529</v>
      </c>
      <c r="C676" s="2" t="s">
        <v>6</v>
      </c>
      <c r="D676" s="2">
        <v>47</v>
      </c>
      <c r="E676" s="6">
        <v>26534</v>
      </c>
      <c r="F676" s="7">
        <v>43980.675613425927</v>
      </c>
      <c r="G676" s="69" t="s">
        <v>4</v>
      </c>
      <c r="H676" s="68">
        <v>834</v>
      </c>
      <c r="I676" s="8">
        <f t="shared" si="53"/>
        <v>8.4242424242424239</v>
      </c>
      <c r="J676" s="2">
        <v>0.84599999999999997</v>
      </c>
      <c r="K676" s="69">
        <v>99</v>
      </c>
      <c r="L676" s="68">
        <v>270</v>
      </c>
      <c r="M676" s="8">
        <f t="shared" si="54"/>
        <v>2.7272727272727271</v>
      </c>
      <c r="N676" s="2">
        <v>0.55000000000000004</v>
      </c>
      <c r="O676" s="69">
        <v>99</v>
      </c>
      <c r="P676" s="181">
        <f t="shared" si="55"/>
        <v>3.088888888888889</v>
      </c>
      <c r="Q676" s="77" t="s">
        <v>11416</v>
      </c>
      <c r="V676" s="84">
        <v>0.51388888888888895</v>
      </c>
      <c r="W676" s="85">
        <v>0.68055555555555547</v>
      </c>
      <c r="X676" s="86">
        <f t="shared" si="56"/>
        <v>0.16666666666666652</v>
      </c>
      <c r="AA676" s="29"/>
    </row>
    <row r="677" spans="1:27" x14ac:dyDescent="0.3">
      <c r="A677" s="183" t="s">
        <v>12232</v>
      </c>
      <c r="B677" s="68" t="s">
        <v>11619</v>
      </c>
      <c r="C677" s="2" t="s">
        <v>1</v>
      </c>
      <c r="D677" s="2">
        <v>55</v>
      </c>
      <c r="E677" s="6">
        <v>23860</v>
      </c>
      <c r="F677" s="7">
        <v>43983.5700462963</v>
      </c>
      <c r="G677" s="69" t="s">
        <v>4</v>
      </c>
      <c r="H677" s="68">
        <v>2178</v>
      </c>
      <c r="I677" s="93">
        <f t="shared" si="53"/>
        <v>22</v>
      </c>
      <c r="J677" s="93">
        <v>1.7789999999999999</v>
      </c>
      <c r="K677" s="69">
        <v>99</v>
      </c>
      <c r="L677" s="68">
        <v>299</v>
      </c>
      <c r="M677" s="93">
        <f t="shared" si="54"/>
        <v>3.0202020202020203</v>
      </c>
      <c r="N677" s="93">
        <v>0.71399999999999997</v>
      </c>
      <c r="O677" s="69">
        <v>99</v>
      </c>
      <c r="P677" s="181">
        <f t="shared" si="55"/>
        <v>7.2842809364548495</v>
      </c>
      <c r="Q677" s="77" t="s">
        <v>12233</v>
      </c>
      <c r="V677" s="84">
        <v>0.42222222222222222</v>
      </c>
      <c r="W677" s="85">
        <v>0.58472222222222225</v>
      </c>
      <c r="X677" s="86">
        <f t="shared" si="56"/>
        <v>0.16250000000000003</v>
      </c>
      <c r="AA677" s="29"/>
    </row>
    <row r="678" spans="1:27" x14ac:dyDescent="0.3">
      <c r="A678" s="183" t="s">
        <v>12234</v>
      </c>
      <c r="B678" s="68" t="s">
        <v>6181</v>
      </c>
      <c r="C678" s="2" t="s">
        <v>1</v>
      </c>
      <c r="D678" s="2">
        <v>39</v>
      </c>
      <c r="E678" s="6">
        <v>29504</v>
      </c>
      <c r="F678" s="7">
        <v>43983.582557870373</v>
      </c>
      <c r="G678" s="69" t="s">
        <v>4</v>
      </c>
      <c r="H678" s="68">
        <v>2286</v>
      </c>
      <c r="I678" s="93">
        <f t="shared" si="53"/>
        <v>23.09090909090909</v>
      </c>
      <c r="J678" s="93">
        <v>1.75</v>
      </c>
      <c r="K678" s="69">
        <v>99</v>
      </c>
      <c r="L678" s="68">
        <v>336</v>
      </c>
      <c r="M678" s="93">
        <f t="shared" si="54"/>
        <v>3.393939393939394</v>
      </c>
      <c r="N678" s="93">
        <v>0.81799999999999995</v>
      </c>
      <c r="O678" s="69">
        <v>99</v>
      </c>
      <c r="P678" s="181">
        <f t="shared" si="55"/>
        <v>6.8035714285714279</v>
      </c>
      <c r="Q678" s="77" t="s">
        <v>12233</v>
      </c>
      <c r="V678" s="84">
        <v>0.43194444444444446</v>
      </c>
      <c r="W678" s="85">
        <v>0.59375</v>
      </c>
      <c r="X678" s="86">
        <f t="shared" si="56"/>
        <v>0.16180555555555554</v>
      </c>
      <c r="AA678" s="29"/>
    </row>
    <row r="679" spans="1:27" x14ac:dyDescent="0.3">
      <c r="A679" s="183" t="s">
        <v>12235</v>
      </c>
      <c r="B679" s="68" t="s">
        <v>12236</v>
      </c>
      <c r="C679" s="2" t="s">
        <v>6</v>
      </c>
      <c r="D679" s="2">
        <v>47</v>
      </c>
      <c r="E679" s="6">
        <v>26799</v>
      </c>
      <c r="F679" s="7">
        <v>43983.603738425925</v>
      </c>
      <c r="G679" s="69" t="s">
        <v>4</v>
      </c>
      <c r="H679" s="68">
        <v>1354</v>
      </c>
      <c r="I679" s="93">
        <f t="shared" si="53"/>
        <v>13.54</v>
      </c>
      <c r="J679" s="93">
        <v>1.417</v>
      </c>
      <c r="K679" s="69">
        <v>100</v>
      </c>
      <c r="L679" s="68">
        <v>310</v>
      </c>
      <c r="M679" s="93">
        <f t="shared" si="54"/>
        <v>3.1</v>
      </c>
      <c r="N679" s="93">
        <v>0.54100000000000004</v>
      </c>
      <c r="O679" s="69">
        <v>100</v>
      </c>
      <c r="P679" s="181">
        <f t="shared" si="55"/>
        <v>4.3677419354838705</v>
      </c>
      <c r="Q679" s="77" t="s">
        <v>12233</v>
      </c>
      <c r="V679" s="84">
        <v>0.44305555555555554</v>
      </c>
      <c r="W679" s="85">
        <v>0.61805555555555558</v>
      </c>
      <c r="X679" s="86">
        <f t="shared" si="56"/>
        <v>0.17500000000000004</v>
      </c>
      <c r="AA679" s="29"/>
    </row>
    <row r="680" spans="1:27" x14ac:dyDescent="0.3">
      <c r="A680" s="183" t="s">
        <v>12237</v>
      </c>
      <c r="B680" s="68" t="s">
        <v>12238</v>
      </c>
      <c r="C680" s="2" t="s">
        <v>1</v>
      </c>
      <c r="D680" s="2">
        <v>68</v>
      </c>
      <c r="E680" s="6">
        <v>19042</v>
      </c>
      <c r="F680" s="7">
        <v>43983.62395833333</v>
      </c>
      <c r="G680" s="69" t="s">
        <v>4</v>
      </c>
      <c r="H680" s="68">
        <v>1882</v>
      </c>
      <c r="I680" s="93">
        <f t="shared" si="53"/>
        <v>19.01010101010101</v>
      </c>
      <c r="J680" s="93">
        <v>1.821</v>
      </c>
      <c r="K680" s="69">
        <v>99</v>
      </c>
      <c r="L680" s="68">
        <v>591</v>
      </c>
      <c r="M680" s="93">
        <f t="shared" si="54"/>
        <v>5.9696969696969697</v>
      </c>
      <c r="N680" s="93">
        <v>0.77500000000000002</v>
      </c>
      <c r="O680" s="69">
        <v>99</v>
      </c>
      <c r="P680" s="181">
        <f t="shared" si="55"/>
        <v>3.1844331641285955</v>
      </c>
      <c r="Q680" s="77" t="s">
        <v>12233</v>
      </c>
      <c r="V680" s="84">
        <v>0.4826388888888889</v>
      </c>
      <c r="W680" s="85">
        <v>0.63194444444444442</v>
      </c>
      <c r="X680" s="86">
        <f t="shared" si="56"/>
        <v>0.14930555555555552</v>
      </c>
      <c r="AA680" s="29"/>
    </row>
    <row r="681" spans="1:27" x14ac:dyDescent="0.3">
      <c r="A681" s="183" t="s">
        <v>12239</v>
      </c>
      <c r="B681" s="68" t="s">
        <v>6482</v>
      </c>
      <c r="C681" s="2" t="s">
        <v>1</v>
      </c>
      <c r="D681" s="2">
        <v>62</v>
      </c>
      <c r="E681" s="6">
        <v>21058</v>
      </c>
      <c r="F681" s="7">
        <v>43983.631539351853</v>
      </c>
      <c r="G681" s="69" t="s">
        <v>4</v>
      </c>
      <c r="H681" s="68">
        <v>2981</v>
      </c>
      <c r="I681" s="93">
        <f t="shared" si="53"/>
        <v>30.111111111111111</v>
      </c>
      <c r="J681" s="93">
        <v>1.84</v>
      </c>
      <c r="K681" s="69">
        <v>99</v>
      </c>
      <c r="L681" s="68">
        <v>413</v>
      </c>
      <c r="M681" s="93">
        <f t="shared" si="54"/>
        <v>4.1717171717171722</v>
      </c>
      <c r="N681" s="93">
        <v>0.623</v>
      </c>
      <c r="O681" s="69">
        <v>99</v>
      </c>
      <c r="P681" s="181">
        <f t="shared" si="55"/>
        <v>7.2179176755447934</v>
      </c>
      <c r="Q681" s="77" t="s">
        <v>12233</v>
      </c>
      <c r="V681" s="84">
        <v>0.49652777777777773</v>
      </c>
      <c r="W681" s="85">
        <v>0.64930555555555558</v>
      </c>
      <c r="X681" s="86">
        <f t="shared" si="56"/>
        <v>0.15277777777777785</v>
      </c>
      <c r="AA681" s="29"/>
    </row>
    <row r="682" spans="1:27" x14ac:dyDescent="0.3">
      <c r="A682" s="183" t="s">
        <v>3883</v>
      </c>
      <c r="B682" s="68" t="s">
        <v>847</v>
      </c>
      <c r="C682" s="2" t="s">
        <v>6</v>
      </c>
      <c r="D682" s="2">
        <v>69</v>
      </c>
      <c r="E682" s="6">
        <v>18727</v>
      </c>
      <c r="F682" s="7">
        <v>43983.645208333335</v>
      </c>
      <c r="G682" s="69" t="s">
        <v>4</v>
      </c>
      <c r="H682" s="68">
        <v>2281</v>
      </c>
      <c r="I682" s="93">
        <f t="shared" si="53"/>
        <v>22.81</v>
      </c>
      <c r="J682" s="93">
        <v>2.5569999999999999</v>
      </c>
      <c r="K682" s="69">
        <v>100</v>
      </c>
      <c r="L682" s="68">
        <v>1043</v>
      </c>
      <c r="M682" s="93">
        <f t="shared" si="54"/>
        <v>10.43</v>
      </c>
      <c r="N682" s="93">
        <v>1.0660000000000001</v>
      </c>
      <c r="O682" s="69">
        <v>100</v>
      </c>
      <c r="P682" s="181">
        <f t="shared" si="55"/>
        <v>2.1869606903163952</v>
      </c>
      <c r="Q682" s="77" t="s">
        <v>12233</v>
      </c>
      <c r="V682" s="84">
        <v>0.50694444444444442</v>
      </c>
      <c r="W682" s="85">
        <v>0.65972222222222221</v>
      </c>
      <c r="X682" s="86">
        <f t="shared" si="56"/>
        <v>0.15277777777777779</v>
      </c>
      <c r="AA682" s="29"/>
    </row>
    <row r="683" spans="1:27" x14ac:dyDescent="0.3">
      <c r="A683" s="183" t="s">
        <v>12240</v>
      </c>
      <c r="B683" s="68" t="s">
        <v>12241</v>
      </c>
      <c r="C683" s="2" t="s">
        <v>1</v>
      </c>
      <c r="D683" s="2">
        <v>69</v>
      </c>
      <c r="E683" s="6">
        <v>18519</v>
      </c>
      <c r="F683" s="7">
        <v>43983.658703703702</v>
      </c>
      <c r="G683" s="69" t="s">
        <v>4</v>
      </c>
      <c r="H683" s="68">
        <v>2441</v>
      </c>
      <c r="I683" s="93">
        <f t="shared" si="53"/>
        <v>24.41</v>
      </c>
      <c r="J683" s="93">
        <v>1.99</v>
      </c>
      <c r="K683" s="69">
        <v>100</v>
      </c>
      <c r="L683" s="68">
        <v>538</v>
      </c>
      <c r="M683" s="93">
        <f t="shared" si="54"/>
        <v>5.38</v>
      </c>
      <c r="N683" s="93">
        <v>0.72199999999999998</v>
      </c>
      <c r="O683" s="69">
        <v>100</v>
      </c>
      <c r="P683" s="181">
        <f t="shared" si="55"/>
        <v>4.537174721189591</v>
      </c>
      <c r="Q683" s="77" t="s">
        <v>12233</v>
      </c>
      <c r="V683" s="84">
        <v>0.52986111111111112</v>
      </c>
      <c r="W683" s="85">
        <v>0.67013888888888884</v>
      </c>
      <c r="X683" s="86">
        <f t="shared" si="56"/>
        <v>0.14027777777777772</v>
      </c>
      <c r="AA683" s="29"/>
    </row>
    <row r="684" spans="1:27" x14ac:dyDescent="0.3">
      <c r="A684" s="183" t="s">
        <v>3755</v>
      </c>
      <c r="B684" s="68" t="s">
        <v>729</v>
      </c>
      <c r="C684" s="2" t="s">
        <v>1</v>
      </c>
      <c r="D684" s="2">
        <v>48</v>
      </c>
      <c r="E684" s="6">
        <v>26192</v>
      </c>
      <c r="F684" s="7">
        <v>43984.577789351853</v>
      </c>
      <c r="G684" s="69" t="s">
        <v>4</v>
      </c>
      <c r="H684" s="68">
        <v>1811</v>
      </c>
      <c r="I684" s="93">
        <f t="shared" si="53"/>
        <v>18.292929292929294</v>
      </c>
      <c r="J684" s="93">
        <v>1.637</v>
      </c>
      <c r="K684" s="69">
        <v>99</v>
      </c>
      <c r="L684" s="68">
        <v>490</v>
      </c>
      <c r="M684" s="93">
        <f t="shared" si="54"/>
        <v>4.9494949494949498</v>
      </c>
      <c r="N684" s="93">
        <v>0.747</v>
      </c>
      <c r="O684" s="69">
        <v>99</v>
      </c>
      <c r="P684" s="181">
        <f t="shared" si="55"/>
        <v>3.6959183673469389</v>
      </c>
      <c r="Q684" s="77" t="s">
        <v>12233</v>
      </c>
      <c r="V684" s="84">
        <v>0.4236111111111111</v>
      </c>
      <c r="W684" s="85">
        <v>0.58819444444444446</v>
      </c>
      <c r="X684" s="86">
        <f t="shared" si="56"/>
        <v>0.16458333333333336</v>
      </c>
      <c r="AA684" s="29"/>
    </row>
    <row r="685" spans="1:27" x14ac:dyDescent="0.3">
      <c r="A685" s="183" t="s">
        <v>12243</v>
      </c>
      <c r="B685" s="68" t="s">
        <v>5429</v>
      </c>
      <c r="C685" s="2" t="s">
        <v>1</v>
      </c>
      <c r="D685" s="2">
        <v>44</v>
      </c>
      <c r="E685" s="6">
        <v>27773</v>
      </c>
      <c r="F685" s="7">
        <v>43984.590127314812</v>
      </c>
      <c r="G685" s="69" t="s">
        <v>4</v>
      </c>
      <c r="H685" s="68">
        <v>1704</v>
      </c>
      <c r="I685" s="93">
        <f t="shared" si="53"/>
        <v>17.212121212121211</v>
      </c>
      <c r="J685" s="93">
        <v>1.5860000000000001</v>
      </c>
      <c r="K685" s="69">
        <v>99</v>
      </c>
      <c r="L685" s="68">
        <v>486</v>
      </c>
      <c r="M685" s="93">
        <f t="shared" si="54"/>
        <v>4.9090909090909092</v>
      </c>
      <c r="N685" s="93">
        <v>0.70099999999999996</v>
      </c>
      <c r="O685" s="69">
        <v>99</v>
      </c>
      <c r="P685" s="181">
        <f t="shared" si="55"/>
        <v>3.5061728395061724</v>
      </c>
      <c r="Q685" s="77" t="s">
        <v>12233</v>
      </c>
      <c r="V685" s="84">
        <v>0.44236111111111115</v>
      </c>
      <c r="W685" s="85">
        <v>0.60277777777777775</v>
      </c>
      <c r="X685" s="86">
        <f t="shared" si="56"/>
        <v>0.1604166666666666</v>
      </c>
      <c r="AA685" s="29"/>
    </row>
    <row r="686" spans="1:27" x14ac:dyDescent="0.3">
      <c r="A686" s="183" t="s">
        <v>12244</v>
      </c>
      <c r="B686" s="68" t="s">
        <v>6512</v>
      </c>
      <c r="C686" s="2" t="s">
        <v>1</v>
      </c>
      <c r="D686" s="2">
        <v>40</v>
      </c>
      <c r="E686" s="6">
        <v>29028</v>
      </c>
      <c r="F686" s="7">
        <v>43984.639363425929</v>
      </c>
      <c r="G686" s="69" t="s">
        <v>4</v>
      </c>
      <c r="H686" s="68">
        <v>1200</v>
      </c>
      <c r="I686" s="93">
        <f t="shared" si="53"/>
        <v>12</v>
      </c>
      <c r="J686" s="93">
        <v>1.1459999999999999</v>
      </c>
      <c r="K686" s="69">
        <v>100</v>
      </c>
      <c r="L686" s="68">
        <v>284</v>
      </c>
      <c r="M686" s="93">
        <f t="shared" si="54"/>
        <v>2.84</v>
      </c>
      <c r="N686" s="93">
        <v>0.56399999999999995</v>
      </c>
      <c r="O686" s="69">
        <v>100</v>
      </c>
      <c r="P686" s="181">
        <f t="shared" si="55"/>
        <v>4.2253521126760569</v>
      </c>
      <c r="Q686" s="77" t="s">
        <v>12233</v>
      </c>
      <c r="V686" s="84">
        <v>0.48194444444444445</v>
      </c>
      <c r="W686" s="85">
        <v>0.64583333333333337</v>
      </c>
      <c r="X686" s="86">
        <f t="shared" si="56"/>
        <v>0.16388888888888892</v>
      </c>
      <c r="AA686" s="29"/>
    </row>
    <row r="687" spans="1:27" x14ac:dyDescent="0.3">
      <c r="A687" s="183" t="s">
        <v>12245</v>
      </c>
      <c r="B687" s="68" t="s">
        <v>9260</v>
      </c>
      <c r="C687" s="2" t="s">
        <v>6</v>
      </c>
      <c r="D687" s="2">
        <v>48</v>
      </c>
      <c r="E687" s="6">
        <v>26110</v>
      </c>
      <c r="F687" s="7">
        <v>43984.650289351855</v>
      </c>
      <c r="G687" s="69" t="s">
        <v>4</v>
      </c>
      <c r="H687" s="68">
        <v>875</v>
      </c>
      <c r="I687" s="93">
        <f t="shared" si="53"/>
        <v>8.8383838383838391</v>
      </c>
      <c r="J687" s="93">
        <v>0.77900000000000003</v>
      </c>
      <c r="K687" s="69">
        <v>99</v>
      </c>
      <c r="L687" s="68">
        <v>252</v>
      </c>
      <c r="M687" s="93">
        <f t="shared" si="54"/>
        <v>2.5454545454545454</v>
      </c>
      <c r="N687" s="93">
        <v>0.52</v>
      </c>
      <c r="O687" s="69">
        <v>99</v>
      </c>
      <c r="P687" s="181">
        <f t="shared" si="55"/>
        <v>3.4722222222222228</v>
      </c>
      <c r="Q687" s="77" t="s">
        <v>12233</v>
      </c>
      <c r="V687" s="84">
        <v>0.47569444444444442</v>
      </c>
      <c r="W687" s="85">
        <v>0.65972222222222221</v>
      </c>
      <c r="X687" s="86">
        <f t="shared" si="56"/>
        <v>0.18402777777777779</v>
      </c>
      <c r="AA687" s="29"/>
    </row>
    <row r="688" spans="1:27" x14ac:dyDescent="0.3">
      <c r="A688" s="183" t="s">
        <v>12246</v>
      </c>
      <c r="B688" s="68" t="s">
        <v>12247</v>
      </c>
      <c r="C688" s="2" t="s">
        <v>1</v>
      </c>
      <c r="D688" s="2">
        <v>43</v>
      </c>
      <c r="E688" s="6">
        <v>28096</v>
      </c>
      <c r="F688" s="7">
        <v>43984.665902777779</v>
      </c>
      <c r="G688" s="69" t="s">
        <v>4</v>
      </c>
      <c r="H688" s="68">
        <v>1662</v>
      </c>
      <c r="I688" s="93">
        <f t="shared" si="53"/>
        <v>16.787878787878789</v>
      </c>
      <c r="J688" s="93">
        <v>1.74</v>
      </c>
      <c r="K688" s="69">
        <v>99</v>
      </c>
      <c r="L688" s="68">
        <v>350</v>
      </c>
      <c r="M688" s="93">
        <f t="shared" si="54"/>
        <v>3.5353535353535355</v>
      </c>
      <c r="N688" s="93">
        <v>0.59399999999999997</v>
      </c>
      <c r="O688" s="69">
        <v>99</v>
      </c>
      <c r="P688" s="181">
        <f t="shared" si="55"/>
        <v>4.7485714285714291</v>
      </c>
      <c r="Q688" s="77" t="s">
        <v>12233</v>
      </c>
      <c r="V688" s="84">
        <v>0.5229166666666667</v>
      </c>
      <c r="W688" s="85">
        <v>0.67569444444444438</v>
      </c>
      <c r="X688" s="86">
        <f t="shared" si="56"/>
        <v>0.15277777777777768</v>
      </c>
      <c r="AA688" s="29"/>
    </row>
    <row r="689" spans="1:27" x14ac:dyDescent="0.3">
      <c r="A689" s="183" t="s">
        <v>12248</v>
      </c>
      <c r="B689" s="68" t="s">
        <v>12249</v>
      </c>
      <c r="C689" s="2" t="s">
        <v>1</v>
      </c>
      <c r="D689" s="2">
        <v>76</v>
      </c>
      <c r="E689" s="6">
        <v>15973</v>
      </c>
      <c r="F689" s="7">
        <v>43985.508564814816</v>
      </c>
      <c r="G689" s="69" t="s">
        <v>4</v>
      </c>
      <c r="H689" s="68">
        <v>2943</v>
      </c>
      <c r="I689" s="93">
        <f t="shared" si="53"/>
        <v>29.727272727272727</v>
      </c>
      <c r="J689" s="93">
        <v>3.1709999999999998</v>
      </c>
      <c r="K689" s="69">
        <v>99</v>
      </c>
      <c r="L689" s="68">
        <v>594</v>
      </c>
      <c r="M689" s="93">
        <f t="shared" si="54"/>
        <v>6</v>
      </c>
      <c r="N689" s="93">
        <v>0.94799999999999995</v>
      </c>
      <c r="O689" s="69">
        <v>99</v>
      </c>
      <c r="P689" s="181">
        <f t="shared" si="55"/>
        <v>4.9545454545454541</v>
      </c>
      <c r="Q689" s="77" t="s">
        <v>12233</v>
      </c>
      <c r="V689" s="84">
        <v>0.38611111111111113</v>
      </c>
      <c r="W689" s="85">
        <v>0.52777777777777779</v>
      </c>
      <c r="X689" s="86">
        <f t="shared" si="56"/>
        <v>0.14166666666666666</v>
      </c>
      <c r="AA689" s="29"/>
    </row>
    <row r="690" spans="1:27" x14ac:dyDescent="0.3">
      <c r="A690" s="183" t="s">
        <v>12250</v>
      </c>
      <c r="B690" s="68" t="s">
        <v>1488</v>
      </c>
      <c r="C690" s="2" t="s">
        <v>1</v>
      </c>
      <c r="D690" s="2">
        <v>60</v>
      </c>
      <c r="E690" s="6">
        <v>21896</v>
      </c>
      <c r="F690" s="7">
        <v>43985.556655092594</v>
      </c>
      <c r="G690" s="69" t="s">
        <v>4</v>
      </c>
      <c r="H690" s="68">
        <v>2127</v>
      </c>
      <c r="I690" s="93">
        <f t="shared" si="53"/>
        <v>21.484848484848484</v>
      </c>
      <c r="J690" s="93">
        <v>2.1160000000000001</v>
      </c>
      <c r="K690" s="69">
        <v>99</v>
      </c>
      <c r="L690" s="68">
        <v>481</v>
      </c>
      <c r="M690" s="93">
        <f t="shared" si="54"/>
        <v>4.858585858585859</v>
      </c>
      <c r="N690" s="93">
        <v>0.68500000000000005</v>
      </c>
      <c r="O690" s="69">
        <v>99</v>
      </c>
      <c r="P690" s="181">
        <f t="shared" si="55"/>
        <v>4.4220374220374215</v>
      </c>
      <c r="Q690" s="77" t="s">
        <v>12233</v>
      </c>
      <c r="V690" s="84">
        <v>0.42986111111111108</v>
      </c>
      <c r="W690" s="85">
        <v>0.5625</v>
      </c>
      <c r="X690" s="86">
        <f t="shared" si="56"/>
        <v>0.13263888888888892</v>
      </c>
      <c r="AA690" s="29"/>
    </row>
    <row r="691" spans="1:27" x14ac:dyDescent="0.3">
      <c r="A691" s="183" t="s">
        <v>4453</v>
      </c>
      <c r="B691" s="68" t="s">
        <v>4454</v>
      </c>
      <c r="C691" s="2" t="s">
        <v>1</v>
      </c>
      <c r="D691" s="2">
        <v>78</v>
      </c>
      <c r="E691" s="6">
        <v>15223</v>
      </c>
      <c r="F691" s="7">
        <v>43985.560856481483</v>
      </c>
      <c r="G691" s="69" t="s">
        <v>4</v>
      </c>
      <c r="H691" s="68">
        <v>2620</v>
      </c>
      <c r="I691" s="93">
        <f t="shared" si="53"/>
        <v>26.464646464646464</v>
      </c>
      <c r="J691" s="93">
        <v>1.746</v>
      </c>
      <c r="K691" s="69">
        <v>99</v>
      </c>
      <c r="L691" s="68">
        <v>741</v>
      </c>
      <c r="M691" s="93">
        <f t="shared" si="54"/>
        <v>7.4848484848484844</v>
      </c>
      <c r="N691" s="93">
        <v>0.88500000000000001</v>
      </c>
      <c r="O691" s="69">
        <v>99</v>
      </c>
      <c r="P691" s="181">
        <f t="shared" si="55"/>
        <v>3.5357624831309042</v>
      </c>
      <c r="Q691" s="77" t="s">
        <v>12233</v>
      </c>
      <c r="V691" s="84">
        <v>0.44236111111111115</v>
      </c>
      <c r="W691" s="85">
        <v>0.57986111111111105</v>
      </c>
      <c r="X691" s="86">
        <f t="shared" si="56"/>
        <v>0.1374999999999999</v>
      </c>
      <c r="AA691" s="29"/>
    </row>
    <row r="692" spans="1:27" x14ac:dyDescent="0.3">
      <c r="A692" s="183" t="s">
        <v>5295</v>
      </c>
      <c r="B692" s="68" t="s">
        <v>5296</v>
      </c>
      <c r="C692" s="2" t="s">
        <v>1</v>
      </c>
      <c r="D692" s="2">
        <v>39</v>
      </c>
      <c r="E692" s="6">
        <v>29614</v>
      </c>
      <c r="F692" s="7">
        <v>43985.578101851854</v>
      </c>
      <c r="G692" s="69" t="s">
        <v>4</v>
      </c>
      <c r="H692" s="68">
        <v>1776</v>
      </c>
      <c r="I692" s="93">
        <f t="shared" si="53"/>
        <v>17.939393939393938</v>
      </c>
      <c r="J692" s="93">
        <v>2.653</v>
      </c>
      <c r="K692" s="69">
        <v>99</v>
      </c>
      <c r="L692" s="68">
        <v>365</v>
      </c>
      <c r="M692" s="93">
        <f t="shared" si="54"/>
        <v>3.6868686868686869</v>
      </c>
      <c r="N692" s="93">
        <v>0.58299999999999996</v>
      </c>
      <c r="O692" s="69">
        <v>99</v>
      </c>
      <c r="P692" s="181">
        <f t="shared" si="55"/>
        <v>4.8657534246575338</v>
      </c>
      <c r="Q692" s="77" t="s">
        <v>12233</v>
      </c>
      <c r="V692" s="84">
        <v>0.44722222222222219</v>
      </c>
      <c r="W692" s="85">
        <v>0.59722222222222221</v>
      </c>
      <c r="X692" s="86">
        <f t="shared" si="56"/>
        <v>0.15000000000000002</v>
      </c>
      <c r="AA692" s="29"/>
    </row>
    <row r="693" spans="1:27" x14ac:dyDescent="0.3">
      <c r="A693" s="183" t="s">
        <v>12251</v>
      </c>
      <c r="B693" s="68" t="s">
        <v>12252</v>
      </c>
      <c r="C693" s="2" t="s">
        <v>1</v>
      </c>
      <c r="D693" s="2">
        <v>60</v>
      </c>
      <c r="E693" s="6">
        <v>21930</v>
      </c>
      <c r="F693" s="7">
        <v>43986.5156712963</v>
      </c>
      <c r="G693" s="69" t="s">
        <v>4</v>
      </c>
      <c r="H693" s="68">
        <v>2856</v>
      </c>
      <c r="I693" s="93">
        <f t="shared" si="53"/>
        <v>28.56</v>
      </c>
      <c r="J693" s="93">
        <v>1.871</v>
      </c>
      <c r="K693" s="69">
        <v>100</v>
      </c>
      <c r="L693" s="68">
        <v>1030</v>
      </c>
      <c r="M693" s="93">
        <f t="shared" si="54"/>
        <v>10.3</v>
      </c>
      <c r="N693" s="93">
        <v>1.2669999999999999</v>
      </c>
      <c r="O693" s="69">
        <v>100</v>
      </c>
      <c r="P693" s="181">
        <f t="shared" si="55"/>
        <v>2.772815533980582</v>
      </c>
      <c r="Q693" s="77" t="s">
        <v>12233</v>
      </c>
      <c r="V693" s="84">
        <v>0.38194444444444442</v>
      </c>
      <c r="W693" s="85">
        <v>0.56944444444444442</v>
      </c>
      <c r="X693" s="86">
        <f t="shared" si="56"/>
        <v>0.1875</v>
      </c>
      <c r="AA693" s="29"/>
    </row>
    <row r="694" spans="1:27" x14ac:dyDescent="0.3">
      <c r="A694" s="183" t="s">
        <v>12253</v>
      </c>
      <c r="B694" s="68" t="s">
        <v>5730</v>
      </c>
      <c r="C694" s="2" t="s">
        <v>1</v>
      </c>
      <c r="D694" s="2">
        <v>56</v>
      </c>
      <c r="E694" s="6">
        <v>23326</v>
      </c>
      <c r="F694" s="7">
        <v>43986.529687499999</v>
      </c>
      <c r="G694" s="69" t="s">
        <v>4</v>
      </c>
      <c r="H694" s="68">
        <v>1503</v>
      </c>
      <c r="I694" s="93">
        <f t="shared" si="53"/>
        <v>15.181818181818182</v>
      </c>
      <c r="J694" s="93">
        <v>2.1160000000000001</v>
      </c>
      <c r="K694" s="69">
        <v>99</v>
      </c>
      <c r="L694" s="68">
        <v>535</v>
      </c>
      <c r="M694" s="93">
        <f t="shared" si="54"/>
        <v>5.404040404040404</v>
      </c>
      <c r="N694" s="93">
        <v>0.86799999999999999</v>
      </c>
      <c r="O694" s="69">
        <v>99</v>
      </c>
      <c r="P694" s="181">
        <f t="shared" si="55"/>
        <v>2.8093457943925233</v>
      </c>
      <c r="Q694" s="77" t="s">
        <v>12233</v>
      </c>
      <c r="V694" s="84">
        <v>0.41111111111111115</v>
      </c>
      <c r="W694" s="85">
        <v>0.56944444444444442</v>
      </c>
      <c r="X694" s="86">
        <f t="shared" si="56"/>
        <v>0.15833333333333327</v>
      </c>
      <c r="AA694" s="29"/>
    </row>
    <row r="695" spans="1:27" x14ac:dyDescent="0.3">
      <c r="A695" s="183" t="s">
        <v>12254</v>
      </c>
      <c r="B695" s="68" t="s">
        <v>6210</v>
      </c>
      <c r="C695" s="2" t="s">
        <v>1</v>
      </c>
      <c r="D695" s="2">
        <v>62</v>
      </c>
      <c r="E695" s="6">
        <v>21327</v>
      </c>
      <c r="F695" s="7">
        <v>43986.567430555559</v>
      </c>
      <c r="G695" s="69" t="s">
        <v>4</v>
      </c>
      <c r="H695" s="68">
        <v>2045</v>
      </c>
      <c r="I695" s="93">
        <f t="shared" si="53"/>
        <v>20.656565656565657</v>
      </c>
      <c r="J695" s="93">
        <v>1.379</v>
      </c>
      <c r="K695" s="69">
        <v>99</v>
      </c>
      <c r="L695" s="68">
        <v>405</v>
      </c>
      <c r="M695" s="93">
        <f t="shared" si="54"/>
        <v>4.0909090909090908</v>
      </c>
      <c r="N695" s="93">
        <v>0.77100000000000002</v>
      </c>
      <c r="O695" s="69">
        <v>99</v>
      </c>
      <c r="P695" s="181">
        <f t="shared" si="55"/>
        <v>5.0493827160493829</v>
      </c>
      <c r="Q695" s="77" t="s">
        <v>12233</v>
      </c>
      <c r="V695" s="84">
        <v>0.43194444444444446</v>
      </c>
      <c r="W695" s="85">
        <v>0.58333333333333337</v>
      </c>
      <c r="X695" s="86">
        <f t="shared" si="56"/>
        <v>0.15138888888888891</v>
      </c>
      <c r="AA695" s="29"/>
    </row>
    <row r="696" spans="1:27" x14ac:dyDescent="0.3">
      <c r="A696" s="183" t="s">
        <v>12255</v>
      </c>
      <c r="B696" s="68" t="s">
        <v>5737</v>
      </c>
      <c r="C696" s="2" t="s">
        <v>1</v>
      </c>
      <c r="D696" s="2">
        <v>54</v>
      </c>
      <c r="E696" s="6">
        <v>24021</v>
      </c>
      <c r="F696" s="7">
        <v>43986.581701388888</v>
      </c>
      <c r="G696" s="69" t="s">
        <v>4</v>
      </c>
      <c r="H696" s="68">
        <v>3036</v>
      </c>
      <c r="I696" s="93">
        <f t="shared" si="53"/>
        <v>30.666666666666668</v>
      </c>
      <c r="J696" s="93">
        <v>3.1850000000000001</v>
      </c>
      <c r="K696" s="69">
        <v>99</v>
      </c>
      <c r="L696" s="68">
        <v>484</v>
      </c>
      <c r="M696" s="93">
        <f t="shared" si="54"/>
        <v>4.8888888888888893</v>
      </c>
      <c r="N696" s="93">
        <v>0.84399999999999997</v>
      </c>
      <c r="O696" s="69">
        <v>99</v>
      </c>
      <c r="P696" s="181">
        <f t="shared" si="55"/>
        <v>6.2727272727272725</v>
      </c>
      <c r="Q696" s="77" t="s">
        <v>12233</v>
      </c>
      <c r="V696" s="84">
        <v>0.43888888888888888</v>
      </c>
      <c r="W696" s="85">
        <v>0.60416666666666663</v>
      </c>
      <c r="X696" s="86">
        <f t="shared" si="56"/>
        <v>0.16527777777777775</v>
      </c>
      <c r="AA696" s="29"/>
    </row>
    <row r="697" spans="1:27" x14ac:dyDescent="0.3">
      <c r="A697" s="183" t="s">
        <v>12256</v>
      </c>
      <c r="B697" s="68" t="s">
        <v>6845</v>
      </c>
      <c r="C697" s="2" t="s">
        <v>1</v>
      </c>
      <c r="D697" s="2">
        <v>34</v>
      </c>
      <c r="E697" s="6">
        <v>31516</v>
      </c>
      <c r="F697" s="7">
        <v>43986.601122685184</v>
      </c>
      <c r="G697" s="69" t="s">
        <v>4</v>
      </c>
      <c r="H697" s="68">
        <v>850</v>
      </c>
      <c r="I697" s="93">
        <f t="shared" si="53"/>
        <v>8.5858585858585865</v>
      </c>
      <c r="J697" s="93">
        <v>1.169</v>
      </c>
      <c r="K697" s="69">
        <v>99</v>
      </c>
      <c r="L697" s="68">
        <v>249</v>
      </c>
      <c r="M697" s="93">
        <f t="shared" si="54"/>
        <v>2.5151515151515151</v>
      </c>
      <c r="N697" s="93">
        <v>0.78700000000000003</v>
      </c>
      <c r="O697" s="69">
        <v>99</v>
      </c>
      <c r="P697" s="181">
        <f t="shared" si="55"/>
        <v>3.4136546184738958</v>
      </c>
      <c r="Q697" s="77" t="s">
        <v>12233</v>
      </c>
      <c r="V697" s="84">
        <v>0.4548611111111111</v>
      </c>
      <c r="W697" s="85">
        <v>0.61805555555555558</v>
      </c>
      <c r="X697" s="86">
        <f t="shared" si="56"/>
        <v>0.16319444444444448</v>
      </c>
      <c r="AA697" s="29"/>
    </row>
    <row r="698" spans="1:27" x14ac:dyDescent="0.3">
      <c r="A698" s="183" t="s">
        <v>3124</v>
      </c>
      <c r="B698" s="68" t="s">
        <v>957</v>
      </c>
      <c r="C698" s="2" t="s">
        <v>1</v>
      </c>
      <c r="D698" s="2">
        <v>44</v>
      </c>
      <c r="E698" s="6">
        <v>27637</v>
      </c>
      <c r="F698" s="7">
        <v>43986.635416666664</v>
      </c>
      <c r="G698" s="69" t="s">
        <v>4</v>
      </c>
      <c r="H698" s="68">
        <v>923</v>
      </c>
      <c r="I698" s="93">
        <f t="shared" si="53"/>
        <v>9.3232323232323235</v>
      </c>
      <c r="J698" s="93">
        <v>0.76700000000000002</v>
      </c>
      <c r="K698" s="69">
        <v>99</v>
      </c>
      <c r="L698" s="68">
        <v>303</v>
      </c>
      <c r="M698" s="93">
        <f t="shared" si="54"/>
        <v>3.0606060606060606</v>
      </c>
      <c r="N698" s="93">
        <v>0.47</v>
      </c>
      <c r="O698" s="69">
        <v>99</v>
      </c>
      <c r="P698" s="181">
        <f t="shared" si="55"/>
        <v>3.0462046204620465</v>
      </c>
      <c r="Q698" s="77" t="s">
        <v>12233</v>
      </c>
      <c r="V698" s="84">
        <v>0.47500000000000003</v>
      </c>
      <c r="W698" s="85">
        <v>0.6430555555555556</v>
      </c>
      <c r="X698" s="86">
        <f t="shared" si="56"/>
        <v>0.16805555555555557</v>
      </c>
      <c r="AA698" s="29"/>
    </row>
    <row r="699" spans="1:27" x14ac:dyDescent="0.3">
      <c r="A699" s="183" t="s">
        <v>12257</v>
      </c>
      <c r="B699" s="68" t="s">
        <v>12258</v>
      </c>
      <c r="C699" s="2" t="s">
        <v>6</v>
      </c>
      <c r="D699" s="2">
        <v>54</v>
      </c>
      <c r="E699" s="6">
        <v>24179</v>
      </c>
      <c r="F699" s="7">
        <v>43986.649131944447</v>
      </c>
      <c r="G699" s="69" t="s">
        <v>4</v>
      </c>
      <c r="H699" s="68">
        <v>1201</v>
      </c>
      <c r="I699" s="93">
        <f t="shared" si="53"/>
        <v>12.131313131313131</v>
      </c>
      <c r="J699" s="93">
        <v>1.113</v>
      </c>
      <c r="K699" s="69">
        <v>99</v>
      </c>
      <c r="L699" s="68">
        <v>397</v>
      </c>
      <c r="M699" s="93">
        <f t="shared" si="54"/>
        <v>4.0101010101010104</v>
      </c>
      <c r="N699" s="93">
        <v>0.70699999999999996</v>
      </c>
      <c r="O699" s="69">
        <v>99</v>
      </c>
      <c r="P699" s="181">
        <f t="shared" si="55"/>
        <v>3.0251889168765742</v>
      </c>
      <c r="Q699" s="77" t="s">
        <v>12233</v>
      </c>
      <c r="V699" s="84">
        <v>0.4909722222222222</v>
      </c>
      <c r="W699" s="85">
        <v>0.66666666666666663</v>
      </c>
      <c r="X699" s="86">
        <f t="shared" si="56"/>
        <v>0.17569444444444443</v>
      </c>
      <c r="AA699" s="29"/>
    </row>
    <row r="700" spans="1:27" x14ac:dyDescent="0.3">
      <c r="A700" s="183" t="s">
        <v>12259</v>
      </c>
      <c r="B700" s="68" t="s">
        <v>1925</v>
      </c>
      <c r="C700" s="2" t="s">
        <v>1</v>
      </c>
      <c r="D700" s="2">
        <v>51</v>
      </c>
      <c r="E700" s="6">
        <v>25099</v>
      </c>
      <c r="F700" s="7">
        <v>43986.674976851849</v>
      </c>
      <c r="G700" s="69" t="s">
        <v>4</v>
      </c>
      <c r="H700" s="68">
        <v>1457</v>
      </c>
      <c r="I700" s="93">
        <f t="shared" si="53"/>
        <v>14.717171717171718</v>
      </c>
      <c r="J700" s="93">
        <v>1.5589999999999999</v>
      </c>
      <c r="K700" s="69">
        <v>99</v>
      </c>
      <c r="L700" s="68">
        <v>420</v>
      </c>
      <c r="M700" s="93">
        <f t="shared" si="54"/>
        <v>4.2424242424242422</v>
      </c>
      <c r="N700" s="93">
        <v>0.77100000000000002</v>
      </c>
      <c r="O700" s="69">
        <v>99</v>
      </c>
      <c r="P700" s="181">
        <f t="shared" si="55"/>
        <v>3.4690476190476196</v>
      </c>
      <c r="Q700" s="77" t="s">
        <v>12233</v>
      </c>
      <c r="V700" s="84">
        <v>0.52430555555555558</v>
      </c>
      <c r="W700" s="85">
        <v>0.68055555555555547</v>
      </c>
      <c r="X700" s="86">
        <f t="shared" si="56"/>
        <v>0.15624999999999989</v>
      </c>
      <c r="AA700" s="29"/>
    </row>
    <row r="701" spans="1:27" x14ac:dyDescent="0.3">
      <c r="A701" s="183" t="s">
        <v>12260</v>
      </c>
      <c r="B701" s="68" t="s">
        <v>6474</v>
      </c>
      <c r="C701" s="2" t="s">
        <v>1</v>
      </c>
      <c r="D701" s="2">
        <v>63</v>
      </c>
      <c r="E701" s="6">
        <v>20866</v>
      </c>
      <c r="F701" s="7">
        <v>43987.508472222224</v>
      </c>
      <c r="G701" s="69" t="s">
        <v>4</v>
      </c>
      <c r="H701" s="68">
        <v>1287</v>
      </c>
      <c r="I701" s="93">
        <f t="shared" si="53"/>
        <v>13</v>
      </c>
      <c r="J701" s="93">
        <v>1.1870000000000001</v>
      </c>
      <c r="K701" s="69">
        <v>99</v>
      </c>
      <c r="L701" s="68">
        <v>425</v>
      </c>
      <c r="M701" s="93">
        <f t="shared" si="54"/>
        <v>4.2929292929292933</v>
      </c>
      <c r="N701" s="93">
        <v>0.82399999999999995</v>
      </c>
      <c r="O701" s="69">
        <v>99</v>
      </c>
      <c r="P701" s="181">
        <f t="shared" si="55"/>
        <v>3.0282352941176467</v>
      </c>
      <c r="Q701" s="77" t="s">
        <v>12233</v>
      </c>
      <c r="V701" s="84">
        <v>0.39097222222222222</v>
      </c>
      <c r="W701" s="85">
        <v>0.51874999999999993</v>
      </c>
      <c r="X701" s="86">
        <f t="shared" si="56"/>
        <v>0.12777777777777771</v>
      </c>
      <c r="AA701" s="29"/>
    </row>
    <row r="702" spans="1:27" x14ac:dyDescent="0.3">
      <c r="A702" s="183" t="s">
        <v>12261</v>
      </c>
      <c r="B702" s="68" t="s">
        <v>12262</v>
      </c>
      <c r="C702" s="2" t="s">
        <v>6</v>
      </c>
      <c r="D702" s="2">
        <v>56</v>
      </c>
      <c r="E702" s="6">
        <v>23199</v>
      </c>
      <c r="F702" s="7">
        <v>43987.564467592594</v>
      </c>
      <c r="G702" s="69" t="s">
        <v>4</v>
      </c>
      <c r="H702" s="68">
        <v>1085</v>
      </c>
      <c r="I702" s="93">
        <f t="shared" si="53"/>
        <v>10.85</v>
      </c>
      <c r="J702" s="93">
        <v>1.0289999999999999</v>
      </c>
      <c r="K702" s="69">
        <v>100</v>
      </c>
      <c r="L702" s="68">
        <v>426</v>
      </c>
      <c r="M702" s="93">
        <f t="shared" si="54"/>
        <v>4.26</v>
      </c>
      <c r="N702" s="93">
        <v>0.70499999999999996</v>
      </c>
      <c r="O702" s="69">
        <v>100</v>
      </c>
      <c r="P702" s="181">
        <f t="shared" si="55"/>
        <v>2.546948356807512</v>
      </c>
      <c r="Q702" s="77" t="s">
        <v>12233</v>
      </c>
      <c r="V702" s="84">
        <v>0.4375</v>
      </c>
      <c r="W702" s="85">
        <v>0.56944444444444442</v>
      </c>
      <c r="X702" s="86">
        <f t="shared" si="56"/>
        <v>0.13194444444444442</v>
      </c>
      <c r="AA702" s="29"/>
    </row>
    <row r="703" spans="1:27" x14ac:dyDescent="0.3">
      <c r="A703" s="183" t="s">
        <v>12263</v>
      </c>
      <c r="B703" s="68" t="s">
        <v>7322</v>
      </c>
      <c r="C703" s="2" t="s">
        <v>1</v>
      </c>
      <c r="D703" s="2">
        <v>53</v>
      </c>
      <c r="E703" s="6">
        <v>24513</v>
      </c>
      <c r="F703" s="7">
        <v>43987.579687500001</v>
      </c>
      <c r="G703" s="69" t="s">
        <v>4</v>
      </c>
      <c r="H703" s="68">
        <v>2038</v>
      </c>
      <c r="I703" s="93">
        <f t="shared" si="53"/>
        <v>20.585858585858585</v>
      </c>
      <c r="J703" s="93">
        <v>1.61</v>
      </c>
      <c r="K703" s="69">
        <v>99</v>
      </c>
      <c r="L703" s="68">
        <v>443</v>
      </c>
      <c r="M703" s="93">
        <f t="shared" si="54"/>
        <v>4.4747474747474749</v>
      </c>
      <c r="N703" s="93">
        <v>0.76100000000000001</v>
      </c>
      <c r="O703" s="69">
        <v>99</v>
      </c>
      <c r="P703" s="181">
        <f t="shared" si="55"/>
        <v>4.6004514672686225</v>
      </c>
      <c r="Q703" s="77" t="s">
        <v>12233</v>
      </c>
      <c r="V703" s="84">
        <v>0.44791666666666669</v>
      </c>
      <c r="W703" s="85">
        <v>0.59722222222222221</v>
      </c>
      <c r="X703" s="86">
        <f t="shared" si="56"/>
        <v>0.14930555555555552</v>
      </c>
      <c r="AA703" s="29"/>
    </row>
    <row r="704" spans="1:27" x14ac:dyDescent="0.3">
      <c r="A704" s="183" t="s">
        <v>12264</v>
      </c>
      <c r="B704" s="68" t="s">
        <v>6351</v>
      </c>
      <c r="C704" s="2" t="s">
        <v>1</v>
      </c>
      <c r="D704" s="2">
        <v>61</v>
      </c>
      <c r="E704" s="6">
        <v>21641</v>
      </c>
      <c r="F704" s="7">
        <v>43987.596817129626</v>
      </c>
      <c r="G704" s="69" t="s">
        <v>4</v>
      </c>
      <c r="H704" s="68">
        <v>2659</v>
      </c>
      <c r="I704" s="93">
        <f t="shared" si="53"/>
        <v>26.59</v>
      </c>
      <c r="J704" s="93">
        <v>1.81</v>
      </c>
      <c r="K704" s="69">
        <v>100</v>
      </c>
      <c r="L704" s="68">
        <v>456</v>
      </c>
      <c r="M704" s="93">
        <f t="shared" si="54"/>
        <v>4.5599999999999996</v>
      </c>
      <c r="N704" s="93">
        <v>0.68600000000000005</v>
      </c>
      <c r="O704" s="69">
        <v>100</v>
      </c>
      <c r="P704" s="181">
        <f t="shared" si="55"/>
        <v>5.8311403508771935</v>
      </c>
      <c r="Q704" s="77" t="s">
        <v>12233</v>
      </c>
      <c r="V704" s="84">
        <v>0.46527777777777773</v>
      </c>
      <c r="W704" s="85">
        <v>0.60763888888888895</v>
      </c>
      <c r="X704" s="86">
        <f t="shared" si="56"/>
        <v>0.14236111111111122</v>
      </c>
      <c r="AA704" s="29"/>
    </row>
    <row r="705" spans="1:27" x14ac:dyDescent="0.3">
      <c r="A705" s="183" t="s">
        <v>12265</v>
      </c>
      <c r="B705" s="68" t="s">
        <v>6280</v>
      </c>
      <c r="C705" s="2" t="s">
        <v>1</v>
      </c>
      <c r="D705" s="2">
        <v>68</v>
      </c>
      <c r="E705" s="6">
        <v>19121</v>
      </c>
      <c r="F705" s="7">
        <v>43987.612986111111</v>
      </c>
      <c r="G705" s="69" t="s">
        <v>4</v>
      </c>
      <c r="H705" s="68">
        <v>2528</v>
      </c>
      <c r="I705" s="93">
        <f t="shared" si="53"/>
        <v>25.535353535353536</v>
      </c>
      <c r="J705" s="93">
        <v>1.466</v>
      </c>
      <c r="K705" s="69">
        <v>99</v>
      </c>
      <c r="L705" s="68">
        <v>594</v>
      </c>
      <c r="M705" s="93">
        <f t="shared" si="54"/>
        <v>6</v>
      </c>
      <c r="N705" s="93">
        <v>1.169</v>
      </c>
      <c r="O705" s="69">
        <v>99</v>
      </c>
      <c r="P705" s="181">
        <f t="shared" si="55"/>
        <v>4.2558922558922561</v>
      </c>
      <c r="Q705" s="77" t="s">
        <v>12233</v>
      </c>
      <c r="V705" s="84">
        <v>0.47638888888888892</v>
      </c>
      <c r="W705" s="85">
        <v>0.625</v>
      </c>
      <c r="X705" s="86">
        <f t="shared" si="56"/>
        <v>0.14861111111111108</v>
      </c>
      <c r="AA705" s="29"/>
    </row>
    <row r="706" spans="1:27" x14ac:dyDescent="0.3">
      <c r="A706" s="183" t="s">
        <v>12266</v>
      </c>
      <c r="B706" s="68" t="s">
        <v>5440</v>
      </c>
      <c r="C706" s="2" t="s">
        <v>6</v>
      </c>
      <c r="D706" s="2">
        <v>31</v>
      </c>
      <c r="E706" s="6">
        <v>32551</v>
      </c>
      <c r="F706" s="7">
        <v>43987.624502314815</v>
      </c>
      <c r="G706" s="69" t="s">
        <v>4</v>
      </c>
      <c r="H706" s="68">
        <v>1173</v>
      </c>
      <c r="I706" s="93">
        <f t="shared" si="53"/>
        <v>11.848484848484848</v>
      </c>
      <c r="J706" s="93">
        <v>1.101</v>
      </c>
      <c r="K706" s="69">
        <v>99</v>
      </c>
      <c r="L706" s="68">
        <v>404</v>
      </c>
      <c r="M706" s="93">
        <f t="shared" si="54"/>
        <v>4.0808080808080804</v>
      </c>
      <c r="N706" s="93">
        <v>0.52800000000000002</v>
      </c>
      <c r="O706" s="69">
        <v>99</v>
      </c>
      <c r="P706" s="181">
        <f t="shared" si="55"/>
        <v>2.9034653465346536</v>
      </c>
      <c r="Q706" s="77" t="s">
        <v>12233</v>
      </c>
      <c r="V706" s="84">
        <v>0.48194444444444445</v>
      </c>
      <c r="W706" s="85">
        <v>0.63888888888888895</v>
      </c>
      <c r="X706" s="86">
        <f t="shared" si="56"/>
        <v>0.1569444444444445</v>
      </c>
      <c r="AA706" s="29"/>
    </row>
    <row r="707" spans="1:27" x14ac:dyDescent="0.3">
      <c r="A707" s="183" t="s">
        <v>12267</v>
      </c>
      <c r="B707" s="68" t="s">
        <v>12268</v>
      </c>
      <c r="C707" s="2" t="s">
        <v>1</v>
      </c>
      <c r="D707" s="2">
        <v>39</v>
      </c>
      <c r="E707" s="6">
        <v>29509</v>
      </c>
      <c r="F707" s="7">
        <v>43990.547858796293</v>
      </c>
      <c r="G707" s="69" t="s">
        <v>4</v>
      </c>
      <c r="H707" s="68">
        <v>1599</v>
      </c>
      <c r="I707" s="93">
        <f t="shared" ref="I707:I770" si="57">H707/K707</f>
        <v>15.99</v>
      </c>
      <c r="J707" s="93">
        <v>1.5009999999999999</v>
      </c>
      <c r="K707" s="69">
        <v>100</v>
      </c>
      <c r="L707" s="68">
        <v>386</v>
      </c>
      <c r="M707" s="93">
        <f t="shared" ref="M707:M770" si="58">L707/O707</f>
        <v>3.86</v>
      </c>
      <c r="N707" s="93">
        <v>0.88800000000000001</v>
      </c>
      <c r="O707" s="69">
        <v>100</v>
      </c>
      <c r="P707" s="181">
        <f t="shared" ref="P707:P770" si="59">I707/M707</f>
        <v>4.1424870466321249</v>
      </c>
      <c r="Q707" s="77" t="s">
        <v>12269</v>
      </c>
      <c r="V707" s="84">
        <v>0.39305555555555555</v>
      </c>
      <c r="W707" s="85">
        <v>0.55625000000000002</v>
      </c>
      <c r="X707" s="86">
        <f t="shared" ref="X707:X770" si="60">IF(AND(W707&lt;&gt;0,V707&lt;&gt;0),W707-V707,"No_data")</f>
        <v>0.16319444444444448</v>
      </c>
      <c r="AA707" s="29"/>
    </row>
    <row r="708" spans="1:27" x14ac:dyDescent="0.3">
      <c r="A708" s="183" t="s">
        <v>12270</v>
      </c>
      <c r="B708" s="68" t="s">
        <v>4730</v>
      </c>
      <c r="C708" s="2" t="s">
        <v>1</v>
      </c>
      <c r="D708" s="2">
        <v>38</v>
      </c>
      <c r="E708" s="6">
        <v>29870</v>
      </c>
      <c r="F708" s="7">
        <v>43990.555324074077</v>
      </c>
      <c r="G708" s="69" t="s">
        <v>4</v>
      </c>
      <c r="H708" s="68">
        <v>1195</v>
      </c>
      <c r="I708" s="93">
        <f t="shared" si="57"/>
        <v>11.95</v>
      </c>
      <c r="J708" s="93">
        <v>1.0580000000000001</v>
      </c>
      <c r="K708" s="69">
        <v>100</v>
      </c>
      <c r="L708" s="68">
        <v>301</v>
      </c>
      <c r="M708" s="93">
        <f t="shared" si="58"/>
        <v>3.01</v>
      </c>
      <c r="N708" s="93">
        <v>0.64300000000000002</v>
      </c>
      <c r="O708" s="69">
        <v>100</v>
      </c>
      <c r="P708" s="181">
        <f t="shared" si="59"/>
        <v>3.9700996677740865</v>
      </c>
      <c r="Q708" s="77" t="s">
        <v>12269</v>
      </c>
      <c r="V708" s="84">
        <v>0.40625</v>
      </c>
      <c r="W708" s="85">
        <v>0.53472222222222221</v>
      </c>
      <c r="X708" s="86">
        <f t="shared" si="60"/>
        <v>0.12847222222222221</v>
      </c>
      <c r="AA708" s="29"/>
    </row>
    <row r="709" spans="1:27" x14ac:dyDescent="0.3">
      <c r="A709" s="183" t="s">
        <v>12271</v>
      </c>
      <c r="B709" s="68" t="s">
        <v>12272</v>
      </c>
      <c r="C709" s="2" t="s">
        <v>1</v>
      </c>
      <c r="D709" s="2">
        <v>44</v>
      </c>
      <c r="E709" s="6">
        <v>27774</v>
      </c>
      <c r="F709" s="7">
        <v>43990.577974537038</v>
      </c>
      <c r="G709" s="69" t="s">
        <v>4</v>
      </c>
      <c r="H709" s="68">
        <v>2286</v>
      </c>
      <c r="I709" s="93">
        <f t="shared" si="57"/>
        <v>22.86</v>
      </c>
      <c r="J709" s="93">
        <v>2.944</v>
      </c>
      <c r="K709" s="69">
        <v>100</v>
      </c>
      <c r="L709" s="68">
        <v>421</v>
      </c>
      <c r="M709" s="93">
        <f t="shared" si="58"/>
        <v>4.21</v>
      </c>
      <c r="N709" s="93">
        <v>0.72899999999999998</v>
      </c>
      <c r="O709" s="69">
        <v>100</v>
      </c>
      <c r="P709" s="181">
        <f t="shared" si="59"/>
        <v>5.4299287410926365</v>
      </c>
      <c r="Q709" s="77" t="s">
        <v>12269</v>
      </c>
      <c r="V709" s="84">
        <v>0.43541666666666662</v>
      </c>
      <c r="W709" s="85">
        <v>0.59027777777777779</v>
      </c>
      <c r="X709" s="86">
        <f t="shared" si="60"/>
        <v>0.15486111111111117</v>
      </c>
      <c r="AA709" s="29"/>
    </row>
    <row r="710" spans="1:27" x14ac:dyDescent="0.3">
      <c r="A710" s="183" t="s">
        <v>12273</v>
      </c>
      <c r="B710" s="68" t="s">
        <v>1052</v>
      </c>
      <c r="C710" s="2" t="s">
        <v>1</v>
      </c>
      <c r="D710" s="2">
        <v>83</v>
      </c>
      <c r="E710" s="6">
        <v>13429</v>
      </c>
      <c r="F710" s="7">
        <v>43990.587916666664</v>
      </c>
      <c r="G710" s="69" t="s">
        <v>4</v>
      </c>
      <c r="H710" s="68">
        <v>2094</v>
      </c>
      <c r="I710" s="93">
        <f t="shared" si="57"/>
        <v>21.151515151515152</v>
      </c>
      <c r="J710" s="93">
        <v>1.4870000000000001</v>
      </c>
      <c r="K710" s="69">
        <v>99</v>
      </c>
      <c r="L710" s="68">
        <v>631</v>
      </c>
      <c r="M710" s="93">
        <f t="shared" si="58"/>
        <v>6.3737373737373737</v>
      </c>
      <c r="N710" s="93">
        <v>1.121</v>
      </c>
      <c r="O710" s="69">
        <v>99</v>
      </c>
      <c r="P710" s="181">
        <f t="shared" si="59"/>
        <v>3.3185419968304282</v>
      </c>
      <c r="Q710" s="77" t="s">
        <v>12269</v>
      </c>
      <c r="V710" s="84">
        <v>0.43888888888888888</v>
      </c>
      <c r="W710" s="85">
        <v>0.60416666666666663</v>
      </c>
      <c r="X710" s="86">
        <f t="shared" si="60"/>
        <v>0.16527777777777775</v>
      </c>
      <c r="AA710" s="29"/>
    </row>
    <row r="711" spans="1:27" x14ac:dyDescent="0.3">
      <c r="A711" s="183" t="s">
        <v>12274</v>
      </c>
      <c r="B711" s="68" t="s">
        <v>12275</v>
      </c>
      <c r="C711" s="2" t="s">
        <v>1</v>
      </c>
      <c r="D711" s="2">
        <v>72</v>
      </c>
      <c r="E711" s="6">
        <v>17561</v>
      </c>
      <c r="F711" s="7">
        <v>43990.66474537037</v>
      </c>
      <c r="G711" s="69" t="s">
        <v>4</v>
      </c>
      <c r="H711" s="68">
        <v>2565</v>
      </c>
      <c r="I711" s="93">
        <f t="shared" si="57"/>
        <v>25.65</v>
      </c>
      <c r="J711" s="93">
        <v>1.9139999999999999</v>
      </c>
      <c r="K711" s="69">
        <v>100</v>
      </c>
      <c r="L711" s="68">
        <v>862</v>
      </c>
      <c r="M711" s="93">
        <f t="shared" si="58"/>
        <v>8.6199999999999992</v>
      </c>
      <c r="N711" s="93">
        <v>0.95099999999999996</v>
      </c>
      <c r="O711" s="69">
        <v>100</v>
      </c>
      <c r="P711" s="181">
        <f t="shared" si="59"/>
        <v>2.9756380510440836</v>
      </c>
      <c r="Q711" s="77" t="s">
        <v>12269</v>
      </c>
      <c r="V711" s="84">
        <v>0.50694444444444442</v>
      </c>
      <c r="W711" s="85">
        <v>0.67361111111111116</v>
      </c>
      <c r="X711" s="86">
        <f t="shared" si="60"/>
        <v>0.16666666666666674</v>
      </c>
      <c r="AA711" s="29"/>
    </row>
    <row r="712" spans="1:27" x14ac:dyDescent="0.3">
      <c r="A712" s="183" t="s">
        <v>12276</v>
      </c>
      <c r="B712" s="68" t="s">
        <v>12277</v>
      </c>
      <c r="C712" s="2" t="s">
        <v>1</v>
      </c>
      <c r="D712" s="2">
        <v>24</v>
      </c>
      <c r="E712" s="6">
        <v>34990</v>
      </c>
      <c r="F712" s="7">
        <v>43990.683599537035</v>
      </c>
      <c r="G712" s="69" t="s">
        <v>4</v>
      </c>
      <c r="H712" s="68">
        <v>797</v>
      </c>
      <c r="I712" s="93">
        <f t="shared" si="57"/>
        <v>8.0505050505050502</v>
      </c>
      <c r="J712" s="93">
        <v>1.0629999999999999</v>
      </c>
      <c r="K712" s="69">
        <v>99</v>
      </c>
      <c r="L712" s="68">
        <v>327</v>
      </c>
      <c r="M712" s="93">
        <f t="shared" si="58"/>
        <v>3.3030303030303032</v>
      </c>
      <c r="N712" s="93">
        <v>0.52400000000000002</v>
      </c>
      <c r="O712" s="69">
        <v>99</v>
      </c>
      <c r="P712" s="181">
        <f t="shared" si="59"/>
        <v>2.4373088685015287</v>
      </c>
      <c r="Q712" s="77" t="s">
        <v>12269</v>
      </c>
      <c r="V712" s="84">
        <v>0.53680555555555554</v>
      </c>
      <c r="W712" s="85">
        <v>0.70347222222222217</v>
      </c>
      <c r="X712" s="86">
        <f t="shared" si="60"/>
        <v>0.16666666666666663</v>
      </c>
      <c r="AA712" s="29"/>
    </row>
    <row r="713" spans="1:27" x14ac:dyDescent="0.3">
      <c r="A713" s="183" t="s">
        <v>4303</v>
      </c>
      <c r="B713" s="68" t="s">
        <v>4304</v>
      </c>
      <c r="C713" s="2" t="s">
        <v>1</v>
      </c>
      <c r="D713" s="2">
        <v>52</v>
      </c>
      <c r="E713" s="6">
        <v>24906</v>
      </c>
      <c r="F713" s="7">
        <v>43991.504386574074</v>
      </c>
      <c r="G713" s="69" t="s">
        <v>4</v>
      </c>
      <c r="H713" s="68">
        <v>2701</v>
      </c>
      <c r="I713" s="93">
        <f t="shared" si="57"/>
        <v>27.282828282828284</v>
      </c>
      <c r="J713" s="93">
        <v>2.08</v>
      </c>
      <c r="K713" s="69">
        <v>99</v>
      </c>
      <c r="L713" s="68">
        <v>652</v>
      </c>
      <c r="M713" s="93">
        <f t="shared" si="58"/>
        <v>6.5858585858585856</v>
      </c>
      <c r="N713" s="93">
        <v>0.95799999999999996</v>
      </c>
      <c r="O713" s="69">
        <v>99</v>
      </c>
      <c r="P713" s="181">
        <f t="shared" si="59"/>
        <v>4.1426380368098163</v>
      </c>
      <c r="Q713" s="77" t="s">
        <v>12269</v>
      </c>
      <c r="V713" s="84">
        <v>0.375</v>
      </c>
      <c r="W713" s="85">
        <v>0.51736111111111105</v>
      </c>
      <c r="X713" s="86">
        <f t="shared" si="60"/>
        <v>0.14236111111111105</v>
      </c>
      <c r="AA713" s="29"/>
    </row>
    <row r="714" spans="1:27" x14ac:dyDescent="0.3">
      <c r="A714" s="183" t="s">
        <v>12280</v>
      </c>
      <c r="B714" s="68" t="s">
        <v>6567</v>
      </c>
      <c r="C714" s="2" t="s">
        <v>1</v>
      </c>
      <c r="D714" s="2">
        <v>46</v>
      </c>
      <c r="E714" s="6">
        <v>26845</v>
      </c>
      <c r="F714" s="7">
        <v>43991.513668981483</v>
      </c>
      <c r="G714" s="69" t="s">
        <v>4</v>
      </c>
      <c r="H714" s="68">
        <v>1272</v>
      </c>
      <c r="I714" s="93">
        <f t="shared" si="57"/>
        <v>12.848484848484848</v>
      </c>
      <c r="J714" s="93">
        <v>0.89600000000000002</v>
      </c>
      <c r="K714" s="69">
        <v>99</v>
      </c>
      <c r="L714" s="68">
        <v>410</v>
      </c>
      <c r="M714" s="93">
        <f t="shared" si="58"/>
        <v>4.141414141414141</v>
      </c>
      <c r="N714" s="93">
        <v>0.55300000000000005</v>
      </c>
      <c r="O714" s="69">
        <v>99</v>
      </c>
      <c r="P714" s="181">
        <f t="shared" si="59"/>
        <v>3.102439024390244</v>
      </c>
      <c r="Q714" s="77" t="s">
        <v>12269</v>
      </c>
      <c r="V714" s="84">
        <v>0.38472222222222219</v>
      </c>
      <c r="W714" s="85">
        <v>0.53472222222222221</v>
      </c>
      <c r="X714" s="86">
        <f t="shared" si="60"/>
        <v>0.15000000000000002</v>
      </c>
      <c r="AA714" s="29"/>
    </row>
    <row r="715" spans="1:27" x14ac:dyDescent="0.3">
      <c r="A715" s="183" t="s">
        <v>12281</v>
      </c>
      <c r="B715" s="68" t="s">
        <v>6521</v>
      </c>
      <c r="C715" s="2" t="s">
        <v>1</v>
      </c>
      <c r="D715" s="2">
        <v>57</v>
      </c>
      <c r="E715" s="6">
        <v>22961</v>
      </c>
      <c r="F715" s="7">
        <v>43991.59269675926</v>
      </c>
      <c r="G715" s="69" t="s">
        <v>4</v>
      </c>
      <c r="H715" s="68">
        <v>1731</v>
      </c>
      <c r="I715" s="93">
        <f t="shared" si="57"/>
        <v>17.484848484848484</v>
      </c>
      <c r="J715" s="93">
        <v>1.8540000000000001</v>
      </c>
      <c r="K715" s="69">
        <v>99</v>
      </c>
      <c r="L715" s="68">
        <v>413</v>
      </c>
      <c r="M715" s="93">
        <f t="shared" si="58"/>
        <v>4.1717171717171722</v>
      </c>
      <c r="N715" s="93">
        <v>0.75600000000000001</v>
      </c>
      <c r="O715" s="69">
        <v>99</v>
      </c>
      <c r="P715" s="181">
        <f t="shared" si="59"/>
        <v>4.1912832929782073</v>
      </c>
      <c r="Q715" s="77" t="s">
        <v>12269</v>
      </c>
      <c r="V715" s="84">
        <v>0.44305555555555554</v>
      </c>
      <c r="W715" s="85">
        <v>0.59861111111111109</v>
      </c>
      <c r="X715" s="86">
        <f t="shared" si="60"/>
        <v>0.15555555555555556</v>
      </c>
      <c r="AA715" s="29"/>
    </row>
    <row r="716" spans="1:27" x14ac:dyDescent="0.3">
      <c r="A716" s="183" t="s">
        <v>12282</v>
      </c>
      <c r="B716" s="68" t="s">
        <v>12283</v>
      </c>
      <c r="C716" s="2" t="s">
        <v>6</v>
      </c>
      <c r="D716" s="2">
        <v>73</v>
      </c>
      <c r="E716" s="6">
        <v>17264</v>
      </c>
      <c r="F716" s="7">
        <v>43991.603067129632</v>
      </c>
      <c r="G716" s="69" t="s">
        <v>4</v>
      </c>
      <c r="H716" s="68">
        <v>2030</v>
      </c>
      <c r="I716" s="93">
        <f t="shared" si="57"/>
        <v>20.3</v>
      </c>
      <c r="J716" s="93">
        <v>1.2190000000000001</v>
      </c>
      <c r="K716" s="69">
        <v>100</v>
      </c>
      <c r="L716" s="68">
        <v>549</v>
      </c>
      <c r="M716" s="93">
        <f t="shared" si="58"/>
        <v>5.49</v>
      </c>
      <c r="N716" s="93">
        <v>0.57699999999999996</v>
      </c>
      <c r="O716" s="69">
        <v>100</v>
      </c>
      <c r="P716" s="181">
        <f t="shared" si="59"/>
        <v>3.697632058287796</v>
      </c>
      <c r="Q716" s="77" t="s">
        <v>12269</v>
      </c>
      <c r="V716" s="84">
        <v>0.44930555555555557</v>
      </c>
      <c r="W716" s="85">
        <v>0.61388888888888882</v>
      </c>
      <c r="X716" s="86">
        <f t="shared" si="60"/>
        <v>0.16458333333333325</v>
      </c>
      <c r="AA716" s="29"/>
    </row>
    <row r="717" spans="1:27" x14ac:dyDescent="0.3">
      <c r="A717" s="183" t="s">
        <v>4402</v>
      </c>
      <c r="B717" s="68" t="s">
        <v>4403</v>
      </c>
      <c r="C717" s="2" t="s">
        <v>1</v>
      </c>
      <c r="D717" s="2">
        <v>58</v>
      </c>
      <c r="E717" s="6">
        <v>22507</v>
      </c>
      <c r="F717" s="7">
        <v>43991.611562500002</v>
      </c>
      <c r="G717" s="69" t="s">
        <v>4</v>
      </c>
      <c r="H717" s="68">
        <v>1673</v>
      </c>
      <c r="I717" s="93">
        <f t="shared" si="57"/>
        <v>16.73</v>
      </c>
      <c r="J717" s="93">
        <v>1.3320000000000001</v>
      </c>
      <c r="K717" s="69">
        <v>100</v>
      </c>
      <c r="L717" s="68">
        <v>382</v>
      </c>
      <c r="M717" s="93">
        <f t="shared" si="58"/>
        <v>3.82</v>
      </c>
      <c r="N717" s="93">
        <v>0.57499999999999996</v>
      </c>
      <c r="O717" s="69">
        <v>100</v>
      </c>
      <c r="P717" s="181">
        <f t="shared" si="59"/>
        <v>4.3795811518324612</v>
      </c>
      <c r="Q717" s="77" t="s">
        <v>12269</v>
      </c>
      <c r="V717" s="84">
        <v>0.46111111111111108</v>
      </c>
      <c r="W717" s="85">
        <v>0.625</v>
      </c>
      <c r="X717" s="86">
        <f t="shared" si="60"/>
        <v>0.16388888888888892</v>
      </c>
      <c r="AA717" s="29"/>
    </row>
    <row r="718" spans="1:27" x14ac:dyDescent="0.3">
      <c r="A718" s="183" t="s">
        <v>12284</v>
      </c>
      <c r="B718" s="68" t="s">
        <v>5296</v>
      </c>
      <c r="C718" s="2" t="s">
        <v>6</v>
      </c>
      <c r="D718" s="2">
        <v>56</v>
      </c>
      <c r="E718" s="6">
        <v>23397</v>
      </c>
      <c r="F718" s="7">
        <v>43991.630960648145</v>
      </c>
      <c r="G718" s="69" t="s">
        <v>4</v>
      </c>
      <c r="H718" s="68">
        <v>1187</v>
      </c>
      <c r="I718" s="93">
        <f t="shared" si="57"/>
        <v>11.98989898989899</v>
      </c>
      <c r="J718" s="93">
        <v>0.93100000000000005</v>
      </c>
      <c r="K718" s="69">
        <v>99</v>
      </c>
      <c r="L718" s="68">
        <v>367</v>
      </c>
      <c r="M718" s="93">
        <f t="shared" si="58"/>
        <v>3.7070707070707072</v>
      </c>
      <c r="N718" s="93">
        <v>0.53900000000000003</v>
      </c>
      <c r="O718" s="69">
        <v>99</v>
      </c>
      <c r="P718" s="181">
        <f t="shared" si="59"/>
        <v>3.2343324250681196</v>
      </c>
      <c r="Q718" s="77" t="s">
        <v>12269</v>
      </c>
      <c r="V718" s="84">
        <v>0.48472222222222222</v>
      </c>
      <c r="W718" s="85">
        <v>0.63888888888888895</v>
      </c>
      <c r="X718" s="86">
        <f t="shared" si="60"/>
        <v>0.15416666666666673</v>
      </c>
      <c r="AA718" s="29"/>
    </row>
    <row r="719" spans="1:27" x14ac:dyDescent="0.3">
      <c r="A719" s="183" t="s">
        <v>12285</v>
      </c>
      <c r="B719" s="68" t="s">
        <v>7510</v>
      </c>
      <c r="C719" s="2" t="s">
        <v>1</v>
      </c>
      <c r="D719" s="2">
        <v>55</v>
      </c>
      <c r="E719" s="6">
        <v>23836</v>
      </c>
      <c r="F719" s="7">
        <v>43991.65556712963</v>
      </c>
      <c r="G719" s="69" t="s">
        <v>4</v>
      </c>
      <c r="H719" s="68">
        <v>1605</v>
      </c>
      <c r="I719" s="93">
        <f t="shared" si="57"/>
        <v>16.05</v>
      </c>
      <c r="J719" s="93">
        <v>1.359</v>
      </c>
      <c r="K719" s="69">
        <v>100</v>
      </c>
      <c r="L719" s="68">
        <v>424</v>
      </c>
      <c r="M719" s="93">
        <f t="shared" si="58"/>
        <v>4.24</v>
      </c>
      <c r="N719" s="93">
        <v>0.60499999999999998</v>
      </c>
      <c r="O719" s="69">
        <v>100</v>
      </c>
      <c r="P719" s="181">
        <f t="shared" si="59"/>
        <v>3.7853773584905661</v>
      </c>
      <c r="Q719" s="77" t="s">
        <v>12269</v>
      </c>
      <c r="V719" s="84">
        <v>0.53680555555555554</v>
      </c>
      <c r="W719" s="85">
        <v>0.66666666666666663</v>
      </c>
      <c r="X719" s="86">
        <f t="shared" si="60"/>
        <v>0.12986111111111109</v>
      </c>
      <c r="AA719" s="29"/>
    </row>
    <row r="720" spans="1:27" x14ac:dyDescent="0.3">
      <c r="A720" s="183" t="s">
        <v>12286</v>
      </c>
      <c r="B720" s="68" t="s">
        <v>1143</v>
      </c>
      <c r="C720" s="2" t="s">
        <v>1</v>
      </c>
      <c r="D720" s="2">
        <v>60</v>
      </c>
      <c r="E720" s="6">
        <v>21819</v>
      </c>
      <c r="F720" s="7">
        <v>43991.661261574074</v>
      </c>
      <c r="G720" s="69" t="s">
        <v>4</v>
      </c>
      <c r="H720" s="68">
        <v>2019</v>
      </c>
      <c r="I720" s="93">
        <f t="shared" si="57"/>
        <v>20.393939393939394</v>
      </c>
      <c r="J720" s="93">
        <v>2.262</v>
      </c>
      <c r="K720" s="69">
        <v>99</v>
      </c>
      <c r="L720" s="68">
        <v>488</v>
      </c>
      <c r="M720" s="93">
        <f t="shared" si="58"/>
        <v>4.9292929292929291</v>
      </c>
      <c r="N720" s="93">
        <v>0.64300000000000002</v>
      </c>
      <c r="O720" s="69">
        <v>99</v>
      </c>
      <c r="P720" s="181">
        <f t="shared" si="59"/>
        <v>4.1372950819672134</v>
      </c>
      <c r="Q720" s="77" t="s">
        <v>12269</v>
      </c>
      <c r="V720" s="84">
        <v>0.53333333333333333</v>
      </c>
      <c r="W720" s="85">
        <v>0.67708333333333337</v>
      </c>
      <c r="X720" s="86">
        <f t="shared" si="60"/>
        <v>0.14375000000000004</v>
      </c>
      <c r="AA720" s="29"/>
    </row>
    <row r="721" spans="1:27" x14ac:dyDescent="0.3">
      <c r="A721" s="183" t="s">
        <v>12287</v>
      </c>
      <c r="B721" s="68" t="s">
        <v>12288</v>
      </c>
      <c r="C721" s="2" t="s">
        <v>6</v>
      </c>
      <c r="D721" s="2">
        <v>72</v>
      </c>
      <c r="E721" s="6">
        <v>17547</v>
      </c>
      <c r="F721" s="7">
        <v>43992.503391203703</v>
      </c>
      <c r="G721" s="69" t="s">
        <v>4</v>
      </c>
      <c r="H721" s="68">
        <v>2947</v>
      </c>
      <c r="I721" s="93">
        <f t="shared" si="57"/>
        <v>29.767676767676768</v>
      </c>
      <c r="J721" s="93">
        <v>3.5190000000000001</v>
      </c>
      <c r="K721" s="69">
        <v>99</v>
      </c>
      <c r="L721" s="68">
        <v>767</v>
      </c>
      <c r="M721" s="93">
        <f t="shared" si="58"/>
        <v>7.7474747474747474</v>
      </c>
      <c r="N721" s="93">
        <v>0.95099999999999996</v>
      </c>
      <c r="O721" s="69">
        <v>99</v>
      </c>
      <c r="P721" s="181">
        <f t="shared" si="59"/>
        <v>3.8422425032594525</v>
      </c>
      <c r="Q721" s="77" t="s">
        <v>12269</v>
      </c>
      <c r="V721" s="84">
        <v>0.39861111111111108</v>
      </c>
      <c r="W721" s="85">
        <v>0.51388888888888895</v>
      </c>
      <c r="X721" s="86">
        <f t="shared" si="60"/>
        <v>0.11527777777777787</v>
      </c>
      <c r="AA721" s="29"/>
    </row>
    <row r="722" spans="1:27" x14ac:dyDescent="0.3">
      <c r="A722" s="183" t="s">
        <v>12289</v>
      </c>
      <c r="B722" s="68" t="s">
        <v>5530</v>
      </c>
      <c r="C722" s="2" t="s">
        <v>1</v>
      </c>
      <c r="D722" s="2">
        <v>50</v>
      </c>
      <c r="E722" s="6">
        <v>25545</v>
      </c>
      <c r="F722" s="7">
        <v>43992.594548611109</v>
      </c>
      <c r="G722" s="69" t="s">
        <v>4</v>
      </c>
      <c r="H722" s="68">
        <v>1772</v>
      </c>
      <c r="I722" s="93">
        <f t="shared" si="57"/>
        <v>17.72</v>
      </c>
      <c r="J722" s="93">
        <v>1.804</v>
      </c>
      <c r="K722" s="69">
        <v>100</v>
      </c>
      <c r="L722" s="68">
        <v>349</v>
      </c>
      <c r="M722" s="93">
        <f t="shared" si="58"/>
        <v>3.49</v>
      </c>
      <c r="N722" s="93">
        <v>0.59499999999999997</v>
      </c>
      <c r="O722" s="69">
        <v>100</v>
      </c>
      <c r="P722" s="181">
        <f t="shared" si="59"/>
        <v>5.0773638968481372</v>
      </c>
      <c r="Q722" s="77" t="s">
        <v>12290</v>
      </c>
      <c r="V722" s="84">
        <v>0.44861111111111113</v>
      </c>
      <c r="W722" s="85">
        <v>0.60416666666666663</v>
      </c>
      <c r="X722" s="86">
        <f t="shared" si="60"/>
        <v>0.1555555555555555</v>
      </c>
      <c r="AA722" s="29"/>
    </row>
    <row r="723" spans="1:27" x14ac:dyDescent="0.3">
      <c r="A723" s="183" t="s">
        <v>12291</v>
      </c>
      <c r="B723" s="68" t="s">
        <v>6226</v>
      </c>
      <c r="C723" s="2" t="s">
        <v>1</v>
      </c>
      <c r="D723" s="2">
        <v>36</v>
      </c>
      <c r="E723" s="6">
        <v>30825</v>
      </c>
      <c r="F723" s="7">
        <v>43992.602476851855</v>
      </c>
      <c r="G723" s="69" t="s">
        <v>4</v>
      </c>
      <c r="H723" s="68">
        <v>1051</v>
      </c>
      <c r="I723" s="93">
        <f t="shared" si="57"/>
        <v>10.51</v>
      </c>
      <c r="J723" s="93">
        <v>1.508</v>
      </c>
      <c r="K723" s="69">
        <v>100</v>
      </c>
      <c r="L723" s="68">
        <v>246</v>
      </c>
      <c r="M723" s="93">
        <f t="shared" si="58"/>
        <v>2.46</v>
      </c>
      <c r="N723" s="93">
        <v>0.52100000000000002</v>
      </c>
      <c r="O723" s="69">
        <v>100</v>
      </c>
      <c r="P723" s="181">
        <f t="shared" si="59"/>
        <v>4.2723577235772359</v>
      </c>
      <c r="Q723" s="77" t="s">
        <v>12269</v>
      </c>
      <c r="V723" s="84">
        <v>0.49861111111111112</v>
      </c>
      <c r="W723" s="85">
        <v>0.61805555555555558</v>
      </c>
      <c r="X723" s="86">
        <f t="shared" si="60"/>
        <v>0.11944444444444446</v>
      </c>
      <c r="AA723" s="29"/>
    </row>
    <row r="724" spans="1:27" x14ac:dyDescent="0.3">
      <c r="A724" s="183" t="s">
        <v>12292</v>
      </c>
      <c r="B724" s="68" t="s">
        <v>7258</v>
      </c>
      <c r="C724" s="2" t="s">
        <v>1</v>
      </c>
      <c r="D724" s="2">
        <v>75</v>
      </c>
      <c r="E724" s="6">
        <v>16463</v>
      </c>
      <c r="F724" s="7">
        <v>43992.625358796293</v>
      </c>
      <c r="G724" s="69" t="s">
        <v>4</v>
      </c>
      <c r="H724" s="68">
        <v>1465</v>
      </c>
      <c r="I724" s="93">
        <f t="shared" si="57"/>
        <v>14.65</v>
      </c>
      <c r="J724" s="93">
        <v>1.486</v>
      </c>
      <c r="K724" s="69">
        <v>100</v>
      </c>
      <c r="L724" s="68">
        <v>489</v>
      </c>
      <c r="M724" s="93">
        <f t="shared" si="58"/>
        <v>4.8899999999999997</v>
      </c>
      <c r="N724" s="93">
        <v>0.751</v>
      </c>
      <c r="O724" s="69">
        <v>100</v>
      </c>
      <c r="P724" s="181">
        <f t="shared" si="59"/>
        <v>2.9959100204498981</v>
      </c>
      <c r="Q724" s="77" t="s">
        <v>12269</v>
      </c>
      <c r="V724" s="84">
        <v>0.47013888888888888</v>
      </c>
      <c r="W724" s="85">
        <v>0.63402777777777775</v>
      </c>
      <c r="X724" s="86">
        <f t="shared" si="60"/>
        <v>0.16388888888888886</v>
      </c>
      <c r="AA724" s="29"/>
    </row>
    <row r="725" spans="1:27" x14ac:dyDescent="0.3">
      <c r="A725" s="183" t="s">
        <v>3279</v>
      </c>
      <c r="B725" s="68" t="s">
        <v>1791</v>
      </c>
      <c r="C725" s="2" t="s">
        <v>6</v>
      </c>
      <c r="D725" s="2">
        <v>68</v>
      </c>
      <c r="E725" s="6">
        <v>19100</v>
      </c>
      <c r="F725" s="7">
        <v>43992.630729166667</v>
      </c>
      <c r="G725" s="69" t="s">
        <v>4</v>
      </c>
      <c r="H725" s="68">
        <v>5471</v>
      </c>
      <c r="I725" s="93">
        <f t="shared" si="57"/>
        <v>55.262626262626263</v>
      </c>
      <c r="J725" s="93">
        <v>5.3789999999999996</v>
      </c>
      <c r="K725" s="69">
        <v>99</v>
      </c>
      <c r="L725" s="68">
        <v>791</v>
      </c>
      <c r="M725" s="93">
        <f t="shared" si="58"/>
        <v>7.9898989898989896</v>
      </c>
      <c r="N725" s="93">
        <v>1.0640000000000001</v>
      </c>
      <c r="O725" s="69">
        <v>99</v>
      </c>
      <c r="P725" s="181">
        <f t="shared" si="59"/>
        <v>6.9165613147914033</v>
      </c>
      <c r="Q725" s="77" t="s">
        <v>12269</v>
      </c>
      <c r="V725" s="84">
        <v>0.49583333333333335</v>
      </c>
      <c r="W725" s="85">
        <v>0.65972222222222221</v>
      </c>
      <c r="X725" s="86">
        <f t="shared" si="60"/>
        <v>0.16388888888888886</v>
      </c>
      <c r="AA725" s="29"/>
    </row>
    <row r="726" spans="1:27" x14ac:dyDescent="0.3">
      <c r="A726" s="183" t="s">
        <v>12293</v>
      </c>
      <c r="B726" s="68" t="s">
        <v>12294</v>
      </c>
      <c r="C726" s="2" t="s">
        <v>1</v>
      </c>
      <c r="D726" s="2">
        <v>57</v>
      </c>
      <c r="E726" s="6">
        <v>22811</v>
      </c>
      <c r="F726" s="7">
        <v>43992.661203703705</v>
      </c>
      <c r="G726" s="69" t="s">
        <v>4</v>
      </c>
      <c r="H726" s="68">
        <v>1744</v>
      </c>
      <c r="I726" s="93">
        <f t="shared" si="57"/>
        <v>17.616161616161616</v>
      </c>
      <c r="J726" s="93">
        <v>2.16</v>
      </c>
      <c r="K726" s="69">
        <v>99</v>
      </c>
      <c r="L726" s="68">
        <v>341</v>
      </c>
      <c r="M726" s="93">
        <f t="shared" si="58"/>
        <v>3.4444444444444446</v>
      </c>
      <c r="N726" s="93">
        <v>0.68799999999999994</v>
      </c>
      <c r="O726" s="69">
        <v>99</v>
      </c>
      <c r="P726" s="181">
        <f t="shared" si="59"/>
        <v>5.1143695014662756</v>
      </c>
      <c r="Q726" s="77" t="s">
        <v>12269</v>
      </c>
      <c r="V726" s="84">
        <v>0.50972222222222219</v>
      </c>
      <c r="W726" s="85">
        <v>0.67361111111111116</v>
      </c>
      <c r="X726" s="86">
        <f t="shared" si="60"/>
        <v>0.16388888888888897</v>
      </c>
      <c r="AA726" s="29"/>
    </row>
    <row r="727" spans="1:27" x14ac:dyDescent="0.3">
      <c r="A727" s="183" t="s">
        <v>12295</v>
      </c>
      <c r="B727" s="68" t="s">
        <v>12296</v>
      </c>
      <c r="C727" s="2" t="s">
        <v>1</v>
      </c>
      <c r="D727" s="2">
        <v>63</v>
      </c>
      <c r="E727" s="6">
        <v>20707</v>
      </c>
      <c r="F727" s="7">
        <v>43992.675393518519</v>
      </c>
      <c r="G727" s="69" t="s">
        <v>4</v>
      </c>
      <c r="H727" s="68">
        <v>1907</v>
      </c>
      <c r="I727" s="93">
        <f t="shared" si="57"/>
        <v>19.07</v>
      </c>
      <c r="J727" s="93">
        <v>2.35</v>
      </c>
      <c r="K727" s="69">
        <v>100</v>
      </c>
      <c r="L727" s="68">
        <v>382</v>
      </c>
      <c r="M727" s="93">
        <f t="shared" si="58"/>
        <v>3.82</v>
      </c>
      <c r="N727" s="93">
        <v>0.68700000000000006</v>
      </c>
      <c r="O727" s="69">
        <v>100</v>
      </c>
      <c r="P727" s="181">
        <f t="shared" si="59"/>
        <v>4.9921465968586389</v>
      </c>
      <c r="Q727" s="77" t="s">
        <v>12269</v>
      </c>
      <c r="V727" s="84">
        <v>0.53125</v>
      </c>
      <c r="W727" s="85">
        <v>0.6875</v>
      </c>
      <c r="X727" s="86">
        <f t="shared" si="60"/>
        <v>0.15625</v>
      </c>
      <c r="AA727" s="29"/>
    </row>
    <row r="728" spans="1:27" x14ac:dyDescent="0.3">
      <c r="A728" s="183" t="s">
        <v>12297</v>
      </c>
      <c r="B728" s="68" t="s">
        <v>12298</v>
      </c>
      <c r="C728" s="2" t="s">
        <v>1</v>
      </c>
      <c r="D728" s="2">
        <v>65</v>
      </c>
      <c r="E728" s="6">
        <v>20024</v>
      </c>
      <c r="F728" s="7">
        <v>43992.695150462961</v>
      </c>
      <c r="G728" s="69" t="s">
        <v>4</v>
      </c>
      <c r="H728" s="68">
        <v>2039</v>
      </c>
      <c r="I728" s="93">
        <f t="shared" si="57"/>
        <v>20.39</v>
      </c>
      <c r="J728" s="93">
        <v>1.7050000000000001</v>
      </c>
      <c r="K728" s="69">
        <v>100</v>
      </c>
      <c r="L728" s="68">
        <v>415</v>
      </c>
      <c r="M728" s="93">
        <f t="shared" si="58"/>
        <v>4.1500000000000004</v>
      </c>
      <c r="N728" s="93">
        <v>0.55700000000000005</v>
      </c>
      <c r="O728" s="69">
        <v>100</v>
      </c>
      <c r="P728" s="181">
        <f t="shared" si="59"/>
        <v>4.9132530120481928</v>
      </c>
      <c r="Q728" s="77" t="s">
        <v>12269</v>
      </c>
      <c r="V728" s="84">
        <v>0.53472222222222221</v>
      </c>
      <c r="W728" s="85">
        <v>0.70833333333333337</v>
      </c>
      <c r="X728" s="86">
        <f t="shared" si="60"/>
        <v>0.17361111111111116</v>
      </c>
      <c r="AA728" s="29"/>
    </row>
    <row r="729" spans="1:27" x14ac:dyDescent="0.3">
      <c r="A729" s="183" t="s">
        <v>12299</v>
      </c>
      <c r="B729" s="68" t="s">
        <v>12300</v>
      </c>
      <c r="C729" s="2" t="s">
        <v>6</v>
      </c>
      <c r="D729" s="2">
        <v>67</v>
      </c>
      <c r="E729" s="6">
        <v>19350</v>
      </c>
      <c r="F729" s="7">
        <v>43993.597430555557</v>
      </c>
      <c r="G729" s="69" t="s">
        <v>4</v>
      </c>
      <c r="H729" s="68">
        <v>2103</v>
      </c>
      <c r="I729" s="93">
        <f t="shared" si="57"/>
        <v>21.242424242424242</v>
      </c>
      <c r="J729" s="93">
        <v>1.5189999999999999</v>
      </c>
      <c r="K729" s="69">
        <v>99</v>
      </c>
      <c r="L729" s="68">
        <v>853</v>
      </c>
      <c r="M729" s="93">
        <f t="shared" si="58"/>
        <v>8.6161616161616159</v>
      </c>
      <c r="N729" s="93">
        <v>1.1040000000000001</v>
      </c>
      <c r="O729" s="69">
        <v>99</v>
      </c>
      <c r="P729" s="181">
        <f t="shared" si="59"/>
        <v>2.4654161781946073</v>
      </c>
      <c r="Q729" s="77" t="s">
        <v>12269</v>
      </c>
      <c r="V729" s="84">
        <v>0.46736111111111112</v>
      </c>
      <c r="W729" s="85">
        <v>0.60416666666666663</v>
      </c>
      <c r="X729" s="86">
        <f t="shared" si="60"/>
        <v>0.13680555555555551</v>
      </c>
      <c r="AA729" s="29"/>
    </row>
    <row r="730" spans="1:27" x14ac:dyDescent="0.3">
      <c r="A730" s="183" t="s">
        <v>12301</v>
      </c>
      <c r="B730" s="68" t="s">
        <v>12302</v>
      </c>
      <c r="C730" s="2" t="s">
        <v>6</v>
      </c>
      <c r="D730" s="2">
        <v>66</v>
      </c>
      <c r="E730" s="6">
        <v>19576</v>
      </c>
      <c r="F730" s="7">
        <v>43993.668935185182</v>
      </c>
      <c r="G730" s="69" t="s">
        <v>4</v>
      </c>
      <c r="H730" s="68">
        <v>1830</v>
      </c>
      <c r="I730" s="93">
        <f t="shared" si="57"/>
        <v>18.484848484848484</v>
      </c>
      <c r="J730" s="93">
        <v>2.2240000000000002</v>
      </c>
      <c r="K730" s="69">
        <v>99</v>
      </c>
      <c r="L730" s="68">
        <v>358</v>
      </c>
      <c r="M730" s="93">
        <f t="shared" si="58"/>
        <v>3.6161616161616164</v>
      </c>
      <c r="N730" s="93">
        <v>0.61799999999999999</v>
      </c>
      <c r="O730" s="69">
        <v>99</v>
      </c>
      <c r="P730" s="181">
        <f t="shared" si="59"/>
        <v>5.1117318435754182</v>
      </c>
      <c r="Q730" s="77" t="s">
        <v>12269</v>
      </c>
      <c r="V730" s="84">
        <v>0.50972222222222219</v>
      </c>
      <c r="W730" s="85">
        <v>0.68055555555555547</v>
      </c>
      <c r="X730" s="86">
        <f t="shared" si="60"/>
        <v>0.17083333333333328</v>
      </c>
      <c r="AA730" s="29"/>
    </row>
    <row r="731" spans="1:27" x14ac:dyDescent="0.3">
      <c r="A731" s="183" t="s">
        <v>12303</v>
      </c>
      <c r="B731" s="68" t="s">
        <v>12304</v>
      </c>
      <c r="C731" s="2" t="s">
        <v>1</v>
      </c>
      <c r="D731" s="2">
        <v>46</v>
      </c>
      <c r="E731" s="6">
        <v>27006</v>
      </c>
      <c r="F731" s="7">
        <v>43993.684467592589</v>
      </c>
      <c r="G731" s="69" t="s">
        <v>4</v>
      </c>
      <c r="H731" s="68">
        <v>1396</v>
      </c>
      <c r="I731" s="93">
        <f t="shared" si="57"/>
        <v>14.1010101010101</v>
      </c>
      <c r="J731" s="93">
        <v>2.0129999999999999</v>
      </c>
      <c r="K731" s="69">
        <v>99</v>
      </c>
      <c r="L731" s="68">
        <v>314</v>
      </c>
      <c r="M731" s="93">
        <f t="shared" si="58"/>
        <v>3.1717171717171717</v>
      </c>
      <c r="N731" s="93">
        <v>0.64</v>
      </c>
      <c r="O731" s="69">
        <v>99</v>
      </c>
      <c r="P731" s="181">
        <f t="shared" si="59"/>
        <v>4.4458598726114644</v>
      </c>
      <c r="Q731" s="77" t="s">
        <v>12269</v>
      </c>
      <c r="V731" s="84">
        <v>0.52638888888888891</v>
      </c>
      <c r="W731" s="85">
        <v>0.70138888888888884</v>
      </c>
      <c r="X731" s="86">
        <f t="shared" si="60"/>
        <v>0.17499999999999993</v>
      </c>
      <c r="AA731" s="29"/>
    </row>
    <row r="732" spans="1:27" x14ac:dyDescent="0.3">
      <c r="A732" s="183" t="s">
        <v>12305</v>
      </c>
      <c r="B732" s="68" t="s">
        <v>7586</v>
      </c>
      <c r="C732" s="2" t="s">
        <v>1</v>
      </c>
      <c r="D732" s="2">
        <v>63</v>
      </c>
      <c r="E732" s="6">
        <v>20795</v>
      </c>
      <c r="F732" s="7">
        <v>43994.508715277778</v>
      </c>
      <c r="G732" s="69" t="s">
        <v>4</v>
      </c>
      <c r="H732" s="68">
        <v>2706</v>
      </c>
      <c r="I732" s="93">
        <f t="shared" si="57"/>
        <v>27.333333333333332</v>
      </c>
      <c r="J732" s="93">
        <v>1.7549999999999999</v>
      </c>
      <c r="K732" s="69">
        <v>99</v>
      </c>
      <c r="L732" s="68">
        <v>766</v>
      </c>
      <c r="M732" s="93">
        <f t="shared" si="58"/>
        <v>7.737373737373737</v>
      </c>
      <c r="N732" s="93">
        <v>1.036</v>
      </c>
      <c r="O732" s="69">
        <v>99</v>
      </c>
      <c r="P732" s="181">
        <f t="shared" si="59"/>
        <v>3.5326370757180157</v>
      </c>
      <c r="Q732" s="77" t="s">
        <v>12269</v>
      </c>
      <c r="V732" s="84">
        <v>0.3923611111111111</v>
      </c>
      <c r="W732" s="85">
        <v>0.51666666666666672</v>
      </c>
      <c r="X732" s="86">
        <f t="shared" si="60"/>
        <v>0.12430555555555561</v>
      </c>
      <c r="AA732" s="29"/>
    </row>
    <row r="733" spans="1:27" x14ac:dyDescent="0.3">
      <c r="A733" s="183" t="s">
        <v>12306</v>
      </c>
      <c r="B733" s="68" t="s">
        <v>7027</v>
      </c>
      <c r="C733" s="2" t="s">
        <v>1</v>
      </c>
      <c r="D733" s="2">
        <v>40</v>
      </c>
      <c r="E733" s="6">
        <v>29159</v>
      </c>
      <c r="F733" s="7">
        <v>43994.521111111113</v>
      </c>
      <c r="G733" s="69" t="s">
        <v>4</v>
      </c>
      <c r="H733" s="68">
        <v>1874</v>
      </c>
      <c r="I733" s="93">
        <f t="shared" si="57"/>
        <v>18.739999999999998</v>
      </c>
      <c r="J733" s="93">
        <v>1.587</v>
      </c>
      <c r="K733" s="69">
        <v>100</v>
      </c>
      <c r="L733" s="68">
        <v>471</v>
      </c>
      <c r="M733" s="93">
        <f t="shared" si="58"/>
        <v>4.71</v>
      </c>
      <c r="N733" s="93">
        <v>0.57399999999999995</v>
      </c>
      <c r="O733" s="69">
        <v>100</v>
      </c>
      <c r="P733" s="181">
        <f t="shared" si="59"/>
        <v>3.9787685774946917</v>
      </c>
      <c r="Q733" s="77" t="s">
        <v>12269</v>
      </c>
      <c r="V733" s="84">
        <v>0.40138888888888885</v>
      </c>
      <c r="W733" s="85">
        <v>0.53472222222222221</v>
      </c>
      <c r="X733" s="86">
        <f t="shared" si="60"/>
        <v>0.13333333333333336</v>
      </c>
      <c r="AA733" s="29"/>
    </row>
    <row r="734" spans="1:27" x14ac:dyDescent="0.3">
      <c r="A734" s="183" t="s">
        <v>12307</v>
      </c>
      <c r="B734" s="68" t="s">
        <v>12308</v>
      </c>
      <c r="C734" s="2" t="s">
        <v>1</v>
      </c>
      <c r="D734" s="2">
        <v>46</v>
      </c>
      <c r="E734" s="6">
        <v>27075</v>
      </c>
      <c r="F734" s="7">
        <v>43994.532060185185</v>
      </c>
      <c r="G734" s="69" t="s">
        <v>4</v>
      </c>
      <c r="H734" s="68">
        <v>2219</v>
      </c>
      <c r="I734" s="93">
        <f t="shared" si="57"/>
        <v>22.414141414141415</v>
      </c>
      <c r="J734" s="93">
        <v>2.343</v>
      </c>
      <c r="K734" s="69">
        <v>99</v>
      </c>
      <c r="L734" s="68">
        <v>458</v>
      </c>
      <c r="M734" s="93">
        <f t="shared" si="58"/>
        <v>4.6262626262626263</v>
      </c>
      <c r="N734" s="93">
        <v>0.58199999999999996</v>
      </c>
      <c r="O734" s="69">
        <v>99</v>
      </c>
      <c r="P734" s="181">
        <f t="shared" si="59"/>
        <v>4.8449781659388647</v>
      </c>
      <c r="Q734" s="77" t="s">
        <v>12269</v>
      </c>
      <c r="V734" s="84">
        <v>0.41111111111111115</v>
      </c>
      <c r="W734" s="85">
        <v>0.54861111111111105</v>
      </c>
      <c r="X734" s="86">
        <f t="shared" si="60"/>
        <v>0.1374999999999999</v>
      </c>
      <c r="AA734" s="29"/>
    </row>
    <row r="735" spans="1:27" x14ac:dyDescent="0.3">
      <c r="A735" s="183" t="s">
        <v>12309</v>
      </c>
      <c r="B735" s="68" t="s">
        <v>12310</v>
      </c>
      <c r="C735" s="2" t="s">
        <v>6</v>
      </c>
      <c r="D735" s="2">
        <v>17</v>
      </c>
      <c r="E735" s="6">
        <v>37624</v>
      </c>
      <c r="F735" s="7">
        <v>43994.549050925925</v>
      </c>
      <c r="G735" s="69" t="s">
        <v>4</v>
      </c>
      <c r="H735" s="68">
        <v>669</v>
      </c>
      <c r="I735" s="93">
        <f t="shared" si="57"/>
        <v>6.69</v>
      </c>
      <c r="J735" s="93">
        <v>0.84899999999999998</v>
      </c>
      <c r="K735" s="69">
        <v>100</v>
      </c>
      <c r="L735" s="68">
        <v>201</v>
      </c>
      <c r="M735" s="93">
        <f t="shared" si="58"/>
        <v>2.0099999999999998</v>
      </c>
      <c r="N735" s="93">
        <v>0.36199999999999999</v>
      </c>
      <c r="O735" s="69">
        <v>100</v>
      </c>
      <c r="P735" s="181">
        <f t="shared" si="59"/>
        <v>3.3283582089552244</v>
      </c>
      <c r="Q735" s="77" t="s">
        <v>12269</v>
      </c>
      <c r="V735" s="84">
        <v>0.40763888888888888</v>
      </c>
      <c r="W735" s="85">
        <v>0.56319444444444444</v>
      </c>
      <c r="X735" s="86">
        <f t="shared" si="60"/>
        <v>0.15555555555555556</v>
      </c>
      <c r="AA735" s="32"/>
    </row>
    <row r="736" spans="1:27" x14ac:dyDescent="0.3">
      <c r="A736" s="183" t="s">
        <v>12311</v>
      </c>
      <c r="B736" s="68" t="s">
        <v>12312</v>
      </c>
      <c r="C736" s="2" t="s">
        <v>1</v>
      </c>
      <c r="D736" s="2">
        <v>46</v>
      </c>
      <c r="E736" s="6">
        <v>27044</v>
      </c>
      <c r="F736" s="7">
        <v>43994.572002314817</v>
      </c>
      <c r="G736" s="69" t="s">
        <v>4</v>
      </c>
      <c r="H736" s="68">
        <v>1480</v>
      </c>
      <c r="I736" s="93">
        <f t="shared" si="57"/>
        <v>14.8</v>
      </c>
      <c r="J736" s="93">
        <v>1.044</v>
      </c>
      <c r="K736" s="69">
        <v>100</v>
      </c>
      <c r="L736" s="68">
        <v>447</v>
      </c>
      <c r="M736" s="93">
        <f t="shared" si="58"/>
        <v>4.47</v>
      </c>
      <c r="N736" s="93">
        <v>0.87</v>
      </c>
      <c r="O736" s="69">
        <v>100</v>
      </c>
      <c r="P736" s="181">
        <f t="shared" si="59"/>
        <v>3.3109619686800897</v>
      </c>
      <c r="Q736" s="77" t="s">
        <v>12269</v>
      </c>
      <c r="V736" s="84">
        <v>0.43263888888888885</v>
      </c>
      <c r="W736" s="85">
        <v>0.57638888888888895</v>
      </c>
      <c r="X736" s="86">
        <f t="shared" si="60"/>
        <v>0.1437500000000001</v>
      </c>
      <c r="AA736" s="29"/>
    </row>
    <row r="737" spans="1:27" x14ac:dyDescent="0.3">
      <c r="A737" s="183" t="s">
        <v>12313</v>
      </c>
      <c r="B737" s="68" t="s">
        <v>12314</v>
      </c>
      <c r="C737" s="2" t="s">
        <v>1</v>
      </c>
      <c r="D737" s="2">
        <v>54</v>
      </c>
      <c r="E737" s="6">
        <v>24136</v>
      </c>
      <c r="F737" s="7">
        <v>43994.584699074076</v>
      </c>
      <c r="G737" s="69" t="s">
        <v>4</v>
      </c>
      <c r="H737" s="68">
        <v>2036</v>
      </c>
      <c r="I737" s="93">
        <f t="shared" si="57"/>
        <v>20.36</v>
      </c>
      <c r="J737" s="93">
        <v>1.9359999999999999</v>
      </c>
      <c r="K737" s="69">
        <v>100</v>
      </c>
      <c r="L737" s="68">
        <v>483</v>
      </c>
      <c r="M737" s="93">
        <f t="shared" si="58"/>
        <v>4.83</v>
      </c>
      <c r="N737" s="93">
        <v>0.76600000000000001</v>
      </c>
      <c r="O737" s="69">
        <v>100</v>
      </c>
      <c r="P737" s="181">
        <f t="shared" si="59"/>
        <v>4.2153209109730847</v>
      </c>
      <c r="Q737" s="77" t="s">
        <v>12269</v>
      </c>
      <c r="V737" s="84">
        <v>0.46388888888888885</v>
      </c>
      <c r="W737" s="85">
        <v>0.59722222222222221</v>
      </c>
      <c r="X737" s="86">
        <f t="shared" si="60"/>
        <v>0.13333333333333336</v>
      </c>
      <c r="AA737" s="29"/>
    </row>
    <row r="738" spans="1:27" x14ac:dyDescent="0.3">
      <c r="A738" s="183" t="s">
        <v>12315</v>
      </c>
      <c r="B738" s="68" t="s">
        <v>529</v>
      </c>
      <c r="C738" s="2" t="s">
        <v>1</v>
      </c>
      <c r="D738" s="2">
        <v>58</v>
      </c>
      <c r="E738" s="6">
        <v>22683</v>
      </c>
      <c r="F738" s="7">
        <v>43994.592326388891</v>
      </c>
      <c r="G738" s="69" t="s">
        <v>4</v>
      </c>
      <c r="H738" s="68">
        <v>3321</v>
      </c>
      <c r="I738" s="93">
        <f t="shared" si="57"/>
        <v>33.545454545454547</v>
      </c>
      <c r="J738" s="93">
        <v>3.081</v>
      </c>
      <c r="K738" s="69">
        <v>99</v>
      </c>
      <c r="L738" s="68">
        <v>527</v>
      </c>
      <c r="M738" s="93">
        <f t="shared" si="58"/>
        <v>5.3232323232323235</v>
      </c>
      <c r="N738" s="93">
        <v>0.78</v>
      </c>
      <c r="O738" s="69">
        <v>99</v>
      </c>
      <c r="P738" s="181">
        <f t="shared" si="59"/>
        <v>6.3017077798861481</v>
      </c>
      <c r="Q738" s="77" t="s">
        <v>12269</v>
      </c>
      <c r="V738" s="84">
        <v>0.4694444444444445</v>
      </c>
      <c r="W738" s="85">
        <v>0.61458333333333337</v>
      </c>
      <c r="X738" s="86">
        <f t="shared" si="60"/>
        <v>0.14513888888888887</v>
      </c>
      <c r="AA738" s="29"/>
    </row>
    <row r="739" spans="1:27" x14ac:dyDescent="0.3">
      <c r="A739" s="183" t="s">
        <v>12316</v>
      </c>
      <c r="B739" s="68" t="s">
        <v>6121</v>
      </c>
      <c r="C739" s="2" t="s">
        <v>1</v>
      </c>
      <c r="D739" s="2">
        <v>48</v>
      </c>
      <c r="E739" s="6">
        <v>26328</v>
      </c>
      <c r="F739" s="7">
        <v>43994.615439814814</v>
      </c>
      <c r="G739" s="69" t="s">
        <v>4</v>
      </c>
      <c r="H739" s="68">
        <v>1531</v>
      </c>
      <c r="I739" s="93">
        <f t="shared" si="57"/>
        <v>15.464646464646465</v>
      </c>
      <c r="J739" s="93">
        <v>1.2230000000000001</v>
      </c>
      <c r="K739" s="69">
        <v>99</v>
      </c>
      <c r="L739" s="68">
        <v>434</v>
      </c>
      <c r="M739" s="93">
        <f t="shared" si="58"/>
        <v>4.3838383838383841</v>
      </c>
      <c r="N739" s="93">
        <v>0.72399999999999998</v>
      </c>
      <c r="O739" s="69">
        <v>99</v>
      </c>
      <c r="P739" s="181">
        <f t="shared" si="59"/>
        <v>3.5276497695852536</v>
      </c>
      <c r="Q739" s="77" t="s">
        <v>12269</v>
      </c>
      <c r="V739" s="84">
        <v>0.47916666666666669</v>
      </c>
      <c r="W739" s="85">
        <v>0.62638888888888888</v>
      </c>
      <c r="X739" s="86">
        <f t="shared" si="60"/>
        <v>0.1472222222222222</v>
      </c>
      <c r="AA739" s="29"/>
    </row>
    <row r="740" spans="1:27" x14ac:dyDescent="0.3">
      <c r="A740" s="183" t="s">
        <v>12317</v>
      </c>
      <c r="B740" s="68" t="s">
        <v>12318</v>
      </c>
      <c r="C740" s="2" t="s">
        <v>6</v>
      </c>
      <c r="D740" s="2">
        <v>27</v>
      </c>
      <c r="E740" s="6">
        <v>33822</v>
      </c>
      <c r="F740" s="7">
        <v>43994.625509259262</v>
      </c>
      <c r="G740" s="69" t="s">
        <v>4</v>
      </c>
      <c r="H740" s="68">
        <v>830</v>
      </c>
      <c r="I740" s="93">
        <f t="shared" si="57"/>
        <v>8.3000000000000007</v>
      </c>
      <c r="J740" s="93">
        <v>0.90500000000000003</v>
      </c>
      <c r="K740" s="69">
        <v>100</v>
      </c>
      <c r="L740" s="68">
        <v>260</v>
      </c>
      <c r="M740" s="93">
        <f t="shared" si="58"/>
        <v>2.6</v>
      </c>
      <c r="N740" s="93">
        <v>0.62</v>
      </c>
      <c r="O740" s="69">
        <v>100</v>
      </c>
      <c r="P740" s="181">
        <f t="shared" si="59"/>
        <v>3.1923076923076925</v>
      </c>
      <c r="Q740" s="77" t="s">
        <v>12269</v>
      </c>
      <c r="V740" s="84">
        <v>0.4826388888888889</v>
      </c>
      <c r="W740" s="85">
        <v>0.64583333333333337</v>
      </c>
      <c r="X740" s="86">
        <f t="shared" si="60"/>
        <v>0.16319444444444448</v>
      </c>
      <c r="AA740" s="29"/>
    </row>
    <row r="741" spans="1:27" x14ac:dyDescent="0.3">
      <c r="A741" s="183" t="s">
        <v>12321</v>
      </c>
      <c r="B741" s="68" t="s">
        <v>12322</v>
      </c>
      <c r="C741" s="2" t="s">
        <v>6</v>
      </c>
      <c r="D741" s="2">
        <v>29</v>
      </c>
      <c r="E741" s="6">
        <v>33305</v>
      </c>
      <c r="F741" s="7">
        <v>43997.506782407407</v>
      </c>
      <c r="G741" s="69" t="s">
        <v>553</v>
      </c>
      <c r="H741" s="68">
        <v>971</v>
      </c>
      <c r="I741" s="93">
        <f t="shared" si="57"/>
        <v>9.7100000000000009</v>
      </c>
      <c r="J741" s="93">
        <v>0.75600000000000001</v>
      </c>
      <c r="K741" s="69">
        <v>100</v>
      </c>
      <c r="L741" s="68">
        <v>460</v>
      </c>
      <c r="M741" s="93">
        <f t="shared" si="58"/>
        <v>4.5999999999999996</v>
      </c>
      <c r="N741" s="93">
        <v>0.58599999999999997</v>
      </c>
      <c r="O741" s="69">
        <v>100</v>
      </c>
      <c r="P741" s="181">
        <f t="shared" si="59"/>
        <v>2.1108695652173917</v>
      </c>
      <c r="Q741" s="77" t="s">
        <v>12269</v>
      </c>
      <c r="V741" s="84">
        <v>0.3840277777777778</v>
      </c>
      <c r="W741" s="85">
        <v>0.51736111111111105</v>
      </c>
      <c r="X741" s="86">
        <f t="shared" si="60"/>
        <v>0.13333333333333325</v>
      </c>
      <c r="AA741" s="29"/>
    </row>
    <row r="742" spans="1:27" x14ac:dyDescent="0.3">
      <c r="A742" s="183" t="s">
        <v>2756</v>
      </c>
      <c r="B742" s="68" t="s">
        <v>1619</v>
      </c>
      <c r="C742" s="2" t="s">
        <v>6</v>
      </c>
      <c r="D742" s="2">
        <v>81</v>
      </c>
      <c r="E742" s="6">
        <v>14353</v>
      </c>
      <c r="F742" s="7">
        <v>43997.529097222221</v>
      </c>
      <c r="G742" s="69" t="s">
        <v>4</v>
      </c>
      <c r="H742" s="68">
        <v>2255</v>
      </c>
      <c r="I742" s="93">
        <f t="shared" si="57"/>
        <v>22.55</v>
      </c>
      <c r="J742" s="93">
        <v>1.877</v>
      </c>
      <c r="K742" s="69">
        <v>100</v>
      </c>
      <c r="L742" s="68">
        <v>730</v>
      </c>
      <c r="M742" s="93">
        <f t="shared" si="58"/>
        <v>7.3</v>
      </c>
      <c r="N742" s="93">
        <v>0.61099999999999999</v>
      </c>
      <c r="O742" s="69">
        <v>100</v>
      </c>
      <c r="P742" s="181">
        <f t="shared" si="59"/>
        <v>3.0890410958904111</v>
      </c>
      <c r="Q742" s="77" t="s">
        <v>12269</v>
      </c>
      <c r="V742" s="84">
        <v>0.40416666666666662</v>
      </c>
      <c r="W742" s="85">
        <v>0.54166666666666663</v>
      </c>
      <c r="X742" s="86">
        <f t="shared" si="60"/>
        <v>0.13750000000000001</v>
      </c>
      <c r="AA742" s="29"/>
    </row>
    <row r="743" spans="1:27" x14ac:dyDescent="0.3">
      <c r="A743" s="183" t="s">
        <v>12323</v>
      </c>
      <c r="B743" s="68" t="s">
        <v>12324</v>
      </c>
      <c r="C743" s="2" t="s">
        <v>6</v>
      </c>
      <c r="D743" s="2">
        <v>78</v>
      </c>
      <c r="E743" s="6">
        <v>15340</v>
      </c>
      <c r="F743" s="7">
        <v>43997.544178240743</v>
      </c>
      <c r="G743" s="69" t="s">
        <v>4</v>
      </c>
      <c r="H743" s="68">
        <v>2710</v>
      </c>
      <c r="I743" s="93">
        <f t="shared" si="57"/>
        <v>27.1</v>
      </c>
      <c r="J743" s="93">
        <v>1.3069999999999999</v>
      </c>
      <c r="K743" s="69">
        <v>100</v>
      </c>
      <c r="L743" s="68">
        <v>1016</v>
      </c>
      <c r="M743" s="93">
        <f t="shared" si="58"/>
        <v>10.16</v>
      </c>
      <c r="N743" s="93">
        <v>0.98199999999999998</v>
      </c>
      <c r="O743" s="69">
        <v>100</v>
      </c>
      <c r="P743" s="181">
        <f t="shared" si="59"/>
        <v>2.6673228346456694</v>
      </c>
      <c r="Q743" s="77" t="s">
        <v>12269</v>
      </c>
      <c r="V743" s="84">
        <v>0.41180555555555554</v>
      </c>
      <c r="W743" s="85">
        <v>0.5625</v>
      </c>
      <c r="X743" s="86">
        <f t="shared" si="60"/>
        <v>0.15069444444444446</v>
      </c>
      <c r="AA743" s="29"/>
    </row>
    <row r="744" spans="1:27" x14ac:dyDescent="0.3">
      <c r="A744" s="183" t="s">
        <v>12325</v>
      </c>
      <c r="B744" s="68" t="s">
        <v>4027</v>
      </c>
      <c r="C744" s="2" t="s">
        <v>1</v>
      </c>
      <c r="D744" s="2">
        <v>65</v>
      </c>
      <c r="E744" s="6">
        <v>20017</v>
      </c>
      <c r="F744" s="7">
        <v>43997.558877314812</v>
      </c>
      <c r="G744" s="69" t="s">
        <v>4</v>
      </c>
      <c r="H744" s="68">
        <v>2142</v>
      </c>
      <c r="I744" s="93">
        <f t="shared" si="57"/>
        <v>21.636363636363637</v>
      </c>
      <c r="J744" s="93">
        <v>2.6589999999999998</v>
      </c>
      <c r="K744" s="69">
        <v>99</v>
      </c>
      <c r="L744" s="68">
        <v>595</v>
      </c>
      <c r="M744" s="93">
        <f t="shared" si="58"/>
        <v>6.0101010101010104</v>
      </c>
      <c r="N744" s="93">
        <v>1.0149999999999999</v>
      </c>
      <c r="O744" s="69">
        <v>99</v>
      </c>
      <c r="P744" s="181">
        <f t="shared" si="59"/>
        <v>3.6</v>
      </c>
      <c r="Q744" s="77" t="s">
        <v>12269</v>
      </c>
      <c r="V744" s="84">
        <v>0.4201388888888889</v>
      </c>
      <c r="W744" s="85">
        <v>0.57291666666666663</v>
      </c>
      <c r="X744" s="86">
        <f t="shared" si="60"/>
        <v>0.15277777777777773</v>
      </c>
      <c r="AA744" s="29"/>
    </row>
    <row r="745" spans="1:27" x14ac:dyDescent="0.3">
      <c r="A745" s="183" t="s">
        <v>12326</v>
      </c>
      <c r="B745" s="68" t="s">
        <v>12327</v>
      </c>
      <c r="C745" s="2" t="s">
        <v>1</v>
      </c>
      <c r="D745" s="2">
        <v>63</v>
      </c>
      <c r="E745" s="6">
        <v>20622</v>
      </c>
      <c r="F745" s="7">
        <v>43997.576608796298</v>
      </c>
      <c r="G745" s="69" t="s">
        <v>4</v>
      </c>
      <c r="H745" s="68">
        <v>1399</v>
      </c>
      <c r="I745" s="93">
        <f t="shared" si="57"/>
        <v>13.99</v>
      </c>
      <c r="J745" s="93">
        <v>1.784</v>
      </c>
      <c r="K745" s="69">
        <v>100</v>
      </c>
      <c r="L745" s="68">
        <v>405</v>
      </c>
      <c r="M745" s="93">
        <f t="shared" si="58"/>
        <v>4.05</v>
      </c>
      <c r="N745" s="93">
        <v>0.89200000000000002</v>
      </c>
      <c r="O745" s="69">
        <v>100</v>
      </c>
      <c r="P745" s="181">
        <f t="shared" si="59"/>
        <v>3.4543209876543211</v>
      </c>
      <c r="Q745" s="77" t="s">
        <v>12269</v>
      </c>
      <c r="V745" s="84">
        <v>0.44097222222222227</v>
      </c>
      <c r="W745" s="85">
        <v>0.60416666666666663</v>
      </c>
      <c r="X745" s="86">
        <f t="shared" si="60"/>
        <v>0.16319444444444436</v>
      </c>
      <c r="AA745" s="29"/>
    </row>
    <row r="746" spans="1:27" x14ac:dyDescent="0.3">
      <c r="A746" s="183" t="s">
        <v>12328</v>
      </c>
      <c r="B746" s="68" t="s">
        <v>12329</v>
      </c>
      <c r="C746" s="2" t="s">
        <v>1</v>
      </c>
      <c r="D746" s="2">
        <v>51</v>
      </c>
      <c r="E746" s="6">
        <v>25246</v>
      </c>
      <c r="F746" s="7">
        <v>43997.599780092591</v>
      </c>
      <c r="G746" s="69" t="s">
        <v>4</v>
      </c>
      <c r="H746" s="68">
        <v>1814</v>
      </c>
      <c r="I746" s="93">
        <f t="shared" si="57"/>
        <v>18.14</v>
      </c>
      <c r="J746" s="93">
        <v>1.385</v>
      </c>
      <c r="K746" s="69">
        <v>100</v>
      </c>
      <c r="L746" s="68">
        <v>470</v>
      </c>
      <c r="M746" s="93">
        <f t="shared" si="58"/>
        <v>4.7</v>
      </c>
      <c r="N746" s="93">
        <v>0.59499999999999997</v>
      </c>
      <c r="O746" s="69">
        <v>100</v>
      </c>
      <c r="P746" s="181">
        <f t="shared" si="59"/>
        <v>3.8595744680851065</v>
      </c>
      <c r="Q746" s="77" t="s">
        <v>12269</v>
      </c>
      <c r="V746" s="84">
        <v>0.46319444444444446</v>
      </c>
      <c r="W746" s="85">
        <v>0.61319444444444449</v>
      </c>
      <c r="X746" s="86">
        <f t="shared" si="60"/>
        <v>0.15000000000000002</v>
      </c>
      <c r="AA746" s="29"/>
    </row>
    <row r="747" spans="1:27" x14ac:dyDescent="0.3">
      <c r="A747" s="183" t="s">
        <v>12330</v>
      </c>
      <c r="B747" s="68" t="s">
        <v>6132</v>
      </c>
      <c r="C747" s="2" t="s">
        <v>1</v>
      </c>
      <c r="D747" s="2">
        <v>52</v>
      </c>
      <c r="E747" s="6">
        <v>24948</v>
      </c>
      <c r="F747" s="7">
        <v>43997.616898148146</v>
      </c>
      <c r="G747" s="69" t="s">
        <v>4</v>
      </c>
      <c r="H747" s="68">
        <v>3584</v>
      </c>
      <c r="I747" s="93">
        <f t="shared" si="57"/>
        <v>36.202020202020201</v>
      </c>
      <c r="J747" s="93">
        <v>3.8620000000000001</v>
      </c>
      <c r="K747" s="69">
        <v>99</v>
      </c>
      <c r="L747" s="68">
        <v>419</v>
      </c>
      <c r="M747" s="93">
        <f t="shared" si="58"/>
        <v>4.2323232323232327</v>
      </c>
      <c r="N747" s="93">
        <v>0.69699999999999995</v>
      </c>
      <c r="O747" s="69">
        <v>99</v>
      </c>
      <c r="P747" s="181">
        <f t="shared" si="59"/>
        <v>8.5536992840095447</v>
      </c>
      <c r="Q747" s="77" t="s">
        <v>12269</v>
      </c>
      <c r="V747" s="84">
        <v>0.4861111111111111</v>
      </c>
      <c r="W747" s="85">
        <v>0.625</v>
      </c>
      <c r="X747" s="86">
        <f t="shared" si="60"/>
        <v>0.1388888888888889</v>
      </c>
      <c r="AA747" s="29"/>
    </row>
    <row r="748" spans="1:27" x14ac:dyDescent="0.3">
      <c r="A748" s="183" t="s">
        <v>12331</v>
      </c>
      <c r="B748" s="68" t="s">
        <v>12332</v>
      </c>
      <c r="C748" s="2" t="s">
        <v>1</v>
      </c>
      <c r="D748" s="2">
        <v>15</v>
      </c>
      <c r="E748" s="6">
        <v>38386</v>
      </c>
      <c r="F748" s="7">
        <v>43997.6325462963</v>
      </c>
      <c r="G748" s="69" t="s">
        <v>4</v>
      </c>
      <c r="H748" s="68">
        <v>1198</v>
      </c>
      <c r="I748" s="93">
        <f t="shared" si="57"/>
        <v>12.1010101010101</v>
      </c>
      <c r="J748" s="93">
        <v>1.1559999999999999</v>
      </c>
      <c r="K748" s="69">
        <v>99</v>
      </c>
      <c r="L748" s="68">
        <v>357</v>
      </c>
      <c r="M748" s="93">
        <f t="shared" si="58"/>
        <v>3.606060606060606</v>
      </c>
      <c r="N748" s="93">
        <v>0.58599999999999997</v>
      </c>
      <c r="O748" s="69">
        <v>99</v>
      </c>
      <c r="P748" s="181">
        <f t="shared" si="59"/>
        <v>3.3557422969187676</v>
      </c>
      <c r="Q748" s="77" t="s">
        <v>12269</v>
      </c>
      <c r="V748" s="84">
        <v>0.50208333333333333</v>
      </c>
      <c r="W748" s="85">
        <v>0.64236111111111105</v>
      </c>
      <c r="X748" s="86">
        <f t="shared" si="60"/>
        <v>0.14027777777777772</v>
      </c>
      <c r="AA748" s="32"/>
    </row>
    <row r="749" spans="1:27" x14ac:dyDescent="0.3">
      <c r="A749" s="183" t="s">
        <v>3645</v>
      </c>
      <c r="B749" s="68" t="s">
        <v>118</v>
      </c>
      <c r="C749" s="2" t="s">
        <v>1</v>
      </c>
      <c r="D749" s="2">
        <v>49</v>
      </c>
      <c r="E749" s="6">
        <v>26026</v>
      </c>
      <c r="F749" s="7">
        <v>43998.503969907404</v>
      </c>
      <c r="G749" s="69" t="s">
        <v>4</v>
      </c>
      <c r="H749" s="68">
        <v>1472</v>
      </c>
      <c r="I749" s="93">
        <f t="shared" si="57"/>
        <v>14.868686868686869</v>
      </c>
      <c r="J749" s="93">
        <v>1.5089999999999999</v>
      </c>
      <c r="K749" s="69">
        <v>99</v>
      </c>
      <c r="L749" s="68">
        <v>351</v>
      </c>
      <c r="M749" s="93">
        <f t="shared" si="58"/>
        <v>3.5454545454545454</v>
      </c>
      <c r="N749" s="93">
        <v>0.67400000000000004</v>
      </c>
      <c r="O749" s="69">
        <v>99</v>
      </c>
      <c r="P749" s="181">
        <f t="shared" si="59"/>
        <v>4.1937321937321936</v>
      </c>
      <c r="Q749" s="77" t="s">
        <v>12269</v>
      </c>
      <c r="V749" s="84">
        <v>0.38125000000000003</v>
      </c>
      <c r="W749" s="85">
        <v>0.51388888888888895</v>
      </c>
      <c r="X749" s="86">
        <f t="shared" si="60"/>
        <v>0.13263888888888892</v>
      </c>
      <c r="AA749" s="29"/>
    </row>
    <row r="750" spans="1:27" x14ac:dyDescent="0.3">
      <c r="A750" s="183" t="s">
        <v>12333</v>
      </c>
      <c r="B750" s="68" t="s">
        <v>12334</v>
      </c>
      <c r="C750" s="2" t="s">
        <v>6</v>
      </c>
      <c r="D750" s="2">
        <v>52</v>
      </c>
      <c r="E750" s="6">
        <v>24795</v>
      </c>
      <c r="F750" s="7">
        <v>43998.522916666669</v>
      </c>
      <c r="G750" s="69" t="s">
        <v>4</v>
      </c>
      <c r="H750" s="68">
        <v>2151</v>
      </c>
      <c r="I750" s="93">
        <f t="shared" si="57"/>
        <v>21.727272727272727</v>
      </c>
      <c r="J750" s="93">
        <v>1.9630000000000001</v>
      </c>
      <c r="K750" s="69">
        <v>99</v>
      </c>
      <c r="L750" s="68">
        <v>1020</v>
      </c>
      <c r="M750" s="93">
        <f t="shared" si="58"/>
        <v>10.303030303030303</v>
      </c>
      <c r="N750" s="93">
        <v>1.173</v>
      </c>
      <c r="O750" s="69">
        <v>99</v>
      </c>
      <c r="P750" s="181">
        <f t="shared" si="59"/>
        <v>2.1088235294117648</v>
      </c>
      <c r="Q750" s="77" t="s">
        <v>12269</v>
      </c>
      <c r="V750" s="84">
        <v>0.38194444444444442</v>
      </c>
      <c r="W750" s="85">
        <v>0.54166666666666663</v>
      </c>
      <c r="X750" s="86">
        <f t="shared" si="60"/>
        <v>0.15972222222222221</v>
      </c>
      <c r="AA750" s="29"/>
    </row>
    <row r="751" spans="1:27" x14ac:dyDescent="0.3">
      <c r="A751" s="183" t="s">
        <v>12335</v>
      </c>
      <c r="B751" s="68" t="s">
        <v>12336</v>
      </c>
      <c r="C751" s="2" t="s">
        <v>6</v>
      </c>
      <c r="D751" s="2">
        <v>80</v>
      </c>
      <c r="E751" s="6">
        <v>14607</v>
      </c>
      <c r="F751" s="7">
        <v>43998.568229166667</v>
      </c>
      <c r="G751" s="69" t="s">
        <v>4</v>
      </c>
      <c r="H751" s="68">
        <v>1927</v>
      </c>
      <c r="I751" s="93">
        <f t="shared" si="57"/>
        <v>19.464646464646464</v>
      </c>
      <c r="J751" s="93">
        <v>2.2559999999999998</v>
      </c>
      <c r="K751" s="69">
        <v>99</v>
      </c>
      <c r="L751" s="68">
        <v>590</v>
      </c>
      <c r="M751" s="93">
        <f t="shared" si="58"/>
        <v>5.9595959595959593</v>
      </c>
      <c r="N751" s="93">
        <v>0.94699999999999995</v>
      </c>
      <c r="O751" s="69">
        <v>99</v>
      </c>
      <c r="P751" s="181">
        <f t="shared" si="59"/>
        <v>3.2661016949152541</v>
      </c>
      <c r="Q751" s="77" t="s">
        <v>12269</v>
      </c>
      <c r="V751" s="84">
        <v>0.43611111111111112</v>
      </c>
      <c r="W751" s="85">
        <v>0.58680555555555558</v>
      </c>
      <c r="X751" s="86">
        <f t="shared" si="60"/>
        <v>0.15069444444444446</v>
      </c>
      <c r="AA751" s="29"/>
    </row>
    <row r="752" spans="1:27" x14ac:dyDescent="0.3">
      <c r="A752" s="183" t="s">
        <v>12337</v>
      </c>
      <c r="B752" s="68" t="s">
        <v>9059</v>
      </c>
      <c r="C752" s="2" t="s">
        <v>1</v>
      </c>
      <c r="D752" s="2">
        <v>67</v>
      </c>
      <c r="E752" s="6">
        <v>19292</v>
      </c>
      <c r="F752" s="7">
        <v>43998.585694444446</v>
      </c>
      <c r="G752" s="69" t="s">
        <v>4</v>
      </c>
      <c r="H752" s="68">
        <v>3618</v>
      </c>
      <c r="I752" s="93">
        <f t="shared" si="57"/>
        <v>36.18</v>
      </c>
      <c r="J752" s="93">
        <v>5.1740000000000004</v>
      </c>
      <c r="K752" s="69">
        <v>100</v>
      </c>
      <c r="L752" s="68">
        <v>1123</v>
      </c>
      <c r="M752" s="93">
        <f t="shared" si="58"/>
        <v>11.23</v>
      </c>
      <c r="N752" s="93">
        <v>3.101</v>
      </c>
      <c r="O752" s="69">
        <v>100</v>
      </c>
      <c r="P752" s="181">
        <f t="shared" si="59"/>
        <v>3.2217275155832588</v>
      </c>
      <c r="Q752" s="77" t="s">
        <v>12269</v>
      </c>
      <c r="V752" s="84">
        <v>0.44027777777777777</v>
      </c>
      <c r="W752" s="85">
        <v>0.60069444444444442</v>
      </c>
      <c r="X752" s="86">
        <f t="shared" si="60"/>
        <v>0.16041666666666665</v>
      </c>
      <c r="AA752" s="29"/>
    </row>
    <row r="753" spans="1:27" x14ac:dyDescent="0.3">
      <c r="A753" s="183" t="s">
        <v>3330</v>
      </c>
      <c r="B753" s="68" t="s">
        <v>1832</v>
      </c>
      <c r="C753" s="2" t="s">
        <v>1</v>
      </c>
      <c r="D753" s="2">
        <v>48</v>
      </c>
      <c r="E753" s="6">
        <v>26361</v>
      </c>
      <c r="F753" s="7">
        <v>43999.509930555556</v>
      </c>
      <c r="G753" s="69" t="s">
        <v>4</v>
      </c>
      <c r="H753" s="68">
        <v>1521</v>
      </c>
      <c r="I753" s="93">
        <f t="shared" si="57"/>
        <v>15.363636363636363</v>
      </c>
      <c r="J753" s="93">
        <v>1.5349999999999999</v>
      </c>
      <c r="K753" s="69">
        <v>99</v>
      </c>
      <c r="L753" s="68">
        <v>462</v>
      </c>
      <c r="M753" s="93">
        <f t="shared" si="58"/>
        <v>4.666666666666667</v>
      </c>
      <c r="N753" s="93">
        <v>0.72799999999999998</v>
      </c>
      <c r="O753" s="69">
        <v>99</v>
      </c>
      <c r="P753" s="181">
        <f t="shared" si="59"/>
        <v>3.2922077922077921</v>
      </c>
      <c r="Q753" s="77" t="s">
        <v>12269</v>
      </c>
      <c r="V753" s="84">
        <v>0.39027777777777778</v>
      </c>
      <c r="W753" s="85">
        <v>0.51736111111111105</v>
      </c>
      <c r="X753" s="86">
        <f t="shared" si="60"/>
        <v>0.12708333333333327</v>
      </c>
      <c r="AA753" s="29"/>
    </row>
    <row r="754" spans="1:27" x14ac:dyDescent="0.3">
      <c r="A754" s="183" t="s">
        <v>12338</v>
      </c>
      <c r="B754" s="68" t="s">
        <v>12339</v>
      </c>
      <c r="C754" s="2" t="s">
        <v>6</v>
      </c>
      <c r="D754" s="2">
        <v>55</v>
      </c>
      <c r="E754" s="6">
        <v>23852</v>
      </c>
      <c r="F754" s="7">
        <v>43999.566365740742</v>
      </c>
      <c r="G754" s="69" t="s">
        <v>4</v>
      </c>
      <c r="H754" s="68">
        <v>996</v>
      </c>
      <c r="I754" s="93">
        <f t="shared" si="57"/>
        <v>9.9600000000000009</v>
      </c>
      <c r="J754" s="93">
        <v>0.81599999999999995</v>
      </c>
      <c r="K754" s="69">
        <v>100</v>
      </c>
      <c r="L754" s="68">
        <v>389</v>
      </c>
      <c r="M754" s="93">
        <f t="shared" si="58"/>
        <v>3.89</v>
      </c>
      <c r="N754" s="93">
        <v>0.72299999999999998</v>
      </c>
      <c r="O754" s="69">
        <v>100</v>
      </c>
      <c r="P754" s="181">
        <f t="shared" si="59"/>
        <v>2.5604113110539846</v>
      </c>
      <c r="Q754" s="77" t="s">
        <v>12269</v>
      </c>
      <c r="V754" s="84">
        <v>0.4291666666666667</v>
      </c>
      <c r="W754" s="85">
        <v>0.58333333333333337</v>
      </c>
      <c r="X754" s="86">
        <f t="shared" si="60"/>
        <v>0.15416666666666667</v>
      </c>
      <c r="AA754" s="29"/>
    </row>
    <row r="755" spans="1:27" x14ac:dyDescent="0.3">
      <c r="A755" s="183" t="s">
        <v>12340</v>
      </c>
      <c r="B755" s="68" t="s">
        <v>12341</v>
      </c>
      <c r="C755" s="2" t="s">
        <v>6</v>
      </c>
      <c r="D755" s="2">
        <v>55</v>
      </c>
      <c r="E755" s="6">
        <v>23655</v>
      </c>
      <c r="F755" s="7">
        <v>43999.580104166664</v>
      </c>
      <c r="G755" s="69" t="s">
        <v>4</v>
      </c>
      <c r="H755" s="68">
        <v>1150</v>
      </c>
      <c r="I755" s="93">
        <f t="shared" si="57"/>
        <v>11.5</v>
      </c>
      <c r="J755" s="93">
        <v>1.4319999999999999</v>
      </c>
      <c r="K755" s="69">
        <v>100</v>
      </c>
      <c r="L755" s="68">
        <v>766</v>
      </c>
      <c r="M755" s="93">
        <f t="shared" si="58"/>
        <v>7.66</v>
      </c>
      <c r="N755" s="93">
        <v>0.96599999999999997</v>
      </c>
      <c r="O755" s="69">
        <v>100</v>
      </c>
      <c r="P755" s="181">
        <f t="shared" si="59"/>
        <v>1.5013054830287207</v>
      </c>
      <c r="Q755" s="77" t="s">
        <v>12269</v>
      </c>
      <c r="V755" s="84">
        <v>0.43541666666666662</v>
      </c>
      <c r="W755" s="85">
        <v>0.59375</v>
      </c>
      <c r="X755" s="86">
        <f t="shared" si="60"/>
        <v>0.15833333333333338</v>
      </c>
      <c r="AA755" s="29"/>
    </row>
    <row r="756" spans="1:27" x14ac:dyDescent="0.3">
      <c r="A756" s="183" t="s">
        <v>12342</v>
      </c>
      <c r="B756" s="68" t="s">
        <v>12343</v>
      </c>
      <c r="C756" s="2" t="s">
        <v>6</v>
      </c>
      <c r="D756" s="2">
        <v>69</v>
      </c>
      <c r="E756" s="6">
        <v>18565</v>
      </c>
      <c r="F756" s="7">
        <v>43999.603182870371</v>
      </c>
      <c r="G756" s="69" t="s">
        <v>4</v>
      </c>
      <c r="H756" s="68">
        <v>845</v>
      </c>
      <c r="I756" s="93">
        <f t="shared" si="57"/>
        <v>8.4499999999999993</v>
      </c>
      <c r="J756" s="93">
        <v>0.77</v>
      </c>
      <c r="K756" s="69">
        <v>100</v>
      </c>
      <c r="L756" s="68">
        <v>297</v>
      </c>
      <c r="M756" s="93">
        <f t="shared" si="58"/>
        <v>2.97</v>
      </c>
      <c r="N756" s="93">
        <v>0.59399999999999997</v>
      </c>
      <c r="O756" s="69">
        <v>100</v>
      </c>
      <c r="P756" s="181">
        <f t="shared" si="59"/>
        <v>2.8451178451178447</v>
      </c>
      <c r="Q756" s="77" t="s">
        <v>12269</v>
      </c>
      <c r="V756" s="84">
        <v>0.48541666666666666</v>
      </c>
      <c r="W756" s="85">
        <v>0.66666666666666663</v>
      </c>
      <c r="X756" s="86">
        <f t="shared" si="60"/>
        <v>0.18124999999999997</v>
      </c>
      <c r="AA756" s="29"/>
    </row>
    <row r="757" spans="1:27" x14ac:dyDescent="0.3">
      <c r="A757" s="183" t="s">
        <v>12344</v>
      </c>
      <c r="B757" s="68" t="s">
        <v>537</v>
      </c>
      <c r="C757" s="2" t="s">
        <v>6</v>
      </c>
      <c r="D757" s="2">
        <v>72</v>
      </c>
      <c r="E757" s="6">
        <v>17484</v>
      </c>
      <c r="F757" s="7">
        <v>43999.634293981479</v>
      </c>
      <c r="G757" s="69" t="s">
        <v>4</v>
      </c>
      <c r="H757" s="68">
        <v>1743</v>
      </c>
      <c r="I757" s="93">
        <f t="shared" si="57"/>
        <v>17.606060606060606</v>
      </c>
      <c r="J757" s="93">
        <v>1.284</v>
      </c>
      <c r="K757" s="69">
        <v>99</v>
      </c>
      <c r="L757" s="68">
        <v>539</v>
      </c>
      <c r="M757" s="93">
        <f t="shared" si="58"/>
        <v>5.4444444444444446</v>
      </c>
      <c r="N757" s="93">
        <v>1.0620000000000001</v>
      </c>
      <c r="O757" s="69">
        <v>99</v>
      </c>
      <c r="P757" s="181">
        <f t="shared" si="59"/>
        <v>3.2337662337662336</v>
      </c>
      <c r="Q757" s="77" t="s">
        <v>12269</v>
      </c>
      <c r="V757" s="84">
        <v>0.50347222222222221</v>
      </c>
      <c r="W757" s="85">
        <v>0.64583333333333337</v>
      </c>
      <c r="X757" s="86">
        <f t="shared" si="60"/>
        <v>0.14236111111111116</v>
      </c>
      <c r="AA757" s="29"/>
    </row>
    <row r="758" spans="1:27" x14ac:dyDescent="0.3">
      <c r="A758" s="183" t="s">
        <v>12345</v>
      </c>
      <c r="B758" s="68" t="s">
        <v>1926</v>
      </c>
      <c r="C758" s="2" t="s">
        <v>1</v>
      </c>
      <c r="D758" s="2">
        <v>49</v>
      </c>
      <c r="E758" s="6">
        <v>25970</v>
      </c>
      <c r="F758" s="7">
        <v>44000.512731481482</v>
      </c>
      <c r="G758" s="69" t="s">
        <v>4</v>
      </c>
      <c r="H758" s="68">
        <v>1812</v>
      </c>
      <c r="I758" s="93">
        <f t="shared" si="57"/>
        <v>18.303030303030305</v>
      </c>
      <c r="J758" s="93">
        <v>1.804</v>
      </c>
      <c r="K758" s="69">
        <v>99</v>
      </c>
      <c r="L758" s="68">
        <v>706</v>
      </c>
      <c r="M758" s="93">
        <f t="shared" si="58"/>
        <v>7.1313131313131315</v>
      </c>
      <c r="N758" s="93">
        <v>0.91100000000000003</v>
      </c>
      <c r="O758" s="69">
        <v>99</v>
      </c>
      <c r="P758" s="181">
        <f t="shared" si="59"/>
        <v>2.5665722379603402</v>
      </c>
      <c r="Q758" s="77" t="s">
        <v>12269</v>
      </c>
      <c r="V758" s="84">
        <v>0.3888888888888889</v>
      </c>
      <c r="W758" s="85">
        <v>0.51736111111111105</v>
      </c>
      <c r="X758" s="86">
        <f t="shared" si="60"/>
        <v>0.12847222222222215</v>
      </c>
      <c r="AA758" s="29"/>
    </row>
    <row r="759" spans="1:27" x14ac:dyDescent="0.3">
      <c r="A759" s="183" t="s">
        <v>12346</v>
      </c>
      <c r="B759" s="68" t="s">
        <v>7104</v>
      </c>
      <c r="C759" s="2" t="s">
        <v>1</v>
      </c>
      <c r="D759" s="2">
        <v>38</v>
      </c>
      <c r="E759" s="6">
        <v>29951</v>
      </c>
      <c r="F759" s="7">
        <v>44000.537488425929</v>
      </c>
      <c r="G759" s="69" t="s">
        <v>4</v>
      </c>
      <c r="H759" s="68">
        <v>1216</v>
      </c>
      <c r="I759" s="93">
        <f t="shared" si="57"/>
        <v>12.16</v>
      </c>
      <c r="J759" s="93">
        <v>1.0980000000000001</v>
      </c>
      <c r="K759" s="69">
        <v>100</v>
      </c>
      <c r="L759" s="68">
        <v>332</v>
      </c>
      <c r="M759" s="93">
        <f t="shared" si="58"/>
        <v>3.32</v>
      </c>
      <c r="N759" s="93">
        <v>0.54800000000000004</v>
      </c>
      <c r="O759" s="69">
        <v>100</v>
      </c>
      <c r="P759" s="181">
        <f t="shared" si="59"/>
        <v>3.6626506024096388</v>
      </c>
      <c r="Q759" s="77" t="s">
        <v>12269</v>
      </c>
      <c r="V759" s="84">
        <v>0.42291666666666666</v>
      </c>
      <c r="W759" s="85">
        <v>0.56041666666666667</v>
      </c>
      <c r="X759" s="86">
        <f t="shared" si="60"/>
        <v>0.13750000000000001</v>
      </c>
      <c r="AA759" s="29"/>
    </row>
    <row r="760" spans="1:27" x14ac:dyDescent="0.3">
      <c r="A760" s="183" t="s">
        <v>12347</v>
      </c>
      <c r="B760" s="68" t="s">
        <v>7461</v>
      </c>
      <c r="C760" s="2" t="s">
        <v>1</v>
      </c>
      <c r="D760" s="2">
        <v>47</v>
      </c>
      <c r="E760" s="6">
        <v>26556</v>
      </c>
      <c r="F760" s="7">
        <v>44000.557349537034</v>
      </c>
      <c r="G760" s="69" t="s">
        <v>4</v>
      </c>
      <c r="H760" s="68">
        <v>1469</v>
      </c>
      <c r="I760" s="93">
        <f t="shared" si="57"/>
        <v>14.69</v>
      </c>
      <c r="J760" s="93">
        <v>1.542</v>
      </c>
      <c r="K760" s="69">
        <v>100</v>
      </c>
      <c r="L760" s="68">
        <v>328</v>
      </c>
      <c r="M760" s="93">
        <f t="shared" si="58"/>
        <v>3.28</v>
      </c>
      <c r="N760" s="93">
        <v>0.621</v>
      </c>
      <c r="O760" s="69">
        <v>100</v>
      </c>
      <c r="P760" s="181">
        <f t="shared" si="59"/>
        <v>4.4786585365853657</v>
      </c>
      <c r="Q760" s="77" t="s">
        <v>12269</v>
      </c>
      <c r="V760" s="84">
        <v>0.42499999999999999</v>
      </c>
      <c r="W760" s="85">
        <v>0.58333333333333337</v>
      </c>
      <c r="X760" s="86">
        <f t="shared" si="60"/>
        <v>0.15833333333333338</v>
      </c>
      <c r="AA760" s="29"/>
    </row>
    <row r="761" spans="1:27" x14ac:dyDescent="0.3">
      <c r="A761" s="183" t="s">
        <v>12348</v>
      </c>
      <c r="B761" s="68" t="s">
        <v>6592</v>
      </c>
      <c r="C761" s="2" t="s">
        <v>1</v>
      </c>
      <c r="D761" s="2">
        <v>53</v>
      </c>
      <c r="E761" s="6">
        <v>24518</v>
      </c>
      <c r="F761" s="7">
        <v>44000.57545138889</v>
      </c>
      <c r="G761" s="69" t="s">
        <v>4</v>
      </c>
      <c r="H761" s="68">
        <v>2325</v>
      </c>
      <c r="I761" s="93">
        <f t="shared" si="57"/>
        <v>23.484848484848484</v>
      </c>
      <c r="J761" s="93">
        <v>1.95</v>
      </c>
      <c r="K761" s="69">
        <v>99</v>
      </c>
      <c r="L761" s="68">
        <v>615</v>
      </c>
      <c r="M761" s="93">
        <f t="shared" si="58"/>
        <v>6.2121212121212119</v>
      </c>
      <c r="N761" s="93">
        <v>0.872</v>
      </c>
      <c r="O761" s="69">
        <v>99</v>
      </c>
      <c r="P761" s="181">
        <f t="shared" si="59"/>
        <v>3.780487804878049</v>
      </c>
      <c r="Q761" s="77" t="s">
        <v>12269</v>
      </c>
      <c r="V761" s="84">
        <v>0.4375</v>
      </c>
      <c r="W761" s="85">
        <v>0.59027777777777779</v>
      </c>
      <c r="X761" s="86">
        <f t="shared" si="60"/>
        <v>0.15277777777777779</v>
      </c>
      <c r="AA761" s="29"/>
    </row>
    <row r="762" spans="1:27" x14ac:dyDescent="0.3">
      <c r="A762" s="183" t="s">
        <v>12349</v>
      </c>
      <c r="B762" s="68" t="s">
        <v>12350</v>
      </c>
      <c r="C762" s="2" t="s">
        <v>6</v>
      </c>
      <c r="D762" s="2">
        <v>71</v>
      </c>
      <c r="E762" s="6">
        <v>17918</v>
      </c>
      <c r="F762" s="7">
        <v>44000.591331018521</v>
      </c>
      <c r="G762" s="69" t="s">
        <v>4</v>
      </c>
      <c r="H762" s="68">
        <v>1286</v>
      </c>
      <c r="I762" s="93">
        <f t="shared" si="57"/>
        <v>12.86</v>
      </c>
      <c r="J762" s="93">
        <v>1.2709999999999999</v>
      </c>
      <c r="K762" s="69">
        <v>100</v>
      </c>
      <c r="L762" s="68">
        <v>513</v>
      </c>
      <c r="M762" s="93">
        <f t="shared" si="58"/>
        <v>5.13</v>
      </c>
      <c r="N762" s="93">
        <v>0.82499999999999996</v>
      </c>
      <c r="O762" s="69">
        <v>100</v>
      </c>
      <c r="P762" s="181">
        <f t="shared" si="59"/>
        <v>2.5068226120857697</v>
      </c>
      <c r="Q762" s="77" t="s">
        <v>12269</v>
      </c>
      <c r="V762" s="84">
        <v>0.45</v>
      </c>
      <c r="W762" s="85">
        <v>0.60416666666666663</v>
      </c>
      <c r="X762" s="86">
        <f t="shared" si="60"/>
        <v>0.15416666666666662</v>
      </c>
      <c r="AA762" s="29"/>
    </row>
    <row r="763" spans="1:27" x14ac:dyDescent="0.3">
      <c r="A763" s="183" t="s">
        <v>12351</v>
      </c>
      <c r="B763" s="68" t="s">
        <v>1148</v>
      </c>
      <c r="C763" s="2" t="s">
        <v>1</v>
      </c>
      <c r="D763" s="2">
        <v>56</v>
      </c>
      <c r="E763" s="6">
        <v>23465</v>
      </c>
      <c r="F763" s="7">
        <v>44000.613715277781</v>
      </c>
      <c r="G763" s="69" t="s">
        <v>4</v>
      </c>
      <c r="H763" s="68">
        <v>1207</v>
      </c>
      <c r="I763" s="93">
        <f t="shared" si="57"/>
        <v>12.07</v>
      </c>
      <c r="J763" s="93">
        <v>0.95599999999999996</v>
      </c>
      <c r="K763" s="69">
        <v>100</v>
      </c>
      <c r="L763" s="68">
        <v>380</v>
      </c>
      <c r="M763" s="93">
        <f t="shared" si="58"/>
        <v>3.8</v>
      </c>
      <c r="N763" s="93">
        <v>0.77800000000000002</v>
      </c>
      <c r="O763" s="69">
        <v>100</v>
      </c>
      <c r="P763" s="181">
        <f t="shared" si="59"/>
        <v>3.1763157894736844</v>
      </c>
      <c r="Q763" s="77" t="s">
        <v>12269</v>
      </c>
      <c r="V763" s="84">
        <v>0.48749999999999999</v>
      </c>
      <c r="W763" s="85">
        <v>0.625</v>
      </c>
      <c r="X763" s="86">
        <f t="shared" si="60"/>
        <v>0.13750000000000001</v>
      </c>
      <c r="AA763" s="29"/>
    </row>
    <row r="764" spans="1:27" x14ac:dyDescent="0.3">
      <c r="A764" s="183" t="s">
        <v>12352</v>
      </c>
      <c r="B764" s="68" t="s">
        <v>6561</v>
      </c>
      <c r="C764" s="2" t="s">
        <v>1</v>
      </c>
      <c r="D764" s="2">
        <v>51</v>
      </c>
      <c r="E764" s="6">
        <v>25283</v>
      </c>
      <c r="F764" s="7">
        <v>44001.505439814813</v>
      </c>
      <c r="G764" s="69" t="s">
        <v>4</v>
      </c>
      <c r="H764" s="68">
        <v>2006</v>
      </c>
      <c r="I764" s="93">
        <f t="shared" si="57"/>
        <v>20.059999999999999</v>
      </c>
      <c r="J764" s="93">
        <v>1.448</v>
      </c>
      <c r="K764" s="69">
        <v>100</v>
      </c>
      <c r="L764" s="68">
        <v>441</v>
      </c>
      <c r="M764" s="93">
        <f t="shared" si="58"/>
        <v>4.41</v>
      </c>
      <c r="N764" s="93">
        <v>0.72599999999999998</v>
      </c>
      <c r="O764" s="69">
        <v>100</v>
      </c>
      <c r="P764" s="181">
        <f t="shared" si="59"/>
        <v>4.5487528344671198</v>
      </c>
      <c r="Q764" s="77" t="s">
        <v>12269</v>
      </c>
      <c r="V764" s="84">
        <v>0.375</v>
      </c>
      <c r="W764" s="85">
        <v>0.51388888888888895</v>
      </c>
      <c r="X764" s="86">
        <f t="shared" si="60"/>
        <v>0.13888888888888895</v>
      </c>
      <c r="AA764" s="29"/>
    </row>
    <row r="765" spans="1:27" x14ac:dyDescent="0.3">
      <c r="A765" s="183" t="s">
        <v>12353</v>
      </c>
      <c r="B765" s="68" t="s">
        <v>8320</v>
      </c>
      <c r="C765" s="2" t="s">
        <v>1</v>
      </c>
      <c r="D765" s="2">
        <v>44</v>
      </c>
      <c r="E765" s="6">
        <v>27621</v>
      </c>
      <c r="F765" s="7">
        <v>44004.508738425924</v>
      </c>
      <c r="G765" s="69" t="s">
        <v>4</v>
      </c>
      <c r="H765" s="68">
        <v>1210</v>
      </c>
      <c r="I765" s="93">
        <f t="shared" si="57"/>
        <v>12.1</v>
      </c>
      <c r="J765" s="93">
        <v>1.21</v>
      </c>
      <c r="K765" s="69">
        <v>100</v>
      </c>
      <c r="L765" s="68">
        <v>487</v>
      </c>
      <c r="M765" s="93">
        <f t="shared" si="58"/>
        <v>4.87</v>
      </c>
      <c r="N765" s="93">
        <v>0.72</v>
      </c>
      <c r="O765" s="69">
        <v>100</v>
      </c>
      <c r="P765" s="181">
        <f t="shared" si="59"/>
        <v>2.4845995893223818</v>
      </c>
      <c r="Q765" s="77" t="s">
        <v>12269</v>
      </c>
      <c r="V765" s="84">
        <v>0.37777777777777777</v>
      </c>
      <c r="W765" s="85">
        <v>0.52083333333333337</v>
      </c>
      <c r="X765" s="86">
        <f t="shared" si="60"/>
        <v>0.1430555555555556</v>
      </c>
      <c r="AA765" s="29"/>
    </row>
    <row r="766" spans="1:27" x14ac:dyDescent="0.3">
      <c r="A766" s="183" t="s">
        <v>12354</v>
      </c>
      <c r="B766" s="68" t="s">
        <v>6799</v>
      </c>
      <c r="C766" s="2" t="s">
        <v>1</v>
      </c>
      <c r="D766" s="2">
        <v>37</v>
      </c>
      <c r="E766" s="6">
        <v>30327</v>
      </c>
      <c r="F766" s="7">
        <v>44004.570983796293</v>
      </c>
      <c r="G766" s="69" t="s">
        <v>4</v>
      </c>
      <c r="H766" s="68">
        <v>1019</v>
      </c>
      <c r="I766" s="93">
        <f t="shared" si="57"/>
        <v>10.292929292929292</v>
      </c>
      <c r="J766" s="93">
        <v>0.86</v>
      </c>
      <c r="K766" s="69">
        <v>99</v>
      </c>
      <c r="L766" s="68">
        <v>308</v>
      </c>
      <c r="M766" s="93">
        <f t="shared" si="58"/>
        <v>3.1111111111111112</v>
      </c>
      <c r="N766" s="93">
        <v>0.63700000000000001</v>
      </c>
      <c r="O766" s="69">
        <v>99</v>
      </c>
      <c r="P766" s="181">
        <f t="shared" si="59"/>
        <v>3.3084415584415581</v>
      </c>
      <c r="Q766" s="77" t="s">
        <v>12269</v>
      </c>
      <c r="V766" s="84">
        <v>0.43194444444444446</v>
      </c>
      <c r="W766" s="85">
        <v>0.58680555555555558</v>
      </c>
      <c r="X766" s="86">
        <f t="shared" si="60"/>
        <v>0.15486111111111112</v>
      </c>
      <c r="AA766" s="29"/>
    </row>
    <row r="767" spans="1:27" x14ac:dyDescent="0.3">
      <c r="A767" s="183" t="s">
        <v>12355</v>
      </c>
      <c r="B767" s="68" t="s">
        <v>12356</v>
      </c>
      <c r="C767" s="2" t="s">
        <v>6</v>
      </c>
      <c r="D767" s="2">
        <v>24</v>
      </c>
      <c r="E767" s="6">
        <v>35179</v>
      </c>
      <c r="F767" s="7">
        <v>44004.596388888887</v>
      </c>
      <c r="G767" s="69" t="s">
        <v>4</v>
      </c>
      <c r="H767" s="68">
        <v>630</v>
      </c>
      <c r="I767" s="93">
        <f t="shared" si="57"/>
        <v>6.3</v>
      </c>
      <c r="J767" s="93">
        <v>0.79800000000000004</v>
      </c>
      <c r="K767" s="69">
        <v>100</v>
      </c>
      <c r="L767" s="68">
        <v>306</v>
      </c>
      <c r="M767" s="93">
        <f t="shared" si="58"/>
        <v>3.06</v>
      </c>
      <c r="N767" s="93">
        <v>0.39700000000000002</v>
      </c>
      <c r="O767" s="69">
        <v>100</v>
      </c>
      <c r="P767" s="181">
        <f t="shared" si="59"/>
        <v>2.0588235294117645</v>
      </c>
      <c r="Q767" s="77" t="s">
        <v>12269</v>
      </c>
      <c r="V767" s="84">
        <v>0.44166666666666665</v>
      </c>
      <c r="W767" s="85">
        <v>0.60416666666666663</v>
      </c>
      <c r="X767" s="86">
        <f t="shared" si="60"/>
        <v>0.16249999999999998</v>
      </c>
      <c r="AA767" s="29"/>
    </row>
    <row r="768" spans="1:27" x14ac:dyDescent="0.3">
      <c r="A768" s="183" t="s">
        <v>3287</v>
      </c>
      <c r="B768" s="68" t="s">
        <v>1799</v>
      </c>
      <c r="C768" s="2" t="s">
        <v>6</v>
      </c>
      <c r="D768" s="2">
        <v>76</v>
      </c>
      <c r="E768" s="6">
        <v>16225</v>
      </c>
      <c r="F768" s="7">
        <v>44005.511157407411</v>
      </c>
      <c r="G768" s="69" t="s">
        <v>4</v>
      </c>
      <c r="H768" s="68">
        <v>1896</v>
      </c>
      <c r="I768" s="93">
        <f t="shared" si="57"/>
        <v>18.96</v>
      </c>
      <c r="J768" s="93">
        <v>1.9330000000000001</v>
      </c>
      <c r="K768" s="69">
        <v>100</v>
      </c>
      <c r="L768" s="68">
        <v>888</v>
      </c>
      <c r="M768" s="93">
        <f t="shared" si="58"/>
        <v>8.8800000000000008</v>
      </c>
      <c r="N768" s="93">
        <v>0.998</v>
      </c>
      <c r="O768" s="69">
        <v>100</v>
      </c>
      <c r="P768" s="181">
        <f t="shared" si="59"/>
        <v>2.1351351351351351</v>
      </c>
      <c r="Q768" s="77" t="s">
        <v>12269</v>
      </c>
      <c r="V768" s="84">
        <v>0.3756944444444445</v>
      </c>
      <c r="W768" s="85">
        <v>0.51736111111111105</v>
      </c>
      <c r="X768" s="86">
        <f t="shared" si="60"/>
        <v>0.14166666666666655</v>
      </c>
      <c r="AA768" s="29"/>
    </row>
    <row r="769" spans="1:27" x14ac:dyDescent="0.3">
      <c r="A769" s="183" t="s">
        <v>12357</v>
      </c>
      <c r="B769" s="68" t="s">
        <v>12358</v>
      </c>
      <c r="C769" s="2" t="s">
        <v>6</v>
      </c>
      <c r="D769" s="2">
        <v>61</v>
      </c>
      <c r="E769" s="6">
        <v>21433</v>
      </c>
      <c r="F769" s="7">
        <v>44005.651018518518</v>
      </c>
      <c r="G769" s="69" t="s">
        <v>4</v>
      </c>
      <c r="H769" s="68">
        <v>1403</v>
      </c>
      <c r="I769" s="93">
        <f t="shared" si="57"/>
        <v>14.03</v>
      </c>
      <c r="J769" s="93">
        <v>1.306</v>
      </c>
      <c r="K769" s="69">
        <v>100</v>
      </c>
      <c r="L769" s="68">
        <v>561</v>
      </c>
      <c r="M769" s="93">
        <f t="shared" si="58"/>
        <v>5.61</v>
      </c>
      <c r="N769" s="93">
        <v>0.90900000000000003</v>
      </c>
      <c r="O769" s="69">
        <v>100</v>
      </c>
      <c r="P769" s="181">
        <f t="shared" si="59"/>
        <v>2.5008912655971476</v>
      </c>
      <c r="Q769" s="77" t="s">
        <v>12269</v>
      </c>
      <c r="V769" s="84">
        <v>0.50069444444444444</v>
      </c>
      <c r="W769" s="85">
        <v>0.67361111111111116</v>
      </c>
      <c r="X769" s="86">
        <f t="shared" si="60"/>
        <v>0.17291666666666672</v>
      </c>
      <c r="AA769" s="29"/>
    </row>
    <row r="770" spans="1:27" x14ac:dyDescent="0.3">
      <c r="A770" s="183" t="s">
        <v>12359</v>
      </c>
      <c r="B770" s="68" t="s">
        <v>7118</v>
      </c>
      <c r="C770" s="2" t="s">
        <v>1</v>
      </c>
      <c r="D770" s="2">
        <v>61</v>
      </c>
      <c r="E770" s="6">
        <v>21629</v>
      </c>
      <c r="F770" s="7">
        <v>44006.515729166669</v>
      </c>
      <c r="G770" s="69" t="s">
        <v>4</v>
      </c>
      <c r="H770" s="68">
        <v>5365</v>
      </c>
      <c r="I770" s="93">
        <f t="shared" si="57"/>
        <v>54.19191919191919</v>
      </c>
      <c r="J770" s="93">
        <v>3.1739999999999999</v>
      </c>
      <c r="K770" s="69">
        <v>99</v>
      </c>
      <c r="L770" s="68">
        <v>1433</v>
      </c>
      <c r="M770" s="93">
        <f t="shared" si="58"/>
        <v>14.474747474747474</v>
      </c>
      <c r="N770" s="93">
        <v>1.264</v>
      </c>
      <c r="O770" s="69">
        <v>99</v>
      </c>
      <c r="P770" s="181">
        <f t="shared" si="59"/>
        <v>3.7438939288206559</v>
      </c>
      <c r="Q770" s="77" t="s">
        <v>12360</v>
      </c>
      <c r="V770" s="84">
        <v>0.36944444444444446</v>
      </c>
      <c r="W770" s="85">
        <v>0.52083333333333337</v>
      </c>
      <c r="X770" s="86">
        <f t="shared" si="60"/>
        <v>0.15138888888888891</v>
      </c>
      <c r="AA770" s="29"/>
    </row>
    <row r="771" spans="1:27" x14ac:dyDescent="0.3">
      <c r="A771" s="183" t="s">
        <v>12361</v>
      </c>
      <c r="B771" s="68" t="s">
        <v>7243</v>
      </c>
      <c r="C771" s="2" t="s">
        <v>1</v>
      </c>
      <c r="D771" s="2">
        <v>53</v>
      </c>
      <c r="E771" s="6">
        <v>24632</v>
      </c>
      <c r="F771" s="7">
        <v>44006.540324074071</v>
      </c>
      <c r="G771" s="69" t="s">
        <v>4</v>
      </c>
      <c r="H771" s="68">
        <v>1957</v>
      </c>
      <c r="I771" s="93">
        <f t="shared" ref="I771:I834" si="61">H771/K771</f>
        <v>19.767676767676768</v>
      </c>
      <c r="J771" s="93">
        <v>1.3</v>
      </c>
      <c r="K771" s="69">
        <v>99</v>
      </c>
      <c r="L771" s="68">
        <v>394</v>
      </c>
      <c r="M771" s="93">
        <f t="shared" ref="M771:M834" si="62">L771/O771</f>
        <v>3.9797979797979797</v>
      </c>
      <c r="N771" s="93">
        <v>0.96899999999999997</v>
      </c>
      <c r="O771" s="69">
        <v>99</v>
      </c>
      <c r="P771" s="181">
        <f t="shared" ref="P771:P834" si="63">I771/M771</f>
        <v>4.967005076142132</v>
      </c>
      <c r="Q771" s="77" t="s">
        <v>12360</v>
      </c>
      <c r="V771" s="84">
        <v>0.40486111111111112</v>
      </c>
      <c r="W771" s="85">
        <v>0.5625</v>
      </c>
      <c r="X771" s="86">
        <f t="shared" ref="X771:X834" si="64">IF(AND(W771&lt;&gt;0,V771&lt;&gt;0),W771-V771,"No_data")</f>
        <v>0.15763888888888888</v>
      </c>
      <c r="AA771" s="29"/>
    </row>
    <row r="772" spans="1:27" x14ac:dyDescent="0.3">
      <c r="A772" s="183" t="s">
        <v>12362</v>
      </c>
      <c r="B772" s="68" t="s">
        <v>6288</v>
      </c>
      <c r="C772" s="2" t="s">
        <v>1</v>
      </c>
      <c r="D772" s="2">
        <v>52</v>
      </c>
      <c r="E772" s="6">
        <v>24687</v>
      </c>
      <c r="F772" s="7">
        <v>44006.56858796296</v>
      </c>
      <c r="G772" s="69" t="s">
        <v>4</v>
      </c>
      <c r="H772" s="68">
        <v>1508</v>
      </c>
      <c r="I772" s="93">
        <f t="shared" si="61"/>
        <v>15.232323232323232</v>
      </c>
      <c r="J772" s="93">
        <v>1.1319999999999999</v>
      </c>
      <c r="K772" s="69">
        <v>99</v>
      </c>
      <c r="L772" s="68">
        <v>446</v>
      </c>
      <c r="M772" s="93">
        <f t="shared" si="62"/>
        <v>4.5050505050505052</v>
      </c>
      <c r="N772" s="93">
        <v>0.747</v>
      </c>
      <c r="O772" s="69">
        <v>99</v>
      </c>
      <c r="P772" s="181">
        <f t="shared" si="63"/>
        <v>3.3811659192825112</v>
      </c>
      <c r="Q772" s="77" t="s">
        <v>12363</v>
      </c>
      <c r="V772" s="84">
        <v>0.4201388888888889</v>
      </c>
      <c r="W772" s="85">
        <v>0.57430555555555551</v>
      </c>
      <c r="X772" s="86">
        <f t="shared" si="64"/>
        <v>0.15416666666666662</v>
      </c>
      <c r="AA772" s="29"/>
    </row>
    <row r="773" spans="1:27" x14ac:dyDescent="0.3">
      <c r="A773" s="183" t="s">
        <v>5104</v>
      </c>
      <c r="B773" s="68" t="s">
        <v>5105</v>
      </c>
      <c r="C773" s="2" t="s">
        <v>1</v>
      </c>
      <c r="D773" s="2">
        <v>48</v>
      </c>
      <c r="E773" s="6">
        <v>26368</v>
      </c>
      <c r="F773" s="7">
        <v>44006.573587962965</v>
      </c>
      <c r="G773" s="69" t="s">
        <v>4</v>
      </c>
      <c r="H773" s="68">
        <v>1236</v>
      </c>
      <c r="I773" s="93">
        <f t="shared" si="61"/>
        <v>12.36</v>
      </c>
      <c r="J773" s="93">
        <v>1.2909999999999999</v>
      </c>
      <c r="K773" s="69">
        <v>100</v>
      </c>
      <c r="L773" s="68">
        <v>353</v>
      </c>
      <c r="M773" s="93">
        <f t="shared" si="62"/>
        <v>3.53</v>
      </c>
      <c r="N773" s="93">
        <v>0.67400000000000004</v>
      </c>
      <c r="O773" s="69">
        <v>100</v>
      </c>
      <c r="P773" s="181">
        <f t="shared" si="63"/>
        <v>3.5014164305949009</v>
      </c>
      <c r="Q773" s="77" t="s">
        <v>12363</v>
      </c>
      <c r="V773" s="84">
        <v>0.44791666666666669</v>
      </c>
      <c r="W773" s="85">
        <v>0.58333333333333337</v>
      </c>
      <c r="X773" s="86">
        <f t="shared" si="64"/>
        <v>0.13541666666666669</v>
      </c>
      <c r="AA773" s="29"/>
    </row>
    <row r="774" spans="1:27" x14ac:dyDescent="0.3">
      <c r="A774" s="183" t="s">
        <v>12364</v>
      </c>
      <c r="B774" s="68" t="s">
        <v>12365</v>
      </c>
      <c r="C774" s="2" t="s">
        <v>1</v>
      </c>
      <c r="D774" s="2">
        <v>84</v>
      </c>
      <c r="E774" s="6">
        <v>13169</v>
      </c>
      <c r="F774" s="7">
        <v>44006.590324074074</v>
      </c>
      <c r="G774" s="69" t="s">
        <v>4</v>
      </c>
      <c r="H774" s="68">
        <v>2004</v>
      </c>
      <c r="I774" s="93">
        <f t="shared" si="61"/>
        <v>20.242424242424242</v>
      </c>
      <c r="J774" s="93">
        <v>1.802</v>
      </c>
      <c r="K774" s="69">
        <v>99</v>
      </c>
      <c r="L774" s="68">
        <v>826</v>
      </c>
      <c r="M774" s="93">
        <f t="shared" si="62"/>
        <v>8.3434343434343443</v>
      </c>
      <c r="N774" s="93">
        <v>1.3560000000000001</v>
      </c>
      <c r="O774" s="69">
        <v>99</v>
      </c>
      <c r="P774" s="181">
        <f t="shared" si="63"/>
        <v>2.4261501210653749</v>
      </c>
      <c r="Q774" s="77" t="s">
        <v>12363</v>
      </c>
      <c r="V774" s="84">
        <v>0.46319444444444446</v>
      </c>
      <c r="W774" s="85">
        <v>0.6</v>
      </c>
      <c r="X774" s="86">
        <f t="shared" si="64"/>
        <v>0.13680555555555551</v>
      </c>
      <c r="AA774" s="29"/>
    </row>
    <row r="775" spans="1:27" x14ac:dyDescent="0.3">
      <c r="A775" s="183" t="s">
        <v>12366</v>
      </c>
      <c r="B775" s="68" t="s">
        <v>1485</v>
      </c>
      <c r="C775" s="2" t="s">
        <v>1</v>
      </c>
      <c r="D775" s="2">
        <v>74</v>
      </c>
      <c r="E775" s="6">
        <v>16865</v>
      </c>
      <c r="F775" s="7">
        <v>44007.594733796293</v>
      </c>
      <c r="G775" s="69" t="s">
        <v>4</v>
      </c>
      <c r="H775" s="68">
        <v>1756</v>
      </c>
      <c r="I775" s="93">
        <f t="shared" si="61"/>
        <v>17.559999999999999</v>
      </c>
      <c r="J775" s="93">
        <v>1.4790000000000001</v>
      </c>
      <c r="K775" s="69">
        <v>100</v>
      </c>
      <c r="L775" s="68">
        <v>602</v>
      </c>
      <c r="M775" s="93">
        <f t="shared" si="62"/>
        <v>6.02</v>
      </c>
      <c r="N775" s="93">
        <v>1.2310000000000001</v>
      </c>
      <c r="O775" s="69">
        <v>100</v>
      </c>
      <c r="P775" s="181">
        <f t="shared" si="63"/>
        <v>2.9169435215946842</v>
      </c>
      <c r="Q775" s="77" t="s">
        <v>12363</v>
      </c>
      <c r="V775" s="84">
        <v>0.4375</v>
      </c>
      <c r="W775" s="85">
        <v>0.60347222222222219</v>
      </c>
      <c r="X775" s="86">
        <f t="shared" si="64"/>
        <v>0.16597222222222219</v>
      </c>
      <c r="AA775" s="29"/>
    </row>
    <row r="776" spans="1:27" x14ac:dyDescent="0.3">
      <c r="A776" s="183" t="s">
        <v>4806</v>
      </c>
      <c r="B776" s="68" t="s">
        <v>4807</v>
      </c>
      <c r="C776" s="2" t="s">
        <v>1</v>
      </c>
      <c r="D776" s="2">
        <v>52</v>
      </c>
      <c r="E776" s="6">
        <v>24959</v>
      </c>
      <c r="F776" s="7">
        <v>44007.630254629628</v>
      </c>
      <c r="G776" s="69" t="s">
        <v>4</v>
      </c>
      <c r="H776" s="68">
        <v>1152</v>
      </c>
      <c r="I776" s="93">
        <f t="shared" si="61"/>
        <v>11.52</v>
      </c>
      <c r="J776" s="93">
        <v>0.90400000000000003</v>
      </c>
      <c r="K776" s="69">
        <v>100</v>
      </c>
      <c r="L776" s="68">
        <v>528</v>
      </c>
      <c r="M776" s="93">
        <f t="shared" si="62"/>
        <v>5.28</v>
      </c>
      <c r="N776" s="93">
        <v>0.63700000000000001</v>
      </c>
      <c r="O776" s="69">
        <v>100</v>
      </c>
      <c r="P776" s="181">
        <f t="shared" si="63"/>
        <v>2.1818181818181817</v>
      </c>
      <c r="Q776" s="77" t="s">
        <v>12363</v>
      </c>
      <c r="V776" s="84">
        <v>0.48125000000000001</v>
      </c>
      <c r="W776" s="85">
        <v>0.64513888888888882</v>
      </c>
      <c r="X776" s="86">
        <f t="shared" si="64"/>
        <v>0.16388888888888881</v>
      </c>
      <c r="AA776" s="29"/>
    </row>
    <row r="777" spans="1:27" x14ac:dyDescent="0.3">
      <c r="A777" s="183" t="s">
        <v>12367</v>
      </c>
      <c r="B777" s="68" t="s">
        <v>12368</v>
      </c>
      <c r="C777" s="2" t="s">
        <v>6</v>
      </c>
      <c r="D777" s="2">
        <v>64</v>
      </c>
      <c r="E777" s="6">
        <v>20426</v>
      </c>
      <c r="F777" s="7">
        <v>44007.695821759262</v>
      </c>
      <c r="G777" s="69" t="s">
        <v>4</v>
      </c>
      <c r="H777" s="68">
        <v>1533</v>
      </c>
      <c r="I777" s="93">
        <f t="shared" si="61"/>
        <v>15.484848484848484</v>
      </c>
      <c r="J777" s="93">
        <v>1.181</v>
      </c>
      <c r="K777" s="69">
        <v>99</v>
      </c>
      <c r="L777" s="68">
        <v>470</v>
      </c>
      <c r="M777" s="93">
        <f t="shared" si="62"/>
        <v>4.7474747474747474</v>
      </c>
      <c r="N777" s="93">
        <v>0.67500000000000004</v>
      </c>
      <c r="O777" s="69">
        <v>99</v>
      </c>
      <c r="P777" s="181">
        <f t="shared" si="63"/>
        <v>3.2617021276595746</v>
      </c>
      <c r="Q777" s="77" t="s">
        <v>12363</v>
      </c>
      <c r="V777" s="84">
        <v>0.52986111111111112</v>
      </c>
      <c r="W777" s="85">
        <v>0.70138888888888884</v>
      </c>
      <c r="X777" s="86">
        <f t="shared" si="64"/>
        <v>0.17152777777777772</v>
      </c>
      <c r="AA777" s="29"/>
    </row>
    <row r="778" spans="1:27" x14ac:dyDescent="0.3">
      <c r="A778" s="183" t="s">
        <v>12369</v>
      </c>
      <c r="B778" s="68" t="s">
        <v>12370</v>
      </c>
      <c r="C778" s="2" t="s">
        <v>6</v>
      </c>
      <c r="D778" s="2">
        <v>47</v>
      </c>
      <c r="E778" s="6">
        <v>26621</v>
      </c>
      <c r="F778" s="7">
        <v>44008.504641203705</v>
      </c>
      <c r="G778" s="69" t="s">
        <v>4</v>
      </c>
      <c r="H778" s="68">
        <v>2130</v>
      </c>
      <c r="I778" s="93">
        <f t="shared" si="61"/>
        <v>21.3</v>
      </c>
      <c r="J778" s="93">
        <v>1.4670000000000001</v>
      </c>
      <c r="K778" s="69">
        <v>100</v>
      </c>
      <c r="L778" s="68">
        <v>565</v>
      </c>
      <c r="M778" s="93">
        <f t="shared" si="62"/>
        <v>5.65</v>
      </c>
      <c r="N778" s="93">
        <v>0.83299999999999996</v>
      </c>
      <c r="O778" s="69">
        <v>100</v>
      </c>
      <c r="P778" s="181">
        <f t="shared" si="63"/>
        <v>3.7699115044247788</v>
      </c>
      <c r="Q778" s="77" t="s">
        <v>12363</v>
      </c>
      <c r="V778" s="84">
        <v>0.38472222222222219</v>
      </c>
      <c r="W778" s="85">
        <v>0.52083333333333337</v>
      </c>
      <c r="X778" s="86">
        <f t="shared" si="64"/>
        <v>0.13611111111111118</v>
      </c>
      <c r="AA778" s="29"/>
    </row>
    <row r="779" spans="1:27" x14ac:dyDescent="0.3">
      <c r="A779" s="183" t="s">
        <v>12371</v>
      </c>
      <c r="B779" s="68" t="s">
        <v>1434</v>
      </c>
      <c r="C779" s="2" t="s">
        <v>1</v>
      </c>
      <c r="D779" s="2">
        <v>61</v>
      </c>
      <c r="E779" s="6">
        <v>21368</v>
      </c>
      <c r="F779" s="7">
        <v>44008.550335648149</v>
      </c>
      <c r="G779" s="69" t="s">
        <v>4</v>
      </c>
      <c r="H779" s="68">
        <v>3008</v>
      </c>
      <c r="I779" s="93">
        <f t="shared" si="61"/>
        <v>30.08</v>
      </c>
      <c r="J779" s="93">
        <v>2.3250000000000002</v>
      </c>
      <c r="K779" s="69">
        <v>100</v>
      </c>
      <c r="L779" s="68">
        <v>631</v>
      </c>
      <c r="M779" s="93">
        <f t="shared" si="62"/>
        <v>6.31</v>
      </c>
      <c r="N779" s="93">
        <v>0.96099999999999997</v>
      </c>
      <c r="O779" s="69">
        <v>100</v>
      </c>
      <c r="P779" s="181">
        <f t="shared" si="63"/>
        <v>4.7670364500792397</v>
      </c>
      <c r="Q779" s="77" t="s">
        <v>12363</v>
      </c>
      <c r="V779" s="84">
        <v>0.41597222222222219</v>
      </c>
      <c r="W779" s="85">
        <v>0.55555555555555558</v>
      </c>
      <c r="X779" s="86">
        <f t="shared" si="64"/>
        <v>0.13958333333333339</v>
      </c>
      <c r="AA779" s="29"/>
    </row>
    <row r="780" spans="1:27" x14ac:dyDescent="0.3">
      <c r="A780" s="183" t="s">
        <v>12372</v>
      </c>
      <c r="B780" s="68" t="s">
        <v>11386</v>
      </c>
      <c r="C780" s="2" t="s">
        <v>6</v>
      </c>
      <c r="D780" s="2">
        <v>65</v>
      </c>
      <c r="E780" s="6">
        <v>20212</v>
      </c>
      <c r="F780" s="7">
        <v>44008.553981481484</v>
      </c>
      <c r="G780" s="69" t="s">
        <v>4</v>
      </c>
      <c r="H780" s="68">
        <v>1462</v>
      </c>
      <c r="I780" s="93">
        <f t="shared" si="61"/>
        <v>14.62</v>
      </c>
      <c r="J780" s="93">
        <v>1.516</v>
      </c>
      <c r="K780" s="69">
        <v>100</v>
      </c>
      <c r="L780" s="68">
        <v>686</v>
      </c>
      <c r="M780" s="93">
        <f t="shared" si="62"/>
        <v>6.86</v>
      </c>
      <c r="N780" s="93">
        <v>0.86499999999999999</v>
      </c>
      <c r="O780" s="69">
        <v>100</v>
      </c>
      <c r="P780" s="181">
        <f t="shared" si="63"/>
        <v>2.1311953352769679</v>
      </c>
      <c r="Q780" s="77" t="s">
        <v>12363</v>
      </c>
      <c r="V780" s="84">
        <v>0.42152777777777778</v>
      </c>
      <c r="W780" s="85">
        <v>0.56944444444444442</v>
      </c>
      <c r="X780" s="86">
        <f t="shared" si="64"/>
        <v>0.14791666666666664</v>
      </c>
      <c r="AA780" s="29"/>
    </row>
    <row r="781" spans="1:27" x14ac:dyDescent="0.3">
      <c r="A781" s="183" t="s">
        <v>12373</v>
      </c>
      <c r="B781" s="68" t="s">
        <v>5496</v>
      </c>
      <c r="C781" s="2" t="s">
        <v>1</v>
      </c>
      <c r="D781" s="2">
        <v>47</v>
      </c>
      <c r="E781" s="6">
        <v>26779</v>
      </c>
      <c r="F781" s="7">
        <v>44008.594074074077</v>
      </c>
      <c r="G781" s="69" t="s">
        <v>4</v>
      </c>
      <c r="H781" s="68">
        <v>1424</v>
      </c>
      <c r="I781" s="93">
        <f t="shared" si="61"/>
        <v>14.24</v>
      </c>
      <c r="J781" s="93">
        <v>1.224</v>
      </c>
      <c r="K781" s="69">
        <v>100</v>
      </c>
      <c r="L781" s="68">
        <v>303</v>
      </c>
      <c r="M781" s="93">
        <f t="shared" si="62"/>
        <v>3.03</v>
      </c>
      <c r="N781" s="93">
        <v>0.65800000000000003</v>
      </c>
      <c r="O781" s="69">
        <v>100</v>
      </c>
      <c r="P781" s="181">
        <f t="shared" si="63"/>
        <v>4.6996699669966997</v>
      </c>
      <c r="Q781" s="77" t="s">
        <v>12363</v>
      </c>
      <c r="V781" s="84">
        <v>0.45416666666666666</v>
      </c>
      <c r="W781" s="85">
        <v>0.60069444444444442</v>
      </c>
      <c r="X781" s="86">
        <f t="shared" si="64"/>
        <v>0.14652777777777776</v>
      </c>
      <c r="AA781" s="29"/>
    </row>
    <row r="782" spans="1:27" x14ac:dyDescent="0.3">
      <c r="A782" s="183" t="s">
        <v>12374</v>
      </c>
      <c r="B782" s="68" t="s">
        <v>5963</v>
      </c>
      <c r="C782" s="2" t="s">
        <v>1</v>
      </c>
      <c r="D782" s="2">
        <v>59</v>
      </c>
      <c r="E782" s="6">
        <v>22376</v>
      </c>
      <c r="F782" s="7">
        <v>44008.600266203706</v>
      </c>
      <c r="G782" s="69" t="s">
        <v>4</v>
      </c>
      <c r="H782" s="68">
        <v>2815</v>
      </c>
      <c r="I782" s="93">
        <f t="shared" si="61"/>
        <v>28.434343434343436</v>
      </c>
      <c r="J782" s="93">
        <v>1.673</v>
      </c>
      <c r="K782" s="69">
        <v>99</v>
      </c>
      <c r="L782" s="68">
        <v>506</v>
      </c>
      <c r="M782" s="93">
        <f t="shared" si="62"/>
        <v>5.1111111111111107</v>
      </c>
      <c r="N782" s="93">
        <v>0.60399999999999998</v>
      </c>
      <c r="O782" s="69">
        <v>99</v>
      </c>
      <c r="P782" s="181">
        <f t="shared" si="63"/>
        <v>5.5632411067193681</v>
      </c>
      <c r="Q782" s="77" t="s">
        <v>12363</v>
      </c>
      <c r="V782" s="84">
        <v>0.4826388888888889</v>
      </c>
      <c r="W782" s="85">
        <v>0.62430555555555556</v>
      </c>
      <c r="X782" s="86">
        <f t="shared" si="64"/>
        <v>0.14166666666666666</v>
      </c>
      <c r="AA782" s="29"/>
    </row>
    <row r="783" spans="1:27" x14ac:dyDescent="0.3">
      <c r="A783" s="183" t="s">
        <v>12375</v>
      </c>
      <c r="B783" s="68" t="s">
        <v>5995</v>
      </c>
      <c r="C783" s="2" t="s">
        <v>1</v>
      </c>
      <c r="D783" s="2">
        <v>65</v>
      </c>
      <c r="E783" s="6">
        <v>20166</v>
      </c>
      <c r="F783" s="7">
        <v>44008.621759259258</v>
      </c>
      <c r="G783" s="69" t="s">
        <v>4</v>
      </c>
      <c r="H783" s="68">
        <v>2826</v>
      </c>
      <c r="I783" s="93">
        <f t="shared" si="61"/>
        <v>28.545454545454547</v>
      </c>
      <c r="J783" s="93">
        <v>1.944</v>
      </c>
      <c r="K783" s="69">
        <v>99</v>
      </c>
      <c r="L783" s="68">
        <v>778</v>
      </c>
      <c r="M783" s="93">
        <f t="shared" si="62"/>
        <v>7.858585858585859</v>
      </c>
      <c r="N783" s="93">
        <v>1.05</v>
      </c>
      <c r="O783" s="69">
        <v>99</v>
      </c>
      <c r="P783" s="181">
        <f t="shared" si="63"/>
        <v>3.6323907455012852</v>
      </c>
      <c r="Q783" s="77" t="s">
        <v>12363</v>
      </c>
      <c r="V783" s="84">
        <v>0.49861111111111112</v>
      </c>
      <c r="W783" s="85">
        <v>0.63541666666666663</v>
      </c>
      <c r="X783" s="86">
        <f t="shared" si="64"/>
        <v>0.13680555555555551</v>
      </c>
      <c r="AA783" s="29"/>
    </row>
    <row r="784" spans="1:27" x14ac:dyDescent="0.3">
      <c r="A784" s="183" t="s">
        <v>12376</v>
      </c>
      <c r="B784" s="68" t="s">
        <v>7823</v>
      </c>
      <c r="C784" s="2" t="s">
        <v>1</v>
      </c>
      <c r="D784" s="2">
        <v>53</v>
      </c>
      <c r="E784" s="6">
        <v>24530</v>
      </c>
      <c r="F784" s="7">
        <v>44011.501782407409</v>
      </c>
      <c r="G784" s="69" t="s">
        <v>4</v>
      </c>
      <c r="H784" s="68">
        <v>1597</v>
      </c>
      <c r="I784" s="93">
        <f t="shared" si="61"/>
        <v>16.131313131313131</v>
      </c>
      <c r="J784" s="93">
        <v>1.1919999999999999</v>
      </c>
      <c r="K784" s="69">
        <v>99</v>
      </c>
      <c r="L784" s="68">
        <v>506</v>
      </c>
      <c r="M784" s="93">
        <f t="shared" si="62"/>
        <v>5.1111111111111107</v>
      </c>
      <c r="N784" s="93">
        <v>0.51300000000000001</v>
      </c>
      <c r="O784" s="69">
        <v>99</v>
      </c>
      <c r="P784" s="181">
        <f t="shared" si="63"/>
        <v>3.1561264822134389</v>
      </c>
      <c r="Q784" s="77" t="s">
        <v>12363</v>
      </c>
      <c r="V784" s="84">
        <v>0.37847222222222227</v>
      </c>
      <c r="W784" s="85">
        <v>0.51944444444444449</v>
      </c>
      <c r="X784" s="86">
        <f t="shared" si="64"/>
        <v>0.14097222222222222</v>
      </c>
      <c r="AA784" s="29"/>
    </row>
    <row r="785" spans="1:27" x14ac:dyDescent="0.3">
      <c r="A785" s="183" t="s">
        <v>12377</v>
      </c>
      <c r="B785" s="68" t="s">
        <v>5440</v>
      </c>
      <c r="C785" s="2" t="s">
        <v>6</v>
      </c>
      <c r="D785" s="2">
        <v>49</v>
      </c>
      <c r="E785" s="6">
        <v>25886</v>
      </c>
      <c r="F785" s="7">
        <v>44011.569502314815</v>
      </c>
      <c r="G785" s="69" t="s">
        <v>4</v>
      </c>
      <c r="H785" s="68">
        <v>3801</v>
      </c>
      <c r="I785" s="93">
        <f t="shared" si="61"/>
        <v>38.393939393939391</v>
      </c>
      <c r="J785" s="93">
        <v>5.2619999999999996</v>
      </c>
      <c r="K785" s="69">
        <v>99</v>
      </c>
      <c r="L785" s="68">
        <v>2100</v>
      </c>
      <c r="M785" s="93">
        <f t="shared" si="62"/>
        <v>21.212121212121211</v>
      </c>
      <c r="N785" s="93">
        <v>1.4379999999999999</v>
      </c>
      <c r="O785" s="69">
        <v>99</v>
      </c>
      <c r="P785" s="181">
        <f t="shared" si="63"/>
        <v>1.81</v>
      </c>
      <c r="Q785" s="77" t="s">
        <v>12363</v>
      </c>
      <c r="V785" s="84">
        <v>0.45</v>
      </c>
      <c r="W785" s="85">
        <v>0.58333333333333337</v>
      </c>
      <c r="X785" s="86">
        <f t="shared" si="64"/>
        <v>0.13333333333333336</v>
      </c>
      <c r="AA785" s="29"/>
    </row>
    <row r="786" spans="1:27" x14ac:dyDescent="0.3">
      <c r="A786" s="183" t="s">
        <v>12378</v>
      </c>
      <c r="B786" s="68" t="s">
        <v>12379</v>
      </c>
      <c r="C786" s="2" t="s">
        <v>1</v>
      </c>
      <c r="D786" s="2">
        <v>64</v>
      </c>
      <c r="E786" s="6">
        <v>20524</v>
      </c>
      <c r="F786" s="7">
        <v>44011.57471064815</v>
      </c>
      <c r="G786" s="69" t="s">
        <v>4</v>
      </c>
      <c r="H786" s="68">
        <v>2819</v>
      </c>
      <c r="I786" s="93">
        <f t="shared" si="61"/>
        <v>28.19</v>
      </c>
      <c r="J786" s="93">
        <v>3.1680000000000001</v>
      </c>
      <c r="K786" s="69">
        <v>100</v>
      </c>
      <c r="L786" s="68">
        <v>463</v>
      </c>
      <c r="M786" s="93">
        <f t="shared" si="62"/>
        <v>4.63</v>
      </c>
      <c r="N786" s="93">
        <v>0.64600000000000002</v>
      </c>
      <c r="O786" s="69">
        <v>100</v>
      </c>
      <c r="P786" s="181">
        <f t="shared" si="63"/>
        <v>6.0885529157667388</v>
      </c>
      <c r="Q786" s="77" t="s">
        <v>12363</v>
      </c>
      <c r="V786" s="84">
        <v>0.45624999999999999</v>
      </c>
      <c r="W786" s="85">
        <v>0.59027777777777779</v>
      </c>
      <c r="X786" s="86">
        <f t="shared" si="64"/>
        <v>0.1340277777777778</v>
      </c>
      <c r="AA786" s="29"/>
    </row>
    <row r="787" spans="1:27" x14ac:dyDescent="0.3">
      <c r="A787" s="183" t="s">
        <v>12380</v>
      </c>
      <c r="B787" s="68" t="s">
        <v>4122</v>
      </c>
      <c r="C787" s="2" t="s">
        <v>1</v>
      </c>
      <c r="D787" s="2">
        <v>59</v>
      </c>
      <c r="E787" s="6">
        <v>22164</v>
      </c>
      <c r="F787" s="7">
        <v>44011.651585648149</v>
      </c>
      <c r="G787" s="69" t="s">
        <v>4</v>
      </c>
      <c r="H787" s="68">
        <v>3412</v>
      </c>
      <c r="I787" s="93">
        <f t="shared" si="61"/>
        <v>34.464646464646464</v>
      </c>
      <c r="J787" s="93">
        <v>2.9430000000000001</v>
      </c>
      <c r="K787" s="69">
        <v>99</v>
      </c>
      <c r="L787" s="68">
        <v>515</v>
      </c>
      <c r="M787" s="93">
        <f t="shared" si="62"/>
        <v>5.2020202020202024</v>
      </c>
      <c r="N787" s="93">
        <v>1.05</v>
      </c>
      <c r="O787" s="69">
        <v>99</v>
      </c>
      <c r="P787" s="181">
        <f t="shared" si="63"/>
        <v>6.625242718446601</v>
      </c>
      <c r="Q787" s="77" t="s">
        <v>12363</v>
      </c>
      <c r="V787" s="84">
        <v>0.50277777777777777</v>
      </c>
      <c r="W787" s="85">
        <v>0.66666666666666663</v>
      </c>
      <c r="X787" s="86">
        <f t="shared" si="64"/>
        <v>0.16388888888888886</v>
      </c>
      <c r="AA787" s="29"/>
    </row>
    <row r="788" spans="1:27" x14ac:dyDescent="0.3">
      <c r="A788" s="183" t="s">
        <v>12381</v>
      </c>
      <c r="B788" s="68" t="s">
        <v>7434</v>
      </c>
      <c r="C788" s="2" t="s">
        <v>1</v>
      </c>
      <c r="D788" s="2">
        <v>49</v>
      </c>
      <c r="E788" s="6">
        <v>25937</v>
      </c>
      <c r="F788" s="7">
        <v>44011.666678240741</v>
      </c>
      <c r="G788" s="69" t="s">
        <v>4</v>
      </c>
      <c r="H788" s="68">
        <v>1758</v>
      </c>
      <c r="I788" s="93">
        <f t="shared" si="61"/>
        <v>17.579999999999998</v>
      </c>
      <c r="J788" s="93">
        <v>1.35</v>
      </c>
      <c r="K788" s="69">
        <v>100</v>
      </c>
      <c r="L788" s="68">
        <v>425</v>
      </c>
      <c r="M788" s="93">
        <f t="shared" si="62"/>
        <v>4.25</v>
      </c>
      <c r="N788" s="93">
        <v>0.626</v>
      </c>
      <c r="O788" s="69">
        <v>100</v>
      </c>
      <c r="P788" s="181">
        <f t="shared" si="63"/>
        <v>4.1364705882352935</v>
      </c>
      <c r="Q788" s="77" t="s">
        <v>12363</v>
      </c>
      <c r="V788" s="84">
        <v>0.51388888888888895</v>
      </c>
      <c r="W788" s="85">
        <v>0.6791666666666667</v>
      </c>
      <c r="X788" s="86">
        <f t="shared" si="64"/>
        <v>0.16527777777777775</v>
      </c>
      <c r="AA788" s="29"/>
    </row>
    <row r="789" spans="1:27" x14ac:dyDescent="0.3">
      <c r="A789" s="183" t="s">
        <v>12382</v>
      </c>
      <c r="B789" s="68" t="s">
        <v>10975</v>
      </c>
      <c r="C789" s="2" t="s">
        <v>6</v>
      </c>
      <c r="D789" s="2">
        <v>71</v>
      </c>
      <c r="E789" s="6">
        <v>17868</v>
      </c>
      <c r="F789" s="7">
        <v>44011.690891203703</v>
      </c>
      <c r="G789" s="69" t="s">
        <v>4</v>
      </c>
      <c r="H789" s="68">
        <v>2109</v>
      </c>
      <c r="I789" s="93">
        <f t="shared" si="61"/>
        <v>21.09</v>
      </c>
      <c r="J789" s="93">
        <v>2.0699999999999998</v>
      </c>
      <c r="K789" s="69">
        <v>100</v>
      </c>
      <c r="L789" s="68">
        <v>542</v>
      </c>
      <c r="M789" s="93">
        <f t="shared" si="62"/>
        <v>5.42</v>
      </c>
      <c r="N789" s="93">
        <v>0.89</v>
      </c>
      <c r="O789" s="69">
        <v>100</v>
      </c>
      <c r="P789" s="181">
        <f t="shared" si="63"/>
        <v>3.8911439114391144</v>
      </c>
      <c r="Q789" s="77" t="s">
        <v>12363</v>
      </c>
      <c r="V789" s="84">
        <v>0.53472222222222221</v>
      </c>
      <c r="W789" s="85">
        <v>0.70138888888888884</v>
      </c>
      <c r="X789" s="86">
        <f t="shared" si="64"/>
        <v>0.16666666666666663</v>
      </c>
      <c r="AA789" s="29"/>
    </row>
    <row r="790" spans="1:27" x14ac:dyDescent="0.3">
      <c r="A790" s="183" t="s">
        <v>12383</v>
      </c>
      <c r="B790" s="68" t="s">
        <v>11525</v>
      </c>
      <c r="C790" s="2" t="s">
        <v>1</v>
      </c>
      <c r="D790" s="2">
        <v>57</v>
      </c>
      <c r="E790" s="6">
        <v>22904</v>
      </c>
      <c r="F790" s="7">
        <v>44012.508946759262</v>
      </c>
      <c r="G790" s="69" t="s">
        <v>4</v>
      </c>
      <c r="H790" s="68">
        <v>1985</v>
      </c>
      <c r="I790" s="93">
        <f t="shared" si="61"/>
        <v>19.850000000000001</v>
      </c>
      <c r="J790" s="93">
        <v>1.6040000000000001</v>
      </c>
      <c r="K790" s="69">
        <v>100</v>
      </c>
      <c r="L790" s="68">
        <v>587</v>
      </c>
      <c r="M790" s="93">
        <f t="shared" si="62"/>
        <v>5.87</v>
      </c>
      <c r="N790" s="93">
        <v>1.022</v>
      </c>
      <c r="O790" s="69">
        <v>100</v>
      </c>
      <c r="P790" s="181">
        <f t="shared" si="63"/>
        <v>3.3816013628620105</v>
      </c>
      <c r="Q790" s="77" t="s">
        <v>12363</v>
      </c>
      <c r="V790" s="84">
        <v>0.39444444444444443</v>
      </c>
      <c r="W790" s="85">
        <v>0.52083333333333337</v>
      </c>
      <c r="X790" s="86">
        <f t="shared" si="64"/>
        <v>0.12638888888888894</v>
      </c>
      <c r="AA790" s="29"/>
    </row>
    <row r="791" spans="1:27" x14ac:dyDescent="0.3">
      <c r="A791" s="183" t="s">
        <v>12384</v>
      </c>
      <c r="B791" s="68" t="s">
        <v>12385</v>
      </c>
      <c r="C791" s="2" t="s">
        <v>1</v>
      </c>
      <c r="D791" s="2">
        <v>42</v>
      </c>
      <c r="E791" s="6">
        <v>28475</v>
      </c>
      <c r="F791" s="7">
        <v>44012.546423611115</v>
      </c>
      <c r="G791" s="69" t="s">
        <v>4</v>
      </c>
      <c r="H791" s="68">
        <v>1765</v>
      </c>
      <c r="I791" s="93">
        <f t="shared" si="61"/>
        <v>17.649999999999999</v>
      </c>
      <c r="J791" s="93">
        <v>1.8819999999999999</v>
      </c>
      <c r="K791" s="69">
        <v>100</v>
      </c>
      <c r="L791" s="68">
        <v>406</v>
      </c>
      <c r="M791" s="93">
        <f t="shared" si="62"/>
        <v>4.0599999999999996</v>
      </c>
      <c r="N791" s="93">
        <v>0.312</v>
      </c>
      <c r="O791" s="69">
        <v>100</v>
      </c>
      <c r="P791" s="181">
        <f t="shared" si="63"/>
        <v>4.347290640394089</v>
      </c>
      <c r="Q791" s="77" t="s">
        <v>12363</v>
      </c>
      <c r="V791" s="84">
        <v>0.4145833333333333</v>
      </c>
      <c r="W791" s="85">
        <v>0.55555555555555558</v>
      </c>
      <c r="X791" s="86">
        <f t="shared" si="64"/>
        <v>0.14097222222222228</v>
      </c>
      <c r="AA791" s="29"/>
    </row>
    <row r="792" spans="1:27" x14ac:dyDescent="0.3">
      <c r="A792" s="183" t="s">
        <v>12386</v>
      </c>
      <c r="B792" s="68" t="s">
        <v>12387</v>
      </c>
      <c r="C792" s="2" t="s">
        <v>1</v>
      </c>
      <c r="D792" s="2">
        <v>48</v>
      </c>
      <c r="E792" s="6">
        <v>26319</v>
      </c>
      <c r="F792" s="7">
        <v>44012.554340277777</v>
      </c>
      <c r="G792" s="69" t="s">
        <v>4</v>
      </c>
      <c r="H792" s="68">
        <v>1010</v>
      </c>
      <c r="I792" s="93">
        <f t="shared" si="61"/>
        <v>10.202020202020202</v>
      </c>
      <c r="J792" s="93">
        <v>1.1339999999999999</v>
      </c>
      <c r="K792" s="69">
        <v>99</v>
      </c>
      <c r="L792" s="68">
        <v>241</v>
      </c>
      <c r="M792" s="93">
        <f t="shared" si="62"/>
        <v>2.4343434343434343</v>
      </c>
      <c r="N792" s="93">
        <v>0.55600000000000005</v>
      </c>
      <c r="O792" s="69">
        <v>99</v>
      </c>
      <c r="P792" s="181">
        <f t="shared" si="63"/>
        <v>4.190871369294606</v>
      </c>
      <c r="Q792" s="77" t="s">
        <v>12363</v>
      </c>
      <c r="V792" s="84">
        <v>0.41319444444444442</v>
      </c>
      <c r="W792" s="85">
        <v>0.5805555555555556</v>
      </c>
      <c r="X792" s="86">
        <f t="shared" si="64"/>
        <v>0.16736111111111118</v>
      </c>
      <c r="AA792" s="29"/>
    </row>
    <row r="793" spans="1:27" x14ac:dyDescent="0.3">
      <c r="A793" s="183" t="s">
        <v>12388</v>
      </c>
      <c r="B793" s="68" t="s">
        <v>12389</v>
      </c>
      <c r="C793" s="2" t="s">
        <v>1</v>
      </c>
      <c r="D793" s="2">
        <v>54</v>
      </c>
      <c r="E793" s="6">
        <v>23945</v>
      </c>
      <c r="F793" s="7">
        <v>44012.569664351853</v>
      </c>
      <c r="G793" s="69" t="s">
        <v>4</v>
      </c>
      <c r="H793" s="68">
        <v>2336</v>
      </c>
      <c r="I793" s="93">
        <f t="shared" si="61"/>
        <v>23.595959595959595</v>
      </c>
      <c r="J793" s="93">
        <v>2.3029999999999999</v>
      </c>
      <c r="K793" s="69">
        <v>99</v>
      </c>
      <c r="L793" s="68">
        <v>434</v>
      </c>
      <c r="M793" s="93">
        <f t="shared" si="62"/>
        <v>4.3838383838383841</v>
      </c>
      <c r="N793" s="93">
        <v>0.54800000000000004</v>
      </c>
      <c r="O793" s="69">
        <v>99</v>
      </c>
      <c r="P793" s="181">
        <f t="shared" si="63"/>
        <v>5.3824884792626726</v>
      </c>
      <c r="Q793" s="77" t="s">
        <v>12363</v>
      </c>
      <c r="V793" s="84">
        <v>0.45</v>
      </c>
      <c r="W793" s="85">
        <v>0.59722222222222221</v>
      </c>
      <c r="X793" s="86">
        <f t="shared" si="64"/>
        <v>0.1472222222222222</v>
      </c>
      <c r="AA793" s="29"/>
    </row>
    <row r="794" spans="1:27" x14ac:dyDescent="0.3">
      <c r="A794" s="183" t="s">
        <v>3332</v>
      </c>
      <c r="B794" s="68" t="s">
        <v>1834</v>
      </c>
      <c r="C794" s="2" t="s">
        <v>1</v>
      </c>
      <c r="D794" s="2">
        <v>47</v>
      </c>
      <c r="E794" s="6">
        <v>26653</v>
      </c>
      <c r="F794" s="7">
        <v>44012.591111111113</v>
      </c>
      <c r="G794" s="69" t="s">
        <v>4</v>
      </c>
      <c r="H794" s="68">
        <v>1974</v>
      </c>
      <c r="I794" s="93">
        <f t="shared" si="61"/>
        <v>19.939393939393938</v>
      </c>
      <c r="J794" s="93">
        <v>2.36</v>
      </c>
      <c r="K794" s="69">
        <v>99</v>
      </c>
      <c r="L794" s="68">
        <v>475</v>
      </c>
      <c r="M794" s="93">
        <f t="shared" si="62"/>
        <v>4.7979797979797976</v>
      </c>
      <c r="N794" s="93">
        <v>0.53400000000000003</v>
      </c>
      <c r="O794" s="69">
        <v>99</v>
      </c>
      <c r="P794" s="181">
        <f t="shared" si="63"/>
        <v>4.1557894736842105</v>
      </c>
      <c r="Q794" s="77" t="s">
        <v>12363</v>
      </c>
      <c r="V794" s="84">
        <v>0.47569444444444442</v>
      </c>
      <c r="W794" s="85">
        <v>0.61805555555555558</v>
      </c>
      <c r="X794" s="86">
        <f t="shared" si="64"/>
        <v>0.14236111111111116</v>
      </c>
      <c r="AA794" s="29"/>
    </row>
    <row r="795" spans="1:27" x14ac:dyDescent="0.3">
      <c r="A795" s="183" t="s">
        <v>12390</v>
      </c>
      <c r="B795" s="68" t="s">
        <v>12391</v>
      </c>
      <c r="C795" s="2" t="s">
        <v>6</v>
      </c>
      <c r="D795" s="2">
        <v>58</v>
      </c>
      <c r="E795" s="6">
        <v>22737</v>
      </c>
      <c r="F795" s="7">
        <v>44012.617662037039</v>
      </c>
      <c r="G795" s="69" t="s">
        <v>4</v>
      </c>
      <c r="H795" s="68">
        <v>995</v>
      </c>
      <c r="I795" s="93">
        <f t="shared" si="61"/>
        <v>10.05050505050505</v>
      </c>
      <c r="J795" s="93">
        <v>0.81299999999999994</v>
      </c>
      <c r="K795" s="69">
        <v>99</v>
      </c>
      <c r="L795" s="68">
        <v>434</v>
      </c>
      <c r="M795" s="93">
        <f t="shared" si="62"/>
        <v>4.3838383838383841</v>
      </c>
      <c r="N795" s="93">
        <v>0.65</v>
      </c>
      <c r="O795" s="69">
        <v>99</v>
      </c>
      <c r="P795" s="181">
        <f t="shared" si="63"/>
        <v>2.2926267281105988</v>
      </c>
      <c r="Q795" s="77" t="s">
        <v>12363</v>
      </c>
      <c r="V795" s="84">
        <v>0.45694444444444443</v>
      </c>
      <c r="W795" s="85">
        <v>0.625</v>
      </c>
      <c r="X795" s="86">
        <f t="shared" si="64"/>
        <v>0.16805555555555557</v>
      </c>
      <c r="AA795" s="29"/>
    </row>
    <row r="796" spans="1:27" x14ac:dyDescent="0.3">
      <c r="A796" s="183" t="s">
        <v>12392</v>
      </c>
      <c r="B796" s="68" t="s">
        <v>6823</v>
      </c>
      <c r="C796" s="2" t="s">
        <v>1</v>
      </c>
      <c r="D796" s="2">
        <v>54</v>
      </c>
      <c r="E796" s="6">
        <v>24040</v>
      </c>
      <c r="F796" s="7">
        <v>44012.636053240742</v>
      </c>
      <c r="G796" s="69" t="s">
        <v>4</v>
      </c>
      <c r="H796" s="68">
        <v>1762</v>
      </c>
      <c r="I796" s="93">
        <f t="shared" si="61"/>
        <v>17.62</v>
      </c>
      <c r="J796" s="93">
        <v>1.3759999999999999</v>
      </c>
      <c r="K796" s="69">
        <v>100</v>
      </c>
      <c r="L796" s="68">
        <v>483</v>
      </c>
      <c r="M796" s="93">
        <f t="shared" si="62"/>
        <v>4.83</v>
      </c>
      <c r="N796" s="93">
        <v>1.006</v>
      </c>
      <c r="O796" s="69">
        <v>100</v>
      </c>
      <c r="P796" s="181">
        <f t="shared" si="63"/>
        <v>3.648033126293996</v>
      </c>
      <c r="Q796" s="77" t="s">
        <v>12363</v>
      </c>
      <c r="V796" s="84">
        <v>0.49444444444444446</v>
      </c>
      <c r="W796" s="85">
        <v>0.64583333333333337</v>
      </c>
      <c r="X796" s="86">
        <f t="shared" si="64"/>
        <v>0.15138888888888891</v>
      </c>
      <c r="AA796" s="29"/>
    </row>
    <row r="797" spans="1:27" x14ac:dyDescent="0.3">
      <c r="A797" s="183" t="s">
        <v>12393</v>
      </c>
      <c r="B797" s="68" t="s">
        <v>10</v>
      </c>
      <c r="C797" s="2" t="s">
        <v>1</v>
      </c>
      <c r="D797" s="2">
        <v>46</v>
      </c>
      <c r="E797" s="6">
        <v>27085</v>
      </c>
      <c r="F797" s="7">
        <v>44012.642870370371</v>
      </c>
      <c r="G797" s="69" t="s">
        <v>4</v>
      </c>
      <c r="H797" s="68">
        <v>1467</v>
      </c>
      <c r="I797" s="93">
        <f t="shared" si="61"/>
        <v>14.67</v>
      </c>
      <c r="J797" s="93">
        <v>1.349</v>
      </c>
      <c r="K797" s="69">
        <v>100</v>
      </c>
      <c r="L797" s="68">
        <v>370</v>
      </c>
      <c r="M797" s="93">
        <f t="shared" si="62"/>
        <v>3.7</v>
      </c>
      <c r="N797" s="93">
        <v>0.70399999999999996</v>
      </c>
      <c r="O797" s="69">
        <v>100</v>
      </c>
      <c r="P797" s="181">
        <f t="shared" si="63"/>
        <v>3.9648648648648646</v>
      </c>
      <c r="Q797" s="77" t="s">
        <v>12363</v>
      </c>
      <c r="V797" s="84">
        <v>0.5</v>
      </c>
      <c r="W797" s="85">
        <v>0.65625</v>
      </c>
      <c r="X797" s="86">
        <f t="shared" si="64"/>
        <v>0.15625</v>
      </c>
      <c r="AA797" s="29"/>
    </row>
    <row r="798" spans="1:27" x14ac:dyDescent="0.3">
      <c r="A798" s="183" t="s">
        <v>13239</v>
      </c>
      <c r="B798" s="68" t="s">
        <v>5598</v>
      </c>
      <c r="C798" s="2" t="s">
        <v>1</v>
      </c>
      <c r="D798" s="2">
        <v>59</v>
      </c>
      <c r="E798" s="6">
        <v>22410</v>
      </c>
      <c r="F798" s="7">
        <v>44013.492997685185</v>
      </c>
      <c r="G798" s="69" t="s">
        <v>4</v>
      </c>
      <c r="H798" s="68">
        <v>2496</v>
      </c>
      <c r="I798" s="93">
        <f t="shared" si="61"/>
        <v>25.212121212121211</v>
      </c>
      <c r="J798" s="93">
        <v>2.081</v>
      </c>
      <c r="K798" s="69">
        <v>99</v>
      </c>
      <c r="L798" s="68">
        <v>571</v>
      </c>
      <c r="M798" s="93">
        <f t="shared" si="62"/>
        <v>5.7676767676767673</v>
      </c>
      <c r="N798" s="93">
        <v>0.72599999999999998</v>
      </c>
      <c r="O798" s="69">
        <v>99</v>
      </c>
      <c r="P798" s="181">
        <f t="shared" si="63"/>
        <v>4.3712784588441336</v>
      </c>
      <c r="Q798" s="77" t="s">
        <v>12233</v>
      </c>
      <c r="V798" s="84">
        <v>0.37986111111111115</v>
      </c>
      <c r="W798" s="85">
        <v>0.51736111111111105</v>
      </c>
      <c r="X798" s="86">
        <f t="shared" si="64"/>
        <v>0.1374999999999999</v>
      </c>
      <c r="AA798" s="29"/>
    </row>
    <row r="799" spans="1:27" x14ac:dyDescent="0.3">
      <c r="A799" s="183" t="s">
        <v>13240</v>
      </c>
      <c r="B799" s="68" t="s">
        <v>7512</v>
      </c>
      <c r="C799" s="2" t="s">
        <v>1</v>
      </c>
      <c r="D799" s="2">
        <v>65</v>
      </c>
      <c r="E799" s="6">
        <v>20158</v>
      </c>
      <c r="F799" s="7">
        <v>44013.566342592596</v>
      </c>
      <c r="G799" s="69" t="s">
        <v>4</v>
      </c>
      <c r="H799" s="68">
        <v>3261</v>
      </c>
      <c r="I799" s="93">
        <f t="shared" si="61"/>
        <v>32.939393939393938</v>
      </c>
      <c r="J799" s="93">
        <v>3.1549999999999998</v>
      </c>
      <c r="K799" s="69">
        <v>99</v>
      </c>
      <c r="L799" s="68">
        <v>512</v>
      </c>
      <c r="M799" s="93">
        <f t="shared" si="62"/>
        <v>5.1717171717171722</v>
      </c>
      <c r="N799" s="93">
        <v>0.71499999999999997</v>
      </c>
      <c r="O799" s="69">
        <v>99</v>
      </c>
      <c r="P799" s="181">
        <f t="shared" si="63"/>
        <v>6.3691406249999991</v>
      </c>
      <c r="Q799" s="77" t="s">
        <v>12233</v>
      </c>
      <c r="V799" s="84">
        <v>0.4152777777777778</v>
      </c>
      <c r="W799" s="85">
        <v>0.56944444444444442</v>
      </c>
      <c r="X799" s="86">
        <f t="shared" si="64"/>
        <v>0.15416666666666662</v>
      </c>
      <c r="AA799" s="29"/>
    </row>
    <row r="800" spans="1:27" x14ac:dyDescent="0.3">
      <c r="A800" s="183" t="s">
        <v>13241</v>
      </c>
      <c r="B800" s="68" t="s">
        <v>7152</v>
      </c>
      <c r="C800" s="2" t="s">
        <v>1</v>
      </c>
      <c r="D800" s="2">
        <v>65</v>
      </c>
      <c r="E800" s="6">
        <v>20002</v>
      </c>
      <c r="F800" s="7">
        <v>44013.588877314818</v>
      </c>
      <c r="G800" s="69" t="s">
        <v>4</v>
      </c>
      <c r="H800" s="68">
        <v>1901</v>
      </c>
      <c r="I800" s="93">
        <f t="shared" si="61"/>
        <v>19.010000000000002</v>
      </c>
      <c r="J800" s="93">
        <v>2.798</v>
      </c>
      <c r="K800" s="69">
        <v>100</v>
      </c>
      <c r="L800" s="68">
        <v>542</v>
      </c>
      <c r="M800" s="93">
        <f t="shared" si="62"/>
        <v>5.42</v>
      </c>
      <c r="N800" s="93">
        <v>0.53500000000000003</v>
      </c>
      <c r="O800" s="69">
        <v>100</v>
      </c>
      <c r="P800" s="181">
        <f t="shared" si="63"/>
        <v>3.5073800738007384</v>
      </c>
      <c r="Q800" s="77" t="s">
        <v>13242</v>
      </c>
      <c r="V800" s="84">
        <v>0.44722222222222219</v>
      </c>
      <c r="W800" s="85">
        <v>0.59375</v>
      </c>
      <c r="X800" s="86">
        <f t="shared" si="64"/>
        <v>0.14652777777777781</v>
      </c>
      <c r="AA800" s="29"/>
    </row>
    <row r="801" spans="1:27" x14ac:dyDescent="0.3">
      <c r="A801" s="183" t="s">
        <v>5269</v>
      </c>
      <c r="B801" s="68" t="s">
        <v>5270</v>
      </c>
      <c r="C801" s="2" t="s">
        <v>1</v>
      </c>
      <c r="D801" s="2">
        <v>58</v>
      </c>
      <c r="E801" s="6">
        <v>22717</v>
      </c>
      <c r="F801" s="7">
        <v>44013.599062499998</v>
      </c>
      <c r="G801" s="69" t="s">
        <v>4</v>
      </c>
      <c r="H801" s="68">
        <v>1857</v>
      </c>
      <c r="I801" s="93">
        <f t="shared" si="61"/>
        <v>18.757575757575758</v>
      </c>
      <c r="J801" s="93">
        <v>1.802</v>
      </c>
      <c r="K801" s="69">
        <v>99</v>
      </c>
      <c r="L801" s="68">
        <v>517</v>
      </c>
      <c r="M801" s="93">
        <f t="shared" si="62"/>
        <v>5.2222222222222223</v>
      </c>
      <c r="N801" s="93">
        <v>0.86399999999999999</v>
      </c>
      <c r="O801" s="69">
        <v>99</v>
      </c>
      <c r="P801" s="181">
        <f t="shared" si="63"/>
        <v>3.5918762088974856</v>
      </c>
      <c r="Q801" s="77" t="s">
        <v>13242</v>
      </c>
      <c r="V801" s="84">
        <v>0.45416666666666666</v>
      </c>
      <c r="W801" s="85">
        <v>0.60416666666666663</v>
      </c>
      <c r="X801" s="86">
        <f t="shared" si="64"/>
        <v>0.14999999999999997</v>
      </c>
      <c r="AA801" s="29"/>
    </row>
    <row r="802" spans="1:27" x14ac:dyDescent="0.3">
      <c r="A802" s="183" t="s">
        <v>13243</v>
      </c>
      <c r="B802" s="68" t="s">
        <v>13244</v>
      </c>
      <c r="C802" s="2" t="s">
        <v>6</v>
      </c>
      <c r="D802" s="2">
        <v>54</v>
      </c>
      <c r="E802" s="6">
        <v>24080</v>
      </c>
      <c r="F802" s="7">
        <v>44013.614490740743</v>
      </c>
      <c r="G802" s="69" t="s">
        <v>4</v>
      </c>
      <c r="H802" s="68">
        <v>1130</v>
      </c>
      <c r="I802" s="93">
        <f t="shared" si="61"/>
        <v>11.414141414141413</v>
      </c>
      <c r="J802" s="93">
        <v>1.107</v>
      </c>
      <c r="K802" s="69">
        <v>99</v>
      </c>
      <c r="L802" s="68">
        <v>354</v>
      </c>
      <c r="M802" s="93">
        <f t="shared" si="62"/>
        <v>3.5757575757575757</v>
      </c>
      <c r="N802" s="93">
        <v>0.65600000000000003</v>
      </c>
      <c r="O802" s="69">
        <v>99</v>
      </c>
      <c r="P802" s="181">
        <f t="shared" si="63"/>
        <v>3.1920903954802258</v>
      </c>
      <c r="Q802" s="77" t="s">
        <v>12233</v>
      </c>
      <c r="V802" s="84">
        <v>0.45833333333333331</v>
      </c>
      <c r="W802" s="85">
        <v>0.625</v>
      </c>
      <c r="X802" s="86">
        <f t="shared" si="64"/>
        <v>0.16666666666666669</v>
      </c>
      <c r="AA802" s="29"/>
    </row>
    <row r="803" spans="1:27" x14ac:dyDescent="0.3">
      <c r="A803" s="183" t="s">
        <v>13245</v>
      </c>
      <c r="B803" s="68" t="s">
        <v>8068</v>
      </c>
      <c r="C803" s="2" t="s">
        <v>1</v>
      </c>
      <c r="D803" s="2">
        <v>60</v>
      </c>
      <c r="E803" s="6">
        <v>21961</v>
      </c>
      <c r="F803" s="7">
        <v>44013.620034722226</v>
      </c>
      <c r="G803" s="69" t="s">
        <v>4</v>
      </c>
      <c r="H803" s="68">
        <v>1924</v>
      </c>
      <c r="I803" s="93">
        <f t="shared" si="61"/>
        <v>19.239999999999998</v>
      </c>
      <c r="J803" s="93">
        <v>1.8149999999999999</v>
      </c>
      <c r="K803" s="69">
        <v>100</v>
      </c>
      <c r="L803" s="68">
        <v>393</v>
      </c>
      <c r="M803" s="93">
        <f t="shared" si="62"/>
        <v>3.93</v>
      </c>
      <c r="N803" s="93">
        <v>0.55500000000000005</v>
      </c>
      <c r="O803" s="69">
        <v>100</v>
      </c>
      <c r="P803" s="181">
        <f t="shared" si="63"/>
        <v>4.895674300254452</v>
      </c>
      <c r="Q803" s="77" t="s">
        <v>12233</v>
      </c>
      <c r="V803" s="84">
        <v>0.48680555555555555</v>
      </c>
      <c r="W803" s="85">
        <v>0.63888888888888895</v>
      </c>
      <c r="X803" s="86">
        <f t="shared" si="64"/>
        <v>0.1520833333333334</v>
      </c>
      <c r="AA803" s="29"/>
    </row>
    <row r="804" spans="1:27" x14ac:dyDescent="0.3">
      <c r="A804" s="183" t="s">
        <v>13246</v>
      </c>
      <c r="B804" s="68" t="s">
        <v>6022</v>
      </c>
      <c r="C804" s="2" t="s">
        <v>1</v>
      </c>
      <c r="D804" s="2">
        <v>56</v>
      </c>
      <c r="E804" s="6">
        <v>23295</v>
      </c>
      <c r="F804" s="7">
        <v>44013.645219907405</v>
      </c>
      <c r="G804" s="69" t="s">
        <v>4</v>
      </c>
      <c r="H804" s="68">
        <v>3185</v>
      </c>
      <c r="I804" s="93">
        <f t="shared" si="61"/>
        <v>31.85</v>
      </c>
      <c r="J804" s="93">
        <v>2.508</v>
      </c>
      <c r="K804" s="69">
        <v>100</v>
      </c>
      <c r="L804" s="68">
        <v>395</v>
      </c>
      <c r="M804" s="93">
        <f t="shared" si="62"/>
        <v>3.95</v>
      </c>
      <c r="N804" s="93">
        <v>0.73</v>
      </c>
      <c r="O804" s="69">
        <v>100</v>
      </c>
      <c r="P804" s="181">
        <f t="shared" si="63"/>
        <v>8.0632911392405067</v>
      </c>
      <c r="Q804" s="77" t="s">
        <v>1357</v>
      </c>
      <c r="V804" s="84">
        <v>0.5</v>
      </c>
      <c r="W804" s="85">
        <v>0.65277777777777779</v>
      </c>
      <c r="X804" s="86">
        <f t="shared" si="64"/>
        <v>0.15277777777777779</v>
      </c>
      <c r="AA804" s="29"/>
    </row>
    <row r="805" spans="1:27" x14ac:dyDescent="0.3">
      <c r="A805" s="183" t="s">
        <v>13247</v>
      </c>
      <c r="B805" s="68" t="s">
        <v>13248</v>
      </c>
      <c r="C805" s="2" t="s">
        <v>6</v>
      </c>
      <c r="D805" s="2">
        <v>54</v>
      </c>
      <c r="E805" s="6">
        <v>24194</v>
      </c>
      <c r="F805" s="7">
        <v>44013.656157407408</v>
      </c>
      <c r="G805" s="69" t="s">
        <v>4</v>
      </c>
      <c r="H805" s="68">
        <v>1325</v>
      </c>
      <c r="I805" s="93">
        <f t="shared" si="61"/>
        <v>13.25</v>
      </c>
      <c r="J805" s="93">
        <v>1.1319999999999999</v>
      </c>
      <c r="K805" s="69">
        <v>100</v>
      </c>
      <c r="L805" s="68">
        <v>352</v>
      </c>
      <c r="M805" s="93">
        <f t="shared" si="62"/>
        <v>3.52</v>
      </c>
      <c r="N805" s="93">
        <v>0.64300000000000002</v>
      </c>
      <c r="O805" s="69">
        <v>100</v>
      </c>
      <c r="P805" s="181">
        <f t="shared" si="63"/>
        <v>3.7642045454545454</v>
      </c>
      <c r="Q805" s="77" t="s">
        <v>1357</v>
      </c>
      <c r="V805" s="84">
        <v>0.50555555555555554</v>
      </c>
      <c r="W805" s="85">
        <v>0.67708333333333337</v>
      </c>
      <c r="X805" s="86">
        <f t="shared" si="64"/>
        <v>0.17152777777777783</v>
      </c>
      <c r="AA805" s="29"/>
    </row>
    <row r="806" spans="1:27" x14ac:dyDescent="0.3">
      <c r="A806" s="183" t="s">
        <v>6863</v>
      </c>
      <c r="B806" s="68" t="s">
        <v>6864</v>
      </c>
      <c r="C806" s="2" t="s">
        <v>1</v>
      </c>
      <c r="D806" s="2">
        <v>52</v>
      </c>
      <c r="E806" s="6">
        <v>24799</v>
      </c>
      <c r="F806" s="7">
        <v>44014.532881944448</v>
      </c>
      <c r="G806" s="69" t="s">
        <v>4</v>
      </c>
      <c r="H806" s="68">
        <v>1234</v>
      </c>
      <c r="I806" s="93">
        <f t="shared" si="61"/>
        <v>12.464646464646465</v>
      </c>
      <c r="J806" s="93">
        <v>1.304</v>
      </c>
      <c r="K806" s="69">
        <v>99</v>
      </c>
      <c r="L806" s="68">
        <v>518</v>
      </c>
      <c r="M806" s="93">
        <f t="shared" si="62"/>
        <v>5.2323232323232327</v>
      </c>
      <c r="N806" s="93">
        <v>0.66700000000000004</v>
      </c>
      <c r="O806" s="69">
        <v>99</v>
      </c>
      <c r="P806" s="181">
        <f t="shared" si="63"/>
        <v>2.3822393822393821</v>
      </c>
      <c r="Q806" s="77" t="s">
        <v>1357</v>
      </c>
      <c r="V806" s="84">
        <v>0.39027777777777778</v>
      </c>
      <c r="W806" s="85">
        <v>0.53888888888888886</v>
      </c>
      <c r="X806" s="86">
        <f t="shared" si="64"/>
        <v>0.14861111111111108</v>
      </c>
      <c r="AA806" s="29"/>
    </row>
    <row r="807" spans="1:27" x14ac:dyDescent="0.3">
      <c r="A807" s="183" t="s">
        <v>13249</v>
      </c>
      <c r="B807" s="68" t="s">
        <v>1527</v>
      </c>
      <c r="C807" s="2" t="s">
        <v>1</v>
      </c>
      <c r="D807" s="2">
        <v>34</v>
      </c>
      <c r="E807" s="6">
        <v>31322</v>
      </c>
      <c r="F807" s="7">
        <v>44014.557638888888</v>
      </c>
      <c r="G807" s="69" t="s">
        <v>4</v>
      </c>
      <c r="H807" s="68">
        <v>1150</v>
      </c>
      <c r="I807" s="93">
        <f t="shared" si="61"/>
        <v>11.616161616161616</v>
      </c>
      <c r="J807" s="93">
        <v>0.79200000000000004</v>
      </c>
      <c r="K807" s="69">
        <v>99</v>
      </c>
      <c r="L807" s="68">
        <v>317</v>
      </c>
      <c r="M807" s="93">
        <f t="shared" si="62"/>
        <v>3.202020202020202</v>
      </c>
      <c r="N807" s="93">
        <v>0.58899999999999997</v>
      </c>
      <c r="O807" s="69">
        <v>99</v>
      </c>
      <c r="P807" s="181">
        <f t="shared" si="63"/>
        <v>3.6277602523659307</v>
      </c>
      <c r="Q807" s="77" t="s">
        <v>12363</v>
      </c>
      <c r="V807" s="84">
        <v>0.4513888888888889</v>
      </c>
      <c r="W807" s="85">
        <v>0.58680555555555558</v>
      </c>
      <c r="X807" s="86">
        <f t="shared" si="64"/>
        <v>0.13541666666666669</v>
      </c>
      <c r="AA807" s="29"/>
    </row>
    <row r="808" spans="1:27" x14ac:dyDescent="0.3">
      <c r="A808" s="183" t="s">
        <v>13250</v>
      </c>
      <c r="B808" s="68" t="s">
        <v>13251</v>
      </c>
      <c r="C808" s="2" t="s">
        <v>1</v>
      </c>
      <c r="D808" s="2">
        <v>59</v>
      </c>
      <c r="E808" s="6">
        <v>22301</v>
      </c>
      <c r="F808" s="7">
        <v>44015.509513888886</v>
      </c>
      <c r="G808" s="69" t="s">
        <v>4</v>
      </c>
      <c r="H808" s="68">
        <v>2679</v>
      </c>
      <c r="I808" s="93">
        <f t="shared" si="61"/>
        <v>26.79</v>
      </c>
      <c r="J808" s="93">
        <v>1.409</v>
      </c>
      <c r="K808" s="69">
        <v>100</v>
      </c>
      <c r="L808" s="68">
        <v>552</v>
      </c>
      <c r="M808" s="93">
        <f t="shared" si="62"/>
        <v>5.52</v>
      </c>
      <c r="N808" s="93">
        <v>0.82199999999999995</v>
      </c>
      <c r="O808" s="69">
        <v>100</v>
      </c>
      <c r="P808" s="181">
        <f t="shared" si="63"/>
        <v>4.8532608695652177</v>
      </c>
      <c r="Q808" s="77" t="s">
        <v>12363</v>
      </c>
      <c r="V808" s="84">
        <v>0.38194444444444442</v>
      </c>
      <c r="W808" s="85">
        <v>0.51736111111111105</v>
      </c>
      <c r="X808" s="86">
        <f t="shared" si="64"/>
        <v>0.13541666666666663</v>
      </c>
      <c r="AA808" s="29"/>
    </row>
    <row r="809" spans="1:27" x14ac:dyDescent="0.3">
      <c r="A809" s="183" t="s">
        <v>13252</v>
      </c>
      <c r="B809" s="68" t="s">
        <v>7277</v>
      </c>
      <c r="C809" s="2" t="s">
        <v>1</v>
      </c>
      <c r="D809" s="2">
        <v>56</v>
      </c>
      <c r="E809" s="6">
        <v>23494</v>
      </c>
      <c r="F809" s="7">
        <v>44015.519502314812</v>
      </c>
      <c r="G809" s="69" t="s">
        <v>4</v>
      </c>
      <c r="H809" s="68">
        <v>2214</v>
      </c>
      <c r="I809" s="93">
        <f t="shared" si="61"/>
        <v>22.363636363636363</v>
      </c>
      <c r="J809" s="93">
        <v>2.573</v>
      </c>
      <c r="K809" s="69">
        <v>99</v>
      </c>
      <c r="L809" s="68">
        <v>336</v>
      </c>
      <c r="M809" s="93">
        <f t="shared" si="62"/>
        <v>3.393939393939394</v>
      </c>
      <c r="N809" s="93">
        <v>0.62</v>
      </c>
      <c r="O809" s="69">
        <v>99</v>
      </c>
      <c r="P809" s="181">
        <f t="shared" si="63"/>
        <v>6.5892857142857144</v>
      </c>
      <c r="Q809" s="77" t="s">
        <v>12363</v>
      </c>
      <c r="V809" s="84">
        <v>0.3972222222222222</v>
      </c>
      <c r="W809" s="85">
        <v>0.53472222222222221</v>
      </c>
      <c r="X809" s="86">
        <f t="shared" si="64"/>
        <v>0.13750000000000001</v>
      </c>
      <c r="AA809" s="29"/>
    </row>
    <row r="810" spans="1:27" x14ac:dyDescent="0.3">
      <c r="A810" s="183" t="s">
        <v>13253</v>
      </c>
      <c r="B810" s="68" t="s">
        <v>7022</v>
      </c>
      <c r="C810" s="2" t="s">
        <v>1</v>
      </c>
      <c r="D810" s="2">
        <v>45</v>
      </c>
      <c r="E810" s="6">
        <v>27365</v>
      </c>
      <c r="F810" s="7">
        <v>44015.533437500002</v>
      </c>
      <c r="G810" s="69" t="s">
        <v>4</v>
      </c>
      <c r="H810" s="68">
        <v>2433</v>
      </c>
      <c r="I810" s="93">
        <f t="shared" si="61"/>
        <v>24.575757575757574</v>
      </c>
      <c r="J810" s="93">
        <v>2.2589999999999999</v>
      </c>
      <c r="K810" s="69">
        <v>99</v>
      </c>
      <c r="L810" s="68">
        <v>678</v>
      </c>
      <c r="M810" s="93">
        <f t="shared" si="62"/>
        <v>6.8484848484848486</v>
      </c>
      <c r="N810" s="93">
        <v>0.97299999999999998</v>
      </c>
      <c r="O810" s="69">
        <v>99</v>
      </c>
      <c r="P810" s="181">
        <f t="shared" si="63"/>
        <v>3.5884955752212386</v>
      </c>
      <c r="Q810" s="77" t="s">
        <v>12363</v>
      </c>
      <c r="V810" s="84">
        <v>0.41666666666666669</v>
      </c>
      <c r="W810" s="85">
        <v>0.54861111111111105</v>
      </c>
      <c r="X810" s="86">
        <f t="shared" si="64"/>
        <v>0.13194444444444436</v>
      </c>
      <c r="AA810" s="29"/>
    </row>
    <row r="811" spans="1:27" x14ac:dyDescent="0.3">
      <c r="A811" s="183" t="s">
        <v>13254</v>
      </c>
      <c r="B811" s="68" t="s">
        <v>6397</v>
      </c>
      <c r="C811" s="2" t="s">
        <v>1</v>
      </c>
      <c r="D811" s="2">
        <v>49</v>
      </c>
      <c r="E811" s="6">
        <v>25852</v>
      </c>
      <c r="F811" s="7">
        <v>44015.545023148145</v>
      </c>
      <c r="G811" s="69" t="s">
        <v>4</v>
      </c>
      <c r="H811" s="68">
        <v>2171</v>
      </c>
      <c r="I811" s="93">
        <f t="shared" si="61"/>
        <v>21.929292929292931</v>
      </c>
      <c r="J811" s="93">
        <v>2.278</v>
      </c>
      <c r="K811" s="69">
        <v>99</v>
      </c>
      <c r="L811" s="68">
        <v>546</v>
      </c>
      <c r="M811" s="93">
        <f t="shared" si="62"/>
        <v>5.5151515151515156</v>
      </c>
      <c r="N811" s="93">
        <v>0.88500000000000001</v>
      </c>
      <c r="O811" s="69">
        <v>99</v>
      </c>
      <c r="P811" s="181">
        <f t="shared" si="63"/>
        <v>3.9761904761904763</v>
      </c>
      <c r="Q811" s="77" t="s">
        <v>12363</v>
      </c>
      <c r="V811" s="84">
        <v>0.4291666666666667</v>
      </c>
      <c r="W811" s="85">
        <v>0.5625</v>
      </c>
      <c r="X811" s="86">
        <f t="shared" si="64"/>
        <v>0.1333333333333333</v>
      </c>
      <c r="AA811" s="29"/>
    </row>
    <row r="812" spans="1:27" x14ac:dyDescent="0.3">
      <c r="A812" s="183" t="s">
        <v>13255</v>
      </c>
      <c r="B812" s="68" t="s">
        <v>7542</v>
      </c>
      <c r="C812" s="2" t="s">
        <v>1</v>
      </c>
      <c r="D812" s="2">
        <v>28</v>
      </c>
      <c r="E812" s="6">
        <v>33557</v>
      </c>
      <c r="F812" s="7">
        <v>44015.571574074071</v>
      </c>
      <c r="G812" s="69" t="s">
        <v>4</v>
      </c>
      <c r="H812" s="68">
        <v>1130</v>
      </c>
      <c r="I812" s="93">
        <f t="shared" si="61"/>
        <v>11.414141414141413</v>
      </c>
      <c r="J812" s="93">
        <v>1</v>
      </c>
      <c r="K812" s="69">
        <v>99</v>
      </c>
      <c r="L812" s="68">
        <v>329</v>
      </c>
      <c r="M812" s="93">
        <f t="shared" si="62"/>
        <v>3.3232323232323231</v>
      </c>
      <c r="N812" s="93">
        <v>0.72599999999999998</v>
      </c>
      <c r="O812" s="69">
        <v>99</v>
      </c>
      <c r="P812" s="181">
        <f t="shared" si="63"/>
        <v>3.4346504559270516</v>
      </c>
      <c r="Q812" s="77" t="s">
        <v>12363</v>
      </c>
      <c r="V812" s="84">
        <v>0.42638888888888887</v>
      </c>
      <c r="W812" s="85">
        <v>0.57638888888888895</v>
      </c>
      <c r="X812" s="86">
        <f t="shared" si="64"/>
        <v>0.15000000000000008</v>
      </c>
      <c r="AA812" s="29"/>
    </row>
    <row r="813" spans="1:27" x14ac:dyDescent="0.3">
      <c r="A813" s="183" t="s">
        <v>13256</v>
      </c>
      <c r="B813" s="68" t="s">
        <v>13223</v>
      </c>
      <c r="C813" s="2" t="s">
        <v>6</v>
      </c>
      <c r="D813" s="2">
        <v>40</v>
      </c>
      <c r="E813" s="6">
        <v>29108</v>
      </c>
      <c r="F813" s="7">
        <v>44015.574421296296</v>
      </c>
      <c r="G813" s="69" t="s">
        <v>4</v>
      </c>
      <c r="H813" s="68">
        <v>1782</v>
      </c>
      <c r="I813" s="93">
        <f t="shared" si="61"/>
        <v>18</v>
      </c>
      <c r="J813" s="93">
        <v>2.2090000000000001</v>
      </c>
      <c r="K813" s="69">
        <v>99</v>
      </c>
      <c r="L813" s="68">
        <v>642</v>
      </c>
      <c r="M813" s="93">
        <f t="shared" si="62"/>
        <v>6.4848484848484844</v>
      </c>
      <c r="N813" s="93">
        <v>0.629</v>
      </c>
      <c r="O813" s="69">
        <v>99</v>
      </c>
      <c r="P813" s="181">
        <f t="shared" si="63"/>
        <v>2.7757009345794392</v>
      </c>
      <c r="Q813" s="77" t="s">
        <v>12363</v>
      </c>
      <c r="V813" s="84">
        <v>0.4604166666666667</v>
      </c>
      <c r="W813" s="85">
        <v>0.59375</v>
      </c>
      <c r="X813" s="86">
        <f t="shared" si="64"/>
        <v>0.1333333333333333</v>
      </c>
      <c r="AA813" s="29"/>
    </row>
    <row r="814" spans="1:27" x14ac:dyDescent="0.3">
      <c r="A814" s="183" t="s">
        <v>13257</v>
      </c>
      <c r="B814" s="68" t="s">
        <v>6955</v>
      </c>
      <c r="C814" s="2" t="s">
        <v>1</v>
      </c>
      <c r="D814" s="2">
        <v>50</v>
      </c>
      <c r="E814" s="6">
        <v>25628</v>
      </c>
      <c r="F814" s="7">
        <v>44015.600613425922</v>
      </c>
      <c r="G814" s="69" t="s">
        <v>4</v>
      </c>
      <c r="H814" s="68">
        <v>2272</v>
      </c>
      <c r="I814" s="93">
        <f t="shared" si="61"/>
        <v>22.949494949494948</v>
      </c>
      <c r="J814" s="93">
        <v>1.224</v>
      </c>
      <c r="K814" s="69">
        <v>99</v>
      </c>
      <c r="L814" s="68">
        <v>576</v>
      </c>
      <c r="M814" s="93">
        <f t="shared" si="62"/>
        <v>5.8181818181818183</v>
      </c>
      <c r="N814" s="93">
        <v>0.88500000000000001</v>
      </c>
      <c r="O814" s="69">
        <v>99</v>
      </c>
      <c r="P814" s="181">
        <f t="shared" si="63"/>
        <v>3.9444444444444442</v>
      </c>
      <c r="Q814" s="77" t="s">
        <v>12363</v>
      </c>
      <c r="V814" s="84">
        <v>0.47361111111111115</v>
      </c>
      <c r="W814" s="85">
        <v>0.60763888888888895</v>
      </c>
      <c r="X814" s="86">
        <f t="shared" si="64"/>
        <v>0.1340277777777778</v>
      </c>
      <c r="AA814" s="29"/>
    </row>
    <row r="815" spans="1:27" x14ac:dyDescent="0.3">
      <c r="A815" s="183" t="s">
        <v>13258</v>
      </c>
      <c r="B815" s="68" t="s">
        <v>13259</v>
      </c>
      <c r="C815" s="2" t="s">
        <v>6</v>
      </c>
      <c r="D815" s="2">
        <v>69</v>
      </c>
      <c r="E815" s="6">
        <v>18751</v>
      </c>
      <c r="F815" s="7">
        <v>44015.611909722225</v>
      </c>
      <c r="G815" s="69" t="s">
        <v>4</v>
      </c>
      <c r="H815" s="68">
        <v>1704</v>
      </c>
      <c r="I815" s="93">
        <f t="shared" si="61"/>
        <v>17.212121212121211</v>
      </c>
      <c r="J815" s="93">
        <v>1.58</v>
      </c>
      <c r="K815" s="69">
        <v>99</v>
      </c>
      <c r="L815" s="68">
        <v>611</v>
      </c>
      <c r="M815" s="93">
        <f t="shared" si="62"/>
        <v>6.1717171717171722</v>
      </c>
      <c r="N815" s="93">
        <v>0.77</v>
      </c>
      <c r="O815" s="69">
        <v>99</v>
      </c>
      <c r="P815" s="181">
        <f t="shared" si="63"/>
        <v>2.7888707037643203</v>
      </c>
      <c r="Q815" s="77" t="s">
        <v>12363</v>
      </c>
      <c r="V815" s="84">
        <v>0.48125000000000001</v>
      </c>
      <c r="W815" s="85">
        <v>0.63194444444444442</v>
      </c>
      <c r="X815" s="86">
        <f t="shared" si="64"/>
        <v>0.15069444444444441</v>
      </c>
      <c r="AA815" s="29"/>
    </row>
    <row r="816" spans="1:27" x14ac:dyDescent="0.3">
      <c r="A816" s="183" t="s">
        <v>13260</v>
      </c>
      <c r="B816" s="68" t="s">
        <v>797</v>
      </c>
      <c r="C816" s="2" t="s">
        <v>1</v>
      </c>
      <c r="D816" s="2">
        <v>46</v>
      </c>
      <c r="E816" s="6">
        <v>27098</v>
      </c>
      <c r="F816" s="7">
        <v>44015.63490740741</v>
      </c>
      <c r="G816" s="69" t="s">
        <v>4</v>
      </c>
      <c r="H816" s="68">
        <v>2142</v>
      </c>
      <c r="I816" s="93">
        <f t="shared" si="61"/>
        <v>21.42</v>
      </c>
      <c r="J816" s="93">
        <v>1.976</v>
      </c>
      <c r="K816" s="69">
        <v>100</v>
      </c>
      <c r="L816" s="68">
        <v>618</v>
      </c>
      <c r="M816" s="93">
        <f t="shared" si="62"/>
        <v>6.18</v>
      </c>
      <c r="N816" s="93">
        <v>0.83299999999999996</v>
      </c>
      <c r="O816" s="69">
        <v>100</v>
      </c>
      <c r="P816" s="181">
        <f t="shared" si="63"/>
        <v>3.4660194174757284</v>
      </c>
      <c r="Q816" s="77" t="s">
        <v>12363</v>
      </c>
      <c r="V816" s="84">
        <v>0.51111111111111118</v>
      </c>
      <c r="W816" s="85">
        <v>0.64583333333333337</v>
      </c>
      <c r="X816" s="86">
        <f t="shared" si="64"/>
        <v>0.13472222222222219</v>
      </c>
      <c r="AA816" s="29"/>
    </row>
    <row r="817" spans="1:27" x14ac:dyDescent="0.3">
      <c r="A817" s="183" t="s">
        <v>13261</v>
      </c>
      <c r="B817" s="68" t="s">
        <v>13262</v>
      </c>
      <c r="C817" s="2" t="s">
        <v>1</v>
      </c>
      <c r="D817" s="2">
        <v>51</v>
      </c>
      <c r="E817" s="6">
        <v>25202</v>
      </c>
      <c r="F817" s="7">
        <v>44015.643368055556</v>
      </c>
      <c r="G817" s="69" t="s">
        <v>4</v>
      </c>
      <c r="H817" s="68">
        <v>1481</v>
      </c>
      <c r="I817" s="93">
        <f t="shared" si="61"/>
        <v>14.95959595959596</v>
      </c>
      <c r="J817" s="93">
        <v>1.212</v>
      </c>
      <c r="K817" s="69">
        <v>99</v>
      </c>
      <c r="L817" s="68">
        <v>552</v>
      </c>
      <c r="M817" s="93">
        <f t="shared" si="62"/>
        <v>5.5757575757575761</v>
      </c>
      <c r="N817" s="93">
        <v>0.87</v>
      </c>
      <c r="O817" s="69">
        <v>99</v>
      </c>
      <c r="P817" s="181">
        <f t="shared" si="63"/>
        <v>2.6829710144927534</v>
      </c>
      <c r="Q817" s="77" t="s">
        <v>12363</v>
      </c>
      <c r="V817" s="84">
        <v>0.52500000000000002</v>
      </c>
      <c r="W817" s="85">
        <v>0.66597222222222219</v>
      </c>
      <c r="X817" s="86">
        <f t="shared" si="64"/>
        <v>0.14097222222222217</v>
      </c>
      <c r="AA817" s="29"/>
    </row>
    <row r="818" spans="1:27" x14ac:dyDescent="0.3">
      <c r="A818" s="183" t="s">
        <v>13263</v>
      </c>
      <c r="B818" s="68" t="s">
        <v>8913</v>
      </c>
      <c r="C818" s="2" t="s">
        <v>1</v>
      </c>
      <c r="D818" s="2">
        <v>52</v>
      </c>
      <c r="E818" s="6">
        <v>24895</v>
      </c>
      <c r="F818" s="7">
        <v>44018.535833333335</v>
      </c>
      <c r="G818" s="69" t="s">
        <v>4</v>
      </c>
      <c r="H818" s="68">
        <v>1562</v>
      </c>
      <c r="I818" s="93">
        <f t="shared" si="61"/>
        <v>15.777777777777779</v>
      </c>
      <c r="J818" s="93">
        <v>1.516</v>
      </c>
      <c r="K818" s="69">
        <v>99</v>
      </c>
      <c r="L818" s="68">
        <v>752</v>
      </c>
      <c r="M818" s="93">
        <f t="shared" si="62"/>
        <v>7.595959595959596</v>
      </c>
      <c r="N818" s="93">
        <v>0.97899999999999998</v>
      </c>
      <c r="O818" s="69">
        <v>99</v>
      </c>
      <c r="P818" s="181">
        <f t="shared" si="63"/>
        <v>2.0771276595744683</v>
      </c>
      <c r="Q818" s="77" t="s">
        <v>12363</v>
      </c>
      <c r="V818" s="84">
        <v>0.38541666666666669</v>
      </c>
      <c r="W818" s="85">
        <v>0.53819444444444442</v>
      </c>
      <c r="X818" s="86">
        <f t="shared" si="64"/>
        <v>0.15277777777777773</v>
      </c>
      <c r="AA818" s="29"/>
    </row>
    <row r="819" spans="1:27" x14ac:dyDescent="0.3">
      <c r="A819" s="183" t="s">
        <v>2858</v>
      </c>
      <c r="B819" s="68" t="s">
        <v>632</v>
      </c>
      <c r="C819" s="2" t="s">
        <v>1</v>
      </c>
      <c r="D819" s="2">
        <v>43</v>
      </c>
      <c r="E819" s="6">
        <v>28171</v>
      </c>
      <c r="F819" s="7">
        <v>44018.541504629633</v>
      </c>
      <c r="G819" s="69" t="s">
        <v>4</v>
      </c>
      <c r="H819" s="68">
        <v>3356</v>
      </c>
      <c r="I819" s="93">
        <f t="shared" si="61"/>
        <v>33.898989898989896</v>
      </c>
      <c r="J819" s="93">
        <v>3.7570000000000001</v>
      </c>
      <c r="K819" s="69">
        <v>99</v>
      </c>
      <c r="L819" s="68">
        <v>363</v>
      </c>
      <c r="M819" s="93">
        <f t="shared" si="62"/>
        <v>3.6666666666666665</v>
      </c>
      <c r="N819" s="93">
        <v>0.90400000000000003</v>
      </c>
      <c r="O819" s="69">
        <v>99</v>
      </c>
      <c r="P819" s="181">
        <f t="shared" si="63"/>
        <v>9.2451790633608812</v>
      </c>
      <c r="Q819" s="77" t="s">
        <v>12363</v>
      </c>
      <c r="V819" s="84">
        <v>0.40486111111111112</v>
      </c>
      <c r="W819" s="85">
        <v>0.55138888888888882</v>
      </c>
      <c r="X819" s="86">
        <f t="shared" si="64"/>
        <v>0.1465277777777777</v>
      </c>
      <c r="AA819" s="29"/>
    </row>
    <row r="820" spans="1:27" x14ac:dyDescent="0.3">
      <c r="A820" s="183" t="s">
        <v>13264</v>
      </c>
      <c r="B820" s="68" t="s">
        <v>13265</v>
      </c>
      <c r="C820" s="2" t="s">
        <v>6</v>
      </c>
      <c r="D820" s="2">
        <v>55</v>
      </c>
      <c r="E820" s="6">
        <v>23726</v>
      </c>
      <c r="F820" s="7">
        <v>44018.549039351848</v>
      </c>
      <c r="G820" s="69" t="s">
        <v>4</v>
      </c>
      <c r="H820" s="68">
        <v>1205</v>
      </c>
      <c r="I820" s="93">
        <f t="shared" si="61"/>
        <v>12.05</v>
      </c>
      <c r="J820" s="93">
        <v>0.98899999999999999</v>
      </c>
      <c r="K820" s="69">
        <v>100</v>
      </c>
      <c r="L820" s="68">
        <v>453</v>
      </c>
      <c r="M820" s="93">
        <f t="shared" si="62"/>
        <v>4.53</v>
      </c>
      <c r="N820" s="93">
        <v>0.81</v>
      </c>
      <c r="O820" s="69">
        <v>100</v>
      </c>
      <c r="P820" s="181">
        <f t="shared" si="63"/>
        <v>2.6600441501103753</v>
      </c>
      <c r="Q820" s="77" t="s">
        <v>12363</v>
      </c>
      <c r="V820" s="84">
        <v>0.40972222222222227</v>
      </c>
      <c r="W820" s="85">
        <v>0.56666666666666665</v>
      </c>
      <c r="X820" s="86">
        <f t="shared" si="64"/>
        <v>0.15694444444444439</v>
      </c>
      <c r="AA820" s="29"/>
    </row>
    <row r="821" spans="1:27" x14ac:dyDescent="0.3">
      <c r="A821" s="183" t="s">
        <v>13266</v>
      </c>
      <c r="B821" s="68" t="s">
        <v>1477</v>
      </c>
      <c r="C821" s="2" t="s">
        <v>1</v>
      </c>
      <c r="D821" s="2">
        <v>57</v>
      </c>
      <c r="E821" s="6">
        <v>23057</v>
      </c>
      <c r="F821" s="7">
        <v>44018.563611111109</v>
      </c>
      <c r="G821" s="69" t="s">
        <v>4</v>
      </c>
      <c r="H821" s="68">
        <v>2316</v>
      </c>
      <c r="I821" s="93">
        <f t="shared" si="61"/>
        <v>23.16</v>
      </c>
      <c r="J821" s="93">
        <v>2.1120000000000001</v>
      </c>
      <c r="K821" s="69">
        <v>100</v>
      </c>
      <c r="L821" s="68">
        <v>639</v>
      </c>
      <c r="M821" s="93">
        <f t="shared" si="62"/>
        <v>6.39</v>
      </c>
      <c r="N821" s="93">
        <v>0.84</v>
      </c>
      <c r="O821" s="69">
        <v>100</v>
      </c>
      <c r="P821" s="181">
        <f t="shared" si="63"/>
        <v>3.6244131455399065</v>
      </c>
      <c r="Q821" s="77" t="s">
        <v>12233</v>
      </c>
      <c r="V821" s="84">
        <v>0.43611111111111112</v>
      </c>
      <c r="W821" s="85">
        <v>0.58333333333333337</v>
      </c>
      <c r="X821" s="86">
        <f t="shared" si="64"/>
        <v>0.14722222222222225</v>
      </c>
      <c r="AA821" s="29"/>
    </row>
    <row r="822" spans="1:27" x14ac:dyDescent="0.3">
      <c r="A822" s="183" t="s">
        <v>3379</v>
      </c>
      <c r="B822" s="68" t="s">
        <v>1875</v>
      </c>
      <c r="C822" s="2" t="s">
        <v>1</v>
      </c>
      <c r="D822" s="2">
        <v>41</v>
      </c>
      <c r="E822" s="6">
        <v>28914</v>
      </c>
      <c r="F822" s="7">
        <v>44018.581458333334</v>
      </c>
      <c r="G822" s="69" t="s">
        <v>4</v>
      </c>
      <c r="H822" s="68">
        <v>1552</v>
      </c>
      <c r="I822" s="93">
        <f t="shared" si="61"/>
        <v>15.52</v>
      </c>
      <c r="J822" s="93">
        <v>1.1759999999999999</v>
      </c>
      <c r="K822" s="69">
        <v>100</v>
      </c>
      <c r="L822" s="68">
        <v>495</v>
      </c>
      <c r="M822" s="93">
        <f t="shared" si="62"/>
        <v>4.95</v>
      </c>
      <c r="N822" s="93">
        <v>0.71599999999999997</v>
      </c>
      <c r="O822" s="69">
        <v>100</v>
      </c>
      <c r="P822" s="181">
        <f t="shared" si="63"/>
        <v>3.1353535353535351</v>
      </c>
      <c r="Q822" s="77" t="s">
        <v>12233</v>
      </c>
      <c r="V822" s="84">
        <v>0.45694444444444443</v>
      </c>
      <c r="W822" s="85">
        <v>0.59375</v>
      </c>
      <c r="X822" s="86">
        <f t="shared" si="64"/>
        <v>0.13680555555555557</v>
      </c>
      <c r="AA822" s="29"/>
    </row>
    <row r="823" spans="1:27" x14ac:dyDescent="0.3">
      <c r="A823" s="183" t="s">
        <v>7309</v>
      </c>
      <c r="B823" s="68" t="s">
        <v>7310</v>
      </c>
      <c r="C823" s="2" t="s">
        <v>1</v>
      </c>
      <c r="D823" s="2">
        <v>59</v>
      </c>
      <c r="E823" s="6">
        <v>22367</v>
      </c>
      <c r="F823" s="7">
        <v>44018.596087962964</v>
      </c>
      <c r="G823" s="69" t="s">
        <v>4</v>
      </c>
      <c r="H823" s="68">
        <v>2293</v>
      </c>
      <c r="I823" s="93">
        <f t="shared" si="61"/>
        <v>23.161616161616163</v>
      </c>
      <c r="J823" s="93">
        <v>1.8879999999999999</v>
      </c>
      <c r="K823" s="69">
        <v>99</v>
      </c>
      <c r="L823" s="68">
        <v>595</v>
      </c>
      <c r="M823" s="93">
        <f t="shared" si="62"/>
        <v>6.0101010101010104</v>
      </c>
      <c r="N823" s="93">
        <v>0.78900000000000003</v>
      </c>
      <c r="O823" s="69">
        <v>99</v>
      </c>
      <c r="P823" s="181">
        <f t="shared" si="63"/>
        <v>3.8537815126050421</v>
      </c>
      <c r="Q823" s="77" t="s">
        <v>12233</v>
      </c>
      <c r="V823" s="84">
        <v>0.46111111111111108</v>
      </c>
      <c r="W823" s="85">
        <v>0.61805555555555558</v>
      </c>
      <c r="X823" s="86">
        <f t="shared" si="64"/>
        <v>0.1569444444444445</v>
      </c>
      <c r="AA823" s="29"/>
    </row>
    <row r="824" spans="1:27" x14ac:dyDescent="0.3">
      <c r="A824" s="183" t="s">
        <v>3410</v>
      </c>
      <c r="B824" s="68" t="s">
        <v>1902</v>
      </c>
      <c r="C824" s="2" t="s">
        <v>1</v>
      </c>
      <c r="D824" s="2">
        <v>48</v>
      </c>
      <c r="E824" s="6">
        <v>26224</v>
      </c>
      <c r="F824" s="7">
        <v>44018.616412037038</v>
      </c>
      <c r="G824" s="69" t="s">
        <v>4</v>
      </c>
      <c r="H824" s="68">
        <v>1944</v>
      </c>
      <c r="I824" s="93">
        <f t="shared" si="61"/>
        <v>19.440000000000001</v>
      </c>
      <c r="J824" s="93">
        <v>1.4379999999999999</v>
      </c>
      <c r="K824" s="69">
        <v>100</v>
      </c>
      <c r="L824" s="68">
        <v>451</v>
      </c>
      <c r="M824" s="93">
        <f t="shared" si="62"/>
        <v>4.51</v>
      </c>
      <c r="N824" s="93">
        <v>0.73199999999999998</v>
      </c>
      <c r="O824" s="69">
        <v>100</v>
      </c>
      <c r="P824" s="181">
        <f t="shared" si="63"/>
        <v>4.3104212860310422</v>
      </c>
      <c r="Q824" s="77" t="s">
        <v>12233</v>
      </c>
      <c r="V824" s="84">
        <v>0.4861111111111111</v>
      </c>
      <c r="W824" s="85">
        <v>0.63541666666666663</v>
      </c>
      <c r="X824" s="86">
        <f t="shared" si="64"/>
        <v>0.14930555555555552</v>
      </c>
      <c r="AA824" s="29"/>
    </row>
    <row r="825" spans="1:27" x14ac:dyDescent="0.3">
      <c r="A825" s="183" t="s">
        <v>3463</v>
      </c>
      <c r="B825" s="68" t="s">
        <v>1946</v>
      </c>
      <c r="C825" s="2" t="s">
        <v>1</v>
      </c>
      <c r="D825" s="2">
        <v>68</v>
      </c>
      <c r="E825" s="6">
        <v>18847</v>
      </c>
      <c r="F825" s="7">
        <v>44018.631620370368</v>
      </c>
      <c r="G825" s="69" t="s">
        <v>4</v>
      </c>
      <c r="H825" s="68">
        <v>2078</v>
      </c>
      <c r="I825" s="93">
        <f t="shared" si="61"/>
        <v>20.98989898989899</v>
      </c>
      <c r="J825" s="93">
        <v>1.613</v>
      </c>
      <c r="K825" s="69">
        <v>99</v>
      </c>
      <c r="L825" s="68">
        <v>619</v>
      </c>
      <c r="M825" s="93">
        <f t="shared" si="62"/>
        <v>6.2525252525252526</v>
      </c>
      <c r="N825" s="93">
        <v>1.1279999999999999</v>
      </c>
      <c r="O825" s="69">
        <v>99</v>
      </c>
      <c r="P825" s="181">
        <f t="shared" si="63"/>
        <v>3.35702746365105</v>
      </c>
      <c r="Q825" s="77" t="s">
        <v>12233</v>
      </c>
      <c r="V825" s="84">
        <v>0.49861111111111112</v>
      </c>
      <c r="W825" s="85">
        <v>0.64583333333333337</v>
      </c>
      <c r="X825" s="86">
        <f t="shared" si="64"/>
        <v>0.14722222222222225</v>
      </c>
      <c r="AA825" s="29"/>
    </row>
    <row r="826" spans="1:27" x14ac:dyDescent="0.3">
      <c r="A826" s="183" t="s">
        <v>13267</v>
      </c>
      <c r="B826" s="68" t="s">
        <v>13268</v>
      </c>
      <c r="C826" s="2" t="s">
        <v>6</v>
      </c>
      <c r="D826" s="2">
        <v>11.916666666666666</v>
      </c>
      <c r="E826" s="6">
        <v>39658</v>
      </c>
      <c r="F826" s="7">
        <v>44018.65315972222</v>
      </c>
      <c r="G826" s="69" t="s">
        <v>4</v>
      </c>
      <c r="H826" s="68">
        <v>1742</v>
      </c>
      <c r="I826" s="93">
        <f t="shared" si="61"/>
        <v>17.420000000000002</v>
      </c>
      <c r="J826" s="93">
        <v>2.879</v>
      </c>
      <c r="K826" s="69">
        <v>100</v>
      </c>
      <c r="L826" s="68">
        <v>295</v>
      </c>
      <c r="M826" s="93">
        <f t="shared" si="62"/>
        <v>2.95</v>
      </c>
      <c r="N826" s="93">
        <v>0.67200000000000004</v>
      </c>
      <c r="O826" s="69">
        <v>100</v>
      </c>
      <c r="P826" s="181">
        <f t="shared" si="63"/>
        <v>5.9050847457627125</v>
      </c>
      <c r="Q826" s="77" t="s">
        <v>12233</v>
      </c>
      <c r="V826" s="84">
        <v>0.52569444444444446</v>
      </c>
      <c r="W826" s="85">
        <v>0.67361111111111116</v>
      </c>
      <c r="X826" s="86">
        <f t="shared" si="64"/>
        <v>0.1479166666666667</v>
      </c>
      <c r="AA826" s="32"/>
    </row>
    <row r="827" spans="1:27" x14ac:dyDescent="0.3">
      <c r="A827" s="183" t="s">
        <v>13269</v>
      </c>
      <c r="B827" s="68" t="s">
        <v>13270</v>
      </c>
      <c r="C827" s="2" t="s">
        <v>6</v>
      </c>
      <c r="D827" s="2">
        <v>65</v>
      </c>
      <c r="E827" s="6">
        <v>20084</v>
      </c>
      <c r="F827" s="7">
        <v>44019.372430555559</v>
      </c>
      <c r="G827" s="69" t="s">
        <v>71</v>
      </c>
      <c r="H827" s="68">
        <v>1349</v>
      </c>
      <c r="I827" s="93">
        <f t="shared" si="61"/>
        <v>13.49</v>
      </c>
      <c r="J827" s="93">
        <v>0.59499999999999997</v>
      </c>
      <c r="K827" s="69">
        <v>100</v>
      </c>
      <c r="L827" s="68">
        <v>353</v>
      </c>
      <c r="M827" s="93">
        <f t="shared" si="62"/>
        <v>3.53</v>
      </c>
      <c r="N827" s="93">
        <v>0.502</v>
      </c>
      <c r="O827" s="69">
        <v>100</v>
      </c>
      <c r="P827" s="181">
        <f t="shared" si="63"/>
        <v>3.821529745042493</v>
      </c>
      <c r="Q827" s="77" t="s">
        <v>12233</v>
      </c>
      <c r="V827" s="84">
        <v>0.375</v>
      </c>
      <c r="W827" s="85">
        <v>0.51388888888888895</v>
      </c>
      <c r="X827" s="86">
        <f t="shared" si="64"/>
        <v>0.13888888888888895</v>
      </c>
      <c r="AA827" s="29"/>
    </row>
    <row r="828" spans="1:27" x14ac:dyDescent="0.3">
      <c r="A828" s="183" t="s">
        <v>13271</v>
      </c>
      <c r="B828" s="68" t="s">
        <v>13272</v>
      </c>
      <c r="C828" s="2" t="s">
        <v>1</v>
      </c>
      <c r="D828" s="2">
        <v>50</v>
      </c>
      <c r="E828" s="6">
        <v>25619</v>
      </c>
      <c r="F828" s="7">
        <v>44019.543599537035</v>
      </c>
      <c r="G828" s="69" t="s">
        <v>4</v>
      </c>
      <c r="H828" s="68">
        <v>2193</v>
      </c>
      <c r="I828" s="93">
        <f t="shared" si="61"/>
        <v>22.151515151515152</v>
      </c>
      <c r="J828" s="93">
        <v>2.0369999999999999</v>
      </c>
      <c r="K828" s="69">
        <v>99</v>
      </c>
      <c r="L828" s="68">
        <v>451</v>
      </c>
      <c r="M828" s="93">
        <f t="shared" si="62"/>
        <v>4.5555555555555554</v>
      </c>
      <c r="N828" s="93">
        <v>0.64200000000000002</v>
      </c>
      <c r="O828" s="69">
        <v>99</v>
      </c>
      <c r="P828" s="181">
        <f t="shared" si="63"/>
        <v>4.8625277161862535</v>
      </c>
      <c r="Q828" s="77" t="s">
        <v>12233</v>
      </c>
      <c r="V828" s="84">
        <v>0.40833333333333338</v>
      </c>
      <c r="W828" s="85">
        <v>0.56597222222222221</v>
      </c>
      <c r="X828" s="86">
        <f t="shared" si="64"/>
        <v>0.15763888888888883</v>
      </c>
      <c r="AA828" s="29"/>
    </row>
    <row r="829" spans="1:27" x14ac:dyDescent="0.3">
      <c r="A829" s="183" t="s">
        <v>13273</v>
      </c>
      <c r="B829" s="68" t="s">
        <v>13274</v>
      </c>
      <c r="C829" s="2" t="s">
        <v>1</v>
      </c>
      <c r="D829" s="2">
        <v>54</v>
      </c>
      <c r="E829" s="6">
        <v>24023</v>
      </c>
      <c r="F829" s="7">
        <v>44019.563900462963</v>
      </c>
      <c r="G829" s="69" t="s">
        <v>4</v>
      </c>
      <c r="H829" s="68">
        <v>1178</v>
      </c>
      <c r="I829" s="93">
        <f t="shared" si="61"/>
        <v>11.78</v>
      </c>
      <c r="J829" s="93">
        <v>1.069</v>
      </c>
      <c r="K829" s="69">
        <v>100</v>
      </c>
      <c r="L829" s="68">
        <v>499</v>
      </c>
      <c r="M829" s="93">
        <f t="shared" si="62"/>
        <v>4.99</v>
      </c>
      <c r="N829" s="93">
        <v>0.75900000000000001</v>
      </c>
      <c r="O829" s="69">
        <v>100</v>
      </c>
      <c r="P829" s="181">
        <f t="shared" si="63"/>
        <v>2.3607214428857715</v>
      </c>
      <c r="Q829" s="77" t="s">
        <v>12233</v>
      </c>
      <c r="V829" s="84">
        <v>0.42152777777777778</v>
      </c>
      <c r="W829" s="85">
        <v>0.57638888888888895</v>
      </c>
      <c r="X829" s="86">
        <f t="shared" si="64"/>
        <v>0.15486111111111117</v>
      </c>
      <c r="AA829" s="29"/>
    </row>
    <row r="830" spans="1:27" x14ac:dyDescent="0.3">
      <c r="A830" s="183" t="s">
        <v>13275</v>
      </c>
      <c r="B830" s="68" t="s">
        <v>464</v>
      </c>
      <c r="C830" s="2" t="s">
        <v>1</v>
      </c>
      <c r="D830" s="2">
        <v>53</v>
      </c>
      <c r="E830" s="6">
        <v>24318</v>
      </c>
      <c r="F830" s="7">
        <v>44019.57675925926</v>
      </c>
      <c r="G830" s="69" t="s">
        <v>4</v>
      </c>
      <c r="H830" s="68">
        <v>2240</v>
      </c>
      <c r="I830" s="93">
        <f t="shared" si="61"/>
        <v>22.626262626262626</v>
      </c>
      <c r="J830" s="93">
        <v>1.306</v>
      </c>
      <c r="K830" s="69">
        <v>99</v>
      </c>
      <c r="L830" s="68">
        <v>643</v>
      </c>
      <c r="M830" s="93">
        <f t="shared" si="62"/>
        <v>6.4949494949494948</v>
      </c>
      <c r="N830" s="93">
        <v>0.747</v>
      </c>
      <c r="O830" s="69">
        <v>99</v>
      </c>
      <c r="P830" s="181">
        <f t="shared" si="63"/>
        <v>3.4836702954898913</v>
      </c>
      <c r="Q830" s="77" t="s">
        <v>13276</v>
      </c>
      <c r="V830" s="84">
        <v>0.43263888888888885</v>
      </c>
      <c r="W830" s="85">
        <v>0.59027777777777779</v>
      </c>
      <c r="X830" s="86">
        <f t="shared" si="64"/>
        <v>0.15763888888888894</v>
      </c>
      <c r="AA830" s="29"/>
    </row>
    <row r="831" spans="1:27" x14ac:dyDescent="0.3">
      <c r="A831" s="183" t="s">
        <v>13277</v>
      </c>
      <c r="B831" s="68" t="s">
        <v>13278</v>
      </c>
      <c r="C831" s="2" t="s">
        <v>1</v>
      </c>
      <c r="D831" s="2">
        <v>35</v>
      </c>
      <c r="E831" s="6">
        <v>30948</v>
      </c>
      <c r="F831" s="7">
        <v>44019.587025462963</v>
      </c>
      <c r="G831" s="69" t="s">
        <v>4</v>
      </c>
      <c r="H831" s="68">
        <v>1115</v>
      </c>
      <c r="I831" s="93">
        <f t="shared" si="61"/>
        <v>11.262626262626263</v>
      </c>
      <c r="J831" s="93">
        <v>0.81499999999999995</v>
      </c>
      <c r="K831" s="69">
        <v>99</v>
      </c>
      <c r="L831" s="68">
        <v>400</v>
      </c>
      <c r="M831" s="93">
        <f t="shared" si="62"/>
        <v>4.0404040404040407</v>
      </c>
      <c r="N831" s="93">
        <v>0.60499999999999998</v>
      </c>
      <c r="O831" s="69">
        <v>99</v>
      </c>
      <c r="P831" s="181">
        <f t="shared" si="63"/>
        <v>2.7875000000000001</v>
      </c>
      <c r="Q831" s="77" t="s">
        <v>13276</v>
      </c>
      <c r="V831" s="84">
        <v>0.43888888888888888</v>
      </c>
      <c r="W831" s="85">
        <v>0.59722222222222221</v>
      </c>
      <c r="X831" s="86">
        <f t="shared" si="64"/>
        <v>0.15833333333333333</v>
      </c>
      <c r="AA831" s="29"/>
    </row>
    <row r="832" spans="1:27" x14ac:dyDescent="0.3">
      <c r="A832" s="183" t="s">
        <v>13279</v>
      </c>
      <c r="B832" s="68" t="s">
        <v>5608</v>
      </c>
      <c r="C832" s="2" t="s">
        <v>1</v>
      </c>
      <c r="D832" s="2">
        <v>47</v>
      </c>
      <c r="E832" s="6">
        <v>26545</v>
      </c>
      <c r="F832" s="7">
        <v>44019.601597222223</v>
      </c>
      <c r="G832" s="69" t="s">
        <v>4</v>
      </c>
      <c r="H832" s="68">
        <v>1471</v>
      </c>
      <c r="I832" s="93">
        <f t="shared" si="61"/>
        <v>14.858585858585858</v>
      </c>
      <c r="J832" s="93">
        <v>1.02</v>
      </c>
      <c r="K832" s="69">
        <v>99</v>
      </c>
      <c r="L832" s="68">
        <v>512</v>
      </c>
      <c r="M832" s="93">
        <f t="shared" si="62"/>
        <v>5.1717171717171722</v>
      </c>
      <c r="N832" s="93">
        <v>0.77</v>
      </c>
      <c r="O832" s="69">
        <v>99</v>
      </c>
      <c r="P832" s="181">
        <f t="shared" si="63"/>
        <v>2.8730468749999996</v>
      </c>
      <c r="Q832" s="77" t="s">
        <v>13280</v>
      </c>
      <c r="V832" s="84">
        <v>0.45763888888888887</v>
      </c>
      <c r="W832" s="85">
        <v>0.61805555555555558</v>
      </c>
      <c r="X832" s="86">
        <f t="shared" si="64"/>
        <v>0.16041666666666671</v>
      </c>
      <c r="AA832" s="29"/>
    </row>
    <row r="833" spans="1:27" x14ac:dyDescent="0.3">
      <c r="A833" s="183" t="s">
        <v>13281</v>
      </c>
      <c r="B833" s="68" t="s">
        <v>13282</v>
      </c>
      <c r="C833" s="2" t="s">
        <v>6</v>
      </c>
      <c r="D833" s="2">
        <v>13.916666666666666</v>
      </c>
      <c r="E833" s="6">
        <v>38935</v>
      </c>
      <c r="F833" s="7">
        <v>44019.648611111108</v>
      </c>
      <c r="G833" s="69" t="s">
        <v>4</v>
      </c>
      <c r="H833" s="68">
        <v>1580</v>
      </c>
      <c r="I833" s="93">
        <f t="shared" si="61"/>
        <v>15.8</v>
      </c>
      <c r="J833" s="93">
        <v>1.2709999999999999</v>
      </c>
      <c r="K833" s="69">
        <v>100</v>
      </c>
      <c r="L833" s="68">
        <v>261</v>
      </c>
      <c r="M833" s="93">
        <f t="shared" si="62"/>
        <v>2.61</v>
      </c>
      <c r="N833" s="93">
        <v>0.65</v>
      </c>
      <c r="O833" s="69">
        <v>100</v>
      </c>
      <c r="P833" s="181">
        <f t="shared" si="63"/>
        <v>6.0536398467432955</v>
      </c>
      <c r="Q833" s="77" t="s">
        <v>13280</v>
      </c>
      <c r="V833" s="84">
        <v>0.52083333333333337</v>
      </c>
      <c r="W833" s="85">
        <v>0.65972222222222221</v>
      </c>
      <c r="X833" s="86">
        <f t="shared" si="64"/>
        <v>0.13888888888888884</v>
      </c>
      <c r="AA833" s="32"/>
    </row>
    <row r="834" spans="1:27" x14ac:dyDescent="0.3">
      <c r="A834" s="183" t="s">
        <v>13283</v>
      </c>
      <c r="B834" s="68" t="s">
        <v>5459</v>
      </c>
      <c r="C834" s="2" t="s">
        <v>1</v>
      </c>
      <c r="D834" s="2">
        <v>48</v>
      </c>
      <c r="E834" s="6">
        <v>26320</v>
      </c>
      <c r="F834" s="7">
        <v>44020.586018518516</v>
      </c>
      <c r="G834" s="69" t="s">
        <v>4</v>
      </c>
      <c r="H834" s="68">
        <v>2753</v>
      </c>
      <c r="I834" s="93">
        <f t="shared" si="61"/>
        <v>27.80808080808081</v>
      </c>
      <c r="J834" s="93">
        <v>2.16</v>
      </c>
      <c r="K834" s="69">
        <v>99</v>
      </c>
      <c r="L834" s="68">
        <v>569</v>
      </c>
      <c r="M834" s="93">
        <f t="shared" si="62"/>
        <v>5.7474747474747474</v>
      </c>
      <c r="N834" s="93">
        <v>0.94099999999999995</v>
      </c>
      <c r="O834" s="69">
        <v>99</v>
      </c>
      <c r="P834" s="181">
        <f t="shared" si="63"/>
        <v>4.838312829525484</v>
      </c>
      <c r="Q834" s="77" t="s">
        <v>13280</v>
      </c>
      <c r="V834" s="84">
        <v>0.43124999999999997</v>
      </c>
      <c r="W834" s="85">
        <v>0.6020833333333333</v>
      </c>
      <c r="X834" s="86">
        <f t="shared" si="64"/>
        <v>0.17083333333333334</v>
      </c>
      <c r="AA834" s="29"/>
    </row>
    <row r="835" spans="1:27" x14ac:dyDescent="0.3">
      <c r="A835" s="183" t="s">
        <v>13284</v>
      </c>
      <c r="B835" s="68" t="s">
        <v>1212</v>
      </c>
      <c r="C835" s="2" t="s">
        <v>6</v>
      </c>
      <c r="D835" s="2">
        <v>65</v>
      </c>
      <c r="E835" s="6">
        <v>20053</v>
      </c>
      <c r="F835" s="7">
        <v>44020.599085648151</v>
      </c>
      <c r="G835" s="69" t="s">
        <v>4</v>
      </c>
      <c r="H835" s="68">
        <v>3425</v>
      </c>
      <c r="I835" s="93">
        <f t="shared" ref="I835:I898" si="65">H835/K835</f>
        <v>34.595959595959599</v>
      </c>
      <c r="J835" s="93">
        <v>2.2450000000000001</v>
      </c>
      <c r="K835" s="69">
        <v>99</v>
      </c>
      <c r="L835" s="68">
        <v>709</v>
      </c>
      <c r="M835" s="93">
        <f t="shared" ref="M835:M898" si="66">L835/O835</f>
        <v>7.1616161616161618</v>
      </c>
      <c r="N835" s="93">
        <v>1.149</v>
      </c>
      <c r="O835" s="69">
        <v>99</v>
      </c>
      <c r="P835" s="181">
        <f t="shared" ref="P835:P898" si="67">I835/M835</f>
        <v>4.8307475317348381</v>
      </c>
      <c r="Q835" s="77" t="s">
        <v>13280</v>
      </c>
      <c r="V835" s="84">
        <v>0.4465277777777778</v>
      </c>
      <c r="W835" s="85">
        <v>0.61249999999999993</v>
      </c>
      <c r="X835" s="86">
        <f t="shared" ref="X835:X898" si="68">IF(AND(W835&lt;&gt;0,V835&lt;&gt;0),W835-V835,"No_data")</f>
        <v>0.16597222222222213</v>
      </c>
      <c r="AA835" s="29"/>
    </row>
    <row r="836" spans="1:27" x14ac:dyDescent="0.3">
      <c r="A836" s="183" t="s">
        <v>13285</v>
      </c>
      <c r="B836" s="68" t="s">
        <v>5814</v>
      </c>
      <c r="C836" s="2" t="s">
        <v>1</v>
      </c>
      <c r="D836" s="2">
        <v>47</v>
      </c>
      <c r="E836" s="6">
        <v>26568</v>
      </c>
      <c r="F836" s="7">
        <v>44020.610972222225</v>
      </c>
      <c r="G836" s="69" t="s">
        <v>4</v>
      </c>
      <c r="H836" s="68">
        <v>2068</v>
      </c>
      <c r="I836" s="93">
        <f t="shared" si="65"/>
        <v>20.68</v>
      </c>
      <c r="J836" s="93">
        <v>1.607</v>
      </c>
      <c r="K836" s="69">
        <v>100</v>
      </c>
      <c r="L836" s="68">
        <v>340</v>
      </c>
      <c r="M836" s="93">
        <f t="shared" si="66"/>
        <v>3.4</v>
      </c>
      <c r="N836" s="93">
        <v>0.69599999999999995</v>
      </c>
      <c r="O836" s="69">
        <v>100</v>
      </c>
      <c r="P836" s="181">
        <f t="shared" si="67"/>
        <v>6.0823529411764703</v>
      </c>
      <c r="Q836" s="77" t="s">
        <v>13280</v>
      </c>
      <c r="V836" s="84">
        <v>0.46180555555555558</v>
      </c>
      <c r="W836" s="85">
        <v>0.62638888888888888</v>
      </c>
      <c r="X836" s="86">
        <f t="shared" si="68"/>
        <v>0.1645833333333333</v>
      </c>
      <c r="AA836" s="29"/>
    </row>
    <row r="837" spans="1:27" x14ac:dyDescent="0.3">
      <c r="A837" s="183" t="s">
        <v>13286</v>
      </c>
      <c r="B837" s="68" t="s">
        <v>5937</v>
      </c>
      <c r="C837" s="2" t="s">
        <v>6</v>
      </c>
      <c r="D837" s="2">
        <v>73</v>
      </c>
      <c r="E837" s="6">
        <v>17008</v>
      </c>
      <c r="F837" s="7">
        <v>44020.631157407406</v>
      </c>
      <c r="G837" s="69" t="s">
        <v>4</v>
      </c>
      <c r="H837" s="68">
        <v>2384</v>
      </c>
      <c r="I837" s="93">
        <f t="shared" si="65"/>
        <v>24.08080808080808</v>
      </c>
      <c r="J837" s="93">
        <v>1.405</v>
      </c>
      <c r="K837" s="69">
        <v>99</v>
      </c>
      <c r="L837" s="68">
        <v>856</v>
      </c>
      <c r="M837" s="93">
        <f t="shared" si="66"/>
        <v>8.6464646464646471</v>
      </c>
      <c r="N837" s="93">
        <v>1.3120000000000001</v>
      </c>
      <c r="O837" s="69">
        <v>99</v>
      </c>
      <c r="P837" s="181">
        <f t="shared" si="67"/>
        <v>2.7850467289719623</v>
      </c>
      <c r="Q837" s="77" t="s">
        <v>13280</v>
      </c>
      <c r="V837" s="84">
        <v>0.48333333333333334</v>
      </c>
      <c r="W837" s="85">
        <v>0.64583333333333337</v>
      </c>
      <c r="X837" s="86">
        <f t="shared" si="68"/>
        <v>0.16250000000000003</v>
      </c>
      <c r="AA837" s="29"/>
    </row>
    <row r="838" spans="1:27" x14ac:dyDescent="0.3">
      <c r="A838" s="183" t="s">
        <v>13287</v>
      </c>
      <c r="B838" s="68" t="s">
        <v>13288</v>
      </c>
      <c r="C838" s="2" t="s">
        <v>6</v>
      </c>
      <c r="D838" s="2">
        <v>73</v>
      </c>
      <c r="E838" s="6">
        <v>17034</v>
      </c>
      <c r="F838" s="7">
        <v>44020.641539351855</v>
      </c>
      <c r="G838" s="69" t="s">
        <v>4</v>
      </c>
      <c r="H838" s="68">
        <v>2589</v>
      </c>
      <c r="I838" s="93">
        <f t="shared" si="65"/>
        <v>26.151515151515152</v>
      </c>
      <c r="J838" s="93">
        <v>2.5</v>
      </c>
      <c r="K838" s="69">
        <v>99</v>
      </c>
      <c r="L838" s="68">
        <v>737</v>
      </c>
      <c r="M838" s="93">
        <f t="shared" si="66"/>
        <v>7.4444444444444446</v>
      </c>
      <c r="N838" s="93">
        <v>1.2310000000000001</v>
      </c>
      <c r="O838" s="69">
        <v>99</v>
      </c>
      <c r="P838" s="181">
        <f t="shared" si="67"/>
        <v>3.5128900949796473</v>
      </c>
      <c r="Q838" s="77" t="s">
        <v>13280</v>
      </c>
      <c r="V838" s="84">
        <v>0.50555555555555554</v>
      </c>
      <c r="W838" s="85">
        <v>0.65972222222222221</v>
      </c>
      <c r="X838" s="86">
        <f t="shared" si="68"/>
        <v>0.15416666666666667</v>
      </c>
      <c r="AA838" s="29"/>
    </row>
    <row r="839" spans="1:27" x14ac:dyDescent="0.3">
      <c r="A839" s="183" t="s">
        <v>13289</v>
      </c>
      <c r="B839" s="68" t="s">
        <v>6741</v>
      </c>
      <c r="C839" s="2" t="s">
        <v>1</v>
      </c>
      <c r="D839" s="2">
        <v>73</v>
      </c>
      <c r="E839" s="6">
        <v>17285</v>
      </c>
      <c r="F839" s="7">
        <v>44021.546979166669</v>
      </c>
      <c r="G839" s="69" t="s">
        <v>4</v>
      </c>
      <c r="H839" s="68">
        <v>2201</v>
      </c>
      <c r="I839" s="93">
        <f t="shared" si="65"/>
        <v>22.01</v>
      </c>
      <c r="J839" s="93">
        <v>1.63</v>
      </c>
      <c r="K839" s="69">
        <v>100</v>
      </c>
      <c r="L839" s="68">
        <v>868</v>
      </c>
      <c r="M839" s="93">
        <f t="shared" si="66"/>
        <v>8.68</v>
      </c>
      <c r="N839" s="93">
        <v>0.89800000000000002</v>
      </c>
      <c r="O839" s="69">
        <v>100</v>
      </c>
      <c r="P839" s="181">
        <f t="shared" si="67"/>
        <v>2.535714285714286</v>
      </c>
      <c r="Q839" s="77" t="s">
        <v>13280</v>
      </c>
      <c r="V839" s="84">
        <v>0.42708333333333331</v>
      </c>
      <c r="W839" s="85">
        <v>0.55555555555555558</v>
      </c>
      <c r="X839" s="86">
        <f t="shared" si="68"/>
        <v>0.12847222222222227</v>
      </c>
      <c r="AA839" s="29"/>
    </row>
    <row r="840" spans="1:27" x14ac:dyDescent="0.3">
      <c r="A840" s="183" t="s">
        <v>13290</v>
      </c>
      <c r="B840" s="68" t="s">
        <v>13291</v>
      </c>
      <c r="C840" s="2" t="s">
        <v>6</v>
      </c>
      <c r="D840" s="2">
        <v>37</v>
      </c>
      <c r="E840" s="6">
        <v>30393</v>
      </c>
      <c r="F840" s="7">
        <v>44021.557476851849</v>
      </c>
      <c r="G840" s="69" t="s">
        <v>4</v>
      </c>
      <c r="H840" s="68">
        <v>1391</v>
      </c>
      <c r="I840" s="93">
        <f t="shared" si="65"/>
        <v>13.91</v>
      </c>
      <c r="J840" s="93">
        <v>1.379</v>
      </c>
      <c r="K840" s="69">
        <v>100</v>
      </c>
      <c r="L840" s="68">
        <v>612</v>
      </c>
      <c r="M840" s="93">
        <f t="shared" si="66"/>
        <v>6.12</v>
      </c>
      <c r="N840" s="93">
        <v>0.89100000000000001</v>
      </c>
      <c r="O840" s="69">
        <v>100</v>
      </c>
      <c r="P840" s="181">
        <f t="shared" si="67"/>
        <v>2.272875816993464</v>
      </c>
      <c r="Q840" s="77" t="s">
        <v>13280</v>
      </c>
      <c r="V840" s="84">
        <v>0.40416666666666662</v>
      </c>
      <c r="W840" s="85">
        <v>0.57638888888888895</v>
      </c>
      <c r="X840" s="86">
        <f t="shared" si="68"/>
        <v>0.17222222222222233</v>
      </c>
      <c r="AA840" s="29"/>
    </row>
    <row r="841" spans="1:27" x14ac:dyDescent="0.3">
      <c r="A841" s="183" t="s">
        <v>13292</v>
      </c>
      <c r="B841" s="68" t="s">
        <v>5610</v>
      </c>
      <c r="C841" s="2" t="s">
        <v>1</v>
      </c>
      <c r="D841" s="2">
        <v>59</v>
      </c>
      <c r="E841" s="6">
        <v>22392</v>
      </c>
      <c r="F841" s="7">
        <v>44021.579884259256</v>
      </c>
      <c r="G841" s="69" t="s">
        <v>4</v>
      </c>
      <c r="H841" s="68">
        <v>2145</v>
      </c>
      <c r="I841" s="93">
        <f t="shared" si="65"/>
        <v>21.666666666666668</v>
      </c>
      <c r="J841" s="93">
        <v>2.0950000000000002</v>
      </c>
      <c r="K841" s="69">
        <v>99</v>
      </c>
      <c r="L841" s="68">
        <v>659</v>
      </c>
      <c r="M841" s="93">
        <f t="shared" si="66"/>
        <v>6.6565656565656566</v>
      </c>
      <c r="N841" s="93">
        <v>0.67300000000000004</v>
      </c>
      <c r="O841" s="69">
        <v>99</v>
      </c>
      <c r="P841" s="181">
        <f t="shared" si="67"/>
        <v>3.2549317147192718</v>
      </c>
      <c r="Q841" s="77" t="s">
        <v>13280</v>
      </c>
      <c r="V841" s="84">
        <v>0.44444444444444442</v>
      </c>
      <c r="W841" s="85">
        <v>0.59027777777777779</v>
      </c>
      <c r="X841" s="86">
        <f t="shared" si="68"/>
        <v>0.14583333333333337</v>
      </c>
      <c r="AA841" s="29"/>
    </row>
    <row r="842" spans="1:27" x14ac:dyDescent="0.3">
      <c r="A842" s="183" t="s">
        <v>2007</v>
      </c>
      <c r="B842" s="68" t="s">
        <v>1244</v>
      </c>
      <c r="C842" s="2" t="s">
        <v>1</v>
      </c>
      <c r="D842" s="2">
        <v>60</v>
      </c>
      <c r="E842" s="6">
        <v>21872</v>
      </c>
      <c r="F842" s="7">
        <v>44021.589745370373</v>
      </c>
      <c r="G842" s="69" t="s">
        <v>4</v>
      </c>
      <c r="H842" s="68">
        <v>3689</v>
      </c>
      <c r="I842" s="93">
        <f t="shared" si="65"/>
        <v>36.89</v>
      </c>
      <c r="J842" s="93">
        <v>2.73</v>
      </c>
      <c r="K842" s="69">
        <v>100</v>
      </c>
      <c r="L842" s="68">
        <v>712</v>
      </c>
      <c r="M842" s="93">
        <f t="shared" si="66"/>
        <v>7.12</v>
      </c>
      <c r="N842" s="93">
        <v>0.84399999999999997</v>
      </c>
      <c r="O842" s="69">
        <v>100</v>
      </c>
      <c r="P842" s="181">
        <f t="shared" si="67"/>
        <v>5.1811797752808992</v>
      </c>
      <c r="Q842" s="77" t="s">
        <v>13280</v>
      </c>
      <c r="V842" s="84">
        <v>0.45833333333333331</v>
      </c>
      <c r="W842" s="85">
        <v>0.60416666666666663</v>
      </c>
      <c r="X842" s="86">
        <f t="shared" si="68"/>
        <v>0.14583333333333331</v>
      </c>
      <c r="AA842" s="29"/>
    </row>
    <row r="843" spans="1:27" x14ac:dyDescent="0.3">
      <c r="A843" s="183" t="s">
        <v>3406</v>
      </c>
      <c r="B843" s="68" t="s">
        <v>1899</v>
      </c>
      <c r="C843" s="2" t="s">
        <v>1</v>
      </c>
      <c r="D843" s="2">
        <v>46</v>
      </c>
      <c r="E843" s="6">
        <v>27057</v>
      </c>
      <c r="F843" s="7">
        <v>44022.507094907407</v>
      </c>
      <c r="G843" s="69" t="s">
        <v>4</v>
      </c>
      <c r="H843" s="68">
        <v>1679</v>
      </c>
      <c r="I843" s="93">
        <f t="shared" si="65"/>
        <v>16.959595959595958</v>
      </c>
      <c r="J843" s="93">
        <v>1.2030000000000001</v>
      </c>
      <c r="K843" s="69">
        <v>99</v>
      </c>
      <c r="L843" s="68">
        <v>656</v>
      </c>
      <c r="M843" s="93">
        <f t="shared" si="66"/>
        <v>6.6262626262626263</v>
      </c>
      <c r="N843" s="93">
        <v>1.093</v>
      </c>
      <c r="O843" s="69">
        <v>99</v>
      </c>
      <c r="P843" s="181">
        <f t="shared" si="67"/>
        <v>2.5594512195121948</v>
      </c>
      <c r="Q843" s="77" t="s">
        <v>13280</v>
      </c>
      <c r="V843" s="84">
        <v>0.38611111111111113</v>
      </c>
      <c r="W843" s="85">
        <v>0.51736111111111105</v>
      </c>
      <c r="X843" s="86">
        <f t="shared" si="68"/>
        <v>0.13124999999999992</v>
      </c>
      <c r="AA843" s="29"/>
    </row>
    <row r="844" spans="1:27" x14ac:dyDescent="0.3">
      <c r="A844" s="183" t="s">
        <v>13293</v>
      </c>
      <c r="B844" s="68" t="s">
        <v>8627</v>
      </c>
      <c r="C844" s="2" t="s">
        <v>1</v>
      </c>
      <c r="D844" s="2">
        <v>42</v>
      </c>
      <c r="E844" s="6">
        <v>28473</v>
      </c>
      <c r="F844" s="7">
        <v>44022.521423611113</v>
      </c>
      <c r="G844" s="69" t="s">
        <v>4</v>
      </c>
      <c r="H844" s="68">
        <v>2746</v>
      </c>
      <c r="I844" s="93">
        <f t="shared" si="65"/>
        <v>27.46</v>
      </c>
      <c r="J844" s="93">
        <v>2.0569999999999999</v>
      </c>
      <c r="K844" s="69">
        <v>100</v>
      </c>
      <c r="L844" s="68">
        <v>464</v>
      </c>
      <c r="M844" s="93">
        <f t="shared" si="66"/>
        <v>4.6399999999999997</v>
      </c>
      <c r="N844" s="93">
        <v>0.73199999999999998</v>
      </c>
      <c r="O844" s="69">
        <v>100</v>
      </c>
      <c r="P844" s="181">
        <f t="shared" si="67"/>
        <v>5.918103448275863</v>
      </c>
      <c r="Q844" s="77" t="s">
        <v>12360</v>
      </c>
      <c r="V844" s="84">
        <v>0.39583333333333331</v>
      </c>
      <c r="W844" s="85">
        <v>0.52777777777777779</v>
      </c>
      <c r="X844" s="86">
        <f t="shared" si="68"/>
        <v>0.13194444444444448</v>
      </c>
      <c r="AA844" s="29"/>
    </row>
    <row r="845" spans="1:27" x14ac:dyDescent="0.3">
      <c r="A845" s="183" t="s">
        <v>13294</v>
      </c>
      <c r="B845" s="68" t="s">
        <v>1387</v>
      </c>
      <c r="C845" s="2" t="s">
        <v>1</v>
      </c>
      <c r="D845" s="2">
        <v>55</v>
      </c>
      <c r="E845" s="6">
        <v>23816</v>
      </c>
      <c r="F845" s="7">
        <v>44022.56013888889</v>
      </c>
      <c r="G845" s="69" t="s">
        <v>4</v>
      </c>
      <c r="H845" s="68">
        <v>2241</v>
      </c>
      <c r="I845" s="93">
        <f t="shared" si="65"/>
        <v>22.636363636363637</v>
      </c>
      <c r="J845" s="93">
        <v>1.992</v>
      </c>
      <c r="K845" s="69">
        <v>99</v>
      </c>
      <c r="L845" s="68">
        <v>448</v>
      </c>
      <c r="M845" s="93">
        <f t="shared" si="66"/>
        <v>4.5252525252525251</v>
      </c>
      <c r="N845" s="93">
        <v>0.88500000000000001</v>
      </c>
      <c r="O845" s="69">
        <v>99</v>
      </c>
      <c r="P845" s="181">
        <f t="shared" si="67"/>
        <v>5.0022321428571432</v>
      </c>
      <c r="Q845" s="77" t="s">
        <v>12360</v>
      </c>
      <c r="V845" s="84">
        <v>0.42499999999999999</v>
      </c>
      <c r="W845" s="85">
        <v>0.5625</v>
      </c>
      <c r="X845" s="86">
        <f t="shared" si="68"/>
        <v>0.13750000000000001</v>
      </c>
      <c r="AA845" s="29"/>
    </row>
    <row r="846" spans="1:27" x14ac:dyDescent="0.3">
      <c r="A846" s="183" t="s">
        <v>13295</v>
      </c>
      <c r="B846" s="68" t="s">
        <v>8248</v>
      </c>
      <c r="C846" s="2" t="s">
        <v>1</v>
      </c>
      <c r="D846" s="2">
        <v>48</v>
      </c>
      <c r="E846" s="6">
        <v>26146</v>
      </c>
      <c r="F846" s="7">
        <v>44022.57230324074</v>
      </c>
      <c r="G846" s="69" t="s">
        <v>4</v>
      </c>
      <c r="H846" s="68">
        <v>2025</v>
      </c>
      <c r="I846" s="93">
        <f t="shared" si="65"/>
        <v>20.25</v>
      </c>
      <c r="J846" s="93">
        <v>2.2360000000000002</v>
      </c>
      <c r="K846" s="69">
        <v>100</v>
      </c>
      <c r="L846" s="68">
        <v>384</v>
      </c>
      <c r="M846" s="93">
        <f t="shared" si="66"/>
        <v>3.84</v>
      </c>
      <c r="N846" s="93">
        <v>0.72099999999999997</v>
      </c>
      <c r="O846" s="69">
        <v>100</v>
      </c>
      <c r="P846" s="181">
        <f t="shared" si="67"/>
        <v>5.2734375</v>
      </c>
      <c r="Q846" s="77" t="s">
        <v>12360</v>
      </c>
      <c r="V846" s="84">
        <v>0.44097222222222227</v>
      </c>
      <c r="W846" s="85">
        <v>0.59027777777777779</v>
      </c>
      <c r="X846" s="86">
        <f t="shared" si="68"/>
        <v>0.14930555555555552</v>
      </c>
      <c r="AA846" s="29"/>
    </row>
    <row r="847" spans="1:27" x14ac:dyDescent="0.3">
      <c r="A847" s="183" t="s">
        <v>3559</v>
      </c>
      <c r="B847" s="68" t="s">
        <v>120</v>
      </c>
      <c r="C847" s="2" t="s">
        <v>1</v>
      </c>
      <c r="D847" s="2">
        <v>53</v>
      </c>
      <c r="E847" s="6">
        <v>24428</v>
      </c>
      <c r="F847" s="7">
        <v>44022.595289351855</v>
      </c>
      <c r="G847" s="69" t="s">
        <v>4</v>
      </c>
      <c r="H847" s="68">
        <v>3527</v>
      </c>
      <c r="I847" s="93">
        <f t="shared" si="65"/>
        <v>35.626262626262623</v>
      </c>
      <c r="J847" s="93">
        <v>3.702</v>
      </c>
      <c r="K847" s="69">
        <v>99</v>
      </c>
      <c r="L847" s="68">
        <v>423</v>
      </c>
      <c r="M847" s="93">
        <f t="shared" si="66"/>
        <v>4.2727272727272725</v>
      </c>
      <c r="N847" s="93">
        <v>0.76700000000000002</v>
      </c>
      <c r="O847" s="69">
        <v>99</v>
      </c>
      <c r="P847" s="181">
        <f t="shared" si="67"/>
        <v>8.3380614657210401</v>
      </c>
      <c r="Q847" s="77" t="s">
        <v>12360</v>
      </c>
      <c r="V847" s="84">
        <v>0.45555555555555555</v>
      </c>
      <c r="W847" s="85">
        <v>0.60069444444444442</v>
      </c>
      <c r="X847" s="86">
        <f t="shared" si="68"/>
        <v>0.14513888888888887</v>
      </c>
      <c r="AA847" s="29"/>
    </row>
    <row r="848" spans="1:27" x14ac:dyDescent="0.3">
      <c r="A848" s="183" t="s">
        <v>13296</v>
      </c>
      <c r="B848" s="68" t="s">
        <v>13297</v>
      </c>
      <c r="C848" s="2" t="s">
        <v>6</v>
      </c>
      <c r="D848" s="2">
        <v>61</v>
      </c>
      <c r="E848" s="6">
        <v>21465</v>
      </c>
      <c r="F848" s="7">
        <v>44022.605532407404</v>
      </c>
      <c r="G848" s="69" t="s">
        <v>4</v>
      </c>
      <c r="H848" s="68">
        <v>1492</v>
      </c>
      <c r="I848" s="93">
        <f t="shared" si="65"/>
        <v>14.92</v>
      </c>
      <c r="J848" s="93">
        <v>1.5289999999999999</v>
      </c>
      <c r="K848" s="69">
        <v>100</v>
      </c>
      <c r="L848" s="68">
        <v>461</v>
      </c>
      <c r="M848" s="93">
        <f t="shared" si="66"/>
        <v>4.6100000000000003</v>
      </c>
      <c r="N848" s="93">
        <v>0.77700000000000002</v>
      </c>
      <c r="O848" s="69">
        <v>100</v>
      </c>
      <c r="P848" s="181">
        <f t="shared" si="67"/>
        <v>3.2364425162689803</v>
      </c>
      <c r="Q848" s="77" t="s">
        <v>12360</v>
      </c>
      <c r="V848" s="84">
        <v>0.48749999999999999</v>
      </c>
      <c r="W848" s="85">
        <v>0.625</v>
      </c>
      <c r="X848" s="86">
        <f t="shared" si="68"/>
        <v>0.13750000000000001</v>
      </c>
      <c r="AA848" s="29"/>
    </row>
    <row r="849" spans="1:27" x14ac:dyDescent="0.3">
      <c r="A849" s="183" t="s">
        <v>13298</v>
      </c>
      <c r="B849" s="68" t="s">
        <v>1107</v>
      </c>
      <c r="C849" s="2" t="s">
        <v>1</v>
      </c>
      <c r="D849" s="2">
        <v>60</v>
      </c>
      <c r="E849" s="6">
        <v>21961</v>
      </c>
      <c r="F849" s="7">
        <v>44025.513101851851</v>
      </c>
      <c r="G849" s="69" t="s">
        <v>4</v>
      </c>
      <c r="H849" s="68">
        <v>2873</v>
      </c>
      <c r="I849" s="93">
        <f t="shared" si="65"/>
        <v>29.020202020202021</v>
      </c>
      <c r="J849" s="93">
        <v>2.3650000000000002</v>
      </c>
      <c r="K849" s="69">
        <v>99</v>
      </c>
      <c r="L849" s="68">
        <v>429</v>
      </c>
      <c r="M849" s="93">
        <f t="shared" si="66"/>
        <v>4.333333333333333</v>
      </c>
      <c r="N849" s="93">
        <v>0.60599999999999998</v>
      </c>
      <c r="O849" s="69">
        <v>99</v>
      </c>
      <c r="P849" s="181">
        <f t="shared" si="67"/>
        <v>6.6969696969696972</v>
      </c>
      <c r="Q849" s="77" t="s">
        <v>12360</v>
      </c>
      <c r="V849" s="84">
        <v>0.39097222222222222</v>
      </c>
      <c r="W849" s="85">
        <v>0.51736111111111105</v>
      </c>
      <c r="X849" s="86">
        <f t="shared" si="68"/>
        <v>0.12638888888888883</v>
      </c>
      <c r="AA849" s="29"/>
    </row>
    <row r="850" spans="1:27" x14ac:dyDescent="0.3">
      <c r="A850" s="183" t="s">
        <v>13299</v>
      </c>
      <c r="B850" s="68" t="s">
        <v>1549</v>
      </c>
      <c r="C850" s="2" t="s">
        <v>1</v>
      </c>
      <c r="D850" s="2">
        <v>67</v>
      </c>
      <c r="E850" s="6">
        <v>19364</v>
      </c>
      <c r="F850" s="7">
        <v>44025.515821759262</v>
      </c>
      <c r="G850" s="69" t="s">
        <v>4</v>
      </c>
      <c r="H850" s="68">
        <v>2212</v>
      </c>
      <c r="I850" s="93">
        <f t="shared" si="65"/>
        <v>22.343434343434343</v>
      </c>
      <c r="J850" s="93">
        <v>1.7849999999999999</v>
      </c>
      <c r="K850" s="69">
        <v>99</v>
      </c>
      <c r="L850" s="68">
        <v>680</v>
      </c>
      <c r="M850" s="93">
        <f t="shared" si="66"/>
        <v>6.8686868686868685</v>
      </c>
      <c r="N850" s="93">
        <v>1.3680000000000001</v>
      </c>
      <c r="O850" s="69">
        <v>99</v>
      </c>
      <c r="P850" s="181">
        <f t="shared" si="67"/>
        <v>3.2529411764705882</v>
      </c>
      <c r="Q850" s="77" t="s">
        <v>12269</v>
      </c>
      <c r="V850" s="84">
        <v>0.39583333333333331</v>
      </c>
      <c r="W850" s="85">
        <v>0.53333333333333333</v>
      </c>
      <c r="X850" s="86">
        <f t="shared" si="68"/>
        <v>0.13750000000000001</v>
      </c>
      <c r="AA850" s="29"/>
    </row>
    <row r="851" spans="1:27" x14ac:dyDescent="0.3">
      <c r="A851" s="183" t="s">
        <v>3715</v>
      </c>
      <c r="B851" s="68" t="s">
        <v>577</v>
      </c>
      <c r="C851" s="2" t="s">
        <v>1</v>
      </c>
      <c r="D851" s="2">
        <v>54</v>
      </c>
      <c r="E851" s="6">
        <v>24050</v>
      </c>
      <c r="F851" s="7">
        <v>44025.543819444443</v>
      </c>
      <c r="G851" s="69" t="s">
        <v>4</v>
      </c>
      <c r="H851" s="68">
        <v>2019</v>
      </c>
      <c r="I851" s="93">
        <f t="shared" si="65"/>
        <v>20.393939393939394</v>
      </c>
      <c r="J851" s="93">
        <v>1.048</v>
      </c>
      <c r="K851" s="69">
        <v>99</v>
      </c>
      <c r="L851" s="68">
        <v>524</v>
      </c>
      <c r="M851" s="93">
        <f t="shared" si="66"/>
        <v>5.2929292929292933</v>
      </c>
      <c r="N851" s="93">
        <v>0.88400000000000001</v>
      </c>
      <c r="O851" s="69">
        <v>99</v>
      </c>
      <c r="P851" s="181">
        <f t="shared" si="67"/>
        <v>3.8530534351145036</v>
      </c>
      <c r="Q851" s="77" t="s">
        <v>12269</v>
      </c>
      <c r="V851" s="84">
        <v>0.41111111111111115</v>
      </c>
      <c r="W851" s="85">
        <v>0.5625</v>
      </c>
      <c r="X851" s="86">
        <f t="shared" si="68"/>
        <v>0.15138888888888885</v>
      </c>
      <c r="AA851" s="29"/>
    </row>
    <row r="852" spans="1:27" x14ac:dyDescent="0.3">
      <c r="A852" s="183" t="s">
        <v>13300</v>
      </c>
      <c r="B852" s="68" t="s">
        <v>5639</v>
      </c>
      <c r="C852" s="2" t="s">
        <v>1</v>
      </c>
      <c r="D852" s="2">
        <v>42</v>
      </c>
      <c r="E852" s="6">
        <v>28637</v>
      </c>
      <c r="F852" s="7">
        <v>44025.559537037036</v>
      </c>
      <c r="G852" s="69" t="s">
        <v>4</v>
      </c>
      <c r="H852" s="68">
        <v>2152</v>
      </c>
      <c r="I852" s="93">
        <f t="shared" si="65"/>
        <v>21.737373737373737</v>
      </c>
      <c r="J852" s="93">
        <v>1.8660000000000001</v>
      </c>
      <c r="K852" s="69">
        <v>99</v>
      </c>
      <c r="L852" s="68">
        <v>523</v>
      </c>
      <c r="M852" s="93">
        <f t="shared" si="66"/>
        <v>5.2828282828282829</v>
      </c>
      <c r="N852" s="93">
        <v>0.75600000000000001</v>
      </c>
      <c r="O852" s="69">
        <v>99</v>
      </c>
      <c r="P852" s="181">
        <f t="shared" si="67"/>
        <v>4.1147227533460802</v>
      </c>
      <c r="Q852" s="77" t="s">
        <v>12269</v>
      </c>
      <c r="V852" s="84">
        <v>0.44027777777777777</v>
      </c>
      <c r="W852" s="85">
        <v>0.57638888888888895</v>
      </c>
      <c r="X852" s="86">
        <f t="shared" si="68"/>
        <v>0.13611111111111118</v>
      </c>
      <c r="AA852" s="29"/>
    </row>
    <row r="853" spans="1:27" x14ac:dyDescent="0.3">
      <c r="A853" s="183" t="s">
        <v>13301</v>
      </c>
      <c r="B853" s="68" t="s">
        <v>1098</v>
      </c>
      <c r="C853" s="2" t="s">
        <v>1</v>
      </c>
      <c r="D853" s="2">
        <v>48</v>
      </c>
      <c r="E853" s="6">
        <v>26397</v>
      </c>
      <c r="F853" s="7">
        <v>44025.57172453704</v>
      </c>
      <c r="G853" s="69" t="s">
        <v>4</v>
      </c>
      <c r="H853" s="68">
        <v>3104</v>
      </c>
      <c r="I853" s="93">
        <f t="shared" si="65"/>
        <v>31.04</v>
      </c>
      <c r="J853" s="93">
        <v>2.5139999999999998</v>
      </c>
      <c r="K853" s="69">
        <v>100</v>
      </c>
      <c r="L853" s="68">
        <v>546</v>
      </c>
      <c r="M853" s="93">
        <f t="shared" si="66"/>
        <v>5.46</v>
      </c>
      <c r="N853" s="93">
        <v>0.70199999999999996</v>
      </c>
      <c r="O853" s="69">
        <v>100</v>
      </c>
      <c r="P853" s="181">
        <f t="shared" si="67"/>
        <v>5.6849816849816852</v>
      </c>
      <c r="Q853" s="77" t="s">
        <v>12269</v>
      </c>
      <c r="V853" s="84">
        <v>0.44930555555555557</v>
      </c>
      <c r="W853" s="85">
        <v>0.59722222222222221</v>
      </c>
      <c r="X853" s="86">
        <f t="shared" si="68"/>
        <v>0.14791666666666664</v>
      </c>
      <c r="AA853" s="29"/>
    </row>
    <row r="854" spans="1:27" x14ac:dyDescent="0.3">
      <c r="A854" s="183" t="s">
        <v>13302</v>
      </c>
      <c r="B854" s="68" t="s">
        <v>13303</v>
      </c>
      <c r="C854" s="2" t="s">
        <v>6</v>
      </c>
      <c r="D854" s="2">
        <v>78</v>
      </c>
      <c r="E854" s="6">
        <v>15242</v>
      </c>
      <c r="F854" s="7">
        <v>44025.617962962962</v>
      </c>
      <c r="G854" s="69" t="s">
        <v>4</v>
      </c>
      <c r="H854" s="68">
        <v>1410</v>
      </c>
      <c r="I854" s="93">
        <f t="shared" si="65"/>
        <v>14.242424242424242</v>
      </c>
      <c r="J854" s="93">
        <v>1.4710000000000001</v>
      </c>
      <c r="K854" s="69">
        <v>99</v>
      </c>
      <c r="L854" s="68">
        <v>463</v>
      </c>
      <c r="M854" s="93">
        <f t="shared" si="66"/>
        <v>4.6767676767676765</v>
      </c>
      <c r="N854" s="93">
        <v>1.008</v>
      </c>
      <c r="O854" s="69">
        <v>99</v>
      </c>
      <c r="P854" s="181">
        <f t="shared" si="67"/>
        <v>3.0453563714902807</v>
      </c>
      <c r="Q854" s="77" t="s">
        <v>12269</v>
      </c>
      <c r="V854" s="84">
        <v>0.4513888888888889</v>
      </c>
      <c r="W854" s="85">
        <v>0.625</v>
      </c>
      <c r="X854" s="86">
        <f t="shared" si="68"/>
        <v>0.1736111111111111</v>
      </c>
      <c r="AA854" s="29"/>
    </row>
    <row r="855" spans="1:27" x14ac:dyDescent="0.3">
      <c r="A855" s="183" t="s">
        <v>13304</v>
      </c>
      <c r="B855" s="68" t="s">
        <v>5776</v>
      </c>
      <c r="C855" s="2" t="s">
        <v>1</v>
      </c>
      <c r="D855" s="2">
        <v>56</v>
      </c>
      <c r="E855" s="6">
        <v>23556</v>
      </c>
      <c r="F855" s="7">
        <v>44025.621249999997</v>
      </c>
      <c r="G855" s="69" t="s">
        <v>4</v>
      </c>
      <c r="H855" s="68">
        <v>2952</v>
      </c>
      <c r="I855" s="93">
        <f t="shared" si="65"/>
        <v>29.52</v>
      </c>
      <c r="J855" s="93">
        <v>3.1190000000000002</v>
      </c>
      <c r="K855" s="69">
        <v>100</v>
      </c>
      <c r="L855" s="68">
        <v>513</v>
      </c>
      <c r="M855" s="93">
        <f t="shared" si="66"/>
        <v>5.13</v>
      </c>
      <c r="N855" s="93">
        <v>0.67700000000000005</v>
      </c>
      <c r="O855" s="69">
        <v>100</v>
      </c>
      <c r="P855" s="181">
        <f t="shared" si="67"/>
        <v>5.7543859649122808</v>
      </c>
      <c r="Q855" s="77" t="s">
        <v>12269</v>
      </c>
      <c r="V855" s="84">
        <v>0.49583333333333335</v>
      </c>
      <c r="W855" s="85">
        <v>0.63402777777777775</v>
      </c>
      <c r="X855" s="86">
        <f t="shared" si="68"/>
        <v>0.1381944444444444</v>
      </c>
      <c r="AA855" s="29"/>
    </row>
    <row r="856" spans="1:27" x14ac:dyDescent="0.3">
      <c r="A856" s="183" t="s">
        <v>13305</v>
      </c>
      <c r="B856" s="68" t="s">
        <v>13306</v>
      </c>
      <c r="C856" s="2" t="s">
        <v>6</v>
      </c>
      <c r="D856" s="2">
        <v>79</v>
      </c>
      <c r="E856" s="6">
        <v>15121</v>
      </c>
      <c r="F856" s="7">
        <v>44025.636273148149</v>
      </c>
      <c r="G856" s="69" t="s">
        <v>4</v>
      </c>
      <c r="H856" s="68">
        <v>2393</v>
      </c>
      <c r="I856" s="93">
        <f t="shared" si="65"/>
        <v>23.93</v>
      </c>
      <c r="J856" s="93">
        <v>1.492</v>
      </c>
      <c r="K856" s="69">
        <v>100</v>
      </c>
      <c r="L856" s="68">
        <v>922</v>
      </c>
      <c r="M856" s="93">
        <f t="shared" si="66"/>
        <v>9.2200000000000006</v>
      </c>
      <c r="N856" s="93">
        <v>1.508</v>
      </c>
      <c r="O856" s="69">
        <v>100</v>
      </c>
      <c r="P856" s="181">
        <f t="shared" si="67"/>
        <v>2.5954446854663771</v>
      </c>
      <c r="Q856" s="77" t="s">
        <v>12269</v>
      </c>
      <c r="V856" s="84">
        <v>0.50902777777777775</v>
      </c>
      <c r="W856" s="85">
        <v>0.64583333333333337</v>
      </c>
      <c r="X856" s="86">
        <f t="shared" si="68"/>
        <v>0.13680555555555562</v>
      </c>
      <c r="AA856" s="29"/>
    </row>
    <row r="857" spans="1:27" x14ac:dyDescent="0.3">
      <c r="A857" s="183" t="s">
        <v>13307</v>
      </c>
      <c r="B857" s="68" t="s">
        <v>13308</v>
      </c>
      <c r="C857" s="2" t="s">
        <v>6</v>
      </c>
      <c r="D857" s="2">
        <v>40</v>
      </c>
      <c r="E857" s="6">
        <v>29273</v>
      </c>
      <c r="F857" s="7">
        <v>44025.658958333333</v>
      </c>
      <c r="G857" s="69" t="s">
        <v>4</v>
      </c>
      <c r="H857" s="68">
        <v>916</v>
      </c>
      <c r="I857" s="93">
        <f t="shared" si="65"/>
        <v>9.16</v>
      </c>
      <c r="J857" s="93">
        <v>0.95</v>
      </c>
      <c r="K857" s="69">
        <v>100</v>
      </c>
      <c r="L857" s="68">
        <v>357</v>
      </c>
      <c r="M857" s="93">
        <f t="shared" si="66"/>
        <v>3.57</v>
      </c>
      <c r="N857" s="93">
        <v>0.64</v>
      </c>
      <c r="O857" s="69">
        <v>100</v>
      </c>
      <c r="P857" s="181">
        <f t="shared" si="67"/>
        <v>2.5658263305322131</v>
      </c>
      <c r="Q857" s="77" t="s">
        <v>12269</v>
      </c>
      <c r="V857" s="84">
        <v>0.51388888888888895</v>
      </c>
      <c r="W857" s="85">
        <v>0.66666666666666663</v>
      </c>
      <c r="X857" s="86">
        <f t="shared" si="68"/>
        <v>0.15277777777777768</v>
      </c>
      <c r="AA857" s="29"/>
    </row>
    <row r="858" spans="1:27" x14ac:dyDescent="0.3">
      <c r="A858" s="183" t="s">
        <v>13309</v>
      </c>
      <c r="B858" s="68" t="s">
        <v>13310</v>
      </c>
      <c r="C858" s="2" t="s">
        <v>1</v>
      </c>
      <c r="D858" s="2">
        <v>41</v>
      </c>
      <c r="E858" s="6">
        <v>28857</v>
      </c>
      <c r="F858" s="7">
        <v>44025.662708333337</v>
      </c>
      <c r="G858" s="69" t="s">
        <v>4</v>
      </c>
      <c r="H858" s="68">
        <v>1422</v>
      </c>
      <c r="I858" s="93">
        <f t="shared" si="65"/>
        <v>14.22</v>
      </c>
      <c r="J858" s="93">
        <v>1.867</v>
      </c>
      <c r="K858" s="69">
        <v>100</v>
      </c>
      <c r="L858" s="68">
        <v>397</v>
      </c>
      <c r="M858" s="93">
        <f t="shared" si="66"/>
        <v>3.97</v>
      </c>
      <c r="N858" s="93">
        <v>0.78400000000000003</v>
      </c>
      <c r="O858" s="69">
        <v>100</v>
      </c>
      <c r="P858" s="181">
        <f t="shared" si="67"/>
        <v>3.5818639798488663</v>
      </c>
      <c r="Q858" s="77" t="s">
        <v>12269</v>
      </c>
      <c r="V858" s="84">
        <v>0.54166666666666663</v>
      </c>
      <c r="W858" s="85">
        <v>0.67361111111111116</v>
      </c>
      <c r="X858" s="86">
        <f t="shared" si="68"/>
        <v>0.13194444444444453</v>
      </c>
      <c r="AA858" s="29"/>
    </row>
    <row r="859" spans="1:27" x14ac:dyDescent="0.3">
      <c r="A859" s="183" t="s">
        <v>13311</v>
      </c>
      <c r="B859" s="68" t="s">
        <v>13312</v>
      </c>
      <c r="C859" s="2" t="s">
        <v>6</v>
      </c>
      <c r="D859" s="2">
        <v>36</v>
      </c>
      <c r="E859" s="6">
        <v>30791</v>
      </c>
      <c r="F859" s="7">
        <v>44026.50677083333</v>
      </c>
      <c r="G859" s="69" t="s">
        <v>4</v>
      </c>
      <c r="H859" s="68">
        <v>907</v>
      </c>
      <c r="I859" s="93">
        <f t="shared" si="65"/>
        <v>9.1616161616161609</v>
      </c>
      <c r="J859" s="93">
        <v>1.33</v>
      </c>
      <c r="K859" s="69">
        <v>99</v>
      </c>
      <c r="L859" s="68">
        <v>325</v>
      </c>
      <c r="M859" s="93">
        <f t="shared" si="66"/>
        <v>3.2828282828282829</v>
      </c>
      <c r="N859" s="93">
        <v>0.47499999999999998</v>
      </c>
      <c r="O859" s="69">
        <v>99</v>
      </c>
      <c r="P859" s="181">
        <f t="shared" si="67"/>
        <v>2.7907692307692304</v>
      </c>
      <c r="Q859" s="77" t="s">
        <v>12269</v>
      </c>
      <c r="V859" s="84">
        <v>0.37222222222222223</v>
      </c>
      <c r="W859" s="85">
        <v>0.52777777777777779</v>
      </c>
      <c r="X859" s="86">
        <f t="shared" si="68"/>
        <v>0.15555555555555556</v>
      </c>
      <c r="AA859" s="29"/>
    </row>
    <row r="860" spans="1:27" x14ac:dyDescent="0.3">
      <c r="A860" s="183" t="s">
        <v>13313</v>
      </c>
      <c r="B860" s="68" t="s">
        <v>1243</v>
      </c>
      <c r="C860" s="2" t="s">
        <v>1</v>
      </c>
      <c r="D860" s="2">
        <v>59</v>
      </c>
      <c r="E860" s="6">
        <v>22334</v>
      </c>
      <c r="F860" s="7">
        <v>44026.542673611111</v>
      </c>
      <c r="G860" s="69" t="s">
        <v>4</v>
      </c>
      <c r="H860" s="68">
        <v>3231</v>
      </c>
      <c r="I860" s="93">
        <f t="shared" si="65"/>
        <v>32.31</v>
      </c>
      <c r="J860" s="93">
        <v>1.9370000000000001</v>
      </c>
      <c r="K860" s="69">
        <v>100</v>
      </c>
      <c r="L860" s="68">
        <v>594</v>
      </c>
      <c r="M860" s="93">
        <f t="shared" si="66"/>
        <v>5.94</v>
      </c>
      <c r="N860" s="93">
        <v>0.72199999999999998</v>
      </c>
      <c r="O860" s="69">
        <v>100</v>
      </c>
      <c r="P860" s="181">
        <f t="shared" si="67"/>
        <v>5.4393939393939394</v>
      </c>
      <c r="Q860" s="77" t="s">
        <v>12269</v>
      </c>
      <c r="V860" s="84">
        <v>0.40625</v>
      </c>
      <c r="W860" s="85">
        <v>0.5541666666666667</v>
      </c>
      <c r="X860" s="86">
        <f t="shared" si="68"/>
        <v>0.1479166666666667</v>
      </c>
      <c r="AA860" s="29"/>
    </row>
    <row r="861" spans="1:27" x14ac:dyDescent="0.3">
      <c r="A861" s="183" t="s">
        <v>13314</v>
      </c>
      <c r="B861" s="68" t="s">
        <v>8587</v>
      </c>
      <c r="C861" s="2" t="s">
        <v>1</v>
      </c>
      <c r="D861" s="2">
        <v>46</v>
      </c>
      <c r="E861" s="6">
        <v>27131</v>
      </c>
      <c r="F861" s="7">
        <v>44026.558645833335</v>
      </c>
      <c r="G861" s="69" t="s">
        <v>4</v>
      </c>
      <c r="H861" s="68">
        <v>1753</v>
      </c>
      <c r="I861" s="93">
        <f t="shared" si="65"/>
        <v>17.707070707070706</v>
      </c>
      <c r="J861" s="93">
        <v>1.109</v>
      </c>
      <c r="K861" s="69">
        <v>99</v>
      </c>
      <c r="L861" s="68">
        <v>465</v>
      </c>
      <c r="M861" s="93">
        <f t="shared" si="66"/>
        <v>4.6969696969696972</v>
      </c>
      <c r="N861" s="93">
        <v>0.83899999999999997</v>
      </c>
      <c r="O861" s="69">
        <v>99</v>
      </c>
      <c r="P861" s="181">
        <f t="shared" si="67"/>
        <v>3.7698924731182792</v>
      </c>
      <c r="Q861" s="77" t="s">
        <v>13276</v>
      </c>
      <c r="V861" s="84">
        <v>0.41944444444444445</v>
      </c>
      <c r="W861" s="85">
        <v>0.5625</v>
      </c>
      <c r="X861" s="86">
        <f t="shared" si="68"/>
        <v>0.14305555555555555</v>
      </c>
      <c r="AA861" s="29"/>
    </row>
    <row r="862" spans="1:27" x14ac:dyDescent="0.3">
      <c r="A862" s="183" t="s">
        <v>4437</v>
      </c>
      <c r="B862" s="68" t="s">
        <v>4438</v>
      </c>
      <c r="C862" s="2" t="s">
        <v>1</v>
      </c>
      <c r="D862" s="2">
        <v>39</v>
      </c>
      <c r="E862" s="6">
        <v>29720</v>
      </c>
      <c r="F862" s="7">
        <v>44026.56994212963</v>
      </c>
      <c r="G862" s="69" t="s">
        <v>4</v>
      </c>
      <c r="H862" s="68">
        <v>1595</v>
      </c>
      <c r="I862" s="93">
        <f t="shared" si="65"/>
        <v>16.111111111111111</v>
      </c>
      <c r="J862" s="93">
        <v>1.778</v>
      </c>
      <c r="K862" s="69">
        <v>99</v>
      </c>
      <c r="L862" s="68">
        <v>393</v>
      </c>
      <c r="M862" s="93">
        <f t="shared" si="66"/>
        <v>3.9696969696969697</v>
      </c>
      <c r="N862" s="93">
        <v>0.69199999999999995</v>
      </c>
      <c r="O862" s="69">
        <v>99</v>
      </c>
      <c r="P862" s="181">
        <f t="shared" si="67"/>
        <v>4.0585241730279895</v>
      </c>
      <c r="Q862" s="77" t="s">
        <v>13276</v>
      </c>
      <c r="V862" s="84">
        <v>0.43888888888888888</v>
      </c>
      <c r="W862" s="85">
        <v>0.58472222222222225</v>
      </c>
      <c r="X862" s="86">
        <f t="shared" si="68"/>
        <v>0.14583333333333337</v>
      </c>
      <c r="AA862" s="29"/>
    </row>
    <row r="863" spans="1:27" x14ac:dyDescent="0.3">
      <c r="A863" s="183" t="s">
        <v>13315</v>
      </c>
      <c r="B863" s="68" t="s">
        <v>7609</v>
      </c>
      <c r="C863" s="2" t="s">
        <v>1</v>
      </c>
      <c r="D863" s="2">
        <v>45</v>
      </c>
      <c r="E863" s="6">
        <v>27396</v>
      </c>
      <c r="F863" s="7">
        <v>44026.586215277777</v>
      </c>
      <c r="G863" s="69" t="s">
        <v>4</v>
      </c>
      <c r="H863" s="68">
        <v>1518</v>
      </c>
      <c r="I863" s="93">
        <f t="shared" si="65"/>
        <v>15.333333333333334</v>
      </c>
      <c r="J863" s="93">
        <v>1.3320000000000001</v>
      </c>
      <c r="K863" s="69">
        <v>99</v>
      </c>
      <c r="L863" s="68">
        <v>432</v>
      </c>
      <c r="M863" s="93">
        <f t="shared" si="66"/>
        <v>4.3636363636363633</v>
      </c>
      <c r="N863" s="93">
        <v>0.63</v>
      </c>
      <c r="O863" s="69">
        <v>99</v>
      </c>
      <c r="P863" s="181">
        <f t="shared" si="67"/>
        <v>3.5138888888888893</v>
      </c>
      <c r="Q863" s="77" t="s">
        <v>13276</v>
      </c>
      <c r="V863" s="84">
        <v>0.44791666666666669</v>
      </c>
      <c r="W863" s="85">
        <v>0.60416666666666663</v>
      </c>
      <c r="X863" s="86">
        <f t="shared" si="68"/>
        <v>0.15624999999999994</v>
      </c>
      <c r="AA863" s="29"/>
    </row>
    <row r="864" spans="1:27" x14ac:dyDescent="0.3">
      <c r="A864" s="183" t="s">
        <v>13316</v>
      </c>
      <c r="B864" s="68" t="s">
        <v>6462</v>
      </c>
      <c r="C864" s="2" t="s">
        <v>1</v>
      </c>
      <c r="D864" s="2">
        <v>52</v>
      </c>
      <c r="E864" s="6">
        <v>24698</v>
      </c>
      <c r="F864" s="7">
        <v>44026.600243055553</v>
      </c>
      <c r="G864" s="69" t="s">
        <v>4</v>
      </c>
      <c r="H864" s="68">
        <v>2739</v>
      </c>
      <c r="I864" s="93">
        <f t="shared" si="65"/>
        <v>27.666666666666668</v>
      </c>
      <c r="J864" s="93">
        <v>2.8210000000000002</v>
      </c>
      <c r="K864" s="69">
        <v>99</v>
      </c>
      <c r="L864" s="68">
        <v>607</v>
      </c>
      <c r="M864" s="93">
        <f t="shared" si="66"/>
        <v>6.1313131313131315</v>
      </c>
      <c r="N864" s="93">
        <v>0.58299999999999996</v>
      </c>
      <c r="O864" s="69">
        <v>99</v>
      </c>
      <c r="P864" s="181">
        <f t="shared" si="67"/>
        <v>4.5123558484349262</v>
      </c>
      <c r="Q864" s="77" t="s">
        <v>13276</v>
      </c>
      <c r="V864" s="84">
        <v>0.4861111111111111</v>
      </c>
      <c r="W864" s="85">
        <v>0.61805555555555558</v>
      </c>
      <c r="X864" s="86">
        <f t="shared" si="68"/>
        <v>0.13194444444444448</v>
      </c>
      <c r="AA864" s="29"/>
    </row>
    <row r="865" spans="1:27" x14ac:dyDescent="0.3">
      <c r="A865" s="183" t="s">
        <v>13317</v>
      </c>
      <c r="B865" s="68" t="s">
        <v>13318</v>
      </c>
      <c r="C865" s="2" t="s">
        <v>1</v>
      </c>
      <c r="D865" s="2">
        <v>71</v>
      </c>
      <c r="E865" s="6">
        <v>18077</v>
      </c>
      <c r="F865" s="7">
        <v>44026.616516203707</v>
      </c>
      <c r="G865" s="69" t="s">
        <v>4</v>
      </c>
      <c r="H865" s="68">
        <v>3480</v>
      </c>
      <c r="I865" s="93">
        <f t="shared" si="65"/>
        <v>35.151515151515149</v>
      </c>
      <c r="J865" s="93">
        <v>2.48</v>
      </c>
      <c r="K865" s="69">
        <v>99</v>
      </c>
      <c r="L865" s="68">
        <v>879</v>
      </c>
      <c r="M865" s="93">
        <f t="shared" si="66"/>
        <v>8.8787878787878789</v>
      </c>
      <c r="N865" s="93">
        <v>1.198</v>
      </c>
      <c r="O865" s="69">
        <v>99</v>
      </c>
      <c r="P865" s="181">
        <f t="shared" si="67"/>
        <v>3.9590443686006824</v>
      </c>
      <c r="Q865" s="77" t="s">
        <v>13276</v>
      </c>
      <c r="V865" s="84">
        <v>0.51111111111111118</v>
      </c>
      <c r="W865" s="85">
        <v>0.63541666666666663</v>
      </c>
      <c r="X865" s="86">
        <f t="shared" si="68"/>
        <v>0.12430555555555545</v>
      </c>
      <c r="AA865" s="29"/>
    </row>
    <row r="866" spans="1:27" x14ac:dyDescent="0.3">
      <c r="A866" s="183" t="s">
        <v>13319</v>
      </c>
      <c r="B866" s="68" t="s">
        <v>7768</v>
      </c>
      <c r="C866" s="2" t="s">
        <v>1</v>
      </c>
      <c r="D866" s="2">
        <v>44</v>
      </c>
      <c r="E866" s="6">
        <v>27664</v>
      </c>
      <c r="F866" s="7">
        <v>44027.557430555556</v>
      </c>
      <c r="G866" s="69" t="s">
        <v>4</v>
      </c>
      <c r="H866" s="68">
        <v>2001</v>
      </c>
      <c r="I866" s="93">
        <f t="shared" si="65"/>
        <v>20.212121212121211</v>
      </c>
      <c r="J866" s="93">
        <v>1.704</v>
      </c>
      <c r="K866" s="69">
        <v>99</v>
      </c>
      <c r="L866" s="68">
        <v>459</v>
      </c>
      <c r="M866" s="93">
        <f t="shared" si="66"/>
        <v>4.6363636363636367</v>
      </c>
      <c r="N866" s="93">
        <v>1.054</v>
      </c>
      <c r="O866" s="69">
        <v>99</v>
      </c>
      <c r="P866" s="181">
        <f t="shared" si="67"/>
        <v>4.3594771241830061</v>
      </c>
      <c r="Q866" s="77" t="s">
        <v>13276</v>
      </c>
      <c r="V866" s="84">
        <v>0.42777777777777781</v>
      </c>
      <c r="W866" s="85">
        <v>0.57291666666666663</v>
      </c>
      <c r="X866" s="86">
        <f t="shared" si="68"/>
        <v>0.14513888888888882</v>
      </c>
      <c r="AA866" s="29"/>
    </row>
    <row r="867" spans="1:27" x14ac:dyDescent="0.3">
      <c r="A867" s="183" t="s">
        <v>13320</v>
      </c>
      <c r="B867" s="68" t="s">
        <v>1800</v>
      </c>
      <c r="C867" s="2" t="s">
        <v>1</v>
      </c>
      <c r="D867" s="2">
        <v>59</v>
      </c>
      <c r="E867" s="6">
        <v>22360</v>
      </c>
      <c r="F867" s="7">
        <v>44027.572268518517</v>
      </c>
      <c r="G867" s="69" t="s">
        <v>4</v>
      </c>
      <c r="H867" s="68">
        <v>4163</v>
      </c>
      <c r="I867" s="93">
        <f t="shared" si="65"/>
        <v>41.63</v>
      </c>
      <c r="J867" s="93">
        <v>2.8980000000000001</v>
      </c>
      <c r="K867" s="69">
        <v>100</v>
      </c>
      <c r="L867" s="68">
        <v>631</v>
      </c>
      <c r="M867" s="93">
        <f t="shared" si="66"/>
        <v>6.31</v>
      </c>
      <c r="N867" s="93">
        <v>1.002</v>
      </c>
      <c r="O867" s="69">
        <v>100</v>
      </c>
      <c r="P867" s="181">
        <f t="shared" si="67"/>
        <v>6.5974643423137884</v>
      </c>
      <c r="Q867" s="77" t="s">
        <v>13276</v>
      </c>
      <c r="V867" s="84">
        <v>0.44791666666666669</v>
      </c>
      <c r="W867" s="85">
        <v>0.59027777777777779</v>
      </c>
      <c r="X867" s="86">
        <f t="shared" si="68"/>
        <v>0.1423611111111111</v>
      </c>
      <c r="AA867" s="29"/>
    </row>
    <row r="868" spans="1:27" x14ac:dyDescent="0.3">
      <c r="A868" s="183" t="s">
        <v>13321</v>
      </c>
      <c r="B868" s="68" t="s">
        <v>6517</v>
      </c>
      <c r="C868" s="2" t="s">
        <v>1</v>
      </c>
      <c r="D868" s="2">
        <v>50</v>
      </c>
      <c r="E868" s="6">
        <v>25538</v>
      </c>
      <c r="F868" s="7">
        <v>44027.591331018521</v>
      </c>
      <c r="G868" s="69" t="s">
        <v>4</v>
      </c>
      <c r="H868" s="68">
        <v>2628</v>
      </c>
      <c r="I868" s="93">
        <f t="shared" si="65"/>
        <v>26.545454545454547</v>
      </c>
      <c r="J868" s="93">
        <v>2.0009999999999999</v>
      </c>
      <c r="K868" s="69">
        <v>99</v>
      </c>
      <c r="L868" s="68">
        <v>502</v>
      </c>
      <c r="M868" s="93">
        <f t="shared" si="66"/>
        <v>5.0707070707070709</v>
      </c>
      <c r="N868" s="93">
        <v>0.59299999999999997</v>
      </c>
      <c r="O868" s="69">
        <v>99</v>
      </c>
      <c r="P868" s="181">
        <f t="shared" si="67"/>
        <v>5.2350597609561751</v>
      </c>
      <c r="Q868" s="77" t="s">
        <v>12269</v>
      </c>
      <c r="V868" s="84">
        <v>0.4465277777777778</v>
      </c>
      <c r="W868" s="85">
        <v>0.61111111111111105</v>
      </c>
      <c r="X868" s="86">
        <f t="shared" si="68"/>
        <v>0.16458333333333325</v>
      </c>
      <c r="AA868" s="29"/>
    </row>
    <row r="869" spans="1:27" x14ac:dyDescent="0.3">
      <c r="A869" s="183" t="s">
        <v>13322</v>
      </c>
      <c r="B869" s="68" t="s">
        <v>13323</v>
      </c>
      <c r="C869" s="2" t="s">
        <v>1</v>
      </c>
      <c r="D869" s="2">
        <v>19</v>
      </c>
      <c r="E869" s="6">
        <v>36858</v>
      </c>
      <c r="F869" s="7">
        <v>44027.605752314812</v>
      </c>
      <c r="G869" s="69" t="s">
        <v>4</v>
      </c>
      <c r="H869" s="68">
        <v>545</v>
      </c>
      <c r="I869" s="93">
        <f t="shared" si="65"/>
        <v>5.5050505050505052</v>
      </c>
      <c r="J869" s="93">
        <v>0.69099999999999995</v>
      </c>
      <c r="K869" s="69">
        <v>99</v>
      </c>
      <c r="L869" s="68">
        <v>277</v>
      </c>
      <c r="M869" s="93">
        <f t="shared" si="66"/>
        <v>2.797979797979798</v>
      </c>
      <c r="N869" s="93">
        <v>0.53400000000000003</v>
      </c>
      <c r="O869" s="69">
        <v>99</v>
      </c>
      <c r="P869" s="181">
        <f t="shared" si="67"/>
        <v>1.9675090252707581</v>
      </c>
      <c r="Q869" s="77" t="s">
        <v>12269</v>
      </c>
      <c r="V869" s="84">
        <v>0.45763888888888887</v>
      </c>
      <c r="W869" s="85">
        <v>0.63194444444444442</v>
      </c>
      <c r="X869" s="86">
        <f t="shared" si="68"/>
        <v>0.17430555555555555</v>
      </c>
      <c r="AA869" s="29"/>
    </row>
    <row r="870" spans="1:27" x14ac:dyDescent="0.3">
      <c r="A870" s="183" t="s">
        <v>13324</v>
      </c>
      <c r="B870" s="68" t="s">
        <v>8888</v>
      </c>
      <c r="C870" s="2" t="s">
        <v>6</v>
      </c>
      <c r="D870" s="2">
        <v>64</v>
      </c>
      <c r="E870" s="6">
        <v>20340</v>
      </c>
      <c r="F870" s="7">
        <v>44027.637627314813</v>
      </c>
      <c r="G870" s="69" t="s">
        <v>4</v>
      </c>
      <c r="H870" s="68">
        <v>1802</v>
      </c>
      <c r="I870" s="93">
        <f t="shared" si="65"/>
        <v>18.02</v>
      </c>
      <c r="J870" s="93">
        <v>4.6820000000000004</v>
      </c>
      <c r="K870" s="69">
        <v>100</v>
      </c>
      <c r="L870" s="68">
        <v>715</v>
      </c>
      <c r="M870" s="93">
        <f t="shared" si="66"/>
        <v>7.15</v>
      </c>
      <c r="N870" s="93">
        <v>2.544</v>
      </c>
      <c r="O870" s="69">
        <v>100</v>
      </c>
      <c r="P870" s="181">
        <f t="shared" si="67"/>
        <v>2.5202797202797202</v>
      </c>
      <c r="Q870" s="77" t="s">
        <v>12269</v>
      </c>
      <c r="V870" s="84">
        <v>0.47569444444444442</v>
      </c>
      <c r="W870" s="85">
        <v>0.63888888888888895</v>
      </c>
      <c r="X870" s="86">
        <f t="shared" si="68"/>
        <v>0.16319444444444453</v>
      </c>
      <c r="AA870" s="29"/>
    </row>
    <row r="871" spans="1:27" x14ac:dyDescent="0.3">
      <c r="A871" s="183" t="s">
        <v>13325</v>
      </c>
      <c r="B871" s="68" t="s">
        <v>10483</v>
      </c>
      <c r="C871" s="2" t="s">
        <v>1</v>
      </c>
      <c r="D871" s="2">
        <v>45</v>
      </c>
      <c r="E871" s="6">
        <v>27413</v>
      </c>
      <c r="F871" s="7">
        <v>44027.695497685185</v>
      </c>
      <c r="G871" s="69" t="s">
        <v>4</v>
      </c>
      <c r="H871" s="68">
        <v>1347</v>
      </c>
      <c r="I871" s="93">
        <f t="shared" si="65"/>
        <v>13.606060606060606</v>
      </c>
      <c r="J871" s="93">
        <v>1.391</v>
      </c>
      <c r="K871" s="69">
        <v>99</v>
      </c>
      <c r="L871" s="68">
        <v>269</v>
      </c>
      <c r="M871" s="93">
        <f t="shared" si="66"/>
        <v>2.7171717171717171</v>
      </c>
      <c r="N871" s="93">
        <v>0.64</v>
      </c>
      <c r="O871" s="69">
        <v>99</v>
      </c>
      <c r="P871" s="181">
        <f t="shared" si="67"/>
        <v>5.007434944237918</v>
      </c>
      <c r="Q871" s="77" t="s">
        <v>12269</v>
      </c>
      <c r="V871" s="84">
        <v>0.52916666666666667</v>
      </c>
      <c r="W871" s="85">
        <v>0.70486111111111116</v>
      </c>
      <c r="X871" s="86">
        <f t="shared" si="68"/>
        <v>0.17569444444444449</v>
      </c>
      <c r="AA871" s="29"/>
    </row>
    <row r="872" spans="1:27" x14ac:dyDescent="0.3">
      <c r="A872" s="183" t="s">
        <v>13326</v>
      </c>
      <c r="B872" s="68" t="s">
        <v>13327</v>
      </c>
      <c r="C872" s="2" t="s">
        <v>6</v>
      </c>
      <c r="D872" s="2">
        <v>17</v>
      </c>
      <c r="E872" s="6">
        <v>37506</v>
      </c>
      <c r="F872" s="7">
        <v>44028.574618055558</v>
      </c>
      <c r="G872" s="69" t="s">
        <v>4</v>
      </c>
      <c r="H872" s="68">
        <v>988</v>
      </c>
      <c r="I872" s="93">
        <f t="shared" si="65"/>
        <v>9.9797979797979792</v>
      </c>
      <c r="J872" s="93">
        <v>1.2290000000000001</v>
      </c>
      <c r="K872" s="69">
        <v>99</v>
      </c>
      <c r="L872" s="68">
        <v>289</v>
      </c>
      <c r="M872" s="93">
        <f t="shared" si="66"/>
        <v>2.9191919191919191</v>
      </c>
      <c r="N872" s="93">
        <v>0.60099999999999998</v>
      </c>
      <c r="O872" s="69">
        <v>99</v>
      </c>
      <c r="P872" s="181">
        <f t="shared" si="67"/>
        <v>3.4186851211072664</v>
      </c>
      <c r="Q872" s="77" t="s">
        <v>12269</v>
      </c>
      <c r="V872" s="84">
        <v>0.44513888888888892</v>
      </c>
      <c r="W872" s="85">
        <v>0.58333333333333337</v>
      </c>
      <c r="X872" s="86">
        <f t="shared" si="68"/>
        <v>0.13819444444444445</v>
      </c>
      <c r="AA872" s="32"/>
    </row>
    <row r="873" spans="1:27" x14ac:dyDescent="0.3">
      <c r="A873" s="183" t="s">
        <v>13328</v>
      </c>
      <c r="B873" s="68" t="s">
        <v>13329</v>
      </c>
      <c r="C873" s="2" t="s">
        <v>6</v>
      </c>
      <c r="D873" s="2">
        <v>55</v>
      </c>
      <c r="E873" s="6">
        <v>23716</v>
      </c>
      <c r="F873" s="7">
        <v>44029.50104166667</v>
      </c>
      <c r="G873" s="69" t="s">
        <v>4</v>
      </c>
      <c r="H873" s="68">
        <v>2423</v>
      </c>
      <c r="I873" s="93">
        <f t="shared" si="65"/>
        <v>24.474747474747474</v>
      </c>
      <c r="J873" s="93">
        <v>1.548</v>
      </c>
      <c r="K873" s="69">
        <v>99</v>
      </c>
      <c r="L873" s="68">
        <v>589</v>
      </c>
      <c r="M873" s="93">
        <f t="shared" si="66"/>
        <v>5.9494949494949498</v>
      </c>
      <c r="N873" s="93">
        <v>1.2070000000000001</v>
      </c>
      <c r="O873" s="69">
        <v>99</v>
      </c>
      <c r="P873" s="181">
        <f t="shared" si="67"/>
        <v>4.1137521222410864</v>
      </c>
      <c r="Q873" s="77" t="s">
        <v>12269</v>
      </c>
      <c r="V873" s="84">
        <v>0.3840277777777778</v>
      </c>
      <c r="W873" s="85">
        <v>0.51736111111111105</v>
      </c>
      <c r="X873" s="86">
        <f t="shared" si="68"/>
        <v>0.13333333333333325</v>
      </c>
      <c r="AA873" s="29"/>
    </row>
    <row r="874" spans="1:27" x14ac:dyDescent="0.3">
      <c r="A874" s="183" t="s">
        <v>13330</v>
      </c>
      <c r="B874" s="68" t="s">
        <v>5375</v>
      </c>
      <c r="C874" s="2" t="s">
        <v>1</v>
      </c>
      <c r="D874" s="2">
        <v>36</v>
      </c>
      <c r="E874" s="6">
        <v>30745</v>
      </c>
      <c r="F874" s="7">
        <v>44029.512696759259</v>
      </c>
      <c r="G874" s="69" t="s">
        <v>553</v>
      </c>
      <c r="H874" s="68">
        <v>1505</v>
      </c>
      <c r="I874" s="93">
        <f t="shared" si="65"/>
        <v>15.202020202020202</v>
      </c>
      <c r="J874" s="93">
        <v>2.1949999999999998</v>
      </c>
      <c r="K874" s="69">
        <v>99</v>
      </c>
      <c r="L874" s="68">
        <v>440</v>
      </c>
      <c r="M874" s="93">
        <f t="shared" si="66"/>
        <v>4.4444444444444446</v>
      </c>
      <c r="N874" s="93">
        <v>0.51900000000000002</v>
      </c>
      <c r="O874" s="69">
        <v>99</v>
      </c>
      <c r="P874" s="181">
        <f t="shared" si="67"/>
        <v>3.4204545454545454</v>
      </c>
      <c r="Q874" s="77" t="s">
        <v>12269</v>
      </c>
      <c r="V874" s="84">
        <v>0.38819444444444445</v>
      </c>
      <c r="W874" s="85">
        <v>0.53055555555555556</v>
      </c>
      <c r="X874" s="86">
        <f t="shared" si="68"/>
        <v>0.1423611111111111</v>
      </c>
      <c r="AA874" s="29"/>
    </row>
    <row r="875" spans="1:27" x14ac:dyDescent="0.3">
      <c r="A875" s="183" t="s">
        <v>13331</v>
      </c>
      <c r="B875" s="68" t="s">
        <v>8527</v>
      </c>
      <c r="C875" s="2" t="s">
        <v>1</v>
      </c>
      <c r="D875" s="2">
        <v>49</v>
      </c>
      <c r="E875" s="6">
        <v>25950</v>
      </c>
      <c r="F875" s="7">
        <v>44029.531990740739</v>
      </c>
      <c r="G875" s="69" t="s">
        <v>4</v>
      </c>
      <c r="H875" s="68">
        <v>1862</v>
      </c>
      <c r="I875" s="93">
        <f t="shared" si="65"/>
        <v>18.62</v>
      </c>
      <c r="J875" s="93">
        <v>1.556</v>
      </c>
      <c r="K875" s="69">
        <v>100</v>
      </c>
      <c r="L875" s="68">
        <v>519</v>
      </c>
      <c r="M875" s="93">
        <f t="shared" si="66"/>
        <v>5.19</v>
      </c>
      <c r="N875" s="93">
        <v>0.76100000000000001</v>
      </c>
      <c r="O875" s="69">
        <v>100</v>
      </c>
      <c r="P875" s="181">
        <f t="shared" si="67"/>
        <v>3.5876685934489401</v>
      </c>
      <c r="Q875" s="77" t="s">
        <v>12269</v>
      </c>
      <c r="V875" s="84">
        <v>0.4055555555555555</v>
      </c>
      <c r="W875" s="85">
        <v>0.54652777777777783</v>
      </c>
      <c r="X875" s="86">
        <f t="shared" si="68"/>
        <v>0.14097222222222233</v>
      </c>
      <c r="AA875" s="29"/>
    </row>
    <row r="876" spans="1:27" x14ac:dyDescent="0.3">
      <c r="A876" s="183" t="s">
        <v>4274</v>
      </c>
      <c r="B876" s="68" t="s">
        <v>4275</v>
      </c>
      <c r="C876" s="2" t="s">
        <v>1</v>
      </c>
      <c r="D876" s="2">
        <v>46</v>
      </c>
      <c r="E876" s="6">
        <v>27083</v>
      </c>
      <c r="F876" s="7">
        <v>44029.550428240742</v>
      </c>
      <c r="G876" s="69" t="s">
        <v>4</v>
      </c>
      <c r="H876" s="68">
        <v>2335</v>
      </c>
      <c r="I876" s="93">
        <f t="shared" si="65"/>
        <v>23.35</v>
      </c>
      <c r="J876" s="93">
        <v>2.1989999999999998</v>
      </c>
      <c r="K876" s="69">
        <v>100</v>
      </c>
      <c r="L876" s="68">
        <v>507</v>
      </c>
      <c r="M876" s="93">
        <f t="shared" si="66"/>
        <v>5.07</v>
      </c>
      <c r="N876" s="93">
        <v>0.78200000000000003</v>
      </c>
      <c r="O876" s="69">
        <v>100</v>
      </c>
      <c r="P876" s="181">
        <f t="shared" si="67"/>
        <v>4.6055226824457591</v>
      </c>
      <c r="Q876" s="77" t="s">
        <v>12269</v>
      </c>
      <c r="V876" s="84">
        <v>0.41388888888888892</v>
      </c>
      <c r="W876" s="85">
        <v>0.5625</v>
      </c>
      <c r="X876" s="86">
        <f t="shared" si="68"/>
        <v>0.14861111111111108</v>
      </c>
      <c r="AA876" s="29"/>
    </row>
    <row r="877" spans="1:27" x14ac:dyDescent="0.3">
      <c r="A877" s="183" t="s">
        <v>13332</v>
      </c>
      <c r="B877" s="68" t="s">
        <v>13333</v>
      </c>
      <c r="C877" s="2" t="s">
        <v>1</v>
      </c>
      <c r="D877" s="2">
        <v>75</v>
      </c>
      <c r="E877" s="6">
        <v>16353</v>
      </c>
      <c r="F877" s="7">
        <v>44029.559189814812</v>
      </c>
      <c r="G877" s="69" t="s">
        <v>4</v>
      </c>
      <c r="H877" s="68">
        <v>2437</v>
      </c>
      <c r="I877" s="93">
        <f t="shared" si="65"/>
        <v>24.616161616161616</v>
      </c>
      <c r="J877" s="93">
        <v>1.7070000000000001</v>
      </c>
      <c r="K877" s="69">
        <v>99</v>
      </c>
      <c r="L877" s="68">
        <v>787</v>
      </c>
      <c r="M877" s="93">
        <f t="shared" si="66"/>
        <v>7.9494949494949498</v>
      </c>
      <c r="N877" s="93">
        <v>1.3660000000000001</v>
      </c>
      <c r="O877" s="69">
        <v>99</v>
      </c>
      <c r="P877" s="181">
        <f t="shared" si="67"/>
        <v>3.0965692503176618</v>
      </c>
      <c r="Q877" s="77" t="s">
        <v>12269</v>
      </c>
      <c r="V877" s="84">
        <v>0.44791666666666669</v>
      </c>
      <c r="W877" s="85">
        <v>0.5854166666666667</v>
      </c>
      <c r="X877" s="86">
        <f t="shared" si="68"/>
        <v>0.13750000000000001</v>
      </c>
      <c r="AA877" s="29"/>
    </row>
    <row r="878" spans="1:27" x14ac:dyDescent="0.3">
      <c r="A878" s="183" t="s">
        <v>13334</v>
      </c>
      <c r="B878" s="68" t="s">
        <v>532</v>
      </c>
      <c r="C878" s="2" t="s">
        <v>1</v>
      </c>
      <c r="D878" s="2">
        <v>49</v>
      </c>
      <c r="E878" s="6">
        <v>25910</v>
      </c>
      <c r="F878" s="7">
        <v>44029.582743055558</v>
      </c>
      <c r="G878" s="69" t="s">
        <v>4</v>
      </c>
      <c r="H878" s="68">
        <v>3226</v>
      </c>
      <c r="I878" s="93">
        <f t="shared" si="65"/>
        <v>32.585858585858588</v>
      </c>
      <c r="J878" s="93">
        <v>2.77</v>
      </c>
      <c r="K878" s="69">
        <v>99</v>
      </c>
      <c r="L878" s="68">
        <v>626</v>
      </c>
      <c r="M878" s="93">
        <f t="shared" si="66"/>
        <v>6.3232323232323235</v>
      </c>
      <c r="N878" s="93">
        <v>1.177</v>
      </c>
      <c r="O878" s="69">
        <v>99</v>
      </c>
      <c r="P878" s="181">
        <f t="shared" si="67"/>
        <v>5.1533546325878596</v>
      </c>
      <c r="Q878" s="77" t="s">
        <v>12269</v>
      </c>
      <c r="V878" s="84">
        <v>0.45763888888888887</v>
      </c>
      <c r="W878" s="85">
        <v>0.59722222222222221</v>
      </c>
      <c r="X878" s="86">
        <f t="shared" si="68"/>
        <v>0.13958333333333334</v>
      </c>
      <c r="AA878" s="29"/>
    </row>
    <row r="879" spans="1:27" x14ac:dyDescent="0.3">
      <c r="A879" s="183" t="s">
        <v>13335</v>
      </c>
      <c r="B879" s="68" t="s">
        <v>11257</v>
      </c>
      <c r="C879" s="2" t="s">
        <v>1</v>
      </c>
      <c r="D879" s="2">
        <v>68</v>
      </c>
      <c r="E879" s="6">
        <v>19183</v>
      </c>
      <c r="F879" s="7">
        <v>44029.633414351854</v>
      </c>
      <c r="G879" s="69" t="s">
        <v>4</v>
      </c>
      <c r="H879" s="68">
        <v>4109</v>
      </c>
      <c r="I879" s="93">
        <f t="shared" si="65"/>
        <v>41.505050505050505</v>
      </c>
      <c r="J879" s="93">
        <v>3.4620000000000002</v>
      </c>
      <c r="K879" s="69">
        <v>99</v>
      </c>
      <c r="L879" s="68">
        <v>730</v>
      </c>
      <c r="M879" s="93">
        <f t="shared" si="66"/>
        <v>7.3737373737373737</v>
      </c>
      <c r="N879" s="93">
        <v>0.98499999999999999</v>
      </c>
      <c r="O879" s="69">
        <v>99</v>
      </c>
      <c r="P879" s="181">
        <f t="shared" si="67"/>
        <v>5.6287671232876715</v>
      </c>
      <c r="Q879" s="77" t="s">
        <v>12269</v>
      </c>
      <c r="V879" s="84">
        <v>0.50972222222222219</v>
      </c>
      <c r="W879" s="85">
        <v>0.64583333333333337</v>
      </c>
      <c r="X879" s="86">
        <f t="shared" si="68"/>
        <v>0.13611111111111118</v>
      </c>
      <c r="AA879" s="29"/>
    </row>
    <row r="880" spans="1:27" x14ac:dyDescent="0.3">
      <c r="A880" s="183" t="s">
        <v>13336</v>
      </c>
      <c r="B880" s="68" t="s">
        <v>13337</v>
      </c>
      <c r="C880" s="2" t="s">
        <v>6</v>
      </c>
      <c r="D880" s="2">
        <v>65</v>
      </c>
      <c r="E880" s="6">
        <v>20248</v>
      </c>
      <c r="F880" s="7">
        <v>44032.504363425927</v>
      </c>
      <c r="G880" s="69" t="s">
        <v>4</v>
      </c>
      <c r="H880" s="68">
        <v>1628</v>
      </c>
      <c r="I880" s="93">
        <f t="shared" si="65"/>
        <v>16.28</v>
      </c>
      <c r="J880" s="93">
        <v>1.5049999999999999</v>
      </c>
      <c r="K880" s="69">
        <v>100</v>
      </c>
      <c r="L880" s="68">
        <v>681</v>
      </c>
      <c r="M880" s="93">
        <f t="shared" si="66"/>
        <v>6.81</v>
      </c>
      <c r="N880" s="93">
        <v>0.73399999999999999</v>
      </c>
      <c r="O880" s="69">
        <v>100</v>
      </c>
      <c r="P880" s="181">
        <f t="shared" si="67"/>
        <v>2.3906020558002941</v>
      </c>
      <c r="Q880" s="77" t="s">
        <v>12269</v>
      </c>
      <c r="V880" s="84">
        <v>0.36944444444444446</v>
      </c>
      <c r="W880" s="85">
        <v>0.51388888888888895</v>
      </c>
      <c r="X880" s="86">
        <f t="shared" si="68"/>
        <v>0.14444444444444449</v>
      </c>
      <c r="AA880" s="29"/>
    </row>
    <row r="881" spans="1:27" x14ac:dyDescent="0.3">
      <c r="A881" s="183" t="s">
        <v>5277</v>
      </c>
      <c r="B881" s="68" t="s">
        <v>5278</v>
      </c>
      <c r="C881" s="2" t="s">
        <v>1</v>
      </c>
      <c r="D881" s="2">
        <v>41</v>
      </c>
      <c r="E881" s="6">
        <v>29042</v>
      </c>
      <c r="F881" s="7">
        <v>44032.572337962964</v>
      </c>
      <c r="G881" s="69" t="s">
        <v>4</v>
      </c>
      <c r="H881" s="68">
        <v>2057</v>
      </c>
      <c r="I881" s="93">
        <f t="shared" si="65"/>
        <v>20.57</v>
      </c>
      <c r="J881" s="93">
        <v>1.335</v>
      </c>
      <c r="K881" s="69">
        <v>100</v>
      </c>
      <c r="L881" s="68">
        <v>426</v>
      </c>
      <c r="M881" s="93">
        <f t="shared" si="66"/>
        <v>4.26</v>
      </c>
      <c r="N881" s="93">
        <v>0.71899999999999997</v>
      </c>
      <c r="O881" s="69">
        <v>100</v>
      </c>
      <c r="P881" s="181">
        <f t="shared" si="67"/>
        <v>4.8286384976525829</v>
      </c>
      <c r="Q881" s="77" t="s">
        <v>12269</v>
      </c>
      <c r="V881" s="84">
        <v>0.42986111111111108</v>
      </c>
      <c r="W881" s="85">
        <v>0.59027777777777779</v>
      </c>
      <c r="X881" s="86">
        <f t="shared" si="68"/>
        <v>0.16041666666666671</v>
      </c>
      <c r="AA881" s="29"/>
    </row>
    <row r="882" spans="1:27" x14ac:dyDescent="0.3">
      <c r="A882" s="183" t="s">
        <v>13338</v>
      </c>
      <c r="B882" s="68" t="s">
        <v>13339</v>
      </c>
      <c r="C882" s="2" t="s">
        <v>6</v>
      </c>
      <c r="D882" s="2">
        <v>62</v>
      </c>
      <c r="E882" s="6">
        <v>21232</v>
      </c>
      <c r="F882" s="7">
        <v>44032.592199074075</v>
      </c>
      <c r="G882" s="69" t="s">
        <v>4</v>
      </c>
      <c r="H882" s="68">
        <v>2225</v>
      </c>
      <c r="I882" s="93">
        <f t="shared" si="65"/>
        <v>22.474747474747474</v>
      </c>
      <c r="J882" s="93">
        <v>1.58</v>
      </c>
      <c r="K882" s="69">
        <v>99</v>
      </c>
      <c r="L882" s="68">
        <v>548</v>
      </c>
      <c r="M882" s="93">
        <f t="shared" si="66"/>
        <v>5.5353535353535355</v>
      </c>
      <c r="N882" s="93">
        <v>0.83699999999999997</v>
      </c>
      <c r="O882" s="69">
        <v>99</v>
      </c>
      <c r="P882" s="181">
        <f t="shared" si="67"/>
        <v>4.0602189781021893</v>
      </c>
      <c r="Q882" s="77" t="s">
        <v>12290</v>
      </c>
      <c r="V882" s="84">
        <v>0.43194444444444446</v>
      </c>
      <c r="W882" s="85">
        <v>0.60416666666666663</v>
      </c>
      <c r="X882" s="86">
        <f t="shared" si="68"/>
        <v>0.17222222222222217</v>
      </c>
      <c r="AA882" s="29"/>
    </row>
    <row r="883" spans="1:27" x14ac:dyDescent="0.3">
      <c r="A883" s="183" t="s">
        <v>13340</v>
      </c>
      <c r="B883" s="68" t="s">
        <v>13341</v>
      </c>
      <c r="C883" s="2" t="s">
        <v>6</v>
      </c>
      <c r="D883" s="2">
        <v>50</v>
      </c>
      <c r="E883" s="6">
        <v>25528</v>
      </c>
      <c r="F883" s="7">
        <v>44032.641724537039</v>
      </c>
      <c r="G883" s="69" t="s">
        <v>4</v>
      </c>
      <c r="H883" s="68">
        <v>2254</v>
      </c>
      <c r="I883" s="93">
        <f t="shared" si="65"/>
        <v>22.767676767676768</v>
      </c>
      <c r="J883" s="93">
        <v>2.5430000000000001</v>
      </c>
      <c r="K883" s="69">
        <v>99</v>
      </c>
      <c r="L883" s="68">
        <v>977</v>
      </c>
      <c r="M883" s="93">
        <f t="shared" si="66"/>
        <v>9.8686868686868685</v>
      </c>
      <c r="N883" s="93">
        <v>1.601</v>
      </c>
      <c r="O883" s="69">
        <v>99</v>
      </c>
      <c r="P883" s="181">
        <f t="shared" si="67"/>
        <v>2.3070624360286591</v>
      </c>
      <c r="Q883" s="77" t="s">
        <v>12290</v>
      </c>
      <c r="V883" s="84">
        <v>0.50277777777777777</v>
      </c>
      <c r="W883" s="85">
        <v>0.66180555555555554</v>
      </c>
      <c r="X883" s="86">
        <f t="shared" si="68"/>
        <v>0.15902777777777777</v>
      </c>
      <c r="AA883" s="29"/>
    </row>
    <row r="884" spans="1:27" x14ac:dyDescent="0.3">
      <c r="A884" s="183" t="s">
        <v>13342</v>
      </c>
      <c r="B884" s="68" t="s">
        <v>13343</v>
      </c>
      <c r="C884" s="2" t="s">
        <v>6</v>
      </c>
      <c r="D884" s="2">
        <v>69</v>
      </c>
      <c r="E884" s="6">
        <v>18794</v>
      </c>
      <c r="F884" s="7">
        <v>44032.668680555558</v>
      </c>
      <c r="G884" s="69" t="s">
        <v>4</v>
      </c>
      <c r="H884" s="68">
        <v>2100</v>
      </c>
      <c r="I884" s="93">
        <f t="shared" si="65"/>
        <v>21</v>
      </c>
      <c r="J884" s="93">
        <v>1.2949999999999999</v>
      </c>
      <c r="K884" s="69">
        <v>100</v>
      </c>
      <c r="L884" s="68">
        <v>807</v>
      </c>
      <c r="M884" s="93">
        <f t="shared" si="66"/>
        <v>8.07</v>
      </c>
      <c r="N884" s="93">
        <v>1.1910000000000001</v>
      </c>
      <c r="O884" s="69">
        <v>100</v>
      </c>
      <c r="P884" s="181">
        <f t="shared" si="67"/>
        <v>2.6022304832713754</v>
      </c>
      <c r="Q884" s="77" t="s">
        <v>12290</v>
      </c>
      <c r="V884" s="84">
        <v>0.53888888888888886</v>
      </c>
      <c r="W884" s="85">
        <v>0.67361111111111116</v>
      </c>
      <c r="X884" s="86">
        <f t="shared" si="68"/>
        <v>0.1347222222222223</v>
      </c>
      <c r="AA884" s="29"/>
    </row>
    <row r="885" spans="1:27" x14ac:dyDescent="0.3">
      <c r="A885" s="183" t="s">
        <v>2793</v>
      </c>
      <c r="B885" s="68" t="s">
        <v>1651</v>
      </c>
      <c r="C885" s="2" t="s">
        <v>1</v>
      </c>
      <c r="D885" s="2">
        <v>55</v>
      </c>
      <c r="E885" s="6">
        <v>23656</v>
      </c>
      <c r="F885" s="7">
        <v>44033.566331018519</v>
      </c>
      <c r="G885" s="69" t="s">
        <v>4</v>
      </c>
      <c r="H885" s="68">
        <v>2359</v>
      </c>
      <c r="I885" s="93">
        <f t="shared" si="65"/>
        <v>23.59</v>
      </c>
      <c r="J885" s="93">
        <v>1.724</v>
      </c>
      <c r="K885" s="69">
        <v>100</v>
      </c>
      <c r="L885" s="68">
        <v>658</v>
      </c>
      <c r="M885" s="93">
        <f t="shared" si="66"/>
        <v>6.58</v>
      </c>
      <c r="N885" s="93">
        <v>0.83099999999999996</v>
      </c>
      <c r="O885" s="69">
        <v>100</v>
      </c>
      <c r="P885" s="181">
        <f t="shared" si="67"/>
        <v>3.5851063829787235</v>
      </c>
      <c r="Q885" s="77" t="s">
        <v>12290</v>
      </c>
      <c r="V885" s="84">
        <v>0.4291666666666667</v>
      </c>
      <c r="W885" s="85">
        <v>0.58333333333333337</v>
      </c>
      <c r="X885" s="86">
        <f t="shared" si="68"/>
        <v>0.15416666666666667</v>
      </c>
      <c r="AA885" s="29"/>
    </row>
    <row r="886" spans="1:27" x14ac:dyDescent="0.3">
      <c r="A886" s="183" t="s">
        <v>13344</v>
      </c>
      <c r="B886" s="68" t="s">
        <v>1342</v>
      </c>
      <c r="C886" s="2" t="s">
        <v>1</v>
      </c>
      <c r="D886" s="2">
        <v>58</v>
      </c>
      <c r="E886" s="6">
        <v>22670</v>
      </c>
      <c r="F886" s="7">
        <v>44033.579293981478</v>
      </c>
      <c r="G886" s="69" t="s">
        <v>4</v>
      </c>
      <c r="H886" s="68">
        <v>3730</v>
      </c>
      <c r="I886" s="93">
        <f t="shared" si="65"/>
        <v>37.299999999999997</v>
      </c>
      <c r="J886" s="93">
        <v>2.798</v>
      </c>
      <c r="K886" s="69">
        <v>100</v>
      </c>
      <c r="L886" s="68">
        <v>597</v>
      </c>
      <c r="M886" s="93">
        <f t="shared" si="66"/>
        <v>5.97</v>
      </c>
      <c r="N886" s="93">
        <v>0.85799999999999998</v>
      </c>
      <c r="O886" s="69">
        <v>100</v>
      </c>
      <c r="P886" s="181">
        <f t="shared" si="67"/>
        <v>6.2479061976549408</v>
      </c>
      <c r="Q886" s="77" t="s">
        <v>12290</v>
      </c>
      <c r="V886" s="84">
        <v>0.45694444444444443</v>
      </c>
      <c r="W886" s="85">
        <v>0.59722222222222221</v>
      </c>
      <c r="X886" s="86">
        <f t="shared" si="68"/>
        <v>0.14027777777777778</v>
      </c>
      <c r="AA886" s="29"/>
    </row>
    <row r="887" spans="1:27" x14ac:dyDescent="0.3">
      <c r="A887" s="183" t="s">
        <v>13345</v>
      </c>
      <c r="B887" s="68" t="s">
        <v>13346</v>
      </c>
      <c r="C887" s="2" t="s">
        <v>6</v>
      </c>
      <c r="D887" s="2">
        <v>64</v>
      </c>
      <c r="E887" s="6">
        <v>20476</v>
      </c>
      <c r="F887" s="7">
        <v>44034.509756944448</v>
      </c>
      <c r="G887" s="69" t="s">
        <v>4</v>
      </c>
      <c r="H887" s="68">
        <v>1369</v>
      </c>
      <c r="I887" s="93">
        <f t="shared" si="65"/>
        <v>13.828282828282829</v>
      </c>
      <c r="J887" s="93">
        <v>1.1160000000000001</v>
      </c>
      <c r="K887" s="69">
        <v>99</v>
      </c>
      <c r="L887" s="68">
        <v>427</v>
      </c>
      <c r="M887" s="93">
        <f t="shared" si="66"/>
        <v>4.3131313131313131</v>
      </c>
      <c r="N887" s="93">
        <v>0.70899999999999996</v>
      </c>
      <c r="O887" s="69">
        <v>99</v>
      </c>
      <c r="P887" s="181">
        <f t="shared" si="67"/>
        <v>3.2060889929742391</v>
      </c>
      <c r="Q887" s="77" t="s">
        <v>12290</v>
      </c>
      <c r="V887" s="84">
        <v>0.375</v>
      </c>
      <c r="W887" s="85">
        <v>0.53472222222222221</v>
      </c>
      <c r="X887" s="86">
        <f t="shared" si="68"/>
        <v>0.15972222222222221</v>
      </c>
      <c r="AA887" s="29"/>
    </row>
    <row r="888" spans="1:27" x14ac:dyDescent="0.3">
      <c r="A888" s="183" t="s">
        <v>2810</v>
      </c>
      <c r="B888" s="68" t="s">
        <v>1666</v>
      </c>
      <c r="C888" s="2" t="s">
        <v>1</v>
      </c>
      <c r="D888" s="2">
        <v>68</v>
      </c>
      <c r="E888" s="6">
        <v>19175</v>
      </c>
      <c r="F888" s="7">
        <v>44034.566828703704</v>
      </c>
      <c r="G888" s="69" t="s">
        <v>4</v>
      </c>
      <c r="H888" s="68">
        <v>3661</v>
      </c>
      <c r="I888" s="93">
        <f t="shared" si="65"/>
        <v>36.61</v>
      </c>
      <c r="J888" s="93">
        <v>1.7629999999999999</v>
      </c>
      <c r="K888" s="69">
        <v>100</v>
      </c>
      <c r="L888" s="68">
        <v>667</v>
      </c>
      <c r="M888" s="93">
        <f t="shared" si="66"/>
        <v>6.67</v>
      </c>
      <c r="N888" s="93">
        <v>0.91100000000000003</v>
      </c>
      <c r="O888" s="69">
        <v>100</v>
      </c>
      <c r="P888" s="181">
        <f t="shared" si="67"/>
        <v>5.4887556221889051</v>
      </c>
      <c r="Q888" s="77" t="s">
        <v>12290</v>
      </c>
      <c r="V888" s="84">
        <v>0.44027777777777777</v>
      </c>
      <c r="W888" s="85">
        <v>0.58333333333333337</v>
      </c>
      <c r="X888" s="86">
        <f t="shared" si="68"/>
        <v>0.1430555555555556</v>
      </c>
      <c r="AA888" s="29"/>
    </row>
    <row r="889" spans="1:27" x14ac:dyDescent="0.3">
      <c r="A889" s="183" t="s">
        <v>13347</v>
      </c>
      <c r="B889" s="68" t="s">
        <v>13348</v>
      </c>
      <c r="C889" s="2" t="s">
        <v>6</v>
      </c>
      <c r="D889" s="2">
        <v>39</v>
      </c>
      <c r="E889" s="6">
        <v>29618</v>
      </c>
      <c r="F889" s="7">
        <v>44034.573391203703</v>
      </c>
      <c r="G889" s="69" t="s">
        <v>4</v>
      </c>
      <c r="H889" s="68">
        <v>1266</v>
      </c>
      <c r="I889" s="93">
        <f t="shared" si="65"/>
        <v>12.787878787878787</v>
      </c>
      <c r="J889" s="93">
        <v>1.2310000000000001</v>
      </c>
      <c r="K889" s="69">
        <v>99</v>
      </c>
      <c r="L889" s="68">
        <v>637</v>
      </c>
      <c r="M889" s="93">
        <f t="shared" si="66"/>
        <v>6.4343434343434343</v>
      </c>
      <c r="N889" s="93">
        <v>1.071</v>
      </c>
      <c r="O889" s="69">
        <v>99</v>
      </c>
      <c r="P889" s="181">
        <f t="shared" si="67"/>
        <v>1.9874411302982731</v>
      </c>
      <c r="Q889" s="77" t="s">
        <v>12290</v>
      </c>
      <c r="V889" s="84">
        <v>0.45694444444444443</v>
      </c>
      <c r="W889" s="85">
        <v>0.60416666666666663</v>
      </c>
      <c r="X889" s="86">
        <f t="shared" si="68"/>
        <v>0.1472222222222222</v>
      </c>
      <c r="AA889" s="29"/>
    </row>
    <row r="890" spans="1:27" x14ac:dyDescent="0.3">
      <c r="A890" s="183" t="s">
        <v>13349</v>
      </c>
      <c r="B890" s="68" t="s">
        <v>7368</v>
      </c>
      <c r="C890" s="2" t="s">
        <v>1</v>
      </c>
      <c r="D890" s="2">
        <v>65</v>
      </c>
      <c r="E890" s="6">
        <v>20153</v>
      </c>
      <c r="F890" s="7">
        <v>44034.599247685182</v>
      </c>
      <c r="G890" s="69" t="s">
        <v>4</v>
      </c>
      <c r="H890" s="68">
        <v>3386</v>
      </c>
      <c r="I890" s="93">
        <f t="shared" si="65"/>
        <v>34.202020202020201</v>
      </c>
      <c r="J890" s="93">
        <v>2.5990000000000002</v>
      </c>
      <c r="K890" s="69">
        <v>99</v>
      </c>
      <c r="L890" s="68">
        <v>944</v>
      </c>
      <c r="M890" s="93">
        <f t="shared" si="66"/>
        <v>9.5353535353535346</v>
      </c>
      <c r="N890" s="93">
        <v>1.0529999999999999</v>
      </c>
      <c r="O890" s="69">
        <v>99</v>
      </c>
      <c r="P890" s="181">
        <f t="shared" si="67"/>
        <v>3.5868644067796613</v>
      </c>
      <c r="Q890" s="77" t="s">
        <v>12290</v>
      </c>
      <c r="V890" s="84">
        <v>0.4993055555555555</v>
      </c>
      <c r="W890" s="85">
        <v>0.625</v>
      </c>
      <c r="X890" s="86">
        <f t="shared" si="68"/>
        <v>0.1256944444444445</v>
      </c>
      <c r="AA890" s="29"/>
    </row>
    <row r="891" spans="1:27" x14ac:dyDescent="0.3">
      <c r="A891" s="183" t="s">
        <v>13350</v>
      </c>
      <c r="B891" s="68" t="s">
        <v>506</v>
      </c>
      <c r="C891" s="2" t="s">
        <v>1</v>
      </c>
      <c r="D891" s="2">
        <v>54</v>
      </c>
      <c r="E891" s="6">
        <v>24167</v>
      </c>
      <c r="F891" s="7">
        <v>44034.666041666664</v>
      </c>
      <c r="G891" s="69" t="s">
        <v>4</v>
      </c>
      <c r="H891" s="68">
        <v>1410</v>
      </c>
      <c r="I891" s="93">
        <f t="shared" si="65"/>
        <v>14.1</v>
      </c>
      <c r="J891" s="93">
        <v>1.2270000000000001</v>
      </c>
      <c r="K891" s="69">
        <v>100</v>
      </c>
      <c r="L891" s="68">
        <v>432</v>
      </c>
      <c r="M891" s="93">
        <f t="shared" si="66"/>
        <v>4.32</v>
      </c>
      <c r="N891" s="93">
        <v>0.66500000000000004</v>
      </c>
      <c r="O891" s="69">
        <v>100</v>
      </c>
      <c r="P891" s="181">
        <f t="shared" si="67"/>
        <v>3.2638888888888884</v>
      </c>
      <c r="Q891" s="77" t="s">
        <v>12290</v>
      </c>
      <c r="V891" s="84">
        <v>0.52083333333333337</v>
      </c>
      <c r="W891" s="85">
        <v>0.67361111111111116</v>
      </c>
      <c r="X891" s="86">
        <f t="shared" si="68"/>
        <v>0.15277777777777779</v>
      </c>
      <c r="AA891" s="29"/>
    </row>
    <row r="892" spans="1:27" x14ac:dyDescent="0.3">
      <c r="A892" s="183" t="s">
        <v>13351</v>
      </c>
      <c r="B892" s="68" t="s">
        <v>13352</v>
      </c>
      <c r="C892" s="2" t="s">
        <v>6</v>
      </c>
      <c r="D892" s="2">
        <v>14.583333333333334</v>
      </c>
      <c r="E892" s="6">
        <v>38720</v>
      </c>
      <c r="F892" s="7">
        <v>44035.503217592595</v>
      </c>
      <c r="G892" s="69" t="s">
        <v>4</v>
      </c>
      <c r="H892" s="68">
        <v>634</v>
      </c>
      <c r="I892" s="93">
        <f t="shared" si="65"/>
        <v>6.404040404040404</v>
      </c>
      <c r="J892" s="93">
        <v>0.85599999999999998</v>
      </c>
      <c r="K892" s="69">
        <v>99</v>
      </c>
      <c r="L892" s="68">
        <v>199</v>
      </c>
      <c r="M892" s="93">
        <f t="shared" si="66"/>
        <v>2.0101010101010099</v>
      </c>
      <c r="N892" s="93">
        <v>0.57999999999999996</v>
      </c>
      <c r="O892" s="69">
        <v>99</v>
      </c>
      <c r="P892" s="181">
        <f t="shared" si="67"/>
        <v>3.1859296482412063</v>
      </c>
      <c r="Q892" s="77" t="s">
        <v>12290</v>
      </c>
      <c r="V892" s="84">
        <v>0.37986111111111115</v>
      </c>
      <c r="W892" s="85">
        <v>0.53125</v>
      </c>
      <c r="X892" s="86">
        <f t="shared" si="68"/>
        <v>0.15138888888888885</v>
      </c>
      <c r="AA892" s="32"/>
    </row>
    <row r="893" spans="1:27" x14ac:dyDescent="0.3">
      <c r="A893" s="183" t="s">
        <v>3466</v>
      </c>
      <c r="B893" s="68" t="s">
        <v>1949</v>
      </c>
      <c r="C893" s="2" t="s">
        <v>1</v>
      </c>
      <c r="D893" s="2">
        <v>64</v>
      </c>
      <c r="E893" s="6">
        <v>20622</v>
      </c>
      <c r="F893" s="7">
        <v>44035.566180555557</v>
      </c>
      <c r="G893" s="69" t="s">
        <v>4</v>
      </c>
      <c r="H893" s="68">
        <v>2421</v>
      </c>
      <c r="I893" s="93">
        <f t="shared" si="65"/>
        <v>24.454545454545453</v>
      </c>
      <c r="J893" s="93">
        <v>1.605</v>
      </c>
      <c r="K893" s="69">
        <v>99</v>
      </c>
      <c r="L893" s="68">
        <v>665</v>
      </c>
      <c r="M893" s="93">
        <f t="shared" si="66"/>
        <v>6.7171717171717171</v>
      </c>
      <c r="N893" s="93">
        <v>1.1160000000000001</v>
      </c>
      <c r="O893" s="69">
        <v>99</v>
      </c>
      <c r="P893" s="181">
        <f t="shared" si="67"/>
        <v>3.6406015037593984</v>
      </c>
      <c r="Q893" s="77" t="s">
        <v>12290</v>
      </c>
      <c r="V893" s="84">
        <v>0.43055555555555558</v>
      </c>
      <c r="W893" s="85">
        <v>0.58333333333333337</v>
      </c>
      <c r="X893" s="86">
        <f t="shared" si="68"/>
        <v>0.15277777777777779</v>
      </c>
      <c r="AA893" s="29"/>
    </row>
    <row r="894" spans="1:27" x14ac:dyDescent="0.3">
      <c r="A894" s="183" t="s">
        <v>13353</v>
      </c>
      <c r="B894" s="68" t="s">
        <v>13354</v>
      </c>
      <c r="C894" s="2" t="s">
        <v>6</v>
      </c>
      <c r="D894" s="2">
        <v>48</v>
      </c>
      <c r="E894" s="6">
        <v>26360</v>
      </c>
      <c r="F894" s="7">
        <v>44035.585405092592</v>
      </c>
      <c r="G894" s="69" t="s">
        <v>4</v>
      </c>
      <c r="H894" s="68">
        <v>1106</v>
      </c>
      <c r="I894" s="93">
        <f t="shared" si="65"/>
        <v>11.171717171717171</v>
      </c>
      <c r="J894" s="93">
        <v>0.91500000000000004</v>
      </c>
      <c r="K894" s="69">
        <v>99</v>
      </c>
      <c r="L894" s="68">
        <v>223</v>
      </c>
      <c r="M894" s="93">
        <f t="shared" si="66"/>
        <v>2.2525252525252526</v>
      </c>
      <c r="N894" s="93">
        <v>0.52200000000000002</v>
      </c>
      <c r="O894" s="69">
        <v>99</v>
      </c>
      <c r="P894" s="181">
        <f t="shared" si="67"/>
        <v>4.9596412556053808</v>
      </c>
      <c r="Q894" s="77" t="s">
        <v>12290</v>
      </c>
      <c r="V894" s="84">
        <v>0.44027777777777777</v>
      </c>
      <c r="W894" s="85">
        <v>0.59930555555555554</v>
      </c>
      <c r="X894" s="86">
        <f t="shared" si="68"/>
        <v>0.15902777777777777</v>
      </c>
      <c r="AA894" s="29"/>
    </row>
    <row r="895" spans="1:27" x14ac:dyDescent="0.3">
      <c r="A895" s="183" t="s">
        <v>13355</v>
      </c>
      <c r="B895" s="68" t="s">
        <v>13356</v>
      </c>
      <c r="C895" s="2" t="s">
        <v>1</v>
      </c>
      <c r="D895" s="2">
        <v>52</v>
      </c>
      <c r="E895" s="6">
        <v>24952</v>
      </c>
      <c r="F895" s="7">
        <v>44035.632928240739</v>
      </c>
      <c r="G895" s="69" t="s">
        <v>4</v>
      </c>
      <c r="H895" s="68">
        <v>1946</v>
      </c>
      <c r="I895" s="93">
        <f t="shared" si="65"/>
        <v>19.656565656565657</v>
      </c>
      <c r="J895" s="93">
        <v>1.506</v>
      </c>
      <c r="K895" s="69">
        <v>99</v>
      </c>
      <c r="L895" s="68">
        <v>459</v>
      </c>
      <c r="M895" s="93">
        <f t="shared" si="66"/>
        <v>4.6363636363636367</v>
      </c>
      <c r="N895" s="93">
        <v>0.77500000000000002</v>
      </c>
      <c r="O895" s="69">
        <v>99</v>
      </c>
      <c r="P895" s="181">
        <f t="shared" si="67"/>
        <v>4.2396514161220047</v>
      </c>
      <c r="Q895" s="77" t="s">
        <v>12290</v>
      </c>
      <c r="V895" s="84">
        <v>0.48749999999999999</v>
      </c>
      <c r="W895" s="85">
        <v>0.64583333333333337</v>
      </c>
      <c r="X895" s="86">
        <f t="shared" si="68"/>
        <v>0.15833333333333338</v>
      </c>
      <c r="AA895" s="29"/>
    </row>
    <row r="896" spans="1:27" x14ac:dyDescent="0.3">
      <c r="A896" s="183" t="s">
        <v>13357</v>
      </c>
      <c r="B896" s="68" t="s">
        <v>1342</v>
      </c>
      <c r="C896" s="2" t="s">
        <v>1</v>
      </c>
      <c r="D896" s="2">
        <v>82</v>
      </c>
      <c r="E896" s="6">
        <v>13736</v>
      </c>
      <c r="F896" s="7">
        <v>44035.637384259258</v>
      </c>
      <c r="G896" s="69" t="s">
        <v>4</v>
      </c>
      <c r="H896" s="68">
        <v>2250</v>
      </c>
      <c r="I896" s="93">
        <f t="shared" si="65"/>
        <v>22.5</v>
      </c>
      <c r="J896" s="93">
        <v>1.5860000000000001</v>
      </c>
      <c r="K896" s="69">
        <v>100</v>
      </c>
      <c r="L896" s="68">
        <v>563</v>
      </c>
      <c r="M896" s="93">
        <f t="shared" si="66"/>
        <v>5.63</v>
      </c>
      <c r="N896" s="93">
        <v>0.57999999999999996</v>
      </c>
      <c r="O896" s="69">
        <v>100</v>
      </c>
      <c r="P896" s="181">
        <f t="shared" si="67"/>
        <v>3.9964476021314388</v>
      </c>
      <c r="Q896" s="77" t="s">
        <v>12290</v>
      </c>
      <c r="V896" s="84">
        <v>0.52916666666666667</v>
      </c>
      <c r="W896" s="85">
        <v>0.70486111111111116</v>
      </c>
      <c r="X896" s="86">
        <f t="shared" si="68"/>
        <v>0.17569444444444449</v>
      </c>
      <c r="AA896" s="29"/>
    </row>
    <row r="897" spans="1:27" x14ac:dyDescent="0.3">
      <c r="A897" s="183" t="s">
        <v>4170</v>
      </c>
      <c r="B897" s="68" t="s">
        <v>4171</v>
      </c>
      <c r="C897" s="2" t="s">
        <v>6</v>
      </c>
      <c r="D897" s="2">
        <v>75</v>
      </c>
      <c r="E897" s="6">
        <v>16459</v>
      </c>
      <c r="F897" s="7">
        <v>44036.501736111109</v>
      </c>
      <c r="G897" s="69" t="s">
        <v>4</v>
      </c>
      <c r="H897" s="68">
        <v>2072</v>
      </c>
      <c r="I897" s="93">
        <f t="shared" si="65"/>
        <v>20.72</v>
      </c>
      <c r="J897" s="93">
        <v>2.08</v>
      </c>
      <c r="K897" s="69">
        <v>100</v>
      </c>
      <c r="L897" s="68">
        <v>621</v>
      </c>
      <c r="M897" s="93">
        <f t="shared" si="66"/>
        <v>6.21</v>
      </c>
      <c r="N897" s="93">
        <v>0.85599999999999998</v>
      </c>
      <c r="O897" s="69">
        <v>100</v>
      </c>
      <c r="P897" s="181">
        <f t="shared" si="67"/>
        <v>3.3365539452495971</v>
      </c>
      <c r="Q897" s="77" t="s">
        <v>12290</v>
      </c>
      <c r="V897" s="84">
        <v>0.37638888888888888</v>
      </c>
      <c r="W897" s="85">
        <v>0.51388888888888895</v>
      </c>
      <c r="X897" s="86">
        <f t="shared" si="68"/>
        <v>0.13750000000000007</v>
      </c>
      <c r="AA897" s="29"/>
    </row>
    <row r="898" spans="1:27" x14ac:dyDescent="0.3">
      <c r="A898" s="183" t="s">
        <v>13358</v>
      </c>
      <c r="B898" s="68" t="s">
        <v>13359</v>
      </c>
      <c r="C898" s="2" t="s">
        <v>6</v>
      </c>
      <c r="D898" s="2">
        <v>61</v>
      </c>
      <c r="E898" s="6">
        <v>21682</v>
      </c>
      <c r="F898" s="7">
        <v>44036.517847222225</v>
      </c>
      <c r="G898" s="69" t="s">
        <v>4</v>
      </c>
      <c r="H898" s="68">
        <v>1656</v>
      </c>
      <c r="I898" s="93">
        <f t="shared" si="65"/>
        <v>16.559999999999999</v>
      </c>
      <c r="J898" s="93">
        <v>1.635</v>
      </c>
      <c r="K898" s="69">
        <v>100</v>
      </c>
      <c r="L898" s="68">
        <v>543</v>
      </c>
      <c r="M898" s="93">
        <f t="shared" si="66"/>
        <v>5.43</v>
      </c>
      <c r="N898" s="93">
        <v>0.78200000000000003</v>
      </c>
      <c r="O898" s="69">
        <v>100</v>
      </c>
      <c r="P898" s="181">
        <f t="shared" si="67"/>
        <v>3.0497237569060771</v>
      </c>
      <c r="Q898" s="77" t="s">
        <v>12290</v>
      </c>
      <c r="V898" s="84">
        <v>0.38055555555555554</v>
      </c>
      <c r="W898" s="85">
        <v>0.52777777777777779</v>
      </c>
      <c r="X898" s="86">
        <f t="shared" si="68"/>
        <v>0.14722222222222225</v>
      </c>
      <c r="AA898" s="29"/>
    </row>
    <row r="899" spans="1:27" x14ac:dyDescent="0.3">
      <c r="A899" s="183" t="s">
        <v>13360</v>
      </c>
      <c r="B899" s="68" t="s">
        <v>13361</v>
      </c>
      <c r="C899" s="2" t="s">
        <v>6</v>
      </c>
      <c r="D899" s="2">
        <v>40</v>
      </c>
      <c r="E899" s="6">
        <v>29190</v>
      </c>
      <c r="F899" s="7">
        <v>44036.535185185188</v>
      </c>
      <c r="G899" s="69" t="s">
        <v>4</v>
      </c>
      <c r="H899" s="68">
        <v>1134</v>
      </c>
      <c r="I899" s="93">
        <f t="shared" ref="I899:I962" si="69">H899/K899</f>
        <v>11.454545454545455</v>
      </c>
      <c r="J899" s="93">
        <v>1.2310000000000001</v>
      </c>
      <c r="K899" s="69">
        <v>99</v>
      </c>
      <c r="L899" s="68">
        <v>346</v>
      </c>
      <c r="M899" s="93">
        <f t="shared" ref="M899:M962" si="70">L899/O899</f>
        <v>3.4949494949494948</v>
      </c>
      <c r="N899" s="93">
        <v>0.69099999999999995</v>
      </c>
      <c r="O899" s="69">
        <v>99</v>
      </c>
      <c r="P899" s="181">
        <f t="shared" ref="P899:P962" si="71">I899/M899</f>
        <v>3.2774566473988442</v>
      </c>
      <c r="Q899" s="77" t="s">
        <v>12290</v>
      </c>
      <c r="V899" s="84">
        <v>0.39583333333333331</v>
      </c>
      <c r="W899" s="85">
        <v>0.54513888888888895</v>
      </c>
      <c r="X899" s="86">
        <f t="shared" ref="X899:X932" si="72">IF(AND(W899&lt;&gt;0,V899&lt;&gt;0),W899-V899,"No_data")</f>
        <v>0.14930555555555564</v>
      </c>
      <c r="AA899" s="29"/>
    </row>
    <row r="900" spans="1:27" x14ac:dyDescent="0.3">
      <c r="A900" s="183" t="s">
        <v>13362</v>
      </c>
      <c r="B900" s="68" t="s">
        <v>1393</v>
      </c>
      <c r="C900" s="2" t="s">
        <v>1</v>
      </c>
      <c r="D900" s="2">
        <v>60</v>
      </c>
      <c r="E900" s="6">
        <v>22111</v>
      </c>
      <c r="F900" s="7">
        <v>44036.550416666665</v>
      </c>
      <c r="G900" s="69" t="s">
        <v>4</v>
      </c>
      <c r="H900" s="68">
        <v>1909</v>
      </c>
      <c r="I900" s="93">
        <f t="shared" si="69"/>
        <v>19.282828282828284</v>
      </c>
      <c r="J900" s="93">
        <v>2.09</v>
      </c>
      <c r="K900" s="69">
        <v>99</v>
      </c>
      <c r="L900" s="68">
        <v>537</v>
      </c>
      <c r="M900" s="93">
        <f t="shared" si="70"/>
        <v>5.4242424242424239</v>
      </c>
      <c r="N900" s="93">
        <v>0.88200000000000001</v>
      </c>
      <c r="O900" s="69">
        <v>99</v>
      </c>
      <c r="P900" s="181">
        <f t="shared" si="71"/>
        <v>3.5549348230912483</v>
      </c>
      <c r="Q900" s="77" t="s">
        <v>12290</v>
      </c>
      <c r="V900" s="84">
        <v>0.41944444444444445</v>
      </c>
      <c r="W900" s="85">
        <v>0.5625</v>
      </c>
      <c r="X900" s="86">
        <f t="shared" si="72"/>
        <v>0.14305555555555555</v>
      </c>
      <c r="AA900" s="29"/>
    </row>
    <row r="901" spans="1:27" x14ac:dyDescent="0.3">
      <c r="A901" s="183" t="s">
        <v>13363</v>
      </c>
      <c r="B901" s="68" t="s">
        <v>13364</v>
      </c>
      <c r="C901" s="2" t="s">
        <v>1</v>
      </c>
      <c r="D901" s="2">
        <v>43</v>
      </c>
      <c r="E901" s="6">
        <v>28154</v>
      </c>
      <c r="F901" s="7">
        <v>44036.566886574074</v>
      </c>
      <c r="G901" s="69" t="s">
        <v>4</v>
      </c>
      <c r="H901" s="68">
        <v>1256</v>
      </c>
      <c r="I901" s="93">
        <f t="shared" si="69"/>
        <v>12.686868686868687</v>
      </c>
      <c r="J901" s="93">
        <v>0.97599999999999998</v>
      </c>
      <c r="K901" s="69">
        <v>99</v>
      </c>
      <c r="L901" s="68">
        <v>354</v>
      </c>
      <c r="M901" s="93">
        <f t="shared" si="70"/>
        <v>3.5757575757575757</v>
      </c>
      <c r="N901" s="93">
        <v>0.87</v>
      </c>
      <c r="O901" s="69">
        <v>99</v>
      </c>
      <c r="P901" s="181">
        <f t="shared" si="71"/>
        <v>3.5480225988700567</v>
      </c>
      <c r="Q901" s="77" t="s">
        <v>12290</v>
      </c>
      <c r="V901" s="84">
        <v>0.44930555555555557</v>
      </c>
      <c r="W901" s="85">
        <v>0.59027777777777779</v>
      </c>
      <c r="X901" s="86">
        <f t="shared" si="72"/>
        <v>0.14097222222222222</v>
      </c>
      <c r="AA901" s="29"/>
    </row>
    <row r="902" spans="1:27" x14ac:dyDescent="0.3">
      <c r="A902" s="183" t="s">
        <v>2801</v>
      </c>
      <c r="B902" s="68" t="s">
        <v>1658</v>
      </c>
      <c r="C902" s="2" t="s">
        <v>6</v>
      </c>
      <c r="D902" s="2">
        <v>56</v>
      </c>
      <c r="E902" s="6">
        <v>23387</v>
      </c>
      <c r="F902" s="7">
        <v>44036.597824074073</v>
      </c>
      <c r="G902" s="69" t="s">
        <v>4</v>
      </c>
      <c r="H902" s="68">
        <v>1986</v>
      </c>
      <c r="I902" s="93">
        <f t="shared" si="69"/>
        <v>19.86</v>
      </c>
      <c r="J902" s="93">
        <v>1.2869999999999999</v>
      </c>
      <c r="K902" s="69">
        <v>100</v>
      </c>
      <c r="L902" s="68">
        <v>450</v>
      </c>
      <c r="M902" s="93">
        <f t="shared" si="70"/>
        <v>4.5</v>
      </c>
      <c r="N902" s="93">
        <v>0.67400000000000004</v>
      </c>
      <c r="O902" s="69">
        <v>100</v>
      </c>
      <c r="P902" s="181">
        <f t="shared" si="71"/>
        <v>4.4133333333333331</v>
      </c>
      <c r="Q902" s="77" t="s">
        <v>12290</v>
      </c>
      <c r="V902" s="84">
        <v>0.46111111111111108</v>
      </c>
      <c r="W902" s="85">
        <v>0.61111111111111105</v>
      </c>
      <c r="X902" s="86">
        <f t="shared" si="72"/>
        <v>0.14999999999999997</v>
      </c>
      <c r="AA902" s="29"/>
    </row>
    <row r="903" spans="1:27" x14ac:dyDescent="0.3">
      <c r="A903" s="183" t="s">
        <v>13365</v>
      </c>
      <c r="B903" s="68" t="s">
        <v>7961</v>
      </c>
      <c r="C903" s="2" t="s">
        <v>1</v>
      </c>
      <c r="D903" s="2">
        <v>49</v>
      </c>
      <c r="E903" s="6">
        <v>25956</v>
      </c>
      <c r="F903" s="7">
        <v>44036.61042824074</v>
      </c>
      <c r="G903" s="69" t="s">
        <v>4</v>
      </c>
      <c r="H903" s="68">
        <v>2013</v>
      </c>
      <c r="I903" s="93">
        <f t="shared" si="69"/>
        <v>20.333333333333332</v>
      </c>
      <c r="J903" s="93">
        <v>1.5389999999999999</v>
      </c>
      <c r="K903" s="69">
        <v>99</v>
      </c>
      <c r="L903" s="68">
        <v>399</v>
      </c>
      <c r="M903" s="93">
        <f t="shared" si="70"/>
        <v>4.0303030303030303</v>
      </c>
      <c r="N903" s="93">
        <v>0.85099999999999998</v>
      </c>
      <c r="O903" s="69">
        <v>99</v>
      </c>
      <c r="P903" s="181">
        <f t="shared" si="71"/>
        <v>5.0451127819548871</v>
      </c>
      <c r="Q903" s="77" t="s">
        <v>12290</v>
      </c>
      <c r="V903" s="84">
        <v>0.47083333333333338</v>
      </c>
      <c r="W903" s="85">
        <v>0.61805555555555558</v>
      </c>
      <c r="X903" s="86">
        <f t="shared" si="72"/>
        <v>0.1472222222222222</v>
      </c>
      <c r="AA903" s="29"/>
    </row>
    <row r="904" spans="1:27" x14ac:dyDescent="0.3">
      <c r="A904" s="183" t="s">
        <v>13366</v>
      </c>
      <c r="B904" s="68" t="s">
        <v>13367</v>
      </c>
      <c r="C904" s="2" t="s">
        <v>6</v>
      </c>
      <c r="D904" s="2">
        <v>43</v>
      </c>
      <c r="E904" s="6">
        <v>27992</v>
      </c>
      <c r="F904" s="7">
        <v>44036.622800925928</v>
      </c>
      <c r="G904" s="69" t="s">
        <v>4</v>
      </c>
      <c r="H904" s="68">
        <v>1535</v>
      </c>
      <c r="I904" s="93">
        <f t="shared" si="69"/>
        <v>15.505050505050505</v>
      </c>
      <c r="J904" s="93">
        <v>1.155</v>
      </c>
      <c r="K904" s="69">
        <v>99</v>
      </c>
      <c r="L904" s="68">
        <v>480</v>
      </c>
      <c r="M904" s="93">
        <f t="shared" si="70"/>
        <v>4.8484848484848486</v>
      </c>
      <c r="N904" s="93">
        <v>0.66</v>
      </c>
      <c r="O904" s="69">
        <v>99</v>
      </c>
      <c r="P904" s="181">
        <f t="shared" si="71"/>
        <v>3.1979166666666665</v>
      </c>
      <c r="Q904" s="77" t="s">
        <v>12290</v>
      </c>
      <c r="V904" s="84">
        <v>0.49444444444444446</v>
      </c>
      <c r="W904" s="85">
        <v>0.63888888888888895</v>
      </c>
      <c r="X904" s="86">
        <f t="shared" si="72"/>
        <v>0.14444444444444449</v>
      </c>
      <c r="AA904" s="29"/>
    </row>
    <row r="905" spans="1:27" x14ac:dyDescent="0.3">
      <c r="A905" s="183" t="s">
        <v>3497</v>
      </c>
      <c r="B905" s="68" t="s">
        <v>1976</v>
      </c>
      <c r="C905" s="2" t="s">
        <v>1</v>
      </c>
      <c r="D905" s="2">
        <v>48</v>
      </c>
      <c r="E905" s="6">
        <v>26334</v>
      </c>
      <c r="F905" s="7">
        <v>44039.504212962966</v>
      </c>
      <c r="G905" s="69" t="s">
        <v>4</v>
      </c>
      <c r="H905" s="68">
        <v>2258</v>
      </c>
      <c r="I905" s="93">
        <f t="shared" si="69"/>
        <v>22.58</v>
      </c>
      <c r="J905" s="93">
        <v>1.9650000000000001</v>
      </c>
      <c r="K905" s="69">
        <v>100</v>
      </c>
      <c r="L905" s="68">
        <v>547</v>
      </c>
      <c r="M905" s="93">
        <f t="shared" si="70"/>
        <v>5.47</v>
      </c>
      <c r="N905" s="93">
        <v>0.97899999999999998</v>
      </c>
      <c r="O905" s="69">
        <v>100</v>
      </c>
      <c r="P905" s="181">
        <f t="shared" si="71"/>
        <v>4.1279707495429614</v>
      </c>
      <c r="Q905" s="77" t="s">
        <v>12290</v>
      </c>
      <c r="V905" s="84">
        <v>0.39027777777777778</v>
      </c>
      <c r="W905" s="85">
        <v>0.51736111111111105</v>
      </c>
      <c r="X905" s="86">
        <f t="shared" si="72"/>
        <v>0.12708333333333327</v>
      </c>
      <c r="AA905" s="29"/>
    </row>
    <row r="906" spans="1:27" x14ac:dyDescent="0.3">
      <c r="A906" s="183" t="s">
        <v>13368</v>
      </c>
      <c r="B906" s="68" t="s">
        <v>41</v>
      </c>
      <c r="C906" s="2" t="s">
        <v>1</v>
      </c>
      <c r="D906" s="2">
        <v>59</v>
      </c>
      <c r="E906" s="6">
        <v>22267</v>
      </c>
      <c r="F906" s="7">
        <v>44039.548831018517</v>
      </c>
      <c r="G906" s="69" t="s">
        <v>4</v>
      </c>
      <c r="H906" s="68">
        <v>2866</v>
      </c>
      <c r="I906" s="93">
        <f t="shared" si="69"/>
        <v>28.66</v>
      </c>
      <c r="J906" s="93">
        <v>2.75</v>
      </c>
      <c r="K906" s="69">
        <v>100</v>
      </c>
      <c r="L906" s="68">
        <v>576</v>
      </c>
      <c r="M906" s="93">
        <f t="shared" si="70"/>
        <v>5.76</v>
      </c>
      <c r="N906" s="93">
        <v>1.046</v>
      </c>
      <c r="O906" s="69">
        <v>100</v>
      </c>
      <c r="P906" s="181">
        <f t="shared" si="71"/>
        <v>4.9756944444444446</v>
      </c>
      <c r="Q906" s="77" t="s">
        <v>13242</v>
      </c>
      <c r="V906" s="84">
        <v>0.42638888888888887</v>
      </c>
      <c r="W906" s="85">
        <v>0.5625</v>
      </c>
      <c r="X906" s="86">
        <f t="shared" si="72"/>
        <v>0.13611111111111113</v>
      </c>
      <c r="AA906" s="29"/>
    </row>
    <row r="907" spans="1:27" x14ac:dyDescent="0.3">
      <c r="A907" s="183" t="s">
        <v>13369</v>
      </c>
      <c r="B907" s="68" t="s">
        <v>6991</v>
      </c>
      <c r="C907" s="2" t="s">
        <v>1</v>
      </c>
      <c r="D907" s="2">
        <v>53</v>
      </c>
      <c r="E907" s="6">
        <v>24504</v>
      </c>
      <c r="F907" s="7">
        <v>44039.561342592591</v>
      </c>
      <c r="G907" s="69" t="s">
        <v>4</v>
      </c>
      <c r="H907" s="68">
        <v>2099</v>
      </c>
      <c r="I907" s="93">
        <f t="shared" si="69"/>
        <v>20.99</v>
      </c>
      <c r="J907" s="93">
        <v>1.46</v>
      </c>
      <c r="K907" s="69">
        <v>100</v>
      </c>
      <c r="L907" s="68">
        <v>611</v>
      </c>
      <c r="M907" s="93">
        <f t="shared" si="70"/>
        <v>6.11</v>
      </c>
      <c r="N907" s="93">
        <v>0.81499999999999995</v>
      </c>
      <c r="O907" s="69">
        <v>100</v>
      </c>
      <c r="P907" s="181">
        <f t="shared" si="71"/>
        <v>3.4353518821603926</v>
      </c>
      <c r="Q907" s="77" t="s">
        <v>13242</v>
      </c>
      <c r="V907" s="84">
        <v>0.44166666666666665</v>
      </c>
      <c r="W907" s="85">
        <v>0.57430555555555551</v>
      </c>
      <c r="X907" s="86">
        <f t="shared" si="72"/>
        <v>0.13263888888888886</v>
      </c>
      <c r="AA907" s="29"/>
    </row>
    <row r="908" spans="1:27" x14ac:dyDescent="0.3">
      <c r="A908" s="183" t="s">
        <v>13370</v>
      </c>
      <c r="B908" s="68" t="s">
        <v>13371</v>
      </c>
      <c r="C908" s="2" t="s">
        <v>1</v>
      </c>
      <c r="D908" s="2">
        <v>57</v>
      </c>
      <c r="E908" s="6">
        <v>23065</v>
      </c>
      <c r="F908" s="7">
        <v>44039.572222222225</v>
      </c>
      <c r="G908" s="69" t="s">
        <v>4</v>
      </c>
      <c r="H908" s="68">
        <v>3512</v>
      </c>
      <c r="I908" s="93">
        <f t="shared" si="69"/>
        <v>35.474747474747474</v>
      </c>
      <c r="J908" s="93">
        <v>6.3479999999999999</v>
      </c>
      <c r="K908" s="69">
        <v>99</v>
      </c>
      <c r="L908" s="68">
        <v>601</v>
      </c>
      <c r="M908" s="93">
        <f t="shared" si="70"/>
        <v>6.0707070707070709</v>
      </c>
      <c r="N908" s="93">
        <v>0.75900000000000001</v>
      </c>
      <c r="O908" s="69">
        <v>99</v>
      </c>
      <c r="P908" s="181">
        <f t="shared" si="71"/>
        <v>5.8435940099833603</v>
      </c>
      <c r="Q908" s="77" t="s">
        <v>13242</v>
      </c>
      <c r="V908" s="84">
        <v>0.45347222222222222</v>
      </c>
      <c r="W908" s="85">
        <v>0.58680555555555558</v>
      </c>
      <c r="X908" s="86">
        <f t="shared" si="72"/>
        <v>0.13333333333333336</v>
      </c>
      <c r="AA908" s="29"/>
    </row>
    <row r="909" spans="1:27" x14ac:dyDescent="0.3">
      <c r="A909" s="183" t="s">
        <v>13372</v>
      </c>
      <c r="B909" s="68" t="s">
        <v>13373</v>
      </c>
      <c r="C909" s="2" t="s">
        <v>6</v>
      </c>
      <c r="D909" s="2">
        <v>76</v>
      </c>
      <c r="E909" s="6">
        <v>16067</v>
      </c>
      <c r="F909" s="7">
        <v>44039.588877314818</v>
      </c>
      <c r="G909" s="69" t="s">
        <v>4</v>
      </c>
      <c r="H909" s="68">
        <v>1450</v>
      </c>
      <c r="I909" s="93">
        <f t="shared" si="69"/>
        <v>14.5</v>
      </c>
      <c r="J909" s="93">
        <v>1.4530000000000001</v>
      </c>
      <c r="K909" s="69">
        <v>100</v>
      </c>
      <c r="L909" s="68">
        <v>824</v>
      </c>
      <c r="M909" s="93">
        <f t="shared" si="70"/>
        <v>8.24</v>
      </c>
      <c r="N909" s="93">
        <v>0.92200000000000004</v>
      </c>
      <c r="O909" s="69">
        <v>100</v>
      </c>
      <c r="P909" s="181">
        <f t="shared" si="71"/>
        <v>1.7597087378640777</v>
      </c>
      <c r="Q909" s="77" t="s">
        <v>13242</v>
      </c>
      <c r="V909" s="84">
        <v>0.4548611111111111</v>
      </c>
      <c r="W909" s="85">
        <v>0.60416666666666663</v>
      </c>
      <c r="X909" s="86">
        <f t="shared" si="72"/>
        <v>0.14930555555555552</v>
      </c>
      <c r="AA909" s="29"/>
    </row>
    <row r="910" spans="1:27" x14ac:dyDescent="0.3">
      <c r="A910" s="183" t="s">
        <v>5276</v>
      </c>
      <c r="B910" s="68" t="s">
        <v>207</v>
      </c>
      <c r="C910" s="2" t="s">
        <v>1</v>
      </c>
      <c r="D910" s="2">
        <v>46</v>
      </c>
      <c r="E910" s="6">
        <v>26981</v>
      </c>
      <c r="F910" s="7">
        <v>44039.60224537037</v>
      </c>
      <c r="G910" s="69" t="s">
        <v>4</v>
      </c>
      <c r="H910" s="68">
        <v>1867</v>
      </c>
      <c r="I910" s="93">
        <f t="shared" si="69"/>
        <v>18.858585858585858</v>
      </c>
      <c r="J910" s="93">
        <v>1.492</v>
      </c>
      <c r="K910" s="69">
        <v>99</v>
      </c>
      <c r="L910" s="68">
        <v>528</v>
      </c>
      <c r="M910" s="93">
        <f t="shared" si="70"/>
        <v>5.333333333333333</v>
      </c>
      <c r="N910" s="93">
        <v>0.68500000000000005</v>
      </c>
      <c r="O910" s="69">
        <v>99</v>
      </c>
      <c r="P910" s="181">
        <f t="shared" si="71"/>
        <v>3.5359848484848486</v>
      </c>
      <c r="Q910" s="77" t="s">
        <v>13242</v>
      </c>
      <c r="V910" s="84">
        <v>0.49236111111111108</v>
      </c>
      <c r="W910" s="85">
        <v>0.625</v>
      </c>
      <c r="X910" s="86">
        <f t="shared" si="72"/>
        <v>0.13263888888888892</v>
      </c>
      <c r="AA910" s="29"/>
    </row>
    <row r="911" spans="1:27" x14ac:dyDescent="0.3">
      <c r="A911" s="183" t="s">
        <v>13374</v>
      </c>
      <c r="B911" s="68" t="s">
        <v>13375</v>
      </c>
      <c r="C911" s="2" t="s">
        <v>6</v>
      </c>
      <c r="D911" s="2">
        <v>59</v>
      </c>
      <c r="E911" s="6">
        <v>22437</v>
      </c>
      <c r="F911" s="7">
        <v>44039.632685185185</v>
      </c>
      <c r="G911" s="69" t="s">
        <v>4</v>
      </c>
      <c r="H911" s="68">
        <v>1476</v>
      </c>
      <c r="I911" s="93">
        <f t="shared" si="69"/>
        <v>14.909090909090908</v>
      </c>
      <c r="J911" s="93">
        <v>1.3560000000000001</v>
      </c>
      <c r="K911" s="69">
        <v>99</v>
      </c>
      <c r="L911" s="68">
        <v>592</v>
      </c>
      <c r="M911" s="93">
        <f t="shared" si="70"/>
        <v>5.9797979797979801</v>
      </c>
      <c r="N911" s="93">
        <v>0.95799999999999996</v>
      </c>
      <c r="O911" s="69">
        <v>99</v>
      </c>
      <c r="P911" s="181">
        <f t="shared" si="71"/>
        <v>2.493243243243243</v>
      </c>
      <c r="Q911" s="77" t="s">
        <v>13242</v>
      </c>
      <c r="V911" s="84">
        <v>0.50972222222222219</v>
      </c>
      <c r="W911" s="85">
        <v>0.64583333333333337</v>
      </c>
      <c r="X911" s="86">
        <f t="shared" si="72"/>
        <v>0.13611111111111118</v>
      </c>
      <c r="AA911" s="29"/>
    </row>
    <row r="912" spans="1:27" x14ac:dyDescent="0.3">
      <c r="A912" s="183" t="s">
        <v>13376</v>
      </c>
      <c r="B912" s="68" t="s">
        <v>13377</v>
      </c>
      <c r="C912" s="2" t="s">
        <v>6</v>
      </c>
      <c r="D912" s="2">
        <v>74</v>
      </c>
      <c r="E912" s="6">
        <v>16658</v>
      </c>
      <c r="F912" s="7">
        <v>44039.644305555557</v>
      </c>
      <c r="G912" s="69" t="s">
        <v>4</v>
      </c>
      <c r="H912" s="68">
        <v>3900</v>
      </c>
      <c r="I912" s="93">
        <f t="shared" si="69"/>
        <v>39.393939393939391</v>
      </c>
      <c r="J912" s="93">
        <v>2.9620000000000002</v>
      </c>
      <c r="K912" s="69">
        <v>99</v>
      </c>
      <c r="L912" s="68">
        <v>1926</v>
      </c>
      <c r="M912" s="93">
        <f t="shared" si="70"/>
        <v>19.454545454545453</v>
      </c>
      <c r="N912" s="93">
        <v>1.655</v>
      </c>
      <c r="O912" s="69">
        <v>99</v>
      </c>
      <c r="P912" s="181">
        <f t="shared" si="71"/>
        <v>2.0249221183800623</v>
      </c>
      <c r="Q912" s="77" t="s">
        <v>13242</v>
      </c>
      <c r="V912" s="84">
        <v>0.5180555555555556</v>
      </c>
      <c r="W912" s="85">
        <v>0.66319444444444442</v>
      </c>
      <c r="X912" s="86">
        <f t="shared" si="72"/>
        <v>0.14513888888888882</v>
      </c>
      <c r="AA912" s="29"/>
    </row>
    <row r="913" spans="1:27" x14ac:dyDescent="0.3">
      <c r="A913" s="183" t="s">
        <v>13378</v>
      </c>
      <c r="B913" s="68" t="s">
        <v>4939</v>
      </c>
      <c r="C913" s="2" t="s">
        <v>1</v>
      </c>
      <c r="D913" s="2">
        <v>43</v>
      </c>
      <c r="E913" s="6">
        <v>28204</v>
      </c>
      <c r="F913" s="7">
        <v>44040.505995370368</v>
      </c>
      <c r="G913" s="69" t="s">
        <v>4</v>
      </c>
      <c r="H913" s="68">
        <v>1569</v>
      </c>
      <c r="I913" s="93">
        <f t="shared" si="69"/>
        <v>15.69</v>
      </c>
      <c r="J913" s="93">
        <v>1.1870000000000001</v>
      </c>
      <c r="K913" s="69">
        <v>100</v>
      </c>
      <c r="L913" s="68">
        <v>506</v>
      </c>
      <c r="M913" s="93">
        <f t="shared" si="70"/>
        <v>5.0599999999999996</v>
      </c>
      <c r="N913" s="93">
        <v>0.83899999999999997</v>
      </c>
      <c r="O913" s="69">
        <v>100</v>
      </c>
      <c r="P913" s="181">
        <f t="shared" si="71"/>
        <v>3.1007905138339922</v>
      </c>
      <c r="Q913" s="77" t="s">
        <v>13242</v>
      </c>
      <c r="V913" s="84">
        <v>0.3756944444444445</v>
      </c>
      <c r="W913" s="85">
        <v>0.52083333333333337</v>
      </c>
      <c r="X913" s="86">
        <f t="shared" si="72"/>
        <v>0.14513888888888887</v>
      </c>
      <c r="AA913" s="29"/>
    </row>
    <row r="914" spans="1:27" x14ac:dyDescent="0.3">
      <c r="A914" s="183" t="s">
        <v>13379</v>
      </c>
      <c r="B914" s="68" t="s">
        <v>9098</v>
      </c>
      <c r="C914" s="2" t="s">
        <v>1</v>
      </c>
      <c r="D914" s="2">
        <v>71</v>
      </c>
      <c r="E914" s="6">
        <v>18019</v>
      </c>
      <c r="F914" s="7">
        <v>44040.587094907409</v>
      </c>
      <c r="G914" s="69" t="s">
        <v>4</v>
      </c>
      <c r="H914" s="68">
        <v>1785</v>
      </c>
      <c r="I914" s="93">
        <f t="shared" si="69"/>
        <v>17.850000000000001</v>
      </c>
      <c r="J914" s="93">
        <v>1.3660000000000001</v>
      </c>
      <c r="K914" s="69">
        <v>100</v>
      </c>
      <c r="L914" s="68">
        <v>531</v>
      </c>
      <c r="M914" s="93">
        <f t="shared" si="70"/>
        <v>5.31</v>
      </c>
      <c r="N914" s="93">
        <v>0.61499999999999999</v>
      </c>
      <c r="O914" s="69">
        <v>100</v>
      </c>
      <c r="P914" s="181">
        <f t="shared" si="71"/>
        <v>3.3615819209039555</v>
      </c>
      <c r="Q914" s="77" t="s">
        <v>13242</v>
      </c>
      <c r="V914" s="84">
        <v>0.44930555555555557</v>
      </c>
      <c r="W914" s="85">
        <v>0.59722222222222221</v>
      </c>
      <c r="X914" s="86">
        <f t="shared" si="72"/>
        <v>0.14791666666666664</v>
      </c>
      <c r="AA914" s="29"/>
    </row>
    <row r="915" spans="1:27" x14ac:dyDescent="0.3">
      <c r="A915" s="183" t="s">
        <v>13380</v>
      </c>
      <c r="B915" s="68" t="s">
        <v>8673</v>
      </c>
      <c r="C915" s="2" t="s">
        <v>1</v>
      </c>
      <c r="D915" s="2">
        <v>57</v>
      </c>
      <c r="E915" s="6">
        <v>23119</v>
      </c>
      <c r="F915" s="7">
        <v>44040.59302083333</v>
      </c>
      <c r="G915" s="69" t="s">
        <v>4</v>
      </c>
      <c r="H915" s="68">
        <v>3252</v>
      </c>
      <c r="I915" s="93">
        <f t="shared" si="69"/>
        <v>32.848484848484851</v>
      </c>
      <c r="J915" s="93">
        <v>2.6389999999999998</v>
      </c>
      <c r="K915" s="69">
        <v>99</v>
      </c>
      <c r="L915" s="68">
        <v>634</v>
      </c>
      <c r="M915" s="93">
        <f t="shared" si="70"/>
        <v>6.404040404040404</v>
      </c>
      <c r="N915" s="93">
        <v>0.82</v>
      </c>
      <c r="O915" s="69">
        <v>99</v>
      </c>
      <c r="P915" s="181">
        <f t="shared" si="71"/>
        <v>5.1293375394321767</v>
      </c>
      <c r="Q915" s="77" t="s">
        <v>13242</v>
      </c>
      <c r="V915" s="84">
        <v>0.45347222222222222</v>
      </c>
      <c r="W915" s="85">
        <v>0.61319444444444449</v>
      </c>
      <c r="X915" s="86">
        <f t="shared" si="72"/>
        <v>0.15972222222222227</v>
      </c>
      <c r="AA915" s="29"/>
    </row>
    <row r="916" spans="1:27" x14ac:dyDescent="0.3">
      <c r="A916" s="183" t="s">
        <v>13381</v>
      </c>
      <c r="B916" s="68" t="s">
        <v>10858</v>
      </c>
      <c r="C916" s="2" t="s">
        <v>6</v>
      </c>
      <c r="D916" s="2">
        <v>73</v>
      </c>
      <c r="E916" s="6">
        <v>17158</v>
      </c>
      <c r="F916" s="7">
        <v>44040.603530092594</v>
      </c>
      <c r="G916" s="69" t="s">
        <v>4</v>
      </c>
      <c r="H916" s="68">
        <v>1394</v>
      </c>
      <c r="I916" s="93">
        <f t="shared" si="69"/>
        <v>14.080808080808081</v>
      </c>
      <c r="J916" s="93">
        <v>1.1579999999999999</v>
      </c>
      <c r="K916" s="69">
        <v>99</v>
      </c>
      <c r="L916" s="68">
        <v>519</v>
      </c>
      <c r="M916" s="93">
        <f t="shared" si="70"/>
        <v>5.2424242424242422</v>
      </c>
      <c r="N916" s="93">
        <v>0.53600000000000003</v>
      </c>
      <c r="O916" s="69">
        <v>99</v>
      </c>
      <c r="P916" s="181">
        <f t="shared" si="71"/>
        <v>2.6859344894026975</v>
      </c>
      <c r="Q916" s="77" t="s">
        <v>13242</v>
      </c>
      <c r="V916" s="84">
        <v>0.45833333333333331</v>
      </c>
      <c r="W916" s="85">
        <v>0.625</v>
      </c>
      <c r="X916" s="86">
        <f t="shared" si="72"/>
        <v>0.16666666666666669</v>
      </c>
      <c r="AA916" s="29"/>
    </row>
    <row r="917" spans="1:27" x14ac:dyDescent="0.3">
      <c r="A917" s="183" t="s">
        <v>13382</v>
      </c>
      <c r="B917" s="68" t="s">
        <v>6416</v>
      </c>
      <c r="C917" s="2" t="s">
        <v>1</v>
      </c>
      <c r="D917" s="2">
        <v>71</v>
      </c>
      <c r="E917" s="6">
        <v>17789</v>
      </c>
      <c r="F917" s="7">
        <v>44040.626435185186</v>
      </c>
      <c r="G917" s="69" t="s">
        <v>4</v>
      </c>
      <c r="H917" s="68">
        <v>2468</v>
      </c>
      <c r="I917" s="93">
        <f t="shared" si="69"/>
        <v>24.929292929292931</v>
      </c>
      <c r="J917" s="93">
        <v>1.4450000000000001</v>
      </c>
      <c r="K917" s="69">
        <v>99</v>
      </c>
      <c r="L917" s="68">
        <v>715</v>
      </c>
      <c r="M917" s="93">
        <f t="shared" si="70"/>
        <v>7.2222222222222223</v>
      </c>
      <c r="N917" s="93">
        <v>1.0649999999999999</v>
      </c>
      <c r="O917" s="69">
        <v>99</v>
      </c>
      <c r="P917" s="181">
        <f t="shared" si="71"/>
        <v>3.4517482517482518</v>
      </c>
      <c r="Q917" s="77" t="s">
        <v>13242</v>
      </c>
      <c r="V917" s="84">
        <v>0.49652777777777773</v>
      </c>
      <c r="W917" s="85">
        <v>0.64583333333333337</v>
      </c>
      <c r="X917" s="86">
        <f t="shared" si="72"/>
        <v>0.14930555555555564</v>
      </c>
      <c r="Z917" s="29"/>
      <c r="AA917" s="29"/>
    </row>
    <row r="918" spans="1:27" x14ac:dyDescent="0.3">
      <c r="A918" s="183" t="s">
        <v>13383</v>
      </c>
      <c r="B918" s="68" t="s">
        <v>13384</v>
      </c>
      <c r="C918" s="2" t="s">
        <v>1</v>
      </c>
      <c r="D918" s="2">
        <v>47</v>
      </c>
      <c r="E918" s="6">
        <v>26873</v>
      </c>
      <c r="F918" s="7">
        <v>44040.641643518517</v>
      </c>
      <c r="G918" s="69" t="s">
        <v>4</v>
      </c>
      <c r="H918" s="68">
        <v>1570</v>
      </c>
      <c r="I918" s="93">
        <f t="shared" si="69"/>
        <v>15.858585858585858</v>
      </c>
      <c r="J918" s="93">
        <v>1.6160000000000001</v>
      </c>
      <c r="K918" s="69">
        <v>99</v>
      </c>
      <c r="L918" s="68">
        <v>567</v>
      </c>
      <c r="M918" s="93">
        <f t="shared" si="70"/>
        <v>5.7272727272727275</v>
      </c>
      <c r="N918" s="93">
        <v>0.753</v>
      </c>
      <c r="O918" s="69">
        <v>99</v>
      </c>
      <c r="P918" s="181">
        <f t="shared" si="71"/>
        <v>2.768959435626102</v>
      </c>
      <c r="Q918" s="77" t="s">
        <v>13242</v>
      </c>
      <c r="V918" s="84">
        <v>0.51597222222222217</v>
      </c>
      <c r="W918" s="85">
        <v>0.66666666666666663</v>
      </c>
      <c r="X918" s="86">
        <f t="shared" si="72"/>
        <v>0.15069444444444446</v>
      </c>
      <c r="AA918" s="29"/>
    </row>
    <row r="919" spans="1:27" x14ac:dyDescent="0.3">
      <c r="A919" s="183" t="s">
        <v>3790</v>
      </c>
      <c r="B919" s="68" t="s">
        <v>760</v>
      </c>
      <c r="C919" s="2" t="s">
        <v>1</v>
      </c>
      <c r="D919" s="2">
        <v>65</v>
      </c>
      <c r="E919" s="6">
        <v>20290</v>
      </c>
      <c r="F919" s="7">
        <v>44041.508611111109</v>
      </c>
      <c r="G919" s="69" t="s">
        <v>4</v>
      </c>
      <c r="H919" s="68">
        <v>3027</v>
      </c>
      <c r="I919" s="93">
        <f t="shared" si="69"/>
        <v>30.575757575757574</v>
      </c>
      <c r="J919" s="93">
        <v>3.6230000000000002</v>
      </c>
      <c r="K919" s="69">
        <v>99</v>
      </c>
      <c r="L919" s="68">
        <v>782</v>
      </c>
      <c r="M919" s="93">
        <f t="shared" si="70"/>
        <v>7.8989898989898988</v>
      </c>
      <c r="N919" s="93">
        <v>1.389</v>
      </c>
      <c r="O919" s="69">
        <v>99</v>
      </c>
      <c r="P919" s="181">
        <f t="shared" si="71"/>
        <v>3.870843989769821</v>
      </c>
      <c r="Q919" s="77" t="s">
        <v>13242</v>
      </c>
      <c r="V919" s="84">
        <v>0.37916666666666665</v>
      </c>
      <c r="W919" s="85">
        <v>0.51666666666666672</v>
      </c>
      <c r="X919" s="86">
        <f t="shared" si="72"/>
        <v>0.13750000000000007</v>
      </c>
      <c r="AA919" s="29"/>
    </row>
    <row r="920" spans="1:27" x14ac:dyDescent="0.3">
      <c r="A920" s="183" t="s">
        <v>3464</v>
      </c>
      <c r="B920" s="68" t="s">
        <v>1947</v>
      </c>
      <c r="C920" s="2" t="s">
        <v>1</v>
      </c>
      <c r="D920" s="2">
        <v>58</v>
      </c>
      <c r="E920" s="6">
        <v>22628</v>
      </c>
      <c r="F920" s="7">
        <v>44041.521261574075</v>
      </c>
      <c r="G920" s="69" t="s">
        <v>4</v>
      </c>
      <c r="H920" s="68">
        <v>3126</v>
      </c>
      <c r="I920" s="93">
        <f t="shared" si="69"/>
        <v>31.575757575757574</v>
      </c>
      <c r="J920" s="93">
        <v>1.796</v>
      </c>
      <c r="K920" s="69">
        <v>99</v>
      </c>
      <c r="L920" s="68">
        <v>716</v>
      </c>
      <c r="M920" s="93">
        <f t="shared" si="70"/>
        <v>7.2323232323232327</v>
      </c>
      <c r="N920" s="93">
        <v>1.1850000000000001</v>
      </c>
      <c r="O920" s="69">
        <v>99</v>
      </c>
      <c r="P920" s="181">
        <f t="shared" si="71"/>
        <v>4.3659217877094969</v>
      </c>
      <c r="Q920" s="77" t="s">
        <v>13242</v>
      </c>
      <c r="V920" s="84">
        <v>0.39513888888888887</v>
      </c>
      <c r="W920" s="85">
        <v>0.52847222222222223</v>
      </c>
      <c r="X920" s="86">
        <f t="shared" si="72"/>
        <v>0.13333333333333336</v>
      </c>
      <c r="AA920" s="29"/>
    </row>
    <row r="921" spans="1:27" x14ac:dyDescent="0.3">
      <c r="A921" s="183" t="s">
        <v>2946</v>
      </c>
      <c r="B921" s="68" t="s">
        <v>125</v>
      </c>
      <c r="C921" s="2" t="s">
        <v>1</v>
      </c>
      <c r="D921" s="2">
        <v>50</v>
      </c>
      <c r="E921" s="6">
        <v>25563</v>
      </c>
      <c r="F921" s="7">
        <v>44041.525717592594</v>
      </c>
      <c r="G921" s="69" t="s">
        <v>4</v>
      </c>
      <c r="H921" s="68">
        <v>2054</v>
      </c>
      <c r="I921" s="93">
        <f t="shared" si="69"/>
        <v>20.54</v>
      </c>
      <c r="J921" s="93">
        <v>2.052</v>
      </c>
      <c r="K921" s="69">
        <v>100</v>
      </c>
      <c r="L921" s="68">
        <v>744</v>
      </c>
      <c r="M921" s="93">
        <f t="shared" si="70"/>
        <v>7.44</v>
      </c>
      <c r="N921" s="93">
        <v>1.0669999999999999</v>
      </c>
      <c r="O921" s="69">
        <v>100</v>
      </c>
      <c r="P921" s="181">
        <f t="shared" si="71"/>
        <v>2.7607526881720426</v>
      </c>
      <c r="Q921" s="77" t="s">
        <v>13242</v>
      </c>
      <c r="V921" s="84">
        <v>0.4055555555555555</v>
      </c>
      <c r="W921" s="85">
        <v>0.54166666666666663</v>
      </c>
      <c r="X921" s="86">
        <f t="shared" si="72"/>
        <v>0.13611111111111113</v>
      </c>
      <c r="AA921" s="29"/>
    </row>
    <row r="922" spans="1:27" x14ac:dyDescent="0.3">
      <c r="A922" s="183" t="s">
        <v>13385</v>
      </c>
      <c r="B922" s="68" t="s">
        <v>1480</v>
      </c>
      <c r="C922" s="2" t="s">
        <v>1</v>
      </c>
      <c r="D922" s="2">
        <v>72</v>
      </c>
      <c r="E922" s="6">
        <v>17489</v>
      </c>
      <c r="F922" s="7">
        <v>44041.53943287037</v>
      </c>
      <c r="G922" s="69" t="s">
        <v>4</v>
      </c>
      <c r="H922" s="68">
        <v>2788</v>
      </c>
      <c r="I922" s="93">
        <f t="shared" si="69"/>
        <v>28.161616161616163</v>
      </c>
      <c r="J922" s="93">
        <v>1.788</v>
      </c>
      <c r="K922" s="69">
        <v>99</v>
      </c>
      <c r="L922" s="68">
        <v>901</v>
      </c>
      <c r="M922" s="93">
        <f t="shared" si="70"/>
        <v>9.1010101010101003</v>
      </c>
      <c r="N922" s="93">
        <v>1.0640000000000001</v>
      </c>
      <c r="O922" s="69">
        <v>99</v>
      </c>
      <c r="P922" s="181">
        <f t="shared" si="71"/>
        <v>3.0943396226415096</v>
      </c>
      <c r="Q922" s="77" t="s">
        <v>13242</v>
      </c>
      <c r="V922" s="84">
        <v>0.43194444444444446</v>
      </c>
      <c r="W922" s="85">
        <v>0.55902777777777779</v>
      </c>
      <c r="X922" s="86">
        <f t="shared" si="72"/>
        <v>0.12708333333333333</v>
      </c>
      <c r="AA922" s="29"/>
    </row>
    <row r="923" spans="1:27" x14ac:dyDescent="0.3">
      <c r="A923" s="183" t="s">
        <v>13386</v>
      </c>
      <c r="B923" s="68" t="s">
        <v>7386</v>
      </c>
      <c r="C923" s="2" t="s">
        <v>1</v>
      </c>
      <c r="D923" s="2">
        <v>49</v>
      </c>
      <c r="E923" s="6">
        <v>25991</v>
      </c>
      <c r="F923" s="7">
        <v>44041.55846064815</v>
      </c>
      <c r="G923" s="69" t="s">
        <v>4</v>
      </c>
      <c r="H923" s="68">
        <v>1802</v>
      </c>
      <c r="I923" s="93">
        <f t="shared" si="69"/>
        <v>18.202020202020201</v>
      </c>
      <c r="J923" s="93">
        <v>1.895</v>
      </c>
      <c r="K923" s="69">
        <v>99</v>
      </c>
      <c r="L923" s="68">
        <v>586</v>
      </c>
      <c r="M923" s="93">
        <f t="shared" si="70"/>
        <v>5.9191919191919196</v>
      </c>
      <c r="N923" s="93">
        <v>0.77800000000000002</v>
      </c>
      <c r="O923" s="69">
        <v>99</v>
      </c>
      <c r="P923" s="181">
        <f t="shared" si="71"/>
        <v>3.0750853242320817</v>
      </c>
      <c r="Q923" s="77" t="s">
        <v>13242</v>
      </c>
      <c r="V923" s="84">
        <v>0.44236111111111115</v>
      </c>
      <c r="W923" s="85">
        <v>0.57638888888888895</v>
      </c>
      <c r="X923" s="86">
        <f t="shared" si="72"/>
        <v>0.1340277777777778</v>
      </c>
      <c r="AA923" s="29"/>
    </row>
    <row r="924" spans="1:27" x14ac:dyDescent="0.3">
      <c r="A924" s="183" t="s">
        <v>13387</v>
      </c>
      <c r="B924" s="68" t="s">
        <v>7664</v>
      </c>
      <c r="C924" s="2" t="s">
        <v>1</v>
      </c>
      <c r="D924" s="2">
        <v>65</v>
      </c>
      <c r="E924" s="6">
        <v>19970</v>
      </c>
      <c r="F924" s="7">
        <v>44041.56653935185</v>
      </c>
      <c r="G924" s="69" t="s">
        <v>4</v>
      </c>
      <c r="H924" s="68">
        <v>1965</v>
      </c>
      <c r="I924" s="93">
        <f t="shared" si="69"/>
        <v>19.649999999999999</v>
      </c>
      <c r="J924" s="93">
        <v>1.3129999999999999</v>
      </c>
      <c r="K924" s="69">
        <v>100</v>
      </c>
      <c r="L924" s="68">
        <v>697</v>
      </c>
      <c r="M924" s="93">
        <f t="shared" si="70"/>
        <v>6.97</v>
      </c>
      <c r="N924" s="93">
        <v>0.89300000000000002</v>
      </c>
      <c r="O924" s="69">
        <v>100</v>
      </c>
      <c r="P924" s="181">
        <f t="shared" si="71"/>
        <v>2.8192252510760403</v>
      </c>
      <c r="Q924" s="77" t="s">
        <v>13242</v>
      </c>
      <c r="V924" s="84">
        <v>0.45694444444444443</v>
      </c>
      <c r="W924" s="85">
        <v>0.59027777777777779</v>
      </c>
      <c r="X924" s="86">
        <f t="shared" si="72"/>
        <v>0.13333333333333336</v>
      </c>
      <c r="AA924" s="29"/>
    </row>
    <row r="925" spans="1:27" x14ac:dyDescent="0.3">
      <c r="A925" s="183" t="s">
        <v>13388</v>
      </c>
      <c r="B925" s="68" t="s">
        <v>1326</v>
      </c>
      <c r="C925" s="2" t="s">
        <v>1</v>
      </c>
      <c r="D925" s="2">
        <v>62</v>
      </c>
      <c r="E925" s="6">
        <v>21233</v>
      </c>
      <c r="F925" s="7">
        <v>44041.581145833334</v>
      </c>
      <c r="G925" s="69" t="s">
        <v>4</v>
      </c>
      <c r="H925" s="68">
        <v>2687</v>
      </c>
      <c r="I925" s="93">
        <f t="shared" si="69"/>
        <v>27.141414141414142</v>
      </c>
      <c r="J925" s="93">
        <v>2.1850000000000001</v>
      </c>
      <c r="K925" s="69">
        <v>99</v>
      </c>
      <c r="L925" s="68">
        <v>981</v>
      </c>
      <c r="M925" s="93">
        <f t="shared" si="70"/>
        <v>9.9090909090909083</v>
      </c>
      <c r="N925" s="93">
        <v>1.278</v>
      </c>
      <c r="O925" s="69">
        <v>99</v>
      </c>
      <c r="P925" s="181">
        <f t="shared" si="71"/>
        <v>2.7390417940876661</v>
      </c>
      <c r="Q925" s="77" t="s">
        <v>12290</v>
      </c>
      <c r="V925" s="84">
        <v>0.46111111111111108</v>
      </c>
      <c r="W925" s="85">
        <v>0.60416666666666663</v>
      </c>
      <c r="X925" s="86">
        <f t="shared" si="72"/>
        <v>0.14305555555555555</v>
      </c>
      <c r="AA925" s="29"/>
    </row>
    <row r="926" spans="1:27" x14ac:dyDescent="0.3">
      <c r="A926" s="183" t="s">
        <v>13389</v>
      </c>
      <c r="B926" s="68" t="s">
        <v>7440</v>
      </c>
      <c r="C926" s="2" t="s">
        <v>1</v>
      </c>
      <c r="D926" s="2">
        <v>47</v>
      </c>
      <c r="E926" s="6">
        <v>26764</v>
      </c>
      <c r="F926" s="7">
        <v>44041.6093287037</v>
      </c>
      <c r="G926" s="69" t="s">
        <v>4</v>
      </c>
      <c r="H926" s="68">
        <v>2034</v>
      </c>
      <c r="I926" s="93">
        <f t="shared" si="69"/>
        <v>20.545454545454547</v>
      </c>
      <c r="J926" s="93">
        <v>1.573</v>
      </c>
      <c r="K926" s="69">
        <v>99</v>
      </c>
      <c r="L926" s="68">
        <v>544</v>
      </c>
      <c r="M926" s="93">
        <f t="shared" si="70"/>
        <v>5.4949494949494948</v>
      </c>
      <c r="N926" s="93">
        <v>0.61199999999999999</v>
      </c>
      <c r="O926" s="69">
        <v>99</v>
      </c>
      <c r="P926" s="181">
        <f t="shared" si="71"/>
        <v>3.7389705882352944</v>
      </c>
      <c r="Q926" s="77" t="s">
        <v>12290</v>
      </c>
      <c r="V926" s="84">
        <v>0.46875</v>
      </c>
      <c r="W926" s="85">
        <v>0.61805555555555558</v>
      </c>
      <c r="X926" s="86">
        <f t="shared" si="72"/>
        <v>0.14930555555555558</v>
      </c>
      <c r="AA926" s="29"/>
    </row>
    <row r="927" spans="1:27" x14ac:dyDescent="0.3">
      <c r="A927" s="183" t="s">
        <v>13390</v>
      </c>
      <c r="B927" s="68" t="s">
        <v>8481</v>
      </c>
      <c r="C927" s="2" t="s">
        <v>6</v>
      </c>
      <c r="D927" s="2">
        <v>56</v>
      </c>
      <c r="E927" s="6">
        <v>23445</v>
      </c>
      <c r="F927" s="7">
        <v>44041.625740740739</v>
      </c>
      <c r="G927" s="69" t="s">
        <v>4</v>
      </c>
      <c r="H927" s="68">
        <v>1029</v>
      </c>
      <c r="I927" s="93">
        <f t="shared" si="69"/>
        <v>10.393939393939394</v>
      </c>
      <c r="J927" s="93">
        <v>1.1319999999999999</v>
      </c>
      <c r="K927" s="69">
        <v>99</v>
      </c>
      <c r="L927" s="68">
        <v>422</v>
      </c>
      <c r="M927" s="93">
        <f t="shared" si="70"/>
        <v>4.262626262626263</v>
      </c>
      <c r="N927" s="93">
        <v>0.59899999999999998</v>
      </c>
      <c r="O927" s="69">
        <v>99</v>
      </c>
      <c r="P927" s="181">
        <f t="shared" si="71"/>
        <v>2.4383886255924172</v>
      </c>
      <c r="Q927" s="77" t="s">
        <v>12290</v>
      </c>
      <c r="V927" s="84">
        <v>0.48194444444444445</v>
      </c>
      <c r="W927" s="85">
        <v>0.63888888888888895</v>
      </c>
      <c r="X927" s="86">
        <f t="shared" si="72"/>
        <v>0.1569444444444445</v>
      </c>
      <c r="AA927" s="29"/>
    </row>
    <row r="928" spans="1:27" x14ac:dyDescent="0.3">
      <c r="A928" s="183" t="s">
        <v>3260</v>
      </c>
      <c r="B928" s="68" t="s">
        <v>1037</v>
      </c>
      <c r="C928" s="2" t="s">
        <v>1</v>
      </c>
      <c r="D928" s="2">
        <v>60</v>
      </c>
      <c r="E928" s="6">
        <v>21828</v>
      </c>
      <c r="F928" s="7">
        <v>44042.507418981484</v>
      </c>
      <c r="G928" s="69" t="s">
        <v>4</v>
      </c>
      <c r="H928" s="68">
        <v>3145</v>
      </c>
      <c r="I928" s="93">
        <f t="shared" si="69"/>
        <v>31.45</v>
      </c>
      <c r="J928" s="93">
        <v>3.0760000000000001</v>
      </c>
      <c r="K928" s="69">
        <v>100</v>
      </c>
      <c r="L928" s="68">
        <v>565</v>
      </c>
      <c r="M928" s="93">
        <f t="shared" si="70"/>
        <v>5.65</v>
      </c>
      <c r="N928" s="93">
        <v>0.73</v>
      </c>
      <c r="O928" s="69">
        <v>100</v>
      </c>
      <c r="P928" s="181">
        <f t="shared" si="71"/>
        <v>5.5663716814159283</v>
      </c>
      <c r="Q928" s="77" t="s">
        <v>12290</v>
      </c>
      <c r="V928" s="84">
        <v>0.37361111111111112</v>
      </c>
      <c r="W928" s="85">
        <v>0.51944444444444449</v>
      </c>
      <c r="X928" s="86">
        <f t="shared" si="72"/>
        <v>0.14583333333333337</v>
      </c>
      <c r="AA928" s="29"/>
    </row>
    <row r="929" spans="1:27" x14ac:dyDescent="0.3">
      <c r="A929" s="183" t="s">
        <v>13391</v>
      </c>
      <c r="B929" s="68" t="s">
        <v>5719</v>
      </c>
      <c r="C929" s="2" t="s">
        <v>1</v>
      </c>
      <c r="D929" s="2">
        <v>44</v>
      </c>
      <c r="E929" s="6">
        <v>27721</v>
      </c>
      <c r="F929" s="7">
        <v>44042.546805555554</v>
      </c>
      <c r="G929" s="69" t="s">
        <v>4</v>
      </c>
      <c r="H929" s="68">
        <v>1834</v>
      </c>
      <c r="I929" s="93">
        <f t="shared" si="69"/>
        <v>18.525252525252526</v>
      </c>
      <c r="J929" s="93">
        <v>1.137</v>
      </c>
      <c r="K929" s="69">
        <v>99</v>
      </c>
      <c r="L929" s="68">
        <v>410</v>
      </c>
      <c r="M929" s="93">
        <f t="shared" si="70"/>
        <v>4.141414141414141</v>
      </c>
      <c r="N929" s="93">
        <v>0.68500000000000005</v>
      </c>
      <c r="O929" s="69">
        <v>99</v>
      </c>
      <c r="P929" s="181">
        <f t="shared" si="71"/>
        <v>4.4731707317073175</v>
      </c>
      <c r="Q929" s="77" t="s">
        <v>12290</v>
      </c>
      <c r="V929" s="84">
        <v>0.41319444444444442</v>
      </c>
      <c r="W929" s="85">
        <v>0.55833333333333335</v>
      </c>
      <c r="X929" s="86">
        <f t="shared" si="72"/>
        <v>0.14513888888888893</v>
      </c>
      <c r="AA929" s="29"/>
    </row>
    <row r="930" spans="1:27" x14ac:dyDescent="0.3">
      <c r="A930" s="183" t="s">
        <v>13392</v>
      </c>
      <c r="B930" s="68" t="s">
        <v>7143</v>
      </c>
      <c r="C930" s="2" t="s">
        <v>1</v>
      </c>
      <c r="D930" s="2">
        <v>52</v>
      </c>
      <c r="E930" s="6">
        <v>25005</v>
      </c>
      <c r="F930" s="7">
        <v>44042.555648148147</v>
      </c>
      <c r="G930" s="69" t="s">
        <v>4</v>
      </c>
      <c r="H930" s="68">
        <v>1876</v>
      </c>
      <c r="I930" s="93">
        <f t="shared" si="69"/>
        <v>18.949494949494948</v>
      </c>
      <c r="J930" s="93">
        <v>2.149</v>
      </c>
      <c r="K930" s="69">
        <v>99</v>
      </c>
      <c r="L930" s="68">
        <v>728</v>
      </c>
      <c r="M930" s="93">
        <f t="shared" si="70"/>
        <v>7.3535353535353538</v>
      </c>
      <c r="N930" s="93">
        <v>0.79900000000000004</v>
      </c>
      <c r="O930" s="69">
        <v>99</v>
      </c>
      <c r="P930" s="181">
        <f t="shared" si="71"/>
        <v>2.5769230769230766</v>
      </c>
      <c r="Q930" s="77" t="s">
        <v>1357</v>
      </c>
      <c r="V930" s="84">
        <v>0.4375</v>
      </c>
      <c r="W930" s="85">
        <v>0.57638888888888895</v>
      </c>
      <c r="X930" s="86">
        <f t="shared" si="72"/>
        <v>0.13888888888888895</v>
      </c>
      <c r="AA930" s="29"/>
    </row>
    <row r="931" spans="1:27" x14ac:dyDescent="0.3">
      <c r="A931" s="183" t="s">
        <v>13393</v>
      </c>
      <c r="B931" s="68" t="s">
        <v>5198</v>
      </c>
      <c r="C931" s="2" t="s">
        <v>1</v>
      </c>
      <c r="D931" s="2">
        <v>47</v>
      </c>
      <c r="E931" s="6">
        <v>26869</v>
      </c>
      <c r="F931" s="7">
        <v>44042.568877314814</v>
      </c>
      <c r="G931" s="69" t="s">
        <v>4</v>
      </c>
      <c r="H931" s="68">
        <v>2486</v>
      </c>
      <c r="I931" s="93">
        <f t="shared" si="69"/>
        <v>25.111111111111111</v>
      </c>
      <c r="J931" s="93">
        <v>1.905</v>
      </c>
      <c r="K931" s="69">
        <v>99</v>
      </c>
      <c r="L931" s="68">
        <v>460</v>
      </c>
      <c r="M931" s="93">
        <f t="shared" si="70"/>
        <v>4.6464646464646462</v>
      </c>
      <c r="N931" s="93">
        <v>0.69</v>
      </c>
      <c r="O931" s="69">
        <v>99</v>
      </c>
      <c r="P931" s="181">
        <f t="shared" si="71"/>
        <v>5.4043478260869566</v>
      </c>
      <c r="Q931" s="77" t="s">
        <v>12290</v>
      </c>
      <c r="V931" s="84">
        <v>0.44791666666666669</v>
      </c>
      <c r="W931" s="85">
        <v>0.59027777777777779</v>
      </c>
      <c r="X931" s="86">
        <f t="shared" si="72"/>
        <v>0.1423611111111111</v>
      </c>
      <c r="AA931" s="29"/>
    </row>
    <row r="932" spans="1:27" x14ac:dyDescent="0.3">
      <c r="A932" s="183" t="s">
        <v>13394</v>
      </c>
      <c r="B932" s="68" t="s">
        <v>6680</v>
      </c>
      <c r="C932" s="2" t="s">
        <v>1</v>
      </c>
      <c r="D932" s="2">
        <v>58</v>
      </c>
      <c r="E932" s="6">
        <v>22790</v>
      </c>
      <c r="F932" s="7">
        <v>44042.589606481481</v>
      </c>
      <c r="G932" s="69" t="s">
        <v>4</v>
      </c>
      <c r="H932" s="68">
        <v>3884</v>
      </c>
      <c r="I932" s="93">
        <f t="shared" si="69"/>
        <v>38.840000000000003</v>
      </c>
      <c r="J932" s="93">
        <v>3.0070000000000001</v>
      </c>
      <c r="K932" s="69">
        <v>100</v>
      </c>
      <c r="L932" s="68">
        <v>569</v>
      </c>
      <c r="M932" s="93">
        <f t="shared" si="70"/>
        <v>5.69</v>
      </c>
      <c r="N932" s="93">
        <v>0.76100000000000001</v>
      </c>
      <c r="O932" s="69">
        <v>100</v>
      </c>
      <c r="P932" s="181">
        <f t="shared" si="71"/>
        <v>6.8260105448154658</v>
      </c>
      <c r="Q932" s="77" t="s">
        <v>12290</v>
      </c>
      <c r="V932" s="84">
        <v>0.4680555555555555</v>
      </c>
      <c r="W932" s="85">
        <v>0.60416666666666663</v>
      </c>
      <c r="X932" s="86">
        <f t="shared" si="72"/>
        <v>0.13611111111111113</v>
      </c>
      <c r="AA932" s="29"/>
    </row>
    <row r="933" spans="1:27" x14ac:dyDescent="0.3">
      <c r="A933" s="183" t="s">
        <v>14086</v>
      </c>
      <c r="B933" s="68" t="s">
        <v>9105</v>
      </c>
      <c r="C933" s="2" t="s">
        <v>1</v>
      </c>
      <c r="D933" s="2">
        <v>46</v>
      </c>
      <c r="E933" s="6">
        <v>27123</v>
      </c>
      <c r="F933" s="7">
        <v>44046.59511574074</v>
      </c>
      <c r="G933" s="69" t="s">
        <v>4</v>
      </c>
      <c r="H933" s="68">
        <v>1936</v>
      </c>
      <c r="I933" s="93">
        <f t="shared" si="69"/>
        <v>19.555555555555557</v>
      </c>
      <c r="J933" s="93">
        <v>1.486</v>
      </c>
      <c r="K933" s="69">
        <v>99</v>
      </c>
      <c r="L933" s="68">
        <v>568</v>
      </c>
      <c r="M933" s="93">
        <f t="shared" si="70"/>
        <v>5.737373737373737</v>
      </c>
      <c r="N933" s="93">
        <v>0.79</v>
      </c>
      <c r="O933" s="69">
        <v>99</v>
      </c>
      <c r="P933" s="181">
        <f t="shared" si="71"/>
        <v>3.4084507042253525</v>
      </c>
      <c r="Q933" s="77" t="s">
        <v>1357</v>
      </c>
      <c r="V933" s="84">
        <v>0.45</v>
      </c>
      <c r="W933" s="85">
        <v>0.60763888888888895</v>
      </c>
      <c r="X933" s="78">
        <f t="shared" ref="X933:X996" si="73">W933-V933</f>
        <v>0.15763888888888894</v>
      </c>
      <c r="Y933" s="2"/>
    </row>
    <row r="934" spans="1:27" x14ac:dyDescent="0.3">
      <c r="A934" s="183" t="s">
        <v>14087</v>
      </c>
      <c r="B934" s="68" t="s">
        <v>7</v>
      </c>
      <c r="C934" s="2" t="s">
        <v>1</v>
      </c>
      <c r="D934" s="2">
        <v>48</v>
      </c>
      <c r="E934" s="6">
        <v>26374</v>
      </c>
      <c r="F934" s="7">
        <v>44046.606539351851</v>
      </c>
      <c r="G934" s="69" t="s">
        <v>4</v>
      </c>
      <c r="H934" s="68">
        <v>2725</v>
      </c>
      <c r="I934" s="93">
        <f t="shared" si="69"/>
        <v>27.525252525252526</v>
      </c>
      <c r="J934" s="93">
        <v>1.71</v>
      </c>
      <c r="K934" s="69">
        <v>99</v>
      </c>
      <c r="L934" s="68">
        <v>578</v>
      </c>
      <c r="M934" s="93">
        <f t="shared" si="70"/>
        <v>5.8383838383838382</v>
      </c>
      <c r="N934" s="93">
        <v>1.1930000000000001</v>
      </c>
      <c r="O934" s="69">
        <v>99</v>
      </c>
      <c r="P934" s="181">
        <f t="shared" si="71"/>
        <v>4.7145328719723185</v>
      </c>
      <c r="Q934" s="77" t="s">
        <v>1357</v>
      </c>
      <c r="V934" s="84">
        <v>0.46111111111111108</v>
      </c>
      <c r="W934" s="85">
        <v>0.61805555555555558</v>
      </c>
      <c r="X934" s="78">
        <f t="shared" si="73"/>
        <v>0.1569444444444445</v>
      </c>
      <c r="Y934" s="32"/>
    </row>
    <row r="935" spans="1:27" x14ac:dyDescent="0.3">
      <c r="A935" s="183" t="s">
        <v>14088</v>
      </c>
      <c r="B935" s="68" t="s">
        <v>14089</v>
      </c>
      <c r="C935" s="2" t="s">
        <v>6</v>
      </c>
      <c r="D935" s="2">
        <v>25</v>
      </c>
      <c r="E935" s="6">
        <v>34727</v>
      </c>
      <c r="F935" s="7">
        <v>44046.615127314813</v>
      </c>
      <c r="G935" s="69" t="s">
        <v>4</v>
      </c>
      <c r="H935" s="68">
        <v>569</v>
      </c>
      <c r="I935" s="93">
        <f t="shared" si="69"/>
        <v>5.7474747474747474</v>
      </c>
      <c r="J935" s="93">
        <v>1.014</v>
      </c>
      <c r="K935" s="69">
        <v>99</v>
      </c>
      <c r="L935" s="68">
        <v>249</v>
      </c>
      <c r="M935" s="93">
        <f t="shared" si="70"/>
        <v>2.5151515151515151</v>
      </c>
      <c r="N935" s="93">
        <v>0.69099999999999995</v>
      </c>
      <c r="O935" s="69">
        <v>99</v>
      </c>
      <c r="P935" s="181">
        <f t="shared" si="71"/>
        <v>2.285140562248996</v>
      </c>
      <c r="Q935" s="77" t="s">
        <v>1357</v>
      </c>
      <c r="V935" s="84">
        <v>0.45833333333333331</v>
      </c>
      <c r="W935" s="85">
        <v>0.64374999999999993</v>
      </c>
      <c r="X935" s="78">
        <f t="shared" si="73"/>
        <v>0.18541666666666662</v>
      </c>
      <c r="Y935" s="2"/>
    </row>
    <row r="936" spans="1:27" x14ac:dyDescent="0.3">
      <c r="A936" s="183" t="s">
        <v>14090</v>
      </c>
      <c r="B936" s="68" t="s">
        <v>14091</v>
      </c>
      <c r="C936" s="2" t="s">
        <v>1</v>
      </c>
      <c r="D936" s="2">
        <v>77</v>
      </c>
      <c r="E936" s="6">
        <v>15638</v>
      </c>
      <c r="F936" s="7">
        <v>44047.506319444445</v>
      </c>
      <c r="G936" s="69" t="s">
        <v>4</v>
      </c>
      <c r="H936" s="68">
        <v>2841</v>
      </c>
      <c r="I936" s="93">
        <f t="shared" si="69"/>
        <v>28.696969696969695</v>
      </c>
      <c r="J936" s="93">
        <v>2.077</v>
      </c>
      <c r="K936" s="69">
        <v>99</v>
      </c>
      <c r="L936" s="68">
        <v>837</v>
      </c>
      <c r="M936" s="93">
        <f t="shared" si="70"/>
        <v>8.454545454545455</v>
      </c>
      <c r="N936" s="93">
        <v>0.64300000000000002</v>
      </c>
      <c r="O936" s="69">
        <v>99</v>
      </c>
      <c r="P936" s="181">
        <f t="shared" si="71"/>
        <v>3.3942652329749099</v>
      </c>
      <c r="Q936" s="77" t="s">
        <v>1357</v>
      </c>
      <c r="V936" s="84">
        <v>0.39097222222222222</v>
      </c>
      <c r="W936" s="85">
        <v>0.51736111111111105</v>
      </c>
      <c r="X936" s="78">
        <f t="shared" si="73"/>
        <v>0.12638888888888883</v>
      </c>
      <c r="Y936" s="2"/>
    </row>
    <row r="937" spans="1:27" x14ac:dyDescent="0.3">
      <c r="A937" s="183" t="s">
        <v>14094</v>
      </c>
      <c r="B937" s="68" t="s">
        <v>6974</v>
      </c>
      <c r="C937" s="2" t="s">
        <v>1</v>
      </c>
      <c r="D937" s="2">
        <v>54</v>
      </c>
      <c r="E937" s="6">
        <v>23967</v>
      </c>
      <c r="F937" s="7">
        <v>44048.559039351851</v>
      </c>
      <c r="G937" s="69" t="s">
        <v>4</v>
      </c>
      <c r="H937" s="68">
        <v>3792</v>
      </c>
      <c r="I937" s="93">
        <f t="shared" si="69"/>
        <v>37.92</v>
      </c>
      <c r="J937" s="93">
        <v>2.39</v>
      </c>
      <c r="K937" s="69">
        <v>100</v>
      </c>
      <c r="L937" s="68">
        <v>482</v>
      </c>
      <c r="M937" s="93">
        <f t="shared" si="70"/>
        <v>4.82</v>
      </c>
      <c r="N937" s="93">
        <v>0.82099999999999995</v>
      </c>
      <c r="O937" s="69">
        <v>100</v>
      </c>
      <c r="P937" s="181">
        <f t="shared" si="71"/>
        <v>7.8672199170124477</v>
      </c>
      <c r="Q937" s="77" t="s">
        <v>1357</v>
      </c>
      <c r="V937" s="84">
        <v>0.41666666666666669</v>
      </c>
      <c r="W937" s="85">
        <v>0.57986111111111105</v>
      </c>
      <c r="X937" s="78">
        <f t="shared" si="73"/>
        <v>0.16319444444444436</v>
      </c>
      <c r="Y937" s="2"/>
    </row>
    <row r="938" spans="1:27" x14ac:dyDescent="0.3">
      <c r="A938" s="183" t="s">
        <v>3388</v>
      </c>
      <c r="B938" s="68" t="s">
        <v>1883</v>
      </c>
      <c r="C938" s="2" t="s">
        <v>1</v>
      </c>
      <c r="D938" s="2">
        <v>39</v>
      </c>
      <c r="E938" s="6">
        <v>29791</v>
      </c>
      <c r="F938" s="7">
        <v>44048.574861111112</v>
      </c>
      <c r="G938" s="69" t="s">
        <v>4</v>
      </c>
      <c r="H938" s="68">
        <v>1265</v>
      </c>
      <c r="I938" s="93">
        <f t="shared" si="69"/>
        <v>12.777777777777779</v>
      </c>
      <c r="J938" s="93">
        <v>1.488</v>
      </c>
      <c r="K938" s="69">
        <v>99</v>
      </c>
      <c r="L938" s="68">
        <v>425</v>
      </c>
      <c r="M938" s="93">
        <f t="shared" si="70"/>
        <v>4.2929292929292933</v>
      </c>
      <c r="N938" s="93">
        <v>0.71799999999999997</v>
      </c>
      <c r="O938" s="69">
        <v>99</v>
      </c>
      <c r="P938" s="181">
        <f t="shared" si="71"/>
        <v>2.9764705882352942</v>
      </c>
      <c r="Q938" s="77" t="s">
        <v>1357</v>
      </c>
      <c r="V938" s="84">
        <v>0.43958333333333338</v>
      </c>
      <c r="W938" s="85">
        <v>0.59375</v>
      </c>
      <c r="X938" s="78">
        <f t="shared" si="73"/>
        <v>0.15416666666666662</v>
      </c>
      <c r="Y938" s="2"/>
    </row>
    <row r="939" spans="1:27" x14ac:dyDescent="0.3">
      <c r="A939" s="183" t="s">
        <v>14095</v>
      </c>
      <c r="B939" s="68" t="s">
        <v>8557</v>
      </c>
      <c r="C939" s="2" t="s">
        <v>1</v>
      </c>
      <c r="D939" s="2">
        <v>59</v>
      </c>
      <c r="E939" s="6">
        <v>22436</v>
      </c>
      <c r="F939" s="7">
        <v>44048.598460648151</v>
      </c>
      <c r="G939" s="69" t="s">
        <v>4</v>
      </c>
      <c r="H939" s="68">
        <v>1903</v>
      </c>
      <c r="I939" s="93">
        <f t="shared" si="69"/>
        <v>19.222222222222221</v>
      </c>
      <c r="J939" s="93">
        <v>1.694</v>
      </c>
      <c r="K939" s="69">
        <v>99</v>
      </c>
      <c r="L939" s="68">
        <v>363</v>
      </c>
      <c r="M939" s="93">
        <f t="shared" si="70"/>
        <v>3.6666666666666665</v>
      </c>
      <c r="N939" s="93">
        <v>0.68500000000000005</v>
      </c>
      <c r="O939" s="69">
        <v>99</v>
      </c>
      <c r="P939" s="181">
        <f t="shared" si="71"/>
        <v>5.2424242424242422</v>
      </c>
      <c r="Q939" s="77" t="s">
        <v>1357</v>
      </c>
      <c r="V939" s="84">
        <v>0.45624999999999999</v>
      </c>
      <c r="W939" s="85">
        <v>0.61111111111111105</v>
      </c>
      <c r="X939" s="78">
        <f t="shared" si="73"/>
        <v>0.15486111111111106</v>
      </c>
      <c r="Y939" s="2"/>
    </row>
    <row r="940" spans="1:27" x14ac:dyDescent="0.3">
      <c r="A940" s="183" t="s">
        <v>14096</v>
      </c>
      <c r="B940" s="68" t="s">
        <v>14097</v>
      </c>
      <c r="C940" s="2" t="s">
        <v>6</v>
      </c>
      <c r="D940" s="2">
        <v>24</v>
      </c>
      <c r="E940" s="6">
        <v>34958</v>
      </c>
      <c r="F940" s="7">
        <v>44048.614884259259</v>
      </c>
      <c r="G940" s="69" t="s">
        <v>4</v>
      </c>
      <c r="H940" s="68">
        <v>675</v>
      </c>
      <c r="I940" s="93">
        <f t="shared" si="69"/>
        <v>6.8181818181818183</v>
      </c>
      <c r="J940" s="93">
        <v>0.85</v>
      </c>
      <c r="K940" s="69">
        <v>99</v>
      </c>
      <c r="L940" s="68">
        <v>267</v>
      </c>
      <c r="M940" s="93">
        <f t="shared" si="70"/>
        <v>2.6969696969696968</v>
      </c>
      <c r="N940" s="93">
        <v>0.61399999999999999</v>
      </c>
      <c r="O940" s="69">
        <v>99</v>
      </c>
      <c r="P940" s="181">
        <f t="shared" si="71"/>
        <v>2.5280898876404496</v>
      </c>
      <c r="Q940" s="77" t="s">
        <v>1357</v>
      </c>
      <c r="V940" s="84">
        <v>0.4597222222222222</v>
      </c>
      <c r="W940" s="85">
        <v>0.63194444444444442</v>
      </c>
      <c r="X940" s="78">
        <f t="shared" si="73"/>
        <v>0.17222222222222222</v>
      </c>
      <c r="Y940" s="2"/>
    </row>
    <row r="941" spans="1:27" x14ac:dyDescent="0.3">
      <c r="A941" s="183" t="s">
        <v>14098</v>
      </c>
      <c r="B941" s="68" t="s">
        <v>8564</v>
      </c>
      <c r="C941" s="2" t="s">
        <v>1</v>
      </c>
      <c r="D941" s="2">
        <v>50</v>
      </c>
      <c r="E941" s="6">
        <v>25430</v>
      </c>
      <c r="F941" s="7">
        <v>44048.634062500001</v>
      </c>
      <c r="G941" s="69" t="s">
        <v>4</v>
      </c>
      <c r="H941" s="68">
        <v>1866</v>
      </c>
      <c r="I941" s="93">
        <f t="shared" si="69"/>
        <v>18.66</v>
      </c>
      <c r="J941" s="93">
        <v>1.603</v>
      </c>
      <c r="K941" s="69">
        <v>100</v>
      </c>
      <c r="L941" s="68">
        <v>447</v>
      </c>
      <c r="M941" s="93">
        <f t="shared" si="70"/>
        <v>4.47</v>
      </c>
      <c r="N941" s="93">
        <v>0.78400000000000003</v>
      </c>
      <c r="O941" s="69">
        <v>100</v>
      </c>
      <c r="P941" s="181">
        <f t="shared" si="71"/>
        <v>4.174496644295302</v>
      </c>
      <c r="Q941" s="77" t="s">
        <v>1357</v>
      </c>
      <c r="V941" s="84">
        <v>0.4826388888888889</v>
      </c>
      <c r="W941" s="85">
        <v>0.64583333333333337</v>
      </c>
      <c r="X941" s="78">
        <f t="shared" si="73"/>
        <v>0.16319444444444448</v>
      </c>
      <c r="Y941" s="2"/>
    </row>
    <row r="942" spans="1:27" x14ac:dyDescent="0.3">
      <c r="A942" s="183" t="s">
        <v>14099</v>
      </c>
      <c r="B942" s="68" t="s">
        <v>14100</v>
      </c>
      <c r="C942" s="2" t="s">
        <v>1</v>
      </c>
      <c r="D942" s="2">
        <v>42</v>
      </c>
      <c r="E942" s="6">
        <v>28505</v>
      </c>
      <c r="F942" s="7">
        <v>44048.649282407408</v>
      </c>
      <c r="G942" s="69" t="s">
        <v>4</v>
      </c>
      <c r="H942" s="68">
        <v>1252</v>
      </c>
      <c r="I942" s="93">
        <f t="shared" si="69"/>
        <v>12.646464646464647</v>
      </c>
      <c r="J942" s="93">
        <v>1.56</v>
      </c>
      <c r="K942" s="69">
        <v>99</v>
      </c>
      <c r="L942" s="68">
        <v>385</v>
      </c>
      <c r="M942" s="93">
        <f t="shared" si="70"/>
        <v>3.8888888888888888</v>
      </c>
      <c r="N942" s="93">
        <v>0.621</v>
      </c>
      <c r="O942" s="69">
        <v>99</v>
      </c>
      <c r="P942" s="181">
        <f t="shared" si="71"/>
        <v>3.2519480519480521</v>
      </c>
      <c r="Q942" s="77" t="s">
        <v>1357</v>
      </c>
      <c r="V942" s="84">
        <v>0.51388888888888895</v>
      </c>
      <c r="W942" s="85">
        <v>0.66666666666666663</v>
      </c>
      <c r="X942" s="78">
        <f t="shared" si="73"/>
        <v>0.15277777777777768</v>
      </c>
      <c r="Y942" s="2"/>
    </row>
    <row r="943" spans="1:27" x14ac:dyDescent="0.3">
      <c r="A943" s="183" t="s">
        <v>14101</v>
      </c>
      <c r="B943" s="68" t="s">
        <v>14102</v>
      </c>
      <c r="C943" s="2" t="s">
        <v>1</v>
      </c>
      <c r="D943" s="2">
        <v>48</v>
      </c>
      <c r="E943" s="6">
        <v>26475</v>
      </c>
      <c r="F943" s="7">
        <v>44048.651678240742</v>
      </c>
      <c r="G943" s="69" t="s">
        <v>4</v>
      </c>
      <c r="H943" s="68">
        <v>1508</v>
      </c>
      <c r="I943" s="93">
        <f t="shared" si="69"/>
        <v>15.232323232323232</v>
      </c>
      <c r="J943" s="93">
        <v>1.2270000000000001</v>
      </c>
      <c r="K943" s="69">
        <v>99</v>
      </c>
      <c r="L943" s="68">
        <v>548</v>
      </c>
      <c r="M943" s="93">
        <f t="shared" si="70"/>
        <v>5.5353535353535355</v>
      </c>
      <c r="N943" s="93">
        <v>0.71899999999999997</v>
      </c>
      <c r="O943" s="69">
        <v>99</v>
      </c>
      <c r="P943" s="181">
        <f t="shared" si="71"/>
        <v>2.7518248175182478</v>
      </c>
      <c r="Q943" s="77" t="s">
        <v>1357</v>
      </c>
      <c r="V943" s="84">
        <v>0.52638888888888891</v>
      </c>
      <c r="W943" s="85">
        <v>0.68055555555555547</v>
      </c>
      <c r="X943" s="78">
        <f t="shared" si="73"/>
        <v>0.15416666666666656</v>
      </c>
      <c r="Y943" s="2"/>
    </row>
    <row r="944" spans="1:27" x14ac:dyDescent="0.3">
      <c r="A944" s="183" t="s">
        <v>2747</v>
      </c>
      <c r="B944" s="68" t="s">
        <v>1612</v>
      </c>
      <c r="C944" s="2" t="s">
        <v>1</v>
      </c>
      <c r="D944" s="2">
        <v>68</v>
      </c>
      <c r="E944" s="6">
        <v>18937</v>
      </c>
      <c r="F944" s="7">
        <v>44049.515486111108</v>
      </c>
      <c r="G944" s="69" t="s">
        <v>4</v>
      </c>
      <c r="H944" s="68">
        <v>2868</v>
      </c>
      <c r="I944" s="93">
        <f t="shared" si="69"/>
        <v>28.68</v>
      </c>
      <c r="J944" s="93">
        <v>1.4630000000000001</v>
      </c>
      <c r="K944" s="69">
        <v>100</v>
      </c>
      <c r="L944" s="68">
        <v>931</v>
      </c>
      <c r="M944" s="93">
        <f t="shared" si="70"/>
        <v>9.31</v>
      </c>
      <c r="N944" s="93">
        <v>1.125</v>
      </c>
      <c r="O944" s="69">
        <v>100</v>
      </c>
      <c r="P944" s="181">
        <f t="shared" si="71"/>
        <v>3.0805585392051555</v>
      </c>
      <c r="Q944" s="77" t="s">
        <v>1357</v>
      </c>
      <c r="V944" s="84">
        <v>0.39999999999999997</v>
      </c>
      <c r="W944" s="85">
        <v>0.54166666666666663</v>
      </c>
      <c r="X944" s="78">
        <f t="shared" si="73"/>
        <v>0.14166666666666666</v>
      </c>
      <c r="Y944" s="2"/>
    </row>
    <row r="945" spans="1:25" x14ac:dyDescent="0.3">
      <c r="A945" s="183" t="s">
        <v>14103</v>
      </c>
      <c r="B945" s="68" t="s">
        <v>7245</v>
      </c>
      <c r="C945" s="2" t="s">
        <v>1</v>
      </c>
      <c r="D945" s="2">
        <v>67</v>
      </c>
      <c r="E945" s="6">
        <v>19567</v>
      </c>
      <c r="F945" s="7">
        <v>44049.567893518521</v>
      </c>
      <c r="G945" s="69" t="s">
        <v>4</v>
      </c>
      <c r="H945" s="68">
        <v>3081</v>
      </c>
      <c r="I945" s="93">
        <f t="shared" si="69"/>
        <v>31.121212121212121</v>
      </c>
      <c r="J945" s="93">
        <v>1.897</v>
      </c>
      <c r="K945" s="69">
        <v>99</v>
      </c>
      <c r="L945" s="68">
        <v>865</v>
      </c>
      <c r="M945" s="93">
        <f t="shared" si="70"/>
        <v>8.737373737373737</v>
      </c>
      <c r="N945" s="93">
        <v>0.69399999999999995</v>
      </c>
      <c r="O945" s="69">
        <v>99</v>
      </c>
      <c r="P945" s="181">
        <f t="shared" si="71"/>
        <v>3.561849710982659</v>
      </c>
      <c r="Q945" s="77" t="s">
        <v>1357</v>
      </c>
      <c r="V945" s="84">
        <v>0.43888888888888888</v>
      </c>
      <c r="W945" s="85">
        <v>0.57777777777777783</v>
      </c>
      <c r="X945" s="78">
        <f t="shared" si="73"/>
        <v>0.13888888888888895</v>
      </c>
      <c r="Y945" s="2"/>
    </row>
    <row r="946" spans="1:25" x14ac:dyDescent="0.3">
      <c r="A946" s="183" t="s">
        <v>5016</v>
      </c>
      <c r="B946" s="68" t="s">
        <v>1143</v>
      </c>
      <c r="C946" s="2" t="s">
        <v>1</v>
      </c>
      <c r="D946" s="2">
        <v>76</v>
      </c>
      <c r="E946" s="6">
        <v>16119</v>
      </c>
      <c r="F946" s="7">
        <v>44049.573750000003</v>
      </c>
      <c r="G946" s="69" t="s">
        <v>4</v>
      </c>
      <c r="H946" s="68">
        <v>4558</v>
      </c>
      <c r="I946" s="93">
        <f t="shared" si="69"/>
        <v>45.58</v>
      </c>
      <c r="J946" s="93">
        <v>3.1819999999999999</v>
      </c>
      <c r="K946" s="69">
        <v>100</v>
      </c>
      <c r="L946" s="68">
        <v>1181</v>
      </c>
      <c r="M946" s="93">
        <f t="shared" si="70"/>
        <v>11.81</v>
      </c>
      <c r="N946" s="93">
        <v>1.4950000000000001</v>
      </c>
      <c r="O946" s="69">
        <v>100</v>
      </c>
      <c r="P946" s="181">
        <f t="shared" si="71"/>
        <v>3.8594411515664686</v>
      </c>
      <c r="Q946" s="77" t="s">
        <v>1357</v>
      </c>
      <c r="V946" s="84">
        <v>0.45555555555555555</v>
      </c>
      <c r="W946" s="85">
        <v>0.59375</v>
      </c>
      <c r="X946" s="78">
        <f t="shared" si="73"/>
        <v>0.13819444444444445</v>
      </c>
      <c r="Y946" s="2"/>
    </row>
    <row r="947" spans="1:25" x14ac:dyDescent="0.3">
      <c r="A947" s="183" t="s">
        <v>14104</v>
      </c>
      <c r="B947" s="68" t="s">
        <v>14105</v>
      </c>
      <c r="C947" s="2" t="s">
        <v>6</v>
      </c>
      <c r="D947" s="2">
        <v>63</v>
      </c>
      <c r="E947" s="6">
        <v>20960</v>
      </c>
      <c r="F947" s="7">
        <v>44049.590682870374</v>
      </c>
      <c r="G947" s="69" t="s">
        <v>4</v>
      </c>
      <c r="H947" s="68">
        <v>1286</v>
      </c>
      <c r="I947" s="93">
        <f t="shared" si="69"/>
        <v>12.86</v>
      </c>
      <c r="J947" s="93">
        <v>1.1459999999999999</v>
      </c>
      <c r="K947" s="69">
        <v>100</v>
      </c>
      <c r="L947" s="68">
        <v>642</v>
      </c>
      <c r="M947" s="93">
        <f t="shared" si="70"/>
        <v>6.42</v>
      </c>
      <c r="N947" s="93">
        <v>0.69899999999999995</v>
      </c>
      <c r="O947" s="69">
        <v>100</v>
      </c>
      <c r="P947" s="181">
        <f t="shared" si="71"/>
        <v>2.0031152647975077</v>
      </c>
      <c r="Q947" s="77" t="s">
        <v>1357</v>
      </c>
      <c r="V947" s="84">
        <v>0.44791666666666669</v>
      </c>
      <c r="W947" s="85">
        <v>0.61111111111111105</v>
      </c>
      <c r="X947" s="78">
        <f t="shared" si="73"/>
        <v>0.16319444444444436</v>
      </c>
      <c r="Y947" s="2"/>
    </row>
    <row r="948" spans="1:25" x14ac:dyDescent="0.3">
      <c r="A948" s="183" t="s">
        <v>14106</v>
      </c>
      <c r="B948" s="68" t="s">
        <v>1479</v>
      </c>
      <c r="C948" s="2" t="s">
        <v>1</v>
      </c>
      <c r="D948" s="2">
        <v>58</v>
      </c>
      <c r="E948" s="6">
        <v>22699</v>
      </c>
      <c r="F948" s="7">
        <v>44049.645914351851</v>
      </c>
      <c r="G948" s="69" t="s">
        <v>4</v>
      </c>
      <c r="H948" s="68">
        <v>3478</v>
      </c>
      <c r="I948" s="93">
        <f t="shared" si="69"/>
        <v>35.131313131313128</v>
      </c>
      <c r="J948" s="93">
        <v>1.861</v>
      </c>
      <c r="K948" s="69">
        <v>99</v>
      </c>
      <c r="L948" s="68">
        <v>1079</v>
      </c>
      <c r="M948" s="93">
        <f t="shared" si="70"/>
        <v>10.8989898989899</v>
      </c>
      <c r="N948" s="93">
        <v>0.88600000000000001</v>
      </c>
      <c r="O948" s="69">
        <v>99</v>
      </c>
      <c r="P948" s="181">
        <f t="shared" si="71"/>
        <v>3.223354958294717</v>
      </c>
      <c r="Q948" s="77" t="s">
        <v>1357</v>
      </c>
      <c r="V948" s="84">
        <v>0.50763888888888886</v>
      </c>
      <c r="W948" s="85">
        <v>0.66666666666666663</v>
      </c>
      <c r="X948" s="78">
        <f t="shared" si="73"/>
        <v>0.15902777777777777</v>
      </c>
      <c r="Y948" s="2"/>
    </row>
    <row r="949" spans="1:25" x14ac:dyDescent="0.3">
      <c r="A949" s="183" t="s">
        <v>14107</v>
      </c>
      <c r="B949" s="68" t="s">
        <v>9100</v>
      </c>
      <c r="C949" s="2" t="s">
        <v>6</v>
      </c>
      <c r="D949" s="2">
        <v>70</v>
      </c>
      <c r="E949" s="6">
        <v>18439</v>
      </c>
      <c r="F949" s="7">
        <v>44050.505578703705</v>
      </c>
      <c r="G949" s="69" t="s">
        <v>4</v>
      </c>
      <c r="H949" s="68">
        <v>1911</v>
      </c>
      <c r="I949" s="93">
        <f t="shared" si="69"/>
        <v>19.303030303030305</v>
      </c>
      <c r="J949" s="93">
        <v>1.4319999999999999</v>
      </c>
      <c r="K949" s="69">
        <v>99</v>
      </c>
      <c r="L949" s="68">
        <v>451</v>
      </c>
      <c r="M949" s="93">
        <f t="shared" si="70"/>
        <v>4.5555555555555554</v>
      </c>
      <c r="N949" s="93">
        <v>0.97099999999999997</v>
      </c>
      <c r="O949" s="69">
        <v>99</v>
      </c>
      <c r="P949" s="181">
        <f t="shared" si="71"/>
        <v>4.237250554323726</v>
      </c>
      <c r="Q949" s="77" t="s">
        <v>1357</v>
      </c>
      <c r="V949" s="84">
        <v>0.37291666666666662</v>
      </c>
      <c r="W949" s="85">
        <v>0.52083333333333337</v>
      </c>
      <c r="X949" s="78">
        <f t="shared" si="73"/>
        <v>0.14791666666666675</v>
      </c>
      <c r="Y949" s="2"/>
    </row>
    <row r="950" spans="1:25" x14ac:dyDescent="0.3">
      <c r="A950" s="183" t="s">
        <v>14108</v>
      </c>
      <c r="B950" s="68" t="s">
        <v>64</v>
      </c>
      <c r="C950" s="2" t="s">
        <v>1</v>
      </c>
      <c r="D950" s="2">
        <v>48</v>
      </c>
      <c r="E950" s="6">
        <v>26386</v>
      </c>
      <c r="F950" s="7">
        <v>44050.519872685189</v>
      </c>
      <c r="G950" s="69" t="s">
        <v>4</v>
      </c>
      <c r="H950" s="68">
        <v>1609</v>
      </c>
      <c r="I950" s="93">
        <f t="shared" si="69"/>
        <v>16.252525252525253</v>
      </c>
      <c r="J950" s="93">
        <v>1.6120000000000001</v>
      </c>
      <c r="K950" s="69">
        <v>99</v>
      </c>
      <c r="L950" s="68">
        <v>544</v>
      </c>
      <c r="M950" s="93">
        <f t="shared" si="70"/>
        <v>5.4949494949494948</v>
      </c>
      <c r="N950" s="93">
        <v>0.86199999999999999</v>
      </c>
      <c r="O950" s="69">
        <v>99</v>
      </c>
      <c r="P950" s="181">
        <f t="shared" si="71"/>
        <v>2.9577205882352944</v>
      </c>
      <c r="Q950" s="77" t="s">
        <v>1357</v>
      </c>
      <c r="V950" s="84">
        <v>0.39930555555555558</v>
      </c>
      <c r="W950" s="85">
        <v>0.53472222222222221</v>
      </c>
      <c r="X950" s="78">
        <f t="shared" si="73"/>
        <v>0.13541666666666663</v>
      </c>
      <c r="Y950" s="2"/>
    </row>
    <row r="951" spans="1:25" x14ac:dyDescent="0.3">
      <c r="A951" s="183" t="s">
        <v>14109</v>
      </c>
      <c r="B951" s="68" t="s">
        <v>1392</v>
      </c>
      <c r="C951" s="2" t="s">
        <v>1</v>
      </c>
      <c r="D951" s="2">
        <v>47</v>
      </c>
      <c r="E951" s="6">
        <v>26769</v>
      </c>
      <c r="F951" s="7">
        <v>44050.531412037039</v>
      </c>
      <c r="G951" s="69" t="s">
        <v>4</v>
      </c>
      <c r="H951" s="68">
        <v>1681</v>
      </c>
      <c r="I951" s="93">
        <f t="shared" si="69"/>
        <v>16.979797979797979</v>
      </c>
      <c r="J951" s="93">
        <v>1.5840000000000001</v>
      </c>
      <c r="K951" s="69">
        <v>99</v>
      </c>
      <c r="L951" s="68">
        <v>442</v>
      </c>
      <c r="M951" s="93">
        <f t="shared" si="70"/>
        <v>4.4646464646464645</v>
      </c>
      <c r="N951" s="93">
        <v>0.81200000000000006</v>
      </c>
      <c r="O951" s="69">
        <v>99</v>
      </c>
      <c r="P951" s="181">
        <f t="shared" si="71"/>
        <v>3.8031674208144794</v>
      </c>
      <c r="Q951" s="77" t="s">
        <v>1357</v>
      </c>
      <c r="V951" s="84">
        <v>0.3923611111111111</v>
      </c>
      <c r="W951" s="85">
        <v>0.54305555555555551</v>
      </c>
      <c r="X951" s="78">
        <f t="shared" si="73"/>
        <v>0.15069444444444441</v>
      </c>
      <c r="Y951" s="2"/>
    </row>
    <row r="952" spans="1:25" x14ac:dyDescent="0.3">
      <c r="A952" s="183" t="s">
        <v>14110</v>
      </c>
      <c r="B952" s="68" t="s">
        <v>14111</v>
      </c>
      <c r="C952" s="2" t="s">
        <v>1</v>
      </c>
      <c r="D952" s="2">
        <v>37</v>
      </c>
      <c r="E952" s="6">
        <v>30376</v>
      </c>
      <c r="F952" s="7">
        <v>44050.543009259258</v>
      </c>
      <c r="G952" s="69" t="s">
        <v>4</v>
      </c>
      <c r="H952" s="68">
        <v>2163</v>
      </c>
      <c r="I952" s="93">
        <f t="shared" si="69"/>
        <v>21.848484848484848</v>
      </c>
      <c r="J952" s="93">
        <v>2.5649999999999999</v>
      </c>
      <c r="K952" s="69">
        <v>99</v>
      </c>
      <c r="L952" s="68">
        <v>630</v>
      </c>
      <c r="M952" s="93">
        <f t="shared" si="70"/>
        <v>6.3636363636363633</v>
      </c>
      <c r="N952" s="93">
        <v>0.749</v>
      </c>
      <c r="O952" s="69">
        <v>99</v>
      </c>
      <c r="P952" s="181">
        <f t="shared" si="71"/>
        <v>3.4333333333333336</v>
      </c>
      <c r="Q952" s="77" t="s">
        <v>1357</v>
      </c>
      <c r="V952" s="84">
        <v>0.44444444444444442</v>
      </c>
      <c r="W952" s="85">
        <v>0.55555555555555558</v>
      </c>
      <c r="X952" s="78">
        <f t="shared" si="73"/>
        <v>0.11111111111111116</v>
      </c>
      <c r="Y952" s="2"/>
    </row>
    <row r="953" spans="1:25" x14ac:dyDescent="0.3">
      <c r="A953" s="183" t="s">
        <v>14112</v>
      </c>
      <c r="B953" s="68" t="s">
        <v>1567</v>
      </c>
      <c r="C953" s="2" t="s">
        <v>1</v>
      </c>
      <c r="D953" s="2">
        <v>73</v>
      </c>
      <c r="E953" s="6">
        <v>17155</v>
      </c>
      <c r="F953" s="7">
        <v>44050.559421296297</v>
      </c>
      <c r="G953" s="69" t="s">
        <v>4</v>
      </c>
      <c r="H953" s="68">
        <v>2630</v>
      </c>
      <c r="I953" s="93">
        <f t="shared" si="69"/>
        <v>26.565656565656564</v>
      </c>
      <c r="J953" s="93">
        <v>1.756</v>
      </c>
      <c r="K953" s="69">
        <v>99</v>
      </c>
      <c r="L953" s="68">
        <v>1026</v>
      </c>
      <c r="M953" s="93">
        <f t="shared" si="70"/>
        <v>10.363636363636363</v>
      </c>
      <c r="N953" s="93">
        <v>1.2889999999999999</v>
      </c>
      <c r="O953" s="69">
        <v>99</v>
      </c>
      <c r="P953" s="181">
        <f t="shared" si="71"/>
        <v>2.5633528265107213</v>
      </c>
      <c r="Q953" s="77" t="s">
        <v>1357</v>
      </c>
      <c r="V953" s="84">
        <v>0.45555555555555555</v>
      </c>
      <c r="W953" s="85">
        <v>0.58333333333333337</v>
      </c>
      <c r="X953" s="78">
        <f t="shared" si="73"/>
        <v>0.12777777777777782</v>
      </c>
      <c r="Y953" s="2"/>
    </row>
    <row r="954" spans="1:25" x14ac:dyDescent="0.3">
      <c r="A954" s="183" t="s">
        <v>14113</v>
      </c>
      <c r="B954" s="68" t="s">
        <v>14114</v>
      </c>
      <c r="C954" s="2" t="s">
        <v>6</v>
      </c>
      <c r="D954" s="2">
        <v>62</v>
      </c>
      <c r="E954" s="6">
        <v>21403</v>
      </c>
      <c r="F954" s="7">
        <v>44050.613865740743</v>
      </c>
      <c r="G954" s="69" t="s">
        <v>4</v>
      </c>
      <c r="H954" s="68">
        <v>2356</v>
      </c>
      <c r="I954" s="93">
        <f t="shared" si="69"/>
        <v>23.56</v>
      </c>
      <c r="J954" s="93">
        <v>1.9810000000000001</v>
      </c>
      <c r="K954" s="69">
        <v>100</v>
      </c>
      <c r="L954" s="68">
        <v>768</v>
      </c>
      <c r="M954" s="93">
        <f t="shared" si="70"/>
        <v>7.68</v>
      </c>
      <c r="N954" s="93">
        <v>1.0429999999999999</v>
      </c>
      <c r="O954" s="69">
        <v>100</v>
      </c>
      <c r="P954" s="181">
        <f t="shared" si="71"/>
        <v>3.0677083333333335</v>
      </c>
      <c r="Q954" s="77" t="s">
        <v>1357</v>
      </c>
      <c r="V954" s="84">
        <v>0.50347222222222221</v>
      </c>
      <c r="W954" s="85">
        <v>0.65277777777777779</v>
      </c>
      <c r="X954" s="78">
        <f t="shared" si="73"/>
        <v>0.14930555555555558</v>
      </c>
      <c r="Y954" s="2"/>
    </row>
    <row r="955" spans="1:25" x14ac:dyDescent="0.3">
      <c r="A955" s="183" t="s">
        <v>6867</v>
      </c>
      <c r="B955" s="68" t="s">
        <v>23</v>
      </c>
      <c r="C955" s="2" t="s">
        <v>1</v>
      </c>
      <c r="D955" s="2">
        <v>62</v>
      </c>
      <c r="E955" s="6">
        <v>21186</v>
      </c>
      <c r="F955" s="7">
        <v>44050.63658564815</v>
      </c>
      <c r="G955" s="69" t="s">
        <v>4</v>
      </c>
      <c r="H955" s="68">
        <v>3195</v>
      </c>
      <c r="I955" s="93">
        <f t="shared" si="69"/>
        <v>32.272727272727273</v>
      </c>
      <c r="J955" s="93">
        <v>2.6139999999999999</v>
      </c>
      <c r="K955" s="69">
        <v>99</v>
      </c>
      <c r="L955" s="68">
        <v>900</v>
      </c>
      <c r="M955" s="93">
        <f t="shared" si="70"/>
        <v>9.0909090909090917</v>
      </c>
      <c r="N955" s="93">
        <v>1.512</v>
      </c>
      <c r="O955" s="69">
        <v>99</v>
      </c>
      <c r="P955" s="181">
        <f t="shared" si="71"/>
        <v>3.55</v>
      </c>
      <c r="Q955" s="77" t="s">
        <v>1357</v>
      </c>
      <c r="V955" s="84">
        <v>0.50486111111111109</v>
      </c>
      <c r="W955" s="85">
        <v>0.66666666666666663</v>
      </c>
      <c r="X955" s="78">
        <f t="shared" si="73"/>
        <v>0.16180555555555554</v>
      </c>
      <c r="Y955" s="2"/>
    </row>
    <row r="956" spans="1:25" x14ac:dyDescent="0.3">
      <c r="A956" s="183" t="s">
        <v>3310</v>
      </c>
      <c r="B956" s="68" t="s">
        <v>1817</v>
      </c>
      <c r="C956" s="2" t="s">
        <v>1</v>
      </c>
      <c r="D956" s="2">
        <v>65</v>
      </c>
      <c r="E956" s="6">
        <v>20261</v>
      </c>
      <c r="F956" s="7">
        <v>44053.568379629629</v>
      </c>
      <c r="G956" s="69" t="s">
        <v>4</v>
      </c>
      <c r="H956" s="68">
        <v>2681</v>
      </c>
      <c r="I956" s="93">
        <f t="shared" si="69"/>
        <v>26.81</v>
      </c>
      <c r="J956" s="93">
        <v>1.9630000000000001</v>
      </c>
      <c r="K956" s="69">
        <v>100</v>
      </c>
      <c r="L956" s="68">
        <v>585</v>
      </c>
      <c r="M956" s="93">
        <f t="shared" si="70"/>
        <v>5.85</v>
      </c>
      <c r="N956" s="93">
        <v>0.86899999999999999</v>
      </c>
      <c r="O956" s="69">
        <v>100</v>
      </c>
      <c r="P956" s="181">
        <f t="shared" si="71"/>
        <v>4.5829059829059826</v>
      </c>
      <c r="Q956" s="77" t="s">
        <v>1357</v>
      </c>
      <c r="V956" s="84">
        <v>0.43541666666666662</v>
      </c>
      <c r="W956" s="85">
        <v>0.57986111111111105</v>
      </c>
      <c r="X956" s="78">
        <f t="shared" si="73"/>
        <v>0.14444444444444443</v>
      </c>
      <c r="Y956" s="2"/>
    </row>
    <row r="957" spans="1:25" x14ac:dyDescent="0.3">
      <c r="A957" s="183" t="s">
        <v>14115</v>
      </c>
      <c r="B957" s="68" t="s">
        <v>609</v>
      </c>
      <c r="C957" s="2" t="s">
        <v>1</v>
      </c>
      <c r="D957" s="2">
        <v>69</v>
      </c>
      <c r="E957" s="6">
        <v>18671</v>
      </c>
      <c r="F957" s="7">
        <v>44053.615057870367</v>
      </c>
      <c r="G957" s="69" t="s">
        <v>4</v>
      </c>
      <c r="H957" s="68">
        <v>1295</v>
      </c>
      <c r="I957" s="93">
        <f t="shared" si="69"/>
        <v>13.080808080808081</v>
      </c>
      <c r="J957" s="93">
        <v>1.0369999999999999</v>
      </c>
      <c r="K957" s="69">
        <v>99</v>
      </c>
      <c r="L957" s="68">
        <v>286</v>
      </c>
      <c r="M957" s="93">
        <f t="shared" si="70"/>
        <v>2.8888888888888888</v>
      </c>
      <c r="N957" s="93">
        <v>0.621</v>
      </c>
      <c r="O957" s="69">
        <v>99</v>
      </c>
      <c r="P957" s="181">
        <f t="shared" si="71"/>
        <v>4.5279720279720284</v>
      </c>
      <c r="Q957" s="77" t="s">
        <v>1357</v>
      </c>
      <c r="V957" s="84">
        <v>0.44166666666666665</v>
      </c>
      <c r="W957" s="85">
        <v>0.63194444444444442</v>
      </c>
      <c r="X957" s="78">
        <f t="shared" si="73"/>
        <v>0.19027777777777777</v>
      </c>
      <c r="Y957" s="2"/>
    </row>
    <row r="958" spans="1:25" x14ac:dyDescent="0.3">
      <c r="A958" s="183" t="s">
        <v>14116</v>
      </c>
      <c r="B958" s="68" t="s">
        <v>14117</v>
      </c>
      <c r="C958" s="2" t="s">
        <v>1</v>
      </c>
      <c r="D958" s="2">
        <v>62</v>
      </c>
      <c r="E958" s="6">
        <v>21260</v>
      </c>
      <c r="F958" s="7">
        <v>44053.660219907404</v>
      </c>
      <c r="G958" s="69" t="s">
        <v>4</v>
      </c>
      <c r="H958" s="68">
        <v>3430</v>
      </c>
      <c r="I958" s="93">
        <f t="shared" si="69"/>
        <v>34.646464646464644</v>
      </c>
      <c r="J958" s="93">
        <v>3.9260000000000002</v>
      </c>
      <c r="K958" s="69">
        <v>99</v>
      </c>
      <c r="L958" s="68">
        <v>845</v>
      </c>
      <c r="M958" s="93">
        <f t="shared" si="70"/>
        <v>8.5353535353535346</v>
      </c>
      <c r="N958" s="93">
        <v>1.0720000000000001</v>
      </c>
      <c r="O958" s="69">
        <v>99</v>
      </c>
      <c r="P958" s="181">
        <f t="shared" si="71"/>
        <v>4.059171597633136</v>
      </c>
      <c r="Q958" s="77" t="s">
        <v>1357</v>
      </c>
      <c r="V958" s="84">
        <v>0.50972222222222219</v>
      </c>
      <c r="W958" s="85">
        <v>0.66666666666666663</v>
      </c>
      <c r="X958" s="78">
        <f t="shared" si="73"/>
        <v>0.15694444444444444</v>
      </c>
      <c r="Y958" s="2"/>
    </row>
    <row r="959" spans="1:25" x14ac:dyDescent="0.3">
      <c r="A959" s="183" t="s">
        <v>14118</v>
      </c>
      <c r="B959" s="68" t="s">
        <v>14119</v>
      </c>
      <c r="C959" s="2" t="s">
        <v>1</v>
      </c>
      <c r="D959" s="2">
        <v>65</v>
      </c>
      <c r="E959" s="6">
        <v>20005</v>
      </c>
      <c r="F959" s="7">
        <v>44053.666875000003</v>
      </c>
      <c r="G959" s="69" t="s">
        <v>4</v>
      </c>
      <c r="H959" s="68">
        <v>1627</v>
      </c>
      <c r="I959" s="93">
        <f t="shared" si="69"/>
        <v>16.434343434343436</v>
      </c>
      <c r="J959" s="93">
        <v>1.135</v>
      </c>
      <c r="K959" s="69">
        <v>99</v>
      </c>
      <c r="L959" s="68">
        <v>518</v>
      </c>
      <c r="M959" s="93">
        <f t="shared" si="70"/>
        <v>5.2323232323232327</v>
      </c>
      <c r="N959" s="93">
        <v>0.78</v>
      </c>
      <c r="O959" s="69">
        <v>99</v>
      </c>
      <c r="P959" s="181">
        <f t="shared" si="71"/>
        <v>3.140926640926641</v>
      </c>
      <c r="Q959" s="77" t="s">
        <v>1357</v>
      </c>
      <c r="V959" s="84">
        <v>0.51736111111111105</v>
      </c>
      <c r="W959" s="85">
        <v>0.67499999999999993</v>
      </c>
      <c r="X959" s="78">
        <f t="shared" si="73"/>
        <v>0.15763888888888888</v>
      </c>
    </row>
    <row r="960" spans="1:25" x14ac:dyDescent="0.3">
      <c r="A960" s="183" t="s">
        <v>14120</v>
      </c>
      <c r="B960" s="68" t="s">
        <v>4711</v>
      </c>
      <c r="C960" s="2" t="s">
        <v>1</v>
      </c>
      <c r="D960" s="2">
        <v>50</v>
      </c>
      <c r="E960" s="6">
        <v>25783</v>
      </c>
      <c r="F960" s="7">
        <v>44053.68445601852</v>
      </c>
      <c r="G960" s="69" t="s">
        <v>4</v>
      </c>
      <c r="H960" s="68">
        <v>1922</v>
      </c>
      <c r="I960" s="93">
        <f t="shared" si="69"/>
        <v>19.414141414141415</v>
      </c>
      <c r="J960" s="93">
        <v>1.498</v>
      </c>
      <c r="K960" s="69">
        <v>99</v>
      </c>
      <c r="L960" s="68">
        <v>542</v>
      </c>
      <c r="M960" s="93">
        <f t="shared" si="70"/>
        <v>5.4747474747474749</v>
      </c>
      <c r="N960" s="93">
        <v>0.57799999999999996</v>
      </c>
      <c r="O960" s="69">
        <v>99</v>
      </c>
      <c r="P960" s="181">
        <f t="shared" si="71"/>
        <v>3.5461254612546127</v>
      </c>
      <c r="Q960" s="77" t="s">
        <v>1357</v>
      </c>
      <c r="V960" s="84">
        <v>0.55555555555555558</v>
      </c>
      <c r="W960" s="85">
        <v>0.69097222222222221</v>
      </c>
      <c r="X960" s="78">
        <f t="shared" si="73"/>
        <v>0.13541666666666663</v>
      </c>
    </row>
    <row r="961" spans="1:24" x14ac:dyDescent="0.3">
      <c r="A961" s="183" t="s">
        <v>14121</v>
      </c>
      <c r="B961" s="68" t="s">
        <v>14122</v>
      </c>
      <c r="C961" s="2" t="s">
        <v>6</v>
      </c>
      <c r="D961" s="2">
        <v>54</v>
      </c>
      <c r="E961" s="6">
        <v>24260</v>
      </c>
      <c r="F961" s="7">
        <v>44054.509131944447</v>
      </c>
      <c r="G961" s="69" t="s">
        <v>4</v>
      </c>
      <c r="H961" s="68">
        <v>4759</v>
      </c>
      <c r="I961" s="93">
        <f t="shared" si="69"/>
        <v>48.070707070707073</v>
      </c>
      <c r="J961" s="93">
        <v>8.5920000000000005</v>
      </c>
      <c r="K961" s="69">
        <v>99</v>
      </c>
      <c r="L961" s="68">
        <v>370</v>
      </c>
      <c r="M961" s="93">
        <f t="shared" si="70"/>
        <v>3.7373737373737375</v>
      </c>
      <c r="N961" s="93">
        <v>0.64800000000000002</v>
      </c>
      <c r="O961" s="69">
        <v>99</v>
      </c>
      <c r="P961" s="181">
        <f t="shared" si="71"/>
        <v>12.862162162162162</v>
      </c>
      <c r="Q961" s="77" t="s">
        <v>1357</v>
      </c>
      <c r="V961" s="84">
        <v>0.37708333333333338</v>
      </c>
      <c r="W961" s="85">
        <v>0.51736111111111105</v>
      </c>
      <c r="X961" s="78">
        <f t="shared" si="73"/>
        <v>0.14027777777777767</v>
      </c>
    </row>
    <row r="962" spans="1:24" x14ac:dyDescent="0.3">
      <c r="A962" s="183" t="s">
        <v>2926</v>
      </c>
      <c r="B962" s="68" t="s">
        <v>54</v>
      </c>
      <c r="C962" s="2" t="s">
        <v>1</v>
      </c>
      <c r="D962" s="2">
        <v>49</v>
      </c>
      <c r="E962" s="6">
        <v>26147</v>
      </c>
      <c r="F962" s="7">
        <v>44054.567685185182</v>
      </c>
      <c r="G962" s="69" t="s">
        <v>4</v>
      </c>
      <c r="H962" s="68">
        <v>1975</v>
      </c>
      <c r="I962" s="93">
        <f t="shared" si="69"/>
        <v>19.949494949494948</v>
      </c>
      <c r="J962" s="93">
        <v>2.0670000000000002</v>
      </c>
      <c r="K962" s="69">
        <v>99</v>
      </c>
      <c r="L962" s="68">
        <v>365</v>
      </c>
      <c r="M962" s="93">
        <f t="shared" si="70"/>
        <v>3.6868686868686869</v>
      </c>
      <c r="N962" s="93">
        <v>0.69499999999999995</v>
      </c>
      <c r="O962" s="69">
        <v>99</v>
      </c>
      <c r="P962" s="181">
        <f t="shared" si="71"/>
        <v>5.4109589041095889</v>
      </c>
      <c r="Q962" s="77" t="s">
        <v>1357</v>
      </c>
      <c r="V962" s="84">
        <v>0.42638888888888887</v>
      </c>
      <c r="W962" s="85">
        <v>0.58680555555555558</v>
      </c>
      <c r="X962" s="78">
        <f t="shared" si="73"/>
        <v>0.16041666666666671</v>
      </c>
    </row>
    <row r="963" spans="1:24" x14ac:dyDescent="0.3">
      <c r="A963" s="183" t="s">
        <v>14123</v>
      </c>
      <c r="B963" s="68" t="s">
        <v>14124</v>
      </c>
      <c r="C963" s="2" t="s">
        <v>6</v>
      </c>
      <c r="D963" s="2">
        <v>62</v>
      </c>
      <c r="E963" s="6">
        <v>21264</v>
      </c>
      <c r="F963" s="7">
        <v>44054.586365740739</v>
      </c>
      <c r="G963" s="69" t="s">
        <v>4</v>
      </c>
      <c r="H963" s="68">
        <v>760</v>
      </c>
      <c r="I963" s="93">
        <f t="shared" ref="I963:I1026" si="74">H963/K963</f>
        <v>7.6</v>
      </c>
      <c r="J963" s="93">
        <v>0.62</v>
      </c>
      <c r="K963" s="69">
        <v>100</v>
      </c>
      <c r="L963" s="68">
        <v>361</v>
      </c>
      <c r="M963" s="93">
        <f t="shared" ref="M963:M1026" si="75">L963/O963</f>
        <v>3.61</v>
      </c>
      <c r="N963" s="93">
        <v>0.49</v>
      </c>
      <c r="O963" s="69">
        <v>100</v>
      </c>
      <c r="P963" s="181">
        <f t="shared" ref="P963:P1026" si="76">I963/M963</f>
        <v>2.1052631578947367</v>
      </c>
      <c r="Q963" s="77" t="s">
        <v>1357</v>
      </c>
      <c r="V963" s="84">
        <v>0.43402777777777773</v>
      </c>
      <c r="W963" s="85">
        <v>0.6</v>
      </c>
      <c r="X963" s="78">
        <f t="shared" si="73"/>
        <v>0.16597222222222224</v>
      </c>
    </row>
    <row r="964" spans="1:24" x14ac:dyDescent="0.3">
      <c r="A964" s="183" t="s">
        <v>14125</v>
      </c>
      <c r="B964" s="68" t="s">
        <v>8756</v>
      </c>
      <c r="C964" s="2" t="s">
        <v>1</v>
      </c>
      <c r="D964" s="2">
        <v>52</v>
      </c>
      <c r="E964" s="6">
        <v>24808</v>
      </c>
      <c r="F964" s="7">
        <v>44054.596782407411</v>
      </c>
      <c r="G964" s="69" t="s">
        <v>4</v>
      </c>
      <c r="H964" s="68">
        <v>1810</v>
      </c>
      <c r="I964" s="93">
        <f t="shared" si="74"/>
        <v>18.100000000000001</v>
      </c>
      <c r="J964" s="93">
        <v>1.661</v>
      </c>
      <c r="K964" s="69">
        <v>100</v>
      </c>
      <c r="L964" s="68">
        <v>398</v>
      </c>
      <c r="M964" s="93">
        <f t="shared" si="75"/>
        <v>3.98</v>
      </c>
      <c r="N964" s="93">
        <v>0.69599999999999995</v>
      </c>
      <c r="O964" s="69">
        <v>100</v>
      </c>
      <c r="P964" s="181">
        <f t="shared" si="76"/>
        <v>4.5477386934673367</v>
      </c>
      <c r="Q964" s="77" t="s">
        <v>1357</v>
      </c>
      <c r="V964" s="84">
        <v>0.4770833333333333</v>
      </c>
      <c r="W964" s="85">
        <v>0.625</v>
      </c>
      <c r="X964" s="78">
        <f t="shared" si="73"/>
        <v>0.1479166666666667</v>
      </c>
    </row>
    <row r="965" spans="1:24" x14ac:dyDescent="0.3">
      <c r="A965" s="183" t="s">
        <v>14126</v>
      </c>
      <c r="B965" s="68" t="s">
        <v>475</v>
      </c>
      <c r="C965" s="2" t="s">
        <v>1</v>
      </c>
      <c r="D965" s="2">
        <v>61</v>
      </c>
      <c r="E965" s="6">
        <v>21694</v>
      </c>
      <c r="F965" s="7">
        <v>44054.606400462966</v>
      </c>
      <c r="G965" s="69" t="s">
        <v>4</v>
      </c>
      <c r="H965" s="68">
        <v>3154</v>
      </c>
      <c r="I965" s="93">
        <f t="shared" si="74"/>
        <v>31.54</v>
      </c>
      <c r="J965" s="93">
        <v>2.544</v>
      </c>
      <c r="K965" s="69">
        <v>100</v>
      </c>
      <c r="L965" s="68">
        <v>904</v>
      </c>
      <c r="M965" s="93">
        <f t="shared" si="75"/>
        <v>9.0399999999999991</v>
      </c>
      <c r="N965" s="93">
        <v>0.88700000000000001</v>
      </c>
      <c r="O965" s="69">
        <v>100</v>
      </c>
      <c r="P965" s="181">
        <f t="shared" si="76"/>
        <v>3.4889380530973453</v>
      </c>
      <c r="Q965" s="77" t="s">
        <v>1357</v>
      </c>
      <c r="V965" s="84">
        <v>0.48125000000000001</v>
      </c>
      <c r="W965" s="85">
        <v>0.61458333333333337</v>
      </c>
      <c r="X965" s="78">
        <f t="shared" si="73"/>
        <v>0.13333333333333336</v>
      </c>
    </row>
    <row r="966" spans="1:24" x14ac:dyDescent="0.3">
      <c r="A966" s="183" t="s">
        <v>6871</v>
      </c>
      <c r="B966" s="68" t="s">
        <v>6872</v>
      </c>
      <c r="C966" s="2" t="s">
        <v>1</v>
      </c>
      <c r="D966" s="2">
        <v>49</v>
      </c>
      <c r="E966" s="6">
        <v>25813</v>
      </c>
      <c r="F966" s="7">
        <v>44054.622766203705</v>
      </c>
      <c r="G966" s="69" t="s">
        <v>4</v>
      </c>
      <c r="H966" s="68">
        <v>2734</v>
      </c>
      <c r="I966" s="93">
        <f t="shared" si="74"/>
        <v>27.616161616161616</v>
      </c>
      <c r="J966" s="93">
        <v>2.444</v>
      </c>
      <c r="K966" s="69">
        <v>99</v>
      </c>
      <c r="L966" s="68">
        <v>523</v>
      </c>
      <c r="M966" s="93">
        <f t="shared" si="75"/>
        <v>5.2828282828282829</v>
      </c>
      <c r="N966" s="93">
        <v>0.71499999999999997</v>
      </c>
      <c r="O966" s="69">
        <v>99</v>
      </c>
      <c r="P966" s="181">
        <f t="shared" si="76"/>
        <v>5.227533460803059</v>
      </c>
      <c r="Q966" s="77" t="s">
        <v>1357</v>
      </c>
      <c r="V966" s="84">
        <v>0.48680555555555555</v>
      </c>
      <c r="W966" s="85">
        <v>0.64930555555555558</v>
      </c>
      <c r="X966" s="78">
        <f t="shared" si="73"/>
        <v>0.16250000000000003</v>
      </c>
    </row>
    <row r="967" spans="1:24" x14ac:dyDescent="0.3">
      <c r="A967" s="183" t="s">
        <v>4612</v>
      </c>
      <c r="B967" s="68" t="s">
        <v>4613</v>
      </c>
      <c r="C967" s="2" t="s">
        <v>1</v>
      </c>
      <c r="D967" s="2">
        <v>48</v>
      </c>
      <c r="E967" s="6">
        <v>26269</v>
      </c>
      <c r="F967" s="7">
        <v>44054.633784722224</v>
      </c>
      <c r="G967" s="69" t="s">
        <v>4</v>
      </c>
      <c r="H967" s="68">
        <v>2723</v>
      </c>
      <c r="I967" s="93">
        <f t="shared" si="74"/>
        <v>27.23</v>
      </c>
      <c r="J967" s="93">
        <v>1.7689999999999999</v>
      </c>
      <c r="K967" s="69">
        <v>100</v>
      </c>
      <c r="L967" s="68">
        <v>377</v>
      </c>
      <c r="M967" s="93">
        <f t="shared" si="75"/>
        <v>3.77</v>
      </c>
      <c r="N967" s="93">
        <v>0.48899999999999999</v>
      </c>
      <c r="O967" s="69">
        <v>100</v>
      </c>
      <c r="P967" s="181">
        <f t="shared" si="76"/>
        <v>7.2228116710875332</v>
      </c>
      <c r="Q967" s="77" t="s">
        <v>1357</v>
      </c>
      <c r="V967" s="84">
        <v>0.4993055555555555</v>
      </c>
      <c r="W967" s="85">
        <v>0.63958333333333328</v>
      </c>
      <c r="X967" s="78">
        <f t="shared" si="73"/>
        <v>0.14027777777777778</v>
      </c>
    </row>
    <row r="968" spans="1:24" x14ac:dyDescent="0.3">
      <c r="A968" s="183" t="s">
        <v>14127</v>
      </c>
      <c r="B968" s="68" t="s">
        <v>14128</v>
      </c>
      <c r="C968" s="2" t="s">
        <v>1</v>
      </c>
      <c r="D968" s="2">
        <v>58</v>
      </c>
      <c r="E968" s="6">
        <v>22859</v>
      </c>
      <c r="F968" s="7">
        <v>44054.655416666668</v>
      </c>
      <c r="G968" s="69" t="s">
        <v>4</v>
      </c>
      <c r="H968" s="68">
        <v>3589</v>
      </c>
      <c r="I968" s="93">
        <f t="shared" si="74"/>
        <v>35.89</v>
      </c>
      <c r="J968" s="93">
        <v>2.5779999999999998</v>
      </c>
      <c r="K968" s="69">
        <v>100</v>
      </c>
      <c r="L968" s="68">
        <v>499</v>
      </c>
      <c r="M968" s="93">
        <f t="shared" si="75"/>
        <v>4.99</v>
      </c>
      <c r="N968" s="93">
        <v>0.81</v>
      </c>
      <c r="O968" s="69">
        <v>100</v>
      </c>
      <c r="P968" s="181">
        <f t="shared" si="76"/>
        <v>7.1923847695390783</v>
      </c>
      <c r="Q968" s="77" t="s">
        <v>1357</v>
      </c>
      <c r="V968" s="84">
        <v>0.52569444444444446</v>
      </c>
      <c r="W968" s="85">
        <v>0.66249999999999998</v>
      </c>
      <c r="X968" s="78">
        <f t="shared" si="73"/>
        <v>0.13680555555555551</v>
      </c>
    </row>
    <row r="969" spans="1:24" x14ac:dyDescent="0.3">
      <c r="A969" s="183" t="s">
        <v>14129</v>
      </c>
      <c r="B969" s="68" t="s">
        <v>14130</v>
      </c>
      <c r="C969" s="2" t="s">
        <v>6</v>
      </c>
      <c r="D969" s="2">
        <v>41</v>
      </c>
      <c r="E969" s="6">
        <v>28915</v>
      </c>
      <c r="F969" s="7">
        <v>44054.666678240741</v>
      </c>
      <c r="G969" s="69" t="s">
        <v>4</v>
      </c>
      <c r="H969" s="68">
        <v>949</v>
      </c>
      <c r="I969" s="93">
        <f t="shared" si="74"/>
        <v>9.5858585858585865</v>
      </c>
      <c r="J969" s="93">
        <v>1.1950000000000001</v>
      </c>
      <c r="K969" s="69">
        <v>99</v>
      </c>
      <c r="L969" s="68">
        <v>367</v>
      </c>
      <c r="M969" s="93">
        <f t="shared" si="75"/>
        <v>3.7070707070707072</v>
      </c>
      <c r="N969" s="93">
        <v>0.70399999999999996</v>
      </c>
      <c r="O969" s="69">
        <v>99</v>
      </c>
      <c r="P969" s="181">
        <f t="shared" si="76"/>
        <v>2.5858310626702998</v>
      </c>
      <c r="Q969" s="77" t="s">
        <v>1357</v>
      </c>
      <c r="V969" s="84">
        <v>0.50347222222222221</v>
      </c>
      <c r="W969" s="85">
        <v>0.67499999999999993</v>
      </c>
      <c r="X969" s="78">
        <f t="shared" si="73"/>
        <v>0.17152777777777772</v>
      </c>
    </row>
    <row r="970" spans="1:24" x14ac:dyDescent="0.3">
      <c r="A970" s="183" t="s">
        <v>14131</v>
      </c>
      <c r="B970" s="68" t="s">
        <v>627</v>
      </c>
      <c r="C970" s="2" t="s">
        <v>1</v>
      </c>
      <c r="D970" s="2">
        <v>53</v>
      </c>
      <c r="E970" s="6">
        <v>24461</v>
      </c>
      <c r="F970" s="7">
        <v>44055.372673611113</v>
      </c>
      <c r="G970" s="69" t="s">
        <v>71</v>
      </c>
      <c r="H970" s="68">
        <v>1870</v>
      </c>
      <c r="I970" s="93">
        <f t="shared" si="74"/>
        <v>18.7</v>
      </c>
      <c r="J970" s="93">
        <v>1.389</v>
      </c>
      <c r="K970" s="69">
        <v>100</v>
      </c>
      <c r="L970" s="68">
        <v>360</v>
      </c>
      <c r="M970" s="93">
        <f t="shared" si="75"/>
        <v>3.6</v>
      </c>
      <c r="N970" s="93">
        <v>0.49199999999999999</v>
      </c>
      <c r="O970" s="69">
        <v>100</v>
      </c>
      <c r="P970" s="181">
        <f t="shared" si="76"/>
        <v>5.1944444444444438</v>
      </c>
      <c r="Q970" s="77" t="s">
        <v>1357</v>
      </c>
      <c r="V970" s="84">
        <v>0.38194444444444442</v>
      </c>
      <c r="W970" s="85">
        <v>0.51388888888888895</v>
      </c>
      <c r="X970" s="78">
        <f t="shared" si="73"/>
        <v>0.13194444444444453</v>
      </c>
    </row>
    <row r="971" spans="1:24" x14ac:dyDescent="0.3">
      <c r="A971" s="183" t="s">
        <v>14132</v>
      </c>
      <c r="B971" s="68" t="s">
        <v>1254</v>
      </c>
      <c r="C971" s="2" t="s">
        <v>1</v>
      </c>
      <c r="D971" s="2">
        <v>24</v>
      </c>
      <c r="E971" s="6">
        <v>35123</v>
      </c>
      <c r="F971" s="7">
        <v>44055.555347222224</v>
      </c>
      <c r="G971" s="69" t="s">
        <v>4</v>
      </c>
      <c r="H971" s="68">
        <v>1591</v>
      </c>
      <c r="I971" s="93">
        <f t="shared" si="74"/>
        <v>15.91</v>
      </c>
      <c r="J971" s="93">
        <v>1.2150000000000001</v>
      </c>
      <c r="K971" s="69">
        <v>100</v>
      </c>
      <c r="L971" s="68">
        <v>491</v>
      </c>
      <c r="M971" s="93">
        <f t="shared" si="75"/>
        <v>4.91</v>
      </c>
      <c r="N971" s="93">
        <v>0.97499999999999998</v>
      </c>
      <c r="O971" s="69">
        <v>100</v>
      </c>
      <c r="P971" s="181">
        <f t="shared" si="76"/>
        <v>3.2403258655804481</v>
      </c>
      <c r="Q971" s="77" t="s">
        <v>1357</v>
      </c>
      <c r="V971" s="84">
        <v>0.4375</v>
      </c>
      <c r="W971" s="85">
        <v>0.56458333333333333</v>
      </c>
      <c r="X971" s="78">
        <f t="shared" si="73"/>
        <v>0.12708333333333333</v>
      </c>
    </row>
    <row r="972" spans="1:24" x14ac:dyDescent="0.3">
      <c r="A972" s="183" t="s">
        <v>14133</v>
      </c>
      <c r="B972" s="68" t="s">
        <v>6425</v>
      </c>
      <c r="C972" s="2" t="s">
        <v>1</v>
      </c>
      <c r="D972" s="2">
        <v>57</v>
      </c>
      <c r="E972" s="6">
        <v>23056</v>
      </c>
      <c r="F972" s="7">
        <v>44055.606446759259</v>
      </c>
      <c r="G972" s="69" t="s">
        <v>4</v>
      </c>
      <c r="H972" s="68">
        <v>1488</v>
      </c>
      <c r="I972" s="93">
        <f t="shared" si="74"/>
        <v>15.030303030303031</v>
      </c>
      <c r="J972" s="93">
        <v>1.417</v>
      </c>
      <c r="K972" s="69">
        <v>99</v>
      </c>
      <c r="L972" s="68">
        <v>346</v>
      </c>
      <c r="M972" s="93">
        <f t="shared" si="75"/>
        <v>3.4949494949494948</v>
      </c>
      <c r="N972" s="93">
        <v>0.61199999999999999</v>
      </c>
      <c r="O972" s="69">
        <v>99</v>
      </c>
      <c r="P972" s="181">
        <f t="shared" si="76"/>
        <v>4.300578034682081</v>
      </c>
      <c r="Q972" s="77" t="s">
        <v>1357</v>
      </c>
      <c r="V972" s="84">
        <v>0.4548611111111111</v>
      </c>
      <c r="W972" s="85">
        <v>0.61805555555555558</v>
      </c>
      <c r="X972" s="78">
        <f t="shared" si="73"/>
        <v>0.16319444444444448</v>
      </c>
    </row>
    <row r="973" spans="1:24" x14ac:dyDescent="0.3">
      <c r="A973" s="183" t="s">
        <v>14134</v>
      </c>
      <c r="B973" s="68" t="s">
        <v>14135</v>
      </c>
      <c r="C973" s="2" t="s">
        <v>1</v>
      </c>
      <c r="D973" s="2">
        <v>56</v>
      </c>
      <c r="E973" s="6">
        <v>23397</v>
      </c>
      <c r="F973" s="7">
        <v>44055.624212962961</v>
      </c>
      <c r="G973" s="69" t="s">
        <v>4</v>
      </c>
      <c r="H973" s="68">
        <v>2626</v>
      </c>
      <c r="I973" s="93">
        <f t="shared" si="74"/>
        <v>26.525252525252526</v>
      </c>
      <c r="J973" s="93">
        <v>2.37</v>
      </c>
      <c r="K973" s="69">
        <v>99</v>
      </c>
      <c r="L973" s="68">
        <v>329</v>
      </c>
      <c r="M973" s="93">
        <f t="shared" si="75"/>
        <v>3.3232323232323231</v>
      </c>
      <c r="N973" s="93">
        <v>0.66700000000000004</v>
      </c>
      <c r="O973" s="69">
        <v>99</v>
      </c>
      <c r="P973" s="181">
        <f t="shared" si="76"/>
        <v>7.9817629179331311</v>
      </c>
      <c r="Q973" s="77" t="s">
        <v>1357</v>
      </c>
      <c r="V973" s="84">
        <v>0.47569444444444442</v>
      </c>
      <c r="W973" s="85">
        <v>0.63263888888888886</v>
      </c>
      <c r="X973" s="78">
        <f t="shared" si="73"/>
        <v>0.15694444444444444</v>
      </c>
    </row>
    <row r="974" spans="1:24" x14ac:dyDescent="0.3">
      <c r="A974" s="183" t="s">
        <v>14136</v>
      </c>
      <c r="B974" s="68" t="s">
        <v>14137</v>
      </c>
      <c r="C974" s="2" t="s">
        <v>6</v>
      </c>
      <c r="D974" s="2">
        <v>68</v>
      </c>
      <c r="E974" s="6">
        <v>19093</v>
      </c>
      <c r="F974" s="7">
        <v>44055.63863425926</v>
      </c>
      <c r="G974" s="69" t="s">
        <v>4</v>
      </c>
      <c r="H974" s="68">
        <v>2005</v>
      </c>
      <c r="I974" s="93">
        <f t="shared" si="74"/>
        <v>20.05</v>
      </c>
      <c r="J974" s="93">
        <v>1.93</v>
      </c>
      <c r="K974" s="69">
        <v>100</v>
      </c>
      <c r="L974" s="68">
        <v>881</v>
      </c>
      <c r="M974" s="93">
        <f t="shared" si="75"/>
        <v>8.81</v>
      </c>
      <c r="N974" s="93">
        <v>1.2609999999999999</v>
      </c>
      <c r="O974" s="69">
        <v>100</v>
      </c>
      <c r="P974" s="181">
        <f t="shared" si="76"/>
        <v>2.2758229284903519</v>
      </c>
      <c r="Q974" s="77" t="s">
        <v>1357</v>
      </c>
      <c r="V974" s="84">
        <v>0.51874999999999993</v>
      </c>
      <c r="W974" s="85">
        <v>0.64583333333333337</v>
      </c>
      <c r="X974" s="78">
        <f t="shared" si="73"/>
        <v>0.12708333333333344</v>
      </c>
    </row>
    <row r="975" spans="1:24" x14ac:dyDescent="0.3">
      <c r="A975" s="183" t="s">
        <v>2003</v>
      </c>
      <c r="B975" s="68" t="s">
        <v>303</v>
      </c>
      <c r="C975" s="2" t="s">
        <v>6</v>
      </c>
      <c r="D975" s="2">
        <v>51</v>
      </c>
      <c r="E975" s="6">
        <v>25099</v>
      </c>
      <c r="F975" s="7">
        <v>44056.421203703707</v>
      </c>
      <c r="G975" s="69" t="s">
        <v>4</v>
      </c>
      <c r="H975" s="68">
        <v>1667</v>
      </c>
      <c r="I975" s="93">
        <f t="shared" si="74"/>
        <v>16.670000000000002</v>
      </c>
      <c r="J975" s="93">
        <v>1.264</v>
      </c>
      <c r="K975" s="69">
        <v>100</v>
      </c>
      <c r="L975" s="68">
        <v>598</v>
      </c>
      <c r="M975" s="93">
        <f t="shared" si="75"/>
        <v>5.98</v>
      </c>
      <c r="N975" s="93">
        <v>0.55000000000000004</v>
      </c>
      <c r="O975" s="69">
        <v>100</v>
      </c>
      <c r="P975" s="181">
        <f t="shared" si="76"/>
        <v>2.7876254180602009</v>
      </c>
      <c r="Q975" s="77" t="s">
        <v>1357</v>
      </c>
      <c r="V975" s="84">
        <v>0.3743055555555555</v>
      </c>
      <c r="W975" s="85">
        <v>0.51388888888888895</v>
      </c>
      <c r="X975" s="78">
        <f t="shared" si="73"/>
        <v>0.13958333333333345</v>
      </c>
    </row>
    <row r="976" spans="1:24" x14ac:dyDescent="0.3">
      <c r="A976" s="183" t="s">
        <v>14138</v>
      </c>
      <c r="B976" s="68" t="s">
        <v>7499</v>
      </c>
      <c r="C976" s="2" t="s">
        <v>1</v>
      </c>
      <c r="D976" s="2">
        <v>54</v>
      </c>
      <c r="E976" s="6">
        <v>24220</v>
      </c>
      <c r="F976" s="7">
        <v>44056.562384259261</v>
      </c>
      <c r="G976" s="69" t="s">
        <v>4</v>
      </c>
      <c r="H976" s="68">
        <v>2223</v>
      </c>
      <c r="I976" s="93">
        <f t="shared" si="74"/>
        <v>22.454545454545453</v>
      </c>
      <c r="J976" s="93">
        <v>2.274</v>
      </c>
      <c r="K976" s="69">
        <v>99</v>
      </c>
      <c r="L976" s="68">
        <v>619</v>
      </c>
      <c r="M976" s="93">
        <f t="shared" si="75"/>
        <v>6.2525252525252526</v>
      </c>
      <c r="N976" s="93">
        <v>0.76100000000000001</v>
      </c>
      <c r="O976" s="69">
        <v>99</v>
      </c>
      <c r="P976" s="181">
        <f t="shared" si="76"/>
        <v>3.5912762520193859</v>
      </c>
      <c r="Q976" s="77" t="s">
        <v>1357</v>
      </c>
      <c r="V976" s="84">
        <v>0.4375</v>
      </c>
      <c r="W976" s="85">
        <v>0.58333333333333337</v>
      </c>
      <c r="X976" s="78">
        <f t="shared" si="73"/>
        <v>0.14583333333333337</v>
      </c>
    </row>
    <row r="977" spans="1:24" x14ac:dyDescent="0.3">
      <c r="A977" s="183" t="s">
        <v>14139</v>
      </c>
      <c r="B977" s="68" t="s">
        <v>1538</v>
      </c>
      <c r="C977" s="2" t="s">
        <v>1</v>
      </c>
      <c r="D977" s="2">
        <v>54</v>
      </c>
      <c r="E977" s="6">
        <v>24025</v>
      </c>
      <c r="F977" s="7">
        <v>44056.589849537035</v>
      </c>
      <c r="G977" s="69" t="s">
        <v>4</v>
      </c>
      <c r="H977" s="68">
        <v>2949</v>
      </c>
      <c r="I977" s="93">
        <f t="shared" si="74"/>
        <v>29.787878787878789</v>
      </c>
      <c r="J977" s="93">
        <v>3.5550000000000002</v>
      </c>
      <c r="K977" s="69">
        <v>99</v>
      </c>
      <c r="L977" s="68">
        <v>439</v>
      </c>
      <c r="M977" s="93">
        <f t="shared" si="75"/>
        <v>4.4343434343434343</v>
      </c>
      <c r="N977" s="93">
        <v>0.85899999999999999</v>
      </c>
      <c r="O977" s="69">
        <v>99</v>
      </c>
      <c r="P977" s="181">
        <f t="shared" si="76"/>
        <v>6.717539863325741</v>
      </c>
      <c r="Q977" s="77" t="s">
        <v>1357</v>
      </c>
      <c r="V977" s="84">
        <v>0.4465277777777778</v>
      </c>
      <c r="W977" s="85">
        <v>0.59722222222222221</v>
      </c>
      <c r="X977" s="78">
        <f t="shared" si="73"/>
        <v>0.15069444444444441</v>
      </c>
    </row>
    <row r="978" spans="1:24" x14ac:dyDescent="0.3">
      <c r="A978" s="183" t="s">
        <v>14140</v>
      </c>
      <c r="B978" s="68" t="s">
        <v>98</v>
      </c>
      <c r="C978" s="2" t="s">
        <v>1</v>
      </c>
      <c r="D978" s="2">
        <v>65</v>
      </c>
      <c r="E978" s="6">
        <v>20239</v>
      </c>
      <c r="F978" s="7">
        <v>44056.602280092593</v>
      </c>
      <c r="G978" s="69" t="s">
        <v>4</v>
      </c>
      <c r="H978" s="68">
        <v>3029</v>
      </c>
      <c r="I978" s="93">
        <f t="shared" si="74"/>
        <v>30.595959595959595</v>
      </c>
      <c r="J978" s="93">
        <v>3.7469999999999999</v>
      </c>
      <c r="K978" s="69">
        <v>99</v>
      </c>
      <c r="L978" s="68">
        <v>769</v>
      </c>
      <c r="M978" s="93">
        <f t="shared" si="75"/>
        <v>7.7676767676767673</v>
      </c>
      <c r="N978" s="93">
        <v>1.0580000000000001</v>
      </c>
      <c r="O978" s="69">
        <v>99</v>
      </c>
      <c r="P978" s="181">
        <f t="shared" si="76"/>
        <v>3.9388816644993501</v>
      </c>
      <c r="Q978" s="77" t="s">
        <v>1357</v>
      </c>
      <c r="V978" s="84">
        <v>0.45624999999999999</v>
      </c>
      <c r="W978" s="85">
        <v>0.61111111111111105</v>
      </c>
      <c r="X978" s="78">
        <f t="shared" si="73"/>
        <v>0.15486111111111106</v>
      </c>
    </row>
    <row r="979" spans="1:24" x14ac:dyDescent="0.3">
      <c r="A979" s="183" t="s">
        <v>14141</v>
      </c>
      <c r="B979" s="68" t="s">
        <v>14142</v>
      </c>
      <c r="C979" s="2" t="s">
        <v>6</v>
      </c>
      <c r="D979" s="2">
        <v>41</v>
      </c>
      <c r="E979" s="6">
        <v>29080</v>
      </c>
      <c r="F979" s="7">
        <v>44056.622256944444</v>
      </c>
      <c r="G979" s="69" t="s">
        <v>4</v>
      </c>
      <c r="H979" s="68">
        <v>735</v>
      </c>
      <c r="I979" s="93">
        <f t="shared" si="74"/>
        <v>7.4242424242424239</v>
      </c>
      <c r="J979" s="93">
        <v>0.99099999999999999</v>
      </c>
      <c r="K979" s="69">
        <v>99</v>
      </c>
      <c r="L979" s="68">
        <v>332</v>
      </c>
      <c r="M979" s="93">
        <f t="shared" si="75"/>
        <v>3.3535353535353534</v>
      </c>
      <c r="N979" s="93">
        <v>0.73299999999999998</v>
      </c>
      <c r="O979" s="69">
        <v>99</v>
      </c>
      <c r="P979" s="181">
        <f t="shared" si="76"/>
        <v>2.213855421686747</v>
      </c>
      <c r="Q979" s="77" t="s">
        <v>1357</v>
      </c>
      <c r="V979" s="84">
        <v>0.47569444444444442</v>
      </c>
      <c r="W979" s="85">
        <v>0.63611111111111118</v>
      </c>
      <c r="X979" s="78">
        <f t="shared" si="73"/>
        <v>0.16041666666666676</v>
      </c>
    </row>
    <row r="980" spans="1:24" x14ac:dyDescent="0.3">
      <c r="A980" s="183" t="s">
        <v>14143</v>
      </c>
      <c r="B980" s="68" t="s">
        <v>7740</v>
      </c>
      <c r="C980" s="2" t="s">
        <v>1</v>
      </c>
      <c r="D980" s="2">
        <v>45</v>
      </c>
      <c r="E980" s="6">
        <v>27417</v>
      </c>
      <c r="F980" s="7">
        <v>44056.632199074076</v>
      </c>
      <c r="G980" s="69" t="s">
        <v>4</v>
      </c>
      <c r="H980" s="68">
        <v>2768</v>
      </c>
      <c r="I980" s="93">
        <f t="shared" si="74"/>
        <v>27.959595959595958</v>
      </c>
      <c r="J980" s="93">
        <v>2.7029999999999998</v>
      </c>
      <c r="K980" s="69">
        <v>99</v>
      </c>
      <c r="L980" s="68">
        <v>679</v>
      </c>
      <c r="M980" s="93">
        <f t="shared" si="75"/>
        <v>6.858585858585859</v>
      </c>
      <c r="N980" s="93">
        <v>0.97899999999999998</v>
      </c>
      <c r="O980" s="69">
        <v>99</v>
      </c>
      <c r="P980" s="181">
        <f t="shared" si="76"/>
        <v>4.0765832106038289</v>
      </c>
      <c r="Q980" s="77" t="s">
        <v>1357</v>
      </c>
      <c r="V980" s="84">
        <v>0.50555555555555554</v>
      </c>
      <c r="W980" s="85">
        <v>0.65625</v>
      </c>
      <c r="X980" s="78">
        <f t="shared" si="73"/>
        <v>0.15069444444444446</v>
      </c>
    </row>
    <row r="981" spans="1:24" x14ac:dyDescent="0.3">
      <c r="A981" s="183" t="s">
        <v>14144</v>
      </c>
      <c r="B981" s="68" t="s">
        <v>14145</v>
      </c>
      <c r="C981" s="2" t="s">
        <v>1</v>
      </c>
      <c r="D981" s="2">
        <v>69</v>
      </c>
      <c r="E981" s="6">
        <v>18630</v>
      </c>
      <c r="F981" s="7">
        <v>44057.399108796293</v>
      </c>
      <c r="G981" s="69" t="s">
        <v>71</v>
      </c>
      <c r="H981" s="68">
        <v>1563</v>
      </c>
      <c r="I981" s="93">
        <f t="shared" si="74"/>
        <v>15.787878787878787</v>
      </c>
      <c r="J981" s="93">
        <v>1.304</v>
      </c>
      <c r="K981" s="69">
        <v>99</v>
      </c>
      <c r="L981" s="68">
        <v>368</v>
      </c>
      <c r="M981" s="93">
        <f t="shared" si="75"/>
        <v>3.7171717171717171</v>
      </c>
      <c r="N981" s="93">
        <v>0.59</v>
      </c>
      <c r="O981" s="69">
        <v>99</v>
      </c>
      <c r="P981" s="181">
        <f t="shared" si="76"/>
        <v>4.2472826086956523</v>
      </c>
      <c r="Q981" s="77" t="s">
        <v>1357</v>
      </c>
      <c r="V981" s="84">
        <v>0.41041666666666665</v>
      </c>
      <c r="W981" s="85">
        <v>0.55902777777777779</v>
      </c>
      <c r="X981" s="78">
        <f t="shared" si="73"/>
        <v>0.14861111111111114</v>
      </c>
    </row>
    <row r="982" spans="1:24" x14ac:dyDescent="0.3">
      <c r="A982" s="183" t="s">
        <v>14146</v>
      </c>
      <c r="B982" s="68" t="s">
        <v>14147</v>
      </c>
      <c r="C982" s="2" t="s">
        <v>1</v>
      </c>
      <c r="D982" s="2">
        <v>54</v>
      </c>
      <c r="E982" s="6">
        <v>24210</v>
      </c>
      <c r="F982" s="7">
        <v>44057.507581018515</v>
      </c>
      <c r="G982" s="69" t="s">
        <v>4</v>
      </c>
      <c r="H982" s="68">
        <v>3158</v>
      </c>
      <c r="I982" s="93">
        <f t="shared" si="74"/>
        <v>31.8989898989899</v>
      </c>
      <c r="J982" s="93">
        <v>2.121</v>
      </c>
      <c r="K982" s="69">
        <v>99</v>
      </c>
      <c r="L982" s="68">
        <v>594</v>
      </c>
      <c r="M982" s="93">
        <f t="shared" si="75"/>
        <v>6</v>
      </c>
      <c r="N982" s="93">
        <v>1.01</v>
      </c>
      <c r="O982" s="69">
        <v>99</v>
      </c>
      <c r="P982" s="181">
        <f t="shared" si="76"/>
        <v>5.3164983164983166</v>
      </c>
      <c r="Q982" s="77" t="s">
        <v>1357</v>
      </c>
      <c r="V982" s="84">
        <v>0.37916666666666665</v>
      </c>
      <c r="W982" s="85">
        <v>0.51388888888888895</v>
      </c>
      <c r="X982" s="78">
        <f t="shared" si="73"/>
        <v>0.1347222222222223</v>
      </c>
    </row>
    <row r="983" spans="1:24" x14ac:dyDescent="0.3">
      <c r="A983" s="183" t="s">
        <v>11286</v>
      </c>
      <c r="B983" s="68" t="s">
        <v>11287</v>
      </c>
      <c r="C983" s="2" t="s">
        <v>1</v>
      </c>
      <c r="D983" s="2">
        <v>21</v>
      </c>
      <c r="E983" s="6">
        <v>36279</v>
      </c>
      <c r="F983" s="7">
        <v>44057.524131944447</v>
      </c>
      <c r="G983" s="69" t="s">
        <v>4</v>
      </c>
      <c r="H983" s="68">
        <v>1695</v>
      </c>
      <c r="I983" s="93">
        <f t="shared" si="74"/>
        <v>16.95</v>
      </c>
      <c r="J983" s="93">
        <v>1.623</v>
      </c>
      <c r="K983" s="69">
        <v>100</v>
      </c>
      <c r="L983" s="68">
        <v>728</v>
      </c>
      <c r="M983" s="93">
        <f t="shared" si="75"/>
        <v>7.28</v>
      </c>
      <c r="N983" s="93">
        <v>0.83</v>
      </c>
      <c r="O983" s="69">
        <v>100</v>
      </c>
      <c r="P983" s="181">
        <f t="shared" si="76"/>
        <v>2.328296703296703</v>
      </c>
      <c r="Q983" s="77" t="s">
        <v>1357</v>
      </c>
      <c r="V983" s="84">
        <v>0.39305555555555555</v>
      </c>
      <c r="W983" s="85">
        <v>0.53125</v>
      </c>
      <c r="X983" s="78">
        <f t="shared" si="73"/>
        <v>0.13819444444444445</v>
      </c>
    </row>
    <row r="984" spans="1:24" x14ac:dyDescent="0.3">
      <c r="A984" s="183" t="s">
        <v>14148</v>
      </c>
      <c r="B984" s="68" t="s">
        <v>827</v>
      </c>
      <c r="C984" s="2" t="s">
        <v>1</v>
      </c>
      <c r="D984" s="2">
        <v>65</v>
      </c>
      <c r="E984" s="6">
        <v>20245</v>
      </c>
      <c r="F984" s="7">
        <v>44057.533680555556</v>
      </c>
      <c r="G984" s="69" t="s">
        <v>4</v>
      </c>
      <c r="H984" s="68">
        <v>3539</v>
      </c>
      <c r="I984" s="93">
        <f t="shared" si="74"/>
        <v>35.747474747474747</v>
      </c>
      <c r="J984" s="93">
        <v>2.734</v>
      </c>
      <c r="K984" s="69">
        <v>99</v>
      </c>
      <c r="L984" s="68">
        <v>748</v>
      </c>
      <c r="M984" s="93">
        <f t="shared" si="75"/>
        <v>7.5555555555555554</v>
      </c>
      <c r="N984" s="93">
        <v>0.83599999999999997</v>
      </c>
      <c r="O984" s="69">
        <v>99</v>
      </c>
      <c r="P984" s="181">
        <f t="shared" si="76"/>
        <v>4.7312834224598932</v>
      </c>
      <c r="Q984" s="77" t="s">
        <v>1357</v>
      </c>
      <c r="V984" s="84">
        <v>0.4055555555555555</v>
      </c>
      <c r="W984" s="85">
        <v>0.54166666666666663</v>
      </c>
      <c r="X984" s="78">
        <f t="shared" si="73"/>
        <v>0.13611111111111113</v>
      </c>
    </row>
    <row r="985" spans="1:24" x14ac:dyDescent="0.3">
      <c r="A985" s="183" t="s">
        <v>2859</v>
      </c>
      <c r="B985" s="68" t="s">
        <v>1710</v>
      </c>
      <c r="C985" s="2" t="s">
        <v>1</v>
      </c>
      <c r="D985" s="2">
        <v>56</v>
      </c>
      <c r="E985" s="6">
        <v>23443</v>
      </c>
      <c r="F985" s="7">
        <v>44057.56863425926</v>
      </c>
      <c r="G985" s="69" t="s">
        <v>4</v>
      </c>
      <c r="H985" s="68">
        <v>2545</v>
      </c>
      <c r="I985" s="93">
        <f t="shared" si="74"/>
        <v>25.707070707070706</v>
      </c>
      <c r="J985" s="93">
        <v>1.9390000000000001</v>
      </c>
      <c r="K985" s="69">
        <v>99</v>
      </c>
      <c r="L985" s="68">
        <v>607</v>
      </c>
      <c r="M985" s="93">
        <f t="shared" si="75"/>
        <v>6.1313131313131315</v>
      </c>
      <c r="N985" s="93">
        <v>0.72299999999999998</v>
      </c>
      <c r="O985" s="69">
        <v>99</v>
      </c>
      <c r="P985" s="181">
        <f t="shared" si="76"/>
        <v>4.1927512355848435</v>
      </c>
      <c r="Q985" s="77" t="s">
        <v>1357</v>
      </c>
      <c r="V985" s="84">
        <v>0.42777777777777781</v>
      </c>
      <c r="W985" s="85">
        <v>0.57638888888888895</v>
      </c>
      <c r="X985" s="78">
        <f t="shared" si="73"/>
        <v>0.14861111111111114</v>
      </c>
    </row>
    <row r="986" spans="1:24" x14ac:dyDescent="0.3">
      <c r="A986" s="183" t="s">
        <v>14149</v>
      </c>
      <c r="B986" s="68" t="s">
        <v>1034</v>
      </c>
      <c r="C986" s="2" t="s">
        <v>1</v>
      </c>
      <c r="D986" s="2">
        <v>63</v>
      </c>
      <c r="E986" s="6">
        <v>20924</v>
      </c>
      <c r="F986" s="7">
        <v>44057.57104166667</v>
      </c>
      <c r="G986" s="69" t="s">
        <v>4</v>
      </c>
      <c r="H986" s="68">
        <v>2788</v>
      </c>
      <c r="I986" s="93">
        <f t="shared" si="74"/>
        <v>27.88</v>
      </c>
      <c r="J986" s="93">
        <v>1.788</v>
      </c>
      <c r="K986" s="69">
        <v>100</v>
      </c>
      <c r="L986" s="68">
        <v>531</v>
      </c>
      <c r="M986" s="93">
        <f t="shared" si="75"/>
        <v>5.31</v>
      </c>
      <c r="N986" s="93">
        <v>0.96099999999999997</v>
      </c>
      <c r="O986" s="69">
        <v>100</v>
      </c>
      <c r="P986" s="181">
        <f t="shared" si="76"/>
        <v>5.2504708097928443</v>
      </c>
      <c r="Q986" s="77" t="s">
        <v>1357</v>
      </c>
      <c r="V986" s="84">
        <v>0.4381944444444445</v>
      </c>
      <c r="W986" s="85">
        <v>0.58680555555555558</v>
      </c>
      <c r="X986" s="78">
        <f t="shared" si="73"/>
        <v>0.14861111111111108</v>
      </c>
    </row>
    <row r="987" spans="1:24" x14ac:dyDescent="0.3">
      <c r="A987" s="183" t="s">
        <v>14150</v>
      </c>
      <c r="B987" s="68" t="s">
        <v>14151</v>
      </c>
      <c r="C987" s="2" t="s">
        <v>6</v>
      </c>
      <c r="D987" s="2">
        <v>74</v>
      </c>
      <c r="E987" s="6">
        <v>17028</v>
      </c>
      <c r="F987" s="7">
        <v>44057.584930555553</v>
      </c>
      <c r="G987" s="69" t="s">
        <v>4</v>
      </c>
      <c r="H987" s="68">
        <v>1103</v>
      </c>
      <c r="I987" s="93">
        <f t="shared" si="74"/>
        <v>11.03</v>
      </c>
      <c r="J987" s="93">
        <v>1.123</v>
      </c>
      <c r="K987" s="69">
        <v>100</v>
      </c>
      <c r="L987" s="68">
        <v>454</v>
      </c>
      <c r="M987" s="93">
        <f t="shared" si="75"/>
        <v>4.54</v>
      </c>
      <c r="N987" s="93">
        <v>1.329</v>
      </c>
      <c r="O987" s="69">
        <v>100</v>
      </c>
      <c r="P987" s="181">
        <f t="shared" si="76"/>
        <v>2.4295154185022025</v>
      </c>
      <c r="Q987" s="77" t="s">
        <v>1357</v>
      </c>
      <c r="V987" s="84">
        <v>0.43888888888888888</v>
      </c>
      <c r="W987" s="85">
        <v>0.61805555555555558</v>
      </c>
      <c r="X987" s="78">
        <f t="shared" si="73"/>
        <v>0.1791666666666667</v>
      </c>
    </row>
    <row r="988" spans="1:24" x14ac:dyDescent="0.3">
      <c r="A988" s="183" t="s">
        <v>14152</v>
      </c>
      <c r="B988" s="68" t="s">
        <v>14153</v>
      </c>
      <c r="C988" s="2" t="s">
        <v>1</v>
      </c>
      <c r="D988" s="2">
        <v>60</v>
      </c>
      <c r="E988" s="6">
        <v>21864</v>
      </c>
      <c r="F988" s="7">
        <v>44057.618750000001</v>
      </c>
      <c r="G988" s="69" t="s">
        <v>4</v>
      </c>
      <c r="H988" s="68">
        <v>2846</v>
      </c>
      <c r="I988" s="93">
        <f t="shared" si="74"/>
        <v>28.747474747474747</v>
      </c>
      <c r="J988" s="93">
        <v>2.0569999999999999</v>
      </c>
      <c r="K988" s="69">
        <v>99</v>
      </c>
      <c r="L988" s="68">
        <v>621</v>
      </c>
      <c r="M988" s="93">
        <f t="shared" si="75"/>
        <v>6.2727272727272725</v>
      </c>
      <c r="N988" s="93">
        <v>0.879</v>
      </c>
      <c r="O988" s="69">
        <v>99</v>
      </c>
      <c r="P988" s="181">
        <f t="shared" si="76"/>
        <v>4.5829307568438002</v>
      </c>
      <c r="Q988" s="77" t="s">
        <v>1357</v>
      </c>
      <c r="V988" s="84">
        <v>0.47361111111111115</v>
      </c>
      <c r="W988" s="85">
        <v>0.63124999999999998</v>
      </c>
      <c r="X988" s="78">
        <f t="shared" si="73"/>
        <v>0.15763888888888883</v>
      </c>
    </row>
    <row r="989" spans="1:24" x14ac:dyDescent="0.3">
      <c r="A989" s="183" t="s">
        <v>9673</v>
      </c>
      <c r="B989" s="68" t="s">
        <v>1570</v>
      </c>
      <c r="C989" s="2" t="s">
        <v>1</v>
      </c>
      <c r="D989" s="2">
        <v>39</v>
      </c>
      <c r="E989" s="6">
        <v>29550</v>
      </c>
      <c r="F989" s="7">
        <v>44057.629710648151</v>
      </c>
      <c r="G989" s="69" t="s">
        <v>4</v>
      </c>
      <c r="H989" s="68">
        <v>1722</v>
      </c>
      <c r="I989" s="93">
        <f t="shared" si="74"/>
        <v>17.22</v>
      </c>
      <c r="J989" s="93">
        <v>1.4179999999999999</v>
      </c>
      <c r="K989" s="69">
        <v>100</v>
      </c>
      <c r="L989" s="68">
        <v>394</v>
      </c>
      <c r="M989" s="93">
        <f t="shared" si="75"/>
        <v>3.94</v>
      </c>
      <c r="N989" s="93">
        <v>0.61699999999999999</v>
      </c>
      <c r="O989" s="69">
        <v>100</v>
      </c>
      <c r="P989" s="181">
        <f t="shared" si="76"/>
        <v>4.3705583756345172</v>
      </c>
      <c r="Q989" s="77" t="s">
        <v>1357</v>
      </c>
      <c r="V989" s="84">
        <v>0.48333333333333334</v>
      </c>
      <c r="W989" s="85">
        <v>0.64583333333333337</v>
      </c>
      <c r="X989" s="78">
        <f t="shared" si="73"/>
        <v>0.16250000000000003</v>
      </c>
    </row>
    <row r="990" spans="1:24" x14ac:dyDescent="0.3">
      <c r="A990" s="183" t="s">
        <v>14154</v>
      </c>
      <c r="B990" s="68" t="s">
        <v>7666</v>
      </c>
      <c r="C990" s="2" t="s">
        <v>1</v>
      </c>
      <c r="D990" s="2">
        <v>55</v>
      </c>
      <c r="E990" s="6">
        <v>23721</v>
      </c>
      <c r="F990" s="7">
        <v>44060.564189814817</v>
      </c>
      <c r="G990" s="69" t="s">
        <v>4</v>
      </c>
      <c r="H990" s="68">
        <v>2529</v>
      </c>
      <c r="I990" s="93">
        <f t="shared" si="74"/>
        <v>25.545454545454547</v>
      </c>
      <c r="J990" s="93">
        <v>2.4710000000000001</v>
      </c>
      <c r="K990" s="69">
        <v>99</v>
      </c>
      <c r="L990" s="68">
        <v>667</v>
      </c>
      <c r="M990" s="93">
        <f t="shared" si="75"/>
        <v>6.737373737373737</v>
      </c>
      <c r="N990" s="93">
        <v>0.92100000000000004</v>
      </c>
      <c r="O990" s="69">
        <v>99</v>
      </c>
      <c r="P990" s="181">
        <f t="shared" si="76"/>
        <v>3.7916041979010497</v>
      </c>
      <c r="Q990" s="77" t="s">
        <v>1357</v>
      </c>
      <c r="V990" s="84">
        <v>0.44444444444444442</v>
      </c>
      <c r="W990" s="85">
        <v>0.57986111111111105</v>
      </c>
      <c r="X990" s="78">
        <f t="shared" si="73"/>
        <v>0.13541666666666663</v>
      </c>
    </row>
    <row r="991" spans="1:24" x14ac:dyDescent="0.3">
      <c r="A991" s="183" t="s">
        <v>3521</v>
      </c>
      <c r="B991" s="68" t="s">
        <v>8</v>
      </c>
      <c r="C991" s="2" t="s">
        <v>1</v>
      </c>
      <c r="D991" s="2">
        <v>53</v>
      </c>
      <c r="E991" s="6">
        <v>24497</v>
      </c>
      <c r="F991" s="7">
        <v>44061.424386574072</v>
      </c>
      <c r="G991" s="69" t="s">
        <v>4</v>
      </c>
      <c r="H991" s="68">
        <v>1739</v>
      </c>
      <c r="I991" s="93">
        <f t="shared" si="74"/>
        <v>17.565656565656564</v>
      </c>
      <c r="J991" s="93">
        <v>2.544</v>
      </c>
      <c r="K991" s="69">
        <v>99</v>
      </c>
      <c r="L991" s="68">
        <v>488</v>
      </c>
      <c r="M991" s="93">
        <f t="shared" si="75"/>
        <v>4.9292929292929291</v>
      </c>
      <c r="N991" s="93">
        <v>0.627</v>
      </c>
      <c r="O991" s="69">
        <v>99</v>
      </c>
      <c r="P991" s="181">
        <f t="shared" si="76"/>
        <v>3.5635245901639343</v>
      </c>
      <c r="Q991" s="77" t="s">
        <v>1357</v>
      </c>
      <c r="V991" s="84">
        <v>0.4145833333333333</v>
      </c>
      <c r="W991" s="85">
        <v>0.52777777777777779</v>
      </c>
      <c r="X991" s="78">
        <f t="shared" si="73"/>
        <v>0.11319444444444449</v>
      </c>
    </row>
    <row r="992" spans="1:24" x14ac:dyDescent="0.3">
      <c r="A992" s="183" t="s">
        <v>14155</v>
      </c>
      <c r="B992" s="68" t="s">
        <v>207</v>
      </c>
      <c r="C992" s="2" t="s">
        <v>1</v>
      </c>
      <c r="D992" s="2">
        <v>57</v>
      </c>
      <c r="E992" s="6">
        <v>23163</v>
      </c>
      <c r="F992" s="7">
        <v>44061.506562499999</v>
      </c>
      <c r="G992" s="69" t="s">
        <v>4</v>
      </c>
      <c r="H992" s="68">
        <v>2745</v>
      </c>
      <c r="I992" s="93">
        <f t="shared" si="74"/>
        <v>27.727272727272727</v>
      </c>
      <c r="J992" s="93">
        <v>1.544</v>
      </c>
      <c r="K992" s="69">
        <v>99</v>
      </c>
      <c r="L992" s="68">
        <v>758</v>
      </c>
      <c r="M992" s="93">
        <f t="shared" si="75"/>
        <v>7.6565656565656566</v>
      </c>
      <c r="N992" s="93">
        <v>1.0509999999999999</v>
      </c>
      <c r="O992" s="69">
        <v>99</v>
      </c>
      <c r="P992" s="181">
        <f t="shared" si="76"/>
        <v>3.6213720316622688</v>
      </c>
      <c r="Q992" s="77" t="s">
        <v>1357</v>
      </c>
      <c r="V992" s="84">
        <v>0.37986111111111115</v>
      </c>
      <c r="W992" s="85">
        <v>0.51388888888888895</v>
      </c>
      <c r="X992" s="78">
        <f t="shared" si="73"/>
        <v>0.1340277777777778</v>
      </c>
    </row>
    <row r="993" spans="1:24" x14ac:dyDescent="0.3">
      <c r="A993" s="183" t="s">
        <v>14156</v>
      </c>
      <c r="B993" s="68" t="s">
        <v>388</v>
      </c>
      <c r="C993" s="2" t="s">
        <v>1</v>
      </c>
      <c r="D993" s="2">
        <v>45</v>
      </c>
      <c r="E993" s="6">
        <v>27298</v>
      </c>
      <c r="F993" s="7">
        <v>44061.524965277778</v>
      </c>
      <c r="G993" s="69" t="s">
        <v>4</v>
      </c>
      <c r="H993" s="68">
        <v>1178</v>
      </c>
      <c r="I993" s="93">
        <f t="shared" si="74"/>
        <v>11.8989898989899</v>
      </c>
      <c r="J993" s="93">
        <v>1.147</v>
      </c>
      <c r="K993" s="69">
        <v>99</v>
      </c>
      <c r="L993" s="68">
        <v>474</v>
      </c>
      <c r="M993" s="93">
        <f t="shared" si="75"/>
        <v>4.7878787878787881</v>
      </c>
      <c r="N993" s="93">
        <v>0.70399999999999996</v>
      </c>
      <c r="O993" s="69">
        <v>99</v>
      </c>
      <c r="P993" s="181">
        <f t="shared" si="76"/>
        <v>2.4852320675105486</v>
      </c>
      <c r="Q993" s="77" t="s">
        <v>1357</v>
      </c>
      <c r="V993" s="84">
        <v>0.41944444444444445</v>
      </c>
      <c r="W993" s="85">
        <v>0.54166666666666663</v>
      </c>
      <c r="X993" s="78">
        <f t="shared" si="73"/>
        <v>0.12222222222222218</v>
      </c>
    </row>
    <row r="994" spans="1:24" x14ac:dyDescent="0.3">
      <c r="A994" s="183" t="s">
        <v>14157</v>
      </c>
      <c r="B994" s="68" t="s">
        <v>14158</v>
      </c>
      <c r="C994" s="2" t="s">
        <v>1</v>
      </c>
      <c r="D994" s="2">
        <v>48</v>
      </c>
      <c r="E994" s="6">
        <v>26316</v>
      </c>
      <c r="F994" s="7">
        <v>44061.564745370371</v>
      </c>
      <c r="G994" s="69" t="s">
        <v>4</v>
      </c>
      <c r="H994" s="68">
        <v>2146</v>
      </c>
      <c r="I994" s="93">
        <f t="shared" si="74"/>
        <v>21.46</v>
      </c>
      <c r="J994" s="93">
        <v>2.3239999999999998</v>
      </c>
      <c r="K994" s="69">
        <v>100</v>
      </c>
      <c r="L994" s="68">
        <v>418</v>
      </c>
      <c r="M994" s="93">
        <f t="shared" si="75"/>
        <v>4.18</v>
      </c>
      <c r="N994" s="93">
        <v>0.75700000000000001</v>
      </c>
      <c r="O994" s="69">
        <v>100</v>
      </c>
      <c r="P994" s="181">
        <f t="shared" si="76"/>
        <v>5.133971291866029</v>
      </c>
      <c r="Q994" s="77" t="s">
        <v>1357</v>
      </c>
      <c r="V994" s="84">
        <v>0.44861111111111113</v>
      </c>
      <c r="W994" s="85">
        <v>0.58333333333333337</v>
      </c>
      <c r="X994" s="78">
        <f t="shared" si="73"/>
        <v>0.13472222222222224</v>
      </c>
    </row>
    <row r="995" spans="1:24" x14ac:dyDescent="0.3">
      <c r="A995" s="183" t="s">
        <v>3046</v>
      </c>
      <c r="B995" s="68" t="s">
        <v>472</v>
      </c>
      <c r="C995" s="2" t="s">
        <v>1</v>
      </c>
      <c r="D995" s="2">
        <v>57</v>
      </c>
      <c r="E995" s="6">
        <v>22919</v>
      </c>
      <c r="F995" s="7">
        <v>44061.575856481482</v>
      </c>
      <c r="G995" s="69" t="s">
        <v>4</v>
      </c>
      <c r="H995" s="68">
        <v>3662</v>
      </c>
      <c r="I995" s="93">
        <f t="shared" si="74"/>
        <v>36.619999999999997</v>
      </c>
      <c r="J995" s="93">
        <v>4.1340000000000003</v>
      </c>
      <c r="K995" s="69">
        <v>100</v>
      </c>
      <c r="L995" s="68">
        <v>523</v>
      </c>
      <c r="M995" s="93">
        <f t="shared" si="75"/>
        <v>5.23</v>
      </c>
      <c r="N995" s="93">
        <v>0.80200000000000005</v>
      </c>
      <c r="O995" s="69">
        <v>100</v>
      </c>
      <c r="P995" s="181">
        <f t="shared" si="76"/>
        <v>7.0019120458891004</v>
      </c>
      <c r="Q995" s="77" t="s">
        <v>1357</v>
      </c>
      <c r="V995" s="84">
        <v>0.45763888888888887</v>
      </c>
      <c r="W995" s="85">
        <v>0.59375</v>
      </c>
      <c r="X995" s="78">
        <f t="shared" si="73"/>
        <v>0.13611111111111113</v>
      </c>
    </row>
    <row r="996" spans="1:24" x14ac:dyDescent="0.3">
      <c r="A996" s="183" t="s">
        <v>3564</v>
      </c>
      <c r="B996" s="68" t="s">
        <v>130</v>
      </c>
      <c r="C996" s="2" t="s">
        <v>1</v>
      </c>
      <c r="D996" s="2">
        <v>48</v>
      </c>
      <c r="E996" s="6">
        <v>26190</v>
      </c>
      <c r="F996" s="7">
        <v>44062.408263888887</v>
      </c>
      <c r="G996" s="69" t="s">
        <v>4</v>
      </c>
      <c r="H996" s="68">
        <v>2300</v>
      </c>
      <c r="I996" s="93">
        <f t="shared" si="74"/>
        <v>23</v>
      </c>
      <c r="J996" s="93">
        <v>2.141</v>
      </c>
      <c r="K996" s="69">
        <v>100</v>
      </c>
      <c r="L996" s="68">
        <v>656</v>
      </c>
      <c r="M996" s="93">
        <f t="shared" si="75"/>
        <v>6.56</v>
      </c>
      <c r="N996" s="93">
        <v>0.85699999999999998</v>
      </c>
      <c r="O996" s="69">
        <v>100</v>
      </c>
      <c r="P996" s="181">
        <f t="shared" si="76"/>
        <v>3.50609756097561</v>
      </c>
      <c r="Q996" s="77" t="s">
        <v>1357</v>
      </c>
      <c r="V996" s="84">
        <v>0.36874999999999997</v>
      </c>
      <c r="W996" s="85">
        <v>0.51736111111111105</v>
      </c>
      <c r="X996" s="78">
        <f t="shared" si="73"/>
        <v>0.14861111111111108</v>
      </c>
    </row>
    <row r="997" spans="1:24" x14ac:dyDescent="0.3">
      <c r="A997" s="183" t="s">
        <v>14159</v>
      </c>
      <c r="B997" s="68" t="s">
        <v>6062</v>
      </c>
      <c r="C997" s="2" t="s">
        <v>1</v>
      </c>
      <c r="D997" s="2">
        <v>48</v>
      </c>
      <c r="E997" s="6">
        <v>26375</v>
      </c>
      <c r="F997" s="7">
        <v>44062.575775462959</v>
      </c>
      <c r="G997" s="69" t="s">
        <v>4</v>
      </c>
      <c r="H997" s="68">
        <v>1511</v>
      </c>
      <c r="I997" s="93">
        <f t="shared" si="74"/>
        <v>15.11</v>
      </c>
      <c r="J997" s="93">
        <v>1.034</v>
      </c>
      <c r="K997" s="69">
        <v>100</v>
      </c>
      <c r="L997" s="68">
        <v>428</v>
      </c>
      <c r="M997" s="93">
        <f t="shared" si="75"/>
        <v>4.28</v>
      </c>
      <c r="N997" s="93">
        <v>0.83</v>
      </c>
      <c r="O997" s="69">
        <v>100</v>
      </c>
      <c r="P997" s="181">
        <f t="shared" si="76"/>
        <v>3.5303738317757007</v>
      </c>
      <c r="Q997" s="77" t="s">
        <v>1357</v>
      </c>
      <c r="V997" s="84">
        <v>0.41805555555555557</v>
      </c>
      <c r="W997" s="85">
        <v>0.59027777777777779</v>
      </c>
      <c r="X997" s="78">
        <f t="shared" ref="X997:X1060" si="77">W997-V997</f>
        <v>0.17222222222222222</v>
      </c>
    </row>
    <row r="998" spans="1:24" x14ac:dyDescent="0.3">
      <c r="A998" s="183" t="s">
        <v>14160</v>
      </c>
      <c r="B998" s="68" t="s">
        <v>14161</v>
      </c>
      <c r="C998" s="2" t="s">
        <v>1</v>
      </c>
      <c r="D998" s="2">
        <v>42</v>
      </c>
      <c r="E998" s="6">
        <v>28720</v>
      </c>
      <c r="F998" s="7">
        <v>44062.622916666667</v>
      </c>
      <c r="G998" s="69" t="s">
        <v>4</v>
      </c>
      <c r="H998" s="68">
        <v>2033</v>
      </c>
      <c r="I998" s="93">
        <f t="shared" si="74"/>
        <v>20.329999999999998</v>
      </c>
      <c r="J998" s="93">
        <v>1.77</v>
      </c>
      <c r="K998" s="69">
        <v>100</v>
      </c>
      <c r="L998" s="68">
        <v>536</v>
      </c>
      <c r="M998" s="93">
        <f t="shared" si="75"/>
        <v>5.36</v>
      </c>
      <c r="N998" s="93">
        <v>0.64400000000000002</v>
      </c>
      <c r="O998" s="69">
        <v>100</v>
      </c>
      <c r="P998" s="181">
        <f t="shared" si="76"/>
        <v>3.7929104477611935</v>
      </c>
      <c r="Q998" s="77" t="s">
        <v>1357</v>
      </c>
      <c r="V998" s="84">
        <v>0.4777777777777778</v>
      </c>
      <c r="W998" s="85">
        <v>0.63888888888888895</v>
      </c>
      <c r="X998" s="78">
        <f t="shared" si="77"/>
        <v>0.16111111111111115</v>
      </c>
    </row>
    <row r="999" spans="1:24" x14ac:dyDescent="0.3">
      <c r="A999" s="183" t="s">
        <v>14162</v>
      </c>
      <c r="B999" s="68" t="s">
        <v>14163</v>
      </c>
      <c r="C999" s="2" t="s">
        <v>1</v>
      </c>
      <c r="D999" s="2">
        <v>72</v>
      </c>
      <c r="E999" s="6">
        <v>17759</v>
      </c>
      <c r="F999" s="7">
        <v>44062.645104166666</v>
      </c>
      <c r="G999" s="69" t="s">
        <v>4</v>
      </c>
      <c r="H999" s="68">
        <v>2405</v>
      </c>
      <c r="I999" s="93">
        <f t="shared" si="74"/>
        <v>24.05</v>
      </c>
      <c r="J999" s="93">
        <v>2.0019999999999998</v>
      </c>
      <c r="K999" s="69">
        <v>100</v>
      </c>
      <c r="L999" s="68">
        <v>807</v>
      </c>
      <c r="M999" s="93">
        <f t="shared" si="75"/>
        <v>8.07</v>
      </c>
      <c r="N999" s="93">
        <v>1.0660000000000001</v>
      </c>
      <c r="O999" s="69">
        <v>100</v>
      </c>
      <c r="P999" s="181">
        <f t="shared" si="76"/>
        <v>2.9801734820322179</v>
      </c>
      <c r="Q999" s="77" t="s">
        <v>1357</v>
      </c>
      <c r="V999" s="84">
        <v>0.49305555555555558</v>
      </c>
      <c r="W999" s="85">
        <v>0.65277777777777779</v>
      </c>
      <c r="X999" s="78">
        <f t="shared" si="77"/>
        <v>0.15972222222222221</v>
      </c>
    </row>
    <row r="1000" spans="1:24" x14ac:dyDescent="0.3">
      <c r="A1000" s="183" t="s">
        <v>14164</v>
      </c>
      <c r="B1000" s="68" t="s">
        <v>14165</v>
      </c>
      <c r="C1000" s="2" t="s">
        <v>6</v>
      </c>
      <c r="D1000" s="2">
        <v>45</v>
      </c>
      <c r="E1000" s="6">
        <v>27487</v>
      </c>
      <c r="F1000" s="7">
        <v>44062.660011574073</v>
      </c>
      <c r="G1000" s="69" t="s">
        <v>4</v>
      </c>
      <c r="H1000" s="68">
        <v>850</v>
      </c>
      <c r="I1000" s="93">
        <f t="shared" si="74"/>
        <v>8.5858585858585865</v>
      </c>
      <c r="J1000" s="93">
        <v>1.3779999999999999</v>
      </c>
      <c r="K1000" s="69">
        <v>99</v>
      </c>
      <c r="L1000" s="68">
        <v>314</v>
      </c>
      <c r="M1000" s="93">
        <f t="shared" si="75"/>
        <v>3.1717171717171717</v>
      </c>
      <c r="N1000" s="93">
        <v>0.60699999999999998</v>
      </c>
      <c r="O1000" s="69">
        <v>99</v>
      </c>
      <c r="P1000" s="181">
        <f t="shared" si="76"/>
        <v>2.7070063694267517</v>
      </c>
      <c r="Q1000" s="77" t="s">
        <v>1357</v>
      </c>
      <c r="V1000" s="84">
        <v>0.50347222222222221</v>
      </c>
      <c r="W1000" s="85">
        <v>0.68194444444444446</v>
      </c>
      <c r="X1000" s="78">
        <f t="shared" si="77"/>
        <v>0.17847222222222225</v>
      </c>
    </row>
    <row r="1001" spans="1:24" x14ac:dyDescent="0.3">
      <c r="A1001" s="183" t="s">
        <v>14166</v>
      </c>
      <c r="B1001" s="68" t="s">
        <v>14167</v>
      </c>
      <c r="C1001" s="2" t="s">
        <v>1</v>
      </c>
      <c r="D1001" s="2">
        <v>48</v>
      </c>
      <c r="E1001" s="6">
        <v>26343</v>
      </c>
      <c r="F1001" s="7">
        <v>44062.692314814813</v>
      </c>
      <c r="G1001" s="69" t="s">
        <v>4</v>
      </c>
      <c r="H1001" s="68">
        <v>2214</v>
      </c>
      <c r="I1001" s="93">
        <f t="shared" si="74"/>
        <v>22.363636363636363</v>
      </c>
      <c r="J1001" s="93">
        <v>2.468</v>
      </c>
      <c r="K1001" s="69">
        <v>99</v>
      </c>
      <c r="L1001" s="68">
        <v>471</v>
      </c>
      <c r="M1001" s="93">
        <f t="shared" si="75"/>
        <v>4.7575757575757578</v>
      </c>
      <c r="N1001" s="93">
        <v>0.73</v>
      </c>
      <c r="O1001" s="69">
        <v>99</v>
      </c>
      <c r="P1001" s="181">
        <f t="shared" si="76"/>
        <v>4.7006369426751586</v>
      </c>
      <c r="Q1001" s="77" t="s">
        <v>1357</v>
      </c>
      <c r="V1001" s="84">
        <v>0.54305555555555551</v>
      </c>
      <c r="W1001" s="85">
        <v>0.70486111111111116</v>
      </c>
      <c r="X1001" s="78">
        <f t="shared" si="77"/>
        <v>0.16180555555555565</v>
      </c>
    </row>
    <row r="1002" spans="1:24" x14ac:dyDescent="0.3">
      <c r="A1002" s="183" t="s">
        <v>14168</v>
      </c>
      <c r="B1002" s="68" t="s">
        <v>14169</v>
      </c>
      <c r="C1002" s="2" t="s">
        <v>1</v>
      </c>
      <c r="D1002" s="2">
        <v>59</v>
      </c>
      <c r="E1002" s="6">
        <v>22342</v>
      </c>
      <c r="F1002" s="7">
        <v>44063.601712962962</v>
      </c>
      <c r="G1002" s="69" t="s">
        <v>4</v>
      </c>
      <c r="H1002" s="68">
        <v>1416</v>
      </c>
      <c r="I1002" s="93">
        <f t="shared" si="74"/>
        <v>14.16</v>
      </c>
      <c r="J1002" s="93">
        <v>1.65</v>
      </c>
      <c r="K1002" s="69">
        <v>100</v>
      </c>
      <c r="L1002" s="68">
        <v>385</v>
      </c>
      <c r="M1002" s="93">
        <f t="shared" si="75"/>
        <v>3.85</v>
      </c>
      <c r="N1002" s="93">
        <v>0.71599999999999997</v>
      </c>
      <c r="O1002" s="69">
        <v>100</v>
      </c>
      <c r="P1002" s="181">
        <f t="shared" si="76"/>
        <v>3.6779220779220778</v>
      </c>
      <c r="Q1002" s="77" t="s">
        <v>1357</v>
      </c>
      <c r="V1002" s="84">
        <v>0.47569444444444442</v>
      </c>
      <c r="W1002" s="85">
        <v>0.625</v>
      </c>
      <c r="X1002" s="78">
        <f t="shared" si="77"/>
        <v>0.14930555555555558</v>
      </c>
    </row>
    <row r="1003" spans="1:24" x14ac:dyDescent="0.3">
      <c r="A1003" s="183" t="s">
        <v>14170</v>
      </c>
      <c r="B1003" s="68" t="s">
        <v>14171</v>
      </c>
      <c r="C1003" s="2" t="s">
        <v>1</v>
      </c>
      <c r="D1003" s="2">
        <v>49</v>
      </c>
      <c r="E1003" s="6">
        <v>26156</v>
      </c>
      <c r="F1003" s="7">
        <v>44064.510289351849</v>
      </c>
      <c r="G1003" s="69" t="s">
        <v>4</v>
      </c>
      <c r="H1003" s="68">
        <v>2110</v>
      </c>
      <c r="I1003" s="93">
        <f t="shared" si="74"/>
        <v>21.313131313131311</v>
      </c>
      <c r="J1003" s="93">
        <v>2.4809999999999999</v>
      </c>
      <c r="K1003" s="69">
        <v>99</v>
      </c>
      <c r="L1003" s="68">
        <v>394</v>
      </c>
      <c r="M1003" s="93">
        <f t="shared" si="75"/>
        <v>3.9797979797979797</v>
      </c>
      <c r="N1003" s="93">
        <v>0.72799999999999998</v>
      </c>
      <c r="O1003" s="69">
        <v>99</v>
      </c>
      <c r="P1003" s="181">
        <f t="shared" si="76"/>
        <v>5.3553299492385786</v>
      </c>
      <c r="Q1003" s="77" t="s">
        <v>1357</v>
      </c>
      <c r="V1003" s="84">
        <v>0.39930555555555558</v>
      </c>
      <c r="W1003" s="85">
        <v>0.52083333333333337</v>
      </c>
      <c r="X1003" s="78">
        <f t="shared" si="77"/>
        <v>0.12152777777777779</v>
      </c>
    </row>
    <row r="1004" spans="1:24" x14ac:dyDescent="0.3">
      <c r="A1004" s="183" t="s">
        <v>14172</v>
      </c>
      <c r="B1004" s="68" t="s">
        <v>8517</v>
      </c>
      <c r="C1004" s="2" t="s">
        <v>1</v>
      </c>
      <c r="D1004" s="2">
        <v>33</v>
      </c>
      <c r="E1004" s="6">
        <v>31707</v>
      </c>
      <c r="F1004" s="7">
        <v>44064.56591435185</v>
      </c>
      <c r="G1004" s="69" t="s">
        <v>4</v>
      </c>
      <c r="H1004" s="68">
        <v>1518</v>
      </c>
      <c r="I1004" s="93">
        <f t="shared" si="74"/>
        <v>15.18</v>
      </c>
      <c r="J1004" s="93">
        <v>1.359</v>
      </c>
      <c r="K1004" s="69">
        <v>100</v>
      </c>
      <c r="L1004" s="68">
        <v>309</v>
      </c>
      <c r="M1004" s="93">
        <f t="shared" si="75"/>
        <v>3.09</v>
      </c>
      <c r="N1004" s="93">
        <v>0.66800000000000004</v>
      </c>
      <c r="O1004" s="69">
        <v>100</v>
      </c>
      <c r="P1004" s="181">
        <f t="shared" si="76"/>
        <v>4.9126213592233015</v>
      </c>
      <c r="Q1004" s="77" t="s">
        <v>1357</v>
      </c>
      <c r="V1004" s="84">
        <v>0.44513888888888892</v>
      </c>
      <c r="W1004" s="85">
        <v>0.58333333333333337</v>
      </c>
      <c r="X1004" s="78">
        <f t="shared" si="77"/>
        <v>0.13819444444444445</v>
      </c>
    </row>
    <row r="1005" spans="1:24" x14ac:dyDescent="0.3">
      <c r="A1005" s="183" t="s">
        <v>3743</v>
      </c>
      <c r="B1005" s="68" t="s">
        <v>648</v>
      </c>
      <c r="C1005" s="2" t="s">
        <v>1</v>
      </c>
      <c r="D1005" s="2">
        <v>40</v>
      </c>
      <c r="E1005" s="6">
        <v>29137</v>
      </c>
      <c r="F1005" s="7">
        <v>44064.591481481482</v>
      </c>
      <c r="G1005" s="69" t="s">
        <v>4</v>
      </c>
      <c r="H1005" s="68">
        <v>1241</v>
      </c>
      <c r="I1005" s="93">
        <f t="shared" si="74"/>
        <v>12.535353535353535</v>
      </c>
      <c r="J1005" s="93">
        <v>1.24</v>
      </c>
      <c r="K1005" s="69">
        <v>99</v>
      </c>
      <c r="L1005" s="68">
        <v>301</v>
      </c>
      <c r="M1005" s="93">
        <f t="shared" si="75"/>
        <v>3.0404040404040402</v>
      </c>
      <c r="N1005" s="93">
        <v>0.49299999999999999</v>
      </c>
      <c r="O1005" s="69">
        <v>99</v>
      </c>
      <c r="P1005" s="181">
        <f t="shared" si="76"/>
        <v>4.1229235880398667</v>
      </c>
      <c r="Q1005" s="77" t="s">
        <v>1357</v>
      </c>
      <c r="V1005" s="84">
        <v>0.4513888888888889</v>
      </c>
      <c r="W1005" s="85">
        <v>0.60069444444444442</v>
      </c>
      <c r="X1005" s="78">
        <f t="shared" si="77"/>
        <v>0.14930555555555552</v>
      </c>
    </row>
    <row r="1006" spans="1:24" x14ac:dyDescent="0.3">
      <c r="A1006" s="183" t="s">
        <v>14173</v>
      </c>
      <c r="B1006" s="68" t="s">
        <v>14174</v>
      </c>
      <c r="C1006" s="2" t="s">
        <v>6</v>
      </c>
      <c r="D1006" s="2">
        <v>64</v>
      </c>
      <c r="E1006" s="6">
        <v>20345</v>
      </c>
      <c r="F1006" s="7">
        <v>44064.605486111112</v>
      </c>
      <c r="G1006" s="69" t="s">
        <v>4</v>
      </c>
      <c r="H1006" s="68">
        <v>1076</v>
      </c>
      <c r="I1006" s="93">
        <f t="shared" si="74"/>
        <v>10.868686868686869</v>
      </c>
      <c r="J1006" s="93">
        <v>0.98599999999999999</v>
      </c>
      <c r="K1006" s="69">
        <v>99</v>
      </c>
      <c r="L1006" s="68">
        <v>453</v>
      </c>
      <c r="M1006" s="93">
        <f t="shared" si="75"/>
        <v>4.5757575757575761</v>
      </c>
      <c r="N1006" s="93">
        <v>0.60799999999999998</v>
      </c>
      <c r="O1006" s="69">
        <v>99</v>
      </c>
      <c r="P1006" s="181">
        <f t="shared" si="76"/>
        <v>2.3752759381898452</v>
      </c>
      <c r="Q1006" s="77" t="s">
        <v>1357</v>
      </c>
      <c r="V1006" s="84">
        <v>0.45347222222222222</v>
      </c>
      <c r="W1006" s="85">
        <v>0.61458333333333337</v>
      </c>
      <c r="X1006" s="78">
        <f t="shared" si="77"/>
        <v>0.16111111111111115</v>
      </c>
    </row>
    <row r="1007" spans="1:24" x14ac:dyDescent="0.3">
      <c r="A1007" s="183" t="s">
        <v>14175</v>
      </c>
      <c r="B1007" s="68" t="s">
        <v>207</v>
      </c>
      <c r="C1007" s="2" t="s">
        <v>1</v>
      </c>
      <c r="D1007" s="2">
        <v>43</v>
      </c>
      <c r="E1007" s="6">
        <v>28150</v>
      </c>
      <c r="F1007" s="7">
        <v>44064.622546296298</v>
      </c>
      <c r="G1007" s="69" t="s">
        <v>4</v>
      </c>
      <c r="H1007" s="68">
        <v>1713</v>
      </c>
      <c r="I1007" s="93">
        <f t="shared" si="74"/>
        <v>17.13</v>
      </c>
      <c r="J1007" s="93">
        <v>1.5089999999999999</v>
      </c>
      <c r="K1007" s="69">
        <v>100</v>
      </c>
      <c r="L1007" s="68">
        <v>372</v>
      </c>
      <c r="M1007" s="93">
        <f t="shared" si="75"/>
        <v>3.72</v>
      </c>
      <c r="N1007" s="93">
        <v>0.71199999999999997</v>
      </c>
      <c r="O1007" s="69">
        <v>100</v>
      </c>
      <c r="P1007" s="181">
        <f t="shared" si="76"/>
        <v>4.604838709677419</v>
      </c>
      <c r="Q1007" s="77" t="s">
        <v>1357</v>
      </c>
      <c r="V1007" s="84">
        <v>0.4861111111111111</v>
      </c>
      <c r="W1007" s="85">
        <v>0.63194444444444442</v>
      </c>
      <c r="X1007" s="78">
        <f t="shared" si="77"/>
        <v>0.14583333333333331</v>
      </c>
    </row>
    <row r="1008" spans="1:24" x14ac:dyDescent="0.3">
      <c r="A1008" s="183" t="s">
        <v>14176</v>
      </c>
      <c r="B1008" s="68" t="s">
        <v>14177</v>
      </c>
      <c r="C1008" s="2" t="s">
        <v>1</v>
      </c>
      <c r="D1008" s="2">
        <v>64</v>
      </c>
      <c r="E1008" s="6">
        <v>20576</v>
      </c>
      <c r="F1008" s="7">
        <v>44064.636331018519</v>
      </c>
      <c r="G1008" s="69" t="s">
        <v>4</v>
      </c>
      <c r="H1008" s="68">
        <v>2485</v>
      </c>
      <c r="I1008" s="93">
        <f t="shared" si="74"/>
        <v>25.1010101010101</v>
      </c>
      <c r="J1008" s="93">
        <v>1.909</v>
      </c>
      <c r="K1008" s="69">
        <v>99</v>
      </c>
      <c r="L1008" s="68">
        <v>519</v>
      </c>
      <c r="M1008" s="93">
        <f t="shared" si="75"/>
        <v>5.2424242424242422</v>
      </c>
      <c r="N1008" s="93">
        <v>0.74399999999999999</v>
      </c>
      <c r="O1008" s="69">
        <v>99</v>
      </c>
      <c r="P1008" s="181">
        <f t="shared" si="76"/>
        <v>4.7880539499036612</v>
      </c>
      <c r="Q1008" s="77" t="s">
        <v>1357</v>
      </c>
      <c r="V1008" s="84">
        <v>0.49513888888888885</v>
      </c>
      <c r="W1008" s="85">
        <v>0.64583333333333337</v>
      </c>
      <c r="X1008" s="78">
        <f t="shared" si="77"/>
        <v>0.15069444444444452</v>
      </c>
    </row>
    <row r="1009" spans="1:24" x14ac:dyDescent="0.3">
      <c r="A1009" s="183" t="s">
        <v>14178</v>
      </c>
      <c r="B1009" s="68" t="s">
        <v>14179</v>
      </c>
      <c r="C1009" s="2" t="s">
        <v>6</v>
      </c>
      <c r="D1009" s="2">
        <v>77</v>
      </c>
      <c r="E1009" s="6">
        <v>15885</v>
      </c>
      <c r="F1009" s="7">
        <v>44067.425706018519</v>
      </c>
      <c r="G1009" s="69" t="s">
        <v>4</v>
      </c>
      <c r="H1009" s="68">
        <v>2588</v>
      </c>
      <c r="I1009" s="93">
        <f t="shared" si="74"/>
        <v>26.141414141414142</v>
      </c>
      <c r="J1009" s="93">
        <v>1.917</v>
      </c>
      <c r="K1009" s="69">
        <v>99</v>
      </c>
      <c r="L1009" s="68">
        <v>832</v>
      </c>
      <c r="M1009" s="93">
        <f t="shared" si="75"/>
        <v>8.4040404040404049</v>
      </c>
      <c r="N1009" s="93">
        <v>1.2030000000000001</v>
      </c>
      <c r="O1009" s="69">
        <v>99</v>
      </c>
      <c r="P1009" s="181">
        <f t="shared" si="76"/>
        <v>3.1105769230769229</v>
      </c>
      <c r="Q1009" s="77" t="s">
        <v>1357</v>
      </c>
      <c r="V1009" s="84">
        <v>0.3972222222222222</v>
      </c>
      <c r="W1009" s="85">
        <v>0.52430555555555558</v>
      </c>
      <c r="X1009" s="78">
        <f t="shared" si="77"/>
        <v>0.12708333333333338</v>
      </c>
    </row>
    <row r="1010" spans="1:24" x14ac:dyDescent="0.3">
      <c r="A1010" s="183" t="s">
        <v>14180</v>
      </c>
      <c r="B1010" s="68" t="s">
        <v>466</v>
      </c>
      <c r="C1010" s="2" t="s">
        <v>1</v>
      </c>
      <c r="D1010" s="2">
        <v>64</v>
      </c>
      <c r="E1010" s="6">
        <v>20396</v>
      </c>
      <c r="F1010" s="7">
        <v>44067.526238425926</v>
      </c>
      <c r="G1010" s="69" t="s">
        <v>4</v>
      </c>
      <c r="H1010" s="68">
        <v>2238</v>
      </c>
      <c r="I1010" s="93">
        <f t="shared" si="74"/>
        <v>22.606060606060606</v>
      </c>
      <c r="J1010" s="93">
        <v>1.9630000000000001</v>
      </c>
      <c r="K1010" s="69">
        <v>99</v>
      </c>
      <c r="L1010" s="68">
        <v>518</v>
      </c>
      <c r="M1010" s="93">
        <f t="shared" si="75"/>
        <v>5.2323232323232327</v>
      </c>
      <c r="N1010" s="93">
        <v>0.69699999999999995</v>
      </c>
      <c r="O1010" s="69">
        <v>99</v>
      </c>
      <c r="P1010" s="181">
        <f t="shared" si="76"/>
        <v>4.32046332046332</v>
      </c>
      <c r="Q1010" s="77" t="s">
        <v>1357</v>
      </c>
      <c r="V1010" s="84">
        <v>0.41875000000000001</v>
      </c>
      <c r="W1010" s="85">
        <v>0.54513888888888895</v>
      </c>
      <c r="X1010" s="78">
        <f t="shared" si="77"/>
        <v>0.12638888888888894</v>
      </c>
    </row>
    <row r="1011" spans="1:24" x14ac:dyDescent="0.3">
      <c r="A1011" s="183" t="s">
        <v>3042</v>
      </c>
      <c r="B1011" s="68" t="s">
        <v>463</v>
      </c>
      <c r="C1011" s="2" t="s">
        <v>1</v>
      </c>
      <c r="D1011" s="2">
        <v>57</v>
      </c>
      <c r="E1011" s="6">
        <v>23050</v>
      </c>
      <c r="F1011" s="7">
        <v>44067.549444444441</v>
      </c>
      <c r="G1011" s="69" t="s">
        <v>4</v>
      </c>
      <c r="H1011" s="68">
        <v>2449</v>
      </c>
      <c r="I1011" s="93">
        <f t="shared" si="74"/>
        <v>24.49</v>
      </c>
      <c r="J1011" s="93">
        <v>1.6479999999999999</v>
      </c>
      <c r="K1011" s="69">
        <v>100</v>
      </c>
      <c r="L1011" s="68">
        <v>498</v>
      </c>
      <c r="M1011" s="93">
        <f t="shared" si="75"/>
        <v>4.9800000000000004</v>
      </c>
      <c r="N1011" s="93">
        <v>0.752</v>
      </c>
      <c r="O1011" s="69">
        <v>100</v>
      </c>
      <c r="P1011" s="181">
        <f t="shared" si="76"/>
        <v>4.9176706827309227</v>
      </c>
      <c r="Q1011" s="77" t="s">
        <v>1357</v>
      </c>
      <c r="V1011" s="84">
        <v>0.42291666666666666</v>
      </c>
      <c r="W1011" s="85">
        <v>0.5541666666666667</v>
      </c>
      <c r="X1011" s="78">
        <f t="shared" si="77"/>
        <v>0.13125000000000003</v>
      </c>
    </row>
    <row r="1012" spans="1:24" x14ac:dyDescent="0.3">
      <c r="A1012" s="183" t="s">
        <v>14181</v>
      </c>
      <c r="B1012" s="68" t="s">
        <v>14182</v>
      </c>
      <c r="C1012" s="2" t="s">
        <v>1</v>
      </c>
      <c r="D1012" s="2">
        <v>34</v>
      </c>
      <c r="E1012" s="6">
        <v>31368</v>
      </c>
      <c r="F1012" s="7">
        <v>44067.55568287037</v>
      </c>
      <c r="G1012" s="69" t="s">
        <v>4</v>
      </c>
      <c r="H1012" s="68">
        <v>1959</v>
      </c>
      <c r="I1012" s="93">
        <f t="shared" si="74"/>
        <v>19.59</v>
      </c>
      <c r="J1012" s="93">
        <v>2.1930000000000001</v>
      </c>
      <c r="K1012" s="69">
        <v>100</v>
      </c>
      <c r="L1012" s="68">
        <v>552</v>
      </c>
      <c r="M1012" s="93">
        <f t="shared" si="75"/>
        <v>5.52</v>
      </c>
      <c r="N1012" s="93">
        <v>0.82199999999999995</v>
      </c>
      <c r="O1012" s="69">
        <v>100</v>
      </c>
      <c r="P1012" s="181">
        <f t="shared" si="76"/>
        <v>3.5489130434782612</v>
      </c>
      <c r="Q1012" s="77" t="s">
        <v>1357</v>
      </c>
      <c r="V1012" s="84">
        <v>0.43055555555555558</v>
      </c>
      <c r="W1012" s="85">
        <v>0.56944444444444442</v>
      </c>
      <c r="X1012" s="78">
        <f t="shared" si="77"/>
        <v>0.13888888888888884</v>
      </c>
    </row>
    <row r="1013" spans="1:24" x14ac:dyDescent="0.3">
      <c r="A1013" s="183" t="s">
        <v>14183</v>
      </c>
      <c r="B1013" s="68" t="s">
        <v>7353</v>
      </c>
      <c r="C1013" s="2" t="s">
        <v>1</v>
      </c>
      <c r="D1013" s="2">
        <v>50</v>
      </c>
      <c r="E1013" s="6">
        <v>25605</v>
      </c>
      <c r="F1013" s="7">
        <v>44067.662511574075</v>
      </c>
      <c r="G1013" s="69" t="s">
        <v>4</v>
      </c>
      <c r="H1013" s="68">
        <v>1991</v>
      </c>
      <c r="I1013" s="93">
        <f t="shared" si="74"/>
        <v>20.111111111111111</v>
      </c>
      <c r="J1013" s="93">
        <v>1.2849999999999999</v>
      </c>
      <c r="K1013" s="69">
        <v>99</v>
      </c>
      <c r="L1013" s="68">
        <v>437</v>
      </c>
      <c r="M1013" s="93">
        <f t="shared" si="75"/>
        <v>4.4141414141414144</v>
      </c>
      <c r="N1013" s="93">
        <v>0.86899999999999999</v>
      </c>
      <c r="O1013" s="69">
        <v>99</v>
      </c>
      <c r="P1013" s="181">
        <f t="shared" si="76"/>
        <v>4.5560640732265441</v>
      </c>
      <c r="Q1013" s="77" t="s">
        <v>1357</v>
      </c>
      <c r="V1013" s="84">
        <v>0.49583333333333335</v>
      </c>
      <c r="W1013" s="85">
        <v>0.66666666666666663</v>
      </c>
      <c r="X1013" s="78">
        <f t="shared" si="77"/>
        <v>0.17083333333333328</v>
      </c>
    </row>
    <row r="1014" spans="1:24" x14ac:dyDescent="0.3">
      <c r="A1014" s="183" t="s">
        <v>14184</v>
      </c>
      <c r="B1014" s="68" t="s">
        <v>216</v>
      </c>
      <c r="C1014" s="2" t="s">
        <v>1</v>
      </c>
      <c r="D1014" s="2">
        <v>40</v>
      </c>
      <c r="E1014" s="6">
        <v>29440</v>
      </c>
      <c r="F1014" s="7">
        <v>44067.676180555558</v>
      </c>
      <c r="G1014" s="69" t="s">
        <v>4</v>
      </c>
      <c r="H1014" s="68">
        <v>920</v>
      </c>
      <c r="I1014" s="93">
        <f t="shared" si="74"/>
        <v>9.1999999999999993</v>
      </c>
      <c r="J1014" s="93">
        <v>1.2949999999999999</v>
      </c>
      <c r="K1014" s="69">
        <v>100</v>
      </c>
      <c r="L1014" s="68">
        <v>281</v>
      </c>
      <c r="M1014" s="93">
        <f t="shared" si="75"/>
        <v>2.81</v>
      </c>
      <c r="N1014" s="93">
        <v>0.69199999999999995</v>
      </c>
      <c r="O1014" s="69">
        <v>100</v>
      </c>
      <c r="P1014" s="181">
        <f t="shared" si="76"/>
        <v>3.2740213523131669</v>
      </c>
      <c r="Q1014" s="77" t="s">
        <v>1357</v>
      </c>
      <c r="V1014" s="84">
        <v>0.50347222222222221</v>
      </c>
      <c r="W1014" s="85">
        <v>0.68055555555555547</v>
      </c>
      <c r="X1014" s="78">
        <f t="shared" si="77"/>
        <v>0.17708333333333326</v>
      </c>
    </row>
    <row r="1015" spans="1:24" x14ac:dyDescent="0.3">
      <c r="A1015" s="183" t="s">
        <v>14185</v>
      </c>
      <c r="B1015" s="68" t="s">
        <v>14186</v>
      </c>
      <c r="C1015" s="2" t="s">
        <v>6</v>
      </c>
      <c r="D1015" s="2">
        <v>79</v>
      </c>
      <c r="E1015" s="6">
        <v>15154</v>
      </c>
      <c r="F1015" s="7">
        <v>44068.435393518521</v>
      </c>
      <c r="G1015" s="69" t="s">
        <v>4</v>
      </c>
      <c r="H1015" s="68">
        <v>2315</v>
      </c>
      <c r="I1015" s="93">
        <f t="shared" si="74"/>
        <v>23.15</v>
      </c>
      <c r="J1015" s="93">
        <v>2.4009999999999998</v>
      </c>
      <c r="K1015" s="69">
        <v>100</v>
      </c>
      <c r="L1015" s="68">
        <v>708</v>
      </c>
      <c r="M1015" s="93">
        <f t="shared" si="75"/>
        <v>7.08</v>
      </c>
      <c r="N1015" s="93">
        <v>0.82499999999999996</v>
      </c>
      <c r="O1015" s="69">
        <v>100</v>
      </c>
      <c r="P1015" s="181">
        <f t="shared" si="76"/>
        <v>3.2697740112994347</v>
      </c>
      <c r="Q1015" s="77" t="s">
        <v>1357</v>
      </c>
      <c r="V1015" s="84">
        <v>0.38055555555555554</v>
      </c>
      <c r="W1015" s="85">
        <v>0.51736111111111105</v>
      </c>
      <c r="X1015" s="78">
        <f t="shared" si="77"/>
        <v>0.13680555555555551</v>
      </c>
    </row>
    <row r="1016" spans="1:24" x14ac:dyDescent="0.3">
      <c r="A1016" s="183" t="s">
        <v>14187</v>
      </c>
      <c r="B1016" s="68" t="s">
        <v>1451</v>
      </c>
      <c r="C1016" s="2" t="s">
        <v>1</v>
      </c>
      <c r="D1016" s="2">
        <v>49</v>
      </c>
      <c r="E1016" s="6">
        <v>26164</v>
      </c>
      <c r="F1016" s="7">
        <v>44068.557187500002</v>
      </c>
      <c r="G1016" s="69" t="s">
        <v>4</v>
      </c>
      <c r="H1016" s="68">
        <v>2132</v>
      </c>
      <c r="I1016" s="93">
        <f t="shared" si="74"/>
        <v>21.535353535353536</v>
      </c>
      <c r="J1016" s="93">
        <v>1.74</v>
      </c>
      <c r="K1016" s="69">
        <v>99</v>
      </c>
      <c r="L1016" s="68">
        <v>520</v>
      </c>
      <c r="M1016" s="93">
        <f t="shared" si="75"/>
        <v>5.2525252525252526</v>
      </c>
      <c r="N1016" s="93">
        <v>0.76100000000000001</v>
      </c>
      <c r="O1016" s="69">
        <v>99</v>
      </c>
      <c r="P1016" s="181">
        <f t="shared" si="76"/>
        <v>4.1000000000000005</v>
      </c>
      <c r="Q1016" s="77" t="s">
        <v>1357</v>
      </c>
      <c r="V1016" s="84">
        <v>0.43888888888888888</v>
      </c>
      <c r="W1016" s="85">
        <v>0.57638888888888895</v>
      </c>
      <c r="X1016" s="78">
        <f t="shared" si="77"/>
        <v>0.13750000000000007</v>
      </c>
    </row>
    <row r="1017" spans="1:24" x14ac:dyDescent="0.3">
      <c r="A1017" s="183" t="s">
        <v>14188</v>
      </c>
      <c r="B1017" s="68" t="s">
        <v>14189</v>
      </c>
      <c r="C1017" s="2" t="s">
        <v>6</v>
      </c>
      <c r="D1017" s="2">
        <v>34</v>
      </c>
      <c r="E1017" s="6">
        <v>31434</v>
      </c>
      <c r="F1017" s="7">
        <v>44068.578935185185</v>
      </c>
      <c r="G1017" s="69" t="s">
        <v>4</v>
      </c>
      <c r="H1017" s="68">
        <v>1153</v>
      </c>
      <c r="I1017" s="93">
        <f t="shared" si="74"/>
        <v>11.53</v>
      </c>
      <c r="J1017" s="93">
        <v>1.3220000000000001</v>
      </c>
      <c r="K1017" s="69">
        <v>100</v>
      </c>
      <c r="L1017" s="68">
        <v>354</v>
      </c>
      <c r="M1017" s="93">
        <f t="shared" si="75"/>
        <v>3.54</v>
      </c>
      <c r="N1017" s="93">
        <v>0.78400000000000003</v>
      </c>
      <c r="O1017" s="69">
        <v>100</v>
      </c>
      <c r="P1017" s="181">
        <f t="shared" si="76"/>
        <v>3.2570621468926553</v>
      </c>
      <c r="Q1017" s="77" t="s">
        <v>1357</v>
      </c>
      <c r="V1017" s="84">
        <v>0.45</v>
      </c>
      <c r="W1017" s="85">
        <v>0.59027777777777779</v>
      </c>
      <c r="X1017" s="78">
        <f t="shared" si="77"/>
        <v>0.14027777777777778</v>
      </c>
    </row>
    <row r="1018" spans="1:24" x14ac:dyDescent="0.3">
      <c r="A1018" s="183" t="s">
        <v>14190</v>
      </c>
      <c r="B1018" s="68" t="s">
        <v>8303</v>
      </c>
      <c r="C1018" s="2" t="s">
        <v>1</v>
      </c>
      <c r="D1018" s="2">
        <v>55</v>
      </c>
      <c r="E1018" s="6">
        <v>23926</v>
      </c>
      <c r="F1018" s="7">
        <v>44068.589965277781</v>
      </c>
      <c r="G1018" s="69" t="s">
        <v>4</v>
      </c>
      <c r="H1018" s="68">
        <v>2890</v>
      </c>
      <c r="I1018" s="93">
        <f t="shared" si="74"/>
        <v>28.9</v>
      </c>
      <c r="J1018" s="93">
        <v>1.673</v>
      </c>
      <c r="K1018" s="69">
        <v>100</v>
      </c>
      <c r="L1018" s="68">
        <v>541</v>
      </c>
      <c r="M1018" s="93">
        <f t="shared" si="75"/>
        <v>5.41</v>
      </c>
      <c r="N1018" s="93">
        <v>0.83</v>
      </c>
      <c r="O1018" s="69">
        <v>100</v>
      </c>
      <c r="P1018" s="181">
        <f t="shared" si="76"/>
        <v>5.3419593345656189</v>
      </c>
      <c r="Q1018" s="77" t="s">
        <v>1357</v>
      </c>
      <c r="V1018" s="84">
        <v>0.45694444444444443</v>
      </c>
      <c r="W1018" s="85">
        <v>0.6118055555555556</v>
      </c>
      <c r="X1018" s="78">
        <f t="shared" si="77"/>
        <v>0.15486111111111117</v>
      </c>
    </row>
    <row r="1019" spans="1:24" x14ac:dyDescent="0.3">
      <c r="A1019" s="183" t="s">
        <v>14191</v>
      </c>
      <c r="B1019" s="68" t="s">
        <v>14192</v>
      </c>
      <c r="C1019" s="2" t="s">
        <v>6</v>
      </c>
      <c r="D1019" s="2">
        <v>68</v>
      </c>
      <c r="E1019" s="6">
        <v>19157</v>
      </c>
      <c r="F1019" s="7">
        <v>44068.612384259257</v>
      </c>
      <c r="G1019" s="69" t="s">
        <v>4</v>
      </c>
      <c r="H1019" s="68">
        <v>1008</v>
      </c>
      <c r="I1019" s="93">
        <f t="shared" si="74"/>
        <v>10.181818181818182</v>
      </c>
      <c r="J1019" s="93">
        <v>1.3580000000000001</v>
      </c>
      <c r="K1019" s="69">
        <v>99</v>
      </c>
      <c r="L1019" s="68">
        <v>732</v>
      </c>
      <c r="M1019" s="93">
        <f t="shared" si="75"/>
        <v>7.3939393939393936</v>
      </c>
      <c r="N1019" s="93">
        <v>0.96699999999999997</v>
      </c>
      <c r="O1019" s="69">
        <v>99</v>
      </c>
      <c r="P1019" s="181">
        <f t="shared" si="76"/>
        <v>1.3770491803278688</v>
      </c>
      <c r="Q1019" s="77" t="s">
        <v>1357</v>
      </c>
      <c r="V1019" s="84">
        <v>0.4548611111111111</v>
      </c>
      <c r="W1019" s="85">
        <v>0.625</v>
      </c>
      <c r="X1019" s="78">
        <f t="shared" si="77"/>
        <v>0.1701388888888889</v>
      </c>
    </row>
    <row r="1020" spans="1:24" x14ac:dyDescent="0.3">
      <c r="A1020" s="183" t="s">
        <v>14193</v>
      </c>
      <c r="B1020" s="68" t="s">
        <v>14194</v>
      </c>
      <c r="C1020" s="2" t="s">
        <v>1</v>
      </c>
      <c r="D1020" s="2">
        <v>70</v>
      </c>
      <c r="E1020" s="6">
        <v>18189</v>
      </c>
      <c r="F1020" s="7">
        <v>44068.627106481479</v>
      </c>
      <c r="G1020" s="69" t="s">
        <v>4</v>
      </c>
      <c r="H1020" s="68">
        <v>3286</v>
      </c>
      <c r="I1020" s="93">
        <f t="shared" si="74"/>
        <v>33.19191919191919</v>
      </c>
      <c r="J1020" s="93">
        <v>1.9930000000000001</v>
      </c>
      <c r="K1020" s="69">
        <v>99</v>
      </c>
      <c r="L1020" s="68">
        <v>765</v>
      </c>
      <c r="M1020" s="93">
        <f t="shared" si="75"/>
        <v>7.7272727272727275</v>
      </c>
      <c r="N1020" s="93">
        <v>1.018</v>
      </c>
      <c r="O1020" s="69">
        <v>99</v>
      </c>
      <c r="P1020" s="181">
        <f t="shared" si="76"/>
        <v>4.295424836601307</v>
      </c>
      <c r="Q1020" s="77" t="s">
        <v>1357</v>
      </c>
      <c r="V1020" s="84">
        <v>0.5</v>
      </c>
      <c r="W1020" s="85">
        <v>0.63750000000000007</v>
      </c>
      <c r="X1020" s="78">
        <f t="shared" si="77"/>
        <v>0.13750000000000007</v>
      </c>
    </row>
    <row r="1021" spans="1:24" x14ac:dyDescent="0.3">
      <c r="A1021" s="183" t="s">
        <v>14195</v>
      </c>
      <c r="B1021" s="68" t="s">
        <v>14196</v>
      </c>
      <c r="C1021" s="2" t="s">
        <v>1</v>
      </c>
      <c r="D1021" s="2">
        <v>50</v>
      </c>
      <c r="E1021" s="6">
        <v>25676</v>
      </c>
      <c r="F1021" s="7">
        <v>44068.641504629632</v>
      </c>
      <c r="G1021" s="69" t="s">
        <v>4</v>
      </c>
      <c r="H1021" s="68">
        <v>1717</v>
      </c>
      <c r="I1021" s="93">
        <f t="shared" si="74"/>
        <v>17.343434343434343</v>
      </c>
      <c r="J1021" s="93">
        <v>1.825</v>
      </c>
      <c r="K1021" s="69">
        <v>99</v>
      </c>
      <c r="L1021" s="68">
        <v>473</v>
      </c>
      <c r="M1021" s="93">
        <f t="shared" si="75"/>
        <v>4.7777777777777777</v>
      </c>
      <c r="N1021" s="93">
        <v>0.79</v>
      </c>
      <c r="O1021" s="69">
        <v>99</v>
      </c>
      <c r="P1021" s="181">
        <f t="shared" si="76"/>
        <v>3.6300211416490487</v>
      </c>
      <c r="Q1021" s="77" t="s">
        <v>1357</v>
      </c>
      <c r="V1021" s="84">
        <v>0.50902777777777775</v>
      </c>
      <c r="W1021" s="85">
        <v>0.65277777777777779</v>
      </c>
      <c r="X1021" s="78">
        <f t="shared" si="77"/>
        <v>0.14375000000000004</v>
      </c>
    </row>
    <row r="1022" spans="1:24" x14ac:dyDescent="0.3">
      <c r="A1022" s="183" t="s">
        <v>14197</v>
      </c>
      <c r="B1022" s="68" t="s">
        <v>4813</v>
      </c>
      <c r="C1022" s="2" t="s">
        <v>6</v>
      </c>
      <c r="D1022" s="2">
        <v>36</v>
      </c>
      <c r="E1022" s="6">
        <v>30698</v>
      </c>
      <c r="F1022" s="7">
        <v>44068.658020833333</v>
      </c>
      <c r="G1022" s="69" t="s">
        <v>4</v>
      </c>
      <c r="H1022" s="68">
        <v>857</v>
      </c>
      <c r="I1022" s="93">
        <f t="shared" si="74"/>
        <v>8.6565656565656557</v>
      </c>
      <c r="J1022" s="93">
        <v>1.2549999999999999</v>
      </c>
      <c r="K1022" s="69">
        <v>99</v>
      </c>
      <c r="L1022" s="68">
        <v>273</v>
      </c>
      <c r="M1022" s="93">
        <f t="shared" si="75"/>
        <v>2.7575757575757578</v>
      </c>
      <c r="N1022" s="93">
        <v>0.64</v>
      </c>
      <c r="O1022" s="69">
        <v>99</v>
      </c>
      <c r="P1022" s="181">
        <f t="shared" si="76"/>
        <v>3.1391941391941387</v>
      </c>
      <c r="Q1022" s="77" t="s">
        <v>1357</v>
      </c>
      <c r="V1022" s="84">
        <v>0.50694444444444442</v>
      </c>
      <c r="W1022" s="85">
        <v>0.66666666666666663</v>
      </c>
      <c r="X1022" s="78">
        <f t="shared" si="77"/>
        <v>0.15972222222222221</v>
      </c>
    </row>
    <row r="1023" spans="1:24" x14ac:dyDescent="0.3">
      <c r="A1023" s="183" t="s">
        <v>14198</v>
      </c>
      <c r="B1023" s="68" t="s">
        <v>14199</v>
      </c>
      <c r="C1023" s="2" t="s">
        <v>6</v>
      </c>
      <c r="D1023" s="2">
        <v>82</v>
      </c>
      <c r="E1023" s="6">
        <v>14025</v>
      </c>
      <c r="F1023" s="7">
        <v>44069.406886574077</v>
      </c>
      <c r="G1023" s="69" t="s">
        <v>4</v>
      </c>
      <c r="H1023" s="68">
        <v>3437</v>
      </c>
      <c r="I1023" s="93">
        <f t="shared" si="74"/>
        <v>34.717171717171716</v>
      </c>
      <c r="J1023" s="93">
        <v>2</v>
      </c>
      <c r="K1023" s="69">
        <v>99</v>
      </c>
      <c r="L1023" s="68">
        <v>718</v>
      </c>
      <c r="M1023" s="93">
        <f t="shared" si="75"/>
        <v>7.2525252525252526</v>
      </c>
      <c r="N1023" s="93">
        <v>1.4450000000000001</v>
      </c>
      <c r="O1023" s="69">
        <v>99</v>
      </c>
      <c r="P1023" s="181">
        <f t="shared" si="76"/>
        <v>4.7869080779944291</v>
      </c>
      <c r="Q1023" s="77" t="s">
        <v>1357</v>
      </c>
      <c r="V1023" s="84">
        <v>0.37152777777777773</v>
      </c>
      <c r="W1023" s="85">
        <v>0.51736111111111105</v>
      </c>
      <c r="X1023" s="78">
        <f t="shared" si="77"/>
        <v>0.14583333333333331</v>
      </c>
    </row>
    <row r="1024" spans="1:24" x14ac:dyDescent="0.3">
      <c r="A1024" s="183" t="s">
        <v>3104</v>
      </c>
      <c r="B1024" s="68" t="s">
        <v>929</v>
      </c>
      <c r="C1024" s="2" t="s">
        <v>1</v>
      </c>
      <c r="D1024" s="2">
        <v>51</v>
      </c>
      <c r="E1024" s="6">
        <v>25277</v>
      </c>
      <c r="F1024" s="7">
        <v>44069.518472222226</v>
      </c>
      <c r="G1024" s="69" t="s">
        <v>4</v>
      </c>
      <c r="H1024" s="68">
        <v>2403</v>
      </c>
      <c r="I1024" s="93">
        <f t="shared" si="74"/>
        <v>24.03</v>
      </c>
      <c r="J1024" s="93">
        <v>1.417</v>
      </c>
      <c r="K1024" s="69">
        <v>100</v>
      </c>
      <c r="L1024" s="68">
        <v>434</v>
      </c>
      <c r="M1024" s="93">
        <f t="shared" si="75"/>
        <v>4.34</v>
      </c>
      <c r="N1024" s="93">
        <v>0.90100000000000002</v>
      </c>
      <c r="O1024" s="69">
        <v>100</v>
      </c>
      <c r="P1024" s="181">
        <f t="shared" si="76"/>
        <v>5.5368663594470053</v>
      </c>
      <c r="Q1024" s="77" t="s">
        <v>1357</v>
      </c>
      <c r="V1024" s="84">
        <v>0.39305555555555555</v>
      </c>
      <c r="W1024" s="85">
        <v>0.52777777777777779</v>
      </c>
      <c r="X1024" s="78">
        <f t="shared" si="77"/>
        <v>0.13472222222222224</v>
      </c>
    </row>
    <row r="1025" spans="1:24" x14ac:dyDescent="0.3">
      <c r="A1025" s="183" t="s">
        <v>14200</v>
      </c>
      <c r="B1025" s="68" t="s">
        <v>441</v>
      </c>
      <c r="C1025" s="2" t="s">
        <v>1</v>
      </c>
      <c r="D1025" s="2">
        <v>63</v>
      </c>
      <c r="E1025" s="6">
        <v>20890</v>
      </c>
      <c r="F1025" s="7">
        <v>44069.531342592592</v>
      </c>
      <c r="G1025" s="69" t="s">
        <v>4</v>
      </c>
      <c r="H1025" s="68">
        <v>2888</v>
      </c>
      <c r="I1025" s="93">
        <f t="shared" si="74"/>
        <v>28.88</v>
      </c>
      <c r="J1025" s="93">
        <v>4.181</v>
      </c>
      <c r="K1025" s="69">
        <v>100</v>
      </c>
      <c r="L1025" s="68">
        <v>556</v>
      </c>
      <c r="M1025" s="93">
        <f t="shared" si="75"/>
        <v>5.56</v>
      </c>
      <c r="N1025" s="93">
        <v>0.80800000000000005</v>
      </c>
      <c r="O1025" s="69">
        <v>100</v>
      </c>
      <c r="P1025" s="181">
        <f t="shared" si="76"/>
        <v>5.1942446043165473</v>
      </c>
      <c r="Q1025" s="77" t="s">
        <v>1357</v>
      </c>
      <c r="V1025" s="84">
        <v>0.4069444444444445</v>
      </c>
      <c r="W1025" s="85">
        <v>0.54166666666666663</v>
      </c>
      <c r="X1025" s="78">
        <f t="shared" si="77"/>
        <v>0.13472222222222213</v>
      </c>
    </row>
    <row r="1026" spans="1:24" x14ac:dyDescent="0.3">
      <c r="A1026" s="183" t="s">
        <v>14201</v>
      </c>
      <c r="B1026" s="68" t="s">
        <v>14202</v>
      </c>
      <c r="C1026" s="2" t="s">
        <v>6</v>
      </c>
      <c r="D1026" s="2">
        <v>76</v>
      </c>
      <c r="E1026" s="6">
        <v>15984</v>
      </c>
      <c r="F1026" s="7">
        <v>44069.550416666665</v>
      </c>
      <c r="G1026" s="69" t="s">
        <v>4</v>
      </c>
      <c r="H1026" s="68">
        <v>3379</v>
      </c>
      <c r="I1026" s="93">
        <f t="shared" si="74"/>
        <v>34.131313131313128</v>
      </c>
      <c r="J1026" s="93">
        <v>3.2189999999999999</v>
      </c>
      <c r="K1026" s="69">
        <v>99</v>
      </c>
      <c r="L1026" s="68">
        <v>929</v>
      </c>
      <c r="M1026" s="93">
        <f t="shared" si="75"/>
        <v>9.3838383838383841</v>
      </c>
      <c r="N1026" s="93">
        <v>1.21</v>
      </c>
      <c r="O1026" s="69">
        <v>99</v>
      </c>
      <c r="P1026" s="181">
        <f t="shared" si="76"/>
        <v>3.6372443487621093</v>
      </c>
      <c r="Q1026" s="77" t="s">
        <v>1357</v>
      </c>
      <c r="V1026" s="84">
        <v>0.42291666666666666</v>
      </c>
      <c r="W1026" s="85">
        <v>0.56458333333333333</v>
      </c>
      <c r="X1026" s="78">
        <f t="shared" si="77"/>
        <v>0.14166666666666666</v>
      </c>
    </row>
    <row r="1027" spans="1:24" x14ac:dyDescent="0.3">
      <c r="A1027" s="183" t="s">
        <v>2941</v>
      </c>
      <c r="B1027" s="68" t="s">
        <v>114</v>
      </c>
      <c r="C1027" s="2" t="s">
        <v>1</v>
      </c>
      <c r="D1027" s="2">
        <v>58</v>
      </c>
      <c r="E1027" s="6">
        <v>22653</v>
      </c>
      <c r="F1027" s="7">
        <v>44069.567986111113</v>
      </c>
      <c r="G1027" s="69" t="s">
        <v>4</v>
      </c>
      <c r="H1027" s="68">
        <v>2985</v>
      </c>
      <c r="I1027" s="93">
        <f t="shared" ref="I1027:I1090" si="78">H1027/K1027</f>
        <v>30.151515151515152</v>
      </c>
      <c r="J1027" s="93">
        <v>2.3530000000000002</v>
      </c>
      <c r="K1027" s="69">
        <v>99</v>
      </c>
      <c r="L1027" s="68">
        <v>533</v>
      </c>
      <c r="M1027" s="93">
        <f t="shared" ref="M1027:M1090" si="79">L1027/O1027</f>
        <v>5.3838383838383841</v>
      </c>
      <c r="N1027" s="93">
        <v>0.82899999999999996</v>
      </c>
      <c r="O1027" s="69">
        <v>99</v>
      </c>
      <c r="P1027" s="181">
        <f t="shared" ref="P1027:P1090" si="80">I1027/M1027</f>
        <v>5.600375234521576</v>
      </c>
      <c r="Q1027" s="77" t="s">
        <v>1357</v>
      </c>
      <c r="V1027" s="84">
        <v>0.43611111111111112</v>
      </c>
      <c r="W1027" s="85">
        <v>0.57777777777777783</v>
      </c>
      <c r="X1027" s="78">
        <f t="shared" si="77"/>
        <v>0.14166666666666672</v>
      </c>
    </row>
    <row r="1028" spans="1:24" x14ac:dyDescent="0.3">
      <c r="A1028" s="183" t="s">
        <v>14203</v>
      </c>
      <c r="B1028" s="68" t="s">
        <v>14204</v>
      </c>
      <c r="C1028" s="2" t="s">
        <v>6</v>
      </c>
      <c r="D1028" s="2">
        <v>68</v>
      </c>
      <c r="E1028" s="6">
        <v>19068</v>
      </c>
      <c r="F1028" s="7">
        <v>44069.579444444447</v>
      </c>
      <c r="G1028" s="69" t="s">
        <v>4</v>
      </c>
      <c r="H1028" s="68">
        <v>1917</v>
      </c>
      <c r="I1028" s="93">
        <f t="shared" si="78"/>
        <v>19.170000000000002</v>
      </c>
      <c r="J1028" s="93">
        <v>2.0649999999999999</v>
      </c>
      <c r="K1028" s="69">
        <v>100</v>
      </c>
      <c r="L1028" s="68">
        <v>784</v>
      </c>
      <c r="M1028" s="93">
        <f t="shared" si="79"/>
        <v>7.84</v>
      </c>
      <c r="N1028" s="93">
        <v>1.1519999999999999</v>
      </c>
      <c r="O1028" s="69">
        <v>100</v>
      </c>
      <c r="P1028" s="181">
        <f t="shared" si="80"/>
        <v>2.4451530612244903</v>
      </c>
      <c r="Q1028" s="77" t="s">
        <v>1357</v>
      </c>
      <c r="V1028" s="84">
        <v>0.43402777777777773</v>
      </c>
      <c r="W1028" s="85">
        <v>0.59722222222222221</v>
      </c>
      <c r="X1028" s="78">
        <f t="shared" si="77"/>
        <v>0.16319444444444448</v>
      </c>
    </row>
    <row r="1029" spans="1:24" x14ac:dyDescent="0.3">
      <c r="A1029" s="183" t="s">
        <v>3253</v>
      </c>
      <c r="B1029" s="68" t="s">
        <v>1767</v>
      </c>
      <c r="C1029" s="2" t="s">
        <v>1</v>
      </c>
      <c r="D1029" s="2">
        <v>54</v>
      </c>
      <c r="E1029" s="6">
        <v>24126</v>
      </c>
      <c r="F1029" s="7">
        <v>44069.599027777775</v>
      </c>
      <c r="G1029" s="69" t="s">
        <v>4</v>
      </c>
      <c r="H1029" s="68">
        <v>2647</v>
      </c>
      <c r="I1029" s="93">
        <f t="shared" si="78"/>
        <v>26.47</v>
      </c>
      <c r="J1029" s="93">
        <v>2.7719999999999998</v>
      </c>
      <c r="K1029" s="69">
        <v>100</v>
      </c>
      <c r="L1029" s="68">
        <v>583</v>
      </c>
      <c r="M1029" s="93">
        <f t="shared" si="79"/>
        <v>5.83</v>
      </c>
      <c r="N1029" s="93">
        <v>0.68200000000000005</v>
      </c>
      <c r="O1029" s="69">
        <v>100</v>
      </c>
      <c r="P1029" s="181">
        <f t="shared" si="80"/>
        <v>4.5403087478559172</v>
      </c>
      <c r="Q1029" s="77" t="s">
        <v>1357</v>
      </c>
      <c r="V1029" s="84">
        <v>0.4548611111111111</v>
      </c>
      <c r="W1029" s="85">
        <v>0.60763888888888895</v>
      </c>
      <c r="X1029" s="78">
        <f t="shared" si="77"/>
        <v>0.15277777777777785</v>
      </c>
    </row>
    <row r="1030" spans="1:24" x14ac:dyDescent="0.3">
      <c r="A1030" s="183" t="s">
        <v>14205</v>
      </c>
      <c r="B1030" s="68" t="s">
        <v>7789</v>
      </c>
      <c r="C1030" s="2" t="s">
        <v>1</v>
      </c>
      <c r="D1030" s="2">
        <v>44</v>
      </c>
      <c r="E1030" s="6">
        <v>27798</v>
      </c>
      <c r="F1030" s="7">
        <v>44069.613275462965</v>
      </c>
      <c r="G1030" s="69" t="s">
        <v>4</v>
      </c>
      <c r="H1030" s="68">
        <v>2567</v>
      </c>
      <c r="I1030" s="93">
        <f t="shared" si="78"/>
        <v>25.929292929292931</v>
      </c>
      <c r="J1030" s="93">
        <v>2.9670000000000001</v>
      </c>
      <c r="K1030" s="69">
        <v>99</v>
      </c>
      <c r="L1030" s="68">
        <v>559</v>
      </c>
      <c r="M1030" s="93">
        <f t="shared" si="79"/>
        <v>5.6464646464646462</v>
      </c>
      <c r="N1030" s="93">
        <v>0.52100000000000002</v>
      </c>
      <c r="O1030" s="69">
        <v>99</v>
      </c>
      <c r="P1030" s="181">
        <f t="shared" si="80"/>
        <v>4.5921288014311274</v>
      </c>
      <c r="Q1030" s="77" t="s">
        <v>1357</v>
      </c>
      <c r="V1030" s="84">
        <v>0.47916666666666669</v>
      </c>
      <c r="W1030" s="85">
        <v>0.625</v>
      </c>
      <c r="X1030" s="78">
        <f t="shared" si="77"/>
        <v>0.14583333333333331</v>
      </c>
    </row>
    <row r="1031" spans="1:24" x14ac:dyDescent="0.3">
      <c r="A1031" s="183" t="s">
        <v>14206</v>
      </c>
      <c r="B1031" s="68" t="s">
        <v>14207</v>
      </c>
      <c r="C1031" s="2" t="s">
        <v>6</v>
      </c>
      <c r="D1031" s="2">
        <v>60</v>
      </c>
      <c r="E1031" s="6">
        <v>22010</v>
      </c>
      <c r="F1031" s="7">
        <v>44069.62232638889</v>
      </c>
      <c r="G1031" s="69" t="s">
        <v>4</v>
      </c>
      <c r="H1031" s="68">
        <v>1620</v>
      </c>
      <c r="I1031" s="93">
        <f t="shared" si="78"/>
        <v>16.363636363636363</v>
      </c>
      <c r="J1031" s="93">
        <v>1.6060000000000001</v>
      </c>
      <c r="K1031" s="69">
        <v>99</v>
      </c>
      <c r="L1031" s="68">
        <v>478</v>
      </c>
      <c r="M1031" s="93">
        <f t="shared" si="79"/>
        <v>4.8282828282828278</v>
      </c>
      <c r="N1031" s="93">
        <v>0.82099999999999995</v>
      </c>
      <c r="O1031" s="69">
        <v>99</v>
      </c>
      <c r="P1031" s="181">
        <f t="shared" si="80"/>
        <v>3.3891213389121342</v>
      </c>
      <c r="Q1031" s="77" t="s">
        <v>1357</v>
      </c>
      <c r="V1031" s="84">
        <v>0.48888888888888887</v>
      </c>
      <c r="W1031" s="85">
        <v>0.63194444444444442</v>
      </c>
      <c r="X1031" s="78">
        <f t="shared" si="77"/>
        <v>0.14305555555555555</v>
      </c>
    </row>
    <row r="1032" spans="1:24" x14ac:dyDescent="0.3">
      <c r="A1032" s="183" t="s">
        <v>14208</v>
      </c>
      <c r="B1032" s="68" t="s">
        <v>14209</v>
      </c>
      <c r="C1032" s="2" t="s">
        <v>1</v>
      </c>
      <c r="D1032" s="2">
        <v>47</v>
      </c>
      <c r="E1032" s="6">
        <v>26618</v>
      </c>
      <c r="F1032" s="7">
        <v>44069.637569444443</v>
      </c>
      <c r="G1032" s="69" t="s">
        <v>4</v>
      </c>
      <c r="H1032" s="68">
        <v>2252</v>
      </c>
      <c r="I1032" s="93">
        <f t="shared" si="78"/>
        <v>22.52</v>
      </c>
      <c r="J1032" s="93">
        <v>1.329</v>
      </c>
      <c r="K1032" s="69">
        <v>100</v>
      </c>
      <c r="L1032" s="68">
        <v>527</v>
      </c>
      <c r="M1032" s="93">
        <f t="shared" si="79"/>
        <v>5.27</v>
      </c>
      <c r="N1032" s="93">
        <v>1.2210000000000001</v>
      </c>
      <c r="O1032" s="69">
        <v>100</v>
      </c>
      <c r="P1032" s="181">
        <f t="shared" si="80"/>
        <v>4.2732447817836814</v>
      </c>
      <c r="Q1032" s="77" t="s">
        <v>1357</v>
      </c>
      <c r="V1032" s="84">
        <v>0.52083333333333337</v>
      </c>
      <c r="W1032" s="85">
        <v>0.65625</v>
      </c>
      <c r="X1032" s="78">
        <f t="shared" si="77"/>
        <v>0.13541666666666663</v>
      </c>
    </row>
    <row r="1033" spans="1:24" x14ac:dyDescent="0.3">
      <c r="A1033" s="183" t="s">
        <v>3315</v>
      </c>
      <c r="B1033" s="68" t="s">
        <v>1822</v>
      </c>
      <c r="C1033" s="2" t="s">
        <v>1</v>
      </c>
      <c r="D1033" s="2">
        <v>55</v>
      </c>
      <c r="E1033" s="6">
        <v>23864</v>
      </c>
      <c r="F1033" s="7">
        <v>44070.53052083333</v>
      </c>
      <c r="G1033" s="69" t="s">
        <v>4</v>
      </c>
      <c r="H1033" s="68">
        <v>2100</v>
      </c>
      <c r="I1033" s="93">
        <f t="shared" si="78"/>
        <v>21.212121212121211</v>
      </c>
      <c r="J1033" s="93">
        <v>2.4670000000000001</v>
      </c>
      <c r="K1033" s="69">
        <v>99</v>
      </c>
      <c r="L1033" s="68">
        <v>589</v>
      </c>
      <c r="M1033" s="93">
        <f t="shared" si="79"/>
        <v>5.9494949494949498</v>
      </c>
      <c r="N1033" s="93">
        <v>1.1639999999999999</v>
      </c>
      <c r="O1033" s="69">
        <v>99</v>
      </c>
      <c r="P1033" s="181">
        <f t="shared" si="80"/>
        <v>3.5653650254668925</v>
      </c>
      <c r="Q1033" s="77" t="s">
        <v>1357</v>
      </c>
      <c r="V1033" s="84">
        <v>0.40138888888888885</v>
      </c>
      <c r="W1033" s="85">
        <v>0.53819444444444442</v>
      </c>
      <c r="X1033" s="78">
        <f t="shared" si="77"/>
        <v>0.13680555555555557</v>
      </c>
    </row>
    <row r="1034" spans="1:24" x14ac:dyDescent="0.3">
      <c r="A1034" s="183" t="s">
        <v>2952</v>
      </c>
      <c r="B1034" s="68" t="s">
        <v>13</v>
      </c>
      <c r="C1034" s="2" t="s">
        <v>1</v>
      </c>
      <c r="D1034" s="2">
        <v>54</v>
      </c>
      <c r="E1034" s="6">
        <v>24247</v>
      </c>
      <c r="F1034" s="7">
        <v>44070.541921296295</v>
      </c>
      <c r="G1034" s="69" t="s">
        <v>4</v>
      </c>
      <c r="H1034" s="68">
        <v>1575</v>
      </c>
      <c r="I1034" s="93">
        <f t="shared" si="78"/>
        <v>15.75</v>
      </c>
      <c r="J1034" s="93">
        <v>1.359</v>
      </c>
      <c r="K1034" s="69">
        <v>100</v>
      </c>
      <c r="L1034" s="68">
        <v>425</v>
      </c>
      <c r="M1034" s="93">
        <f t="shared" si="79"/>
        <v>4.25</v>
      </c>
      <c r="N1034" s="93">
        <v>0.79600000000000004</v>
      </c>
      <c r="O1034" s="69">
        <v>100</v>
      </c>
      <c r="P1034" s="181">
        <f t="shared" si="80"/>
        <v>3.7058823529411766</v>
      </c>
      <c r="Q1034" s="77" t="s">
        <v>1357</v>
      </c>
      <c r="V1034" s="84">
        <v>0.40902777777777777</v>
      </c>
      <c r="W1034" s="85">
        <v>0.5493055555555556</v>
      </c>
      <c r="X1034" s="78">
        <f t="shared" si="77"/>
        <v>0.14027777777777783</v>
      </c>
    </row>
    <row r="1035" spans="1:24" x14ac:dyDescent="0.3">
      <c r="A1035" s="183" t="s">
        <v>14210</v>
      </c>
      <c r="B1035" s="68" t="s">
        <v>8581</v>
      </c>
      <c r="C1035" s="2" t="s">
        <v>1</v>
      </c>
      <c r="D1035" s="2">
        <v>57</v>
      </c>
      <c r="E1035" s="6">
        <v>23118</v>
      </c>
      <c r="F1035" s="7">
        <v>44070.559490740743</v>
      </c>
      <c r="G1035" s="69" t="s">
        <v>4</v>
      </c>
      <c r="H1035" s="68">
        <v>2729</v>
      </c>
      <c r="I1035" s="93">
        <f t="shared" si="78"/>
        <v>27.565656565656564</v>
      </c>
      <c r="J1035" s="93">
        <v>2.246</v>
      </c>
      <c r="K1035" s="69">
        <v>99</v>
      </c>
      <c r="L1035" s="68">
        <v>547</v>
      </c>
      <c r="M1035" s="93">
        <f t="shared" si="79"/>
        <v>5.5252525252525251</v>
      </c>
      <c r="N1035" s="93">
        <v>0.86099999999999999</v>
      </c>
      <c r="O1035" s="69">
        <v>99</v>
      </c>
      <c r="P1035" s="181">
        <f t="shared" si="80"/>
        <v>4.9890310786106031</v>
      </c>
      <c r="Q1035" s="77" t="s">
        <v>1357</v>
      </c>
      <c r="V1035" s="84">
        <v>0.42291666666666666</v>
      </c>
      <c r="W1035" s="85">
        <v>0.5625</v>
      </c>
      <c r="X1035" s="78">
        <f t="shared" si="77"/>
        <v>0.13958333333333334</v>
      </c>
    </row>
    <row r="1036" spans="1:24" x14ac:dyDescent="0.3">
      <c r="A1036" s="183" t="s">
        <v>14211</v>
      </c>
      <c r="B1036" s="68" t="s">
        <v>8585</v>
      </c>
      <c r="C1036" s="2" t="s">
        <v>1</v>
      </c>
      <c r="D1036" s="2">
        <v>48</v>
      </c>
      <c r="E1036" s="6">
        <v>26222</v>
      </c>
      <c r="F1036" s="7">
        <v>44070.563414351855</v>
      </c>
      <c r="G1036" s="69" t="s">
        <v>4</v>
      </c>
      <c r="H1036" s="68">
        <v>2359</v>
      </c>
      <c r="I1036" s="93">
        <f t="shared" si="78"/>
        <v>23.59</v>
      </c>
      <c r="J1036" s="93">
        <v>1.8149999999999999</v>
      </c>
      <c r="K1036" s="69">
        <v>100</v>
      </c>
      <c r="L1036" s="68">
        <v>390</v>
      </c>
      <c r="M1036" s="93">
        <f t="shared" si="79"/>
        <v>3.9</v>
      </c>
      <c r="N1036" s="93">
        <v>0.70399999999999996</v>
      </c>
      <c r="O1036" s="69">
        <v>100</v>
      </c>
      <c r="P1036" s="181">
        <f t="shared" si="80"/>
        <v>6.0487179487179485</v>
      </c>
      <c r="Q1036" s="77" t="s">
        <v>1357</v>
      </c>
      <c r="V1036" s="84">
        <v>0.43888888888888888</v>
      </c>
      <c r="W1036" s="85">
        <v>0.58333333333333337</v>
      </c>
      <c r="X1036" s="78">
        <f t="shared" si="77"/>
        <v>0.14444444444444449</v>
      </c>
    </row>
    <row r="1037" spans="1:24" x14ac:dyDescent="0.3">
      <c r="A1037" s="183" t="s">
        <v>14212</v>
      </c>
      <c r="B1037" s="68" t="s">
        <v>1379</v>
      </c>
      <c r="C1037" s="2" t="s">
        <v>1</v>
      </c>
      <c r="D1037" s="2">
        <v>45</v>
      </c>
      <c r="E1037" s="6">
        <v>27469</v>
      </c>
      <c r="F1037" s="7">
        <v>44070.586053240739</v>
      </c>
      <c r="G1037" s="69" t="s">
        <v>4</v>
      </c>
      <c r="H1037" s="68">
        <v>3561</v>
      </c>
      <c r="I1037" s="93">
        <f t="shared" si="78"/>
        <v>35.969696969696969</v>
      </c>
      <c r="J1037" s="93">
        <v>2.5609999999999999</v>
      </c>
      <c r="K1037" s="69">
        <v>99</v>
      </c>
      <c r="L1037" s="68">
        <v>618</v>
      </c>
      <c r="M1037" s="93">
        <f t="shared" si="79"/>
        <v>6.2424242424242422</v>
      </c>
      <c r="N1037" s="93">
        <v>0.90500000000000003</v>
      </c>
      <c r="O1037" s="69">
        <v>99</v>
      </c>
      <c r="P1037" s="181">
        <f t="shared" si="80"/>
        <v>5.7621359223300974</v>
      </c>
      <c r="Q1037" s="77" t="s">
        <v>1357</v>
      </c>
      <c r="V1037" s="84">
        <v>0.45347222222222222</v>
      </c>
      <c r="W1037" s="85">
        <v>0.60763888888888895</v>
      </c>
      <c r="X1037" s="78">
        <f t="shared" si="77"/>
        <v>0.15416666666666673</v>
      </c>
    </row>
    <row r="1038" spans="1:24" x14ac:dyDescent="0.3">
      <c r="A1038" s="183" t="s">
        <v>14213</v>
      </c>
      <c r="B1038" s="68" t="s">
        <v>7902</v>
      </c>
      <c r="C1038" s="2" t="s">
        <v>1</v>
      </c>
      <c r="D1038" s="2">
        <v>43</v>
      </c>
      <c r="E1038" s="6">
        <v>28159</v>
      </c>
      <c r="F1038" s="7">
        <v>44070.614351851851</v>
      </c>
      <c r="G1038" s="69" t="s">
        <v>4</v>
      </c>
      <c r="H1038" s="68">
        <v>1461</v>
      </c>
      <c r="I1038" s="93">
        <f t="shared" si="78"/>
        <v>14.757575757575758</v>
      </c>
      <c r="J1038" s="93">
        <v>1.06</v>
      </c>
      <c r="K1038" s="69">
        <v>99</v>
      </c>
      <c r="L1038" s="68">
        <v>472</v>
      </c>
      <c r="M1038" s="93">
        <f t="shared" si="79"/>
        <v>4.7676767676767673</v>
      </c>
      <c r="N1038" s="93">
        <v>0.76700000000000002</v>
      </c>
      <c r="O1038" s="69">
        <v>99</v>
      </c>
      <c r="P1038" s="181">
        <f t="shared" si="80"/>
        <v>3.0953389830508478</v>
      </c>
      <c r="Q1038" s="77" t="s">
        <v>1357</v>
      </c>
      <c r="V1038" s="84">
        <v>0.45763888888888887</v>
      </c>
      <c r="W1038" s="85">
        <v>0.61944444444444446</v>
      </c>
      <c r="X1038" s="78">
        <f t="shared" si="77"/>
        <v>0.16180555555555559</v>
      </c>
    </row>
    <row r="1039" spans="1:24" x14ac:dyDescent="0.3">
      <c r="A1039" s="183" t="s">
        <v>14214</v>
      </c>
      <c r="B1039" s="68" t="s">
        <v>14215</v>
      </c>
      <c r="C1039" s="2" t="s">
        <v>6</v>
      </c>
      <c r="D1039" s="2">
        <v>50</v>
      </c>
      <c r="E1039" s="6">
        <v>25640</v>
      </c>
      <c r="F1039" s="7">
        <v>44070.623067129629</v>
      </c>
      <c r="G1039" s="69" t="s">
        <v>4</v>
      </c>
      <c r="H1039" s="68">
        <v>1309</v>
      </c>
      <c r="I1039" s="93">
        <f t="shared" si="78"/>
        <v>13.09</v>
      </c>
      <c r="J1039" s="93">
        <v>1.0549999999999999</v>
      </c>
      <c r="K1039" s="69">
        <v>100</v>
      </c>
      <c r="L1039" s="68">
        <v>712</v>
      </c>
      <c r="M1039" s="93">
        <f t="shared" si="79"/>
        <v>7.12</v>
      </c>
      <c r="N1039" s="93">
        <v>0.71499999999999997</v>
      </c>
      <c r="O1039" s="69">
        <v>100</v>
      </c>
      <c r="P1039" s="181">
        <f t="shared" si="80"/>
        <v>1.8384831460674156</v>
      </c>
      <c r="Q1039" s="77" t="s">
        <v>1357</v>
      </c>
      <c r="V1039" s="84">
        <v>0.50624999999999998</v>
      </c>
      <c r="W1039" s="85">
        <v>0.65277777777777779</v>
      </c>
      <c r="X1039" s="78">
        <f t="shared" si="77"/>
        <v>0.14652777777777781</v>
      </c>
    </row>
    <row r="1040" spans="1:24" x14ac:dyDescent="0.3">
      <c r="A1040" s="183" t="s">
        <v>14216</v>
      </c>
      <c r="B1040" s="68" t="s">
        <v>14217</v>
      </c>
      <c r="C1040" s="2" t="s">
        <v>6</v>
      </c>
      <c r="D1040" s="2">
        <v>17</v>
      </c>
      <c r="E1040" s="6">
        <v>37530</v>
      </c>
      <c r="F1040" s="7">
        <v>44071.513009259259</v>
      </c>
      <c r="G1040" s="69" t="s">
        <v>553</v>
      </c>
      <c r="H1040" s="68">
        <v>1510</v>
      </c>
      <c r="I1040" s="93">
        <f t="shared" si="78"/>
        <v>15.252525252525253</v>
      </c>
      <c r="J1040" s="93">
        <v>0.93</v>
      </c>
      <c r="K1040" s="69">
        <v>99</v>
      </c>
      <c r="L1040" s="68">
        <v>692</v>
      </c>
      <c r="M1040" s="93">
        <f t="shared" si="79"/>
        <v>6.9898989898989896</v>
      </c>
      <c r="N1040" s="93">
        <v>0.67800000000000005</v>
      </c>
      <c r="O1040" s="69">
        <v>99</v>
      </c>
      <c r="P1040" s="181">
        <f t="shared" si="80"/>
        <v>2.1820809248554913</v>
      </c>
      <c r="Q1040" s="77" t="s">
        <v>1357</v>
      </c>
      <c r="V1040" s="84">
        <v>0.38472222222222219</v>
      </c>
      <c r="W1040" s="85">
        <v>0.51736111111111105</v>
      </c>
      <c r="X1040" s="78">
        <f t="shared" si="77"/>
        <v>0.13263888888888886</v>
      </c>
    </row>
    <row r="1041" spans="1:24" x14ac:dyDescent="0.3">
      <c r="A1041" s="183" t="s">
        <v>14218</v>
      </c>
      <c r="B1041" s="68" t="s">
        <v>745</v>
      </c>
      <c r="C1041" s="2" t="s">
        <v>1</v>
      </c>
      <c r="D1041" s="2">
        <v>48</v>
      </c>
      <c r="E1041" s="6">
        <v>26507</v>
      </c>
      <c r="F1041" s="7">
        <v>44071.522164351853</v>
      </c>
      <c r="G1041" s="69" t="s">
        <v>4</v>
      </c>
      <c r="H1041" s="68">
        <v>1824</v>
      </c>
      <c r="I1041" s="93">
        <f t="shared" si="78"/>
        <v>18.239999999999998</v>
      </c>
      <c r="J1041" s="93">
        <v>1.64</v>
      </c>
      <c r="K1041" s="69">
        <v>100</v>
      </c>
      <c r="L1041" s="68">
        <v>498</v>
      </c>
      <c r="M1041" s="93">
        <f t="shared" si="79"/>
        <v>4.9800000000000004</v>
      </c>
      <c r="N1041" s="93">
        <v>0.91</v>
      </c>
      <c r="O1041" s="69">
        <v>100</v>
      </c>
      <c r="P1041" s="181">
        <f t="shared" si="80"/>
        <v>3.6626506024096379</v>
      </c>
      <c r="Q1041" s="77" t="s">
        <v>1357</v>
      </c>
      <c r="V1041" s="84">
        <v>0.39097222222222222</v>
      </c>
      <c r="W1041" s="85">
        <v>0.53125</v>
      </c>
      <c r="X1041" s="78">
        <f t="shared" si="77"/>
        <v>0.14027777777777778</v>
      </c>
    </row>
    <row r="1042" spans="1:24" x14ac:dyDescent="0.3">
      <c r="A1042" s="183" t="s">
        <v>14219</v>
      </c>
      <c r="B1042" s="68" t="s">
        <v>8312</v>
      </c>
      <c r="C1042" s="2" t="s">
        <v>1</v>
      </c>
      <c r="D1042" s="2">
        <v>75</v>
      </c>
      <c r="E1042" s="6">
        <v>16566</v>
      </c>
      <c r="F1042" s="7">
        <v>44071.535821759258</v>
      </c>
      <c r="G1042" s="69" t="s">
        <v>4</v>
      </c>
      <c r="H1042" s="68">
        <v>3201</v>
      </c>
      <c r="I1042" s="93">
        <f t="shared" si="78"/>
        <v>32.333333333333336</v>
      </c>
      <c r="J1042" s="93">
        <v>1.5840000000000001</v>
      </c>
      <c r="K1042" s="69">
        <v>99</v>
      </c>
      <c r="L1042" s="68">
        <v>886</v>
      </c>
      <c r="M1042" s="93">
        <f t="shared" si="79"/>
        <v>8.9494949494949498</v>
      </c>
      <c r="N1042" s="93">
        <v>1.3120000000000001</v>
      </c>
      <c r="O1042" s="69">
        <v>99</v>
      </c>
      <c r="P1042" s="181">
        <f t="shared" si="80"/>
        <v>3.6128668171557563</v>
      </c>
      <c r="Q1042" s="77" t="s">
        <v>1357</v>
      </c>
      <c r="V1042" s="84">
        <v>0.4152777777777778</v>
      </c>
      <c r="W1042" s="85">
        <v>0.54652777777777783</v>
      </c>
      <c r="X1042" s="78">
        <f t="shared" si="77"/>
        <v>0.13125000000000003</v>
      </c>
    </row>
    <row r="1043" spans="1:24" x14ac:dyDescent="0.3">
      <c r="A1043" s="183" t="s">
        <v>14220</v>
      </c>
      <c r="B1043" s="68" t="s">
        <v>14221</v>
      </c>
      <c r="C1043" s="2" t="s">
        <v>1</v>
      </c>
      <c r="D1043" s="2">
        <v>51</v>
      </c>
      <c r="E1043" s="6">
        <v>25150</v>
      </c>
      <c r="F1043" s="7">
        <v>44071.546759259261</v>
      </c>
      <c r="G1043" s="69" t="s">
        <v>4</v>
      </c>
      <c r="H1043" s="68">
        <v>2142</v>
      </c>
      <c r="I1043" s="93">
        <f t="shared" si="78"/>
        <v>21.42</v>
      </c>
      <c r="J1043" s="93">
        <v>1.6890000000000001</v>
      </c>
      <c r="K1043" s="69">
        <v>100</v>
      </c>
      <c r="L1043" s="68">
        <v>504</v>
      </c>
      <c r="M1043" s="93">
        <f t="shared" si="79"/>
        <v>5.04</v>
      </c>
      <c r="N1043" s="93">
        <v>0.56699999999999995</v>
      </c>
      <c r="O1043" s="69">
        <v>100</v>
      </c>
      <c r="P1043" s="181">
        <f t="shared" si="80"/>
        <v>4.25</v>
      </c>
      <c r="Q1043" s="77" t="s">
        <v>1357</v>
      </c>
      <c r="V1043" s="84">
        <v>0.42499999999999999</v>
      </c>
      <c r="W1043" s="85">
        <v>0.5625</v>
      </c>
      <c r="X1043" s="78">
        <f t="shared" si="77"/>
        <v>0.13750000000000001</v>
      </c>
    </row>
    <row r="1044" spans="1:24" x14ac:dyDescent="0.3">
      <c r="A1044" s="183" t="s">
        <v>7291</v>
      </c>
      <c r="B1044" s="68" t="s">
        <v>7292</v>
      </c>
      <c r="C1044" s="2" t="s">
        <v>1</v>
      </c>
      <c r="D1044" s="2">
        <v>75</v>
      </c>
      <c r="E1044" s="6">
        <v>16664</v>
      </c>
      <c r="F1044" s="7">
        <v>44071.565775462965</v>
      </c>
      <c r="G1044" s="69" t="s">
        <v>4</v>
      </c>
      <c r="H1044" s="68">
        <v>2579</v>
      </c>
      <c r="I1044" s="93">
        <f t="shared" si="78"/>
        <v>26.050505050505052</v>
      </c>
      <c r="J1044" s="93">
        <v>1.9079999999999999</v>
      </c>
      <c r="K1044" s="69">
        <v>99</v>
      </c>
      <c r="L1044" s="68">
        <v>551</v>
      </c>
      <c r="M1044" s="93">
        <f t="shared" si="79"/>
        <v>5.5656565656565657</v>
      </c>
      <c r="N1044" s="93">
        <v>0.92800000000000005</v>
      </c>
      <c r="O1044" s="69">
        <v>99</v>
      </c>
      <c r="P1044" s="181">
        <f t="shared" si="80"/>
        <v>4.6805807622504538</v>
      </c>
      <c r="Q1044" s="77" t="s">
        <v>1357</v>
      </c>
      <c r="V1044" s="84">
        <v>0.4291666666666667</v>
      </c>
      <c r="W1044" s="85">
        <v>0.56944444444444442</v>
      </c>
      <c r="X1044" s="78">
        <f t="shared" si="77"/>
        <v>0.14027777777777772</v>
      </c>
    </row>
    <row r="1045" spans="1:24" x14ac:dyDescent="0.3">
      <c r="A1045" s="183" t="s">
        <v>14222</v>
      </c>
      <c r="B1045" s="68" t="s">
        <v>14223</v>
      </c>
      <c r="C1045" s="2" t="s">
        <v>6</v>
      </c>
      <c r="D1045" s="2">
        <v>18</v>
      </c>
      <c r="E1045" s="6">
        <v>37209</v>
      </c>
      <c r="F1045" s="7">
        <v>44071.571053240739</v>
      </c>
      <c r="G1045" s="69" t="s">
        <v>4</v>
      </c>
      <c r="H1045" s="68">
        <v>880</v>
      </c>
      <c r="I1045" s="93">
        <f t="shared" si="78"/>
        <v>8.8000000000000007</v>
      </c>
      <c r="J1045" s="93">
        <v>0.94299999999999995</v>
      </c>
      <c r="K1045" s="69">
        <v>100</v>
      </c>
      <c r="L1045" s="68">
        <v>554</v>
      </c>
      <c r="M1045" s="93">
        <f t="shared" si="79"/>
        <v>5.54</v>
      </c>
      <c r="N1045" s="93">
        <v>0.85799999999999998</v>
      </c>
      <c r="O1045" s="69">
        <v>100</v>
      </c>
      <c r="P1045" s="181">
        <f t="shared" si="80"/>
        <v>1.588447653429603</v>
      </c>
      <c r="Q1045" s="77" t="s">
        <v>1357</v>
      </c>
      <c r="V1045" s="84">
        <v>0.45</v>
      </c>
      <c r="W1045" s="85">
        <v>0.59722222222222221</v>
      </c>
      <c r="X1045" s="78">
        <f t="shared" si="77"/>
        <v>0.1472222222222222</v>
      </c>
    </row>
    <row r="1046" spans="1:24" x14ac:dyDescent="0.3">
      <c r="A1046" s="183" t="s">
        <v>14224</v>
      </c>
      <c r="B1046" s="68" t="s">
        <v>14225</v>
      </c>
      <c r="C1046" s="2" t="s">
        <v>6</v>
      </c>
      <c r="D1046" s="2">
        <v>32</v>
      </c>
      <c r="E1046" s="6">
        <v>32041</v>
      </c>
      <c r="F1046" s="7">
        <v>44071.593761574077</v>
      </c>
      <c r="G1046" s="69" t="s">
        <v>4</v>
      </c>
      <c r="H1046" s="68">
        <v>1317</v>
      </c>
      <c r="I1046" s="93">
        <f t="shared" si="78"/>
        <v>13.303030303030303</v>
      </c>
      <c r="J1046" s="93">
        <v>1.173</v>
      </c>
      <c r="K1046" s="69">
        <v>99</v>
      </c>
      <c r="L1046" s="68">
        <v>509</v>
      </c>
      <c r="M1046" s="93">
        <f t="shared" si="79"/>
        <v>5.141414141414141</v>
      </c>
      <c r="N1046" s="93">
        <v>0.63900000000000001</v>
      </c>
      <c r="O1046" s="69">
        <v>99</v>
      </c>
      <c r="P1046" s="181">
        <f t="shared" si="80"/>
        <v>2.5874263261296662</v>
      </c>
      <c r="Q1046" s="77" t="s">
        <v>1357</v>
      </c>
      <c r="V1046" s="84">
        <v>0.46736111111111112</v>
      </c>
      <c r="W1046" s="85">
        <v>0.61111111111111105</v>
      </c>
      <c r="X1046" s="78">
        <f t="shared" si="77"/>
        <v>0.14374999999999993</v>
      </c>
    </row>
    <row r="1047" spans="1:24" x14ac:dyDescent="0.3">
      <c r="A1047" s="183" t="s">
        <v>14226</v>
      </c>
      <c r="B1047" s="68" t="s">
        <v>7738</v>
      </c>
      <c r="C1047" s="2" t="s">
        <v>1</v>
      </c>
      <c r="D1047" s="2">
        <v>49</v>
      </c>
      <c r="E1047" s="6">
        <v>26044</v>
      </c>
      <c r="F1047" s="7">
        <v>44071.609930555554</v>
      </c>
      <c r="G1047" s="69" t="s">
        <v>4</v>
      </c>
      <c r="H1047" s="68">
        <v>2290</v>
      </c>
      <c r="I1047" s="93">
        <f t="shared" si="78"/>
        <v>23.131313131313131</v>
      </c>
      <c r="J1047" s="93">
        <v>2.165</v>
      </c>
      <c r="K1047" s="69">
        <v>99</v>
      </c>
      <c r="L1047" s="68">
        <v>478</v>
      </c>
      <c r="M1047" s="93">
        <f t="shared" si="79"/>
        <v>4.8282828282828278</v>
      </c>
      <c r="N1047" s="93">
        <v>0.90400000000000003</v>
      </c>
      <c r="O1047" s="69">
        <v>99</v>
      </c>
      <c r="P1047" s="181">
        <f t="shared" si="80"/>
        <v>4.7907949790794984</v>
      </c>
      <c r="Q1047" s="77" t="s">
        <v>1357</v>
      </c>
      <c r="V1047" s="84">
        <v>0.48472222222222222</v>
      </c>
      <c r="W1047" s="85">
        <v>0.625</v>
      </c>
      <c r="X1047" s="78">
        <f t="shared" si="77"/>
        <v>0.14027777777777778</v>
      </c>
    </row>
    <row r="1048" spans="1:24" x14ac:dyDescent="0.3">
      <c r="A1048" s="183" t="s">
        <v>14227</v>
      </c>
      <c r="B1048" s="68" t="s">
        <v>14228</v>
      </c>
      <c r="C1048" s="2" t="s">
        <v>6</v>
      </c>
      <c r="D1048" s="2">
        <v>76</v>
      </c>
      <c r="E1048" s="6">
        <v>16309</v>
      </c>
      <c r="F1048" s="7">
        <v>44071.636817129627</v>
      </c>
      <c r="G1048" s="69" t="s">
        <v>4</v>
      </c>
      <c r="H1048" s="68">
        <v>3359</v>
      </c>
      <c r="I1048" s="93">
        <f t="shared" si="78"/>
        <v>33.590000000000003</v>
      </c>
      <c r="J1048" s="93">
        <v>1.881</v>
      </c>
      <c r="K1048" s="69">
        <v>100</v>
      </c>
      <c r="L1048" s="68">
        <v>1056</v>
      </c>
      <c r="M1048" s="93">
        <f t="shared" si="79"/>
        <v>10.56</v>
      </c>
      <c r="N1048" s="93">
        <v>1.175</v>
      </c>
      <c r="O1048" s="69">
        <v>100</v>
      </c>
      <c r="P1048" s="181">
        <f t="shared" si="80"/>
        <v>3.1808712121212124</v>
      </c>
      <c r="Q1048" s="77" t="s">
        <v>1357</v>
      </c>
      <c r="V1048" s="84">
        <v>0.49305555555555558</v>
      </c>
      <c r="W1048" s="85">
        <v>0.63888888888888895</v>
      </c>
      <c r="X1048" s="78">
        <f t="shared" si="77"/>
        <v>0.14583333333333337</v>
      </c>
    </row>
    <row r="1049" spans="1:24" x14ac:dyDescent="0.3">
      <c r="A1049" s="183" t="s">
        <v>14229</v>
      </c>
      <c r="B1049" s="68" t="s">
        <v>14230</v>
      </c>
      <c r="C1049" s="2" t="s">
        <v>6</v>
      </c>
      <c r="D1049" s="2">
        <v>71</v>
      </c>
      <c r="E1049" s="6">
        <v>17826</v>
      </c>
      <c r="F1049" s="7">
        <v>44071.650509259256</v>
      </c>
      <c r="G1049" s="69" t="s">
        <v>4</v>
      </c>
      <c r="H1049" s="68">
        <v>1643</v>
      </c>
      <c r="I1049" s="93">
        <f t="shared" si="78"/>
        <v>16.43</v>
      </c>
      <c r="J1049" s="93">
        <v>1.5720000000000001</v>
      </c>
      <c r="K1049" s="69">
        <v>100</v>
      </c>
      <c r="L1049" s="68">
        <v>595</v>
      </c>
      <c r="M1049" s="93">
        <f t="shared" si="79"/>
        <v>5.95</v>
      </c>
      <c r="N1049" s="93">
        <v>2.194</v>
      </c>
      <c r="O1049" s="69">
        <v>100</v>
      </c>
      <c r="P1049" s="181">
        <f t="shared" si="80"/>
        <v>2.761344537815126</v>
      </c>
      <c r="Q1049" s="77" t="s">
        <v>1357</v>
      </c>
      <c r="V1049" s="84">
        <v>0.51666666666666672</v>
      </c>
      <c r="W1049" s="85">
        <v>0.66666666666666663</v>
      </c>
      <c r="X1049" s="78">
        <f t="shared" si="77"/>
        <v>0.14999999999999991</v>
      </c>
    </row>
    <row r="1050" spans="1:24" x14ac:dyDescent="0.3">
      <c r="A1050" s="183" t="s">
        <v>14231</v>
      </c>
      <c r="B1050" s="68" t="s">
        <v>14232</v>
      </c>
      <c r="C1050" s="2" t="s">
        <v>6</v>
      </c>
      <c r="D1050" s="2">
        <v>84</v>
      </c>
      <c r="E1050" s="6">
        <v>13246</v>
      </c>
      <c r="F1050" s="7">
        <v>44074.520787037036</v>
      </c>
      <c r="G1050" s="69" t="s">
        <v>4</v>
      </c>
      <c r="H1050" s="68">
        <v>2996</v>
      </c>
      <c r="I1050" s="93">
        <f t="shared" si="78"/>
        <v>30.262626262626263</v>
      </c>
      <c r="J1050" s="93">
        <v>1.337</v>
      </c>
      <c r="K1050" s="69">
        <v>99</v>
      </c>
      <c r="L1050" s="68">
        <v>968</v>
      </c>
      <c r="M1050" s="93">
        <f t="shared" si="79"/>
        <v>9.7777777777777786</v>
      </c>
      <c r="N1050" s="93">
        <v>1.1020000000000001</v>
      </c>
      <c r="O1050" s="69">
        <v>99</v>
      </c>
      <c r="P1050" s="181">
        <f t="shared" si="80"/>
        <v>3.0950413223140494</v>
      </c>
      <c r="Q1050" s="77" t="s">
        <v>1357</v>
      </c>
      <c r="V1050" s="84">
        <v>0.37847222222222227</v>
      </c>
      <c r="W1050" s="85">
        <v>0.51736111111111105</v>
      </c>
      <c r="X1050" s="78">
        <f t="shared" si="77"/>
        <v>0.13888888888888878</v>
      </c>
    </row>
    <row r="1051" spans="1:24" x14ac:dyDescent="0.3">
      <c r="A1051" s="183" t="s">
        <v>14233</v>
      </c>
      <c r="B1051" s="68" t="s">
        <v>442</v>
      </c>
      <c r="C1051" s="2" t="s">
        <v>1</v>
      </c>
      <c r="D1051" s="2">
        <v>52</v>
      </c>
      <c r="E1051" s="6">
        <v>25031</v>
      </c>
      <c r="F1051" s="7">
        <v>44074.563645833332</v>
      </c>
      <c r="G1051" s="69" t="s">
        <v>4</v>
      </c>
      <c r="H1051" s="68">
        <v>2127</v>
      </c>
      <c r="I1051" s="93">
        <f t="shared" si="78"/>
        <v>21.27</v>
      </c>
      <c r="J1051" s="93">
        <v>1.7909999999999999</v>
      </c>
      <c r="K1051" s="69">
        <v>100</v>
      </c>
      <c r="L1051" s="68">
        <v>666</v>
      </c>
      <c r="M1051" s="93">
        <f t="shared" si="79"/>
        <v>6.66</v>
      </c>
      <c r="N1051" s="93">
        <v>0.997</v>
      </c>
      <c r="O1051" s="69">
        <v>100</v>
      </c>
      <c r="P1051" s="181">
        <f t="shared" si="80"/>
        <v>3.1936936936936937</v>
      </c>
      <c r="Q1051" s="77" t="s">
        <v>1357</v>
      </c>
      <c r="V1051" s="84">
        <v>0.45069444444444445</v>
      </c>
      <c r="W1051" s="85">
        <v>0.58333333333333337</v>
      </c>
      <c r="X1051" s="78">
        <f t="shared" si="77"/>
        <v>0.13263888888888892</v>
      </c>
    </row>
    <row r="1052" spans="1:24" x14ac:dyDescent="0.3">
      <c r="A1052" s="183" t="s">
        <v>14234</v>
      </c>
      <c r="B1052" s="68" t="s">
        <v>1084</v>
      </c>
      <c r="C1052" s="2" t="s">
        <v>1</v>
      </c>
      <c r="D1052" s="2">
        <v>61</v>
      </c>
      <c r="E1052" s="6">
        <v>21720</v>
      </c>
      <c r="F1052" s="7">
        <v>44074.582708333335</v>
      </c>
      <c r="G1052" s="69" t="s">
        <v>4</v>
      </c>
      <c r="H1052" s="68">
        <v>2156</v>
      </c>
      <c r="I1052" s="93">
        <f t="shared" si="78"/>
        <v>21.777777777777779</v>
      </c>
      <c r="J1052" s="93">
        <v>1.7470000000000001</v>
      </c>
      <c r="K1052" s="69">
        <v>99</v>
      </c>
      <c r="L1052" s="68">
        <v>707</v>
      </c>
      <c r="M1052" s="93">
        <f t="shared" si="79"/>
        <v>7.141414141414141</v>
      </c>
      <c r="N1052" s="93">
        <v>1.01</v>
      </c>
      <c r="O1052" s="69">
        <v>99</v>
      </c>
      <c r="P1052" s="181">
        <f t="shared" si="80"/>
        <v>3.04950495049505</v>
      </c>
      <c r="Q1052" s="77" t="s">
        <v>1357</v>
      </c>
      <c r="V1052" s="84">
        <v>0.47291666666666665</v>
      </c>
      <c r="W1052" s="85">
        <v>0.59861111111111109</v>
      </c>
      <c r="X1052" s="78">
        <f t="shared" si="77"/>
        <v>0.12569444444444444</v>
      </c>
    </row>
    <row r="1053" spans="1:24" x14ac:dyDescent="0.3">
      <c r="A1053" s="183" t="s">
        <v>14235</v>
      </c>
      <c r="B1053" s="68" t="s">
        <v>1157</v>
      </c>
      <c r="C1053" s="2" t="s">
        <v>1</v>
      </c>
      <c r="D1053" s="2">
        <v>55</v>
      </c>
      <c r="E1053" s="6">
        <v>23731</v>
      </c>
      <c r="F1053" s="7">
        <v>44074.601585648146</v>
      </c>
      <c r="G1053" s="69" t="s">
        <v>4</v>
      </c>
      <c r="H1053" s="68">
        <v>2889</v>
      </c>
      <c r="I1053" s="93">
        <f t="shared" si="78"/>
        <v>28.89</v>
      </c>
      <c r="J1053" s="93">
        <v>1.964</v>
      </c>
      <c r="K1053" s="69">
        <v>100</v>
      </c>
      <c r="L1053" s="68">
        <v>941</v>
      </c>
      <c r="M1053" s="93">
        <f t="shared" si="79"/>
        <v>9.41</v>
      </c>
      <c r="N1053" s="93">
        <v>0.753</v>
      </c>
      <c r="O1053" s="69">
        <v>100</v>
      </c>
      <c r="P1053" s="181">
        <f t="shared" si="80"/>
        <v>3.0701381509032943</v>
      </c>
      <c r="Q1053" s="77" t="s">
        <v>1357</v>
      </c>
      <c r="V1053" s="84">
        <v>0.48125000000000001</v>
      </c>
      <c r="W1053" s="85">
        <v>0.61527777777777781</v>
      </c>
      <c r="X1053" s="78">
        <f t="shared" si="77"/>
        <v>0.1340277777777778</v>
      </c>
    </row>
    <row r="1054" spans="1:24" x14ac:dyDescent="0.3">
      <c r="A1054" s="46" t="s">
        <v>14236</v>
      </c>
      <c r="B1054" s="68" t="s">
        <v>1579</v>
      </c>
      <c r="C1054" s="2" t="s">
        <v>1</v>
      </c>
      <c r="D1054" s="2">
        <v>46</v>
      </c>
      <c r="E1054" s="6">
        <v>27189</v>
      </c>
      <c r="F1054" s="7">
        <v>44074.621898148151</v>
      </c>
      <c r="G1054" s="69" t="s">
        <v>4</v>
      </c>
      <c r="H1054" s="68">
        <v>2976</v>
      </c>
      <c r="I1054" s="93">
        <f t="shared" si="78"/>
        <v>29.76</v>
      </c>
      <c r="J1054" s="93">
        <v>1.99</v>
      </c>
      <c r="K1054" s="69">
        <v>100</v>
      </c>
      <c r="L1054" s="68">
        <v>455</v>
      </c>
      <c r="M1054" s="93">
        <f t="shared" si="79"/>
        <v>4.55</v>
      </c>
      <c r="N1054" s="93">
        <v>0.86899999999999999</v>
      </c>
      <c r="O1054" s="69">
        <v>100</v>
      </c>
      <c r="P1054" s="181">
        <f t="shared" si="80"/>
        <v>6.5406593406593414</v>
      </c>
      <c r="Q1054" s="77" t="s">
        <v>1357</v>
      </c>
      <c r="V1054" s="84">
        <v>0.49513888888888885</v>
      </c>
      <c r="W1054" s="85">
        <v>0.64236111111111105</v>
      </c>
      <c r="X1054" s="78">
        <f t="shared" si="77"/>
        <v>0.1472222222222222</v>
      </c>
    </row>
    <row r="1055" spans="1:24" x14ac:dyDescent="0.3">
      <c r="A1055" s="46" t="s">
        <v>14237</v>
      </c>
      <c r="B1055" s="68" t="s">
        <v>14238</v>
      </c>
      <c r="C1055" s="2" t="s">
        <v>1</v>
      </c>
      <c r="D1055" s="2">
        <v>27</v>
      </c>
      <c r="E1055" s="6">
        <v>34179</v>
      </c>
      <c r="F1055" s="7">
        <v>44074.642824074072</v>
      </c>
      <c r="G1055" s="69" t="s">
        <v>4</v>
      </c>
      <c r="H1055" s="68">
        <v>1154</v>
      </c>
      <c r="I1055" s="93">
        <f t="shared" si="78"/>
        <v>11.54</v>
      </c>
      <c r="J1055" s="93">
        <v>1.0489999999999999</v>
      </c>
      <c r="K1055" s="69">
        <v>100</v>
      </c>
      <c r="L1055" s="68">
        <v>465</v>
      </c>
      <c r="M1055" s="93">
        <f t="shared" si="79"/>
        <v>4.6500000000000004</v>
      </c>
      <c r="N1055" s="93">
        <v>0.68700000000000006</v>
      </c>
      <c r="O1055" s="69">
        <v>100</v>
      </c>
      <c r="P1055" s="181">
        <f t="shared" si="80"/>
        <v>2.4817204301075266</v>
      </c>
      <c r="Q1055" s="77" t="s">
        <v>1357</v>
      </c>
      <c r="V1055" s="84">
        <v>0.50486111111111109</v>
      </c>
      <c r="W1055" s="85">
        <v>0.65277777777777779</v>
      </c>
      <c r="X1055" s="78">
        <f t="shared" si="77"/>
        <v>0.1479166666666667</v>
      </c>
    </row>
    <row r="1056" spans="1:24" x14ac:dyDescent="0.3">
      <c r="A1056" s="46" t="s">
        <v>14858</v>
      </c>
      <c r="B1056" s="68" t="s">
        <v>14859</v>
      </c>
      <c r="C1056" s="2" t="s">
        <v>6</v>
      </c>
      <c r="D1056" s="2">
        <v>49</v>
      </c>
      <c r="E1056" s="6">
        <v>25838</v>
      </c>
      <c r="F1056" s="7">
        <v>44075.511319444442</v>
      </c>
      <c r="G1056" s="69" t="s">
        <v>4</v>
      </c>
      <c r="H1056" s="68">
        <v>1660</v>
      </c>
      <c r="I1056" s="93">
        <f t="shared" si="78"/>
        <v>16.600000000000001</v>
      </c>
      <c r="J1056" s="93">
        <v>1.2230000000000001</v>
      </c>
      <c r="K1056" s="69">
        <v>100</v>
      </c>
      <c r="L1056" s="68">
        <v>572</v>
      </c>
      <c r="M1056" s="93">
        <f t="shared" si="79"/>
        <v>5.72</v>
      </c>
      <c r="N1056" s="93">
        <v>0.76600000000000001</v>
      </c>
      <c r="O1056" s="189">
        <v>100</v>
      </c>
      <c r="P1056" s="191">
        <f t="shared" si="80"/>
        <v>2.9020979020979025</v>
      </c>
      <c r="Q1056" s="77" t="s">
        <v>1357</v>
      </c>
      <c r="V1056" s="84">
        <v>0.36944444444444446</v>
      </c>
      <c r="W1056" s="85">
        <v>0.51527777777777783</v>
      </c>
      <c r="X1056" s="78">
        <f t="shared" si="77"/>
        <v>0.14583333333333337</v>
      </c>
    </row>
    <row r="1057" spans="1:24" x14ac:dyDescent="0.3">
      <c r="A1057" s="46" t="s">
        <v>14860</v>
      </c>
      <c r="B1057" s="68" t="s">
        <v>506</v>
      </c>
      <c r="C1057" s="2" t="s">
        <v>1</v>
      </c>
      <c r="D1057" s="2">
        <v>57</v>
      </c>
      <c r="E1057" s="6">
        <v>23062</v>
      </c>
      <c r="F1057" s="7">
        <v>44075.515729166669</v>
      </c>
      <c r="G1057" s="69" t="s">
        <v>4</v>
      </c>
      <c r="H1057" s="68">
        <v>3678</v>
      </c>
      <c r="I1057" s="93">
        <f t="shared" si="78"/>
        <v>36.78</v>
      </c>
      <c r="J1057" s="93">
        <v>2.355</v>
      </c>
      <c r="K1057" s="69">
        <v>100</v>
      </c>
      <c r="L1057" s="68">
        <v>952</v>
      </c>
      <c r="M1057" s="93">
        <f t="shared" si="79"/>
        <v>9.52</v>
      </c>
      <c r="N1057" s="93">
        <v>1.2509999999999999</v>
      </c>
      <c r="O1057" s="189">
        <v>100</v>
      </c>
      <c r="P1057" s="191">
        <f t="shared" si="80"/>
        <v>3.863445378151261</v>
      </c>
      <c r="Q1057" s="77" t="s">
        <v>1357</v>
      </c>
      <c r="V1057" s="84">
        <v>0.38055555555555554</v>
      </c>
      <c r="W1057" s="85">
        <v>0.52986111111111112</v>
      </c>
      <c r="X1057" s="78">
        <f t="shared" si="77"/>
        <v>0.14930555555555558</v>
      </c>
    </row>
    <row r="1058" spans="1:24" x14ac:dyDescent="0.3">
      <c r="A1058" s="46" t="s">
        <v>14861</v>
      </c>
      <c r="B1058" s="68" t="s">
        <v>14862</v>
      </c>
      <c r="C1058" s="2" t="s">
        <v>1</v>
      </c>
      <c r="D1058" s="2">
        <v>54</v>
      </c>
      <c r="E1058" s="6">
        <v>24326</v>
      </c>
      <c r="F1058" s="7">
        <v>44075.534236111111</v>
      </c>
      <c r="G1058" s="69" t="s">
        <v>4</v>
      </c>
      <c r="H1058" s="68">
        <v>2475</v>
      </c>
      <c r="I1058" s="93">
        <f t="shared" si="78"/>
        <v>25</v>
      </c>
      <c r="J1058" s="93">
        <v>1.738</v>
      </c>
      <c r="K1058" s="69">
        <v>99</v>
      </c>
      <c r="L1058" s="68">
        <v>575</v>
      </c>
      <c r="M1058" s="93">
        <f t="shared" si="79"/>
        <v>5.808080808080808</v>
      </c>
      <c r="N1058" s="93">
        <v>0.84099999999999997</v>
      </c>
      <c r="O1058" s="189">
        <v>99</v>
      </c>
      <c r="P1058" s="191">
        <f t="shared" si="80"/>
        <v>4.304347826086957</v>
      </c>
      <c r="Q1058" s="77" t="s">
        <v>1357</v>
      </c>
      <c r="V1058" s="84">
        <v>0.40416666666666662</v>
      </c>
      <c r="W1058" s="85">
        <v>0.54513888888888895</v>
      </c>
      <c r="X1058" s="78">
        <f t="shared" si="77"/>
        <v>0.14097222222222233</v>
      </c>
    </row>
    <row r="1059" spans="1:24" x14ac:dyDescent="0.3">
      <c r="A1059" s="46" t="s">
        <v>14863</v>
      </c>
      <c r="B1059" s="68" t="s">
        <v>14864</v>
      </c>
      <c r="C1059" s="2" t="s">
        <v>6</v>
      </c>
      <c r="D1059" s="2">
        <v>59</v>
      </c>
      <c r="E1059" s="6">
        <v>22415</v>
      </c>
      <c r="F1059" s="7">
        <v>44075.554664351854</v>
      </c>
      <c r="G1059" s="69" t="s">
        <v>4</v>
      </c>
      <c r="H1059" s="68">
        <v>2108</v>
      </c>
      <c r="I1059" s="93">
        <f t="shared" si="78"/>
        <v>21.292929292929294</v>
      </c>
      <c r="J1059" s="93">
        <v>1.5669999999999999</v>
      </c>
      <c r="K1059" s="69">
        <v>99</v>
      </c>
      <c r="L1059" s="68">
        <v>747</v>
      </c>
      <c r="M1059" s="93">
        <f t="shared" si="79"/>
        <v>7.5454545454545459</v>
      </c>
      <c r="N1059" s="93">
        <v>1.1890000000000001</v>
      </c>
      <c r="O1059" s="189">
        <v>99</v>
      </c>
      <c r="P1059" s="191">
        <f t="shared" si="80"/>
        <v>2.821954484605087</v>
      </c>
      <c r="Q1059" s="77" t="s">
        <v>1357</v>
      </c>
      <c r="V1059" s="84">
        <v>0.41388888888888892</v>
      </c>
      <c r="W1059" s="85">
        <v>0.55902777777777779</v>
      </c>
      <c r="X1059" s="78">
        <f t="shared" si="77"/>
        <v>0.14513888888888887</v>
      </c>
    </row>
    <row r="1060" spans="1:24" x14ac:dyDescent="0.3">
      <c r="A1060" s="47" t="s">
        <v>14865</v>
      </c>
      <c r="B1060" s="68" t="s">
        <v>1371</v>
      </c>
      <c r="C1060" s="2" t="s">
        <v>1</v>
      </c>
      <c r="D1060" s="2">
        <v>63</v>
      </c>
      <c r="E1060" s="6">
        <v>20782</v>
      </c>
      <c r="F1060" s="7">
        <v>44075.560428240744</v>
      </c>
      <c r="G1060" s="69" t="s">
        <v>4</v>
      </c>
      <c r="H1060" s="68">
        <v>2942</v>
      </c>
      <c r="I1060" s="93">
        <f t="shared" si="78"/>
        <v>29.42</v>
      </c>
      <c r="J1060" s="93">
        <v>2.0459999999999998</v>
      </c>
      <c r="K1060" s="69">
        <v>100</v>
      </c>
      <c r="L1060" s="68">
        <v>716</v>
      </c>
      <c r="M1060" s="93">
        <f t="shared" si="79"/>
        <v>7.16</v>
      </c>
      <c r="N1060" s="93">
        <v>0.97199999999999998</v>
      </c>
      <c r="O1060" s="189">
        <v>100</v>
      </c>
      <c r="P1060" s="191">
        <f t="shared" si="80"/>
        <v>4.1089385474860336</v>
      </c>
      <c r="Q1060" s="77" t="s">
        <v>1357</v>
      </c>
      <c r="V1060" s="84">
        <v>0.4201388888888889</v>
      </c>
      <c r="W1060" s="85">
        <v>0.57638888888888895</v>
      </c>
      <c r="X1060" s="78">
        <f t="shared" si="77"/>
        <v>0.15625000000000006</v>
      </c>
    </row>
    <row r="1061" spans="1:24" x14ac:dyDescent="0.3">
      <c r="A1061" s="46" t="s">
        <v>14866</v>
      </c>
      <c r="B1061" s="68" t="s">
        <v>9540</v>
      </c>
      <c r="C1061" s="2" t="s">
        <v>1</v>
      </c>
      <c r="D1061" s="2">
        <v>40</v>
      </c>
      <c r="E1061" s="6">
        <v>29263</v>
      </c>
      <c r="F1061" s="7">
        <v>44075.573541666665</v>
      </c>
      <c r="G1061" s="69" t="s">
        <v>4</v>
      </c>
      <c r="H1061" s="68">
        <v>1877</v>
      </c>
      <c r="I1061" s="93">
        <f t="shared" si="78"/>
        <v>18.77</v>
      </c>
      <c r="J1061" s="93">
        <v>1.948</v>
      </c>
      <c r="K1061" s="69">
        <v>100</v>
      </c>
      <c r="L1061" s="68">
        <v>395</v>
      </c>
      <c r="M1061" s="93">
        <f t="shared" si="79"/>
        <v>3.95</v>
      </c>
      <c r="N1061" s="93">
        <v>0.73</v>
      </c>
      <c r="O1061" s="189">
        <v>100</v>
      </c>
      <c r="P1061" s="191">
        <f t="shared" si="80"/>
        <v>4.7518987341772148</v>
      </c>
      <c r="Q1061" s="77" t="s">
        <v>1357</v>
      </c>
      <c r="V1061" s="84">
        <v>0.4548611111111111</v>
      </c>
      <c r="W1061" s="85">
        <v>0.59513888888888888</v>
      </c>
      <c r="X1061" s="78">
        <f t="shared" ref="X1061:X1124" si="81">W1061-V1061</f>
        <v>0.14027777777777778</v>
      </c>
    </row>
    <row r="1062" spans="1:24" x14ac:dyDescent="0.3">
      <c r="A1062" s="46" t="s">
        <v>14867</v>
      </c>
      <c r="B1062" s="68" t="s">
        <v>14868</v>
      </c>
      <c r="C1062" s="2" t="s">
        <v>6</v>
      </c>
      <c r="D1062" s="2">
        <v>24</v>
      </c>
      <c r="E1062" s="6">
        <v>35170</v>
      </c>
      <c r="F1062" s="7">
        <v>44075.610324074078</v>
      </c>
      <c r="G1062" s="69" t="s">
        <v>4</v>
      </c>
      <c r="H1062" s="68">
        <v>775</v>
      </c>
      <c r="I1062" s="93">
        <f t="shared" si="78"/>
        <v>7.8282828282828278</v>
      </c>
      <c r="J1062" s="93">
        <v>0.96899999999999997</v>
      </c>
      <c r="K1062" s="69">
        <v>99</v>
      </c>
      <c r="L1062" s="68">
        <v>309</v>
      </c>
      <c r="M1062" s="93">
        <f t="shared" si="79"/>
        <v>3.1212121212121211</v>
      </c>
      <c r="N1062" s="93">
        <v>0.59399999999999997</v>
      </c>
      <c r="O1062" s="189">
        <v>99</v>
      </c>
      <c r="P1062" s="191">
        <f t="shared" si="80"/>
        <v>2.5080906148867315</v>
      </c>
      <c r="Q1062" s="77" t="s">
        <v>1357</v>
      </c>
      <c r="V1062" s="84">
        <v>0.46736111111111112</v>
      </c>
      <c r="W1062" s="85">
        <v>0.61527777777777781</v>
      </c>
      <c r="X1062" s="78">
        <f t="shared" si="81"/>
        <v>0.1479166666666667</v>
      </c>
    </row>
    <row r="1063" spans="1:24" x14ac:dyDescent="0.3">
      <c r="A1063" s="46" t="s">
        <v>14869</v>
      </c>
      <c r="B1063" s="68" t="s">
        <v>1145</v>
      </c>
      <c r="C1063" s="2" t="s">
        <v>1</v>
      </c>
      <c r="D1063" s="2">
        <v>49</v>
      </c>
      <c r="E1063" s="6">
        <v>25955</v>
      </c>
      <c r="F1063" s="7">
        <v>44076.506990740738</v>
      </c>
      <c r="G1063" s="69" t="s">
        <v>4</v>
      </c>
      <c r="H1063" s="68">
        <v>2410</v>
      </c>
      <c r="I1063" s="93">
        <f t="shared" si="78"/>
        <v>24.343434343434343</v>
      </c>
      <c r="J1063" s="93">
        <v>3.048</v>
      </c>
      <c r="K1063" s="69">
        <v>99</v>
      </c>
      <c r="L1063" s="68">
        <v>740</v>
      </c>
      <c r="M1063" s="93">
        <f t="shared" si="79"/>
        <v>7.4747474747474749</v>
      </c>
      <c r="N1063" s="93">
        <v>0.95099999999999996</v>
      </c>
      <c r="O1063" s="189">
        <v>99</v>
      </c>
      <c r="P1063" s="191">
        <f t="shared" si="80"/>
        <v>3.2567567567567566</v>
      </c>
      <c r="Q1063" s="77" t="s">
        <v>1357</v>
      </c>
      <c r="V1063" s="84">
        <v>0.375</v>
      </c>
      <c r="W1063" s="85">
        <v>0.51736111111111105</v>
      </c>
      <c r="X1063" s="78">
        <f t="shared" si="81"/>
        <v>0.14236111111111105</v>
      </c>
    </row>
    <row r="1064" spans="1:24" x14ac:dyDescent="0.3">
      <c r="A1064" s="46" t="s">
        <v>3663</v>
      </c>
      <c r="B1064" s="68" t="s">
        <v>430</v>
      </c>
      <c r="C1064" s="2" t="s">
        <v>1</v>
      </c>
      <c r="D1064" s="2">
        <v>42</v>
      </c>
      <c r="E1064" s="6">
        <v>28703</v>
      </c>
      <c r="F1064" s="7">
        <v>44076.520011574074</v>
      </c>
      <c r="G1064" s="69" t="s">
        <v>4</v>
      </c>
      <c r="H1064" s="68">
        <v>1898</v>
      </c>
      <c r="I1064" s="93">
        <f t="shared" si="78"/>
        <v>19.171717171717173</v>
      </c>
      <c r="J1064" s="93">
        <v>1.9590000000000001</v>
      </c>
      <c r="K1064" s="69">
        <v>99</v>
      </c>
      <c r="L1064" s="68">
        <v>591</v>
      </c>
      <c r="M1064" s="93">
        <f t="shared" si="79"/>
        <v>5.9696969696969697</v>
      </c>
      <c r="N1064" s="93">
        <v>1.111</v>
      </c>
      <c r="O1064" s="189">
        <v>99</v>
      </c>
      <c r="P1064" s="191">
        <f t="shared" si="80"/>
        <v>3.2115059221658209</v>
      </c>
      <c r="Q1064" s="77" t="s">
        <v>1357</v>
      </c>
      <c r="V1064" s="84">
        <v>0.39930555555555558</v>
      </c>
      <c r="W1064" s="85">
        <v>0.52916666666666667</v>
      </c>
      <c r="X1064" s="78">
        <f t="shared" si="81"/>
        <v>0.12986111111111109</v>
      </c>
    </row>
    <row r="1065" spans="1:24" x14ac:dyDescent="0.3">
      <c r="A1065" s="46" t="s">
        <v>3127</v>
      </c>
      <c r="B1065" s="68" t="s">
        <v>240</v>
      </c>
      <c r="C1065" s="2" t="s">
        <v>1</v>
      </c>
      <c r="D1065" s="2">
        <v>56</v>
      </c>
      <c r="E1065" s="6">
        <v>23573</v>
      </c>
      <c r="F1065" s="7">
        <v>44076.559224537035</v>
      </c>
      <c r="G1065" s="69" t="s">
        <v>4</v>
      </c>
      <c r="H1065" s="68">
        <v>2481</v>
      </c>
      <c r="I1065" s="93">
        <f t="shared" si="78"/>
        <v>25.060606060606062</v>
      </c>
      <c r="J1065" s="93">
        <v>2.6059999999999999</v>
      </c>
      <c r="K1065" s="69">
        <v>99</v>
      </c>
      <c r="L1065" s="68">
        <v>451</v>
      </c>
      <c r="M1065" s="93">
        <f t="shared" si="79"/>
        <v>4.5555555555555554</v>
      </c>
      <c r="N1065" s="93">
        <v>0.75900000000000001</v>
      </c>
      <c r="O1065" s="189">
        <v>99</v>
      </c>
      <c r="P1065" s="191">
        <f t="shared" si="80"/>
        <v>5.5011086474501116</v>
      </c>
      <c r="Q1065" s="77" t="s">
        <v>1357</v>
      </c>
      <c r="V1065" s="84">
        <v>0.4201388888888889</v>
      </c>
      <c r="W1065" s="85">
        <v>0.57638888888888895</v>
      </c>
      <c r="X1065" s="78">
        <f t="shared" si="81"/>
        <v>0.15625000000000006</v>
      </c>
    </row>
    <row r="1066" spans="1:24" x14ac:dyDescent="0.3">
      <c r="A1066" s="46" t="s">
        <v>3391</v>
      </c>
      <c r="B1066" s="68" t="s">
        <v>1886</v>
      </c>
      <c r="C1066" s="2" t="s">
        <v>1</v>
      </c>
      <c r="D1066" s="2">
        <v>50</v>
      </c>
      <c r="E1066" s="6">
        <v>25795</v>
      </c>
      <c r="F1066" s="7">
        <v>44076.577986111108</v>
      </c>
      <c r="G1066" s="69" t="s">
        <v>4</v>
      </c>
      <c r="H1066" s="68">
        <v>2057</v>
      </c>
      <c r="I1066" s="93">
        <f t="shared" si="78"/>
        <v>20.57</v>
      </c>
      <c r="J1066" s="93">
        <v>1.458</v>
      </c>
      <c r="K1066" s="69">
        <v>100</v>
      </c>
      <c r="L1066" s="68">
        <v>609</v>
      </c>
      <c r="M1066" s="93">
        <f t="shared" si="79"/>
        <v>6.09</v>
      </c>
      <c r="N1066" s="93">
        <v>0.78</v>
      </c>
      <c r="O1066" s="189">
        <v>100</v>
      </c>
      <c r="P1066" s="191">
        <f t="shared" si="80"/>
        <v>3.3776683087027917</v>
      </c>
      <c r="Q1066" s="77" t="s">
        <v>1357</v>
      </c>
      <c r="V1066" s="84">
        <v>0.43472222222222223</v>
      </c>
      <c r="W1066" s="85">
        <v>0.58888888888888891</v>
      </c>
      <c r="X1066" s="78">
        <f t="shared" si="81"/>
        <v>0.15416666666666667</v>
      </c>
    </row>
    <row r="1067" spans="1:24" x14ac:dyDescent="0.3">
      <c r="A1067" s="46" t="s">
        <v>14870</v>
      </c>
      <c r="B1067" s="68" t="s">
        <v>559</v>
      </c>
      <c r="C1067" s="2" t="s">
        <v>1</v>
      </c>
      <c r="D1067" s="2">
        <v>52</v>
      </c>
      <c r="E1067" s="6">
        <v>25009</v>
      </c>
      <c r="F1067" s="7">
        <v>44076.592881944445</v>
      </c>
      <c r="G1067" s="69" t="s">
        <v>4</v>
      </c>
      <c r="H1067" s="68">
        <v>3214</v>
      </c>
      <c r="I1067" s="93">
        <f t="shared" si="78"/>
        <v>32.464646464646464</v>
      </c>
      <c r="J1067" s="93">
        <v>3.0449999999999999</v>
      </c>
      <c r="K1067" s="69">
        <v>99</v>
      </c>
      <c r="L1067" s="68">
        <v>439</v>
      </c>
      <c r="M1067" s="93">
        <f t="shared" si="79"/>
        <v>4.4343434343434343</v>
      </c>
      <c r="N1067" s="93">
        <v>0.70199999999999996</v>
      </c>
      <c r="O1067" s="189">
        <v>99</v>
      </c>
      <c r="P1067" s="191">
        <f t="shared" si="80"/>
        <v>7.3211845102505695</v>
      </c>
      <c r="Q1067" s="77" t="s">
        <v>1357</v>
      </c>
      <c r="V1067" s="84">
        <v>0.45</v>
      </c>
      <c r="W1067" s="85">
        <v>0.60069444444444442</v>
      </c>
      <c r="X1067" s="78">
        <f t="shared" si="81"/>
        <v>0.15069444444444441</v>
      </c>
    </row>
    <row r="1068" spans="1:24" x14ac:dyDescent="0.3">
      <c r="A1068" s="46" t="s">
        <v>14871</v>
      </c>
      <c r="B1068" s="68" t="s">
        <v>8347</v>
      </c>
      <c r="C1068" s="2" t="s">
        <v>1</v>
      </c>
      <c r="D1068" s="2">
        <v>55</v>
      </c>
      <c r="E1068" s="6">
        <v>23762</v>
      </c>
      <c r="F1068" s="7">
        <v>44076.606203703705</v>
      </c>
      <c r="G1068" s="69" t="s">
        <v>4</v>
      </c>
      <c r="H1068" s="68">
        <v>2830</v>
      </c>
      <c r="I1068" s="93">
        <f t="shared" si="78"/>
        <v>28.585858585858585</v>
      </c>
      <c r="J1068" s="93">
        <v>2.218</v>
      </c>
      <c r="K1068" s="69">
        <v>99</v>
      </c>
      <c r="L1068" s="68">
        <v>478</v>
      </c>
      <c r="M1068" s="93">
        <f t="shared" si="79"/>
        <v>4.8282828282828278</v>
      </c>
      <c r="N1068" s="93">
        <v>0.75600000000000001</v>
      </c>
      <c r="O1068" s="189">
        <v>99</v>
      </c>
      <c r="P1068" s="191">
        <f t="shared" si="80"/>
        <v>5.9205020920502092</v>
      </c>
      <c r="Q1068" s="77" t="s">
        <v>1357</v>
      </c>
      <c r="V1068" s="84">
        <v>0.45208333333333334</v>
      </c>
      <c r="W1068" s="85">
        <v>0.61249999999999993</v>
      </c>
      <c r="X1068" s="78">
        <f t="shared" si="81"/>
        <v>0.1604166666666666</v>
      </c>
    </row>
    <row r="1069" spans="1:24" x14ac:dyDescent="0.3">
      <c r="A1069" s="46" t="s">
        <v>3028</v>
      </c>
      <c r="B1069" s="68" t="s">
        <v>403</v>
      </c>
      <c r="C1069" s="2" t="s">
        <v>1</v>
      </c>
      <c r="D1069" s="2">
        <v>41</v>
      </c>
      <c r="E1069" s="6">
        <v>28813</v>
      </c>
      <c r="F1069" s="7">
        <v>44076.622928240744</v>
      </c>
      <c r="G1069" s="69" t="s">
        <v>4</v>
      </c>
      <c r="H1069" s="68">
        <v>2470</v>
      </c>
      <c r="I1069" s="93">
        <f t="shared" si="78"/>
        <v>24.949494949494948</v>
      </c>
      <c r="J1069" s="93">
        <v>2.1589999999999998</v>
      </c>
      <c r="K1069" s="69">
        <v>99</v>
      </c>
      <c r="L1069" s="68">
        <v>531</v>
      </c>
      <c r="M1069" s="93">
        <f t="shared" si="79"/>
        <v>5.3636363636363633</v>
      </c>
      <c r="N1069" s="93">
        <v>1.054</v>
      </c>
      <c r="O1069" s="189">
        <v>99</v>
      </c>
      <c r="P1069" s="191">
        <f t="shared" si="80"/>
        <v>4.6516007532956687</v>
      </c>
      <c r="Q1069" s="77" t="s">
        <v>1357</v>
      </c>
      <c r="V1069" s="84">
        <v>0.47916666666666669</v>
      </c>
      <c r="W1069" s="85">
        <v>0.625</v>
      </c>
      <c r="X1069" s="78">
        <f t="shared" si="81"/>
        <v>0.14583333333333331</v>
      </c>
    </row>
    <row r="1070" spans="1:24" x14ac:dyDescent="0.3">
      <c r="A1070" s="46" t="s">
        <v>14872</v>
      </c>
      <c r="B1070" s="68" t="s">
        <v>14873</v>
      </c>
      <c r="C1070" s="2" t="s">
        <v>1</v>
      </c>
      <c r="D1070" s="2">
        <v>41</v>
      </c>
      <c r="E1070" s="6">
        <v>28848</v>
      </c>
      <c r="F1070" s="7">
        <v>44076.635231481479</v>
      </c>
      <c r="G1070" s="69" t="s">
        <v>4</v>
      </c>
      <c r="H1070" s="68">
        <v>1171</v>
      </c>
      <c r="I1070" s="93">
        <f t="shared" si="78"/>
        <v>11.71</v>
      </c>
      <c r="J1070" s="93">
        <v>1.028</v>
      </c>
      <c r="K1070" s="69">
        <v>100</v>
      </c>
      <c r="L1070" s="68">
        <v>379</v>
      </c>
      <c r="M1070" s="93">
        <f t="shared" si="79"/>
        <v>3.79</v>
      </c>
      <c r="N1070" s="93">
        <v>0.65600000000000003</v>
      </c>
      <c r="O1070" s="189">
        <v>100</v>
      </c>
      <c r="P1070" s="191">
        <f t="shared" si="80"/>
        <v>3.0897097625329817</v>
      </c>
      <c r="Q1070" s="77" t="s">
        <v>1357</v>
      </c>
      <c r="V1070" s="84">
        <v>0.48402777777777778</v>
      </c>
      <c r="W1070" s="85">
        <v>0.63888888888888895</v>
      </c>
      <c r="X1070" s="78">
        <f t="shared" si="81"/>
        <v>0.15486111111111117</v>
      </c>
    </row>
    <row r="1071" spans="1:24" ht="16.5" customHeight="1" x14ac:dyDescent="0.3">
      <c r="A1071" s="46" t="s">
        <v>2938</v>
      </c>
      <c r="B1071" s="68" t="s">
        <v>101</v>
      </c>
      <c r="C1071" s="2" t="s">
        <v>1</v>
      </c>
      <c r="D1071" s="2">
        <v>48</v>
      </c>
      <c r="E1071" s="6">
        <v>26261</v>
      </c>
      <c r="F1071" s="7">
        <v>44077.511111111111</v>
      </c>
      <c r="G1071" s="69" t="s">
        <v>4</v>
      </c>
      <c r="H1071" s="68">
        <v>1816</v>
      </c>
      <c r="I1071" s="93">
        <f t="shared" si="78"/>
        <v>18.16</v>
      </c>
      <c r="J1071" s="93">
        <v>1.3240000000000001</v>
      </c>
      <c r="K1071" s="69">
        <v>100</v>
      </c>
      <c r="L1071" s="68">
        <v>648</v>
      </c>
      <c r="M1071" s="93">
        <f t="shared" si="79"/>
        <v>6.48</v>
      </c>
      <c r="N1071" s="93">
        <v>0.65900000000000003</v>
      </c>
      <c r="O1071" s="189">
        <v>100</v>
      </c>
      <c r="P1071" s="191">
        <f t="shared" si="80"/>
        <v>2.8024691358024691</v>
      </c>
      <c r="Q1071" s="77" t="s">
        <v>1357</v>
      </c>
      <c r="V1071" s="84">
        <v>0.38750000000000001</v>
      </c>
      <c r="W1071" s="85">
        <v>0.51736111111111105</v>
      </c>
      <c r="X1071" s="78">
        <f t="shared" si="81"/>
        <v>0.12986111111111104</v>
      </c>
    </row>
    <row r="1072" spans="1:24" x14ac:dyDescent="0.3">
      <c r="A1072" s="46" t="s">
        <v>3297</v>
      </c>
      <c r="B1072" s="68" t="s">
        <v>388</v>
      </c>
      <c r="C1072" s="2" t="s">
        <v>1</v>
      </c>
      <c r="D1072" s="2">
        <v>60</v>
      </c>
      <c r="E1072" s="6">
        <v>22032</v>
      </c>
      <c r="F1072" s="7">
        <v>44077.542662037034</v>
      </c>
      <c r="G1072" s="69" t="s">
        <v>4</v>
      </c>
      <c r="H1072" s="68">
        <v>2762</v>
      </c>
      <c r="I1072" s="93">
        <f t="shared" si="78"/>
        <v>27.8989898989899</v>
      </c>
      <c r="J1072" s="93">
        <v>2.2919999999999998</v>
      </c>
      <c r="K1072" s="69">
        <v>99</v>
      </c>
      <c r="L1072" s="68">
        <v>810</v>
      </c>
      <c r="M1072" s="93">
        <f t="shared" si="79"/>
        <v>8.1818181818181817</v>
      </c>
      <c r="N1072" s="93">
        <v>0.89600000000000002</v>
      </c>
      <c r="O1072" s="189">
        <v>99</v>
      </c>
      <c r="P1072" s="191">
        <f t="shared" si="80"/>
        <v>3.4098765432098768</v>
      </c>
      <c r="Q1072" s="77" t="s">
        <v>1357</v>
      </c>
      <c r="V1072" s="84">
        <v>0.4069444444444445</v>
      </c>
      <c r="W1072" s="85">
        <v>0.54861111111111105</v>
      </c>
      <c r="X1072" s="78">
        <f t="shared" si="81"/>
        <v>0.14166666666666655</v>
      </c>
    </row>
    <row r="1073" spans="1:24" x14ac:dyDescent="0.3">
      <c r="A1073" s="46" t="s">
        <v>14874</v>
      </c>
      <c r="B1073" s="68" t="s">
        <v>14875</v>
      </c>
      <c r="C1073" s="2" t="s">
        <v>1</v>
      </c>
      <c r="D1073" s="2">
        <v>57</v>
      </c>
      <c r="E1073" s="6">
        <v>23111</v>
      </c>
      <c r="F1073" s="7">
        <v>44077.549733796295</v>
      </c>
      <c r="G1073" s="69" t="s">
        <v>4</v>
      </c>
      <c r="H1073" s="68">
        <v>1753</v>
      </c>
      <c r="I1073" s="93">
        <f t="shared" si="78"/>
        <v>17.707070707070706</v>
      </c>
      <c r="J1073" s="93">
        <v>2.0910000000000002</v>
      </c>
      <c r="K1073" s="69">
        <v>99</v>
      </c>
      <c r="L1073" s="68">
        <v>552</v>
      </c>
      <c r="M1073" s="93">
        <f t="shared" si="79"/>
        <v>5.5757575757575761</v>
      </c>
      <c r="N1073" s="93">
        <v>0.70099999999999996</v>
      </c>
      <c r="O1073" s="189">
        <v>99</v>
      </c>
      <c r="P1073" s="191">
        <f t="shared" si="80"/>
        <v>3.1757246376811592</v>
      </c>
      <c r="Q1073" s="77" t="s">
        <v>1357</v>
      </c>
      <c r="V1073" s="84">
        <v>0.41666666666666669</v>
      </c>
      <c r="W1073" s="85">
        <v>0.58263888888888882</v>
      </c>
      <c r="X1073" s="78">
        <f t="shared" si="81"/>
        <v>0.16597222222222213</v>
      </c>
    </row>
    <row r="1074" spans="1:24" x14ac:dyDescent="0.3">
      <c r="A1074" s="46" t="s">
        <v>3249</v>
      </c>
      <c r="B1074" s="68" t="s">
        <v>7</v>
      </c>
      <c r="C1074" s="2" t="s">
        <v>1</v>
      </c>
      <c r="D1074" s="2">
        <v>49</v>
      </c>
      <c r="E1074" s="6">
        <v>25960</v>
      </c>
      <c r="F1074" s="7">
        <v>44077.593425925923</v>
      </c>
      <c r="G1074" s="69" t="s">
        <v>4</v>
      </c>
      <c r="H1074" s="68">
        <v>2850</v>
      </c>
      <c r="I1074" s="93">
        <f t="shared" si="78"/>
        <v>28.787878787878789</v>
      </c>
      <c r="J1074" s="93">
        <v>1.87</v>
      </c>
      <c r="K1074" s="69">
        <v>99</v>
      </c>
      <c r="L1074" s="68">
        <v>658</v>
      </c>
      <c r="M1074" s="93">
        <f t="shared" si="79"/>
        <v>6.6464646464646462</v>
      </c>
      <c r="N1074" s="93">
        <v>0.747</v>
      </c>
      <c r="O1074" s="189">
        <v>99</v>
      </c>
      <c r="P1074" s="191">
        <f t="shared" si="80"/>
        <v>4.3313069908814592</v>
      </c>
      <c r="Q1074" s="77" t="s">
        <v>1357</v>
      </c>
      <c r="V1074" s="84">
        <v>0.46597222222222223</v>
      </c>
      <c r="W1074" s="85">
        <v>0.59722222222222221</v>
      </c>
      <c r="X1074" s="78">
        <f t="shared" si="81"/>
        <v>0.13124999999999998</v>
      </c>
    </row>
    <row r="1075" spans="1:24" x14ac:dyDescent="0.3">
      <c r="A1075" s="47" t="s">
        <v>2004</v>
      </c>
      <c r="B1075" s="68" t="s">
        <v>642</v>
      </c>
      <c r="C1075" s="2" t="s">
        <v>6</v>
      </c>
      <c r="D1075" s="2">
        <v>80</v>
      </c>
      <c r="E1075" s="6">
        <v>14550</v>
      </c>
      <c r="F1075" s="7">
        <v>44077.643229166664</v>
      </c>
      <c r="G1075" s="69" t="s">
        <v>4</v>
      </c>
      <c r="H1075" s="68">
        <v>2799</v>
      </c>
      <c r="I1075" s="93">
        <f t="shared" si="78"/>
        <v>27.99</v>
      </c>
      <c r="J1075" s="93">
        <v>1.3740000000000001</v>
      </c>
      <c r="K1075" s="69">
        <v>100</v>
      </c>
      <c r="L1075" s="68">
        <v>1015</v>
      </c>
      <c r="M1075" s="93">
        <f t="shared" si="79"/>
        <v>10.15</v>
      </c>
      <c r="N1075" s="93">
        <v>1.3129999999999999</v>
      </c>
      <c r="O1075" s="189">
        <v>100</v>
      </c>
      <c r="P1075" s="191">
        <f t="shared" si="80"/>
        <v>2.7576354679802955</v>
      </c>
      <c r="Q1075" s="77" t="s">
        <v>1357</v>
      </c>
      <c r="V1075" s="84">
        <v>0.47569444444444442</v>
      </c>
      <c r="W1075" s="85">
        <v>0.66666666666666663</v>
      </c>
      <c r="X1075" s="78">
        <f t="shared" si="81"/>
        <v>0.19097222222222221</v>
      </c>
    </row>
    <row r="1076" spans="1:24" x14ac:dyDescent="0.3">
      <c r="A1076" s="47" t="s">
        <v>14876</v>
      </c>
      <c r="B1076" s="68" t="s">
        <v>12075</v>
      </c>
      <c r="C1076" s="2" t="s">
        <v>1</v>
      </c>
      <c r="D1076" s="2">
        <v>66</v>
      </c>
      <c r="E1076" s="6">
        <v>19793</v>
      </c>
      <c r="F1076" s="7">
        <v>44078.510555555556</v>
      </c>
      <c r="G1076" s="69" t="s">
        <v>4</v>
      </c>
      <c r="H1076" s="68">
        <v>2819</v>
      </c>
      <c r="I1076" s="93">
        <f t="shared" si="78"/>
        <v>28.19</v>
      </c>
      <c r="J1076" s="93">
        <v>2.4769999999999999</v>
      </c>
      <c r="K1076" s="69">
        <v>100</v>
      </c>
      <c r="L1076" s="68">
        <v>872</v>
      </c>
      <c r="M1076" s="93">
        <f t="shared" si="79"/>
        <v>8.7200000000000006</v>
      </c>
      <c r="N1076" s="93">
        <v>0.97499999999999998</v>
      </c>
      <c r="O1076" s="189">
        <v>100</v>
      </c>
      <c r="P1076" s="191">
        <f t="shared" si="80"/>
        <v>3.2327981651376145</v>
      </c>
      <c r="Q1076" s="77" t="s">
        <v>1357</v>
      </c>
      <c r="V1076" s="84">
        <v>0.38750000000000001</v>
      </c>
      <c r="W1076" s="85">
        <v>0.51736111111111105</v>
      </c>
      <c r="X1076" s="78">
        <f t="shared" si="81"/>
        <v>0.12986111111111104</v>
      </c>
    </row>
    <row r="1077" spans="1:24" x14ac:dyDescent="0.3">
      <c r="A1077" s="47" t="s">
        <v>14877</v>
      </c>
      <c r="B1077" s="68" t="s">
        <v>14360</v>
      </c>
      <c r="C1077" s="2" t="s">
        <v>6</v>
      </c>
      <c r="D1077" s="2">
        <v>71</v>
      </c>
      <c r="E1077" s="6">
        <v>17899</v>
      </c>
      <c r="F1077" s="7">
        <v>44078.57613425926</v>
      </c>
      <c r="G1077" s="69" t="s">
        <v>4</v>
      </c>
      <c r="H1077" s="68">
        <v>2046</v>
      </c>
      <c r="I1077" s="93">
        <f t="shared" si="78"/>
        <v>20.666666666666668</v>
      </c>
      <c r="J1077" s="93">
        <v>1.5049999999999999</v>
      </c>
      <c r="K1077" s="69">
        <v>99</v>
      </c>
      <c r="L1077" s="68">
        <v>746</v>
      </c>
      <c r="M1077" s="93">
        <f t="shared" si="79"/>
        <v>7.5353535353535355</v>
      </c>
      <c r="N1077" s="93">
        <v>0.99299999999999999</v>
      </c>
      <c r="O1077" s="189">
        <v>99</v>
      </c>
      <c r="P1077" s="191">
        <f t="shared" si="80"/>
        <v>2.7426273458445043</v>
      </c>
      <c r="Q1077" s="77" t="s">
        <v>1357</v>
      </c>
      <c r="V1077" s="84">
        <v>0.43472222222222223</v>
      </c>
      <c r="W1077" s="85">
        <v>0.57847222222222217</v>
      </c>
      <c r="X1077" s="78">
        <f t="shared" si="81"/>
        <v>0.14374999999999993</v>
      </c>
    </row>
    <row r="1078" spans="1:24" x14ac:dyDescent="0.3">
      <c r="A1078" s="47" t="s">
        <v>14878</v>
      </c>
      <c r="B1078" s="68" t="s">
        <v>14879</v>
      </c>
      <c r="C1078" s="2" t="s">
        <v>6</v>
      </c>
      <c r="D1078" s="2">
        <v>81</v>
      </c>
      <c r="E1078" s="6">
        <v>14250</v>
      </c>
      <c r="F1078" s="7">
        <v>44078.588495370372</v>
      </c>
      <c r="G1078" s="69" t="s">
        <v>4</v>
      </c>
      <c r="H1078" s="68">
        <v>1292</v>
      </c>
      <c r="I1078" s="93">
        <f t="shared" si="78"/>
        <v>13.05050505050505</v>
      </c>
      <c r="J1078" s="93">
        <v>1.593</v>
      </c>
      <c r="K1078" s="69">
        <v>99</v>
      </c>
      <c r="L1078" s="68">
        <v>629</v>
      </c>
      <c r="M1078" s="93">
        <f t="shared" si="79"/>
        <v>6.3535353535353538</v>
      </c>
      <c r="N1078" s="93">
        <v>1.1279999999999999</v>
      </c>
      <c r="O1078" s="189">
        <v>99</v>
      </c>
      <c r="P1078" s="191">
        <f t="shared" si="80"/>
        <v>2.0540540540540539</v>
      </c>
      <c r="Q1078" s="77" t="s">
        <v>1357</v>
      </c>
      <c r="V1078" s="84">
        <v>0.40277777777777773</v>
      </c>
      <c r="W1078" s="85">
        <v>0.59027777777777779</v>
      </c>
      <c r="X1078" s="78">
        <f t="shared" si="81"/>
        <v>0.18750000000000006</v>
      </c>
    </row>
    <row r="1079" spans="1:24" x14ac:dyDescent="0.3">
      <c r="A1079" s="46" t="s">
        <v>3445</v>
      </c>
      <c r="B1079" s="68" t="s">
        <v>1930</v>
      </c>
      <c r="C1079" s="2" t="s">
        <v>1</v>
      </c>
      <c r="D1079" s="2">
        <v>44</v>
      </c>
      <c r="E1079" s="6">
        <v>27935</v>
      </c>
      <c r="F1079" s="7">
        <v>44078.595069444447</v>
      </c>
      <c r="G1079" s="69" t="s">
        <v>4</v>
      </c>
      <c r="H1079" s="68">
        <v>1539</v>
      </c>
      <c r="I1079" s="93">
        <f t="shared" si="78"/>
        <v>15.545454545454545</v>
      </c>
      <c r="J1079" s="93">
        <v>1.0229999999999999</v>
      </c>
      <c r="K1079" s="69">
        <v>99</v>
      </c>
      <c r="L1079" s="68">
        <v>395</v>
      </c>
      <c r="M1079" s="93">
        <f t="shared" si="79"/>
        <v>3.9898989898989901</v>
      </c>
      <c r="N1079" s="93">
        <v>0.66200000000000003</v>
      </c>
      <c r="O1079" s="189">
        <v>99</v>
      </c>
      <c r="P1079" s="191">
        <f t="shared" si="80"/>
        <v>3.8962025316455695</v>
      </c>
      <c r="Q1079" s="77" t="s">
        <v>1357</v>
      </c>
      <c r="V1079" s="84">
        <v>0.46875</v>
      </c>
      <c r="W1079" s="85">
        <v>0.60069444444444442</v>
      </c>
      <c r="X1079" s="78">
        <f t="shared" si="81"/>
        <v>0.13194444444444442</v>
      </c>
    </row>
    <row r="1080" spans="1:24" x14ac:dyDescent="0.3">
      <c r="A1080" s="47" t="s">
        <v>14880</v>
      </c>
      <c r="B1080" s="68" t="s">
        <v>14881</v>
      </c>
      <c r="C1080" s="2" t="s">
        <v>6</v>
      </c>
      <c r="D1080" s="2">
        <v>71</v>
      </c>
      <c r="E1080" s="6">
        <v>17919</v>
      </c>
      <c r="F1080" s="7">
        <v>44078.606064814812</v>
      </c>
      <c r="G1080" s="69" t="s">
        <v>4</v>
      </c>
      <c r="H1080" s="68">
        <v>2014</v>
      </c>
      <c r="I1080" s="93">
        <f t="shared" si="78"/>
        <v>20.343434343434343</v>
      </c>
      <c r="J1080" s="93">
        <v>1.349</v>
      </c>
      <c r="K1080" s="69">
        <v>99</v>
      </c>
      <c r="L1080" s="68">
        <v>835</v>
      </c>
      <c r="M1080" s="93">
        <f t="shared" si="79"/>
        <v>8.4343434343434343</v>
      </c>
      <c r="N1080" s="93">
        <v>0.98099999999999998</v>
      </c>
      <c r="O1080" s="189">
        <v>99</v>
      </c>
      <c r="P1080" s="191">
        <f t="shared" si="80"/>
        <v>2.4119760479041914</v>
      </c>
      <c r="Q1080" s="77" t="s">
        <v>1357</v>
      </c>
      <c r="V1080" s="84">
        <v>0.48958333333333331</v>
      </c>
      <c r="W1080" s="85">
        <v>0.62013888888888891</v>
      </c>
      <c r="X1080" s="78">
        <f t="shared" si="81"/>
        <v>0.13055555555555559</v>
      </c>
    </row>
    <row r="1081" spans="1:24" x14ac:dyDescent="0.3">
      <c r="A1081" s="46" t="s">
        <v>14882</v>
      </c>
      <c r="B1081" s="68" t="s">
        <v>1404</v>
      </c>
      <c r="C1081" s="2" t="s">
        <v>6</v>
      </c>
      <c r="D1081" s="2">
        <v>48</v>
      </c>
      <c r="E1081" s="6">
        <v>26543</v>
      </c>
      <c r="F1081" s="7">
        <v>44078.620497685188</v>
      </c>
      <c r="G1081" s="69" t="s">
        <v>4</v>
      </c>
      <c r="H1081" s="68">
        <v>1653</v>
      </c>
      <c r="I1081" s="93">
        <f t="shared" si="78"/>
        <v>16.53</v>
      </c>
      <c r="J1081" s="93">
        <v>1.389</v>
      </c>
      <c r="K1081" s="69">
        <v>100</v>
      </c>
      <c r="L1081" s="68">
        <v>591</v>
      </c>
      <c r="M1081" s="93">
        <f t="shared" si="79"/>
        <v>5.91</v>
      </c>
      <c r="N1081" s="93">
        <v>0.78</v>
      </c>
      <c r="O1081" s="189">
        <v>100</v>
      </c>
      <c r="P1081" s="191">
        <f t="shared" si="80"/>
        <v>2.7969543147208125</v>
      </c>
      <c r="Q1081" s="77" t="s">
        <v>1357</v>
      </c>
      <c r="V1081" s="84">
        <v>0.49722222222222223</v>
      </c>
      <c r="W1081" s="85">
        <v>0.63541666666666663</v>
      </c>
      <c r="X1081" s="78">
        <f t="shared" si="81"/>
        <v>0.1381944444444444</v>
      </c>
    </row>
    <row r="1082" spans="1:24" x14ac:dyDescent="0.3">
      <c r="A1082" s="46" t="s">
        <v>14883</v>
      </c>
      <c r="B1082" s="68" t="s">
        <v>14884</v>
      </c>
      <c r="C1082" s="2" t="s">
        <v>6</v>
      </c>
      <c r="D1082" s="2">
        <v>35</v>
      </c>
      <c r="E1082" s="6">
        <v>30953</v>
      </c>
      <c r="F1082" s="7">
        <v>44081.409687500003</v>
      </c>
      <c r="G1082" s="69" t="s">
        <v>4</v>
      </c>
      <c r="H1082" s="68">
        <v>1780</v>
      </c>
      <c r="I1082" s="93">
        <f t="shared" si="78"/>
        <v>17.979797979797979</v>
      </c>
      <c r="J1082" s="93">
        <v>1.8520000000000001</v>
      </c>
      <c r="K1082" s="69">
        <v>99</v>
      </c>
      <c r="L1082" s="68">
        <v>724</v>
      </c>
      <c r="M1082" s="93">
        <f t="shared" si="79"/>
        <v>7.3131313131313131</v>
      </c>
      <c r="N1082" s="93">
        <v>0.996</v>
      </c>
      <c r="O1082" s="189">
        <v>99</v>
      </c>
      <c r="P1082" s="191">
        <f t="shared" si="80"/>
        <v>2.458563535911602</v>
      </c>
      <c r="Q1082" s="77" t="s">
        <v>1357</v>
      </c>
      <c r="V1082" s="84">
        <v>0.38750000000000001</v>
      </c>
      <c r="W1082" s="85">
        <v>0.51736111111111105</v>
      </c>
      <c r="X1082" s="78">
        <f t="shared" si="81"/>
        <v>0.12986111111111104</v>
      </c>
    </row>
    <row r="1083" spans="1:24" x14ac:dyDescent="0.3">
      <c r="A1083" s="46" t="s">
        <v>14885</v>
      </c>
      <c r="B1083" s="68" t="s">
        <v>1564</v>
      </c>
      <c r="C1083" s="2" t="s">
        <v>1</v>
      </c>
      <c r="D1083" s="2">
        <v>48</v>
      </c>
      <c r="E1083" s="6">
        <v>26401</v>
      </c>
      <c r="F1083" s="7">
        <v>44081.522881944446</v>
      </c>
      <c r="G1083" s="69" t="s">
        <v>4</v>
      </c>
      <c r="H1083" s="68">
        <v>2541</v>
      </c>
      <c r="I1083" s="93">
        <f t="shared" si="78"/>
        <v>25.666666666666668</v>
      </c>
      <c r="J1083" s="93">
        <v>1.9379999999999999</v>
      </c>
      <c r="K1083" s="69">
        <v>99</v>
      </c>
      <c r="L1083" s="68">
        <v>690</v>
      </c>
      <c r="M1083" s="93">
        <f t="shared" si="79"/>
        <v>6.9696969696969697</v>
      </c>
      <c r="N1083" s="93">
        <v>0.73499999999999999</v>
      </c>
      <c r="O1083" s="189">
        <v>99</v>
      </c>
      <c r="P1083" s="191">
        <f t="shared" si="80"/>
        <v>3.6826086956521742</v>
      </c>
      <c r="Q1083" s="77" t="s">
        <v>1357</v>
      </c>
      <c r="V1083" s="84">
        <v>0.40416666666666662</v>
      </c>
      <c r="W1083" s="85">
        <v>0.53125</v>
      </c>
      <c r="X1083" s="78">
        <f t="shared" si="81"/>
        <v>0.12708333333333338</v>
      </c>
    </row>
    <row r="1084" spans="1:24" x14ac:dyDescent="0.3">
      <c r="A1084" s="46" t="s">
        <v>14886</v>
      </c>
      <c r="B1084" s="68" t="s">
        <v>1097</v>
      </c>
      <c r="C1084" s="2" t="s">
        <v>1</v>
      </c>
      <c r="D1084" s="2">
        <v>41</v>
      </c>
      <c r="E1084" s="6">
        <v>29086</v>
      </c>
      <c r="F1084" s="7">
        <v>44081.532986111109</v>
      </c>
      <c r="G1084" s="69" t="s">
        <v>4</v>
      </c>
      <c r="H1084" s="68">
        <v>1789</v>
      </c>
      <c r="I1084" s="93">
        <f t="shared" si="78"/>
        <v>18.070707070707069</v>
      </c>
      <c r="J1084" s="93">
        <v>1.35</v>
      </c>
      <c r="K1084" s="69">
        <v>99</v>
      </c>
      <c r="L1084" s="68">
        <v>446</v>
      </c>
      <c r="M1084" s="93">
        <f t="shared" si="79"/>
        <v>4.5050505050505052</v>
      </c>
      <c r="N1084" s="93">
        <v>0.83799999999999997</v>
      </c>
      <c r="O1084" s="189">
        <v>99</v>
      </c>
      <c r="P1084" s="191">
        <f t="shared" si="80"/>
        <v>4.0112107623318378</v>
      </c>
      <c r="Q1084" s="77" t="s">
        <v>1357</v>
      </c>
      <c r="V1084" s="84">
        <v>0.4145833333333333</v>
      </c>
      <c r="W1084" s="85">
        <v>0.5444444444444444</v>
      </c>
      <c r="X1084" s="78">
        <f t="shared" si="81"/>
        <v>0.12986111111111109</v>
      </c>
    </row>
    <row r="1085" spans="1:24" x14ac:dyDescent="0.3">
      <c r="A1085" s="46" t="s">
        <v>12406</v>
      </c>
      <c r="B1085" s="68" t="s">
        <v>9740</v>
      </c>
      <c r="C1085" s="2" t="s">
        <v>1</v>
      </c>
      <c r="D1085" s="2">
        <v>59</v>
      </c>
      <c r="E1085" s="6">
        <v>22183</v>
      </c>
      <c r="F1085" s="7">
        <v>44081.545266203706</v>
      </c>
      <c r="G1085" s="69" t="s">
        <v>4</v>
      </c>
      <c r="H1085" s="68">
        <v>2632</v>
      </c>
      <c r="I1085" s="93">
        <f t="shared" si="78"/>
        <v>26.585858585858585</v>
      </c>
      <c r="J1085" s="93">
        <v>1.591</v>
      </c>
      <c r="K1085" s="69">
        <v>99</v>
      </c>
      <c r="L1085" s="68">
        <v>645</v>
      </c>
      <c r="M1085" s="93">
        <f t="shared" si="79"/>
        <v>6.5151515151515156</v>
      </c>
      <c r="N1085" s="93">
        <v>0.83699999999999997</v>
      </c>
      <c r="O1085" s="189">
        <v>99</v>
      </c>
      <c r="P1085" s="191">
        <f t="shared" si="80"/>
        <v>4.0806201550387593</v>
      </c>
      <c r="Q1085" s="77" t="s">
        <v>1357</v>
      </c>
      <c r="V1085" s="84">
        <v>0.43194444444444446</v>
      </c>
      <c r="W1085" s="85">
        <v>0.55972222222222223</v>
      </c>
      <c r="X1085" s="78">
        <f t="shared" si="81"/>
        <v>0.12777777777777777</v>
      </c>
    </row>
    <row r="1086" spans="1:24" x14ac:dyDescent="0.3">
      <c r="A1086" s="46" t="s">
        <v>14887</v>
      </c>
      <c r="B1086" s="68" t="s">
        <v>8118</v>
      </c>
      <c r="C1086" s="2" t="s">
        <v>1</v>
      </c>
      <c r="D1086" s="2">
        <v>56</v>
      </c>
      <c r="E1086" s="6">
        <v>23368</v>
      </c>
      <c r="F1086" s="7">
        <v>44081.563125000001</v>
      </c>
      <c r="G1086" s="69" t="s">
        <v>4</v>
      </c>
      <c r="H1086" s="68">
        <v>2657</v>
      </c>
      <c r="I1086" s="93">
        <f t="shared" si="78"/>
        <v>26.838383838383837</v>
      </c>
      <c r="J1086" s="93">
        <v>1.861</v>
      </c>
      <c r="K1086" s="69">
        <v>99</v>
      </c>
      <c r="L1086" s="68">
        <v>589</v>
      </c>
      <c r="M1086" s="93">
        <f t="shared" si="79"/>
        <v>5.9494949494949498</v>
      </c>
      <c r="N1086" s="93">
        <v>0.81299999999999994</v>
      </c>
      <c r="O1086" s="189">
        <v>99</v>
      </c>
      <c r="P1086" s="191">
        <f t="shared" si="80"/>
        <v>4.5110356536502545</v>
      </c>
      <c r="Q1086" s="77" t="s">
        <v>1357</v>
      </c>
      <c r="V1086" s="84">
        <v>0.44027777777777777</v>
      </c>
      <c r="W1086" s="85">
        <v>0.57638888888888895</v>
      </c>
      <c r="X1086" s="78">
        <f t="shared" si="81"/>
        <v>0.13611111111111118</v>
      </c>
    </row>
    <row r="1087" spans="1:24" x14ac:dyDescent="0.3">
      <c r="A1087" s="47" t="s">
        <v>14888</v>
      </c>
      <c r="B1087" s="68" t="s">
        <v>14889</v>
      </c>
      <c r="C1087" s="2" t="s">
        <v>1</v>
      </c>
      <c r="D1087" s="2">
        <v>65</v>
      </c>
      <c r="E1087" s="6">
        <v>20315</v>
      </c>
      <c r="F1087" s="7">
        <v>44081.576655092591</v>
      </c>
      <c r="G1087" s="69" t="s">
        <v>4</v>
      </c>
      <c r="H1087" s="68">
        <v>2206</v>
      </c>
      <c r="I1087" s="93">
        <f t="shared" si="78"/>
        <v>22.282828282828284</v>
      </c>
      <c r="J1087" s="93">
        <v>2.3860000000000001</v>
      </c>
      <c r="K1087" s="69">
        <v>99</v>
      </c>
      <c r="L1087" s="68">
        <v>613</v>
      </c>
      <c r="M1087" s="93">
        <f t="shared" si="79"/>
        <v>6.191919191919192</v>
      </c>
      <c r="N1087" s="93">
        <v>1.0660000000000001</v>
      </c>
      <c r="O1087" s="189">
        <v>99</v>
      </c>
      <c r="P1087" s="191">
        <f t="shared" si="80"/>
        <v>3.598694942903752</v>
      </c>
      <c r="Q1087" s="77" t="s">
        <v>1357</v>
      </c>
      <c r="V1087" s="84">
        <v>0.4548611111111111</v>
      </c>
      <c r="W1087" s="85">
        <v>0.59444444444444444</v>
      </c>
      <c r="X1087" s="78">
        <f t="shared" si="81"/>
        <v>0.13958333333333334</v>
      </c>
    </row>
    <row r="1088" spans="1:24" x14ac:dyDescent="0.3">
      <c r="A1088" s="46" t="s">
        <v>8769</v>
      </c>
      <c r="B1088" s="68" t="s">
        <v>8770</v>
      </c>
      <c r="C1088" s="2" t="s">
        <v>1</v>
      </c>
      <c r="D1088" s="2">
        <v>52</v>
      </c>
      <c r="E1088" s="6">
        <v>24873</v>
      </c>
      <c r="F1088" s="7">
        <v>44082.529548611114</v>
      </c>
      <c r="G1088" s="69" t="s">
        <v>4</v>
      </c>
      <c r="H1088" s="68">
        <v>2414</v>
      </c>
      <c r="I1088" s="93">
        <f t="shared" si="78"/>
        <v>24.383838383838384</v>
      </c>
      <c r="J1088" s="93">
        <v>1.7010000000000001</v>
      </c>
      <c r="K1088" s="69">
        <v>99</v>
      </c>
      <c r="L1088" s="68">
        <v>895</v>
      </c>
      <c r="M1088" s="93">
        <f t="shared" si="79"/>
        <v>9.0404040404040398</v>
      </c>
      <c r="N1088" s="93">
        <v>1.355</v>
      </c>
      <c r="O1088" s="189">
        <v>99</v>
      </c>
      <c r="P1088" s="191">
        <f t="shared" si="80"/>
        <v>2.6972067039106147</v>
      </c>
      <c r="Q1088" s="77" t="s">
        <v>1357</v>
      </c>
      <c r="V1088" s="84">
        <v>0.40416666666666662</v>
      </c>
      <c r="W1088" s="85">
        <v>0.53749999999999998</v>
      </c>
      <c r="X1088" s="78">
        <f t="shared" si="81"/>
        <v>0.13333333333333336</v>
      </c>
    </row>
    <row r="1089" spans="1:24" x14ac:dyDescent="0.3">
      <c r="A1089" s="46" t="s">
        <v>2975</v>
      </c>
      <c r="B1089" s="68" t="s">
        <v>226</v>
      </c>
      <c r="C1089" s="2" t="s">
        <v>1</v>
      </c>
      <c r="D1089" s="2">
        <v>47</v>
      </c>
      <c r="E1089" s="6">
        <v>26909</v>
      </c>
      <c r="F1089" s="7">
        <v>44082.578842592593</v>
      </c>
      <c r="G1089" s="69" t="s">
        <v>4</v>
      </c>
      <c r="H1089" s="68">
        <v>1462</v>
      </c>
      <c r="I1089" s="93">
        <f t="shared" si="78"/>
        <v>14.767676767676768</v>
      </c>
      <c r="J1089" s="93">
        <v>1.4059999999999999</v>
      </c>
      <c r="K1089" s="69">
        <v>99</v>
      </c>
      <c r="L1089" s="68">
        <v>339</v>
      </c>
      <c r="M1089" s="93">
        <f t="shared" si="79"/>
        <v>3.4242424242424243</v>
      </c>
      <c r="N1089" s="93">
        <v>0.60799999999999998</v>
      </c>
      <c r="O1089" s="189">
        <v>99</v>
      </c>
      <c r="P1089" s="191">
        <f t="shared" si="80"/>
        <v>4.3126843657817107</v>
      </c>
      <c r="Q1089" s="77" t="s">
        <v>1357</v>
      </c>
      <c r="V1089" s="84">
        <v>0.41111111111111115</v>
      </c>
      <c r="W1089" s="85">
        <v>0.58333333333333337</v>
      </c>
      <c r="X1089" s="78">
        <f t="shared" si="81"/>
        <v>0.17222222222222222</v>
      </c>
    </row>
    <row r="1090" spans="1:24" x14ac:dyDescent="0.3">
      <c r="A1090" s="46" t="s">
        <v>2983</v>
      </c>
      <c r="B1090" s="68" t="s">
        <v>256</v>
      </c>
      <c r="C1090" s="2" t="s">
        <v>1</v>
      </c>
      <c r="D1090" s="2">
        <v>60</v>
      </c>
      <c r="E1090" s="6">
        <v>22142</v>
      </c>
      <c r="F1090" s="7">
        <v>44082.586724537039</v>
      </c>
      <c r="G1090" s="69" t="s">
        <v>4</v>
      </c>
      <c r="H1090" s="68">
        <v>2249</v>
      </c>
      <c r="I1090" s="93">
        <f t="shared" si="78"/>
        <v>22.717171717171716</v>
      </c>
      <c r="J1090" s="93">
        <v>2.1850000000000001</v>
      </c>
      <c r="K1090" s="69">
        <v>99</v>
      </c>
      <c r="L1090" s="68">
        <v>475</v>
      </c>
      <c r="M1090" s="93">
        <f t="shared" si="79"/>
        <v>4.7979797979797976</v>
      </c>
      <c r="N1090" s="93">
        <v>0.85699999999999998</v>
      </c>
      <c r="O1090" s="189">
        <v>99</v>
      </c>
      <c r="P1090" s="191">
        <f t="shared" si="80"/>
        <v>4.7347368421052636</v>
      </c>
      <c r="Q1090" s="77" t="s">
        <v>1357</v>
      </c>
      <c r="V1090" s="84">
        <v>0.4458333333333333</v>
      </c>
      <c r="W1090" s="85">
        <v>0.59722222222222221</v>
      </c>
      <c r="X1090" s="78">
        <f t="shared" si="81"/>
        <v>0.15138888888888891</v>
      </c>
    </row>
    <row r="1091" spans="1:24" x14ac:dyDescent="0.3">
      <c r="A1091" s="47" t="s">
        <v>14890</v>
      </c>
      <c r="B1091" s="68" t="s">
        <v>14891</v>
      </c>
      <c r="C1091" s="2" t="s">
        <v>6</v>
      </c>
      <c r="D1091" s="2">
        <v>76</v>
      </c>
      <c r="E1091" s="6">
        <v>16306</v>
      </c>
      <c r="F1091" s="7">
        <v>44082.599108796298</v>
      </c>
      <c r="G1091" s="69" t="s">
        <v>4</v>
      </c>
      <c r="H1091" s="68">
        <v>1812</v>
      </c>
      <c r="I1091" s="93">
        <f t="shared" ref="I1091:I1154" si="82">H1091/K1091</f>
        <v>18.303030303030305</v>
      </c>
      <c r="J1091" s="93">
        <v>1.3280000000000001</v>
      </c>
      <c r="K1091" s="69">
        <v>99</v>
      </c>
      <c r="L1091" s="68">
        <v>638</v>
      </c>
      <c r="M1091" s="93">
        <f t="shared" ref="M1091:M1154" si="83">L1091/O1091</f>
        <v>6.4444444444444446</v>
      </c>
      <c r="N1091" s="93">
        <v>0.68799999999999994</v>
      </c>
      <c r="O1091" s="189">
        <v>99</v>
      </c>
      <c r="P1091" s="191">
        <f t="shared" ref="P1091:P1154" si="84">I1091/M1091</f>
        <v>2.8401253918495297</v>
      </c>
      <c r="Q1091" s="77" t="s">
        <v>1357</v>
      </c>
      <c r="V1091" s="84">
        <v>0.45</v>
      </c>
      <c r="W1091" s="85">
        <v>0.60763888888888895</v>
      </c>
      <c r="X1091" s="78">
        <f t="shared" si="81"/>
        <v>0.15763888888888894</v>
      </c>
    </row>
    <row r="1092" spans="1:24" x14ac:dyDescent="0.3">
      <c r="A1092" s="46" t="s">
        <v>14892</v>
      </c>
      <c r="B1092" s="68" t="s">
        <v>6449</v>
      </c>
      <c r="C1092" s="2" t="s">
        <v>6</v>
      </c>
      <c r="D1092" s="2">
        <v>59</v>
      </c>
      <c r="E1092" s="6">
        <v>22365</v>
      </c>
      <c r="F1092" s="7">
        <v>44082.607905092591</v>
      </c>
      <c r="G1092" s="69" t="s">
        <v>4</v>
      </c>
      <c r="H1092" s="68">
        <v>767</v>
      </c>
      <c r="I1092" s="93">
        <f t="shared" si="82"/>
        <v>7.67</v>
      </c>
      <c r="J1092" s="93">
        <v>1.129</v>
      </c>
      <c r="K1092" s="69">
        <v>100</v>
      </c>
      <c r="L1092" s="68">
        <v>553</v>
      </c>
      <c r="M1092" s="93">
        <f t="shared" si="83"/>
        <v>5.53</v>
      </c>
      <c r="N1092" s="93">
        <v>0.84599999999999997</v>
      </c>
      <c r="O1092" s="189">
        <v>100</v>
      </c>
      <c r="P1092" s="191">
        <f t="shared" si="84"/>
        <v>1.3869801084990958</v>
      </c>
      <c r="Q1092" s="77" t="s">
        <v>1357</v>
      </c>
      <c r="V1092" s="84">
        <v>0.45624999999999999</v>
      </c>
      <c r="W1092" s="85">
        <v>0.62638888888888888</v>
      </c>
      <c r="X1092" s="78">
        <f t="shared" si="81"/>
        <v>0.1701388888888889</v>
      </c>
    </row>
    <row r="1093" spans="1:24" x14ac:dyDescent="0.3">
      <c r="A1093" s="46" t="s">
        <v>5145</v>
      </c>
      <c r="B1093" s="68" t="s">
        <v>5146</v>
      </c>
      <c r="C1093" s="2" t="s">
        <v>1</v>
      </c>
      <c r="D1093" s="2">
        <v>46</v>
      </c>
      <c r="E1093" s="6">
        <v>27218</v>
      </c>
      <c r="F1093" s="7">
        <v>44083.441932870373</v>
      </c>
      <c r="G1093" s="69" t="s">
        <v>4</v>
      </c>
      <c r="H1093" s="68">
        <v>1808</v>
      </c>
      <c r="I1093" s="93">
        <f t="shared" si="82"/>
        <v>18.262626262626263</v>
      </c>
      <c r="J1093" s="93">
        <v>2.202</v>
      </c>
      <c r="K1093" s="69">
        <v>99</v>
      </c>
      <c r="L1093" s="68">
        <v>419</v>
      </c>
      <c r="M1093" s="93">
        <f t="shared" si="83"/>
        <v>4.2323232323232327</v>
      </c>
      <c r="N1093" s="93">
        <v>0.68300000000000005</v>
      </c>
      <c r="O1093" s="189">
        <v>99</v>
      </c>
      <c r="P1093" s="191">
        <f t="shared" si="84"/>
        <v>4.3150357995226729</v>
      </c>
      <c r="Q1093" s="77" t="s">
        <v>1357</v>
      </c>
      <c r="V1093" s="84">
        <v>0.38958333333333334</v>
      </c>
      <c r="W1093" s="85">
        <v>0.51736111111111105</v>
      </c>
      <c r="X1093" s="78">
        <f t="shared" si="81"/>
        <v>0.12777777777777771</v>
      </c>
    </row>
    <row r="1094" spans="1:24" x14ac:dyDescent="0.3">
      <c r="A1094" s="46" t="s">
        <v>14896</v>
      </c>
      <c r="B1094" s="68" t="s">
        <v>14897</v>
      </c>
      <c r="C1094" s="2" t="s">
        <v>6</v>
      </c>
      <c r="D1094" s="2">
        <v>42</v>
      </c>
      <c r="E1094" s="6">
        <v>28679</v>
      </c>
      <c r="F1094" s="7">
        <v>44083.561840277776</v>
      </c>
      <c r="G1094" s="69" t="s">
        <v>4</v>
      </c>
      <c r="H1094" s="68">
        <v>2178</v>
      </c>
      <c r="I1094" s="93">
        <f t="shared" si="82"/>
        <v>21.78</v>
      </c>
      <c r="J1094" s="93">
        <v>1.6120000000000001</v>
      </c>
      <c r="K1094" s="69">
        <v>100</v>
      </c>
      <c r="L1094" s="68">
        <v>449</v>
      </c>
      <c r="M1094" s="93">
        <f t="shared" si="83"/>
        <v>4.49</v>
      </c>
      <c r="N1094" s="93">
        <v>0.67400000000000004</v>
      </c>
      <c r="O1094" s="189">
        <v>100</v>
      </c>
      <c r="P1094" s="191">
        <f t="shared" si="84"/>
        <v>4.8507795100222717</v>
      </c>
      <c r="Q1094" s="77" t="s">
        <v>1357</v>
      </c>
      <c r="V1094" s="84">
        <v>0.4291666666666667</v>
      </c>
      <c r="W1094" s="85">
        <v>0.59444444444444444</v>
      </c>
      <c r="X1094" s="78">
        <f t="shared" si="81"/>
        <v>0.16527777777777775</v>
      </c>
    </row>
    <row r="1095" spans="1:24" x14ac:dyDescent="0.3">
      <c r="A1095" s="46" t="s">
        <v>2927</v>
      </c>
      <c r="B1095" s="68" t="s">
        <v>57</v>
      </c>
      <c r="C1095" s="2" t="s">
        <v>1</v>
      </c>
      <c r="D1095" s="2">
        <v>59</v>
      </c>
      <c r="E1095" s="6">
        <v>22352</v>
      </c>
      <c r="F1095" s="7">
        <v>44083.584120370368</v>
      </c>
      <c r="G1095" s="69" t="s">
        <v>4</v>
      </c>
      <c r="H1095" s="68">
        <v>2474</v>
      </c>
      <c r="I1095" s="93">
        <f t="shared" si="82"/>
        <v>24.98989898989899</v>
      </c>
      <c r="J1095" s="93">
        <v>1.6870000000000001</v>
      </c>
      <c r="K1095" s="69">
        <v>99</v>
      </c>
      <c r="L1095" s="68">
        <v>573</v>
      </c>
      <c r="M1095" s="93">
        <f t="shared" si="83"/>
        <v>5.7878787878787881</v>
      </c>
      <c r="N1095" s="93">
        <v>0.70399999999999996</v>
      </c>
      <c r="O1095" s="189">
        <v>99</v>
      </c>
      <c r="P1095" s="191">
        <f t="shared" si="84"/>
        <v>4.3176265270506109</v>
      </c>
      <c r="Q1095" s="77" t="s">
        <v>1357</v>
      </c>
      <c r="V1095" s="84">
        <v>0.43402777777777773</v>
      </c>
      <c r="W1095" s="85">
        <v>0.58472222222222225</v>
      </c>
      <c r="X1095" s="78">
        <f t="shared" si="81"/>
        <v>0.15069444444444452</v>
      </c>
    </row>
    <row r="1096" spans="1:24" x14ac:dyDescent="0.3">
      <c r="A1096" s="46" t="s">
        <v>14898</v>
      </c>
      <c r="B1096" s="68" t="s">
        <v>1110</v>
      </c>
      <c r="C1096" s="2" t="s">
        <v>1</v>
      </c>
      <c r="D1096" s="2">
        <v>45</v>
      </c>
      <c r="E1096" s="6">
        <v>27347</v>
      </c>
      <c r="F1096" s="7">
        <v>44083.606342592589</v>
      </c>
      <c r="G1096" s="69" t="s">
        <v>4</v>
      </c>
      <c r="H1096" s="68">
        <v>1367</v>
      </c>
      <c r="I1096" s="93">
        <f t="shared" si="82"/>
        <v>13.808080808080808</v>
      </c>
      <c r="J1096" s="93">
        <v>1.2829999999999999</v>
      </c>
      <c r="K1096" s="69">
        <v>99</v>
      </c>
      <c r="L1096" s="68">
        <v>524</v>
      </c>
      <c r="M1096" s="93">
        <f t="shared" si="83"/>
        <v>5.2929292929292933</v>
      </c>
      <c r="N1096" s="93">
        <v>0.65900000000000003</v>
      </c>
      <c r="O1096" s="189">
        <v>99</v>
      </c>
      <c r="P1096" s="191">
        <f t="shared" si="84"/>
        <v>2.6087786259541983</v>
      </c>
      <c r="Q1096" s="77" t="s">
        <v>1357</v>
      </c>
      <c r="V1096" s="84">
        <v>0.4770833333333333</v>
      </c>
      <c r="W1096" s="85">
        <v>0.625</v>
      </c>
      <c r="X1096" s="78">
        <f t="shared" si="81"/>
        <v>0.1479166666666667</v>
      </c>
    </row>
    <row r="1097" spans="1:24" x14ac:dyDescent="0.3">
      <c r="A1097" s="47" t="s">
        <v>14899</v>
      </c>
      <c r="B1097" s="68" t="s">
        <v>8718</v>
      </c>
      <c r="C1097" s="2" t="s">
        <v>1</v>
      </c>
      <c r="D1097" s="2">
        <v>80</v>
      </c>
      <c r="E1097" s="6">
        <v>14582</v>
      </c>
      <c r="F1097" s="7">
        <v>44083.634525462963</v>
      </c>
      <c r="G1097" s="69" t="s">
        <v>4</v>
      </c>
      <c r="H1097" s="68">
        <v>2823</v>
      </c>
      <c r="I1097" s="93">
        <f t="shared" si="82"/>
        <v>28.515151515151516</v>
      </c>
      <c r="J1097" s="93">
        <v>1.8149999999999999</v>
      </c>
      <c r="K1097" s="69">
        <v>99</v>
      </c>
      <c r="L1097" s="68">
        <v>890</v>
      </c>
      <c r="M1097" s="93">
        <f t="shared" si="83"/>
        <v>8.9898989898989896</v>
      </c>
      <c r="N1097" s="93">
        <v>1.0549999999999999</v>
      </c>
      <c r="O1097" s="189">
        <v>99</v>
      </c>
      <c r="P1097" s="191">
        <f t="shared" si="84"/>
        <v>3.1719101123595506</v>
      </c>
      <c r="Q1097" s="77" t="s">
        <v>1357</v>
      </c>
      <c r="V1097" s="84">
        <v>0.51041666666666663</v>
      </c>
      <c r="W1097" s="85">
        <v>0.66597222222222219</v>
      </c>
      <c r="X1097" s="78">
        <f t="shared" si="81"/>
        <v>0.15555555555555556</v>
      </c>
    </row>
    <row r="1098" spans="1:24" x14ac:dyDescent="0.3">
      <c r="A1098" s="46" t="s">
        <v>14900</v>
      </c>
      <c r="B1098" s="68" t="s">
        <v>14901</v>
      </c>
      <c r="C1098" s="2" t="s">
        <v>6</v>
      </c>
      <c r="D1098" s="2">
        <v>61</v>
      </c>
      <c r="E1098" s="6">
        <v>21645</v>
      </c>
      <c r="F1098" s="7">
        <v>44083.671203703707</v>
      </c>
      <c r="G1098" s="69" t="s">
        <v>4</v>
      </c>
      <c r="H1098" s="68">
        <v>1005</v>
      </c>
      <c r="I1098" s="93">
        <f t="shared" si="82"/>
        <v>10.151515151515152</v>
      </c>
      <c r="J1098" s="93">
        <v>0.90800000000000003</v>
      </c>
      <c r="K1098" s="69">
        <v>99</v>
      </c>
      <c r="L1098" s="68">
        <v>309</v>
      </c>
      <c r="M1098" s="93">
        <f t="shared" si="83"/>
        <v>3.1212121212121211</v>
      </c>
      <c r="N1098" s="93">
        <v>0.627</v>
      </c>
      <c r="O1098" s="189">
        <v>99</v>
      </c>
      <c r="P1098" s="191">
        <f t="shared" si="84"/>
        <v>3.2524271844660197</v>
      </c>
      <c r="Q1098" s="77" t="s">
        <v>1357</v>
      </c>
      <c r="V1098" s="84">
        <v>0.50208333333333333</v>
      </c>
      <c r="W1098" s="85">
        <v>0.68055555555555547</v>
      </c>
      <c r="X1098" s="78">
        <f t="shared" si="81"/>
        <v>0.17847222222222214</v>
      </c>
    </row>
    <row r="1099" spans="1:24" x14ac:dyDescent="0.3">
      <c r="A1099" s="46" t="s">
        <v>14902</v>
      </c>
      <c r="B1099" s="68" t="s">
        <v>14903</v>
      </c>
      <c r="C1099" s="2" t="s">
        <v>1</v>
      </c>
      <c r="D1099" s="2">
        <v>48</v>
      </c>
      <c r="E1099" s="6">
        <v>26202</v>
      </c>
      <c r="F1099" s="7">
        <v>44083.698738425926</v>
      </c>
      <c r="G1099" s="69" t="s">
        <v>4</v>
      </c>
      <c r="H1099" s="68">
        <v>2317</v>
      </c>
      <c r="I1099" s="93">
        <f t="shared" si="82"/>
        <v>23.17</v>
      </c>
      <c r="J1099" s="93">
        <v>2.1230000000000002</v>
      </c>
      <c r="K1099" s="69">
        <v>100</v>
      </c>
      <c r="L1099" s="68">
        <v>512</v>
      </c>
      <c r="M1099" s="93">
        <f t="shared" si="83"/>
        <v>5.12</v>
      </c>
      <c r="N1099" s="93">
        <v>0.71499999999999997</v>
      </c>
      <c r="O1099" s="189">
        <v>100</v>
      </c>
      <c r="P1099" s="191">
        <f t="shared" si="84"/>
        <v>4.525390625</v>
      </c>
      <c r="Q1099" s="77" t="s">
        <v>1357</v>
      </c>
      <c r="V1099" s="84">
        <v>0.53819444444444442</v>
      </c>
      <c r="W1099" s="85">
        <v>0.70486111111111116</v>
      </c>
      <c r="X1099" s="78">
        <f t="shared" si="81"/>
        <v>0.16666666666666674</v>
      </c>
    </row>
    <row r="1100" spans="1:24" x14ac:dyDescent="0.3">
      <c r="A1100" s="46" t="s">
        <v>14904</v>
      </c>
      <c r="B1100" s="68" t="s">
        <v>14905</v>
      </c>
      <c r="C1100" s="2" t="s">
        <v>1</v>
      </c>
      <c r="D1100" s="2">
        <v>56</v>
      </c>
      <c r="E1100" s="6">
        <v>23449</v>
      </c>
      <c r="F1100" s="7">
        <v>44083.706412037034</v>
      </c>
      <c r="G1100" s="69" t="s">
        <v>4</v>
      </c>
      <c r="H1100" s="68">
        <v>1996</v>
      </c>
      <c r="I1100" s="93">
        <f t="shared" si="82"/>
        <v>20.161616161616163</v>
      </c>
      <c r="J1100" s="93">
        <v>1.877</v>
      </c>
      <c r="K1100" s="69">
        <v>99</v>
      </c>
      <c r="L1100" s="68">
        <v>458</v>
      </c>
      <c r="M1100" s="93">
        <f t="shared" si="83"/>
        <v>4.6262626262626263</v>
      </c>
      <c r="N1100" s="93">
        <v>0.97499999999999998</v>
      </c>
      <c r="O1100" s="189">
        <v>99</v>
      </c>
      <c r="P1100" s="191">
        <f t="shared" si="84"/>
        <v>4.3580786026200879</v>
      </c>
      <c r="Q1100" s="77" t="s">
        <v>1357</v>
      </c>
      <c r="V1100" s="84">
        <v>0.54097222222222219</v>
      </c>
      <c r="W1100" s="85">
        <v>0.71527777777777779</v>
      </c>
      <c r="X1100" s="78">
        <f t="shared" si="81"/>
        <v>0.1743055555555556</v>
      </c>
    </row>
    <row r="1101" spans="1:24" x14ac:dyDescent="0.3">
      <c r="A1101" s="46" t="s">
        <v>14906</v>
      </c>
      <c r="B1101" s="68" t="s">
        <v>14907</v>
      </c>
      <c r="C1101" s="2" t="s">
        <v>6</v>
      </c>
      <c r="D1101" s="2">
        <v>25</v>
      </c>
      <c r="E1101" s="6">
        <v>34631</v>
      </c>
      <c r="F1101" s="7">
        <v>44084.513240740744</v>
      </c>
      <c r="G1101" s="69" t="s">
        <v>4</v>
      </c>
      <c r="H1101" s="68">
        <v>901</v>
      </c>
      <c r="I1101" s="93">
        <f t="shared" si="82"/>
        <v>9.01</v>
      </c>
      <c r="J1101" s="93">
        <v>1</v>
      </c>
      <c r="K1101" s="69">
        <v>100</v>
      </c>
      <c r="L1101" s="68">
        <v>268</v>
      </c>
      <c r="M1101" s="93">
        <f t="shared" si="83"/>
        <v>2.68</v>
      </c>
      <c r="N1101" s="93">
        <v>0.58399999999999996</v>
      </c>
      <c r="O1101" s="189">
        <v>100</v>
      </c>
      <c r="P1101" s="191">
        <f t="shared" si="84"/>
        <v>3.3619402985074625</v>
      </c>
      <c r="Q1101" s="77" t="s">
        <v>1357</v>
      </c>
      <c r="V1101" s="84">
        <v>0.37361111111111112</v>
      </c>
      <c r="W1101" s="85">
        <v>0.51736111111111105</v>
      </c>
      <c r="X1101" s="78">
        <f t="shared" si="81"/>
        <v>0.14374999999999993</v>
      </c>
    </row>
    <row r="1102" spans="1:24" x14ac:dyDescent="0.3">
      <c r="A1102" s="46" t="s">
        <v>3405</v>
      </c>
      <c r="B1102" s="68" t="s">
        <v>1898</v>
      </c>
      <c r="C1102" s="2" t="s">
        <v>1</v>
      </c>
      <c r="D1102" s="2">
        <v>58</v>
      </c>
      <c r="E1102" s="6">
        <v>22535</v>
      </c>
      <c r="F1102" s="7">
        <v>44084.521157407406</v>
      </c>
      <c r="G1102" s="69" t="s">
        <v>4</v>
      </c>
      <c r="H1102" s="68">
        <v>2529</v>
      </c>
      <c r="I1102" s="93">
        <f t="shared" si="82"/>
        <v>25.545454545454547</v>
      </c>
      <c r="J1102" s="93">
        <v>1.944</v>
      </c>
      <c r="K1102" s="69">
        <v>99</v>
      </c>
      <c r="L1102" s="68">
        <v>590</v>
      </c>
      <c r="M1102" s="93">
        <f t="shared" si="83"/>
        <v>5.9595959595959593</v>
      </c>
      <c r="N1102" s="93">
        <v>0.83199999999999996</v>
      </c>
      <c r="O1102" s="189">
        <v>99</v>
      </c>
      <c r="P1102" s="191">
        <f t="shared" si="84"/>
        <v>4.2864406779661017</v>
      </c>
      <c r="Q1102" s="77" t="s">
        <v>1357</v>
      </c>
      <c r="V1102" s="84">
        <v>0.40486111111111112</v>
      </c>
      <c r="W1102" s="85">
        <v>0.5395833333333333</v>
      </c>
      <c r="X1102" s="78">
        <f t="shared" si="81"/>
        <v>0.13472222222222219</v>
      </c>
    </row>
    <row r="1103" spans="1:24" x14ac:dyDescent="0.3">
      <c r="A1103" s="46" t="s">
        <v>3063</v>
      </c>
      <c r="B1103" s="68" t="s">
        <v>281</v>
      </c>
      <c r="C1103" s="2" t="s">
        <v>1</v>
      </c>
      <c r="D1103" s="2">
        <v>51</v>
      </c>
      <c r="E1103" s="6">
        <v>25213</v>
      </c>
      <c r="F1103" s="7">
        <v>44084.541331018518</v>
      </c>
      <c r="G1103" s="69" t="s">
        <v>4</v>
      </c>
      <c r="H1103" s="68">
        <v>2060</v>
      </c>
      <c r="I1103" s="93">
        <f t="shared" si="82"/>
        <v>20.80808080808081</v>
      </c>
      <c r="J1103" s="93">
        <v>1.8879999999999999</v>
      </c>
      <c r="K1103" s="69">
        <v>99</v>
      </c>
      <c r="L1103" s="68">
        <v>383</v>
      </c>
      <c r="M1103" s="93">
        <f t="shared" si="83"/>
        <v>3.8686868686868685</v>
      </c>
      <c r="N1103" s="93">
        <v>0.76500000000000001</v>
      </c>
      <c r="O1103" s="189">
        <v>99</v>
      </c>
      <c r="P1103" s="191">
        <f t="shared" si="84"/>
        <v>5.3785900783289824</v>
      </c>
      <c r="Q1103" s="77" t="s">
        <v>1357</v>
      </c>
      <c r="V1103" s="84">
        <v>0.41319444444444442</v>
      </c>
      <c r="W1103" s="85">
        <v>0.54861111111111105</v>
      </c>
      <c r="X1103" s="78">
        <f t="shared" si="81"/>
        <v>0.13541666666666663</v>
      </c>
    </row>
    <row r="1104" spans="1:24" x14ac:dyDescent="0.3">
      <c r="A1104" s="46" t="s">
        <v>3571</v>
      </c>
      <c r="B1104" s="68" t="s">
        <v>144</v>
      </c>
      <c r="C1104" s="2" t="s">
        <v>1</v>
      </c>
      <c r="D1104" s="2">
        <v>59</v>
      </c>
      <c r="E1104" s="6">
        <v>22389</v>
      </c>
      <c r="F1104" s="7">
        <v>44084.552812499998</v>
      </c>
      <c r="G1104" s="69" t="s">
        <v>4</v>
      </c>
      <c r="H1104" s="68">
        <v>2565</v>
      </c>
      <c r="I1104" s="93">
        <f t="shared" si="82"/>
        <v>25.90909090909091</v>
      </c>
      <c r="J1104" s="93">
        <v>2.2770000000000001</v>
      </c>
      <c r="K1104" s="69">
        <v>99</v>
      </c>
      <c r="L1104" s="68">
        <v>429</v>
      </c>
      <c r="M1104" s="93">
        <f t="shared" si="83"/>
        <v>4.333333333333333</v>
      </c>
      <c r="N1104" s="93">
        <v>0.65500000000000003</v>
      </c>
      <c r="O1104" s="189">
        <v>99</v>
      </c>
      <c r="P1104" s="191">
        <f t="shared" si="84"/>
        <v>5.9790209790209801</v>
      </c>
      <c r="Q1104" s="77" t="s">
        <v>1357</v>
      </c>
      <c r="V1104" s="84">
        <v>0.43194444444444446</v>
      </c>
      <c r="W1104" s="85">
        <v>0.5625</v>
      </c>
      <c r="X1104" s="78">
        <f t="shared" si="81"/>
        <v>0.13055555555555554</v>
      </c>
    </row>
    <row r="1105" spans="1:24" x14ac:dyDescent="0.3">
      <c r="A1105" s="46" t="s">
        <v>14908</v>
      </c>
      <c r="B1105" s="68" t="s">
        <v>7742</v>
      </c>
      <c r="C1105" s="2" t="s">
        <v>1</v>
      </c>
      <c r="D1105" s="2">
        <v>45</v>
      </c>
      <c r="E1105" s="6">
        <v>27616</v>
      </c>
      <c r="F1105" s="7">
        <v>44084.56449074074</v>
      </c>
      <c r="G1105" s="69" t="s">
        <v>4</v>
      </c>
      <c r="H1105" s="68">
        <v>2201</v>
      </c>
      <c r="I1105" s="93">
        <f t="shared" si="82"/>
        <v>22.232323232323232</v>
      </c>
      <c r="J1105" s="93">
        <v>1.1850000000000001</v>
      </c>
      <c r="K1105" s="69">
        <v>99</v>
      </c>
      <c r="L1105" s="68">
        <v>577</v>
      </c>
      <c r="M1105" s="93">
        <f t="shared" si="83"/>
        <v>5.8282828282828278</v>
      </c>
      <c r="N1105" s="93">
        <v>0.75600000000000001</v>
      </c>
      <c r="O1105" s="189">
        <v>99</v>
      </c>
      <c r="P1105" s="191">
        <f t="shared" si="84"/>
        <v>3.8145580589254768</v>
      </c>
      <c r="Q1105" s="77" t="s">
        <v>1357</v>
      </c>
      <c r="V1105" s="84">
        <v>0.45833333333333331</v>
      </c>
      <c r="W1105" s="85">
        <v>0.57986111111111105</v>
      </c>
      <c r="X1105" s="78">
        <f t="shared" si="81"/>
        <v>0.12152777777777773</v>
      </c>
    </row>
    <row r="1106" spans="1:24" x14ac:dyDescent="0.3">
      <c r="A1106" s="47" t="s">
        <v>14909</v>
      </c>
      <c r="B1106" s="68" t="s">
        <v>14910</v>
      </c>
      <c r="C1106" s="2" t="s">
        <v>6</v>
      </c>
      <c r="D1106" s="2">
        <v>70</v>
      </c>
      <c r="E1106" s="6">
        <v>18411</v>
      </c>
      <c r="F1106" s="7">
        <v>44084.579467592594</v>
      </c>
      <c r="G1106" s="69" t="s">
        <v>4</v>
      </c>
      <c r="H1106" s="68">
        <v>1644</v>
      </c>
      <c r="I1106" s="93">
        <f t="shared" si="82"/>
        <v>16.440000000000001</v>
      </c>
      <c r="J1106" s="93">
        <v>1.6719999999999999</v>
      </c>
      <c r="K1106" s="69">
        <v>100</v>
      </c>
      <c r="L1106" s="68">
        <v>521</v>
      </c>
      <c r="M1106" s="93">
        <f t="shared" si="83"/>
        <v>5.21</v>
      </c>
      <c r="N1106" s="93">
        <v>0.71499999999999997</v>
      </c>
      <c r="O1106" s="189">
        <v>100</v>
      </c>
      <c r="P1106" s="191">
        <f t="shared" si="84"/>
        <v>3.1554702495201536</v>
      </c>
      <c r="Q1106" s="77" t="s">
        <v>1357</v>
      </c>
      <c r="V1106" s="84">
        <v>0.45833333333333331</v>
      </c>
      <c r="W1106" s="85">
        <v>0.59791666666666665</v>
      </c>
      <c r="X1106" s="78">
        <f t="shared" si="81"/>
        <v>0.13958333333333334</v>
      </c>
    </row>
    <row r="1107" spans="1:24" x14ac:dyDescent="0.3">
      <c r="A1107" s="46" t="s">
        <v>14911</v>
      </c>
      <c r="B1107" s="68" t="s">
        <v>388</v>
      </c>
      <c r="C1107" s="2" t="s">
        <v>1</v>
      </c>
      <c r="D1107" s="2">
        <v>51</v>
      </c>
      <c r="E1107" s="6">
        <v>25131</v>
      </c>
      <c r="F1107" s="7">
        <v>44084.598819444444</v>
      </c>
      <c r="G1107" s="69" t="s">
        <v>4</v>
      </c>
      <c r="H1107" s="68">
        <v>2521</v>
      </c>
      <c r="I1107" s="93">
        <f t="shared" si="82"/>
        <v>25.464646464646464</v>
      </c>
      <c r="J1107" s="93">
        <v>4.4450000000000003</v>
      </c>
      <c r="K1107" s="69">
        <v>99</v>
      </c>
      <c r="L1107" s="68">
        <v>580</v>
      </c>
      <c r="M1107" s="93">
        <f t="shared" si="83"/>
        <v>5.858585858585859</v>
      </c>
      <c r="N1107" s="93">
        <v>1.079</v>
      </c>
      <c r="O1107" s="189">
        <v>99</v>
      </c>
      <c r="P1107" s="191">
        <f t="shared" si="84"/>
        <v>4.3465517241379308</v>
      </c>
      <c r="Q1107" s="77" t="s">
        <v>1357</v>
      </c>
      <c r="V1107" s="84">
        <v>0.4777777777777778</v>
      </c>
      <c r="W1107" s="85">
        <v>0.61458333333333337</v>
      </c>
      <c r="X1107" s="78">
        <f t="shared" si="81"/>
        <v>0.13680555555555557</v>
      </c>
    </row>
    <row r="1108" spans="1:24" x14ac:dyDescent="0.3">
      <c r="A1108" s="46" t="s">
        <v>14912</v>
      </c>
      <c r="B1108" s="68" t="s">
        <v>607</v>
      </c>
      <c r="C1108" s="2" t="s">
        <v>1</v>
      </c>
      <c r="D1108" s="2">
        <v>58</v>
      </c>
      <c r="E1108" s="6">
        <v>22877</v>
      </c>
      <c r="F1108" s="7">
        <v>44084.617152777777</v>
      </c>
      <c r="G1108" s="69" t="s">
        <v>4</v>
      </c>
      <c r="H1108" s="68">
        <v>1938</v>
      </c>
      <c r="I1108" s="93">
        <f t="shared" si="82"/>
        <v>19.38</v>
      </c>
      <c r="J1108" s="93">
        <v>1.6679999999999999</v>
      </c>
      <c r="K1108" s="69">
        <v>100</v>
      </c>
      <c r="L1108" s="68">
        <v>705</v>
      </c>
      <c r="M1108" s="93">
        <f t="shared" si="83"/>
        <v>7.05</v>
      </c>
      <c r="N1108" s="93">
        <v>0.96799999999999997</v>
      </c>
      <c r="O1108" s="189">
        <v>100</v>
      </c>
      <c r="P1108" s="191">
        <f t="shared" si="84"/>
        <v>2.7489361702127657</v>
      </c>
      <c r="Q1108" s="77" t="s">
        <v>1357</v>
      </c>
      <c r="V1108" s="84">
        <v>0.49583333333333335</v>
      </c>
      <c r="W1108" s="85">
        <v>0.62986111111111109</v>
      </c>
      <c r="X1108" s="78">
        <f t="shared" si="81"/>
        <v>0.13402777777777775</v>
      </c>
    </row>
    <row r="1109" spans="1:24" x14ac:dyDescent="0.3">
      <c r="A1109" s="46" t="s">
        <v>14913</v>
      </c>
      <c r="B1109" s="68" t="s">
        <v>6967</v>
      </c>
      <c r="C1109" s="2" t="s">
        <v>1</v>
      </c>
      <c r="D1109" s="2">
        <v>60</v>
      </c>
      <c r="E1109" s="6">
        <v>22002</v>
      </c>
      <c r="F1109" s="7">
        <v>44084.630624999998</v>
      </c>
      <c r="G1109" s="69" t="s">
        <v>4</v>
      </c>
      <c r="H1109" s="68">
        <v>2375</v>
      </c>
      <c r="I1109" s="93">
        <f t="shared" si="82"/>
        <v>23.75</v>
      </c>
      <c r="J1109" s="93">
        <v>1.6539999999999999</v>
      </c>
      <c r="K1109" s="69">
        <v>100</v>
      </c>
      <c r="L1109" s="68">
        <v>516</v>
      </c>
      <c r="M1109" s="93">
        <f t="shared" si="83"/>
        <v>5.16</v>
      </c>
      <c r="N1109" s="93">
        <v>0.73499999999999999</v>
      </c>
      <c r="O1109" s="189">
        <v>100</v>
      </c>
      <c r="P1109" s="191">
        <f t="shared" si="84"/>
        <v>4.6027131782945734</v>
      </c>
      <c r="Q1109" s="77" t="s">
        <v>1357</v>
      </c>
      <c r="V1109" s="84">
        <v>0.51250000000000007</v>
      </c>
      <c r="W1109" s="85">
        <v>0.63888888888888895</v>
      </c>
      <c r="X1109" s="78">
        <f t="shared" si="81"/>
        <v>0.12638888888888888</v>
      </c>
    </row>
    <row r="1110" spans="1:24" x14ac:dyDescent="0.3">
      <c r="A1110" s="46" t="s">
        <v>14914</v>
      </c>
      <c r="B1110" s="68" t="s">
        <v>14915</v>
      </c>
      <c r="C1110" s="2" t="s">
        <v>6</v>
      </c>
      <c r="D1110" s="2">
        <v>48</v>
      </c>
      <c r="E1110" s="6">
        <v>26288</v>
      </c>
      <c r="F1110" s="7">
        <v>44084.639236111114</v>
      </c>
      <c r="G1110" s="69" t="s">
        <v>4</v>
      </c>
      <c r="H1110" s="68">
        <v>1259</v>
      </c>
      <c r="I1110" s="93">
        <f t="shared" si="82"/>
        <v>12.59</v>
      </c>
      <c r="J1110" s="93">
        <v>0.86599999999999999</v>
      </c>
      <c r="K1110" s="69">
        <v>100</v>
      </c>
      <c r="L1110" s="68">
        <v>459</v>
      </c>
      <c r="M1110" s="93">
        <f t="shared" si="83"/>
        <v>4.59</v>
      </c>
      <c r="N1110" s="93">
        <v>0.63700000000000001</v>
      </c>
      <c r="O1110" s="189">
        <v>100</v>
      </c>
      <c r="P1110" s="191">
        <f t="shared" si="84"/>
        <v>2.7429193899782134</v>
      </c>
      <c r="Q1110" s="77" t="s">
        <v>1357</v>
      </c>
      <c r="V1110" s="84">
        <v>0.51041666666666663</v>
      </c>
      <c r="W1110" s="85">
        <v>0.65972222222222221</v>
      </c>
      <c r="X1110" s="78">
        <f t="shared" si="81"/>
        <v>0.14930555555555558</v>
      </c>
    </row>
    <row r="1111" spans="1:24" x14ac:dyDescent="0.3">
      <c r="A1111" s="46" t="s">
        <v>3022</v>
      </c>
      <c r="B1111" s="68" t="s">
        <v>386</v>
      </c>
      <c r="C1111" s="2" t="s">
        <v>1</v>
      </c>
      <c r="D1111" s="2">
        <v>44</v>
      </c>
      <c r="E1111" s="6">
        <v>27779</v>
      </c>
      <c r="F1111" s="7">
        <v>44085.511712962965</v>
      </c>
      <c r="G1111" s="69" t="s">
        <v>4</v>
      </c>
      <c r="H1111" s="68">
        <v>1860</v>
      </c>
      <c r="I1111" s="93">
        <f t="shared" si="82"/>
        <v>18.600000000000001</v>
      </c>
      <c r="J1111" s="93">
        <v>1.054</v>
      </c>
      <c r="K1111" s="69">
        <v>100</v>
      </c>
      <c r="L1111" s="68">
        <v>433</v>
      </c>
      <c r="M1111" s="93">
        <f t="shared" si="83"/>
        <v>4.33</v>
      </c>
      <c r="N1111" s="93">
        <v>0.60399999999999998</v>
      </c>
      <c r="O1111" s="189">
        <v>100</v>
      </c>
      <c r="P1111" s="191">
        <f t="shared" si="84"/>
        <v>4.2956120092378756</v>
      </c>
      <c r="Q1111" s="77" t="s">
        <v>1357</v>
      </c>
      <c r="V1111" s="84">
        <v>0.37708333333333338</v>
      </c>
      <c r="W1111" s="85">
        <v>0.51736111111111105</v>
      </c>
      <c r="X1111" s="78">
        <f t="shared" si="81"/>
        <v>0.14027777777777767</v>
      </c>
    </row>
    <row r="1112" spans="1:24" x14ac:dyDescent="0.3">
      <c r="A1112" s="46" t="s">
        <v>14916</v>
      </c>
      <c r="B1112" s="68" t="s">
        <v>1396</v>
      </c>
      <c r="C1112" s="2" t="s">
        <v>1</v>
      </c>
      <c r="D1112" s="2">
        <v>50</v>
      </c>
      <c r="E1112" s="6">
        <v>25672</v>
      </c>
      <c r="F1112" s="7">
        <v>44085.592719907407</v>
      </c>
      <c r="G1112" s="69" t="s">
        <v>4</v>
      </c>
      <c r="H1112" s="68">
        <v>1816</v>
      </c>
      <c r="I1112" s="93">
        <f t="shared" si="82"/>
        <v>18.343434343434343</v>
      </c>
      <c r="J1112" s="93">
        <v>1.7909999999999999</v>
      </c>
      <c r="K1112" s="69">
        <v>99</v>
      </c>
      <c r="L1112" s="68">
        <v>488</v>
      </c>
      <c r="M1112" s="93">
        <f t="shared" si="83"/>
        <v>4.9292929292929291</v>
      </c>
      <c r="N1112" s="93">
        <v>0.94</v>
      </c>
      <c r="O1112" s="189">
        <v>99</v>
      </c>
      <c r="P1112" s="191">
        <f t="shared" si="84"/>
        <v>3.721311475409836</v>
      </c>
      <c r="Q1112" s="77" t="s">
        <v>1357</v>
      </c>
      <c r="V1112" s="84">
        <v>0.45694444444444443</v>
      </c>
      <c r="W1112" s="85">
        <v>0.60416666666666663</v>
      </c>
      <c r="X1112" s="78">
        <f t="shared" si="81"/>
        <v>0.1472222222222222</v>
      </c>
    </row>
    <row r="1113" spans="1:24" x14ac:dyDescent="0.3">
      <c r="A1113" s="46" t="s">
        <v>14917</v>
      </c>
      <c r="B1113" s="68" t="s">
        <v>10467</v>
      </c>
      <c r="C1113" s="2" t="s">
        <v>6</v>
      </c>
      <c r="D1113" s="2">
        <v>29</v>
      </c>
      <c r="E1113" s="6">
        <v>33210</v>
      </c>
      <c r="F1113" s="7">
        <v>44085.606400462966</v>
      </c>
      <c r="G1113" s="69" t="s">
        <v>4</v>
      </c>
      <c r="H1113" s="68">
        <v>1149</v>
      </c>
      <c r="I1113" s="93">
        <f t="shared" si="82"/>
        <v>11.606060606060606</v>
      </c>
      <c r="J1113" s="93">
        <v>1.028</v>
      </c>
      <c r="K1113" s="69">
        <v>99</v>
      </c>
      <c r="L1113" s="68">
        <v>252</v>
      </c>
      <c r="M1113" s="93">
        <f t="shared" si="83"/>
        <v>2.5454545454545454</v>
      </c>
      <c r="N1113" s="93">
        <v>0.5</v>
      </c>
      <c r="O1113" s="189">
        <v>99</v>
      </c>
      <c r="P1113" s="191">
        <f t="shared" si="84"/>
        <v>4.5595238095238093</v>
      </c>
      <c r="Q1113" s="77" t="s">
        <v>1357</v>
      </c>
      <c r="V1113" s="84">
        <v>0.46666666666666662</v>
      </c>
      <c r="W1113" s="85">
        <v>0.62152777777777779</v>
      </c>
      <c r="X1113" s="78">
        <f t="shared" si="81"/>
        <v>0.15486111111111117</v>
      </c>
    </row>
    <row r="1114" spans="1:24" x14ac:dyDescent="0.3">
      <c r="A1114" s="46" t="s">
        <v>14918</v>
      </c>
      <c r="B1114" s="68" t="s">
        <v>8724</v>
      </c>
      <c r="C1114" s="2" t="s">
        <v>1</v>
      </c>
      <c r="D1114" s="2">
        <v>45</v>
      </c>
      <c r="E1114" s="6">
        <v>27288</v>
      </c>
      <c r="F1114" s="7">
        <v>44085.622523148151</v>
      </c>
      <c r="G1114" s="69" t="s">
        <v>4</v>
      </c>
      <c r="H1114" s="68">
        <v>2406</v>
      </c>
      <c r="I1114" s="93">
        <f t="shared" si="82"/>
        <v>24.06</v>
      </c>
      <c r="J1114" s="93">
        <v>2.581</v>
      </c>
      <c r="K1114" s="69">
        <v>100</v>
      </c>
      <c r="L1114" s="68">
        <v>643</v>
      </c>
      <c r="M1114" s="93">
        <f t="shared" si="83"/>
        <v>6.43</v>
      </c>
      <c r="N1114" s="93">
        <v>0.97699999999999998</v>
      </c>
      <c r="O1114" s="189">
        <v>100</v>
      </c>
      <c r="P1114" s="191">
        <f t="shared" si="84"/>
        <v>3.7418351477449456</v>
      </c>
      <c r="Q1114" s="77" t="s">
        <v>1357</v>
      </c>
      <c r="V1114" s="84">
        <v>0.48749999999999999</v>
      </c>
      <c r="W1114" s="85">
        <v>0.63541666666666663</v>
      </c>
      <c r="X1114" s="78">
        <f t="shared" si="81"/>
        <v>0.14791666666666664</v>
      </c>
    </row>
    <row r="1115" spans="1:24" x14ac:dyDescent="0.3">
      <c r="A1115" s="46" t="s">
        <v>14919</v>
      </c>
      <c r="B1115" s="68" t="s">
        <v>14920</v>
      </c>
      <c r="C1115" s="2" t="s">
        <v>1</v>
      </c>
      <c r="D1115" s="2">
        <v>48</v>
      </c>
      <c r="E1115" s="6">
        <v>26360</v>
      </c>
      <c r="F1115" s="7">
        <v>44085.636400462965</v>
      </c>
      <c r="G1115" s="69" t="s">
        <v>4</v>
      </c>
      <c r="H1115" s="68">
        <v>2803</v>
      </c>
      <c r="I1115" s="93">
        <f t="shared" si="82"/>
        <v>28.03</v>
      </c>
      <c r="J1115" s="93">
        <v>1.8169999999999999</v>
      </c>
      <c r="K1115" s="69">
        <v>100</v>
      </c>
      <c r="L1115" s="68">
        <v>746</v>
      </c>
      <c r="M1115" s="93">
        <f t="shared" si="83"/>
        <v>7.46</v>
      </c>
      <c r="N1115" s="93">
        <v>0.999</v>
      </c>
      <c r="O1115" s="189">
        <v>100</v>
      </c>
      <c r="P1115" s="191">
        <f t="shared" si="84"/>
        <v>3.7573726541554961</v>
      </c>
      <c r="Q1115" s="77" t="s">
        <v>1357</v>
      </c>
      <c r="V1115" s="84">
        <v>0.50416666666666665</v>
      </c>
      <c r="W1115" s="85">
        <v>0.65277777777777779</v>
      </c>
      <c r="X1115" s="78">
        <f t="shared" si="81"/>
        <v>0.14861111111111114</v>
      </c>
    </row>
    <row r="1116" spans="1:24" x14ac:dyDescent="0.3">
      <c r="A1116" s="46" t="s">
        <v>14921</v>
      </c>
      <c r="B1116" s="68" t="s">
        <v>14922</v>
      </c>
      <c r="C1116" s="2" t="s">
        <v>6</v>
      </c>
      <c r="D1116" s="2">
        <v>53</v>
      </c>
      <c r="E1116" s="6">
        <v>24492</v>
      </c>
      <c r="F1116" s="7">
        <v>44085.654907407406</v>
      </c>
      <c r="G1116" s="69" t="s">
        <v>4</v>
      </c>
      <c r="H1116" s="68">
        <v>1678</v>
      </c>
      <c r="I1116" s="93">
        <f t="shared" si="82"/>
        <v>16.78</v>
      </c>
      <c r="J1116" s="93">
        <v>1.5740000000000001</v>
      </c>
      <c r="K1116" s="69">
        <v>100</v>
      </c>
      <c r="L1116" s="68">
        <v>521</v>
      </c>
      <c r="M1116" s="93">
        <f t="shared" si="83"/>
        <v>5.21</v>
      </c>
      <c r="N1116" s="93">
        <v>0.70099999999999996</v>
      </c>
      <c r="O1116" s="189">
        <v>100</v>
      </c>
      <c r="P1116" s="191">
        <f t="shared" si="84"/>
        <v>3.2207293666026873</v>
      </c>
      <c r="Q1116" s="77" t="s">
        <v>1357</v>
      </c>
      <c r="V1116" s="84">
        <v>0.50972222222222219</v>
      </c>
      <c r="W1116" s="85">
        <v>0.67222222222222217</v>
      </c>
      <c r="X1116" s="78">
        <f t="shared" si="81"/>
        <v>0.16249999999999998</v>
      </c>
    </row>
    <row r="1117" spans="1:24" x14ac:dyDescent="0.3">
      <c r="A1117" s="47" t="s">
        <v>14923</v>
      </c>
      <c r="B1117" s="68" t="s">
        <v>14924</v>
      </c>
      <c r="C1117" s="2" t="s">
        <v>6</v>
      </c>
      <c r="D1117" s="2">
        <v>67</v>
      </c>
      <c r="E1117" s="6">
        <v>19426</v>
      </c>
      <c r="F1117" s="7">
        <v>44088.634618055556</v>
      </c>
      <c r="G1117" s="69" t="s">
        <v>4</v>
      </c>
      <c r="H1117" s="68">
        <v>1090</v>
      </c>
      <c r="I1117" s="93">
        <f t="shared" si="82"/>
        <v>10.9</v>
      </c>
      <c r="J1117" s="93">
        <v>0.92700000000000005</v>
      </c>
      <c r="K1117" s="69">
        <v>100</v>
      </c>
      <c r="L1117" s="68">
        <v>416</v>
      </c>
      <c r="M1117" s="93">
        <f t="shared" si="83"/>
        <v>4.16</v>
      </c>
      <c r="N1117" s="93">
        <v>0.52600000000000002</v>
      </c>
      <c r="O1117" s="189">
        <v>100</v>
      </c>
      <c r="P1117" s="191">
        <f t="shared" si="84"/>
        <v>2.6201923076923075</v>
      </c>
      <c r="Q1117" s="77" t="s">
        <v>1357</v>
      </c>
      <c r="V1117" s="84">
        <v>0.46736111111111112</v>
      </c>
      <c r="W1117" s="85">
        <v>0.64930555555555558</v>
      </c>
      <c r="X1117" s="78">
        <f t="shared" si="81"/>
        <v>0.18194444444444446</v>
      </c>
    </row>
    <row r="1118" spans="1:24" x14ac:dyDescent="0.3">
      <c r="A1118" s="47" t="s">
        <v>14925</v>
      </c>
      <c r="B1118" s="68" t="s">
        <v>14926</v>
      </c>
      <c r="C1118" s="2" t="s">
        <v>6</v>
      </c>
      <c r="D1118" s="2">
        <v>80</v>
      </c>
      <c r="E1118" s="6">
        <v>14767</v>
      </c>
      <c r="F1118" s="7">
        <v>44089.513472222221</v>
      </c>
      <c r="G1118" s="69" t="s">
        <v>4</v>
      </c>
      <c r="H1118" s="68">
        <v>3230</v>
      </c>
      <c r="I1118" s="93">
        <f t="shared" si="82"/>
        <v>32.299999999999997</v>
      </c>
      <c r="J1118" s="93">
        <v>1.8879999999999999</v>
      </c>
      <c r="K1118" s="69">
        <v>100</v>
      </c>
      <c r="L1118" s="68">
        <v>1287</v>
      </c>
      <c r="M1118" s="93">
        <f t="shared" si="83"/>
        <v>12.87</v>
      </c>
      <c r="N1118" s="93">
        <v>1.022</v>
      </c>
      <c r="O1118" s="189">
        <v>100</v>
      </c>
      <c r="P1118" s="191">
        <f t="shared" si="84"/>
        <v>2.5097125097125095</v>
      </c>
      <c r="Q1118" s="77" t="s">
        <v>1357</v>
      </c>
      <c r="V1118" s="84">
        <v>0.38611111111111113</v>
      </c>
      <c r="W1118" s="85">
        <v>0.51666666666666672</v>
      </c>
      <c r="X1118" s="78">
        <f t="shared" si="81"/>
        <v>0.13055555555555559</v>
      </c>
    </row>
    <row r="1119" spans="1:24" x14ac:dyDescent="0.3">
      <c r="A1119" s="46" t="s">
        <v>9922</v>
      </c>
      <c r="B1119" s="68" t="s">
        <v>9923</v>
      </c>
      <c r="C1119" s="2" t="s">
        <v>1</v>
      </c>
      <c r="D1119" s="2">
        <v>56</v>
      </c>
      <c r="E1119" s="6">
        <v>23476</v>
      </c>
      <c r="F1119" s="7">
        <v>44089.516817129632</v>
      </c>
      <c r="G1119" s="69" t="s">
        <v>4</v>
      </c>
      <c r="H1119" s="68">
        <v>3277</v>
      </c>
      <c r="I1119" s="93">
        <f t="shared" si="82"/>
        <v>32.770000000000003</v>
      </c>
      <c r="J1119" s="93">
        <v>2.3820000000000001</v>
      </c>
      <c r="K1119" s="69">
        <v>100</v>
      </c>
      <c r="L1119" s="68">
        <v>754</v>
      </c>
      <c r="M1119" s="93">
        <f t="shared" si="83"/>
        <v>7.54</v>
      </c>
      <c r="N1119" s="93">
        <v>0.84599999999999997</v>
      </c>
      <c r="O1119" s="189">
        <v>100</v>
      </c>
      <c r="P1119" s="191">
        <f t="shared" si="84"/>
        <v>4.3461538461538467</v>
      </c>
      <c r="Q1119" s="77" t="s">
        <v>1357</v>
      </c>
      <c r="V1119" s="84">
        <v>0.39305555555555555</v>
      </c>
      <c r="W1119" s="85">
        <v>0.52916666666666667</v>
      </c>
      <c r="X1119" s="78">
        <f t="shared" si="81"/>
        <v>0.13611111111111113</v>
      </c>
    </row>
    <row r="1120" spans="1:24" x14ac:dyDescent="0.3">
      <c r="A1120" s="46" t="s">
        <v>8430</v>
      </c>
      <c r="B1120" s="68" t="s">
        <v>1442</v>
      </c>
      <c r="C1120" s="2" t="s">
        <v>1</v>
      </c>
      <c r="D1120" s="2">
        <v>48</v>
      </c>
      <c r="E1120" s="6">
        <v>26531</v>
      </c>
      <c r="F1120" s="7">
        <v>44089.532754629632</v>
      </c>
      <c r="G1120" s="69" t="s">
        <v>4</v>
      </c>
      <c r="H1120" s="68">
        <v>2015</v>
      </c>
      <c r="I1120" s="93">
        <f t="shared" si="82"/>
        <v>20.353535353535353</v>
      </c>
      <c r="J1120" s="93">
        <v>1.976</v>
      </c>
      <c r="K1120" s="69">
        <v>99</v>
      </c>
      <c r="L1120" s="68">
        <v>721</v>
      </c>
      <c r="M1120" s="93">
        <f t="shared" si="83"/>
        <v>7.2828282828282829</v>
      </c>
      <c r="N1120" s="93">
        <v>0.78300000000000003</v>
      </c>
      <c r="O1120" s="189">
        <v>99</v>
      </c>
      <c r="P1120" s="191">
        <f t="shared" si="84"/>
        <v>2.7947295423023579</v>
      </c>
      <c r="Q1120" s="77" t="s">
        <v>1357</v>
      </c>
      <c r="V1120" s="84">
        <v>0.3979166666666667</v>
      </c>
      <c r="W1120" s="85">
        <v>0.54166666666666663</v>
      </c>
      <c r="X1120" s="78">
        <f t="shared" si="81"/>
        <v>0.14374999999999993</v>
      </c>
    </row>
    <row r="1121" spans="1:24" x14ac:dyDescent="0.3">
      <c r="A1121" s="46" t="s">
        <v>14927</v>
      </c>
      <c r="B1121" s="68" t="s">
        <v>10871</v>
      </c>
      <c r="C1121" s="2" t="s">
        <v>1</v>
      </c>
      <c r="D1121" s="2">
        <v>59</v>
      </c>
      <c r="E1121" s="6">
        <v>22201</v>
      </c>
      <c r="F1121" s="7">
        <v>44089.543611111112</v>
      </c>
      <c r="G1121" s="69" t="s">
        <v>4</v>
      </c>
      <c r="H1121" s="68">
        <v>2757</v>
      </c>
      <c r="I1121" s="93">
        <f t="shared" si="82"/>
        <v>27.57</v>
      </c>
      <c r="J1121" s="93">
        <v>1.591</v>
      </c>
      <c r="K1121" s="69">
        <v>100</v>
      </c>
      <c r="L1121" s="68">
        <v>884</v>
      </c>
      <c r="M1121" s="93">
        <f t="shared" si="83"/>
        <v>8.84</v>
      </c>
      <c r="N1121" s="93">
        <v>1.4750000000000001</v>
      </c>
      <c r="O1121" s="189">
        <v>100</v>
      </c>
      <c r="P1121" s="191">
        <f t="shared" si="84"/>
        <v>3.1187782805429864</v>
      </c>
      <c r="Q1121" s="77" t="s">
        <v>1357</v>
      </c>
      <c r="V1121" s="84">
        <v>0.42499999999999999</v>
      </c>
      <c r="W1121" s="85">
        <v>0.56527777777777777</v>
      </c>
      <c r="X1121" s="78">
        <f t="shared" si="81"/>
        <v>0.14027777777777778</v>
      </c>
    </row>
    <row r="1122" spans="1:24" x14ac:dyDescent="0.3">
      <c r="A1122" s="46" t="s">
        <v>14928</v>
      </c>
      <c r="B1122" s="68" t="s">
        <v>8733</v>
      </c>
      <c r="C1122" s="2" t="s">
        <v>1</v>
      </c>
      <c r="D1122" s="2">
        <v>46</v>
      </c>
      <c r="E1122" s="6">
        <v>27123</v>
      </c>
      <c r="F1122" s="7">
        <v>44089.566238425927</v>
      </c>
      <c r="G1122" s="69" t="s">
        <v>4</v>
      </c>
      <c r="H1122" s="68">
        <v>1399</v>
      </c>
      <c r="I1122" s="93">
        <f t="shared" si="82"/>
        <v>14.131313131313131</v>
      </c>
      <c r="J1122" s="93">
        <v>1.242</v>
      </c>
      <c r="K1122" s="69">
        <v>99</v>
      </c>
      <c r="L1122" s="68">
        <v>424</v>
      </c>
      <c r="M1122" s="93">
        <f t="shared" si="83"/>
        <v>4.2828282828282829</v>
      </c>
      <c r="N1122" s="93">
        <v>0.51600000000000001</v>
      </c>
      <c r="O1122" s="189">
        <v>99</v>
      </c>
      <c r="P1122" s="191">
        <f t="shared" si="84"/>
        <v>3.2995283018867925</v>
      </c>
      <c r="Q1122" s="77" t="s">
        <v>1357</v>
      </c>
      <c r="V1122" s="84">
        <v>0.43958333333333338</v>
      </c>
      <c r="W1122" s="85">
        <v>0.57986111111111105</v>
      </c>
      <c r="X1122" s="78">
        <f t="shared" si="81"/>
        <v>0.14027777777777767</v>
      </c>
    </row>
    <row r="1123" spans="1:24" x14ac:dyDescent="0.3">
      <c r="A1123" s="46" t="s">
        <v>3054</v>
      </c>
      <c r="B1123" s="68" t="s">
        <v>498</v>
      </c>
      <c r="C1123" s="2" t="s">
        <v>1</v>
      </c>
      <c r="D1123" s="2">
        <v>58</v>
      </c>
      <c r="E1123" s="6">
        <v>22669</v>
      </c>
      <c r="F1123" s="7">
        <v>44090.512037037035</v>
      </c>
      <c r="G1123" s="69" t="s">
        <v>4</v>
      </c>
      <c r="H1123" s="68">
        <v>2943</v>
      </c>
      <c r="I1123" s="93">
        <f t="shared" si="82"/>
        <v>29.727272727272727</v>
      </c>
      <c r="J1123" s="93">
        <v>2.766</v>
      </c>
      <c r="K1123" s="69">
        <v>99</v>
      </c>
      <c r="L1123" s="68">
        <v>647</v>
      </c>
      <c r="M1123" s="93">
        <f t="shared" si="83"/>
        <v>6.5353535353535355</v>
      </c>
      <c r="N1123" s="93">
        <v>0.83699999999999997</v>
      </c>
      <c r="O1123" s="189">
        <v>99</v>
      </c>
      <c r="P1123" s="191">
        <f t="shared" si="84"/>
        <v>4.5486862442040188</v>
      </c>
      <c r="Q1123" s="77" t="s">
        <v>1357</v>
      </c>
      <c r="V1123" s="84">
        <v>0.3833333333333333</v>
      </c>
      <c r="W1123" s="85">
        <v>0.51736111111111105</v>
      </c>
      <c r="X1123" s="78">
        <f t="shared" si="81"/>
        <v>0.13402777777777775</v>
      </c>
    </row>
    <row r="1124" spans="1:24" x14ac:dyDescent="0.3">
      <c r="A1124" s="46" t="s">
        <v>14929</v>
      </c>
      <c r="B1124" s="68" t="s">
        <v>1224</v>
      </c>
      <c r="C1124" s="2" t="s">
        <v>1</v>
      </c>
      <c r="D1124" s="2">
        <v>52</v>
      </c>
      <c r="E1124" s="6">
        <v>24791</v>
      </c>
      <c r="F1124" s="7">
        <v>44090.594988425924</v>
      </c>
      <c r="G1124" s="69" t="s">
        <v>4</v>
      </c>
      <c r="H1124" s="68">
        <v>2276</v>
      </c>
      <c r="I1124" s="93">
        <f t="shared" si="82"/>
        <v>22.76</v>
      </c>
      <c r="J1124" s="93">
        <v>2.1230000000000002</v>
      </c>
      <c r="K1124" s="69">
        <v>100</v>
      </c>
      <c r="L1124" s="68">
        <v>587</v>
      </c>
      <c r="M1124" s="93">
        <f t="shared" si="83"/>
        <v>5.87</v>
      </c>
      <c r="N1124" s="93">
        <v>0.89500000000000002</v>
      </c>
      <c r="O1124" s="189">
        <v>100</v>
      </c>
      <c r="P1124" s="191">
        <f t="shared" si="84"/>
        <v>3.8773424190800685</v>
      </c>
      <c r="Q1124" s="77" t="s">
        <v>1357</v>
      </c>
      <c r="V1124" s="84">
        <v>0.44444444444444442</v>
      </c>
      <c r="W1124" s="85">
        <v>0.60416666666666663</v>
      </c>
      <c r="X1124" s="78">
        <f t="shared" si="81"/>
        <v>0.15972222222222221</v>
      </c>
    </row>
    <row r="1125" spans="1:24" x14ac:dyDescent="0.3">
      <c r="A1125" s="47" t="s">
        <v>3540</v>
      </c>
      <c r="B1125" s="68" t="s">
        <v>65</v>
      </c>
      <c r="C1125" s="2" t="s">
        <v>6</v>
      </c>
      <c r="D1125" s="2">
        <v>62</v>
      </c>
      <c r="E1125" s="6">
        <v>21290</v>
      </c>
      <c r="F1125" s="7">
        <v>44090.610324074078</v>
      </c>
      <c r="G1125" s="69" t="s">
        <v>4</v>
      </c>
      <c r="H1125" s="68">
        <v>3312</v>
      </c>
      <c r="I1125" s="93">
        <f t="shared" si="82"/>
        <v>33.454545454545453</v>
      </c>
      <c r="J1125" s="93">
        <v>2.1629999999999998</v>
      </c>
      <c r="K1125" s="69">
        <v>99</v>
      </c>
      <c r="L1125" s="68">
        <v>740</v>
      </c>
      <c r="M1125" s="93">
        <f t="shared" si="83"/>
        <v>7.4747474747474749</v>
      </c>
      <c r="N1125" s="93">
        <v>1.0429999999999999</v>
      </c>
      <c r="O1125" s="189">
        <v>99</v>
      </c>
      <c r="P1125" s="191">
        <f t="shared" si="84"/>
        <v>4.4756756756756753</v>
      </c>
      <c r="Q1125" s="77" t="s">
        <v>1357</v>
      </c>
      <c r="V1125" s="84">
        <v>0.45555555555555555</v>
      </c>
      <c r="W1125" s="85">
        <v>0.61111111111111105</v>
      </c>
      <c r="X1125" s="78">
        <f t="shared" ref="X1125:X1188" si="85">W1125-V1125</f>
        <v>0.1555555555555555</v>
      </c>
    </row>
    <row r="1126" spans="1:24" x14ac:dyDescent="0.3">
      <c r="A1126" s="46" t="s">
        <v>4459</v>
      </c>
      <c r="B1126" s="68" t="s">
        <v>4460</v>
      </c>
      <c r="C1126" s="2" t="s">
        <v>1</v>
      </c>
      <c r="D1126" s="2">
        <v>57</v>
      </c>
      <c r="E1126" s="6">
        <v>23056</v>
      </c>
      <c r="F1126" s="7">
        <v>44090.618460648147</v>
      </c>
      <c r="G1126" s="69" t="s">
        <v>4</v>
      </c>
      <c r="H1126" s="68">
        <v>3198</v>
      </c>
      <c r="I1126" s="93">
        <f t="shared" si="82"/>
        <v>31.98</v>
      </c>
      <c r="J1126" s="93">
        <v>2.1549999999999998</v>
      </c>
      <c r="K1126" s="69">
        <v>100</v>
      </c>
      <c r="L1126" s="68">
        <v>584</v>
      </c>
      <c r="M1126" s="93">
        <f t="shared" si="83"/>
        <v>5.84</v>
      </c>
      <c r="N1126" s="93">
        <v>1.032</v>
      </c>
      <c r="O1126" s="189">
        <v>100</v>
      </c>
      <c r="P1126" s="191">
        <f t="shared" si="84"/>
        <v>5.4760273972602738</v>
      </c>
      <c r="Q1126" s="77" t="s">
        <v>1357</v>
      </c>
      <c r="V1126" s="84">
        <v>0.4694444444444445</v>
      </c>
      <c r="W1126" s="85">
        <v>0.62847222222222221</v>
      </c>
      <c r="X1126" s="78">
        <f t="shared" si="85"/>
        <v>0.15902777777777771</v>
      </c>
    </row>
    <row r="1127" spans="1:24" x14ac:dyDescent="0.3">
      <c r="A1127" s="46" t="s">
        <v>14930</v>
      </c>
      <c r="B1127" s="68" t="s">
        <v>14931</v>
      </c>
      <c r="C1127" s="2" t="s">
        <v>6</v>
      </c>
      <c r="D1127" s="2">
        <v>52</v>
      </c>
      <c r="E1127" s="6">
        <v>24943</v>
      </c>
      <c r="F1127" s="7">
        <v>44090.628275462965</v>
      </c>
      <c r="G1127" s="69" t="s">
        <v>4</v>
      </c>
      <c r="H1127" s="68">
        <v>1732</v>
      </c>
      <c r="I1127" s="93">
        <f t="shared" si="82"/>
        <v>17.494949494949495</v>
      </c>
      <c r="J1127" s="93">
        <v>2.0920000000000001</v>
      </c>
      <c r="K1127" s="69">
        <v>99</v>
      </c>
      <c r="L1127" s="68">
        <v>275</v>
      </c>
      <c r="M1127" s="93">
        <f t="shared" si="83"/>
        <v>2.7777777777777777</v>
      </c>
      <c r="N1127" s="93">
        <v>0.54500000000000004</v>
      </c>
      <c r="O1127" s="189">
        <v>99</v>
      </c>
      <c r="P1127" s="191">
        <f t="shared" si="84"/>
        <v>6.2981818181818188</v>
      </c>
      <c r="Q1127" s="77" t="s">
        <v>1357</v>
      </c>
      <c r="V1127" s="84">
        <v>0.48402777777777778</v>
      </c>
      <c r="W1127" s="85">
        <v>0.6430555555555556</v>
      </c>
      <c r="X1127" s="78">
        <f t="shared" si="85"/>
        <v>0.15902777777777782</v>
      </c>
    </row>
    <row r="1128" spans="1:24" x14ac:dyDescent="0.3">
      <c r="A1128" s="46" t="s">
        <v>14932</v>
      </c>
      <c r="B1128" s="68" t="s">
        <v>589</v>
      </c>
      <c r="C1128" s="2" t="s">
        <v>1</v>
      </c>
      <c r="D1128" s="2">
        <v>50</v>
      </c>
      <c r="E1128" s="6">
        <v>25784</v>
      </c>
      <c r="F1128" s="7">
        <v>44090.643958333334</v>
      </c>
      <c r="G1128" s="69" t="s">
        <v>4</v>
      </c>
      <c r="H1128" s="68">
        <v>2153</v>
      </c>
      <c r="I1128" s="93">
        <f t="shared" si="82"/>
        <v>21.747474747474747</v>
      </c>
      <c r="J1128" s="93">
        <v>1.897</v>
      </c>
      <c r="K1128" s="69">
        <v>99</v>
      </c>
      <c r="L1128" s="68">
        <v>468</v>
      </c>
      <c r="M1128" s="93">
        <f t="shared" si="83"/>
        <v>4.7272727272727275</v>
      </c>
      <c r="N1128" s="93">
        <v>0.84299999999999997</v>
      </c>
      <c r="O1128" s="189">
        <v>99</v>
      </c>
      <c r="P1128" s="191">
        <f t="shared" si="84"/>
        <v>4.6004273504273501</v>
      </c>
      <c r="Q1128" s="77" t="s">
        <v>1357</v>
      </c>
      <c r="V1128" s="84">
        <v>0.49861111111111112</v>
      </c>
      <c r="W1128" s="85">
        <v>0.65625</v>
      </c>
      <c r="X1128" s="78">
        <f t="shared" si="85"/>
        <v>0.15763888888888888</v>
      </c>
    </row>
    <row r="1129" spans="1:24" x14ac:dyDescent="0.3">
      <c r="A1129" s="46" t="s">
        <v>2000</v>
      </c>
      <c r="B1129" s="68" t="s">
        <v>1573</v>
      </c>
      <c r="C1129" s="2" t="s">
        <v>6</v>
      </c>
      <c r="D1129" s="2">
        <v>60</v>
      </c>
      <c r="E1129" s="6">
        <v>21968</v>
      </c>
      <c r="F1129" s="7">
        <v>44091.514826388891</v>
      </c>
      <c r="G1129" s="69" t="s">
        <v>4</v>
      </c>
      <c r="H1129" s="68">
        <v>1959</v>
      </c>
      <c r="I1129" s="93">
        <f t="shared" si="82"/>
        <v>19.787878787878789</v>
      </c>
      <c r="J1129" s="93">
        <v>4.1710000000000003</v>
      </c>
      <c r="K1129" s="69">
        <v>99</v>
      </c>
      <c r="L1129" s="68">
        <v>357</v>
      </c>
      <c r="M1129" s="93">
        <f t="shared" si="83"/>
        <v>3.606060606060606</v>
      </c>
      <c r="N1129" s="93">
        <v>1.921</v>
      </c>
      <c r="O1129" s="189">
        <v>99</v>
      </c>
      <c r="P1129" s="191">
        <f t="shared" si="84"/>
        <v>5.4873949579831933</v>
      </c>
      <c r="Q1129" s="77" t="s">
        <v>1357</v>
      </c>
      <c r="V1129" s="84">
        <v>0.38472222222222219</v>
      </c>
      <c r="W1129" s="85">
        <v>0.52083333333333337</v>
      </c>
      <c r="X1129" s="78">
        <f t="shared" si="85"/>
        <v>0.13611111111111118</v>
      </c>
    </row>
    <row r="1130" spans="1:24" x14ac:dyDescent="0.3">
      <c r="A1130" s="46" t="s">
        <v>3778</v>
      </c>
      <c r="B1130" s="68" t="s">
        <v>750</v>
      </c>
      <c r="C1130" s="2" t="s">
        <v>1</v>
      </c>
      <c r="D1130" s="2">
        <v>55</v>
      </c>
      <c r="E1130" s="6">
        <v>23670</v>
      </c>
      <c r="F1130" s="7">
        <v>44091.553877314815</v>
      </c>
      <c r="G1130" s="69" t="s">
        <v>4</v>
      </c>
      <c r="H1130" s="68">
        <v>1600</v>
      </c>
      <c r="I1130" s="93">
        <f t="shared" si="82"/>
        <v>16</v>
      </c>
      <c r="J1130" s="93">
        <v>0.876</v>
      </c>
      <c r="K1130" s="69">
        <v>100</v>
      </c>
      <c r="L1130" s="68">
        <v>467</v>
      </c>
      <c r="M1130" s="93">
        <f t="shared" si="83"/>
        <v>4.67</v>
      </c>
      <c r="N1130" s="93">
        <v>0.82899999999999996</v>
      </c>
      <c r="O1130" s="189">
        <v>100</v>
      </c>
      <c r="P1130" s="191">
        <f t="shared" si="84"/>
        <v>3.4261241970021414</v>
      </c>
      <c r="Q1130" s="77" t="s">
        <v>1357</v>
      </c>
      <c r="V1130" s="84">
        <v>0.40972222222222227</v>
      </c>
      <c r="W1130" s="85">
        <v>0.56458333333333333</v>
      </c>
      <c r="X1130" s="78">
        <f t="shared" si="85"/>
        <v>0.15486111111111106</v>
      </c>
    </row>
    <row r="1131" spans="1:24" x14ac:dyDescent="0.3">
      <c r="A1131" s="46" t="s">
        <v>3153</v>
      </c>
      <c r="B1131" s="68" t="s">
        <v>992</v>
      </c>
      <c r="C1131" s="2" t="s">
        <v>1</v>
      </c>
      <c r="D1131" s="2">
        <v>49</v>
      </c>
      <c r="E1131" s="6">
        <v>26065</v>
      </c>
      <c r="F1131" s="7">
        <v>44091.568703703706</v>
      </c>
      <c r="G1131" s="69" t="s">
        <v>4</v>
      </c>
      <c r="H1131" s="68">
        <v>1723</v>
      </c>
      <c r="I1131" s="93">
        <f t="shared" si="82"/>
        <v>17.23</v>
      </c>
      <c r="J1131" s="93">
        <v>2.407</v>
      </c>
      <c r="K1131" s="69">
        <v>100</v>
      </c>
      <c r="L1131" s="68">
        <v>652</v>
      </c>
      <c r="M1131" s="93">
        <f t="shared" si="83"/>
        <v>6.52</v>
      </c>
      <c r="N1131" s="93">
        <v>0.70299999999999996</v>
      </c>
      <c r="O1131" s="189">
        <v>100</v>
      </c>
      <c r="P1131" s="191">
        <f t="shared" si="84"/>
        <v>2.6426380368098163</v>
      </c>
      <c r="Q1131" s="77" t="s">
        <v>1357</v>
      </c>
      <c r="V1131" s="84">
        <v>0.4291666666666667</v>
      </c>
      <c r="W1131" s="85">
        <v>0.58124999999999993</v>
      </c>
      <c r="X1131" s="78">
        <f t="shared" si="85"/>
        <v>0.15208333333333324</v>
      </c>
    </row>
    <row r="1132" spans="1:24" x14ac:dyDescent="0.3">
      <c r="A1132" s="46" t="s">
        <v>2834</v>
      </c>
      <c r="B1132" s="68" t="s">
        <v>820</v>
      </c>
      <c r="C1132" s="2" t="s">
        <v>1</v>
      </c>
      <c r="D1132" s="2">
        <v>60</v>
      </c>
      <c r="E1132" s="6">
        <v>22150</v>
      </c>
      <c r="F1132" s="7">
        <v>44091.591724537036</v>
      </c>
      <c r="G1132" s="69" t="s">
        <v>4</v>
      </c>
      <c r="H1132" s="68">
        <v>3827</v>
      </c>
      <c r="I1132" s="93">
        <f t="shared" si="82"/>
        <v>38.270000000000003</v>
      </c>
      <c r="J1132" s="93">
        <v>3.5190000000000001</v>
      </c>
      <c r="K1132" s="69">
        <v>100</v>
      </c>
      <c r="L1132" s="68">
        <v>775</v>
      </c>
      <c r="M1132" s="93">
        <f t="shared" si="83"/>
        <v>7.75</v>
      </c>
      <c r="N1132" s="93">
        <v>0.94699999999999995</v>
      </c>
      <c r="O1132" s="189">
        <v>100</v>
      </c>
      <c r="P1132" s="191">
        <f t="shared" si="84"/>
        <v>4.9380645161290326</v>
      </c>
      <c r="Q1132" s="77" t="s">
        <v>1357</v>
      </c>
      <c r="V1132" s="84">
        <v>0.45833333333333331</v>
      </c>
      <c r="W1132" s="85">
        <v>0.59375</v>
      </c>
      <c r="X1132" s="78">
        <f t="shared" si="85"/>
        <v>0.13541666666666669</v>
      </c>
    </row>
    <row r="1133" spans="1:24" x14ac:dyDescent="0.3">
      <c r="A1133" s="46" t="s">
        <v>3384</v>
      </c>
      <c r="B1133" s="68" t="s">
        <v>1879</v>
      </c>
      <c r="C1133" s="2" t="s">
        <v>1</v>
      </c>
      <c r="D1133" s="2">
        <v>58</v>
      </c>
      <c r="E1133" s="6">
        <v>22860</v>
      </c>
      <c r="F1133" s="7">
        <v>44091.596122685187</v>
      </c>
      <c r="G1133" s="69" t="s">
        <v>4</v>
      </c>
      <c r="H1133" s="68">
        <v>3394</v>
      </c>
      <c r="I1133" s="93">
        <f t="shared" si="82"/>
        <v>34.282828282828284</v>
      </c>
      <c r="J1133" s="93">
        <v>4.0609999999999999</v>
      </c>
      <c r="K1133" s="69">
        <v>99</v>
      </c>
      <c r="L1133" s="68">
        <v>684</v>
      </c>
      <c r="M1133" s="93">
        <f t="shared" si="83"/>
        <v>6.9090909090909092</v>
      </c>
      <c r="N1133" s="93">
        <v>1.079</v>
      </c>
      <c r="O1133" s="189">
        <v>99</v>
      </c>
      <c r="P1133" s="191">
        <f t="shared" si="84"/>
        <v>4.9619883040935671</v>
      </c>
      <c r="Q1133" s="77" t="s">
        <v>1357</v>
      </c>
      <c r="V1133" s="84">
        <v>0.46180555555555558</v>
      </c>
      <c r="W1133" s="85">
        <v>0.60416666666666663</v>
      </c>
      <c r="X1133" s="78">
        <f t="shared" si="85"/>
        <v>0.14236111111111105</v>
      </c>
    </row>
    <row r="1134" spans="1:24" x14ac:dyDescent="0.3">
      <c r="A1134" s="47" t="s">
        <v>14933</v>
      </c>
      <c r="B1134" s="68" t="s">
        <v>8824</v>
      </c>
      <c r="C1134" s="2" t="s">
        <v>1</v>
      </c>
      <c r="D1134" s="2">
        <v>67</v>
      </c>
      <c r="E1134" s="6">
        <v>19360</v>
      </c>
      <c r="F1134" s="7">
        <v>44092.511504629627</v>
      </c>
      <c r="G1134" s="69" t="s">
        <v>4</v>
      </c>
      <c r="H1134" s="68">
        <v>2752</v>
      </c>
      <c r="I1134" s="93">
        <f t="shared" si="82"/>
        <v>27.52</v>
      </c>
      <c r="J1134" s="93">
        <v>2.12</v>
      </c>
      <c r="K1134" s="69">
        <v>100</v>
      </c>
      <c r="L1134" s="68">
        <v>796</v>
      </c>
      <c r="M1134" s="93">
        <f t="shared" si="83"/>
        <v>7.96</v>
      </c>
      <c r="N1134" s="93">
        <v>0.93100000000000005</v>
      </c>
      <c r="O1134" s="189">
        <v>100</v>
      </c>
      <c r="P1134" s="191">
        <f t="shared" si="84"/>
        <v>3.4572864321608039</v>
      </c>
      <c r="Q1134" s="77" t="s">
        <v>1357</v>
      </c>
      <c r="V1134" s="84">
        <v>0.375</v>
      </c>
      <c r="W1134" s="85">
        <v>0.51736111111111105</v>
      </c>
      <c r="X1134" s="78">
        <f t="shared" si="85"/>
        <v>0.14236111111111105</v>
      </c>
    </row>
    <row r="1135" spans="1:24" x14ac:dyDescent="0.3">
      <c r="A1135" s="46" t="s">
        <v>3059</v>
      </c>
      <c r="B1135" s="68" t="s">
        <v>510</v>
      </c>
      <c r="C1135" s="2" t="s">
        <v>1</v>
      </c>
      <c r="D1135" s="2">
        <v>44</v>
      </c>
      <c r="E1135" s="6">
        <v>27782</v>
      </c>
      <c r="F1135" s="7">
        <v>44092.563819444447</v>
      </c>
      <c r="G1135" s="69" t="s">
        <v>4</v>
      </c>
      <c r="H1135" s="68">
        <v>2880</v>
      </c>
      <c r="I1135" s="93">
        <f t="shared" si="82"/>
        <v>29.09090909090909</v>
      </c>
      <c r="J1135" s="93">
        <v>1.901</v>
      </c>
      <c r="K1135" s="69">
        <v>99</v>
      </c>
      <c r="L1135" s="68">
        <v>441</v>
      </c>
      <c r="M1135" s="93">
        <f t="shared" si="83"/>
        <v>4.4545454545454541</v>
      </c>
      <c r="N1135" s="93">
        <v>0.627</v>
      </c>
      <c r="O1135" s="189">
        <v>99</v>
      </c>
      <c r="P1135" s="191">
        <f t="shared" si="84"/>
        <v>6.5306122448979593</v>
      </c>
      <c r="Q1135" s="77" t="s">
        <v>1357</v>
      </c>
      <c r="V1135" s="84">
        <v>0.44375000000000003</v>
      </c>
      <c r="W1135" s="85">
        <v>0.58333333333333337</v>
      </c>
      <c r="X1135" s="78">
        <f t="shared" si="85"/>
        <v>0.13958333333333334</v>
      </c>
    </row>
    <row r="1136" spans="1:24" x14ac:dyDescent="0.3">
      <c r="A1136" s="46" t="s">
        <v>3499</v>
      </c>
      <c r="B1136" s="68" t="s">
        <v>1977</v>
      </c>
      <c r="C1136" s="2" t="s">
        <v>1</v>
      </c>
      <c r="D1136" s="2">
        <v>43</v>
      </c>
      <c r="E1136" s="6">
        <v>28190</v>
      </c>
      <c r="F1136" s="7">
        <v>44092.584085648145</v>
      </c>
      <c r="G1136" s="69" t="s">
        <v>4</v>
      </c>
      <c r="H1136" s="68">
        <v>1737</v>
      </c>
      <c r="I1136" s="93">
        <f t="shared" si="82"/>
        <v>17.37</v>
      </c>
      <c r="J1136" s="93">
        <v>1.5549999999999999</v>
      </c>
      <c r="K1136" s="69">
        <v>100</v>
      </c>
      <c r="L1136" s="68">
        <v>432</v>
      </c>
      <c r="M1136" s="93">
        <f t="shared" si="83"/>
        <v>4.32</v>
      </c>
      <c r="N1136" s="93">
        <v>0.89800000000000002</v>
      </c>
      <c r="O1136" s="189">
        <v>100</v>
      </c>
      <c r="P1136" s="191">
        <f t="shared" si="84"/>
        <v>4.020833333333333</v>
      </c>
      <c r="Q1136" s="77" t="s">
        <v>1357</v>
      </c>
      <c r="V1136" s="84">
        <v>0.45347222222222222</v>
      </c>
      <c r="W1136" s="85">
        <v>0.59513888888888888</v>
      </c>
      <c r="X1136" s="78">
        <f t="shared" si="85"/>
        <v>0.14166666666666666</v>
      </c>
    </row>
    <row r="1137" spans="1:24" x14ac:dyDescent="0.3">
      <c r="A1137" s="47" t="s">
        <v>14934</v>
      </c>
      <c r="B1137" s="68" t="s">
        <v>1361</v>
      </c>
      <c r="C1137" s="2" t="s">
        <v>1</v>
      </c>
      <c r="D1137" s="2">
        <v>70</v>
      </c>
      <c r="E1137" s="6">
        <v>18525</v>
      </c>
      <c r="F1137" s="7">
        <v>44092.59646990741</v>
      </c>
      <c r="G1137" s="69" t="s">
        <v>4</v>
      </c>
      <c r="H1137" s="68">
        <v>2230</v>
      </c>
      <c r="I1137" s="93">
        <f t="shared" si="82"/>
        <v>22.525252525252526</v>
      </c>
      <c r="J1137" s="93">
        <v>1.897</v>
      </c>
      <c r="K1137" s="69">
        <v>99</v>
      </c>
      <c r="L1137" s="68">
        <v>550</v>
      </c>
      <c r="M1137" s="93">
        <f t="shared" si="83"/>
        <v>5.5555555555555554</v>
      </c>
      <c r="N1137" s="93">
        <v>0.79800000000000004</v>
      </c>
      <c r="O1137" s="189">
        <v>99</v>
      </c>
      <c r="P1137" s="191">
        <f t="shared" si="84"/>
        <v>4.0545454545454547</v>
      </c>
      <c r="Q1137" s="77" t="s">
        <v>1357</v>
      </c>
      <c r="V1137" s="84">
        <v>0.46388888888888885</v>
      </c>
      <c r="W1137" s="85">
        <v>0.61041666666666672</v>
      </c>
      <c r="X1137" s="78">
        <f t="shared" si="85"/>
        <v>0.14652777777777787</v>
      </c>
    </row>
    <row r="1138" spans="1:24" x14ac:dyDescent="0.3">
      <c r="A1138" s="46" t="s">
        <v>2824</v>
      </c>
      <c r="B1138" s="68" t="s">
        <v>1681</v>
      </c>
      <c r="C1138" s="2" t="s">
        <v>1</v>
      </c>
      <c r="D1138" s="2">
        <v>54</v>
      </c>
      <c r="E1138" s="6">
        <v>24198</v>
      </c>
      <c r="F1138" s="7">
        <v>44092.61109953704</v>
      </c>
      <c r="G1138" s="69" t="s">
        <v>4</v>
      </c>
      <c r="H1138" s="68">
        <v>2620</v>
      </c>
      <c r="I1138" s="93">
        <f t="shared" si="82"/>
        <v>26.2</v>
      </c>
      <c r="J1138" s="93">
        <v>1.621</v>
      </c>
      <c r="K1138" s="69">
        <v>100</v>
      </c>
      <c r="L1138" s="68">
        <v>665</v>
      </c>
      <c r="M1138" s="93">
        <f t="shared" si="83"/>
        <v>6.65</v>
      </c>
      <c r="N1138" s="93">
        <v>1.0089999999999999</v>
      </c>
      <c r="O1138" s="189">
        <v>100</v>
      </c>
      <c r="P1138" s="191">
        <f t="shared" si="84"/>
        <v>3.9398496240601499</v>
      </c>
      <c r="Q1138" s="77" t="s">
        <v>1357</v>
      </c>
      <c r="V1138" s="84">
        <v>0.48958333333333331</v>
      </c>
      <c r="W1138" s="85">
        <v>0.63263888888888886</v>
      </c>
      <c r="X1138" s="78">
        <f t="shared" si="85"/>
        <v>0.14305555555555555</v>
      </c>
    </row>
    <row r="1139" spans="1:24" x14ac:dyDescent="0.3">
      <c r="A1139" s="46" t="s">
        <v>14935</v>
      </c>
      <c r="B1139" s="68" t="s">
        <v>14936</v>
      </c>
      <c r="C1139" s="2" t="s">
        <v>1</v>
      </c>
      <c r="D1139" s="2">
        <v>61</v>
      </c>
      <c r="E1139" s="6">
        <v>21579</v>
      </c>
      <c r="F1139" s="7">
        <v>44092.633344907408</v>
      </c>
      <c r="G1139" s="69" t="s">
        <v>4</v>
      </c>
      <c r="H1139" s="68">
        <v>2842</v>
      </c>
      <c r="I1139" s="93">
        <f t="shared" si="82"/>
        <v>28.42</v>
      </c>
      <c r="J1139" s="93">
        <v>1.6459999999999999</v>
      </c>
      <c r="K1139" s="69">
        <v>100</v>
      </c>
      <c r="L1139" s="68">
        <v>733</v>
      </c>
      <c r="M1139" s="93">
        <f t="shared" si="83"/>
        <v>7.33</v>
      </c>
      <c r="N1139" s="93">
        <v>0.9</v>
      </c>
      <c r="O1139" s="189">
        <v>100</v>
      </c>
      <c r="P1139" s="191">
        <f t="shared" si="84"/>
        <v>3.877216916780355</v>
      </c>
      <c r="Q1139" s="77" t="s">
        <v>1357</v>
      </c>
      <c r="V1139" s="84">
        <v>0.51874999999999993</v>
      </c>
      <c r="W1139" s="85">
        <v>0.64583333333333337</v>
      </c>
      <c r="X1139" s="78">
        <f t="shared" si="85"/>
        <v>0.12708333333333344</v>
      </c>
    </row>
    <row r="1140" spans="1:24" x14ac:dyDescent="0.3">
      <c r="A1140" s="47" t="s">
        <v>14937</v>
      </c>
      <c r="B1140" s="68" t="s">
        <v>1053</v>
      </c>
      <c r="C1140" s="2" t="s">
        <v>1</v>
      </c>
      <c r="D1140" s="2">
        <v>83</v>
      </c>
      <c r="E1140" s="6">
        <v>13491</v>
      </c>
      <c r="F1140" s="7">
        <v>44092.659016203703</v>
      </c>
      <c r="G1140" s="69" t="s">
        <v>4</v>
      </c>
      <c r="H1140" s="68">
        <v>1374</v>
      </c>
      <c r="I1140" s="93">
        <f t="shared" si="82"/>
        <v>13.878787878787879</v>
      </c>
      <c r="J1140" s="93">
        <v>1.1180000000000001</v>
      </c>
      <c r="K1140" s="69">
        <v>99</v>
      </c>
      <c r="L1140" s="68">
        <v>678</v>
      </c>
      <c r="M1140" s="93">
        <f t="shared" si="83"/>
        <v>6.8484848484848486</v>
      </c>
      <c r="N1140" s="93">
        <v>0.82499999999999996</v>
      </c>
      <c r="O1140" s="189">
        <v>99</v>
      </c>
      <c r="P1140" s="191">
        <f t="shared" si="84"/>
        <v>2.0265486725663715</v>
      </c>
      <c r="Q1140" s="77" t="s">
        <v>1357</v>
      </c>
      <c r="V1140" s="84">
        <v>0.53819444444444442</v>
      </c>
      <c r="W1140" s="85">
        <v>0.68055555555555547</v>
      </c>
      <c r="X1140" s="78">
        <f t="shared" si="85"/>
        <v>0.14236111111111105</v>
      </c>
    </row>
    <row r="1141" spans="1:24" x14ac:dyDescent="0.3">
      <c r="A1141" s="47" t="s">
        <v>14938</v>
      </c>
      <c r="B1141" s="68" t="s">
        <v>8739</v>
      </c>
      <c r="C1141" s="2" t="s">
        <v>1</v>
      </c>
      <c r="D1141" s="2">
        <v>62</v>
      </c>
      <c r="E1141" s="6">
        <v>21187</v>
      </c>
      <c r="F1141" s="7">
        <v>44095.414525462962</v>
      </c>
      <c r="G1141" s="69" t="s">
        <v>4</v>
      </c>
      <c r="H1141" s="68">
        <v>2675</v>
      </c>
      <c r="I1141" s="93">
        <f t="shared" si="82"/>
        <v>27.020202020202021</v>
      </c>
      <c r="J1141" s="93">
        <v>2.5670000000000002</v>
      </c>
      <c r="K1141" s="69">
        <v>99</v>
      </c>
      <c r="L1141" s="68">
        <v>484</v>
      </c>
      <c r="M1141" s="93">
        <f t="shared" si="83"/>
        <v>4.8888888888888893</v>
      </c>
      <c r="N1141" s="93">
        <v>0.80700000000000005</v>
      </c>
      <c r="O1141" s="189">
        <v>99</v>
      </c>
      <c r="P1141" s="191">
        <f t="shared" si="84"/>
        <v>5.526859504132231</v>
      </c>
      <c r="Q1141" s="77" t="s">
        <v>1357</v>
      </c>
      <c r="V1141" s="84">
        <v>0.38194444444444442</v>
      </c>
      <c r="W1141" s="85">
        <v>0.51736111111111105</v>
      </c>
      <c r="X1141" s="78">
        <f t="shared" si="85"/>
        <v>0.13541666666666663</v>
      </c>
    </row>
    <row r="1142" spans="1:24" x14ac:dyDescent="0.3">
      <c r="A1142" s="46" t="s">
        <v>14939</v>
      </c>
      <c r="B1142" s="68" t="s">
        <v>14940</v>
      </c>
      <c r="C1142" s="2" t="s">
        <v>6</v>
      </c>
      <c r="D1142" s="2">
        <v>57</v>
      </c>
      <c r="E1142" s="6">
        <v>23187</v>
      </c>
      <c r="F1142" s="7">
        <v>44095.566087962965</v>
      </c>
      <c r="G1142" s="69" t="s">
        <v>4</v>
      </c>
      <c r="H1142" s="68">
        <v>756</v>
      </c>
      <c r="I1142" s="93">
        <f t="shared" si="82"/>
        <v>7.56</v>
      </c>
      <c r="J1142" s="93">
        <v>0.65600000000000003</v>
      </c>
      <c r="K1142" s="69">
        <v>100</v>
      </c>
      <c r="L1142" s="68">
        <v>278</v>
      </c>
      <c r="M1142" s="93">
        <f t="shared" si="83"/>
        <v>2.78</v>
      </c>
      <c r="N1142" s="93">
        <v>0.52400000000000002</v>
      </c>
      <c r="O1142" s="189">
        <v>100</v>
      </c>
      <c r="P1142" s="191">
        <f t="shared" si="84"/>
        <v>2.7194244604316546</v>
      </c>
      <c r="Q1142" s="77" t="s">
        <v>1357</v>
      </c>
      <c r="V1142" s="84">
        <v>0.43402777777777773</v>
      </c>
      <c r="W1142" s="85">
        <v>0.58472222222222225</v>
      </c>
      <c r="X1142" s="78">
        <f t="shared" si="85"/>
        <v>0.15069444444444452</v>
      </c>
    </row>
    <row r="1143" spans="1:24" x14ac:dyDescent="0.3">
      <c r="A1143" s="46" t="s">
        <v>14941</v>
      </c>
      <c r="B1143" s="68" t="s">
        <v>7451</v>
      </c>
      <c r="C1143" s="2" t="s">
        <v>1</v>
      </c>
      <c r="D1143" s="2">
        <v>60</v>
      </c>
      <c r="E1143" s="6">
        <v>22125</v>
      </c>
      <c r="F1143" s="7">
        <v>44095.585613425923</v>
      </c>
      <c r="G1143" s="69" t="s">
        <v>4</v>
      </c>
      <c r="H1143" s="68">
        <v>1616</v>
      </c>
      <c r="I1143" s="93">
        <f t="shared" si="82"/>
        <v>16.16</v>
      </c>
      <c r="J1143" s="93">
        <v>1.625</v>
      </c>
      <c r="K1143" s="69">
        <v>100</v>
      </c>
      <c r="L1143" s="68">
        <v>432</v>
      </c>
      <c r="M1143" s="93">
        <f t="shared" si="83"/>
        <v>4.32</v>
      </c>
      <c r="N1143" s="93">
        <v>0.79</v>
      </c>
      <c r="O1143" s="189">
        <v>100</v>
      </c>
      <c r="P1143" s="191">
        <f t="shared" si="84"/>
        <v>3.7407407407407405</v>
      </c>
      <c r="Q1143" s="77" t="s">
        <v>1357</v>
      </c>
      <c r="V1143" s="84">
        <v>0.4513888888888889</v>
      </c>
      <c r="W1143" s="85">
        <v>0.59722222222222221</v>
      </c>
      <c r="X1143" s="78">
        <f t="shared" si="85"/>
        <v>0.14583333333333331</v>
      </c>
    </row>
    <row r="1144" spans="1:24" x14ac:dyDescent="0.3">
      <c r="A1144" s="46" t="s">
        <v>2832</v>
      </c>
      <c r="B1144" s="68" t="s">
        <v>1687</v>
      </c>
      <c r="C1144" s="2" t="s">
        <v>1</v>
      </c>
      <c r="D1144" s="2">
        <v>45</v>
      </c>
      <c r="E1144" s="6">
        <v>27463</v>
      </c>
      <c r="F1144" s="7">
        <v>44095.59883101852</v>
      </c>
      <c r="G1144" s="69" t="s">
        <v>4</v>
      </c>
      <c r="H1144" s="68">
        <v>1590</v>
      </c>
      <c r="I1144" s="93">
        <f t="shared" si="82"/>
        <v>15.9</v>
      </c>
      <c r="J1144" s="93">
        <v>1.494</v>
      </c>
      <c r="K1144" s="69">
        <v>100</v>
      </c>
      <c r="L1144" s="68">
        <v>454</v>
      </c>
      <c r="M1144" s="93">
        <f t="shared" si="83"/>
        <v>4.54</v>
      </c>
      <c r="N1144" s="93">
        <v>0.65800000000000003</v>
      </c>
      <c r="O1144" s="189">
        <v>100</v>
      </c>
      <c r="P1144" s="191">
        <f t="shared" si="84"/>
        <v>3.5022026431718061</v>
      </c>
      <c r="Q1144" s="77" t="s">
        <v>1357</v>
      </c>
      <c r="V1144" s="84">
        <v>0.4597222222222222</v>
      </c>
      <c r="W1144" s="85">
        <v>0.60416666666666663</v>
      </c>
      <c r="X1144" s="78">
        <f t="shared" si="85"/>
        <v>0.14444444444444443</v>
      </c>
    </row>
    <row r="1145" spans="1:24" x14ac:dyDescent="0.3">
      <c r="A1145" s="46" t="s">
        <v>14942</v>
      </c>
      <c r="B1145" s="68" t="s">
        <v>9988</v>
      </c>
      <c r="C1145" s="2" t="s">
        <v>1</v>
      </c>
      <c r="D1145" s="2">
        <v>41</v>
      </c>
      <c r="E1145" s="6">
        <v>29014</v>
      </c>
      <c r="F1145" s="7">
        <v>44095.61210648148</v>
      </c>
      <c r="G1145" s="69" t="s">
        <v>4</v>
      </c>
      <c r="H1145" s="68">
        <v>1353</v>
      </c>
      <c r="I1145" s="93">
        <f t="shared" si="82"/>
        <v>13.666666666666666</v>
      </c>
      <c r="J1145" s="93">
        <v>1.286</v>
      </c>
      <c r="K1145" s="69">
        <v>99</v>
      </c>
      <c r="L1145" s="68">
        <v>231</v>
      </c>
      <c r="M1145" s="93">
        <f t="shared" si="83"/>
        <v>2.3333333333333335</v>
      </c>
      <c r="N1145" s="93">
        <v>0.47399999999999998</v>
      </c>
      <c r="O1145" s="189">
        <v>99</v>
      </c>
      <c r="P1145" s="191">
        <f t="shared" si="84"/>
        <v>5.8571428571428568</v>
      </c>
      <c r="Q1145" s="77" t="s">
        <v>1357</v>
      </c>
      <c r="V1145" s="84">
        <v>0.47083333333333338</v>
      </c>
      <c r="W1145" s="85">
        <v>0.625</v>
      </c>
      <c r="X1145" s="78">
        <f t="shared" si="85"/>
        <v>0.15416666666666662</v>
      </c>
    </row>
    <row r="1146" spans="1:24" x14ac:dyDescent="0.3">
      <c r="A1146" s="46" t="s">
        <v>14943</v>
      </c>
      <c r="B1146" s="68" t="s">
        <v>14944</v>
      </c>
      <c r="C1146" s="2" t="s">
        <v>6</v>
      </c>
      <c r="D1146" s="2">
        <v>36</v>
      </c>
      <c r="E1146" s="6">
        <v>30614</v>
      </c>
      <c r="F1146" s="7">
        <v>44095.645254629628</v>
      </c>
      <c r="G1146" s="69" t="s">
        <v>4</v>
      </c>
      <c r="H1146" s="68">
        <v>1110</v>
      </c>
      <c r="I1146" s="93">
        <f t="shared" si="82"/>
        <v>11.1</v>
      </c>
      <c r="J1146" s="93">
        <v>1.2909999999999999</v>
      </c>
      <c r="K1146" s="69">
        <v>100</v>
      </c>
      <c r="L1146" s="68">
        <v>434</v>
      </c>
      <c r="M1146" s="93">
        <f t="shared" si="83"/>
        <v>4.34</v>
      </c>
      <c r="N1146" s="93">
        <v>0.80700000000000005</v>
      </c>
      <c r="O1146" s="189">
        <v>100</v>
      </c>
      <c r="P1146" s="191">
        <f t="shared" si="84"/>
        <v>2.5576036866359448</v>
      </c>
      <c r="Q1146" s="77" t="s">
        <v>1357</v>
      </c>
      <c r="V1146" s="84">
        <v>0.50902777777777775</v>
      </c>
      <c r="W1146" s="85">
        <v>0.66666666666666663</v>
      </c>
      <c r="X1146" s="78">
        <f t="shared" si="85"/>
        <v>0.15763888888888888</v>
      </c>
    </row>
    <row r="1147" spans="1:24" x14ac:dyDescent="0.3">
      <c r="A1147" s="46" t="s">
        <v>14945</v>
      </c>
      <c r="B1147" s="68" t="s">
        <v>14946</v>
      </c>
      <c r="C1147" s="2" t="s">
        <v>1</v>
      </c>
      <c r="D1147" s="2">
        <v>56</v>
      </c>
      <c r="E1147" s="6">
        <v>23461</v>
      </c>
      <c r="F1147" s="7">
        <v>44095.652696759258</v>
      </c>
      <c r="G1147" s="69" t="s">
        <v>4</v>
      </c>
      <c r="H1147" s="68">
        <v>2083</v>
      </c>
      <c r="I1147" s="93">
        <f t="shared" si="82"/>
        <v>21.040404040404042</v>
      </c>
      <c r="J1147" s="93">
        <v>2.5070000000000001</v>
      </c>
      <c r="K1147" s="69">
        <v>99</v>
      </c>
      <c r="L1147" s="68">
        <v>402</v>
      </c>
      <c r="M1147" s="93">
        <f t="shared" si="83"/>
        <v>4.0606060606060606</v>
      </c>
      <c r="N1147" s="93">
        <v>0.86699999999999999</v>
      </c>
      <c r="O1147" s="189">
        <v>99</v>
      </c>
      <c r="P1147" s="191">
        <f t="shared" si="84"/>
        <v>5.1815920398009956</v>
      </c>
      <c r="Q1147" s="77" t="s">
        <v>1357</v>
      </c>
      <c r="V1147" s="84">
        <v>0.53263888888888888</v>
      </c>
      <c r="W1147" s="85">
        <v>0.67361111111111116</v>
      </c>
      <c r="X1147" s="78">
        <f t="shared" si="85"/>
        <v>0.14097222222222228</v>
      </c>
    </row>
    <row r="1148" spans="1:24" x14ac:dyDescent="0.3">
      <c r="A1148" s="46" t="s">
        <v>4885</v>
      </c>
      <c r="B1148" s="68" t="s">
        <v>4886</v>
      </c>
      <c r="C1148" s="2" t="s">
        <v>1</v>
      </c>
      <c r="D1148" s="2">
        <v>56</v>
      </c>
      <c r="E1148" s="6">
        <v>23630</v>
      </c>
      <c r="F1148" s="7">
        <v>44096.509722222225</v>
      </c>
      <c r="G1148" s="69" t="s">
        <v>4</v>
      </c>
      <c r="H1148" s="68">
        <v>2993</v>
      </c>
      <c r="I1148" s="93">
        <f t="shared" si="82"/>
        <v>29.93</v>
      </c>
      <c r="J1148" s="93">
        <v>3.4940000000000002</v>
      </c>
      <c r="K1148" s="69">
        <v>100</v>
      </c>
      <c r="L1148" s="68">
        <v>517</v>
      </c>
      <c r="M1148" s="93">
        <f t="shared" si="83"/>
        <v>5.17</v>
      </c>
      <c r="N1148" s="93">
        <v>0.76600000000000001</v>
      </c>
      <c r="O1148" s="189">
        <v>100</v>
      </c>
      <c r="P1148" s="191">
        <f t="shared" si="84"/>
        <v>5.7891682785299805</v>
      </c>
      <c r="Q1148" s="77" t="s">
        <v>1357</v>
      </c>
      <c r="V1148" s="84">
        <v>0.37152777777777773</v>
      </c>
      <c r="W1148" s="85">
        <v>0.51736111111111105</v>
      </c>
      <c r="X1148" s="78">
        <f t="shared" si="85"/>
        <v>0.14583333333333331</v>
      </c>
    </row>
    <row r="1149" spans="1:24" x14ac:dyDescent="0.3">
      <c r="A1149" s="47" t="s">
        <v>14947</v>
      </c>
      <c r="B1149" s="68" t="s">
        <v>1227</v>
      </c>
      <c r="C1149" s="2" t="s">
        <v>1</v>
      </c>
      <c r="D1149" s="2">
        <v>73</v>
      </c>
      <c r="E1149" s="6">
        <v>17371</v>
      </c>
      <c r="F1149" s="7">
        <v>44096.521655092591</v>
      </c>
      <c r="G1149" s="69" t="s">
        <v>4</v>
      </c>
      <c r="H1149" s="68">
        <v>3359</v>
      </c>
      <c r="I1149" s="93">
        <f t="shared" si="82"/>
        <v>33.590000000000003</v>
      </c>
      <c r="J1149" s="93">
        <v>2.109</v>
      </c>
      <c r="K1149" s="69">
        <v>100</v>
      </c>
      <c r="L1149" s="68">
        <v>855</v>
      </c>
      <c r="M1149" s="93">
        <f t="shared" si="83"/>
        <v>8.5500000000000007</v>
      </c>
      <c r="N1149" s="93">
        <v>1.1579999999999999</v>
      </c>
      <c r="O1149" s="189">
        <v>100</v>
      </c>
      <c r="P1149" s="191">
        <f t="shared" si="84"/>
        <v>3.9286549707602338</v>
      </c>
      <c r="Q1149" s="77" t="s">
        <v>1357</v>
      </c>
      <c r="V1149" s="84">
        <v>0.40833333333333338</v>
      </c>
      <c r="W1149" s="85">
        <v>0.52986111111111112</v>
      </c>
      <c r="X1149" s="78">
        <f t="shared" si="85"/>
        <v>0.12152777777777773</v>
      </c>
    </row>
    <row r="1150" spans="1:24" x14ac:dyDescent="0.3">
      <c r="A1150" s="46" t="s">
        <v>14948</v>
      </c>
      <c r="B1150" s="68" t="s">
        <v>14949</v>
      </c>
      <c r="C1150" s="2" t="s">
        <v>1</v>
      </c>
      <c r="D1150" s="2">
        <v>50</v>
      </c>
      <c r="E1150" s="6">
        <v>25713</v>
      </c>
      <c r="F1150" s="7">
        <v>44096.534583333334</v>
      </c>
      <c r="G1150" s="69" t="s">
        <v>4</v>
      </c>
      <c r="H1150" s="68">
        <v>1418</v>
      </c>
      <c r="I1150" s="93">
        <f t="shared" si="82"/>
        <v>14.18</v>
      </c>
      <c r="J1150" s="93">
        <v>1.3660000000000001</v>
      </c>
      <c r="K1150" s="69">
        <v>100</v>
      </c>
      <c r="L1150" s="68">
        <v>491</v>
      </c>
      <c r="M1150" s="93">
        <f t="shared" si="83"/>
        <v>4.91</v>
      </c>
      <c r="N1150" s="93">
        <v>0.65300000000000002</v>
      </c>
      <c r="O1150" s="189">
        <v>100</v>
      </c>
      <c r="P1150" s="191">
        <f t="shared" si="84"/>
        <v>2.8879837067209775</v>
      </c>
      <c r="Q1150" s="77" t="s">
        <v>1357</v>
      </c>
      <c r="V1150" s="84">
        <v>0.41597222222222219</v>
      </c>
      <c r="W1150" s="85">
        <v>0.55208333333333337</v>
      </c>
      <c r="X1150" s="78">
        <f t="shared" si="85"/>
        <v>0.13611111111111118</v>
      </c>
    </row>
    <row r="1151" spans="1:24" x14ac:dyDescent="0.3">
      <c r="A1151" s="46" t="s">
        <v>12393</v>
      </c>
      <c r="B1151" s="68" t="s">
        <v>10</v>
      </c>
      <c r="C1151" s="2" t="s">
        <v>1</v>
      </c>
      <c r="D1151" s="2">
        <v>46</v>
      </c>
      <c r="E1151" s="6">
        <v>27085</v>
      </c>
      <c r="F1151" s="7">
        <v>44096.547905092593</v>
      </c>
      <c r="G1151" s="69" t="s">
        <v>4</v>
      </c>
      <c r="H1151" s="68">
        <v>1704</v>
      </c>
      <c r="I1151" s="93">
        <f t="shared" si="82"/>
        <v>17.212121212121211</v>
      </c>
      <c r="J1151" s="93">
        <v>1.631</v>
      </c>
      <c r="K1151" s="69">
        <v>99</v>
      </c>
      <c r="L1151" s="68">
        <v>538</v>
      </c>
      <c r="M1151" s="93">
        <f t="shared" si="83"/>
        <v>5.4343434343434343</v>
      </c>
      <c r="N1151" s="93">
        <v>0.64100000000000001</v>
      </c>
      <c r="O1151" s="189">
        <v>99</v>
      </c>
      <c r="P1151" s="191">
        <f t="shared" si="84"/>
        <v>3.1672862453531598</v>
      </c>
      <c r="Q1151" s="77" t="s">
        <v>1357</v>
      </c>
      <c r="V1151" s="84">
        <v>0.42569444444444443</v>
      </c>
      <c r="W1151" s="85">
        <v>0.56874999999999998</v>
      </c>
      <c r="X1151" s="78">
        <f t="shared" si="85"/>
        <v>0.14305555555555555</v>
      </c>
    </row>
    <row r="1152" spans="1:24" x14ac:dyDescent="0.3">
      <c r="A1152" s="46" t="s">
        <v>14950</v>
      </c>
      <c r="B1152" s="68" t="s">
        <v>14951</v>
      </c>
      <c r="C1152" s="2" t="s">
        <v>6</v>
      </c>
      <c r="D1152" s="2">
        <v>43</v>
      </c>
      <c r="E1152" s="6">
        <v>28087</v>
      </c>
      <c r="F1152" s="7">
        <v>44096.609664351854</v>
      </c>
      <c r="G1152" s="69" t="s">
        <v>4</v>
      </c>
      <c r="H1152" s="68">
        <v>1603</v>
      </c>
      <c r="I1152" s="93">
        <f t="shared" si="82"/>
        <v>16.19191919191919</v>
      </c>
      <c r="J1152" s="93">
        <v>1.1399999999999999</v>
      </c>
      <c r="K1152" s="69">
        <v>99</v>
      </c>
      <c r="L1152" s="68">
        <v>440</v>
      </c>
      <c r="M1152" s="93">
        <f t="shared" si="83"/>
        <v>4.4444444444444446</v>
      </c>
      <c r="N1152" s="93">
        <v>0.78500000000000003</v>
      </c>
      <c r="O1152" s="189">
        <v>99</v>
      </c>
      <c r="P1152" s="191">
        <f t="shared" si="84"/>
        <v>3.6431818181818176</v>
      </c>
      <c r="Q1152" s="77" t="s">
        <v>1357</v>
      </c>
      <c r="V1152" s="84">
        <v>0.47222222222222227</v>
      </c>
      <c r="W1152" s="85">
        <v>0.61458333333333337</v>
      </c>
      <c r="X1152" s="78">
        <f t="shared" si="85"/>
        <v>0.1423611111111111</v>
      </c>
    </row>
    <row r="1153" spans="1:24" x14ac:dyDescent="0.3">
      <c r="A1153" s="46" t="s">
        <v>14952</v>
      </c>
      <c r="B1153" s="68" t="s">
        <v>14953</v>
      </c>
      <c r="C1153" s="2" t="s">
        <v>6</v>
      </c>
      <c r="D1153" s="2">
        <v>29</v>
      </c>
      <c r="E1153" s="6">
        <v>33301</v>
      </c>
      <c r="F1153" s="7">
        <v>44096.618449074071</v>
      </c>
      <c r="G1153" s="69" t="s">
        <v>4</v>
      </c>
      <c r="H1153" s="68">
        <v>1292</v>
      </c>
      <c r="I1153" s="93">
        <f t="shared" si="82"/>
        <v>13.05050505050505</v>
      </c>
      <c r="J1153" s="93">
        <v>1.8260000000000001</v>
      </c>
      <c r="K1153" s="69">
        <v>99</v>
      </c>
      <c r="L1153" s="68">
        <v>292</v>
      </c>
      <c r="M1153" s="93">
        <f t="shared" si="83"/>
        <v>2.9494949494949494</v>
      </c>
      <c r="N1153" s="93">
        <v>0.629</v>
      </c>
      <c r="O1153" s="189">
        <v>99</v>
      </c>
      <c r="P1153" s="191">
        <f t="shared" si="84"/>
        <v>4.4246575342465757</v>
      </c>
      <c r="Q1153" s="77" t="s">
        <v>1357</v>
      </c>
      <c r="V1153" s="84">
        <v>0.47222222222222227</v>
      </c>
      <c r="W1153" s="85">
        <v>0.63680555555555551</v>
      </c>
      <c r="X1153" s="78">
        <f t="shared" si="85"/>
        <v>0.16458333333333325</v>
      </c>
    </row>
    <row r="1154" spans="1:24" x14ac:dyDescent="0.3">
      <c r="A1154" s="46" t="s">
        <v>14954</v>
      </c>
      <c r="B1154" s="68" t="s">
        <v>1170</v>
      </c>
      <c r="C1154" s="2" t="s">
        <v>1</v>
      </c>
      <c r="D1154" s="2">
        <v>46</v>
      </c>
      <c r="E1154" s="6">
        <v>27026</v>
      </c>
      <c r="F1154" s="7">
        <v>44096.647777777776</v>
      </c>
      <c r="G1154" s="69" t="s">
        <v>4</v>
      </c>
      <c r="H1154" s="68">
        <v>1717</v>
      </c>
      <c r="I1154" s="93">
        <f t="shared" si="82"/>
        <v>17.343434343434343</v>
      </c>
      <c r="J1154" s="93">
        <v>1.5720000000000001</v>
      </c>
      <c r="K1154" s="69">
        <v>99</v>
      </c>
      <c r="L1154" s="68">
        <v>444</v>
      </c>
      <c r="M1154" s="93">
        <f t="shared" si="83"/>
        <v>4.4848484848484844</v>
      </c>
      <c r="N1154" s="93">
        <v>0.59499999999999997</v>
      </c>
      <c r="O1154" s="189">
        <v>99</v>
      </c>
      <c r="P1154" s="191">
        <f t="shared" si="84"/>
        <v>3.8671171171171173</v>
      </c>
      <c r="Q1154" s="77" t="s">
        <v>1357</v>
      </c>
      <c r="V1154" s="84">
        <v>0.48958333333333331</v>
      </c>
      <c r="W1154" s="85">
        <v>0.65833333333333333</v>
      </c>
      <c r="X1154" s="78">
        <f t="shared" si="85"/>
        <v>0.16875000000000001</v>
      </c>
    </row>
    <row r="1155" spans="1:24" x14ac:dyDescent="0.3">
      <c r="A1155" s="47" t="s">
        <v>14955</v>
      </c>
      <c r="B1155" s="68" t="s">
        <v>5943</v>
      </c>
      <c r="C1155" s="2" t="s">
        <v>1</v>
      </c>
      <c r="D1155" s="2">
        <v>74</v>
      </c>
      <c r="E1155" s="6">
        <v>16839</v>
      </c>
      <c r="F1155" s="7">
        <v>44097.51353009259</v>
      </c>
      <c r="G1155" s="69" t="s">
        <v>4</v>
      </c>
      <c r="H1155" s="68">
        <v>2627</v>
      </c>
      <c r="I1155" s="93">
        <f t="shared" ref="I1155:I1218" si="86">H1155/K1155</f>
        <v>26.535353535353536</v>
      </c>
      <c r="J1155" s="93">
        <v>1.4730000000000001</v>
      </c>
      <c r="K1155" s="69">
        <v>99</v>
      </c>
      <c r="L1155" s="68">
        <v>588</v>
      </c>
      <c r="M1155" s="93">
        <f t="shared" ref="M1155:M1218" si="87">L1155/O1155</f>
        <v>5.9393939393939394</v>
      </c>
      <c r="N1155" s="93">
        <v>0.90100000000000002</v>
      </c>
      <c r="O1155" s="189">
        <v>99</v>
      </c>
      <c r="P1155" s="191">
        <f t="shared" ref="P1155:P1218" si="88">I1155/M1155</f>
        <v>4.4676870748299322</v>
      </c>
      <c r="Q1155" s="77" t="s">
        <v>1357</v>
      </c>
      <c r="V1155" s="84">
        <v>0.37013888888888885</v>
      </c>
      <c r="W1155" s="85">
        <v>0.51736111111111105</v>
      </c>
      <c r="X1155" s="78">
        <f t="shared" si="85"/>
        <v>0.1472222222222222</v>
      </c>
    </row>
    <row r="1156" spans="1:24" x14ac:dyDescent="0.3">
      <c r="A1156" s="46" t="s">
        <v>2984</v>
      </c>
      <c r="B1156" s="68" t="s">
        <v>260</v>
      </c>
      <c r="C1156" s="2" t="s">
        <v>1</v>
      </c>
      <c r="D1156" s="2">
        <v>57</v>
      </c>
      <c r="E1156" s="6">
        <v>23104</v>
      </c>
      <c r="F1156" s="7">
        <v>44097.611875000002</v>
      </c>
      <c r="G1156" s="69" t="s">
        <v>4</v>
      </c>
      <c r="H1156" s="68">
        <v>1569</v>
      </c>
      <c r="I1156" s="93">
        <f t="shared" si="86"/>
        <v>15.848484848484848</v>
      </c>
      <c r="J1156" s="93">
        <v>1.4379999999999999</v>
      </c>
      <c r="K1156" s="69">
        <v>99</v>
      </c>
      <c r="L1156" s="68">
        <v>370</v>
      </c>
      <c r="M1156" s="93">
        <f t="shared" si="87"/>
        <v>3.7373737373737375</v>
      </c>
      <c r="N1156" s="93">
        <v>0.70799999999999996</v>
      </c>
      <c r="O1156" s="189">
        <v>99</v>
      </c>
      <c r="P1156" s="191">
        <f t="shared" si="88"/>
        <v>4.2405405405405405</v>
      </c>
      <c r="Q1156" s="77" t="s">
        <v>1357</v>
      </c>
      <c r="V1156" s="84">
        <v>0.45833333333333331</v>
      </c>
      <c r="W1156" s="85">
        <v>0.625</v>
      </c>
      <c r="X1156" s="78">
        <f t="shared" si="85"/>
        <v>0.16666666666666669</v>
      </c>
    </row>
    <row r="1157" spans="1:24" x14ac:dyDescent="0.3">
      <c r="A1157" s="46" t="s">
        <v>14956</v>
      </c>
      <c r="B1157" s="68" t="s">
        <v>8843</v>
      </c>
      <c r="C1157" s="2" t="s">
        <v>1</v>
      </c>
      <c r="D1157" s="2">
        <v>59</v>
      </c>
      <c r="E1157" s="6">
        <v>22533</v>
      </c>
      <c r="F1157" s="7">
        <v>44097.633240740739</v>
      </c>
      <c r="G1157" s="69" t="s">
        <v>4</v>
      </c>
      <c r="H1157" s="68">
        <v>1944</v>
      </c>
      <c r="I1157" s="93">
        <f t="shared" si="86"/>
        <v>19.636363636363637</v>
      </c>
      <c r="J1157" s="93">
        <v>1.2729999999999999</v>
      </c>
      <c r="K1157" s="69">
        <v>99</v>
      </c>
      <c r="L1157" s="68">
        <v>237</v>
      </c>
      <c r="M1157" s="93">
        <f t="shared" si="87"/>
        <v>2.393939393939394</v>
      </c>
      <c r="N1157" s="93">
        <v>0.51100000000000001</v>
      </c>
      <c r="O1157" s="189">
        <v>99</v>
      </c>
      <c r="P1157" s="191">
        <f t="shared" si="88"/>
        <v>8.2025316455696196</v>
      </c>
      <c r="Q1157" s="77" t="s">
        <v>1357</v>
      </c>
      <c r="V1157" s="84">
        <v>0.47083333333333338</v>
      </c>
      <c r="W1157" s="85">
        <v>0.63541666666666663</v>
      </c>
      <c r="X1157" s="78">
        <f t="shared" si="85"/>
        <v>0.16458333333333325</v>
      </c>
    </row>
    <row r="1158" spans="1:24" x14ac:dyDescent="0.3">
      <c r="A1158" s="46" t="s">
        <v>14957</v>
      </c>
      <c r="B1158" s="68" t="s">
        <v>7375</v>
      </c>
      <c r="C1158" s="2" t="s">
        <v>1</v>
      </c>
      <c r="D1158" s="2">
        <v>51</v>
      </c>
      <c r="E1158" s="6">
        <v>25295</v>
      </c>
      <c r="F1158" s="7">
        <v>44097.645509259259</v>
      </c>
      <c r="G1158" s="69" t="s">
        <v>4</v>
      </c>
      <c r="H1158" s="68">
        <v>2034</v>
      </c>
      <c r="I1158" s="93">
        <f t="shared" si="86"/>
        <v>20.545454545454547</v>
      </c>
      <c r="J1158" s="93">
        <v>1.2230000000000001</v>
      </c>
      <c r="K1158" s="69">
        <v>99</v>
      </c>
      <c r="L1158" s="68">
        <v>375</v>
      </c>
      <c r="M1158" s="93">
        <f t="shared" si="87"/>
        <v>3.7878787878787881</v>
      </c>
      <c r="N1158" s="93">
        <v>0.76</v>
      </c>
      <c r="O1158" s="189">
        <v>99</v>
      </c>
      <c r="P1158" s="191">
        <f t="shared" si="88"/>
        <v>5.4240000000000004</v>
      </c>
      <c r="Q1158" s="77" t="s">
        <v>1357</v>
      </c>
      <c r="V1158" s="84">
        <v>0.49027777777777781</v>
      </c>
      <c r="W1158" s="85">
        <v>0.65625</v>
      </c>
      <c r="X1158" s="78">
        <f t="shared" si="85"/>
        <v>0.16597222222222219</v>
      </c>
    </row>
    <row r="1159" spans="1:24" x14ac:dyDescent="0.3">
      <c r="A1159" s="46" t="s">
        <v>14958</v>
      </c>
      <c r="B1159" s="68" t="s">
        <v>8670</v>
      </c>
      <c r="C1159" s="2" t="s">
        <v>1</v>
      </c>
      <c r="D1159" s="2">
        <v>61</v>
      </c>
      <c r="E1159" s="6">
        <v>21498</v>
      </c>
      <c r="F1159" s="7">
        <v>44097.668009259258</v>
      </c>
      <c r="G1159" s="69" t="s">
        <v>4</v>
      </c>
      <c r="H1159" s="68">
        <v>1835</v>
      </c>
      <c r="I1159" s="93">
        <f t="shared" si="86"/>
        <v>18.535353535353536</v>
      </c>
      <c r="J1159" s="93">
        <v>1.728</v>
      </c>
      <c r="K1159" s="69">
        <v>99</v>
      </c>
      <c r="L1159" s="68">
        <v>377</v>
      </c>
      <c r="M1159" s="93">
        <f t="shared" si="87"/>
        <v>3.808080808080808</v>
      </c>
      <c r="N1159" s="93">
        <v>0.92200000000000004</v>
      </c>
      <c r="O1159" s="189">
        <v>99</v>
      </c>
      <c r="P1159" s="191">
        <f t="shared" si="88"/>
        <v>4.8673740053050398</v>
      </c>
      <c r="Q1159" s="77" t="s">
        <v>1357</v>
      </c>
      <c r="V1159" s="84">
        <v>0.50208333333333333</v>
      </c>
      <c r="W1159" s="85">
        <v>0.67013888888888884</v>
      </c>
      <c r="X1159" s="78">
        <f t="shared" si="85"/>
        <v>0.16805555555555551</v>
      </c>
    </row>
    <row r="1160" spans="1:24" x14ac:dyDescent="0.3">
      <c r="A1160" s="46" t="s">
        <v>14959</v>
      </c>
      <c r="B1160" s="68" t="s">
        <v>14960</v>
      </c>
      <c r="C1160" s="2" t="s">
        <v>1</v>
      </c>
      <c r="D1160" s="2">
        <v>46</v>
      </c>
      <c r="E1160" s="6">
        <v>27278</v>
      </c>
      <c r="F1160" s="7">
        <v>44097.684247685182</v>
      </c>
      <c r="G1160" s="69" t="s">
        <v>4</v>
      </c>
      <c r="H1160" s="68">
        <v>1206</v>
      </c>
      <c r="I1160" s="93">
        <f t="shared" si="86"/>
        <v>12.181818181818182</v>
      </c>
      <c r="J1160" s="93">
        <v>1.24</v>
      </c>
      <c r="K1160" s="69">
        <v>99</v>
      </c>
      <c r="L1160" s="68">
        <v>269</v>
      </c>
      <c r="M1160" s="93">
        <f t="shared" si="87"/>
        <v>2.7171717171717171</v>
      </c>
      <c r="N1160" s="93">
        <v>0.57199999999999995</v>
      </c>
      <c r="O1160" s="189">
        <v>99</v>
      </c>
      <c r="P1160" s="191">
        <f t="shared" si="88"/>
        <v>4.4832713754646845</v>
      </c>
      <c r="Q1160" s="77" t="s">
        <v>1357</v>
      </c>
      <c r="V1160" s="84">
        <v>0.53819444444444442</v>
      </c>
      <c r="W1160" s="85">
        <v>0.69444444444444453</v>
      </c>
      <c r="X1160" s="78">
        <f t="shared" si="85"/>
        <v>0.15625000000000011</v>
      </c>
    </row>
    <row r="1161" spans="1:24" x14ac:dyDescent="0.3">
      <c r="A1161" s="46" t="s">
        <v>14961</v>
      </c>
      <c r="B1161" s="68" t="s">
        <v>14962</v>
      </c>
      <c r="C1161" s="2" t="s">
        <v>6</v>
      </c>
      <c r="D1161" s="2">
        <v>37</v>
      </c>
      <c r="E1161" s="6">
        <v>30550</v>
      </c>
      <c r="F1161" s="7">
        <v>44098.631562499999</v>
      </c>
      <c r="G1161" s="69" t="s">
        <v>4</v>
      </c>
      <c r="H1161" s="68">
        <v>553</v>
      </c>
      <c r="I1161" s="93">
        <f t="shared" si="86"/>
        <v>5.5858585858585856</v>
      </c>
      <c r="J1161" s="93">
        <v>0.68500000000000005</v>
      </c>
      <c r="K1161" s="69">
        <v>99</v>
      </c>
      <c r="L1161" s="68">
        <v>175</v>
      </c>
      <c r="M1161" s="93">
        <f t="shared" si="87"/>
        <v>1.7676767676767677</v>
      </c>
      <c r="N1161" s="93">
        <v>0.58599999999999997</v>
      </c>
      <c r="O1161" s="189">
        <v>99</v>
      </c>
      <c r="P1161" s="191">
        <f t="shared" si="88"/>
        <v>3.1599999999999997</v>
      </c>
      <c r="Q1161" s="77" t="s">
        <v>1357</v>
      </c>
      <c r="V1161" s="84">
        <v>0.45069444444444445</v>
      </c>
      <c r="W1161" s="85">
        <v>0.625</v>
      </c>
      <c r="X1161" s="78">
        <f t="shared" si="85"/>
        <v>0.17430555555555555</v>
      </c>
    </row>
    <row r="1162" spans="1:24" x14ac:dyDescent="0.3">
      <c r="A1162" s="46" t="s">
        <v>14963</v>
      </c>
      <c r="B1162" s="68" t="s">
        <v>207</v>
      </c>
      <c r="C1162" s="2" t="s">
        <v>1</v>
      </c>
      <c r="D1162" s="2">
        <v>52</v>
      </c>
      <c r="E1162" s="6">
        <v>25039</v>
      </c>
      <c r="F1162" s="7">
        <v>44098.636180555557</v>
      </c>
      <c r="G1162" s="69" t="s">
        <v>4</v>
      </c>
      <c r="H1162" s="68">
        <v>1510</v>
      </c>
      <c r="I1162" s="93">
        <f t="shared" si="86"/>
        <v>15.1</v>
      </c>
      <c r="J1162" s="93">
        <v>1.2989999999999999</v>
      </c>
      <c r="K1162" s="69">
        <v>100</v>
      </c>
      <c r="L1162" s="68">
        <v>336</v>
      </c>
      <c r="M1162" s="93">
        <f t="shared" si="87"/>
        <v>3.36</v>
      </c>
      <c r="N1162" s="93">
        <v>0.503</v>
      </c>
      <c r="O1162" s="189">
        <v>100</v>
      </c>
      <c r="P1162" s="191">
        <f t="shared" si="88"/>
        <v>4.4940476190476195</v>
      </c>
      <c r="Q1162" s="77" t="s">
        <v>1357</v>
      </c>
      <c r="V1162" s="84">
        <v>0.49305555555555558</v>
      </c>
      <c r="W1162" s="85">
        <v>0.64583333333333337</v>
      </c>
      <c r="X1162" s="78">
        <f t="shared" si="85"/>
        <v>0.15277777777777779</v>
      </c>
    </row>
    <row r="1163" spans="1:24" x14ac:dyDescent="0.3">
      <c r="A1163" s="46" t="s">
        <v>3623</v>
      </c>
      <c r="B1163" s="68" t="s">
        <v>301</v>
      </c>
      <c r="C1163" s="2" t="s">
        <v>1</v>
      </c>
      <c r="D1163" s="2">
        <v>51</v>
      </c>
      <c r="E1163" s="6">
        <v>25196</v>
      </c>
      <c r="F1163" s="7">
        <v>44098.651608796295</v>
      </c>
      <c r="G1163" s="69" t="s">
        <v>4</v>
      </c>
      <c r="H1163" s="68">
        <v>1589</v>
      </c>
      <c r="I1163" s="93">
        <f t="shared" si="86"/>
        <v>15.89</v>
      </c>
      <c r="J1163" s="93">
        <v>1.421</v>
      </c>
      <c r="K1163" s="69">
        <v>100</v>
      </c>
      <c r="L1163" s="68">
        <v>360</v>
      </c>
      <c r="M1163" s="93">
        <f t="shared" si="87"/>
        <v>3.6</v>
      </c>
      <c r="N1163" s="93">
        <v>0.66700000000000004</v>
      </c>
      <c r="O1163" s="189">
        <v>100</v>
      </c>
      <c r="P1163" s="191">
        <f t="shared" si="88"/>
        <v>4.4138888888888888</v>
      </c>
      <c r="Q1163" s="77" t="s">
        <v>1357</v>
      </c>
      <c r="V1163" s="84">
        <v>0.47361111111111115</v>
      </c>
      <c r="W1163" s="85">
        <v>0.65625</v>
      </c>
      <c r="X1163" s="78">
        <f t="shared" si="85"/>
        <v>0.18263888888888885</v>
      </c>
    </row>
    <row r="1164" spans="1:24" x14ac:dyDescent="0.3">
      <c r="A1164" s="46" t="s">
        <v>14964</v>
      </c>
      <c r="B1164" s="68" t="s">
        <v>14965</v>
      </c>
      <c r="C1164" s="2" t="s">
        <v>6</v>
      </c>
      <c r="D1164" s="2">
        <v>51</v>
      </c>
      <c r="E1164" s="6">
        <v>25186</v>
      </c>
      <c r="F1164" s="7">
        <v>44098.674421296295</v>
      </c>
      <c r="G1164" s="69" t="s">
        <v>4</v>
      </c>
      <c r="H1164" s="68">
        <v>824</v>
      </c>
      <c r="I1164" s="93">
        <f t="shared" si="86"/>
        <v>8.3232323232323235</v>
      </c>
      <c r="J1164" s="93">
        <v>1.123</v>
      </c>
      <c r="K1164" s="69">
        <v>99</v>
      </c>
      <c r="L1164" s="68">
        <v>324</v>
      </c>
      <c r="M1164" s="93">
        <f t="shared" si="87"/>
        <v>3.2727272727272729</v>
      </c>
      <c r="N1164" s="93">
        <v>0.56799999999999995</v>
      </c>
      <c r="O1164" s="189">
        <v>99</v>
      </c>
      <c r="P1164" s="191">
        <f t="shared" si="88"/>
        <v>2.5432098765432096</v>
      </c>
      <c r="Q1164" s="77" t="s">
        <v>1357</v>
      </c>
      <c r="V1164" s="84">
        <v>0.50486111111111109</v>
      </c>
      <c r="W1164" s="85">
        <v>0.68055555555555547</v>
      </c>
      <c r="X1164" s="78">
        <f t="shared" si="85"/>
        <v>0.17569444444444438</v>
      </c>
    </row>
    <row r="1165" spans="1:24" x14ac:dyDescent="0.3">
      <c r="A1165" s="47" t="s">
        <v>14966</v>
      </c>
      <c r="B1165" s="68" t="s">
        <v>14967</v>
      </c>
      <c r="C1165" s="2" t="s">
        <v>6</v>
      </c>
      <c r="D1165" s="2">
        <v>82</v>
      </c>
      <c r="E1165" s="6">
        <v>14026</v>
      </c>
      <c r="F1165" s="7">
        <v>44099.570300925923</v>
      </c>
      <c r="G1165" s="69" t="s">
        <v>4</v>
      </c>
      <c r="H1165" s="68">
        <v>1289</v>
      </c>
      <c r="I1165" s="93">
        <f t="shared" si="86"/>
        <v>13.020202020202021</v>
      </c>
      <c r="J1165" s="93">
        <v>1.37</v>
      </c>
      <c r="K1165" s="69">
        <v>99</v>
      </c>
      <c r="L1165" s="68">
        <v>384</v>
      </c>
      <c r="M1165" s="93">
        <f t="shared" si="87"/>
        <v>3.8787878787878789</v>
      </c>
      <c r="N1165" s="93">
        <v>0.48</v>
      </c>
      <c r="O1165" s="189">
        <v>99</v>
      </c>
      <c r="P1165" s="191">
        <f t="shared" si="88"/>
        <v>3.3567708333333335</v>
      </c>
      <c r="Q1165" s="77" t="s">
        <v>1357</v>
      </c>
      <c r="V1165" s="84">
        <v>0.46180555555555558</v>
      </c>
      <c r="W1165" s="85">
        <v>0.6069444444444444</v>
      </c>
      <c r="X1165" s="78">
        <f t="shared" si="85"/>
        <v>0.14513888888888882</v>
      </c>
    </row>
    <row r="1166" spans="1:24" x14ac:dyDescent="0.3">
      <c r="A1166" s="46" t="s">
        <v>14968</v>
      </c>
      <c r="B1166" s="68" t="s">
        <v>210</v>
      </c>
      <c r="C1166" s="2" t="s">
        <v>1</v>
      </c>
      <c r="D1166" s="2">
        <v>56</v>
      </c>
      <c r="E1166" s="6">
        <v>23346</v>
      </c>
      <c r="F1166" s="7">
        <v>44099.621759259258</v>
      </c>
      <c r="G1166" s="69" t="s">
        <v>4</v>
      </c>
      <c r="H1166" s="68">
        <v>2960</v>
      </c>
      <c r="I1166" s="93">
        <f t="shared" si="86"/>
        <v>29.6</v>
      </c>
      <c r="J1166" s="93">
        <v>1.7350000000000001</v>
      </c>
      <c r="K1166" s="69">
        <v>100</v>
      </c>
      <c r="L1166" s="68">
        <v>421</v>
      </c>
      <c r="M1166" s="93">
        <f t="shared" si="87"/>
        <v>4.21</v>
      </c>
      <c r="N1166" s="93">
        <v>0.68600000000000005</v>
      </c>
      <c r="O1166" s="189">
        <v>100</v>
      </c>
      <c r="P1166" s="191">
        <f t="shared" si="88"/>
        <v>7.0308788598574825</v>
      </c>
      <c r="Q1166" s="77" t="s">
        <v>1357</v>
      </c>
      <c r="V1166" s="84">
        <v>0.47430555555555554</v>
      </c>
      <c r="W1166" s="85">
        <v>0.625</v>
      </c>
      <c r="X1166" s="78">
        <f t="shared" si="85"/>
        <v>0.15069444444444446</v>
      </c>
    </row>
    <row r="1167" spans="1:24" x14ac:dyDescent="0.3">
      <c r="A1167" s="46" t="s">
        <v>2992</v>
      </c>
      <c r="B1167" s="68" t="s">
        <v>289</v>
      </c>
      <c r="C1167" s="2" t="s">
        <v>1</v>
      </c>
      <c r="D1167" s="2">
        <v>50</v>
      </c>
      <c r="E1167" s="6">
        <v>25645</v>
      </c>
      <c r="F1167" s="7">
        <v>44099.625763888886</v>
      </c>
      <c r="G1167" s="69" t="s">
        <v>4</v>
      </c>
      <c r="H1167" s="68">
        <v>1938</v>
      </c>
      <c r="I1167" s="93">
        <f t="shared" si="86"/>
        <v>19.575757575757574</v>
      </c>
      <c r="J1167" s="93">
        <v>1.629</v>
      </c>
      <c r="K1167" s="69">
        <v>99</v>
      </c>
      <c r="L1167" s="68">
        <v>339</v>
      </c>
      <c r="M1167" s="93">
        <f t="shared" si="87"/>
        <v>3.4242424242424243</v>
      </c>
      <c r="N1167" s="93">
        <v>0.53600000000000003</v>
      </c>
      <c r="O1167" s="189">
        <v>99</v>
      </c>
      <c r="P1167" s="191">
        <f t="shared" si="88"/>
        <v>5.716814159292035</v>
      </c>
      <c r="Q1167" s="77" t="s">
        <v>1357</v>
      </c>
      <c r="V1167" s="84">
        <v>0.49236111111111108</v>
      </c>
      <c r="W1167" s="85">
        <v>0.63541666666666663</v>
      </c>
      <c r="X1167" s="78">
        <f t="shared" si="85"/>
        <v>0.14305555555555555</v>
      </c>
    </row>
    <row r="1168" spans="1:24" x14ac:dyDescent="0.3">
      <c r="A1168" s="46" t="s">
        <v>14969</v>
      </c>
      <c r="B1168" s="68" t="s">
        <v>3962</v>
      </c>
      <c r="C1168" s="2" t="s">
        <v>1</v>
      </c>
      <c r="D1168" s="2">
        <v>45</v>
      </c>
      <c r="E1168" s="6">
        <v>27493</v>
      </c>
      <c r="F1168" s="7">
        <v>44099.646307870367</v>
      </c>
      <c r="G1168" s="69" t="s">
        <v>4</v>
      </c>
      <c r="H1168" s="68">
        <v>1586</v>
      </c>
      <c r="I1168" s="93">
        <f t="shared" si="86"/>
        <v>16.020202020202021</v>
      </c>
      <c r="J1168" s="93">
        <v>1.863</v>
      </c>
      <c r="K1168" s="69">
        <v>99</v>
      </c>
      <c r="L1168" s="68">
        <v>465</v>
      </c>
      <c r="M1168" s="93">
        <f t="shared" si="87"/>
        <v>4.6969696969696972</v>
      </c>
      <c r="N1168" s="93">
        <v>0.749</v>
      </c>
      <c r="O1168" s="189">
        <v>99</v>
      </c>
      <c r="P1168" s="191">
        <f t="shared" si="88"/>
        <v>3.4107526881720429</v>
      </c>
      <c r="Q1168" s="77" t="s">
        <v>1357</v>
      </c>
      <c r="V1168" s="84">
        <v>0.50416666666666665</v>
      </c>
      <c r="W1168" s="85">
        <v>0.65625</v>
      </c>
      <c r="X1168" s="78">
        <f t="shared" si="85"/>
        <v>0.15208333333333335</v>
      </c>
    </row>
    <row r="1169" spans="1:24" x14ac:dyDescent="0.3">
      <c r="A1169" s="46" t="s">
        <v>14970</v>
      </c>
      <c r="B1169" s="68" t="s">
        <v>14971</v>
      </c>
      <c r="C1169" s="2" t="s">
        <v>6</v>
      </c>
      <c r="D1169" s="2">
        <v>50</v>
      </c>
      <c r="E1169" s="6">
        <v>25806</v>
      </c>
      <c r="F1169" s="7">
        <v>44099.65353009259</v>
      </c>
      <c r="G1169" s="69" t="s">
        <v>4</v>
      </c>
      <c r="H1169" s="68">
        <v>1167</v>
      </c>
      <c r="I1169" s="93">
        <f t="shared" si="86"/>
        <v>11.67</v>
      </c>
      <c r="J1169" s="93">
        <v>1.498</v>
      </c>
      <c r="K1169" s="69">
        <v>100</v>
      </c>
      <c r="L1169" s="68">
        <v>281</v>
      </c>
      <c r="M1169" s="93">
        <f t="shared" si="87"/>
        <v>2.81</v>
      </c>
      <c r="N1169" s="93">
        <v>0.52600000000000002</v>
      </c>
      <c r="O1169" s="189">
        <v>100</v>
      </c>
      <c r="P1169" s="191">
        <f t="shared" si="88"/>
        <v>4.1530249110320288</v>
      </c>
      <c r="Q1169" s="77" t="s">
        <v>1357</v>
      </c>
      <c r="V1169" s="84">
        <v>0.5083333333333333</v>
      </c>
      <c r="W1169" s="85">
        <v>0.67361111111111116</v>
      </c>
      <c r="X1169" s="78">
        <f t="shared" si="85"/>
        <v>0.16527777777777786</v>
      </c>
    </row>
    <row r="1170" spans="1:24" x14ac:dyDescent="0.3">
      <c r="A1170" s="46" t="s">
        <v>14972</v>
      </c>
      <c r="B1170" s="68" t="s">
        <v>14973</v>
      </c>
      <c r="C1170" s="2" t="s">
        <v>1</v>
      </c>
      <c r="D1170" s="2">
        <v>58</v>
      </c>
      <c r="E1170" s="6">
        <v>22886</v>
      </c>
      <c r="F1170" s="7">
        <v>44102.516597222224</v>
      </c>
      <c r="G1170" s="69" t="s">
        <v>4</v>
      </c>
      <c r="H1170" s="68">
        <v>3495</v>
      </c>
      <c r="I1170" s="93">
        <f t="shared" si="86"/>
        <v>35.303030303030305</v>
      </c>
      <c r="J1170" s="93">
        <v>2.9910000000000001</v>
      </c>
      <c r="K1170" s="69">
        <v>99</v>
      </c>
      <c r="L1170" s="68">
        <v>1037</v>
      </c>
      <c r="M1170" s="93">
        <f t="shared" si="87"/>
        <v>10.474747474747474</v>
      </c>
      <c r="N1170" s="93">
        <v>1.119</v>
      </c>
      <c r="O1170" s="189">
        <v>99</v>
      </c>
      <c r="P1170" s="191">
        <f t="shared" si="88"/>
        <v>3.3702989392478306</v>
      </c>
      <c r="Q1170" s="77" t="s">
        <v>1357</v>
      </c>
      <c r="V1170" s="84">
        <v>0.40833333333333338</v>
      </c>
      <c r="W1170" s="85">
        <v>0.53472222222222221</v>
      </c>
      <c r="X1170" s="78">
        <f t="shared" si="85"/>
        <v>0.12638888888888883</v>
      </c>
    </row>
    <row r="1171" spans="1:24" x14ac:dyDescent="0.3">
      <c r="A1171" s="46" t="s">
        <v>14974</v>
      </c>
      <c r="B1171" s="68" t="s">
        <v>632</v>
      </c>
      <c r="C1171" s="2" t="s">
        <v>1</v>
      </c>
      <c r="D1171" s="2">
        <v>54</v>
      </c>
      <c r="E1171" s="6">
        <v>24180</v>
      </c>
      <c r="F1171" s="7">
        <v>44102.566979166666</v>
      </c>
      <c r="G1171" s="69" t="s">
        <v>4</v>
      </c>
      <c r="H1171" s="68">
        <v>1263</v>
      </c>
      <c r="I1171" s="93">
        <f t="shared" si="86"/>
        <v>12.757575757575758</v>
      </c>
      <c r="J1171" s="93">
        <v>1.06</v>
      </c>
      <c r="K1171" s="69">
        <v>99</v>
      </c>
      <c r="L1171" s="68">
        <v>462</v>
      </c>
      <c r="M1171" s="93">
        <f t="shared" si="87"/>
        <v>4.666666666666667</v>
      </c>
      <c r="N1171" s="93">
        <v>0.84499999999999997</v>
      </c>
      <c r="O1171" s="189">
        <v>99</v>
      </c>
      <c r="P1171" s="191">
        <f t="shared" si="88"/>
        <v>2.7337662337662336</v>
      </c>
      <c r="Q1171" s="77" t="s">
        <v>1357</v>
      </c>
      <c r="V1171" s="84">
        <v>0.42430555555555555</v>
      </c>
      <c r="W1171" s="85">
        <v>0.57638888888888895</v>
      </c>
      <c r="X1171" s="78">
        <f t="shared" si="85"/>
        <v>0.1520833333333334</v>
      </c>
    </row>
    <row r="1172" spans="1:24" x14ac:dyDescent="0.3">
      <c r="A1172" s="47" t="s">
        <v>12537</v>
      </c>
      <c r="B1172" s="68" t="s">
        <v>4038</v>
      </c>
      <c r="C1172" s="2" t="s">
        <v>1</v>
      </c>
      <c r="D1172" s="2">
        <v>66</v>
      </c>
      <c r="E1172" s="6">
        <v>19836</v>
      </c>
      <c r="F1172" s="7">
        <v>44102.578958333332</v>
      </c>
      <c r="G1172" s="69" t="s">
        <v>4</v>
      </c>
      <c r="H1172" s="68">
        <v>1924</v>
      </c>
      <c r="I1172" s="93">
        <f t="shared" si="86"/>
        <v>19.434343434343436</v>
      </c>
      <c r="J1172" s="93">
        <v>1.3939999999999999</v>
      </c>
      <c r="K1172" s="69">
        <v>99</v>
      </c>
      <c r="L1172" s="68">
        <v>578</v>
      </c>
      <c r="M1172" s="93">
        <f t="shared" si="87"/>
        <v>5.8383838383838382</v>
      </c>
      <c r="N1172" s="93">
        <v>0.84199999999999997</v>
      </c>
      <c r="O1172" s="189">
        <v>99</v>
      </c>
      <c r="P1172" s="191">
        <f t="shared" si="88"/>
        <v>3.3287197231833914</v>
      </c>
      <c r="Q1172" s="77" t="s">
        <v>1357</v>
      </c>
      <c r="V1172" s="84">
        <v>0.43194444444444446</v>
      </c>
      <c r="W1172" s="85">
        <v>0.58819444444444446</v>
      </c>
      <c r="X1172" s="78">
        <f t="shared" si="85"/>
        <v>0.15625</v>
      </c>
    </row>
    <row r="1173" spans="1:24" x14ac:dyDescent="0.3">
      <c r="A1173" s="46" t="s">
        <v>14975</v>
      </c>
      <c r="B1173" s="68" t="s">
        <v>14976</v>
      </c>
      <c r="C1173" s="2" t="s">
        <v>6</v>
      </c>
      <c r="D1173" s="2">
        <v>59</v>
      </c>
      <c r="E1173" s="6">
        <v>22439</v>
      </c>
      <c r="F1173" s="7">
        <v>44102.591990740744</v>
      </c>
      <c r="G1173" s="69" t="s">
        <v>4</v>
      </c>
      <c r="H1173" s="68">
        <v>1592</v>
      </c>
      <c r="I1173" s="93">
        <f t="shared" si="86"/>
        <v>15.92</v>
      </c>
      <c r="J1173" s="93">
        <v>2.121</v>
      </c>
      <c r="K1173" s="69">
        <v>100</v>
      </c>
      <c r="L1173" s="68">
        <v>456</v>
      </c>
      <c r="M1173" s="93">
        <f t="shared" si="87"/>
        <v>4.5599999999999996</v>
      </c>
      <c r="N1173" s="93">
        <v>0.79500000000000004</v>
      </c>
      <c r="O1173" s="189">
        <v>100</v>
      </c>
      <c r="P1173" s="191">
        <f t="shared" si="88"/>
        <v>3.4912280701754388</v>
      </c>
      <c r="Q1173" s="77" t="s">
        <v>1357</v>
      </c>
      <c r="V1173" s="84">
        <v>0.43124999999999997</v>
      </c>
      <c r="W1173" s="85">
        <v>0.60416666666666663</v>
      </c>
      <c r="X1173" s="78">
        <f t="shared" si="85"/>
        <v>0.17291666666666666</v>
      </c>
    </row>
    <row r="1174" spans="1:24" x14ac:dyDescent="0.3">
      <c r="A1174" s="46" t="s">
        <v>14977</v>
      </c>
      <c r="B1174" s="68" t="s">
        <v>92</v>
      </c>
      <c r="C1174" s="2" t="s">
        <v>1</v>
      </c>
      <c r="D1174" s="2">
        <v>51</v>
      </c>
      <c r="E1174" s="6">
        <v>25308</v>
      </c>
      <c r="F1174" s="7">
        <v>44102.606412037036</v>
      </c>
      <c r="G1174" s="69" t="s">
        <v>4</v>
      </c>
      <c r="H1174" s="68">
        <v>3022</v>
      </c>
      <c r="I1174" s="93">
        <f t="shared" si="86"/>
        <v>30.22</v>
      </c>
      <c r="J1174" s="93">
        <v>1.5740000000000001</v>
      </c>
      <c r="K1174" s="69">
        <v>100</v>
      </c>
      <c r="L1174" s="68">
        <v>675</v>
      </c>
      <c r="M1174" s="93">
        <f t="shared" si="87"/>
        <v>6.75</v>
      </c>
      <c r="N1174" s="93">
        <v>0.93600000000000005</v>
      </c>
      <c r="O1174" s="189">
        <v>100</v>
      </c>
      <c r="P1174" s="191">
        <f t="shared" si="88"/>
        <v>4.4770370370370367</v>
      </c>
      <c r="Q1174" s="77" t="s">
        <v>1357</v>
      </c>
      <c r="V1174" s="84">
        <v>0.47361111111111115</v>
      </c>
      <c r="W1174" s="85">
        <v>0.62708333333333333</v>
      </c>
      <c r="X1174" s="78">
        <f t="shared" si="85"/>
        <v>0.15347222222222218</v>
      </c>
    </row>
    <row r="1175" spans="1:24" x14ac:dyDescent="0.3">
      <c r="A1175" s="47" t="s">
        <v>14978</v>
      </c>
      <c r="B1175" s="68" t="s">
        <v>14979</v>
      </c>
      <c r="C1175" s="2" t="s">
        <v>6</v>
      </c>
      <c r="D1175" s="2">
        <v>63</v>
      </c>
      <c r="E1175" s="6">
        <v>21043</v>
      </c>
      <c r="F1175" s="7">
        <v>44102.629490740743</v>
      </c>
      <c r="G1175" s="69" t="s">
        <v>4</v>
      </c>
      <c r="H1175" s="68">
        <v>1442</v>
      </c>
      <c r="I1175" s="93">
        <f t="shared" si="86"/>
        <v>14.42</v>
      </c>
      <c r="J1175" s="93">
        <v>1.093</v>
      </c>
      <c r="K1175" s="69">
        <v>100</v>
      </c>
      <c r="L1175" s="68">
        <v>617</v>
      </c>
      <c r="M1175" s="93">
        <f t="shared" si="87"/>
        <v>6.17</v>
      </c>
      <c r="N1175" s="93">
        <v>0.65200000000000002</v>
      </c>
      <c r="O1175" s="189">
        <v>100</v>
      </c>
      <c r="P1175" s="191">
        <f t="shared" si="88"/>
        <v>2.3371150729335493</v>
      </c>
      <c r="Q1175" s="77" t="s">
        <v>1357</v>
      </c>
      <c r="V1175" s="84">
        <v>0.47083333333333338</v>
      </c>
      <c r="W1175" s="85">
        <v>0.63888888888888895</v>
      </c>
      <c r="X1175" s="78">
        <f t="shared" si="85"/>
        <v>0.16805555555555557</v>
      </c>
    </row>
    <row r="1176" spans="1:24" x14ac:dyDescent="0.3">
      <c r="A1176" s="46" t="s">
        <v>2862</v>
      </c>
      <c r="B1176" s="68" t="s">
        <v>368</v>
      </c>
      <c r="C1176" s="2" t="s">
        <v>1</v>
      </c>
      <c r="D1176" s="2">
        <v>60</v>
      </c>
      <c r="E1176" s="6">
        <v>22148</v>
      </c>
      <c r="F1176" s="7">
        <v>44102.644212962965</v>
      </c>
      <c r="G1176" s="69" t="s">
        <v>4</v>
      </c>
      <c r="H1176" s="68">
        <v>2874</v>
      </c>
      <c r="I1176" s="93">
        <f t="shared" si="86"/>
        <v>28.74</v>
      </c>
      <c r="J1176" s="93">
        <v>1.5349999999999999</v>
      </c>
      <c r="K1176" s="69">
        <v>100</v>
      </c>
      <c r="L1176" s="68">
        <v>610</v>
      </c>
      <c r="M1176" s="93">
        <f t="shared" si="87"/>
        <v>6.1</v>
      </c>
      <c r="N1176" s="93">
        <v>1.0780000000000001</v>
      </c>
      <c r="O1176" s="189">
        <v>100</v>
      </c>
      <c r="P1176" s="191">
        <f t="shared" si="88"/>
        <v>4.7114754098360656</v>
      </c>
      <c r="Q1176" s="77" t="s">
        <v>1357</v>
      </c>
      <c r="V1176" s="84">
        <v>0.51180555555555551</v>
      </c>
      <c r="W1176" s="85">
        <v>0.65277777777777779</v>
      </c>
      <c r="X1176" s="78">
        <f t="shared" si="85"/>
        <v>0.14097222222222228</v>
      </c>
    </row>
    <row r="1177" spans="1:24" x14ac:dyDescent="0.3">
      <c r="A1177" s="46" t="s">
        <v>14980</v>
      </c>
      <c r="B1177" s="68" t="s">
        <v>14981</v>
      </c>
      <c r="C1177" s="2" t="s">
        <v>6</v>
      </c>
      <c r="D1177" s="2">
        <v>61</v>
      </c>
      <c r="E1177" s="6">
        <v>21490</v>
      </c>
      <c r="F1177" s="7">
        <v>44102.658020833333</v>
      </c>
      <c r="G1177" s="69" t="s">
        <v>4</v>
      </c>
      <c r="H1177" s="68">
        <v>801</v>
      </c>
      <c r="I1177" s="93">
        <f t="shared" si="86"/>
        <v>8.0909090909090917</v>
      </c>
      <c r="J1177" s="93">
        <v>0.94899999999999995</v>
      </c>
      <c r="K1177" s="69">
        <v>99</v>
      </c>
      <c r="L1177" s="68">
        <v>294</v>
      </c>
      <c r="M1177" s="93">
        <f t="shared" si="87"/>
        <v>2.9696969696969697</v>
      </c>
      <c r="N1177" s="93">
        <v>0.69199999999999995</v>
      </c>
      <c r="O1177" s="189">
        <v>99</v>
      </c>
      <c r="P1177" s="191">
        <f t="shared" si="88"/>
        <v>2.7244897959183674</v>
      </c>
      <c r="Q1177" s="77" t="s">
        <v>1357</v>
      </c>
      <c r="V1177" s="84">
        <v>0.5083333333333333</v>
      </c>
      <c r="W1177" s="85">
        <v>0.66666666666666663</v>
      </c>
      <c r="X1177" s="78">
        <f t="shared" si="85"/>
        <v>0.15833333333333333</v>
      </c>
    </row>
    <row r="1178" spans="1:24" x14ac:dyDescent="0.3">
      <c r="A1178" s="46" t="s">
        <v>14982</v>
      </c>
      <c r="B1178" s="68" t="s">
        <v>14983</v>
      </c>
      <c r="C1178" s="2" t="s">
        <v>1</v>
      </c>
      <c r="D1178" s="2">
        <v>61</v>
      </c>
      <c r="E1178" s="6">
        <v>21777</v>
      </c>
      <c r="F1178" s="7">
        <v>44102.679699074077</v>
      </c>
      <c r="G1178" s="69" t="s">
        <v>4</v>
      </c>
      <c r="H1178" s="68">
        <v>2375</v>
      </c>
      <c r="I1178" s="93">
        <f t="shared" si="86"/>
        <v>23.98989898989899</v>
      </c>
      <c r="J1178" s="93">
        <v>3.1440000000000001</v>
      </c>
      <c r="K1178" s="69">
        <v>99</v>
      </c>
      <c r="L1178" s="68">
        <v>598</v>
      </c>
      <c r="M1178" s="93">
        <f t="shared" si="87"/>
        <v>6.0404040404040407</v>
      </c>
      <c r="N1178" s="93">
        <v>0.95699999999999996</v>
      </c>
      <c r="O1178" s="189">
        <v>99</v>
      </c>
      <c r="P1178" s="191">
        <f t="shared" si="88"/>
        <v>3.971571906354515</v>
      </c>
      <c r="Q1178" s="77" t="s">
        <v>1357</v>
      </c>
      <c r="V1178" s="84">
        <v>0.54305555555555551</v>
      </c>
      <c r="W1178" s="85">
        <v>0.68541666666666667</v>
      </c>
      <c r="X1178" s="78">
        <f t="shared" si="85"/>
        <v>0.14236111111111116</v>
      </c>
    </row>
    <row r="1179" spans="1:24" x14ac:dyDescent="0.3">
      <c r="A1179" s="47" t="s">
        <v>14984</v>
      </c>
      <c r="B1179" s="68" t="s">
        <v>13244</v>
      </c>
      <c r="C1179" s="2" t="s">
        <v>6</v>
      </c>
      <c r="D1179" s="2">
        <v>66</v>
      </c>
      <c r="E1179" s="6">
        <v>19803</v>
      </c>
      <c r="F1179" s="7">
        <v>44102.687835648147</v>
      </c>
      <c r="G1179" s="69" t="s">
        <v>4</v>
      </c>
      <c r="H1179" s="68">
        <v>2208</v>
      </c>
      <c r="I1179" s="93">
        <f t="shared" si="86"/>
        <v>22.303030303030305</v>
      </c>
      <c r="J1179" s="93">
        <v>1.871</v>
      </c>
      <c r="K1179" s="69">
        <v>99</v>
      </c>
      <c r="L1179" s="68">
        <v>563</v>
      </c>
      <c r="M1179" s="93">
        <f t="shared" si="87"/>
        <v>5.6868686868686869</v>
      </c>
      <c r="N1179" s="93">
        <v>0.82899999999999996</v>
      </c>
      <c r="O1179" s="189">
        <v>99</v>
      </c>
      <c r="P1179" s="191">
        <f t="shared" si="88"/>
        <v>3.9218472468916521</v>
      </c>
      <c r="Q1179" s="77" t="s">
        <v>1357</v>
      </c>
      <c r="V1179" s="84">
        <v>0.55694444444444446</v>
      </c>
      <c r="W1179" s="85">
        <v>0.70833333333333337</v>
      </c>
      <c r="X1179" s="78">
        <f t="shared" si="85"/>
        <v>0.15138888888888891</v>
      </c>
    </row>
    <row r="1180" spans="1:24" x14ac:dyDescent="0.3">
      <c r="A1180" s="47" t="s">
        <v>11803</v>
      </c>
      <c r="B1180" s="68" t="s">
        <v>11804</v>
      </c>
      <c r="C1180" s="2" t="s">
        <v>6</v>
      </c>
      <c r="D1180" s="2">
        <v>80</v>
      </c>
      <c r="E1180" s="6">
        <v>14672</v>
      </c>
      <c r="F1180" s="7">
        <v>44103.509930555556</v>
      </c>
      <c r="G1180" s="69" t="s">
        <v>4</v>
      </c>
      <c r="H1180" s="68">
        <v>2151</v>
      </c>
      <c r="I1180" s="93">
        <f t="shared" si="86"/>
        <v>21.727272727272727</v>
      </c>
      <c r="J1180" s="93">
        <v>1.5960000000000001</v>
      </c>
      <c r="K1180" s="69">
        <v>99</v>
      </c>
      <c r="L1180" s="68">
        <v>975</v>
      </c>
      <c r="M1180" s="93">
        <f t="shared" si="87"/>
        <v>9.8484848484848477</v>
      </c>
      <c r="N1180" s="93">
        <v>1.417</v>
      </c>
      <c r="O1180" s="189">
        <v>99</v>
      </c>
      <c r="P1180" s="191">
        <f t="shared" si="88"/>
        <v>2.2061538461538461</v>
      </c>
      <c r="Q1180" s="77" t="s">
        <v>1357</v>
      </c>
      <c r="V1180" s="84">
        <v>0.37847222222222227</v>
      </c>
      <c r="W1180" s="85">
        <v>0.51736111111111105</v>
      </c>
      <c r="X1180" s="78">
        <f t="shared" si="85"/>
        <v>0.13888888888888878</v>
      </c>
    </row>
    <row r="1181" spans="1:24" x14ac:dyDescent="0.3">
      <c r="A1181" s="46" t="s">
        <v>3289</v>
      </c>
      <c r="B1181" s="68" t="s">
        <v>1801</v>
      </c>
      <c r="C1181" s="2" t="s">
        <v>1</v>
      </c>
      <c r="D1181" s="2">
        <v>45</v>
      </c>
      <c r="E1181" s="6">
        <v>27577</v>
      </c>
      <c r="F1181" s="7">
        <v>44103.582106481481</v>
      </c>
      <c r="G1181" s="69" t="s">
        <v>4</v>
      </c>
      <c r="H1181" s="68">
        <v>2534</v>
      </c>
      <c r="I1181" s="93">
        <f t="shared" si="86"/>
        <v>25.34</v>
      </c>
      <c r="J1181" s="93">
        <v>2.927</v>
      </c>
      <c r="K1181" s="69">
        <v>100</v>
      </c>
      <c r="L1181" s="68">
        <v>474</v>
      </c>
      <c r="M1181" s="93">
        <f t="shared" si="87"/>
        <v>4.74</v>
      </c>
      <c r="N1181" s="93">
        <v>0.79900000000000004</v>
      </c>
      <c r="O1181" s="189">
        <v>100</v>
      </c>
      <c r="P1181" s="191">
        <f t="shared" si="88"/>
        <v>5.3459915611814344</v>
      </c>
      <c r="Q1181" s="77" t="s">
        <v>1357</v>
      </c>
      <c r="V1181" s="84">
        <v>0.44097222222222227</v>
      </c>
      <c r="W1181" s="85">
        <v>0.60763888888888895</v>
      </c>
      <c r="X1181" s="78">
        <f t="shared" si="85"/>
        <v>0.16666666666666669</v>
      </c>
    </row>
    <row r="1182" spans="1:24" x14ac:dyDescent="0.3">
      <c r="A1182" s="46" t="s">
        <v>3785</v>
      </c>
      <c r="B1182" s="68" t="s">
        <v>757</v>
      </c>
      <c r="C1182" s="2" t="s">
        <v>1</v>
      </c>
      <c r="D1182" s="2">
        <v>48</v>
      </c>
      <c r="E1182" s="6">
        <v>26533</v>
      </c>
      <c r="F1182" s="7">
        <v>44103.609652777777</v>
      </c>
      <c r="G1182" s="69" t="s">
        <v>4</v>
      </c>
      <c r="H1182" s="68">
        <v>2563</v>
      </c>
      <c r="I1182" s="93">
        <f t="shared" si="86"/>
        <v>25.63</v>
      </c>
      <c r="J1182" s="93">
        <v>1.921</v>
      </c>
      <c r="K1182" s="69">
        <v>100</v>
      </c>
      <c r="L1182" s="68">
        <v>543</v>
      </c>
      <c r="M1182" s="93">
        <f t="shared" si="87"/>
        <v>5.43</v>
      </c>
      <c r="N1182" s="93">
        <v>0.76900000000000002</v>
      </c>
      <c r="O1182" s="189">
        <v>100</v>
      </c>
      <c r="P1182" s="191">
        <f t="shared" si="88"/>
        <v>4.7200736648250459</v>
      </c>
      <c r="Q1182" s="77" t="s">
        <v>1357</v>
      </c>
      <c r="V1182" s="84">
        <v>0.45555555555555555</v>
      </c>
      <c r="W1182" s="85">
        <v>0.61805555555555558</v>
      </c>
      <c r="X1182" s="78">
        <f t="shared" si="85"/>
        <v>0.16250000000000003</v>
      </c>
    </row>
    <row r="1183" spans="1:24" x14ac:dyDescent="0.3">
      <c r="A1183" s="46" t="s">
        <v>14985</v>
      </c>
      <c r="B1183" s="68" t="s">
        <v>14986</v>
      </c>
      <c r="C1183" s="2" t="s">
        <v>6</v>
      </c>
      <c r="D1183" s="2">
        <v>44</v>
      </c>
      <c r="E1183" s="6">
        <v>27839</v>
      </c>
      <c r="F1183" s="7">
        <v>44103.621620370373</v>
      </c>
      <c r="G1183" s="69" t="s">
        <v>4</v>
      </c>
      <c r="H1183" s="68">
        <v>1162</v>
      </c>
      <c r="I1183" s="93">
        <f t="shared" si="86"/>
        <v>11.62</v>
      </c>
      <c r="J1183" s="93">
        <v>1.262</v>
      </c>
      <c r="K1183" s="69">
        <v>100</v>
      </c>
      <c r="L1183" s="68">
        <v>493</v>
      </c>
      <c r="M1183" s="93">
        <f t="shared" si="87"/>
        <v>4.93</v>
      </c>
      <c r="N1183" s="93">
        <v>0.76900000000000002</v>
      </c>
      <c r="O1183" s="189">
        <v>100</v>
      </c>
      <c r="P1183" s="191">
        <f t="shared" si="88"/>
        <v>2.3569979716024339</v>
      </c>
      <c r="Q1183" s="77" t="s">
        <v>1357</v>
      </c>
      <c r="V1183" s="84">
        <v>0.47083333333333338</v>
      </c>
      <c r="W1183" s="85">
        <v>0.63194444444444442</v>
      </c>
      <c r="X1183" s="78">
        <f t="shared" si="85"/>
        <v>0.16111111111111104</v>
      </c>
    </row>
    <row r="1184" spans="1:24" x14ac:dyDescent="0.3">
      <c r="A1184" s="46" t="s">
        <v>14987</v>
      </c>
      <c r="B1184" s="68" t="s">
        <v>9932</v>
      </c>
      <c r="C1184" s="2" t="s">
        <v>1</v>
      </c>
      <c r="D1184" s="2">
        <v>36</v>
      </c>
      <c r="E1184" s="6">
        <v>30711</v>
      </c>
      <c r="F1184" s="7">
        <v>44103.634444444448</v>
      </c>
      <c r="G1184" s="69" t="s">
        <v>4</v>
      </c>
      <c r="H1184" s="68">
        <v>1810</v>
      </c>
      <c r="I1184" s="93">
        <f t="shared" si="86"/>
        <v>18.100000000000001</v>
      </c>
      <c r="J1184" s="93">
        <v>1.425</v>
      </c>
      <c r="K1184" s="69">
        <v>100</v>
      </c>
      <c r="L1184" s="68">
        <v>443</v>
      </c>
      <c r="M1184" s="93">
        <f t="shared" si="87"/>
        <v>4.43</v>
      </c>
      <c r="N1184" s="93">
        <v>0.57299999999999995</v>
      </c>
      <c r="O1184" s="189">
        <v>100</v>
      </c>
      <c r="P1184" s="191">
        <f t="shared" si="88"/>
        <v>4.0857787810383757</v>
      </c>
      <c r="Q1184" s="77" t="s">
        <v>1357</v>
      </c>
      <c r="V1184" s="84">
        <v>0.49513888888888885</v>
      </c>
      <c r="W1184" s="85">
        <v>0.64583333333333337</v>
      </c>
      <c r="X1184" s="78">
        <f t="shared" si="85"/>
        <v>0.15069444444444452</v>
      </c>
    </row>
    <row r="1185" spans="1:24" x14ac:dyDescent="0.3">
      <c r="A1185" s="46" t="s">
        <v>14988</v>
      </c>
      <c r="B1185" s="68" t="s">
        <v>140</v>
      </c>
      <c r="C1185" s="2" t="s">
        <v>1</v>
      </c>
      <c r="D1185" s="2">
        <v>44</v>
      </c>
      <c r="E1185" s="6">
        <v>27959</v>
      </c>
      <c r="F1185" s="7">
        <v>44103.645983796298</v>
      </c>
      <c r="G1185" s="69" t="s">
        <v>4</v>
      </c>
      <c r="H1185" s="68">
        <v>2279</v>
      </c>
      <c r="I1185" s="93">
        <f t="shared" si="86"/>
        <v>23.020202020202021</v>
      </c>
      <c r="J1185" s="93">
        <v>2.0249999999999999</v>
      </c>
      <c r="K1185" s="69">
        <v>99</v>
      </c>
      <c r="L1185" s="68">
        <v>555</v>
      </c>
      <c r="M1185" s="93">
        <f t="shared" si="87"/>
        <v>5.6060606060606064</v>
      </c>
      <c r="N1185" s="93">
        <v>0.76700000000000002</v>
      </c>
      <c r="O1185" s="189">
        <v>99</v>
      </c>
      <c r="P1185" s="191">
        <f t="shared" si="88"/>
        <v>4.1063063063063066</v>
      </c>
      <c r="Q1185" s="77" t="s">
        <v>1357</v>
      </c>
      <c r="V1185" s="84">
        <v>0.50694444444444442</v>
      </c>
      <c r="W1185" s="85">
        <v>0.66666666666666663</v>
      </c>
      <c r="X1185" s="78">
        <f t="shared" si="85"/>
        <v>0.15972222222222221</v>
      </c>
    </row>
    <row r="1186" spans="1:24" x14ac:dyDescent="0.3">
      <c r="A1186" s="46" t="s">
        <v>15550</v>
      </c>
      <c r="B1186" s="68" t="s">
        <v>15551</v>
      </c>
      <c r="C1186" s="2" t="s">
        <v>6</v>
      </c>
      <c r="D1186" s="2">
        <v>26</v>
      </c>
      <c r="E1186" s="6">
        <v>34467</v>
      </c>
      <c r="F1186" s="7">
        <v>44109.656701388885</v>
      </c>
      <c r="G1186" s="69" t="s">
        <v>4</v>
      </c>
      <c r="H1186" s="68">
        <v>1161</v>
      </c>
      <c r="I1186" s="93">
        <f t="shared" si="86"/>
        <v>11.61</v>
      </c>
      <c r="J1186" s="93">
        <v>1.0429999999999999</v>
      </c>
      <c r="K1186" s="69">
        <v>100</v>
      </c>
      <c r="L1186" s="68">
        <v>386</v>
      </c>
      <c r="M1186" s="93">
        <f t="shared" si="87"/>
        <v>3.86</v>
      </c>
      <c r="N1186" s="93">
        <v>0.40300000000000002</v>
      </c>
      <c r="O1186" s="69">
        <v>100</v>
      </c>
      <c r="P1186" s="191">
        <f t="shared" si="88"/>
        <v>3.0077720207253886</v>
      </c>
      <c r="Q1186" s="77" t="s">
        <v>1357</v>
      </c>
      <c r="V1186" s="84">
        <v>0.50694444444444442</v>
      </c>
      <c r="W1186" s="85">
        <v>0.65972222222222221</v>
      </c>
      <c r="X1186" s="78">
        <f t="shared" si="85"/>
        <v>0.15277777777777779</v>
      </c>
    </row>
    <row r="1187" spans="1:24" x14ac:dyDescent="0.3">
      <c r="A1187" s="46" t="s">
        <v>15552</v>
      </c>
      <c r="B1187" s="68" t="s">
        <v>15553</v>
      </c>
      <c r="C1187" s="2" t="s">
        <v>1</v>
      </c>
      <c r="D1187" s="2">
        <v>46</v>
      </c>
      <c r="E1187" s="6">
        <v>27038</v>
      </c>
      <c r="F1187" s="7">
        <v>44109.669733796298</v>
      </c>
      <c r="G1187" s="69" t="s">
        <v>4</v>
      </c>
      <c r="H1187" s="68">
        <v>753</v>
      </c>
      <c r="I1187" s="93">
        <f t="shared" si="86"/>
        <v>7.6060606060606064</v>
      </c>
      <c r="J1187" s="93">
        <v>0.84299999999999997</v>
      </c>
      <c r="K1187" s="69">
        <v>99</v>
      </c>
      <c r="L1187" s="68">
        <v>210</v>
      </c>
      <c r="M1187" s="93">
        <f t="shared" si="87"/>
        <v>2.1212121212121211</v>
      </c>
      <c r="N1187" s="93">
        <v>0.45800000000000002</v>
      </c>
      <c r="O1187" s="69">
        <v>99</v>
      </c>
      <c r="P1187" s="191">
        <f t="shared" si="88"/>
        <v>3.5857142857142859</v>
      </c>
      <c r="Q1187" s="77" t="s">
        <v>1357</v>
      </c>
      <c r="V1187" s="84">
        <v>0.51180555555555551</v>
      </c>
      <c r="W1187" s="85">
        <v>0.67708333333333337</v>
      </c>
      <c r="X1187" s="78">
        <f t="shared" si="85"/>
        <v>0.16527777777777786</v>
      </c>
    </row>
    <row r="1188" spans="1:24" x14ac:dyDescent="0.3">
      <c r="A1188" s="46" t="s">
        <v>15554</v>
      </c>
      <c r="B1188" s="68" t="s">
        <v>15555</v>
      </c>
      <c r="C1188" s="2" t="s">
        <v>1</v>
      </c>
      <c r="D1188" s="2">
        <v>46</v>
      </c>
      <c r="E1188" s="6">
        <v>27062</v>
      </c>
      <c r="F1188" s="7">
        <v>44109.689432870371</v>
      </c>
      <c r="G1188" s="69" t="s">
        <v>4</v>
      </c>
      <c r="H1188" s="68">
        <v>1375</v>
      </c>
      <c r="I1188" s="93">
        <f t="shared" si="86"/>
        <v>13.888888888888889</v>
      </c>
      <c r="J1188" s="93">
        <v>1.772</v>
      </c>
      <c r="K1188" s="69">
        <v>99</v>
      </c>
      <c r="L1188" s="68">
        <v>332</v>
      </c>
      <c r="M1188" s="93">
        <f t="shared" si="87"/>
        <v>3.3535353535353534</v>
      </c>
      <c r="N1188" s="93">
        <v>0.64400000000000002</v>
      </c>
      <c r="O1188" s="69">
        <v>99</v>
      </c>
      <c r="P1188" s="191">
        <f t="shared" si="88"/>
        <v>4.1415662650602414</v>
      </c>
      <c r="Q1188" s="77" t="s">
        <v>1357</v>
      </c>
      <c r="V1188" s="84">
        <v>0.52638888888888891</v>
      </c>
      <c r="W1188" s="85">
        <v>0.69444444444444453</v>
      </c>
      <c r="X1188" s="78">
        <f t="shared" si="85"/>
        <v>0.16805555555555562</v>
      </c>
    </row>
    <row r="1189" spans="1:24" x14ac:dyDescent="0.3">
      <c r="A1189" s="47" t="s">
        <v>15556</v>
      </c>
      <c r="B1189" s="68" t="s">
        <v>15557</v>
      </c>
      <c r="C1189" s="2" t="s">
        <v>1</v>
      </c>
      <c r="D1189" s="2">
        <v>63</v>
      </c>
      <c r="E1189" s="6">
        <v>20787</v>
      </c>
      <c r="F1189" s="7">
        <v>44109.703402777777</v>
      </c>
      <c r="G1189" s="69" t="s">
        <v>4</v>
      </c>
      <c r="H1189" s="68">
        <v>1858</v>
      </c>
      <c r="I1189" s="93">
        <f t="shared" si="86"/>
        <v>18.767676767676768</v>
      </c>
      <c r="J1189" s="93">
        <v>2.4860000000000002</v>
      </c>
      <c r="K1189" s="69">
        <v>99</v>
      </c>
      <c r="L1189" s="68">
        <v>239</v>
      </c>
      <c r="M1189" s="93">
        <f t="shared" si="87"/>
        <v>2.4141414141414139</v>
      </c>
      <c r="N1189" s="93">
        <v>0.53500000000000003</v>
      </c>
      <c r="O1189" s="69">
        <v>99</v>
      </c>
      <c r="P1189" s="191">
        <f t="shared" si="88"/>
        <v>7.7740585774058584</v>
      </c>
      <c r="Q1189" s="77" t="s">
        <v>1357</v>
      </c>
      <c r="V1189" s="84">
        <v>0.53611111111111109</v>
      </c>
      <c r="W1189" s="85">
        <v>0.72222222222222221</v>
      </c>
      <c r="X1189" s="78">
        <f t="shared" ref="X1189:X1252" si="89">W1189-V1189</f>
        <v>0.18611111111111112</v>
      </c>
    </row>
    <row r="1190" spans="1:24" x14ac:dyDescent="0.3">
      <c r="A1190" s="47" t="s">
        <v>15561</v>
      </c>
      <c r="B1190" s="68" t="s">
        <v>15562</v>
      </c>
      <c r="C1190" s="2" t="s">
        <v>1</v>
      </c>
      <c r="D1190" s="2">
        <v>66</v>
      </c>
      <c r="E1190" s="6">
        <v>19789</v>
      </c>
      <c r="F1190" s="7">
        <v>44110.575289351851</v>
      </c>
      <c r="G1190" s="69" t="s">
        <v>4</v>
      </c>
      <c r="H1190" s="68">
        <v>2871</v>
      </c>
      <c r="I1190" s="93">
        <f t="shared" si="86"/>
        <v>28.71</v>
      </c>
      <c r="J1190" s="93">
        <v>1.8819999999999999</v>
      </c>
      <c r="K1190" s="69">
        <v>100</v>
      </c>
      <c r="L1190" s="68">
        <v>721</v>
      </c>
      <c r="M1190" s="93">
        <f t="shared" si="87"/>
        <v>7.21</v>
      </c>
      <c r="N1190" s="93">
        <v>0.82</v>
      </c>
      <c r="O1190" s="69">
        <v>100</v>
      </c>
      <c r="P1190" s="191">
        <f t="shared" si="88"/>
        <v>3.9819694868238558</v>
      </c>
      <c r="Q1190" s="77" t="s">
        <v>1357</v>
      </c>
      <c r="V1190" s="84">
        <v>0.42499999999999999</v>
      </c>
      <c r="W1190" s="85">
        <v>0.57986111111111105</v>
      </c>
      <c r="X1190" s="78">
        <f t="shared" si="89"/>
        <v>0.15486111111111106</v>
      </c>
    </row>
    <row r="1191" spans="1:24" x14ac:dyDescent="0.3">
      <c r="A1191" s="47" t="s">
        <v>15563</v>
      </c>
      <c r="B1191" s="68" t="s">
        <v>1657</v>
      </c>
      <c r="C1191" s="2" t="s">
        <v>1</v>
      </c>
      <c r="D1191" s="2">
        <v>71</v>
      </c>
      <c r="E1191" s="6">
        <v>18120</v>
      </c>
      <c r="F1191" s="7">
        <v>44110.581886574073</v>
      </c>
      <c r="G1191" s="69" t="s">
        <v>4</v>
      </c>
      <c r="H1191" s="68">
        <v>2807</v>
      </c>
      <c r="I1191" s="93">
        <f t="shared" si="86"/>
        <v>28.07</v>
      </c>
      <c r="J1191" s="93">
        <v>3.8460000000000001</v>
      </c>
      <c r="K1191" s="69">
        <v>100</v>
      </c>
      <c r="L1191" s="68">
        <v>527</v>
      </c>
      <c r="M1191" s="93">
        <f t="shared" si="87"/>
        <v>5.27</v>
      </c>
      <c r="N1191" s="93">
        <v>0.73699999999999999</v>
      </c>
      <c r="O1191" s="69">
        <v>100</v>
      </c>
      <c r="P1191" s="191">
        <f t="shared" si="88"/>
        <v>5.3263757115749533</v>
      </c>
      <c r="Q1191" s="77" t="s">
        <v>1357</v>
      </c>
      <c r="V1191" s="84">
        <v>0.44305555555555554</v>
      </c>
      <c r="W1191" s="85">
        <v>0.59375</v>
      </c>
      <c r="X1191" s="78">
        <f t="shared" si="89"/>
        <v>0.15069444444444446</v>
      </c>
    </row>
    <row r="1192" spans="1:24" x14ac:dyDescent="0.3">
      <c r="A1192" s="46" t="s">
        <v>15564</v>
      </c>
      <c r="B1192" s="68" t="s">
        <v>15565</v>
      </c>
      <c r="C1192" s="2" t="s">
        <v>1</v>
      </c>
      <c r="D1192" s="2">
        <v>39</v>
      </c>
      <c r="E1192" s="6">
        <v>29758</v>
      </c>
      <c r="F1192" s="7">
        <v>44110.593715277777</v>
      </c>
      <c r="G1192" s="69" t="s">
        <v>4</v>
      </c>
      <c r="H1192" s="68">
        <v>932</v>
      </c>
      <c r="I1192" s="93">
        <f t="shared" si="86"/>
        <v>9.4141414141414135</v>
      </c>
      <c r="J1192" s="93">
        <v>1.0880000000000001</v>
      </c>
      <c r="K1192" s="69">
        <v>99</v>
      </c>
      <c r="L1192" s="68">
        <v>392</v>
      </c>
      <c r="M1192" s="93">
        <f t="shared" si="87"/>
        <v>3.9595959595959598</v>
      </c>
      <c r="N1192" s="93">
        <v>0.65300000000000002</v>
      </c>
      <c r="O1192" s="69">
        <v>99</v>
      </c>
      <c r="P1192" s="191">
        <f t="shared" si="88"/>
        <v>2.3775510204081631</v>
      </c>
      <c r="Q1192" s="77" t="s">
        <v>1357</v>
      </c>
      <c r="V1192" s="84">
        <v>0.45763888888888887</v>
      </c>
      <c r="W1192" s="85">
        <v>0.6166666666666667</v>
      </c>
      <c r="X1192" s="78">
        <f t="shared" si="89"/>
        <v>0.15902777777777782</v>
      </c>
    </row>
    <row r="1193" spans="1:24" x14ac:dyDescent="0.3">
      <c r="A1193" s="46" t="s">
        <v>15566</v>
      </c>
      <c r="B1193" s="68" t="s">
        <v>15567</v>
      </c>
      <c r="C1193" s="2" t="s">
        <v>6</v>
      </c>
      <c r="D1193" s="2">
        <v>44</v>
      </c>
      <c r="E1193" s="6">
        <v>27969</v>
      </c>
      <c r="F1193" s="7">
        <v>44110.618148148147</v>
      </c>
      <c r="G1193" s="69" t="s">
        <v>4</v>
      </c>
      <c r="H1193" s="68">
        <v>1177</v>
      </c>
      <c r="I1193" s="93">
        <f t="shared" si="86"/>
        <v>11.77</v>
      </c>
      <c r="J1193" s="93">
        <v>1.246</v>
      </c>
      <c r="K1193" s="69">
        <v>100</v>
      </c>
      <c r="L1193" s="68">
        <v>616</v>
      </c>
      <c r="M1193" s="93">
        <f t="shared" si="87"/>
        <v>6.16</v>
      </c>
      <c r="N1193" s="93">
        <v>0.94</v>
      </c>
      <c r="O1193" s="69">
        <v>100</v>
      </c>
      <c r="P1193" s="191">
        <f t="shared" si="88"/>
        <v>1.9107142857142856</v>
      </c>
      <c r="Q1193" s="77" t="s">
        <v>1357</v>
      </c>
      <c r="V1193" s="84">
        <v>0.46736111111111112</v>
      </c>
      <c r="W1193" s="85">
        <v>0.6333333333333333</v>
      </c>
      <c r="X1193" s="78">
        <f t="shared" si="89"/>
        <v>0.16597222222222219</v>
      </c>
    </row>
    <row r="1194" spans="1:24" x14ac:dyDescent="0.3">
      <c r="A1194" s="46" t="s">
        <v>15568</v>
      </c>
      <c r="B1194" s="68" t="s">
        <v>1213</v>
      </c>
      <c r="C1194" s="2" t="s">
        <v>1</v>
      </c>
      <c r="D1194" s="2">
        <v>47</v>
      </c>
      <c r="E1194" s="6">
        <v>26737</v>
      </c>
      <c r="F1194" s="7">
        <v>44110.635381944441</v>
      </c>
      <c r="G1194" s="69" t="s">
        <v>4</v>
      </c>
      <c r="H1194" s="68">
        <v>2151</v>
      </c>
      <c r="I1194" s="93">
        <f t="shared" si="86"/>
        <v>21.727272727272727</v>
      </c>
      <c r="J1194" s="93">
        <v>2.194</v>
      </c>
      <c r="K1194" s="69">
        <v>99</v>
      </c>
      <c r="L1194" s="68">
        <v>466</v>
      </c>
      <c r="M1194" s="93">
        <f t="shared" si="87"/>
        <v>4.7070707070707067</v>
      </c>
      <c r="N1194" s="93">
        <v>0.65900000000000003</v>
      </c>
      <c r="O1194" s="69">
        <v>99</v>
      </c>
      <c r="P1194" s="191">
        <f t="shared" si="88"/>
        <v>4.6158798283261806</v>
      </c>
      <c r="Q1194" s="77" t="s">
        <v>1357</v>
      </c>
      <c r="V1194" s="84">
        <v>0.47916666666666669</v>
      </c>
      <c r="W1194" s="85">
        <v>0.64930555555555558</v>
      </c>
      <c r="X1194" s="78">
        <f t="shared" si="89"/>
        <v>0.1701388888888889</v>
      </c>
    </row>
    <row r="1195" spans="1:24" x14ac:dyDescent="0.3">
      <c r="A1195" s="46" t="s">
        <v>15569</v>
      </c>
      <c r="B1195" s="68" t="s">
        <v>647</v>
      </c>
      <c r="C1195" s="2" t="s">
        <v>1</v>
      </c>
      <c r="D1195" s="2">
        <v>46</v>
      </c>
      <c r="E1195" s="6">
        <v>26973</v>
      </c>
      <c r="F1195" s="7">
        <v>44110.654085648152</v>
      </c>
      <c r="G1195" s="69" t="s">
        <v>4</v>
      </c>
      <c r="H1195" s="68">
        <v>2140</v>
      </c>
      <c r="I1195" s="93">
        <f t="shared" si="86"/>
        <v>21.4</v>
      </c>
      <c r="J1195" s="93">
        <v>1.3029999999999999</v>
      </c>
      <c r="K1195" s="69">
        <v>100</v>
      </c>
      <c r="L1195" s="68">
        <v>409</v>
      </c>
      <c r="M1195" s="93">
        <f t="shared" si="87"/>
        <v>4.09</v>
      </c>
      <c r="N1195" s="93">
        <v>0.69799999999999995</v>
      </c>
      <c r="O1195" s="69">
        <v>100</v>
      </c>
      <c r="P1195" s="191">
        <f t="shared" si="88"/>
        <v>5.2322738386308068</v>
      </c>
      <c r="Q1195" s="77" t="s">
        <v>1357</v>
      </c>
      <c r="V1195" s="84">
        <v>0.49652777777777773</v>
      </c>
      <c r="W1195" s="85">
        <v>0.65972222222222221</v>
      </c>
      <c r="X1195" s="78">
        <f t="shared" si="89"/>
        <v>0.16319444444444448</v>
      </c>
    </row>
    <row r="1196" spans="1:24" x14ac:dyDescent="0.3">
      <c r="A1196" s="46" t="s">
        <v>15570</v>
      </c>
      <c r="B1196" s="68" t="s">
        <v>15571</v>
      </c>
      <c r="C1196" s="2" t="s">
        <v>1</v>
      </c>
      <c r="D1196" s="2">
        <v>90</v>
      </c>
      <c r="E1196" s="6">
        <v>10957</v>
      </c>
      <c r="F1196" s="7">
        <v>44110.661180555559</v>
      </c>
      <c r="G1196" s="69" t="s">
        <v>4</v>
      </c>
      <c r="H1196" s="68">
        <v>2102</v>
      </c>
      <c r="I1196" s="93">
        <f t="shared" si="86"/>
        <v>21.02</v>
      </c>
      <c r="J1196" s="93">
        <v>1.7</v>
      </c>
      <c r="K1196" s="69">
        <v>100</v>
      </c>
      <c r="L1196" s="68">
        <v>724</v>
      </c>
      <c r="M1196" s="93">
        <f t="shared" si="87"/>
        <v>7.24</v>
      </c>
      <c r="N1196" s="93">
        <v>0.79300000000000004</v>
      </c>
      <c r="O1196" s="69">
        <v>100</v>
      </c>
      <c r="P1196" s="191">
        <f t="shared" si="88"/>
        <v>2.9033149171270716</v>
      </c>
      <c r="Q1196" s="77" t="s">
        <v>1357</v>
      </c>
      <c r="V1196" s="84">
        <v>0.50138888888888888</v>
      </c>
      <c r="W1196" s="85">
        <v>0.68055555555555547</v>
      </c>
      <c r="X1196" s="78">
        <f t="shared" si="89"/>
        <v>0.17916666666666659</v>
      </c>
    </row>
    <row r="1197" spans="1:24" x14ac:dyDescent="0.3">
      <c r="A1197" s="46" t="s">
        <v>3553</v>
      </c>
      <c r="B1197" s="68" t="s">
        <v>105</v>
      </c>
      <c r="C1197" s="2" t="s">
        <v>1</v>
      </c>
      <c r="D1197" s="2">
        <v>55</v>
      </c>
      <c r="E1197" s="6">
        <v>23980</v>
      </c>
      <c r="F1197" s="7">
        <v>44111.435497685183</v>
      </c>
      <c r="G1197" s="69" t="s">
        <v>4</v>
      </c>
      <c r="H1197" s="68">
        <v>2088</v>
      </c>
      <c r="I1197" s="93">
        <f t="shared" si="86"/>
        <v>21.09090909090909</v>
      </c>
      <c r="J1197" s="93">
        <v>2.19</v>
      </c>
      <c r="K1197" s="69">
        <v>99</v>
      </c>
      <c r="L1197" s="68">
        <v>581</v>
      </c>
      <c r="M1197" s="93">
        <f t="shared" si="87"/>
        <v>5.8686868686868685</v>
      </c>
      <c r="N1197" s="93">
        <v>0.70899999999999996</v>
      </c>
      <c r="O1197" s="69">
        <v>99</v>
      </c>
      <c r="P1197" s="191">
        <f t="shared" si="88"/>
        <v>3.5938037865748709</v>
      </c>
      <c r="Q1197" s="77" t="s">
        <v>1357</v>
      </c>
      <c r="V1197" s="84">
        <v>0.38055555555555554</v>
      </c>
      <c r="W1197" s="85">
        <v>0.51736111111111105</v>
      </c>
      <c r="X1197" s="78">
        <f t="shared" si="89"/>
        <v>0.13680555555555551</v>
      </c>
    </row>
    <row r="1198" spans="1:24" x14ac:dyDescent="0.3">
      <c r="A1198" s="46" t="s">
        <v>12960</v>
      </c>
      <c r="B1198" s="68" t="s">
        <v>5146</v>
      </c>
      <c r="C1198" s="2" t="s">
        <v>1</v>
      </c>
      <c r="D1198" s="2">
        <v>50</v>
      </c>
      <c r="E1198" s="6">
        <v>25547</v>
      </c>
      <c r="F1198" s="7">
        <v>44111.522303240738</v>
      </c>
      <c r="G1198" s="69" t="s">
        <v>4</v>
      </c>
      <c r="H1198" s="68">
        <v>1636</v>
      </c>
      <c r="I1198" s="93">
        <f t="shared" si="86"/>
        <v>16.525252525252526</v>
      </c>
      <c r="J1198" s="93">
        <v>2.0819999999999999</v>
      </c>
      <c r="K1198" s="69">
        <v>99</v>
      </c>
      <c r="L1198" s="68">
        <v>403</v>
      </c>
      <c r="M1198" s="93">
        <f t="shared" si="87"/>
        <v>4.0707070707070709</v>
      </c>
      <c r="N1198" s="93">
        <v>0.64300000000000002</v>
      </c>
      <c r="O1198" s="69">
        <v>99</v>
      </c>
      <c r="P1198" s="191">
        <f t="shared" si="88"/>
        <v>4.0595533498759302</v>
      </c>
      <c r="Q1198" s="77" t="s">
        <v>1357</v>
      </c>
      <c r="V1198" s="84">
        <v>0.39861111111111108</v>
      </c>
      <c r="W1198" s="85">
        <v>0.52986111111111112</v>
      </c>
      <c r="X1198" s="78">
        <f t="shared" si="89"/>
        <v>0.13125000000000003</v>
      </c>
    </row>
    <row r="1199" spans="1:24" x14ac:dyDescent="0.3">
      <c r="A1199" s="47" t="s">
        <v>15572</v>
      </c>
      <c r="B1199" s="68" t="s">
        <v>15573</v>
      </c>
      <c r="C1199" s="2" t="s">
        <v>6</v>
      </c>
      <c r="D1199" s="2">
        <v>84</v>
      </c>
      <c r="E1199" s="6">
        <v>13229</v>
      </c>
      <c r="F1199" s="7">
        <v>44111.532708333332</v>
      </c>
      <c r="G1199" s="69" t="s">
        <v>4</v>
      </c>
      <c r="H1199" s="68">
        <v>2783</v>
      </c>
      <c r="I1199" s="93">
        <f t="shared" si="86"/>
        <v>28.111111111111111</v>
      </c>
      <c r="J1199" s="93">
        <v>2.3809999999999998</v>
      </c>
      <c r="K1199" s="69">
        <v>99</v>
      </c>
      <c r="L1199" s="68">
        <v>1157</v>
      </c>
      <c r="M1199" s="93">
        <f t="shared" si="87"/>
        <v>11.686868686868687</v>
      </c>
      <c r="N1199" s="93">
        <v>1.39</v>
      </c>
      <c r="O1199" s="69">
        <v>99</v>
      </c>
      <c r="P1199" s="191">
        <f t="shared" si="88"/>
        <v>2.4053586862575624</v>
      </c>
      <c r="Q1199" s="77" t="s">
        <v>1357</v>
      </c>
      <c r="V1199" s="84">
        <v>0.41875000000000001</v>
      </c>
      <c r="W1199" s="85">
        <v>0.5708333333333333</v>
      </c>
      <c r="X1199" s="78">
        <f t="shared" si="89"/>
        <v>0.15208333333333329</v>
      </c>
    </row>
    <row r="1200" spans="1:24" x14ac:dyDescent="0.3">
      <c r="A1200" s="47" t="s">
        <v>15574</v>
      </c>
      <c r="B1200" s="68" t="s">
        <v>15575</v>
      </c>
      <c r="C1200" s="2" t="s">
        <v>6</v>
      </c>
      <c r="D1200" s="2">
        <v>68</v>
      </c>
      <c r="E1200" s="6">
        <v>19168</v>
      </c>
      <c r="F1200" s="7">
        <v>44111.574479166666</v>
      </c>
      <c r="G1200" s="69" t="s">
        <v>4</v>
      </c>
      <c r="H1200" s="68">
        <v>1325</v>
      </c>
      <c r="I1200" s="93">
        <f t="shared" si="86"/>
        <v>13.383838383838384</v>
      </c>
      <c r="J1200" s="93">
        <v>1.5029999999999999</v>
      </c>
      <c r="K1200" s="69">
        <v>99</v>
      </c>
      <c r="L1200" s="68">
        <v>361</v>
      </c>
      <c r="M1200" s="93">
        <f t="shared" si="87"/>
        <v>3.6464646464646466</v>
      </c>
      <c r="N1200" s="93">
        <v>0.76</v>
      </c>
      <c r="O1200" s="69">
        <v>99</v>
      </c>
      <c r="P1200" s="191">
        <f t="shared" si="88"/>
        <v>3.6703601108033239</v>
      </c>
      <c r="Q1200" s="77" t="s">
        <v>1357</v>
      </c>
      <c r="V1200" s="84">
        <v>0.4597222222222222</v>
      </c>
      <c r="W1200" s="85">
        <v>0.58333333333333337</v>
      </c>
      <c r="X1200" s="78">
        <f t="shared" si="89"/>
        <v>0.12361111111111117</v>
      </c>
    </row>
    <row r="1201" spans="1:24" x14ac:dyDescent="0.3">
      <c r="A1201" s="47" t="s">
        <v>3951</v>
      </c>
      <c r="B1201" s="68" t="s">
        <v>1325</v>
      </c>
      <c r="C1201" s="2" t="s">
        <v>1</v>
      </c>
      <c r="D1201" s="2">
        <v>67</v>
      </c>
      <c r="E1201" s="6">
        <v>19503</v>
      </c>
      <c r="F1201" s="7">
        <v>44111.605393518519</v>
      </c>
      <c r="G1201" s="69" t="s">
        <v>4</v>
      </c>
      <c r="H1201" s="68">
        <v>2111</v>
      </c>
      <c r="I1201" s="93">
        <f t="shared" si="86"/>
        <v>21.323232323232322</v>
      </c>
      <c r="J1201" s="93">
        <v>2.71</v>
      </c>
      <c r="K1201" s="69">
        <v>99</v>
      </c>
      <c r="L1201" s="68">
        <v>489</v>
      </c>
      <c r="M1201" s="93">
        <f t="shared" si="87"/>
        <v>4.9393939393939394</v>
      </c>
      <c r="N1201" s="93">
        <v>0.69699999999999995</v>
      </c>
      <c r="O1201" s="69">
        <v>99</v>
      </c>
      <c r="P1201" s="191">
        <f t="shared" si="88"/>
        <v>4.3169734151329244</v>
      </c>
      <c r="Q1201" s="77" t="s">
        <v>1357</v>
      </c>
      <c r="V1201" s="84">
        <v>0.46597222222222223</v>
      </c>
      <c r="W1201" s="85">
        <v>0.6069444444444444</v>
      </c>
      <c r="X1201" s="78">
        <f t="shared" si="89"/>
        <v>0.14097222222222217</v>
      </c>
    </row>
    <row r="1202" spans="1:24" x14ac:dyDescent="0.3">
      <c r="A1202" s="47" t="s">
        <v>3608</v>
      </c>
      <c r="B1202" s="68" t="s">
        <v>258</v>
      </c>
      <c r="C1202" s="2" t="s">
        <v>1</v>
      </c>
      <c r="D1202" s="2">
        <v>71</v>
      </c>
      <c r="E1202" s="6">
        <v>17987</v>
      </c>
      <c r="F1202" s="7">
        <v>44111.629791666666</v>
      </c>
      <c r="G1202" s="69" t="s">
        <v>4</v>
      </c>
      <c r="H1202" s="68">
        <v>2584</v>
      </c>
      <c r="I1202" s="93">
        <f t="shared" si="86"/>
        <v>26.1010101010101</v>
      </c>
      <c r="J1202" s="93">
        <v>1.821</v>
      </c>
      <c r="K1202" s="69">
        <v>99</v>
      </c>
      <c r="L1202" s="68">
        <v>830</v>
      </c>
      <c r="M1202" s="93">
        <f t="shared" si="87"/>
        <v>8.3838383838383841</v>
      </c>
      <c r="N1202" s="93">
        <v>1.085</v>
      </c>
      <c r="O1202" s="69">
        <v>99</v>
      </c>
      <c r="P1202" s="191">
        <f t="shared" si="88"/>
        <v>3.1132530120481925</v>
      </c>
      <c r="Q1202" s="77" t="s">
        <v>1357</v>
      </c>
      <c r="V1202" s="84">
        <v>0.50555555555555554</v>
      </c>
      <c r="W1202" s="85">
        <v>0.63194444444444442</v>
      </c>
      <c r="X1202" s="78">
        <f t="shared" si="89"/>
        <v>0.12638888888888888</v>
      </c>
    </row>
    <row r="1203" spans="1:24" x14ac:dyDescent="0.3">
      <c r="A1203" s="47" t="s">
        <v>15576</v>
      </c>
      <c r="B1203" s="68" t="s">
        <v>15577</v>
      </c>
      <c r="C1203" s="2" t="s">
        <v>6</v>
      </c>
      <c r="D1203" s="2">
        <v>63</v>
      </c>
      <c r="E1203" s="6">
        <v>20829</v>
      </c>
      <c r="F1203" s="7">
        <v>44111.638888888891</v>
      </c>
      <c r="G1203" s="69" t="s">
        <v>4</v>
      </c>
      <c r="H1203" s="68">
        <v>1261</v>
      </c>
      <c r="I1203" s="93">
        <f t="shared" si="86"/>
        <v>12.737373737373737</v>
      </c>
      <c r="J1203" s="93">
        <v>0.92100000000000004</v>
      </c>
      <c r="K1203" s="69">
        <v>99</v>
      </c>
      <c r="L1203" s="68">
        <v>548</v>
      </c>
      <c r="M1203" s="93">
        <f t="shared" si="87"/>
        <v>5.5353535353535355</v>
      </c>
      <c r="N1203" s="93">
        <v>0.98299999999999998</v>
      </c>
      <c r="O1203" s="69">
        <v>99</v>
      </c>
      <c r="P1203" s="191">
        <f t="shared" si="88"/>
        <v>2.301094890510949</v>
      </c>
      <c r="Q1203" s="77" t="s">
        <v>1357</v>
      </c>
      <c r="V1203" s="84">
        <v>0.48958333333333331</v>
      </c>
      <c r="W1203" s="85">
        <v>0.64583333333333337</v>
      </c>
      <c r="X1203" s="78">
        <f t="shared" si="89"/>
        <v>0.15625000000000006</v>
      </c>
    </row>
    <row r="1204" spans="1:24" x14ac:dyDescent="0.3">
      <c r="A1204" s="46" t="s">
        <v>15578</v>
      </c>
      <c r="B1204" s="68" t="s">
        <v>15579</v>
      </c>
      <c r="C1204" s="2" t="s">
        <v>6</v>
      </c>
      <c r="D1204" s="2">
        <v>17</v>
      </c>
      <c r="E1204" s="6">
        <v>37650</v>
      </c>
      <c r="F1204" s="7">
        <v>44111.661851851852</v>
      </c>
      <c r="G1204" s="69" t="s">
        <v>4</v>
      </c>
      <c r="H1204" s="68">
        <v>636</v>
      </c>
      <c r="I1204" s="93">
        <f t="shared" si="86"/>
        <v>6.36</v>
      </c>
      <c r="J1204" s="93">
        <v>0.71799999999999997</v>
      </c>
      <c r="K1204" s="69">
        <v>100</v>
      </c>
      <c r="L1204" s="68">
        <v>254</v>
      </c>
      <c r="M1204" s="93">
        <f t="shared" si="87"/>
        <v>2.54</v>
      </c>
      <c r="N1204" s="93">
        <v>0.64200000000000002</v>
      </c>
      <c r="O1204" s="69">
        <v>100</v>
      </c>
      <c r="P1204" s="191">
        <f t="shared" si="88"/>
        <v>2.5039370078740157</v>
      </c>
      <c r="Q1204" s="77" t="s">
        <v>1357</v>
      </c>
      <c r="V1204" s="84">
        <v>0.51736111111111105</v>
      </c>
      <c r="W1204" s="85">
        <v>0.66666666666666663</v>
      </c>
      <c r="X1204" s="78">
        <f t="shared" si="89"/>
        <v>0.14930555555555558</v>
      </c>
    </row>
    <row r="1205" spans="1:24" x14ac:dyDescent="0.3">
      <c r="A1205" s="47" t="s">
        <v>15580</v>
      </c>
      <c r="B1205" s="68" t="s">
        <v>1237</v>
      </c>
      <c r="C1205" s="2" t="s">
        <v>1</v>
      </c>
      <c r="D1205" s="2">
        <v>68</v>
      </c>
      <c r="E1205" s="6">
        <v>19186</v>
      </c>
      <c r="F1205" s="7">
        <v>44112.505868055552</v>
      </c>
      <c r="G1205" s="69" t="s">
        <v>4</v>
      </c>
      <c r="H1205" s="68">
        <v>2870</v>
      </c>
      <c r="I1205" s="93">
        <f t="shared" si="86"/>
        <v>28.98989898989899</v>
      </c>
      <c r="J1205" s="93">
        <v>3.278</v>
      </c>
      <c r="K1205" s="69">
        <v>99</v>
      </c>
      <c r="L1205" s="68">
        <v>801</v>
      </c>
      <c r="M1205" s="93">
        <f t="shared" si="87"/>
        <v>8.0909090909090917</v>
      </c>
      <c r="N1205" s="93">
        <v>0.94899999999999995</v>
      </c>
      <c r="O1205" s="69">
        <v>99</v>
      </c>
      <c r="P1205" s="191">
        <f t="shared" si="88"/>
        <v>3.5830212234706611</v>
      </c>
      <c r="Q1205" s="77" t="s">
        <v>1357</v>
      </c>
      <c r="V1205" s="84">
        <v>0.37847222222222227</v>
      </c>
      <c r="W1205" s="85">
        <v>0.5180555555555556</v>
      </c>
      <c r="X1205" s="78">
        <f t="shared" si="89"/>
        <v>0.13958333333333334</v>
      </c>
    </row>
    <row r="1206" spans="1:24" x14ac:dyDescent="0.3">
      <c r="A1206" s="46" t="s">
        <v>15581</v>
      </c>
      <c r="B1206" s="68" t="s">
        <v>15582</v>
      </c>
      <c r="C1206" s="2" t="s">
        <v>1</v>
      </c>
      <c r="D1206" s="2">
        <v>50</v>
      </c>
      <c r="E1206" s="6">
        <v>25614</v>
      </c>
      <c r="F1206" s="7">
        <v>44112.574155092596</v>
      </c>
      <c r="G1206" s="69" t="s">
        <v>4</v>
      </c>
      <c r="H1206" s="68">
        <v>1893</v>
      </c>
      <c r="I1206" s="93">
        <f t="shared" si="86"/>
        <v>19.121212121212121</v>
      </c>
      <c r="J1206" s="93">
        <v>1.4379999999999999</v>
      </c>
      <c r="K1206" s="69">
        <v>99</v>
      </c>
      <c r="L1206" s="68">
        <v>492</v>
      </c>
      <c r="M1206" s="93">
        <f t="shared" si="87"/>
        <v>4.9696969696969697</v>
      </c>
      <c r="N1206" s="93">
        <v>0.76200000000000001</v>
      </c>
      <c r="O1206" s="69">
        <v>99</v>
      </c>
      <c r="P1206" s="191">
        <f t="shared" si="88"/>
        <v>3.8475609756097562</v>
      </c>
      <c r="Q1206" s="77" t="s">
        <v>1357</v>
      </c>
      <c r="V1206" s="84">
        <v>0.42986111111111108</v>
      </c>
      <c r="W1206" s="85">
        <v>0.5805555555555556</v>
      </c>
      <c r="X1206" s="78">
        <f t="shared" si="89"/>
        <v>0.15069444444444452</v>
      </c>
    </row>
    <row r="1207" spans="1:24" x14ac:dyDescent="0.3">
      <c r="A1207" s="46" t="s">
        <v>15585</v>
      </c>
      <c r="B1207" s="68" t="s">
        <v>15586</v>
      </c>
      <c r="C1207" s="2" t="s">
        <v>6</v>
      </c>
      <c r="D1207" s="2">
        <v>14.25</v>
      </c>
      <c r="E1207" s="6">
        <v>38918</v>
      </c>
      <c r="F1207" s="7">
        <v>44112.655231481483</v>
      </c>
      <c r="G1207" s="69" t="s">
        <v>4</v>
      </c>
      <c r="H1207" s="68">
        <v>1475</v>
      </c>
      <c r="I1207" s="93">
        <f t="shared" si="86"/>
        <v>14.75</v>
      </c>
      <c r="J1207" s="93">
        <v>1.395</v>
      </c>
      <c r="K1207" s="69">
        <v>100</v>
      </c>
      <c r="L1207" s="68">
        <v>145</v>
      </c>
      <c r="M1207" s="93">
        <f t="shared" si="87"/>
        <v>1.45</v>
      </c>
      <c r="N1207" s="93">
        <v>0.52</v>
      </c>
      <c r="O1207" s="69">
        <v>100</v>
      </c>
      <c r="P1207" s="191">
        <f t="shared" si="88"/>
        <v>10.172413793103448</v>
      </c>
      <c r="Q1207" s="77" t="s">
        <v>1357</v>
      </c>
      <c r="V1207" s="84">
        <v>0.50972222222222219</v>
      </c>
      <c r="W1207" s="85">
        <v>0.68125000000000002</v>
      </c>
      <c r="X1207" s="78">
        <f t="shared" si="89"/>
        <v>0.17152777777777783</v>
      </c>
    </row>
    <row r="1208" spans="1:24" x14ac:dyDescent="0.3">
      <c r="A1208" s="47" t="s">
        <v>4354</v>
      </c>
      <c r="B1208" s="68" t="s">
        <v>4355</v>
      </c>
      <c r="C1208" s="2" t="s">
        <v>6</v>
      </c>
      <c r="D1208" s="2">
        <v>78</v>
      </c>
      <c r="E1208" s="6">
        <v>15345</v>
      </c>
      <c r="F1208" s="7">
        <v>44116.512569444443</v>
      </c>
      <c r="G1208" s="69" t="s">
        <v>4</v>
      </c>
      <c r="H1208" s="68">
        <v>2377</v>
      </c>
      <c r="I1208" s="93">
        <f t="shared" si="86"/>
        <v>24.01010101010101</v>
      </c>
      <c r="J1208" s="93">
        <v>1.619</v>
      </c>
      <c r="K1208" s="69">
        <v>99</v>
      </c>
      <c r="L1208" s="68">
        <v>726</v>
      </c>
      <c r="M1208" s="93">
        <f t="shared" si="87"/>
        <v>7.333333333333333</v>
      </c>
      <c r="N1208" s="93">
        <v>0.89200000000000002</v>
      </c>
      <c r="O1208" s="69">
        <v>99</v>
      </c>
      <c r="P1208" s="191">
        <f t="shared" si="88"/>
        <v>3.2741046831955924</v>
      </c>
      <c r="Q1208" s="77" t="s">
        <v>1357</v>
      </c>
      <c r="V1208" s="84">
        <v>0.37638888888888888</v>
      </c>
      <c r="W1208" s="85">
        <v>0.51736111111111105</v>
      </c>
      <c r="X1208" s="78">
        <f t="shared" si="89"/>
        <v>0.14097222222222217</v>
      </c>
    </row>
    <row r="1209" spans="1:24" x14ac:dyDescent="0.3">
      <c r="A1209" s="46" t="s">
        <v>15587</v>
      </c>
      <c r="B1209" s="68" t="s">
        <v>5823</v>
      </c>
      <c r="C1209" s="2" t="s">
        <v>1</v>
      </c>
      <c r="D1209" s="2">
        <v>60</v>
      </c>
      <c r="E1209" s="6">
        <v>21982</v>
      </c>
      <c r="F1209" s="7">
        <v>44116.603275462963</v>
      </c>
      <c r="G1209" s="69" t="s">
        <v>4</v>
      </c>
      <c r="H1209" s="68">
        <v>2385</v>
      </c>
      <c r="I1209" s="93">
        <f t="shared" si="86"/>
        <v>23.85</v>
      </c>
      <c r="J1209" s="93">
        <v>1.635</v>
      </c>
      <c r="K1209" s="69">
        <v>100</v>
      </c>
      <c r="L1209" s="68">
        <v>602</v>
      </c>
      <c r="M1209" s="93">
        <f t="shared" si="87"/>
        <v>6.02</v>
      </c>
      <c r="N1209" s="93">
        <v>1.1279999999999999</v>
      </c>
      <c r="O1209" s="69">
        <v>100</v>
      </c>
      <c r="P1209" s="191">
        <f t="shared" si="88"/>
        <v>3.9617940199335555</v>
      </c>
      <c r="Q1209" s="77" t="s">
        <v>1357</v>
      </c>
      <c r="V1209" s="84">
        <v>0.45277777777777778</v>
      </c>
      <c r="W1209" s="85">
        <v>0.60416666666666663</v>
      </c>
      <c r="X1209" s="78">
        <f t="shared" si="89"/>
        <v>0.15138888888888885</v>
      </c>
    </row>
    <row r="1210" spans="1:24" x14ac:dyDescent="0.3">
      <c r="A1210" s="47" t="s">
        <v>15588</v>
      </c>
      <c r="B1210" s="68" t="s">
        <v>259</v>
      </c>
      <c r="C1210" s="2" t="s">
        <v>1</v>
      </c>
      <c r="D1210" s="2">
        <v>62</v>
      </c>
      <c r="E1210" s="6">
        <v>21306</v>
      </c>
      <c r="F1210" s="7">
        <v>44116.612175925926</v>
      </c>
      <c r="G1210" s="69" t="s">
        <v>4</v>
      </c>
      <c r="H1210" s="68">
        <v>2243</v>
      </c>
      <c r="I1210" s="93">
        <f t="shared" si="86"/>
        <v>22.656565656565657</v>
      </c>
      <c r="J1210" s="93">
        <v>1.52</v>
      </c>
      <c r="K1210" s="69">
        <v>99</v>
      </c>
      <c r="L1210" s="68">
        <v>592</v>
      </c>
      <c r="M1210" s="93">
        <f t="shared" si="87"/>
        <v>5.9797979797979801</v>
      </c>
      <c r="N1210" s="93">
        <v>0.82</v>
      </c>
      <c r="O1210" s="69">
        <v>99</v>
      </c>
      <c r="P1210" s="191">
        <f t="shared" si="88"/>
        <v>3.7888513513513513</v>
      </c>
      <c r="Q1210" s="77" t="s">
        <v>1357</v>
      </c>
      <c r="V1210" s="84">
        <v>0.47013888888888888</v>
      </c>
      <c r="W1210" s="85">
        <v>0.62083333333333335</v>
      </c>
      <c r="X1210" s="78">
        <f t="shared" si="89"/>
        <v>0.15069444444444446</v>
      </c>
    </row>
    <row r="1211" spans="1:24" x14ac:dyDescent="0.3">
      <c r="A1211" s="46" t="s">
        <v>15589</v>
      </c>
      <c r="B1211" s="68" t="s">
        <v>15590</v>
      </c>
      <c r="C1211" s="2" t="s">
        <v>6</v>
      </c>
      <c r="D1211" s="2">
        <v>44</v>
      </c>
      <c r="E1211" s="6">
        <v>27784</v>
      </c>
      <c r="F1211" s="7">
        <v>44116.629282407404</v>
      </c>
      <c r="G1211" s="69" t="s">
        <v>4</v>
      </c>
      <c r="H1211" s="68">
        <v>813</v>
      </c>
      <c r="I1211" s="93">
        <f t="shared" si="86"/>
        <v>8.2121212121212128</v>
      </c>
      <c r="J1211" s="93">
        <v>0.86</v>
      </c>
      <c r="K1211" s="69">
        <v>99</v>
      </c>
      <c r="L1211" s="68">
        <v>295</v>
      </c>
      <c r="M1211" s="93">
        <f t="shared" si="87"/>
        <v>2.9797979797979797</v>
      </c>
      <c r="N1211" s="93">
        <v>0.49399999999999999</v>
      </c>
      <c r="O1211" s="69">
        <v>99</v>
      </c>
      <c r="P1211" s="191">
        <f t="shared" si="88"/>
        <v>2.7559322033898308</v>
      </c>
      <c r="Q1211" s="77" t="s">
        <v>1357</v>
      </c>
      <c r="V1211" s="84">
        <v>0.47638888888888892</v>
      </c>
      <c r="W1211" s="85">
        <v>0.63888888888888895</v>
      </c>
      <c r="X1211" s="78">
        <f t="shared" si="89"/>
        <v>0.16250000000000003</v>
      </c>
    </row>
    <row r="1212" spans="1:24" x14ac:dyDescent="0.3">
      <c r="A1212" s="46" t="s">
        <v>3970</v>
      </c>
      <c r="B1212" s="68" t="s">
        <v>3971</v>
      </c>
      <c r="C1212" s="2" t="s">
        <v>1</v>
      </c>
      <c r="D1212" s="2">
        <v>49</v>
      </c>
      <c r="E1212" s="6">
        <v>26008</v>
      </c>
      <c r="F1212" s="7">
        <v>44116.63989583333</v>
      </c>
      <c r="G1212" s="69" t="s">
        <v>4</v>
      </c>
      <c r="H1212" s="68">
        <v>2656</v>
      </c>
      <c r="I1212" s="93">
        <f t="shared" si="86"/>
        <v>26.828282828282827</v>
      </c>
      <c r="J1212" s="93">
        <v>2.218</v>
      </c>
      <c r="K1212" s="69">
        <v>99</v>
      </c>
      <c r="L1212" s="68">
        <v>570</v>
      </c>
      <c r="M1212" s="93">
        <f t="shared" si="87"/>
        <v>5.7575757575757578</v>
      </c>
      <c r="N1212" s="93">
        <v>0.95899999999999996</v>
      </c>
      <c r="O1212" s="69">
        <v>99</v>
      </c>
      <c r="P1212" s="191">
        <f t="shared" si="88"/>
        <v>4.6596491228070169</v>
      </c>
      <c r="Q1212" s="77" t="s">
        <v>1357</v>
      </c>
      <c r="V1212" s="84">
        <v>0.49791666666666662</v>
      </c>
      <c r="W1212" s="85">
        <v>0.64583333333333337</v>
      </c>
      <c r="X1212" s="78">
        <f t="shared" si="89"/>
        <v>0.14791666666666675</v>
      </c>
    </row>
    <row r="1213" spans="1:24" x14ac:dyDescent="0.3">
      <c r="A1213" s="46" t="s">
        <v>15591</v>
      </c>
      <c r="B1213" s="68" t="s">
        <v>11037</v>
      </c>
      <c r="C1213" s="2" t="s">
        <v>1</v>
      </c>
      <c r="D1213" s="2">
        <v>53</v>
      </c>
      <c r="E1213" s="6">
        <v>24655</v>
      </c>
      <c r="F1213" s="7">
        <v>44117.511562500003</v>
      </c>
      <c r="G1213" s="69" t="s">
        <v>4</v>
      </c>
      <c r="H1213" s="68">
        <v>2084</v>
      </c>
      <c r="I1213" s="93">
        <f t="shared" si="86"/>
        <v>20.84</v>
      </c>
      <c r="J1213" s="93">
        <v>1.774</v>
      </c>
      <c r="K1213" s="69">
        <v>100</v>
      </c>
      <c r="L1213" s="68">
        <v>577</v>
      </c>
      <c r="M1213" s="93">
        <f t="shared" si="87"/>
        <v>5.77</v>
      </c>
      <c r="N1213" s="93">
        <v>0.76300000000000001</v>
      </c>
      <c r="O1213" s="69">
        <v>100</v>
      </c>
      <c r="P1213" s="191">
        <f t="shared" si="88"/>
        <v>3.6117850953206241</v>
      </c>
      <c r="Q1213" s="77" t="s">
        <v>1357</v>
      </c>
      <c r="V1213" s="84">
        <v>0.3888888888888889</v>
      </c>
      <c r="W1213" s="85">
        <v>0.51527777777777783</v>
      </c>
      <c r="X1213" s="78">
        <f t="shared" si="89"/>
        <v>0.12638888888888894</v>
      </c>
    </row>
    <row r="1214" spans="1:24" x14ac:dyDescent="0.3">
      <c r="A1214" s="46" t="s">
        <v>3855</v>
      </c>
      <c r="B1214" s="68" t="s">
        <v>822</v>
      </c>
      <c r="C1214" s="2" t="s">
        <v>1</v>
      </c>
      <c r="D1214" s="2">
        <v>37</v>
      </c>
      <c r="E1214" s="6">
        <v>30486</v>
      </c>
      <c r="F1214" s="7">
        <v>44117.604270833333</v>
      </c>
      <c r="G1214" s="69" t="s">
        <v>4</v>
      </c>
      <c r="H1214" s="68">
        <v>1605</v>
      </c>
      <c r="I1214" s="93">
        <f t="shared" si="86"/>
        <v>16.05</v>
      </c>
      <c r="J1214" s="93">
        <v>1.395</v>
      </c>
      <c r="K1214" s="69">
        <v>100</v>
      </c>
      <c r="L1214" s="68">
        <v>542</v>
      </c>
      <c r="M1214" s="93">
        <f t="shared" si="87"/>
        <v>5.42</v>
      </c>
      <c r="N1214" s="93">
        <v>0.755</v>
      </c>
      <c r="O1214" s="69">
        <v>100</v>
      </c>
      <c r="P1214" s="191">
        <f t="shared" si="88"/>
        <v>2.9612546125461257</v>
      </c>
      <c r="Q1214" s="77" t="s">
        <v>1357</v>
      </c>
      <c r="V1214" s="84">
        <v>0.46388888888888885</v>
      </c>
      <c r="W1214" s="85">
        <v>0.62083333333333335</v>
      </c>
      <c r="X1214" s="78">
        <f t="shared" si="89"/>
        <v>0.1569444444444445</v>
      </c>
    </row>
    <row r="1215" spans="1:24" x14ac:dyDescent="0.3">
      <c r="A1215" s="46" t="s">
        <v>3838</v>
      </c>
      <c r="B1215" s="68" t="s">
        <v>805</v>
      </c>
      <c r="C1215" s="2" t="s">
        <v>1</v>
      </c>
      <c r="D1215" s="2">
        <v>46</v>
      </c>
      <c r="E1215" s="6">
        <v>27052</v>
      </c>
      <c r="F1215" s="7">
        <v>44117.620752314811</v>
      </c>
      <c r="G1215" s="69" t="s">
        <v>4</v>
      </c>
      <c r="H1215" s="68">
        <v>1592</v>
      </c>
      <c r="I1215" s="93">
        <f t="shared" si="86"/>
        <v>16.08080808080808</v>
      </c>
      <c r="J1215" s="93">
        <v>1.1839999999999999</v>
      </c>
      <c r="K1215" s="69">
        <v>99</v>
      </c>
      <c r="L1215" s="68">
        <v>443</v>
      </c>
      <c r="M1215" s="93">
        <f t="shared" si="87"/>
        <v>4.4747474747474749</v>
      </c>
      <c r="N1215" s="93">
        <v>0.66</v>
      </c>
      <c r="O1215" s="69">
        <v>99</v>
      </c>
      <c r="P1215" s="191">
        <f t="shared" si="88"/>
        <v>3.593679458239277</v>
      </c>
      <c r="Q1215" s="77" t="s">
        <v>1357</v>
      </c>
      <c r="V1215" s="84">
        <v>0.4777777777777778</v>
      </c>
      <c r="W1215" s="85">
        <v>0.64583333333333337</v>
      </c>
      <c r="X1215" s="78">
        <f t="shared" si="89"/>
        <v>0.16805555555555557</v>
      </c>
    </row>
    <row r="1216" spans="1:24" x14ac:dyDescent="0.3">
      <c r="A1216" s="47" t="s">
        <v>3902</v>
      </c>
      <c r="B1216" s="68" t="s">
        <v>863</v>
      </c>
      <c r="C1216" s="2" t="s">
        <v>6</v>
      </c>
      <c r="D1216" s="2">
        <v>77</v>
      </c>
      <c r="E1216" s="6">
        <v>15661</v>
      </c>
      <c r="F1216" s="7">
        <v>44117.632604166669</v>
      </c>
      <c r="G1216" s="69" t="s">
        <v>4</v>
      </c>
      <c r="H1216" s="68">
        <v>1585</v>
      </c>
      <c r="I1216" s="93">
        <f t="shared" si="86"/>
        <v>16.01010101010101</v>
      </c>
      <c r="J1216" s="93">
        <v>1.208</v>
      </c>
      <c r="K1216" s="69">
        <v>99</v>
      </c>
      <c r="L1216" s="68">
        <v>783</v>
      </c>
      <c r="M1216" s="93">
        <f t="shared" si="87"/>
        <v>7.9090909090909092</v>
      </c>
      <c r="N1216" s="93">
        <v>1.135</v>
      </c>
      <c r="O1216" s="69">
        <v>99</v>
      </c>
      <c r="P1216" s="191">
        <f t="shared" si="88"/>
        <v>2.0242656449553</v>
      </c>
      <c r="Q1216" s="77" t="s">
        <v>1357</v>
      </c>
      <c r="V1216" s="84">
        <v>0.49374999999999997</v>
      </c>
      <c r="W1216" s="85">
        <v>0.63541666666666663</v>
      </c>
      <c r="X1216" s="78">
        <f t="shared" si="89"/>
        <v>0.14166666666666666</v>
      </c>
    </row>
    <row r="1217" spans="1:24" x14ac:dyDescent="0.3">
      <c r="A1217" s="47" t="s">
        <v>15592</v>
      </c>
      <c r="B1217" s="68" t="s">
        <v>15593</v>
      </c>
      <c r="C1217" s="2" t="s">
        <v>1</v>
      </c>
      <c r="D1217" s="2">
        <v>74</v>
      </c>
      <c r="E1217" s="6">
        <v>16901</v>
      </c>
      <c r="F1217" s="7">
        <v>44117.663159722222</v>
      </c>
      <c r="G1217" s="69" t="s">
        <v>4</v>
      </c>
      <c r="H1217" s="68">
        <v>1335</v>
      </c>
      <c r="I1217" s="93">
        <f t="shared" si="86"/>
        <v>13.35</v>
      </c>
      <c r="J1217" s="93">
        <v>0.92500000000000004</v>
      </c>
      <c r="K1217" s="69">
        <v>100</v>
      </c>
      <c r="L1217" s="68">
        <v>417</v>
      </c>
      <c r="M1217" s="93">
        <f t="shared" si="87"/>
        <v>4.17</v>
      </c>
      <c r="N1217" s="93">
        <v>0.63700000000000001</v>
      </c>
      <c r="O1217" s="69">
        <v>100</v>
      </c>
      <c r="P1217" s="191">
        <f t="shared" si="88"/>
        <v>3.2014388489208634</v>
      </c>
      <c r="Q1217" s="77" t="s">
        <v>1357</v>
      </c>
      <c r="V1217" s="84">
        <v>0.49722222222222223</v>
      </c>
      <c r="W1217" s="85">
        <v>0.6777777777777777</v>
      </c>
      <c r="X1217" s="78">
        <f t="shared" si="89"/>
        <v>0.18055555555555547</v>
      </c>
    </row>
    <row r="1218" spans="1:24" x14ac:dyDescent="0.3">
      <c r="A1218" s="47" t="s">
        <v>15594</v>
      </c>
      <c r="B1218" s="68" t="s">
        <v>6155</v>
      </c>
      <c r="C1218" s="2" t="s">
        <v>1</v>
      </c>
      <c r="D1218" s="2">
        <v>74</v>
      </c>
      <c r="E1218" s="6">
        <v>16731</v>
      </c>
      <c r="F1218" s="7">
        <v>44118.512546296297</v>
      </c>
      <c r="G1218" s="69" t="s">
        <v>4</v>
      </c>
      <c r="H1218" s="68">
        <v>2568</v>
      </c>
      <c r="I1218" s="93">
        <f t="shared" si="86"/>
        <v>25.68</v>
      </c>
      <c r="J1218" s="93">
        <v>2.16</v>
      </c>
      <c r="K1218" s="69">
        <v>100</v>
      </c>
      <c r="L1218" s="68">
        <v>930</v>
      </c>
      <c r="M1218" s="93">
        <f t="shared" si="87"/>
        <v>9.3000000000000007</v>
      </c>
      <c r="N1218" s="93">
        <v>1.087</v>
      </c>
      <c r="O1218" s="69">
        <v>100</v>
      </c>
      <c r="P1218" s="191">
        <f t="shared" si="88"/>
        <v>2.7612903225806451</v>
      </c>
      <c r="Q1218" s="77" t="s">
        <v>1357</v>
      </c>
      <c r="V1218" s="84">
        <v>0.37222222222222223</v>
      </c>
      <c r="W1218" s="85">
        <v>0.51736111111111105</v>
      </c>
      <c r="X1218" s="78">
        <f t="shared" si="89"/>
        <v>0.14513888888888882</v>
      </c>
    </row>
    <row r="1219" spans="1:24" x14ac:dyDescent="0.3">
      <c r="A1219" s="46" t="s">
        <v>15595</v>
      </c>
      <c r="B1219" s="68" t="s">
        <v>15596</v>
      </c>
      <c r="C1219" s="2" t="s">
        <v>6</v>
      </c>
      <c r="D1219" s="2">
        <v>54</v>
      </c>
      <c r="E1219" s="6">
        <v>24300</v>
      </c>
      <c r="F1219" s="7">
        <v>44118.549259259256</v>
      </c>
      <c r="G1219" s="69" t="s">
        <v>4</v>
      </c>
      <c r="H1219" s="68">
        <v>1262</v>
      </c>
      <c r="I1219" s="93">
        <f t="shared" ref="I1219:I1282" si="90">H1219/K1219</f>
        <v>12.747474747474747</v>
      </c>
      <c r="J1219" s="93">
        <v>1.0429999999999999</v>
      </c>
      <c r="K1219" s="69">
        <v>99</v>
      </c>
      <c r="L1219" s="68">
        <v>434</v>
      </c>
      <c r="M1219" s="93">
        <f t="shared" ref="M1219:M1282" si="91">L1219/O1219</f>
        <v>4.3838383838383841</v>
      </c>
      <c r="N1219" s="93">
        <v>0.58399999999999996</v>
      </c>
      <c r="O1219" s="69">
        <v>99</v>
      </c>
      <c r="P1219" s="191">
        <f t="shared" ref="P1219:P1282" si="92">I1219/M1219</f>
        <v>2.9078341013824884</v>
      </c>
      <c r="Q1219" s="77" t="s">
        <v>1357</v>
      </c>
      <c r="V1219" s="84">
        <v>0.39513888888888887</v>
      </c>
      <c r="W1219" s="85">
        <v>0.56111111111111112</v>
      </c>
      <c r="X1219" s="78">
        <f t="shared" si="89"/>
        <v>0.16597222222222224</v>
      </c>
    </row>
    <row r="1220" spans="1:24" x14ac:dyDescent="0.3">
      <c r="A1220" s="46" t="s">
        <v>3871</v>
      </c>
      <c r="B1220" s="68" t="s">
        <v>837</v>
      </c>
      <c r="C1220" s="2" t="s">
        <v>1</v>
      </c>
      <c r="D1220" s="2">
        <v>57</v>
      </c>
      <c r="E1220" s="6">
        <v>23285</v>
      </c>
      <c r="F1220" s="7">
        <v>44118.561331018522</v>
      </c>
      <c r="G1220" s="69" t="s">
        <v>4</v>
      </c>
      <c r="H1220" s="68">
        <v>2923</v>
      </c>
      <c r="I1220" s="93">
        <f t="shared" si="90"/>
        <v>29.525252525252526</v>
      </c>
      <c r="J1220" s="93">
        <v>3.4470000000000001</v>
      </c>
      <c r="K1220" s="69">
        <v>99</v>
      </c>
      <c r="L1220" s="68">
        <v>628</v>
      </c>
      <c r="M1220" s="93">
        <f t="shared" si="91"/>
        <v>6.3434343434343434</v>
      </c>
      <c r="N1220" s="93">
        <v>0.93899999999999995</v>
      </c>
      <c r="O1220" s="69">
        <v>99</v>
      </c>
      <c r="P1220" s="191">
        <f t="shared" si="92"/>
        <v>4.6544585987261149</v>
      </c>
      <c r="Q1220" s="77" t="s">
        <v>1357</v>
      </c>
      <c r="V1220" s="84">
        <v>0.42569444444444443</v>
      </c>
      <c r="W1220" s="85">
        <v>0.57500000000000007</v>
      </c>
      <c r="X1220" s="78">
        <f t="shared" si="89"/>
        <v>0.14930555555555564</v>
      </c>
    </row>
    <row r="1221" spans="1:24" x14ac:dyDescent="0.3">
      <c r="A1221" s="46" t="s">
        <v>15597</v>
      </c>
      <c r="B1221" s="68" t="s">
        <v>1541</v>
      </c>
      <c r="C1221" s="2" t="s">
        <v>1</v>
      </c>
      <c r="D1221" s="2">
        <v>45</v>
      </c>
      <c r="E1221" s="6">
        <v>27493</v>
      </c>
      <c r="F1221" s="7">
        <v>44118.577187499999</v>
      </c>
      <c r="G1221" s="69" t="s">
        <v>4</v>
      </c>
      <c r="H1221" s="68">
        <v>2183</v>
      </c>
      <c r="I1221" s="93">
        <f t="shared" si="90"/>
        <v>22.050505050505052</v>
      </c>
      <c r="J1221" s="93">
        <v>2.0670000000000002</v>
      </c>
      <c r="K1221" s="69">
        <v>99</v>
      </c>
      <c r="L1221" s="68">
        <v>429</v>
      </c>
      <c r="M1221" s="93">
        <f t="shared" si="91"/>
        <v>4.333333333333333</v>
      </c>
      <c r="N1221" s="93">
        <v>0.82099999999999995</v>
      </c>
      <c r="O1221" s="69">
        <v>99</v>
      </c>
      <c r="P1221" s="191">
        <f t="shared" si="92"/>
        <v>5.0885780885780889</v>
      </c>
      <c r="Q1221" s="77" t="s">
        <v>1357</v>
      </c>
      <c r="V1221" s="84">
        <v>0.4375</v>
      </c>
      <c r="W1221" s="85">
        <v>0.58680555555555558</v>
      </c>
      <c r="X1221" s="78">
        <f t="shared" si="89"/>
        <v>0.14930555555555558</v>
      </c>
    </row>
    <row r="1222" spans="1:24" x14ac:dyDescent="0.3">
      <c r="A1222" s="46" t="s">
        <v>2907</v>
      </c>
      <c r="B1222" s="68" t="s">
        <v>1753</v>
      </c>
      <c r="C1222" s="2" t="s">
        <v>1</v>
      </c>
      <c r="D1222" s="2">
        <v>47</v>
      </c>
      <c r="E1222" s="6">
        <v>26706</v>
      </c>
      <c r="F1222" s="7">
        <v>44118.601493055554</v>
      </c>
      <c r="G1222" s="69" t="s">
        <v>4</v>
      </c>
      <c r="H1222" s="68">
        <v>2902</v>
      </c>
      <c r="I1222" s="93">
        <f t="shared" si="90"/>
        <v>29.02</v>
      </c>
      <c r="J1222" s="93">
        <v>2.1549999999999998</v>
      </c>
      <c r="K1222" s="69">
        <v>100</v>
      </c>
      <c r="L1222" s="68">
        <v>718</v>
      </c>
      <c r="M1222" s="93">
        <f t="shared" si="91"/>
        <v>7.18</v>
      </c>
      <c r="N1222" s="93">
        <v>1.266</v>
      </c>
      <c r="O1222" s="69">
        <v>100</v>
      </c>
      <c r="P1222" s="191">
        <f t="shared" si="92"/>
        <v>4.0417827298050142</v>
      </c>
      <c r="Q1222" s="77" t="s">
        <v>1357</v>
      </c>
      <c r="V1222" s="84">
        <v>0.48472222222222222</v>
      </c>
      <c r="W1222" s="85">
        <v>0.625</v>
      </c>
      <c r="X1222" s="78">
        <f t="shared" si="89"/>
        <v>0.14027777777777778</v>
      </c>
    </row>
    <row r="1223" spans="1:24" x14ac:dyDescent="0.3">
      <c r="A1223" s="46" t="s">
        <v>15598</v>
      </c>
      <c r="B1223" s="68" t="s">
        <v>15599</v>
      </c>
      <c r="C1223" s="2" t="s">
        <v>1</v>
      </c>
      <c r="D1223" s="2">
        <v>61</v>
      </c>
      <c r="E1223" s="6">
        <v>21539</v>
      </c>
      <c r="F1223" s="7">
        <v>44118.631666666668</v>
      </c>
      <c r="G1223" s="69" t="s">
        <v>4</v>
      </c>
      <c r="H1223" s="68">
        <v>2838</v>
      </c>
      <c r="I1223" s="93">
        <f t="shared" si="90"/>
        <v>28.666666666666668</v>
      </c>
      <c r="J1223" s="93">
        <v>2.0249999999999999</v>
      </c>
      <c r="K1223" s="69">
        <v>99</v>
      </c>
      <c r="L1223" s="68">
        <v>638</v>
      </c>
      <c r="M1223" s="93">
        <f t="shared" si="91"/>
        <v>6.4444444444444446</v>
      </c>
      <c r="N1223" s="93">
        <v>0.83599999999999997</v>
      </c>
      <c r="O1223" s="69">
        <v>99</v>
      </c>
      <c r="P1223" s="191">
        <f t="shared" si="92"/>
        <v>4.4482758620689653</v>
      </c>
      <c r="Q1223" s="77" t="s">
        <v>1357</v>
      </c>
      <c r="V1223" s="84">
        <v>0.48958333333333331</v>
      </c>
      <c r="W1223" s="85">
        <v>0.6381944444444444</v>
      </c>
      <c r="X1223" s="78">
        <f t="shared" si="89"/>
        <v>0.14861111111111108</v>
      </c>
    </row>
    <row r="1224" spans="1:24" x14ac:dyDescent="0.3">
      <c r="A1224" s="46" t="s">
        <v>15600</v>
      </c>
      <c r="B1224" s="68" t="s">
        <v>5196</v>
      </c>
      <c r="C1224" s="2" t="s">
        <v>6</v>
      </c>
      <c r="D1224" s="2">
        <v>26</v>
      </c>
      <c r="E1224" s="6">
        <v>34530</v>
      </c>
      <c r="F1224" s="7">
        <v>44118.644166666665</v>
      </c>
      <c r="G1224" s="69" t="s">
        <v>4</v>
      </c>
      <c r="H1224" s="68">
        <v>650</v>
      </c>
      <c r="I1224" s="93">
        <f t="shared" si="90"/>
        <v>6.5656565656565657</v>
      </c>
      <c r="J1224" s="93">
        <v>0.91700000000000004</v>
      </c>
      <c r="K1224" s="69">
        <v>99</v>
      </c>
      <c r="L1224" s="68">
        <v>317</v>
      </c>
      <c r="M1224" s="93">
        <f t="shared" si="91"/>
        <v>3.202020202020202</v>
      </c>
      <c r="N1224" s="93">
        <v>0.55300000000000005</v>
      </c>
      <c r="O1224" s="69">
        <v>99</v>
      </c>
      <c r="P1224" s="191">
        <f t="shared" si="92"/>
        <v>2.0504731861198739</v>
      </c>
      <c r="Q1224" s="77" t="s">
        <v>1357</v>
      </c>
      <c r="V1224" s="84">
        <v>0.49652777777777773</v>
      </c>
      <c r="W1224" s="85">
        <v>0.65625</v>
      </c>
      <c r="X1224" s="78">
        <f t="shared" si="89"/>
        <v>0.15972222222222227</v>
      </c>
    </row>
    <row r="1225" spans="1:24" x14ac:dyDescent="0.3">
      <c r="A1225" s="46" t="s">
        <v>15601</v>
      </c>
      <c r="B1225" s="68" t="s">
        <v>15602</v>
      </c>
      <c r="C1225" s="2" t="s">
        <v>6</v>
      </c>
      <c r="D1225" s="2">
        <v>54</v>
      </c>
      <c r="E1225" s="6">
        <v>24281</v>
      </c>
      <c r="F1225" s="7">
        <v>44118.655717592592</v>
      </c>
      <c r="G1225" s="69" t="s">
        <v>4</v>
      </c>
      <c r="H1225" s="68">
        <v>879</v>
      </c>
      <c r="I1225" s="93">
        <f t="shared" si="90"/>
        <v>8.7899999999999991</v>
      </c>
      <c r="J1225" s="93">
        <v>0.70099999999999996</v>
      </c>
      <c r="K1225" s="69">
        <v>100</v>
      </c>
      <c r="L1225" s="68">
        <v>313</v>
      </c>
      <c r="M1225" s="93">
        <f t="shared" si="91"/>
        <v>3.13</v>
      </c>
      <c r="N1225" s="93">
        <v>0.59699999999999998</v>
      </c>
      <c r="O1225" s="69">
        <v>100</v>
      </c>
      <c r="P1225" s="191">
        <f t="shared" si="92"/>
        <v>2.8083067092651754</v>
      </c>
      <c r="Q1225" s="77" t="s">
        <v>1357</v>
      </c>
      <c r="V1225" s="84">
        <v>0.45555555555555555</v>
      </c>
      <c r="W1225" s="85">
        <v>0.66666666666666663</v>
      </c>
      <c r="X1225" s="78">
        <f t="shared" si="89"/>
        <v>0.21111111111111108</v>
      </c>
    </row>
    <row r="1226" spans="1:24" x14ac:dyDescent="0.3">
      <c r="A1226" s="46" t="s">
        <v>5211</v>
      </c>
      <c r="B1226" s="68" t="s">
        <v>5212</v>
      </c>
      <c r="C1226" s="2" t="s">
        <v>1</v>
      </c>
      <c r="D1226" s="2">
        <v>36</v>
      </c>
      <c r="E1226" s="6">
        <v>30666</v>
      </c>
      <c r="F1226" s="7">
        <v>44119.510937500003</v>
      </c>
      <c r="G1226" s="69" t="s">
        <v>4</v>
      </c>
      <c r="H1226" s="68">
        <v>1932</v>
      </c>
      <c r="I1226" s="93">
        <f t="shared" si="90"/>
        <v>19.515151515151516</v>
      </c>
      <c r="J1226" s="93">
        <v>2.6970000000000001</v>
      </c>
      <c r="K1226" s="69">
        <v>99</v>
      </c>
      <c r="L1226" s="68">
        <v>493</v>
      </c>
      <c r="M1226" s="93">
        <f t="shared" si="91"/>
        <v>4.9797979797979801</v>
      </c>
      <c r="N1226" s="93">
        <v>0.55300000000000005</v>
      </c>
      <c r="O1226" s="69">
        <v>99</v>
      </c>
      <c r="P1226" s="191">
        <f t="shared" si="92"/>
        <v>3.9188640973630831</v>
      </c>
      <c r="Q1226" s="77" t="s">
        <v>1357</v>
      </c>
      <c r="V1226" s="84">
        <v>0.3888888888888889</v>
      </c>
      <c r="W1226" s="85">
        <v>0.51736111111111105</v>
      </c>
      <c r="X1226" s="78">
        <f t="shared" si="89"/>
        <v>0.12847222222222215</v>
      </c>
    </row>
    <row r="1227" spans="1:24" x14ac:dyDescent="0.3">
      <c r="A1227" s="47" t="s">
        <v>15603</v>
      </c>
      <c r="B1227" s="68" t="s">
        <v>15604</v>
      </c>
      <c r="C1227" s="2" t="s">
        <v>1</v>
      </c>
      <c r="D1227" s="2">
        <v>82</v>
      </c>
      <c r="E1227" s="6">
        <v>13966</v>
      </c>
      <c r="F1227" s="7">
        <v>44119.583935185183</v>
      </c>
      <c r="G1227" s="69" t="s">
        <v>4</v>
      </c>
      <c r="H1227" s="68">
        <v>3173</v>
      </c>
      <c r="I1227" s="93">
        <f t="shared" si="90"/>
        <v>32.050505050505052</v>
      </c>
      <c r="J1227" s="93">
        <v>2.1539999999999999</v>
      </c>
      <c r="K1227" s="69">
        <v>99</v>
      </c>
      <c r="L1227" s="68">
        <v>2128</v>
      </c>
      <c r="M1227" s="93">
        <f t="shared" si="91"/>
        <v>21.494949494949495</v>
      </c>
      <c r="N1227" s="93">
        <v>1.3280000000000001</v>
      </c>
      <c r="O1227" s="69">
        <v>99</v>
      </c>
      <c r="P1227" s="191">
        <f t="shared" si="92"/>
        <v>1.4910714285714286</v>
      </c>
      <c r="Q1227" s="77" t="s">
        <v>1357</v>
      </c>
      <c r="V1227" s="84">
        <v>0.43402777777777773</v>
      </c>
      <c r="W1227" s="85">
        <v>0.59027777777777779</v>
      </c>
      <c r="X1227" s="78">
        <f t="shared" si="89"/>
        <v>0.15625000000000006</v>
      </c>
    </row>
    <row r="1228" spans="1:24" x14ac:dyDescent="0.3">
      <c r="A1228" s="47" t="s">
        <v>4938</v>
      </c>
      <c r="B1228" s="68" t="s">
        <v>4939</v>
      </c>
      <c r="C1228" s="2" t="s">
        <v>1</v>
      </c>
      <c r="D1228" s="2">
        <v>63</v>
      </c>
      <c r="E1228" s="6">
        <v>21052</v>
      </c>
      <c r="F1228" s="7">
        <v>44119.596122685187</v>
      </c>
      <c r="G1228" s="69" t="s">
        <v>4</v>
      </c>
      <c r="H1228" s="68">
        <v>3502</v>
      </c>
      <c r="I1228" s="93">
        <f t="shared" si="90"/>
        <v>35.373737373737377</v>
      </c>
      <c r="J1228" s="93">
        <v>2.028</v>
      </c>
      <c r="K1228" s="69">
        <v>99</v>
      </c>
      <c r="L1228" s="68">
        <v>490</v>
      </c>
      <c r="M1228" s="93">
        <f t="shared" si="91"/>
        <v>4.9494949494949498</v>
      </c>
      <c r="N1228" s="93">
        <v>0.66</v>
      </c>
      <c r="O1228" s="69">
        <v>99</v>
      </c>
      <c r="P1228" s="191">
        <f t="shared" si="92"/>
        <v>7.1469387755102041</v>
      </c>
      <c r="Q1228" s="77" t="s">
        <v>1357</v>
      </c>
      <c r="V1228" s="84">
        <v>0.45416666666666666</v>
      </c>
      <c r="W1228" s="85">
        <v>0.60763888888888895</v>
      </c>
      <c r="X1228" s="78">
        <f t="shared" si="89"/>
        <v>0.15347222222222229</v>
      </c>
    </row>
    <row r="1229" spans="1:24" x14ac:dyDescent="0.3">
      <c r="A1229" s="46" t="s">
        <v>3116</v>
      </c>
      <c r="B1229" s="68" t="s">
        <v>948</v>
      </c>
      <c r="C1229" s="2" t="s">
        <v>1</v>
      </c>
      <c r="D1229" s="2">
        <v>59</v>
      </c>
      <c r="E1229" s="6">
        <v>22393</v>
      </c>
      <c r="F1229" s="7">
        <v>44120.511481481481</v>
      </c>
      <c r="G1229" s="69" t="s">
        <v>4</v>
      </c>
      <c r="H1229" s="68">
        <v>2626</v>
      </c>
      <c r="I1229" s="93">
        <f t="shared" si="90"/>
        <v>26.26</v>
      </c>
      <c r="J1229" s="93">
        <v>1.4330000000000001</v>
      </c>
      <c r="K1229" s="69">
        <v>100</v>
      </c>
      <c r="L1229" s="68">
        <v>562</v>
      </c>
      <c r="M1229" s="93">
        <f t="shared" si="91"/>
        <v>5.62</v>
      </c>
      <c r="N1229" s="93">
        <v>0.85</v>
      </c>
      <c r="O1229" s="69">
        <v>100</v>
      </c>
      <c r="P1229" s="191">
        <f t="shared" si="92"/>
        <v>4.6725978647686839</v>
      </c>
      <c r="Q1229" s="77" t="s">
        <v>1357</v>
      </c>
      <c r="V1229" s="84">
        <v>0.37013888888888885</v>
      </c>
      <c r="W1229" s="85">
        <v>0.52430555555555558</v>
      </c>
      <c r="X1229" s="78">
        <f t="shared" si="89"/>
        <v>0.15416666666666673</v>
      </c>
    </row>
    <row r="1230" spans="1:24" x14ac:dyDescent="0.3">
      <c r="A1230" s="46" t="s">
        <v>15605</v>
      </c>
      <c r="B1230" s="68" t="s">
        <v>1211</v>
      </c>
      <c r="C1230" s="2" t="s">
        <v>1</v>
      </c>
      <c r="D1230" s="2">
        <v>58</v>
      </c>
      <c r="E1230" s="6">
        <v>22790</v>
      </c>
      <c r="F1230" s="7">
        <v>44120.586504629631</v>
      </c>
      <c r="G1230" s="69" t="s">
        <v>4</v>
      </c>
      <c r="H1230" s="68">
        <v>2195</v>
      </c>
      <c r="I1230" s="93">
        <f t="shared" si="90"/>
        <v>21.95</v>
      </c>
      <c r="J1230" s="93">
        <v>2.0659999999999998</v>
      </c>
      <c r="K1230" s="69">
        <v>100</v>
      </c>
      <c r="L1230" s="68">
        <v>440</v>
      </c>
      <c r="M1230" s="93">
        <f t="shared" si="91"/>
        <v>4.4000000000000004</v>
      </c>
      <c r="N1230" s="93">
        <v>0.65100000000000002</v>
      </c>
      <c r="O1230" s="69">
        <v>100</v>
      </c>
      <c r="P1230" s="191">
        <f t="shared" si="92"/>
        <v>4.9886363636363633</v>
      </c>
      <c r="Q1230" s="77" t="s">
        <v>1357</v>
      </c>
      <c r="V1230" s="84">
        <v>0.45555555555555555</v>
      </c>
      <c r="W1230" s="85">
        <v>0.60763888888888895</v>
      </c>
      <c r="X1230" s="78">
        <f t="shared" si="89"/>
        <v>0.1520833333333334</v>
      </c>
    </row>
    <row r="1231" spans="1:24" x14ac:dyDescent="0.3">
      <c r="A1231" s="46" t="s">
        <v>15606</v>
      </c>
      <c r="B1231" s="68" t="s">
        <v>9955</v>
      </c>
      <c r="C1231" s="2" t="s">
        <v>1</v>
      </c>
      <c r="D1231" s="2">
        <v>49</v>
      </c>
      <c r="E1231" s="6">
        <v>25939</v>
      </c>
      <c r="F1231" s="7">
        <v>44123.420520833337</v>
      </c>
      <c r="G1231" s="69" t="s">
        <v>4</v>
      </c>
      <c r="H1231" s="68">
        <v>2222</v>
      </c>
      <c r="I1231" s="93">
        <f t="shared" si="90"/>
        <v>22.444444444444443</v>
      </c>
      <c r="J1231" s="93">
        <v>3.2389999999999999</v>
      </c>
      <c r="K1231" s="69">
        <v>99</v>
      </c>
      <c r="L1231" s="68">
        <v>663</v>
      </c>
      <c r="M1231" s="93">
        <f t="shared" si="91"/>
        <v>6.6969696969696972</v>
      </c>
      <c r="N1231" s="93">
        <v>0.88600000000000001</v>
      </c>
      <c r="O1231" s="69">
        <v>99</v>
      </c>
      <c r="P1231" s="191">
        <f t="shared" si="92"/>
        <v>3.3514328808446452</v>
      </c>
      <c r="Q1231" s="77" t="s">
        <v>1357</v>
      </c>
      <c r="V1231" s="84">
        <v>0.38680555555555557</v>
      </c>
      <c r="W1231" s="85">
        <v>0.51736111111111105</v>
      </c>
      <c r="X1231" s="78">
        <f t="shared" si="89"/>
        <v>0.13055555555555548</v>
      </c>
    </row>
    <row r="1232" spans="1:24" x14ac:dyDescent="0.3">
      <c r="A1232" s="47" t="s">
        <v>15607</v>
      </c>
      <c r="B1232" s="68" t="s">
        <v>270</v>
      </c>
      <c r="C1232" s="2" t="s">
        <v>6</v>
      </c>
      <c r="D1232" s="2">
        <v>67</v>
      </c>
      <c r="E1232" s="6">
        <v>19569</v>
      </c>
      <c r="F1232" s="7">
        <v>44123.520856481482</v>
      </c>
      <c r="G1232" s="69" t="s">
        <v>4</v>
      </c>
      <c r="H1232" s="68">
        <v>2204</v>
      </c>
      <c r="I1232" s="93">
        <f t="shared" si="90"/>
        <v>22.262626262626263</v>
      </c>
      <c r="J1232" s="93">
        <v>2.4140000000000001</v>
      </c>
      <c r="K1232" s="69">
        <v>99</v>
      </c>
      <c r="L1232" s="68">
        <v>708</v>
      </c>
      <c r="M1232" s="93">
        <f t="shared" si="91"/>
        <v>7.1515151515151514</v>
      </c>
      <c r="N1232" s="93">
        <v>1.1639999999999999</v>
      </c>
      <c r="O1232" s="69">
        <v>99</v>
      </c>
      <c r="P1232" s="191">
        <f t="shared" si="92"/>
        <v>3.1129943502824862</v>
      </c>
      <c r="Q1232" s="77" t="s">
        <v>1357</v>
      </c>
      <c r="V1232" s="84">
        <v>0.40208333333333335</v>
      </c>
      <c r="W1232" s="85">
        <v>0.53125</v>
      </c>
      <c r="X1232" s="78">
        <f t="shared" si="89"/>
        <v>0.12916666666666665</v>
      </c>
    </row>
    <row r="1233" spans="1:24" x14ac:dyDescent="0.3">
      <c r="A1233" s="46" t="s">
        <v>5123</v>
      </c>
      <c r="B1233" s="68" t="s">
        <v>5124</v>
      </c>
      <c r="C1233" s="2" t="s">
        <v>1</v>
      </c>
      <c r="D1233" s="2">
        <v>50</v>
      </c>
      <c r="E1233" s="6">
        <v>25726</v>
      </c>
      <c r="F1233" s="7">
        <v>44123.533090277779</v>
      </c>
      <c r="G1233" s="69" t="s">
        <v>4</v>
      </c>
      <c r="H1233" s="68">
        <v>3012</v>
      </c>
      <c r="I1233" s="93">
        <f t="shared" si="90"/>
        <v>30.12</v>
      </c>
      <c r="J1233" s="93">
        <v>2.266</v>
      </c>
      <c r="K1233" s="69">
        <v>100</v>
      </c>
      <c r="L1233" s="68">
        <v>414</v>
      </c>
      <c r="M1233" s="93">
        <f t="shared" si="91"/>
        <v>4.1399999999999997</v>
      </c>
      <c r="N1233" s="93">
        <v>0.81699999999999995</v>
      </c>
      <c r="O1233" s="69">
        <v>100</v>
      </c>
      <c r="P1233" s="191">
        <f t="shared" si="92"/>
        <v>7.2753623188405809</v>
      </c>
      <c r="Q1233" s="77" t="s">
        <v>1357</v>
      </c>
      <c r="V1233" s="84">
        <v>0.40486111111111112</v>
      </c>
      <c r="W1233" s="85">
        <v>0.54166666666666663</v>
      </c>
      <c r="X1233" s="78">
        <f t="shared" si="89"/>
        <v>0.13680555555555551</v>
      </c>
    </row>
    <row r="1234" spans="1:24" x14ac:dyDescent="0.3">
      <c r="A1234" s="46" t="s">
        <v>5059</v>
      </c>
      <c r="B1234" s="68" t="s">
        <v>5060</v>
      </c>
      <c r="C1234" s="2" t="s">
        <v>1</v>
      </c>
      <c r="D1234" s="2">
        <v>60</v>
      </c>
      <c r="E1234" s="6">
        <v>22046</v>
      </c>
      <c r="F1234" s="7">
        <v>44123.543645833335</v>
      </c>
      <c r="G1234" s="69" t="s">
        <v>4</v>
      </c>
      <c r="H1234" s="68">
        <v>2266</v>
      </c>
      <c r="I1234" s="93">
        <f t="shared" si="90"/>
        <v>22.66</v>
      </c>
      <c r="J1234" s="93">
        <v>1.597</v>
      </c>
      <c r="K1234" s="69">
        <v>100</v>
      </c>
      <c r="L1234" s="68">
        <v>655</v>
      </c>
      <c r="M1234" s="93">
        <f t="shared" si="91"/>
        <v>6.55</v>
      </c>
      <c r="N1234" s="93">
        <v>1.175</v>
      </c>
      <c r="O1234" s="69">
        <v>100</v>
      </c>
      <c r="P1234" s="191">
        <f t="shared" si="92"/>
        <v>3.4595419847328244</v>
      </c>
      <c r="Q1234" s="77" t="s">
        <v>1357</v>
      </c>
      <c r="V1234" s="84">
        <v>0.42569444444444443</v>
      </c>
      <c r="W1234" s="85">
        <v>0.55902777777777779</v>
      </c>
      <c r="X1234" s="78">
        <f t="shared" si="89"/>
        <v>0.13333333333333336</v>
      </c>
    </row>
    <row r="1235" spans="1:24" x14ac:dyDescent="0.3">
      <c r="A1235" s="46" t="s">
        <v>15608</v>
      </c>
      <c r="B1235" s="68" t="s">
        <v>15609</v>
      </c>
      <c r="C1235" s="2" t="s">
        <v>6</v>
      </c>
      <c r="D1235" s="2">
        <v>19</v>
      </c>
      <c r="E1235" s="6">
        <v>37086</v>
      </c>
      <c r="F1235" s="7">
        <v>44123.55841435185</v>
      </c>
      <c r="G1235" s="69" t="s">
        <v>4</v>
      </c>
      <c r="H1235" s="68">
        <v>914</v>
      </c>
      <c r="I1235" s="93">
        <f t="shared" si="90"/>
        <v>9.2323232323232318</v>
      </c>
      <c r="J1235" s="93">
        <v>1.1140000000000001</v>
      </c>
      <c r="K1235" s="69">
        <v>99</v>
      </c>
      <c r="L1235" s="68">
        <v>378</v>
      </c>
      <c r="M1235" s="93">
        <f t="shared" si="91"/>
        <v>3.8181818181818183</v>
      </c>
      <c r="N1235" s="93">
        <v>0.64500000000000002</v>
      </c>
      <c r="O1235" s="69">
        <v>99</v>
      </c>
      <c r="P1235" s="191">
        <f t="shared" si="92"/>
        <v>2.4179894179894177</v>
      </c>
      <c r="Q1235" s="77" t="s">
        <v>1357</v>
      </c>
      <c r="V1235" s="84">
        <v>0.43333333333333335</v>
      </c>
      <c r="W1235" s="85">
        <v>0.57986111111111105</v>
      </c>
      <c r="X1235" s="78">
        <f t="shared" si="89"/>
        <v>0.1465277777777777</v>
      </c>
    </row>
    <row r="1236" spans="1:24" x14ac:dyDescent="0.3">
      <c r="A1236" s="47" t="s">
        <v>15610</v>
      </c>
      <c r="B1236" s="68" t="s">
        <v>204</v>
      </c>
      <c r="C1236" s="2" t="s">
        <v>1</v>
      </c>
      <c r="D1236" s="2">
        <v>62</v>
      </c>
      <c r="E1236" s="6">
        <v>21163</v>
      </c>
      <c r="F1236" s="7">
        <v>44123.58253472222</v>
      </c>
      <c r="G1236" s="69" t="s">
        <v>4</v>
      </c>
      <c r="H1236" s="68">
        <v>2726</v>
      </c>
      <c r="I1236" s="93">
        <f t="shared" si="90"/>
        <v>27.26</v>
      </c>
      <c r="J1236" s="93">
        <v>1.649</v>
      </c>
      <c r="K1236" s="69">
        <v>100</v>
      </c>
      <c r="L1236" s="68">
        <v>618</v>
      </c>
      <c r="M1236" s="93">
        <f t="shared" si="91"/>
        <v>6.18</v>
      </c>
      <c r="N1236" s="93">
        <v>0.89200000000000002</v>
      </c>
      <c r="O1236" s="69">
        <v>100</v>
      </c>
      <c r="P1236" s="191">
        <f t="shared" si="92"/>
        <v>4.4110032362459553</v>
      </c>
      <c r="Q1236" s="77" t="s">
        <v>1357</v>
      </c>
      <c r="V1236" s="84">
        <v>0.45277777777777778</v>
      </c>
      <c r="W1236" s="85">
        <v>0.59652777777777777</v>
      </c>
      <c r="X1236" s="78">
        <f t="shared" si="89"/>
        <v>0.14374999999999999</v>
      </c>
    </row>
    <row r="1237" spans="1:24" x14ac:dyDescent="0.3">
      <c r="A1237" s="46" t="s">
        <v>15611</v>
      </c>
      <c r="B1237" s="68" t="s">
        <v>15612</v>
      </c>
      <c r="C1237" s="2" t="s">
        <v>6</v>
      </c>
      <c r="D1237" s="2">
        <v>30</v>
      </c>
      <c r="E1237" s="6">
        <v>32878</v>
      </c>
      <c r="F1237" s="7">
        <v>44123.597256944442</v>
      </c>
      <c r="G1237" s="69" t="s">
        <v>4</v>
      </c>
      <c r="H1237" s="68">
        <v>992</v>
      </c>
      <c r="I1237" s="93">
        <f t="shared" si="90"/>
        <v>9.92</v>
      </c>
      <c r="J1237" s="93">
        <v>0.96099999999999997</v>
      </c>
      <c r="K1237" s="69">
        <v>100</v>
      </c>
      <c r="L1237" s="68">
        <v>289</v>
      </c>
      <c r="M1237" s="93">
        <f t="shared" si="91"/>
        <v>2.89</v>
      </c>
      <c r="N1237" s="93">
        <v>0.61799999999999999</v>
      </c>
      <c r="O1237" s="69">
        <v>100</v>
      </c>
      <c r="P1237" s="191">
        <f t="shared" si="92"/>
        <v>3.4325259515570932</v>
      </c>
      <c r="Q1237" s="77" t="s">
        <v>1357</v>
      </c>
      <c r="V1237" s="84">
        <v>0.4604166666666667</v>
      </c>
      <c r="W1237" s="85">
        <v>0.60833333333333328</v>
      </c>
      <c r="X1237" s="78">
        <f t="shared" si="89"/>
        <v>0.14791666666666659</v>
      </c>
    </row>
    <row r="1238" spans="1:24" x14ac:dyDescent="0.3">
      <c r="A1238" s="47" t="s">
        <v>15613</v>
      </c>
      <c r="B1238" s="68" t="s">
        <v>1113</v>
      </c>
      <c r="C1238" s="2" t="s">
        <v>1</v>
      </c>
      <c r="D1238" s="2">
        <v>69</v>
      </c>
      <c r="E1238" s="6">
        <v>18756</v>
      </c>
      <c r="F1238" s="7">
        <v>44123.611064814817</v>
      </c>
      <c r="G1238" s="69" t="s">
        <v>4</v>
      </c>
      <c r="H1238" s="68">
        <v>2939</v>
      </c>
      <c r="I1238" s="93">
        <f t="shared" si="90"/>
        <v>29.686868686868689</v>
      </c>
      <c r="J1238" s="93">
        <v>2.2530000000000001</v>
      </c>
      <c r="K1238" s="69">
        <v>99</v>
      </c>
      <c r="L1238" s="68">
        <v>583</v>
      </c>
      <c r="M1238" s="93">
        <f t="shared" si="91"/>
        <v>5.8888888888888893</v>
      </c>
      <c r="N1238" s="93">
        <v>1.0189999999999999</v>
      </c>
      <c r="O1238" s="69">
        <v>99</v>
      </c>
      <c r="P1238" s="191">
        <f t="shared" si="92"/>
        <v>5.0411663807890221</v>
      </c>
      <c r="Q1238" s="77" t="s">
        <v>1357</v>
      </c>
      <c r="V1238" s="84">
        <v>0.4694444444444445</v>
      </c>
      <c r="W1238" s="85">
        <v>0.625</v>
      </c>
      <c r="X1238" s="78">
        <f t="shared" si="89"/>
        <v>0.1555555555555555</v>
      </c>
    </row>
    <row r="1239" spans="1:24" x14ac:dyDescent="0.3">
      <c r="A1239" s="47" t="s">
        <v>15614</v>
      </c>
      <c r="B1239" s="68" t="s">
        <v>15615</v>
      </c>
      <c r="C1239" s="2" t="s">
        <v>6</v>
      </c>
      <c r="D1239" s="2">
        <v>63</v>
      </c>
      <c r="E1239" s="6">
        <v>20835</v>
      </c>
      <c r="F1239" s="7">
        <v>44123.634189814817</v>
      </c>
      <c r="G1239" s="69" t="s">
        <v>4</v>
      </c>
      <c r="H1239" s="68">
        <v>1200</v>
      </c>
      <c r="I1239" s="93">
        <f t="shared" si="90"/>
        <v>12</v>
      </c>
      <c r="J1239" s="93">
        <v>1.923</v>
      </c>
      <c r="K1239" s="69">
        <v>100</v>
      </c>
      <c r="L1239" s="68">
        <v>437</v>
      </c>
      <c r="M1239" s="93">
        <f t="shared" si="91"/>
        <v>4.37</v>
      </c>
      <c r="N1239" s="93">
        <v>0.59699999999999998</v>
      </c>
      <c r="O1239" s="69">
        <v>100</v>
      </c>
      <c r="P1239" s="191">
        <f t="shared" si="92"/>
        <v>2.7459954233409611</v>
      </c>
      <c r="Q1239" s="77" t="s">
        <v>1357</v>
      </c>
      <c r="V1239" s="84">
        <v>0.49444444444444446</v>
      </c>
      <c r="W1239" s="85">
        <v>0.68055555555555547</v>
      </c>
      <c r="X1239" s="78">
        <f t="shared" si="89"/>
        <v>0.18611111111111101</v>
      </c>
    </row>
    <row r="1240" spans="1:24" x14ac:dyDescent="0.3">
      <c r="A1240" s="46" t="s">
        <v>15616</v>
      </c>
      <c r="B1240" s="68" t="s">
        <v>5394</v>
      </c>
      <c r="C1240" s="2" t="s">
        <v>1</v>
      </c>
      <c r="D1240" s="2">
        <v>48</v>
      </c>
      <c r="E1240" s="6">
        <v>26308</v>
      </c>
      <c r="F1240" s="7">
        <v>44123.657083333332</v>
      </c>
      <c r="G1240" s="69" t="s">
        <v>4</v>
      </c>
      <c r="H1240" s="68">
        <v>1542</v>
      </c>
      <c r="I1240" s="93">
        <f t="shared" si="90"/>
        <v>15.575757575757576</v>
      </c>
      <c r="J1240" s="93">
        <v>1.07</v>
      </c>
      <c r="K1240" s="69">
        <v>99</v>
      </c>
      <c r="L1240" s="68">
        <v>516</v>
      </c>
      <c r="M1240" s="93">
        <f t="shared" si="91"/>
        <v>5.2121212121212119</v>
      </c>
      <c r="N1240" s="93">
        <v>0.81200000000000006</v>
      </c>
      <c r="O1240" s="69">
        <v>99</v>
      </c>
      <c r="P1240" s="191">
        <f t="shared" si="92"/>
        <v>2.9883720930232558</v>
      </c>
      <c r="Q1240" s="77" t="s">
        <v>1357</v>
      </c>
      <c r="V1240" s="84">
        <v>0.50972222222222219</v>
      </c>
      <c r="W1240" s="85">
        <v>0.66041666666666665</v>
      </c>
      <c r="X1240" s="78">
        <f t="shared" si="89"/>
        <v>0.15069444444444446</v>
      </c>
    </row>
    <row r="1241" spans="1:24" x14ac:dyDescent="0.3">
      <c r="A1241" s="46" t="s">
        <v>15617</v>
      </c>
      <c r="B1241" s="68" t="s">
        <v>5568</v>
      </c>
      <c r="C1241" s="2" t="s">
        <v>1</v>
      </c>
      <c r="D1241" s="2">
        <v>58</v>
      </c>
      <c r="E1241" s="6">
        <v>22842</v>
      </c>
      <c r="F1241" s="7">
        <v>44124.575069444443</v>
      </c>
      <c r="G1241" s="69" t="s">
        <v>4</v>
      </c>
      <c r="H1241" s="68">
        <v>2608</v>
      </c>
      <c r="I1241" s="93">
        <f t="shared" si="90"/>
        <v>26.343434343434343</v>
      </c>
      <c r="J1241" s="93">
        <v>2.7370000000000001</v>
      </c>
      <c r="K1241" s="69">
        <v>99</v>
      </c>
      <c r="L1241" s="68">
        <v>400</v>
      </c>
      <c r="M1241" s="93">
        <f t="shared" si="91"/>
        <v>4.0404040404040407</v>
      </c>
      <c r="N1241" s="93">
        <v>0.94699999999999995</v>
      </c>
      <c r="O1241" s="69">
        <v>99</v>
      </c>
      <c r="P1241" s="191">
        <f t="shared" si="92"/>
        <v>6.52</v>
      </c>
      <c r="Q1241" s="77" t="s">
        <v>1357</v>
      </c>
      <c r="V1241" s="84">
        <v>0.42638888888888887</v>
      </c>
      <c r="W1241" s="85">
        <v>0.57708333333333328</v>
      </c>
      <c r="X1241" s="78">
        <f t="shared" si="89"/>
        <v>0.15069444444444441</v>
      </c>
    </row>
    <row r="1242" spans="1:24" x14ac:dyDescent="0.3">
      <c r="A1242" s="46" t="s">
        <v>3240</v>
      </c>
      <c r="B1242" s="68" t="s">
        <v>1316</v>
      </c>
      <c r="C1242" s="2" t="s">
        <v>1</v>
      </c>
      <c r="D1242" s="2">
        <v>51</v>
      </c>
      <c r="E1242" s="6">
        <v>25440</v>
      </c>
      <c r="F1242" s="7">
        <v>44124.579108796293</v>
      </c>
      <c r="G1242" s="69" t="s">
        <v>4</v>
      </c>
      <c r="H1242" s="68">
        <v>2738</v>
      </c>
      <c r="I1242" s="93">
        <f t="shared" si="90"/>
        <v>27.38</v>
      </c>
      <c r="J1242" s="93">
        <v>4.0599999999999996</v>
      </c>
      <c r="K1242" s="69">
        <v>100</v>
      </c>
      <c r="L1242" s="68">
        <v>522</v>
      </c>
      <c r="M1242" s="93">
        <f t="shared" si="91"/>
        <v>5.22</v>
      </c>
      <c r="N1242" s="93">
        <v>0.83599999999999997</v>
      </c>
      <c r="O1242" s="69">
        <v>100</v>
      </c>
      <c r="P1242" s="191">
        <f t="shared" si="92"/>
        <v>5.245210727969349</v>
      </c>
      <c r="Q1242" s="77" t="s">
        <v>1357</v>
      </c>
      <c r="V1242" s="84">
        <v>0.45347222222222222</v>
      </c>
      <c r="W1242" s="85">
        <v>0.58958333333333335</v>
      </c>
      <c r="X1242" s="78">
        <f t="shared" si="89"/>
        <v>0.13611111111111113</v>
      </c>
    </row>
    <row r="1243" spans="1:24" x14ac:dyDescent="0.3">
      <c r="A1243" s="46" t="s">
        <v>15618</v>
      </c>
      <c r="B1243" s="68" t="s">
        <v>4941</v>
      </c>
      <c r="C1243" s="2" t="s">
        <v>1</v>
      </c>
      <c r="D1243" s="2">
        <v>51</v>
      </c>
      <c r="E1243" s="6">
        <v>25218</v>
      </c>
      <c r="F1243" s="7">
        <v>44124.603113425925</v>
      </c>
      <c r="G1243" s="69" t="s">
        <v>4</v>
      </c>
      <c r="H1243" s="68">
        <v>3210</v>
      </c>
      <c r="I1243" s="93">
        <f t="shared" si="90"/>
        <v>32.424242424242422</v>
      </c>
      <c r="J1243" s="93">
        <v>2.0459999999999998</v>
      </c>
      <c r="K1243" s="69">
        <v>99</v>
      </c>
      <c r="L1243" s="68">
        <v>590</v>
      </c>
      <c r="M1243" s="93">
        <f t="shared" si="91"/>
        <v>5.9595959595959593</v>
      </c>
      <c r="N1243" s="93">
        <v>0.90300000000000002</v>
      </c>
      <c r="O1243" s="69">
        <v>99</v>
      </c>
      <c r="P1243" s="191">
        <f t="shared" si="92"/>
        <v>5.4406779661016946</v>
      </c>
      <c r="Q1243" s="77" t="s">
        <v>1357</v>
      </c>
      <c r="V1243" s="84">
        <v>0.46597222222222223</v>
      </c>
      <c r="W1243" s="85">
        <v>0.60416666666666663</v>
      </c>
      <c r="X1243" s="78">
        <f t="shared" si="89"/>
        <v>0.1381944444444444</v>
      </c>
    </row>
    <row r="1244" spans="1:24" x14ac:dyDescent="0.3">
      <c r="A1244" s="47" t="s">
        <v>15619</v>
      </c>
      <c r="B1244" s="68" t="s">
        <v>15620</v>
      </c>
      <c r="C1244" s="2" t="s">
        <v>1</v>
      </c>
      <c r="D1244" s="2">
        <v>72</v>
      </c>
      <c r="E1244" s="6">
        <v>17613</v>
      </c>
      <c r="F1244" s="7">
        <v>44124.619201388887</v>
      </c>
      <c r="G1244" s="69" t="s">
        <v>4</v>
      </c>
      <c r="H1244" s="68">
        <v>2768</v>
      </c>
      <c r="I1244" s="93">
        <f t="shared" si="90"/>
        <v>27.959595959595958</v>
      </c>
      <c r="J1244" s="93">
        <v>2.3860000000000001</v>
      </c>
      <c r="K1244" s="69">
        <v>99</v>
      </c>
      <c r="L1244" s="68">
        <v>281</v>
      </c>
      <c r="M1244" s="93">
        <f t="shared" si="91"/>
        <v>2.8383838383838382</v>
      </c>
      <c r="N1244" s="93">
        <v>0.77900000000000003</v>
      </c>
      <c r="O1244" s="69">
        <v>99</v>
      </c>
      <c r="P1244" s="191">
        <f t="shared" si="92"/>
        <v>9.8505338078291818</v>
      </c>
      <c r="Q1244" s="77" t="s">
        <v>1357</v>
      </c>
      <c r="V1244" s="84">
        <v>0.45694444444444443</v>
      </c>
      <c r="W1244" s="85">
        <v>0.63055555555555554</v>
      </c>
      <c r="X1244" s="78">
        <f t="shared" si="89"/>
        <v>0.1736111111111111</v>
      </c>
    </row>
    <row r="1245" spans="1:24" x14ac:dyDescent="0.3">
      <c r="A1245" s="46" t="s">
        <v>15621</v>
      </c>
      <c r="B1245" s="68" t="s">
        <v>15622</v>
      </c>
      <c r="C1245" s="2" t="s">
        <v>6</v>
      </c>
      <c r="D1245" s="2">
        <v>60</v>
      </c>
      <c r="E1245" s="6">
        <v>22102</v>
      </c>
      <c r="F1245" s="7">
        <v>44124.671770833331</v>
      </c>
      <c r="G1245" s="69" t="s">
        <v>4</v>
      </c>
      <c r="H1245" s="68">
        <v>1781</v>
      </c>
      <c r="I1245" s="93">
        <f t="shared" si="90"/>
        <v>17.809999999999999</v>
      </c>
      <c r="J1245" s="93">
        <v>2.577</v>
      </c>
      <c r="K1245" s="69">
        <v>100</v>
      </c>
      <c r="L1245" s="68">
        <v>435</v>
      </c>
      <c r="M1245" s="93">
        <f t="shared" si="91"/>
        <v>4.3499999999999996</v>
      </c>
      <c r="N1245" s="93">
        <v>0.85699999999999998</v>
      </c>
      <c r="O1245" s="69">
        <v>100</v>
      </c>
      <c r="P1245" s="191">
        <f t="shared" si="92"/>
        <v>4.0942528735632182</v>
      </c>
      <c r="Q1245" s="77" t="s">
        <v>1357</v>
      </c>
      <c r="V1245" s="84">
        <v>0.49027777777777781</v>
      </c>
      <c r="W1245" s="85">
        <v>0.6777777777777777</v>
      </c>
      <c r="X1245" s="78">
        <f t="shared" si="89"/>
        <v>0.18749999999999989</v>
      </c>
    </row>
    <row r="1246" spans="1:24" x14ac:dyDescent="0.3">
      <c r="A1246" s="46" t="s">
        <v>15623</v>
      </c>
      <c r="B1246" s="68" t="s">
        <v>7188</v>
      </c>
      <c r="C1246" s="2" t="s">
        <v>1</v>
      </c>
      <c r="D1246" s="2">
        <v>39</v>
      </c>
      <c r="E1246" s="6">
        <v>29863</v>
      </c>
      <c r="F1246" s="7">
        <v>44124.698101851849</v>
      </c>
      <c r="G1246" s="69" t="s">
        <v>4</v>
      </c>
      <c r="H1246" s="68">
        <v>1635</v>
      </c>
      <c r="I1246" s="93">
        <f t="shared" si="90"/>
        <v>16.350000000000001</v>
      </c>
      <c r="J1246" s="93">
        <v>1.7430000000000001</v>
      </c>
      <c r="K1246" s="69">
        <v>100</v>
      </c>
      <c r="L1246" s="68">
        <v>366</v>
      </c>
      <c r="M1246" s="93">
        <f t="shared" si="91"/>
        <v>3.66</v>
      </c>
      <c r="N1246" s="93">
        <v>0.65500000000000003</v>
      </c>
      <c r="O1246" s="69">
        <v>100</v>
      </c>
      <c r="P1246" s="191">
        <f t="shared" si="92"/>
        <v>4.4672131147540988</v>
      </c>
      <c r="Q1246" s="77" t="s">
        <v>1357</v>
      </c>
      <c r="V1246" s="84">
        <v>0.53194444444444444</v>
      </c>
      <c r="W1246" s="85">
        <v>0.70486111111111116</v>
      </c>
      <c r="X1246" s="78">
        <f t="shared" si="89"/>
        <v>0.17291666666666672</v>
      </c>
    </row>
    <row r="1247" spans="1:24" x14ac:dyDescent="0.3">
      <c r="A1247" s="46" t="s">
        <v>15624</v>
      </c>
      <c r="B1247" s="68" t="s">
        <v>13202</v>
      </c>
      <c r="C1247" s="2" t="s">
        <v>1</v>
      </c>
      <c r="D1247" s="2">
        <v>57</v>
      </c>
      <c r="E1247" s="6">
        <v>23072</v>
      </c>
      <c r="F1247" s="7">
        <v>44124.708240740743</v>
      </c>
      <c r="G1247" s="69" t="s">
        <v>4</v>
      </c>
      <c r="H1247" s="68">
        <v>2450</v>
      </c>
      <c r="I1247" s="93">
        <f t="shared" si="90"/>
        <v>24.747474747474747</v>
      </c>
      <c r="J1247" s="93">
        <v>2.1589999999999998</v>
      </c>
      <c r="K1247" s="69">
        <v>99</v>
      </c>
      <c r="L1247" s="68">
        <v>534</v>
      </c>
      <c r="M1247" s="93">
        <f t="shared" si="91"/>
        <v>5.3939393939393936</v>
      </c>
      <c r="N1247" s="93">
        <v>1.077</v>
      </c>
      <c r="O1247" s="69">
        <v>99</v>
      </c>
      <c r="P1247" s="191">
        <f t="shared" si="92"/>
        <v>4.5880149812734086</v>
      </c>
      <c r="Q1247" s="77" t="s">
        <v>1357</v>
      </c>
      <c r="V1247" s="84">
        <v>0.54166666666666663</v>
      </c>
      <c r="W1247" s="85">
        <v>0.71597222222222223</v>
      </c>
      <c r="X1247" s="78">
        <f t="shared" si="89"/>
        <v>0.1743055555555556</v>
      </c>
    </row>
    <row r="1248" spans="1:24" x14ac:dyDescent="0.3">
      <c r="A1248" s="47" t="s">
        <v>15625</v>
      </c>
      <c r="B1248" s="68" t="s">
        <v>5364</v>
      </c>
      <c r="C1248" s="2" t="s">
        <v>6</v>
      </c>
      <c r="D1248" s="2">
        <v>79</v>
      </c>
      <c r="E1248" s="6">
        <v>14986</v>
      </c>
      <c r="F1248" s="7">
        <v>44125.510833333334</v>
      </c>
      <c r="G1248" s="69" t="s">
        <v>4</v>
      </c>
      <c r="H1248" s="68">
        <v>3563</v>
      </c>
      <c r="I1248" s="93">
        <f t="shared" si="90"/>
        <v>35.98989898989899</v>
      </c>
      <c r="J1248" s="93">
        <v>2.27</v>
      </c>
      <c r="K1248" s="69">
        <v>99</v>
      </c>
      <c r="L1248" s="68">
        <v>712</v>
      </c>
      <c r="M1248" s="93">
        <f t="shared" si="91"/>
        <v>7.191919191919192</v>
      </c>
      <c r="N1248" s="93">
        <v>1.1919999999999999</v>
      </c>
      <c r="O1248" s="69">
        <v>99</v>
      </c>
      <c r="P1248" s="191">
        <f t="shared" si="92"/>
        <v>5.0042134831460672</v>
      </c>
      <c r="Q1248" s="77" t="s">
        <v>1357</v>
      </c>
      <c r="V1248" s="84">
        <v>0.37222222222222223</v>
      </c>
      <c r="W1248" s="85">
        <v>0.51736111111111105</v>
      </c>
      <c r="X1248" s="78">
        <f t="shared" si="89"/>
        <v>0.14513888888888882</v>
      </c>
    </row>
    <row r="1249" spans="1:24" x14ac:dyDescent="0.3">
      <c r="A1249" s="47" t="s">
        <v>15626</v>
      </c>
      <c r="B1249" s="68" t="s">
        <v>1253</v>
      </c>
      <c r="C1249" s="2" t="s">
        <v>1</v>
      </c>
      <c r="D1249" s="2">
        <v>67</v>
      </c>
      <c r="E1249" s="6">
        <v>19404</v>
      </c>
      <c r="F1249" s="7">
        <v>44125.57707175926</v>
      </c>
      <c r="G1249" s="69" t="s">
        <v>4</v>
      </c>
      <c r="H1249" s="68">
        <v>3116</v>
      </c>
      <c r="I1249" s="93">
        <f t="shared" si="90"/>
        <v>31.474747474747474</v>
      </c>
      <c r="J1249" s="93">
        <v>3.512</v>
      </c>
      <c r="K1249" s="69">
        <v>99</v>
      </c>
      <c r="L1249" s="68">
        <v>645</v>
      </c>
      <c r="M1249" s="93">
        <f t="shared" si="91"/>
        <v>6.5151515151515156</v>
      </c>
      <c r="N1249" s="93">
        <v>0.96199999999999997</v>
      </c>
      <c r="O1249" s="69">
        <v>99</v>
      </c>
      <c r="P1249" s="191">
        <f t="shared" si="92"/>
        <v>4.8310077519379844</v>
      </c>
      <c r="Q1249" s="77" t="s">
        <v>1357</v>
      </c>
      <c r="V1249" s="84">
        <v>0.4381944444444445</v>
      </c>
      <c r="W1249" s="85">
        <v>0.58333333333333337</v>
      </c>
      <c r="X1249" s="78">
        <f t="shared" si="89"/>
        <v>0.14513888888888887</v>
      </c>
    </row>
    <row r="1250" spans="1:24" x14ac:dyDescent="0.3">
      <c r="A1250" s="47" t="s">
        <v>15627</v>
      </c>
      <c r="B1250" s="68" t="s">
        <v>15628</v>
      </c>
      <c r="C1250" s="2" t="s">
        <v>1</v>
      </c>
      <c r="D1250" s="2">
        <v>76</v>
      </c>
      <c r="E1250" s="6">
        <v>16195</v>
      </c>
      <c r="F1250" s="7">
        <v>44125.601377314815</v>
      </c>
      <c r="G1250" s="69" t="s">
        <v>4</v>
      </c>
      <c r="H1250" s="68">
        <v>2236</v>
      </c>
      <c r="I1250" s="93">
        <f t="shared" si="90"/>
        <v>22.585858585858585</v>
      </c>
      <c r="J1250" s="93">
        <v>1.355</v>
      </c>
      <c r="K1250" s="69">
        <v>99</v>
      </c>
      <c r="L1250" s="68">
        <v>567</v>
      </c>
      <c r="M1250" s="93">
        <f t="shared" si="91"/>
        <v>5.7272727272727275</v>
      </c>
      <c r="N1250" s="93">
        <v>1.413</v>
      </c>
      <c r="O1250" s="69">
        <v>99</v>
      </c>
      <c r="P1250" s="191">
        <f t="shared" si="92"/>
        <v>3.9435626102292765</v>
      </c>
      <c r="Q1250" s="77" t="s">
        <v>1357</v>
      </c>
      <c r="V1250" s="84">
        <v>0.44722222222222219</v>
      </c>
      <c r="W1250" s="85">
        <v>0.60416666666666663</v>
      </c>
      <c r="X1250" s="78">
        <f t="shared" si="89"/>
        <v>0.15694444444444444</v>
      </c>
    </row>
    <row r="1251" spans="1:24" x14ac:dyDescent="0.3">
      <c r="A1251" s="46" t="s">
        <v>5100</v>
      </c>
      <c r="B1251" s="68" t="s">
        <v>5101</v>
      </c>
      <c r="C1251" s="2" t="s">
        <v>1</v>
      </c>
      <c r="D1251" s="2">
        <v>48</v>
      </c>
      <c r="E1251" s="6">
        <v>26587</v>
      </c>
      <c r="F1251" s="7">
        <v>44125.606458333335</v>
      </c>
      <c r="G1251" s="69" t="s">
        <v>4</v>
      </c>
      <c r="H1251" s="68">
        <v>1368</v>
      </c>
      <c r="I1251" s="93">
        <f t="shared" si="90"/>
        <v>13.818181818181818</v>
      </c>
      <c r="J1251" s="93">
        <v>1.7629999999999999</v>
      </c>
      <c r="K1251" s="69">
        <v>99</v>
      </c>
      <c r="L1251" s="68">
        <v>276</v>
      </c>
      <c r="M1251" s="93">
        <f t="shared" si="91"/>
        <v>2.7878787878787881</v>
      </c>
      <c r="N1251" s="93">
        <v>0.57599999999999996</v>
      </c>
      <c r="O1251" s="69">
        <v>99</v>
      </c>
      <c r="P1251" s="191">
        <f t="shared" si="92"/>
        <v>4.9565217391304346</v>
      </c>
      <c r="Q1251" s="77" t="s">
        <v>1357</v>
      </c>
      <c r="V1251" s="84">
        <v>0.4513888888888889</v>
      </c>
      <c r="W1251" s="85">
        <v>0.61736111111111114</v>
      </c>
      <c r="X1251" s="78">
        <f t="shared" si="89"/>
        <v>0.16597222222222224</v>
      </c>
    </row>
    <row r="1252" spans="1:24" x14ac:dyDescent="0.3">
      <c r="A1252" s="47" t="s">
        <v>3594</v>
      </c>
      <c r="B1252" s="68" t="s">
        <v>217</v>
      </c>
      <c r="C1252" s="2" t="s">
        <v>1</v>
      </c>
      <c r="D1252" s="2">
        <v>62</v>
      </c>
      <c r="E1252" s="6">
        <v>21459</v>
      </c>
      <c r="F1252" s="7">
        <v>44125.618171296293</v>
      </c>
      <c r="G1252" s="69" t="s">
        <v>4</v>
      </c>
      <c r="H1252" s="68">
        <v>3666</v>
      </c>
      <c r="I1252" s="93">
        <f t="shared" si="90"/>
        <v>36.659999999999997</v>
      </c>
      <c r="J1252" s="93">
        <v>3.9009999999999998</v>
      </c>
      <c r="K1252" s="69">
        <v>100</v>
      </c>
      <c r="L1252" s="68">
        <v>566</v>
      </c>
      <c r="M1252" s="93">
        <f t="shared" si="91"/>
        <v>5.66</v>
      </c>
      <c r="N1252" s="93">
        <v>0.93400000000000005</v>
      </c>
      <c r="O1252" s="69">
        <v>100</v>
      </c>
      <c r="P1252" s="191">
        <f t="shared" si="92"/>
        <v>6.4770318021201403</v>
      </c>
      <c r="Q1252" s="77" t="s">
        <v>1357</v>
      </c>
      <c r="V1252" s="84">
        <v>0.47222222222222227</v>
      </c>
      <c r="W1252" s="85">
        <v>0.63055555555555554</v>
      </c>
      <c r="X1252" s="78">
        <f t="shared" si="89"/>
        <v>0.15833333333333327</v>
      </c>
    </row>
    <row r="1253" spans="1:24" x14ac:dyDescent="0.3">
      <c r="A1253" s="47" t="s">
        <v>15629</v>
      </c>
      <c r="B1253" s="68" t="s">
        <v>15630</v>
      </c>
      <c r="C1253" s="2" t="s">
        <v>6</v>
      </c>
      <c r="D1253" s="2">
        <v>73</v>
      </c>
      <c r="E1253" s="6">
        <v>17406</v>
      </c>
      <c r="F1253" s="7">
        <v>44125.63076388889</v>
      </c>
      <c r="G1253" s="69" t="s">
        <v>4</v>
      </c>
      <c r="H1253" s="68">
        <v>1400</v>
      </c>
      <c r="I1253" s="93">
        <f t="shared" si="90"/>
        <v>14.141414141414142</v>
      </c>
      <c r="J1253" s="93">
        <v>0.90400000000000003</v>
      </c>
      <c r="K1253" s="69">
        <v>99</v>
      </c>
      <c r="L1253" s="68">
        <v>674</v>
      </c>
      <c r="M1253" s="93">
        <f t="shared" si="91"/>
        <v>6.808080808080808</v>
      </c>
      <c r="N1253" s="93">
        <v>0.92200000000000004</v>
      </c>
      <c r="O1253" s="69">
        <v>99</v>
      </c>
      <c r="P1253" s="191">
        <f t="shared" si="92"/>
        <v>2.0771513353115729</v>
      </c>
      <c r="Q1253" s="77" t="s">
        <v>1357</v>
      </c>
      <c r="V1253" s="84">
        <v>0.5</v>
      </c>
      <c r="W1253" s="85">
        <v>0.65625</v>
      </c>
      <c r="X1253" s="78">
        <f t="shared" ref="X1253:X1316" si="93">W1253-V1253</f>
        <v>0.15625</v>
      </c>
    </row>
    <row r="1254" spans="1:24" x14ac:dyDescent="0.3">
      <c r="A1254" s="47" t="s">
        <v>15631</v>
      </c>
      <c r="B1254" s="68" t="s">
        <v>15632</v>
      </c>
      <c r="C1254" s="2" t="s">
        <v>6</v>
      </c>
      <c r="D1254" s="2">
        <v>70</v>
      </c>
      <c r="E1254" s="6">
        <v>18373</v>
      </c>
      <c r="F1254" s="7">
        <v>44125.659097222226</v>
      </c>
      <c r="G1254" s="69" t="s">
        <v>4</v>
      </c>
      <c r="H1254" s="68">
        <v>1705</v>
      </c>
      <c r="I1254" s="93">
        <f t="shared" si="90"/>
        <v>17.222222222222221</v>
      </c>
      <c r="J1254" s="93">
        <v>1.4470000000000001</v>
      </c>
      <c r="K1254" s="69">
        <v>99</v>
      </c>
      <c r="L1254" s="68">
        <v>597</v>
      </c>
      <c r="M1254" s="93">
        <f t="shared" si="91"/>
        <v>6.0303030303030303</v>
      </c>
      <c r="N1254" s="93">
        <v>0.85099999999999998</v>
      </c>
      <c r="O1254" s="69">
        <v>99</v>
      </c>
      <c r="P1254" s="191">
        <f t="shared" si="92"/>
        <v>2.8559463986599662</v>
      </c>
      <c r="Q1254" s="77" t="s">
        <v>1357</v>
      </c>
      <c r="V1254" s="84">
        <v>0.53333333333333333</v>
      </c>
      <c r="W1254" s="85">
        <v>0.67013888888888884</v>
      </c>
      <c r="X1254" s="78">
        <f t="shared" si="93"/>
        <v>0.13680555555555551</v>
      </c>
    </row>
    <row r="1255" spans="1:24" x14ac:dyDescent="0.3">
      <c r="A1255" s="46" t="s">
        <v>15633</v>
      </c>
      <c r="B1255" s="68" t="s">
        <v>15634</v>
      </c>
      <c r="C1255" s="2" t="s">
        <v>1</v>
      </c>
      <c r="D1255" s="2">
        <v>37</v>
      </c>
      <c r="E1255" s="6">
        <v>30495</v>
      </c>
      <c r="F1255" s="7">
        <v>44126.65960648148</v>
      </c>
      <c r="G1255" s="69" t="s">
        <v>4</v>
      </c>
      <c r="H1255" s="68">
        <v>1007</v>
      </c>
      <c r="I1255" s="93">
        <f t="shared" si="90"/>
        <v>10.171717171717171</v>
      </c>
      <c r="J1255" s="93">
        <v>1.325</v>
      </c>
      <c r="K1255" s="69">
        <v>99</v>
      </c>
      <c r="L1255" s="68">
        <v>241</v>
      </c>
      <c r="M1255" s="93">
        <f t="shared" si="91"/>
        <v>2.4343434343434343</v>
      </c>
      <c r="N1255" s="93">
        <v>0.51800000000000002</v>
      </c>
      <c r="O1255" s="69">
        <v>99</v>
      </c>
      <c r="P1255" s="191">
        <f t="shared" si="92"/>
        <v>4.1784232365145231</v>
      </c>
      <c r="Q1255" s="77" t="s">
        <v>1357</v>
      </c>
      <c r="V1255" s="84">
        <v>0.51180555555555551</v>
      </c>
      <c r="W1255" s="85">
        <v>0.68125000000000002</v>
      </c>
      <c r="X1255" s="78">
        <f t="shared" si="93"/>
        <v>0.16944444444444451</v>
      </c>
    </row>
    <row r="1256" spans="1:24" x14ac:dyDescent="0.3">
      <c r="A1256" s="46" t="s">
        <v>10950</v>
      </c>
      <c r="B1256" s="68" t="s">
        <v>5328</v>
      </c>
      <c r="C1256" s="2" t="s">
        <v>1</v>
      </c>
      <c r="D1256" s="2">
        <v>38</v>
      </c>
      <c r="E1256" s="6">
        <v>30169</v>
      </c>
      <c r="F1256" s="7">
        <v>44127.511458333334</v>
      </c>
      <c r="G1256" s="69" t="s">
        <v>4</v>
      </c>
      <c r="H1256" s="68">
        <v>1736</v>
      </c>
      <c r="I1256" s="93">
        <f t="shared" si="90"/>
        <v>17.36</v>
      </c>
      <c r="J1256" s="93">
        <v>1.2589999999999999</v>
      </c>
      <c r="K1256" s="69">
        <v>100</v>
      </c>
      <c r="L1256" s="68">
        <v>524</v>
      </c>
      <c r="M1256" s="93">
        <f t="shared" si="91"/>
        <v>5.24</v>
      </c>
      <c r="N1256" s="93">
        <v>0.72599999999999998</v>
      </c>
      <c r="O1256" s="69">
        <v>100</v>
      </c>
      <c r="P1256" s="191">
        <f t="shared" si="92"/>
        <v>3.3129770992366412</v>
      </c>
      <c r="Q1256" s="77" t="s">
        <v>1357</v>
      </c>
      <c r="V1256" s="84">
        <v>0.37291666666666662</v>
      </c>
      <c r="W1256" s="85">
        <v>0.51527777777777783</v>
      </c>
      <c r="X1256" s="78">
        <f t="shared" si="93"/>
        <v>0.14236111111111122</v>
      </c>
    </row>
    <row r="1257" spans="1:24" x14ac:dyDescent="0.3">
      <c r="A1257" s="46" t="s">
        <v>15635</v>
      </c>
      <c r="B1257" s="68" t="s">
        <v>9645</v>
      </c>
      <c r="C1257" s="2" t="s">
        <v>1</v>
      </c>
      <c r="D1257" s="2">
        <v>43</v>
      </c>
      <c r="E1257" s="6">
        <v>28222</v>
      </c>
      <c r="F1257" s="7">
        <v>44127.572939814818</v>
      </c>
      <c r="G1257" s="69" t="s">
        <v>4</v>
      </c>
      <c r="H1257" s="68">
        <v>2070</v>
      </c>
      <c r="I1257" s="93">
        <f t="shared" si="90"/>
        <v>20.7</v>
      </c>
      <c r="J1257" s="93">
        <v>2.0720000000000001</v>
      </c>
      <c r="K1257" s="69">
        <v>100</v>
      </c>
      <c r="L1257" s="68">
        <v>565</v>
      </c>
      <c r="M1257" s="93">
        <f t="shared" si="91"/>
        <v>5.65</v>
      </c>
      <c r="N1257" s="93">
        <v>0.86899999999999999</v>
      </c>
      <c r="O1257" s="69">
        <v>100</v>
      </c>
      <c r="P1257" s="191">
        <f t="shared" si="92"/>
        <v>3.6637168141592915</v>
      </c>
      <c r="Q1257" s="77" t="s">
        <v>1357</v>
      </c>
      <c r="V1257" s="84">
        <v>0.44097222222222227</v>
      </c>
      <c r="W1257" s="85">
        <v>0.58124999999999993</v>
      </c>
      <c r="X1257" s="78">
        <f t="shared" si="93"/>
        <v>0.14027777777777767</v>
      </c>
    </row>
    <row r="1258" spans="1:24" x14ac:dyDescent="0.3">
      <c r="A1258" s="46" t="s">
        <v>12823</v>
      </c>
      <c r="B1258" s="68" t="s">
        <v>7586</v>
      </c>
      <c r="C1258" s="2" t="s">
        <v>1</v>
      </c>
      <c r="D1258" s="2">
        <v>38</v>
      </c>
      <c r="E1258" s="6">
        <v>29983</v>
      </c>
      <c r="F1258" s="7">
        <v>44127.581331018519</v>
      </c>
      <c r="G1258" s="69" t="s">
        <v>4</v>
      </c>
      <c r="H1258" s="68">
        <v>1011</v>
      </c>
      <c r="I1258" s="93">
        <f t="shared" si="90"/>
        <v>10.212121212121213</v>
      </c>
      <c r="J1258" s="93">
        <v>1.145</v>
      </c>
      <c r="K1258" s="69">
        <v>99</v>
      </c>
      <c r="L1258" s="68">
        <v>387</v>
      </c>
      <c r="M1258" s="93">
        <f t="shared" si="91"/>
        <v>3.9090909090909092</v>
      </c>
      <c r="N1258" s="93">
        <v>0.64</v>
      </c>
      <c r="O1258" s="69">
        <v>99</v>
      </c>
      <c r="P1258" s="191">
        <f t="shared" si="92"/>
        <v>2.612403100775194</v>
      </c>
      <c r="Q1258" s="77" t="s">
        <v>1357</v>
      </c>
      <c r="V1258" s="84">
        <v>0.45347222222222222</v>
      </c>
      <c r="W1258" s="85">
        <v>0.59375</v>
      </c>
      <c r="X1258" s="78">
        <f t="shared" si="93"/>
        <v>0.14027777777777778</v>
      </c>
    </row>
    <row r="1259" spans="1:24" x14ac:dyDescent="0.3">
      <c r="A1259" s="47" t="s">
        <v>15636</v>
      </c>
      <c r="B1259" s="68" t="s">
        <v>15637</v>
      </c>
      <c r="C1259" s="2" t="s">
        <v>6</v>
      </c>
      <c r="D1259" s="2">
        <v>68</v>
      </c>
      <c r="E1259" s="6">
        <v>19147</v>
      </c>
      <c r="F1259" s="7">
        <v>44127.602465277778</v>
      </c>
      <c r="G1259" s="69" t="s">
        <v>4</v>
      </c>
      <c r="H1259" s="68">
        <v>2187</v>
      </c>
      <c r="I1259" s="93">
        <f t="shared" si="90"/>
        <v>21.87</v>
      </c>
      <c r="J1259" s="93">
        <v>1.5549999999999999</v>
      </c>
      <c r="K1259" s="69">
        <v>100</v>
      </c>
      <c r="L1259" s="68">
        <v>867</v>
      </c>
      <c r="M1259" s="93">
        <f t="shared" si="91"/>
        <v>8.67</v>
      </c>
      <c r="N1259" s="93">
        <v>1.016</v>
      </c>
      <c r="O1259" s="69">
        <v>100</v>
      </c>
      <c r="P1259" s="191">
        <f t="shared" si="92"/>
        <v>2.5224913494809691</v>
      </c>
      <c r="Q1259" s="77" t="s">
        <v>1357</v>
      </c>
      <c r="V1259" s="84">
        <v>0.48333333333333334</v>
      </c>
      <c r="W1259" s="85">
        <v>0.62847222222222221</v>
      </c>
      <c r="X1259" s="78">
        <f t="shared" si="93"/>
        <v>0.14513888888888887</v>
      </c>
    </row>
    <row r="1260" spans="1:24" x14ac:dyDescent="0.3">
      <c r="A1260" s="47" t="s">
        <v>5176</v>
      </c>
      <c r="B1260" s="68" t="s">
        <v>5177</v>
      </c>
      <c r="C1260" s="2" t="s">
        <v>1</v>
      </c>
      <c r="D1260" s="2">
        <v>62</v>
      </c>
      <c r="E1260" s="6">
        <v>21303</v>
      </c>
      <c r="F1260" s="7">
        <v>44127.635081018518</v>
      </c>
      <c r="G1260" s="69" t="s">
        <v>4</v>
      </c>
      <c r="H1260" s="68">
        <v>3230</v>
      </c>
      <c r="I1260" s="93">
        <f t="shared" si="90"/>
        <v>32.626262626262623</v>
      </c>
      <c r="J1260" s="93">
        <v>4.2249999999999996</v>
      </c>
      <c r="K1260" s="69">
        <v>99</v>
      </c>
      <c r="L1260" s="68">
        <v>512</v>
      </c>
      <c r="M1260" s="93">
        <f t="shared" si="91"/>
        <v>5.1717171717171722</v>
      </c>
      <c r="N1260" s="93">
        <v>0.83299999999999996</v>
      </c>
      <c r="O1260" s="69">
        <v>99</v>
      </c>
      <c r="P1260" s="191">
        <f t="shared" si="92"/>
        <v>6.3085937499999991</v>
      </c>
      <c r="Q1260" s="77" t="s">
        <v>1357</v>
      </c>
      <c r="V1260" s="84">
        <v>0.49791666666666662</v>
      </c>
      <c r="W1260" s="85">
        <v>0.65277777777777779</v>
      </c>
      <c r="X1260" s="78">
        <f t="shared" si="93"/>
        <v>0.15486111111111117</v>
      </c>
    </row>
    <row r="1261" spans="1:24" x14ac:dyDescent="0.3">
      <c r="A1261" s="46" t="s">
        <v>4025</v>
      </c>
      <c r="B1261" s="68" t="s">
        <v>289</v>
      </c>
      <c r="C1261" s="2" t="s">
        <v>1</v>
      </c>
      <c r="D1261" s="2">
        <v>60</v>
      </c>
      <c r="E1261" s="6">
        <v>22143</v>
      </c>
      <c r="F1261" s="7">
        <v>44130.573935185188</v>
      </c>
      <c r="G1261" s="69" t="s">
        <v>4</v>
      </c>
      <c r="H1261" s="68">
        <v>2113</v>
      </c>
      <c r="I1261" s="93">
        <f t="shared" si="90"/>
        <v>21.343434343434343</v>
      </c>
      <c r="J1261" s="93">
        <v>1.423</v>
      </c>
      <c r="K1261" s="69">
        <v>99</v>
      </c>
      <c r="L1261" s="68">
        <v>577</v>
      </c>
      <c r="M1261" s="93">
        <f t="shared" si="91"/>
        <v>5.8282828282828278</v>
      </c>
      <c r="N1261" s="93">
        <v>0.77</v>
      </c>
      <c r="O1261" s="69">
        <v>99</v>
      </c>
      <c r="P1261" s="191">
        <f t="shared" si="92"/>
        <v>3.662045060658579</v>
      </c>
      <c r="Q1261" s="77" t="s">
        <v>1357</v>
      </c>
      <c r="V1261" s="84">
        <v>0.43263888888888885</v>
      </c>
      <c r="W1261" s="85">
        <v>0.58333333333333337</v>
      </c>
      <c r="X1261" s="78">
        <f t="shared" si="93"/>
        <v>0.15069444444444452</v>
      </c>
    </row>
    <row r="1262" spans="1:24" x14ac:dyDescent="0.3">
      <c r="A1262" s="46" t="s">
        <v>15638</v>
      </c>
      <c r="B1262" s="68" t="s">
        <v>639</v>
      </c>
      <c r="C1262" s="2" t="s">
        <v>1</v>
      </c>
      <c r="D1262" s="2">
        <v>54</v>
      </c>
      <c r="E1262" s="6">
        <v>24183</v>
      </c>
      <c r="F1262" s="7">
        <v>44130.585787037038</v>
      </c>
      <c r="G1262" s="69" t="s">
        <v>4</v>
      </c>
      <c r="H1262" s="68">
        <v>2136</v>
      </c>
      <c r="I1262" s="93">
        <f t="shared" si="90"/>
        <v>21.575757575757574</v>
      </c>
      <c r="J1262" s="93">
        <v>2.1949999999999998</v>
      </c>
      <c r="K1262" s="69">
        <v>99</v>
      </c>
      <c r="L1262" s="68">
        <v>651</v>
      </c>
      <c r="M1262" s="93">
        <f t="shared" si="91"/>
        <v>6.5757575757575761</v>
      </c>
      <c r="N1262" s="93">
        <v>0.89300000000000002</v>
      </c>
      <c r="O1262" s="69">
        <v>99</v>
      </c>
      <c r="P1262" s="191">
        <f t="shared" si="92"/>
        <v>3.2811059907834097</v>
      </c>
      <c r="Q1262" s="77" t="s">
        <v>1357</v>
      </c>
      <c r="V1262" s="84">
        <v>0.44375000000000003</v>
      </c>
      <c r="W1262" s="85">
        <v>0.59375</v>
      </c>
      <c r="X1262" s="78">
        <f t="shared" si="93"/>
        <v>0.14999999999999997</v>
      </c>
    </row>
    <row r="1263" spans="1:24" x14ac:dyDescent="0.3">
      <c r="A1263" s="46" t="s">
        <v>15639</v>
      </c>
      <c r="B1263" s="68" t="s">
        <v>1417</v>
      </c>
      <c r="C1263" s="2" t="s">
        <v>1</v>
      </c>
      <c r="D1263" s="2">
        <v>53</v>
      </c>
      <c r="E1263" s="6">
        <v>24559</v>
      </c>
      <c r="F1263" s="7">
        <v>44130.60224537037</v>
      </c>
      <c r="G1263" s="69" t="s">
        <v>4</v>
      </c>
      <c r="H1263" s="68">
        <v>2355</v>
      </c>
      <c r="I1263" s="93">
        <f t="shared" si="90"/>
        <v>23.787878787878789</v>
      </c>
      <c r="J1263" s="93">
        <v>2.4510000000000001</v>
      </c>
      <c r="K1263" s="69">
        <v>99</v>
      </c>
      <c r="L1263" s="68">
        <v>494</v>
      </c>
      <c r="M1263" s="93">
        <f t="shared" si="91"/>
        <v>4.9898989898989896</v>
      </c>
      <c r="N1263" s="93">
        <v>0.66200000000000003</v>
      </c>
      <c r="O1263" s="69">
        <v>99</v>
      </c>
      <c r="P1263" s="191">
        <f t="shared" si="92"/>
        <v>4.7672064777327936</v>
      </c>
      <c r="Q1263" s="77" t="s">
        <v>1357</v>
      </c>
      <c r="V1263" s="84">
        <v>0.46319444444444446</v>
      </c>
      <c r="W1263" s="85">
        <v>0.60833333333333328</v>
      </c>
      <c r="X1263" s="78">
        <f t="shared" si="93"/>
        <v>0.14513888888888882</v>
      </c>
    </row>
    <row r="1264" spans="1:24" x14ac:dyDescent="0.3">
      <c r="A1264" s="46" t="s">
        <v>9044</v>
      </c>
      <c r="B1264" s="68" t="s">
        <v>9045</v>
      </c>
      <c r="C1264" s="2" t="s">
        <v>1</v>
      </c>
      <c r="D1264" s="2">
        <v>46</v>
      </c>
      <c r="E1264" s="6">
        <v>27291</v>
      </c>
      <c r="F1264" s="7">
        <v>44130.609085648146</v>
      </c>
      <c r="G1264" s="69" t="s">
        <v>4</v>
      </c>
      <c r="H1264" s="68">
        <v>2111</v>
      </c>
      <c r="I1264" s="93">
        <f t="shared" si="90"/>
        <v>21.323232323232322</v>
      </c>
      <c r="J1264" s="93">
        <v>1.8</v>
      </c>
      <c r="K1264" s="69">
        <v>99</v>
      </c>
      <c r="L1264" s="68">
        <v>455</v>
      </c>
      <c r="M1264" s="93">
        <f t="shared" si="91"/>
        <v>4.595959595959596</v>
      </c>
      <c r="N1264" s="93">
        <v>0.94699999999999995</v>
      </c>
      <c r="O1264" s="69">
        <v>99</v>
      </c>
      <c r="P1264" s="191">
        <f t="shared" si="92"/>
        <v>4.6395604395604391</v>
      </c>
      <c r="Q1264" s="77" t="s">
        <v>1357</v>
      </c>
      <c r="V1264" s="84">
        <v>0.4826388888888889</v>
      </c>
      <c r="W1264" s="85">
        <v>0.625</v>
      </c>
      <c r="X1264" s="78">
        <f t="shared" si="93"/>
        <v>0.1423611111111111</v>
      </c>
    </row>
    <row r="1265" spans="1:24" x14ac:dyDescent="0.3">
      <c r="A1265" s="46" t="s">
        <v>3582</v>
      </c>
      <c r="B1265" s="68" t="s">
        <v>180</v>
      </c>
      <c r="C1265" s="2" t="s">
        <v>1</v>
      </c>
      <c r="D1265" s="2">
        <v>47</v>
      </c>
      <c r="E1265" s="6">
        <v>26821</v>
      </c>
      <c r="F1265" s="7">
        <v>44130.636030092595</v>
      </c>
      <c r="G1265" s="69" t="s">
        <v>4</v>
      </c>
      <c r="H1265" s="68">
        <v>2512</v>
      </c>
      <c r="I1265" s="93">
        <f t="shared" si="90"/>
        <v>25.373737373737374</v>
      </c>
      <c r="J1265" s="93">
        <v>2.0030000000000001</v>
      </c>
      <c r="K1265" s="69">
        <v>99</v>
      </c>
      <c r="L1265" s="68">
        <v>470</v>
      </c>
      <c r="M1265" s="93">
        <f t="shared" si="91"/>
        <v>4.7474747474747474</v>
      </c>
      <c r="N1265" s="93">
        <v>0.64400000000000002</v>
      </c>
      <c r="O1265" s="69">
        <v>99</v>
      </c>
      <c r="P1265" s="191">
        <f t="shared" si="92"/>
        <v>5.3446808510638295</v>
      </c>
      <c r="Q1265" s="77" t="s">
        <v>1357</v>
      </c>
      <c r="V1265" s="84">
        <v>0.49236111111111108</v>
      </c>
      <c r="W1265" s="85">
        <v>0.64374999999999993</v>
      </c>
      <c r="X1265" s="78">
        <f t="shared" si="93"/>
        <v>0.15138888888888885</v>
      </c>
    </row>
    <row r="1266" spans="1:24" x14ac:dyDescent="0.3">
      <c r="A1266" s="46" t="s">
        <v>15640</v>
      </c>
      <c r="B1266" s="68" t="s">
        <v>15641</v>
      </c>
      <c r="C1266" s="2" t="s">
        <v>1</v>
      </c>
      <c r="D1266" s="2">
        <v>15</v>
      </c>
      <c r="E1266" s="6">
        <v>38518</v>
      </c>
      <c r="F1266" s="7">
        <v>44130.656770833331</v>
      </c>
      <c r="G1266" s="69" t="s">
        <v>4</v>
      </c>
      <c r="H1266" s="68">
        <v>767</v>
      </c>
      <c r="I1266" s="93">
        <f t="shared" si="90"/>
        <v>7.7474747474747474</v>
      </c>
      <c r="J1266" s="93">
        <v>0.90700000000000003</v>
      </c>
      <c r="K1266" s="69">
        <v>99</v>
      </c>
      <c r="L1266" s="68">
        <v>245</v>
      </c>
      <c r="M1266" s="93">
        <f t="shared" si="91"/>
        <v>2.4747474747474749</v>
      </c>
      <c r="N1266" s="93">
        <v>0.59499999999999997</v>
      </c>
      <c r="O1266" s="69">
        <v>99</v>
      </c>
      <c r="P1266" s="191">
        <f t="shared" si="92"/>
        <v>3.130612244897959</v>
      </c>
      <c r="Q1266" s="77" t="s">
        <v>1357</v>
      </c>
      <c r="V1266" s="84">
        <v>0.5083333333333333</v>
      </c>
      <c r="W1266" s="85">
        <v>0.67361111111111116</v>
      </c>
      <c r="X1266" s="78">
        <f t="shared" si="93"/>
        <v>0.16527777777777786</v>
      </c>
    </row>
    <row r="1267" spans="1:24" x14ac:dyDescent="0.3">
      <c r="A1267" s="47" t="s">
        <v>15642</v>
      </c>
      <c r="B1267" s="68" t="s">
        <v>15643</v>
      </c>
      <c r="C1267" s="2" t="s">
        <v>6</v>
      </c>
      <c r="D1267" s="2">
        <v>84</v>
      </c>
      <c r="E1267" s="6">
        <v>13257</v>
      </c>
      <c r="F1267" s="7">
        <v>44130.68472222222</v>
      </c>
      <c r="G1267" s="69" t="s">
        <v>4</v>
      </c>
      <c r="H1267" s="68">
        <v>2786</v>
      </c>
      <c r="I1267" s="93">
        <f t="shared" si="90"/>
        <v>27.86</v>
      </c>
      <c r="J1267" s="93">
        <v>1.4139999999999999</v>
      </c>
      <c r="K1267" s="69">
        <v>100</v>
      </c>
      <c r="L1267" s="68">
        <v>1498</v>
      </c>
      <c r="M1267" s="93">
        <f t="shared" si="91"/>
        <v>14.98</v>
      </c>
      <c r="N1267" s="93">
        <v>1.504</v>
      </c>
      <c r="O1267" s="69">
        <v>100</v>
      </c>
      <c r="P1267" s="191">
        <f t="shared" si="92"/>
        <v>1.8598130841121494</v>
      </c>
      <c r="Q1267" s="77" t="s">
        <v>1357</v>
      </c>
      <c r="V1267" s="84">
        <v>0.53888888888888886</v>
      </c>
      <c r="W1267" s="85">
        <v>0.6875</v>
      </c>
      <c r="X1267" s="78">
        <f t="shared" si="93"/>
        <v>0.14861111111111114</v>
      </c>
    </row>
    <row r="1268" spans="1:24" x14ac:dyDescent="0.3">
      <c r="A1268" s="46" t="s">
        <v>3944</v>
      </c>
      <c r="B1268" s="68" t="s">
        <v>1305</v>
      </c>
      <c r="C1268" s="2" t="s">
        <v>1</v>
      </c>
      <c r="D1268" s="2">
        <v>60</v>
      </c>
      <c r="E1268" s="6">
        <v>21932</v>
      </c>
      <c r="F1268" s="7">
        <v>44131.511805555558</v>
      </c>
      <c r="G1268" s="69" t="s">
        <v>4</v>
      </c>
      <c r="H1268" s="68">
        <v>3203</v>
      </c>
      <c r="I1268" s="93">
        <f t="shared" si="90"/>
        <v>32.353535353535356</v>
      </c>
      <c r="J1268" s="93">
        <v>2.0070000000000001</v>
      </c>
      <c r="K1268" s="69">
        <v>99</v>
      </c>
      <c r="L1268" s="68">
        <v>843</v>
      </c>
      <c r="M1268" s="93">
        <f t="shared" si="91"/>
        <v>8.5151515151515156</v>
      </c>
      <c r="N1268" s="93">
        <v>1.3120000000000001</v>
      </c>
      <c r="O1268" s="69">
        <v>99</v>
      </c>
      <c r="P1268" s="191">
        <f t="shared" si="92"/>
        <v>3.799525504151839</v>
      </c>
      <c r="Q1268" s="77" t="s">
        <v>1357</v>
      </c>
      <c r="V1268" s="84">
        <v>0.38819444444444445</v>
      </c>
      <c r="W1268" s="85">
        <v>0.51736111111111105</v>
      </c>
      <c r="X1268" s="78">
        <f t="shared" si="93"/>
        <v>0.1291666666666666</v>
      </c>
    </row>
    <row r="1269" spans="1:24" x14ac:dyDescent="0.3">
      <c r="A1269" s="46" t="s">
        <v>15644</v>
      </c>
      <c r="B1269" s="68" t="s">
        <v>1081</v>
      </c>
      <c r="C1269" s="2" t="s">
        <v>1</v>
      </c>
      <c r="D1269" s="2">
        <v>52</v>
      </c>
      <c r="E1269" s="6">
        <v>24777</v>
      </c>
      <c r="F1269" s="7">
        <v>44131.524976851855</v>
      </c>
      <c r="G1269" s="69" t="s">
        <v>4</v>
      </c>
      <c r="H1269" s="68">
        <v>2537</v>
      </c>
      <c r="I1269" s="93">
        <f t="shared" si="90"/>
        <v>25.37</v>
      </c>
      <c r="J1269" s="93">
        <v>1.7729999999999999</v>
      </c>
      <c r="K1269" s="69">
        <v>100</v>
      </c>
      <c r="L1269" s="68">
        <v>746</v>
      </c>
      <c r="M1269" s="93">
        <f t="shared" si="91"/>
        <v>7.46</v>
      </c>
      <c r="N1269" s="93">
        <v>1.2509999999999999</v>
      </c>
      <c r="O1269" s="69">
        <v>100</v>
      </c>
      <c r="P1269" s="191">
        <f t="shared" si="92"/>
        <v>3.4008042895442361</v>
      </c>
      <c r="Q1269" s="77" t="s">
        <v>1357</v>
      </c>
      <c r="V1269" s="84">
        <v>0.40902777777777777</v>
      </c>
      <c r="W1269" s="85">
        <v>0.53194444444444444</v>
      </c>
      <c r="X1269" s="78">
        <f t="shared" si="93"/>
        <v>0.12291666666666667</v>
      </c>
    </row>
    <row r="1270" spans="1:24" x14ac:dyDescent="0.3">
      <c r="A1270" s="47" t="s">
        <v>15645</v>
      </c>
      <c r="B1270" s="68" t="s">
        <v>1342</v>
      </c>
      <c r="C1270" s="2" t="s">
        <v>1</v>
      </c>
      <c r="D1270" s="2">
        <v>75</v>
      </c>
      <c r="E1270" s="6">
        <v>16669</v>
      </c>
      <c r="F1270" s="7">
        <v>44131.542928240742</v>
      </c>
      <c r="G1270" s="69" t="s">
        <v>4</v>
      </c>
      <c r="H1270" s="68">
        <v>2047</v>
      </c>
      <c r="I1270" s="93">
        <f t="shared" si="90"/>
        <v>20.676767676767678</v>
      </c>
      <c r="J1270" s="93">
        <v>1.177</v>
      </c>
      <c r="K1270" s="69">
        <v>99</v>
      </c>
      <c r="L1270" s="68">
        <v>516</v>
      </c>
      <c r="M1270" s="93">
        <f t="shared" si="91"/>
        <v>5.2121212121212119</v>
      </c>
      <c r="N1270" s="93">
        <v>0.57599999999999996</v>
      </c>
      <c r="O1270" s="69">
        <v>99</v>
      </c>
      <c r="P1270" s="191">
        <f t="shared" si="92"/>
        <v>3.9670542635658919</v>
      </c>
      <c r="Q1270" s="77" t="s">
        <v>1357</v>
      </c>
      <c r="V1270" s="84">
        <v>0.42499999999999999</v>
      </c>
      <c r="W1270" s="85">
        <v>0.5625</v>
      </c>
      <c r="X1270" s="78">
        <f t="shared" si="93"/>
        <v>0.13750000000000001</v>
      </c>
    </row>
    <row r="1271" spans="1:24" x14ac:dyDescent="0.3">
      <c r="A1271" s="46" t="s">
        <v>4733</v>
      </c>
      <c r="B1271" s="68" t="s">
        <v>4734</v>
      </c>
      <c r="C1271" s="2" t="s">
        <v>1</v>
      </c>
      <c r="D1271" s="2">
        <v>45</v>
      </c>
      <c r="E1271" s="6">
        <v>27482</v>
      </c>
      <c r="F1271" s="7">
        <v>44131.564467592594</v>
      </c>
      <c r="G1271" s="69" t="s">
        <v>4</v>
      </c>
      <c r="H1271" s="68">
        <v>2258</v>
      </c>
      <c r="I1271" s="93">
        <f t="shared" si="90"/>
        <v>22.80808080808081</v>
      </c>
      <c r="J1271" s="93">
        <v>2.3199999999999998</v>
      </c>
      <c r="K1271" s="69">
        <v>99</v>
      </c>
      <c r="L1271" s="68">
        <v>579</v>
      </c>
      <c r="M1271" s="93">
        <f t="shared" si="91"/>
        <v>5.8484848484848486</v>
      </c>
      <c r="N1271" s="93">
        <v>0.86099999999999999</v>
      </c>
      <c r="O1271" s="69">
        <v>99</v>
      </c>
      <c r="P1271" s="191">
        <f t="shared" si="92"/>
        <v>3.8998272884283249</v>
      </c>
      <c r="Q1271" s="77" t="s">
        <v>1357</v>
      </c>
      <c r="V1271" s="84">
        <v>0.4381944444444445</v>
      </c>
      <c r="W1271" s="85">
        <v>0.58333333333333337</v>
      </c>
      <c r="X1271" s="78">
        <f t="shared" si="93"/>
        <v>0.14513888888888887</v>
      </c>
    </row>
    <row r="1272" spans="1:24" x14ac:dyDescent="0.3">
      <c r="A1272" s="46" t="s">
        <v>3575</v>
      </c>
      <c r="B1272" s="68" t="s">
        <v>154</v>
      </c>
      <c r="C1272" s="2" t="s">
        <v>1</v>
      </c>
      <c r="D1272" s="2">
        <v>45</v>
      </c>
      <c r="E1272" s="6">
        <v>27484</v>
      </c>
      <c r="F1272" s="7">
        <v>44131.580381944441</v>
      </c>
      <c r="G1272" s="69" t="s">
        <v>4</v>
      </c>
      <c r="H1272" s="68">
        <v>2133</v>
      </c>
      <c r="I1272" s="93">
        <f t="shared" si="90"/>
        <v>21.33</v>
      </c>
      <c r="J1272" s="93">
        <v>2.387</v>
      </c>
      <c r="K1272" s="69">
        <v>100</v>
      </c>
      <c r="L1272" s="68">
        <v>575</v>
      </c>
      <c r="M1272" s="93">
        <f t="shared" si="91"/>
        <v>5.75</v>
      </c>
      <c r="N1272" s="93">
        <v>0.77</v>
      </c>
      <c r="O1272" s="69">
        <v>100</v>
      </c>
      <c r="P1272" s="191">
        <f t="shared" si="92"/>
        <v>3.7095652173913041</v>
      </c>
      <c r="Q1272" s="77" t="s">
        <v>1357</v>
      </c>
      <c r="V1272" s="84">
        <v>0.45763888888888887</v>
      </c>
      <c r="W1272" s="85">
        <v>0.59583333333333333</v>
      </c>
      <c r="X1272" s="78">
        <f t="shared" si="93"/>
        <v>0.13819444444444445</v>
      </c>
    </row>
    <row r="1273" spans="1:24" x14ac:dyDescent="0.3">
      <c r="A1273" s="46" t="s">
        <v>15646</v>
      </c>
      <c r="B1273" s="68" t="s">
        <v>15647</v>
      </c>
      <c r="C1273" s="2" t="s">
        <v>6</v>
      </c>
      <c r="D1273" s="2">
        <v>31</v>
      </c>
      <c r="E1273" s="6">
        <v>32652</v>
      </c>
      <c r="F1273" s="7">
        <v>44131.597326388888</v>
      </c>
      <c r="G1273" s="69" t="s">
        <v>4</v>
      </c>
      <c r="H1273" s="68">
        <v>1078</v>
      </c>
      <c r="I1273" s="93">
        <f t="shared" si="90"/>
        <v>10.78</v>
      </c>
      <c r="J1273" s="93">
        <v>1.06</v>
      </c>
      <c r="K1273" s="69">
        <v>100</v>
      </c>
      <c r="L1273" s="68">
        <v>413</v>
      </c>
      <c r="M1273" s="93">
        <f t="shared" si="91"/>
        <v>4.13</v>
      </c>
      <c r="N1273" s="93">
        <v>0.872</v>
      </c>
      <c r="O1273" s="69">
        <v>100</v>
      </c>
      <c r="P1273" s="191">
        <f t="shared" si="92"/>
        <v>2.6101694915254234</v>
      </c>
      <c r="Q1273" s="77" t="s">
        <v>1357</v>
      </c>
      <c r="V1273" s="84">
        <v>0.47013888888888888</v>
      </c>
      <c r="W1273" s="85">
        <v>0.61805555555555558</v>
      </c>
      <c r="X1273" s="78">
        <f t="shared" si="93"/>
        <v>0.1479166666666667</v>
      </c>
    </row>
    <row r="1274" spans="1:24" x14ac:dyDescent="0.3">
      <c r="A1274" s="47" t="s">
        <v>15648</v>
      </c>
      <c r="B1274" s="68" t="s">
        <v>15649</v>
      </c>
      <c r="C1274" s="2" t="s">
        <v>6</v>
      </c>
      <c r="D1274" s="2">
        <v>72</v>
      </c>
      <c r="E1274" s="6">
        <v>17521</v>
      </c>
      <c r="F1274" s="7">
        <v>44131.619386574072</v>
      </c>
      <c r="G1274" s="69" t="s">
        <v>4</v>
      </c>
      <c r="H1274" s="68">
        <v>1581</v>
      </c>
      <c r="I1274" s="93">
        <f t="shared" si="90"/>
        <v>15.81</v>
      </c>
      <c r="J1274" s="93">
        <v>1.835</v>
      </c>
      <c r="K1274" s="69">
        <v>100</v>
      </c>
      <c r="L1274" s="68">
        <v>719</v>
      </c>
      <c r="M1274" s="93">
        <f t="shared" si="91"/>
        <v>7.19</v>
      </c>
      <c r="N1274" s="93">
        <v>0.78700000000000003</v>
      </c>
      <c r="O1274" s="69">
        <v>100</v>
      </c>
      <c r="P1274" s="191">
        <f t="shared" si="92"/>
        <v>2.1988873435326841</v>
      </c>
      <c r="Q1274" s="77" t="s">
        <v>1357</v>
      </c>
      <c r="V1274" s="84">
        <v>0.47500000000000003</v>
      </c>
      <c r="W1274" s="85">
        <v>0.63611111111111118</v>
      </c>
      <c r="X1274" s="78">
        <f t="shared" si="93"/>
        <v>0.16111111111111115</v>
      </c>
    </row>
    <row r="1275" spans="1:24" x14ac:dyDescent="0.3">
      <c r="A1275" s="46" t="s">
        <v>15650</v>
      </c>
      <c r="B1275" s="68" t="s">
        <v>15651</v>
      </c>
      <c r="C1275" s="2" t="s">
        <v>1</v>
      </c>
      <c r="D1275" s="2">
        <v>58</v>
      </c>
      <c r="E1275" s="6">
        <v>22744</v>
      </c>
      <c r="F1275" s="7">
        <v>44132.513182870367</v>
      </c>
      <c r="G1275" s="69" t="s">
        <v>4</v>
      </c>
      <c r="H1275" s="68">
        <v>1833</v>
      </c>
      <c r="I1275" s="93">
        <f t="shared" si="90"/>
        <v>18.515151515151516</v>
      </c>
      <c r="J1275" s="93">
        <v>1.508</v>
      </c>
      <c r="K1275" s="69">
        <v>99</v>
      </c>
      <c r="L1275" s="68">
        <v>431</v>
      </c>
      <c r="M1275" s="93">
        <f t="shared" si="91"/>
        <v>4.3535353535353538</v>
      </c>
      <c r="N1275" s="93">
        <v>0.67500000000000004</v>
      </c>
      <c r="O1275" s="69">
        <v>99</v>
      </c>
      <c r="P1275" s="191">
        <f t="shared" si="92"/>
        <v>4.2529002320185612</v>
      </c>
      <c r="Q1275" s="77" t="s">
        <v>1357</v>
      </c>
      <c r="V1275" s="84">
        <v>0.37847222222222227</v>
      </c>
      <c r="W1275" s="85">
        <v>0.51736111111111105</v>
      </c>
      <c r="X1275" s="78">
        <f t="shared" si="93"/>
        <v>0.13888888888888878</v>
      </c>
    </row>
    <row r="1276" spans="1:24" x14ac:dyDescent="0.3">
      <c r="A1276" s="46" t="s">
        <v>5224</v>
      </c>
      <c r="B1276" s="68" t="s">
        <v>5225</v>
      </c>
      <c r="C1276" s="2" t="s">
        <v>1</v>
      </c>
      <c r="D1276" s="2">
        <v>40</v>
      </c>
      <c r="E1276" s="6">
        <v>29295</v>
      </c>
      <c r="F1276" s="7">
        <v>44132.577557870369</v>
      </c>
      <c r="G1276" s="69" t="s">
        <v>4</v>
      </c>
      <c r="H1276" s="68">
        <v>1496</v>
      </c>
      <c r="I1276" s="93">
        <f t="shared" si="90"/>
        <v>15.111111111111111</v>
      </c>
      <c r="J1276" s="93">
        <v>1.2609999999999999</v>
      </c>
      <c r="K1276" s="69">
        <v>99</v>
      </c>
      <c r="L1276" s="68">
        <v>490</v>
      </c>
      <c r="M1276" s="93">
        <f t="shared" si="91"/>
        <v>4.9494949494949498</v>
      </c>
      <c r="N1276" s="93">
        <v>0.59499999999999997</v>
      </c>
      <c r="O1276" s="69">
        <v>99</v>
      </c>
      <c r="P1276" s="191">
        <f t="shared" si="92"/>
        <v>3.0530612244897957</v>
      </c>
      <c r="Q1276" s="77" t="s">
        <v>1357</v>
      </c>
      <c r="V1276" s="84">
        <v>0.43055555555555558</v>
      </c>
      <c r="W1276" s="85">
        <v>0.58611111111111114</v>
      </c>
      <c r="X1276" s="78">
        <f t="shared" si="93"/>
        <v>0.15555555555555556</v>
      </c>
    </row>
    <row r="1277" spans="1:24" x14ac:dyDescent="0.3">
      <c r="A1277" s="46" t="s">
        <v>5031</v>
      </c>
      <c r="B1277" s="68" t="s">
        <v>5032</v>
      </c>
      <c r="C1277" s="2" t="s">
        <v>1</v>
      </c>
      <c r="D1277" s="2">
        <v>50</v>
      </c>
      <c r="E1277" s="6">
        <v>25582</v>
      </c>
      <c r="F1277" s="7">
        <v>44132.589305555557</v>
      </c>
      <c r="G1277" s="69" t="s">
        <v>4</v>
      </c>
      <c r="H1277" s="68">
        <v>2425</v>
      </c>
      <c r="I1277" s="93">
        <f t="shared" si="90"/>
        <v>24.25</v>
      </c>
      <c r="J1277" s="93">
        <v>1.4379999999999999</v>
      </c>
      <c r="K1277" s="69">
        <v>100</v>
      </c>
      <c r="L1277" s="68">
        <v>719</v>
      </c>
      <c r="M1277" s="93">
        <f t="shared" si="91"/>
        <v>7.19</v>
      </c>
      <c r="N1277" s="93">
        <v>0.99199999999999999</v>
      </c>
      <c r="O1277" s="69">
        <v>100</v>
      </c>
      <c r="P1277" s="191">
        <f t="shared" si="92"/>
        <v>3.3727399165507648</v>
      </c>
      <c r="Q1277" s="77" t="s">
        <v>1357</v>
      </c>
      <c r="V1277" s="84">
        <v>0.44930555555555557</v>
      </c>
      <c r="W1277" s="85">
        <v>0.59861111111111109</v>
      </c>
      <c r="X1277" s="78">
        <f t="shared" si="93"/>
        <v>0.14930555555555552</v>
      </c>
    </row>
    <row r="1278" spans="1:24" x14ac:dyDescent="0.3">
      <c r="A1278" s="46" t="s">
        <v>15652</v>
      </c>
      <c r="B1278" s="68" t="s">
        <v>1176</v>
      </c>
      <c r="C1278" s="2" t="s">
        <v>1</v>
      </c>
      <c r="D1278" s="2">
        <v>44</v>
      </c>
      <c r="E1278" s="6">
        <v>27733</v>
      </c>
      <c r="F1278" s="7">
        <v>44132.598449074074</v>
      </c>
      <c r="G1278" s="69" t="s">
        <v>4</v>
      </c>
      <c r="H1278" s="68">
        <v>2927</v>
      </c>
      <c r="I1278" s="93">
        <f t="shared" si="90"/>
        <v>29.565656565656564</v>
      </c>
      <c r="J1278" s="93">
        <v>2.8759999999999999</v>
      </c>
      <c r="K1278" s="69">
        <v>99</v>
      </c>
      <c r="L1278" s="68">
        <v>613</v>
      </c>
      <c r="M1278" s="93">
        <f t="shared" si="91"/>
        <v>6.191919191919192</v>
      </c>
      <c r="N1278" s="93">
        <v>0.93300000000000005</v>
      </c>
      <c r="O1278" s="69">
        <v>99</v>
      </c>
      <c r="P1278" s="191">
        <f t="shared" si="92"/>
        <v>4.7748776508972268</v>
      </c>
      <c r="Q1278" s="77" t="s">
        <v>1357</v>
      </c>
      <c r="V1278" s="84">
        <v>0.4548611111111111</v>
      </c>
      <c r="W1278" s="85">
        <v>0.61111111111111105</v>
      </c>
      <c r="X1278" s="78">
        <f t="shared" si="93"/>
        <v>0.15624999999999994</v>
      </c>
    </row>
    <row r="1279" spans="1:24" x14ac:dyDescent="0.3">
      <c r="A1279" s="46" t="s">
        <v>15653</v>
      </c>
      <c r="B1279" s="68" t="s">
        <v>9684</v>
      </c>
      <c r="C1279" s="2" t="s">
        <v>1</v>
      </c>
      <c r="D1279" s="2">
        <v>51</v>
      </c>
      <c r="E1279" s="6">
        <v>25386</v>
      </c>
      <c r="F1279" s="7">
        <v>44133.397939814815</v>
      </c>
      <c r="G1279" s="69" t="s">
        <v>71</v>
      </c>
      <c r="H1279" s="68">
        <v>1434</v>
      </c>
      <c r="I1279" s="93">
        <f t="shared" si="90"/>
        <v>14.484848484848484</v>
      </c>
      <c r="J1279" s="93">
        <v>1.1100000000000001</v>
      </c>
      <c r="K1279" s="69">
        <v>99</v>
      </c>
      <c r="L1279" s="68">
        <v>490</v>
      </c>
      <c r="M1279" s="93">
        <f t="shared" si="91"/>
        <v>4.9494949494949498</v>
      </c>
      <c r="N1279" s="93">
        <v>0.29899999999999999</v>
      </c>
      <c r="O1279" s="69">
        <v>99</v>
      </c>
      <c r="P1279" s="191">
        <f t="shared" si="92"/>
        <v>2.9265306122448975</v>
      </c>
      <c r="Q1279" s="77" t="s">
        <v>1357</v>
      </c>
      <c r="V1279" s="84">
        <v>0.3972222222222222</v>
      </c>
      <c r="W1279" s="85">
        <v>0.54166666666666663</v>
      </c>
      <c r="X1279" s="78">
        <f t="shared" si="93"/>
        <v>0.14444444444444443</v>
      </c>
    </row>
    <row r="1280" spans="1:24" x14ac:dyDescent="0.3">
      <c r="A1280" s="47" t="s">
        <v>15654</v>
      </c>
      <c r="B1280" s="68" t="s">
        <v>15655</v>
      </c>
      <c r="C1280" s="2" t="s">
        <v>1</v>
      </c>
      <c r="D1280" s="2">
        <v>65</v>
      </c>
      <c r="E1280" s="6">
        <v>20040</v>
      </c>
      <c r="F1280" s="7">
        <v>44133.572546296295</v>
      </c>
      <c r="G1280" s="69" t="s">
        <v>4</v>
      </c>
      <c r="H1280" s="68">
        <v>2635</v>
      </c>
      <c r="I1280" s="93">
        <f t="shared" si="90"/>
        <v>26.35</v>
      </c>
      <c r="J1280" s="93">
        <v>1.5069999999999999</v>
      </c>
      <c r="K1280" s="69">
        <v>100</v>
      </c>
      <c r="L1280" s="68">
        <v>685</v>
      </c>
      <c r="M1280" s="93">
        <f t="shared" si="91"/>
        <v>6.85</v>
      </c>
      <c r="N1280" s="93">
        <v>0.92500000000000004</v>
      </c>
      <c r="O1280" s="69">
        <v>100</v>
      </c>
      <c r="P1280" s="191">
        <f t="shared" si="92"/>
        <v>3.8467153284671536</v>
      </c>
      <c r="Q1280" s="77" t="s">
        <v>1357</v>
      </c>
      <c r="V1280" s="84">
        <v>0.43958333333333338</v>
      </c>
      <c r="W1280" s="85">
        <v>0.58333333333333337</v>
      </c>
      <c r="X1280" s="78">
        <f t="shared" si="93"/>
        <v>0.14374999999999999</v>
      </c>
    </row>
    <row r="1281" spans="1:24" x14ac:dyDescent="0.3">
      <c r="A1281" s="46" t="s">
        <v>15656</v>
      </c>
      <c r="B1281" s="68" t="s">
        <v>15657</v>
      </c>
      <c r="C1281" s="2" t="s">
        <v>6</v>
      </c>
      <c r="D1281" s="2">
        <v>40</v>
      </c>
      <c r="E1281" s="6">
        <v>29458</v>
      </c>
      <c r="F1281" s="7">
        <v>44133.594201388885</v>
      </c>
      <c r="G1281" s="69" t="s">
        <v>4</v>
      </c>
      <c r="H1281" s="68">
        <v>637</v>
      </c>
      <c r="I1281" s="93">
        <f t="shared" si="90"/>
        <v>6.4343434343434343</v>
      </c>
      <c r="J1281" s="93">
        <v>0.871</v>
      </c>
      <c r="K1281" s="69">
        <v>99</v>
      </c>
      <c r="L1281" s="68">
        <v>271</v>
      </c>
      <c r="M1281" s="93">
        <f t="shared" si="91"/>
        <v>2.7373737373737375</v>
      </c>
      <c r="N1281" s="93">
        <v>0.66400000000000003</v>
      </c>
      <c r="O1281" s="69">
        <v>99</v>
      </c>
      <c r="P1281" s="191">
        <f t="shared" si="92"/>
        <v>2.3505535055350553</v>
      </c>
      <c r="Q1281" s="77" t="s">
        <v>1357</v>
      </c>
      <c r="V1281" s="84">
        <v>0.44722222222222219</v>
      </c>
      <c r="W1281" s="85">
        <v>0.6020833333333333</v>
      </c>
      <c r="X1281" s="78">
        <f t="shared" si="93"/>
        <v>0.15486111111111112</v>
      </c>
    </row>
    <row r="1282" spans="1:24" x14ac:dyDescent="0.3">
      <c r="A1282" s="47" t="s">
        <v>15658</v>
      </c>
      <c r="B1282" s="68" t="s">
        <v>15659</v>
      </c>
      <c r="C1282" s="2" t="s">
        <v>1</v>
      </c>
      <c r="D1282" s="2">
        <v>65</v>
      </c>
      <c r="E1282" s="6">
        <v>20273</v>
      </c>
      <c r="F1282" s="7">
        <v>44133.655729166669</v>
      </c>
      <c r="G1282" s="69" t="s">
        <v>4</v>
      </c>
      <c r="H1282" s="68">
        <v>2387</v>
      </c>
      <c r="I1282" s="93">
        <f t="shared" si="90"/>
        <v>23.87</v>
      </c>
      <c r="J1282" s="93">
        <v>2.1110000000000002</v>
      </c>
      <c r="K1282" s="69">
        <v>100</v>
      </c>
      <c r="L1282" s="68">
        <v>451</v>
      </c>
      <c r="M1282" s="93">
        <f t="shared" si="91"/>
        <v>4.51</v>
      </c>
      <c r="N1282" s="93">
        <v>0.67400000000000004</v>
      </c>
      <c r="O1282" s="69">
        <v>100</v>
      </c>
      <c r="P1282" s="191">
        <f t="shared" si="92"/>
        <v>5.2926829268292686</v>
      </c>
      <c r="Q1282" s="77" t="s">
        <v>1357</v>
      </c>
      <c r="V1282" s="84">
        <v>0.5083333333333333</v>
      </c>
      <c r="W1282" s="85">
        <v>0.67569444444444438</v>
      </c>
      <c r="X1282" s="78">
        <f t="shared" si="93"/>
        <v>0.16736111111111107</v>
      </c>
    </row>
    <row r="1283" spans="1:24" x14ac:dyDescent="0.3">
      <c r="A1283" s="46" t="s">
        <v>15660</v>
      </c>
      <c r="B1283" s="68" t="s">
        <v>15661</v>
      </c>
      <c r="C1283" s="2" t="s">
        <v>1</v>
      </c>
      <c r="D1283" s="2">
        <v>48</v>
      </c>
      <c r="E1283" s="6">
        <v>26470</v>
      </c>
      <c r="F1283" s="7">
        <v>44133.688680555555</v>
      </c>
      <c r="G1283" s="69" t="s">
        <v>4</v>
      </c>
      <c r="H1283" s="68">
        <v>1733</v>
      </c>
      <c r="I1283" s="93">
        <f t="shared" ref="I1283:I1346" si="94">H1283/K1283</f>
        <v>17.329999999999998</v>
      </c>
      <c r="J1283" s="93">
        <v>1.111</v>
      </c>
      <c r="K1283" s="69">
        <v>100</v>
      </c>
      <c r="L1283" s="68">
        <v>384</v>
      </c>
      <c r="M1283" s="93">
        <f t="shared" ref="M1283:M1346" si="95">L1283/O1283</f>
        <v>3.84</v>
      </c>
      <c r="N1283" s="93">
        <v>0.59799999999999998</v>
      </c>
      <c r="O1283" s="69">
        <v>100</v>
      </c>
      <c r="P1283" s="191">
        <f t="shared" ref="P1283:P1346" si="96">I1283/M1283</f>
        <v>4.513020833333333</v>
      </c>
      <c r="Q1283" s="77" t="s">
        <v>1357</v>
      </c>
      <c r="V1283" s="84">
        <v>0.53263888888888888</v>
      </c>
      <c r="W1283" s="85">
        <v>0.6958333333333333</v>
      </c>
      <c r="X1283" s="78">
        <f t="shared" si="93"/>
        <v>0.16319444444444442</v>
      </c>
    </row>
    <row r="1284" spans="1:24" x14ac:dyDescent="0.3">
      <c r="A1284" s="46" t="s">
        <v>15662</v>
      </c>
      <c r="B1284" s="68" t="s">
        <v>7492</v>
      </c>
      <c r="C1284" s="2" t="s">
        <v>6</v>
      </c>
      <c r="D1284" s="2">
        <v>55</v>
      </c>
      <c r="E1284" s="6">
        <v>23752</v>
      </c>
      <c r="F1284" s="7">
        <v>44134.510648148149</v>
      </c>
      <c r="G1284" s="69" t="s">
        <v>4</v>
      </c>
      <c r="H1284" s="68">
        <v>3175</v>
      </c>
      <c r="I1284" s="93">
        <f t="shared" si="94"/>
        <v>31.75</v>
      </c>
      <c r="J1284" s="93">
        <v>1.5660000000000001</v>
      </c>
      <c r="K1284" s="69">
        <v>100</v>
      </c>
      <c r="L1284" s="68">
        <v>1058</v>
      </c>
      <c r="M1284" s="93">
        <f t="shared" si="95"/>
        <v>10.58</v>
      </c>
      <c r="N1284" s="93">
        <v>1.3720000000000001</v>
      </c>
      <c r="O1284" s="69">
        <v>100</v>
      </c>
      <c r="P1284" s="191">
        <f t="shared" si="96"/>
        <v>3.0009451795841211</v>
      </c>
      <c r="Q1284" s="77" t="s">
        <v>1357</v>
      </c>
      <c r="V1284" s="84">
        <v>0.36944444444444446</v>
      </c>
      <c r="W1284" s="85">
        <v>0.51666666666666672</v>
      </c>
      <c r="X1284" s="78">
        <f t="shared" si="93"/>
        <v>0.14722222222222225</v>
      </c>
    </row>
    <row r="1285" spans="1:24" x14ac:dyDescent="0.3">
      <c r="A1285" s="47" t="s">
        <v>15663</v>
      </c>
      <c r="B1285" s="68" t="s">
        <v>15664</v>
      </c>
      <c r="C1285" s="2" t="s">
        <v>6</v>
      </c>
      <c r="D1285" s="2">
        <v>63</v>
      </c>
      <c r="E1285" s="6">
        <v>21072</v>
      </c>
      <c r="F1285" s="7">
        <v>44134.567361111112</v>
      </c>
      <c r="G1285" s="69" t="s">
        <v>4</v>
      </c>
      <c r="H1285" s="68">
        <v>1540</v>
      </c>
      <c r="I1285" s="93">
        <f t="shared" si="94"/>
        <v>15.555555555555555</v>
      </c>
      <c r="J1285" s="93">
        <v>1.573</v>
      </c>
      <c r="K1285" s="69">
        <v>99</v>
      </c>
      <c r="L1285" s="68">
        <v>589</v>
      </c>
      <c r="M1285" s="93">
        <f t="shared" si="95"/>
        <v>5.9494949494949498</v>
      </c>
      <c r="N1285" s="93">
        <v>1.1639999999999999</v>
      </c>
      <c r="O1285" s="69">
        <v>99</v>
      </c>
      <c r="P1285" s="191">
        <f t="shared" si="96"/>
        <v>2.6146010186757214</v>
      </c>
      <c r="Q1285" s="77" t="s">
        <v>1357</v>
      </c>
      <c r="V1285" s="84">
        <v>0.4152777777777778</v>
      </c>
      <c r="W1285" s="85">
        <v>0.57430555555555551</v>
      </c>
      <c r="X1285" s="78">
        <f t="shared" si="93"/>
        <v>0.15902777777777771</v>
      </c>
    </row>
    <row r="1286" spans="1:24" x14ac:dyDescent="0.3">
      <c r="A1286" s="47" t="s">
        <v>15665</v>
      </c>
      <c r="B1286" s="68" t="s">
        <v>6892</v>
      </c>
      <c r="C1286" s="2" t="s">
        <v>6</v>
      </c>
      <c r="D1286" s="2">
        <v>78</v>
      </c>
      <c r="E1286" s="6">
        <v>15631</v>
      </c>
      <c r="F1286" s="7">
        <v>44134.576597222222</v>
      </c>
      <c r="G1286" s="69" t="s">
        <v>4</v>
      </c>
      <c r="H1286" s="68">
        <v>3485</v>
      </c>
      <c r="I1286" s="93">
        <f t="shared" si="94"/>
        <v>35.202020202020201</v>
      </c>
      <c r="J1286" s="93">
        <v>2.5910000000000002</v>
      </c>
      <c r="K1286" s="69">
        <v>99</v>
      </c>
      <c r="L1286" s="68">
        <v>1166</v>
      </c>
      <c r="M1286" s="93">
        <f t="shared" si="95"/>
        <v>11.777777777777779</v>
      </c>
      <c r="N1286" s="93">
        <v>1.3959999999999999</v>
      </c>
      <c r="O1286" s="69">
        <v>99</v>
      </c>
      <c r="P1286" s="191">
        <f t="shared" si="96"/>
        <v>2.9888507718696395</v>
      </c>
      <c r="Q1286" s="77" t="s">
        <v>1357</v>
      </c>
      <c r="V1286" s="84">
        <v>0.45763888888888887</v>
      </c>
      <c r="W1286" s="85">
        <v>0.58819444444444446</v>
      </c>
      <c r="X1286" s="78">
        <f t="shared" si="93"/>
        <v>0.13055555555555559</v>
      </c>
    </row>
    <row r="1287" spans="1:24" x14ac:dyDescent="0.3">
      <c r="A1287" s="47" t="s">
        <v>11764</v>
      </c>
      <c r="B1287" s="68" t="s">
        <v>5517</v>
      </c>
      <c r="C1287" s="2" t="s">
        <v>6</v>
      </c>
      <c r="D1287" s="2">
        <v>71</v>
      </c>
      <c r="E1287" s="6">
        <v>17935</v>
      </c>
      <c r="F1287" s="7">
        <v>44134.597615740742</v>
      </c>
      <c r="G1287" s="69" t="s">
        <v>4</v>
      </c>
      <c r="H1287" s="68">
        <v>3580</v>
      </c>
      <c r="I1287" s="93">
        <f t="shared" si="94"/>
        <v>35.799999999999997</v>
      </c>
      <c r="J1287" s="93">
        <v>1.875</v>
      </c>
      <c r="K1287" s="69">
        <v>100</v>
      </c>
      <c r="L1287" s="68">
        <v>1465</v>
      </c>
      <c r="M1287" s="93">
        <f t="shared" si="95"/>
        <v>14.65</v>
      </c>
      <c r="N1287" s="93">
        <v>1.635</v>
      </c>
      <c r="O1287" s="69">
        <v>100</v>
      </c>
      <c r="P1287" s="191">
        <f t="shared" si="96"/>
        <v>2.4436860068259385</v>
      </c>
      <c r="Q1287" s="77" t="s">
        <v>1357</v>
      </c>
      <c r="V1287" s="84">
        <v>0.46111111111111108</v>
      </c>
      <c r="W1287" s="85">
        <v>0.60416666666666663</v>
      </c>
      <c r="X1287" s="78">
        <f t="shared" si="93"/>
        <v>0.14305555555555555</v>
      </c>
    </row>
    <row r="1288" spans="1:24" x14ac:dyDescent="0.3">
      <c r="A1288" s="46" t="s">
        <v>15666</v>
      </c>
      <c r="B1288" s="68" t="s">
        <v>15667</v>
      </c>
      <c r="C1288" s="2" t="s">
        <v>6</v>
      </c>
      <c r="D1288" s="2">
        <v>49</v>
      </c>
      <c r="E1288" s="6">
        <v>25901</v>
      </c>
      <c r="F1288" s="7">
        <v>44134.604120370372</v>
      </c>
      <c r="G1288" s="69" t="s">
        <v>4</v>
      </c>
      <c r="H1288" s="68">
        <v>1063</v>
      </c>
      <c r="I1288" s="93">
        <f t="shared" si="94"/>
        <v>10.737373737373737</v>
      </c>
      <c r="J1288" s="93">
        <v>1.516</v>
      </c>
      <c r="K1288" s="69">
        <v>99</v>
      </c>
      <c r="L1288" s="68">
        <v>369</v>
      </c>
      <c r="M1288" s="93">
        <f t="shared" si="95"/>
        <v>3.7272727272727271</v>
      </c>
      <c r="N1288" s="93">
        <v>0.53100000000000003</v>
      </c>
      <c r="O1288" s="69">
        <v>99</v>
      </c>
      <c r="P1288" s="191">
        <f t="shared" si="96"/>
        <v>2.8807588075880761</v>
      </c>
      <c r="Q1288" s="77" t="s">
        <v>1357</v>
      </c>
      <c r="V1288" s="84">
        <v>0.4680555555555555</v>
      </c>
      <c r="W1288" s="85">
        <v>0.63124999999999998</v>
      </c>
      <c r="X1288" s="78">
        <f t="shared" si="93"/>
        <v>0.16319444444444448</v>
      </c>
    </row>
    <row r="1289" spans="1:24" x14ac:dyDescent="0.3">
      <c r="A1289" s="46" t="s">
        <v>3631</v>
      </c>
      <c r="B1289" s="68" t="s">
        <v>320</v>
      </c>
      <c r="C1289" s="2" t="s">
        <v>1</v>
      </c>
      <c r="D1289" s="2">
        <v>53</v>
      </c>
      <c r="E1289" s="6">
        <v>24600</v>
      </c>
      <c r="F1289" s="7">
        <v>44134.632326388892</v>
      </c>
      <c r="G1289" s="69" t="s">
        <v>4</v>
      </c>
      <c r="H1289" s="68">
        <v>2091</v>
      </c>
      <c r="I1289" s="93">
        <f t="shared" si="94"/>
        <v>21.121212121212121</v>
      </c>
      <c r="J1289" s="93">
        <v>1.3939999999999999</v>
      </c>
      <c r="K1289" s="69">
        <v>99</v>
      </c>
      <c r="L1289" s="68">
        <v>530</v>
      </c>
      <c r="M1289" s="93">
        <f t="shared" si="95"/>
        <v>5.3535353535353538</v>
      </c>
      <c r="N1289" s="93">
        <v>0.628</v>
      </c>
      <c r="O1289" s="69">
        <v>99</v>
      </c>
      <c r="P1289" s="191">
        <f t="shared" si="96"/>
        <v>3.9452830188679244</v>
      </c>
      <c r="Q1289" s="77" t="s">
        <v>1357</v>
      </c>
      <c r="V1289" s="84">
        <v>0.48472222222222222</v>
      </c>
      <c r="W1289" s="85">
        <v>0.64930555555555558</v>
      </c>
      <c r="X1289" s="78">
        <f t="shared" si="93"/>
        <v>0.16458333333333336</v>
      </c>
    </row>
    <row r="1290" spans="1:24" x14ac:dyDescent="0.3">
      <c r="A1290" s="46" t="s">
        <v>4345</v>
      </c>
      <c r="B1290" s="68" t="s">
        <v>4346</v>
      </c>
      <c r="C1290" s="2" t="s">
        <v>1</v>
      </c>
      <c r="D1290" s="2">
        <v>73</v>
      </c>
      <c r="E1290" s="6">
        <v>17452</v>
      </c>
      <c r="F1290" s="7">
        <v>44134.665277777778</v>
      </c>
      <c r="G1290" s="69" t="s">
        <v>4</v>
      </c>
      <c r="H1290" s="68">
        <v>3495</v>
      </c>
      <c r="I1290" s="93">
        <f t="shared" si="94"/>
        <v>35.303030303030305</v>
      </c>
      <c r="J1290" s="93">
        <v>4.0060000000000002</v>
      </c>
      <c r="K1290" s="69">
        <v>99</v>
      </c>
      <c r="L1290" s="68">
        <v>703</v>
      </c>
      <c r="M1290" s="93">
        <f t="shared" si="95"/>
        <v>7.1010101010101012</v>
      </c>
      <c r="N1290" s="93">
        <v>1.2490000000000001</v>
      </c>
      <c r="O1290" s="69">
        <v>99</v>
      </c>
      <c r="P1290" s="191">
        <f t="shared" si="96"/>
        <v>4.9715504978662874</v>
      </c>
      <c r="Q1290" s="77" t="s">
        <v>1357</v>
      </c>
      <c r="V1290" s="84">
        <v>0.50902777777777775</v>
      </c>
      <c r="W1290" s="85">
        <v>0.66597222222222219</v>
      </c>
      <c r="X1290" s="78">
        <f t="shared" si="93"/>
        <v>0.15694444444444444</v>
      </c>
    </row>
    <row r="1291" spans="1:24" x14ac:dyDescent="0.3">
      <c r="A1291" s="46" t="s">
        <v>15668</v>
      </c>
      <c r="B1291" s="68" t="s">
        <v>15669</v>
      </c>
      <c r="C1291" s="2" t="s">
        <v>1</v>
      </c>
      <c r="D1291" s="2">
        <v>44</v>
      </c>
      <c r="E1291" s="6">
        <v>27941</v>
      </c>
      <c r="F1291" s="7">
        <v>44134.66920138889</v>
      </c>
      <c r="G1291" s="69" t="s">
        <v>4</v>
      </c>
      <c r="H1291" s="68">
        <v>1611</v>
      </c>
      <c r="I1291" s="93">
        <f t="shared" si="94"/>
        <v>16.272727272727273</v>
      </c>
      <c r="J1291" s="93">
        <v>2.0139999999999998</v>
      </c>
      <c r="K1291" s="69">
        <v>99</v>
      </c>
      <c r="L1291" s="68">
        <v>355</v>
      </c>
      <c r="M1291" s="93">
        <f t="shared" si="95"/>
        <v>3.5858585858585861</v>
      </c>
      <c r="N1291" s="93">
        <v>0.57199999999999995</v>
      </c>
      <c r="O1291" s="69">
        <v>99</v>
      </c>
      <c r="P1291" s="191">
        <f t="shared" si="96"/>
        <v>4.5380281690140842</v>
      </c>
      <c r="Q1291" s="77" t="s">
        <v>1357</v>
      </c>
      <c r="V1291" s="84">
        <v>0.51527777777777783</v>
      </c>
      <c r="W1291" s="85">
        <v>0.67708333333333337</v>
      </c>
      <c r="X1291" s="78">
        <f t="shared" si="93"/>
        <v>0.16180555555555554</v>
      </c>
    </row>
    <row r="1292" spans="1:24" x14ac:dyDescent="0.3">
      <c r="A1292" s="46" t="s">
        <v>10932</v>
      </c>
      <c r="B1292" s="68" t="s">
        <v>10933</v>
      </c>
      <c r="C1292" s="2" t="s">
        <v>1</v>
      </c>
      <c r="D1292" s="2">
        <v>40</v>
      </c>
      <c r="E1292" s="6">
        <v>29452</v>
      </c>
      <c r="F1292" s="7">
        <v>44137.512083333335</v>
      </c>
      <c r="G1292" s="69" t="s">
        <v>4</v>
      </c>
      <c r="H1292" s="68">
        <v>1743</v>
      </c>
      <c r="I1292" s="93">
        <f t="shared" si="94"/>
        <v>17.606060606060606</v>
      </c>
      <c r="J1292" s="93">
        <v>1.7829999999999999</v>
      </c>
      <c r="K1292" s="69">
        <v>99</v>
      </c>
      <c r="L1292" s="68">
        <v>565</v>
      </c>
      <c r="M1292" s="93">
        <f t="shared" si="95"/>
        <v>5.7070707070707067</v>
      </c>
      <c r="N1292" s="93">
        <v>0.61</v>
      </c>
      <c r="O1292" s="69">
        <v>99</v>
      </c>
      <c r="P1292" s="191">
        <f t="shared" si="96"/>
        <v>3.0849557522123896</v>
      </c>
      <c r="Q1292" s="77" t="s">
        <v>1357</v>
      </c>
      <c r="V1292" s="84">
        <v>0.37708333333333338</v>
      </c>
      <c r="W1292" s="85">
        <v>0.51874999999999993</v>
      </c>
      <c r="X1292" s="78">
        <f t="shared" si="93"/>
        <v>0.14166666666666655</v>
      </c>
    </row>
    <row r="1293" spans="1:24" x14ac:dyDescent="0.3">
      <c r="A1293" s="47" t="s">
        <v>16230</v>
      </c>
      <c r="B1293" s="68" t="s">
        <v>16231</v>
      </c>
      <c r="C1293" s="2" t="s">
        <v>6</v>
      </c>
      <c r="D1293" s="2">
        <v>66</v>
      </c>
      <c r="E1293" s="6">
        <v>19842</v>
      </c>
      <c r="F1293" s="7">
        <v>44137.657881944448</v>
      </c>
      <c r="G1293" s="69" t="s">
        <v>4</v>
      </c>
      <c r="H1293" s="68">
        <v>2260</v>
      </c>
      <c r="I1293" s="93">
        <f t="shared" si="94"/>
        <v>22.6</v>
      </c>
      <c r="J1293" s="93">
        <v>1.589</v>
      </c>
      <c r="K1293" s="69">
        <v>100</v>
      </c>
      <c r="L1293" s="68">
        <v>623</v>
      </c>
      <c r="M1293" s="93">
        <f t="shared" si="95"/>
        <v>6.23</v>
      </c>
      <c r="N1293" s="93">
        <v>0.67900000000000005</v>
      </c>
      <c r="O1293" s="69">
        <v>100</v>
      </c>
      <c r="P1293" s="191">
        <f t="shared" si="96"/>
        <v>3.6276083467094704</v>
      </c>
      <c r="Q1293" s="77" t="s">
        <v>1357</v>
      </c>
      <c r="V1293" s="84">
        <v>0.50486111111111109</v>
      </c>
      <c r="W1293" s="85">
        <v>0.6694444444444444</v>
      </c>
      <c r="X1293" s="78">
        <f t="shared" si="93"/>
        <v>0.1645833333333333</v>
      </c>
    </row>
    <row r="1294" spans="1:24" x14ac:dyDescent="0.3">
      <c r="A1294" s="46" t="s">
        <v>16232</v>
      </c>
      <c r="B1294" s="68" t="s">
        <v>16233</v>
      </c>
      <c r="C1294" s="2" t="s">
        <v>1</v>
      </c>
      <c r="D1294" s="2">
        <v>49</v>
      </c>
      <c r="E1294" s="6">
        <v>26210</v>
      </c>
      <c r="F1294" s="7">
        <v>44137.68582175926</v>
      </c>
      <c r="G1294" s="69" t="s">
        <v>4</v>
      </c>
      <c r="H1294" s="68">
        <v>2484</v>
      </c>
      <c r="I1294" s="93">
        <f t="shared" si="94"/>
        <v>25.09090909090909</v>
      </c>
      <c r="J1294" s="93">
        <v>1.8129999999999999</v>
      </c>
      <c r="K1294" s="69">
        <v>99</v>
      </c>
      <c r="L1294" s="68">
        <v>453</v>
      </c>
      <c r="M1294" s="93">
        <f t="shared" si="95"/>
        <v>4.5757575757575761</v>
      </c>
      <c r="N1294" s="93">
        <v>0.74399999999999999</v>
      </c>
      <c r="O1294" s="69">
        <v>99</v>
      </c>
      <c r="P1294" s="191">
        <f t="shared" si="96"/>
        <v>5.4834437086092711</v>
      </c>
      <c r="Q1294" s="77" t="s">
        <v>1357</v>
      </c>
      <c r="V1294" s="84">
        <v>0.53263888888888888</v>
      </c>
      <c r="W1294" s="85">
        <v>0.70000000000000007</v>
      </c>
      <c r="X1294" s="78">
        <f t="shared" si="93"/>
        <v>0.16736111111111118</v>
      </c>
    </row>
    <row r="1295" spans="1:24" x14ac:dyDescent="0.3">
      <c r="A1295" s="46" t="s">
        <v>16234</v>
      </c>
      <c r="B1295" s="68" t="s">
        <v>16235</v>
      </c>
      <c r="C1295" s="2" t="s">
        <v>1</v>
      </c>
      <c r="D1295" s="2">
        <v>41</v>
      </c>
      <c r="E1295" s="6">
        <v>29086</v>
      </c>
      <c r="F1295" s="7">
        <v>44137.701817129629</v>
      </c>
      <c r="G1295" s="69" t="s">
        <v>4</v>
      </c>
      <c r="H1295" s="68">
        <v>1310</v>
      </c>
      <c r="I1295" s="93">
        <f t="shared" si="94"/>
        <v>13.232323232323232</v>
      </c>
      <c r="J1295" s="93">
        <v>1.369</v>
      </c>
      <c r="K1295" s="69">
        <v>99</v>
      </c>
      <c r="L1295" s="68">
        <v>307</v>
      </c>
      <c r="M1295" s="93">
        <f t="shared" si="95"/>
        <v>3.1010101010101012</v>
      </c>
      <c r="N1295" s="93">
        <v>0.39100000000000001</v>
      </c>
      <c r="O1295" s="69">
        <v>99</v>
      </c>
      <c r="P1295" s="191">
        <f t="shared" si="96"/>
        <v>4.2671009771986963</v>
      </c>
      <c r="Q1295" s="77" t="s">
        <v>1357</v>
      </c>
      <c r="V1295" s="84">
        <v>0.53611111111111109</v>
      </c>
      <c r="W1295" s="85">
        <v>0.71319444444444446</v>
      </c>
      <c r="X1295" s="78">
        <f t="shared" si="93"/>
        <v>0.17708333333333337</v>
      </c>
    </row>
    <row r="1296" spans="1:24" x14ac:dyDescent="0.3">
      <c r="A1296" s="46" t="s">
        <v>16236</v>
      </c>
      <c r="B1296" s="68" t="s">
        <v>14370</v>
      </c>
      <c r="C1296" s="2" t="s">
        <v>6</v>
      </c>
      <c r="D1296" s="2">
        <v>61</v>
      </c>
      <c r="E1296" s="6">
        <v>21576</v>
      </c>
      <c r="F1296" s="7">
        <v>44138.508750000001</v>
      </c>
      <c r="G1296" s="69" t="s">
        <v>4</v>
      </c>
      <c r="H1296" s="68">
        <v>1273</v>
      </c>
      <c r="I1296" s="93">
        <f t="shared" si="94"/>
        <v>12.858585858585858</v>
      </c>
      <c r="J1296" s="93">
        <v>1.478</v>
      </c>
      <c r="K1296" s="69">
        <v>99</v>
      </c>
      <c r="L1296" s="68">
        <v>431</v>
      </c>
      <c r="M1296" s="93">
        <f t="shared" si="95"/>
        <v>4.3535353535353538</v>
      </c>
      <c r="N1296" s="93">
        <v>0.66</v>
      </c>
      <c r="O1296" s="69">
        <v>99</v>
      </c>
      <c r="P1296" s="191">
        <f t="shared" si="96"/>
        <v>2.9535962877030157</v>
      </c>
      <c r="Q1296" s="77" t="s">
        <v>1357</v>
      </c>
      <c r="V1296" s="84">
        <v>0.37013888888888885</v>
      </c>
      <c r="W1296" s="85">
        <v>0.52083333333333337</v>
      </c>
      <c r="X1296" s="78">
        <f t="shared" si="93"/>
        <v>0.15069444444444452</v>
      </c>
    </row>
    <row r="1297" spans="1:24" x14ac:dyDescent="0.3">
      <c r="A1297" s="46" t="s">
        <v>10674</v>
      </c>
      <c r="B1297" s="68" t="s">
        <v>1593</v>
      </c>
      <c r="C1297" s="2" t="s">
        <v>1</v>
      </c>
      <c r="D1297" s="2">
        <v>48</v>
      </c>
      <c r="E1297" s="6">
        <v>26585</v>
      </c>
      <c r="F1297" s="7">
        <v>44138.585277777776</v>
      </c>
      <c r="G1297" s="69" t="s">
        <v>4</v>
      </c>
      <c r="H1297" s="68">
        <v>1858</v>
      </c>
      <c r="I1297" s="93">
        <f t="shared" si="94"/>
        <v>18.767676767676768</v>
      </c>
      <c r="J1297" s="93">
        <v>1.615</v>
      </c>
      <c r="K1297" s="69">
        <v>99</v>
      </c>
      <c r="L1297" s="68">
        <v>755</v>
      </c>
      <c r="M1297" s="93">
        <f t="shared" si="95"/>
        <v>7.6262626262626263</v>
      </c>
      <c r="N1297" s="93">
        <v>0.91</v>
      </c>
      <c r="O1297" s="69">
        <v>99</v>
      </c>
      <c r="P1297" s="191">
        <f t="shared" si="96"/>
        <v>2.4609271523178808</v>
      </c>
      <c r="Q1297" s="77" t="s">
        <v>1357</v>
      </c>
      <c r="V1297" s="84">
        <v>0.46111111111111108</v>
      </c>
      <c r="W1297" s="85">
        <v>0.59722222222222221</v>
      </c>
      <c r="X1297" s="78">
        <f t="shared" si="93"/>
        <v>0.13611111111111113</v>
      </c>
    </row>
    <row r="1298" spans="1:24" x14ac:dyDescent="0.3">
      <c r="A1298" s="46" t="s">
        <v>5127</v>
      </c>
      <c r="B1298" s="68" t="s">
        <v>820</v>
      </c>
      <c r="C1298" s="2" t="s">
        <v>1</v>
      </c>
      <c r="D1298" s="2">
        <v>55</v>
      </c>
      <c r="E1298" s="6">
        <v>23867</v>
      </c>
      <c r="F1298" s="7">
        <v>44138.603217592594</v>
      </c>
      <c r="G1298" s="69" t="s">
        <v>4</v>
      </c>
      <c r="H1298" s="68">
        <v>2574</v>
      </c>
      <c r="I1298" s="93">
        <f t="shared" si="94"/>
        <v>25.74</v>
      </c>
      <c r="J1298" s="93">
        <v>1.978</v>
      </c>
      <c r="K1298" s="69">
        <v>100</v>
      </c>
      <c r="L1298" s="68">
        <v>658</v>
      </c>
      <c r="M1298" s="93">
        <f t="shared" si="95"/>
        <v>6.58</v>
      </c>
      <c r="N1298" s="93">
        <v>1.2490000000000001</v>
      </c>
      <c r="O1298" s="69">
        <v>100</v>
      </c>
      <c r="P1298" s="191">
        <f t="shared" si="96"/>
        <v>3.9118541033434648</v>
      </c>
      <c r="Q1298" s="77" t="s">
        <v>1357</v>
      </c>
      <c r="V1298" s="84">
        <v>0.46875</v>
      </c>
      <c r="W1298" s="85">
        <v>0.61388888888888882</v>
      </c>
      <c r="X1298" s="78">
        <f t="shared" si="93"/>
        <v>0.14513888888888882</v>
      </c>
    </row>
    <row r="1299" spans="1:24" x14ac:dyDescent="0.3">
      <c r="A1299" s="47" t="s">
        <v>3270</v>
      </c>
      <c r="B1299" s="68" t="s">
        <v>1783</v>
      </c>
      <c r="C1299" s="2" t="s">
        <v>1</v>
      </c>
      <c r="D1299" s="2">
        <v>64</v>
      </c>
      <c r="E1299" s="6">
        <v>20655</v>
      </c>
      <c r="F1299" s="7">
        <v>44138.615567129629</v>
      </c>
      <c r="G1299" s="69" t="s">
        <v>4</v>
      </c>
      <c r="H1299" s="68">
        <v>1875</v>
      </c>
      <c r="I1299" s="93">
        <f t="shared" si="94"/>
        <v>18.75</v>
      </c>
      <c r="J1299" s="93">
        <v>1.167</v>
      </c>
      <c r="K1299" s="69">
        <v>100</v>
      </c>
      <c r="L1299" s="68">
        <v>750</v>
      </c>
      <c r="M1299" s="93">
        <f t="shared" si="95"/>
        <v>7.5</v>
      </c>
      <c r="N1299" s="93">
        <v>1.2270000000000001</v>
      </c>
      <c r="O1299" s="69">
        <v>100</v>
      </c>
      <c r="P1299" s="191">
        <f t="shared" si="96"/>
        <v>2.5</v>
      </c>
      <c r="Q1299" s="77" t="s">
        <v>1357</v>
      </c>
      <c r="V1299" s="84">
        <v>0.49374999999999997</v>
      </c>
      <c r="W1299" s="85">
        <v>0.62916666666666665</v>
      </c>
      <c r="X1299" s="78">
        <f t="shared" si="93"/>
        <v>0.13541666666666669</v>
      </c>
    </row>
    <row r="1300" spans="1:24" x14ac:dyDescent="0.3">
      <c r="A1300" s="47" t="s">
        <v>16237</v>
      </c>
      <c r="B1300" s="68" t="s">
        <v>16238</v>
      </c>
      <c r="C1300" s="2" t="s">
        <v>1</v>
      </c>
      <c r="D1300" s="2">
        <v>65</v>
      </c>
      <c r="E1300" s="6">
        <v>20334</v>
      </c>
      <c r="F1300" s="7">
        <v>44139.507152777776</v>
      </c>
      <c r="G1300" s="69" t="s">
        <v>4</v>
      </c>
      <c r="H1300" s="68">
        <v>3013</v>
      </c>
      <c r="I1300" s="93">
        <f t="shared" si="94"/>
        <v>30.434343434343436</v>
      </c>
      <c r="J1300" s="93">
        <v>4.133</v>
      </c>
      <c r="K1300" s="69">
        <v>99</v>
      </c>
      <c r="L1300" s="68">
        <v>681</v>
      </c>
      <c r="M1300" s="93">
        <f t="shared" si="95"/>
        <v>6.8787878787878789</v>
      </c>
      <c r="N1300" s="93">
        <v>1.1719999999999999</v>
      </c>
      <c r="O1300" s="69">
        <v>99</v>
      </c>
      <c r="P1300" s="191">
        <f t="shared" si="96"/>
        <v>4.4243759177679882</v>
      </c>
      <c r="Q1300" s="77" t="s">
        <v>1357</v>
      </c>
      <c r="V1300" s="84">
        <v>0.3888888888888889</v>
      </c>
      <c r="W1300" s="85">
        <v>0.51736111111111105</v>
      </c>
      <c r="X1300" s="78">
        <f t="shared" si="93"/>
        <v>0.12847222222222215</v>
      </c>
    </row>
    <row r="1301" spans="1:24" x14ac:dyDescent="0.3">
      <c r="A1301" s="47" t="s">
        <v>16239</v>
      </c>
      <c r="B1301" s="68" t="s">
        <v>8017</v>
      </c>
      <c r="C1301" s="2" t="s">
        <v>1</v>
      </c>
      <c r="D1301" s="2">
        <v>69</v>
      </c>
      <c r="E1301" s="6">
        <v>18880</v>
      </c>
      <c r="F1301" s="7">
        <v>44139.568113425928</v>
      </c>
      <c r="G1301" s="69" t="s">
        <v>4</v>
      </c>
      <c r="H1301" s="68">
        <v>2766</v>
      </c>
      <c r="I1301" s="93">
        <f t="shared" si="94"/>
        <v>27.66</v>
      </c>
      <c r="J1301" s="93">
        <v>2.0510000000000002</v>
      </c>
      <c r="K1301" s="69">
        <v>100</v>
      </c>
      <c r="L1301" s="68">
        <v>659</v>
      </c>
      <c r="M1301" s="93">
        <f t="shared" si="95"/>
        <v>6.59</v>
      </c>
      <c r="N1301" s="93">
        <v>0.92200000000000004</v>
      </c>
      <c r="O1301" s="69">
        <v>100</v>
      </c>
      <c r="P1301" s="191">
        <f t="shared" si="96"/>
        <v>4.1972685887708652</v>
      </c>
      <c r="Q1301" s="77" t="s">
        <v>1357</v>
      </c>
      <c r="V1301" s="84">
        <v>0.45416666666666666</v>
      </c>
      <c r="W1301" s="85">
        <v>0.57986111111111105</v>
      </c>
      <c r="X1301" s="78">
        <f t="shared" si="93"/>
        <v>0.12569444444444439</v>
      </c>
    </row>
    <row r="1302" spans="1:24" x14ac:dyDescent="0.3">
      <c r="A1302" s="46" t="s">
        <v>16240</v>
      </c>
      <c r="B1302" s="68" t="s">
        <v>988</v>
      </c>
      <c r="C1302" s="2" t="s">
        <v>1</v>
      </c>
      <c r="D1302" s="2">
        <v>54</v>
      </c>
      <c r="E1302" s="6">
        <v>24383</v>
      </c>
      <c r="F1302" s="7">
        <v>44139.58321759259</v>
      </c>
      <c r="G1302" s="69" t="s">
        <v>4</v>
      </c>
      <c r="H1302" s="68">
        <v>2415</v>
      </c>
      <c r="I1302" s="93">
        <f t="shared" si="94"/>
        <v>24.15</v>
      </c>
      <c r="J1302" s="93">
        <v>1.766</v>
      </c>
      <c r="K1302" s="69">
        <v>100</v>
      </c>
      <c r="L1302" s="68">
        <v>572</v>
      </c>
      <c r="M1302" s="93">
        <f t="shared" si="95"/>
        <v>5.72</v>
      </c>
      <c r="N1302" s="93">
        <v>1.0920000000000001</v>
      </c>
      <c r="O1302" s="69">
        <v>100</v>
      </c>
      <c r="P1302" s="191">
        <f t="shared" si="96"/>
        <v>4.2220279720279716</v>
      </c>
      <c r="Q1302" s="77" t="s">
        <v>1357</v>
      </c>
      <c r="V1302" s="84">
        <v>0.46319444444444446</v>
      </c>
      <c r="W1302" s="85">
        <v>0.59722222222222221</v>
      </c>
      <c r="X1302" s="78">
        <f t="shared" si="93"/>
        <v>0.13402777777777775</v>
      </c>
    </row>
    <row r="1303" spans="1:24" x14ac:dyDescent="0.3">
      <c r="A1303" s="46" t="s">
        <v>16241</v>
      </c>
      <c r="B1303" s="68" t="s">
        <v>16242</v>
      </c>
      <c r="C1303" s="2" t="s">
        <v>6</v>
      </c>
      <c r="D1303" s="2">
        <v>27</v>
      </c>
      <c r="E1303" s="6">
        <v>34168</v>
      </c>
      <c r="F1303" s="7">
        <v>44139.596747685187</v>
      </c>
      <c r="G1303" s="69" t="s">
        <v>4</v>
      </c>
      <c r="H1303" s="68">
        <v>662</v>
      </c>
      <c r="I1303" s="93">
        <f t="shared" si="94"/>
        <v>6.6868686868686869</v>
      </c>
      <c r="J1303" s="93">
        <v>0.88800000000000001</v>
      </c>
      <c r="K1303" s="69">
        <v>99</v>
      </c>
      <c r="L1303" s="68">
        <v>245</v>
      </c>
      <c r="M1303" s="93">
        <f t="shared" si="95"/>
        <v>2.4747474747474749</v>
      </c>
      <c r="N1303" s="93">
        <v>0.57799999999999996</v>
      </c>
      <c r="O1303" s="69">
        <v>99</v>
      </c>
      <c r="P1303" s="191">
        <f t="shared" si="96"/>
        <v>2.7020408163265306</v>
      </c>
      <c r="Q1303" s="77" t="s">
        <v>1357</v>
      </c>
      <c r="V1303" s="84">
        <v>0.48333333333333334</v>
      </c>
      <c r="W1303" s="85">
        <v>0.63541666666666663</v>
      </c>
      <c r="X1303" s="78">
        <f t="shared" si="93"/>
        <v>0.15208333333333329</v>
      </c>
    </row>
    <row r="1304" spans="1:24" x14ac:dyDescent="0.3">
      <c r="A1304" s="46" t="s">
        <v>16243</v>
      </c>
      <c r="B1304" s="68" t="s">
        <v>16244</v>
      </c>
      <c r="C1304" s="2" t="s">
        <v>1</v>
      </c>
      <c r="D1304" s="2">
        <v>50</v>
      </c>
      <c r="E1304" s="6">
        <v>25646</v>
      </c>
      <c r="F1304" s="7">
        <v>44139.626701388886</v>
      </c>
      <c r="G1304" s="69" t="s">
        <v>4</v>
      </c>
      <c r="H1304" s="68">
        <v>969</v>
      </c>
      <c r="I1304" s="93">
        <f t="shared" si="94"/>
        <v>9.69</v>
      </c>
      <c r="J1304" s="93">
        <v>1.1950000000000001</v>
      </c>
      <c r="K1304" s="69">
        <v>100</v>
      </c>
      <c r="L1304" s="68">
        <v>548</v>
      </c>
      <c r="M1304" s="93">
        <f t="shared" si="95"/>
        <v>5.48</v>
      </c>
      <c r="N1304" s="93">
        <v>0.85799999999999998</v>
      </c>
      <c r="O1304" s="69">
        <v>100</v>
      </c>
      <c r="P1304" s="191">
        <f t="shared" si="96"/>
        <v>1.7682481751824815</v>
      </c>
      <c r="Q1304" s="77" t="s">
        <v>1357</v>
      </c>
      <c r="V1304" s="84">
        <v>0.50277777777777777</v>
      </c>
      <c r="W1304" s="85">
        <v>0.625</v>
      </c>
      <c r="X1304" s="78">
        <f t="shared" si="93"/>
        <v>0.12222222222222223</v>
      </c>
    </row>
    <row r="1305" spans="1:24" x14ac:dyDescent="0.3">
      <c r="A1305" s="46" t="s">
        <v>16245</v>
      </c>
      <c r="B1305" s="68" t="s">
        <v>16246</v>
      </c>
      <c r="C1305" s="2" t="s">
        <v>6</v>
      </c>
      <c r="D1305" s="2">
        <v>33</v>
      </c>
      <c r="E1305" s="6">
        <v>31945</v>
      </c>
      <c r="F1305" s="7">
        <v>44139.647604166668</v>
      </c>
      <c r="G1305" s="69" t="s">
        <v>4</v>
      </c>
      <c r="H1305" s="68">
        <v>992</v>
      </c>
      <c r="I1305" s="93">
        <f t="shared" si="94"/>
        <v>10.020202020202021</v>
      </c>
      <c r="J1305" s="93">
        <v>1.1779999999999999</v>
      </c>
      <c r="K1305" s="69">
        <v>99</v>
      </c>
      <c r="L1305" s="68">
        <v>492</v>
      </c>
      <c r="M1305" s="93">
        <f t="shared" si="95"/>
        <v>4.9696969696969697</v>
      </c>
      <c r="N1305" s="93">
        <v>0.73499999999999999</v>
      </c>
      <c r="O1305" s="69">
        <v>99</v>
      </c>
      <c r="P1305" s="191">
        <f t="shared" si="96"/>
        <v>2.0162601626016263</v>
      </c>
      <c r="Q1305" s="77" t="s">
        <v>1357</v>
      </c>
      <c r="V1305" s="84">
        <v>0.51736111111111105</v>
      </c>
      <c r="W1305" s="85">
        <v>0.65277777777777779</v>
      </c>
      <c r="X1305" s="78">
        <f t="shared" si="93"/>
        <v>0.13541666666666674</v>
      </c>
    </row>
    <row r="1306" spans="1:24" x14ac:dyDescent="0.3">
      <c r="A1306" s="46" t="s">
        <v>3673</v>
      </c>
      <c r="B1306" s="68" t="s">
        <v>456</v>
      </c>
      <c r="C1306" s="2" t="s">
        <v>1</v>
      </c>
      <c r="D1306" s="2">
        <v>56</v>
      </c>
      <c r="E1306" s="6">
        <v>23531</v>
      </c>
      <c r="F1306" s="7">
        <v>44140.508993055555</v>
      </c>
      <c r="G1306" s="69" t="s">
        <v>4</v>
      </c>
      <c r="H1306" s="68">
        <v>3183</v>
      </c>
      <c r="I1306" s="93">
        <f t="shared" si="94"/>
        <v>31.83</v>
      </c>
      <c r="J1306" s="93">
        <v>3.0350000000000001</v>
      </c>
      <c r="K1306" s="69">
        <v>100</v>
      </c>
      <c r="L1306" s="68">
        <v>826</v>
      </c>
      <c r="M1306" s="93">
        <f t="shared" si="95"/>
        <v>8.26</v>
      </c>
      <c r="N1306" s="93">
        <v>1.26</v>
      </c>
      <c r="O1306" s="69">
        <v>100</v>
      </c>
      <c r="P1306" s="191">
        <f t="shared" si="96"/>
        <v>3.8535108958837769</v>
      </c>
      <c r="Q1306" s="77" t="s">
        <v>1357</v>
      </c>
      <c r="V1306" s="84">
        <v>0.37847222222222227</v>
      </c>
      <c r="W1306" s="85">
        <v>0.51388888888888895</v>
      </c>
      <c r="X1306" s="78">
        <f t="shared" si="93"/>
        <v>0.13541666666666669</v>
      </c>
    </row>
    <row r="1307" spans="1:24" x14ac:dyDescent="0.3">
      <c r="A1307" s="47" t="s">
        <v>16247</v>
      </c>
      <c r="B1307" s="68" t="s">
        <v>6543</v>
      </c>
      <c r="C1307" s="2" t="s">
        <v>6</v>
      </c>
      <c r="D1307" s="2">
        <v>63</v>
      </c>
      <c r="E1307" s="6">
        <v>21109</v>
      </c>
      <c r="F1307" s="7">
        <v>44140.517557870371</v>
      </c>
      <c r="G1307" s="69" t="s">
        <v>4</v>
      </c>
      <c r="H1307" s="68">
        <v>2264</v>
      </c>
      <c r="I1307" s="93">
        <f t="shared" si="94"/>
        <v>22.868686868686869</v>
      </c>
      <c r="J1307" s="93">
        <v>1.92</v>
      </c>
      <c r="K1307" s="69">
        <v>99</v>
      </c>
      <c r="L1307" s="68">
        <v>600</v>
      </c>
      <c r="M1307" s="93">
        <f t="shared" si="95"/>
        <v>6.0606060606060606</v>
      </c>
      <c r="N1307" s="93">
        <v>0.96699999999999997</v>
      </c>
      <c r="O1307" s="69">
        <v>99</v>
      </c>
      <c r="P1307" s="191">
        <f t="shared" si="96"/>
        <v>3.7733333333333334</v>
      </c>
      <c r="Q1307" s="77" t="s">
        <v>1357</v>
      </c>
      <c r="V1307" s="84">
        <v>0.37291666666666662</v>
      </c>
      <c r="W1307" s="85">
        <v>0.52500000000000002</v>
      </c>
      <c r="X1307" s="78">
        <f t="shared" si="93"/>
        <v>0.1520833333333334</v>
      </c>
    </row>
    <row r="1308" spans="1:24" x14ac:dyDescent="0.3">
      <c r="A1308" s="46" t="s">
        <v>11330</v>
      </c>
      <c r="B1308" s="68" t="s">
        <v>6132</v>
      </c>
      <c r="C1308" s="2" t="s">
        <v>1</v>
      </c>
      <c r="D1308" s="2">
        <v>61</v>
      </c>
      <c r="E1308" s="6">
        <v>21857</v>
      </c>
      <c r="F1308" s="7">
        <v>44140.530844907407</v>
      </c>
      <c r="G1308" s="69" t="s">
        <v>4</v>
      </c>
      <c r="H1308" s="68">
        <v>3900</v>
      </c>
      <c r="I1308" s="93">
        <f t="shared" si="94"/>
        <v>39</v>
      </c>
      <c r="J1308" s="93">
        <v>2.4660000000000002</v>
      </c>
      <c r="K1308" s="69">
        <v>100</v>
      </c>
      <c r="L1308" s="68">
        <v>674</v>
      </c>
      <c r="M1308" s="93">
        <f t="shared" si="95"/>
        <v>6.74</v>
      </c>
      <c r="N1308" s="93">
        <v>1.0009999999999999</v>
      </c>
      <c r="O1308" s="69">
        <v>100</v>
      </c>
      <c r="P1308" s="191">
        <f t="shared" si="96"/>
        <v>5.7863501483679523</v>
      </c>
      <c r="Q1308" s="77" t="s">
        <v>1357</v>
      </c>
      <c r="V1308" s="84">
        <v>0.3840277777777778</v>
      </c>
      <c r="W1308" s="85">
        <v>0.54166666666666663</v>
      </c>
      <c r="X1308" s="78">
        <f t="shared" si="93"/>
        <v>0.15763888888888883</v>
      </c>
    </row>
    <row r="1309" spans="1:24" x14ac:dyDescent="0.3">
      <c r="A1309" s="46" t="s">
        <v>5044</v>
      </c>
      <c r="B1309" s="68" t="s">
        <v>5045</v>
      </c>
      <c r="C1309" s="2" t="s">
        <v>1</v>
      </c>
      <c r="D1309" s="2">
        <v>59</v>
      </c>
      <c r="E1309" s="6">
        <v>22319</v>
      </c>
      <c r="F1309" s="7">
        <v>44140.5387962963</v>
      </c>
      <c r="G1309" s="69" t="s">
        <v>4</v>
      </c>
      <c r="H1309" s="68">
        <v>3583</v>
      </c>
      <c r="I1309" s="93">
        <f t="shared" si="94"/>
        <v>36.19191919191919</v>
      </c>
      <c r="J1309" s="93">
        <v>3.3580000000000001</v>
      </c>
      <c r="K1309" s="69">
        <v>99</v>
      </c>
      <c r="L1309" s="68">
        <v>595</v>
      </c>
      <c r="M1309" s="93">
        <f t="shared" si="95"/>
        <v>6.0101010101010104</v>
      </c>
      <c r="N1309" s="93">
        <v>0.85099999999999998</v>
      </c>
      <c r="O1309" s="69">
        <v>99</v>
      </c>
      <c r="P1309" s="191">
        <f t="shared" si="96"/>
        <v>6.0218487394957974</v>
      </c>
      <c r="Q1309" s="77" t="s">
        <v>1357</v>
      </c>
      <c r="V1309" s="84">
        <v>0.4152777777777778</v>
      </c>
      <c r="W1309" s="85">
        <v>0.55555555555555558</v>
      </c>
      <c r="X1309" s="78">
        <f t="shared" si="93"/>
        <v>0.14027777777777778</v>
      </c>
    </row>
    <row r="1310" spans="1:24" x14ac:dyDescent="0.3">
      <c r="A1310" s="47" t="s">
        <v>2838</v>
      </c>
      <c r="B1310" s="68" t="s">
        <v>1692</v>
      </c>
      <c r="C1310" s="2" t="s">
        <v>1</v>
      </c>
      <c r="D1310" s="2">
        <v>76</v>
      </c>
      <c r="E1310" s="6">
        <v>16027</v>
      </c>
      <c r="F1310" s="7">
        <v>44140.556574074071</v>
      </c>
      <c r="G1310" s="69" t="s">
        <v>4</v>
      </c>
      <c r="H1310" s="68">
        <v>3147</v>
      </c>
      <c r="I1310" s="93">
        <f t="shared" si="94"/>
        <v>31.47</v>
      </c>
      <c r="J1310" s="93">
        <v>1.3440000000000001</v>
      </c>
      <c r="K1310" s="69">
        <v>100</v>
      </c>
      <c r="L1310" s="68">
        <v>1013</v>
      </c>
      <c r="M1310" s="93">
        <f t="shared" si="95"/>
        <v>10.130000000000001</v>
      </c>
      <c r="N1310" s="93">
        <v>1.169</v>
      </c>
      <c r="O1310" s="69">
        <v>100</v>
      </c>
      <c r="P1310" s="191">
        <f t="shared" si="96"/>
        <v>3.1066140177690027</v>
      </c>
      <c r="Q1310" s="77" t="s">
        <v>1357</v>
      </c>
      <c r="V1310" s="84">
        <v>0.43472222222222223</v>
      </c>
      <c r="W1310" s="85">
        <v>0.57638888888888895</v>
      </c>
      <c r="X1310" s="78">
        <f t="shared" si="93"/>
        <v>0.14166666666666672</v>
      </c>
    </row>
    <row r="1311" spans="1:24" x14ac:dyDescent="0.3">
      <c r="A1311" s="46" t="s">
        <v>16248</v>
      </c>
      <c r="B1311" s="68" t="s">
        <v>16249</v>
      </c>
      <c r="C1311" s="2" t="s">
        <v>6</v>
      </c>
      <c r="D1311" s="2">
        <v>33</v>
      </c>
      <c r="E1311" s="6">
        <v>31789</v>
      </c>
      <c r="F1311" s="7">
        <v>44140.583854166667</v>
      </c>
      <c r="G1311" s="69" t="s">
        <v>4</v>
      </c>
      <c r="H1311" s="68">
        <v>623</v>
      </c>
      <c r="I1311" s="93">
        <f t="shared" si="94"/>
        <v>6.23</v>
      </c>
      <c r="J1311" s="93">
        <v>0.83899999999999997</v>
      </c>
      <c r="K1311" s="69">
        <v>100</v>
      </c>
      <c r="L1311" s="68">
        <v>230</v>
      </c>
      <c r="M1311" s="93">
        <f t="shared" si="95"/>
        <v>2.2999999999999998</v>
      </c>
      <c r="N1311" s="93">
        <v>0.64400000000000002</v>
      </c>
      <c r="O1311" s="69">
        <v>100</v>
      </c>
      <c r="P1311" s="191">
        <f t="shared" si="96"/>
        <v>2.7086956521739136</v>
      </c>
      <c r="Q1311" s="77" t="s">
        <v>1357</v>
      </c>
      <c r="V1311" s="84">
        <v>0.42777777777777781</v>
      </c>
      <c r="W1311" s="85">
        <v>0.58680555555555558</v>
      </c>
      <c r="X1311" s="78">
        <f t="shared" si="93"/>
        <v>0.15902777777777777</v>
      </c>
    </row>
    <row r="1312" spans="1:24" x14ac:dyDescent="0.3">
      <c r="A1312" s="46" t="s">
        <v>4183</v>
      </c>
      <c r="B1312" s="68" t="s">
        <v>4184</v>
      </c>
      <c r="C1312" s="2" t="s">
        <v>1</v>
      </c>
      <c r="D1312" s="2">
        <v>47</v>
      </c>
      <c r="E1312" s="6">
        <v>26715</v>
      </c>
      <c r="F1312" s="7">
        <v>44140.621828703705</v>
      </c>
      <c r="G1312" s="69" t="s">
        <v>4</v>
      </c>
      <c r="H1312" s="68">
        <v>1313</v>
      </c>
      <c r="I1312" s="93">
        <f t="shared" si="94"/>
        <v>13.13</v>
      </c>
      <c r="J1312" s="93">
        <v>1.361</v>
      </c>
      <c r="K1312" s="69">
        <v>100</v>
      </c>
      <c r="L1312" s="68">
        <v>311</v>
      </c>
      <c r="M1312" s="93">
        <f t="shared" si="95"/>
        <v>3.11</v>
      </c>
      <c r="N1312" s="93">
        <v>0.54900000000000004</v>
      </c>
      <c r="O1312" s="69">
        <v>100</v>
      </c>
      <c r="P1312" s="191">
        <f t="shared" si="96"/>
        <v>4.221864951768489</v>
      </c>
      <c r="Q1312" s="77" t="s">
        <v>1357</v>
      </c>
      <c r="V1312" s="84">
        <v>0.4680555555555555</v>
      </c>
      <c r="W1312" s="85">
        <v>0.61805555555555558</v>
      </c>
      <c r="X1312" s="78">
        <f t="shared" si="93"/>
        <v>0.15000000000000008</v>
      </c>
    </row>
    <row r="1313" spans="1:24" x14ac:dyDescent="0.3">
      <c r="A1313" s="47" t="s">
        <v>16250</v>
      </c>
      <c r="B1313" s="68" t="s">
        <v>9712</v>
      </c>
      <c r="C1313" s="2" t="s">
        <v>1</v>
      </c>
      <c r="D1313" s="2">
        <v>76</v>
      </c>
      <c r="E1313" s="6">
        <v>16331</v>
      </c>
      <c r="F1313" s="7">
        <v>44140.632789351854</v>
      </c>
      <c r="G1313" s="69" t="s">
        <v>4</v>
      </c>
      <c r="H1313" s="68">
        <v>3402</v>
      </c>
      <c r="I1313" s="93">
        <f t="shared" si="94"/>
        <v>34.363636363636367</v>
      </c>
      <c r="J1313" s="93">
        <v>2.2429999999999999</v>
      </c>
      <c r="K1313" s="69">
        <v>99</v>
      </c>
      <c r="L1313" s="68">
        <v>720</v>
      </c>
      <c r="M1313" s="93">
        <f t="shared" si="95"/>
        <v>7.2727272727272725</v>
      </c>
      <c r="N1313" s="93">
        <v>1.008</v>
      </c>
      <c r="O1313" s="69">
        <v>99</v>
      </c>
      <c r="P1313" s="191">
        <f t="shared" si="96"/>
        <v>4.7250000000000005</v>
      </c>
      <c r="Q1313" s="77" t="s">
        <v>1357</v>
      </c>
      <c r="V1313" s="84">
        <v>0.4826388888888889</v>
      </c>
      <c r="W1313" s="85">
        <v>0.63750000000000007</v>
      </c>
      <c r="X1313" s="78">
        <f t="shared" si="93"/>
        <v>0.15486111111111117</v>
      </c>
    </row>
    <row r="1314" spans="1:24" x14ac:dyDescent="0.3">
      <c r="A1314" s="46" t="s">
        <v>4721</v>
      </c>
      <c r="B1314" s="68" t="s">
        <v>4722</v>
      </c>
      <c r="C1314" s="2" t="s">
        <v>1</v>
      </c>
      <c r="D1314" s="2">
        <v>45</v>
      </c>
      <c r="E1314" s="6">
        <v>27634</v>
      </c>
      <c r="F1314" s="7">
        <v>44140.637708333335</v>
      </c>
      <c r="G1314" s="69" t="s">
        <v>4</v>
      </c>
      <c r="H1314" s="68">
        <v>1392</v>
      </c>
      <c r="I1314" s="93">
        <f t="shared" si="94"/>
        <v>13.92</v>
      </c>
      <c r="J1314" s="93">
        <v>1.5089999999999999</v>
      </c>
      <c r="K1314" s="69">
        <v>100</v>
      </c>
      <c r="L1314" s="68">
        <v>210</v>
      </c>
      <c r="M1314" s="93">
        <f t="shared" si="95"/>
        <v>2.1</v>
      </c>
      <c r="N1314" s="93">
        <v>0.48199999999999998</v>
      </c>
      <c r="O1314" s="69">
        <v>100</v>
      </c>
      <c r="P1314" s="191">
        <f t="shared" si="96"/>
        <v>6.6285714285714281</v>
      </c>
      <c r="Q1314" s="77" t="s">
        <v>1357</v>
      </c>
      <c r="V1314" s="84">
        <v>0.45833333333333331</v>
      </c>
      <c r="W1314" s="85">
        <v>0.61805555555555558</v>
      </c>
      <c r="X1314" s="78">
        <f t="shared" si="93"/>
        <v>0.15972222222222227</v>
      </c>
    </row>
    <row r="1315" spans="1:24" x14ac:dyDescent="0.3">
      <c r="A1315" s="46" t="s">
        <v>16251</v>
      </c>
      <c r="B1315" s="68" t="s">
        <v>10754</v>
      </c>
      <c r="C1315" s="2" t="s">
        <v>1</v>
      </c>
      <c r="D1315" s="2">
        <v>53</v>
      </c>
      <c r="E1315" s="6">
        <v>24770</v>
      </c>
      <c r="F1315" s="7">
        <v>44141.509467592594</v>
      </c>
      <c r="G1315" s="69" t="s">
        <v>4</v>
      </c>
      <c r="H1315" s="68">
        <v>1950</v>
      </c>
      <c r="I1315" s="93">
        <f t="shared" si="94"/>
        <v>19.5</v>
      </c>
      <c r="J1315" s="93">
        <v>1.514</v>
      </c>
      <c r="K1315" s="69">
        <v>100</v>
      </c>
      <c r="L1315" s="68">
        <v>706</v>
      </c>
      <c r="M1315" s="93">
        <f t="shared" si="95"/>
        <v>7.06</v>
      </c>
      <c r="N1315" s="93">
        <v>1.0229999999999999</v>
      </c>
      <c r="O1315" s="69">
        <v>100</v>
      </c>
      <c r="P1315" s="191">
        <f t="shared" si="96"/>
        <v>2.7620396600566575</v>
      </c>
      <c r="Q1315" s="77" t="s">
        <v>1357</v>
      </c>
      <c r="V1315" s="84">
        <v>0.37638888888888888</v>
      </c>
      <c r="W1315" s="85">
        <v>0.51736111111111105</v>
      </c>
      <c r="X1315" s="78">
        <f t="shared" si="93"/>
        <v>0.14097222222222217</v>
      </c>
    </row>
    <row r="1316" spans="1:24" x14ac:dyDescent="0.3">
      <c r="A1316" s="46" t="s">
        <v>16252</v>
      </c>
      <c r="B1316" s="68" t="s">
        <v>16253</v>
      </c>
      <c r="C1316" s="2" t="s">
        <v>6</v>
      </c>
      <c r="D1316" s="2">
        <v>51</v>
      </c>
      <c r="E1316" s="6">
        <v>25358</v>
      </c>
      <c r="F1316" s="7">
        <v>44141.518518518518</v>
      </c>
      <c r="G1316" s="69" t="s">
        <v>4</v>
      </c>
      <c r="H1316" s="68">
        <v>1515</v>
      </c>
      <c r="I1316" s="93">
        <f t="shared" si="94"/>
        <v>15.303030303030303</v>
      </c>
      <c r="J1316" s="93">
        <v>1.7929999999999999</v>
      </c>
      <c r="K1316" s="69">
        <v>99</v>
      </c>
      <c r="L1316" s="68">
        <v>436</v>
      </c>
      <c r="M1316" s="93">
        <f t="shared" si="95"/>
        <v>4.404040404040404</v>
      </c>
      <c r="N1316" s="93">
        <v>0.74099999999999999</v>
      </c>
      <c r="O1316" s="69">
        <v>99</v>
      </c>
      <c r="P1316" s="191">
        <f t="shared" si="96"/>
        <v>3.4747706422018347</v>
      </c>
      <c r="Q1316" s="77" t="s">
        <v>1357</v>
      </c>
      <c r="V1316" s="84">
        <v>0.38819444444444445</v>
      </c>
      <c r="W1316" s="85">
        <v>0.55277777777777781</v>
      </c>
      <c r="X1316" s="78">
        <f t="shared" si="93"/>
        <v>0.16458333333333336</v>
      </c>
    </row>
    <row r="1317" spans="1:24" x14ac:dyDescent="0.3">
      <c r="A1317" s="46" t="s">
        <v>2003</v>
      </c>
      <c r="B1317" s="68" t="s">
        <v>303</v>
      </c>
      <c r="C1317" s="2" t="s">
        <v>6</v>
      </c>
      <c r="D1317" s="2">
        <v>52</v>
      </c>
      <c r="E1317" s="6">
        <v>25099</v>
      </c>
      <c r="F1317" s="7">
        <v>44141.533715277779</v>
      </c>
      <c r="G1317" s="69" t="s">
        <v>4</v>
      </c>
      <c r="H1317" s="68">
        <v>1495</v>
      </c>
      <c r="I1317" s="93">
        <f t="shared" si="94"/>
        <v>15.1010101010101</v>
      </c>
      <c r="J1317" s="93">
        <v>1.1379999999999999</v>
      </c>
      <c r="K1317" s="69">
        <v>99</v>
      </c>
      <c r="L1317" s="68">
        <v>575</v>
      </c>
      <c r="M1317" s="93">
        <f t="shared" si="95"/>
        <v>5.808080808080808</v>
      </c>
      <c r="N1317" s="93">
        <v>1.075</v>
      </c>
      <c r="O1317" s="69">
        <v>99</v>
      </c>
      <c r="P1317" s="191">
        <f t="shared" si="96"/>
        <v>2.6</v>
      </c>
      <c r="Q1317" s="77" t="s">
        <v>1357</v>
      </c>
      <c r="V1317" s="84">
        <v>0.39861111111111108</v>
      </c>
      <c r="W1317" s="85">
        <v>0.53819444444444442</v>
      </c>
      <c r="X1317" s="78">
        <f t="shared" ref="X1317:X1380" si="97">W1317-V1317</f>
        <v>0.13958333333333334</v>
      </c>
    </row>
    <row r="1318" spans="1:24" x14ac:dyDescent="0.3">
      <c r="A1318" s="46" t="s">
        <v>16254</v>
      </c>
      <c r="B1318" s="68" t="s">
        <v>16255</v>
      </c>
      <c r="C1318" s="2" t="s">
        <v>1</v>
      </c>
      <c r="D1318" s="2">
        <v>54</v>
      </c>
      <c r="E1318" s="6">
        <v>24182</v>
      </c>
      <c r="F1318" s="7">
        <v>44141.543449074074</v>
      </c>
      <c r="G1318" s="69" t="s">
        <v>4</v>
      </c>
      <c r="H1318" s="68">
        <v>2809</v>
      </c>
      <c r="I1318" s="93">
        <f t="shared" si="94"/>
        <v>28.373737373737374</v>
      </c>
      <c r="J1318" s="93">
        <v>1.502</v>
      </c>
      <c r="K1318" s="69">
        <v>99</v>
      </c>
      <c r="L1318" s="68">
        <v>494</v>
      </c>
      <c r="M1318" s="93">
        <f t="shared" si="95"/>
        <v>4.9898989898989896</v>
      </c>
      <c r="N1318" s="93">
        <v>0.82699999999999996</v>
      </c>
      <c r="O1318" s="69">
        <v>99</v>
      </c>
      <c r="P1318" s="191">
        <f t="shared" si="96"/>
        <v>5.6862348178137658</v>
      </c>
      <c r="Q1318" s="77" t="s">
        <v>1357</v>
      </c>
      <c r="V1318" s="84">
        <v>0.42083333333333334</v>
      </c>
      <c r="W1318" s="85">
        <v>0.5625</v>
      </c>
      <c r="X1318" s="78">
        <f t="shared" si="97"/>
        <v>0.14166666666666666</v>
      </c>
    </row>
    <row r="1319" spans="1:24" x14ac:dyDescent="0.3">
      <c r="A1319" s="46" t="s">
        <v>16256</v>
      </c>
      <c r="B1319" s="68" t="s">
        <v>1623</v>
      </c>
      <c r="C1319" s="2" t="s">
        <v>1</v>
      </c>
      <c r="D1319" s="2">
        <v>37</v>
      </c>
      <c r="E1319" s="6">
        <v>30526</v>
      </c>
      <c r="F1319" s="7">
        <v>44141.564618055556</v>
      </c>
      <c r="G1319" s="69" t="s">
        <v>4</v>
      </c>
      <c r="H1319" s="68">
        <v>955</v>
      </c>
      <c r="I1319" s="93">
        <f t="shared" si="94"/>
        <v>9.5500000000000007</v>
      </c>
      <c r="J1319" s="93">
        <v>3.1440000000000001</v>
      </c>
      <c r="K1319" s="69">
        <v>100</v>
      </c>
      <c r="L1319" s="68">
        <v>331</v>
      </c>
      <c r="M1319" s="93">
        <f t="shared" si="95"/>
        <v>3.31</v>
      </c>
      <c r="N1319" s="93">
        <v>2.1259999999999999</v>
      </c>
      <c r="O1319" s="69">
        <v>100</v>
      </c>
      <c r="P1319" s="191">
        <f t="shared" si="96"/>
        <v>2.8851963746223568</v>
      </c>
      <c r="Q1319" s="77" t="s">
        <v>1357</v>
      </c>
      <c r="V1319" s="84">
        <v>0.42708333333333331</v>
      </c>
      <c r="W1319" s="85">
        <v>0.57986111111111105</v>
      </c>
      <c r="X1319" s="78">
        <f t="shared" si="97"/>
        <v>0.15277777777777773</v>
      </c>
    </row>
    <row r="1320" spans="1:24" x14ac:dyDescent="0.3">
      <c r="A1320" s="46" t="s">
        <v>16257</v>
      </c>
      <c r="B1320" s="68" t="s">
        <v>16258</v>
      </c>
      <c r="C1320" s="2" t="s">
        <v>1</v>
      </c>
      <c r="D1320" s="2">
        <v>60</v>
      </c>
      <c r="E1320" s="6">
        <v>21944</v>
      </c>
      <c r="F1320" s="7">
        <v>44141.58697916667</v>
      </c>
      <c r="G1320" s="69" t="s">
        <v>4</v>
      </c>
      <c r="H1320" s="68">
        <v>3292</v>
      </c>
      <c r="I1320" s="93">
        <f t="shared" si="94"/>
        <v>32.92</v>
      </c>
      <c r="J1320" s="93">
        <v>2.7909999999999999</v>
      </c>
      <c r="K1320" s="69">
        <v>100</v>
      </c>
      <c r="L1320" s="68">
        <v>721</v>
      </c>
      <c r="M1320" s="93">
        <f t="shared" si="95"/>
        <v>7.21</v>
      </c>
      <c r="N1320" s="93">
        <v>1.149</v>
      </c>
      <c r="O1320" s="69">
        <v>100</v>
      </c>
      <c r="P1320" s="191">
        <f t="shared" si="96"/>
        <v>4.5658807212205277</v>
      </c>
      <c r="Q1320" s="77" t="s">
        <v>1357</v>
      </c>
      <c r="V1320" s="84">
        <v>0.46319444444444446</v>
      </c>
      <c r="W1320" s="85">
        <v>0.59375</v>
      </c>
      <c r="X1320" s="78">
        <f t="shared" si="97"/>
        <v>0.13055555555555554</v>
      </c>
    </row>
    <row r="1321" spans="1:24" x14ac:dyDescent="0.3">
      <c r="A1321" s="47" t="s">
        <v>4636</v>
      </c>
      <c r="B1321" s="68" t="s">
        <v>4637</v>
      </c>
      <c r="C1321" s="2" t="s">
        <v>1</v>
      </c>
      <c r="D1321" s="2">
        <v>68</v>
      </c>
      <c r="E1321" s="6">
        <v>19132</v>
      </c>
      <c r="F1321" s="7">
        <v>44141.602743055555</v>
      </c>
      <c r="G1321" s="69" t="s">
        <v>4</v>
      </c>
      <c r="H1321" s="68">
        <v>2450</v>
      </c>
      <c r="I1321" s="93">
        <f t="shared" si="94"/>
        <v>24.747474747474747</v>
      </c>
      <c r="J1321" s="93">
        <v>1.986</v>
      </c>
      <c r="K1321" s="69">
        <v>99</v>
      </c>
      <c r="L1321" s="68">
        <v>883</v>
      </c>
      <c r="M1321" s="93">
        <f t="shared" si="95"/>
        <v>8.9191919191919187</v>
      </c>
      <c r="N1321" s="93">
        <v>1.131</v>
      </c>
      <c r="O1321" s="69">
        <v>99</v>
      </c>
      <c r="P1321" s="191">
        <f t="shared" si="96"/>
        <v>2.7746319365798415</v>
      </c>
      <c r="Q1321" s="77" t="s">
        <v>1357</v>
      </c>
      <c r="V1321" s="84">
        <v>0.46458333333333335</v>
      </c>
      <c r="W1321" s="85">
        <v>0.6118055555555556</v>
      </c>
      <c r="X1321" s="78">
        <f t="shared" si="97"/>
        <v>0.14722222222222225</v>
      </c>
    </row>
    <row r="1322" spans="1:24" x14ac:dyDescent="0.3">
      <c r="A1322" s="47" t="s">
        <v>16259</v>
      </c>
      <c r="B1322" s="68" t="s">
        <v>16260</v>
      </c>
      <c r="C1322" s="2" t="s">
        <v>6</v>
      </c>
      <c r="D1322" s="2">
        <v>65</v>
      </c>
      <c r="E1322" s="6">
        <v>20133</v>
      </c>
      <c r="F1322" s="7">
        <v>44141.612500000003</v>
      </c>
      <c r="G1322" s="69" t="s">
        <v>4</v>
      </c>
      <c r="H1322" s="68">
        <v>1346</v>
      </c>
      <c r="I1322" s="93">
        <f t="shared" si="94"/>
        <v>13.46</v>
      </c>
      <c r="J1322" s="93">
        <v>1.123</v>
      </c>
      <c r="K1322" s="69">
        <v>100</v>
      </c>
      <c r="L1322" s="68">
        <v>608</v>
      </c>
      <c r="M1322" s="93">
        <f t="shared" si="95"/>
        <v>6.08</v>
      </c>
      <c r="N1322" s="93">
        <v>0.76100000000000001</v>
      </c>
      <c r="O1322" s="69">
        <v>100</v>
      </c>
      <c r="P1322" s="191">
        <f t="shared" si="96"/>
        <v>2.2138157894736845</v>
      </c>
      <c r="Q1322" s="77" t="s">
        <v>1357</v>
      </c>
      <c r="V1322" s="84">
        <v>0.47291666666666665</v>
      </c>
      <c r="W1322" s="85">
        <v>0.62638888888888888</v>
      </c>
      <c r="X1322" s="78">
        <f t="shared" si="97"/>
        <v>0.15347222222222223</v>
      </c>
    </row>
    <row r="1323" spans="1:24" x14ac:dyDescent="0.3">
      <c r="A1323" s="46" t="s">
        <v>16261</v>
      </c>
      <c r="B1323" s="68" t="s">
        <v>16262</v>
      </c>
      <c r="C1323" s="2" t="s">
        <v>6</v>
      </c>
      <c r="D1323" s="2">
        <v>54</v>
      </c>
      <c r="E1323" s="6">
        <v>24100</v>
      </c>
      <c r="F1323" s="7">
        <v>44141.635185185187</v>
      </c>
      <c r="G1323" s="69" t="s">
        <v>4</v>
      </c>
      <c r="H1323" s="68">
        <v>1808</v>
      </c>
      <c r="I1323" s="93">
        <f t="shared" si="94"/>
        <v>18.079999999999998</v>
      </c>
      <c r="J1323" s="93">
        <v>1.5149999999999999</v>
      </c>
      <c r="K1323" s="69">
        <v>100</v>
      </c>
      <c r="L1323" s="68">
        <v>518</v>
      </c>
      <c r="M1323" s="93">
        <f t="shared" si="95"/>
        <v>5.18</v>
      </c>
      <c r="N1323" s="93">
        <v>0.83299999999999996</v>
      </c>
      <c r="O1323" s="69">
        <v>100</v>
      </c>
      <c r="P1323" s="191">
        <f t="shared" si="96"/>
        <v>3.49034749034749</v>
      </c>
      <c r="Q1323" s="77" t="s">
        <v>1357</v>
      </c>
      <c r="V1323" s="84">
        <v>0.49722222222222223</v>
      </c>
      <c r="W1323" s="85">
        <v>0.64166666666666672</v>
      </c>
      <c r="X1323" s="78">
        <f t="shared" si="97"/>
        <v>0.14444444444444449</v>
      </c>
    </row>
    <row r="1324" spans="1:24" x14ac:dyDescent="0.3">
      <c r="A1324" s="47" t="s">
        <v>16263</v>
      </c>
      <c r="B1324" s="68" t="s">
        <v>16264</v>
      </c>
      <c r="C1324" s="2" t="s">
        <v>6</v>
      </c>
      <c r="D1324" s="2">
        <v>67</v>
      </c>
      <c r="E1324" s="6">
        <v>19418</v>
      </c>
      <c r="F1324" s="7">
        <v>44141.644594907404</v>
      </c>
      <c r="G1324" s="69" t="s">
        <v>4</v>
      </c>
      <c r="H1324" s="68">
        <v>1890</v>
      </c>
      <c r="I1324" s="93">
        <f t="shared" si="94"/>
        <v>19.09090909090909</v>
      </c>
      <c r="J1324" s="93">
        <v>1.3180000000000001</v>
      </c>
      <c r="K1324" s="69">
        <v>99</v>
      </c>
      <c r="L1324" s="68">
        <v>802</v>
      </c>
      <c r="M1324" s="93">
        <f t="shared" si="95"/>
        <v>8.1010101010101003</v>
      </c>
      <c r="N1324" s="93">
        <v>1.0549999999999999</v>
      </c>
      <c r="O1324" s="69">
        <v>99</v>
      </c>
      <c r="P1324" s="191">
        <f t="shared" si="96"/>
        <v>2.3566084788029924</v>
      </c>
      <c r="Q1324" s="77" t="s">
        <v>1357</v>
      </c>
      <c r="V1324" s="84">
        <v>0.51041666666666663</v>
      </c>
      <c r="W1324" s="85">
        <v>0.66041666666666665</v>
      </c>
      <c r="X1324" s="78">
        <f t="shared" si="97"/>
        <v>0.15000000000000002</v>
      </c>
    </row>
    <row r="1325" spans="1:24" x14ac:dyDescent="0.3">
      <c r="A1325" s="47" t="s">
        <v>16265</v>
      </c>
      <c r="B1325" s="68" t="s">
        <v>16266</v>
      </c>
      <c r="C1325" s="2" t="s">
        <v>6</v>
      </c>
      <c r="D1325" s="2">
        <v>78</v>
      </c>
      <c r="E1325" s="6">
        <v>15329</v>
      </c>
      <c r="F1325" s="7">
        <v>44144.513124999998</v>
      </c>
      <c r="G1325" s="69" t="s">
        <v>4</v>
      </c>
      <c r="H1325" s="68">
        <v>3067</v>
      </c>
      <c r="I1325" s="93">
        <f t="shared" si="94"/>
        <v>30.67</v>
      </c>
      <c r="J1325" s="93">
        <v>2.4079999999999999</v>
      </c>
      <c r="K1325" s="69">
        <v>100</v>
      </c>
      <c r="L1325" s="68">
        <v>1022</v>
      </c>
      <c r="M1325" s="93">
        <f t="shared" si="95"/>
        <v>10.220000000000001</v>
      </c>
      <c r="N1325" s="93">
        <v>0.71899999999999997</v>
      </c>
      <c r="O1325" s="69">
        <v>100</v>
      </c>
      <c r="P1325" s="191">
        <f t="shared" si="96"/>
        <v>3.0009784735812133</v>
      </c>
      <c r="Q1325" s="77" t="s">
        <v>1357</v>
      </c>
      <c r="V1325" s="84">
        <v>0.38541666666666669</v>
      </c>
      <c r="W1325" s="85">
        <v>0.51736111111111105</v>
      </c>
      <c r="X1325" s="78">
        <f t="shared" si="97"/>
        <v>0.13194444444444436</v>
      </c>
    </row>
    <row r="1326" spans="1:24" x14ac:dyDescent="0.3">
      <c r="A1326" s="46" t="s">
        <v>3421</v>
      </c>
      <c r="B1326" s="68" t="s">
        <v>1911</v>
      </c>
      <c r="C1326" s="2" t="s">
        <v>1</v>
      </c>
      <c r="D1326" s="2">
        <v>48</v>
      </c>
      <c r="E1326" s="6">
        <v>26294</v>
      </c>
      <c r="F1326" s="7">
        <v>44144.522581018522</v>
      </c>
      <c r="G1326" s="69" t="s">
        <v>4</v>
      </c>
      <c r="H1326" s="68">
        <v>2310</v>
      </c>
      <c r="I1326" s="93">
        <f t="shared" si="94"/>
        <v>23.333333333333332</v>
      </c>
      <c r="J1326" s="93">
        <v>1.5580000000000001</v>
      </c>
      <c r="K1326" s="69">
        <v>99</v>
      </c>
      <c r="L1326" s="68">
        <v>496</v>
      </c>
      <c r="M1326" s="93">
        <f t="shared" si="95"/>
        <v>5.0101010101010104</v>
      </c>
      <c r="N1326" s="93">
        <v>0.63100000000000001</v>
      </c>
      <c r="O1326" s="69">
        <v>99</v>
      </c>
      <c r="P1326" s="191">
        <f t="shared" si="96"/>
        <v>4.6572580645161281</v>
      </c>
      <c r="Q1326" s="77" t="s">
        <v>1357</v>
      </c>
      <c r="V1326" s="84">
        <v>0.42291666666666666</v>
      </c>
      <c r="W1326" s="85">
        <v>0.53819444444444442</v>
      </c>
      <c r="X1326" s="78">
        <f t="shared" si="97"/>
        <v>0.11527777777777776</v>
      </c>
    </row>
    <row r="1327" spans="1:24" x14ac:dyDescent="0.3">
      <c r="A1327" s="46" t="s">
        <v>3072</v>
      </c>
      <c r="B1327" s="68" t="s">
        <v>561</v>
      </c>
      <c r="C1327" s="2" t="s">
        <v>1</v>
      </c>
      <c r="D1327" s="2">
        <v>45</v>
      </c>
      <c r="E1327" s="6">
        <v>27659</v>
      </c>
      <c r="F1327" s="7">
        <v>44144.569247685184</v>
      </c>
      <c r="G1327" s="69" t="s">
        <v>4</v>
      </c>
      <c r="H1327" s="68">
        <v>1519</v>
      </c>
      <c r="I1327" s="93">
        <f t="shared" si="94"/>
        <v>15.343434343434344</v>
      </c>
      <c r="J1327" s="93">
        <v>0.99099999999999999</v>
      </c>
      <c r="K1327" s="69">
        <v>99</v>
      </c>
      <c r="L1327" s="68">
        <v>590</v>
      </c>
      <c r="M1327" s="93">
        <f t="shared" si="95"/>
        <v>5.9595959595959593</v>
      </c>
      <c r="N1327" s="93">
        <v>0.80700000000000005</v>
      </c>
      <c r="O1327" s="69">
        <v>99</v>
      </c>
      <c r="P1327" s="191">
        <f t="shared" si="96"/>
        <v>2.5745762711864408</v>
      </c>
      <c r="Q1327" s="77" t="s">
        <v>1357</v>
      </c>
      <c r="V1327" s="84">
        <v>0.42430555555555555</v>
      </c>
      <c r="W1327" s="85">
        <v>0.58333333333333337</v>
      </c>
      <c r="X1327" s="78">
        <f t="shared" si="97"/>
        <v>0.15902777777777782</v>
      </c>
    </row>
    <row r="1328" spans="1:24" x14ac:dyDescent="0.3">
      <c r="A1328" s="47" t="s">
        <v>4397</v>
      </c>
      <c r="B1328" s="68" t="s">
        <v>270</v>
      </c>
      <c r="C1328" s="2" t="s">
        <v>6</v>
      </c>
      <c r="D1328" s="2">
        <v>73</v>
      </c>
      <c r="E1328" s="6">
        <v>17283</v>
      </c>
      <c r="F1328" s="7">
        <v>44144.577187499999</v>
      </c>
      <c r="G1328" s="69" t="s">
        <v>4</v>
      </c>
      <c r="H1328" s="68">
        <v>2607</v>
      </c>
      <c r="I1328" s="93">
        <f t="shared" si="94"/>
        <v>26.333333333333332</v>
      </c>
      <c r="J1328" s="93">
        <v>1.6659999999999999</v>
      </c>
      <c r="K1328" s="69">
        <v>99</v>
      </c>
      <c r="L1328" s="68">
        <v>1430</v>
      </c>
      <c r="M1328" s="93">
        <f t="shared" si="95"/>
        <v>14.444444444444445</v>
      </c>
      <c r="N1328" s="93">
        <v>1.6180000000000001</v>
      </c>
      <c r="O1328" s="69">
        <v>99</v>
      </c>
      <c r="P1328" s="191">
        <f t="shared" si="96"/>
        <v>1.823076923076923</v>
      </c>
      <c r="Q1328" s="77" t="s">
        <v>1357</v>
      </c>
      <c r="V1328" s="84">
        <v>0.44444444444444442</v>
      </c>
      <c r="W1328" s="85">
        <v>0.58958333333333335</v>
      </c>
      <c r="X1328" s="78">
        <f t="shared" si="97"/>
        <v>0.14513888888888893</v>
      </c>
    </row>
    <row r="1329" spans="1:24" x14ac:dyDescent="0.3">
      <c r="A1329" s="47" t="s">
        <v>16267</v>
      </c>
      <c r="B1329" s="68" t="s">
        <v>5480</v>
      </c>
      <c r="C1329" s="2" t="s">
        <v>1</v>
      </c>
      <c r="D1329" s="2">
        <v>81</v>
      </c>
      <c r="E1329" s="6">
        <v>14301</v>
      </c>
      <c r="F1329" s="7">
        <v>44144.599502314813</v>
      </c>
      <c r="G1329" s="69" t="s">
        <v>4</v>
      </c>
      <c r="H1329" s="68">
        <v>2561</v>
      </c>
      <c r="I1329" s="93">
        <f t="shared" si="94"/>
        <v>25.868686868686869</v>
      </c>
      <c r="J1329" s="93">
        <v>2.3929999999999998</v>
      </c>
      <c r="K1329" s="69">
        <v>99</v>
      </c>
      <c r="L1329" s="68">
        <v>581</v>
      </c>
      <c r="M1329" s="93">
        <f t="shared" si="95"/>
        <v>5.8686868686868685</v>
      </c>
      <c r="N1329" s="93">
        <v>0.68</v>
      </c>
      <c r="O1329" s="69">
        <v>99</v>
      </c>
      <c r="P1329" s="191">
        <f t="shared" si="96"/>
        <v>4.4079173838209984</v>
      </c>
      <c r="Q1329" s="77" t="s">
        <v>1357</v>
      </c>
      <c r="V1329" s="84">
        <v>0.47152777777777777</v>
      </c>
      <c r="W1329" s="85">
        <v>0.62847222222222221</v>
      </c>
      <c r="X1329" s="78">
        <f t="shared" si="97"/>
        <v>0.15694444444444444</v>
      </c>
    </row>
    <row r="1330" spans="1:24" x14ac:dyDescent="0.3">
      <c r="A1330" s="46" t="s">
        <v>4902</v>
      </c>
      <c r="B1330" s="68" t="s">
        <v>4903</v>
      </c>
      <c r="C1330" s="2" t="s">
        <v>1</v>
      </c>
      <c r="D1330" s="2">
        <v>42</v>
      </c>
      <c r="E1330" s="6">
        <v>28447</v>
      </c>
      <c r="F1330" s="7">
        <v>44144.615173611113</v>
      </c>
      <c r="G1330" s="69" t="s">
        <v>4</v>
      </c>
      <c r="H1330" s="68">
        <v>1862</v>
      </c>
      <c r="I1330" s="93">
        <f t="shared" si="94"/>
        <v>18.80808080808081</v>
      </c>
      <c r="J1330" s="93">
        <v>2.762</v>
      </c>
      <c r="K1330" s="69">
        <v>99</v>
      </c>
      <c r="L1330" s="68">
        <v>367</v>
      </c>
      <c r="M1330" s="93">
        <f t="shared" si="95"/>
        <v>3.7070707070707072</v>
      </c>
      <c r="N1330" s="93">
        <v>0.627</v>
      </c>
      <c r="O1330" s="69">
        <v>99</v>
      </c>
      <c r="P1330" s="191">
        <f t="shared" si="96"/>
        <v>5.0735694822888284</v>
      </c>
      <c r="Q1330" s="77" t="s">
        <v>1357</v>
      </c>
      <c r="V1330" s="84">
        <v>0.47569444444444442</v>
      </c>
      <c r="W1330" s="85">
        <v>0.65277777777777779</v>
      </c>
      <c r="X1330" s="78">
        <f t="shared" si="97"/>
        <v>0.17708333333333337</v>
      </c>
    </row>
    <row r="1331" spans="1:24" x14ac:dyDescent="0.3">
      <c r="A1331" s="46" t="s">
        <v>16268</v>
      </c>
      <c r="B1331" s="68" t="s">
        <v>16269</v>
      </c>
      <c r="C1331" s="2" t="s">
        <v>1</v>
      </c>
      <c r="D1331" s="2">
        <v>35</v>
      </c>
      <c r="E1331" s="6">
        <v>31232</v>
      </c>
      <c r="F1331" s="7">
        <v>44144.63722222222</v>
      </c>
      <c r="G1331" s="69" t="s">
        <v>4</v>
      </c>
      <c r="H1331" s="68">
        <v>996</v>
      </c>
      <c r="I1331" s="93">
        <f t="shared" si="94"/>
        <v>10.060606060606061</v>
      </c>
      <c r="J1331" s="93">
        <v>1.244</v>
      </c>
      <c r="K1331" s="69">
        <v>99</v>
      </c>
      <c r="L1331" s="68">
        <v>235</v>
      </c>
      <c r="M1331" s="93">
        <f t="shared" si="95"/>
        <v>2.3737373737373737</v>
      </c>
      <c r="N1331" s="93">
        <v>0.54600000000000004</v>
      </c>
      <c r="O1331" s="69">
        <v>99</v>
      </c>
      <c r="P1331" s="191">
        <f t="shared" si="96"/>
        <v>4.2382978723404259</v>
      </c>
      <c r="Q1331" s="77" t="s">
        <v>1357</v>
      </c>
      <c r="V1331" s="84">
        <v>0.4826388888888889</v>
      </c>
      <c r="W1331" s="85">
        <v>0.64027777777777783</v>
      </c>
      <c r="X1331" s="78">
        <f t="shared" si="97"/>
        <v>0.15763888888888894</v>
      </c>
    </row>
    <row r="1332" spans="1:24" x14ac:dyDescent="0.3">
      <c r="A1332" s="47" t="s">
        <v>16270</v>
      </c>
      <c r="B1332" s="68" t="s">
        <v>16271</v>
      </c>
      <c r="C1332" s="2" t="s">
        <v>6</v>
      </c>
      <c r="D1332" s="2">
        <v>68</v>
      </c>
      <c r="E1332" s="6">
        <v>19069</v>
      </c>
      <c r="F1332" s="7">
        <v>44144.69767361111</v>
      </c>
      <c r="G1332" s="69" t="s">
        <v>4</v>
      </c>
      <c r="H1332" s="68">
        <v>3336</v>
      </c>
      <c r="I1332" s="93">
        <f t="shared" si="94"/>
        <v>33.36</v>
      </c>
      <c r="J1332" s="93">
        <v>2.56</v>
      </c>
      <c r="K1332" s="69">
        <v>100</v>
      </c>
      <c r="L1332" s="68">
        <v>902</v>
      </c>
      <c r="M1332" s="93">
        <f t="shared" si="95"/>
        <v>9.02</v>
      </c>
      <c r="N1332" s="93">
        <v>0.96399999999999997</v>
      </c>
      <c r="O1332" s="69">
        <v>100</v>
      </c>
      <c r="P1332" s="191">
        <f t="shared" si="96"/>
        <v>3.698447893569845</v>
      </c>
      <c r="Q1332" s="77" t="s">
        <v>1357</v>
      </c>
      <c r="V1332" s="84">
        <v>0.54305555555555551</v>
      </c>
      <c r="W1332" s="85">
        <v>0.70138888888888884</v>
      </c>
      <c r="X1332" s="78">
        <f t="shared" si="97"/>
        <v>0.15833333333333333</v>
      </c>
    </row>
    <row r="1333" spans="1:24" x14ac:dyDescent="0.3">
      <c r="A1333" s="47" t="s">
        <v>16272</v>
      </c>
      <c r="B1333" s="68" t="s">
        <v>95</v>
      </c>
      <c r="C1333" s="2" t="s">
        <v>6</v>
      </c>
      <c r="D1333" s="2">
        <v>67</v>
      </c>
      <c r="E1333" s="6">
        <v>19395</v>
      </c>
      <c r="F1333" s="7">
        <v>44145.42864583333</v>
      </c>
      <c r="G1333" s="69" t="s">
        <v>4</v>
      </c>
      <c r="H1333" s="68">
        <v>1966</v>
      </c>
      <c r="I1333" s="93">
        <f t="shared" si="94"/>
        <v>19.858585858585858</v>
      </c>
      <c r="J1333" s="93">
        <v>1.421</v>
      </c>
      <c r="K1333" s="69">
        <v>99</v>
      </c>
      <c r="L1333" s="68">
        <v>877</v>
      </c>
      <c r="M1333" s="93">
        <f t="shared" si="95"/>
        <v>8.8585858585858581</v>
      </c>
      <c r="N1333" s="93">
        <v>1.107</v>
      </c>
      <c r="O1333" s="69">
        <v>99</v>
      </c>
      <c r="P1333" s="191">
        <f t="shared" si="96"/>
        <v>2.2417331812998862</v>
      </c>
      <c r="Q1333" s="77" t="s">
        <v>1357</v>
      </c>
      <c r="V1333" s="84">
        <v>0.38263888888888892</v>
      </c>
      <c r="W1333" s="85">
        <v>0.51388888888888895</v>
      </c>
      <c r="X1333" s="78">
        <f t="shared" si="97"/>
        <v>0.13125000000000003</v>
      </c>
    </row>
    <row r="1334" spans="1:24" x14ac:dyDescent="0.3">
      <c r="A1334" s="46" t="s">
        <v>4735</v>
      </c>
      <c r="B1334" s="68" t="s">
        <v>4736</v>
      </c>
      <c r="C1334" s="2" t="s">
        <v>1</v>
      </c>
      <c r="D1334" s="2">
        <v>59</v>
      </c>
      <c r="E1334" s="6">
        <v>22382</v>
      </c>
      <c r="F1334" s="7">
        <v>44145.550613425927</v>
      </c>
      <c r="G1334" s="69" t="s">
        <v>4</v>
      </c>
      <c r="H1334" s="68">
        <v>3259</v>
      </c>
      <c r="I1334" s="93">
        <f t="shared" si="94"/>
        <v>32.919191919191917</v>
      </c>
      <c r="J1334" s="93">
        <v>1.988</v>
      </c>
      <c r="K1334" s="69">
        <v>99</v>
      </c>
      <c r="L1334" s="68">
        <v>699</v>
      </c>
      <c r="M1334" s="93">
        <f t="shared" si="95"/>
        <v>7.0606060606060606</v>
      </c>
      <c r="N1334" s="93">
        <v>0.96699999999999997</v>
      </c>
      <c r="O1334" s="69">
        <v>99</v>
      </c>
      <c r="P1334" s="191">
        <f t="shared" si="96"/>
        <v>4.6623748211731044</v>
      </c>
      <c r="Q1334" s="77" t="s">
        <v>1357</v>
      </c>
      <c r="V1334" s="84">
        <v>0.42152777777777778</v>
      </c>
      <c r="W1334" s="85">
        <v>0.55902777777777779</v>
      </c>
      <c r="X1334" s="78">
        <f t="shared" si="97"/>
        <v>0.13750000000000001</v>
      </c>
    </row>
    <row r="1335" spans="1:24" x14ac:dyDescent="0.3">
      <c r="A1335" s="46" t="s">
        <v>16273</v>
      </c>
      <c r="B1335" s="68" t="s">
        <v>9269</v>
      </c>
      <c r="C1335" s="2" t="s">
        <v>6</v>
      </c>
      <c r="D1335" s="2">
        <v>39</v>
      </c>
      <c r="E1335" s="6">
        <v>29633</v>
      </c>
      <c r="F1335" s="7">
        <v>44146.510011574072</v>
      </c>
      <c r="G1335" s="69" t="s">
        <v>4</v>
      </c>
      <c r="H1335" s="68">
        <v>858</v>
      </c>
      <c r="I1335" s="93">
        <f t="shared" si="94"/>
        <v>8.58</v>
      </c>
      <c r="J1335" s="93">
        <v>1.1819999999999999</v>
      </c>
      <c r="K1335" s="69">
        <v>100</v>
      </c>
      <c r="L1335" s="68">
        <v>313</v>
      </c>
      <c r="M1335" s="93">
        <f t="shared" si="95"/>
        <v>3.13</v>
      </c>
      <c r="N1335" s="93">
        <v>0.48499999999999999</v>
      </c>
      <c r="O1335" s="69">
        <v>100</v>
      </c>
      <c r="P1335" s="191">
        <f t="shared" si="96"/>
        <v>2.7412140575079875</v>
      </c>
      <c r="Q1335" s="77" t="s">
        <v>1357</v>
      </c>
      <c r="V1335" s="84">
        <v>0.37291666666666662</v>
      </c>
      <c r="W1335" s="85">
        <v>0.4770833333333333</v>
      </c>
      <c r="X1335" s="78">
        <f t="shared" si="97"/>
        <v>0.10416666666666669</v>
      </c>
    </row>
    <row r="1336" spans="1:24" x14ac:dyDescent="0.3">
      <c r="A1336" s="46" t="s">
        <v>4717</v>
      </c>
      <c r="B1336" s="68" t="s">
        <v>4718</v>
      </c>
      <c r="C1336" s="2" t="s">
        <v>1</v>
      </c>
      <c r="D1336" s="2">
        <v>48</v>
      </c>
      <c r="E1336" s="6">
        <v>26494</v>
      </c>
      <c r="F1336" s="7">
        <v>44146.523587962962</v>
      </c>
      <c r="G1336" s="69" t="s">
        <v>4</v>
      </c>
      <c r="H1336" s="68">
        <v>3052</v>
      </c>
      <c r="I1336" s="93">
        <f t="shared" si="94"/>
        <v>30.828282828282827</v>
      </c>
      <c r="J1336" s="93">
        <v>2.1949999999999998</v>
      </c>
      <c r="K1336" s="69">
        <v>99</v>
      </c>
      <c r="L1336" s="68">
        <v>613</v>
      </c>
      <c r="M1336" s="93">
        <f t="shared" si="95"/>
        <v>6.191919191919192</v>
      </c>
      <c r="N1336" s="93">
        <v>0.73799999999999999</v>
      </c>
      <c r="O1336" s="69">
        <v>99</v>
      </c>
      <c r="P1336" s="191">
        <f t="shared" si="96"/>
        <v>4.9787928221859703</v>
      </c>
      <c r="Q1336" s="77" t="s">
        <v>1357</v>
      </c>
      <c r="V1336" s="84">
        <v>0.3979166666666667</v>
      </c>
      <c r="W1336" s="85">
        <v>0.53472222222222221</v>
      </c>
      <c r="X1336" s="78">
        <f t="shared" si="97"/>
        <v>0.13680555555555551</v>
      </c>
    </row>
    <row r="1337" spans="1:24" x14ac:dyDescent="0.3">
      <c r="A1337" s="46" t="s">
        <v>16274</v>
      </c>
      <c r="B1337" s="68" t="s">
        <v>240</v>
      </c>
      <c r="C1337" s="2" t="s">
        <v>1</v>
      </c>
      <c r="D1337" s="2">
        <v>48</v>
      </c>
      <c r="E1337" s="6">
        <v>26291</v>
      </c>
      <c r="F1337" s="7">
        <v>44146.535636574074</v>
      </c>
      <c r="G1337" s="69" t="s">
        <v>4</v>
      </c>
      <c r="H1337" s="68">
        <v>1416</v>
      </c>
      <c r="I1337" s="93">
        <f t="shared" si="94"/>
        <v>14.303030303030303</v>
      </c>
      <c r="J1337" s="93">
        <v>1.488</v>
      </c>
      <c r="K1337" s="69">
        <v>99</v>
      </c>
      <c r="L1337" s="68">
        <v>424</v>
      </c>
      <c r="M1337" s="93">
        <f t="shared" si="95"/>
        <v>4.2828282828282829</v>
      </c>
      <c r="N1337" s="93">
        <v>0.59</v>
      </c>
      <c r="O1337" s="69">
        <v>99</v>
      </c>
      <c r="P1337" s="191">
        <f t="shared" si="96"/>
        <v>3.3396226415094339</v>
      </c>
      <c r="Q1337" s="77" t="s">
        <v>1357</v>
      </c>
      <c r="V1337" s="84">
        <v>0.40486111111111112</v>
      </c>
      <c r="W1337" s="85">
        <v>0.55208333333333337</v>
      </c>
      <c r="X1337" s="78">
        <f t="shared" si="97"/>
        <v>0.14722222222222225</v>
      </c>
    </row>
    <row r="1338" spans="1:24" x14ac:dyDescent="0.3">
      <c r="A1338" s="47" t="s">
        <v>16275</v>
      </c>
      <c r="B1338" s="68" t="s">
        <v>5371</v>
      </c>
      <c r="C1338" s="2" t="s">
        <v>1</v>
      </c>
      <c r="D1338" s="2">
        <v>65</v>
      </c>
      <c r="E1338" s="6">
        <v>20145</v>
      </c>
      <c r="F1338" s="7">
        <v>44146.555381944447</v>
      </c>
      <c r="G1338" s="69" t="s">
        <v>4</v>
      </c>
      <c r="H1338" s="68">
        <v>3301</v>
      </c>
      <c r="I1338" s="93">
        <f t="shared" si="94"/>
        <v>33.01</v>
      </c>
      <c r="J1338" s="93">
        <v>3.6469999999999998</v>
      </c>
      <c r="K1338" s="69">
        <v>100</v>
      </c>
      <c r="L1338" s="68">
        <v>709</v>
      </c>
      <c r="M1338" s="93">
        <f t="shared" si="95"/>
        <v>7.09</v>
      </c>
      <c r="N1338" s="93">
        <v>1.083</v>
      </c>
      <c r="O1338" s="69">
        <v>100</v>
      </c>
      <c r="P1338" s="191">
        <f t="shared" si="96"/>
        <v>4.6558533145275032</v>
      </c>
      <c r="Q1338" s="77" t="s">
        <v>1357</v>
      </c>
      <c r="V1338" s="84">
        <v>0.42291666666666666</v>
      </c>
      <c r="W1338" s="85">
        <v>0.56041666666666667</v>
      </c>
      <c r="X1338" s="78">
        <f t="shared" si="97"/>
        <v>0.13750000000000001</v>
      </c>
    </row>
    <row r="1339" spans="1:24" x14ac:dyDescent="0.3">
      <c r="A1339" s="46" t="s">
        <v>11789</v>
      </c>
      <c r="B1339" s="68" t="s">
        <v>392</v>
      </c>
      <c r="C1339" s="2" t="s">
        <v>1</v>
      </c>
      <c r="D1339" s="2">
        <v>52</v>
      </c>
      <c r="E1339" s="6">
        <v>25064</v>
      </c>
      <c r="F1339" s="7">
        <v>44146.564097222225</v>
      </c>
      <c r="G1339" s="69" t="s">
        <v>4</v>
      </c>
      <c r="H1339" s="68">
        <v>2855</v>
      </c>
      <c r="I1339" s="93">
        <f t="shared" si="94"/>
        <v>28.838383838383837</v>
      </c>
      <c r="J1339" s="93">
        <v>2.44</v>
      </c>
      <c r="K1339" s="69">
        <v>99</v>
      </c>
      <c r="L1339" s="68">
        <v>647</v>
      </c>
      <c r="M1339" s="93">
        <f t="shared" si="95"/>
        <v>6.5353535353535355</v>
      </c>
      <c r="N1339" s="93">
        <v>1.0229999999999999</v>
      </c>
      <c r="O1339" s="69">
        <v>99</v>
      </c>
      <c r="P1339" s="191">
        <f t="shared" si="96"/>
        <v>4.4126738794435854</v>
      </c>
      <c r="Q1339" s="77" t="s">
        <v>1357</v>
      </c>
      <c r="V1339" s="84">
        <v>0.43611111111111112</v>
      </c>
      <c r="W1339" s="85">
        <v>0.58263888888888882</v>
      </c>
      <c r="X1339" s="78">
        <f t="shared" si="97"/>
        <v>0.1465277777777777</v>
      </c>
    </row>
    <row r="1340" spans="1:24" x14ac:dyDescent="0.3">
      <c r="A1340" s="47" t="s">
        <v>16276</v>
      </c>
      <c r="B1340" s="68" t="s">
        <v>6161</v>
      </c>
      <c r="C1340" s="2" t="s">
        <v>1</v>
      </c>
      <c r="D1340" s="2">
        <v>62</v>
      </c>
      <c r="E1340" s="6">
        <v>21264</v>
      </c>
      <c r="F1340" s="7">
        <v>44146.582476851851</v>
      </c>
      <c r="G1340" s="69" t="s">
        <v>4</v>
      </c>
      <c r="H1340" s="68">
        <v>3163</v>
      </c>
      <c r="I1340" s="93">
        <f t="shared" si="94"/>
        <v>31.949494949494948</v>
      </c>
      <c r="J1340" s="93">
        <v>2.13</v>
      </c>
      <c r="K1340" s="69">
        <v>99</v>
      </c>
      <c r="L1340" s="68">
        <v>576</v>
      </c>
      <c r="M1340" s="93">
        <f t="shared" si="95"/>
        <v>5.8181818181818183</v>
      </c>
      <c r="N1340" s="93">
        <v>1.0529999999999999</v>
      </c>
      <c r="O1340" s="69">
        <v>99</v>
      </c>
      <c r="P1340" s="191">
        <f t="shared" si="96"/>
        <v>5.4913194444444438</v>
      </c>
      <c r="Q1340" s="77" t="s">
        <v>1357</v>
      </c>
      <c r="V1340" s="84">
        <v>0.44722222222222219</v>
      </c>
      <c r="W1340" s="85">
        <v>0.59722222222222221</v>
      </c>
      <c r="X1340" s="78">
        <f t="shared" si="97"/>
        <v>0.15000000000000002</v>
      </c>
    </row>
    <row r="1341" spans="1:24" x14ac:dyDescent="0.3">
      <c r="A1341" s="47" t="s">
        <v>3897</v>
      </c>
      <c r="B1341" s="68" t="s">
        <v>607</v>
      </c>
      <c r="C1341" s="2" t="s">
        <v>1</v>
      </c>
      <c r="D1341" s="2">
        <v>67</v>
      </c>
      <c r="E1341" s="6">
        <v>19423</v>
      </c>
      <c r="F1341" s="7">
        <v>44146.598634259259</v>
      </c>
      <c r="G1341" s="69" t="s">
        <v>4</v>
      </c>
      <c r="H1341" s="68">
        <v>2314</v>
      </c>
      <c r="I1341" s="93">
        <f t="shared" si="94"/>
        <v>23.373737373737374</v>
      </c>
      <c r="J1341" s="93">
        <v>2.23</v>
      </c>
      <c r="K1341" s="69">
        <v>99</v>
      </c>
      <c r="L1341" s="68">
        <v>506</v>
      </c>
      <c r="M1341" s="93">
        <f t="shared" si="95"/>
        <v>5.1111111111111107</v>
      </c>
      <c r="N1341" s="93">
        <v>0.94599999999999995</v>
      </c>
      <c r="O1341" s="69">
        <v>99</v>
      </c>
      <c r="P1341" s="191">
        <f t="shared" si="96"/>
        <v>4.5731225296442695</v>
      </c>
      <c r="Q1341" s="77" t="s">
        <v>1357</v>
      </c>
      <c r="V1341" s="84">
        <v>0.45833333333333331</v>
      </c>
      <c r="W1341" s="85">
        <v>0.61805555555555558</v>
      </c>
      <c r="X1341" s="78">
        <f t="shared" si="97"/>
        <v>0.15972222222222227</v>
      </c>
    </row>
    <row r="1342" spans="1:24" x14ac:dyDescent="0.3">
      <c r="A1342" s="46" t="s">
        <v>4703</v>
      </c>
      <c r="B1342" s="68" t="s">
        <v>176</v>
      </c>
      <c r="C1342" s="2" t="s">
        <v>1</v>
      </c>
      <c r="D1342" s="2">
        <v>48</v>
      </c>
      <c r="E1342" s="6">
        <v>26408</v>
      </c>
      <c r="F1342" s="7">
        <v>44146.62872685185</v>
      </c>
      <c r="G1342" s="69" t="s">
        <v>4</v>
      </c>
      <c r="H1342" s="68">
        <v>2066</v>
      </c>
      <c r="I1342" s="93">
        <f t="shared" si="94"/>
        <v>20.868686868686869</v>
      </c>
      <c r="J1342" s="93">
        <v>1.345</v>
      </c>
      <c r="K1342" s="69">
        <v>99</v>
      </c>
      <c r="L1342" s="68">
        <v>410</v>
      </c>
      <c r="M1342" s="93">
        <f t="shared" si="95"/>
        <v>4.141414141414141</v>
      </c>
      <c r="N1342" s="93">
        <v>0.60599999999999998</v>
      </c>
      <c r="O1342" s="69">
        <v>99</v>
      </c>
      <c r="P1342" s="191">
        <f t="shared" si="96"/>
        <v>5.0390243902439025</v>
      </c>
      <c r="Q1342" s="77" t="s">
        <v>1357</v>
      </c>
      <c r="V1342" s="84">
        <v>0.47222222222222227</v>
      </c>
      <c r="W1342" s="85">
        <v>0.63194444444444442</v>
      </c>
      <c r="X1342" s="78">
        <f t="shared" si="97"/>
        <v>0.15972222222222215</v>
      </c>
    </row>
    <row r="1343" spans="1:24" x14ac:dyDescent="0.3">
      <c r="A1343" s="47" t="s">
        <v>16277</v>
      </c>
      <c r="B1343" s="68" t="s">
        <v>16278</v>
      </c>
      <c r="C1343" s="2" t="s">
        <v>6</v>
      </c>
      <c r="D1343" s="2">
        <v>78</v>
      </c>
      <c r="E1343" s="6">
        <v>15420</v>
      </c>
      <c r="F1343" s="7">
        <v>44146.643645833334</v>
      </c>
      <c r="G1343" s="69" t="s">
        <v>4</v>
      </c>
      <c r="H1343" s="68">
        <v>2857</v>
      </c>
      <c r="I1343" s="93">
        <f t="shared" si="94"/>
        <v>28.858585858585858</v>
      </c>
      <c r="J1343" s="93">
        <v>1.89</v>
      </c>
      <c r="K1343" s="69">
        <v>99</v>
      </c>
      <c r="L1343" s="68">
        <v>830</v>
      </c>
      <c r="M1343" s="93">
        <f t="shared" si="95"/>
        <v>8.3838383838383841</v>
      </c>
      <c r="N1343" s="93">
        <v>1.39</v>
      </c>
      <c r="O1343" s="69">
        <v>99</v>
      </c>
      <c r="P1343" s="191">
        <f t="shared" si="96"/>
        <v>3.4421686746987952</v>
      </c>
      <c r="Q1343" s="77" t="s">
        <v>1357</v>
      </c>
      <c r="V1343" s="84">
        <v>0.48333333333333334</v>
      </c>
      <c r="W1343" s="85">
        <v>0.64444444444444449</v>
      </c>
      <c r="X1343" s="78">
        <f t="shared" si="97"/>
        <v>0.16111111111111115</v>
      </c>
    </row>
    <row r="1344" spans="1:24" x14ac:dyDescent="0.3">
      <c r="A1344" s="46" t="s">
        <v>16279</v>
      </c>
      <c r="B1344" s="68" t="s">
        <v>16280</v>
      </c>
      <c r="C1344" s="2" t="s">
        <v>6</v>
      </c>
      <c r="D1344" s="2">
        <v>56</v>
      </c>
      <c r="E1344" s="6">
        <v>23371</v>
      </c>
      <c r="F1344" s="7">
        <v>44146.659733796296</v>
      </c>
      <c r="G1344" s="69" t="s">
        <v>4</v>
      </c>
      <c r="H1344" s="68">
        <v>1107</v>
      </c>
      <c r="I1344" s="93">
        <f t="shared" si="94"/>
        <v>11.181818181818182</v>
      </c>
      <c r="J1344" s="93">
        <v>1.1639999999999999</v>
      </c>
      <c r="K1344" s="69">
        <v>99</v>
      </c>
      <c r="L1344" s="68">
        <v>325</v>
      </c>
      <c r="M1344" s="93">
        <f t="shared" si="95"/>
        <v>3.2828282828282829</v>
      </c>
      <c r="N1344" s="93">
        <v>0.51600000000000001</v>
      </c>
      <c r="O1344" s="69">
        <v>99</v>
      </c>
      <c r="P1344" s="191">
        <f t="shared" si="96"/>
        <v>3.4061538461538459</v>
      </c>
      <c r="Q1344" s="77" t="s">
        <v>1357</v>
      </c>
      <c r="V1344" s="84">
        <v>0.49791666666666662</v>
      </c>
      <c r="W1344" s="85">
        <v>0.66666666666666663</v>
      </c>
      <c r="X1344" s="78">
        <f t="shared" si="97"/>
        <v>0.16875000000000001</v>
      </c>
    </row>
    <row r="1345" spans="1:24" x14ac:dyDescent="0.3">
      <c r="A1345" s="46" t="s">
        <v>16281</v>
      </c>
      <c r="B1345" s="68" t="s">
        <v>1361</v>
      </c>
      <c r="C1345" s="2" t="s">
        <v>1</v>
      </c>
      <c r="D1345" s="2">
        <v>60</v>
      </c>
      <c r="E1345" s="6">
        <v>21884</v>
      </c>
      <c r="F1345" s="7">
        <v>44147.43677083333</v>
      </c>
      <c r="G1345" s="69" t="s">
        <v>4</v>
      </c>
      <c r="H1345" s="68">
        <v>2515</v>
      </c>
      <c r="I1345" s="93">
        <f t="shared" si="94"/>
        <v>25.404040404040405</v>
      </c>
      <c r="J1345" s="93">
        <v>2.0099999999999998</v>
      </c>
      <c r="K1345" s="69">
        <v>99</v>
      </c>
      <c r="L1345" s="68">
        <v>773</v>
      </c>
      <c r="M1345" s="93">
        <f t="shared" si="95"/>
        <v>7.808080808080808</v>
      </c>
      <c r="N1345" s="93">
        <v>1.0069999999999999</v>
      </c>
      <c r="O1345" s="69">
        <v>99</v>
      </c>
      <c r="P1345" s="191">
        <f t="shared" si="96"/>
        <v>3.253557567917206</v>
      </c>
      <c r="Q1345" s="77" t="s">
        <v>1357</v>
      </c>
      <c r="V1345" s="84">
        <v>0.38194444444444442</v>
      </c>
      <c r="W1345" s="85">
        <v>0.51736111111111105</v>
      </c>
      <c r="X1345" s="78">
        <f t="shared" si="97"/>
        <v>0.13541666666666663</v>
      </c>
    </row>
    <row r="1346" spans="1:24" x14ac:dyDescent="0.3">
      <c r="A1346" s="46" t="s">
        <v>11595</v>
      </c>
      <c r="B1346" s="68" t="s">
        <v>8174</v>
      </c>
      <c r="C1346" s="2" t="s">
        <v>1</v>
      </c>
      <c r="D1346" s="2">
        <v>53</v>
      </c>
      <c r="E1346" s="6">
        <v>24764</v>
      </c>
      <c r="F1346" s="7">
        <v>44147.518564814818</v>
      </c>
      <c r="G1346" s="69" t="s">
        <v>4</v>
      </c>
      <c r="H1346" s="68">
        <v>3063</v>
      </c>
      <c r="I1346" s="93">
        <f t="shared" si="94"/>
        <v>30.63</v>
      </c>
      <c r="J1346" s="93">
        <v>2.0630000000000002</v>
      </c>
      <c r="K1346" s="69">
        <v>100</v>
      </c>
      <c r="L1346" s="68">
        <v>668</v>
      </c>
      <c r="M1346" s="93">
        <f t="shared" si="95"/>
        <v>6.68</v>
      </c>
      <c r="N1346" s="93">
        <v>0.92</v>
      </c>
      <c r="O1346" s="69">
        <v>100</v>
      </c>
      <c r="P1346" s="191">
        <f t="shared" si="96"/>
        <v>4.5853293413173652</v>
      </c>
      <c r="Q1346" s="77" t="s">
        <v>1357</v>
      </c>
      <c r="V1346" s="84">
        <v>0.38958333333333334</v>
      </c>
      <c r="W1346" s="85">
        <v>0.52777777777777779</v>
      </c>
      <c r="X1346" s="78">
        <f t="shared" si="97"/>
        <v>0.13819444444444445</v>
      </c>
    </row>
    <row r="1347" spans="1:24" x14ac:dyDescent="0.3">
      <c r="A1347" s="47" t="s">
        <v>3173</v>
      </c>
      <c r="B1347" s="68" t="s">
        <v>1014</v>
      </c>
      <c r="C1347" s="2" t="s">
        <v>1</v>
      </c>
      <c r="D1347" s="2">
        <v>81</v>
      </c>
      <c r="E1347" s="6">
        <v>14270</v>
      </c>
      <c r="F1347" s="7">
        <v>44147.53052083333</v>
      </c>
      <c r="G1347" s="69" t="s">
        <v>4</v>
      </c>
      <c r="H1347" s="68">
        <v>3146</v>
      </c>
      <c r="I1347" s="93">
        <f t="shared" ref="I1347:I1410" si="98">H1347/K1347</f>
        <v>31.777777777777779</v>
      </c>
      <c r="J1347" s="93">
        <v>2.1829999999999998</v>
      </c>
      <c r="K1347" s="69">
        <v>99</v>
      </c>
      <c r="L1347" s="68">
        <v>1151</v>
      </c>
      <c r="M1347" s="93">
        <f t="shared" ref="M1347:M1410" si="99">L1347/O1347</f>
        <v>11.626262626262626</v>
      </c>
      <c r="N1347" s="93">
        <v>1.6259999999999999</v>
      </c>
      <c r="O1347" s="69">
        <v>99</v>
      </c>
      <c r="P1347" s="191">
        <f t="shared" ref="P1347:P1410" si="100">I1347/M1347</f>
        <v>2.7332754126846219</v>
      </c>
      <c r="Q1347" s="77" t="s">
        <v>1357</v>
      </c>
      <c r="V1347" s="84">
        <v>0.40625</v>
      </c>
      <c r="W1347" s="85">
        <v>0.53888888888888886</v>
      </c>
      <c r="X1347" s="78">
        <f t="shared" si="97"/>
        <v>0.13263888888888886</v>
      </c>
    </row>
    <row r="1348" spans="1:24" x14ac:dyDescent="0.3">
      <c r="A1348" s="47" t="s">
        <v>16282</v>
      </c>
      <c r="B1348" s="68" t="s">
        <v>1580</v>
      </c>
      <c r="C1348" s="2" t="s">
        <v>1</v>
      </c>
      <c r="D1348" s="2">
        <v>76</v>
      </c>
      <c r="E1348" s="6">
        <v>16146</v>
      </c>
      <c r="F1348" s="7">
        <v>44147.567939814813</v>
      </c>
      <c r="G1348" s="69" t="s">
        <v>4</v>
      </c>
      <c r="H1348" s="68">
        <v>3492</v>
      </c>
      <c r="I1348" s="93">
        <f t="shared" si="98"/>
        <v>35.272727272727273</v>
      </c>
      <c r="J1348" s="93">
        <v>1.653</v>
      </c>
      <c r="K1348" s="69">
        <v>99</v>
      </c>
      <c r="L1348" s="68">
        <v>1069</v>
      </c>
      <c r="M1348" s="93">
        <f t="shared" si="99"/>
        <v>10.797979797979798</v>
      </c>
      <c r="N1348" s="93">
        <v>0.99</v>
      </c>
      <c r="O1348" s="69">
        <v>99</v>
      </c>
      <c r="P1348" s="191">
        <f t="shared" si="100"/>
        <v>3.2666043030869973</v>
      </c>
      <c r="Q1348" s="77" t="s">
        <v>1357</v>
      </c>
      <c r="V1348" s="84">
        <v>0.4375</v>
      </c>
      <c r="W1348" s="85">
        <v>0.5756944444444444</v>
      </c>
      <c r="X1348" s="78">
        <f t="shared" si="97"/>
        <v>0.1381944444444444</v>
      </c>
    </row>
    <row r="1349" spans="1:24" x14ac:dyDescent="0.3">
      <c r="A1349" s="46" t="s">
        <v>16283</v>
      </c>
      <c r="B1349" s="68" t="s">
        <v>16284</v>
      </c>
      <c r="C1349" s="2" t="s">
        <v>6</v>
      </c>
      <c r="D1349" s="2">
        <v>23</v>
      </c>
      <c r="E1349" s="6">
        <v>35474</v>
      </c>
      <c r="F1349" s="7">
        <v>44147.577881944446</v>
      </c>
      <c r="G1349" s="69" t="s">
        <v>4</v>
      </c>
      <c r="H1349" s="68">
        <v>790</v>
      </c>
      <c r="I1349" s="93">
        <f t="shared" si="98"/>
        <v>7.9797979797979801</v>
      </c>
      <c r="J1349" s="93">
        <v>0.71399999999999997</v>
      </c>
      <c r="K1349" s="69">
        <v>99</v>
      </c>
      <c r="L1349" s="68">
        <v>254</v>
      </c>
      <c r="M1349" s="93">
        <f t="shared" si="99"/>
        <v>2.5656565656565657</v>
      </c>
      <c r="N1349" s="93">
        <v>0.498</v>
      </c>
      <c r="O1349" s="69">
        <v>99</v>
      </c>
      <c r="P1349" s="191">
        <f t="shared" si="100"/>
        <v>3.1102362204724407</v>
      </c>
      <c r="Q1349" s="77" t="s">
        <v>1357</v>
      </c>
      <c r="V1349" s="84">
        <v>0.42986111111111108</v>
      </c>
      <c r="W1349" s="85">
        <v>0.60763888888888895</v>
      </c>
      <c r="X1349" s="78">
        <f t="shared" si="97"/>
        <v>0.17777777777777787</v>
      </c>
    </row>
    <row r="1350" spans="1:24" x14ac:dyDescent="0.3">
      <c r="A1350" s="46" t="s">
        <v>12224</v>
      </c>
      <c r="B1350" s="68" t="s">
        <v>4135</v>
      </c>
      <c r="C1350" s="2" t="s">
        <v>1</v>
      </c>
      <c r="D1350" s="2">
        <v>59</v>
      </c>
      <c r="E1350" s="6">
        <v>22272</v>
      </c>
      <c r="F1350" s="7">
        <v>44148.509409722225</v>
      </c>
      <c r="G1350" s="69" t="s">
        <v>4</v>
      </c>
      <c r="H1350" s="68">
        <v>2500</v>
      </c>
      <c r="I1350" s="93">
        <f t="shared" si="98"/>
        <v>25.252525252525253</v>
      </c>
      <c r="J1350" s="93">
        <v>1.5409999999999999</v>
      </c>
      <c r="K1350" s="69">
        <v>99</v>
      </c>
      <c r="L1350" s="68">
        <v>850</v>
      </c>
      <c r="M1350" s="93">
        <f t="shared" si="99"/>
        <v>8.5858585858585865</v>
      </c>
      <c r="N1350" s="93">
        <v>0.92600000000000005</v>
      </c>
      <c r="O1350" s="69">
        <v>99</v>
      </c>
      <c r="P1350" s="191">
        <f t="shared" si="100"/>
        <v>2.9411764705882351</v>
      </c>
      <c r="Q1350" s="77" t="s">
        <v>1357</v>
      </c>
      <c r="V1350" s="84">
        <v>0.37708333333333338</v>
      </c>
      <c r="W1350" s="85">
        <v>0.52013888888888882</v>
      </c>
      <c r="X1350" s="78">
        <f t="shared" si="97"/>
        <v>0.14305555555555544</v>
      </c>
    </row>
    <row r="1351" spans="1:24" x14ac:dyDescent="0.3">
      <c r="A1351" s="46" t="s">
        <v>16285</v>
      </c>
      <c r="B1351" s="68" t="s">
        <v>5780</v>
      </c>
      <c r="C1351" s="2" t="s">
        <v>1</v>
      </c>
      <c r="D1351" s="2">
        <v>39</v>
      </c>
      <c r="E1351" s="6">
        <v>29544</v>
      </c>
      <c r="F1351" s="7">
        <v>44148.546782407408</v>
      </c>
      <c r="G1351" s="69" t="s">
        <v>4</v>
      </c>
      <c r="H1351" s="68">
        <v>1705</v>
      </c>
      <c r="I1351" s="93">
        <f t="shared" si="98"/>
        <v>17.05</v>
      </c>
      <c r="J1351" s="93">
        <v>1.861</v>
      </c>
      <c r="K1351" s="69">
        <v>100</v>
      </c>
      <c r="L1351" s="68">
        <v>372</v>
      </c>
      <c r="M1351" s="93">
        <f t="shared" si="99"/>
        <v>3.72</v>
      </c>
      <c r="N1351" s="93">
        <v>0.58699999999999997</v>
      </c>
      <c r="O1351" s="69">
        <v>100</v>
      </c>
      <c r="P1351" s="191">
        <f t="shared" si="100"/>
        <v>4.583333333333333</v>
      </c>
      <c r="Q1351" s="77" t="s">
        <v>1357</v>
      </c>
      <c r="V1351" s="84">
        <v>0.40763888888888888</v>
      </c>
      <c r="W1351" s="85">
        <v>0.56944444444444442</v>
      </c>
      <c r="X1351" s="78">
        <f t="shared" si="97"/>
        <v>0.16180555555555554</v>
      </c>
    </row>
    <row r="1352" spans="1:24" x14ac:dyDescent="0.3">
      <c r="A1352" s="47" t="s">
        <v>16286</v>
      </c>
      <c r="B1352" s="68" t="s">
        <v>5448</v>
      </c>
      <c r="C1352" s="2" t="s">
        <v>1</v>
      </c>
      <c r="D1352" s="2">
        <v>69</v>
      </c>
      <c r="E1352" s="6">
        <v>18679</v>
      </c>
      <c r="F1352" s="7">
        <v>44148.568333333336</v>
      </c>
      <c r="G1352" s="69" t="s">
        <v>4</v>
      </c>
      <c r="H1352" s="68">
        <v>3552</v>
      </c>
      <c r="I1352" s="93">
        <f t="shared" si="98"/>
        <v>35.520000000000003</v>
      </c>
      <c r="J1352" s="93">
        <v>5.2169999999999996</v>
      </c>
      <c r="K1352" s="69">
        <v>100</v>
      </c>
      <c r="L1352" s="68">
        <v>780</v>
      </c>
      <c r="M1352" s="93">
        <f t="shared" si="99"/>
        <v>7.8</v>
      </c>
      <c r="N1352" s="93">
        <v>1.1459999999999999</v>
      </c>
      <c r="O1352" s="69">
        <v>100</v>
      </c>
      <c r="P1352" s="191">
        <f t="shared" si="100"/>
        <v>4.5538461538461545</v>
      </c>
      <c r="Q1352" s="77" t="s">
        <v>1357</v>
      </c>
      <c r="V1352" s="84">
        <v>0.42430555555555555</v>
      </c>
      <c r="W1352" s="85">
        <v>0.57916666666666672</v>
      </c>
      <c r="X1352" s="78">
        <f t="shared" si="97"/>
        <v>0.15486111111111117</v>
      </c>
    </row>
    <row r="1353" spans="1:24" x14ac:dyDescent="0.3">
      <c r="A1353" s="46" t="s">
        <v>10673</v>
      </c>
      <c r="B1353" s="68" t="s">
        <v>1303</v>
      </c>
      <c r="C1353" s="2" t="s">
        <v>1</v>
      </c>
      <c r="D1353" s="2">
        <v>44</v>
      </c>
      <c r="E1353" s="6">
        <v>28064</v>
      </c>
      <c r="F1353" s="7">
        <v>44148.58021990741</v>
      </c>
      <c r="G1353" s="69" t="s">
        <v>4</v>
      </c>
      <c r="H1353" s="68">
        <v>2124</v>
      </c>
      <c r="I1353" s="93">
        <f t="shared" si="98"/>
        <v>21.454545454545453</v>
      </c>
      <c r="J1353" s="93">
        <v>2.4209999999999998</v>
      </c>
      <c r="K1353" s="69">
        <v>99</v>
      </c>
      <c r="L1353" s="68">
        <v>506</v>
      </c>
      <c r="M1353" s="93">
        <f t="shared" si="99"/>
        <v>5.1111111111111107</v>
      </c>
      <c r="N1353" s="93">
        <v>0.95699999999999996</v>
      </c>
      <c r="O1353" s="69">
        <v>99</v>
      </c>
      <c r="P1353" s="191">
        <f t="shared" si="100"/>
        <v>4.1976284584980235</v>
      </c>
      <c r="Q1353" s="77" t="s">
        <v>1357</v>
      </c>
      <c r="V1353" s="84">
        <v>0.46319444444444446</v>
      </c>
      <c r="W1353" s="85">
        <v>0.59097222222222223</v>
      </c>
      <c r="X1353" s="78">
        <f t="shared" si="97"/>
        <v>0.12777777777777777</v>
      </c>
    </row>
    <row r="1354" spans="1:24" x14ac:dyDescent="0.3">
      <c r="A1354" s="47" t="s">
        <v>16287</v>
      </c>
      <c r="B1354" s="68" t="s">
        <v>16288</v>
      </c>
      <c r="C1354" s="2" t="s">
        <v>6</v>
      </c>
      <c r="D1354" s="2">
        <v>65</v>
      </c>
      <c r="E1354" s="6">
        <v>20182</v>
      </c>
      <c r="F1354" s="7">
        <v>44148.60052083333</v>
      </c>
      <c r="G1354" s="69" t="s">
        <v>4</v>
      </c>
      <c r="H1354" s="68">
        <v>2121</v>
      </c>
      <c r="I1354" s="93">
        <f t="shared" si="98"/>
        <v>21.424242424242426</v>
      </c>
      <c r="J1354" s="93">
        <v>1.66</v>
      </c>
      <c r="K1354" s="69">
        <v>99</v>
      </c>
      <c r="L1354" s="68">
        <v>670</v>
      </c>
      <c r="M1354" s="93">
        <f t="shared" si="99"/>
        <v>6.7676767676767673</v>
      </c>
      <c r="N1354" s="93">
        <v>0.84299999999999997</v>
      </c>
      <c r="O1354" s="69">
        <v>99</v>
      </c>
      <c r="P1354" s="191">
        <f t="shared" si="100"/>
        <v>3.1656716417910453</v>
      </c>
      <c r="Q1354" s="77" t="s">
        <v>1357</v>
      </c>
      <c r="V1354" s="84">
        <v>0.47083333333333338</v>
      </c>
      <c r="W1354" s="85">
        <v>0.60416666666666663</v>
      </c>
      <c r="X1354" s="78">
        <f t="shared" si="97"/>
        <v>0.13333333333333325</v>
      </c>
    </row>
    <row r="1355" spans="1:24" x14ac:dyDescent="0.3">
      <c r="A1355" s="47" t="s">
        <v>16289</v>
      </c>
      <c r="B1355" s="68" t="s">
        <v>16290</v>
      </c>
      <c r="C1355" s="2" t="s">
        <v>1</v>
      </c>
      <c r="D1355" s="2">
        <v>72</v>
      </c>
      <c r="E1355" s="6">
        <v>17500</v>
      </c>
      <c r="F1355" s="7">
        <v>44148.615358796298</v>
      </c>
      <c r="G1355" s="69" t="s">
        <v>4</v>
      </c>
      <c r="H1355" s="68">
        <v>2430</v>
      </c>
      <c r="I1355" s="93">
        <f t="shared" si="98"/>
        <v>24.545454545454547</v>
      </c>
      <c r="J1355" s="93">
        <v>1.5</v>
      </c>
      <c r="K1355" s="69">
        <v>99</v>
      </c>
      <c r="L1355" s="68">
        <v>762</v>
      </c>
      <c r="M1355" s="93">
        <f t="shared" si="99"/>
        <v>7.6969696969696972</v>
      </c>
      <c r="N1355" s="93">
        <v>0.90900000000000003</v>
      </c>
      <c r="O1355" s="69">
        <v>99</v>
      </c>
      <c r="P1355" s="191">
        <f t="shared" si="100"/>
        <v>3.188976377952756</v>
      </c>
      <c r="Q1355" s="77" t="s">
        <v>1357</v>
      </c>
      <c r="V1355" s="84">
        <v>0.4826388888888889</v>
      </c>
      <c r="W1355" s="85">
        <v>0.62847222222222221</v>
      </c>
      <c r="X1355" s="78">
        <f t="shared" si="97"/>
        <v>0.14583333333333331</v>
      </c>
    </row>
    <row r="1356" spans="1:24" x14ac:dyDescent="0.3">
      <c r="A1356" s="46" t="s">
        <v>11384</v>
      </c>
      <c r="B1356" s="68" t="s">
        <v>7420</v>
      </c>
      <c r="C1356" s="2" t="s">
        <v>1</v>
      </c>
      <c r="D1356" s="2">
        <v>55</v>
      </c>
      <c r="E1356" s="6">
        <v>24036</v>
      </c>
      <c r="F1356" s="7">
        <v>44151.512511574074</v>
      </c>
      <c r="G1356" s="69" t="s">
        <v>4</v>
      </c>
      <c r="H1356" s="68">
        <v>3159</v>
      </c>
      <c r="I1356" s="93">
        <f t="shared" si="98"/>
        <v>31.90909090909091</v>
      </c>
      <c r="J1356" s="93">
        <v>2.512</v>
      </c>
      <c r="K1356" s="69">
        <v>99</v>
      </c>
      <c r="L1356" s="68">
        <v>741</v>
      </c>
      <c r="M1356" s="93">
        <f t="shared" si="99"/>
        <v>7.4848484848484844</v>
      </c>
      <c r="N1356" s="93">
        <v>1.514</v>
      </c>
      <c r="O1356" s="69">
        <v>99</v>
      </c>
      <c r="P1356" s="191">
        <f t="shared" si="100"/>
        <v>4.2631578947368425</v>
      </c>
      <c r="Q1356" s="77" t="s">
        <v>1357</v>
      </c>
      <c r="V1356" s="84">
        <v>0.37361111111111112</v>
      </c>
      <c r="W1356" s="85">
        <v>0.51527777777777783</v>
      </c>
      <c r="X1356" s="78">
        <f t="shared" si="97"/>
        <v>0.14166666666666672</v>
      </c>
    </row>
    <row r="1357" spans="1:24" x14ac:dyDescent="0.3">
      <c r="A1357" s="46" t="s">
        <v>11261</v>
      </c>
      <c r="B1357" s="68" t="s">
        <v>5225</v>
      </c>
      <c r="C1357" s="2" t="s">
        <v>1</v>
      </c>
      <c r="D1357" s="2">
        <v>50</v>
      </c>
      <c r="E1357" s="6">
        <v>25752</v>
      </c>
      <c r="F1357" s="7">
        <v>44151.560879629629</v>
      </c>
      <c r="G1357" s="69" t="s">
        <v>4</v>
      </c>
      <c r="H1357" s="68">
        <v>1990</v>
      </c>
      <c r="I1357" s="93">
        <f t="shared" si="98"/>
        <v>20.1010101010101</v>
      </c>
      <c r="J1357" s="93">
        <v>1.8759999999999999</v>
      </c>
      <c r="K1357" s="69">
        <v>99</v>
      </c>
      <c r="L1357" s="68">
        <v>373</v>
      </c>
      <c r="M1357" s="93">
        <f t="shared" si="99"/>
        <v>3.7676767676767677</v>
      </c>
      <c r="N1357" s="93">
        <v>0.66700000000000004</v>
      </c>
      <c r="O1357" s="69">
        <v>99</v>
      </c>
      <c r="P1357" s="191">
        <f t="shared" si="100"/>
        <v>5.3351206434316349</v>
      </c>
      <c r="Q1357" s="77" t="s">
        <v>1357</v>
      </c>
      <c r="V1357" s="84">
        <v>0.42986111111111108</v>
      </c>
      <c r="W1357" s="85">
        <v>0.57500000000000007</v>
      </c>
      <c r="X1357" s="78">
        <f t="shared" si="97"/>
        <v>0.14513888888888898</v>
      </c>
    </row>
    <row r="1358" spans="1:24" x14ac:dyDescent="0.3">
      <c r="A1358" s="46" t="s">
        <v>16291</v>
      </c>
      <c r="B1358" s="68" t="s">
        <v>16292</v>
      </c>
      <c r="C1358" s="2" t="s">
        <v>6</v>
      </c>
      <c r="D1358" s="2">
        <v>45</v>
      </c>
      <c r="E1358" s="6">
        <v>27582</v>
      </c>
      <c r="F1358" s="7">
        <v>44151.575648148151</v>
      </c>
      <c r="G1358" s="69" t="s">
        <v>4</v>
      </c>
      <c r="H1358" s="68">
        <v>1303</v>
      </c>
      <c r="I1358" s="93">
        <f t="shared" si="98"/>
        <v>13.161616161616161</v>
      </c>
      <c r="J1358" s="93">
        <v>1.2350000000000001</v>
      </c>
      <c r="K1358" s="69">
        <v>99</v>
      </c>
      <c r="L1358" s="68">
        <v>426</v>
      </c>
      <c r="M1358" s="93">
        <f t="shared" si="99"/>
        <v>4.3030303030303028</v>
      </c>
      <c r="N1358" s="93">
        <v>0.61399999999999999</v>
      </c>
      <c r="O1358" s="69">
        <v>99</v>
      </c>
      <c r="P1358" s="191">
        <f t="shared" si="100"/>
        <v>3.0586854460093895</v>
      </c>
      <c r="Q1358" s="77" t="s">
        <v>1357</v>
      </c>
      <c r="V1358" s="84">
        <v>0.4145833333333333</v>
      </c>
      <c r="W1358" s="85">
        <v>0.58680555555555558</v>
      </c>
      <c r="X1358" s="78">
        <f t="shared" si="97"/>
        <v>0.17222222222222228</v>
      </c>
    </row>
    <row r="1359" spans="1:24" x14ac:dyDescent="0.3">
      <c r="A1359" s="46" t="s">
        <v>16293</v>
      </c>
      <c r="B1359" s="68" t="s">
        <v>16294</v>
      </c>
      <c r="C1359" s="2" t="s">
        <v>1</v>
      </c>
      <c r="D1359" s="2">
        <v>46</v>
      </c>
      <c r="E1359" s="6">
        <v>26996</v>
      </c>
      <c r="F1359" s="7">
        <v>44151.662349537037</v>
      </c>
      <c r="G1359" s="69" t="s">
        <v>4</v>
      </c>
      <c r="H1359" s="68">
        <v>1991</v>
      </c>
      <c r="I1359" s="93">
        <f t="shared" si="98"/>
        <v>20.111111111111111</v>
      </c>
      <c r="J1359" s="93">
        <v>1.7430000000000001</v>
      </c>
      <c r="K1359" s="69">
        <v>99</v>
      </c>
      <c r="L1359" s="68">
        <v>359</v>
      </c>
      <c r="M1359" s="93">
        <f t="shared" si="99"/>
        <v>3.6262626262626263</v>
      </c>
      <c r="N1359" s="93">
        <v>0.75</v>
      </c>
      <c r="O1359" s="69">
        <v>99</v>
      </c>
      <c r="P1359" s="191">
        <f t="shared" si="100"/>
        <v>5.5459610027855151</v>
      </c>
      <c r="Q1359" s="77" t="s">
        <v>1357</v>
      </c>
      <c r="V1359" s="84">
        <v>0.53263888888888888</v>
      </c>
      <c r="W1359" s="85">
        <v>0.70486111111111116</v>
      </c>
      <c r="X1359" s="78">
        <f t="shared" si="97"/>
        <v>0.17222222222222228</v>
      </c>
    </row>
    <row r="1360" spans="1:24" x14ac:dyDescent="0.3">
      <c r="A1360" s="46" t="s">
        <v>11696</v>
      </c>
      <c r="B1360" s="68" t="s">
        <v>6821</v>
      </c>
      <c r="C1360" s="2" t="s">
        <v>1</v>
      </c>
      <c r="D1360" s="2">
        <v>50</v>
      </c>
      <c r="E1360" s="6">
        <v>25712</v>
      </c>
      <c r="F1360" s="7">
        <v>44152.510069444441</v>
      </c>
      <c r="G1360" s="69" t="s">
        <v>4</v>
      </c>
      <c r="H1360" s="68">
        <v>2998</v>
      </c>
      <c r="I1360" s="93">
        <f t="shared" si="98"/>
        <v>30.282828282828284</v>
      </c>
      <c r="J1360" s="93">
        <v>2.1190000000000002</v>
      </c>
      <c r="K1360" s="69">
        <v>99</v>
      </c>
      <c r="L1360" s="68">
        <v>600</v>
      </c>
      <c r="M1360" s="93">
        <f t="shared" si="99"/>
        <v>6.0606060606060606</v>
      </c>
      <c r="N1360" s="93">
        <v>0.89</v>
      </c>
      <c r="O1360" s="69">
        <v>99</v>
      </c>
      <c r="P1360" s="191">
        <f t="shared" si="100"/>
        <v>4.996666666666667</v>
      </c>
      <c r="Q1360" s="77" t="s">
        <v>1357</v>
      </c>
      <c r="V1360" s="84">
        <v>0.38194444444444442</v>
      </c>
      <c r="W1360" s="85">
        <v>0.51458333333333328</v>
      </c>
      <c r="X1360" s="78">
        <f t="shared" si="97"/>
        <v>0.13263888888888886</v>
      </c>
    </row>
    <row r="1361" spans="1:24" x14ac:dyDescent="0.3">
      <c r="A1361" s="46" t="s">
        <v>16295</v>
      </c>
      <c r="B1361" s="68" t="s">
        <v>8680</v>
      </c>
      <c r="C1361" s="2" t="s">
        <v>1</v>
      </c>
      <c r="D1361" s="2">
        <v>52</v>
      </c>
      <c r="E1361" s="6">
        <v>24803</v>
      </c>
      <c r="F1361" s="7">
        <v>44152.590555555558</v>
      </c>
      <c r="G1361" s="69" t="s">
        <v>4</v>
      </c>
      <c r="H1361" s="68">
        <v>2546</v>
      </c>
      <c r="I1361" s="93">
        <f t="shared" si="98"/>
        <v>25.717171717171716</v>
      </c>
      <c r="J1361" s="93">
        <v>2.4500000000000002</v>
      </c>
      <c r="K1361" s="69">
        <v>99</v>
      </c>
      <c r="L1361" s="68">
        <v>446</v>
      </c>
      <c r="M1361" s="93">
        <f t="shared" si="99"/>
        <v>4.5050505050505052</v>
      </c>
      <c r="N1361" s="93">
        <v>0.69099999999999995</v>
      </c>
      <c r="O1361" s="69">
        <v>99</v>
      </c>
      <c r="P1361" s="191">
        <f t="shared" si="100"/>
        <v>5.7085201793721971</v>
      </c>
      <c r="Q1361" s="77" t="s">
        <v>1357</v>
      </c>
      <c r="V1361" s="84">
        <v>0.4513888888888889</v>
      </c>
      <c r="W1361" s="85">
        <v>0.59652777777777777</v>
      </c>
      <c r="X1361" s="78">
        <f t="shared" si="97"/>
        <v>0.14513888888888887</v>
      </c>
    </row>
    <row r="1362" spans="1:24" x14ac:dyDescent="0.3">
      <c r="A1362" s="46" t="s">
        <v>16296</v>
      </c>
      <c r="B1362" s="68" t="s">
        <v>16297</v>
      </c>
      <c r="C1362" s="2" t="s">
        <v>1</v>
      </c>
      <c r="D1362" s="2">
        <v>35</v>
      </c>
      <c r="E1362" s="6">
        <v>31009</v>
      </c>
      <c r="F1362" s="7">
        <v>44152.599953703706</v>
      </c>
      <c r="G1362" s="69" t="s">
        <v>4</v>
      </c>
      <c r="H1362" s="68">
        <v>1788</v>
      </c>
      <c r="I1362" s="93">
        <f t="shared" si="98"/>
        <v>18.060606060606062</v>
      </c>
      <c r="J1362" s="93">
        <v>2.137</v>
      </c>
      <c r="K1362" s="69">
        <v>99</v>
      </c>
      <c r="L1362" s="68">
        <v>407</v>
      </c>
      <c r="M1362" s="93">
        <f t="shared" si="99"/>
        <v>4.1111111111111107</v>
      </c>
      <c r="N1362" s="93">
        <v>0.69799999999999995</v>
      </c>
      <c r="O1362" s="69">
        <v>99</v>
      </c>
      <c r="P1362" s="191">
        <f t="shared" si="100"/>
        <v>4.3931203931203937</v>
      </c>
      <c r="Q1362" s="77" t="s">
        <v>1357</v>
      </c>
      <c r="V1362" s="84">
        <v>0.4604166666666667</v>
      </c>
      <c r="W1362" s="85">
        <v>0.6118055555555556</v>
      </c>
      <c r="X1362" s="78">
        <f t="shared" si="97"/>
        <v>0.15138888888888891</v>
      </c>
    </row>
    <row r="1363" spans="1:24" x14ac:dyDescent="0.3">
      <c r="A1363" s="46" t="s">
        <v>5090</v>
      </c>
      <c r="B1363" s="68" t="s">
        <v>5091</v>
      </c>
      <c r="C1363" s="2" t="s">
        <v>1</v>
      </c>
      <c r="D1363" s="2">
        <v>44</v>
      </c>
      <c r="E1363" s="6">
        <v>27758</v>
      </c>
      <c r="F1363" s="7">
        <v>44152.611435185187</v>
      </c>
      <c r="G1363" s="69" t="s">
        <v>4</v>
      </c>
      <c r="H1363" s="68">
        <v>1448</v>
      </c>
      <c r="I1363" s="93">
        <f t="shared" si="98"/>
        <v>14.48</v>
      </c>
      <c r="J1363" s="93">
        <v>1.2829999999999999</v>
      </c>
      <c r="K1363" s="69">
        <v>100</v>
      </c>
      <c r="L1363" s="68">
        <v>368</v>
      </c>
      <c r="M1363" s="93">
        <f t="shared" si="99"/>
        <v>3.68</v>
      </c>
      <c r="N1363" s="93">
        <v>0.73699999999999999</v>
      </c>
      <c r="O1363" s="69">
        <v>100</v>
      </c>
      <c r="P1363" s="191">
        <f t="shared" si="100"/>
        <v>3.9347826086956523</v>
      </c>
      <c r="Q1363" s="77" t="s">
        <v>1357</v>
      </c>
      <c r="V1363" s="84">
        <v>0.47847222222222219</v>
      </c>
      <c r="W1363" s="85">
        <v>0.625</v>
      </c>
      <c r="X1363" s="78">
        <f t="shared" si="97"/>
        <v>0.14652777777777781</v>
      </c>
    </row>
    <row r="1364" spans="1:24" x14ac:dyDescent="0.3">
      <c r="A1364" s="47" t="s">
        <v>2860</v>
      </c>
      <c r="B1364" s="68" t="s">
        <v>1711</v>
      </c>
      <c r="C1364" s="2" t="s">
        <v>1</v>
      </c>
      <c r="D1364" s="2">
        <v>75</v>
      </c>
      <c r="E1364" s="6">
        <v>16574</v>
      </c>
      <c r="F1364" s="7">
        <v>44152.625740740739</v>
      </c>
      <c r="G1364" s="69" t="s">
        <v>4</v>
      </c>
      <c r="H1364" s="68">
        <v>3582</v>
      </c>
      <c r="I1364" s="93">
        <f t="shared" si="98"/>
        <v>35.82</v>
      </c>
      <c r="J1364" s="93">
        <v>1.9870000000000001</v>
      </c>
      <c r="K1364" s="69">
        <v>100</v>
      </c>
      <c r="L1364" s="68">
        <v>1033</v>
      </c>
      <c r="M1364" s="93">
        <f t="shared" si="99"/>
        <v>10.33</v>
      </c>
      <c r="N1364" s="93">
        <v>1.2310000000000001</v>
      </c>
      <c r="O1364" s="69">
        <v>100</v>
      </c>
      <c r="P1364" s="191">
        <f t="shared" si="100"/>
        <v>3.4675701839303001</v>
      </c>
      <c r="Q1364" s="77" t="s">
        <v>1357</v>
      </c>
      <c r="V1364" s="84">
        <v>0.48541666666666666</v>
      </c>
      <c r="W1364" s="85">
        <v>0.63888888888888895</v>
      </c>
      <c r="X1364" s="78">
        <f t="shared" si="97"/>
        <v>0.15347222222222229</v>
      </c>
    </row>
    <row r="1365" spans="1:24" x14ac:dyDescent="0.3">
      <c r="A1365" s="46" t="s">
        <v>16298</v>
      </c>
      <c r="B1365" s="68" t="s">
        <v>10454</v>
      </c>
      <c r="C1365" s="2" t="s">
        <v>1</v>
      </c>
      <c r="D1365" s="2">
        <v>58</v>
      </c>
      <c r="E1365" s="6">
        <v>22641</v>
      </c>
      <c r="F1365" s="7">
        <v>44152.639652777776</v>
      </c>
      <c r="G1365" s="69" t="s">
        <v>4</v>
      </c>
      <c r="H1365" s="68">
        <v>2476</v>
      </c>
      <c r="I1365" s="93">
        <f t="shared" si="98"/>
        <v>25.01010101010101</v>
      </c>
      <c r="J1365" s="93">
        <v>1.266</v>
      </c>
      <c r="K1365" s="69">
        <v>99</v>
      </c>
      <c r="L1365" s="68">
        <v>643</v>
      </c>
      <c r="M1365" s="93">
        <f t="shared" si="99"/>
        <v>6.4949494949494948</v>
      </c>
      <c r="N1365" s="93">
        <v>0.99399999999999999</v>
      </c>
      <c r="O1365" s="69">
        <v>99</v>
      </c>
      <c r="P1365" s="191">
        <f t="shared" si="100"/>
        <v>3.8506998444790046</v>
      </c>
      <c r="Q1365" s="77" t="s">
        <v>1357</v>
      </c>
      <c r="V1365" s="84">
        <v>0.50416666666666665</v>
      </c>
      <c r="W1365" s="85">
        <v>0.65277777777777779</v>
      </c>
      <c r="X1365" s="78">
        <f t="shared" si="97"/>
        <v>0.14861111111111114</v>
      </c>
    </row>
    <row r="1366" spans="1:24" x14ac:dyDescent="0.3">
      <c r="A1366" s="46" t="s">
        <v>11818</v>
      </c>
      <c r="B1366" s="68" t="s">
        <v>5560</v>
      </c>
      <c r="C1366" s="2" t="s">
        <v>1</v>
      </c>
      <c r="D1366" s="2">
        <v>42</v>
      </c>
      <c r="E1366" s="6">
        <v>28691</v>
      </c>
      <c r="F1366" s="7">
        <v>44153.509340277778</v>
      </c>
      <c r="G1366" s="69" t="s">
        <v>4</v>
      </c>
      <c r="H1366" s="68">
        <v>1725</v>
      </c>
      <c r="I1366" s="93">
        <f t="shared" si="98"/>
        <v>17.25</v>
      </c>
      <c r="J1366" s="93">
        <v>2.1429999999999998</v>
      </c>
      <c r="K1366" s="69">
        <v>100</v>
      </c>
      <c r="L1366" s="68">
        <v>322</v>
      </c>
      <c r="M1366" s="93">
        <f t="shared" si="99"/>
        <v>3.22</v>
      </c>
      <c r="N1366" s="93">
        <v>0.69</v>
      </c>
      <c r="O1366" s="69">
        <v>100</v>
      </c>
      <c r="P1366" s="191">
        <f t="shared" si="100"/>
        <v>5.3571428571428568</v>
      </c>
      <c r="Q1366" s="77" t="s">
        <v>1357</v>
      </c>
      <c r="V1366" s="84">
        <v>0.36874999999999997</v>
      </c>
      <c r="W1366" s="85">
        <v>0.52569444444444446</v>
      </c>
      <c r="X1366" s="78">
        <f t="shared" si="97"/>
        <v>0.1569444444444445</v>
      </c>
    </row>
    <row r="1367" spans="1:24" x14ac:dyDescent="0.3">
      <c r="A1367" s="46" t="s">
        <v>16299</v>
      </c>
      <c r="B1367" s="68" t="s">
        <v>145</v>
      </c>
      <c r="C1367" s="2" t="s">
        <v>1</v>
      </c>
      <c r="D1367" s="2">
        <v>46</v>
      </c>
      <c r="E1367" s="6">
        <v>27106</v>
      </c>
      <c r="F1367" s="7">
        <v>44153.554606481484</v>
      </c>
      <c r="G1367" s="69" t="s">
        <v>4</v>
      </c>
      <c r="H1367" s="68">
        <v>1996</v>
      </c>
      <c r="I1367" s="93">
        <f t="shared" si="98"/>
        <v>19.96</v>
      </c>
      <c r="J1367" s="93">
        <v>1.5629999999999999</v>
      </c>
      <c r="K1367" s="69">
        <v>100</v>
      </c>
      <c r="L1367" s="68">
        <v>480</v>
      </c>
      <c r="M1367" s="93">
        <f t="shared" si="99"/>
        <v>4.8</v>
      </c>
      <c r="N1367" s="93">
        <v>0.73899999999999999</v>
      </c>
      <c r="O1367" s="69">
        <v>100</v>
      </c>
      <c r="P1367" s="191">
        <f t="shared" si="100"/>
        <v>4.1583333333333341</v>
      </c>
      <c r="Q1367" s="77" t="s">
        <v>1357</v>
      </c>
      <c r="V1367" s="84">
        <v>0.41250000000000003</v>
      </c>
      <c r="W1367" s="85">
        <v>0.55555555555555558</v>
      </c>
      <c r="X1367" s="78">
        <f t="shared" si="97"/>
        <v>0.14305555555555555</v>
      </c>
    </row>
    <row r="1368" spans="1:24" x14ac:dyDescent="0.3">
      <c r="A1368" s="46" t="s">
        <v>16300</v>
      </c>
      <c r="B1368" s="68" t="s">
        <v>9764</v>
      </c>
      <c r="C1368" s="2" t="s">
        <v>1</v>
      </c>
      <c r="D1368" s="2">
        <v>45</v>
      </c>
      <c r="E1368" s="6">
        <v>27389</v>
      </c>
      <c r="F1368" s="7">
        <v>44153.56013888889</v>
      </c>
      <c r="G1368" s="69" t="s">
        <v>4</v>
      </c>
      <c r="H1368" s="68">
        <v>2555</v>
      </c>
      <c r="I1368" s="93">
        <f t="shared" si="98"/>
        <v>25.80808080808081</v>
      </c>
      <c r="J1368" s="93">
        <v>1.694</v>
      </c>
      <c r="K1368" s="69">
        <v>99</v>
      </c>
      <c r="L1368" s="68">
        <v>528</v>
      </c>
      <c r="M1368" s="93">
        <f t="shared" si="99"/>
        <v>5.333333333333333</v>
      </c>
      <c r="N1368" s="93">
        <v>0.90400000000000003</v>
      </c>
      <c r="O1368" s="69">
        <v>99</v>
      </c>
      <c r="P1368" s="191">
        <f t="shared" si="100"/>
        <v>4.8390151515151523</v>
      </c>
      <c r="Q1368" s="77" t="s">
        <v>1357</v>
      </c>
      <c r="V1368" s="84">
        <v>0.42291666666666666</v>
      </c>
      <c r="W1368" s="85">
        <v>0.57013888888888886</v>
      </c>
      <c r="X1368" s="78">
        <f t="shared" si="97"/>
        <v>0.1472222222222222</v>
      </c>
    </row>
    <row r="1369" spans="1:24" x14ac:dyDescent="0.3">
      <c r="A1369" s="46" t="s">
        <v>3742</v>
      </c>
      <c r="B1369" s="68" t="s">
        <v>644</v>
      </c>
      <c r="C1369" s="2" t="s">
        <v>1</v>
      </c>
      <c r="D1369" s="2">
        <v>56</v>
      </c>
      <c r="E1369" s="6">
        <v>23660</v>
      </c>
      <c r="F1369" s="7">
        <v>44153.573483796295</v>
      </c>
      <c r="G1369" s="69" t="s">
        <v>4</v>
      </c>
      <c r="H1369" s="68">
        <v>2145</v>
      </c>
      <c r="I1369" s="93">
        <f t="shared" si="98"/>
        <v>21.45</v>
      </c>
      <c r="J1369" s="93">
        <v>2.105</v>
      </c>
      <c r="K1369" s="69">
        <v>100</v>
      </c>
      <c r="L1369" s="68">
        <v>560</v>
      </c>
      <c r="M1369" s="93">
        <f t="shared" si="99"/>
        <v>5.6</v>
      </c>
      <c r="N1369" s="93">
        <v>0.60299999999999998</v>
      </c>
      <c r="O1369" s="69">
        <v>100</v>
      </c>
      <c r="P1369" s="191">
        <f t="shared" si="100"/>
        <v>3.8303571428571428</v>
      </c>
      <c r="Q1369" s="77" t="s">
        <v>1357</v>
      </c>
      <c r="V1369" s="84">
        <v>0.44861111111111113</v>
      </c>
      <c r="W1369" s="85">
        <v>0.58958333333333335</v>
      </c>
      <c r="X1369" s="78">
        <f t="shared" si="97"/>
        <v>0.14097222222222222</v>
      </c>
    </row>
    <row r="1370" spans="1:24" x14ac:dyDescent="0.3">
      <c r="A1370" s="46" t="s">
        <v>3783</v>
      </c>
      <c r="B1370" s="68" t="s">
        <v>755</v>
      </c>
      <c r="C1370" s="2" t="s">
        <v>1</v>
      </c>
      <c r="D1370" s="2">
        <v>54</v>
      </c>
      <c r="E1370" s="6">
        <v>24205</v>
      </c>
      <c r="F1370" s="7">
        <v>44153.594328703701</v>
      </c>
      <c r="G1370" s="69" t="s">
        <v>4</v>
      </c>
      <c r="H1370" s="68">
        <v>2733</v>
      </c>
      <c r="I1370" s="93">
        <f t="shared" si="98"/>
        <v>27.33</v>
      </c>
      <c r="J1370" s="93">
        <v>2.34</v>
      </c>
      <c r="K1370" s="69">
        <v>100</v>
      </c>
      <c r="L1370" s="68">
        <v>677</v>
      </c>
      <c r="M1370" s="93">
        <f t="shared" si="99"/>
        <v>6.77</v>
      </c>
      <c r="N1370" s="93">
        <v>0.85099999999999998</v>
      </c>
      <c r="O1370" s="69">
        <v>100</v>
      </c>
      <c r="P1370" s="191">
        <f t="shared" si="100"/>
        <v>4.0369276218611523</v>
      </c>
      <c r="Q1370" s="77" t="s">
        <v>1357</v>
      </c>
      <c r="V1370" s="84">
        <v>0.4513888888888889</v>
      </c>
      <c r="W1370" s="85">
        <v>0.60486111111111118</v>
      </c>
      <c r="X1370" s="78">
        <f t="shared" si="97"/>
        <v>0.15347222222222229</v>
      </c>
    </row>
    <row r="1371" spans="1:24" x14ac:dyDescent="0.3">
      <c r="A1371" s="46" t="s">
        <v>4269</v>
      </c>
      <c r="B1371" s="68" t="s">
        <v>4270</v>
      </c>
      <c r="C1371" s="2" t="s">
        <v>1</v>
      </c>
      <c r="D1371" s="2">
        <v>59</v>
      </c>
      <c r="E1371" s="6">
        <v>22278</v>
      </c>
      <c r="F1371" s="7">
        <v>44153.613229166665</v>
      </c>
      <c r="G1371" s="69" t="s">
        <v>4</v>
      </c>
      <c r="H1371" s="68">
        <v>3416</v>
      </c>
      <c r="I1371" s="93">
        <f t="shared" si="98"/>
        <v>34.505050505050505</v>
      </c>
      <c r="J1371" s="93">
        <v>3.202</v>
      </c>
      <c r="K1371" s="69">
        <v>99</v>
      </c>
      <c r="L1371" s="68">
        <v>559</v>
      </c>
      <c r="M1371" s="93">
        <f t="shared" si="99"/>
        <v>5.6464646464646462</v>
      </c>
      <c r="N1371" s="93">
        <v>0.77300000000000002</v>
      </c>
      <c r="O1371" s="69">
        <v>99</v>
      </c>
      <c r="P1371" s="191">
        <f t="shared" si="100"/>
        <v>6.1109123434704831</v>
      </c>
      <c r="Q1371" s="77" t="s">
        <v>1357</v>
      </c>
      <c r="V1371" s="84">
        <v>0.46319444444444446</v>
      </c>
      <c r="W1371" s="85">
        <v>0.61805555555555558</v>
      </c>
      <c r="X1371" s="78">
        <f t="shared" si="97"/>
        <v>0.15486111111111112</v>
      </c>
    </row>
    <row r="1372" spans="1:24" x14ac:dyDescent="0.3">
      <c r="A1372" s="46" t="s">
        <v>16301</v>
      </c>
      <c r="B1372" s="68" t="s">
        <v>16302</v>
      </c>
      <c r="C1372" s="2" t="s">
        <v>1</v>
      </c>
      <c r="D1372" s="2">
        <v>50</v>
      </c>
      <c r="E1372" s="6">
        <v>25602</v>
      </c>
      <c r="F1372" s="7">
        <v>44153.630011574074</v>
      </c>
      <c r="G1372" s="69" t="s">
        <v>4</v>
      </c>
      <c r="H1372" s="68">
        <v>1971</v>
      </c>
      <c r="I1372" s="93">
        <f t="shared" si="98"/>
        <v>19.71</v>
      </c>
      <c r="J1372" s="93">
        <v>1.754</v>
      </c>
      <c r="K1372" s="69">
        <v>100</v>
      </c>
      <c r="L1372" s="68">
        <v>600</v>
      </c>
      <c r="M1372" s="93">
        <f t="shared" si="99"/>
        <v>6</v>
      </c>
      <c r="N1372" s="93">
        <v>0.88800000000000001</v>
      </c>
      <c r="O1372" s="69">
        <v>100</v>
      </c>
      <c r="P1372" s="191">
        <f t="shared" si="100"/>
        <v>3.2850000000000001</v>
      </c>
      <c r="Q1372" s="77" t="s">
        <v>1357</v>
      </c>
      <c r="V1372" s="84">
        <v>0.50208333333333333</v>
      </c>
      <c r="W1372" s="85">
        <v>0.63888888888888895</v>
      </c>
      <c r="X1372" s="78">
        <f t="shared" si="97"/>
        <v>0.13680555555555562</v>
      </c>
    </row>
    <row r="1373" spans="1:24" x14ac:dyDescent="0.3">
      <c r="A1373" s="46" t="s">
        <v>16303</v>
      </c>
      <c r="B1373" s="68" t="s">
        <v>16304</v>
      </c>
      <c r="C1373" s="2" t="s">
        <v>1</v>
      </c>
      <c r="D1373" s="2">
        <v>16</v>
      </c>
      <c r="E1373" s="6">
        <v>38212</v>
      </c>
      <c r="F1373" s="7">
        <v>44153.649212962962</v>
      </c>
      <c r="G1373" s="69" t="s">
        <v>4</v>
      </c>
      <c r="H1373" s="68">
        <v>624</v>
      </c>
      <c r="I1373" s="93">
        <f t="shared" si="98"/>
        <v>6.3030303030303028</v>
      </c>
      <c r="J1373" s="93">
        <v>0.66200000000000003</v>
      </c>
      <c r="K1373" s="69">
        <v>99</v>
      </c>
      <c r="L1373" s="68">
        <v>320</v>
      </c>
      <c r="M1373" s="93">
        <f t="shared" si="99"/>
        <v>3.2323232323232323</v>
      </c>
      <c r="N1373" s="93">
        <v>0.56799999999999995</v>
      </c>
      <c r="O1373" s="69">
        <v>99</v>
      </c>
      <c r="P1373" s="191">
        <f t="shared" si="100"/>
        <v>1.95</v>
      </c>
      <c r="Q1373" s="77" t="s">
        <v>1357</v>
      </c>
      <c r="V1373" s="84">
        <v>0.5131944444444444</v>
      </c>
      <c r="W1373" s="85">
        <v>0.65972222222222221</v>
      </c>
      <c r="X1373" s="78">
        <f t="shared" si="97"/>
        <v>0.14652777777777781</v>
      </c>
    </row>
    <row r="1374" spans="1:24" x14ac:dyDescent="0.3">
      <c r="A1374" s="46" t="s">
        <v>16305</v>
      </c>
      <c r="B1374" s="68" t="s">
        <v>16306</v>
      </c>
      <c r="C1374" s="2" t="s">
        <v>1</v>
      </c>
      <c r="D1374" s="2">
        <v>56</v>
      </c>
      <c r="E1374" s="6">
        <v>23578</v>
      </c>
      <c r="F1374" s="7">
        <v>44153.663263888891</v>
      </c>
      <c r="G1374" s="69" t="s">
        <v>4</v>
      </c>
      <c r="H1374" s="68">
        <v>2587</v>
      </c>
      <c r="I1374" s="93">
        <f t="shared" si="98"/>
        <v>25.87</v>
      </c>
      <c r="J1374" s="93">
        <v>1.698</v>
      </c>
      <c r="K1374" s="69">
        <v>100</v>
      </c>
      <c r="L1374" s="68">
        <v>719</v>
      </c>
      <c r="M1374" s="93">
        <f t="shared" si="99"/>
        <v>7.19</v>
      </c>
      <c r="N1374" s="93">
        <v>1.502</v>
      </c>
      <c r="O1374" s="69">
        <v>100</v>
      </c>
      <c r="P1374" s="191">
        <f t="shared" si="100"/>
        <v>3.5980528511821976</v>
      </c>
      <c r="Q1374" s="77" t="s">
        <v>1357</v>
      </c>
      <c r="V1374" s="84">
        <v>0.53611111111111109</v>
      </c>
      <c r="W1374" s="85">
        <v>0.67569444444444438</v>
      </c>
      <c r="X1374" s="78">
        <f t="shared" si="97"/>
        <v>0.13958333333333328</v>
      </c>
    </row>
    <row r="1375" spans="1:24" x14ac:dyDescent="0.3">
      <c r="A1375" s="46" t="s">
        <v>11305</v>
      </c>
      <c r="B1375" s="68" t="s">
        <v>6165</v>
      </c>
      <c r="C1375" s="2" t="s">
        <v>1</v>
      </c>
      <c r="D1375" s="2">
        <v>51</v>
      </c>
      <c r="E1375" s="6">
        <v>25185</v>
      </c>
      <c r="F1375" s="7">
        <v>44154.596261574072</v>
      </c>
      <c r="G1375" s="69" t="s">
        <v>4</v>
      </c>
      <c r="H1375" s="68">
        <v>2037</v>
      </c>
      <c r="I1375" s="93">
        <f t="shared" si="98"/>
        <v>20.37</v>
      </c>
      <c r="J1375" s="93">
        <v>1.454</v>
      </c>
      <c r="K1375" s="69">
        <v>100</v>
      </c>
      <c r="L1375" s="68">
        <v>448</v>
      </c>
      <c r="M1375" s="93">
        <f t="shared" si="99"/>
        <v>4.4800000000000004</v>
      </c>
      <c r="N1375" s="93">
        <v>0.61099999999999999</v>
      </c>
      <c r="O1375" s="69">
        <v>100</v>
      </c>
      <c r="P1375" s="191">
        <f t="shared" si="100"/>
        <v>4.546875</v>
      </c>
      <c r="Q1375" s="77" t="s">
        <v>1357</v>
      </c>
      <c r="V1375" s="84">
        <v>0.43888888888888888</v>
      </c>
      <c r="W1375" s="85">
        <v>0.60069444444444442</v>
      </c>
      <c r="X1375" s="78">
        <f t="shared" si="97"/>
        <v>0.16180555555555554</v>
      </c>
    </row>
    <row r="1376" spans="1:24" x14ac:dyDescent="0.3">
      <c r="A1376" s="46" t="s">
        <v>5201</v>
      </c>
      <c r="B1376" s="68" t="s">
        <v>5202</v>
      </c>
      <c r="C1376" s="2" t="s">
        <v>1</v>
      </c>
      <c r="D1376" s="2">
        <v>46</v>
      </c>
      <c r="E1376" s="6">
        <v>27242</v>
      </c>
      <c r="F1376" s="7">
        <v>44154.611030092594</v>
      </c>
      <c r="G1376" s="69" t="s">
        <v>4</v>
      </c>
      <c r="H1376" s="68">
        <v>1680</v>
      </c>
      <c r="I1376" s="93">
        <f t="shared" si="98"/>
        <v>16.969696969696969</v>
      </c>
      <c r="J1376" s="93">
        <v>1.528</v>
      </c>
      <c r="K1376" s="69">
        <v>99</v>
      </c>
      <c r="L1376" s="68">
        <v>498</v>
      </c>
      <c r="M1376" s="93">
        <f t="shared" si="99"/>
        <v>5.0303030303030303</v>
      </c>
      <c r="N1376" s="93">
        <v>0.77500000000000002</v>
      </c>
      <c r="O1376" s="69">
        <v>99</v>
      </c>
      <c r="P1376" s="191">
        <f t="shared" si="100"/>
        <v>3.3734939759036142</v>
      </c>
      <c r="Q1376" s="77" t="s">
        <v>1357</v>
      </c>
      <c r="V1376" s="84">
        <v>0.46458333333333335</v>
      </c>
      <c r="W1376" s="85">
        <v>0.62777777777777777</v>
      </c>
      <c r="X1376" s="78">
        <f t="shared" si="97"/>
        <v>0.16319444444444442</v>
      </c>
    </row>
    <row r="1377" spans="1:24" x14ac:dyDescent="0.3">
      <c r="A1377" s="46" t="s">
        <v>3557</v>
      </c>
      <c r="B1377" s="68" t="s">
        <v>10483</v>
      </c>
      <c r="C1377" s="2" t="s">
        <v>1</v>
      </c>
      <c r="D1377" s="2">
        <v>42</v>
      </c>
      <c r="E1377" s="6">
        <v>28504</v>
      </c>
      <c r="F1377" s="7">
        <v>44154.611307870371</v>
      </c>
      <c r="G1377" s="69" t="s">
        <v>4</v>
      </c>
      <c r="H1377" s="68">
        <v>2088</v>
      </c>
      <c r="I1377" s="93">
        <f t="shared" si="98"/>
        <v>21.09090909090909</v>
      </c>
      <c r="J1377" s="93">
        <v>2.6190000000000002</v>
      </c>
      <c r="K1377" s="69">
        <v>99</v>
      </c>
      <c r="L1377" s="68">
        <v>299</v>
      </c>
      <c r="M1377" s="93">
        <f t="shared" si="99"/>
        <v>3.0202020202020203</v>
      </c>
      <c r="N1377" s="93">
        <v>0.51500000000000001</v>
      </c>
      <c r="O1377" s="69">
        <v>99</v>
      </c>
      <c r="P1377" s="191">
        <f t="shared" si="100"/>
        <v>6.9832775919732439</v>
      </c>
      <c r="Q1377" s="77" t="s">
        <v>1357</v>
      </c>
      <c r="V1377" s="84">
        <v>0.45624999999999999</v>
      </c>
      <c r="W1377" s="85">
        <v>0.61249999999999993</v>
      </c>
      <c r="X1377" s="78">
        <f t="shared" si="97"/>
        <v>0.15624999999999994</v>
      </c>
    </row>
    <row r="1378" spans="1:24" x14ac:dyDescent="0.3">
      <c r="A1378" s="46" t="s">
        <v>16307</v>
      </c>
      <c r="B1378" s="68" t="s">
        <v>16308</v>
      </c>
      <c r="C1378" s="2" t="s">
        <v>1</v>
      </c>
      <c r="D1378" s="2">
        <v>39</v>
      </c>
      <c r="E1378" s="6">
        <v>29829</v>
      </c>
      <c r="F1378" s="7">
        <v>44154.637800925928</v>
      </c>
      <c r="G1378" s="69" t="s">
        <v>4</v>
      </c>
      <c r="H1378" s="68">
        <v>1492</v>
      </c>
      <c r="I1378" s="93">
        <f t="shared" si="98"/>
        <v>14.92</v>
      </c>
      <c r="J1378" s="93">
        <v>1.762</v>
      </c>
      <c r="K1378" s="69">
        <v>100</v>
      </c>
      <c r="L1378" s="68">
        <v>422</v>
      </c>
      <c r="M1378" s="93">
        <f t="shared" si="99"/>
        <v>4.22</v>
      </c>
      <c r="N1378" s="93">
        <v>0.69</v>
      </c>
      <c r="O1378" s="69">
        <v>100</v>
      </c>
      <c r="P1378" s="191">
        <f t="shared" si="100"/>
        <v>3.5355450236966828</v>
      </c>
      <c r="Q1378" s="77" t="s">
        <v>1357</v>
      </c>
      <c r="V1378" s="84">
        <v>0.48819444444444443</v>
      </c>
      <c r="W1378" s="85">
        <v>0.64236111111111105</v>
      </c>
      <c r="X1378" s="78">
        <f t="shared" si="97"/>
        <v>0.15416666666666662</v>
      </c>
    </row>
    <row r="1379" spans="1:24" x14ac:dyDescent="0.3">
      <c r="A1379" s="46" t="s">
        <v>16309</v>
      </c>
      <c r="B1379" s="68" t="s">
        <v>1566</v>
      </c>
      <c r="C1379" s="2" t="s">
        <v>6</v>
      </c>
      <c r="D1379" s="2">
        <v>57</v>
      </c>
      <c r="E1379" s="6">
        <v>23290</v>
      </c>
      <c r="F1379" s="7">
        <v>44154.65079861111</v>
      </c>
      <c r="G1379" s="69" t="s">
        <v>4</v>
      </c>
      <c r="H1379" s="68">
        <v>1016</v>
      </c>
      <c r="I1379" s="93">
        <f t="shared" si="98"/>
        <v>10.262626262626263</v>
      </c>
      <c r="J1379" s="93">
        <v>1.0649999999999999</v>
      </c>
      <c r="K1379" s="69">
        <v>99</v>
      </c>
      <c r="L1379" s="68">
        <v>365</v>
      </c>
      <c r="M1379" s="93">
        <f t="shared" si="99"/>
        <v>3.6868686868686869</v>
      </c>
      <c r="N1379" s="93">
        <v>0.56499999999999995</v>
      </c>
      <c r="O1379" s="69">
        <v>99</v>
      </c>
      <c r="P1379" s="191">
        <f t="shared" si="100"/>
        <v>2.7835616438356166</v>
      </c>
      <c r="Q1379" s="77" t="s">
        <v>1357</v>
      </c>
      <c r="V1379" s="84">
        <v>0.50347222222222221</v>
      </c>
      <c r="W1379" s="85">
        <v>0.53125</v>
      </c>
      <c r="X1379" s="78">
        <f t="shared" si="97"/>
        <v>2.777777777777779E-2</v>
      </c>
    </row>
    <row r="1380" spans="1:24" x14ac:dyDescent="0.3">
      <c r="A1380" s="46" t="s">
        <v>11286</v>
      </c>
      <c r="B1380" s="68" t="s">
        <v>11287</v>
      </c>
      <c r="C1380" s="2" t="s">
        <v>1</v>
      </c>
      <c r="D1380" s="2">
        <v>21</v>
      </c>
      <c r="E1380" s="6">
        <v>36279</v>
      </c>
      <c r="F1380" s="7">
        <v>44155.506273148145</v>
      </c>
      <c r="G1380" s="69" t="s">
        <v>4</v>
      </c>
      <c r="H1380" s="68">
        <v>1851</v>
      </c>
      <c r="I1380" s="93">
        <f t="shared" si="98"/>
        <v>18.696969696969695</v>
      </c>
      <c r="J1380" s="93">
        <v>1.403</v>
      </c>
      <c r="K1380" s="69">
        <v>99</v>
      </c>
      <c r="L1380" s="68">
        <v>677</v>
      </c>
      <c r="M1380" s="93">
        <f t="shared" si="99"/>
        <v>6.8383838383838382</v>
      </c>
      <c r="N1380" s="93">
        <v>0.9</v>
      </c>
      <c r="O1380" s="69">
        <v>99</v>
      </c>
      <c r="P1380" s="191">
        <f t="shared" si="100"/>
        <v>2.7341211225997046</v>
      </c>
      <c r="Q1380" s="77" t="s">
        <v>1357</v>
      </c>
      <c r="V1380" s="84">
        <v>0.38055555555555554</v>
      </c>
      <c r="W1380" s="85">
        <v>0.51458333333333328</v>
      </c>
      <c r="X1380" s="78">
        <f t="shared" si="97"/>
        <v>0.13402777777777775</v>
      </c>
    </row>
    <row r="1381" spans="1:24" x14ac:dyDescent="0.3">
      <c r="A1381" s="46" t="s">
        <v>5172</v>
      </c>
      <c r="B1381" s="68" t="s">
        <v>5173</v>
      </c>
      <c r="C1381" s="2" t="s">
        <v>1</v>
      </c>
      <c r="D1381" s="2">
        <v>58</v>
      </c>
      <c r="E1381" s="6">
        <v>22897</v>
      </c>
      <c r="F1381" s="7">
        <v>44155.56925925926</v>
      </c>
      <c r="G1381" s="69" t="s">
        <v>4</v>
      </c>
      <c r="H1381" s="68">
        <v>2729</v>
      </c>
      <c r="I1381" s="93">
        <f t="shared" si="98"/>
        <v>27.29</v>
      </c>
      <c r="J1381" s="93">
        <v>4.0430000000000001</v>
      </c>
      <c r="K1381" s="69">
        <v>100</v>
      </c>
      <c r="L1381" s="68">
        <v>691</v>
      </c>
      <c r="M1381" s="93">
        <f t="shared" si="99"/>
        <v>6.91</v>
      </c>
      <c r="N1381" s="93">
        <v>1.0649999999999999</v>
      </c>
      <c r="O1381" s="69">
        <v>100</v>
      </c>
      <c r="P1381" s="191">
        <f t="shared" si="100"/>
        <v>3.9493487698986973</v>
      </c>
      <c r="Q1381" s="77" t="s">
        <v>1357</v>
      </c>
      <c r="V1381" s="84">
        <v>0.4236111111111111</v>
      </c>
      <c r="W1381" s="85">
        <v>0.57847222222222217</v>
      </c>
      <c r="X1381" s="78">
        <f t="shared" ref="X1381:X1444" si="101">W1381-V1381</f>
        <v>0.15486111111111106</v>
      </c>
    </row>
    <row r="1382" spans="1:24" x14ac:dyDescent="0.3">
      <c r="A1382" s="47" t="s">
        <v>16310</v>
      </c>
      <c r="B1382" s="68" t="s">
        <v>6676</v>
      </c>
      <c r="C1382" s="2" t="s">
        <v>1</v>
      </c>
      <c r="D1382" s="2">
        <v>71</v>
      </c>
      <c r="E1382" s="6">
        <v>17905</v>
      </c>
      <c r="F1382" s="7">
        <v>44155.579189814816</v>
      </c>
      <c r="G1382" s="69" t="s">
        <v>4</v>
      </c>
      <c r="H1382" s="68">
        <v>3394</v>
      </c>
      <c r="I1382" s="93">
        <f t="shared" si="98"/>
        <v>34.282828282828284</v>
      </c>
      <c r="J1382" s="93">
        <v>2.153</v>
      </c>
      <c r="K1382" s="69">
        <v>99</v>
      </c>
      <c r="L1382" s="68">
        <v>786</v>
      </c>
      <c r="M1382" s="93">
        <f t="shared" si="99"/>
        <v>7.9393939393939394</v>
      </c>
      <c r="N1382" s="93">
        <v>1.105</v>
      </c>
      <c r="O1382" s="69">
        <v>99</v>
      </c>
      <c r="P1382" s="191">
        <f t="shared" si="100"/>
        <v>4.3180661577608141</v>
      </c>
      <c r="Q1382" s="77" t="s">
        <v>1357</v>
      </c>
      <c r="V1382" s="84">
        <v>0.40416666666666662</v>
      </c>
      <c r="W1382" s="85">
        <v>0.59027777777777779</v>
      </c>
      <c r="X1382" s="78">
        <f t="shared" si="101"/>
        <v>0.18611111111111117</v>
      </c>
    </row>
    <row r="1383" spans="1:24" x14ac:dyDescent="0.3">
      <c r="A1383" s="46" t="s">
        <v>11262</v>
      </c>
      <c r="B1383" s="68" t="s">
        <v>5375</v>
      </c>
      <c r="C1383" s="2" t="s">
        <v>1</v>
      </c>
      <c r="D1383" s="2">
        <v>55</v>
      </c>
      <c r="E1383" s="6">
        <v>24066</v>
      </c>
      <c r="F1383" s="7">
        <v>44155.592511574076</v>
      </c>
      <c r="G1383" s="69" t="s">
        <v>4</v>
      </c>
      <c r="H1383" s="68">
        <v>3574</v>
      </c>
      <c r="I1383" s="93">
        <f t="shared" si="98"/>
        <v>36.101010101010104</v>
      </c>
      <c r="J1383" s="93">
        <v>3.032</v>
      </c>
      <c r="K1383" s="69">
        <v>99</v>
      </c>
      <c r="L1383" s="68">
        <v>548</v>
      </c>
      <c r="M1383" s="93">
        <f t="shared" si="99"/>
        <v>5.5353535353535355</v>
      </c>
      <c r="N1383" s="93">
        <v>0.78700000000000003</v>
      </c>
      <c r="O1383" s="69">
        <v>99</v>
      </c>
      <c r="P1383" s="191">
        <f t="shared" si="100"/>
        <v>6.5218978102189782</v>
      </c>
      <c r="Q1383" s="77" t="s">
        <v>1357</v>
      </c>
      <c r="V1383" s="84">
        <v>0.4604166666666667</v>
      </c>
      <c r="W1383" s="85">
        <v>0.60416666666666663</v>
      </c>
      <c r="X1383" s="78">
        <f t="shared" si="101"/>
        <v>0.14374999999999993</v>
      </c>
    </row>
    <row r="1384" spans="1:24" x14ac:dyDescent="0.3">
      <c r="A1384" s="46" t="s">
        <v>16311</v>
      </c>
      <c r="B1384" s="68" t="s">
        <v>1120</v>
      </c>
      <c r="C1384" s="2" t="s">
        <v>1</v>
      </c>
      <c r="D1384" s="2">
        <v>39</v>
      </c>
      <c r="E1384" s="6">
        <v>29904</v>
      </c>
      <c r="F1384" s="7">
        <v>44155.604189814818</v>
      </c>
      <c r="G1384" s="69" t="s">
        <v>4</v>
      </c>
      <c r="H1384" s="68">
        <v>1243</v>
      </c>
      <c r="I1384" s="93">
        <f t="shared" si="98"/>
        <v>12.43</v>
      </c>
      <c r="J1384" s="93">
        <v>1.157</v>
      </c>
      <c r="K1384" s="69">
        <v>100</v>
      </c>
      <c r="L1384" s="68">
        <v>354</v>
      </c>
      <c r="M1384" s="93">
        <f t="shared" si="99"/>
        <v>3.54</v>
      </c>
      <c r="N1384" s="93">
        <v>0.57599999999999996</v>
      </c>
      <c r="O1384" s="69">
        <v>100</v>
      </c>
      <c r="P1384" s="191">
        <f t="shared" si="100"/>
        <v>3.5112994350282483</v>
      </c>
      <c r="Q1384" s="77" t="s">
        <v>1357</v>
      </c>
      <c r="V1384" s="84">
        <v>0.47013888888888888</v>
      </c>
      <c r="W1384" s="85">
        <v>0.625</v>
      </c>
      <c r="X1384" s="78">
        <f t="shared" si="101"/>
        <v>0.15486111111111112</v>
      </c>
    </row>
    <row r="1385" spans="1:24" x14ac:dyDescent="0.3">
      <c r="A1385" s="46" t="s">
        <v>16312</v>
      </c>
      <c r="B1385" s="68" t="s">
        <v>16313</v>
      </c>
      <c r="C1385" s="2" t="s">
        <v>6</v>
      </c>
      <c r="D1385" s="2">
        <v>56</v>
      </c>
      <c r="E1385" s="6">
        <v>23436</v>
      </c>
      <c r="F1385" s="7">
        <v>44155.621296296296</v>
      </c>
      <c r="G1385" s="69" t="s">
        <v>4</v>
      </c>
      <c r="H1385" s="68">
        <v>959</v>
      </c>
      <c r="I1385" s="93">
        <f t="shared" si="98"/>
        <v>9.59</v>
      </c>
      <c r="J1385" s="93">
        <v>0.92200000000000004</v>
      </c>
      <c r="K1385" s="69">
        <v>100</v>
      </c>
      <c r="L1385" s="68">
        <v>277</v>
      </c>
      <c r="M1385" s="93">
        <f t="shared" si="99"/>
        <v>2.77</v>
      </c>
      <c r="N1385" s="93">
        <v>0.46800000000000003</v>
      </c>
      <c r="O1385" s="69">
        <v>100</v>
      </c>
      <c r="P1385" s="191">
        <f t="shared" si="100"/>
        <v>3.4620938628158844</v>
      </c>
      <c r="Q1385" s="77" t="s">
        <v>1357</v>
      </c>
      <c r="V1385" s="84">
        <v>0.4777777777777778</v>
      </c>
      <c r="W1385" s="85">
        <v>0.65625</v>
      </c>
      <c r="X1385" s="78">
        <f t="shared" si="101"/>
        <v>0.1784722222222222</v>
      </c>
    </row>
    <row r="1386" spans="1:24" x14ac:dyDescent="0.3">
      <c r="A1386" s="46" t="s">
        <v>16314</v>
      </c>
      <c r="B1386" s="68" t="s">
        <v>16315</v>
      </c>
      <c r="C1386" s="2" t="s">
        <v>1</v>
      </c>
      <c r="D1386" s="2">
        <v>56</v>
      </c>
      <c r="E1386" s="6">
        <v>23455</v>
      </c>
      <c r="F1386" s="7">
        <v>44155.641365740739</v>
      </c>
      <c r="G1386" s="69" t="s">
        <v>4</v>
      </c>
      <c r="H1386" s="68">
        <v>1901</v>
      </c>
      <c r="I1386" s="93">
        <f t="shared" si="98"/>
        <v>19.202020202020201</v>
      </c>
      <c r="J1386" s="93">
        <v>1.4570000000000001</v>
      </c>
      <c r="K1386" s="69">
        <v>99</v>
      </c>
      <c r="L1386" s="68">
        <v>476</v>
      </c>
      <c r="M1386" s="93">
        <f t="shared" si="99"/>
        <v>4.808080808080808</v>
      </c>
      <c r="N1386" s="93">
        <v>0.82899999999999996</v>
      </c>
      <c r="O1386" s="69">
        <v>99</v>
      </c>
      <c r="P1386" s="191">
        <f t="shared" si="100"/>
        <v>3.9936974789915967</v>
      </c>
      <c r="Q1386" s="77" t="s">
        <v>1357</v>
      </c>
      <c r="V1386" s="84">
        <v>0.49652777777777773</v>
      </c>
      <c r="W1386" s="85">
        <v>0.64583333333333337</v>
      </c>
      <c r="X1386" s="78">
        <f t="shared" si="101"/>
        <v>0.14930555555555564</v>
      </c>
    </row>
    <row r="1387" spans="1:24" x14ac:dyDescent="0.3">
      <c r="A1387" s="46" t="s">
        <v>13446</v>
      </c>
      <c r="B1387" s="68" t="s">
        <v>13447</v>
      </c>
      <c r="C1387" s="2" t="s">
        <v>1</v>
      </c>
      <c r="D1387" s="2">
        <v>56</v>
      </c>
      <c r="E1387" s="6">
        <v>23386</v>
      </c>
      <c r="F1387" s="7">
        <v>44158.512858796297</v>
      </c>
      <c r="G1387" s="69" t="s">
        <v>4</v>
      </c>
      <c r="H1387" s="68">
        <v>3332</v>
      </c>
      <c r="I1387" s="93">
        <f t="shared" si="98"/>
        <v>33.656565656565654</v>
      </c>
      <c r="J1387" s="93">
        <v>2.8149999999999999</v>
      </c>
      <c r="K1387" s="69">
        <v>99</v>
      </c>
      <c r="L1387" s="68">
        <v>1226</v>
      </c>
      <c r="M1387" s="93">
        <f t="shared" si="99"/>
        <v>12.383838383838384</v>
      </c>
      <c r="N1387" s="93">
        <v>1.39</v>
      </c>
      <c r="O1387" s="69">
        <v>99</v>
      </c>
      <c r="P1387" s="191">
        <f t="shared" si="100"/>
        <v>2.717781402936378</v>
      </c>
      <c r="Q1387" s="77" t="s">
        <v>1357</v>
      </c>
      <c r="V1387" s="84">
        <v>0.38055555555555554</v>
      </c>
      <c r="W1387" s="85">
        <v>0.51736111111111105</v>
      </c>
      <c r="X1387" s="78">
        <f t="shared" si="101"/>
        <v>0.13680555555555551</v>
      </c>
    </row>
    <row r="1388" spans="1:24" x14ac:dyDescent="0.3">
      <c r="A1388" s="47" t="s">
        <v>16316</v>
      </c>
      <c r="B1388" s="68" t="s">
        <v>514</v>
      </c>
      <c r="C1388" s="2" t="s">
        <v>1</v>
      </c>
      <c r="D1388" s="2">
        <v>62</v>
      </c>
      <c r="E1388" s="6">
        <v>21371</v>
      </c>
      <c r="F1388" s="7">
        <v>44158.571111111109</v>
      </c>
      <c r="G1388" s="69" t="s">
        <v>4</v>
      </c>
      <c r="H1388" s="68">
        <v>2720</v>
      </c>
      <c r="I1388" s="93">
        <f t="shared" si="98"/>
        <v>27.474747474747474</v>
      </c>
      <c r="J1388" s="93">
        <v>3.5350000000000001</v>
      </c>
      <c r="K1388" s="69">
        <v>99</v>
      </c>
      <c r="L1388" s="68">
        <v>509</v>
      </c>
      <c r="M1388" s="93">
        <f t="shared" si="99"/>
        <v>5.141414141414141</v>
      </c>
      <c r="N1388" s="93">
        <v>0.58899999999999997</v>
      </c>
      <c r="O1388" s="69">
        <v>99</v>
      </c>
      <c r="P1388" s="191">
        <f t="shared" si="100"/>
        <v>5.3438113948919455</v>
      </c>
      <c r="Q1388" s="77" t="s">
        <v>1357</v>
      </c>
      <c r="V1388" s="84">
        <v>0.42291666666666666</v>
      </c>
      <c r="W1388" s="85">
        <v>0.57638888888888895</v>
      </c>
      <c r="X1388" s="78">
        <f t="shared" si="101"/>
        <v>0.15347222222222229</v>
      </c>
    </row>
    <row r="1389" spans="1:24" x14ac:dyDescent="0.3">
      <c r="A1389" s="46" t="s">
        <v>16317</v>
      </c>
      <c r="B1389" s="68" t="s">
        <v>16318</v>
      </c>
      <c r="C1389" s="2" t="s">
        <v>6</v>
      </c>
      <c r="D1389" s="2">
        <v>22</v>
      </c>
      <c r="E1389" s="6">
        <v>35874</v>
      </c>
      <c r="F1389" s="7">
        <v>44158.581157407411</v>
      </c>
      <c r="G1389" s="69" t="s">
        <v>4</v>
      </c>
      <c r="H1389" s="68">
        <v>813</v>
      </c>
      <c r="I1389" s="93">
        <f t="shared" si="98"/>
        <v>8.2121212121212128</v>
      </c>
      <c r="J1389" s="93">
        <v>0.872</v>
      </c>
      <c r="K1389" s="69">
        <v>99</v>
      </c>
      <c r="L1389" s="68">
        <v>458</v>
      </c>
      <c r="M1389" s="93">
        <f t="shared" si="99"/>
        <v>4.6262626262626263</v>
      </c>
      <c r="N1389" s="93">
        <v>0.61599999999999999</v>
      </c>
      <c r="O1389" s="69">
        <v>99</v>
      </c>
      <c r="P1389" s="191">
        <f t="shared" si="100"/>
        <v>1.7751091703056769</v>
      </c>
      <c r="Q1389" s="77" t="s">
        <v>1357</v>
      </c>
      <c r="V1389" s="84">
        <v>0.4368055555555555</v>
      </c>
      <c r="W1389" s="85">
        <v>0.59375</v>
      </c>
      <c r="X1389" s="78">
        <f t="shared" si="101"/>
        <v>0.1569444444444445</v>
      </c>
    </row>
    <row r="1390" spans="1:24" x14ac:dyDescent="0.3">
      <c r="A1390" s="46" t="s">
        <v>5112</v>
      </c>
      <c r="B1390" s="68" t="s">
        <v>5113</v>
      </c>
      <c r="C1390" s="2" t="s">
        <v>1</v>
      </c>
      <c r="D1390" s="2">
        <v>57</v>
      </c>
      <c r="E1390" s="6">
        <v>23029</v>
      </c>
      <c r="F1390" s="7">
        <v>44158.605995370373</v>
      </c>
      <c r="G1390" s="69" t="s">
        <v>4</v>
      </c>
      <c r="H1390" s="68">
        <v>4421</v>
      </c>
      <c r="I1390" s="93">
        <f t="shared" si="98"/>
        <v>44.21</v>
      </c>
      <c r="J1390" s="93">
        <v>3.1280000000000001</v>
      </c>
      <c r="K1390" s="69">
        <v>100</v>
      </c>
      <c r="L1390" s="68">
        <v>783</v>
      </c>
      <c r="M1390" s="93">
        <f t="shared" si="99"/>
        <v>7.83</v>
      </c>
      <c r="N1390" s="93">
        <v>1.0740000000000001</v>
      </c>
      <c r="O1390" s="69">
        <v>100</v>
      </c>
      <c r="P1390" s="191">
        <f t="shared" si="100"/>
        <v>5.646232439335888</v>
      </c>
      <c r="Q1390" s="77" t="s">
        <v>1357</v>
      </c>
      <c r="V1390" s="84">
        <v>0.4604166666666667</v>
      </c>
      <c r="W1390" s="85">
        <v>0.61458333333333337</v>
      </c>
      <c r="X1390" s="78">
        <f t="shared" si="101"/>
        <v>0.15416666666666667</v>
      </c>
    </row>
    <row r="1391" spans="1:24" x14ac:dyDescent="0.3">
      <c r="A1391" s="46" t="s">
        <v>16319</v>
      </c>
      <c r="B1391" s="68" t="s">
        <v>5719</v>
      </c>
      <c r="C1391" s="2" t="s">
        <v>1</v>
      </c>
      <c r="D1391" s="2">
        <v>42</v>
      </c>
      <c r="E1391" s="6">
        <v>28585</v>
      </c>
      <c r="F1391" s="7">
        <v>44158.681909722225</v>
      </c>
      <c r="G1391" s="69" t="s">
        <v>4</v>
      </c>
      <c r="H1391" s="68">
        <v>1555</v>
      </c>
      <c r="I1391" s="93">
        <f t="shared" si="98"/>
        <v>15.707070707070708</v>
      </c>
      <c r="J1391" s="93">
        <v>1.43</v>
      </c>
      <c r="K1391" s="69">
        <v>99</v>
      </c>
      <c r="L1391" s="68">
        <v>418</v>
      </c>
      <c r="M1391" s="93">
        <f t="shared" si="99"/>
        <v>4.2222222222222223</v>
      </c>
      <c r="N1391" s="93">
        <v>0.67800000000000005</v>
      </c>
      <c r="O1391" s="69">
        <v>99</v>
      </c>
      <c r="P1391" s="191">
        <f t="shared" si="100"/>
        <v>3.7200956937799043</v>
      </c>
      <c r="Q1391" s="77" t="s">
        <v>1357</v>
      </c>
      <c r="V1391" s="84">
        <v>0.54513888888888895</v>
      </c>
      <c r="W1391" s="85">
        <v>0.69444444444444453</v>
      </c>
      <c r="X1391" s="78">
        <f t="shared" si="101"/>
        <v>0.14930555555555558</v>
      </c>
    </row>
    <row r="1392" spans="1:24" x14ac:dyDescent="0.3">
      <c r="A1392" s="46" t="s">
        <v>16320</v>
      </c>
      <c r="B1392" s="68" t="s">
        <v>11659</v>
      </c>
      <c r="C1392" s="2" t="s">
        <v>1</v>
      </c>
      <c r="D1392" s="2">
        <v>54</v>
      </c>
      <c r="E1392" s="6">
        <v>24142</v>
      </c>
      <c r="F1392" s="7">
        <v>44159.510347222225</v>
      </c>
      <c r="G1392" s="69" t="s">
        <v>4</v>
      </c>
      <c r="H1392" s="68">
        <v>2445</v>
      </c>
      <c r="I1392" s="93">
        <f t="shared" si="98"/>
        <v>24.696969696969695</v>
      </c>
      <c r="J1392" s="93">
        <v>1.903</v>
      </c>
      <c r="K1392" s="69">
        <v>99</v>
      </c>
      <c r="L1392" s="68">
        <v>542</v>
      </c>
      <c r="M1392" s="93">
        <f t="shared" si="99"/>
        <v>5.4747474747474749</v>
      </c>
      <c r="N1392" s="93">
        <v>0.64400000000000002</v>
      </c>
      <c r="O1392" s="69">
        <v>99</v>
      </c>
      <c r="P1392" s="191">
        <f t="shared" si="100"/>
        <v>4.5110701107011062</v>
      </c>
      <c r="Q1392" s="77" t="s">
        <v>1357</v>
      </c>
      <c r="V1392" s="84">
        <v>0.38472222222222219</v>
      </c>
      <c r="W1392" s="85">
        <v>0.51597222222222217</v>
      </c>
      <c r="X1392" s="78">
        <f t="shared" si="101"/>
        <v>0.13124999999999998</v>
      </c>
    </row>
    <row r="1393" spans="1:24" x14ac:dyDescent="0.3">
      <c r="A1393" s="46" t="s">
        <v>16321</v>
      </c>
      <c r="B1393" s="68" t="s">
        <v>6007</v>
      </c>
      <c r="C1393" s="2" t="s">
        <v>1</v>
      </c>
      <c r="D1393" s="2">
        <v>47</v>
      </c>
      <c r="E1393" s="6">
        <v>26662</v>
      </c>
      <c r="F1393" s="7">
        <v>44159.58792824074</v>
      </c>
      <c r="G1393" s="69" t="s">
        <v>4</v>
      </c>
      <c r="H1393" s="68">
        <v>2645</v>
      </c>
      <c r="I1393" s="93">
        <f t="shared" si="98"/>
        <v>26.717171717171716</v>
      </c>
      <c r="J1393" s="93">
        <v>1.7669999999999999</v>
      </c>
      <c r="K1393" s="69">
        <v>99</v>
      </c>
      <c r="L1393" s="68">
        <v>585</v>
      </c>
      <c r="M1393" s="93">
        <f t="shared" si="99"/>
        <v>5.9090909090909092</v>
      </c>
      <c r="N1393" s="93">
        <v>0.83399999999999996</v>
      </c>
      <c r="O1393" s="69">
        <v>99</v>
      </c>
      <c r="P1393" s="191">
        <f t="shared" si="100"/>
        <v>4.5213675213675213</v>
      </c>
      <c r="Q1393" s="77" t="s">
        <v>1357</v>
      </c>
      <c r="V1393" s="84">
        <v>0.46111111111111108</v>
      </c>
      <c r="W1393" s="85">
        <v>0.60069444444444442</v>
      </c>
      <c r="X1393" s="78">
        <f t="shared" si="101"/>
        <v>0.13958333333333334</v>
      </c>
    </row>
    <row r="1394" spans="1:24" x14ac:dyDescent="0.3">
      <c r="A1394" s="46" t="s">
        <v>11853</v>
      </c>
      <c r="B1394" s="68" t="s">
        <v>6005</v>
      </c>
      <c r="C1394" s="2" t="s">
        <v>1</v>
      </c>
      <c r="D1394" s="2">
        <v>41</v>
      </c>
      <c r="E1394" s="6">
        <v>29052</v>
      </c>
      <c r="F1394" s="7">
        <v>44159.604062500002</v>
      </c>
      <c r="G1394" s="69" t="s">
        <v>4</v>
      </c>
      <c r="H1394" s="68">
        <v>2409</v>
      </c>
      <c r="I1394" s="93">
        <f t="shared" si="98"/>
        <v>24.333333333333332</v>
      </c>
      <c r="J1394" s="93">
        <v>2.4950000000000001</v>
      </c>
      <c r="K1394" s="69">
        <v>99</v>
      </c>
      <c r="L1394" s="68">
        <v>490</v>
      </c>
      <c r="M1394" s="93">
        <f t="shared" si="99"/>
        <v>4.9494949494949498</v>
      </c>
      <c r="N1394" s="93">
        <v>1.004</v>
      </c>
      <c r="O1394" s="69">
        <v>99</v>
      </c>
      <c r="P1394" s="191">
        <f t="shared" si="100"/>
        <v>4.9163265306122446</v>
      </c>
      <c r="Q1394" s="77" t="s">
        <v>1357</v>
      </c>
      <c r="V1394" s="84">
        <v>0.45902777777777781</v>
      </c>
      <c r="W1394" s="85">
        <v>0.61458333333333337</v>
      </c>
      <c r="X1394" s="78">
        <f t="shared" si="101"/>
        <v>0.15555555555555556</v>
      </c>
    </row>
    <row r="1395" spans="1:24" x14ac:dyDescent="0.3">
      <c r="A1395" s="46" t="s">
        <v>11336</v>
      </c>
      <c r="B1395" s="68" t="s">
        <v>1254</v>
      </c>
      <c r="C1395" s="2" t="s">
        <v>1</v>
      </c>
      <c r="D1395" s="2">
        <v>49</v>
      </c>
      <c r="E1395" s="6">
        <v>26043</v>
      </c>
      <c r="F1395" s="7">
        <v>44159.614594907405</v>
      </c>
      <c r="G1395" s="69" t="s">
        <v>4</v>
      </c>
      <c r="H1395" s="68">
        <v>2357</v>
      </c>
      <c r="I1395" s="93">
        <f t="shared" si="98"/>
        <v>23.80808080808081</v>
      </c>
      <c r="J1395" s="93">
        <v>2.1509999999999998</v>
      </c>
      <c r="K1395" s="69">
        <v>99</v>
      </c>
      <c r="L1395" s="68">
        <v>381</v>
      </c>
      <c r="M1395" s="93">
        <f t="shared" si="99"/>
        <v>3.8484848484848486</v>
      </c>
      <c r="N1395" s="93">
        <v>0.66</v>
      </c>
      <c r="O1395" s="69">
        <v>99</v>
      </c>
      <c r="P1395" s="191">
        <f t="shared" si="100"/>
        <v>6.1863517060367457</v>
      </c>
      <c r="Q1395" s="77" t="s">
        <v>1357</v>
      </c>
      <c r="V1395" s="84">
        <v>0.46388888888888885</v>
      </c>
      <c r="W1395" s="85">
        <v>0.625</v>
      </c>
      <c r="X1395" s="78">
        <f t="shared" si="101"/>
        <v>0.16111111111111115</v>
      </c>
    </row>
    <row r="1396" spans="1:24" x14ac:dyDescent="0.3">
      <c r="A1396" s="46" t="s">
        <v>16322</v>
      </c>
      <c r="B1396" s="68" t="s">
        <v>4412</v>
      </c>
      <c r="C1396" s="2" t="s">
        <v>6</v>
      </c>
      <c r="D1396" s="2">
        <v>60</v>
      </c>
      <c r="E1396" s="6">
        <v>21905</v>
      </c>
      <c r="F1396" s="7">
        <v>44159.626030092593</v>
      </c>
      <c r="G1396" s="69" t="s">
        <v>4</v>
      </c>
      <c r="H1396" s="68">
        <v>2000</v>
      </c>
      <c r="I1396" s="93">
        <f t="shared" si="98"/>
        <v>20</v>
      </c>
      <c r="J1396" s="93">
        <v>1.2549999999999999</v>
      </c>
      <c r="K1396" s="69">
        <v>100</v>
      </c>
      <c r="L1396" s="68">
        <v>941</v>
      </c>
      <c r="M1396" s="93">
        <f t="shared" si="99"/>
        <v>9.41</v>
      </c>
      <c r="N1396" s="93">
        <v>0.83</v>
      </c>
      <c r="O1396" s="69">
        <v>100</v>
      </c>
      <c r="P1396" s="191">
        <f t="shared" si="100"/>
        <v>2.1253985122210413</v>
      </c>
      <c r="Q1396" s="77" t="s">
        <v>1357</v>
      </c>
      <c r="V1396" s="84">
        <v>0.46388888888888885</v>
      </c>
      <c r="W1396" s="85">
        <v>0.64583333333333337</v>
      </c>
      <c r="X1396" s="78">
        <f t="shared" si="101"/>
        <v>0.18194444444444452</v>
      </c>
    </row>
    <row r="1397" spans="1:24" x14ac:dyDescent="0.3">
      <c r="A1397" s="46" t="s">
        <v>16323</v>
      </c>
      <c r="B1397" s="68" t="s">
        <v>16324</v>
      </c>
      <c r="C1397" s="2" t="s">
        <v>1</v>
      </c>
      <c r="D1397" s="2">
        <v>60</v>
      </c>
      <c r="E1397" s="6">
        <v>21988</v>
      </c>
      <c r="F1397" s="7">
        <v>44160.572557870371</v>
      </c>
      <c r="G1397" s="69" t="s">
        <v>4</v>
      </c>
      <c r="H1397" s="68">
        <v>3080</v>
      </c>
      <c r="I1397" s="93">
        <f t="shared" si="98"/>
        <v>30.8</v>
      </c>
      <c r="J1397" s="93">
        <v>2.59</v>
      </c>
      <c r="K1397" s="69">
        <v>100</v>
      </c>
      <c r="L1397" s="68">
        <v>680</v>
      </c>
      <c r="M1397" s="93">
        <f t="shared" si="99"/>
        <v>6.8</v>
      </c>
      <c r="N1397" s="93">
        <v>0.96399999999999997</v>
      </c>
      <c r="O1397" s="69">
        <v>100</v>
      </c>
      <c r="P1397" s="191">
        <f t="shared" si="100"/>
        <v>4.5294117647058822</v>
      </c>
      <c r="Q1397" s="77" t="s">
        <v>1357</v>
      </c>
      <c r="V1397" s="84">
        <v>0.44513888888888892</v>
      </c>
      <c r="W1397" s="85">
        <v>0.58333333333333337</v>
      </c>
      <c r="X1397" s="78">
        <f t="shared" si="101"/>
        <v>0.13819444444444445</v>
      </c>
    </row>
    <row r="1398" spans="1:24" x14ac:dyDescent="0.3">
      <c r="A1398" s="46" t="s">
        <v>4272</v>
      </c>
      <c r="B1398" s="68" t="s">
        <v>4273</v>
      </c>
      <c r="C1398" s="2" t="s">
        <v>1</v>
      </c>
      <c r="D1398" s="2">
        <v>49</v>
      </c>
      <c r="E1398" s="6">
        <v>26002</v>
      </c>
      <c r="F1398" s="7">
        <v>44160.584305555552</v>
      </c>
      <c r="G1398" s="69" t="s">
        <v>4</v>
      </c>
      <c r="H1398" s="68">
        <v>2510</v>
      </c>
      <c r="I1398" s="93">
        <f t="shared" si="98"/>
        <v>25.353535353535353</v>
      </c>
      <c r="J1398" s="93">
        <v>1.409</v>
      </c>
      <c r="K1398" s="69">
        <v>99</v>
      </c>
      <c r="L1398" s="68">
        <v>503</v>
      </c>
      <c r="M1398" s="93">
        <f t="shared" si="99"/>
        <v>5.0808080808080804</v>
      </c>
      <c r="N1398" s="93">
        <v>0.94399999999999995</v>
      </c>
      <c r="O1398" s="69">
        <v>99</v>
      </c>
      <c r="P1398" s="191">
        <f t="shared" si="100"/>
        <v>4.9900596421471173</v>
      </c>
      <c r="Q1398" s="77" t="s">
        <v>1357</v>
      </c>
      <c r="V1398" s="84">
        <v>0.44930555555555557</v>
      </c>
      <c r="W1398" s="85">
        <v>0.59444444444444444</v>
      </c>
      <c r="X1398" s="78">
        <f t="shared" si="101"/>
        <v>0.14513888888888887</v>
      </c>
    </row>
    <row r="1399" spans="1:24" x14ac:dyDescent="0.3">
      <c r="A1399" s="46" t="s">
        <v>16325</v>
      </c>
      <c r="B1399" s="68" t="s">
        <v>16326</v>
      </c>
      <c r="C1399" s="2" t="s">
        <v>6</v>
      </c>
      <c r="D1399" s="2">
        <v>17</v>
      </c>
      <c r="E1399" s="6">
        <v>37836</v>
      </c>
      <c r="F1399" s="7">
        <v>44160.596238425926</v>
      </c>
      <c r="G1399" s="69" t="s">
        <v>4</v>
      </c>
      <c r="H1399" s="68">
        <v>1351</v>
      </c>
      <c r="I1399" s="93">
        <f t="shared" si="98"/>
        <v>13.51</v>
      </c>
      <c r="J1399" s="93">
        <v>1.2829999999999999</v>
      </c>
      <c r="K1399" s="69">
        <v>100</v>
      </c>
      <c r="L1399" s="68">
        <v>299</v>
      </c>
      <c r="M1399" s="93">
        <f t="shared" si="99"/>
        <v>2.99</v>
      </c>
      <c r="N1399" s="93">
        <v>0.65900000000000003</v>
      </c>
      <c r="O1399" s="69">
        <v>100</v>
      </c>
      <c r="P1399" s="191">
        <f t="shared" si="100"/>
        <v>4.5183946488294309</v>
      </c>
      <c r="Q1399" s="77" t="s">
        <v>1357</v>
      </c>
      <c r="V1399" s="84">
        <v>0.44166666666666665</v>
      </c>
      <c r="W1399" s="85">
        <v>0.60763888888888895</v>
      </c>
      <c r="X1399" s="78">
        <f t="shared" si="101"/>
        <v>0.1659722222222223</v>
      </c>
    </row>
    <row r="1400" spans="1:24" x14ac:dyDescent="0.3">
      <c r="A1400" s="46" t="s">
        <v>13830</v>
      </c>
      <c r="B1400" s="68" t="s">
        <v>13831</v>
      </c>
      <c r="C1400" s="2" t="s">
        <v>1</v>
      </c>
      <c r="D1400" s="2">
        <v>56</v>
      </c>
      <c r="E1400" s="6">
        <v>23472</v>
      </c>
      <c r="F1400" s="7">
        <v>44160.608460648145</v>
      </c>
      <c r="G1400" s="69" t="s">
        <v>4</v>
      </c>
      <c r="H1400" s="68">
        <v>3263</v>
      </c>
      <c r="I1400" s="93">
        <f t="shared" si="98"/>
        <v>32.959595959595958</v>
      </c>
      <c r="J1400" s="93">
        <v>2.903</v>
      </c>
      <c r="K1400" s="69">
        <v>99</v>
      </c>
      <c r="L1400" s="68">
        <v>709</v>
      </c>
      <c r="M1400" s="93">
        <f t="shared" si="99"/>
        <v>7.1616161616161618</v>
      </c>
      <c r="N1400" s="93">
        <v>0.877</v>
      </c>
      <c r="O1400" s="69">
        <v>99</v>
      </c>
      <c r="P1400" s="191">
        <f t="shared" si="100"/>
        <v>4.602256699576869</v>
      </c>
      <c r="Q1400" s="77" t="s">
        <v>1357</v>
      </c>
      <c r="V1400" s="84">
        <v>0.45763888888888887</v>
      </c>
      <c r="W1400" s="85">
        <v>0.62847222222222221</v>
      </c>
      <c r="X1400" s="78">
        <f t="shared" si="101"/>
        <v>0.17083333333333334</v>
      </c>
    </row>
    <row r="1401" spans="1:24" x14ac:dyDescent="0.3">
      <c r="A1401" s="47" t="s">
        <v>11498</v>
      </c>
      <c r="B1401" s="68" t="s">
        <v>1245</v>
      </c>
      <c r="C1401" s="2" t="s">
        <v>1</v>
      </c>
      <c r="D1401" s="2">
        <v>63</v>
      </c>
      <c r="E1401" s="6">
        <v>21068</v>
      </c>
      <c r="F1401" s="7">
        <v>44160.629537037035</v>
      </c>
      <c r="G1401" s="69" t="s">
        <v>4</v>
      </c>
      <c r="H1401" s="68">
        <v>3273</v>
      </c>
      <c r="I1401" s="93">
        <f t="shared" si="98"/>
        <v>33.060606060606062</v>
      </c>
      <c r="J1401" s="93">
        <v>1.778</v>
      </c>
      <c r="K1401" s="69">
        <v>99</v>
      </c>
      <c r="L1401" s="68">
        <v>751</v>
      </c>
      <c r="M1401" s="93">
        <f t="shared" si="99"/>
        <v>7.5858585858585856</v>
      </c>
      <c r="N1401" s="93">
        <v>1.1339999999999999</v>
      </c>
      <c r="O1401" s="69">
        <v>99</v>
      </c>
      <c r="P1401" s="191">
        <f t="shared" si="100"/>
        <v>4.3581890812250332</v>
      </c>
      <c r="Q1401" s="77" t="s">
        <v>1357</v>
      </c>
      <c r="V1401" s="84">
        <v>0.49583333333333335</v>
      </c>
      <c r="W1401" s="85">
        <v>0.63958333333333328</v>
      </c>
      <c r="X1401" s="78">
        <f t="shared" si="101"/>
        <v>0.14374999999999993</v>
      </c>
    </row>
    <row r="1402" spans="1:24" x14ac:dyDescent="0.3">
      <c r="A1402" s="47" t="s">
        <v>16327</v>
      </c>
      <c r="B1402" s="68" t="s">
        <v>5510</v>
      </c>
      <c r="C1402" s="2" t="s">
        <v>6</v>
      </c>
      <c r="D1402" s="2">
        <v>65</v>
      </c>
      <c r="E1402" s="6">
        <v>20259</v>
      </c>
      <c r="F1402" s="7">
        <v>44160.644236111111</v>
      </c>
      <c r="G1402" s="69" t="s">
        <v>4</v>
      </c>
      <c r="H1402" s="68">
        <v>2655</v>
      </c>
      <c r="I1402" s="93">
        <f t="shared" si="98"/>
        <v>26.55</v>
      </c>
      <c r="J1402" s="93">
        <v>1.877</v>
      </c>
      <c r="K1402" s="69">
        <v>100</v>
      </c>
      <c r="L1402" s="68">
        <v>1042</v>
      </c>
      <c r="M1402" s="93">
        <f t="shared" si="99"/>
        <v>10.42</v>
      </c>
      <c r="N1402" s="93">
        <v>1.208</v>
      </c>
      <c r="O1402" s="69">
        <v>100</v>
      </c>
      <c r="P1402" s="191">
        <f t="shared" si="100"/>
        <v>2.5479846449136279</v>
      </c>
      <c r="Q1402" s="77" t="s">
        <v>1357</v>
      </c>
      <c r="V1402" s="84">
        <v>0.47916666666666669</v>
      </c>
      <c r="W1402" s="85">
        <v>0.65763888888888888</v>
      </c>
      <c r="X1402" s="78">
        <f t="shared" si="101"/>
        <v>0.1784722222222222</v>
      </c>
    </row>
    <row r="1403" spans="1:24" x14ac:dyDescent="0.3">
      <c r="A1403" s="46" t="s">
        <v>16328</v>
      </c>
      <c r="B1403" s="68" t="s">
        <v>5961</v>
      </c>
      <c r="C1403" s="2" t="s">
        <v>1</v>
      </c>
      <c r="D1403" s="2">
        <v>56</v>
      </c>
      <c r="E1403" s="6">
        <v>23422</v>
      </c>
      <c r="F1403" s="7">
        <v>44161.513287037036</v>
      </c>
      <c r="G1403" s="69" t="s">
        <v>4</v>
      </c>
      <c r="H1403" s="68">
        <v>3208</v>
      </c>
      <c r="I1403" s="93">
        <f t="shared" si="98"/>
        <v>32.404040404040401</v>
      </c>
      <c r="J1403" s="93">
        <v>2.74</v>
      </c>
      <c r="K1403" s="69">
        <v>99</v>
      </c>
      <c r="L1403" s="68">
        <v>517</v>
      </c>
      <c r="M1403" s="93">
        <f t="shared" si="99"/>
        <v>5.2222222222222223</v>
      </c>
      <c r="N1403" s="93">
        <v>0.85199999999999998</v>
      </c>
      <c r="O1403" s="69">
        <v>99</v>
      </c>
      <c r="P1403" s="191">
        <f t="shared" si="100"/>
        <v>6.2050290135396509</v>
      </c>
      <c r="Q1403" s="77" t="s">
        <v>1357</v>
      </c>
      <c r="V1403" s="84">
        <v>0.37986111111111115</v>
      </c>
      <c r="W1403" s="85">
        <v>0.51736111111111105</v>
      </c>
      <c r="X1403" s="78">
        <f t="shared" si="101"/>
        <v>0.1374999999999999</v>
      </c>
    </row>
    <row r="1404" spans="1:24" x14ac:dyDescent="0.3">
      <c r="A1404" s="47" t="s">
        <v>16329</v>
      </c>
      <c r="B1404" s="68" t="s">
        <v>16330</v>
      </c>
      <c r="C1404" s="2" t="s">
        <v>1</v>
      </c>
      <c r="D1404" s="2">
        <v>72</v>
      </c>
      <c r="E1404" s="6">
        <v>17699</v>
      </c>
      <c r="F1404" s="7">
        <v>44161.670983796299</v>
      </c>
      <c r="G1404" s="69" t="s">
        <v>4</v>
      </c>
      <c r="H1404" s="68">
        <v>1917</v>
      </c>
      <c r="I1404" s="93">
        <f t="shared" si="98"/>
        <v>19.363636363636363</v>
      </c>
      <c r="J1404" s="93">
        <v>1.7170000000000001</v>
      </c>
      <c r="K1404" s="69">
        <v>99</v>
      </c>
      <c r="L1404" s="68">
        <v>468</v>
      </c>
      <c r="M1404" s="93">
        <f t="shared" si="99"/>
        <v>4.7272727272727275</v>
      </c>
      <c r="N1404" s="93">
        <v>0.69699999999999995</v>
      </c>
      <c r="O1404" s="69">
        <v>99</v>
      </c>
      <c r="P1404" s="191">
        <f t="shared" si="100"/>
        <v>4.0961538461538458</v>
      </c>
      <c r="Q1404" s="77" t="s">
        <v>1357</v>
      </c>
      <c r="V1404" s="84">
        <v>0.52152777777777781</v>
      </c>
      <c r="W1404" s="85">
        <v>0.70694444444444438</v>
      </c>
      <c r="X1404" s="78">
        <f t="shared" si="101"/>
        <v>0.18541666666666656</v>
      </c>
    </row>
    <row r="1405" spans="1:24" x14ac:dyDescent="0.3">
      <c r="A1405" s="46" t="s">
        <v>16331</v>
      </c>
      <c r="B1405" s="68" t="s">
        <v>16332</v>
      </c>
      <c r="C1405" s="2" t="s">
        <v>1</v>
      </c>
      <c r="D1405" s="2">
        <v>38</v>
      </c>
      <c r="E1405" s="6">
        <v>30275</v>
      </c>
      <c r="F1405" s="7">
        <v>44162.507696759261</v>
      </c>
      <c r="G1405" s="69" t="s">
        <v>4</v>
      </c>
      <c r="H1405" s="68">
        <v>2792</v>
      </c>
      <c r="I1405" s="93">
        <f t="shared" si="98"/>
        <v>27.92</v>
      </c>
      <c r="J1405" s="93">
        <v>2.1819999999999999</v>
      </c>
      <c r="K1405" s="69">
        <v>100</v>
      </c>
      <c r="L1405" s="68">
        <v>516</v>
      </c>
      <c r="M1405" s="93">
        <f t="shared" si="99"/>
        <v>5.16</v>
      </c>
      <c r="N1405" s="93">
        <v>0.78800000000000003</v>
      </c>
      <c r="O1405" s="69">
        <v>100</v>
      </c>
      <c r="P1405" s="191">
        <f t="shared" si="100"/>
        <v>5.4108527131782944</v>
      </c>
      <c r="Q1405" s="77" t="s">
        <v>1357</v>
      </c>
      <c r="V1405" s="84">
        <v>0.36874999999999997</v>
      </c>
      <c r="W1405" s="85">
        <v>0.51736111111111105</v>
      </c>
      <c r="X1405" s="78">
        <f t="shared" si="101"/>
        <v>0.14861111111111108</v>
      </c>
    </row>
    <row r="1406" spans="1:24" x14ac:dyDescent="0.3">
      <c r="A1406" s="46" t="s">
        <v>4520</v>
      </c>
      <c r="B1406" s="68" t="s">
        <v>4521</v>
      </c>
      <c r="C1406" s="2" t="s">
        <v>1</v>
      </c>
      <c r="D1406" s="2">
        <v>47</v>
      </c>
      <c r="E1406" s="6">
        <v>26781</v>
      </c>
      <c r="F1406" s="7">
        <v>44162.539097222223</v>
      </c>
      <c r="G1406" s="69" t="s">
        <v>4</v>
      </c>
      <c r="H1406" s="68">
        <v>3307</v>
      </c>
      <c r="I1406" s="93">
        <f t="shared" si="98"/>
        <v>33.07</v>
      </c>
      <c r="J1406" s="93">
        <v>2.4260000000000002</v>
      </c>
      <c r="K1406" s="69">
        <v>100</v>
      </c>
      <c r="L1406" s="68">
        <v>621</v>
      </c>
      <c r="M1406" s="93">
        <f t="shared" si="99"/>
        <v>6.21</v>
      </c>
      <c r="N1406" s="93">
        <v>0.86799999999999999</v>
      </c>
      <c r="O1406" s="69">
        <v>100</v>
      </c>
      <c r="P1406" s="191">
        <f t="shared" si="100"/>
        <v>5.3252818035426728</v>
      </c>
      <c r="Q1406" s="77" t="s">
        <v>1357</v>
      </c>
      <c r="V1406" s="84">
        <v>0.40763888888888888</v>
      </c>
      <c r="W1406" s="85">
        <v>0.55625000000000002</v>
      </c>
      <c r="X1406" s="78">
        <f t="shared" si="101"/>
        <v>0.14861111111111114</v>
      </c>
    </row>
    <row r="1407" spans="1:24" x14ac:dyDescent="0.3">
      <c r="A1407" s="46" t="s">
        <v>5284</v>
      </c>
      <c r="B1407" s="68" t="s">
        <v>5285</v>
      </c>
      <c r="C1407" s="2" t="s">
        <v>1</v>
      </c>
      <c r="D1407" s="2">
        <v>45</v>
      </c>
      <c r="E1407" s="6">
        <v>27453</v>
      </c>
      <c r="F1407" s="7">
        <v>44162.55872685185</v>
      </c>
      <c r="G1407" s="69" t="s">
        <v>4</v>
      </c>
      <c r="H1407" s="68">
        <v>2164</v>
      </c>
      <c r="I1407" s="93">
        <f t="shared" si="98"/>
        <v>21.64</v>
      </c>
      <c r="J1407" s="93">
        <v>2.657</v>
      </c>
      <c r="K1407" s="69">
        <v>100</v>
      </c>
      <c r="L1407" s="68">
        <v>475</v>
      </c>
      <c r="M1407" s="93">
        <f t="shared" si="99"/>
        <v>4.75</v>
      </c>
      <c r="N1407" s="93">
        <v>0.79600000000000004</v>
      </c>
      <c r="O1407" s="69">
        <v>100</v>
      </c>
      <c r="P1407" s="191">
        <f t="shared" si="100"/>
        <v>4.5557894736842108</v>
      </c>
      <c r="Q1407" s="77" t="s">
        <v>1357</v>
      </c>
      <c r="V1407" s="84">
        <v>0.42222222222222222</v>
      </c>
      <c r="W1407" s="85">
        <v>0.56944444444444442</v>
      </c>
      <c r="X1407" s="78">
        <f t="shared" si="101"/>
        <v>0.1472222222222222</v>
      </c>
    </row>
    <row r="1408" spans="1:24" x14ac:dyDescent="0.3">
      <c r="A1408" s="46" t="s">
        <v>16335</v>
      </c>
      <c r="B1408" s="68" t="s">
        <v>7174</v>
      </c>
      <c r="C1408" s="2" t="s">
        <v>1</v>
      </c>
      <c r="D1408" s="2">
        <v>47</v>
      </c>
      <c r="E1408" s="6">
        <v>26735</v>
      </c>
      <c r="F1408" s="7">
        <v>44162.659375000003</v>
      </c>
      <c r="G1408" s="69" t="s">
        <v>4</v>
      </c>
      <c r="H1408" s="68">
        <v>1724</v>
      </c>
      <c r="I1408" s="93">
        <f t="shared" si="98"/>
        <v>17.414141414141415</v>
      </c>
      <c r="J1408" s="93">
        <v>1.5249999999999999</v>
      </c>
      <c r="K1408" s="69">
        <v>99</v>
      </c>
      <c r="L1408" s="68">
        <v>394</v>
      </c>
      <c r="M1408" s="93">
        <f t="shared" si="99"/>
        <v>3.9797979797979797</v>
      </c>
      <c r="N1408" s="93">
        <v>0.71399999999999997</v>
      </c>
      <c r="O1408" s="69">
        <v>99</v>
      </c>
      <c r="P1408" s="191">
        <f t="shared" si="100"/>
        <v>4.3756345177664979</v>
      </c>
      <c r="Q1408" s="77" t="s">
        <v>1357</v>
      </c>
      <c r="V1408" s="84">
        <v>0.50486111111111109</v>
      </c>
      <c r="W1408" s="85">
        <v>0.66666666666666663</v>
      </c>
      <c r="X1408" s="78">
        <f t="shared" si="101"/>
        <v>0.16180555555555554</v>
      </c>
    </row>
    <row r="1409" spans="1:24" x14ac:dyDescent="0.3">
      <c r="A1409" s="46" t="s">
        <v>16338</v>
      </c>
      <c r="B1409" s="68" t="s">
        <v>1161</v>
      </c>
      <c r="C1409" s="2" t="s">
        <v>1</v>
      </c>
      <c r="D1409" s="2">
        <v>36</v>
      </c>
      <c r="E1409" s="6">
        <v>30690</v>
      </c>
      <c r="F1409" s="7">
        <v>44165.571018518516</v>
      </c>
      <c r="G1409" s="69" t="s">
        <v>4</v>
      </c>
      <c r="H1409" s="68">
        <v>2099</v>
      </c>
      <c r="I1409" s="93">
        <f t="shared" si="98"/>
        <v>20.99</v>
      </c>
      <c r="J1409" s="93">
        <v>2.1440000000000001</v>
      </c>
      <c r="K1409" s="69">
        <v>100</v>
      </c>
      <c r="L1409" s="68">
        <v>381</v>
      </c>
      <c r="M1409" s="93">
        <f t="shared" si="99"/>
        <v>3.81</v>
      </c>
      <c r="N1409" s="93">
        <v>0.66200000000000003</v>
      </c>
      <c r="O1409" s="69">
        <v>100</v>
      </c>
      <c r="P1409" s="191">
        <f t="shared" si="100"/>
        <v>5.5091863517060364</v>
      </c>
      <c r="Q1409" s="77" t="s">
        <v>1357</v>
      </c>
      <c r="V1409" s="84">
        <v>0.42291666666666666</v>
      </c>
      <c r="W1409" s="85">
        <v>0.57986111111111105</v>
      </c>
      <c r="X1409" s="78">
        <f t="shared" si="101"/>
        <v>0.15694444444444439</v>
      </c>
    </row>
    <row r="1410" spans="1:24" x14ac:dyDescent="0.3">
      <c r="A1410" s="46" t="s">
        <v>11241</v>
      </c>
      <c r="B1410" s="68" t="s">
        <v>5881</v>
      </c>
      <c r="C1410" s="2" t="s">
        <v>1</v>
      </c>
      <c r="D1410" s="2">
        <v>49</v>
      </c>
      <c r="E1410" s="6">
        <v>25976</v>
      </c>
      <c r="F1410" s="7">
        <v>44165.589467592596</v>
      </c>
      <c r="G1410" s="69" t="s">
        <v>4</v>
      </c>
      <c r="H1410" s="68">
        <v>2962</v>
      </c>
      <c r="I1410" s="93">
        <f t="shared" si="98"/>
        <v>29.91919191919192</v>
      </c>
      <c r="J1410" s="93">
        <v>1.7769999999999999</v>
      </c>
      <c r="K1410" s="69">
        <v>99</v>
      </c>
      <c r="L1410" s="68">
        <v>572</v>
      </c>
      <c r="M1410" s="93">
        <f t="shared" si="99"/>
        <v>5.7777777777777777</v>
      </c>
      <c r="N1410" s="93">
        <v>0.80200000000000005</v>
      </c>
      <c r="O1410" s="69">
        <v>99</v>
      </c>
      <c r="P1410" s="191">
        <f t="shared" si="100"/>
        <v>5.1783216783216783</v>
      </c>
      <c r="Q1410" s="77" t="s">
        <v>1357</v>
      </c>
      <c r="V1410" s="84">
        <v>0.44722222222222219</v>
      </c>
      <c r="W1410" s="85">
        <v>0.59861111111111109</v>
      </c>
      <c r="X1410" s="78">
        <f t="shared" si="101"/>
        <v>0.15138888888888891</v>
      </c>
    </row>
    <row r="1411" spans="1:24" x14ac:dyDescent="0.3">
      <c r="A1411" s="46" t="s">
        <v>12416</v>
      </c>
      <c r="B1411" s="68" t="s">
        <v>1886</v>
      </c>
      <c r="C1411" s="2" t="s">
        <v>1</v>
      </c>
      <c r="D1411" s="2">
        <v>53</v>
      </c>
      <c r="E1411" s="6">
        <v>24580</v>
      </c>
      <c r="F1411" s="7">
        <v>44165.606469907405</v>
      </c>
      <c r="G1411" s="69" t="s">
        <v>4</v>
      </c>
      <c r="H1411" s="68">
        <v>2429</v>
      </c>
      <c r="I1411" s="93">
        <f t="shared" ref="I1411:I1474" si="102">H1411/K1411</f>
        <v>24.29</v>
      </c>
      <c r="J1411" s="93">
        <v>2.7570000000000001</v>
      </c>
      <c r="K1411" s="69">
        <v>100</v>
      </c>
      <c r="L1411" s="68">
        <v>466</v>
      </c>
      <c r="M1411" s="93">
        <f t="shared" ref="M1411:M1474" si="103">L1411/O1411</f>
        <v>4.66</v>
      </c>
      <c r="N1411" s="93">
        <v>0.79400000000000004</v>
      </c>
      <c r="O1411" s="69">
        <v>100</v>
      </c>
      <c r="P1411" s="191">
        <f t="shared" ref="P1411:P1474" si="104">I1411/M1411</f>
        <v>5.2124463519313302</v>
      </c>
      <c r="Q1411" s="77" t="s">
        <v>1357</v>
      </c>
      <c r="V1411" s="84">
        <v>0.46388888888888885</v>
      </c>
      <c r="W1411" s="85">
        <v>0.61527777777777781</v>
      </c>
      <c r="X1411" s="78">
        <f t="shared" si="101"/>
        <v>0.15138888888888896</v>
      </c>
    </row>
    <row r="1412" spans="1:24" x14ac:dyDescent="0.3">
      <c r="A1412" s="46" t="s">
        <v>16339</v>
      </c>
      <c r="B1412" s="68" t="s">
        <v>16340</v>
      </c>
      <c r="C1412" s="2" t="s">
        <v>6</v>
      </c>
      <c r="D1412" s="2">
        <v>78</v>
      </c>
      <c r="E1412" s="6">
        <v>15369</v>
      </c>
      <c r="F1412" s="7">
        <v>44165.614386574074</v>
      </c>
      <c r="G1412" s="69" t="s">
        <v>4</v>
      </c>
      <c r="H1412" s="68">
        <v>935</v>
      </c>
      <c r="I1412" s="93">
        <f t="shared" si="102"/>
        <v>9.35</v>
      </c>
      <c r="J1412" s="93">
        <v>0.82099999999999995</v>
      </c>
      <c r="K1412" s="69">
        <v>100</v>
      </c>
      <c r="L1412" s="68">
        <v>278</v>
      </c>
      <c r="M1412" s="93">
        <f t="shared" si="103"/>
        <v>2.78</v>
      </c>
      <c r="N1412" s="93">
        <v>0.54300000000000004</v>
      </c>
      <c r="O1412" s="69">
        <v>100</v>
      </c>
      <c r="P1412" s="191">
        <f t="shared" si="104"/>
        <v>3.3633093525179856</v>
      </c>
      <c r="Q1412" s="77" t="s">
        <v>1357</v>
      </c>
      <c r="V1412" s="84">
        <v>0.47083333333333338</v>
      </c>
      <c r="W1412" s="85">
        <v>0.63680555555555551</v>
      </c>
      <c r="X1412" s="78">
        <f t="shared" si="101"/>
        <v>0.16597222222222213</v>
      </c>
    </row>
    <row r="1413" spans="1:24" x14ac:dyDescent="0.3">
      <c r="A1413" s="47" t="s">
        <v>16887</v>
      </c>
      <c r="B1413" s="68" t="s">
        <v>16888</v>
      </c>
      <c r="C1413" s="2" t="s">
        <v>6</v>
      </c>
      <c r="D1413" s="2">
        <v>63</v>
      </c>
      <c r="E1413" s="6">
        <v>21039</v>
      </c>
      <c r="F1413" s="7">
        <v>44166.413865740738</v>
      </c>
      <c r="G1413" s="69" t="s">
        <v>4</v>
      </c>
      <c r="H1413" s="68">
        <v>1951</v>
      </c>
      <c r="I1413" s="93">
        <f t="shared" si="102"/>
        <v>19.510000000000002</v>
      </c>
      <c r="J1413" s="93">
        <v>1.202</v>
      </c>
      <c r="K1413" s="69">
        <v>100</v>
      </c>
      <c r="L1413" s="68">
        <v>1021</v>
      </c>
      <c r="M1413" s="93">
        <f t="shared" si="103"/>
        <v>10.210000000000001</v>
      </c>
      <c r="N1413" s="93">
        <v>0.95699999999999996</v>
      </c>
      <c r="O1413" s="69">
        <v>100</v>
      </c>
      <c r="P1413" s="191">
        <f t="shared" si="104"/>
        <v>1.9108716944172379</v>
      </c>
      <c r="Q1413" s="77" t="s">
        <v>1357</v>
      </c>
      <c r="V1413" s="82">
        <v>0.375</v>
      </c>
      <c r="W1413" s="83">
        <v>0.51388888888888895</v>
      </c>
      <c r="X1413" s="86">
        <f t="shared" si="101"/>
        <v>0.13888888888888895</v>
      </c>
    </row>
    <row r="1414" spans="1:24" x14ac:dyDescent="0.3">
      <c r="A1414" s="47" t="s">
        <v>16889</v>
      </c>
      <c r="B1414" s="68" t="s">
        <v>6476</v>
      </c>
      <c r="C1414" s="2" t="s">
        <v>1</v>
      </c>
      <c r="D1414" s="2">
        <v>66</v>
      </c>
      <c r="E1414" s="6">
        <v>19960</v>
      </c>
      <c r="F1414" s="7">
        <v>44166.51458333333</v>
      </c>
      <c r="G1414" s="69" t="s">
        <v>4</v>
      </c>
      <c r="H1414" s="68">
        <v>4385</v>
      </c>
      <c r="I1414" s="93">
        <f t="shared" si="102"/>
        <v>43.85</v>
      </c>
      <c r="J1414" s="93">
        <v>2.548</v>
      </c>
      <c r="K1414" s="69">
        <v>100</v>
      </c>
      <c r="L1414" s="68">
        <v>661</v>
      </c>
      <c r="M1414" s="93">
        <f t="shared" si="103"/>
        <v>6.61</v>
      </c>
      <c r="N1414" s="93">
        <v>1.0629999999999999</v>
      </c>
      <c r="O1414" s="69">
        <v>100</v>
      </c>
      <c r="P1414" s="191">
        <f t="shared" si="104"/>
        <v>6.6338880484114977</v>
      </c>
      <c r="Q1414" s="77" t="s">
        <v>1357</v>
      </c>
      <c r="V1414" s="82">
        <v>0.40138888888888885</v>
      </c>
      <c r="W1414" s="83">
        <v>0.52916666666666667</v>
      </c>
      <c r="X1414" s="86">
        <f t="shared" si="101"/>
        <v>0.12777777777777782</v>
      </c>
    </row>
    <row r="1415" spans="1:24" x14ac:dyDescent="0.3">
      <c r="A1415" s="47" t="s">
        <v>3879</v>
      </c>
      <c r="B1415" s="68" t="s">
        <v>845</v>
      </c>
      <c r="C1415" s="2" t="s">
        <v>1</v>
      </c>
      <c r="D1415" s="2">
        <v>47</v>
      </c>
      <c r="E1415" s="6">
        <v>26707</v>
      </c>
      <c r="F1415" s="7">
        <v>44166.583738425928</v>
      </c>
      <c r="G1415" s="69" t="s">
        <v>4</v>
      </c>
      <c r="H1415" s="68">
        <v>2413</v>
      </c>
      <c r="I1415" s="93">
        <f t="shared" si="102"/>
        <v>24.13</v>
      </c>
      <c r="J1415" s="93">
        <v>1.7090000000000001</v>
      </c>
      <c r="K1415" s="69">
        <v>100</v>
      </c>
      <c r="L1415" s="68">
        <v>436</v>
      </c>
      <c r="M1415" s="93">
        <f t="shared" si="103"/>
        <v>4.3600000000000003</v>
      </c>
      <c r="N1415" s="93">
        <v>0.54200000000000004</v>
      </c>
      <c r="O1415" s="69">
        <v>100</v>
      </c>
      <c r="P1415" s="191">
        <f t="shared" si="104"/>
        <v>5.53440366972477</v>
      </c>
      <c r="Q1415" s="77" t="s">
        <v>1357</v>
      </c>
      <c r="V1415" s="82">
        <v>0.43055555555555558</v>
      </c>
      <c r="W1415" s="83">
        <v>0.59513888888888888</v>
      </c>
      <c r="X1415" s="86">
        <f t="shared" si="101"/>
        <v>0.1645833333333333</v>
      </c>
    </row>
    <row r="1416" spans="1:24" x14ac:dyDescent="0.3">
      <c r="A1416" s="47" t="s">
        <v>16890</v>
      </c>
      <c r="B1416" s="68" t="s">
        <v>16891</v>
      </c>
      <c r="C1416" s="2" t="s">
        <v>1</v>
      </c>
      <c r="D1416" s="2">
        <v>34</v>
      </c>
      <c r="E1416" s="6">
        <v>31432</v>
      </c>
      <c r="F1416" s="7">
        <v>44166.597638888888</v>
      </c>
      <c r="G1416" s="69" t="s">
        <v>4</v>
      </c>
      <c r="H1416" s="68">
        <v>617</v>
      </c>
      <c r="I1416" s="93">
        <f t="shared" si="102"/>
        <v>6.2323232323232327</v>
      </c>
      <c r="J1416" s="93">
        <v>0.86699999999999999</v>
      </c>
      <c r="K1416" s="69">
        <v>99</v>
      </c>
      <c r="L1416" s="68">
        <v>280</v>
      </c>
      <c r="M1416" s="93">
        <f t="shared" si="103"/>
        <v>2.8282828282828283</v>
      </c>
      <c r="N1416" s="93">
        <v>0.68600000000000005</v>
      </c>
      <c r="O1416" s="69">
        <v>99</v>
      </c>
      <c r="P1416" s="191">
        <f t="shared" si="104"/>
        <v>2.2035714285714287</v>
      </c>
      <c r="Q1416" s="77" t="s">
        <v>1357</v>
      </c>
      <c r="V1416" s="82">
        <v>0.44097222222222227</v>
      </c>
      <c r="W1416" s="83">
        <v>0.61597222222222225</v>
      </c>
      <c r="X1416" s="86">
        <f t="shared" si="101"/>
        <v>0.17499999999999999</v>
      </c>
    </row>
    <row r="1417" spans="1:24" x14ac:dyDescent="0.3">
      <c r="A1417" s="47" t="s">
        <v>5255</v>
      </c>
      <c r="B1417" s="68" t="s">
        <v>5256</v>
      </c>
      <c r="C1417" s="2" t="s">
        <v>1</v>
      </c>
      <c r="D1417" s="2">
        <v>65</v>
      </c>
      <c r="E1417" s="6">
        <v>20209</v>
      </c>
      <c r="F1417" s="7">
        <v>44166.6169212963</v>
      </c>
      <c r="G1417" s="69" t="s">
        <v>4</v>
      </c>
      <c r="H1417" s="68">
        <v>3309</v>
      </c>
      <c r="I1417" s="93">
        <f t="shared" si="102"/>
        <v>33.424242424242422</v>
      </c>
      <c r="J1417" s="93">
        <v>2.6150000000000002</v>
      </c>
      <c r="K1417" s="69">
        <v>99</v>
      </c>
      <c r="L1417" s="68">
        <v>639</v>
      </c>
      <c r="M1417" s="93">
        <f t="shared" si="103"/>
        <v>6.4545454545454541</v>
      </c>
      <c r="N1417" s="93">
        <v>1.081</v>
      </c>
      <c r="O1417" s="69">
        <v>99</v>
      </c>
      <c r="P1417" s="191">
        <f t="shared" si="104"/>
        <v>5.178403755868545</v>
      </c>
      <c r="Q1417" s="77" t="s">
        <v>1357</v>
      </c>
      <c r="V1417" s="82">
        <v>0.47638888888888892</v>
      </c>
      <c r="W1417" s="83">
        <v>0.63124999999999998</v>
      </c>
      <c r="X1417" s="86">
        <f t="shared" si="101"/>
        <v>0.15486111111111106</v>
      </c>
    </row>
    <row r="1418" spans="1:24" x14ac:dyDescent="0.3">
      <c r="A1418" s="47" t="s">
        <v>16892</v>
      </c>
      <c r="B1418" s="68" t="s">
        <v>16893</v>
      </c>
      <c r="C1418" s="2" t="s">
        <v>1</v>
      </c>
      <c r="D1418" s="2">
        <v>54</v>
      </c>
      <c r="E1418" s="6">
        <v>24275</v>
      </c>
      <c r="F1418" s="7">
        <v>44166.631736111114</v>
      </c>
      <c r="G1418" s="69" t="s">
        <v>4</v>
      </c>
      <c r="H1418" s="68">
        <v>2030</v>
      </c>
      <c r="I1418" s="93">
        <f t="shared" si="102"/>
        <v>20.3</v>
      </c>
      <c r="J1418" s="93">
        <v>1.46</v>
      </c>
      <c r="K1418" s="69">
        <v>100</v>
      </c>
      <c r="L1418" s="68">
        <v>515</v>
      </c>
      <c r="M1418" s="93">
        <f t="shared" si="103"/>
        <v>5.15</v>
      </c>
      <c r="N1418" s="93">
        <v>0.67200000000000004</v>
      </c>
      <c r="O1418" s="69">
        <v>100</v>
      </c>
      <c r="P1418" s="191">
        <f t="shared" si="104"/>
        <v>3.941747572815534</v>
      </c>
      <c r="Q1418" s="77" t="s">
        <v>1357</v>
      </c>
      <c r="V1418" s="82">
        <v>0.50555555555555554</v>
      </c>
      <c r="W1418" s="83">
        <v>0.66319444444444442</v>
      </c>
      <c r="X1418" s="86">
        <f t="shared" si="101"/>
        <v>0.15763888888888888</v>
      </c>
    </row>
    <row r="1419" spans="1:24" x14ac:dyDescent="0.3">
      <c r="A1419" s="47" t="s">
        <v>16894</v>
      </c>
      <c r="B1419" s="68" t="s">
        <v>16895</v>
      </c>
      <c r="C1419" s="2" t="s">
        <v>6</v>
      </c>
      <c r="D1419" s="2">
        <v>55</v>
      </c>
      <c r="E1419" s="6">
        <v>23900</v>
      </c>
      <c r="F1419" s="7">
        <v>44166.649756944447</v>
      </c>
      <c r="G1419" s="69" t="s">
        <v>4</v>
      </c>
      <c r="H1419" s="68">
        <v>1450</v>
      </c>
      <c r="I1419" s="93">
        <f t="shared" si="102"/>
        <v>14.646464646464647</v>
      </c>
      <c r="J1419" s="93">
        <v>1.288</v>
      </c>
      <c r="K1419" s="69">
        <v>99</v>
      </c>
      <c r="L1419" s="68">
        <v>398</v>
      </c>
      <c r="M1419" s="93">
        <f t="shared" si="103"/>
        <v>4.0202020202020199</v>
      </c>
      <c r="N1419" s="93">
        <v>0.53400000000000003</v>
      </c>
      <c r="O1419" s="69">
        <v>99</v>
      </c>
      <c r="P1419" s="191">
        <f t="shared" si="104"/>
        <v>3.6432160804020106</v>
      </c>
      <c r="Q1419" s="77" t="s">
        <v>1357</v>
      </c>
      <c r="V1419" s="82">
        <v>0.52222222222222225</v>
      </c>
      <c r="W1419" s="83">
        <v>0.6875</v>
      </c>
      <c r="X1419" s="86">
        <f t="shared" si="101"/>
        <v>0.16527777777777775</v>
      </c>
    </row>
    <row r="1420" spans="1:24" x14ac:dyDescent="0.3">
      <c r="A1420" s="47" t="s">
        <v>16896</v>
      </c>
      <c r="B1420" s="68" t="s">
        <v>5827</v>
      </c>
      <c r="C1420" s="2" t="s">
        <v>1</v>
      </c>
      <c r="D1420" s="2">
        <v>52</v>
      </c>
      <c r="E1420" s="6">
        <v>24917</v>
      </c>
      <c r="F1420" s="7">
        <v>44167.573530092595</v>
      </c>
      <c r="G1420" s="69" t="s">
        <v>4</v>
      </c>
      <c r="H1420" s="68">
        <v>2251</v>
      </c>
      <c r="I1420" s="93">
        <f t="shared" si="102"/>
        <v>22.737373737373737</v>
      </c>
      <c r="J1420" s="93">
        <v>3.1059999999999999</v>
      </c>
      <c r="K1420" s="69">
        <v>99</v>
      </c>
      <c r="L1420" s="68">
        <v>499</v>
      </c>
      <c r="M1420" s="93">
        <f t="shared" si="103"/>
        <v>5.0404040404040407</v>
      </c>
      <c r="N1420" s="93">
        <v>0.72699999999999998</v>
      </c>
      <c r="O1420" s="69">
        <v>99</v>
      </c>
      <c r="P1420" s="191">
        <f t="shared" si="104"/>
        <v>4.5110220440881763</v>
      </c>
      <c r="Q1420" s="77" t="s">
        <v>1357</v>
      </c>
      <c r="V1420" s="82">
        <v>0.42708333333333331</v>
      </c>
      <c r="W1420" s="83">
        <v>0.57916666666666672</v>
      </c>
      <c r="X1420" s="86">
        <f t="shared" si="101"/>
        <v>0.1520833333333334</v>
      </c>
    </row>
    <row r="1421" spans="1:24" x14ac:dyDescent="0.3">
      <c r="A1421" s="47" t="s">
        <v>3055</v>
      </c>
      <c r="B1421" s="68" t="s">
        <v>501</v>
      </c>
      <c r="C1421" s="2" t="s">
        <v>1</v>
      </c>
      <c r="D1421" s="2">
        <v>45</v>
      </c>
      <c r="E1421" s="6">
        <v>27395</v>
      </c>
      <c r="F1421" s="7">
        <v>44167.590208333335</v>
      </c>
      <c r="G1421" s="69" t="s">
        <v>4</v>
      </c>
      <c r="H1421" s="68">
        <v>2197</v>
      </c>
      <c r="I1421" s="93">
        <f t="shared" si="102"/>
        <v>22.19191919191919</v>
      </c>
      <c r="J1421" s="93">
        <v>1.9570000000000001</v>
      </c>
      <c r="K1421" s="69">
        <v>99</v>
      </c>
      <c r="L1421" s="68">
        <v>471</v>
      </c>
      <c r="M1421" s="93">
        <f t="shared" si="103"/>
        <v>4.7575757575757578</v>
      </c>
      <c r="N1421" s="93">
        <v>0.64</v>
      </c>
      <c r="O1421" s="69">
        <v>99</v>
      </c>
      <c r="P1421" s="191">
        <f t="shared" si="104"/>
        <v>4.6645435244161355</v>
      </c>
      <c r="Q1421" s="77" t="s">
        <v>1357</v>
      </c>
      <c r="V1421" s="82">
        <v>0.44861111111111113</v>
      </c>
      <c r="W1421" s="83">
        <v>0.60069444444444442</v>
      </c>
      <c r="X1421" s="86">
        <f t="shared" si="101"/>
        <v>0.15208333333333329</v>
      </c>
    </row>
    <row r="1422" spans="1:24" x14ac:dyDescent="0.3">
      <c r="A1422" s="47" t="s">
        <v>11909</v>
      </c>
      <c r="B1422" s="68" t="s">
        <v>5862</v>
      </c>
      <c r="C1422" s="2" t="s">
        <v>1</v>
      </c>
      <c r="D1422" s="2">
        <v>55</v>
      </c>
      <c r="E1422" s="6">
        <v>24058</v>
      </c>
      <c r="F1422" s="7">
        <v>44167.61005787037</v>
      </c>
      <c r="G1422" s="69" t="s">
        <v>4</v>
      </c>
      <c r="H1422" s="68">
        <v>2095</v>
      </c>
      <c r="I1422" s="93">
        <f t="shared" si="102"/>
        <v>20.95</v>
      </c>
      <c r="J1422" s="93">
        <v>1.54</v>
      </c>
      <c r="K1422" s="69">
        <v>100</v>
      </c>
      <c r="L1422" s="68">
        <v>488</v>
      </c>
      <c r="M1422" s="93">
        <f t="shared" si="103"/>
        <v>4.88</v>
      </c>
      <c r="N1422" s="93">
        <v>0.7</v>
      </c>
      <c r="O1422" s="69">
        <v>100</v>
      </c>
      <c r="P1422" s="191">
        <f t="shared" si="104"/>
        <v>4.293032786885246</v>
      </c>
      <c r="Q1422" s="77" t="s">
        <v>1357</v>
      </c>
      <c r="V1422" s="82">
        <v>0.46111111111111108</v>
      </c>
      <c r="W1422" s="83">
        <v>0.61111111111111105</v>
      </c>
      <c r="X1422" s="86">
        <f t="shared" si="101"/>
        <v>0.14999999999999997</v>
      </c>
    </row>
    <row r="1423" spans="1:24" x14ac:dyDescent="0.3">
      <c r="A1423" s="47" t="s">
        <v>11694</v>
      </c>
      <c r="B1423" s="68" t="s">
        <v>5340</v>
      </c>
      <c r="C1423" s="2" t="s">
        <v>1</v>
      </c>
      <c r="D1423" s="2">
        <v>52</v>
      </c>
      <c r="E1423" s="6">
        <v>24901</v>
      </c>
      <c r="F1423" s="7">
        <v>44167.613217592596</v>
      </c>
      <c r="G1423" s="69" t="s">
        <v>4</v>
      </c>
      <c r="H1423" s="68">
        <v>1524</v>
      </c>
      <c r="I1423" s="93">
        <f t="shared" si="102"/>
        <v>15.393939393939394</v>
      </c>
      <c r="J1423" s="93">
        <v>1.292</v>
      </c>
      <c r="K1423" s="69">
        <v>99</v>
      </c>
      <c r="L1423" s="68">
        <v>532</v>
      </c>
      <c r="M1423" s="93">
        <f t="shared" si="103"/>
        <v>5.3737373737373737</v>
      </c>
      <c r="N1423" s="93">
        <v>0.79</v>
      </c>
      <c r="O1423" s="69">
        <v>99</v>
      </c>
      <c r="P1423" s="191">
        <f t="shared" si="104"/>
        <v>2.8646616541353387</v>
      </c>
      <c r="Q1423" s="77" t="s">
        <v>1357</v>
      </c>
      <c r="V1423" s="82">
        <v>0.4770833333333333</v>
      </c>
      <c r="W1423" s="83">
        <v>0.63402777777777775</v>
      </c>
      <c r="X1423" s="86">
        <f t="shared" si="101"/>
        <v>0.15694444444444444</v>
      </c>
    </row>
    <row r="1424" spans="1:24" x14ac:dyDescent="0.3">
      <c r="A1424" s="47" t="s">
        <v>16897</v>
      </c>
      <c r="B1424" s="68" t="s">
        <v>16898</v>
      </c>
      <c r="C1424" s="2" t="s">
        <v>6</v>
      </c>
      <c r="D1424" s="2">
        <v>59</v>
      </c>
      <c r="E1424" s="6">
        <v>22284</v>
      </c>
      <c r="F1424" s="7">
        <v>44167.634259259263</v>
      </c>
      <c r="G1424" s="69" t="s">
        <v>4</v>
      </c>
      <c r="H1424" s="68">
        <v>1771</v>
      </c>
      <c r="I1424" s="93">
        <f t="shared" si="102"/>
        <v>17.888888888888889</v>
      </c>
      <c r="J1424" s="93">
        <v>2.0939999999999999</v>
      </c>
      <c r="K1424" s="69">
        <v>99</v>
      </c>
      <c r="L1424" s="68">
        <v>591</v>
      </c>
      <c r="M1424" s="93">
        <f t="shared" si="103"/>
        <v>5.9696969696969697</v>
      </c>
      <c r="N1424" s="93">
        <v>0.69199999999999995</v>
      </c>
      <c r="O1424" s="69">
        <v>99</v>
      </c>
      <c r="P1424" s="191">
        <f t="shared" si="104"/>
        <v>2.9966159052453469</v>
      </c>
      <c r="Q1424" s="77" t="s">
        <v>1357</v>
      </c>
      <c r="V1424" s="82">
        <v>0.50624999999999998</v>
      </c>
      <c r="W1424" s="83">
        <v>0.64722222222222225</v>
      </c>
      <c r="X1424" s="86">
        <f t="shared" si="101"/>
        <v>0.14097222222222228</v>
      </c>
    </row>
    <row r="1425" spans="1:24" x14ac:dyDescent="0.3">
      <c r="A1425" s="47" t="s">
        <v>16899</v>
      </c>
      <c r="B1425" s="68" t="s">
        <v>16900</v>
      </c>
      <c r="C1425" s="2" t="s">
        <v>6</v>
      </c>
      <c r="D1425" s="2">
        <v>58</v>
      </c>
      <c r="E1425" s="6">
        <v>22744</v>
      </c>
      <c r="F1425" s="7">
        <v>44167.659791666665</v>
      </c>
      <c r="G1425" s="69" t="s">
        <v>4</v>
      </c>
      <c r="H1425" s="68">
        <v>1023</v>
      </c>
      <c r="I1425" s="93">
        <f t="shared" si="102"/>
        <v>10.333333333333334</v>
      </c>
      <c r="J1425" s="93">
        <v>1.254</v>
      </c>
      <c r="K1425" s="69">
        <v>99</v>
      </c>
      <c r="L1425" s="68">
        <v>466</v>
      </c>
      <c r="M1425" s="93">
        <f t="shared" si="103"/>
        <v>4.7070707070707067</v>
      </c>
      <c r="N1425" s="93">
        <v>0.78600000000000003</v>
      </c>
      <c r="O1425" s="69">
        <v>99</v>
      </c>
      <c r="P1425" s="191">
        <f t="shared" si="104"/>
        <v>2.1952789699570818</v>
      </c>
      <c r="Q1425" s="77" t="s">
        <v>1357</v>
      </c>
      <c r="V1425" s="82">
        <v>0.50347222222222221</v>
      </c>
      <c r="W1425" s="83">
        <v>0.67013888888888884</v>
      </c>
      <c r="X1425" s="86">
        <f t="shared" si="101"/>
        <v>0.16666666666666663</v>
      </c>
    </row>
    <row r="1426" spans="1:24" x14ac:dyDescent="0.3">
      <c r="A1426" s="47" t="s">
        <v>16901</v>
      </c>
      <c r="B1426" s="68" t="s">
        <v>15586</v>
      </c>
      <c r="C1426" s="2" t="s">
        <v>6</v>
      </c>
      <c r="D1426" s="2">
        <v>10.416666666666666</v>
      </c>
      <c r="E1426" s="6">
        <v>40369</v>
      </c>
      <c r="F1426" s="7">
        <v>44168.506412037037</v>
      </c>
      <c r="G1426" s="69" t="s">
        <v>4</v>
      </c>
      <c r="H1426" s="68">
        <v>951</v>
      </c>
      <c r="I1426" s="93">
        <f t="shared" si="102"/>
        <v>9.6060606060606055</v>
      </c>
      <c r="J1426" s="93">
        <v>1.1140000000000001</v>
      </c>
      <c r="K1426" s="69">
        <v>99</v>
      </c>
      <c r="L1426" s="68">
        <v>119</v>
      </c>
      <c r="M1426" s="93">
        <f t="shared" si="103"/>
        <v>1.202020202020202</v>
      </c>
      <c r="N1426" s="93">
        <v>0.42799999999999999</v>
      </c>
      <c r="O1426" s="69">
        <v>99</v>
      </c>
      <c r="P1426" s="191">
        <f t="shared" si="104"/>
        <v>7.9915966386554622</v>
      </c>
      <c r="Q1426" s="77" t="s">
        <v>1357</v>
      </c>
      <c r="V1426" s="82">
        <v>0.38611111111111113</v>
      </c>
      <c r="W1426" s="83">
        <v>0.52083333333333337</v>
      </c>
      <c r="X1426" s="86">
        <f t="shared" si="101"/>
        <v>0.13472222222222224</v>
      </c>
    </row>
    <row r="1427" spans="1:24" x14ac:dyDescent="0.3">
      <c r="A1427" s="47" t="s">
        <v>16902</v>
      </c>
      <c r="B1427" s="68" t="s">
        <v>1244</v>
      </c>
      <c r="C1427" s="2" t="s">
        <v>1</v>
      </c>
      <c r="D1427" s="2">
        <v>42</v>
      </c>
      <c r="E1427" s="6">
        <v>28524</v>
      </c>
      <c r="F1427" s="7">
        <v>44168.567719907405</v>
      </c>
      <c r="G1427" s="69" t="s">
        <v>4</v>
      </c>
      <c r="H1427" s="68">
        <v>1995</v>
      </c>
      <c r="I1427" s="93">
        <f t="shared" si="102"/>
        <v>19.95</v>
      </c>
      <c r="J1427" s="93">
        <v>2.0710000000000002</v>
      </c>
      <c r="K1427" s="69">
        <v>100</v>
      </c>
      <c r="L1427" s="68">
        <v>496</v>
      </c>
      <c r="M1427" s="93">
        <f t="shared" si="103"/>
        <v>4.96</v>
      </c>
      <c r="N1427" s="93">
        <v>0.90900000000000003</v>
      </c>
      <c r="O1427" s="69">
        <v>100</v>
      </c>
      <c r="P1427" s="191">
        <f t="shared" si="104"/>
        <v>4.022177419354839</v>
      </c>
      <c r="Q1427" s="77" t="s">
        <v>1357</v>
      </c>
      <c r="V1427" s="82">
        <v>0.43055555555555558</v>
      </c>
      <c r="W1427" s="83">
        <v>0.57638888888888895</v>
      </c>
      <c r="X1427" s="86">
        <f t="shared" si="101"/>
        <v>0.14583333333333337</v>
      </c>
    </row>
    <row r="1428" spans="1:24" x14ac:dyDescent="0.3">
      <c r="A1428" s="47" t="s">
        <v>11477</v>
      </c>
      <c r="B1428" s="68" t="s">
        <v>641</v>
      </c>
      <c r="C1428" s="2" t="s">
        <v>1</v>
      </c>
      <c r="D1428" s="2">
        <v>59</v>
      </c>
      <c r="E1428" s="6">
        <v>22443</v>
      </c>
      <c r="F1428" s="7">
        <v>44168.577685185184</v>
      </c>
      <c r="G1428" s="69" t="s">
        <v>4</v>
      </c>
      <c r="H1428" s="68">
        <v>3151</v>
      </c>
      <c r="I1428" s="93">
        <f t="shared" si="102"/>
        <v>31.828282828282827</v>
      </c>
      <c r="J1428" s="93">
        <v>1.835</v>
      </c>
      <c r="K1428" s="69">
        <v>99</v>
      </c>
      <c r="L1428" s="68">
        <v>633</v>
      </c>
      <c r="M1428" s="93">
        <f t="shared" si="103"/>
        <v>6.3939393939393936</v>
      </c>
      <c r="N1428" s="93">
        <v>0.86699999999999999</v>
      </c>
      <c r="O1428" s="69">
        <v>99</v>
      </c>
      <c r="P1428" s="191">
        <f t="shared" si="104"/>
        <v>4.9778830963665088</v>
      </c>
      <c r="Q1428" s="77" t="s">
        <v>1357</v>
      </c>
      <c r="V1428" s="82">
        <v>0.45</v>
      </c>
      <c r="W1428" s="83">
        <v>0.58888888888888891</v>
      </c>
      <c r="X1428" s="86">
        <f t="shared" si="101"/>
        <v>0.1388888888888889</v>
      </c>
    </row>
    <row r="1429" spans="1:24" x14ac:dyDescent="0.3">
      <c r="A1429" s="47" t="s">
        <v>3858</v>
      </c>
      <c r="B1429" s="68" t="s">
        <v>825</v>
      </c>
      <c r="C1429" s="2" t="s">
        <v>1</v>
      </c>
      <c r="D1429" s="2">
        <v>37</v>
      </c>
      <c r="E1429" s="6">
        <v>30443</v>
      </c>
      <c r="F1429" s="7">
        <v>44168.593344907407</v>
      </c>
      <c r="G1429" s="69" t="s">
        <v>4</v>
      </c>
      <c r="H1429" s="68">
        <v>1914</v>
      </c>
      <c r="I1429" s="93">
        <f t="shared" si="102"/>
        <v>19.333333333333332</v>
      </c>
      <c r="J1429" s="93">
        <v>1.8460000000000001</v>
      </c>
      <c r="K1429" s="69">
        <v>99</v>
      </c>
      <c r="L1429" s="68">
        <v>646</v>
      </c>
      <c r="M1429" s="93">
        <f t="shared" si="103"/>
        <v>6.5252525252525251</v>
      </c>
      <c r="N1429" s="93">
        <v>0.873</v>
      </c>
      <c r="O1429" s="69">
        <v>99</v>
      </c>
      <c r="P1429" s="191">
        <f t="shared" si="104"/>
        <v>2.9628482972136223</v>
      </c>
      <c r="Q1429" s="77" t="s">
        <v>1357</v>
      </c>
      <c r="V1429" s="82">
        <v>0.4694444444444445</v>
      </c>
      <c r="W1429" s="83">
        <v>0.60416666666666663</v>
      </c>
      <c r="X1429" s="86">
        <f t="shared" si="101"/>
        <v>0.13472222222222213</v>
      </c>
    </row>
    <row r="1430" spans="1:24" x14ac:dyDescent="0.3">
      <c r="A1430" s="47" t="s">
        <v>16903</v>
      </c>
      <c r="B1430" s="68" t="s">
        <v>16904</v>
      </c>
      <c r="C1430" s="2" t="s">
        <v>1</v>
      </c>
      <c r="D1430" s="2">
        <v>62</v>
      </c>
      <c r="E1430" s="6">
        <v>21218</v>
      </c>
      <c r="F1430" s="7">
        <v>44168.605266203704</v>
      </c>
      <c r="G1430" s="69" t="s">
        <v>4</v>
      </c>
      <c r="H1430" s="68">
        <v>1674</v>
      </c>
      <c r="I1430" s="93">
        <f t="shared" si="102"/>
        <v>16.90909090909091</v>
      </c>
      <c r="J1430" s="93">
        <v>2.3650000000000002</v>
      </c>
      <c r="K1430" s="69">
        <v>99</v>
      </c>
      <c r="L1430" s="68">
        <v>358</v>
      </c>
      <c r="M1430" s="93">
        <f t="shared" si="103"/>
        <v>3.6161616161616164</v>
      </c>
      <c r="N1430" s="93">
        <v>0.69599999999999995</v>
      </c>
      <c r="O1430" s="69">
        <v>99</v>
      </c>
      <c r="P1430" s="191">
        <f t="shared" si="104"/>
        <v>4.6759776536312847</v>
      </c>
      <c r="Q1430" s="77" t="s">
        <v>1357</v>
      </c>
      <c r="V1430" s="82">
        <v>0.45833333333333331</v>
      </c>
      <c r="W1430" s="83">
        <v>0.62638888888888888</v>
      </c>
      <c r="X1430" s="86">
        <f t="shared" si="101"/>
        <v>0.16805555555555557</v>
      </c>
    </row>
    <row r="1431" spans="1:24" x14ac:dyDescent="0.3">
      <c r="A1431" s="47" t="s">
        <v>16905</v>
      </c>
      <c r="B1431" s="68" t="s">
        <v>16906</v>
      </c>
      <c r="C1431" s="2" t="s">
        <v>6</v>
      </c>
      <c r="D1431" s="2">
        <v>70</v>
      </c>
      <c r="E1431" s="6">
        <v>18252</v>
      </c>
      <c r="F1431" s="7">
        <v>44168.684120370373</v>
      </c>
      <c r="G1431" s="69" t="s">
        <v>4</v>
      </c>
      <c r="H1431" s="68">
        <v>3149</v>
      </c>
      <c r="I1431" s="93">
        <f t="shared" si="102"/>
        <v>31.49</v>
      </c>
      <c r="J1431" s="93">
        <v>2.3380000000000001</v>
      </c>
      <c r="K1431" s="69">
        <v>100</v>
      </c>
      <c r="L1431" s="68">
        <v>793</v>
      </c>
      <c r="M1431" s="93">
        <f t="shared" si="103"/>
        <v>7.93</v>
      </c>
      <c r="N1431" s="93">
        <v>0.96699999999999997</v>
      </c>
      <c r="O1431" s="69">
        <v>100</v>
      </c>
      <c r="P1431" s="191">
        <f t="shared" si="104"/>
        <v>3.9709962168978561</v>
      </c>
      <c r="Q1431" s="77" t="s">
        <v>1357</v>
      </c>
      <c r="V1431" s="82">
        <v>0.54305555555555551</v>
      </c>
      <c r="W1431" s="83">
        <v>0.6875</v>
      </c>
      <c r="X1431" s="86">
        <f t="shared" si="101"/>
        <v>0.14444444444444449</v>
      </c>
    </row>
    <row r="1432" spans="1:24" x14ac:dyDescent="0.3">
      <c r="A1432" s="47" t="s">
        <v>16907</v>
      </c>
      <c r="B1432" s="68" t="s">
        <v>16908</v>
      </c>
      <c r="C1432" s="2" t="s">
        <v>6</v>
      </c>
      <c r="D1432" s="2">
        <v>66</v>
      </c>
      <c r="E1432" s="6">
        <v>19824</v>
      </c>
      <c r="F1432" s="7">
        <v>44169.421458333331</v>
      </c>
      <c r="G1432" s="69" t="s">
        <v>4</v>
      </c>
      <c r="H1432" s="68">
        <v>2425</v>
      </c>
      <c r="I1432" s="93">
        <f t="shared" si="102"/>
        <v>24.494949494949495</v>
      </c>
      <c r="J1432" s="93">
        <v>1.637</v>
      </c>
      <c r="K1432" s="69">
        <v>99</v>
      </c>
      <c r="L1432" s="68">
        <v>908</v>
      </c>
      <c r="M1432" s="93">
        <f t="shared" si="103"/>
        <v>9.1717171717171713</v>
      </c>
      <c r="N1432" s="93">
        <v>1.196</v>
      </c>
      <c r="O1432" s="69">
        <v>99</v>
      </c>
      <c r="P1432" s="191">
        <f t="shared" si="104"/>
        <v>2.6707048458149782</v>
      </c>
      <c r="Q1432" s="77" t="s">
        <v>1357</v>
      </c>
      <c r="V1432" s="82">
        <v>0.38472222222222219</v>
      </c>
      <c r="W1432" s="83">
        <v>0.52430555555555558</v>
      </c>
      <c r="X1432" s="86">
        <f t="shared" si="101"/>
        <v>0.13958333333333339</v>
      </c>
    </row>
    <row r="1433" spans="1:24" x14ac:dyDescent="0.3">
      <c r="A1433" s="47" t="s">
        <v>16909</v>
      </c>
      <c r="B1433" s="68" t="s">
        <v>455</v>
      </c>
      <c r="C1433" s="2" t="s">
        <v>1</v>
      </c>
      <c r="D1433" s="2">
        <v>66</v>
      </c>
      <c r="E1433" s="6">
        <v>19770</v>
      </c>
      <c r="F1433" s="7">
        <v>44169.520243055558</v>
      </c>
      <c r="G1433" s="69" t="s">
        <v>4</v>
      </c>
      <c r="H1433" s="68">
        <v>3667</v>
      </c>
      <c r="I1433" s="93">
        <f t="shared" si="102"/>
        <v>37.040404040404042</v>
      </c>
      <c r="J1433" s="93">
        <v>2.6680000000000001</v>
      </c>
      <c r="K1433" s="69">
        <v>99</v>
      </c>
      <c r="L1433" s="68">
        <v>669</v>
      </c>
      <c r="M1433" s="93">
        <f t="shared" si="103"/>
        <v>6.7575757575757578</v>
      </c>
      <c r="N1433" s="93">
        <v>0.92700000000000005</v>
      </c>
      <c r="O1433" s="69">
        <v>99</v>
      </c>
      <c r="P1433" s="191">
        <f t="shared" si="104"/>
        <v>5.4813153961136027</v>
      </c>
      <c r="Q1433" s="77" t="s">
        <v>1357</v>
      </c>
      <c r="V1433" s="82">
        <v>0.38611111111111113</v>
      </c>
      <c r="W1433" s="83">
        <v>0.53055555555555556</v>
      </c>
      <c r="X1433" s="86">
        <f t="shared" si="101"/>
        <v>0.14444444444444443</v>
      </c>
    </row>
    <row r="1434" spans="1:24" x14ac:dyDescent="0.3">
      <c r="A1434" s="47" t="s">
        <v>11365</v>
      </c>
      <c r="B1434" s="68" t="s">
        <v>5336</v>
      </c>
      <c r="C1434" s="2" t="s">
        <v>1</v>
      </c>
      <c r="D1434" s="2">
        <v>46</v>
      </c>
      <c r="E1434" s="6">
        <v>27016</v>
      </c>
      <c r="F1434" s="7">
        <v>44169.541446759256</v>
      </c>
      <c r="G1434" s="69" t="s">
        <v>4</v>
      </c>
      <c r="H1434" s="68">
        <v>2030</v>
      </c>
      <c r="I1434" s="93">
        <f t="shared" si="102"/>
        <v>20.505050505050505</v>
      </c>
      <c r="J1434" s="93">
        <v>1.466</v>
      </c>
      <c r="K1434" s="69">
        <v>99</v>
      </c>
      <c r="L1434" s="68">
        <v>530</v>
      </c>
      <c r="M1434" s="93">
        <f t="shared" si="103"/>
        <v>5.3535353535353538</v>
      </c>
      <c r="N1434" s="93">
        <v>0.86099999999999999</v>
      </c>
      <c r="O1434" s="69">
        <v>99</v>
      </c>
      <c r="P1434" s="191">
        <f t="shared" si="104"/>
        <v>3.8301886792452828</v>
      </c>
      <c r="Q1434" s="77" t="s">
        <v>1357</v>
      </c>
      <c r="V1434" s="82">
        <v>0.42708333333333331</v>
      </c>
      <c r="W1434" s="83">
        <v>0.54652777777777783</v>
      </c>
      <c r="X1434" s="86">
        <f t="shared" si="101"/>
        <v>0.11944444444444452</v>
      </c>
    </row>
    <row r="1435" spans="1:24" x14ac:dyDescent="0.3">
      <c r="A1435" s="47" t="s">
        <v>16910</v>
      </c>
      <c r="B1435" s="68" t="s">
        <v>8496</v>
      </c>
      <c r="C1435" s="2" t="s">
        <v>1</v>
      </c>
      <c r="D1435" s="2">
        <v>69</v>
      </c>
      <c r="E1435" s="6">
        <v>18756</v>
      </c>
      <c r="F1435" s="7">
        <v>44169.547256944446</v>
      </c>
      <c r="G1435" s="69" t="s">
        <v>4</v>
      </c>
      <c r="H1435" s="68">
        <v>2600</v>
      </c>
      <c r="I1435" s="93">
        <f t="shared" si="102"/>
        <v>26.262626262626263</v>
      </c>
      <c r="J1435" s="93">
        <v>2.5379999999999998</v>
      </c>
      <c r="K1435" s="69">
        <v>99</v>
      </c>
      <c r="L1435" s="68">
        <v>970</v>
      </c>
      <c r="M1435" s="93">
        <f t="shared" si="103"/>
        <v>9.7979797979797976</v>
      </c>
      <c r="N1435" s="93">
        <v>1.363</v>
      </c>
      <c r="O1435" s="69">
        <v>99</v>
      </c>
      <c r="P1435" s="191">
        <f t="shared" si="104"/>
        <v>2.6804123711340209</v>
      </c>
      <c r="Q1435" s="77" t="s">
        <v>1357</v>
      </c>
      <c r="V1435" s="82">
        <v>0.43888888888888888</v>
      </c>
      <c r="W1435" s="83">
        <v>0.55902777777777779</v>
      </c>
      <c r="X1435" s="86">
        <f t="shared" si="101"/>
        <v>0.12013888888888891</v>
      </c>
    </row>
    <row r="1436" spans="1:24" x14ac:dyDescent="0.3">
      <c r="A1436" s="47" t="s">
        <v>16911</v>
      </c>
      <c r="B1436" s="68" t="s">
        <v>9425</v>
      </c>
      <c r="C1436" s="2" t="s">
        <v>6</v>
      </c>
      <c r="D1436" s="2">
        <v>69</v>
      </c>
      <c r="E1436" s="6">
        <v>18698</v>
      </c>
      <c r="F1436" s="7">
        <v>44169.560023148151</v>
      </c>
      <c r="G1436" s="69" t="s">
        <v>4</v>
      </c>
      <c r="H1436" s="68">
        <v>2473</v>
      </c>
      <c r="I1436" s="93">
        <f t="shared" si="102"/>
        <v>24.979797979797979</v>
      </c>
      <c r="J1436" s="93">
        <v>2.5750000000000002</v>
      </c>
      <c r="K1436" s="69">
        <v>99</v>
      </c>
      <c r="L1436" s="68">
        <v>728</v>
      </c>
      <c r="M1436" s="93">
        <f t="shared" si="103"/>
        <v>7.3535353535353538</v>
      </c>
      <c r="N1436" s="93">
        <v>1.0429999999999999</v>
      </c>
      <c r="O1436" s="69">
        <v>99</v>
      </c>
      <c r="P1436" s="191">
        <f t="shared" si="104"/>
        <v>3.3969780219780219</v>
      </c>
      <c r="Q1436" s="77" t="s">
        <v>1357</v>
      </c>
      <c r="V1436" s="82">
        <v>0.44722222222222219</v>
      </c>
      <c r="W1436" s="83">
        <v>0.57638888888888895</v>
      </c>
      <c r="X1436" s="86">
        <f t="shared" si="101"/>
        <v>0.12916666666666676</v>
      </c>
    </row>
    <row r="1437" spans="1:24" x14ac:dyDescent="0.3">
      <c r="A1437" s="47" t="s">
        <v>16912</v>
      </c>
      <c r="B1437" s="68" t="s">
        <v>6119</v>
      </c>
      <c r="C1437" s="2" t="s">
        <v>1</v>
      </c>
      <c r="D1437" s="2">
        <v>59</v>
      </c>
      <c r="E1437" s="6">
        <v>22464</v>
      </c>
      <c r="F1437" s="7">
        <v>44169.576226851852</v>
      </c>
      <c r="G1437" s="69" t="s">
        <v>4</v>
      </c>
      <c r="H1437" s="68">
        <v>2830</v>
      </c>
      <c r="I1437" s="93">
        <f t="shared" si="102"/>
        <v>28.585858585858585</v>
      </c>
      <c r="J1437" s="93">
        <v>2.1709999999999998</v>
      </c>
      <c r="K1437" s="69">
        <v>99</v>
      </c>
      <c r="L1437" s="68">
        <v>751</v>
      </c>
      <c r="M1437" s="93">
        <f t="shared" si="103"/>
        <v>7.5858585858585856</v>
      </c>
      <c r="N1437" s="93">
        <v>0.89200000000000002</v>
      </c>
      <c r="O1437" s="69">
        <v>99</v>
      </c>
      <c r="P1437" s="191">
        <f t="shared" si="104"/>
        <v>3.7683089214380825</v>
      </c>
      <c r="Q1437" s="77" t="s">
        <v>1357</v>
      </c>
      <c r="V1437" s="82">
        <v>0.45069444444444445</v>
      </c>
      <c r="W1437" s="83">
        <v>0.58750000000000002</v>
      </c>
      <c r="X1437" s="86">
        <f t="shared" si="101"/>
        <v>0.13680555555555557</v>
      </c>
    </row>
    <row r="1438" spans="1:24" x14ac:dyDescent="0.3">
      <c r="A1438" s="47" t="s">
        <v>5274</v>
      </c>
      <c r="B1438" s="68" t="s">
        <v>5275</v>
      </c>
      <c r="C1438" s="2" t="s">
        <v>1</v>
      </c>
      <c r="D1438" s="2">
        <v>62</v>
      </c>
      <c r="E1438" s="6">
        <v>21380</v>
      </c>
      <c r="F1438" s="7">
        <v>44169.591493055559</v>
      </c>
      <c r="G1438" s="69" t="s">
        <v>4</v>
      </c>
      <c r="H1438" s="68">
        <v>3404</v>
      </c>
      <c r="I1438" s="93">
        <f t="shared" si="102"/>
        <v>34.04</v>
      </c>
      <c r="J1438" s="93">
        <v>3.0350000000000001</v>
      </c>
      <c r="K1438" s="69">
        <v>100</v>
      </c>
      <c r="L1438" s="68">
        <v>1197</v>
      </c>
      <c r="M1438" s="93">
        <f t="shared" si="103"/>
        <v>11.97</v>
      </c>
      <c r="N1438" s="93">
        <v>1.087</v>
      </c>
      <c r="O1438" s="69">
        <v>100</v>
      </c>
      <c r="P1438" s="191">
        <f t="shared" si="104"/>
        <v>2.8437761069340013</v>
      </c>
      <c r="Q1438" s="77" t="s">
        <v>1357</v>
      </c>
      <c r="V1438" s="82">
        <v>0.48194444444444445</v>
      </c>
      <c r="W1438" s="83">
        <v>0.60763888888888895</v>
      </c>
      <c r="X1438" s="86">
        <f t="shared" si="101"/>
        <v>0.1256944444444445</v>
      </c>
    </row>
    <row r="1439" spans="1:24" x14ac:dyDescent="0.3">
      <c r="A1439" s="47" t="s">
        <v>16913</v>
      </c>
      <c r="B1439" s="68" t="s">
        <v>7504</v>
      </c>
      <c r="C1439" s="2" t="s">
        <v>6</v>
      </c>
      <c r="D1439" s="2">
        <v>69</v>
      </c>
      <c r="E1439" s="6">
        <v>18916</v>
      </c>
      <c r="F1439" s="7">
        <v>44169.613113425927</v>
      </c>
      <c r="G1439" s="69" t="s">
        <v>4</v>
      </c>
      <c r="H1439" s="68">
        <v>3432</v>
      </c>
      <c r="I1439" s="93">
        <f t="shared" si="102"/>
        <v>34.32</v>
      </c>
      <c r="J1439" s="93">
        <v>2.335</v>
      </c>
      <c r="K1439" s="69">
        <v>100</v>
      </c>
      <c r="L1439" s="68">
        <v>1288</v>
      </c>
      <c r="M1439" s="93">
        <f t="shared" si="103"/>
        <v>12.88</v>
      </c>
      <c r="N1439" s="93">
        <v>0.91300000000000003</v>
      </c>
      <c r="O1439" s="69">
        <v>100</v>
      </c>
      <c r="P1439" s="191">
        <f t="shared" si="104"/>
        <v>2.6645962732919255</v>
      </c>
      <c r="Q1439" s="77" t="s">
        <v>1357</v>
      </c>
      <c r="V1439" s="82">
        <v>0.50763888888888886</v>
      </c>
      <c r="W1439" s="83">
        <v>0.63541666666666663</v>
      </c>
      <c r="X1439" s="86">
        <f t="shared" si="101"/>
        <v>0.12777777777777777</v>
      </c>
    </row>
    <row r="1440" spans="1:24" x14ac:dyDescent="0.3">
      <c r="A1440" s="47" t="s">
        <v>14998</v>
      </c>
      <c r="B1440" s="68" t="s">
        <v>1190</v>
      </c>
      <c r="C1440" s="2" t="s">
        <v>1</v>
      </c>
      <c r="D1440" s="2">
        <v>59</v>
      </c>
      <c r="E1440" s="6">
        <v>22459</v>
      </c>
      <c r="F1440" s="7">
        <v>44172.506296296298</v>
      </c>
      <c r="G1440" s="69" t="s">
        <v>4</v>
      </c>
      <c r="H1440" s="68">
        <v>2405</v>
      </c>
      <c r="I1440" s="93">
        <f t="shared" si="102"/>
        <v>24.292929292929294</v>
      </c>
      <c r="J1440" s="93">
        <v>1.722</v>
      </c>
      <c r="K1440" s="69">
        <v>99</v>
      </c>
      <c r="L1440" s="68">
        <v>444</v>
      </c>
      <c r="M1440" s="93">
        <f t="shared" si="103"/>
        <v>4.4848484848484844</v>
      </c>
      <c r="N1440" s="93">
        <v>0.8</v>
      </c>
      <c r="O1440" s="69">
        <v>99</v>
      </c>
      <c r="P1440" s="191">
        <f t="shared" si="104"/>
        <v>5.4166666666666679</v>
      </c>
      <c r="Q1440" s="77" t="s">
        <v>1357</v>
      </c>
      <c r="V1440" s="82">
        <v>0.38472222222222219</v>
      </c>
      <c r="W1440" s="83">
        <v>0.51388888888888895</v>
      </c>
      <c r="X1440" s="86">
        <f t="shared" si="101"/>
        <v>0.12916666666666676</v>
      </c>
    </row>
    <row r="1441" spans="1:24" x14ac:dyDescent="0.3">
      <c r="A1441" s="47" t="s">
        <v>16914</v>
      </c>
      <c r="B1441" s="68" t="s">
        <v>6538</v>
      </c>
      <c r="C1441" s="2" t="s">
        <v>1</v>
      </c>
      <c r="D1441" s="2">
        <v>57</v>
      </c>
      <c r="E1441" s="6">
        <v>23099</v>
      </c>
      <c r="F1441" s="7">
        <v>44172.566840277781</v>
      </c>
      <c r="G1441" s="69" t="s">
        <v>4</v>
      </c>
      <c r="H1441" s="68">
        <v>2647</v>
      </c>
      <c r="I1441" s="93">
        <f t="shared" si="102"/>
        <v>26.737373737373737</v>
      </c>
      <c r="J1441" s="93">
        <v>1.5229999999999999</v>
      </c>
      <c r="K1441" s="69">
        <v>99</v>
      </c>
      <c r="L1441" s="68">
        <v>401</v>
      </c>
      <c r="M1441" s="93">
        <f t="shared" si="103"/>
        <v>4.0505050505050502</v>
      </c>
      <c r="N1441" s="93">
        <v>0.54200000000000004</v>
      </c>
      <c r="O1441" s="69">
        <v>99</v>
      </c>
      <c r="P1441" s="191">
        <f t="shared" si="104"/>
        <v>6.6009975062344148</v>
      </c>
      <c r="Q1441" s="77" t="s">
        <v>1357</v>
      </c>
      <c r="V1441" s="82">
        <v>0.42499999999999999</v>
      </c>
      <c r="W1441" s="83">
        <v>0.56944444444444442</v>
      </c>
      <c r="X1441" s="86">
        <f t="shared" si="101"/>
        <v>0.14444444444444443</v>
      </c>
    </row>
    <row r="1442" spans="1:24" x14ac:dyDescent="0.3">
      <c r="A1442" s="47" t="s">
        <v>16915</v>
      </c>
      <c r="B1442" s="68" t="s">
        <v>16916</v>
      </c>
      <c r="C1442" s="2" t="s">
        <v>6</v>
      </c>
      <c r="D1442" s="2">
        <v>80</v>
      </c>
      <c r="E1442" s="6">
        <v>14621</v>
      </c>
      <c r="F1442" s="7">
        <v>44172.579618055555</v>
      </c>
      <c r="G1442" s="69" t="s">
        <v>4</v>
      </c>
      <c r="H1442" s="68">
        <v>1962</v>
      </c>
      <c r="I1442" s="93">
        <f t="shared" si="102"/>
        <v>19.818181818181817</v>
      </c>
      <c r="J1442" s="93">
        <v>1.5409999999999999</v>
      </c>
      <c r="K1442" s="69">
        <v>99</v>
      </c>
      <c r="L1442" s="68">
        <v>817</v>
      </c>
      <c r="M1442" s="93">
        <f t="shared" si="103"/>
        <v>8.2525252525252526</v>
      </c>
      <c r="N1442" s="93">
        <v>1.4239999999999999</v>
      </c>
      <c r="O1442" s="69">
        <v>99</v>
      </c>
      <c r="P1442" s="191">
        <f t="shared" si="104"/>
        <v>2.4014687882496939</v>
      </c>
      <c r="Q1442" s="77" t="s">
        <v>1357</v>
      </c>
      <c r="V1442" s="82">
        <v>0.43263888888888885</v>
      </c>
      <c r="W1442" s="83">
        <v>0.58333333333333337</v>
      </c>
      <c r="X1442" s="86">
        <f t="shared" si="101"/>
        <v>0.15069444444444452</v>
      </c>
    </row>
    <row r="1443" spans="1:24" x14ac:dyDescent="0.3">
      <c r="A1443" s="47" t="s">
        <v>4763</v>
      </c>
      <c r="B1443" s="68" t="s">
        <v>4764</v>
      </c>
      <c r="C1443" s="2" t="s">
        <v>1</v>
      </c>
      <c r="D1443" s="2">
        <v>45</v>
      </c>
      <c r="E1443" s="6">
        <v>27419</v>
      </c>
      <c r="F1443" s="7">
        <v>44172.591608796298</v>
      </c>
      <c r="G1443" s="69" t="s">
        <v>4</v>
      </c>
      <c r="H1443" s="68">
        <v>1309</v>
      </c>
      <c r="I1443" s="93">
        <f t="shared" si="102"/>
        <v>13.222222222222221</v>
      </c>
      <c r="J1443" s="93">
        <v>1.675</v>
      </c>
      <c r="K1443" s="69">
        <v>99</v>
      </c>
      <c r="L1443" s="68">
        <v>321</v>
      </c>
      <c r="M1443" s="93">
        <f t="shared" si="103"/>
        <v>3.2424242424242422</v>
      </c>
      <c r="N1443" s="93">
        <v>0.51700000000000002</v>
      </c>
      <c r="O1443" s="69">
        <v>99</v>
      </c>
      <c r="P1443" s="191">
        <f t="shared" si="104"/>
        <v>4.0778816199376946</v>
      </c>
      <c r="Q1443" s="77" t="s">
        <v>1357</v>
      </c>
      <c r="V1443" s="82">
        <v>0.40833333333333338</v>
      </c>
      <c r="W1443" s="83">
        <v>0.59375</v>
      </c>
      <c r="X1443" s="86">
        <f t="shared" si="101"/>
        <v>0.18541666666666662</v>
      </c>
    </row>
    <row r="1444" spans="1:24" x14ac:dyDescent="0.3">
      <c r="A1444" s="47" t="s">
        <v>12259</v>
      </c>
      <c r="B1444" s="68" t="s">
        <v>1925</v>
      </c>
      <c r="C1444" s="2" t="s">
        <v>1</v>
      </c>
      <c r="D1444" s="2">
        <v>52</v>
      </c>
      <c r="E1444" s="6">
        <v>25099</v>
      </c>
      <c r="F1444" s="7">
        <v>44172.602696759262</v>
      </c>
      <c r="G1444" s="69" t="s">
        <v>4</v>
      </c>
      <c r="H1444" s="68">
        <v>1911</v>
      </c>
      <c r="I1444" s="93">
        <f t="shared" si="102"/>
        <v>19.303030303030305</v>
      </c>
      <c r="J1444" s="93">
        <v>1.8260000000000001</v>
      </c>
      <c r="K1444" s="69">
        <v>99</v>
      </c>
      <c r="L1444" s="68">
        <v>418</v>
      </c>
      <c r="M1444" s="93">
        <f t="shared" si="103"/>
        <v>4.2222222222222223</v>
      </c>
      <c r="N1444" s="93">
        <v>0.76300000000000001</v>
      </c>
      <c r="O1444" s="69">
        <v>99</v>
      </c>
      <c r="P1444" s="191">
        <f t="shared" si="104"/>
        <v>4.5717703349282299</v>
      </c>
      <c r="Q1444" s="77" t="s">
        <v>1357</v>
      </c>
      <c r="V1444" s="82">
        <v>0.44305555555555554</v>
      </c>
      <c r="W1444" s="83">
        <v>0.60763888888888895</v>
      </c>
      <c r="X1444" s="86">
        <f t="shared" si="101"/>
        <v>0.16458333333333341</v>
      </c>
    </row>
    <row r="1445" spans="1:24" x14ac:dyDescent="0.3">
      <c r="A1445" s="47" t="s">
        <v>16917</v>
      </c>
      <c r="B1445" s="68" t="s">
        <v>16918</v>
      </c>
      <c r="C1445" s="2" t="s">
        <v>1</v>
      </c>
      <c r="D1445" s="2">
        <v>39</v>
      </c>
      <c r="E1445" s="6">
        <v>29826</v>
      </c>
      <c r="F1445" s="7">
        <v>44172.691967592589</v>
      </c>
      <c r="G1445" s="69" t="s">
        <v>4</v>
      </c>
      <c r="H1445" s="68">
        <v>953</v>
      </c>
      <c r="I1445" s="93">
        <f t="shared" si="102"/>
        <v>9.6262626262626263</v>
      </c>
      <c r="J1445" s="93">
        <v>0.91</v>
      </c>
      <c r="K1445" s="69">
        <v>99</v>
      </c>
      <c r="L1445" s="68">
        <v>298</v>
      </c>
      <c r="M1445" s="93">
        <f t="shared" si="103"/>
        <v>3.0101010101010099</v>
      </c>
      <c r="N1445" s="93">
        <v>0.56200000000000006</v>
      </c>
      <c r="O1445" s="69">
        <v>99</v>
      </c>
      <c r="P1445" s="191">
        <f t="shared" si="104"/>
        <v>3.1979865771812084</v>
      </c>
      <c r="Q1445" s="77" t="s">
        <v>1357</v>
      </c>
      <c r="V1445" s="82">
        <v>0.53194444444444444</v>
      </c>
      <c r="W1445" s="83">
        <v>0.69444444444444453</v>
      </c>
      <c r="X1445" s="86">
        <f t="shared" ref="X1445:X1508" si="105">W1445-V1445</f>
        <v>0.16250000000000009</v>
      </c>
    </row>
    <row r="1446" spans="1:24" x14ac:dyDescent="0.3">
      <c r="A1446" s="47" t="s">
        <v>16919</v>
      </c>
      <c r="B1446" s="68" t="s">
        <v>988</v>
      </c>
      <c r="C1446" s="2" t="s">
        <v>1</v>
      </c>
      <c r="D1446" s="2">
        <v>83</v>
      </c>
      <c r="E1446" s="6">
        <v>13517</v>
      </c>
      <c r="F1446" s="7">
        <v>44172.706388888888</v>
      </c>
      <c r="G1446" s="69" t="s">
        <v>4</v>
      </c>
      <c r="H1446" s="68">
        <v>2825</v>
      </c>
      <c r="I1446" s="93">
        <f t="shared" si="102"/>
        <v>28.535353535353536</v>
      </c>
      <c r="J1446" s="93">
        <v>1.9019999999999999</v>
      </c>
      <c r="K1446" s="69">
        <v>99</v>
      </c>
      <c r="L1446" s="68">
        <v>898</v>
      </c>
      <c r="M1446" s="93">
        <f t="shared" si="103"/>
        <v>9.0707070707070709</v>
      </c>
      <c r="N1446" s="93">
        <v>1.3939999999999999</v>
      </c>
      <c r="O1446" s="69">
        <v>99</v>
      </c>
      <c r="P1446" s="191">
        <f t="shared" si="104"/>
        <v>3.145879732739421</v>
      </c>
      <c r="Q1446" s="77" t="s">
        <v>1357</v>
      </c>
      <c r="V1446" s="82">
        <v>0.54236111111111118</v>
      </c>
      <c r="W1446" s="83">
        <v>0.63888888888888895</v>
      </c>
      <c r="X1446" s="86">
        <f t="shared" si="105"/>
        <v>9.6527777777777768E-2</v>
      </c>
    </row>
    <row r="1447" spans="1:24" x14ac:dyDescent="0.3">
      <c r="A1447" s="47" t="s">
        <v>11671</v>
      </c>
      <c r="B1447" s="68" t="s">
        <v>1485</v>
      </c>
      <c r="C1447" s="2" t="s">
        <v>1</v>
      </c>
      <c r="D1447" s="2">
        <v>49</v>
      </c>
      <c r="E1447" s="6">
        <v>26262</v>
      </c>
      <c r="F1447" s="7">
        <v>44173.581759259258</v>
      </c>
      <c r="G1447" s="69" t="s">
        <v>4</v>
      </c>
      <c r="H1447" s="68">
        <v>2631</v>
      </c>
      <c r="I1447" s="93">
        <f t="shared" si="102"/>
        <v>26.575757575757574</v>
      </c>
      <c r="J1447" s="93">
        <v>1.8360000000000001</v>
      </c>
      <c r="K1447" s="69">
        <v>99</v>
      </c>
      <c r="L1447" s="68">
        <v>561</v>
      </c>
      <c r="M1447" s="93">
        <f t="shared" si="103"/>
        <v>5.666666666666667</v>
      </c>
      <c r="N1447" s="93">
        <v>0.67</v>
      </c>
      <c r="O1447" s="69">
        <v>99</v>
      </c>
      <c r="P1447" s="191">
        <f t="shared" si="104"/>
        <v>4.689839572192513</v>
      </c>
      <c r="Q1447" s="77" t="s">
        <v>1357</v>
      </c>
      <c r="V1447" s="82">
        <v>0.46111111111111108</v>
      </c>
      <c r="W1447" s="83">
        <v>0.59722222222222221</v>
      </c>
      <c r="X1447" s="86">
        <f t="shared" si="105"/>
        <v>0.13611111111111113</v>
      </c>
    </row>
    <row r="1448" spans="1:24" x14ac:dyDescent="0.3">
      <c r="A1448" s="47" t="s">
        <v>16920</v>
      </c>
      <c r="B1448" s="68" t="s">
        <v>11582</v>
      </c>
      <c r="C1448" s="2" t="s">
        <v>6</v>
      </c>
      <c r="D1448" s="2">
        <v>80</v>
      </c>
      <c r="E1448" s="6">
        <v>14838</v>
      </c>
      <c r="F1448" s="7">
        <v>44173.596655092595</v>
      </c>
      <c r="G1448" s="69" t="s">
        <v>4</v>
      </c>
      <c r="H1448" s="68">
        <v>1700</v>
      </c>
      <c r="I1448" s="93">
        <f t="shared" si="102"/>
        <v>17</v>
      </c>
      <c r="J1448" s="93">
        <v>1.3180000000000001</v>
      </c>
      <c r="K1448" s="69">
        <v>100</v>
      </c>
      <c r="L1448" s="68">
        <v>454</v>
      </c>
      <c r="M1448" s="93">
        <f t="shared" si="103"/>
        <v>4.54</v>
      </c>
      <c r="N1448" s="93">
        <v>0.65800000000000003</v>
      </c>
      <c r="O1448" s="69">
        <v>100</v>
      </c>
      <c r="P1448" s="191">
        <f t="shared" si="104"/>
        <v>3.7444933920704844</v>
      </c>
      <c r="Q1448" s="77" t="s">
        <v>1357</v>
      </c>
      <c r="V1448" s="82">
        <v>0.43124999999999997</v>
      </c>
      <c r="W1448" s="83">
        <v>0.61805555555555558</v>
      </c>
      <c r="X1448" s="86">
        <f t="shared" si="105"/>
        <v>0.18680555555555561</v>
      </c>
    </row>
    <row r="1449" spans="1:24" x14ac:dyDescent="0.3">
      <c r="A1449" s="47" t="s">
        <v>12850</v>
      </c>
      <c r="B1449" s="68" t="s">
        <v>1873</v>
      </c>
      <c r="C1449" s="2" t="s">
        <v>1</v>
      </c>
      <c r="D1449" s="2">
        <v>54</v>
      </c>
      <c r="E1449" s="6">
        <v>24406</v>
      </c>
      <c r="F1449" s="7">
        <v>44173.627534722225</v>
      </c>
      <c r="G1449" s="69" t="s">
        <v>4</v>
      </c>
      <c r="H1449" s="68">
        <v>3792</v>
      </c>
      <c r="I1449" s="93">
        <f t="shared" si="102"/>
        <v>37.92</v>
      </c>
      <c r="J1449" s="93">
        <v>3.706</v>
      </c>
      <c r="K1449" s="69">
        <v>100</v>
      </c>
      <c r="L1449" s="68">
        <v>542</v>
      </c>
      <c r="M1449" s="93">
        <f t="shared" si="103"/>
        <v>5.42</v>
      </c>
      <c r="N1449" s="93">
        <v>0.72699999999999998</v>
      </c>
      <c r="O1449" s="69">
        <v>100</v>
      </c>
      <c r="P1449" s="191">
        <f t="shared" si="104"/>
        <v>6.9963099630996313</v>
      </c>
      <c r="Q1449" s="77" t="s">
        <v>1357</v>
      </c>
      <c r="V1449" s="82">
        <v>0.47222222222222227</v>
      </c>
      <c r="W1449" s="83">
        <v>0.63402777777777775</v>
      </c>
      <c r="X1449" s="86">
        <f t="shared" si="105"/>
        <v>0.16180555555555548</v>
      </c>
    </row>
    <row r="1450" spans="1:24" x14ac:dyDescent="0.3">
      <c r="A1450" s="47" t="s">
        <v>16921</v>
      </c>
      <c r="B1450" s="68" t="s">
        <v>9275</v>
      </c>
      <c r="C1450" s="2" t="s">
        <v>6</v>
      </c>
      <c r="D1450" s="2">
        <v>26</v>
      </c>
      <c r="E1450" s="6">
        <v>34479</v>
      </c>
      <c r="F1450" s="7">
        <v>44173.636400462965</v>
      </c>
      <c r="G1450" s="69" t="s">
        <v>4</v>
      </c>
      <c r="H1450" s="68">
        <v>778</v>
      </c>
      <c r="I1450" s="93">
        <f t="shared" si="102"/>
        <v>7.78</v>
      </c>
      <c r="J1450" s="93">
        <v>0.71899999999999997</v>
      </c>
      <c r="K1450" s="69">
        <v>100</v>
      </c>
      <c r="L1450" s="68">
        <v>274</v>
      </c>
      <c r="M1450" s="93">
        <f t="shared" si="103"/>
        <v>2.74</v>
      </c>
      <c r="N1450" s="93">
        <v>0.441</v>
      </c>
      <c r="O1450" s="69">
        <v>100</v>
      </c>
      <c r="P1450" s="191">
        <f t="shared" si="104"/>
        <v>2.8394160583941606</v>
      </c>
      <c r="Q1450" s="77" t="s">
        <v>1357</v>
      </c>
      <c r="V1450" s="82">
        <v>0.4909722222222222</v>
      </c>
      <c r="W1450" s="83">
        <v>0.65138888888888891</v>
      </c>
      <c r="X1450" s="86">
        <f t="shared" si="105"/>
        <v>0.16041666666666671</v>
      </c>
    </row>
    <row r="1451" spans="1:24" x14ac:dyDescent="0.3">
      <c r="A1451" s="47" t="s">
        <v>16922</v>
      </c>
      <c r="B1451" s="68" t="s">
        <v>16923</v>
      </c>
      <c r="C1451" s="2" t="s">
        <v>1</v>
      </c>
      <c r="D1451" s="2">
        <v>60</v>
      </c>
      <c r="E1451" s="6">
        <v>22204</v>
      </c>
      <c r="F1451" s="7">
        <v>44173.662152777775</v>
      </c>
      <c r="G1451" s="69" t="s">
        <v>4</v>
      </c>
      <c r="H1451" s="68">
        <v>2974</v>
      </c>
      <c r="I1451" s="93">
        <f t="shared" si="102"/>
        <v>30.040404040404042</v>
      </c>
      <c r="J1451" s="93">
        <v>1.8180000000000001</v>
      </c>
      <c r="K1451" s="69">
        <v>99</v>
      </c>
      <c r="L1451" s="68">
        <v>422</v>
      </c>
      <c r="M1451" s="93">
        <f t="shared" si="103"/>
        <v>4.262626262626263</v>
      </c>
      <c r="N1451" s="93">
        <v>0.64800000000000002</v>
      </c>
      <c r="O1451" s="69">
        <v>99</v>
      </c>
      <c r="P1451" s="191">
        <f t="shared" si="104"/>
        <v>7.0473933649289098</v>
      </c>
      <c r="Q1451" s="77" t="s">
        <v>1357</v>
      </c>
      <c r="V1451" s="82">
        <v>0.52777777777777779</v>
      </c>
      <c r="W1451" s="83">
        <v>0.67361111111111116</v>
      </c>
      <c r="X1451" s="86">
        <f t="shared" si="105"/>
        <v>0.14583333333333337</v>
      </c>
    </row>
    <row r="1452" spans="1:24" x14ac:dyDescent="0.3">
      <c r="A1452" s="47" t="s">
        <v>16924</v>
      </c>
      <c r="B1452" s="68" t="s">
        <v>16925</v>
      </c>
      <c r="C1452" s="2" t="s">
        <v>1</v>
      </c>
      <c r="D1452" s="2">
        <v>78</v>
      </c>
      <c r="E1452" s="6">
        <v>15660</v>
      </c>
      <c r="F1452" s="7">
        <v>44173.678148148145</v>
      </c>
      <c r="G1452" s="69" t="s">
        <v>4</v>
      </c>
      <c r="H1452" s="68">
        <v>1716</v>
      </c>
      <c r="I1452" s="93">
        <f t="shared" si="102"/>
        <v>17.16</v>
      </c>
      <c r="J1452" s="93">
        <v>1.4750000000000001</v>
      </c>
      <c r="K1452" s="69">
        <v>100</v>
      </c>
      <c r="L1452" s="68">
        <v>695</v>
      </c>
      <c r="M1452" s="93">
        <f t="shared" si="103"/>
        <v>6.95</v>
      </c>
      <c r="N1452" s="93">
        <v>1.714</v>
      </c>
      <c r="O1452" s="69">
        <v>100</v>
      </c>
      <c r="P1452" s="191">
        <f t="shared" si="104"/>
        <v>2.469064748201439</v>
      </c>
      <c r="Q1452" s="77" t="s">
        <v>1357</v>
      </c>
      <c r="V1452" s="82">
        <v>0.53680555555555554</v>
      </c>
      <c r="W1452" s="83">
        <v>0.68055555555555547</v>
      </c>
      <c r="X1452" s="86">
        <f t="shared" si="105"/>
        <v>0.14374999999999993</v>
      </c>
    </row>
    <row r="1453" spans="1:24" x14ac:dyDescent="0.3">
      <c r="A1453" s="47" t="s">
        <v>12409</v>
      </c>
      <c r="B1453" s="68" t="s">
        <v>12410</v>
      </c>
      <c r="C1453" s="2" t="s">
        <v>1</v>
      </c>
      <c r="D1453" s="2">
        <v>58</v>
      </c>
      <c r="E1453" s="6">
        <v>22647</v>
      </c>
      <c r="F1453" s="7">
        <v>44174.51</v>
      </c>
      <c r="G1453" s="69" t="s">
        <v>4</v>
      </c>
      <c r="H1453" s="68">
        <v>3569</v>
      </c>
      <c r="I1453" s="93">
        <f t="shared" si="102"/>
        <v>36.050505050505052</v>
      </c>
      <c r="J1453" s="93">
        <v>2.0720000000000001</v>
      </c>
      <c r="K1453" s="69">
        <v>99</v>
      </c>
      <c r="L1453" s="68">
        <v>719</v>
      </c>
      <c r="M1453" s="93">
        <f t="shared" si="103"/>
        <v>7.262626262626263</v>
      </c>
      <c r="N1453" s="93">
        <v>1.1739999999999999</v>
      </c>
      <c r="O1453" s="69">
        <v>99</v>
      </c>
      <c r="P1453" s="191">
        <f t="shared" si="104"/>
        <v>4.963838664812239</v>
      </c>
      <c r="Q1453" s="77" t="s">
        <v>1357</v>
      </c>
      <c r="V1453" s="82">
        <v>0.37361111111111112</v>
      </c>
      <c r="W1453" s="83">
        <v>0.51736111111111105</v>
      </c>
      <c r="X1453" s="86">
        <f t="shared" si="105"/>
        <v>0.14374999999999993</v>
      </c>
    </row>
    <row r="1454" spans="1:24" x14ac:dyDescent="0.3">
      <c r="A1454" s="47" t="s">
        <v>16926</v>
      </c>
      <c r="B1454" s="68" t="s">
        <v>16927</v>
      </c>
      <c r="C1454" s="2" t="s">
        <v>1</v>
      </c>
      <c r="D1454" s="2">
        <v>66</v>
      </c>
      <c r="E1454" s="6">
        <v>19829</v>
      </c>
      <c r="F1454" s="7">
        <v>44174.56689814815</v>
      </c>
      <c r="G1454" s="69" t="s">
        <v>4</v>
      </c>
      <c r="H1454" s="68">
        <v>2475</v>
      </c>
      <c r="I1454" s="93">
        <f t="shared" si="102"/>
        <v>25</v>
      </c>
      <c r="J1454" s="93">
        <v>2.1850000000000001</v>
      </c>
      <c r="K1454" s="69">
        <v>99</v>
      </c>
      <c r="L1454" s="68">
        <v>639</v>
      </c>
      <c r="M1454" s="93">
        <f t="shared" si="103"/>
        <v>6.4545454545454541</v>
      </c>
      <c r="N1454" s="93">
        <v>0.79900000000000004</v>
      </c>
      <c r="O1454" s="69">
        <v>99</v>
      </c>
      <c r="P1454" s="191">
        <f t="shared" si="104"/>
        <v>3.8732394366197185</v>
      </c>
      <c r="Q1454" s="77" t="s">
        <v>1357</v>
      </c>
      <c r="V1454" s="82">
        <v>0.4236111111111111</v>
      </c>
      <c r="W1454" s="83">
        <v>0.57638888888888895</v>
      </c>
      <c r="X1454" s="86">
        <f t="shared" si="105"/>
        <v>0.15277777777777785</v>
      </c>
    </row>
    <row r="1455" spans="1:24" x14ac:dyDescent="0.3">
      <c r="A1455" s="47" t="s">
        <v>3896</v>
      </c>
      <c r="B1455" s="68" t="s">
        <v>859</v>
      </c>
      <c r="C1455" s="2" t="s">
        <v>1</v>
      </c>
      <c r="D1455" s="2">
        <v>44</v>
      </c>
      <c r="E1455" s="6">
        <v>27815</v>
      </c>
      <c r="F1455" s="7">
        <v>44174.583877314813</v>
      </c>
      <c r="G1455" s="69" t="s">
        <v>4</v>
      </c>
      <c r="H1455" s="68">
        <v>1789</v>
      </c>
      <c r="I1455" s="93">
        <f t="shared" si="102"/>
        <v>18.070707070707069</v>
      </c>
      <c r="J1455" s="93">
        <v>1.6240000000000001</v>
      </c>
      <c r="K1455" s="69">
        <v>99</v>
      </c>
      <c r="L1455" s="68">
        <v>417</v>
      </c>
      <c r="M1455" s="93">
        <f t="shared" si="103"/>
        <v>4.2121212121212119</v>
      </c>
      <c r="N1455" s="93">
        <v>0.64300000000000002</v>
      </c>
      <c r="O1455" s="69">
        <v>99</v>
      </c>
      <c r="P1455" s="191">
        <f t="shared" si="104"/>
        <v>4.290167865707434</v>
      </c>
      <c r="Q1455" s="77" t="s">
        <v>1357</v>
      </c>
      <c r="V1455" s="82">
        <v>0.4381944444444445</v>
      </c>
      <c r="W1455" s="83">
        <v>0.59027777777777779</v>
      </c>
      <c r="X1455" s="86">
        <f t="shared" si="105"/>
        <v>0.15208333333333329</v>
      </c>
    </row>
    <row r="1456" spans="1:24" x14ac:dyDescent="0.3">
      <c r="A1456" s="47" t="s">
        <v>12677</v>
      </c>
      <c r="B1456" s="68" t="s">
        <v>5411</v>
      </c>
      <c r="C1456" s="2" t="s">
        <v>1</v>
      </c>
      <c r="D1456" s="2">
        <v>51</v>
      </c>
      <c r="E1456" s="6">
        <v>25271</v>
      </c>
      <c r="F1456" s="7">
        <v>44174.594247685185</v>
      </c>
      <c r="G1456" s="69" t="s">
        <v>4</v>
      </c>
      <c r="H1456" s="68">
        <v>3313</v>
      </c>
      <c r="I1456" s="93">
        <f t="shared" si="102"/>
        <v>33.464646464646464</v>
      </c>
      <c r="J1456" s="93">
        <v>2.327</v>
      </c>
      <c r="K1456" s="69">
        <v>99</v>
      </c>
      <c r="L1456" s="68">
        <v>504</v>
      </c>
      <c r="M1456" s="93">
        <f t="shared" si="103"/>
        <v>5.0909090909090908</v>
      </c>
      <c r="N1456" s="93">
        <v>0.79700000000000004</v>
      </c>
      <c r="O1456" s="69">
        <v>99</v>
      </c>
      <c r="P1456" s="191">
        <f t="shared" si="104"/>
        <v>6.5734126984126986</v>
      </c>
      <c r="Q1456" s="77" t="s">
        <v>1357</v>
      </c>
      <c r="V1456" s="82">
        <v>0.44930555555555557</v>
      </c>
      <c r="W1456" s="83">
        <v>0.60416666666666663</v>
      </c>
      <c r="X1456" s="86">
        <f t="shared" si="105"/>
        <v>0.15486111111111106</v>
      </c>
    </row>
    <row r="1457" spans="1:24" x14ac:dyDescent="0.3">
      <c r="A1457" s="47" t="s">
        <v>16928</v>
      </c>
      <c r="B1457" s="68" t="s">
        <v>16929</v>
      </c>
      <c r="C1457" s="2" t="s">
        <v>6</v>
      </c>
      <c r="D1457" s="2">
        <v>56</v>
      </c>
      <c r="E1457" s="6">
        <v>23709</v>
      </c>
      <c r="F1457" s="7">
        <v>44174.606041666666</v>
      </c>
      <c r="G1457" s="69" t="s">
        <v>4</v>
      </c>
      <c r="H1457" s="68">
        <v>1083</v>
      </c>
      <c r="I1457" s="93">
        <f t="shared" si="102"/>
        <v>10.83</v>
      </c>
      <c r="J1457" s="93">
        <v>1.264</v>
      </c>
      <c r="K1457" s="69">
        <v>100</v>
      </c>
      <c r="L1457" s="68">
        <v>339</v>
      </c>
      <c r="M1457" s="93">
        <f t="shared" si="103"/>
        <v>3.39</v>
      </c>
      <c r="N1457" s="93">
        <v>0.56699999999999995</v>
      </c>
      <c r="O1457" s="69">
        <v>100</v>
      </c>
      <c r="P1457" s="191">
        <f t="shared" si="104"/>
        <v>3.1946902654867255</v>
      </c>
      <c r="Q1457" s="77" t="s">
        <v>1357</v>
      </c>
      <c r="V1457" s="82">
        <v>0.47083333333333338</v>
      </c>
      <c r="W1457" s="83">
        <v>0.62708333333333333</v>
      </c>
      <c r="X1457" s="86">
        <f t="shared" si="105"/>
        <v>0.15624999999999994</v>
      </c>
    </row>
    <row r="1458" spans="1:24" x14ac:dyDescent="0.3">
      <c r="A1458" s="47" t="s">
        <v>16930</v>
      </c>
      <c r="B1458" s="68" t="s">
        <v>16931</v>
      </c>
      <c r="C1458" s="2" t="s">
        <v>6</v>
      </c>
      <c r="D1458" s="2">
        <v>72</v>
      </c>
      <c r="E1458" s="6">
        <v>17689</v>
      </c>
      <c r="F1458" s="7">
        <v>44175.506990740738</v>
      </c>
      <c r="G1458" s="69" t="s">
        <v>4</v>
      </c>
      <c r="H1458" s="68">
        <v>1553</v>
      </c>
      <c r="I1458" s="93">
        <f t="shared" si="102"/>
        <v>15.686868686868687</v>
      </c>
      <c r="J1458" s="93">
        <v>1.337</v>
      </c>
      <c r="K1458" s="69">
        <v>99</v>
      </c>
      <c r="L1458" s="68">
        <v>576</v>
      </c>
      <c r="M1458" s="93">
        <f t="shared" si="103"/>
        <v>5.8181818181818183</v>
      </c>
      <c r="N1458" s="93">
        <v>0.78700000000000003</v>
      </c>
      <c r="O1458" s="69">
        <v>99</v>
      </c>
      <c r="P1458" s="191">
        <f t="shared" si="104"/>
        <v>2.6961805555555554</v>
      </c>
      <c r="Q1458" s="77" t="s">
        <v>1357</v>
      </c>
      <c r="V1458" s="82">
        <v>0.37152777777777773</v>
      </c>
      <c r="W1458" s="83">
        <v>0.51736111111111105</v>
      </c>
      <c r="X1458" s="86">
        <f t="shared" si="105"/>
        <v>0.14583333333333331</v>
      </c>
    </row>
    <row r="1459" spans="1:24" x14ac:dyDescent="0.3">
      <c r="A1459" s="47" t="s">
        <v>3907</v>
      </c>
      <c r="B1459" s="68" t="s">
        <v>216</v>
      </c>
      <c r="C1459" s="2" t="s">
        <v>1</v>
      </c>
      <c r="D1459" s="2">
        <v>47</v>
      </c>
      <c r="E1459" s="6">
        <v>26675</v>
      </c>
      <c r="F1459" s="7">
        <v>44175.523773148147</v>
      </c>
      <c r="G1459" s="69" t="s">
        <v>4</v>
      </c>
      <c r="H1459" s="68">
        <v>1608</v>
      </c>
      <c r="I1459" s="93">
        <f t="shared" si="102"/>
        <v>16.242424242424242</v>
      </c>
      <c r="J1459" s="93">
        <v>1.153</v>
      </c>
      <c r="K1459" s="69">
        <v>99</v>
      </c>
      <c r="L1459" s="68">
        <v>546</v>
      </c>
      <c r="M1459" s="93">
        <f t="shared" si="103"/>
        <v>5.5151515151515156</v>
      </c>
      <c r="N1459" s="93">
        <v>0.70499999999999996</v>
      </c>
      <c r="O1459" s="69">
        <v>99</v>
      </c>
      <c r="P1459" s="191">
        <f t="shared" si="104"/>
        <v>2.9450549450549448</v>
      </c>
      <c r="Q1459" s="77" t="s">
        <v>1357</v>
      </c>
      <c r="V1459" s="82">
        <v>0.40208333333333335</v>
      </c>
      <c r="W1459" s="83">
        <v>0.53472222222222221</v>
      </c>
      <c r="X1459" s="86">
        <f t="shared" si="105"/>
        <v>0.13263888888888886</v>
      </c>
    </row>
    <row r="1460" spans="1:24" x14ac:dyDescent="0.3">
      <c r="A1460" s="47" t="s">
        <v>16932</v>
      </c>
      <c r="B1460" s="68" t="s">
        <v>7465</v>
      </c>
      <c r="C1460" s="2" t="s">
        <v>1</v>
      </c>
      <c r="D1460" s="2">
        <v>51</v>
      </c>
      <c r="E1460" s="6">
        <v>25538</v>
      </c>
      <c r="F1460" s="7">
        <v>44175.538518518515</v>
      </c>
      <c r="G1460" s="69" t="s">
        <v>4</v>
      </c>
      <c r="H1460" s="68">
        <v>2738</v>
      </c>
      <c r="I1460" s="93">
        <f t="shared" si="102"/>
        <v>27.656565656565657</v>
      </c>
      <c r="J1460" s="93">
        <v>2.0659999999999998</v>
      </c>
      <c r="K1460" s="69">
        <v>99</v>
      </c>
      <c r="L1460" s="68">
        <v>644</v>
      </c>
      <c r="M1460" s="93">
        <f t="shared" si="103"/>
        <v>6.5050505050505052</v>
      </c>
      <c r="N1460" s="93">
        <v>0.8</v>
      </c>
      <c r="O1460" s="69">
        <v>99</v>
      </c>
      <c r="P1460" s="191">
        <f t="shared" si="104"/>
        <v>4.2515527950310563</v>
      </c>
      <c r="Q1460" s="77" t="s">
        <v>1357</v>
      </c>
      <c r="V1460" s="82">
        <v>0.4201388888888889</v>
      </c>
      <c r="W1460" s="83">
        <v>0.5493055555555556</v>
      </c>
      <c r="X1460" s="86">
        <f t="shared" si="105"/>
        <v>0.12916666666666671</v>
      </c>
    </row>
    <row r="1461" spans="1:24" x14ac:dyDescent="0.3">
      <c r="A1461" s="47" t="s">
        <v>16933</v>
      </c>
      <c r="B1461" s="68" t="s">
        <v>11575</v>
      </c>
      <c r="C1461" s="2" t="s">
        <v>6</v>
      </c>
      <c r="D1461" s="2">
        <v>62</v>
      </c>
      <c r="E1461" s="6">
        <v>21513</v>
      </c>
      <c r="F1461" s="7">
        <v>44175.557106481479</v>
      </c>
      <c r="G1461" s="69" t="s">
        <v>4</v>
      </c>
      <c r="H1461" s="68">
        <v>2959</v>
      </c>
      <c r="I1461" s="93">
        <f t="shared" si="102"/>
        <v>29.888888888888889</v>
      </c>
      <c r="J1461" s="93">
        <v>1.784</v>
      </c>
      <c r="K1461" s="69">
        <v>99</v>
      </c>
      <c r="L1461" s="68">
        <v>745</v>
      </c>
      <c r="M1461" s="93">
        <f t="shared" si="103"/>
        <v>7.5252525252525251</v>
      </c>
      <c r="N1461" s="93">
        <v>0.86099999999999999</v>
      </c>
      <c r="O1461" s="69">
        <v>99</v>
      </c>
      <c r="P1461" s="191">
        <f t="shared" si="104"/>
        <v>3.971812080536913</v>
      </c>
      <c r="Q1461" s="77" t="s">
        <v>1357</v>
      </c>
      <c r="V1461" s="82">
        <v>0.43402777777777773</v>
      </c>
      <c r="W1461" s="83">
        <v>0.56597222222222221</v>
      </c>
      <c r="X1461" s="86">
        <f t="shared" si="105"/>
        <v>0.13194444444444448</v>
      </c>
    </row>
    <row r="1462" spans="1:24" x14ac:dyDescent="0.3">
      <c r="A1462" s="47" t="s">
        <v>16934</v>
      </c>
      <c r="B1462" s="68" t="s">
        <v>16935</v>
      </c>
      <c r="C1462" s="2" t="s">
        <v>6</v>
      </c>
      <c r="D1462" s="2">
        <v>67</v>
      </c>
      <c r="E1462" s="6">
        <v>19549</v>
      </c>
      <c r="F1462" s="7">
        <v>44175.575532407405</v>
      </c>
      <c r="G1462" s="69" t="s">
        <v>4</v>
      </c>
      <c r="H1462" s="68">
        <v>3353</v>
      </c>
      <c r="I1462" s="93">
        <f t="shared" si="102"/>
        <v>33.53</v>
      </c>
      <c r="J1462" s="93">
        <v>1.8560000000000001</v>
      </c>
      <c r="K1462" s="69">
        <v>100</v>
      </c>
      <c r="L1462" s="68">
        <v>956</v>
      </c>
      <c r="M1462" s="93">
        <f t="shared" si="103"/>
        <v>9.56</v>
      </c>
      <c r="N1462" s="93">
        <v>1.0669999999999999</v>
      </c>
      <c r="O1462" s="69">
        <v>100</v>
      </c>
      <c r="P1462" s="191">
        <f t="shared" si="104"/>
        <v>3.5073221757322175</v>
      </c>
      <c r="Q1462" s="77" t="s">
        <v>1357</v>
      </c>
      <c r="V1462" s="82">
        <v>0.4513888888888889</v>
      </c>
      <c r="W1462" s="83">
        <v>0.57638888888888895</v>
      </c>
      <c r="X1462" s="86">
        <f t="shared" si="105"/>
        <v>0.12500000000000006</v>
      </c>
    </row>
    <row r="1463" spans="1:24" x14ac:dyDescent="0.3">
      <c r="A1463" s="47" t="s">
        <v>4489</v>
      </c>
      <c r="B1463" s="68" t="s">
        <v>4490</v>
      </c>
      <c r="C1463" s="2" t="s">
        <v>1</v>
      </c>
      <c r="D1463" s="2">
        <v>45</v>
      </c>
      <c r="E1463" s="6">
        <v>27517</v>
      </c>
      <c r="F1463" s="7">
        <v>44176.512870370374</v>
      </c>
      <c r="G1463" s="69" t="s">
        <v>4</v>
      </c>
      <c r="H1463" s="68">
        <v>2073</v>
      </c>
      <c r="I1463" s="93">
        <f t="shared" si="102"/>
        <v>20.73</v>
      </c>
      <c r="J1463" s="93">
        <v>2.0739999999999998</v>
      </c>
      <c r="K1463" s="69">
        <v>100</v>
      </c>
      <c r="L1463" s="68">
        <v>572</v>
      </c>
      <c r="M1463" s="93">
        <f t="shared" si="103"/>
        <v>5.72</v>
      </c>
      <c r="N1463" s="93">
        <v>0.996</v>
      </c>
      <c r="O1463" s="69">
        <v>100</v>
      </c>
      <c r="P1463" s="191">
        <f t="shared" si="104"/>
        <v>3.6241258741258742</v>
      </c>
      <c r="Q1463" s="77" t="s">
        <v>1357</v>
      </c>
      <c r="V1463" s="82">
        <v>0.3840277777777778</v>
      </c>
      <c r="W1463" s="83">
        <v>0.51736111111111105</v>
      </c>
      <c r="X1463" s="86">
        <f t="shared" si="105"/>
        <v>0.13333333333333325</v>
      </c>
    </row>
    <row r="1464" spans="1:24" x14ac:dyDescent="0.3">
      <c r="A1464" s="47" t="s">
        <v>16936</v>
      </c>
      <c r="B1464" s="68" t="s">
        <v>1301</v>
      </c>
      <c r="C1464" s="2" t="s">
        <v>1</v>
      </c>
      <c r="D1464" s="2">
        <v>70</v>
      </c>
      <c r="E1464" s="6">
        <v>18391</v>
      </c>
      <c r="F1464" s="7">
        <v>44176.547071759262</v>
      </c>
      <c r="G1464" s="69" t="s">
        <v>4</v>
      </c>
      <c r="H1464" s="68">
        <v>5233</v>
      </c>
      <c r="I1464" s="93">
        <f t="shared" si="102"/>
        <v>52.858585858585862</v>
      </c>
      <c r="J1464" s="93">
        <v>2.9729999999999999</v>
      </c>
      <c r="K1464" s="69">
        <v>99</v>
      </c>
      <c r="L1464" s="68">
        <v>811</v>
      </c>
      <c r="M1464" s="93">
        <f t="shared" si="103"/>
        <v>8.191919191919192</v>
      </c>
      <c r="N1464" s="93">
        <v>0.97599999999999998</v>
      </c>
      <c r="O1464" s="69">
        <v>99</v>
      </c>
      <c r="P1464" s="191">
        <f t="shared" si="104"/>
        <v>6.4525277435265105</v>
      </c>
      <c r="Q1464" s="77" t="s">
        <v>1357</v>
      </c>
      <c r="V1464" s="82">
        <v>0.40763888888888888</v>
      </c>
      <c r="W1464" s="83">
        <v>0.55486111111111114</v>
      </c>
      <c r="X1464" s="86">
        <f t="shared" si="105"/>
        <v>0.14722222222222225</v>
      </c>
    </row>
    <row r="1465" spans="1:24" x14ac:dyDescent="0.3">
      <c r="A1465" s="47" t="s">
        <v>16937</v>
      </c>
      <c r="B1465" s="68" t="s">
        <v>1255</v>
      </c>
      <c r="C1465" s="2" t="s">
        <v>1</v>
      </c>
      <c r="D1465" s="2">
        <v>60</v>
      </c>
      <c r="E1465" s="6">
        <v>22011</v>
      </c>
      <c r="F1465" s="7">
        <v>44176.557442129626</v>
      </c>
      <c r="G1465" s="69" t="s">
        <v>4</v>
      </c>
      <c r="H1465" s="68">
        <v>3129</v>
      </c>
      <c r="I1465" s="93">
        <f t="shared" si="102"/>
        <v>31.29</v>
      </c>
      <c r="J1465" s="93">
        <v>2.1619999999999999</v>
      </c>
      <c r="K1465" s="69">
        <v>100</v>
      </c>
      <c r="L1465" s="68">
        <v>700</v>
      </c>
      <c r="M1465" s="93">
        <f t="shared" si="103"/>
        <v>7</v>
      </c>
      <c r="N1465" s="93">
        <v>0.79100000000000004</v>
      </c>
      <c r="O1465" s="69">
        <v>100</v>
      </c>
      <c r="P1465" s="191">
        <f t="shared" si="104"/>
        <v>4.47</v>
      </c>
      <c r="Q1465" s="77" t="s">
        <v>1357</v>
      </c>
      <c r="V1465" s="82">
        <v>0.4236111111111111</v>
      </c>
      <c r="W1465" s="83">
        <v>0.57291666666666663</v>
      </c>
      <c r="X1465" s="86">
        <f t="shared" si="105"/>
        <v>0.14930555555555552</v>
      </c>
    </row>
    <row r="1466" spans="1:24" x14ac:dyDescent="0.3">
      <c r="A1466" s="47" t="s">
        <v>11554</v>
      </c>
      <c r="B1466" s="68" t="s">
        <v>5388</v>
      </c>
      <c r="C1466" s="2" t="s">
        <v>1</v>
      </c>
      <c r="D1466" s="2">
        <v>66</v>
      </c>
      <c r="E1466" s="6">
        <v>19801</v>
      </c>
      <c r="F1466" s="7">
        <v>44176.57372685185</v>
      </c>
      <c r="G1466" s="69" t="s">
        <v>4</v>
      </c>
      <c r="H1466" s="68">
        <v>3179</v>
      </c>
      <c r="I1466" s="93">
        <f t="shared" si="102"/>
        <v>31.79</v>
      </c>
      <c r="J1466" s="93">
        <v>1.9239999999999999</v>
      </c>
      <c r="K1466" s="69">
        <v>100</v>
      </c>
      <c r="L1466" s="68">
        <v>708</v>
      </c>
      <c r="M1466" s="93">
        <f t="shared" si="103"/>
        <v>7.08</v>
      </c>
      <c r="N1466" s="93">
        <v>0.64600000000000002</v>
      </c>
      <c r="O1466" s="69">
        <v>100</v>
      </c>
      <c r="P1466" s="191">
        <f t="shared" si="104"/>
        <v>4.490112994350282</v>
      </c>
      <c r="Q1466" s="77" t="s">
        <v>1357</v>
      </c>
      <c r="V1466" s="82">
        <v>0.46249999999999997</v>
      </c>
      <c r="W1466" s="83">
        <v>0.58819444444444446</v>
      </c>
      <c r="X1466" s="86">
        <f t="shared" si="105"/>
        <v>0.1256944444444445</v>
      </c>
    </row>
    <row r="1467" spans="1:24" x14ac:dyDescent="0.3">
      <c r="A1467" s="47" t="s">
        <v>16938</v>
      </c>
      <c r="B1467" s="68" t="s">
        <v>10268</v>
      </c>
      <c r="C1467" s="2" t="s">
        <v>6</v>
      </c>
      <c r="D1467" s="2">
        <v>73</v>
      </c>
      <c r="E1467" s="6">
        <v>17455</v>
      </c>
      <c r="F1467" s="7">
        <v>44176.590578703705</v>
      </c>
      <c r="G1467" s="69" t="s">
        <v>4</v>
      </c>
      <c r="H1467" s="68">
        <v>3735</v>
      </c>
      <c r="I1467" s="93">
        <f t="shared" si="102"/>
        <v>37.35</v>
      </c>
      <c r="J1467" s="93">
        <v>2.7610000000000001</v>
      </c>
      <c r="K1467" s="69">
        <v>100</v>
      </c>
      <c r="L1467" s="68">
        <v>1154</v>
      </c>
      <c r="M1467" s="93">
        <f t="shared" si="103"/>
        <v>11.54</v>
      </c>
      <c r="N1467" s="93">
        <v>1.8720000000000001</v>
      </c>
      <c r="O1467" s="69">
        <v>100</v>
      </c>
      <c r="P1467" s="191">
        <f t="shared" si="104"/>
        <v>3.2365684575389952</v>
      </c>
      <c r="Q1467" s="77" t="s">
        <v>1357</v>
      </c>
      <c r="V1467" s="82">
        <v>0.47013888888888888</v>
      </c>
      <c r="W1467" s="83">
        <v>0.6020833333333333</v>
      </c>
      <c r="X1467" s="86">
        <f t="shared" si="105"/>
        <v>0.13194444444444442</v>
      </c>
    </row>
    <row r="1468" spans="1:24" x14ac:dyDescent="0.3">
      <c r="A1468" s="47" t="s">
        <v>16939</v>
      </c>
      <c r="B1468" s="68" t="s">
        <v>8885</v>
      </c>
      <c r="C1468" s="2" t="s">
        <v>6</v>
      </c>
      <c r="D1468" s="2">
        <v>58</v>
      </c>
      <c r="E1468" s="6">
        <v>22810</v>
      </c>
      <c r="F1468" s="7">
        <v>44176.606319444443</v>
      </c>
      <c r="G1468" s="69" t="s">
        <v>4</v>
      </c>
      <c r="H1468" s="68">
        <v>2146</v>
      </c>
      <c r="I1468" s="93">
        <f t="shared" si="102"/>
        <v>21.46</v>
      </c>
      <c r="J1468" s="93">
        <v>1.8879999999999999</v>
      </c>
      <c r="K1468" s="69">
        <v>100</v>
      </c>
      <c r="L1468" s="68">
        <v>375</v>
      </c>
      <c r="M1468" s="93">
        <f t="shared" si="103"/>
        <v>3.75</v>
      </c>
      <c r="N1468" s="93">
        <v>0.67200000000000004</v>
      </c>
      <c r="O1468" s="69">
        <v>100</v>
      </c>
      <c r="P1468" s="191">
        <f t="shared" si="104"/>
        <v>5.722666666666667</v>
      </c>
      <c r="Q1468" s="77" t="s">
        <v>1357</v>
      </c>
      <c r="V1468" s="82">
        <v>0.49513888888888885</v>
      </c>
      <c r="W1468" s="83">
        <v>0.62083333333333335</v>
      </c>
      <c r="X1468" s="86">
        <f t="shared" si="105"/>
        <v>0.1256944444444445</v>
      </c>
    </row>
    <row r="1469" spans="1:24" x14ac:dyDescent="0.3">
      <c r="A1469" s="47" t="s">
        <v>12480</v>
      </c>
      <c r="B1469" s="68" t="s">
        <v>5970</v>
      </c>
      <c r="C1469" s="2" t="s">
        <v>1</v>
      </c>
      <c r="D1469" s="2">
        <v>42</v>
      </c>
      <c r="E1469" s="6">
        <v>28479</v>
      </c>
      <c r="F1469" s="7">
        <v>44179.581331018519</v>
      </c>
      <c r="G1469" s="69" t="s">
        <v>4</v>
      </c>
      <c r="H1469" s="68">
        <v>2203</v>
      </c>
      <c r="I1469" s="93">
        <f t="shared" si="102"/>
        <v>22.03</v>
      </c>
      <c r="J1469" s="93">
        <v>2.8010000000000002</v>
      </c>
      <c r="K1469" s="69">
        <v>100</v>
      </c>
      <c r="L1469" s="68">
        <v>455</v>
      </c>
      <c r="M1469" s="93">
        <f t="shared" si="103"/>
        <v>4.55</v>
      </c>
      <c r="N1469" s="93">
        <v>0.68700000000000006</v>
      </c>
      <c r="O1469" s="69">
        <v>100</v>
      </c>
      <c r="P1469" s="191">
        <f t="shared" si="104"/>
        <v>4.8417582417582423</v>
      </c>
      <c r="Q1469" s="77" t="s">
        <v>1357</v>
      </c>
      <c r="V1469" s="82">
        <v>0.44444444444444442</v>
      </c>
      <c r="W1469" s="83">
        <v>0.60416666666666663</v>
      </c>
      <c r="X1469" s="86">
        <f t="shared" si="105"/>
        <v>0.15972222222222221</v>
      </c>
    </row>
    <row r="1470" spans="1:24" x14ac:dyDescent="0.3">
      <c r="A1470" s="47" t="s">
        <v>16940</v>
      </c>
      <c r="B1470" s="68" t="s">
        <v>16941</v>
      </c>
      <c r="C1470" s="2" t="s">
        <v>6</v>
      </c>
      <c r="D1470" s="2">
        <v>52</v>
      </c>
      <c r="E1470" s="6">
        <v>25127</v>
      </c>
      <c r="F1470" s="7">
        <v>44179.655416666668</v>
      </c>
      <c r="G1470" s="69" t="s">
        <v>4</v>
      </c>
      <c r="H1470" s="68">
        <v>2083</v>
      </c>
      <c r="I1470" s="93">
        <f t="shared" si="102"/>
        <v>21.040404040404042</v>
      </c>
      <c r="J1470" s="93">
        <v>1.456</v>
      </c>
      <c r="K1470" s="69">
        <v>99</v>
      </c>
      <c r="L1470" s="68">
        <v>561</v>
      </c>
      <c r="M1470" s="93">
        <f t="shared" si="103"/>
        <v>5.666666666666667</v>
      </c>
      <c r="N1470" s="93">
        <v>1.107</v>
      </c>
      <c r="O1470" s="69">
        <v>99</v>
      </c>
      <c r="P1470" s="191">
        <f t="shared" si="104"/>
        <v>3.71301247771836</v>
      </c>
      <c r="Q1470" s="77" t="s">
        <v>1357</v>
      </c>
      <c r="V1470" s="82">
        <v>0.50694444444444442</v>
      </c>
      <c r="W1470" s="83">
        <v>0.66666666666666663</v>
      </c>
      <c r="X1470" s="86">
        <f t="shared" si="105"/>
        <v>0.15972222222222221</v>
      </c>
    </row>
    <row r="1471" spans="1:24" x14ac:dyDescent="0.3">
      <c r="A1471" s="47" t="s">
        <v>16942</v>
      </c>
      <c r="B1471" s="68" t="s">
        <v>16943</v>
      </c>
      <c r="C1471" s="2" t="s">
        <v>1</v>
      </c>
      <c r="D1471" s="2">
        <v>43</v>
      </c>
      <c r="E1471" s="6">
        <v>28296</v>
      </c>
      <c r="F1471" s="7">
        <v>44179.677187499998</v>
      </c>
      <c r="G1471" s="69" t="s">
        <v>4</v>
      </c>
      <c r="H1471" s="68">
        <v>2164</v>
      </c>
      <c r="I1471" s="93">
        <f t="shared" si="102"/>
        <v>21.858585858585858</v>
      </c>
      <c r="J1471" s="93">
        <v>1.421</v>
      </c>
      <c r="K1471" s="69">
        <v>99</v>
      </c>
      <c r="L1471" s="68">
        <v>630</v>
      </c>
      <c r="M1471" s="93">
        <f t="shared" si="103"/>
        <v>6.3636363636363633</v>
      </c>
      <c r="N1471" s="93">
        <v>1.1559999999999999</v>
      </c>
      <c r="O1471" s="69">
        <v>99</v>
      </c>
      <c r="P1471" s="191">
        <f t="shared" si="104"/>
        <v>3.4349206349206352</v>
      </c>
      <c r="Q1471" s="77" t="s">
        <v>1357</v>
      </c>
      <c r="V1471" s="82">
        <v>0.51874999999999993</v>
      </c>
      <c r="W1471" s="83">
        <v>0.68333333333333324</v>
      </c>
      <c r="X1471" s="86">
        <f t="shared" si="105"/>
        <v>0.1645833333333333</v>
      </c>
    </row>
    <row r="1472" spans="1:24" x14ac:dyDescent="0.3">
      <c r="A1472" s="47" t="s">
        <v>16946</v>
      </c>
      <c r="B1472" s="68" t="s">
        <v>16947</v>
      </c>
      <c r="C1472" s="2" t="s">
        <v>6</v>
      </c>
      <c r="D1472" s="2">
        <v>40</v>
      </c>
      <c r="E1472" s="6">
        <v>29223</v>
      </c>
      <c r="F1472" s="7">
        <v>44180.584050925929</v>
      </c>
      <c r="G1472" s="69" t="s">
        <v>4</v>
      </c>
      <c r="H1472" s="68">
        <v>1236</v>
      </c>
      <c r="I1472" s="93">
        <f t="shared" si="102"/>
        <v>12.484848484848484</v>
      </c>
      <c r="J1472" s="93">
        <v>1.792</v>
      </c>
      <c r="K1472" s="69">
        <v>99</v>
      </c>
      <c r="L1472" s="68">
        <v>452</v>
      </c>
      <c r="M1472" s="93">
        <f t="shared" si="103"/>
        <v>4.5656565656565657</v>
      </c>
      <c r="N1472" s="93">
        <v>0.84699999999999998</v>
      </c>
      <c r="O1472" s="69">
        <v>99</v>
      </c>
      <c r="P1472" s="191">
        <f t="shared" si="104"/>
        <v>2.7345132743362832</v>
      </c>
      <c r="Q1472" s="77" t="s">
        <v>1357</v>
      </c>
      <c r="V1472" s="82">
        <v>0.46111111111111108</v>
      </c>
      <c r="W1472" s="83">
        <v>0.60416666666666663</v>
      </c>
      <c r="X1472" s="86">
        <f t="shared" si="105"/>
        <v>0.14305555555555555</v>
      </c>
    </row>
    <row r="1473" spans="1:24" x14ac:dyDescent="0.3">
      <c r="A1473" s="47" t="s">
        <v>4023</v>
      </c>
      <c r="B1473" s="68" t="s">
        <v>4024</v>
      </c>
      <c r="C1473" s="2" t="s">
        <v>1</v>
      </c>
      <c r="D1473" s="2">
        <v>50</v>
      </c>
      <c r="E1473" s="6">
        <v>25727</v>
      </c>
      <c r="F1473" s="7">
        <v>44181.510960648149</v>
      </c>
      <c r="G1473" s="69" t="s">
        <v>4</v>
      </c>
      <c r="H1473" s="68">
        <v>2050</v>
      </c>
      <c r="I1473" s="93">
        <f t="shared" si="102"/>
        <v>20.707070707070706</v>
      </c>
      <c r="J1473" s="93">
        <v>1.5860000000000001</v>
      </c>
      <c r="K1473" s="69">
        <v>99</v>
      </c>
      <c r="L1473" s="68">
        <v>648</v>
      </c>
      <c r="M1473" s="93">
        <f t="shared" si="103"/>
        <v>6.5454545454545459</v>
      </c>
      <c r="N1473" s="93">
        <v>0.68899999999999995</v>
      </c>
      <c r="O1473" s="69">
        <v>99</v>
      </c>
      <c r="P1473" s="191">
        <f t="shared" si="104"/>
        <v>3.1635802469135799</v>
      </c>
      <c r="Q1473" s="77" t="s">
        <v>1357</v>
      </c>
      <c r="V1473" s="82">
        <v>0.3923611111111111</v>
      </c>
      <c r="W1473" s="83">
        <v>0.51736111111111105</v>
      </c>
      <c r="X1473" s="86">
        <f t="shared" si="105"/>
        <v>0.12499999999999994</v>
      </c>
    </row>
    <row r="1474" spans="1:24" x14ac:dyDescent="0.3">
      <c r="A1474" s="47" t="s">
        <v>3777</v>
      </c>
      <c r="B1474" s="68" t="s">
        <v>749</v>
      </c>
      <c r="C1474" s="2" t="s">
        <v>1</v>
      </c>
      <c r="D1474" s="2">
        <v>45</v>
      </c>
      <c r="E1474" s="6">
        <v>27519</v>
      </c>
      <c r="F1474" s="7">
        <v>44181.571168981478</v>
      </c>
      <c r="G1474" s="69" t="s">
        <v>4</v>
      </c>
      <c r="H1474" s="68">
        <v>1688</v>
      </c>
      <c r="I1474" s="93">
        <f t="shared" si="102"/>
        <v>17.050505050505052</v>
      </c>
      <c r="J1474" s="93">
        <v>1.7629999999999999</v>
      </c>
      <c r="K1474" s="69">
        <v>99</v>
      </c>
      <c r="L1474" s="68">
        <v>582</v>
      </c>
      <c r="M1474" s="93">
        <f t="shared" si="103"/>
        <v>5.8787878787878789</v>
      </c>
      <c r="N1474" s="93">
        <v>0.82399999999999995</v>
      </c>
      <c r="O1474" s="69">
        <v>99</v>
      </c>
      <c r="P1474" s="191">
        <f t="shared" si="104"/>
        <v>2.9003436426116842</v>
      </c>
      <c r="Q1474" s="77" t="s">
        <v>1357</v>
      </c>
      <c r="V1474" s="82">
        <v>0.44444444444444442</v>
      </c>
      <c r="W1474" s="83">
        <v>0.58333333333333337</v>
      </c>
      <c r="X1474" s="86">
        <f t="shared" si="105"/>
        <v>0.13888888888888895</v>
      </c>
    </row>
    <row r="1475" spans="1:24" x14ac:dyDescent="0.3">
      <c r="A1475" s="47" t="s">
        <v>16948</v>
      </c>
      <c r="B1475" s="68" t="s">
        <v>6648</v>
      </c>
      <c r="C1475" s="2" t="s">
        <v>1</v>
      </c>
      <c r="D1475" s="2">
        <v>61</v>
      </c>
      <c r="E1475" s="6">
        <v>21851</v>
      </c>
      <c r="F1475" s="7">
        <v>44181.581979166665</v>
      </c>
      <c r="G1475" s="69" t="s">
        <v>4</v>
      </c>
      <c r="H1475" s="68">
        <v>2253</v>
      </c>
      <c r="I1475" s="93">
        <f t="shared" ref="I1475:I1528" si="106">H1475/K1475</f>
        <v>22.53</v>
      </c>
      <c r="J1475" s="93">
        <v>2.1440000000000001</v>
      </c>
      <c r="K1475" s="69">
        <v>100</v>
      </c>
      <c r="L1475" s="68">
        <v>765</v>
      </c>
      <c r="M1475" s="93">
        <f t="shared" ref="M1475:M1528" si="107">L1475/O1475</f>
        <v>7.65</v>
      </c>
      <c r="N1475" s="93">
        <v>1.1399999999999999</v>
      </c>
      <c r="O1475" s="69">
        <v>100</v>
      </c>
      <c r="P1475" s="191">
        <f t="shared" ref="P1475:P1528" si="108">I1475/M1475</f>
        <v>2.9450980392156865</v>
      </c>
      <c r="Q1475" s="77" t="s">
        <v>1357</v>
      </c>
      <c r="V1475" s="82">
        <v>0.46527777777777773</v>
      </c>
      <c r="W1475" s="83">
        <v>0.59027777777777779</v>
      </c>
      <c r="X1475" s="86">
        <f t="shared" si="105"/>
        <v>0.12500000000000006</v>
      </c>
    </row>
    <row r="1476" spans="1:24" x14ac:dyDescent="0.3">
      <c r="A1476" s="47" t="s">
        <v>16949</v>
      </c>
      <c r="B1476" s="68" t="s">
        <v>16950</v>
      </c>
      <c r="C1476" s="2" t="s">
        <v>6</v>
      </c>
      <c r="D1476" s="2">
        <v>59</v>
      </c>
      <c r="E1476" s="6">
        <v>22315</v>
      </c>
      <c r="F1476" s="7">
        <v>44181.598819444444</v>
      </c>
      <c r="G1476" s="69" t="s">
        <v>4</v>
      </c>
      <c r="H1476" s="68">
        <v>1489</v>
      </c>
      <c r="I1476" s="93">
        <f t="shared" si="106"/>
        <v>14.89</v>
      </c>
      <c r="J1476" s="93">
        <v>1.4630000000000001</v>
      </c>
      <c r="K1476" s="69">
        <v>100</v>
      </c>
      <c r="L1476" s="68">
        <v>365</v>
      </c>
      <c r="M1476" s="93">
        <f t="shared" si="107"/>
        <v>3.65</v>
      </c>
      <c r="N1476" s="93">
        <v>0.59199999999999997</v>
      </c>
      <c r="O1476" s="69">
        <v>100</v>
      </c>
      <c r="P1476" s="191">
        <f t="shared" si="108"/>
        <v>4.0794520547945208</v>
      </c>
      <c r="Q1476" s="77" t="s">
        <v>1357</v>
      </c>
      <c r="V1476" s="82">
        <v>0.47361111111111115</v>
      </c>
      <c r="W1476" s="83">
        <v>0.61458333333333337</v>
      </c>
      <c r="X1476" s="86">
        <f t="shared" si="105"/>
        <v>0.14097222222222222</v>
      </c>
    </row>
    <row r="1477" spans="1:24" x14ac:dyDescent="0.3">
      <c r="A1477" s="47" t="s">
        <v>2950</v>
      </c>
      <c r="B1477" s="68" t="s">
        <v>131</v>
      </c>
      <c r="C1477" s="2" t="s">
        <v>1</v>
      </c>
      <c r="D1477" s="2">
        <v>68</v>
      </c>
      <c r="E1477" s="6">
        <v>19050</v>
      </c>
      <c r="F1477" s="7">
        <v>44181.614768518521</v>
      </c>
      <c r="G1477" s="69" t="s">
        <v>4</v>
      </c>
      <c r="H1477" s="68">
        <v>2732</v>
      </c>
      <c r="I1477" s="93">
        <f t="shared" si="106"/>
        <v>27.32</v>
      </c>
      <c r="J1477" s="93">
        <v>2.2330000000000001</v>
      </c>
      <c r="K1477" s="69">
        <v>100</v>
      </c>
      <c r="L1477" s="68">
        <v>897</v>
      </c>
      <c r="M1477" s="93">
        <f t="shared" si="107"/>
        <v>8.9700000000000006</v>
      </c>
      <c r="N1477" s="93">
        <v>0.82199999999999995</v>
      </c>
      <c r="O1477" s="69">
        <v>100</v>
      </c>
      <c r="P1477" s="191">
        <f t="shared" si="108"/>
        <v>3.0457079152731326</v>
      </c>
      <c r="Q1477" s="77" t="s">
        <v>1357</v>
      </c>
      <c r="V1477" s="82">
        <v>0.5</v>
      </c>
      <c r="W1477" s="83">
        <v>0.63055555555555554</v>
      </c>
      <c r="X1477" s="86">
        <f t="shared" si="105"/>
        <v>0.13055555555555554</v>
      </c>
    </row>
    <row r="1478" spans="1:24" x14ac:dyDescent="0.3">
      <c r="A1478" s="47" t="s">
        <v>16951</v>
      </c>
      <c r="B1478" s="68" t="s">
        <v>16952</v>
      </c>
      <c r="C1478" s="2" t="s">
        <v>1</v>
      </c>
      <c r="D1478" s="2">
        <v>41</v>
      </c>
      <c r="E1478" s="6">
        <v>28934</v>
      </c>
      <c r="F1478" s="7">
        <v>44181.641458333332</v>
      </c>
      <c r="G1478" s="69" t="s">
        <v>4</v>
      </c>
      <c r="H1478" s="68">
        <v>1655</v>
      </c>
      <c r="I1478" s="93">
        <f t="shared" si="106"/>
        <v>16.55</v>
      </c>
      <c r="J1478" s="93">
        <v>2.4470000000000001</v>
      </c>
      <c r="K1478" s="69">
        <v>100</v>
      </c>
      <c r="L1478" s="68">
        <v>404</v>
      </c>
      <c r="M1478" s="93">
        <f t="shared" si="107"/>
        <v>4.04</v>
      </c>
      <c r="N1478" s="93">
        <v>0.69499999999999995</v>
      </c>
      <c r="O1478" s="69">
        <v>100</v>
      </c>
      <c r="P1478" s="191">
        <f t="shared" si="108"/>
        <v>4.0965346534653468</v>
      </c>
      <c r="Q1478" s="77" t="s">
        <v>1357</v>
      </c>
      <c r="V1478" s="82">
        <v>0.50208333333333333</v>
      </c>
      <c r="W1478" s="83">
        <v>0.64513888888888882</v>
      </c>
      <c r="X1478" s="86">
        <f t="shared" si="105"/>
        <v>0.14305555555555549</v>
      </c>
    </row>
    <row r="1479" spans="1:24" x14ac:dyDescent="0.3">
      <c r="A1479" s="47" t="s">
        <v>16953</v>
      </c>
      <c r="B1479" s="68" t="s">
        <v>16954</v>
      </c>
      <c r="C1479" s="2" t="s">
        <v>1</v>
      </c>
      <c r="D1479" s="2">
        <v>52</v>
      </c>
      <c r="E1479" s="6">
        <v>25176</v>
      </c>
      <c r="F1479" s="7">
        <v>44181.653240740743</v>
      </c>
      <c r="G1479" s="69" t="s">
        <v>4</v>
      </c>
      <c r="H1479" s="68">
        <v>2858</v>
      </c>
      <c r="I1479" s="93">
        <f t="shared" si="106"/>
        <v>28.868686868686869</v>
      </c>
      <c r="J1479" s="93">
        <v>2.1509999999999998</v>
      </c>
      <c r="K1479" s="69">
        <v>99</v>
      </c>
      <c r="L1479" s="68">
        <v>615</v>
      </c>
      <c r="M1479" s="93">
        <f t="shared" si="107"/>
        <v>6.2121212121212119</v>
      </c>
      <c r="N1479" s="93">
        <v>0.65900000000000003</v>
      </c>
      <c r="O1479" s="69">
        <v>99</v>
      </c>
      <c r="P1479" s="191">
        <f t="shared" si="108"/>
        <v>4.6471544715447157</v>
      </c>
      <c r="Q1479" s="77" t="s">
        <v>1357</v>
      </c>
      <c r="V1479" s="82">
        <v>0.52083333333333337</v>
      </c>
      <c r="W1479" s="83">
        <v>0.65972222222222221</v>
      </c>
      <c r="X1479" s="86">
        <f t="shared" si="105"/>
        <v>0.13888888888888884</v>
      </c>
    </row>
    <row r="1480" spans="1:24" x14ac:dyDescent="0.3">
      <c r="A1480" s="47" t="s">
        <v>16955</v>
      </c>
      <c r="B1480" s="68" t="s">
        <v>16956</v>
      </c>
      <c r="C1480" s="2" t="s">
        <v>1</v>
      </c>
      <c r="D1480" s="2">
        <v>44</v>
      </c>
      <c r="E1480" s="6">
        <v>27956</v>
      </c>
      <c r="F1480" s="7">
        <v>44181.667569444442</v>
      </c>
      <c r="G1480" s="69" t="s">
        <v>4</v>
      </c>
      <c r="H1480" s="68">
        <v>1847</v>
      </c>
      <c r="I1480" s="93">
        <f t="shared" si="106"/>
        <v>18.656565656565657</v>
      </c>
      <c r="J1480" s="93">
        <v>3.1819999999999999</v>
      </c>
      <c r="K1480" s="69">
        <v>99</v>
      </c>
      <c r="L1480" s="68">
        <v>501</v>
      </c>
      <c r="M1480" s="93">
        <f t="shared" si="107"/>
        <v>5.0606060606060606</v>
      </c>
      <c r="N1480" s="93">
        <v>0.53100000000000003</v>
      </c>
      <c r="O1480" s="69">
        <v>99</v>
      </c>
      <c r="P1480" s="191">
        <f t="shared" si="108"/>
        <v>3.6866267465069864</v>
      </c>
      <c r="Q1480" s="77" t="s">
        <v>1357</v>
      </c>
      <c r="V1480" s="82">
        <v>0.51388888888888895</v>
      </c>
      <c r="W1480" s="83">
        <v>0.67638888888888893</v>
      </c>
      <c r="X1480" s="86">
        <f t="shared" si="105"/>
        <v>0.16249999999999998</v>
      </c>
    </row>
    <row r="1481" spans="1:24" x14ac:dyDescent="0.3">
      <c r="A1481" s="47" t="s">
        <v>16958</v>
      </c>
      <c r="B1481" s="68" t="s">
        <v>16959</v>
      </c>
      <c r="C1481" s="2" t="s">
        <v>6</v>
      </c>
      <c r="D1481" s="2">
        <v>46</v>
      </c>
      <c r="E1481" s="6">
        <v>27224</v>
      </c>
      <c r="F1481" s="7">
        <v>44182.511458333334</v>
      </c>
      <c r="G1481" s="69" t="s">
        <v>4</v>
      </c>
      <c r="H1481" s="68">
        <v>2365</v>
      </c>
      <c r="I1481" s="93">
        <f t="shared" si="106"/>
        <v>23.888888888888889</v>
      </c>
      <c r="J1481" s="93">
        <v>1.6279999999999999</v>
      </c>
      <c r="K1481" s="69">
        <v>99</v>
      </c>
      <c r="L1481" s="68">
        <v>778</v>
      </c>
      <c r="M1481" s="93">
        <f t="shared" si="107"/>
        <v>7.858585858585859</v>
      </c>
      <c r="N1481" s="93">
        <v>1.2370000000000001</v>
      </c>
      <c r="O1481" s="69">
        <v>99</v>
      </c>
      <c r="P1481" s="191">
        <f t="shared" si="108"/>
        <v>3.0398457583547556</v>
      </c>
      <c r="Q1481" s="77" t="s">
        <v>1357</v>
      </c>
      <c r="V1481" s="82">
        <v>0.375</v>
      </c>
      <c r="W1481" s="83">
        <v>0.51736111111111105</v>
      </c>
      <c r="X1481" s="86">
        <f t="shared" si="105"/>
        <v>0.14236111111111105</v>
      </c>
    </row>
    <row r="1482" spans="1:24" x14ac:dyDescent="0.3">
      <c r="A1482" s="47" t="s">
        <v>12512</v>
      </c>
      <c r="B1482" s="68" t="s">
        <v>6286</v>
      </c>
      <c r="C1482" s="2" t="s">
        <v>1</v>
      </c>
      <c r="D1482" s="2">
        <v>45</v>
      </c>
      <c r="E1482" s="6">
        <v>27721</v>
      </c>
      <c r="F1482" s="7">
        <v>44182.556574074071</v>
      </c>
      <c r="G1482" s="69" t="s">
        <v>4</v>
      </c>
      <c r="H1482" s="68">
        <v>2228</v>
      </c>
      <c r="I1482" s="93">
        <f t="shared" si="106"/>
        <v>22.505050505050505</v>
      </c>
      <c r="J1482" s="93">
        <v>2.9359999999999999</v>
      </c>
      <c r="K1482" s="69">
        <v>99</v>
      </c>
      <c r="L1482" s="68">
        <v>300</v>
      </c>
      <c r="M1482" s="93">
        <f t="shared" si="107"/>
        <v>3.0303030303030303</v>
      </c>
      <c r="N1482" s="93">
        <v>0.52400000000000002</v>
      </c>
      <c r="O1482" s="69">
        <v>99</v>
      </c>
      <c r="P1482" s="191">
        <f t="shared" si="108"/>
        <v>7.4266666666666667</v>
      </c>
      <c r="Q1482" s="77" t="s">
        <v>1357</v>
      </c>
      <c r="V1482" s="82">
        <v>0.41666666666666669</v>
      </c>
      <c r="W1482" s="83">
        <v>0.57291666666666663</v>
      </c>
      <c r="X1482" s="86">
        <f t="shared" si="105"/>
        <v>0.15624999999999994</v>
      </c>
    </row>
    <row r="1483" spans="1:24" x14ac:dyDescent="0.3">
      <c r="A1483" s="47" t="s">
        <v>16960</v>
      </c>
      <c r="B1483" s="68" t="s">
        <v>16961</v>
      </c>
      <c r="C1483" s="2" t="s">
        <v>1</v>
      </c>
      <c r="D1483" s="2">
        <v>60</v>
      </c>
      <c r="E1483" s="6">
        <v>21951</v>
      </c>
      <c r="F1483" s="7">
        <v>44182.575694444444</v>
      </c>
      <c r="G1483" s="69" t="s">
        <v>4</v>
      </c>
      <c r="H1483" s="68">
        <v>2860</v>
      </c>
      <c r="I1483" s="93">
        <f t="shared" si="106"/>
        <v>28.888888888888889</v>
      </c>
      <c r="J1483" s="93">
        <v>1.84</v>
      </c>
      <c r="K1483" s="69">
        <v>99</v>
      </c>
      <c r="L1483" s="68">
        <v>654</v>
      </c>
      <c r="M1483" s="93">
        <f t="shared" si="107"/>
        <v>6.6060606060606064</v>
      </c>
      <c r="N1483" s="93">
        <v>0.66700000000000004</v>
      </c>
      <c r="O1483" s="69">
        <v>99</v>
      </c>
      <c r="P1483" s="191">
        <f t="shared" si="108"/>
        <v>4.3730886850152899</v>
      </c>
      <c r="Q1483" s="77" t="s">
        <v>1357</v>
      </c>
      <c r="V1483" s="82">
        <v>0.43958333333333338</v>
      </c>
      <c r="W1483" s="83">
        <v>0.58611111111111114</v>
      </c>
      <c r="X1483" s="86">
        <f t="shared" si="105"/>
        <v>0.14652777777777776</v>
      </c>
    </row>
    <row r="1484" spans="1:24" x14ac:dyDescent="0.3">
      <c r="A1484" s="47" t="s">
        <v>4439</v>
      </c>
      <c r="B1484" s="68" t="s">
        <v>4440</v>
      </c>
      <c r="C1484" s="2" t="s">
        <v>1</v>
      </c>
      <c r="D1484" s="2">
        <v>68</v>
      </c>
      <c r="E1484" s="6">
        <v>19073</v>
      </c>
      <c r="F1484" s="7">
        <v>44182.590601851851</v>
      </c>
      <c r="G1484" s="69" t="s">
        <v>4</v>
      </c>
      <c r="H1484" s="68">
        <v>2671</v>
      </c>
      <c r="I1484" s="93">
        <f t="shared" si="106"/>
        <v>26.979797979797979</v>
      </c>
      <c r="J1484" s="93">
        <v>2.218</v>
      </c>
      <c r="K1484" s="69">
        <v>99</v>
      </c>
      <c r="L1484" s="68">
        <v>551</v>
      </c>
      <c r="M1484" s="93">
        <f t="shared" si="107"/>
        <v>5.5656565656565657</v>
      </c>
      <c r="N1484" s="93">
        <v>0.67300000000000004</v>
      </c>
      <c r="O1484" s="69">
        <v>99</v>
      </c>
      <c r="P1484" s="191">
        <f t="shared" si="108"/>
        <v>4.847549909255898</v>
      </c>
      <c r="Q1484" s="77" t="s">
        <v>1357</v>
      </c>
      <c r="V1484" s="82">
        <v>0.45</v>
      </c>
      <c r="W1484" s="83">
        <v>0.59722222222222221</v>
      </c>
      <c r="X1484" s="86">
        <f t="shared" si="105"/>
        <v>0.1472222222222222</v>
      </c>
    </row>
    <row r="1485" spans="1:24" x14ac:dyDescent="0.3">
      <c r="A1485" s="47" t="s">
        <v>16962</v>
      </c>
      <c r="B1485" s="68" t="s">
        <v>16963</v>
      </c>
      <c r="C1485" s="2" t="s">
        <v>1</v>
      </c>
      <c r="D1485" s="2">
        <v>74</v>
      </c>
      <c r="E1485" s="6">
        <v>17053</v>
      </c>
      <c r="F1485" s="7">
        <v>44182.655960648146</v>
      </c>
      <c r="G1485" s="69" t="s">
        <v>4</v>
      </c>
      <c r="H1485" s="68">
        <v>3286</v>
      </c>
      <c r="I1485" s="93">
        <f t="shared" si="106"/>
        <v>32.86</v>
      </c>
      <c r="J1485" s="93">
        <v>1.8420000000000001</v>
      </c>
      <c r="K1485" s="69">
        <v>100</v>
      </c>
      <c r="L1485" s="68">
        <v>875</v>
      </c>
      <c r="M1485" s="93">
        <f t="shared" si="107"/>
        <v>8.75</v>
      </c>
      <c r="N1485" s="93">
        <v>0.88</v>
      </c>
      <c r="O1485" s="69">
        <v>100</v>
      </c>
      <c r="P1485" s="191">
        <f t="shared" si="108"/>
        <v>3.7554285714285713</v>
      </c>
      <c r="Q1485" s="77" t="s">
        <v>1357</v>
      </c>
      <c r="V1485" s="82">
        <v>0.50486111111111109</v>
      </c>
      <c r="W1485" s="83">
        <v>0.6645833333333333</v>
      </c>
      <c r="X1485" s="86">
        <f t="shared" si="105"/>
        <v>0.15972222222222221</v>
      </c>
    </row>
    <row r="1486" spans="1:24" x14ac:dyDescent="0.3">
      <c r="A1486" s="47" t="s">
        <v>14854</v>
      </c>
      <c r="B1486" s="68" t="s">
        <v>14855</v>
      </c>
      <c r="C1486" s="2" t="s">
        <v>6</v>
      </c>
      <c r="D1486" s="2">
        <v>64</v>
      </c>
      <c r="E1486" s="6">
        <v>20673</v>
      </c>
      <c r="F1486" s="7">
        <v>44183.509814814817</v>
      </c>
      <c r="G1486" s="69" t="s">
        <v>4</v>
      </c>
      <c r="H1486" s="68">
        <v>3076</v>
      </c>
      <c r="I1486" s="93">
        <f t="shared" si="106"/>
        <v>31.070707070707069</v>
      </c>
      <c r="J1486" s="93">
        <v>2.2330000000000001</v>
      </c>
      <c r="K1486" s="69">
        <v>99</v>
      </c>
      <c r="L1486" s="68">
        <v>1236</v>
      </c>
      <c r="M1486" s="93">
        <f t="shared" si="107"/>
        <v>12.484848484848484</v>
      </c>
      <c r="N1486" s="93">
        <v>1.3580000000000001</v>
      </c>
      <c r="O1486" s="69">
        <v>99</v>
      </c>
      <c r="P1486" s="191">
        <f t="shared" si="108"/>
        <v>2.4886731391585761</v>
      </c>
      <c r="Q1486" s="77" t="s">
        <v>1357</v>
      </c>
      <c r="V1486" s="82">
        <v>0.38125000000000003</v>
      </c>
      <c r="W1486" s="83">
        <v>0.51666666666666672</v>
      </c>
      <c r="X1486" s="86">
        <f t="shared" si="105"/>
        <v>0.13541666666666669</v>
      </c>
    </row>
    <row r="1487" spans="1:24" x14ac:dyDescent="0.3">
      <c r="A1487" s="47" t="s">
        <v>12005</v>
      </c>
      <c r="B1487" s="68" t="s">
        <v>8367</v>
      </c>
      <c r="C1487" s="2" t="s">
        <v>1</v>
      </c>
      <c r="D1487" s="2">
        <v>49</v>
      </c>
      <c r="E1487" s="6">
        <v>26029</v>
      </c>
      <c r="F1487" s="7">
        <v>44183.515960648147</v>
      </c>
      <c r="G1487" s="69" t="s">
        <v>4</v>
      </c>
      <c r="H1487" s="68">
        <v>5640</v>
      </c>
      <c r="I1487" s="93">
        <f t="shared" si="106"/>
        <v>56.969696969696969</v>
      </c>
      <c r="J1487" s="93">
        <v>2.2829999999999999</v>
      </c>
      <c r="K1487" s="69">
        <v>99</v>
      </c>
      <c r="L1487" s="68">
        <v>1611</v>
      </c>
      <c r="M1487" s="93">
        <f t="shared" si="107"/>
        <v>16.272727272727273</v>
      </c>
      <c r="N1487" s="93">
        <v>1.202</v>
      </c>
      <c r="O1487" s="69">
        <v>99</v>
      </c>
      <c r="P1487" s="191">
        <f t="shared" si="108"/>
        <v>3.5009310986964617</v>
      </c>
      <c r="Q1487" s="77" t="s">
        <v>1357</v>
      </c>
      <c r="V1487" s="82">
        <v>0.38680555555555557</v>
      </c>
      <c r="W1487" s="83">
        <v>0.52777777777777779</v>
      </c>
      <c r="X1487" s="86">
        <f t="shared" si="105"/>
        <v>0.14097222222222222</v>
      </c>
    </row>
    <row r="1488" spans="1:24" x14ac:dyDescent="0.3">
      <c r="A1488" s="47" t="s">
        <v>12481</v>
      </c>
      <c r="B1488" s="68" t="s">
        <v>6627</v>
      </c>
      <c r="C1488" s="2" t="s">
        <v>1</v>
      </c>
      <c r="D1488" s="2">
        <v>51</v>
      </c>
      <c r="E1488" s="6">
        <v>25308</v>
      </c>
      <c r="F1488" s="7">
        <v>44183.558495370373</v>
      </c>
      <c r="G1488" s="69" t="s">
        <v>4</v>
      </c>
      <c r="H1488" s="68">
        <v>2641</v>
      </c>
      <c r="I1488" s="93">
        <f t="shared" si="106"/>
        <v>26.676767676767678</v>
      </c>
      <c r="J1488" s="93">
        <v>1.778</v>
      </c>
      <c r="K1488" s="69">
        <v>99</v>
      </c>
      <c r="L1488" s="68">
        <v>556</v>
      </c>
      <c r="M1488" s="93">
        <f t="shared" si="107"/>
        <v>5.6161616161616159</v>
      </c>
      <c r="N1488" s="93">
        <v>0.77900000000000003</v>
      </c>
      <c r="O1488" s="69">
        <v>99</v>
      </c>
      <c r="P1488" s="191">
        <f t="shared" si="108"/>
        <v>4.7500000000000009</v>
      </c>
      <c r="Q1488" s="77" t="s">
        <v>1357</v>
      </c>
      <c r="V1488" s="82">
        <v>0.44513888888888892</v>
      </c>
      <c r="W1488" s="83">
        <v>0.61527777777777781</v>
      </c>
      <c r="X1488" s="86">
        <f t="shared" si="105"/>
        <v>0.1701388888888889</v>
      </c>
    </row>
    <row r="1489" spans="1:24" x14ac:dyDescent="0.3">
      <c r="A1489" s="47" t="s">
        <v>12178</v>
      </c>
      <c r="B1489" s="68" t="s">
        <v>515</v>
      </c>
      <c r="C1489" s="2" t="s">
        <v>1</v>
      </c>
      <c r="D1489" s="2">
        <v>51</v>
      </c>
      <c r="E1489" s="6">
        <v>25287</v>
      </c>
      <c r="F1489" s="7">
        <v>44186.512858796297</v>
      </c>
      <c r="G1489" s="69" t="s">
        <v>4</v>
      </c>
      <c r="H1489" s="68">
        <v>2425</v>
      </c>
      <c r="I1489" s="93">
        <f t="shared" si="106"/>
        <v>24.25</v>
      </c>
      <c r="J1489" s="93">
        <v>1.7490000000000001</v>
      </c>
      <c r="K1489" s="69">
        <v>100</v>
      </c>
      <c r="L1489" s="68">
        <v>727</v>
      </c>
      <c r="M1489" s="93">
        <f t="shared" si="107"/>
        <v>7.27</v>
      </c>
      <c r="N1489" s="93">
        <v>1.0529999999999999</v>
      </c>
      <c r="O1489" s="69">
        <v>100</v>
      </c>
      <c r="P1489" s="191">
        <f t="shared" si="108"/>
        <v>3.3356258596973869</v>
      </c>
      <c r="Q1489" s="77" t="s">
        <v>1357</v>
      </c>
      <c r="V1489" s="82">
        <v>0.3743055555555555</v>
      </c>
      <c r="W1489" s="83">
        <v>0.51874999999999993</v>
      </c>
      <c r="X1489" s="86">
        <f t="shared" si="105"/>
        <v>0.14444444444444443</v>
      </c>
    </row>
    <row r="1490" spans="1:24" x14ac:dyDescent="0.3">
      <c r="A1490" s="47" t="s">
        <v>16964</v>
      </c>
      <c r="B1490" s="68" t="s">
        <v>6739</v>
      </c>
      <c r="C1490" s="2" t="s">
        <v>1</v>
      </c>
      <c r="D1490" s="2">
        <v>61</v>
      </c>
      <c r="E1490" s="6">
        <v>21683</v>
      </c>
      <c r="F1490" s="7">
        <v>44186.524502314816</v>
      </c>
      <c r="G1490" s="69" t="s">
        <v>4</v>
      </c>
      <c r="H1490" s="68">
        <v>2183</v>
      </c>
      <c r="I1490" s="93">
        <f t="shared" si="106"/>
        <v>22.050505050505052</v>
      </c>
      <c r="J1490" s="93">
        <v>1.373</v>
      </c>
      <c r="K1490" s="69">
        <v>99</v>
      </c>
      <c r="L1490" s="68">
        <v>776</v>
      </c>
      <c r="M1490" s="93">
        <f t="shared" si="107"/>
        <v>7.8383838383838382</v>
      </c>
      <c r="N1490" s="93">
        <v>1.1839999999999999</v>
      </c>
      <c r="O1490" s="69">
        <v>99</v>
      </c>
      <c r="P1490" s="191">
        <f t="shared" si="108"/>
        <v>2.8131443298969074</v>
      </c>
      <c r="Q1490" s="77" t="s">
        <v>1357</v>
      </c>
      <c r="V1490" s="82">
        <v>0.38750000000000001</v>
      </c>
      <c r="W1490" s="83">
        <v>0.53472222222222221</v>
      </c>
      <c r="X1490" s="86">
        <f t="shared" si="105"/>
        <v>0.1472222222222222</v>
      </c>
    </row>
    <row r="1491" spans="1:24" x14ac:dyDescent="0.3">
      <c r="A1491" s="47" t="s">
        <v>12239</v>
      </c>
      <c r="B1491" s="68" t="s">
        <v>6482</v>
      </c>
      <c r="C1491" s="2" t="s">
        <v>1</v>
      </c>
      <c r="D1491" s="2">
        <v>63</v>
      </c>
      <c r="E1491" s="6">
        <v>21058</v>
      </c>
      <c r="F1491" s="7">
        <v>44186.576493055552</v>
      </c>
      <c r="G1491" s="69" t="s">
        <v>4</v>
      </c>
      <c r="H1491" s="68">
        <v>3664</v>
      </c>
      <c r="I1491" s="93">
        <f t="shared" si="106"/>
        <v>37.01010101010101</v>
      </c>
      <c r="J1491" s="93">
        <v>3.0190000000000001</v>
      </c>
      <c r="K1491" s="69">
        <v>99</v>
      </c>
      <c r="L1491" s="68">
        <v>740</v>
      </c>
      <c r="M1491" s="93">
        <f t="shared" si="107"/>
        <v>7.4747474747474749</v>
      </c>
      <c r="N1491" s="93">
        <v>0.88500000000000001</v>
      </c>
      <c r="O1491" s="69">
        <v>99</v>
      </c>
      <c r="P1491" s="191">
        <f t="shared" si="108"/>
        <v>4.9513513513513514</v>
      </c>
      <c r="Q1491" s="77" t="s">
        <v>1357</v>
      </c>
      <c r="V1491" s="82">
        <v>0.44444444444444442</v>
      </c>
      <c r="W1491" s="83">
        <v>0.58333333333333337</v>
      </c>
      <c r="X1491" s="86">
        <f t="shared" si="105"/>
        <v>0.13888888888888895</v>
      </c>
    </row>
    <row r="1492" spans="1:24" x14ac:dyDescent="0.3">
      <c r="A1492" s="47" t="s">
        <v>16965</v>
      </c>
      <c r="B1492" s="68" t="s">
        <v>404</v>
      </c>
      <c r="C1492" s="2" t="s">
        <v>1</v>
      </c>
      <c r="D1492" s="2">
        <v>58</v>
      </c>
      <c r="E1492" s="6">
        <v>22748</v>
      </c>
      <c r="F1492" s="7">
        <v>44186.587905092594</v>
      </c>
      <c r="G1492" s="69" t="s">
        <v>4</v>
      </c>
      <c r="H1492" s="68">
        <v>3503</v>
      </c>
      <c r="I1492" s="93">
        <f t="shared" si="106"/>
        <v>35.383838383838381</v>
      </c>
      <c r="J1492" s="93">
        <v>3.1579999999999999</v>
      </c>
      <c r="K1492" s="69">
        <v>99</v>
      </c>
      <c r="L1492" s="68">
        <v>647</v>
      </c>
      <c r="M1492" s="93">
        <f t="shared" si="107"/>
        <v>6.5353535353535355</v>
      </c>
      <c r="N1492" s="93">
        <v>0.86099999999999999</v>
      </c>
      <c r="O1492" s="69">
        <v>99</v>
      </c>
      <c r="P1492" s="191">
        <f t="shared" si="108"/>
        <v>5.4142194744976813</v>
      </c>
      <c r="Q1492" s="77" t="s">
        <v>1357</v>
      </c>
      <c r="V1492" s="82">
        <v>0.47569444444444442</v>
      </c>
      <c r="W1492" s="83">
        <v>0.59930555555555554</v>
      </c>
      <c r="X1492" s="86">
        <f t="shared" si="105"/>
        <v>0.12361111111111112</v>
      </c>
    </row>
    <row r="1493" spans="1:24" x14ac:dyDescent="0.3">
      <c r="A1493" s="47" t="s">
        <v>13897</v>
      </c>
      <c r="B1493" s="68" t="s">
        <v>6962</v>
      </c>
      <c r="C1493" s="2" t="s">
        <v>1</v>
      </c>
      <c r="D1493" s="2">
        <v>61</v>
      </c>
      <c r="E1493" s="6">
        <v>21606</v>
      </c>
      <c r="F1493" s="7">
        <v>44187.507974537039</v>
      </c>
      <c r="G1493" s="69" t="s">
        <v>4</v>
      </c>
      <c r="H1493" s="68">
        <v>4133</v>
      </c>
      <c r="I1493" s="93">
        <f t="shared" si="106"/>
        <v>41.747474747474747</v>
      </c>
      <c r="J1493" s="93">
        <v>1.9810000000000001</v>
      </c>
      <c r="K1493" s="69">
        <v>99</v>
      </c>
      <c r="L1493" s="68">
        <v>537</v>
      </c>
      <c r="M1493" s="93">
        <f t="shared" si="107"/>
        <v>5.4242424242424239</v>
      </c>
      <c r="N1493" s="93">
        <v>0.92700000000000005</v>
      </c>
      <c r="O1493" s="69">
        <v>99</v>
      </c>
      <c r="P1493" s="191">
        <f t="shared" si="108"/>
        <v>7.6964618249534453</v>
      </c>
      <c r="Q1493" s="77" t="s">
        <v>1357</v>
      </c>
      <c r="V1493" s="82">
        <v>0.37777777777777777</v>
      </c>
      <c r="W1493" s="83">
        <v>0.51736111111111105</v>
      </c>
      <c r="X1493" s="86">
        <f t="shared" si="105"/>
        <v>0.13958333333333328</v>
      </c>
    </row>
    <row r="1494" spans="1:24" x14ac:dyDescent="0.3">
      <c r="A1494" s="47" t="s">
        <v>12112</v>
      </c>
      <c r="B1494" s="68" t="s">
        <v>632</v>
      </c>
      <c r="C1494" s="2" t="s">
        <v>1</v>
      </c>
      <c r="D1494" s="2">
        <v>41</v>
      </c>
      <c r="E1494" s="6">
        <v>29052</v>
      </c>
      <c r="F1494" s="7">
        <v>44187.567557870374</v>
      </c>
      <c r="G1494" s="69" t="s">
        <v>4</v>
      </c>
      <c r="H1494" s="68">
        <v>2417</v>
      </c>
      <c r="I1494" s="93">
        <f t="shared" si="106"/>
        <v>24.17</v>
      </c>
      <c r="J1494" s="93">
        <v>1.7929999999999999</v>
      </c>
      <c r="K1494" s="69">
        <v>100</v>
      </c>
      <c r="L1494" s="68">
        <v>581</v>
      </c>
      <c r="M1494" s="93">
        <f t="shared" si="107"/>
        <v>5.81</v>
      </c>
      <c r="N1494" s="93">
        <v>0.59799999999999998</v>
      </c>
      <c r="O1494" s="69">
        <v>100</v>
      </c>
      <c r="P1494" s="191">
        <f t="shared" si="108"/>
        <v>4.1600688468158351</v>
      </c>
      <c r="Q1494" s="77" t="s">
        <v>1357</v>
      </c>
      <c r="V1494" s="82">
        <v>0.4284722222222222</v>
      </c>
      <c r="W1494" s="83">
        <v>0.58402777777777781</v>
      </c>
      <c r="X1494" s="86">
        <f t="shared" si="105"/>
        <v>0.15555555555555561</v>
      </c>
    </row>
    <row r="1495" spans="1:24" x14ac:dyDescent="0.3">
      <c r="A1495" s="47" t="s">
        <v>16966</v>
      </c>
      <c r="B1495" s="68" t="s">
        <v>79</v>
      </c>
      <c r="C1495" s="2" t="s">
        <v>1</v>
      </c>
      <c r="D1495" s="2">
        <v>45</v>
      </c>
      <c r="E1495" s="6">
        <v>27429</v>
      </c>
      <c r="F1495" s="7">
        <v>44187.587800925925</v>
      </c>
      <c r="G1495" s="69" t="s">
        <v>4</v>
      </c>
      <c r="H1495" s="68">
        <v>2345</v>
      </c>
      <c r="I1495" s="93">
        <f t="shared" si="106"/>
        <v>23.686868686868689</v>
      </c>
      <c r="J1495" s="93">
        <v>1.8879999999999999</v>
      </c>
      <c r="K1495" s="69">
        <v>99</v>
      </c>
      <c r="L1495" s="68">
        <v>578</v>
      </c>
      <c r="M1495" s="93">
        <f t="shared" si="107"/>
        <v>5.8383838383838382</v>
      </c>
      <c r="N1495" s="93">
        <v>0.86599999999999999</v>
      </c>
      <c r="O1495" s="69">
        <v>99</v>
      </c>
      <c r="P1495" s="191">
        <f t="shared" si="108"/>
        <v>4.0570934256055367</v>
      </c>
      <c r="Q1495" s="77" t="s">
        <v>1357</v>
      </c>
      <c r="V1495" s="82">
        <v>0.43888888888888888</v>
      </c>
      <c r="W1495" s="83">
        <v>0.59097222222222223</v>
      </c>
      <c r="X1495" s="86">
        <f t="shared" si="105"/>
        <v>0.15208333333333335</v>
      </c>
    </row>
    <row r="1496" spans="1:24" x14ac:dyDescent="0.3">
      <c r="A1496" s="47" t="s">
        <v>11881</v>
      </c>
      <c r="B1496" s="68" t="s">
        <v>11882</v>
      </c>
      <c r="C1496" s="2" t="s">
        <v>1</v>
      </c>
      <c r="D1496" s="2">
        <v>39</v>
      </c>
      <c r="E1496" s="6">
        <v>29610</v>
      </c>
      <c r="F1496" s="7">
        <v>44188.50880787037</v>
      </c>
      <c r="G1496" s="69" t="s">
        <v>4</v>
      </c>
      <c r="H1496" s="68">
        <v>1775</v>
      </c>
      <c r="I1496" s="93">
        <f t="shared" si="106"/>
        <v>17.929292929292931</v>
      </c>
      <c r="J1496" s="93">
        <v>1.869</v>
      </c>
      <c r="K1496" s="69">
        <v>99</v>
      </c>
      <c r="L1496" s="68">
        <v>666</v>
      </c>
      <c r="M1496" s="93">
        <f t="shared" si="107"/>
        <v>6.7272727272727275</v>
      </c>
      <c r="N1496" s="93">
        <v>0.92400000000000004</v>
      </c>
      <c r="O1496" s="69">
        <v>99</v>
      </c>
      <c r="P1496" s="191">
        <f t="shared" si="108"/>
        <v>2.6651651651651651</v>
      </c>
      <c r="Q1496" s="77" t="s">
        <v>1357</v>
      </c>
      <c r="V1496" s="82">
        <v>0.36944444444444446</v>
      </c>
      <c r="W1496" s="83">
        <v>0.51736111111111105</v>
      </c>
      <c r="X1496" s="86">
        <f t="shared" si="105"/>
        <v>0.14791666666666659</v>
      </c>
    </row>
    <row r="1497" spans="1:24" x14ac:dyDescent="0.3">
      <c r="A1497" s="47" t="s">
        <v>16967</v>
      </c>
      <c r="B1497" s="68" t="s">
        <v>16968</v>
      </c>
      <c r="C1497" s="2" t="s">
        <v>6</v>
      </c>
      <c r="D1497" s="2">
        <v>33</v>
      </c>
      <c r="E1497" s="6">
        <v>32127</v>
      </c>
      <c r="F1497" s="7">
        <v>44188.590682870374</v>
      </c>
      <c r="G1497" s="69" t="s">
        <v>4</v>
      </c>
      <c r="H1497" s="68">
        <v>877</v>
      </c>
      <c r="I1497" s="93">
        <f t="shared" si="106"/>
        <v>8.77</v>
      </c>
      <c r="J1497" s="93">
        <v>0.73699999999999999</v>
      </c>
      <c r="K1497" s="69">
        <v>100</v>
      </c>
      <c r="L1497" s="68">
        <v>469</v>
      </c>
      <c r="M1497" s="93">
        <f t="shared" si="107"/>
        <v>4.6900000000000004</v>
      </c>
      <c r="N1497" s="93">
        <v>0.70599999999999996</v>
      </c>
      <c r="O1497" s="69">
        <v>100</v>
      </c>
      <c r="P1497" s="191">
        <f t="shared" si="108"/>
        <v>1.8699360341151383</v>
      </c>
      <c r="Q1497" s="77" t="s">
        <v>1357</v>
      </c>
      <c r="V1497" s="82">
        <v>0.4381944444444445</v>
      </c>
      <c r="W1497" s="83">
        <v>0.59444444444444444</v>
      </c>
      <c r="X1497" s="86">
        <f t="shared" si="105"/>
        <v>0.15624999999999994</v>
      </c>
    </row>
    <row r="1498" spans="1:24" x14ac:dyDescent="0.3">
      <c r="A1498" s="47" t="s">
        <v>16969</v>
      </c>
      <c r="B1498" s="68" t="s">
        <v>5617</v>
      </c>
      <c r="C1498" s="2" t="s">
        <v>1</v>
      </c>
      <c r="D1498" s="2">
        <v>64</v>
      </c>
      <c r="E1498" s="6">
        <v>20491</v>
      </c>
      <c r="F1498" s="7">
        <v>44188.603865740741</v>
      </c>
      <c r="G1498" s="69" t="s">
        <v>4</v>
      </c>
      <c r="H1498" s="68">
        <v>2753</v>
      </c>
      <c r="I1498" s="93">
        <f t="shared" si="106"/>
        <v>27.80808080808081</v>
      </c>
      <c r="J1498" s="93">
        <v>1.6879999999999999</v>
      </c>
      <c r="K1498" s="69">
        <v>99</v>
      </c>
      <c r="L1498" s="68">
        <v>890</v>
      </c>
      <c r="M1498" s="93">
        <f t="shared" si="107"/>
        <v>8.9898989898989896</v>
      </c>
      <c r="N1498" s="93">
        <v>1.3440000000000001</v>
      </c>
      <c r="O1498" s="69">
        <v>99</v>
      </c>
      <c r="P1498" s="191">
        <f t="shared" si="108"/>
        <v>3.0932584269662926</v>
      </c>
      <c r="Q1498" s="77" t="s">
        <v>1357</v>
      </c>
      <c r="V1498" s="82">
        <v>0.4680555555555555</v>
      </c>
      <c r="W1498" s="83">
        <v>0.61527777777777781</v>
      </c>
      <c r="X1498" s="86">
        <f t="shared" si="105"/>
        <v>0.14722222222222231</v>
      </c>
    </row>
    <row r="1499" spans="1:24" x14ac:dyDescent="0.3">
      <c r="A1499" s="47" t="s">
        <v>12499</v>
      </c>
      <c r="B1499" s="68" t="s">
        <v>12500</v>
      </c>
      <c r="C1499" s="2" t="s">
        <v>713</v>
      </c>
      <c r="D1499" s="2">
        <v>44</v>
      </c>
      <c r="E1499" s="6">
        <v>27959</v>
      </c>
      <c r="F1499" s="7">
        <v>44189.516504629632</v>
      </c>
      <c r="G1499" s="69" t="s">
        <v>4</v>
      </c>
      <c r="H1499" s="68">
        <v>3497</v>
      </c>
      <c r="I1499" s="93">
        <f t="shared" si="106"/>
        <v>34.97</v>
      </c>
      <c r="J1499" s="93">
        <v>2.3460000000000001</v>
      </c>
      <c r="K1499" s="69">
        <v>100</v>
      </c>
      <c r="L1499" s="68">
        <v>617</v>
      </c>
      <c r="M1499" s="93">
        <f t="shared" si="107"/>
        <v>6.17</v>
      </c>
      <c r="N1499" s="93">
        <v>0.753</v>
      </c>
      <c r="O1499" s="69">
        <v>100</v>
      </c>
      <c r="P1499" s="191">
        <f t="shared" si="108"/>
        <v>5.6677471636952994</v>
      </c>
      <c r="Q1499" s="77" t="s">
        <v>1357</v>
      </c>
      <c r="V1499" s="82">
        <v>0.375</v>
      </c>
      <c r="W1499" s="83">
        <v>0.52013888888888882</v>
      </c>
      <c r="X1499" s="86">
        <f t="shared" si="105"/>
        <v>0.14513888888888882</v>
      </c>
    </row>
    <row r="1500" spans="1:24" x14ac:dyDescent="0.3">
      <c r="A1500" s="47" t="s">
        <v>12866</v>
      </c>
      <c r="B1500" s="68" t="s">
        <v>224</v>
      </c>
      <c r="C1500" s="2" t="s">
        <v>1</v>
      </c>
      <c r="D1500" s="2">
        <v>58</v>
      </c>
      <c r="E1500" s="6">
        <v>22998</v>
      </c>
      <c r="F1500" s="7">
        <v>44189.548020833332</v>
      </c>
      <c r="G1500" s="69" t="s">
        <v>4</v>
      </c>
      <c r="H1500" s="68">
        <v>2944</v>
      </c>
      <c r="I1500" s="93">
        <f t="shared" si="106"/>
        <v>29.44</v>
      </c>
      <c r="J1500" s="93">
        <v>2.786</v>
      </c>
      <c r="K1500" s="69">
        <v>100</v>
      </c>
      <c r="L1500" s="68">
        <v>525</v>
      </c>
      <c r="M1500" s="93">
        <f t="shared" si="107"/>
        <v>5.25</v>
      </c>
      <c r="N1500" s="93">
        <v>0.90300000000000002</v>
      </c>
      <c r="O1500" s="69">
        <v>100</v>
      </c>
      <c r="P1500" s="191">
        <f t="shared" si="108"/>
        <v>5.6076190476190479</v>
      </c>
      <c r="Q1500" s="77" t="s">
        <v>1357</v>
      </c>
      <c r="V1500" s="82">
        <v>0.41250000000000003</v>
      </c>
      <c r="W1500" s="83">
        <v>0.55486111111111114</v>
      </c>
      <c r="X1500" s="86">
        <f t="shared" si="105"/>
        <v>0.1423611111111111</v>
      </c>
    </row>
    <row r="1501" spans="1:24" x14ac:dyDescent="0.3">
      <c r="A1501" s="47" t="s">
        <v>12877</v>
      </c>
      <c r="B1501" s="68" t="s">
        <v>5904</v>
      </c>
      <c r="C1501" s="2" t="s">
        <v>1</v>
      </c>
      <c r="D1501" s="2">
        <v>43</v>
      </c>
      <c r="E1501" s="6">
        <v>28164</v>
      </c>
      <c r="F1501" s="7">
        <v>44189.556342592594</v>
      </c>
      <c r="G1501" s="69" t="s">
        <v>4</v>
      </c>
      <c r="H1501" s="68">
        <v>2481</v>
      </c>
      <c r="I1501" s="93">
        <f t="shared" si="106"/>
        <v>25.060606060606062</v>
      </c>
      <c r="J1501" s="93">
        <v>1.236</v>
      </c>
      <c r="K1501" s="69">
        <v>99</v>
      </c>
      <c r="L1501" s="68">
        <v>466</v>
      </c>
      <c r="M1501" s="93">
        <f t="shared" si="107"/>
        <v>4.7070707070707067</v>
      </c>
      <c r="N1501" s="93">
        <v>0.71799999999999997</v>
      </c>
      <c r="O1501" s="69">
        <v>99</v>
      </c>
      <c r="P1501" s="191">
        <f t="shared" si="108"/>
        <v>5.3240343347639492</v>
      </c>
      <c r="Q1501" s="77" t="s">
        <v>1357</v>
      </c>
      <c r="V1501" s="82">
        <v>0.43055555555555558</v>
      </c>
      <c r="W1501" s="83">
        <v>0.57500000000000007</v>
      </c>
      <c r="X1501" s="86">
        <f t="shared" si="105"/>
        <v>0.14444444444444449</v>
      </c>
    </row>
    <row r="1502" spans="1:24" x14ac:dyDescent="0.3">
      <c r="A1502" s="47" t="s">
        <v>16970</v>
      </c>
      <c r="B1502" s="68" t="s">
        <v>16971</v>
      </c>
      <c r="C1502" s="2" t="s">
        <v>6</v>
      </c>
      <c r="D1502" s="2">
        <v>77</v>
      </c>
      <c r="E1502" s="6">
        <v>15771</v>
      </c>
      <c r="F1502" s="7">
        <v>44189.575740740744</v>
      </c>
      <c r="G1502" s="69" t="s">
        <v>4</v>
      </c>
      <c r="H1502" s="68">
        <v>3419</v>
      </c>
      <c r="I1502" s="93">
        <f t="shared" si="106"/>
        <v>34.535353535353536</v>
      </c>
      <c r="J1502" s="93">
        <v>2.0569999999999999</v>
      </c>
      <c r="K1502" s="69">
        <v>99</v>
      </c>
      <c r="L1502" s="68">
        <v>1031</v>
      </c>
      <c r="M1502" s="93">
        <f t="shared" si="107"/>
        <v>10.414141414141413</v>
      </c>
      <c r="N1502" s="93">
        <v>1.895</v>
      </c>
      <c r="O1502" s="69">
        <v>99</v>
      </c>
      <c r="P1502" s="191">
        <f t="shared" si="108"/>
        <v>3.3161978661493698</v>
      </c>
      <c r="Q1502" s="77" t="s">
        <v>1357</v>
      </c>
      <c r="V1502" s="82">
        <v>0.44444444444444442</v>
      </c>
      <c r="W1502" s="83">
        <v>0.58680555555555558</v>
      </c>
      <c r="X1502" s="86">
        <f t="shared" si="105"/>
        <v>0.14236111111111116</v>
      </c>
    </row>
    <row r="1503" spans="1:24" x14ac:dyDescent="0.3">
      <c r="A1503" s="47" t="s">
        <v>12278</v>
      </c>
      <c r="B1503" s="68" t="s">
        <v>12279</v>
      </c>
      <c r="C1503" s="2" t="s">
        <v>1</v>
      </c>
      <c r="D1503" s="2">
        <v>38</v>
      </c>
      <c r="E1503" s="6">
        <v>29950</v>
      </c>
      <c r="F1503" s="7">
        <v>44189.588171296295</v>
      </c>
      <c r="G1503" s="69" t="s">
        <v>4</v>
      </c>
      <c r="H1503" s="68">
        <v>2103</v>
      </c>
      <c r="I1503" s="93">
        <f t="shared" si="106"/>
        <v>21.03</v>
      </c>
      <c r="J1503" s="93">
        <v>1.4730000000000001</v>
      </c>
      <c r="K1503" s="69">
        <v>100</v>
      </c>
      <c r="L1503" s="68">
        <v>454</v>
      </c>
      <c r="M1503" s="93">
        <f t="shared" si="107"/>
        <v>4.54</v>
      </c>
      <c r="N1503" s="93">
        <v>0.75800000000000001</v>
      </c>
      <c r="O1503" s="69">
        <v>100</v>
      </c>
      <c r="P1503" s="191">
        <f t="shared" si="108"/>
        <v>4.6321585903083706</v>
      </c>
      <c r="Q1503" s="77" t="s">
        <v>1357</v>
      </c>
      <c r="V1503" s="82">
        <v>0.45</v>
      </c>
      <c r="W1503" s="83">
        <v>0.60416666666666663</v>
      </c>
      <c r="X1503" s="86">
        <f t="shared" si="105"/>
        <v>0.15416666666666662</v>
      </c>
    </row>
    <row r="1504" spans="1:24" x14ac:dyDescent="0.3">
      <c r="A1504" s="47" t="s">
        <v>14086</v>
      </c>
      <c r="B1504" s="68" t="s">
        <v>9105</v>
      </c>
      <c r="C1504" s="2" t="s">
        <v>1</v>
      </c>
      <c r="D1504" s="2">
        <v>46</v>
      </c>
      <c r="E1504" s="6">
        <v>27123</v>
      </c>
      <c r="F1504" s="7">
        <v>44193.51158564815</v>
      </c>
      <c r="G1504" s="69" t="s">
        <v>4</v>
      </c>
      <c r="H1504" s="68">
        <v>2085</v>
      </c>
      <c r="I1504" s="93">
        <f t="shared" si="106"/>
        <v>21.060606060606062</v>
      </c>
      <c r="J1504" s="93">
        <v>1.0669999999999999</v>
      </c>
      <c r="K1504" s="69">
        <v>99</v>
      </c>
      <c r="L1504" s="68">
        <v>722</v>
      </c>
      <c r="M1504" s="93">
        <f t="shared" si="107"/>
        <v>7.2929292929292933</v>
      </c>
      <c r="N1504" s="93">
        <v>0.92900000000000005</v>
      </c>
      <c r="O1504" s="69">
        <v>99</v>
      </c>
      <c r="P1504" s="191">
        <f t="shared" si="108"/>
        <v>2.8878116343490308</v>
      </c>
      <c r="Q1504" s="77" t="s">
        <v>1357</v>
      </c>
      <c r="V1504" s="82">
        <v>0.37152777777777773</v>
      </c>
      <c r="W1504" s="83">
        <v>0.51736111111111105</v>
      </c>
      <c r="X1504" s="86">
        <f t="shared" si="105"/>
        <v>0.14583333333333331</v>
      </c>
    </row>
    <row r="1505" spans="1:24" x14ac:dyDescent="0.3">
      <c r="A1505" s="47" t="s">
        <v>12611</v>
      </c>
      <c r="B1505" s="68" t="s">
        <v>7570</v>
      </c>
      <c r="C1505" s="2" t="s">
        <v>1</v>
      </c>
      <c r="D1505" s="2">
        <v>58</v>
      </c>
      <c r="E1505" s="6">
        <v>22695</v>
      </c>
      <c r="F1505" s="7">
        <v>44193.648252314815</v>
      </c>
      <c r="G1505" s="69" t="s">
        <v>4</v>
      </c>
      <c r="H1505" s="68">
        <v>3375</v>
      </c>
      <c r="I1505" s="93">
        <f t="shared" si="106"/>
        <v>33.75</v>
      </c>
      <c r="J1505" s="93">
        <v>3.7509999999999999</v>
      </c>
      <c r="K1505" s="69">
        <v>100</v>
      </c>
      <c r="L1505" s="68">
        <v>519</v>
      </c>
      <c r="M1505" s="93">
        <f t="shared" si="107"/>
        <v>5.19</v>
      </c>
      <c r="N1505" s="93">
        <v>0.98199999999999998</v>
      </c>
      <c r="O1505" s="69">
        <v>100</v>
      </c>
      <c r="P1505" s="191">
        <f t="shared" si="108"/>
        <v>6.5028901734104041</v>
      </c>
      <c r="Q1505" s="77" t="s">
        <v>1357</v>
      </c>
      <c r="V1505" s="82">
        <v>0.48958333333333331</v>
      </c>
      <c r="W1505" s="83">
        <v>0.65625</v>
      </c>
      <c r="X1505" s="86">
        <f t="shared" si="105"/>
        <v>0.16666666666666669</v>
      </c>
    </row>
    <row r="1506" spans="1:24" x14ac:dyDescent="0.3">
      <c r="A1506" s="47" t="s">
        <v>16972</v>
      </c>
      <c r="B1506" s="68" t="s">
        <v>16973</v>
      </c>
      <c r="C1506" s="2" t="s">
        <v>6</v>
      </c>
      <c r="D1506" s="2">
        <v>52</v>
      </c>
      <c r="E1506" s="6">
        <v>24873</v>
      </c>
      <c r="F1506" s="7">
        <v>44193.663240740738</v>
      </c>
      <c r="G1506" s="69" t="s">
        <v>4</v>
      </c>
      <c r="H1506" s="68">
        <v>967</v>
      </c>
      <c r="I1506" s="93">
        <f t="shared" si="106"/>
        <v>9.67</v>
      </c>
      <c r="J1506" s="93">
        <v>0.86499999999999999</v>
      </c>
      <c r="K1506" s="69">
        <v>100</v>
      </c>
      <c r="L1506" s="68">
        <v>353</v>
      </c>
      <c r="M1506" s="93">
        <f t="shared" si="107"/>
        <v>3.53</v>
      </c>
      <c r="N1506" s="93">
        <v>0.57699999999999996</v>
      </c>
      <c r="O1506" s="69">
        <v>100</v>
      </c>
      <c r="P1506" s="191">
        <f t="shared" si="108"/>
        <v>2.7393767705382439</v>
      </c>
      <c r="Q1506" s="77" t="s">
        <v>1357</v>
      </c>
      <c r="V1506" s="82">
        <v>0.50208333333333333</v>
      </c>
      <c r="W1506" s="83">
        <v>0.67361111111111116</v>
      </c>
      <c r="X1506" s="86">
        <f t="shared" si="105"/>
        <v>0.17152777777777783</v>
      </c>
    </row>
    <row r="1507" spans="1:24" x14ac:dyDescent="0.3">
      <c r="A1507" s="47" t="s">
        <v>16974</v>
      </c>
      <c r="B1507" s="68" t="s">
        <v>16975</v>
      </c>
      <c r="C1507" s="2" t="s">
        <v>1</v>
      </c>
      <c r="D1507" s="2">
        <v>54</v>
      </c>
      <c r="E1507" s="6">
        <v>24435</v>
      </c>
      <c r="F1507" s="7">
        <v>44193.69332175926</v>
      </c>
      <c r="G1507" s="69" t="s">
        <v>4</v>
      </c>
      <c r="H1507" s="68">
        <v>2131</v>
      </c>
      <c r="I1507" s="93">
        <f t="shared" si="106"/>
        <v>21.31</v>
      </c>
      <c r="J1507" s="93">
        <v>1.1339999999999999</v>
      </c>
      <c r="K1507" s="69">
        <v>100</v>
      </c>
      <c r="L1507" s="68">
        <v>580</v>
      </c>
      <c r="M1507" s="93">
        <f t="shared" si="107"/>
        <v>5.8</v>
      </c>
      <c r="N1507" s="93">
        <v>0.82899999999999996</v>
      </c>
      <c r="O1507" s="69">
        <v>100</v>
      </c>
      <c r="P1507" s="191">
        <f t="shared" si="108"/>
        <v>3.6741379310344828</v>
      </c>
      <c r="Q1507" s="77" t="s">
        <v>1357</v>
      </c>
      <c r="V1507" s="82">
        <v>0.53819444444444442</v>
      </c>
      <c r="W1507" s="83">
        <v>0.69791666666666663</v>
      </c>
      <c r="X1507" s="86">
        <f t="shared" si="105"/>
        <v>0.15972222222222221</v>
      </c>
    </row>
    <row r="1508" spans="1:24" x14ac:dyDescent="0.3">
      <c r="A1508" s="47" t="s">
        <v>16976</v>
      </c>
      <c r="B1508" s="68" t="s">
        <v>16977</v>
      </c>
      <c r="C1508" s="2" t="s">
        <v>1</v>
      </c>
      <c r="D1508" s="2">
        <v>52</v>
      </c>
      <c r="E1508" s="6">
        <v>25016</v>
      </c>
      <c r="F1508" s="7">
        <v>44193.700752314813</v>
      </c>
      <c r="G1508" s="69" t="s">
        <v>4</v>
      </c>
      <c r="H1508" s="68">
        <v>2552</v>
      </c>
      <c r="I1508" s="93">
        <f t="shared" si="106"/>
        <v>25.52</v>
      </c>
      <c r="J1508" s="93">
        <v>1.9410000000000001</v>
      </c>
      <c r="K1508" s="69">
        <v>100</v>
      </c>
      <c r="L1508" s="68">
        <v>417</v>
      </c>
      <c r="M1508" s="93">
        <f t="shared" si="107"/>
        <v>4.17</v>
      </c>
      <c r="N1508" s="93">
        <v>0.62</v>
      </c>
      <c r="O1508" s="69">
        <v>100</v>
      </c>
      <c r="P1508" s="191">
        <f t="shared" si="108"/>
        <v>6.1199040767386093</v>
      </c>
      <c r="Q1508" s="77" t="s">
        <v>1357</v>
      </c>
      <c r="V1508" s="82">
        <v>0.54375000000000007</v>
      </c>
      <c r="W1508" s="83">
        <v>0.71527777777777779</v>
      </c>
      <c r="X1508" s="86">
        <f t="shared" si="105"/>
        <v>0.17152777777777772</v>
      </c>
    </row>
    <row r="1509" spans="1:24" x14ac:dyDescent="0.3">
      <c r="A1509" s="47" t="s">
        <v>11803</v>
      </c>
      <c r="B1509" s="68" t="s">
        <v>11804</v>
      </c>
      <c r="C1509" s="2" t="s">
        <v>6</v>
      </c>
      <c r="D1509" s="2">
        <v>80</v>
      </c>
      <c r="E1509" s="6">
        <v>14672</v>
      </c>
      <c r="F1509" s="7">
        <v>44194.510231481479</v>
      </c>
      <c r="G1509" s="69" t="s">
        <v>4</v>
      </c>
      <c r="H1509" s="68">
        <v>2505</v>
      </c>
      <c r="I1509" s="93">
        <f t="shared" si="106"/>
        <v>25.303030303030305</v>
      </c>
      <c r="J1509" s="93">
        <v>1.843</v>
      </c>
      <c r="K1509" s="69">
        <v>99</v>
      </c>
      <c r="L1509" s="68">
        <v>1281</v>
      </c>
      <c r="M1509" s="93">
        <f t="shared" si="107"/>
        <v>12.939393939393939</v>
      </c>
      <c r="N1509" s="93">
        <v>1.6459999999999999</v>
      </c>
      <c r="O1509" s="69">
        <v>99</v>
      </c>
      <c r="P1509" s="191">
        <f t="shared" si="108"/>
        <v>1.9555035128805622</v>
      </c>
      <c r="Q1509" s="77" t="s">
        <v>1357</v>
      </c>
      <c r="V1509" s="82">
        <v>0.3840277777777778</v>
      </c>
      <c r="W1509" s="83">
        <v>0.51527777777777783</v>
      </c>
      <c r="X1509" s="86">
        <f t="shared" ref="X1509:X1528" si="109">W1509-V1509</f>
        <v>0.13125000000000003</v>
      </c>
    </row>
    <row r="1510" spans="1:24" x14ac:dyDescent="0.3">
      <c r="A1510" s="47" t="s">
        <v>16978</v>
      </c>
      <c r="B1510" s="68" t="s">
        <v>16979</v>
      </c>
      <c r="C1510" s="2" t="s">
        <v>6</v>
      </c>
      <c r="D1510" s="2">
        <v>38</v>
      </c>
      <c r="E1510" s="6">
        <v>30011</v>
      </c>
      <c r="F1510" s="7">
        <v>44194.557905092595</v>
      </c>
      <c r="G1510" s="69" t="s">
        <v>4</v>
      </c>
      <c r="H1510" s="68">
        <v>1511</v>
      </c>
      <c r="I1510" s="93">
        <f t="shared" si="106"/>
        <v>15.11</v>
      </c>
      <c r="J1510" s="93">
        <v>1.1180000000000001</v>
      </c>
      <c r="K1510" s="69">
        <v>100</v>
      </c>
      <c r="L1510" s="68">
        <v>509</v>
      </c>
      <c r="M1510" s="93">
        <f t="shared" si="107"/>
        <v>5.09</v>
      </c>
      <c r="N1510" s="93">
        <v>0.58799999999999997</v>
      </c>
      <c r="O1510" s="69">
        <v>100</v>
      </c>
      <c r="P1510" s="191">
        <f t="shared" si="108"/>
        <v>2.968565815324165</v>
      </c>
      <c r="Q1510" s="77" t="s">
        <v>1357</v>
      </c>
      <c r="V1510" s="82">
        <v>0.41875000000000001</v>
      </c>
      <c r="W1510" s="83">
        <v>0.57361111111111118</v>
      </c>
      <c r="X1510" s="86">
        <f t="shared" si="109"/>
        <v>0.15486111111111117</v>
      </c>
    </row>
    <row r="1511" spans="1:24" x14ac:dyDescent="0.3">
      <c r="A1511" s="47" t="s">
        <v>16980</v>
      </c>
      <c r="B1511" s="68" t="s">
        <v>1231</v>
      </c>
      <c r="C1511" s="2" t="s">
        <v>1</v>
      </c>
      <c r="D1511" s="2">
        <v>47</v>
      </c>
      <c r="E1511" s="6">
        <v>26709</v>
      </c>
      <c r="F1511" s="7">
        <v>44194.572604166664</v>
      </c>
      <c r="G1511" s="69" t="s">
        <v>4</v>
      </c>
      <c r="H1511" s="68">
        <v>3770</v>
      </c>
      <c r="I1511" s="93">
        <f t="shared" si="106"/>
        <v>37.700000000000003</v>
      </c>
      <c r="J1511" s="93">
        <v>5.08</v>
      </c>
      <c r="K1511" s="69">
        <v>100</v>
      </c>
      <c r="L1511" s="68">
        <v>503</v>
      </c>
      <c r="M1511" s="93">
        <f t="shared" si="107"/>
        <v>5.03</v>
      </c>
      <c r="N1511" s="93">
        <v>0.64300000000000002</v>
      </c>
      <c r="O1511" s="69">
        <v>100</v>
      </c>
      <c r="P1511" s="191">
        <f t="shared" si="108"/>
        <v>7.4950298210735591</v>
      </c>
      <c r="Q1511" s="77" t="s">
        <v>1357</v>
      </c>
      <c r="V1511" s="82">
        <v>0.42708333333333331</v>
      </c>
      <c r="W1511" s="83">
        <v>0.58750000000000002</v>
      </c>
      <c r="X1511" s="86">
        <f t="shared" si="109"/>
        <v>0.16041666666666671</v>
      </c>
    </row>
    <row r="1512" spans="1:24" x14ac:dyDescent="0.3">
      <c r="A1512" s="47" t="s">
        <v>13125</v>
      </c>
      <c r="B1512" s="68" t="s">
        <v>1395</v>
      </c>
      <c r="C1512" s="2" t="s">
        <v>1</v>
      </c>
      <c r="D1512" s="2">
        <v>49</v>
      </c>
      <c r="E1512" s="6">
        <v>26002</v>
      </c>
      <c r="F1512" s="7">
        <v>44194.597650462965</v>
      </c>
      <c r="G1512" s="69" t="s">
        <v>4</v>
      </c>
      <c r="H1512" s="68">
        <v>1815</v>
      </c>
      <c r="I1512" s="93">
        <f t="shared" si="106"/>
        <v>18.333333333333332</v>
      </c>
      <c r="J1512" s="93">
        <v>1.512</v>
      </c>
      <c r="K1512" s="69">
        <v>99</v>
      </c>
      <c r="L1512" s="68">
        <v>523</v>
      </c>
      <c r="M1512" s="93">
        <f t="shared" si="107"/>
        <v>5.2828282828282829</v>
      </c>
      <c r="N1512" s="93">
        <v>0.64</v>
      </c>
      <c r="O1512" s="69">
        <v>99</v>
      </c>
      <c r="P1512" s="191">
        <f t="shared" si="108"/>
        <v>3.4703632887189291</v>
      </c>
      <c r="Q1512" s="77" t="s">
        <v>1357</v>
      </c>
      <c r="V1512" s="82">
        <v>0.46736111111111112</v>
      </c>
      <c r="W1512" s="83">
        <v>0.60138888888888886</v>
      </c>
      <c r="X1512" s="86">
        <f t="shared" si="109"/>
        <v>0.13402777777777775</v>
      </c>
    </row>
    <row r="1513" spans="1:24" x14ac:dyDescent="0.3">
      <c r="A1513" s="47" t="s">
        <v>12029</v>
      </c>
      <c r="B1513" s="68" t="s">
        <v>5721</v>
      </c>
      <c r="C1513" s="2" t="s">
        <v>1</v>
      </c>
      <c r="D1513" s="2">
        <v>49</v>
      </c>
      <c r="E1513" s="6">
        <v>26226</v>
      </c>
      <c r="F1513" s="7">
        <v>44194.638460648152</v>
      </c>
      <c r="G1513" s="69" t="s">
        <v>4</v>
      </c>
      <c r="H1513" s="68">
        <v>2254</v>
      </c>
      <c r="I1513" s="93">
        <f t="shared" si="106"/>
        <v>22.767676767676768</v>
      </c>
      <c r="J1513" s="93">
        <v>2.649</v>
      </c>
      <c r="K1513" s="69">
        <v>99</v>
      </c>
      <c r="L1513" s="68">
        <v>312</v>
      </c>
      <c r="M1513" s="93">
        <f t="shared" si="107"/>
        <v>3.1515151515151514</v>
      </c>
      <c r="N1513" s="93">
        <v>0.629</v>
      </c>
      <c r="O1513" s="69">
        <v>99</v>
      </c>
      <c r="P1513" s="191">
        <f t="shared" si="108"/>
        <v>7.2243589743589745</v>
      </c>
      <c r="Q1513" s="77" t="s">
        <v>1357</v>
      </c>
      <c r="V1513" s="82">
        <v>0.48402777777777778</v>
      </c>
      <c r="W1513" s="83">
        <v>0.64930555555555558</v>
      </c>
      <c r="X1513" s="86">
        <f t="shared" si="109"/>
        <v>0.1652777777777778</v>
      </c>
    </row>
    <row r="1514" spans="1:24" x14ac:dyDescent="0.3">
      <c r="A1514" s="47" t="s">
        <v>12938</v>
      </c>
      <c r="B1514" s="68" t="s">
        <v>7474</v>
      </c>
      <c r="C1514" s="2" t="s">
        <v>1</v>
      </c>
      <c r="D1514" s="2">
        <v>57</v>
      </c>
      <c r="E1514" s="6">
        <v>23221</v>
      </c>
      <c r="F1514" s="7">
        <v>44194.652002314811</v>
      </c>
      <c r="G1514" s="69" t="s">
        <v>4</v>
      </c>
      <c r="H1514" s="68">
        <v>2051</v>
      </c>
      <c r="I1514" s="93">
        <f t="shared" si="106"/>
        <v>20.51</v>
      </c>
      <c r="J1514" s="93">
        <v>1.806</v>
      </c>
      <c r="K1514" s="69">
        <v>100</v>
      </c>
      <c r="L1514" s="68">
        <v>350</v>
      </c>
      <c r="M1514" s="93">
        <f t="shared" si="107"/>
        <v>3.5</v>
      </c>
      <c r="N1514" s="93">
        <v>0.73199999999999998</v>
      </c>
      <c r="O1514" s="69">
        <v>100</v>
      </c>
      <c r="P1514" s="191">
        <f t="shared" si="108"/>
        <v>5.86</v>
      </c>
      <c r="Q1514" s="77" t="s">
        <v>1357</v>
      </c>
      <c r="V1514" s="82">
        <v>0.49722222222222223</v>
      </c>
      <c r="W1514" s="83">
        <v>0.65972222222222221</v>
      </c>
      <c r="X1514" s="86">
        <f t="shared" si="109"/>
        <v>0.16249999999999998</v>
      </c>
    </row>
    <row r="1515" spans="1:24" x14ac:dyDescent="0.3">
      <c r="A1515" s="47" t="s">
        <v>16981</v>
      </c>
      <c r="B1515" s="68" t="s">
        <v>16982</v>
      </c>
      <c r="C1515" s="2" t="s">
        <v>6</v>
      </c>
      <c r="D1515" s="2">
        <v>77</v>
      </c>
      <c r="E1515" s="6">
        <v>15783</v>
      </c>
      <c r="F1515" s="7">
        <v>44195.403101851851</v>
      </c>
      <c r="G1515" s="69" t="s">
        <v>71</v>
      </c>
      <c r="H1515" s="68">
        <v>1449</v>
      </c>
      <c r="I1515" s="93">
        <f t="shared" si="106"/>
        <v>14.636363636363637</v>
      </c>
      <c r="J1515" s="93">
        <v>0.59699999999999998</v>
      </c>
      <c r="K1515" s="69">
        <v>99</v>
      </c>
      <c r="L1515" s="68">
        <v>667</v>
      </c>
      <c r="M1515" s="93">
        <f t="shared" si="107"/>
        <v>6.737373737373737</v>
      </c>
      <c r="N1515" s="93">
        <v>0.63200000000000001</v>
      </c>
      <c r="O1515" s="220">
        <v>99</v>
      </c>
      <c r="P1515" s="191">
        <f t="shared" si="108"/>
        <v>2.1724137931034484</v>
      </c>
      <c r="Q1515" s="77" t="s">
        <v>1357</v>
      </c>
      <c r="V1515" s="82">
        <v>0.39583333333333331</v>
      </c>
      <c r="W1515" s="83">
        <v>0.56319444444444444</v>
      </c>
      <c r="X1515" s="86">
        <f t="shared" si="109"/>
        <v>0.16736111111111113</v>
      </c>
    </row>
    <row r="1516" spans="1:24" x14ac:dyDescent="0.3">
      <c r="A1516" s="47" t="s">
        <v>3598</v>
      </c>
      <c r="B1516" s="68" t="s">
        <v>232</v>
      </c>
      <c r="C1516" s="2" t="s">
        <v>1</v>
      </c>
      <c r="D1516" s="2">
        <v>47</v>
      </c>
      <c r="E1516" s="6">
        <v>26910</v>
      </c>
      <c r="F1516" s="7">
        <v>44195.416504629633</v>
      </c>
      <c r="G1516" s="69" t="s">
        <v>4</v>
      </c>
      <c r="H1516" s="68">
        <v>2139</v>
      </c>
      <c r="I1516" s="93">
        <f t="shared" si="106"/>
        <v>21.606060606060606</v>
      </c>
      <c r="J1516" s="93">
        <v>1.8120000000000001</v>
      </c>
      <c r="K1516" s="69">
        <v>99</v>
      </c>
      <c r="L1516" s="68">
        <v>579</v>
      </c>
      <c r="M1516" s="93">
        <f t="shared" si="107"/>
        <v>5.8484848484848486</v>
      </c>
      <c r="N1516" s="93">
        <v>1.0629999999999999</v>
      </c>
      <c r="O1516" s="69">
        <v>99</v>
      </c>
      <c r="P1516" s="191">
        <f t="shared" si="108"/>
        <v>3.6943005181347148</v>
      </c>
      <c r="Q1516" s="77" t="s">
        <v>1357</v>
      </c>
      <c r="V1516" s="82">
        <v>0.37083333333333335</v>
      </c>
      <c r="W1516" s="83">
        <v>0.51458333333333328</v>
      </c>
      <c r="X1516" s="86">
        <f t="shared" si="109"/>
        <v>0.14374999999999993</v>
      </c>
    </row>
    <row r="1517" spans="1:24" x14ac:dyDescent="0.3">
      <c r="A1517" s="47" t="s">
        <v>12134</v>
      </c>
      <c r="B1517" s="68" t="s">
        <v>5465</v>
      </c>
      <c r="C1517" s="2" t="s">
        <v>1</v>
      </c>
      <c r="D1517" s="2">
        <v>48</v>
      </c>
      <c r="E1517" s="6">
        <v>26424</v>
      </c>
      <c r="F1517" s="7">
        <v>44195.584178240744</v>
      </c>
      <c r="G1517" s="69" t="s">
        <v>4</v>
      </c>
      <c r="H1517" s="68">
        <v>2413</v>
      </c>
      <c r="I1517" s="93">
        <f t="shared" si="106"/>
        <v>24.13</v>
      </c>
      <c r="J1517" s="93">
        <v>1.522</v>
      </c>
      <c r="K1517" s="69">
        <v>100</v>
      </c>
      <c r="L1517" s="68">
        <v>636</v>
      </c>
      <c r="M1517" s="93">
        <f t="shared" si="107"/>
        <v>6.36</v>
      </c>
      <c r="N1517" s="93">
        <v>0.871</v>
      </c>
      <c r="O1517" s="69">
        <v>100</v>
      </c>
      <c r="P1517" s="191">
        <f t="shared" si="108"/>
        <v>3.7940251572327042</v>
      </c>
      <c r="Q1517" s="77" t="s">
        <v>1357</v>
      </c>
      <c r="V1517" s="82">
        <v>0.44444444444444442</v>
      </c>
      <c r="W1517" s="83">
        <v>0.59027777777777779</v>
      </c>
      <c r="X1517" s="86">
        <f t="shared" si="109"/>
        <v>0.14583333333333337</v>
      </c>
    </row>
    <row r="1518" spans="1:24" x14ac:dyDescent="0.3">
      <c r="A1518" s="47" t="s">
        <v>16983</v>
      </c>
      <c r="B1518" s="68" t="s">
        <v>16984</v>
      </c>
      <c r="C1518" s="2" t="s">
        <v>6</v>
      </c>
      <c r="D1518" s="2">
        <v>81</v>
      </c>
      <c r="E1518" s="6">
        <v>14445</v>
      </c>
      <c r="F1518" s="7">
        <v>44195.590277777781</v>
      </c>
      <c r="G1518" s="69" t="s">
        <v>4</v>
      </c>
      <c r="H1518" s="68">
        <v>1321</v>
      </c>
      <c r="I1518" s="93">
        <f t="shared" si="106"/>
        <v>13.343434343434344</v>
      </c>
      <c r="J1518" s="93">
        <v>1.1080000000000001</v>
      </c>
      <c r="K1518" s="69">
        <v>99</v>
      </c>
      <c r="L1518" s="68">
        <v>505</v>
      </c>
      <c r="M1518" s="93">
        <f t="shared" si="107"/>
        <v>5.1010101010101012</v>
      </c>
      <c r="N1518" s="93">
        <v>0.875</v>
      </c>
      <c r="O1518" s="69">
        <v>99</v>
      </c>
      <c r="P1518" s="191">
        <f t="shared" si="108"/>
        <v>2.6158415841584159</v>
      </c>
      <c r="Q1518" s="77" t="s">
        <v>1357</v>
      </c>
      <c r="V1518" s="82">
        <v>0.44097222222222227</v>
      </c>
      <c r="W1518" s="83">
        <v>0.60763888888888895</v>
      </c>
      <c r="X1518" s="86">
        <f t="shared" si="109"/>
        <v>0.16666666666666669</v>
      </c>
    </row>
    <row r="1519" spans="1:24" x14ac:dyDescent="0.3">
      <c r="A1519" s="47" t="s">
        <v>4994</v>
      </c>
      <c r="B1519" s="68" t="s">
        <v>1301</v>
      </c>
      <c r="C1519" s="2" t="s">
        <v>1</v>
      </c>
      <c r="D1519" s="2">
        <v>55</v>
      </c>
      <c r="E1519" s="6">
        <v>23974</v>
      </c>
      <c r="F1519" s="7">
        <v>44195.611608796295</v>
      </c>
      <c r="G1519" s="69" t="s">
        <v>4</v>
      </c>
      <c r="H1519" s="68">
        <v>3321</v>
      </c>
      <c r="I1519" s="93">
        <f t="shared" si="106"/>
        <v>33.21</v>
      </c>
      <c r="J1519" s="93">
        <v>1.9350000000000001</v>
      </c>
      <c r="K1519" s="69">
        <v>100</v>
      </c>
      <c r="L1519" s="68">
        <v>496</v>
      </c>
      <c r="M1519" s="93">
        <f t="shared" si="107"/>
        <v>4.96</v>
      </c>
      <c r="N1519" s="93">
        <v>0.751</v>
      </c>
      <c r="O1519" s="69">
        <v>100</v>
      </c>
      <c r="P1519" s="191">
        <f t="shared" si="108"/>
        <v>6.6955645161290329</v>
      </c>
      <c r="Q1519" s="77" t="s">
        <v>1357</v>
      </c>
      <c r="V1519" s="82">
        <v>0.48055555555555557</v>
      </c>
      <c r="W1519" s="83">
        <v>0.66527777777777775</v>
      </c>
      <c r="X1519" s="86">
        <f t="shared" si="109"/>
        <v>0.18472222222222218</v>
      </c>
    </row>
    <row r="1520" spans="1:24" x14ac:dyDescent="0.3">
      <c r="A1520" s="47" t="s">
        <v>16985</v>
      </c>
      <c r="B1520" s="68" t="s">
        <v>16986</v>
      </c>
      <c r="C1520" s="2" t="s">
        <v>6</v>
      </c>
      <c r="D1520" s="2">
        <v>51</v>
      </c>
      <c r="E1520" s="6">
        <v>25486</v>
      </c>
      <c r="F1520" s="7">
        <v>44195.644733796296</v>
      </c>
      <c r="G1520" s="69" t="s">
        <v>4</v>
      </c>
      <c r="H1520" s="68">
        <v>1501</v>
      </c>
      <c r="I1520" s="93">
        <f t="shared" si="106"/>
        <v>15.161616161616161</v>
      </c>
      <c r="J1520" s="93">
        <v>1.51</v>
      </c>
      <c r="K1520" s="69">
        <v>99</v>
      </c>
      <c r="L1520" s="68">
        <v>331</v>
      </c>
      <c r="M1520" s="93">
        <f t="shared" si="107"/>
        <v>3.3434343434343434</v>
      </c>
      <c r="N1520" s="93">
        <v>0.625</v>
      </c>
      <c r="O1520" s="69">
        <v>99</v>
      </c>
      <c r="P1520" s="191">
        <f t="shared" si="108"/>
        <v>4.5347432024169185</v>
      </c>
      <c r="Q1520" s="77" t="s">
        <v>1357</v>
      </c>
      <c r="V1520" s="82">
        <v>0.49583333333333335</v>
      </c>
      <c r="W1520" s="83">
        <v>0.64861111111111114</v>
      </c>
      <c r="X1520" s="86">
        <f t="shared" si="109"/>
        <v>0.15277777777777779</v>
      </c>
    </row>
    <row r="1521" spans="1:24" x14ac:dyDescent="0.3">
      <c r="A1521" s="47" t="s">
        <v>16987</v>
      </c>
      <c r="B1521" s="68" t="s">
        <v>16988</v>
      </c>
      <c r="C1521" s="2" t="s">
        <v>1</v>
      </c>
      <c r="D1521" s="2">
        <v>50</v>
      </c>
      <c r="E1521" s="6">
        <v>25821</v>
      </c>
      <c r="F1521" s="7">
        <v>44195.648599537039</v>
      </c>
      <c r="G1521" s="69" t="s">
        <v>4</v>
      </c>
      <c r="H1521" s="68">
        <v>1510</v>
      </c>
      <c r="I1521" s="93">
        <f t="shared" si="106"/>
        <v>15.1</v>
      </c>
      <c r="J1521" s="93">
        <v>1.1419999999999999</v>
      </c>
      <c r="K1521" s="69">
        <v>100</v>
      </c>
      <c r="L1521" s="68">
        <v>526</v>
      </c>
      <c r="M1521" s="93">
        <f t="shared" si="107"/>
        <v>5.26</v>
      </c>
      <c r="N1521" s="93">
        <v>0.88300000000000001</v>
      </c>
      <c r="O1521" s="69">
        <v>100</v>
      </c>
      <c r="P1521" s="191">
        <f t="shared" si="108"/>
        <v>2.8707224334600761</v>
      </c>
      <c r="Q1521" s="77" t="s">
        <v>1357</v>
      </c>
      <c r="V1521" s="82">
        <v>0.5083333333333333</v>
      </c>
      <c r="W1521" s="83">
        <v>0.66666666666666663</v>
      </c>
      <c r="X1521" s="86">
        <f t="shared" si="109"/>
        <v>0.15833333333333333</v>
      </c>
    </row>
    <row r="1522" spans="1:24" x14ac:dyDescent="0.3">
      <c r="A1522" s="47" t="s">
        <v>3943</v>
      </c>
      <c r="B1522" s="68" t="s">
        <v>1304</v>
      </c>
      <c r="C1522" s="2" t="s">
        <v>1</v>
      </c>
      <c r="D1522" s="2">
        <v>54</v>
      </c>
      <c r="E1522" s="6">
        <v>24298</v>
      </c>
      <c r="F1522" s="7">
        <v>44196.510300925926</v>
      </c>
      <c r="G1522" s="69" t="s">
        <v>4</v>
      </c>
      <c r="H1522" s="68">
        <v>2608</v>
      </c>
      <c r="I1522" s="93">
        <f t="shared" si="106"/>
        <v>26.343434343434343</v>
      </c>
      <c r="J1522" s="93">
        <v>2.669</v>
      </c>
      <c r="K1522" s="69">
        <v>99</v>
      </c>
      <c r="L1522" s="68">
        <v>458</v>
      </c>
      <c r="M1522" s="93">
        <f t="shared" si="107"/>
        <v>4.6262626262626263</v>
      </c>
      <c r="N1522" s="93">
        <v>0.61599999999999999</v>
      </c>
      <c r="O1522" s="69">
        <v>99</v>
      </c>
      <c r="P1522" s="191">
        <f t="shared" si="108"/>
        <v>5.6943231441048034</v>
      </c>
      <c r="Q1522" s="77" t="s">
        <v>1357</v>
      </c>
      <c r="V1522" s="82">
        <v>0.37152777777777773</v>
      </c>
      <c r="W1522" s="83">
        <v>0.51736111111111105</v>
      </c>
      <c r="X1522" s="86">
        <f t="shared" si="109"/>
        <v>0.14583333333333331</v>
      </c>
    </row>
    <row r="1523" spans="1:24" x14ac:dyDescent="0.3">
      <c r="A1523" s="47" t="s">
        <v>4466</v>
      </c>
      <c r="B1523" s="68" t="s">
        <v>1143</v>
      </c>
      <c r="C1523" s="2" t="s">
        <v>1</v>
      </c>
      <c r="D1523" s="2">
        <v>51</v>
      </c>
      <c r="E1523" s="6">
        <v>25463</v>
      </c>
      <c r="F1523" s="7">
        <v>44196.582291666666</v>
      </c>
      <c r="G1523" s="69" t="s">
        <v>4</v>
      </c>
      <c r="H1523" s="68">
        <v>3820</v>
      </c>
      <c r="I1523" s="93">
        <f t="shared" si="106"/>
        <v>38.585858585858588</v>
      </c>
      <c r="J1523" s="93">
        <v>3.9620000000000002</v>
      </c>
      <c r="K1523" s="69">
        <v>99</v>
      </c>
      <c r="L1523" s="68">
        <v>587</v>
      </c>
      <c r="M1523" s="93">
        <f t="shared" si="107"/>
        <v>5.9292929292929291</v>
      </c>
      <c r="N1523" s="93">
        <v>1.042</v>
      </c>
      <c r="O1523" s="69">
        <v>99</v>
      </c>
      <c r="P1523" s="191">
        <f t="shared" si="108"/>
        <v>6.5076660988074968</v>
      </c>
      <c r="Q1523" s="77" t="s">
        <v>1357</v>
      </c>
      <c r="V1523" s="82">
        <v>0.44375000000000003</v>
      </c>
      <c r="W1523" s="83">
        <v>0.60277777777777775</v>
      </c>
      <c r="X1523" s="86">
        <f t="shared" si="109"/>
        <v>0.15902777777777771</v>
      </c>
    </row>
    <row r="1524" spans="1:24" x14ac:dyDescent="0.3">
      <c r="A1524" s="47" t="s">
        <v>12634</v>
      </c>
      <c r="B1524" s="68" t="s">
        <v>5668</v>
      </c>
      <c r="C1524" s="2" t="s">
        <v>1</v>
      </c>
      <c r="D1524" s="2">
        <v>37</v>
      </c>
      <c r="E1524" s="6">
        <v>30489</v>
      </c>
      <c r="F1524" s="7">
        <v>44196.601666666669</v>
      </c>
      <c r="G1524" s="69" t="s">
        <v>4</v>
      </c>
      <c r="H1524" s="68">
        <v>1373</v>
      </c>
      <c r="I1524" s="93">
        <f t="shared" si="106"/>
        <v>13.868686868686869</v>
      </c>
      <c r="J1524" s="93">
        <v>1.516</v>
      </c>
      <c r="K1524" s="69">
        <v>99</v>
      </c>
      <c r="L1524" s="68">
        <v>392</v>
      </c>
      <c r="M1524" s="93">
        <f t="shared" si="107"/>
        <v>3.9595959595959598</v>
      </c>
      <c r="N1524" s="93">
        <v>0.68400000000000005</v>
      </c>
      <c r="O1524" s="69">
        <v>99</v>
      </c>
      <c r="P1524" s="191">
        <f t="shared" si="108"/>
        <v>3.5025510204081631</v>
      </c>
      <c r="Q1524" s="77" t="s">
        <v>1357</v>
      </c>
      <c r="V1524" s="82">
        <v>0.46180555555555558</v>
      </c>
      <c r="W1524" s="83">
        <v>0.61458333333333337</v>
      </c>
      <c r="X1524" s="86">
        <f t="shared" si="109"/>
        <v>0.15277777777777779</v>
      </c>
    </row>
    <row r="1525" spans="1:24" x14ac:dyDescent="0.3">
      <c r="A1525" s="47" t="s">
        <v>16989</v>
      </c>
      <c r="B1525" s="68" t="s">
        <v>11042</v>
      </c>
      <c r="C1525" s="2" t="s">
        <v>1</v>
      </c>
      <c r="D1525" s="2">
        <v>57</v>
      </c>
      <c r="E1525" s="6">
        <v>23215</v>
      </c>
      <c r="F1525" s="7">
        <v>44196.615891203706</v>
      </c>
      <c r="G1525" s="69" t="s">
        <v>4</v>
      </c>
      <c r="H1525" s="68">
        <v>1807</v>
      </c>
      <c r="I1525" s="93">
        <f t="shared" si="106"/>
        <v>18.252525252525253</v>
      </c>
      <c r="J1525" s="93">
        <v>2.0619999999999998</v>
      </c>
      <c r="K1525" s="69">
        <v>99</v>
      </c>
      <c r="L1525" s="68">
        <v>410</v>
      </c>
      <c r="M1525" s="93">
        <f t="shared" si="107"/>
        <v>4.141414141414141</v>
      </c>
      <c r="N1525" s="93">
        <v>0.79600000000000004</v>
      </c>
      <c r="O1525" s="69">
        <v>99</v>
      </c>
      <c r="P1525" s="191">
        <f t="shared" si="108"/>
        <v>4.4073170731707325</v>
      </c>
      <c r="Q1525" s="77" t="s">
        <v>1357</v>
      </c>
      <c r="V1525" s="82">
        <v>0.4770833333333333</v>
      </c>
      <c r="W1525" s="83">
        <v>0.625</v>
      </c>
      <c r="X1525" s="86">
        <f t="shared" si="109"/>
        <v>0.1479166666666667</v>
      </c>
    </row>
    <row r="1526" spans="1:24" x14ac:dyDescent="0.3">
      <c r="A1526" s="47" t="s">
        <v>4134</v>
      </c>
      <c r="B1526" s="68" t="s">
        <v>4135</v>
      </c>
      <c r="C1526" s="2" t="s">
        <v>1</v>
      </c>
      <c r="D1526" s="2">
        <v>52</v>
      </c>
      <c r="E1526" s="6">
        <v>24967</v>
      </c>
      <c r="F1526" s="7">
        <v>44196.629421296297</v>
      </c>
      <c r="G1526" s="69" t="s">
        <v>4</v>
      </c>
      <c r="H1526" s="68">
        <v>3339</v>
      </c>
      <c r="I1526" s="93">
        <f t="shared" si="106"/>
        <v>33.39</v>
      </c>
      <c r="J1526" s="93">
        <v>3.2559999999999998</v>
      </c>
      <c r="K1526" s="69">
        <v>100</v>
      </c>
      <c r="L1526" s="68">
        <v>652</v>
      </c>
      <c r="M1526" s="93">
        <f t="shared" si="107"/>
        <v>6.52</v>
      </c>
      <c r="N1526" s="93">
        <v>1.21</v>
      </c>
      <c r="O1526" s="69">
        <v>100</v>
      </c>
      <c r="P1526" s="191">
        <f t="shared" si="108"/>
        <v>5.1211656441717794</v>
      </c>
      <c r="Q1526" s="77" t="s">
        <v>1357</v>
      </c>
      <c r="V1526" s="82">
        <v>0.49374999999999997</v>
      </c>
      <c r="W1526" s="83">
        <v>0.65277777777777779</v>
      </c>
      <c r="X1526" s="86">
        <f t="shared" si="109"/>
        <v>0.15902777777777782</v>
      </c>
    </row>
    <row r="1527" spans="1:24" x14ac:dyDescent="0.3">
      <c r="A1527" s="44" t="s">
        <v>10664</v>
      </c>
      <c r="B1527" s="68" t="s">
        <v>1210</v>
      </c>
      <c r="C1527" s="2" t="s">
        <v>1</v>
      </c>
      <c r="D1527" s="2">
        <v>69</v>
      </c>
      <c r="E1527" s="6">
        <v>18916</v>
      </c>
      <c r="F1527" s="7">
        <v>44196.641770833332</v>
      </c>
      <c r="G1527" s="69" t="s">
        <v>4</v>
      </c>
      <c r="H1527" s="68">
        <v>1860</v>
      </c>
      <c r="I1527" s="93">
        <f t="shared" si="106"/>
        <v>18.787878787878789</v>
      </c>
      <c r="J1527" s="93">
        <v>2.0670000000000002</v>
      </c>
      <c r="K1527" s="69">
        <v>99</v>
      </c>
      <c r="L1527" s="68">
        <v>713</v>
      </c>
      <c r="M1527" s="93">
        <f t="shared" si="107"/>
        <v>7.2020202020202024</v>
      </c>
      <c r="N1527" s="93">
        <v>0.75600000000000001</v>
      </c>
      <c r="O1527" s="69">
        <v>99</v>
      </c>
      <c r="P1527" s="191">
        <f t="shared" si="108"/>
        <v>2.6086956521739131</v>
      </c>
      <c r="Q1527" s="77" t="s">
        <v>1357</v>
      </c>
      <c r="V1527" s="82">
        <v>0.50694444444444442</v>
      </c>
      <c r="W1527" s="83">
        <v>0.66666666666666663</v>
      </c>
      <c r="X1527" s="86">
        <f t="shared" si="109"/>
        <v>0.15972222222222221</v>
      </c>
    </row>
    <row r="1528" spans="1:24" ht="17.25" thickBot="1" x14ac:dyDescent="0.35">
      <c r="A1528" s="44" t="s">
        <v>16990</v>
      </c>
      <c r="B1528" s="68" t="s">
        <v>13054</v>
      </c>
      <c r="C1528" s="2" t="s">
        <v>6</v>
      </c>
      <c r="D1528" s="2">
        <v>48</v>
      </c>
      <c r="E1528" s="6">
        <v>26325</v>
      </c>
      <c r="F1528" s="7">
        <v>44196.659444444442</v>
      </c>
      <c r="G1528" s="69" t="s">
        <v>4</v>
      </c>
      <c r="H1528" s="68">
        <v>928</v>
      </c>
      <c r="I1528" s="93">
        <f t="shared" si="106"/>
        <v>9.2799999999999994</v>
      </c>
      <c r="J1528" s="93">
        <v>1.0549999999999999</v>
      </c>
      <c r="K1528" s="69">
        <v>100</v>
      </c>
      <c r="L1528" s="68">
        <v>382</v>
      </c>
      <c r="M1528" s="93">
        <f t="shared" si="107"/>
        <v>3.82</v>
      </c>
      <c r="N1528" s="93">
        <v>0.64200000000000002</v>
      </c>
      <c r="O1528" s="69">
        <v>100</v>
      </c>
      <c r="P1528" s="191">
        <f t="shared" si="108"/>
        <v>2.4293193717277486</v>
      </c>
      <c r="Q1528" s="77" t="s">
        <v>1357</v>
      </c>
      <c r="V1528" s="82">
        <v>0.51736111111111105</v>
      </c>
      <c r="W1528" s="83">
        <v>0.6743055555555556</v>
      </c>
      <c r="X1528" s="86">
        <f t="shared" si="109"/>
        <v>0.15694444444444455</v>
      </c>
    </row>
    <row r="1529" spans="1:24" x14ac:dyDescent="0.3">
      <c r="A1529" s="184"/>
      <c r="B1529" s="196"/>
      <c r="C1529" s="128"/>
      <c r="D1529" s="127"/>
      <c r="E1529" s="127"/>
      <c r="F1529" s="127"/>
      <c r="G1529" s="195"/>
      <c r="H1529" s="202"/>
      <c r="I1529" s="204"/>
      <c r="J1529" s="204"/>
      <c r="K1529" s="205"/>
      <c r="L1529" s="202"/>
      <c r="M1529" s="127"/>
      <c r="N1529" s="127"/>
      <c r="O1529" s="195"/>
      <c r="P1529" s="206"/>
      <c r="Q1529" s="206"/>
      <c r="R1529" s="202"/>
      <c r="S1529" s="127"/>
      <c r="T1529" s="127"/>
      <c r="U1529" s="206"/>
      <c r="V1529" s="202"/>
      <c r="W1529" s="205"/>
      <c r="X1529" s="207"/>
    </row>
    <row r="1530" spans="1:24" x14ac:dyDescent="0.3">
      <c r="I1530" s="9"/>
      <c r="J1530" s="9"/>
      <c r="K1530" s="188"/>
      <c r="L1530" s="190"/>
      <c r="M1530" s="9"/>
      <c r="N1530" s="9"/>
      <c r="P1530" s="181"/>
      <c r="X1530" s="86"/>
    </row>
    <row r="1531" spans="1:24" x14ac:dyDescent="0.3">
      <c r="C1531" s="21"/>
      <c r="R1531" s="190"/>
      <c r="X1531" s="86"/>
    </row>
    <row r="1532" spans="1:24" x14ac:dyDescent="0.3">
      <c r="I1532" s="9"/>
      <c r="J1532" s="9"/>
      <c r="M1532" s="9"/>
      <c r="N1532" s="9"/>
      <c r="P1532" s="181"/>
      <c r="X1532" s="86"/>
    </row>
    <row r="1534" spans="1:24" x14ac:dyDescent="0.3">
      <c r="I1534" s="9"/>
      <c r="J1534" s="9"/>
      <c r="M1534" s="9"/>
      <c r="N1534" s="9"/>
      <c r="P1534" s="181"/>
      <c r="X1534" s="86"/>
    </row>
    <row r="1536" spans="1:24" x14ac:dyDescent="0.3">
      <c r="I1536" s="9"/>
      <c r="J1536" s="9"/>
      <c r="M1536" s="9"/>
      <c r="N1536" s="9"/>
      <c r="P1536" s="181"/>
      <c r="X1536" s="86"/>
    </row>
    <row r="1538" spans="1:24" x14ac:dyDescent="0.3">
      <c r="I1538" s="9"/>
      <c r="J1538" s="9"/>
      <c r="M1538" s="9"/>
      <c r="N1538" s="9"/>
      <c r="P1538" s="181"/>
      <c r="X1538" s="86"/>
    </row>
    <row r="1544" spans="1:24" ht="20.25" x14ac:dyDescent="0.3">
      <c r="B1544" s="186"/>
      <c r="C1544" s="66"/>
      <c r="D1544" s="66"/>
      <c r="E1544" s="66"/>
      <c r="F1544" s="66"/>
      <c r="G1544" s="187"/>
      <c r="H1544" s="186"/>
      <c r="I1544" s="66"/>
      <c r="J1544" s="66"/>
      <c r="K1544" s="187"/>
      <c r="L1544" s="186"/>
      <c r="M1544" s="66"/>
      <c r="N1544" s="66"/>
      <c r="O1544" s="187"/>
      <c r="P1544" s="193"/>
      <c r="Q1544" s="193"/>
      <c r="R1544" s="186"/>
      <c r="S1544" s="66"/>
      <c r="T1544" s="66"/>
      <c r="U1544" s="228"/>
    </row>
    <row r="1545" spans="1:24" ht="20.25" x14ac:dyDescent="0.3">
      <c r="A1545" s="174"/>
      <c r="B1545" s="186"/>
      <c r="C1545" s="66"/>
      <c r="D1545" s="66"/>
      <c r="E1545" s="66"/>
      <c r="F1545" s="66"/>
      <c r="G1545" s="187"/>
      <c r="H1545" s="186"/>
      <c r="I1545" s="66"/>
      <c r="J1545" s="66"/>
      <c r="K1545" s="187"/>
      <c r="L1545" s="186"/>
      <c r="M1545" s="66"/>
      <c r="N1545" s="66"/>
      <c r="O1545" s="187"/>
      <c r="P1545" s="193"/>
      <c r="Q1545" s="193"/>
      <c r="R1545" s="186"/>
      <c r="S1545" s="66"/>
      <c r="T1545" s="66"/>
      <c r="U1545" s="228"/>
    </row>
    <row r="1547" spans="1:24" x14ac:dyDescent="0.3">
      <c r="I1547" s="9"/>
      <c r="J1547" s="9"/>
      <c r="K1547" s="188"/>
      <c r="M1547" s="9"/>
      <c r="N1547" s="9"/>
      <c r="P1547" s="181"/>
      <c r="Q1547" s="181"/>
    </row>
    <row r="1548" spans="1:24" x14ac:dyDescent="0.3">
      <c r="I1548" s="9"/>
      <c r="J1548" s="9"/>
      <c r="K1548" s="188"/>
      <c r="M1548" s="9"/>
      <c r="N1548" s="9"/>
      <c r="P1548" s="181"/>
      <c r="Q1548" s="181"/>
    </row>
    <row r="1549" spans="1:24" x14ac:dyDescent="0.3">
      <c r="I1549" s="9"/>
      <c r="J1549" s="9"/>
      <c r="K1549" s="188"/>
      <c r="M1549" s="9"/>
      <c r="N1549" s="9"/>
      <c r="P1549" s="181"/>
      <c r="Q1549" s="181"/>
    </row>
    <row r="1550" spans="1:24" x14ac:dyDescent="0.3">
      <c r="I1550" s="9"/>
      <c r="J1550" s="9"/>
      <c r="K1550" s="188"/>
      <c r="M1550" s="9"/>
      <c r="N1550" s="9"/>
      <c r="P1550" s="181"/>
      <c r="Q1550" s="181"/>
    </row>
    <row r="1551" spans="1:24" x14ac:dyDescent="0.3">
      <c r="I1551" s="9"/>
      <c r="J1551" s="9"/>
      <c r="K1551" s="188"/>
      <c r="M1551" s="9"/>
      <c r="N1551" s="9"/>
      <c r="P1551" s="181"/>
      <c r="Q1551" s="181"/>
    </row>
    <row r="1552" spans="1:24" x14ac:dyDescent="0.3">
      <c r="I1552" s="9"/>
      <c r="J1552" s="9"/>
      <c r="K1552" s="188"/>
      <c r="M1552" s="9"/>
      <c r="N1552" s="9"/>
      <c r="P1552" s="181"/>
      <c r="Q1552" s="181"/>
    </row>
    <row r="1553" spans="9:18" x14ac:dyDescent="0.3">
      <c r="I1553" s="9"/>
      <c r="J1553" s="9"/>
      <c r="K1553" s="188"/>
      <c r="M1553" s="9"/>
      <c r="N1553" s="9"/>
      <c r="P1553" s="181"/>
      <c r="Q1553" s="181"/>
    </row>
    <row r="1554" spans="9:18" x14ac:dyDescent="0.3">
      <c r="I1554" s="9"/>
      <c r="J1554" s="9"/>
      <c r="K1554" s="188"/>
      <c r="M1554" s="9"/>
      <c r="N1554" s="9"/>
      <c r="P1554" s="181"/>
      <c r="Q1554" s="181"/>
    </row>
    <row r="1555" spans="9:18" x14ac:dyDescent="0.3">
      <c r="I1555" s="9"/>
      <c r="J1555" s="9"/>
      <c r="M1555" s="9"/>
      <c r="N1555" s="9"/>
      <c r="P1555" s="181"/>
      <c r="Q1555" s="181"/>
      <c r="R1555" s="190"/>
    </row>
    <row r="1556" spans="9:18" x14ac:dyDescent="0.3">
      <c r="I1556" s="8"/>
    </row>
  </sheetData>
  <sortState ref="A3:X1531">
    <sortCondition ref="F3:F1531"/>
  </sortState>
  <mergeCells count="16">
    <mergeCell ref="V1:V2"/>
    <mergeCell ref="W1:W2"/>
    <mergeCell ref="X1:X2"/>
    <mergeCell ref="G1:G2"/>
    <mergeCell ref="H1:K1"/>
    <mergeCell ref="L1:O1"/>
    <mergeCell ref="P1:P2"/>
    <mergeCell ref="Q1:Q2"/>
    <mergeCell ref="U1:U2"/>
    <mergeCell ref="R1:T2"/>
    <mergeCell ref="F1:F2"/>
    <mergeCell ref="A1:A2"/>
    <mergeCell ref="B1:B2"/>
    <mergeCell ref="C1:C2"/>
    <mergeCell ref="D1:D2"/>
    <mergeCell ref="E1:E2"/>
  </mergeCells>
  <phoneticPr fontId="1" type="noConversion"/>
  <conditionalFormatting sqref="V396:W795 Q396:Q795 V73:W295 Q73:Q295 V931:W1143 Q931:Q1526 V1184:W1527">
    <cfRule type="containsBlanks" dxfId="320" priority="541">
      <formula>LEN(TRIM(Q73))=0</formula>
    </cfRule>
  </conditionalFormatting>
  <conditionalFormatting sqref="V1528:W1528">
    <cfRule type="containsBlanks" dxfId="319" priority="540">
      <formula>LEN(TRIM(V1528))=0</formula>
    </cfRule>
  </conditionalFormatting>
  <conditionalFormatting sqref="V3:W72 Q3:Q72">
    <cfRule type="containsBlanks" dxfId="318" priority="539">
      <formula>LEN(TRIM(Q3))=0</formula>
    </cfRule>
  </conditionalFormatting>
  <conditionalFormatting sqref="X3:X1528">
    <cfRule type="cellIs" dxfId="317" priority="538" operator="equal">
      <formula>"""No Data"""</formula>
    </cfRule>
  </conditionalFormatting>
  <conditionalFormatting sqref="Q296:Q395 V296:W395">
    <cfRule type="containsBlanks" dxfId="316" priority="301">
      <formula>LEN(TRIM(Q296))=0</formula>
    </cfRule>
  </conditionalFormatting>
  <conditionalFormatting sqref="Q796:Q930 V796:W930">
    <cfRule type="containsBlanks" dxfId="315" priority="16">
      <formula>LEN(TRIM(Q796))=0</formula>
    </cfRule>
  </conditionalFormatting>
  <conditionalFormatting sqref="W1144 V1145:W1183">
    <cfRule type="containsBlanks" dxfId="314" priority="12">
      <formula>LEN(TRIM(V1144))=0</formula>
    </cfRule>
  </conditionalFormatting>
  <conditionalFormatting sqref="R1184:R1410">
    <cfRule type="notContainsBlanks" dxfId="313" priority="8">
      <formula>LEN(TRIM(R1184))&gt;0</formula>
    </cfRule>
  </conditionalFormatting>
  <conditionalFormatting sqref="J1184:J1289 N1184:N1289">
    <cfRule type="cellIs" dxfId="312" priority="7" operator="greaterThan">
      <formula>10</formula>
    </cfRule>
  </conditionalFormatting>
  <conditionalFormatting sqref="H1184:P1289">
    <cfRule type="containsBlanks" dxfId="311" priority="6">
      <formula>LEN(TRIM(H1184))=0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B58"/>
  <sheetViews>
    <sheetView zoomScale="85" zoomScaleNormal="85" workbookViewId="0">
      <selection activeCell="D61" sqref="D61"/>
    </sheetView>
  </sheetViews>
  <sheetFormatPr defaultColWidth="9" defaultRowHeight="16.5" x14ac:dyDescent="0.3"/>
  <cols>
    <col min="1" max="1" width="9" style="1"/>
    <col min="2" max="2" width="14.625" style="1" bestFit="1" customWidth="1"/>
    <col min="3" max="3" width="18.875" style="1" bestFit="1" customWidth="1"/>
    <col min="4" max="4" width="8.125" style="53" customWidth="1"/>
    <col min="5" max="5" width="18.75" style="24" bestFit="1" customWidth="1"/>
    <col min="6" max="6" width="8.125" style="53" bestFit="1" customWidth="1"/>
    <col min="7" max="7" width="18.125" style="1" bestFit="1" customWidth="1"/>
    <col min="8" max="8" width="8.125" style="53" bestFit="1" customWidth="1"/>
    <col min="9" max="9" width="18" style="1" bestFit="1" customWidth="1"/>
    <col min="10" max="10" width="8.125" style="53" bestFit="1" customWidth="1"/>
    <col min="11" max="11" width="16.75" style="1" customWidth="1"/>
    <col min="12" max="12" width="7" style="1" customWidth="1"/>
    <col min="13" max="13" width="19.875" style="53" customWidth="1"/>
    <col min="14" max="14" width="6.25" style="1" customWidth="1"/>
    <col min="15" max="15" width="4.875" style="1" customWidth="1"/>
    <col min="24" max="16384" width="9" style="1"/>
  </cols>
  <sheetData>
    <row r="2" spans="1:28" ht="17.25" thickBot="1" x14ac:dyDescent="0.35"/>
    <row r="3" spans="1:28" ht="34.5" thickBot="1" x14ac:dyDescent="0.35">
      <c r="B3" s="316" t="s">
        <v>1355</v>
      </c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8"/>
    </row>
    <row r="4" spans="1:28" ht="17.25" thickBot="1" x14ac:dyDescent="0.35">
      <c r="A4" s="8"/>
      <c r="B4" s="8"/>
      <c r="C4" s="8"/>
      <c r="D4" s="52"/>
      <c r="E4" s="26"/>
      <c r="F4" s="52"/>
      <c r="G4" s="8"/>
      <c r="H4" s="52"/>
      <c r="I4" s="8"/>
      <c r="J4" s="52"/>
      <c r="K4" s="8"/>
      <c r="M4" s="144"/>
      <c r="Q4" s="2"/>
      <c r="R4" s="2"/>
      <c r="S4" s="2"/>
      <c r="T4" s="2"/>
    </row>
    <row r="5" spans="1:28" ht="27" thickBot="1" x14ac:dyDescent="0.35">
      <c r="A5" s="8"/>
      <c r="B5" s="28" t="s">
        <v>1087</v>
      </c>
      <c r="C5" s="313" t="s">
        <v>5299</v>
      </c>
      <c r="D5" s="322"/>
      <c r="E5" s="323"/>
      <c r="F5" s="165"/>
      <c r="G5" s="313" t="s">
        <v>5301</v>
      </c>
      <c r="H5" s="322"/>
      <c r="I5" s="322"/>
      <c r="J5" s="164"/>
      <c r="K5" s="162" t="s">
        <v>5302</v>
      </c>
      <c r="L5" s="154"/>
      <c r="M5" s="163" t="s">
        <v>14085</v>
      </c>
      <c r="N5" s="8"/>
      <c r="Q5" s="2"/>
      <c r="R5" s="2"/>
      <c r="S5" s="2"/>
      <c r="T5" s="2"/>
    </row>
    <row r="6" spans="1:28" x14ac:dyDescent="0.3">
      <c r="A6" s="8"/>
      <c r="B6" s="107" t="str">
        <f>Infi!AA3</f>
        <v>M</v>
      </c>
      <c r="C6" s="19" t="str">
        <f>Infi!AB3</f>
        <v>Mean_Femur Avg</v>
      </c>
      <c r="D6" s="294"/>
      <c r="E6" s="5" t="str">
        <f>Infi!AC3</f>
        <v>Mean_Femur STD</v>
      </c>
      <c r="F6" s="281"/>
      <c r="G6" s="19" t="str">
        <f>Infi!AD3</f>
        <v>Mean_Thigh Avg</v>
      </c>
      <c r="H6" s="294"/>
      <c r="I6" s="5" t="str">
        <f>Infi!AE3</f>
        <v>Mean_Thigh STD</v>
      </c>
      <c r="J6" s="281"/>
      <c r="K6" s="123" t="str">
        <f>Infi!AF3</f>
        <v>Mean_R</v>
      </c>
      <c r="L6" s="303"/>
      <c r="M6" s="111" t="str">
        <f>Infi!AG3</f>
        <v>Mean_Interv.</v>
      </c>
      <c r="N6" s="8"/>
      <c r="O6" s="52"/>
      <c r="P6" s="8"/>
      <c r="Q6" s="32"/>
      <c r="R6" s="52"/>
      <c r="S6" s="8"/>
      <c r="T6" s="8"/>
      <c r="X6"/>
      <c r="Y6"/>
      <c r="Z6"/>
      <c r="AA6"/>
      <c r="AB6"/>
    </row>
    <row r="7" spans="1:28" x14ac:dyDescent="0.3">
      <c r="A7" s="8"/>
      <c r="B7" s="114">
        <f ca="1">Infi!AA4</f>
        <v>843</v>
      </c>
      <c r="C7" s="116">
        <f ca="1">Infi!AB4</f>
        <v>15.657220255904305</v>
      </c>
      <c r="D7" s="295"/>
      <c r="E7" s="115">
        <f ca="1">Infi!AC4</f>
        <v>4.1116659663865605</v>
      </c>
      <c r="F7" s="302"/>
      <c r="G7" s="116">
        <f ca="1">Infi!AD4</f>
        <v>4.2830125577387106</v>
      </c>
      <c r="H7" s="295"/>
      <c r="I7" s="115">
        <f ca="1">Infi!AE4</f>
        <v>2.0725276110444169</v>
      </c>
      <c r="J7" s="302"/>
      <c r="K7" s="124">
        <f ca="1">Infi!AF4</f>
        <v>3.8711902582745785</v>
      </c>
      <c r="L7" s="304"/>
      <c r="M7" s="117">
        <f ca="1">Infi!AG4</f>
        <v>0.15433402527677764</v>
      </c>
      <c r="N7" s="8"/>
      <c r="O7" s="52"/>
      <c r="P7" s="8"/>
      <c r="Q7" s="32"/>
      <c r="R7" s="52"/>
      <c r="S7" s="8"/>
      <c r="T7" s="8"/>
      <c r="X7"/>
      <c r="Y7"/>
      <c r="Z7"/>
      <c r="AA7"/>
      <c r="AB7"/>
    </row>
    <row r="8" spans="1:28" x14ac:dyDescent="0.3">
      <c r="A8" s="8"/>
      <c r="B8" s="108" t="str">
        <f>Infi!AA5</f>
        <v>F</v>
      </c>
      <c r="C8" s="119" t="str">
        <f>Infi!AB5</f>
        <v>STD_Femur Avg</v>
      </c>
      <c r="D8" s="295"/>
      <c r="E8" s="118" t="str">
        <f>Infi!AC5</f>
        <v>STD_Femur STD</v>
      </c>
      <c r="F8" s="302"/>
      <c r="G8" s="119" t="str">
        <f>Infi!AD5</f>
        <v>STD_Thigh Avg</v>
      </c>
      <c r="H8" s="295"/>
      <c r="I8" s="118" t="str">
        <f>Infi!AE5</f>
        <v>STD_Thigh STD</v>
      </c>
      <c r="J8" s="302"/>
      <c r="K8" s="119" t="str">
        <f>Infi!AF5</f>
        <v>STD_R</v>
      </c>
      <c r="L8" s="304"/>
      <c r="M8" s="120" t="str">
        <f>Infi!AG5</f>
        <v>STD_Interv.</v>
      </c>
      <c r="N8" s="8"/>
      <c r="O8" s="52"/>
      <c r="P8" s="8"/>
      <c r="Q8" s="32"/>
      <c r="R8" s="52"/>
      <c r="S8" s="8"/>
      <c r="T8" s="8"/>
      <c r="X8"/>
      <c r="Y8"/>
      <c r="Z8"/>
      <c r="AA8"/>
      <c r="AB8"/>
    </row>
    <row r="9" spans="1:28" x14ac:dyDescent="0.3">
      <c r="A9" s="8"/>
      <c r="B9" s="114">
        <f ca="1">Infi!AA6</f>
        <v>2489</v>
      </c>
      <c r="C9" s="116">
        <f ca="1">Infi!AB6</f>
        <v>5.4467719488100359</v>
      </c>
      <c r="D9" s="295"/>
      <c r="E9" s="115">
        <f ca="1">Infi!AC6</f>
        <v>0.90296980331134846</v>
      </c>
      <c r="F9" s="302"/>
      <c r="G9" s="116">
        <f ca="1">Infi!AD6</f>
        <v>1.6626881167388095</v>
      </c>
      <c r="H9" s="295"/>
      <c r="I9" s="115">
        <f ca="1">Infi!AE6</f>
        <v>0.46589055489925496</v>
      </c>
      <c r="J9" s="302"/>
      <c r="K9" s="116">
        <f ca="1">Infi!AF6</f>
        <v>1.3975827765202899</v>
      </c>
      <c r="L9" s="304"/>
      <c r="M9" s="117">
        <f ca="1">Infi!AG6</f>
        <v>1.3993358351045641E-2</v>
      </c>
      <c r="N9" s="8"/>
      <c r="O9" s="52"/>
      <c r="P9" s="8"/>
      <c r="Q9" s="32"/>
      <c r="R9" s="52"/>
      <c r="S9" s="8"/>
      <c r="T9" s="8"/>
      <c r="X9"/>
      <c r="Y9"/>
      <c r="Z9"/>
      <c r="AA9"/>
      <c r="AB9"/>
    </row>
    <row r="10" spans="1:28" x14ac:dyDescent="0.3">
      <c r="A10" s="8"/>
      <c r="B10" s="4" t="str">
        <f>Infi!AA7</f>
        <v>Total</v>
      </c>
      <c r="C10" s="119" t="str">
        <f>Infi!AB7</f>
        <v>Max_Femur Avg</v>
      </c>
      <c r="D10" s="295"/>
      <c r="E10" s="118" t="str">
        <f>Infi!AC7</f>
        <v>Max_Femur STD</v>
      </c>
      <c r="F10" s="302"/>
      <c r="G10" s="119" t="str">
        <f>Infi!AD7</f>
        <v>Max_Thigh Avg</v>
      </c>
      <c r="H10" s="295"/>
      <c r="I10" s="118" t="str">
        <f>Infi!AE7</f>
        <v>Max_Thigh STD</v>
      </c>
      <c r="J10" s="302"/>
      <c r="K10" s="119" t="str">
        <f>Infi!AF7</f>
        <v>Max_R</v>
      </c>
      <c r="L10" s="304"/>
      <c r="M10" s="118" t="str">
        <f>Infi!AG7</f>
        <v>Max_Interv.</v>
      </c>
      <c r="N10" s="8"/>
      <c r="O10" s="52"/>
      <c r="P10" s="8"/>
      <c r="Q10" s="32"/>
      <c r="R10" s="52"/>
      <c r="S10" s="8"/>
      <c r="T10" s="8"/>
      <c r="X10"/>
      <c r="Y10"/>
      <c r="Z10"/>
      <c r="AA10"/>
      <c r="AB10"/>
    </row>
    <row r="11" spans="1:28" x14ac:dyDescent="0.3">
      <c r="A11" s="8"/>
      <c r="B11" s="114">
        <f ca="1">Infi!AA8</f>
        <v>3332</v>
      </c>
      <c r="C11" s="116">
        <f ca="1">Infi!AB8</f>
        <v>67.510000000000005</v>
      </c>
      <c r="D11" s="295"/>
      <c r="E11" s="115">
        <f ca="1">Infi!AC8</f>
        <v>11.647</v>
      </c>
      <c r="F11" s="302"/>
      <c r="G11" s="116">
        <f ca="1">Infi!AD8</f>
        <v>19.08080808080808</v>
      </c>
      <c r="H11" s="295"/>
      <c r="I11" s="115">
        <f ca="1">Infi!AE8</f>
        <v>12.930999999999999</v>
      </c>
      <c r="J11" s="302"/>
      <c r="K11" s="116">
        <f ca="1">Infi!AF8</f>
        <v>28.871345029239766</v>
      </c>
      <c r="L11" s="304"/>
      <c r="M11" s="117">
        <f ca="1">Infi!AG8</f>
        <v>0.40486111111111101</v>
      </c>
      <c r="N11" s="8"/>
      <c r="O11" s="52"/>
      <c r="P11" s="8"/>
      <c r="Q11" s="32"/>
      <c r="R11" s="52"/>
      <c r="S11" s="8"/>
      <c r="T11" s="8"/>
      <c r="X11"/>
      <c r="Y11"/>
      <c r="Z11"/>
      <c r="AA11"/>
      <c r="AB11"/>
    </row>
    <row r="12" spans="1:28" x14ac:dyDescent="0.3">
      <c r="A12" s="8"/>
      <c r="B12" s="301"/>
      <c r="C12" s="119" t="str">
        <f>Infi!AB9</f>
        <v>Median_Femur Avg</v>
      </c>
      <c r="D12" s="295"/>
      <c r="E12" s="118" t="str">
        <f>Infi!AC9</f>
        <v>Median_Femur STD</v>
      </c>
      <c r="F12" s="302"/>
      <c r="G12" s="119" t="str">
        <f>Infi!AD9</f>
        <v>Median_Thigh Avg</v>
      </c>
      <c r="H12" s="295"/>
      <c r="I12" s="118" t="str">
        <f>Infi!AE9</f>
        <v>Median_Thigh STD</v>
      </c>
      <c r="J12" s="302"/>
      <c r="K12" s="119" t="str">
        <f>Infi!AF9</f>
        <v>Median_R</v>
      </c>
      <c r="L12" s="304"/>
      <c r="M12" s="118" t="str">
        <f>Infi!AG9</f>
        <v>Median_Interv.</v>
      </c>
      <c r="N12" s="8"/>
      <c r="O12" s="52"/>
      <c r="P12" s="8"/>
      <c r="Q12" s="32"/>
      <c r="R12" s="52"/>
      <c r="S12" s="8"/>
      <c r="T12" s="8"/>
      <c r="X12"/>
      <c r="Y12"/>
      <c r="Z12"/>
    </row>
    <row r="13" spans="1:28" x14ac:dyDescent="0.3">
      <c r="A13" s="8"/>
      <c r="B13" s="302"/>
      <c r="C13" s="116">
        <f ca="1">Infi!AB10</f>
        <v>15.075353535353536</v>
      </c>
      <c r="D13" s="295"/>
      <c r="E13" s="115">
        <f ca="1">Infi!AC10</f>
        <v>4.0519999999999996</v>
      </c>
      <c r="F13" s="302"/>
      <c r="G13" s="116">
        <f ca="1">Infi!AD10</f>
        <v>3.9289321789321789</v>
      </c>
      <c r="H13" s="295"/>
      <c r="I13" s="115">
        <f ca="1">Infi!AE10</f>
        <v>2.0019999999999998</v>
      </c>
      <c r="J13" s="302"/>
      <c r="K13" s="116">
        <f ca="1">Infi!AF10</f>
        <v>3.7006751449013819</v>
      </c>
      <c r="L13" s="304"/>
      <c r="M13" s="117">
        <f ca="1">Infi!AG10</f>
        <v>0.15347222222222223</v>
      </c>
      <c r="N13" s="8"/>
      <c r="O13" s="52"/>
      <c r="P13" s="8"/>
      <c r="Q13" s="32"/>
      <c r="R13" s="52"/>
      <c r="S13" s="8"/>
      <c r="T13" s="8"/>
      <c r="X13"/>
      <c r="Y13"/>
      <c r="Z13"/>
    </row>
    <row r="14" spans="1:28" x14ac:dyDescent="0.3">
      <c r="A14" s="8"/>
      <c r="B14" s="302"/>
      <c r="C14" s="18" t="str">
        <f>Infi!AB11</f>
        <v>Min_Femur Avg</v>
      </c>
      <c r="D14" s="295"/>
      <c r="E14" s="10" t="str">
        <f>Infi!AC11</f>
        <v>Min_Femur STD</v>
      </c>
      <c r="F14" s="302"/>
      <c r="G14" s="18" t="str">
        <f>Infi!AD11</f>
        <v>Min_Thigh Avg</v>
      </c>
      <c r="H14" s="295"/>
      <c r="I14" s="10" t="str">
        <f>Infi!AE11</f>
        <v>Min_Thigh STD</v>
      </c>
      <c r="J14" s="302"/>
      <c r="K14" s="18" t="str">
        <f>Infi!AF11</f>
        <v>Min_R</v>
      </c>
      <c r="L14" s="304"/>
      <c r="M14" s="10" t="str">
        <f>Infi!AG11</f>
        <v>Min_Interv.</v>
      </c>
      <c r="N14" s="8"/>
      <c r="O14" s="52"/>
      <c r="P14" s="8"/>
      <c r="Q14" s="32"/>
      <c r="R14" s="52"/>
      <c r="S14" s="8"/>
      <c r="T14" s="8"/>
      <c r="X14"/>
      <c r="Y14"/>
      <c r="Z14"/>
      <c r="AA14"/>
      <c r="AB14"/>
    </row>
    <row r="15" spans="1:28" ht="17.25" thickBot="1" x14ac:dyDescent="0.35">
      <c r="A15" s="8"/>
      <c r="B15" s="282"/>
      <c r="C15" s="110">
        <f ca="1">Infi!AB12</f>
        <v>0.16050505050505051</v>
      </c>
      <c r="D15" s="286"/>
      <c r="E15" s="17">
        <f ca="1">Infi!AC12</f>
        <v>0.77200000000000002</v>
      </c>
      <c r="F15" s="282"/>
      <c r="G15" s="110">
        <f ca="1">Infi!AD12</f>
        <v>1.0909090909090908</v>
      </c>
      <c r="H15" s="286"/>
      <c r="I15" s="17">
        <f ca="1">Infi!AE12</f>
        <v>0.59099999999999997</v>
      </c>
      <c r="J15" s="282"/>
      <c r="K15" s="110">
        <f ca="1">Infi!AF12</f>
        <v>4.7861445783132534E-2</v>
      </c>
      <c r="L15" s="305"/>
      <c r="M15" s="113">
        <f ca="1">Infi!AG12</f>
        <v>7.6388888888888895E-2</v>
      </c>
      <c r="N15" s="8"/>
      <c r="O15" s="52"/>
      <c r="P15" s="8"/>
      <c r="Q15" s="32"/>
      <c r="R15" s="52"/>
      <c r="S15" s="8"/>
      <c r="T15" s="8"/>
      <c r="X15"/>
      <c r="Y15"/>
      <c r="Z15"/>
      <c r="AA15"/>
      <c r="AB15"/>
    </row>
    <row r="16" spans="1:28" ht="17.25" thickBot="1" x14ac:dyDescent="0.35">
      <c r="A16" s="8"/>
      <c r="B16" s="319"/>
      <c r="C16" s="320"/>
      <c r="D16" s="320"/>
      <c r="E16" s="320"/>
      <c r="F16" s="320"/>
      <c r="G16" s="320"/>
      <c r="H16" s="320"/>
      <c r="I16" s="320"/>
      <c r="J16" s="320"/>
      <c r="K16" s="320"/>
      <c r="L16" s="320"/>
      <c r="M16" s="321"/>
      <c r="N16" s="8"/>
      <c r="Q16" s="2"/>
      <c r="R16" s="2"/>
      <c r="S16" s="2"/>
      <c r="T16" s="2"/>
    </row>
    <row r="17" spans="1:28" ht="27" thickBot="1" x14ac:dyDescent="0.35">
      <c r="A17" s="8"/>
      <c r="B17" s="160" t="s">
        <v>720</v>
      </c>
      <c r="C17" s="313" t="s">
        <v>5299</v>
      </c>
      <c r="D17" s="314"/>
      <c r="E17" s="315"/>
      <c r="F17" s="156"/>
      <c r="G17" s="313" t="s">
        <v>5301</v>
      </c>
      <c r="H17" s="314"/>
      <c r="I17" s="315"/>
      <c r="J17" s="156"/>
      <c r="K17" s="162" t="s">
        <v>5302</v>
      </c>
      <c r="L17" s="157"/>
      <c r="M17" s="163" t="s">
        <v>14085</v>
      </c>
      <c r="N17" s="25"/>
      <c r="O17" s="8"/>
      <c r="P17" s="2"/>
      <c r="Q17" s="2"/>
      <c r="R17" s="2"/>
      <c r="S17" s="2"/>
      <c r="T17" s="2"/>
    </row>
    <row r="18" spans="1:28" x14ac:dyDescent="0.3">
      <c r="A18" s="8"/>
      <c r="B18" s="107" t="str">
        <f>NMCT670!AA3</f>
        <v>M</v>
      </c>
      <c r="C18" s="19" t="str">
        <f>NMCT670!AB3</f>
        <v>Mean_Femur Avg</v>
      </c>
      <c r="D18" s="294"/>
      <c r="E18" s="5" t="str">
        <f>NMCT670!AC3</f>
        <v>Mean_Femur STD</v>
      </c>
      <c r="F18" s="281"/>
      <c r="G18" s="19" t="str">
        <f>NMCT670!AD3</f>
        <v>Mean_Thigh Avg</v>
      </c>
      <c r="H18" s="294"/>
      <c r="I18" s="5" t="str">
        <f>NMCT670!AE3</f>
        <v>Mean_Thigh STD</v>
      </c>
      <c r="J18" s="281"/>
      <c r="K18" s="123" t="str">
        <f>NMCT670!AF3</f>
        <v>Mean_R</v>
      </c>
      <c r="L18" s="303"/>
      <c r="M18" s="111" t="str">
        <f>NMCT670!AG3</f>
        <v>Mean_Interv.</v>
      </c>
      <c r="N18" s="25"/>
      <c r="O18" s="52"/>
      <c r="P18" s="8"/>
      <c r="Q18" s="32"/>
      <c r="R18" s="52"/>
      <c r="S18" s="8"/>
      <c r="T18" s="1"/>
      <c r="V18" s="2"/>
      <c r="W18" s="2"/>
      <c r="X18" s="2"/>
      <c r="Y18" s="2"/>
      <c r="Z18"/>
      <c r="AA18"/>
      <c r="AB18"/>
    </row>
    <row r="19" spans="1:28" x14ac:dyDescent="0.3">
      <c r="A19" s="8"/>
      <c r="B19" s="114">
        <f ca="1">NMCT670!AA4</f>
        <v>642</v>
      </c>
      <c r="C19" s="116">
        <f ca="1">NMCT670!AB4</f>
        <v>13.531339288099515</v>
      </c>
      <c r="D19" s="295"/>
      <c r="E19" s="115">
        <f ca="1">NMCT670!AC4</f>
        <v>1.3416119925512098</v>
      </c>
      <c r="F19" s="302"/>
      <c r="G19" s="116">
        <f ca="1">NMCT670!AD4</f>
        <v>3.6279418741983975</v>
      </c>
      <c r="H19" s="295"/>
      <c r="I19" s="115">
        <f ca="1">NMCT670!AE4</f>
        <v>0.65184618249534321</v>
      </c>
      <c r="J19" s="302"/>
      <c r="K19" s="124">
        <f ca="1">NMCT670!AF4</f>
        <v>3.9637957636542187</v>
      </c>
      <c r="L19" s="304"/>
      <c r="M19" s="117">
        <f ca="1">NMCT670!AG4</f>
        <v>0.15259595489344108</v>
      </c>
      <c r="N19" s="25"/>
      <c r="O19" s="52"/>
      <c r="P19" s="8"/>
      <c r="Q19" s="32"/>
      <c r="R19" s="52"/>
      <c r="S19" s="8"/>
      <c r="T19" s="1"/>
      <c r="V19" s="2"/>
      <c r="W19" s="2"/>
      <c r="X19" s="2"/>
      <c r="Y19" s="2"/>
      <c r="Z19"/>
      <c r="AA19"/>
      <c r="AB19"/>
    </row>
    <row r="20" spans="1:28" x14ac:dyDescent="0.3">
      <c r="A20" s="8"/>
      <c r="B20" s="108" t="str">
        <f>NMCT670!AA5</f>
        <v>F</v>
      </c>
      <c r="C20" s="119" t="str">
        <f>NMCT670!AB5</f>
        <v>STD_Femur Avg</v>
      </c>
      <c r="D20" s="295"/>
      <c r="E20" s="118" t="str">
        <f>NMCT670!AC5</f>
        <v>STD_Femur STD</v>
      </c>
      <c r="F20" s="302"/>
      <c r="G20" s="119" t="str">
        <f>NMCT670!AD5</f>
        <v>STD_Thigh Avg</v>
      </c>
      <c r="H20" s="295"/>
      <c r="I20" s="118" t="str">
        <f>NMCT670!AE5</f>
        <v>STD_Thigh STD</v>
      </c>
      <c r="J20" s="302"/>
      <c r="K20" s="119" t="str">
        <f>NMCT670!AF5</f>
        <v>STD_R</v>
      </c>
      <c r="L20" s="304"/>
      <c r="M20" s="120" t="str">
        <f>NMCT670!AG5</f>
        <v>STD_Interv.</v>
      </c>
      <c r="N20" s="25"/>
      <c r="O20" s="52"/>
      <c r="P20" s="8"/>
      <c r="Q20" s="32"/>
      <c r="R20" s="52"/>
      <c r="S20" s="8"/>
      <c r="T20" s="1"/>
      <c r="V20" s="2"/>
      <c r="W20" s="2"/>
      <c r="X20" s="2"/>
      <c r="Y20" s="2"/>
      <c r="Z20"/>
      <c r="AA20"/>
      <c r="AB20"/>
    </row>
    <row r="21" spans="1:28" x14ac:dyDescent="0.3">
      <c r="A21" s="8"/>
      <c r="B21" s="114">
        <f ca="1">NMCT670!AA6</f>
        <v>2043</v>
      </c>
      <c r="C21" s="116">
        <f ca="1">NMCT670!AB6</f>
        <v>4.6727180493480738</v>
      </c>
      <c r="D21" s="295"/>
      <c r="E21" s="115">
        <f ca="1">NMCT670!AC6</f>
        <v>0.68246186941786935</v>
      </c>
      <c r="F21" s="302"/>
      <c r="G21" s="116">
        <f ca="1">NMCT670!AD6</f>
        <v>1.5334220697858783</v>
      </c>
      <c r="H21" s="295"/>
      <c r="I21" s="115">
        <f ca="1">NMCT670!AE6</f>
        <v>0.1991475700261226</v>
      </c>
      <c r="J21" s="302"/>
      <c r="K21" s="116">
        <f ca="1">NMCT670!AF6</f>
        <v>1.273981429042957</v>
      </c>
      <c r="L21" s="304"/>
      <c r="M21" s="117">
        <f ca="1">NMCT670!AG6</f>
        <v>1.522629061199395E-2</v>
      </c>
      <c r="N21" s="25"/>
      <c r="O21" s="52"/>
      <c r="P21" s="8"/>
      <c r="Q21" s="32"/>
      <c r="R21" s="52"/>
      <c r="S21" s="8"/>
      <c r="T21" s="1"/>
      <c r="V21" s="2"/>
      <c r="W21" s="2"/>
      <c r="X21" s="2"/>
      <c r="Y21" s="2"/>
      <c r="Z21"/>
      <c r="AA21"/>
      <c r="AB21"/>
    </row>
    <row r="22" spans="1:28" x14ac:dyDescent="0.3">
      <c r="A22" s="8"/>
      <c r="B22" s="4" t="str">
        <f>NMCT670!AA7</f>
        <v>Total</v>
      </c>
      <c r="C22" s="119" t="str">
        <f>NMCT670!AB7</f>
        <v>Max_Femur Avg</v>
      </c>
      <c r="D22" s="295"/>
      <c r="E22" s="118" t="str">
        <f>NMCT670!AC7</f>
        <v>Max_Femur STD</v>
      </c>
      <c r="F22" s="302"/>
      <c r="G22" s="119" t="str">
        <f>NMCT670!AD7</f>
        <v>Max_Thigh Avg</v>
      </c>
      <c r="H22" s="295"/>
      <c r="I22" s="118" t="str">
        <f>NMCT670!AE7</f>
        <v>Max_Thigh STD</v>
      </c>
      <c r="J22" s="302"/>
      <c r="K22" s="119" t="str">
        <f>NMCT670!AF7</f>
        <v>Max_R</v>
      </c>
      <c r="L22" s="304"/>
      <c r="M22" s="118" t="str">
        <f>NMCT670!AG7</f>
        <v>Max_Interv.</v>
      </c>
      <c r="N22" s="25"/>
      <c r="O22" s="52"/>
      <c r="P22" s="8"/>
      <c r="Q22" s="32"/>
      <c r="R22" s="52"/>
      <c r="S22" s="8"/>
      <c r="T22" s="1"/>
      <c r="V22" s="2"/>
      <c r="W22" s="2"/>
      <c r="X22" s="2"/>
      <c r="Y22" s="2"/>
      <c r="Z22"/>
      <c r="AA22"/>
      <c r="AB22"/>
    </row>
    <row r="23" spans="1:28" x14ac:dyDescent="0.3">
      <c r="A23" s="8"/>
      <c r="B23" s="114">
        <f ca="1">NMCT670!AA8</f>
        <v>2685</v>
      </c>
      <c r="C23" s="116">
        <f ca="1">NMCT670!AB8</f>
        <v>45.898989898989896</v>
      </c>
      <c r="D23" s="295"/>
      <c r="E23" s="115">
        <f ca="1">NMCT670!AC8</f>
        <v>24.527999999999999</v>
      </c>
      <c r="F23" s="302"/>
      <c r="G23" s="116">
        <f ca="1">NMCT670!AD8</f>
        <v>19.91</v>
      </c>
      <c r="H23" s="295"/>
      <c r="I23" s="115">
        <f ca="1">NMCT670!AE8</f>
        <v>2.9359999999999999</v>
      </c>
      <c r="J23" s="302"/>
      <c r="K23" s="116">
        <f ca="1">NMCT670!AF8</f>
        <v>13.993220338983051</v>
      </c>
      <c r="L23" s="304"/>
      <c r="M23" s="117">
        <f ca="1">NMCT670!AG8</f>
        <v>0.2409722222222222</v>
      </c>
      <c r="N23" s="25"/>
      <c r="O23" s="52"/>
      <c r="P23" s="8"/>
      <c r="Q23" s="32"/>
      <c r="R23" s="52"/>
      <c r="S23" s="8"/>
      <c r="T23" s="1"/>
      <c r="V23" s="2"/>
      <c r="W23" s="2"/>
      <c r="X23" s="2"/>
      <c r="Y23" s="2"/>
      <c r="Z23"/>
      <c r="AA23"/>
      <c r="AB23"/>
    </row>
    <row r="24" spans="1:28" x14ac:dyDescent="0.3">
      <c r="A24" s="8"/>
      <c r="B24" s="301"/>
      <c r="C24" s="119" t="str">
        <f>NMCT670!AB9</f>
        <v>Median_Femur Avg</v>
      </c>
      <c r="D24" s="295"/>
      <c r="E24" s="118" t="str">
        <f>NMCT670!AC9</f>
        <v>Median_Femur STD</v>
      </c>
      <c r="F24" s="302"/>
      <c r="G24" s="119" t="str">
        <f>NMCT670!AD9</f>
        <v>Median_Thigh Avg</v>
      </c>
      <c r="H24" s="295"/>
      <c r="I24" s="118" t="str">
        <f>NMCT670!AE9</f>
        <v>Median_Thigh STD</v>
      </c>
      <c r="J24" s="302"/>
      <c r="K24" s="119" t="str">
        <f>NMCT670!AF9</f>
        <v>Median_R</v>
      </c>
      <c r="L24" s="304"/>
      <c r="M24" s="118" t="str">
        <f>NMCT670!AG9</f>
        <v>Median_Interv.</v>
      </c>
      <c r="N24" s="25"/>
      <c r="O24" s="52"/>
      <c r="P24" s="8"/>
      <c r="Q24" s="32"/>
      <c r="R24" s="52"/>
      <c r="S24" s="8"/>
      <c r="T24" s="1"/>
      <c r="X24"/>
      <c r="Y24"/>
      <c r="Z24"/>
      <c r="AA24"/>
      <c r="AB24"/>
    </row>
    <row r="25" spans="1:28" x14ac:dyDescent="0.3">
      <c r="A25" s="8"/>
      <c r="B25" s="302"/>
      <c r="C25" s="116">
        <f ca="1">NMCT670!AB10</f>
        <v>13.05050505050505</v>
      </c>
      <c r="D25" s="295"/>
      <c r="E25" s="115">
        <f ca="1">NMCT670!AC10</f>
        <v>1.2370000000000001</v>
      </c>
      <c r="F25" s="302"/>
      <c r="G25" s="116">
        <f ca="1">NMCT670!AD10</f>
        <v>3.3</v>
      </c>
      <c r="H25" s="295"/>
      <c r="I25" s="115">
        <f ca="1">NMCT670!AE10</f>
        <v>0.61699999999999999</v>
      </c>
      <c r="J25" s="302"/>
      <c r="K25" s="116">
        <f ca="1">NMCT670!AF10</f>
        <v>3.7992125984251968</v>
      </c>
      <c r="L25" s="304"/>
      <c r="M25" s="117">
        <f ca="1">NMCT670!AG10</f>
        <v>0.15277777777777773</v>
      </c>
      <c r="N25" s="25"/>
      <c r="O25" s="52"/>
      <c r="P25" s="8"/>
      <c r="Q25" s="32"/>
      <c r="R25" s="52"/>
      <c r="S25" s="8"/>
      <c r="T25" s="1"/>
      <c r="X25"/>
      <c r="Y25"/>
      <c r="Z25"/>
      <c r="AA25"/>
      <c r="AB25"/>
    </row>
    <row r="26" spans="1:28" x14ac:dyDescent="0.3">
      <c r="A26" s="8"/>
      <c r="B26" s="302"/>
      <c r="C26" s="18" t="str">
        <f>NMCT670!AB11</f>
        <v>Min_Femur Avg</v>
      </c>
      <c r="D26" s="295"/>
      <c r="E26" s="10" t="str">
        <f>NMCT670!AC11</f>
        <v>Min_Femur STD</v>
      </c>
      <c r="F26" s="302"/>
      <c r="G26" s="18" t="str">
        <f>NMCT670!AD11</f>
        <v>Min_Thigh Avg</v>
      </c>
      <c r="H26" s="295"/>
      <c r="I26" s="10" t="str">
        <f>NMCT670!AE11</f>
        <v>Min_Thigh STD</v>
      </c>
      <c r="J26" s="302"/>
      <c r="K26" s="18" t="str">
        <f>NMCT670!AF11</f>
        <v>Min_R</v>
      </c>
      <c r="L26" s="304"/>
      <c r="M26" s="10" t="str">
        <f>NMCT670!AG11</f>
        <v>Min_Interv.</v>
      </c>
      <c r="N26" s="25"/>
      <c r="O26" s="52"/>
      <c r="P26" s="8"/>
      <c r="Q26" s="32"/>
      <c r="R26" s="52"/>
      <c r="S26" s="8"/>
      <c r="T26" s="1"/>
      <c r="X26"/>
      <c r="Y26"/>
      <c r="Z26"/>
      <c r="AA26"/>
      <c r="AB26"/>
    </row>
    <row r="27" spans="1:28" ht="17.25" thickBot="1" x14ac:dyDescent="0.35">
      <c r="A27" s="8"/>
      <c r="B27" s="282"/>
      <c r="C27" s="110">
        <f ca="1">NMCT670!AB12</f>
        <v>3.4545454545454546</v>
      </c>
      <c r="D27" s="286"/>
      <c r="E27" s="17">
        <f ca="1">NMCT670!AC12</f>
        <v>0.47</v>
      </c>
      <c r="F27" s="282"/>
      <c r="G27" s="110">
        <f ca="1">NMCT670!AD12</f>
        <v>0.98989898989898994</v>
      </c>
      <c r="H27" s="286"/>
      <c r="I27" s="17">
        <f ca="1">NMCT670!AE12</f>
        <v>0.17499999999999999</v>
      </c>
      <c r="J27" s="282"/>
      <c r="K27" s="110">
        <f ca="1">NMCT670!AF12</f>
        <v>1.0753768844221105</v>
      </c>
      <c r="L27" s="305"/>
      <c r="M27" s="113">
        <f ca="1">NMCT670!AG12</f>
        <v>5.6944444444444409E-2</v>
      </c>
      <c r="N27" s="25"/>
      <c r="O27" s="52"/>
      <c r="P27" s="8"/>
      <c r="Q27" s="32"/>
      <c r="R27" s="52"/>
      <c r="S27" s="8"/>
      <c r="T27" s="1"/>
      <c r="X27"/>
      <c r="Y27"/>
      <c r="Z27"/>
      <c r="AA27"/>
      <c r="AB27"/>
    </row>
    <row r="28" spans="1:28" ht="17.25" thickBot="1" x14ac:dyDescent="0.35">
      <c r="A28" s="8"/>
      <c r="B28" s="319"/>
      <c r="C28" s="320"/>
      <c r="D28" s="320"/>
      <c r="E28" s="320"/>
      <c r="F28" s="320"/>
      <c r="G28" s="320"/>
      <c r="H28" s="320"/>
      <c r="I28" s="320"/>
      <c r="J28" s="320"/>
      <c r="K28" s="320"/>
      <c r="L28" s="320"/>
      <c r="M28" s="321"/>
      <c r="N28" s="25"/>
      <c r="O28" s="8"/>
      <c r="P28" s="2"/>
      <c r="Q28" s="2"/>
      <c r="R28" s="2"/>
    </row>
    <row r="29" spans="1:28" ht="27" thickBot="1" x14ac:dyDescent="0.35">
      <c r="A29" s="8"/>
      <c r="B29" s="155" t="s">
        <v>727</v>
      </c>
      <c r="C29" s="313" t="s">
        <v>5299</v>
      </c>
      <c r="D29" s="314"/>
      <c r="E29" s="315"/>
      <c r="F29" s="156"/>
      <c r="G29" s="313" t="s">
        <v>5301</v>
      </c>
      <c r="H29" s="314"/>
      <c r="I29" s="315"/>
      <c r="J29" s="156"/>
      <c r="K29" s="162" t="s">
        <v>5302</v>
      </c>
      <c r="L29" s="157"/>
      <c r="M29" s="163" t="s">
        <v>14085</v>
      </c>
      <c r="N29" s="25"/>
      <c r="O29" s="8"/>
      <c r="P29" s="2"/>
      <c r="Q29" s="2"/>
      <c r="R29" s="2"/>
    </row>
    <row r="30" spans="1:28" x14ac:dyDescent="0.3">
      <c r="A30" s="8"/>
      <c r="B30" s="145" t="str">
        <f>Sym!AA3</f>
        <v>M</v>
      </c>
      <c r="C30" s="150" t="str">
        <f>Sym!AB3</f>
        <v>Mean_Femur Avg</v>
      </c>
      <c r="D30" s="296"/>
      <c r="E30" s="147" t="str">
        <f>Sym!AC3</f>
        <v>Mean_Femur STD</v>
      </c>
      <c r="F30" s="307"/>
      <c r="G30" s="146" t="str">
        <f>Sym!AD3</f>
        <v>Mean_Thigh Avg</v>
      </c>
      <c r="H30" s="296"/>
      <c r="I30" s="147" t="str">
        <f>Sym!AE3</f>
        <v>Mean_Thigh STD</v>
      </c>
      <c r="J30" s="307"/>
      <c r="K30" s="146" t="str">
        <f>Sym!AF3</f>
        <v>Mean_R</v>
      </c>
      <c r="L30" s="306"/>
      <c r="M30" s="111" t="str">
        <f>Sym!AG3</f>
        <v>Mean_Interv.</v>
      </c>
      <c r="N30" s="151"/>
      <c r="O30" s="8"/>
      <c r="P30" s="1"/>
      <c r="X30"/>
    </row>
    <row r="31" spans="1:28" x14ac:dyDescent="0.3">
      <c r="A31" s="8"/>
      <c r="B31" s="152">
        <f ca="1">Sym!AA4</f>
        <v>779</v>
      </c>
      <c r="C31" s="8">
        <f ca="1">Sym!AB4</f>
        <v>21.515474664733745</v>
      </c>
      <c r="D31" s="297"/>
      <c r="E31" s="148">
        <f ca="1">Sym!AC4</f>
        <v>4.8204529061525188</v>
      </c>
      <c r="F31" s="308"/>
      <c r="G31" s="25">
        <f ca="1">Sym!AD4</f>
        <v>5.3912051043401386</v>
      </c>
      <c r="H31" s="297"/>
      <c r="I31" s="148">
        <f ca="1">Sym!AE4</f>
        <v>2.3229707967110915</v>
      </c>
      <c r="J31" s="308"/>
      <c r="K31" s="25">
        <f ca="1">Sym!AF4</f>
        <v>4.2512348988643547</v>
      </c>
      <c r="L31" s="299"/>
      <c r="M31" s="112">
        <f ca="1">Sym!AG4</f>
        <v>0.15337830387801987</v>
      </c>
      <c r="N31" s="151"/>
      <c r="O31" s="8"/>
      <c r="P31" s="1"/>
      <c r="X31"/>
    </row>
    <row r="32" spans="1:28" x14ac:dyDescent="0.3">
      <c r="A32" s="8"/>
      <c r="B32" s="153" t="str">
        <f>Sym!AA5</f>
        <v>F</v>
      </c>
      <c r="C32" s="8" t="str">
        <f>Sym!AB5</f>
        <v>STD_Femur Avg</v>
      </c>
      <c r="D32" s="297"/>
      <c r="E32" s="148" t="str">
        <f>Sym!AC5</f>
        <v>STD_Femur STD</v>
      </c>
      <c r="F32" s="308"/>
      <c r="G32" s="25" t="str">
        <f>Sym!AD5</f>
        <v>STD_Thigh Avg</v>
      </c>
      <c r="H32" s="297"/>
      <c r="I32" s="148" t="str">
        <f>Sym!AE5</f>
        <v>STD_Thigh STD</v>
      </c>
      <c r="J32" s="308"/>
      <c r="K32" s="25" t="str">
        <f>Sym!AF5</f>
        <v>STD_R</v>
      </c>
      <c r="L32" s="299"/>
      <c r="M32" s="112" t="str">
        <f>Sym!AG5</f>
        <v>STD_Interv.</v>
      </c>
      <c r="N32" s="151"/>
      <c r="O32" s="8"/>
      <c r="P32" s="1"/>
      <c r="X32"/>
    </row>
    <row r="33" spans="1:28" x14ac:dyDescent="0.3">
      <c r="A33" s="8"/>
      <c r="B33" s="152">
        <f ca="1">Sym!AA6</f>
        <v>2748</v>
      </c>
      <c r="C33" s="8">
        <f ca="1">Sym!AB6</f>
        <v>7.2149346748848773</v>
      </c>
      <c r="D33" s="297"/>
      <c r="E33" s="148">
        <f ca="1">Sym!AC6</f>
        <v>1.0568712356574856</v>
      </c>
      <c r="F33" s="308"/>
      <c r="G33" s="25">
        <f ca="1">Sym!AD6</f>
        <v>2.1581838675617653</v>
      </c>
      <c r="H33" s="297"/>
      <c r="I33" s="148">
        <f ca="1">Sym!AE6</f>
        <v>0.49546778460270235</v>
      </c>
      <c r="J33" s="308"/>
      <c r="K33" s="25">
        <f ca="1">Sym!AF6</f>
        <v>1.4516509741604871</v>
      </c>
      <c r="L33" s="299"/>
      <c r="M33" s="112">
        <f ca="1">Sym!AG6</f>
        <v>1.3479789102298318E-2</v>
      </c>
      <c r="N33" s="151"/>
      <c r="O33" s="8"/>
      <c r="P33" s="1"/>
      <c r="X33"/>
    </row>
    <row r="34" spans="1:28" x14ac:dyDescent="0.3">
      <c r="A34" s="8"/>
      <c r="B34" s="153" t="str">
        <f>Sym!AA7</f>
        <v>Total</v>
      </c>
      <c r="C34" s="8" t="str">
        <f>Sym!AB7</f>
        <v>Max_Femur Avg</v>
      </c>
      <c r="D34" s="297"/>
      <c r="E34" s="148" t="str">
        <f>Sym!AC7</f>
        <v>Max_Femur STD</v>
      </c>
      <c r="F34" s="308"/>
      <c r="G34" s="25" t="str">
        <f>Sym!AD7</f>
        <v>Max_Thigh Avg</v>
      </c>
      <c r="H34" s="297"/>
      <c r="I34" s="148" t="str">
        <f>Sym!AE7</f>
        <v>Max_Thigh STD</v>
      </c>
      <c r="J34" s="308"/>
      <c r="K34" s="25" t="str">
        <f>Sym!AF7</f>
        <v>Max_R</v>
      </c>
      <c r="L34" s="299"/>
      <c r="M34" s="112" t="str">
        <f>Sym!AG7</f>
        <v>Max_Interv.</v>
      </c>
      <c r="N34" s="151"/>
      <c r="O34" s="8"/>
      <c r="P34" s="1"/>
      <c r="X34"/>
    </row>
    <row r="35" spans="1:28" x14ac:dyDescent="0.3">
      <c r="A35" s="8"/>
      <c r="B35" s="152">
        <f ca="1">Sym!AA8</f>
        <v>3527</v>
      </c>
      <c r="C35" s="8">
        <f ca="1">Sym!AB8</f>
        <v>75.83</v>
      </c>
      <c r="D35" s="297"/>
      <c r="E35" s="148">
        <f ca="1">Sym!AC8</f>
        <v>10.526</v>
      </c>
      <c r="F35" s="308"/>
      <c r="G35" s="25">
        <f ca="1">Sym!AD8</f>
        <v>24.76</v>
      </c>
      <c r="H35" s="297"/>
      <c r="I35" s="148">
        <f ca="1">Sym!AE8</f>
        <v>6.02</v>
      </c>
      <c r="J35" s="308"/>
      <c r="K35" s="25">
        <f ca="1">Sym!AF8</f>
        <v>17.312785388127853</v>
      </c>
      <c r="L35" s="299"/>
      <c r="M35" s="112">
        <f ca="1">Sym!AG8</f>
        <v>0.23125000000000001</v>
      </c>
      <c r="N35" s="151"/>
      <c r="O35" s="8"/>
      <c r="P35" s="1"/>
      <c r="X35"/>
    </row>
    <row r="36" spans="1:28" x14ac:dyDescent="0.3">
      <c r="A36" s="8"/>
      <c r="B36" s="299"/>
      <c r="C36" s="8" t="str">
        <f>Sym!AB9</f>
        <v>Median_Femur Avg</v>
      </c>
      <c r="D36" s="297"/>
      <c r="E36" s="148" t="str">
        <f>Sym!AC9</f>
        <v>Median_Femur STD</v>
      </c>
      <c r="F36" s="308"/>
      <c r="G36" s="25" t="str">
        <f>Sym!AD9</f>
        <v>Median_Thigh Avg</v>
      </c>
      <c r="H36" s="297"/>
      <c r="I36" s="148" t="str">
        <f>Sym!AE9</f>
        <v>Median_Thigh STD</v>
      </c>
      <c r="J36" s="308"/>
      <c r="K36" s="25" t="str">
        <f>Sym!AF9</f>
        <v>Median_R</v>
      </c>
      <c r="L36" s="299"/>
      <c r="M36" s="112" t="str">
        <f>Sym!AG9</f>
        <v>Median_Interv.</v>
      </c>
      <c r="N36" s="151"/>
      <c r="O36" s="8"/>
      <c r="P36" s="1"/>
      <c r="X36"/>
    </row>
    <row r="37" spans="1:28" x14ac:dyDescent="0.3">
      <c r="A37" s="8"/>
      <c r="B37" s="299"/>
      <c r="C37" s="8">
        <f ca="1">Sym!AB10</f>
        <v>20.65</v>
      </c>
      <c r="D37" s="297"/>
      <c r="E37" s="148">
        <f ca="1">Sym!AC10</f>
        <v>4.7210000000000001</v>
      </c>
      <c r="F37" s="308"/>
      <c r="G37" s="25">
        <f ca="1">Sym!AD10</f>
        <v>4.9292929292929291</v>
      </c>
      <c r="H37" s="297"/>
      <c r="I37" s="148">
        <f ca="1">Sym!AE10</f>
        <v>2.2469999999999999</v>
      </c>
      <c r="J37" s="308"/>
      <c r="K37" s="25">
        <f ca="1">Sym!AF10</f>
        <v>4.1196428571428578</v>
      </c>
      <c r="L37" s="299"/>
      <c r="M37" s="112">
        <f ca="1">Sym!AG10</f>
        <v>0.15277777777777773</v>
      </c>
      <c r="N37" s="151"/>
      <c r="O37" s="8"/>
      <c r="P37" s="1"/>
      <c r="X37"/>
    </row>
    <row r="38" spans="1:28" x14ac:dyDescent="0.3">
      <c r="A38" s="8"/>
      <c r="B38" s="299"/>
      <c r="C38" s="8" t="str">
        <f>Sym!AB11</f>
        <v>Min_Femur Avg</v>
      </c>
      <c r="D38" s="297"/>
      <c r="E38" s="148" t="str">
        <f>Sym!AC11</f>
        <v>Min_Femur STD</v>
      </c>
      <c r="F38" s="308"/>
      <c r="G38" s="25" t="str">
        <f>Sym!AD11</f>
        <v>Min_Thigh Avg</v>
      </c>
      <c r="H38" s="297"/>
      <c r="I38" s="148" t="str">
        <f>Sym!AE11</f>
        <v>Min_Thigh STD</v>
      </c>
      <c r="J38" s="308"/>
      <c r="K38" s="25" t="str">
        <f>Sym!AF11</f>
        <v>Min_R</v>
      </c>
      <c r="L38" s="299"/>
      <c r="M38" s="112" t="str">
        <f>Sym!AG11</f>
        <v>Min_Interv.</v>
      </c>
      <c r="N38" s="151"/>
      <c r="O38" s="8"/>
      <c r="P38" s="1"/>
      <c r="X38"/>
    </row>
    <row r="39" spans="1:28" ht="17.25" thickBot="1" x14ac:dyDescent="0.35">
      <c r="A39" s="8"/>
      <c r="B39" s="300"/>
      <c r="C39" s="11">
        <f ca="1">Sym!AB12</f>
        <v>5.5246913580246915</v>
      </c>
      <c r="D39" s="298"/>
      <c r="E39" s="149">
        <f ca="1">Sym!AC12</f>
        <v>1.171</v>
      </c>
      <c r="F39" s="309"/>
      <c r="G39" s="27">
        <f ca="1">Sym!AD12</f>
        <v>0.75</v>
      </c>
      <c r="H39" s="298"/>
      <c r="I39" s="149">
        <f ca="1">Sym!AE12</f>
        <v>0.68100000000000005</v>
      </c>
      <c r="J39" s="309"/>
      <c r="K39" s="27">
        <f ca="1">Sym!AF12</f>
        <v>1.0730464326160816</v>
      </c>
      <c r="L39" s="300"/>
      <c r="M39" s="113">
        <f ca="1">Sym!AG12</f>
        <v>5.9722222222222232E-2</v>
      </c>
      <c r="N39" s="151"/>
      <c r="O39" s="8"/>
      <c r="P39" s="8"/>
      <c r="X39"/>
    </row>
    <row r="40" spans="1:28" ht="17.25" thickBot="1" x14ac:dyDescent="0.35">
      <c r="A40" s="8"/>
      <c r="B40" s="319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1"/>
      <c r="N40" s="52"/>
      <c r="O40" s="8"/>
      <c r="P40" s="8"/>
      <c r="X40"/>
    </row>
    <row r="41" spans="1:28" ht="27" thickBot="1" x14ac:dyDescent="0.35">
      <c r="A41" s="8"/>
      <c r="B41" s="28" t="s">
        <v>1357</v>
      </c>
      <c r="C41" s="313" t="s">
        <v>5299</v>
      </c>
      <c r="D41" s="314"/>
      <c r="E41" s="315"/>
      <c r="F41" s="156"/>
      <c r="G41" s="313" t="s">
        <v>5301</v>
      </c>
      <c r="H41" s="314"/>
      <c r="I41" s="315"/>
      <c r="J41" s="156"/>
      <c r="K41" s="162" t="s">
        <v>5302</v>
      </c>
      <c r="L41" s="157"/>
      <c r="M41" s="163" t="s">
        <v>14085</v>
      </c>
      <c r="N41" s="8"/>
      <c r="O41" s="8"/>
    </row>
    <row r="42" spans="1:28" x14ac:dyDescent="0.3">
      <c r="A42" s="8"/>
      <c r="B42" s="158" t="str">
        <f>'NM830'!AA3</f>
        <v>M</v>
      </c>
      <c r="C42" s="150" t="str">
        <f>'NM830'!AB3</f>
        <v>Mean_Femur Avg</v>
      </c>
      <c r="D42" s="310"/>
      <c r="E42" s="208" t="str">
        <f>'NM830'!AC3</f>
        <v>Mean_Femur STD</v>
      </c>
      <c r="F42" s="307"/>
      <c r="G42" s="146" t="str">
        <f>'NM830'!AD3</f>
        <v>Mean_Thigh Avg</v>
      </c>
      <c r="H42" s="310"/>
      <c r="I42" s="208" t="str">
        <f>'NM830'!AE3</f>
        <v>Mean_Thigh STD</v>
      </c>
      <c r="J42" s="307"/>
      <c r="K42" s="8" t="str">
        <f>'NM830'!AF3</f>
        <v>Mean_R</v>
      </c>
      <c r="L42" s="306"/>
      <c r="M42" s="211" t="str">
        <f>'NM830'!AG3</f>
        <v>Mean_Interv.</v>
      </c>
      <c r="N42" s="25"/>
      <c r="O42" s="52"/>
      <c r="P42" s="8"/>
      <c r="Q42" s="8"/>
      <c r="R42" s="52"/>
      <c r="S42" s="8"/>
      <c r="T42" s="8"/>
      <c r="X42"/>
      <c r="Y42"/>
      <c r="Z42"/>
      <c r="AA42"/>
      <c r="AB42"/>
    </row>
    <row r="43" spans="1:28" x14ac:dyDescent="0.3">
      <c r="A43" s="8"/>
      <c r="B43" s="152">
        <f ca="1">'NM830'!AA4</f>
        <v>385</v>
      </c>
      <c r="C43" s="8">
        <f ca="1">'NM830'!AB4</f>
        <v>19.964803539159742</v>
      </c>
      <c r="D43" s="311"/>
      <c r="E43" s="209">
        <f ca="1">'NM830'!AC4</f>
        <v>1.7553093053735269</v>
      </c>
      <c r="F43" s="308"/>
      <c r="G43" s="25">
        <f ca="1">'NM830'!AD4</f>
        <v>5.2859179473084161</v>
      </c>
      <c r="H43" s="311"/>
      <c r="I43" s="209">
        <f ca="1">'NM830'!AE4</f>
        <v>0.80359587155963363</v>
      </c>
      <c r="J43" s="308"/>
      <c r="K43" s="8">
        <f ca="1">'NM830'!AF4</f>
        <v>3.9521534418009474</v>
      </c>
      <c r="L43" s="299"/>
      <c r="M43" s="211">
        <f ca="1">'NM830'!AG4</f>
        <v>0.14998270715013809</v>
      </c>
      <c r="N43" s="25"/>
      <c r="O43" s="52"/>
      <c r="P43" s="8"/>
      <c r="Q43" s="32"/>
      <c r="R43" s="52"/>
      <c r="S43" s="8"/>
      <c r="T43" s="8"/>
      <c r="X43"/>
      <c r="Y43"/>
      <c r="Z43"/>
      <c r="AA43"/>
      <c r="AB43"/>
    </row>
    <row r="44" spans="1:28" x14ac:dyDescent="0.3">
      <c r="A44" s="8"/>
      <c r="B44" s="159" t="str">
        <f>'NM830'!AA5</f>
        <v>F</v>
      </c>
      <c r="C44" s="8" t="str">
        <f>'NM830'!AB5</f>
        <v>STD_Femur Avg</v>
      </c>
      <c r="D44" s="311"/>
      <c r="E44" s="209" t="str">
        <f>'NM830'!AC5</f>
        <v>STD_Femur STD</v>
      </c>
      <c r="F44" s="308"/>
      <c r="G44" s="25" t="str">
        <f>'NM830'!AD5</f>
        <v>STD_Thigh Avg</v>
      </c>
      <c r="H44" s="311"/>
      <c r="I44" s="209" t="str">
        <f>'NM830'!AE5</f>
        <v>STD_Thigh STD</v>
      </c>
      <c r="J44" s="308"/>
      <c r="K44" s="8" t="str">
        <f>'NM830'!AF5</f>
        <v>STD_R</v>
      </c>
      <c r="L44" s="299"/>
      <c r="M44" s="211" t="str">
        <f>'NM830'!AG5</f>
        <v>STD_Interv.</v>
      </c>
      <c r="N44" s="25"/>
      <c r="O44" s="52"/>
      <c r="P44" s="8"/>
      <c r="Q44" s="8"/>
      <c r="R44" s="52"/>
      <c r="S44" s="8"/>
      <c r="T44" s="8"/>
      <c r="X44"/>
      <c r="Y44"/>
      <c r="Z44"/>
      <c r="AA44"/>
      <c r="AB44"/>
    </row>
    <row r="45" spans="1:28" x14ac:dyDescent="0.3">
      <c r="A45" s="8"/>
      <c r="B45" s="152">
        <f ca="1">'NM830'!AA6</f>
        <v>1141</v>
      </c>
      <c r="C45" s="8">
        <f ca="1">'NM830'!AB6</f>
        <v>7.6647295970310534</v>
      </c>
      <c r="D45" s="311"/>
      <c r="E45" s="209">
        <f ca="1">'NM830'!AC6</f>
        <v>0.7720976893971192</v>
      </c>
      <c r="F45" s="308"/>
      <c r="G45" s="25">
        <f ca="1">'NM830'!AD6</f>
        <v>2.1709842814018669</v>
      </c>
      <c r="H45" s="311"/>
      <c r="I45" s="209">
        <f ca="1">'NM830'!AE6</f>
        <v>0.29485418264892849</v>
      </c>
      <c r="J45" s="308"/>
      <c r="K45" s="8">
        <f ca="1">'NM830'!AF6</f>
        <v>1.2844025727806079</v>
      </c>
      <c r="L45" s="299"/>
      <c r="M45" s="211">
        <f ca="1">'NM830'!AG6</f>
        <v>1.5451642066607187E-2</v>
      </c>
      <c r="N45" s="25"/>
      <c r="O45" s="52"/>
      <c r="P45" s="8"/>
      <c r="Q45" s="32"/>
      <c r="R45" s="52"/>
      <c r="S45" s="8"/>
      <c r="T45" s="8"/>
      <c r="X45"/>
      <c r="Y45"/>
      <c r="Z45"/>
      <c r="AA45"/>
      <c r="AB45"/>
    </row>
    <row r="46" spans="1:28" x14ac:dyDescent="0.3">
      <c r="A46" s="8"/>
      <c r="B46" s="37" t="str">
        <f>'NM830'!AA7</f>
        <v>Total</v>
      </c>
      <c r="C46" s="8" t="str">
        <f>'NM830'!AB7</f>
        <v>Max_Femur Avg</v>
      </c>
      <c r="D46" s="311"/>
      <c r="E46" s="209" t="str">
        <f>'NM830'!AC7</f>
        <v>Max_Femur STD</v>
      </c>
      <c r="F46" s="308"/>
      <c r="G46" s="25" t="str">
        <f>'NM830'!AD7</f>
        <v>Max_Thigh Avg</v>
      </c>
      <c r="H46" s="311"/>
      <c r="I46" s="209" t="str">
        <f>'NM830'!AE7</f>
        <v>Max_Thigh STD</v>
      </c>
      <c r="J46" s="308"/>
      <c r="K46" s="8" t="str">
        <f>'NM830'!AF7</f>
        <v>Max_R</v>
      </c>
      <c r="L46" s="299"/>
      <c r="M46" s="211" t="str">
        <f>'NM830'!AG7</f>
        <v>Max_Interv.</v>
      </c>
      <c r="N46" s="25"/>
      <c r="O46" s="52"/>
      <c r="P46" s="8"/>
      <c r="Q46" s="8"/>
      <c r="R46" s="52"/>
      <c r="S46" s="8"/>
      <c r="T46" s="1"/>
      <c r="X46"/>
      <c r="Y46"/>
      <c r="Z46"/>
      <c r="AA46"/>
      <c r="AB46"/>
    </row>
    <row r="47" spans="1:28" ht="17.25" thickBot="1" x14ac:dyDescent="0.35">
      <c r="A47" s="8"/>
      <c r="B47" s="38">
        <f ca="1">'NM830'!AA8</f>
        <v>1526</v>
      </c>
      <c r="C47" s="8">
        <f ca="1">'NM830'!AB8</f>
        <v>56.969696969696969</v>
      </c>
      <c r="D47" s="311"/>
      <c r="E47" s="209">
        <f ca="1">'NM830'!AC8</f>
        <v>8.9019999999999992</v>
      </c>
      <c r="F47" s="308"/>
      <c r="G47" s="25">
        <f ca="1">'NM830'!AD8</f>
        <v>21.494949494949495</v>
      </c>
      <c r="H47" s="311"/>
      <c r="I47" s="209">
        <f ca="1">'NM830'!AE8</f>
        <v>4.5730000000000004</v>
      </c>
      <c r="J47" s="308"/>
      <c r="K47" s="8">
        <f ca="1">'NM830'!AF8</f>
        <v>12.862162162162162</v>
      </c>
      <c r="L47" s="299"/>
      <c r="M47" s="211">
        <f ca="1">'NM830'!AG8</f>
        <v>0.21111111111111108</v>
      </c>
      <c r="N47" s="25"/>
      <c r="O47" s="52"/>
      <c r="P47" s="8"/>
      <c r="Q47" s="32"/>
      <c r="R47" s="52"/>
      <c r="S47" s="8"/>
      <c r="T47" s="1"/>
      <c r="X47"/>
      <c r="Y47"/>
      <c r="Z47"/>
      <c r="AA47"/>
      <c r="AB47"/>
    </row>
    <row r="48" spans="1:28" x14ac:dyDescent="0.3">
      <c r="A48" s="8"/>
      <c r="B48" s="306"/>
      <c r="C48" s="25" t="str">
        <f>'NM830'!AB9</f>
        <v>Median_Femur Avg</v>
      </c>
      <c r="D48" s="311"/>
      <c r="E48" s="209" t="str">
        <f>'NM830'!AC9</f>
        <v>Median_Femur STD</v>
      </c>
      <c r="F48" s="308"/>
      <c r="G48" s="25" t="str">
        <f>'NM830'!AD9</f>
        <v>Median_Thigh Avg</v>
      </c>
      <c r="H48" s="311"/>
      <c r="I48" s="209" t="str">
        <f>'NM830'!AE9</f>
        <v>Median_Thigh STD</v>
      </c>
      <c r="J48" s="308"/>
      <c r="K48" s="8" t="str">
        <f>'NM830'!AF9</f>
        <v>Median_R</v>
      </c>
      <c r="L48" s="299"/>
      <c r="M48" s="211" t="str">
        <f>'NM830'!AG9</f>
        <v>Median_Interv.</v>
      </c>
      <c r="N48" s="25"/>
      <c r="O48" s="52"/>
      <c r="P48" s="8"/>
      <c r="Q48" s="8"/>
      <c r="R48" s="52"/>
      <c r="S48" s="8"/>
      <c r="T48" s="1"/>
      <c r="X48"/>
      <c r="Y48"/>
      <c r="Z48"/>
      <c r="AA48"/>
      <c r="AB48"/>
    </row>
    <row r="49" spans="1:28" x14ac:dyDescent="0.3">
      <c r="A49" s="8"/>
      <c r="B49" s="299"/>
      <c r="C49" s="25">
        <f ca="1">'NM830'!AB10</f>
        <v>19.105555555555554</v>
      </c>
      <c r="D49" s="311"/>
      <c r="E49" s="209">
        <f ca="1">'NM830'!AC10</f>
        <v>1.6040000000000001</v>
      </c>
      <c r="F49" s="308"/>
      <c r="G49" s="25">
        <f ca="1">'NM830'!AD10</f>
        <v>4.9292929292929291</v>
      </c>
      <c r="H49" s="311"/>
      <c r="I49" s="209">
        <f ca="1">'NM830'!AE10</f>
        <v>0.74649999999999994</v>
      </c>
      <c r="J49" s="308"/>
      <c r="K49" s="8">
        <f ca="1">'NM830'!AF10</f>
        <v>3.7806721140259265</v>
      </c>
      <c r="L49" s="299"/>
      <c r="M49" s="211">
        <f ca="1">'NM830'!AG10</f>
        <v>0.14930555555555552</v>
      </c>
      <c r="N49" s="25"/>
      <c r="O49" s="52"/>
      <c r="P49" s="8"/>
      <c r="Q49" s="32"/>
      <c r="R49" s="52"/>
      <c r="S49" s="8"/>
      <c r="T49" s="1"/>
      <c r="X49"/>
      <c r="Y49"/>
      <c r="Z49"/>
      <c r="AA49"/>
      <c r="AB49"/>
    </row>
    <row r="50" spans="1:28" x14ac:dyDescent="0.3">
      <c r="A50" s="8"/>
      <c r="B50" s="299"/>
      <c r="C50" s="25" t="str">
        <f>'NM830'!AB11</f>
        <v>Min_Femur Avg</v>
      </c>
      <c r="D50" s="311"/>
      <c r="E50" s="209" t="str">
        <f>'NM830'!AC11</f>
        <v>Min_Femur STD</v>
      </c>
      <c r="F50" s="308"/>
      <c r="G50" s="25" t="str">
        <f>'NM830'!AD11</f>
        <v>Min_Thigh Avg</v>
      </c>
      <c r="H50" s="311"/>
      <c r="I50" s="209" t="str">
        <f>'NM830'!AE11</f>
        <v>Min_Thigh STD</v>
      </c>
      <c r="J50" s="308"/>
      <c r="K50" s="8" t="str">
        <f>'NM830'!AF11</f>
        <v>Min_R</v>
      </c>
      <c r="L50" s="299"/>
      <c r="M50" s="211" t="str">
        <f>'NM830'!AG11</f>
        <v>Min_Interv.</v>
      </c>
      <c r="N50" s="25"/>
      <c r="O50" s="52"/>
      <c r="P50" s="8"/>
      <c r="Q50" s="8"/>
      <c r="R50" s="52"/>
      <c r="S50" s="8"/>
      <c r="T50" s="1"/>
      <c r="X50"/>
      <c r="Y50"/>
      <c r="Z50"/>
      <c r="AA50"/>
      <c r="AB50"/>
    </row>
    <row r="51" spans="1:28" ht="17.25" thickBot="1" x14ac:dyDescent="0.35">
      <c r="A51" s="8"/>
      <c r="B51" s="300"/>
      <c r="C51" s="27">
        <f ca="1">'NM830'!AB12</f>
        <v>3.5757575757575757</v>
      </c>
      <c r="D51" s="312"/>
      <c r="E51" s="210">
        <f ca="1">'NM830'!AC12</f>
        <v>0.371</v>
      </c>
      <c r="F51" s="309"/>
      <c r="G51" s="27">
        <f ca="1">'NM830'!AD12</f>
        <v>1.202020202020202</v>
      </c>
      <c r="H51" s="312"/>
      <c r="I51" s="210">
        <f ca="1">'NM830'!AE12</f>
        <v>0.16</v>
      </c>
      <c r="J51" s="309"/>
      <c r="K51" s="11">
        <f ca="1">'NM830'!AF12</f>
        <v>1.1224790949335959</v>
      </c>
      <c r="L51" s="300"/>
      <c r="M51" s="212">
        <f ca="1">'NM830'!AG12</f>
        <v>2.777777777777779E-2</v>
      </c>
      <c r="N51" s="25"/>
      <c r="O51" s="52"/>
      <c r="P51" s="8"/>
      <c r="Q51" s="32"/>
      <c r="R51" s="52"/>
      <c r="S51" s="8"/>
      <c r="T51" s="1"/>
      <c r="X51"/>
      <c r="Y51"/>
      <c r="Z51"/>
      <c r="AA51"/>
      <c r="AB51"/>
    </row>
    <row r="52" spans="1:28" ht="26.25" x14ac:dyDescent="0.3">
      <c r="A52" s="8"/>
      <c r="B52" s="161" t="s">
        <v>1346</v>
      </c>
      <c r="C52" s="8"/>
      <c r="D52" s="52"/>
      <c r="E52" s="26"/>
      <c r="F52" s="52"/>
      <c r="G52" s="8"/>
      <c r="H52" s="52"/>
      <c r="I52" s="8"/>
      <c r="J52" s="52"/>
      <c r="K52" s="8"/>
    </row>
    <row r="53" spans="1:28" x14ac:dyDescent="0.3">
      <c r="B53" s="159" t="s">
        <v>1347</v>
      </c>
    </row>
    <row r="54" spans="1:28" x14ac:dyDescent="0.3">
      <c r="B54" s="152">
        <f ca="1">SUM(B7,B19,B31,B43)</f>
        <v>2649</v>
      </c>
    </row>
    <row r="55" spans="1:28" x14ac:dyDescent="0.3">
      <c r="B55" s="159" t="s">
        <v>1348</v>
      </c>
    </row>
    <row r="56" spans="1:28" x14ac:dyDescent="0.3">
      <c r="B56" s="152">
        <f ca="1">SUM(B9,B21,B33,B45)</f>
        <v>8421</v>
      </c>
    </row>
    <row r="57" spans="1:28" x14ac:dyDescent="0.3">
      <c r="B57" s="37" t="s">
        <v>1346</v>
      </c>
    </row>
    <row r="58" spans="1:28" ht="17.25" thickBot="1" x14ac:dyDescent="0.35">
      <c r="B58" s="38">
        <f ca="1">IF(SUM(B11,B23,B35,B47)=SUM(B54,B56),SUM(B54,B56),"MISTAKE!")</f>
        <v>11070</v>
      </c>
    </row>
  </sheetData>
  <mergeCells count="36">
    <mergeCell ref="C41:E41"/>
    <mergeCell ref="G29:I29"/>
    <mergeCell ref="G41:I41"/>
    <mergeCell ref="B3:M3"/>
    <mergeCell ref="C17:E17"/>
    <mergeCell ref="G17:I17"/>
    <mergeCell ref="C29:E29"/>
    <mergeCell ref="B40:M40"/>
    <mergeCell ref="B28:M28"/>
    <mergeCell ref="B16:M16"/>
    <mergeCell ref="G5:I5"/>
    <mergeCell ref="C5:E5"/>
    <mergeCell ref="D30:D39"/>
    <mergeCell ref="B12:B15"/>
    <mergeCell ref="D6:D15"/>
    <mergeCell ref="L6:L15"/>
    <mergeCell ref="F42:F51"/>
    <mergeCell ref="H42:H51"/>
    <mergeCell ref="J42:J51"/>
    <mergeCell ref="L42:L51"/>
    <mergeCell ref="B48:B51"/>
    <mergeCell ref="D42:D51"/>
    <mergeCell ref="L18:L27"/>
    <mergeCell ref="L30:L39"/>
    <mergeCell ref="J18:J27"/>
    <mergeCell ref="F18:F27"/>
    <mergeCell ref="F6:F15"/>
    <mergeCell ref="J6:J15"/>
    <mergeCell ref="J30:J39"/>
    <mergeCell ref="F30:F39"/>
    <mergeCell ref="D18:D27"/>
    <mergeCell ref="H30:H39"/>
    <mergeCell ref="H18:H27"/>
    <mergeCell ref="H6:H15"/>
    <mergeCell ref="B36:B39"/>
    <mergeCell ref="B24:B2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65"/>
  <sheetViews>
    <sheetView topLeftCell="B25" zoomScale="85" zoomScaleNormal="85" workbookViewId="0">
      <selection activeCell="F53" sqref="F53"/>
    </sheetView>
  </sheetViews>
  <sheetFormatPr defaultRowHeight="16.5" x14ac:dyDescent="0.3"/>
  <cols>
    <col min="2" max="2" width="7.125" style="54" bestFit="1" customWidth="1"/>
    <col min="3" max="3" width="16.625" style="60" customWidth="1"/>
    <col min="4" max="9" width="16.625" style="54" customWidth="1"/>
    <col min="10" max="10" width="16.625" style="61" customWidth="1"/>
  </cols>
  <sheetData>
    <row r="2" spans="2:9" ht="17.25" thickBot="1" x14ac:dyDescent="0.35"/>
    <row r="3" spans="2:9" ht="34.5" thickBot="1" x14ac:dyDescent="0.35">
      <c r="B3" s="316" t="s">
        <v>1356</v>
      </c>
      <c r="C3" s="317"/>
      <c r="D3" s="317"/>
      <c r="E3" s="317"/>
      <c r="F3" s="317"/>
      <c r="G3" s="317"/>
      <c r="H3" s="317"/>
      <c r="I3" s="325"/>
    </row>
    <row r="4" spans="2:9" ht="17.25" thickBot="1" x14ac:dyDescent="0.35"/>
    <row r="5" spans="2:9" ht="26.25" x14ac:dyDescent="0.3">
      <c r="B5" s="330" t="s">
        <v>1087</v>
      </c>
      <c r="C5" s="326"/>
      <c r="D5" s="324" t="s">
        <v>5299</v>
      </c>
      <c r="E5" s="324"/>
      <c r="F5" s="326" t="s">
        <v>5300</v>
      </c>
      <c r="G5" s="326"/>
      <c r="H5" s="326" t="s">
        <v>5302</v>
      </c>
      <c r="I5" s="327"/>
    </row>
    <row r="6" spans="2:9" x14ac:dyDescent="0.3">
      <c r="B6" s="168" t="str">
        <f>Infi!AA14</f>
        <v>Range</v>
      </c>
      <c r="C6" s="166" t="str">
        <f>Infi!AB14</f>
        <v>Number</v>
      </c>
      <c r="D6" s="166" t="str">
        <f>Infi!AC14</f>
        <v>Mean_Femur Avg</v>
      </c>
      <c r="E6" s="166" t="str">
        <f>Infi!AD14</f>
        <v>STD_Femur Avg</v>
      </c>
      <c r="F6" s="166" t="str">
        <f>Infi!AE14</f>
        <v>Mean_Thigh Avg</v>
      </c>
      <c r="G6" s="166" t="str">
        <f>Infi!AF14</f>
        <v>STD_Thigh Avg</v>
      </c>
      <c r="H6" s="166" t="str">
        <f>Infi!AG14</f>
        <v>Mean_Ratio</v>
      </c>
      <c r="I6" s="169" t="str">
        <f>Infi!AH14</f>
        <v>STD_Ratio</v>
      </c>
    </row>
    <row r="7" spans="2:9" x14ac:dyDescent="0.3">
      <c r="B7" s="56" t="str">
        <f>Infi!AA15</f>
        <v>~20s</v>
      </c>
      <c r="C7" s="62">
        <f ca="1">Infi!AB15</f>
        <v>38</v>
      </c>
      <c r="D7" s="50">
        <f ca="1">Infi!AC15</f>
        <v>10.172358579529634</v>
      </c>
      <c r="E7" s="50">
        <f ca="1">Infi!AD15</f>
        <v>4.601206343658677</v>
      </c>
      <c r="F7" s="50">
        <f ca="1">Infi!AE15</f>
        <v>2.3247247371485598</v>
      </c>
      <c r="G7" s="50">
        <f ca="1">Infi!AF15</f>
        <v>0.64579445639779809</v>
      </c>
      <c r="H7" s="50">
        <f ca="1">Infi!AG15</f>
        <v>4.7522311885666788</v>
      </c>
      <c r="I7" s="51">
        <f ca="1">Infi!AH15</f>
        <v>2.480081848039545</v>
      </c>
    </row>
    <row r="8" spans="2:9" x14ac:dyDescent="0.3">
      <c r="B8" s="56" t="str">
        <f>Infi!AA16</f>
        <v>20s</v>
      </c>
      <c r="C8" s="62">
        <f ca="1">Infi!AB16</f>
        <v>89</v>
      </c>
      <c r="D8" s="50">
        <f ca="1">Infi!AC16</f>
        <v>8.3378137405295671</v>
      </c>
      <c r="E8" s="50">
        <f ca="1">Infi!AD16</f>
        <v>3.1337776195718381</v>
      </c>
      <c r="F8" s="50">
        <f ca="1">Infi!AE16</f>
        <v>3.1760481821296986</v>
      </c>
      <c r="G8" s="50">
        <f ca="1">Infi!AF16</f>
        <v>1.2577488493706461</v>
      </c>
      <c r="H8" s="50">
        <f ca="1">Infi!AG16</f>
        <v>2.7075087063580043</v>
      </c>
      <c r="I8" s="51">
        <f ca="1">Infi!AH16</f>
        <v>0.64520486620610096</v>
      </c>
    </row>
    <row r="9" spans="2:9" x14ac:dyDescent="0.3">
      <c r="B9" s="56" t="str">
        <f>Infi!AA17</f>
        <v>30s</v>
      </c>
      <c r="C9" s="62">
        <f ca="1">Infi!AB17</f>
        <v>230</v>
      </c>
      <c r="D9" s="50">
        <f ca="1">Infi!AC17</f>
        <v>10.518387774073757</v>
      </c>
      <c r="E9" s="50">
        <f ca="1">Infi!AD17</f>
        <v>2.8919693797812167</v>
      </c>
      <c r="F9" s="50">
        <f ca="1">Infi!AE17</f>
        <v>3.3054863594699793</v>
      </c>
      <c r="G9" s="50">
        <f ca="1">Infi!AF17</f>
        <v>0.93835142576767261</v>
      </c>
      <c r="H9" s="50">
        <f ca="1">Infi!AG17</f>
        <v>3.2817678928863021</v>
      </c>
      <c r="I9" s="51">
        <f ca="1">Infi!AH17</f>
        <v>0.83113424240523703</v>
      </c>
    </row>
    <row r="10" spans="2:9" x14ac:dyDescent="0.3">
      <c r="B10" s="56" t="str">
        <f>Infi!AA18</f>
        <v>40s</v>
      </c>
      <c r="C10" s="62">
        <f ca="1">Infi!AB18</f>
        <v>746</v>
      </c>
      <c r="D10" s="50">
        <f ca="1">Infi!AC18</f>
        <v>13.622894670954594</v>
      </c>
      <c r="E10" s="50">
        <f ca="1">Infi!AD18</f>
        <v>4.3450865537701819</v>
      </c>
      <c r="F10" s="50">
        <f ca="1">Infi!AE18</f>
        <v>3.7109561483583327</v>
      </c>
      <c r="G10" s="50">
        <f ca="1">Infi!AF18</f>
        <v>1.24581054976893</v>
      </c>
      <c r="H10" s="50">
        <f ca="1">Infi!AG18</f>
        <v>3.8201276134330984</v>
      </c>
      <c r="I10" s="51">
        <f ca="1">Infi!AH18</f>
        <v>1.1007066338343827</v>
      </c>
    </row>
    <row r="11" spans="2:9" x14ac:dyDescent="0.3">
      <c r="B11" s="56" t="str">
        <f>Infi!AA19</f>
        <v>50s</v>
      </c>
      <c r="C11" s="62">
        <f ca="1">Infi!AB19</f>
        <v>1042</v>
      </c>
      <c r="D11" s="50">
        <f ca="1">Infi!AC19</f>
        <v>16.603683619971527</v>
      </c>
      <c r="E11" s="50">
        <f ca="1">Infi!AD19</f>
        <v>5.002613407329827</v>
      </c>
      <c r="F11" s="50">
        <f ca="1">Infi!AE19</f>
        <v>3.9806675791679149</v>
      </c>
      <c r="G11" s="50">
        <f ca="1">Infi!AF19</f>
        <v>1.1321857758836271</v>
      </c>
      <c r="H11" s="50">
        <f ca="1">Infi!AG19</f>
        <v>4.3459064434867578</v>
      </c>
      <c r="I11" s="51">
        <f ca="1">Infi!AH19</f>
        <v>1.4308314933805037</v>
      </c>
    </row>
    <row r="12" spans="2:9" x14ac:dyDescent="0.3">
      <c r="B12" s="56" t="str">
        <f>Infi!AA20</f>
        <v>60s</v>
      </c>
      <c r="C12" s="62">
        <f ca="1">Infi!AB20</f>
        <v>696</v>
      </c>
      <c r="D12" s="50">
        <f ca="1">Infi!AC20</f>
        <v>17.525120861593358</v>
      </c>
      <c r="E12" s="50">
        <f ca="1">Infi!AD20</f>
        <v>5.5066300026627415</v>
      </c>
      <c r="F12" s="50">
        <f ca="1">Infi!AE20</f>
        <v>4.6444109018500539</v>
      </c>
      <c r="G12" s="50">
        <f ca="1">Infi!AF20</f>
        <v>1.6192951867225345</v>
      </c>
      <c r="H12" s="50">
        <f ca="1">Infi!AG20</f>
        <v>4.0008722856988879</v>
      </c>
      <c r="I12" s="51">
        <f ca="1">Infi!AH20</f>
        <v>1.6341906709409553</v>
      </c>
    </row>
    <row r="13" spans="2:9" x14ac:dyDescent="0.3">
      <c r="B13" s="56" t="str">
        <f>Infi!AA21</f>
        <v>70s</v>
      </c>
      <c r="C13" s="62">
        <f ca="1">Infi!AB21</f>
        <v>374</v>
      </c>
      <c r="D13" s="50">
        <f ca="1">Infi!AC21</f>
        <v>17.770940735730239</v>
      </c>
      <c r="E13" s="50">
        <f ca="1">Infi!AD21</f>
        <v>4.7639707977840295</v>
      </c>
      <c r="F13" s="50">
        <f ca="1">Infi!AE21</f>
        <v>5.7614692867946546</v>
      </c>
      <c r="G13" s="50">
        <f ca="1">Infi!AF21</f>
        <v>1.8978186843001805</v>
      </c>
      <c r="H13" s="50">
        <f ca="1">Infi!AG21</f>
        <v>3.270831016244689</v>
      </c>
      <c r="I13" s="51">
        <f ca="1">Infi!AH21</f>
        <v>1.0345960474244711</v>
      </c>
    </row>
    <row r="14" spans="2:9" x14ac:dyDescent="0.3">
      <c r="B14" s="56" t="str">
        <f>Infi!AA22</f>
        <v>80s~</v>
      </c>
      <c r="C14" s="62">
        <f ca="1">Infi!AB22</f>
        <v>117</v>
      </c>
      <c r="D14" s="50">
        <f ca="1">Infi!AC22</f>
        <v>19.781879866087284</v>
      </c>
      <c r="E14" s="50">
        <f ca="1">Infi!AD22</f>
        <v>5.4976647227484872</v>
      </c>
      <c r="F14" s="50">
        <f ca="1">Infi!AE22</f>
        <v>7.1470063792226135</v>
      </c>
      <c r="G14" s="50">
        <f ca="1">Infi!AF22</f>
        <v>2.1047157430951753</v>
      </c>
      <c r="H14" s="50">
        <f ca="1">Infi!AG22</f>
        <v>2.8743473548667433</v>
      </c>
      <c r="I14" s="51">
        <f ca="1">Infi!AH22</f>
        <v>0.74994982410344313</v>
      </c>
    </row>
    <row r="15" spans="2:9" x14ac:dyDescent="0.3">
      <c r="B15" s="56" t="str">
        <f>Infi!AA23</f>
        <v>total</v>
      </c>
      <c r="C15" s="62">
        <f ca="1">Infi!AB23</f>
        <v>3332</v>
      </c>
      <c r="D15" s="50">
        <f ca="1">Infi!AC23</f>
        <v>15.657220255904305</v>
      </c>
      <c r="E15" s="50">
        <f ca="1">Infi!AD23</f>
        <v>5.4467719488100359</v>
      </c>
      <c r="F15" s="50">
        <f ca="1">Infi!AE23</f>
        <v>4.1116659663865605</v>
      </c>
      <c r="G15" s="50">
        <f ca="1">Infi!AF23</f>
        <v>1.6626881167388095</v>
      </c>
      <c r="H15" s="50">
        <f ca="1">Infi!AG23</f>
        <v>3.8711902582745785</v>
      </c>
      <c r="I15" s="51">
        <f ca="1">Infi!AH23</f>
        <v>1.3975827765202899</v>
      </c>
    </row>
    <row r="16" spans="2:9" ht="17.25" thickBot="1" x14ac:dyDescent="0.35">
      <c r="B16" s="57"/>
      <c r="C16" s="65"/>
      <c r="D16" s="58"/>
      <c r="E16" s="58"/>
      <c r="F16" s="58"/>
      <c r="G16" s="58"/>
      <c r="H16" s="58"/>
      <c r="I16" s="59"/>
    </row>
    <row r="17" spans="2:9" ht="26.25" x14ac:dyDescent="0.3">
      <c r="B17" s="330" t="s">
        <v>720</v>
      </c>
      <c r="C17" s="326"/>
      <c r="D17" s="324" t="s">
        <v>5299</v>
      </c>
      <c r="E17" s="324"/>
      <c r="F17" s="326" t="s">
        <v>5300</v>
      </c>
      <c r="G17" s="326"/>
      <c r="H17" s="326" t="s">
        <v>5302</v>
      </c>
      <c r="I17" s="327"/>
    </row>
    <row r="18" spans="2:9" x14ac:dyDescent="0.3">
      <c r="B18" s="168" t="str">
        <f>NMCT670!AA14</f>
        <v>Range</v>
      </c>
      <c r="C18" s="166" t="str">
        <f>NMCT670!AB14</f>
        <v>Number</v>
      </c>
      <c r="D18" s="166" t="str">
        <f>NMCT670!AC14</f>
        <v>Mean_Femur Avg</v>
      </c>
      <c r="E18" s="166" t="str">
        <f>NMCT670!AD14</f>
        <v>STD_Femur Avg</v>
      </c>
      <c r="F18" s="166" t="str">
        <f>NMCT670!AE14</f>
        <v>Mean_Thigh Avg</v>
      </c>
      <c r="G18" s="166" t="str">
        <f>NMCT670!AF14</f>
        <v>STD_Thigh Avg</v>
      </c>
      <c r="H18" s="166" t="str">
        <f>NMCT670!AG14</f>
        <v>Mean_Ratio</v>
      </c>
      <c r="I18" s="169" t="str">
        <f>NMCT670!AH14</f>
        <v>STD_Ratio</v>
      </c>
    </row>
    <row r="19" spans="2:9" x14ac:dyDescent="0.3">
      <c r="B19" s="56" t="str">
        <f>NMCT670!AA15</f>
        <v>~20s</v>
      </c>
      <c r="C19" s="62">
        <f ca="1">NMCT670!AB15</f>
        <v>45</v>
      </c>
      <c r="D19" s="50">
        <f ca="1">NMCT670!AC15</f>
        <v>9.2613253250724075</v>
      </c>
      <c r="E19" s="50">
        <f ca="1">NMCT670!AD15</f>
        <v>3.3482973048615543</v>
      </c>
      <c r="F19" s="50">
        <f ca="1">NMCT670!AE15</f>
        <v>2.1399797015468018</v>
      </c>
      <c r="G19" s="50">
        <f ca="1">NMCT670!AF15</f>
        <v>0.68349988607988887</v>
      </c>
      <c r="H19" s="50">
        <f ca="1">NMCT670!AG15</f>
        <v>4.7107924329224655</v>
      </c>
      <c r="I19" s="51">
        <f ca="1">NMCT670!AH15</f>
        <v>2.2065524408949249</v>
      </c>
    </row>
    <row r="20" spans="2:9" x14ac:dyDescent="0.3">
      <c r="B20" s="56" t="str">
        <f>NMCT670!AA16</f>
        <v>20s</v>
      </c>
      <c r="C20" s="62">
        <f ca="1">NMCT670!AB16</f>
        <v>66</v>
      </c>
      <c r="D20" s="50">
        <f ca="1">NMCT670!AC16</f>
        <v>6.8486572662289662</v>
      </c>
      <c r="E20" s="50">
        <f ca="1">NMCT670!AD16</f>
        <v>1.8282642449036575</v>
      </c>
      <c r="F20" s="50">
        <f ca="1">NMCT670!AE16</f>
        <v>2.3400512889762801</v>
      </c>
      <c r="G20" s="50">
        <f ca="1">NMCT670!AF16</f>
        <v>0.57272181977961234</v>
      </c>
      <c r="H20" s="50">
        <f ca="1">NMCT670!AG16</f>
        <v>3.0153933914938795</v>
      </c>
      <c r="I20" s="51">
        <f ca="1">NMCT670!AH16</f>
        <v>0.85199392756286707</v>
      </c>
    </row>
    <row r="21" spans="2:9" x14ac:dyDescent="0.3">
      <c r="B21" s="56" t="str">
        <f>NMCT670!AA17</f>
        <v>30s</v>
      </c>
      <c r="C21" s="62">
        <f ca="1">NMCT670!AB17</f>
        <v>191</v>
      </c>
      <c r="D21" s="50">
        <f ca="1">NMCT670!AC17</f>
        <v>9.3584240119433737</v>
      </c>
      <c r="E21" s="50">
        <f ca="1">NMCT670!AD17</f>
        <v>3.0193426092508253</v>
      </c>
      <c r="F21" s="50">
        <f ca="1">NMCT670!AE17</f>
        <v>2.7699728131613233</v>
      </c>
      <c r="G21" s="50">
        <f ca="1">NMCT670!AF17</f>
        <v>1.065140538269608</v>
      </c>
      <c r="H21" s="50">
        <f ca="1">NMCT670!AG17</f>
        <v>3.5168150289307767</v>
      </c>
      <c r="I21" s="51">
        <f ca="1">NMCT670!AH17</f>
        <v>0.92499374483002783</v>
      </c>
    </row>
    <row r="22" spans="2:9" x14ac:dyDescent="0.3">
      <c r="B22" s="56" t="str">
        <f>NMCT670!AA18</f>
        <v>40s</v>
      </c>
      <c r="C22" s="62">
        <f ca="1">NMCT670!AB18</f>
        <v>639</v>
      </c>
      <c r="D22" s="50">
        <f ca="1">NMCT670!AC18</f>
        <v>11.811313874521774</v>
      </c>
      <c r="E22" s="50">
        <f ca="1">NMCT670!AD18</f>
        <v>3.3039257291857047</v>
      </c>
      <c r="F22" s="50">
        <f ca="1">NMCT670!AE18</f>
        <v>3.1123580525098564</v>
      </c>
      <c r="G22" s="50">
        <f ca="1">NMCT670!AF18</f>
        <v>1.007369790227352</v>
      </c>
      <c r="H22" s="50">
        <f ca="1">NMCT670!AG18</f>
        <v>3.9525855985685903</v>
      </c>
      <c r="I22" s="51">
        <f ca="1">NMCT670!AH18</f>
        <v>1.0288318276535315</v>
      </c>
    </row>
    <row r="23" spans="2:9" x14ac:dyDescent="0.3">
      <c r="B23" s="56" t="str">
        <f>NMCT670!AA19</f>
        <v>50s</v>
      </c>
      <c r="C23" s="62">
        <f ca="1">NMCT670!AB19</f>
        <v>853</v>
      </c>
      <c r="D23" s="50">
        <f ca="1">NMCT670!AC19</f>
        <v>14.143061179139471</v>
      </c>
      <c r="E23" s="50">
        <f ca="1">NMCT670!AD19</f>
        <v>4.1612291364018574</v>
      </c>
      <c r="F23" s="50">
        <f ca="1">NMCT670!AE19</f>
        <v>3.4159433785056987</v>
      </c>
      <c r="G23" s="50">
        <f ca="1">NMCT670!AF19</f>
        <v>1.0212577458722045</v>
      </c>
      <c r="H23" s="50">
        <f ca="1">NMCT670!AG19</f>
        <v>4.3159409864470319</v>
      </c>
      <c r="I23" s="51">
        <f ca="1">NMCT670!AH19</f>
        <v>1.2982752219763807</v>
      </c>
    </row>
    <row r="24" spans="2:9" x14ac:dyDescent="0.3">
      <c r="B24" s="56" t="str">
        <f>NMCT670!AA20</f>
        <v>60s</v>
      </c>
      <c r="C24" s="62">
        <f ca="1">NMCT670!AB20</f>
        <v>563</v>
      </c>
      <c r="D24" s="50">
        <f ca="1">NMCT670!AC20</f>
        <v>15.719611862808755</v>
      </c>
      <c r="E24" s="50">
        <f ca="1">NMCT670!AD20</f>
        <v>4.7648572623923773</v>
      </c>
      <c r="F24" s="50">
        <f ca="1">NMCT670!AE20</f>
        <v>4.0543263741273687</v>
      </c>
      <c r="G24" s="50">
        <f ca="1">NMCT670!AF20</f>
        <v>1.4889243475927971</v>
      </c>
      <c r="H24" s="50">
        <f ca="1">NMCT670!AG20</f>
        <v>4.1204067232830175</v>
      </c>
      <c r="I24" s="51">
        <f ca="1">NMCT670!AH20</f>
        <v>1.3424231636154633</v>
      </c>
    </row>
    <row r="25" spans="2:9" x14ac:dyDescent="0.3">
      <c r="B25" s="56" t="str">
        <f>NMCT670!AA21</f>
        <v>70s</v>
      </c>
      <c r="C25" s="62">
        <f ca="1">NMCT670!AB21</f>
        <v>264</v>
      </c>
      <c r="D25" s="50">
        <f ca="1">NMCT670!AC21</f>
        <v>15.650618067157582</v>
      </c>
      <c r="E25" s="50">
        <f ca="1">NMCT670!AD21</f>
        <v>4.9286932177931142</v>
      </c>
      <c r="F25" s="50">
        <f ca="1">NMCT670!AE21</f>
        <v>5.0888511934295906</v>
      </c>
      <c r="G25" s="50">
        <f ca="1">NMCT670!AF21</f>
        <v>1.8953032257058153</v>
      </c>
      <c r="H25" s="50">
        <f ca="1">NMCT670!AG21</f>
        <v>3.2611985021927095</v>
      </c>
      <c r="I25" s="51">
        <f ca="1">NMCT670!AH21</f>
        <v>1.0478647476520331</v>
      </c>
    </row>
    <row r="26" spans="2:9" x14ac:dyDescent="0.3">
      <c r="B26" s="56" t="str">
        <f>NMCT670!AA22</f>
        <v>80s~</v>
      </c>
      <c r="C26" s="62">
        <f ca="1">NMCT670!AB22</f>
        <v>64</v>
      </c>
      <c r="D26" s="50">
        <f ca="1">NMCT670!AC22</f>
        <v>16.907040358600408</v>
      </c>
      <c r="E26" s="50">
        <f ca="1">NMCT670!AD22</f>
        <v>4.6806991900792001</v>
      </c>
      <c r="F26" s="50">
        <f ca="1">NMCT670!AE22</f>
        <v>6.7590264398212989</v>
      </c>
      <c r="G26" s="50">
        <f ca="1">NMCT670!AF22</f>
        <v>2.748324955777552</v>
      </c>
      <c r="H26" s="50">
        <f ca="1">NMCT670!AG22</f>
        <v>2.689579419591039</v>
      </c>
      <c r="I26" s="51">
        <f ca="1">NMCT670!AH22</f>
        <v>0.82377672454516593</v>
      </c>
    </row>
    <row r="27" spans="2:9" x14ac:dyDescent="0.3">
      <c r="B27" s="56" t="str">
        <f>NMCT670!AA23</f>
        <v>total</v>
      </c>
      <c r="C27" s="62">
        <f ca="1">NMCT670!AB23</f>
        <v>2685</v>
      </c>
      <c r="D27" s="50">
        <f ca="1">NMCT670!AC23</f>
        <v>13.531339288099515</v>
      </c>
      <c r="E27" s="50">
        <f ca="1">NMCT670!AD23</f>
        <v>4.6727180493480738</v>
      </c>
      <c r="F27" s="50">
        <f ca="1">NMCT670!AE23</f>
        <v>1.3416119925512098</v>
      </c>
      <c r="G27" s="50">
        <f ca="1">NMCT670!AF23</f>
        <v>1.5334220697858783</v>
      </c>
      <c r="H27" s="50">
        <f ca="1">NMCT670!AG23</f>
        <v>3.9637957636542187</v>
      </c>
      <c r="I27" s="51">
        <f ca="1">NMCT670!AH23</f>
        <v>1.273981429042957</v>
      </c>
    </row>
    <row r="28" spans="2:9" ht="17.25" thickBot="1" x14ac:dyDescent="0.35">
      <c r="B28" s="57"/>
      <c r="C28" s="65"/>
      <c r="D28" s="58"/>
      <c r="E28" s="58"/>
      <c r="F28" s="58"/>
      <c r="G28" s="58"/>
      <c r="H28" s="58"/>
      <c r="I28" s="59"/>
    </row>
    <row r="29" spans="2:9" ht="26.25" x14ac:dyDescent="0.3">
      <c r="B29" s="330" t="s">
        <v>727</v>
      </c>
      <c r="C29" s="326"/>
      <c r="D29" s="324" t="s">
        <v>5299</v>
      </c>
      <c r="E29" s="324"/>
      <c r="F29" s="326" t="s">
        <v>5300</v>
      </c>
      <c r="G29" s="326"/>
      <c r="H29" s="326" t="s">
        <v>5302</v>
      </c>
      <c r="I29" s="327"/>
    </row>
    <row r="30" spans="2:9" x14ac:dyDescent="0.3">
      <c r="B30" s="168" t="str">
        <f>Sym!AA14</f>
        <v>Range</v>
      </c>
      <c r="C30" s="167" t="str">
        <f>Sym!AB14</f>
        <v>Number</v>
      </c>
      <c r="D30" s="166" t="str">
        <f>Sym!AC14</f>
        <v>Mean_Femur Avg</v>
      </c>
      <c r="E30" s="166" t="str">
        <f>Sym!AD14</f>
        <v>STD_Femur Avg</v>
      </c>
      <c r="F30" s="166" t="str">
        <f>Sym!AE14</f>
        <v>Mean_Thigh Avg</v>
      </c>
      <c r="G30" s="166" t="str">
        <f>Sym!AF14</f>
        <v>STD_Thigh Avg</v>
      </c>
      <c r="H30" s="166" t="str">
        <f>Sym!AG14</f>
        <v>Mean_Ratio</v>
      </c>
      <c r="I30" s="169" t="str">
        <f>Sym!AH14</f>
        <v>STD_Ratio</v>
      </c>
    </row>
    <row r="31" spans="2:9" x14ac:dyDescent="0.3">
      <c r="B31" s="56" t="str">
        <f>Sym!AA15</f>
        <v>~20s</v>
      </c>
      <c r="C31" s="62">
        <f ca="1">Sym!AB15</f>
        <v>55</v>
      </c>
      <c r="D31" s="50">
        <f ca="1">Sym!AC15</f>
        <v>14.503523150508071</v>
      </c>
      <c r="E31" s="50">
        <f ca="1">Sym!AD15</f>
        <v>5.7773172140677982</v>
      </c>
      <c r="F31" s="50">
        <f ca="1">Sym!AE15</f>
        <v>2.6002482516342384</v>
      </c>
      <c r="G31" s="50">
        <f ca="1">Sym!AF15</f>
        <v>0.96810359157815906</v>
      </c>
      <c r="H31" s="50">
        <f ca="1">Sym!AG15</f>
        <v>6.1349040086510449</v>
      </c>
      <c r="I31" s="51">
        <f ca="1">Sym!AH15</f>
        <v>2.7157498596416838</v>
      </c>
    </row>
    <row r="32" spans="2:9" x14ac:dyDescent="0.3">
      <c r="B32" s="56" t="str">
        <f>Sym!AA16</f>
        <v>20s</v>
      </c>
      <c r="C32" s="62">
        <f ca="1">Sym!AB16</f>
        <v>73</v>
      </c>
      <c r="D32" s="50">
        <f ca="1">Sym!AC16</f>
        <v>11.028199837468671</v>
      </c>
      <c r="E32" s="50">
        <f ca="1">Sym!AD16</f>
        <v>2.7617148458822589</v>
      </c>
      <c r="F32" s="50">
        <f ca="1">Sym!AE16</f>
        <v>3.884344142706512</v>
      </c>
      <c r="G32" s="50">
        <f ca="1">Sym!AF16</f>
        <v>1.0659246763882801</v>
      </c>
      <c r="H32" s="50">
        <f ca="1">Sym!AG16</f>
        <v>2.954130861995226</v>
      </c>
      <c r="I32" s="51">
        <f ca="1">Sym!AH16</f>
        <v>0.82579857753341612</v>
      </c>
    </row>
    <row r="33" spans="2:9" x14ac:dyDescent="0.3">
      <c r="B33" s="56" t="str">
        <f>Sym!AA17</f>
        <v>30s</v>
      </c>
      <c r="C33" s="62">
        <f ca="1">Sym!AB17</f>
        <v>211</v>
      </c>
      <c r="D33" s="50">
        <f ca="1">Sym!AC17</f>
        <v>15.459762149963103</v>
      </c>
      <c r="E33" s="50">
        <f ca="1">Sym!AD17</f>
        <v>4.7507811981987418</v>
      </c>
      <c r="F33" s="50">
        <f ca="1">Sym!AE17</f>
        <v>4.3945957620668539</v>
      </c>
      <c r="G33" s="50">
        <f ca="1">Sym!AF17</f>
        <v>1.6438478249770165</v>
      </c>
      <c r="H33" s="50">
        <f ca="1">Sym!AG17</f>
        <v>3.7158826801258438</v>
      </c>
      <c r="I33" s="51">
        <f ca="1">Sym!AH17</f>
        <v>1.1704615996948862</v>
      </c>
    </row>
    <row r="34" spans="2:9" x14ac:dyDescent="0.3">
      <c r="B34" s="56" t="str">
        <f>Sym!AA18</f>
        <v>40s</v>
      </c>
      <c r="C34" s="62">
        <f ca="1">Sym!AB18</f>
        <v>913</v>
      </c>
      <c r="D34" s="50">
        <f ca="1">Sym!AC18</f>
        <v>18.867984214760348</v>
      </c>
      <c r="E34" s="50">
        <f ca="1">Sym!AD18</f>
        <v>5.1554129079436288</v>
      </c>
      <c r="F34" s="50">
        <f ca="1">Sym!AE18</f>
        <v>4.5991955950443542</v>
      </c>
      <c r="G34" s="50">
        <f ca="1">Sym!AF18</f>
        <v>1.2746496723340519</v>
      </c>
      <c r="H34" s="50">
        <f ca="1">Sym!AG18</f>
        <v>4.2570424727992799</v>
      </c>
      <c r="I34" s="51">
        <f ca="1">Sym!AH18</f>
        <v>1.2392113978642221</v>
      </c>
    </row>
    <row r="35" spans="2:9" x14ac:dyDescent="0.3">
      <c r="B35" s="56" t="str">
        <f>Sym!AA19</f>
        <v>50s</v>
      </c>
      <c r="C35" s="62">
        <f ca="1">Sym!AB19</f>
        <v>1186</v>
      </c>
      <c r="D35" s="50">
        <f ca="1">Sym!AC19</f>
        <v>22.441944263451312</v>
      </c>
      <c r="E35" s="50">
        <f ca="1">Sym!AD19</f>
        <v>6.6494274084093776</v>
      </c>
      <c r="F35" s="50">
        <f ca="1">Sym!AE19</f>
        <v>5.0813745757894306</v>
      </c>
      <c r="G35" s="50">
        <f ca="1">Sym!AF19</f>
        <v>1.5777612233504563</v>
      </c>
      <c r="H35" s="50">
        <f ca="1">Sym!AG19</f>
        <v>4.6151989132026099</v>
      </c>
      <c r="I35" s="51">
        <f ca="1">Sym!AH19</f>
        <v>1.4623958499087384</v>
      </c>
    </row>
    <row r="36" spans="2:9" x14ac:dyDescent="0.3">
      <c r="B36" s="56" t="str">
        <f>Sym!AA20</f>
        <v>60s</v>
      </c>
      <c r="C36" s="62">
        <f ca="1">Sym!AB20</f>
        <v>655</v>
      </c>
      <c r="D36" s="50">
        <f ca="1">Sym!AC20</f>
        <v>24.620859229711421</v>
      </c>
      <c r="E36" s="50">
        <f ca="1">Sym!AD20</f>
        <v>7.3761391767436768</v>
      </c>
      <c r="F36" s="50">
        <f ca="1">Sym!AE20</f>
        <v>6.0399413038895595</v>
      </c>
      <c r="G36" s="50">
        <f ca="1">Sym!AF20</f>
        <v>2.1777590932051591</v>
      </c>
      <c r="H36" s="50">
        <f ca="1">Sym!AG20</f>
        <v>4.3144046148980584</v>
      </c>
      <c r="I36" s="51">
        <f ca="1">Sym!AH20</f>
        <v>1.414711911293792</v>
      </c>
    </row>
    <row r="37" spans="2:9" x14ac:dyDescent="0.3">
      <c r="B37" s="56" t="str">
        <f>Sym!AA21</f>
        <v>70s</v>
      </c>
      <c r="C37" s="62">
        <f ca="1">Sym!AB21</f>
        <v>331</v>
      </c>
      <c r="D37" s="50">
        <f ca="1">Sym!AC21</f>
        <v>24.978518366029554</v>
      </c>
      <c r="E37" s="50">
        <f ca="1">Sym!AD21</f>
        <v>7.6513952274610597</v>
      </c>
      <c r="F37" s="50">
        <f ca="1">Sym!AE21</f>
        <v>7.732741686709689</v>
      </c>
      <c r="G37" s="50">
        <f ca="1">Sym!AF21</f>
        <v>2.7974051334407268</v>
      </c>
      <c r="H37" s="50">
        <f ca="1">Sym!AG21</f>
        <v>3.442282131013104</v>
      </c>
      <c r="I37" s="51">
        <f ca="1">Sym!AH21</f>
        <v>1.150270969304569</v>
      </c>
    </row>
    <row r="38" spans="2:9" x14ac:dyDescent="0.3">
      <c r="B38" s="56" t="str">
        <f>Sym!AA22</f>
        <v>80s~</v>
      </c>
      <c r="C38" s="62">
        <f ca="1">Sym!AB22</f>
        <v>103</v>
      </c>
      <c r="D38" s="50">
        <f ca="1">Sym!AC22</f>
        <v>27.020865129266099</v>
      </c>
      <c r="E38" s="50">
        <f ca="1">Sym!AD22</f>
        <v>7.4253116601195446</v>
      </c>
      <c r="F38" s="50">
        <f ca="1">Sym!AE22</f>
        <v>8.9288839169304595</v>
      </c>
      <c r="G38" s="50">
        <f ca="1">Sym!AF22</f>
        <v>2.6895464578657742</v>
      </c>
      <c r="H38" s="50">
        <f ca="1">Sym!AG22</f>
        <v>3.2169599275629519</v>
      </c>
      <c r="I38" s="51">
        <f ca="1">Sym!AH22</f>
        <v>1.2124845917165121</v>
      </c>
    </row>
    <row r="39" spans="2:9" x14ac:dyDescent="0.3">
      <c r="B39" s="56" t="str">
        <f>Sym!AA23</f>
        <v>total</v>
      </c>
      <c r="C39" s="62">
        <f ca="1">Sym!AB23</f>
        <v>3527</v>
      </c>
      <c r="D39" s="50">
        <f ca="1">Sym!AC23</f>
        <v>21.515474664733745</v>
      </c>
      <c r="E39" s="50">
        <f ca="1">Sym!AD23</f>
        <v>7.2149346748848773</v>
      </c>
      <c r="F39" s="50">
        <f ca="1">Sym!AE23</f>
        <v>4.8204529061525188</v>
      </c>
      <c r="G39" s="50">
        <f ca="1">Sym!AF23</f>
        <v>2.1581838675617653</v>
      </c>
      <c r="H39" s="50">
        <f ca="1">Sym!AG23</f>
        <v>4.2512348988643547</v>
      </c>
      <c r="I39" s="51">
        <f ca="1">Sym!AH23</f>
        <v>1.4516509741604871</v>
      </c>
    </row>
    <row r="40" spans="2:9" ht="17.25" thickBot="1" x14ac:dyDescent="0.35">
      <c r="B40" s="57"/>
      <c r="C40" s="65"/>
      <c r="D40" s="58"/>
      <c r="E40" s="58"/>
      <c r="F40" s="58"/>
      <c r="G40" s="58"/>
      <c r="H40" s="58"/>
      <c r="I40" s="59"/>
    </row>
    <row r="41" spans="2:9" ht="26.25" x14ac:dyDescent="0.3">
      <c r="B41" s="330" t="s">
        <v>1357</v>
      </c>
      <c r="C41" s="326"/>
      <c r="D41" s="324" t="s">
        <v>5299</v>
      </c>
      <c r="E41" s="333"/>
      <c r="F41" s="326" t="s">
        <v>5300</v>
      </c>
      <c r="G41" s="326"/>
      <c r="H41" s="326" t="s">
        <v>5302</v>
      </c>
      <c r="I41" s="327"/>
    </row>
    <row r="42" spans="2:9" x14ac:dyDescent="0.3">
      <c r="B42" s="170" t="str">
        <f>'NM830'!AA14</f>
        <v>Range</v>
      </c>
      <c r="C42" s="167" t="str">
        <f>'NM830'!AB14</f>
        <v>Number</v>
      </c>
      <c r="D42" s="166" t="str">
        <f>'NM830'!AC14</f>
        <v>Mean_Femur Avg</v>
      </c>
      <c r="E42" s="166" t="str">
        <f>'NM830'!AD14</f>
        <v>STD_Femur Avg</v>
      </c>
      <c r="F42" s="166" t="str">
        <f>'NM830'!AE14</f>
        <v>Mean_Thigh Avg</v>
      </c>
      <c r="G42" s="166" t="str">
        <f>'NM830'!AF14</f>
        <v>STD_Thigh Avg</v>
      </c>
      <c r="H42" s="166" t="str">
        <f>'NM830'!AG14</f>
        <v>Mean_Ratio</v>
      </c>
      <c r="I42" s="169" t="str">
        <f>'NM830'!AH14</f>
        <v>STD_Ratio</v>
      </c>
    </row>
    <row r="43" spans="2:9" x14ac:dyDescent="0.3">
      <c r="B43" s="63" t="str">
        <f>'NM830'!AA15</f>
        <v>~20s</v>
      </c>
      <c r="C43" s="62">
        <f ca="1">'NM830'!AB15</f>
        <v>26</v>
      </c>
      <c r="D43" s="50">
        <f ca="1">'NM830'!AC15</f>
        <v>10.757867282290361</v>
      </c>
      <c r="E43" s="50">
        <f ca="1">'NM830'!AD15</f>
        <v>3.8194243728815489</v>
      </c>
      <c r="F43" s="50">
        <f ca="1">'NM830'!AE15</f>
        <v>3.0407496888742127</v>
      </c>
      <c r="G43" s="50">
        <f ca="1">'NM830'!AF15</f>
        <v>1.428414441931575</v>
      </c>
      <c r="H43" s="50">
        <f ca="1">'NM830'!AG15</f>
        <v>4.0825218618510153</v>
      </c>
      <c r="I43" s="51">
        <f ca="1">'NM830'!AH15</f>
        <v>2.145402465702916</v>
      </c>
    </row>
    <row r="44" spans="2:9" x14ac:dyDescent="0.3">
      <c r="B44" s="63" t="str">
        <f>'NM830'!AA16</f>
        <v>20s</v>
      </c>
      <c r="C44" s="62">
        <f ca="1">'NM830'!AB16</f>
        <v>39</v>
      </c>
      <c r="D44" s="50">
        <f ca="1">'NM830'!AC16</f>
        <v>9.8614552379097589</v>
      </c>
      <c r="E44" s="50">
        <f ca="1">'NM830'!AD16</f>
        <v>4.4717219518491502</v>
      </c>
      <c r="F44" s="50">
        <f ca="1">'NM830'!AE16</f>
        <v>3.5333446515699927</v>
      </c>
      <c r="G44" s="50">
        <f ca="1">'NM830'!AF16</f>
        <v>1.5404152681458341</v>
      </c>
      <c r="H44" s="50">
        <f ca="1">'NM830'!AG16</f>
        <v>2.8432046530917328</v>
      </c>
      <c r="I44" s="51">
        <f ca="1">'NM830'!AH16</f>
        <v>0.75365633243595676</v>
      </c>
    </row>
    <row r="45" spans="2:9" x14ac:dyDescent="0.3">
      <c r="B45" s="63" t="str">
        <f>'NM830'!AA17</f>
        <v>30s</v>
      </c>
      <c r="C45" s="62">
        <f ca="1">'NM830'!AB17</f>
        <v>93</v>
      </c>
      <c r="D45" s="50">
        <f ca="1">'NM830'!AC17</f>
        <v>13.08210630758988</v>
      </c>
      <c r="E45" s="50">
        <f ca="1">'NM830'!AD17</f>
        <v>4.5125377235168447</v>
      </c>
      <c r="F45" s="50">
        <f ca="1">'NM830'!AE17</f>
        <v>3.874640379399088</v>
      </c>
      <c r="G45" s="50">
        <f ca="1">'NM830'!AF17</f>
        <v>1.144174312640599</v>
      </c>
      <c r="H45" s="50">
        <f ca="1">'NM830'!AG17</f>
        <v>3.4339763921380104</v>
      </c>
      <c r="I45" s="51">
        <f ca="1">'NM830'!AH17</f>
        <v>0.9574465619170005</v>
      </c>
    </row>
    <row r="46" spans="2:9" x14ac:dyDescent="0.3">
      <c r="B46" s="63" t="str">
        <f>'NM830'!AA18</f>
        <v>40s</v>
      </c>
      <c r="C46" s="62">
        <f ca="1">'NM830'!AB18</f>
        <v>401</v>
      </c>
      <c r="D46" s="50">
        <f ca="1">'NM830'!AC18</f>
        <v>17.408963181042509</v>
      </c>
      <c r="E46" s="50">
        <f ca="1">'NM830'!AD18</f>
        <v>5.8380807150266856</v>
      </c>
      <c r="F46" s="50">
        <f ca="1">'NM830'!AE18</f>
        <v>4.4575235567471392</v>
      </c>
      <c r="G46" s="50">
        <f ca="1">'NM830'!AF18</f>
        <v>1.5964695929182937</v>
      </c>
      <c r="H46" s="50">
        <f ca="1">'NM830'!AG18</f>
        <v>4.0271686388392745</v>
      </c>
      <c r="I46" s="51">
        <f ca="1">'NM830'!AH18</f>
        <v>1.0815139420551005</v>
      </c>
    </row>
    <row r="47" spans="2:9" x14ac:dyDescent="0.3">
      <c r="B47" s="63" t="str">
        <f>'NM830'!AA19</f>
        <v>50s</v>
      </c>
      <c r="C47" s="62">
        <f ca="1">'NM830'!AB19</f>
        <v>484</v>
      </c>
      <c r="D47" s="50">
        <f ca="1">'NM830'!AC19</f>
        <v>21.114698080354916</v>
      </c>
      <c r="E47" s="50">
        <f ca="1">'NM830'!AD19</f>
        <v>7.3366040223207083</v>
      </c>
      <c r="F47" s="50">
        <f ca="1">'NM830'!AE19</f>
        <v>5.0397052794052941</v>
      </c>
      <c r="G47" s="50">
        <f ca="1">'NM830'!AF19</f>
        <v>1.5155809751846372</v>
      </c>
      <c r="H47" s="50">
        <f ca="1">'NM830'!AG19</f>
        <v>4.3194394660329678</v>
      </c>
      <c r="I47" s="51">
        <f ca="1">'NM830'!AH19</f>
        <v>1.3928065623628569</v>
      </c>
    </row>
    <row r="48" spans="2:9" x14ac:dyDescent="0.3">
      <c r="B48" s="63" t="str">
        <f>'NM830'!AA20</f>
        <v>60s</v>
      </c>
      <c r="C48" s="62">
        <f ca="1">'NM830'!AB20</f>
        <v>298</v>
      </c>
      <c r="D48" s="50">
        <f ca="1">'NM830'!AC20</f>
        <v>23.695835844252439</v>
      </c>
      <c r="E48" s="50">
        <f ca="1">'NM830'!AD20</f>
        <v>7.5929674104257225</v>
      </c>
      <c r="F48" s="50">
        <f ca="1">'NM830'!AE20</f>
        <v>6.1785834261611505</v>
      </c>
      <c r="G48" s="50">
        <f ca="1">'NM830'!AF20</f>
        <v>1.9352991895149083</v>
      </c>
      <c r="H48" s="50">
        <f ca="1">'NM830'!AG20</f>
        <v>3.9931711578047318</v>
      </c>
      <c r="I48" s="51">
        <f ca="1">'NM830'!AH20</f>
        <v>1.2283276033147603</v>
      </c>
    </row>
    <row r="49" spans="2:10" x14ac:dyDescent="0.3">
      <c r="B49" s="63" t="str">
        <f>'NM830'!AA21</f>
        <v>70s</v>
      </c>
      <c r="C49" s="62">
        <f ca="1">'NM830'!AB21</f>
        <v>146</v>
      </c>
      <c r="D49" s="50">
        <f ca="1">'NM830'!AC21</f>
        <v>23.423059632566705</v>
      </c>
      <c r="E49" s="50">
        <f ca="1">'NM830'!AD21</f>
        <v>7.4399447663207532</v>
      </c>
      <c r="F49" s="50">
        <f ca="1">'NM830'!AE21</f>
        <v>7.2589915690727702</v>
      </c>
      <c r="G49" s="50">
        <f ca="1">'NM830'!AF21</f>
        <v>2.3493950129162111</v>
      </c>
      <c r="H49" s="50">
        <f ca="1">'NM830'!AG21</f>
        <v>3.3723589414591055</v>
      </c>
      <c r="I49" s="51">
        <f ca="1">'NM830'!AH21</f>
        <v>1.0770463197191011</v>
      </c>
    </row>
    <row r="50" spans="2:10" x14ac:dyDescent="0.3">
      <c r="B50" s="63" t="str">
        <f>'NM830'!AA22</f>
        <v>80s~</v>
      </c>
      <c r="C50" s="62">
        <f ca="1">'NM830'!AB22</f>
        <v>39</v>
      </c>
      <c r="D50" s="50">
        <f ca="1">'NM830'!AC22</f>
        <v>23.172285028259889</v>
      </c>
      <c r="E50" s="50">
        <f ca="1">'NM830'!AD22</f>
        <v>6.6232799062523835</v>
      </c>
      <c r="F50" s="50">
        <f ca="1">'NM830'!AE22</f>
        <v>9.2665222414909536</v>
      </c>
      <c r="G50" s="50">
        <f ca="1">'NM830'!AF22</f>
        <v>4.3525705265683223</v>
      </c>
      <c r="H50" s="50">
        <f ca="1">'NM830'!AG22</f>
        <v>2.7375144007013383</v>
      </c>
      <c r="I50" s="51">
        <f ca="1">'NM830'!AH22</f>
        <v>0.82056677125759203</v>
      </c>
    </row>
    <row r="51" spans="2:10" x14ac:dyDescent="0.3">
      <c r="B51" s="63" t="str">
        <f>'NM830'!AA23</f>
        <v>total</v>
      </c>
      <c r="C51" s="62">
        <f ca="1">'NM830'!AB23</f>
        <v>1526</v>
      </c>
      <c r="D51" s="50">
        <f ca="1">'NM830'!AC23</f>
        <v>19.964803539159742</v>
      </c>
      <c r="E51" s="50">
        <f ca="1">'NM830'!AD23</f>
        <v>7.6647295970310534</v>
      </c>
      <c r="F51" s="50">
        <f ca="1">'NM830'!AE23</f>
        <v>1.7553093053735269</v>
      </c>
      <c r="G51" s="50">
        <f ca="1">'NM830'!AF23</f>
        <v>2.1709842814018669</v>
      </c>
      <c r="H51" s="50">
        <f ca="1">'NM830'!AG23</f>
        <v>3.9521534418009474</v>
      </c>
      <c r="I51" s="51">
        <f ca="1">'NM830'!AH23</f>
        <v>1.2844025727806079</v>
      </c>
    </row>
    <row r="52" spans="2:10" ht="17.25" thickBot="1" x14ac:dyDescent="0.35">
      <c r="B52" s="64"/>
      <c r="C52" s="65"/>
      <c r="D52" s="58"/>
      <c r="E52" s="58"/>
      <c r="F52" s="58"/>
      <c r="G52" s="58"/>
      <c r="H52" s="58"/>
      <c r="I52" s="59"/>
    </row>
    <row r="53" spans="2:10" ht="17.25" thickBot="1" x14ac:dyDescent="0.35">
      <c r="B53" s="50"/>
      <c r="C53" s="62"/>
      <c r="D53" s="50"/>
      <c r="E53" s="50"/>
      <c r="F53" s="50"/>
      <c r="G53" s="50"/>
      <c r="H53" s="50"/>
      <c r="I53" s="50"/>
    </row>
    <row r="54" spans="2:10" ht="34.5" thickBot="1" x14ac:dyDescent="0.35">
      <c r="B54" s="316" t="s">
        <v>5308</v>
      </c>
      <c r="C54" s="331"/>
      <c r="D54" s="331"/>
      <c r="E54" s="331"/>
      <c r="F54" s="331"/>
      <c r="G54" s="331"/>
      <c r="H54" s="331"/>
      <c r="I54" s="331"/>
      <c r="J54" s="332"/>
    </row>
    <row r="55" spans="2:10" ht="17.25" thickBot="1" x14ac:dyDescent="0.35"/>
    <row r="56" spans="2:10" x14ac:dyDescent="0.3">
      <c r="B56" s="49"/>
      <c r="C56" s="328" t="s">
        <v>716</v>
      </c>
      <c r="D56" s="328"/>
      <c r="E56" s="328" t="s">
        <v>719</v>
      </c>
      <c r="F56" s="328"/>
      <c r="G56" s="328" t="s">
        <v>718</v>
      </c>
      <c r="H56" s="328"/>
      <c r="I56" s="328" t="s">
        <v>1357</v>
      </c>
      <c r="J56" s="329"/>
    </row>
    <row r="57" spans="2:10" x14ac:dyDescent="0.3">
      <c r="B57" s="55" t="s">
        <v>5307</v>
      </c>
      <c r="C57" s="50" t="str">
        <f t="shared" ref="C57:C65" si="0">H6</f>
        <v>Mean_Ratio</v>
      </c>
      <c r="D57" s="50" t="str">
        <f t="shared" ref="D57:D65" si="1">I6</f>
        <v>STD_Ratio</v>
      </c>
      <c r="E57" s="50" t="str">
        <f t="shared" ref="E57:E65" si="2">H18</f>
        <v>Mean_Ratio</v>
      </c>
      <c r="F57" s="50" t="str">
        <f t="shared" ref="F57:F65" si="3">I18</f>
        <v>STD_Ratio</v>
      </c>
      <c r="G57" s="50" t="str">
        <f t="shared" ref="G57:H65" si="4">H30</f>
        <v>Mean_Ratio</v>
      </c>
      <c r="H57" s="50" t="str">
        <f t="shared" si="4"/>
        <v>STD_Ratio</v>
      </c>
      <c r="I57" s="50" t="str">
        <f t="shared" ref="I57:J65" si="5">H42</f>
        <v>Mean_Ratio</v>
      </c>
      <c r="J57" s="51" t="str">
        <f t="shared" si="5"/>
        <v>STD_Ratio</v>
      </c>
    </row>
    <row r="58" spans="2:10" x14ac:dyDescent="0.3">
      <c r="B58" s="56" t="str">
        <f t="shared" ref="B58:B65" si="6">B7</f>
        <v>~20s</v>
      </c>
      <c r="C58" s="50">
        <f t="shared" ca="1" si="0"/>
        <v>4.7522311885666788</v>
      </c>
      <c r="D58" s="50">
        <f t="shared" ca="1" si="1"/>
        <v>2.480081848039545</v>
      </c>
      <c r="E58" s="50">
        <f t="shared" ca="1" si="2"/>
        <v>4.7107924329224655</v>
      </c>
      <c r="F58" s="50">
        <f t="shared" ca="1" si="3"/>
        <v>2.2065524408949249</v>
      </c>
      <c r="G58" s="50">
        <f t="shared" ca="1" si="4"/>
        <v>6.1349040086510449</v>
      </c>
      <c r="H58" s="50">
        <f t="shared" ca="1" si="4"/>
        <v>2.7157498596416838</v>
      </c>
      <c r="I58" s="50">
        <f t="shared" ca="1" si="5"/>
        <v>4.0825218618510153</v>
      </c>
      <c r="J58" s="51">
        <f t="shared" ca="1" si="5"/>
        <v>2.145402465702916</v>
      </c>
    </row>
    <row r="59" spans="2:10" x14ac:dyDescent="0.3">
      <c r="B59" s="56" t="str">
        <f t="shared" si="6"/>
        <v>20s</v>
      </c>
      <c r="C59" s="50">
        <f t="shared" ca="1" si="0"/>
        <v>2.7075087063580043</v>
      </c>
      <c r="D59" s="50">
        <f t="shared" ca="1" si="1"/>
        <v>0.64520486620610096</v>
      </c>
      <c r="E59" s="50">
        <f t="shared" ca="1" si="2"/>
        <v>3.0153933914938795</v>
      </c>
      <c r="F59" s="50">
        <f t="shared" ca="1" si="3"/>
        <v>0.85199392756286707</v>
      </c>
      <c r="G59" s="50">
        <f t="shared" ca="1" si="4"/>
        <v>2.954130861995226</v>
      </c>
      <c r="H59" s="50">
        <f t="shared" ca="1" si="4"/>
        <v>0.82579857753341612</v>
      </c>
      <c r="I59" s="50">
        <f t="shared" ca="1" si="5"/>
        <v>2.8432046530917328</v>
      </c>
      <c r="J59" s="51">
        <f t="shared" ca="1" si="5"/>
        <v>0.75365633243595676</v>
      </c>
    </row>
    <row r="60" spans="2:10" x14ac:dyDescent="0.3">
      <c r="B60" s="56" t="str">
        <f t="shared" si="6"/>
        <v>30s</v>
      </c>
      <c r="C60" s="50">
        <f t="shared" ca="1" si="0"/>
        <v>3.2817678928863021</v>
      </c>
      <c r="D60" s="50">
        <f t="shared" ca="1" si="1"/>
        <v>0.83113424240523703</v>
      </c>
      <c r="E60" s="50">
        <f t="shared" ca="1" si="2"/>
        <v>3.5168150289307767</v>
      </c>
      <c r="F60" s="50">
        <f t="shared" ca="1" si="3"/>
        <v>0.92499374483002783</v>
      </c>
      <c r="G60" s="50">
        <f t="shared" ca="1" si="4"/>
        <v>3.7158826801258438</v>
      </c>
      <c r="H60" s="50">
        <f t="shared" ca="1" si="4"/>
        <v>1.1704615996948862</v>
      </c>
      <c r="I60" s="50">
        <f t="shared" ca="1" si="5"/>
        <v>3.4339763921380104</v>
      </c>
      <c r="J60" s="51">
        <f t="shared" ca="1" si="5"/>
        <v>0.9574465619170005</v>
      </c>
    </row>
    <row r="61" spans="2:10" x14ac:dyDescent="0.3">
      <c r="B61" s="56" t="str">
        <f t="shared" si="6"/>
        <v>40s</v>
      </c>
      <c r="C61" s="50">
        <f t="shared" ca="1" si="0"/>
        <v>3.8201276134330984</v>
      </c>
      <c r="D61" s="50">
        <f t="shared" ca="1" si="1"/>
        <v>1.1007066338343827</v>
      </c>
      <c r="E61" s="50">
        <f t="shared" ca="1" si="2"/>
        <v>3.9525855985685903</v>
      </c>
      <c r="F61" s="50">
        <f ca="1">I22</f>
        <v>1.0288318276535315</v>
      </c>
      <c r="G61" s="50">
        <f t="shared" ca="1" si="4"/>
        <v>4.2570424727992799</v>
      </c>
      <c r="H61" s="50">
        <f t="shared" ca="1" si="4"/>
        <v>1.2392113978642221</v>
      </c>
      <c r="I61" s="50">
        <f t="shared" ca="1" si="5"/>
        <v>4.0271686388392745</v>
      </c>
      <c r="J61" s="51">
        <f t="shared" ca="1" si="5"/>
        <v>1.0815139420551005</v>
      </c>
    </row>
    <row r="62" spans="2:10" x14ac:dyDescent="0.3">
      <c r="B62" s="56" t="str">
        <f t="shared" si="6"/>
        <v>50s</v>
      </c>
      <c r="C62" s="50">
        <f t="shared" ca="1" si="0"/>
        <v>4.3459064434867578</v>
      </c>
      <c r="D62" s="50">
        <f t="shared" ca="1" si="1"/>
        <v>1.4308314933805037</v>
      </c>
      <c r="E62" s="50">
        <f t="shared" ca="1" si="2"/>
        <v>4.3159409864470319</v>
      </c>
      <c r="F62" s="50">
        <f t="shared" ca="1" si="3"/>
        <v>1.2982752219763807</v>
      </c>
      <c r="G62" s="50">
        <f t="shared" ca="1" si="4"/>
        <v>4.6151989132026099</v>
      </c>
      <c r="H62" s="50">
        <f t="shared" ca="1" si="4"/>
        <v>1.4623958499087384</v>
      </c>
      <c r="I62" s="50">
        <f t="shared" ca="1" si="5"/>
        <v>4.3194394660329678</v>
      </c>
      <c r="J62" s="51">
        <f t="shared" ca="1" si="5"/>
        <v>1.3928065623628569</v>
      </c>
    </row>
    <row r="63" spans="2:10" x14ac:dyDescent="0.3">
      <c r="B63" s="56" t="str">
        <f t="shared" si="6"/>
        <v>60s</v>
      </c>
      <c r="C63" s="50">
        <f t="shared" ca="1" si="0"/>
        <v>4.0008722856988879</v>
      </c>
      <c r="D63" s="50">
        <f t="shared" ca="1" si="1"/>
        <v>1.6341906709409553</v>
      </c>
      <c r="E63" s="50">
        <f t="shared" ca="1" si="2"/>
        <v>4.1204067232830175</v>
      </c>
      <c r="F63" s="50">
        <f t="shared" ca="1" si="3"/>
        <v>1.3424231636154633</v>
      </c>
      <c r="G63" s="50">
        <f t="shared" ca="1" si="4"/>
        <v>4.3144046148980584</v>
      </c>
      <c r="H63" s="50">
        <f t="shared" ca="1" si="4"/>
        <v>1.414711911293792</v>
      </c>
      <c r="I63" s="50">
        <f t="shared" ca="1" si="5"/>
        <v>3.9931711578047318</v>
      </c>
      <c r="J63" s="51">
        <f t="shared" ca="1" si="5"/>
        <v>1.2283276033147603</v>
      </c>
    </row>
    <row r="64" spans="2:10" x14ac:dyDescent="0.3">
      <c r="B64" s="56" t="str">
        <f t="shared" si="6"/>
        <v>70s</v>
      </c>
      <c r="C64" s="50">
        <f t="shared" ca="1" si="0"/>
        <v>3.270831016244689</v>
      </c>
      <c r="D64" s="50">
        <f t="shared" ca="1" si="1"/>
        <v>1.0345960474244711</v>
      </c>
      <c r="E64" s="50">
        <f t="shared" ca="1" si="2"/>
        <v>3.2611985021927095</v>
      </c>
      <c r="F64" s="50">
        <f t="shared" ca="1" si="3"/>
        <v>1.0478647476520331</v>
      </c>
      <c r="G64" s="50">
        <f t="shared" ca="1" si="4"/>
        <v>3.442282131013104</v>
      </c>
      <c r="H64" s="50">
        <f t="shared" ca="1" si="4"/>
        <v>1.150270969304569</v>
      </c>
      <c r="I64" s="50">
        <f t="shared" ca="1" si="5"/>
        <v>3.3723589414591055</v>
      </c>
      <c r="J64" s="51">
        <f t="shared" ca="1" si="5"/>
        <v>1.0770463197191011</v>
      </c>
    </row>
    <row r="65" spans="2:10" ht="17.25" thickBot="1" x14ac:dyDescent="0.35">
      <c r="B65" s="57" t="str">
        <f t="shared" si="6"/>
        <v>80s~</v>
      </c>
      <c r="C65" s="58">
        <f t="shared" ca="1" si="0"/>
        <v>2.8743473548667433</v>
      </c>
      <c r="D65" s="58">
        <f t="shared" ca="1" si="1"/>
        <v>0.74994982410344313</v>
      </c>
      <c r="E65" s="58">
        <f t="shared" ca="1" si="2"/>
        <v>2.689579419591039</v>
      </c>
      <c r="F65" s="58">
        <f t="shared" ca="1" si="3"/>
        <v>0.82377672454516593</v>
      </c>
      <c r="G65" s="58">
        <f t="shared" ca="1" si="4"/>
        <v>3.2169599275629519</v>
      </c>
      <c r="H65" s="58">
        <f t="shared" ca="1" si="4"/>
        <v>1.2124845917165121</v>
      </c>
      <c r="I65" s="58">
        <f t="shared" ca="1" si="5"/>
        <v>2.7375144007013383</v>
      </c>
      <c r="J65" s="59">
        <f t="shared" ca="1" si="5"/>
        <v>0.82056677125759203</v>
      </c>
    </row>
  </sheetData>
  <mergeCells count="22">
    <mergeCell ref="C56:D56"/>
    <mergeCell ref="E56:F56"/>
    <mergeCell ref="G56:H56"/>
    <mergeCell ref="I56:J56"/>
    <mergeCell ref="B5:C5"/>
    <mergeCell ref="B17:C17"/>
    <mergeCell ref="B29:C29"/>
    <mergeCell ref="B41:C41"/>
    <mergeCell ref="B54:J54"/>
    <mergeCell ref="D41:E41"/>
    <mergeCell ref="F17:G17"/>
    <mergeCell ref="H17:I17"/>
    <mergeCell ref="F29:G29"/>
    <mergeCell ref="H29:I29"/>
    <mergeCell ref="F41:G41"/>
    <mergeCell ref="H41:I41"/>
    <mergeCell ref="D29:E29"/>
    <mergeCell ref="B3:I3"/>
    <mergeCell ref="D5:E5"/>
    <mergeCell ref="D17:E17"/>
    <mergeCell ref="F5:G5"/>
    <mergeCell ref="H5:I5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42"/>
  <sheetViews>
    <sheetView topLeftCell="A196" zoomScale="60" workbookViewId="0">
      <selection activeCell="T355" sqref="T355"/>
    </sheetView>
  </sheetViews>
  <sheetFormatPr defaultColWidth="8.625" defaultRowHeight="16.5" x14ac:dyDescent="0.3"/>
  <cols>
    <col min="1" max="4" width="8.625" style="2"/>
    <col min="5" max="5" width="16.5" style="2" customWidth="1"/>
    <col min="6" max="6" width="16.5" style="2" bestFit="1" customWidth="1"/>
    <col min="7" max="15" width="8.625" style="2"/>
    <col min="16" max="16" width="12.375" style="2" customWidth="1"/>
    <col min="17" max="16384" width="8.625" style="2"/>
  </cols>
  <sheetData>
    <row r="1" spans="1:24" x14ac:dyDescent="0.3">
      <c r="A1" s="334" t="s">
        <v>683</v>
      </c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</row>
    <row r="2" spans="1:24" x14ac:dyDescent="0.3">
      <c r="A2" s="36">
        <v>2238656</v>
      </c>
      <c r="B2" s="12" t="s">
        <v>276</v>
      </c>
      <c r="C2" s="12" t="s">
        <v>6</v>
      </c>
      <c r="D2" s="12">
        <v>61</v>
      </c>
      <c r="E2" s="13">
        <v>21121</v>
      </c>
      <c r="F2" s="14">
        <v>43690.546550925923</v>
      </c>
      <c r="G2" s="12" t="s">
        <v>4</v>
      </c>
      <c r="H2" s="12">
        <v>1089</v>
      </c>
      <c r="I2" s="15">
        <f t="shared" ref="I2:I9" si="0">H2/K2</f>
        <v>12.1</v>
      </c>
      <c r="J2" s="15">
        <v>3.3690000000000002</v>
      </c>
      <c r="K2" s="12">
        <v>90</v>
      </c>
      <c r="L2" s="12">
        <v>654</v>
      </c>
      <c r="M2" s="15">
        <f t="shared" ref="M2:M9" si="1">L2/O2</f>
        <v>7.2666666666666666</v>
      </c>
      <c r="N2" s="15">
        <v>2.863</v>
      </c>
      <c r="O2" s="12">
        <f>K2</f>
        <v>90</v>
      </c>
      <c r="P2" s="9">
        <f>I2/M2</f>
        <v>1.665137614678899</v>
      </c>
      <c r="Q2" s="2" t="s">
        <v>718</v>
      </c>
      <c r="S2" s="12" t="s">
        <v>30</v>
      </c>
      <c r="T2" s="12" t="s">
        <v>152</v>
      </c>
      <c r="X2" s="32" t="str">
        <f t="shared" ref="X2:X9" si="2">IF(AND(W2&lt;&gt;0,V2&lt;&gt;0),W2-V2,"No Data")</f>
        <v>No Data</v>
      </c>
    </row>
    <row r="3" spans="1:24" x14ac:dyDescent="0.3">
      <c r="A3" s="36">
        <v>2220707</v>
      </c>
      <c r="B3" s="12" t="s">
        <v>305</v>
      </c>
      <c r="C3" s="12" t="s">
        <v>1</v>
      </c>
      <c r="D3" s="12">
        <v>60</v>
      </c>
      <c r="E3" s="13">
        <v>21521</v>
      </c>
      <c r="F3" s="14">
        <v>43691.547673611109</v>
      </c>
      <c r="G3" s="12" t="s">
        <v>4</v>
      </c>
      <c r="H3" s="12">
        <v>1313</v>
      </c>
      <c r="I3" s="15">
        <f t="shared" si="0"/>
        <v>11.417391304347825</v>
      </c>
      <c r="J3" s="15">
        <v>3.4279999999999999</v>
      </c>
      <c r="K3" s="12">
        <v>115</v>
      </c>
      <c r="L3" s="12">
        <v>396</v>
      </c>
      <c r="M3" s="15">
        <f t="shared" si="1"/>
        <v>3.4434782608695653</v>
      </c>
      <c r="N3" s="15">
        <v>2.1030000000000002</v>
      </c>
      <c r="O3" s="12">
        <f>K3</f>
        <v>115</v>
      </c>
      <c r="P3" s="9">
        <f>I3/M3</f>
        <v>3.3156565656565653</v>
      </c>
      <c r="Q3" s="2" t="s">
        <v>717</v>
      </c>
      <c r="S3" s="12" t="s">
        <v>30</v>
      </c>
      <c r="T3" s="12" t="s">
        <v>306</v>
      </c>
      <c r="X3" s="32" t="str">
        <f t="shared" si="2"/>
        <v>No Data</v>
      </c>
    </row>
    <row r="4" spans="1:24" x14ac:dyDescent="0.3">
      <c r="A4" s="33">
        <v>2263687</v>
      </c>
      <c r="B4" s="2" t="s">
        <v>219</v>
      </c>
      <c r="C4" s="2" t="s">
        <v>1</v>
      </c>
      <c r="D4" s="2">
        <v>64</v>
      </c>
      <c r="E4" s="6">
        <v>20168</v>
      </c>
      <c r="F4" s="7">
        <v>43704.569074074076</v>
      </c>
      <c r="G4" s="2" t="s">
        <v>4</v>
      </c>
      <c r="I4" s="8" t="e">
        <f t="shared" si="0"/>
        <v>#DIV/0!</v>
      </c>
      <c r="J4" s="8"/>
      <c r="M4" s="8" t="e">
        <f t="shared" si="1"/>
        <v>#DIV/0!</v>
      </c>
      <c r="N4" s="8"/>
      <c r="P4" s="9" t="e">
        <f>I4/M4</f>
        <v>#DIV/0!</v>
      </c>
      <c r="Q4" s="2" t="s">
        <v>717</v>
      </c>
      <c r="S4" s="2" t="s">
        <v>556</v>
      </c>
      <c r="X4" s="32" t="str">
        <f t="shared" si="2"/>
        <v>No Data</v>
      </c>
    </row>
    <row r="5" spans="1:24" x14ac:dyDescent="0.3">
      <c r="A5" s="33">
        <v>2507830</v>
      </c>
      <c r="B5" s="2" t="s">
        <v>497</v>
      </c>
      <c r="C5" s="2" t="s">
        <v>6</v>
      </c>
      <c r="D5" s="2">
        <v>25</v>
      </c>
      <c r="E5" s="6">
        <v>34275</v>
      </c>
      <c r="F5" s="7">
        <v>43700.572962962964</v>
      </c>
      <c r="G5" s="2" t="s">
        <v>4</v>
      </c>
      <c r="I5" s="8" t="e">
        <f t="shared" si="0"/>
        <v>#DIV/0!</v>
      </c>
      <c r="J5" s="8"/>
      <c r="M5" s="8" t="e">
        <f t="shared" si="1"/>
        <v>#DIV/0!</v>
      </c>
      <c r="N5" s="8"/>
      <c r="O5" s="2">
        <f>K5</f>
        <v>0</v>
      </c>
      <c r="P5" s="9" t="e">
        <f>I5/M5</f>
        <v>#DIV/0!</v>
      </c>
      <c r="Q5" s="2" t="s">
        <v>717</v>
      </c>
      <c r="S5" s="2" t="s">
        <v>324</v>
      </c>
      <c r="X5" s="32" t="str">
        <f t="shared" si="2"/>
        <v>No Data</v>
      </c>
    </row>
    <row r="6" spans="1:24" x14ac:dyDescent="0.3">
      <c r="A6" s="33">
        <v>2453942</v>
      </c>
      <c r="B6" s="2" t="s">
        <v>1234</v>
      </c>
      <c r="C6" s="2" t="s">
        <v>6</v>
      </c>
      <c r="D6" s="2">
        <v>26</v>
      </c>
      <c r="E6" s="6">
        <v>33948</v>
      </c>
      <c r="F6" s="7">
        <v>43732.418356481481</v>
      </c>
      <c r="G6" s="2" t="s">
        <v>71</v>
      </c>
      <c r="I6" s="8" t="e">
        <f t="shared" si="0"/>
        <v>#DIV/0!</v>
      </c>
      <c r="M6" s="8" t="e">
        <f t="shared" si="1"/>
        <v>#DIV/0!</v>
      </c>
      <c r="O6" s="2">
        <f>K6</f>
        <v>0</v>
      </c>
      <c r="P6" s="2" t="s">
        <v>1236</v>
      </c>
      <c r="Q6" s="2" t="s">
        <v>1235</v>
      </c>
      <c r="V6" s="34">
        <v>0.4201388888888889</v>
      </c>
      <c r="W6" s="34">
        <v>0.56944444444444442</v>
      </c>
      <c r="X6" s="32">
        <f t="shared" si="2"/>
        <v>0.14930555555555552</v>
      </c>
    </row>
    <row r="7" spans="1:24" x14ac:dyDescent="0.3">
      <c r="A7" s="33">
        <v>734609</v>
      </c>
      <c r="B7" s="2" t="s">
        <v>1307</v>
      </c>
      <c r="C7" s="2" t="s">
        <v>1</v>
      </c>
      <c r="D7" s="2">
        <v>60</v>
      </c>
      <c r="E7" s="6">
        <v>21555</v>
      </c>
      <c r="F7" s="7">
        <v>43738.375081018516</v>
      </c>
      <c r="G7" s="2" t="s">
        <v>4</v>
      </c>
      <c r="I7" s="8" t="e">
        <f t="shared" si="0"/>
        <v>#DIV/0!</v>
      </c>
      <c r="M7" s="8" t="e">
        <f t="shared" si="1"/>
        <v>#DIV/0!</v>
      </c>
      <c r="O7" s="2">
        <f>K7</f>
        <v>0</v>
      </c>
      <c r="P7" s="2" t="s">
        <v>1308</v>
      </c>
      <c r="Q7" s="2" t="s">
        <v>716</v>
      </c>
      <c r="X7" s="32" t="str">
        <f t="shared" si="2"/>
        <v>No Data</v>
      </c>
    </row>
    <row r="8" spans="1:24" x14ac:dyDescent="0.3">
      <c r="A8" s="33">
        <v>599148</v>
      </c>
      <c r="B8" s="2" t="s">
        <v>529</v>
      </c>
      <c r="C8" s="2" t="s">
        <v>1</v>
      </c>
      <c r="D8" s="2">
        <v>81</v>
      </c>
      <c r="E8" s="6">
        <v>13909</v>
      </c>
      <c r="F8" s="7">
        <v>43717.640821759262</v>
      </c>
      <c r="G8" s="2" t="s">
        <v>4</v>
      </c>
      <c r="I8" s="8" t="e">
        <f t="shared" si="0"/>
        <v>#DIV/0!</v>
      </c>
      <c r="M8" s="8" t="e">
        <f t="shared" si="1"/>
        <v>#DIV/0!</v>
      </c>
      <c r="O8" s="2">
        <f>K8</f>
        <v>0</v>
      </c>
      <c r="P8" s="2" t="s">
        <v>987</v>
      </c>
      <c r="Q8" s="2" t="s">
        <v>965</v>
      </c>
      <c r="V8" s="34">
        <v>0.46458333333333335</v>
      </c>
      <c r="W8" s="34">
        <v>0.64930555555555558</v>
      </c>
      <c r="X8" s="32">
        <f t="shared" si="2"/>
        <v>0.18472222222222223</v>
      </c>
    </row>
    <row r="9" spans="1:24" x14ac:dyDescent="0.3">
      <c r="A9" s="33">
        <v>2511308</v>
      </c>
      <c r="B9" s="2" t="s">
        <v>1309</v>
      </c>
      <c r="C9" s="2" t="s">
        <v>6</v>
      </c>
      <c r="D9" s="2">
        <v>37</v>
      </c>
      <c r="E9" s="6">
        <v>29993</v>
      </c>
      <c r="F9" s="7">
        <v>43738.513564814813</v>
      </c>
      <c r="G9" s="2" t="s">
        <v>4</v>
      </c>
      <c r="I9" s="8" t="e">
        <f t="shared" si="0"/>
        <v>#DIV/0!</v>
      </c>
      <c r="M9" s="8" t="e">
        <f t="shared" si="1"/>
        <v>#DIV/0!</v>
      </c>
      <c r="O9" s="2">
        <f>K9</f>
        <v>0</v>
      </c>
      <c r="P9" s="2" t="s">
        <v>1308</v>
      </c>
      <c r="Q9" s="2" t="s">
        <v>719</v>
      </c>
      <c r="X9" s="32" t="str">
        <f t="shared" si="2"/>
        <v>No Data</v>
      </c>
    </row>
    <row r="11" spans="1:24" customFormat="1" x14ac:dyDescent="0.3">
      <c r="A11" s="31">
        <v>60565</v>
      </c>
      <c r="B11" t="s">
        <v>1342</v>
      </c>
      <c r="C11" t="s">
        <v>1</v>
      </c>
      <c r="D11">
        <v>64</v>
      </c>
      <c r="E11" s="22">
        <v>19992</v>
      </c>
      <c r="F11" s="23">
        <v>43726.617442129631</v>
      </c>
      <c r="G11" t="s">
        <v>4</v>
      </c>
      <c r="I11" s="1" t="e">
        <f>H11/K11</f>
        <v>#DIV/0!</v>
      </c>
      <c r="M11" s="1" t="e">
        <f>L11/O11</f>
        <v>#DIV/0!</v>
      </c>
      <c r="O11">
        <f>K11</f>
        <v>0</v>
      </c>
      <c r="P11" t="s">
        <v>1343</v>
      </c>
      <c r="R11" s="2"/>
      <c r="X11" s="29" t="str">
        <f>IF(AND(W11&lt;&gt;0,V11&lt;&gt;0),W11-V11,"No Data")</f>
        <v>No Data</v>
      </c>
    </row>
    <row r="12" spans="1:24" customFormat="1" x14ac:dyDescent="0.3">
      <c r="A12" s="31">
        <v>2521853</v>
      </c>
      <c r="B12" t="s">
        <v>1344</v>
      </c>
      <c r="C12" t="s">
        <v>6</v>
      </c>
      <c r="D12">
        <v>57</v>
      </c>
      <c r="E12" s="22">
        <v>22631</v>
      </c>
      <c r="F12" s="23">
        <v>43731.520555555559</v>
      </c>
      <c r="G12" t="s">
        <v>4</v>
      </c>
      <c r="I12" s="1" t="e">
        <f>H12/K12</f>
        <v>#DIV/0!</v>
      </c>
      <c r="M12" s="1" t="e">
        <f>L12/O12</f>
        <v>#DIV/0!</v>
      </c>
      <c r="O12">
        <f>K12</f>
        <v>0</v>
      </c>
      <c r="P12" t="s">
        <v>1345</v>
      </c>
      <c r="R12" s="2"/>
      <c r="X12" s="29" t="str">
        <f>IF(AND(W12&lt;&gt;0,V12&lt;&gt;0),W12-V12,"No Data")</f>
        <v>No Data</v>
      </c>
    </row>
    <row r="13" spans="1:24" customFormat="1" x14ac:dyDescent="0.3">
      <c r="A13" s="31">
        <v>181472</v>
      </c>
      <c r="B13" t="s">
        <v>419</v>
      </c>
      <c r="C13" t="s">
        <v>1</v>
      </c>
      <c r="D13">
        <v>57</v>
      </c>
      <c r="E13" s="22">
        <v>22795</v>
      </c>
      <c r="F13" s="23">
        <v>43732.54420138889</v>
      </c>
      <c r="G13" t="s">
        <v>4</v>
      </c>
      <c r="I13" s="1" t="e">
        <f>H13/K13</f>
        <v>#DIV/0!</v>
      </c>
      <c r="M13" s="1" t="e">
        <f>L13/O13</f>
        <v>#DIV/0!</v>
      </c>
      <c r="O13">
        <f>K13</f>
        <v>0</v>
      </c>
      <c r="P13" t="s">
        <v>1345</v>
      </c>
      <c r="R13" s="2"/>
      <c r="X13" s="29" t="str">
        <f>IF(AND(W13&lt;&gt;0,V13&lt;&gt;0),W13-V13,"No Data")</f>
        <v>No Data</v>
      </c>
    </row>
    <row r="16" spans="1:24" customFormat="1" x14ac:dyDescent="0.3">
      <c r="A16" s="35">
        <v>593258</v>
      </c>
      <c r="B16" s="18" t="s">
        <v>1677</v>
      </c>
      <c r="C16" s="2" t="s">
        <v>6</v>
      </c>
      <c r="D16" s="2">
        <v>56</v>
      </c>
      <c r="E16" s="6">
        <v>23191</v>
      </c>
      <c r="F16" s="7">
        <v>43658.665023148147</v>
      </c>
      <c r="G16" s="10" t="s">
        <v>4</v>
      </c>
      <c r="H16" s="2"/>
      <c r="I16" s="1" t="e">
        <f>H16/K16</f>
        <v>#DIV/0!</v>
      </c>
      <c r="J16" s="1"/>
      <c r="K16" s="2"/>
      <c r="L16" s="18"/>
      <c r="M16" s="8" t="e">
        <f>L16/O16</f>
        <v>#DIV/0!</v>
      </c>
      <c r="N16" s="8"/>
      <c r="O16" s="10">
        <f>K16</f>
        <v>0</v>
      </c>
      <c r="P16" t="s">
        <v>1678</v>
      </c>
      <c r="Q16" s="4" t="s">
        <v>719</v>
      </c>
      <c r="R16" s="2"/>
      <c r="V16" s="40"/>
      <c r="W16" s="41"/>
      <c r="X16" s="4"/>
    </row>
    <row r="18" spans="1:35" customFormat="1" x14ac:dyDescent="0.3">
      <c r="A18" s="35">
        <v>2457129</v>
      </c>
      <c r="B18" s="18" t="s">
        <v>1793</v>
      </c>
      <c r="C18" s="2" t="s">
        <v>1</v>
      </c>
      <c r="D18" s="2">
        <v>50</v>
      </c>
      <c r="E18" s="6">
        <v>25112</v>
      </c>
      <c r="F18" s="7">
        <v>43650.517766203702</v>
      </c>
      <c r="G18" s="10" t="s">
        <v>4</v>
      </c>
      <c r="I18" s="1" t="e">
        <f>H18/K18</f>
        <v>#DIV/0!</v>
      </c>
      <c r="L18" s="18"/>
      <c r="M18" s="8" t="e">
        <f>L18/O18</f>
        <v>#DIV/0!</v>
      </c>
      <c r="N18" s="2"/>
      <c r="O18" s="10">
        <f>K18</f>
        <v>0</v>
      </c>
      <c r="P18" t="s">
        <v>1181</v>
      </c>
      <c r="Q18" s="4" t="s">
        <v>718</v>
      </c>
      <c r="R18" s="2"/>
      <c r="V18" s="40"/>
      <c r="W18" s="41"/>
      <c r="X18" s="4"/>
      <c r="AC18" s="43"/>
      <c r="AD18" s="43"/>
      <c r="AE18" s="43"/>
      <c r="AF18" s="43"/>
      <c r="AG18" s="43"/>
      <c r="AH18" s="43"/>
      <c r="AI18" s="43"/>
    </row>
    <row r="22" spans="1:35" customFormat="1" x14ac:dyDescent="0.3">
      <c r="A22" s="47" t="s">
        <v>4351</v>
      </c>
      <c r="B22" t="s">
        <v>4352</v>
      </c>
      <c r="C22" t="s">
        <v>1</v>
      </c>
      <c r="D22">
        <v>69</v>
      </c>
      <c r="E22" s="22">
        <v>18539</v>
      </c>
      <c r="F22" s="23">
        <v>43767.368761574071</v>
      </c>
      <c r="G22" t="s">
        <v>4</v>
      </c>
      <c r="I22" s="1" t="e">
        <f>H22/K22</f>
        <v>#DIV/0!</v>
      </c>
      <c r="M22" s="1" t="e">
        <f>L22/O22</f>
        <v>#DIV/0!</v>
      </c>
      <c r="O22">
        <f>K22</f>
        <v>0</v>
      </c>
      <c r="P22" t="s">
        <v>4353</v>
      </c>
      <c r="Q22" t="s">
        <v>3966</v>
      </c>
      <c r="R22" s="2"/>
      <c r="V22" s="39">
        <v>0.37986111111111115</v>
      </c>
      <c r="W22" s="39">
        <v>0.52083333333333337</v>
      </c>
      <c r="X22" s="29">
        <f>IF(AND(W22&lt;&gt;0,V22&lt;&gt;0),W22-V22,"No Data")</f>
        <v>0.14097222222222222</v>
      </c>
    </row>
    <row r="23" spans="1:35" customFormat="1" x14ac:dyDescent="0.3">
      <c r="A23" s="47" t="s">
        <v>4155</v>
      </c>
      <c r="B23" t="s">
        <v>4156</v>
      </c>
      <c r="C23" t="s">
        <v>1</v>
      </c>
      <c r="D23">
        <v>61</v>
      </c>
      <c r="E23" s="22">
        <v>21321</v>
      </c>
      <c r="F23" s="23">
        <v>43754.547071759262</v>
      </c>
      <c r="G23" t="s">
        <v>4</v>
      </c>
      <c r="I23" s="1" t="e">
        <f>H23/K23</f>
        <v>#DIV/0!</v>
      </c>
      <c r="M23" s="1" t="e">
        <f>L23/O23</f>
        <v>#DIV/0!</v>
      </c>
      <c r="O23">
        <f>K23</f>
        <v>0</v>
      </c>
      <c r="P23" t="s">
        <v>1308</v>
      </c>
      <c r="Q23" t="s">
        <v>717</v>
      </c>
      <c r="R23" s="2"/>
      <c r="X23" s="29" t="str">
        <f>IF(AND(W23&lt;&gt;0,V23&lt;&gt;0),W23-V23,"No Data")</f>
        <v>No Data</v>
      </c>
    </row>
    <row r="24" spans="1:35" customFormat="1" x14ac:dyDescent="0.3">
      <c r="A24" s="47" t="s">
        <v>4147</v>
      </c>
      <c r="B24" t="s">
        <v>4148</v>
      </c>
      <c r="C24" t="s">
        <v>1</v>
      </c>
      <c r="D24">
        <v>62</v>
      </c>
      <c r="E24" s="22">
        <v>20902</v>
      </c>
      <c r="F24" s="23">
        <v>43754.407708333332</v>
      </c>
      <c r="G24" t="s">
        <v>71</v>
      </c>
      <c r="I24" s="1" t="e">
        <f>H24/K24</f>
        <v>#DIV/0!</v>
      </c>
      <c r="M24" s="1" t="e">
        <f>L24/O24</f>
        <v>#DIV/0!</v>
      </c>
      <c r="O24">
        <f>K24</f>
        <v>0</v>
      </c>
      <c r="P24" t="s">
        <v>4149</v>
      </c>
      <c r="Q24" t="s">
        <v>4118</v>
      </c>
      <c r="R24" s="2"/>
      <c r="X24" s="29" t="str">
        <f>IF(AND(W24&lt;&gt;0,V24&lt;&gt;0),W24-V24,"No Data")</f>
        <v>No Data</v>
      </c>
    </row>
    <row r="26" spans="1:35" customFormat="1" x14ac:dyDescent="0.3">
      <c r="A26" s="47" t="s">
        <v>4622</v>
      </c>
      <c r="B26" t="s">
        <v>118</v>
      </c>
      <c r="C26" t="s">
        <v>1</v>
      </c>
      <c r="D26">
        <v>43</v>
      </c>
      <c r="E26" s="22">
        <v>27866</v>
      </c>
      <c r="F26" s="23">
        <v>43748.516805555555</v>
      </c>
      <c r="G26" t="s">
        <v>4</v>
      </c>
      <c r="I26" s="1" t="e">
        <f>H26/K26</f>
        <v>#DIV/0!</v>
      </c>
      <c r="M26" s="1" t="e">
        <f>L26/O26</f>
        <v>#DIV/0!</v>
      </c>
      <c r="O26">
        <f>K26</f>
        <v>0</v>
      </c>
      <c r="P26" t="s">
        <v>4570</v>
      </c>
      <c r="Q26" t="s">
        <v>4545</v>
      </c>
      <c r="R26" s="2"/>
      <c r="V26" s="39">
        <v>0.39374999999999999</v>
      </c>
      <c r="W26" s="39">
        <v>0.52083333333333337</v>
      </c>
      <c r="X26" s="29">
        <f>IF(AND(W26&lt;&gt;0,V26&lt;&gt;0),W26-V26,"No Data")</f>
        <v>0.12708333333333338</v>
      </c>
    </row>
    <row r="28" spans="1:35" customFormat="1" x14ac:dyDescent="0.3">
      <c r="A28" s="47" t="s">
        <v>4568</v>
      </c>
      <c r="B28" t="s">
        <v>4569</v>
      </c>
      <c r="C28" t="s">
        <v>6</v>
      </c>
      <c r="D28">
        <v>66</v>
      </c>
      <c r="E28" s="22">
        <v>19310</v>
      </c>
      <c r="F28" s="23">
        <v>43742.529745370368</v>
      </c>
      <c r="G28" t="s">
        <v>4</v>
      </c>
      <c r="I28" s="1" t="e">
        <f>H28/K28</f>
        <v>#DIV/0!</v>
      </c>
      <c r="M28" s="1" t="e">
        <f>L28/O28</f>
        <v>#DIV/0!</v>
      </c>
      <c r="O28">
        <f>K28</f>
        <v>0</v>
      </c>
      <c r="P28" t="s">
        <v>4570</v>
      </c>
      <c r="Q28" t="s">
        <v>4545</v>
      </c>
      <c r="R28" s="2"/>
      <c r="V28" s="39">
        <v>0.3979166666666667</v>
      </c>
      <c r="W28" s="39">
        <v>0.54166666666666663</v>
      </c>
      <c r="X28" s="29">
        <f>IF(AND(W28&lt;&gt;0,V28&lt;&gt;0),W28-V28,"No Data")</f>
        <v>0.14374999999999993</v>
      </c>
    </row>
    <row r="30" spans="1:35" customFormat="1" x14ac:dyDescent="0.3">
      <c r="A30" s="47" t="s">
        <v>4882</v>
      </c>
      <c r="B30" t="s">
        <v>1081</v>
      </c>
      <c r="C30" t="s">
        <v>1</v>
      </c>
      <c r="D30">
        <v>58</v>
      </c>
      <c r="E30" s="22">
        <v>22345</v>
      </c>
      <c r="F30" s="23">
        <v>43740.556168981479</v>
      </c>
      <c r="G30" t="s">
        <v>4</v>
      </c>
      <c r="I30" s="1" t="e">
        <f>H30/K30</f>
        <v>#DIV/0!</v>
      </c>
      <c r="M30" s="1" t="e">
        <f>L30/O30</f>
        <v>#DIV/0!</v>
      </c>
      <c r="O30">
        <f>K30</f>
        <v>0</v>
      </c>
      <c r="P30" t="s">
        <v>4884</v>
      </c>
      <c r="Q30" t="s">
        <v>4883</v>
      </c>
      <c r="R30" s="2"/>
      <c r="V30" s="39">
        <v>0.41111111111111115</v>
      </c>
      <c r="W30" s="39">
        <v>0.57986111111111105</v>
      </c>
      <c r="X30" s="29">
        <f>IF(AND(W30&lt;&gt;0,V30&lt;&gt;0),W30-V30,"No Data")</f>
        <v>0.1687499999999999</v>
      </c>
      <c r="AC30" s="43"/>
      <c r="AD30" s="43"/>
      <c r="AE30" s="43"/>
      <c r="AF30" s="43"/>
      <c r="AG30" s="43"/>
      <c r="AH30" s="43"/>
      <c r="AI30" s="43"/>
    </row>
    <row r="32" spans="1:35" customFormat="1" x14ac:dyDescent="0.3">
      <c r="A32" s="47" t="s">
        <v>4843</v>
      </c>
      <c r="B32" t="s">
        <v>4844</v>
      </c>
      <c r="C32" t="s">
        <v>6</v>
      </c>
      <c r="D32">
        <v>52</v>
      </c>
      <c r="E32" s="22">
        <v>24400</v>
      </c>
      <c r="F32" s="23">
        <v>43739.529953703706</v>
      </c>
      <c r="G32" t="s">
        <v>4</v>
      </c>
      <c r="I32" s="1" t="e">
        <f>H32/K32</f>
        <v>#DIV/0!</v>
      </c>
      <c r="M32" s="1" t="e">
        <f>L32/O32</f>
        <v>#DIV/0!</v>
      </c>
      <c r="O32">
        <f>K32</f>
        <v>0</v>
      </c>
      <c r="P32" t="s">
        <v>4845</v>
      </c>
      <c r="Q32" t="s">
        <v>4842</v>
      </c>
      <c r="R32" s="2"/>
      <c r="V32" s="39">
        <v>0.38541666666666669</v>
      </c>
      <c r="W32" s="39">
        <v>0.53472222222222221</v>
      </c>
      <c r="X32" s="29">
        <f>IF(AND(W32&lt;&gt;0,V32&lt;&gt;0),W32-V32,"No Data")</f>
        <v>0.14930555555555552</v>
      </c>
      <c r="AC32" s="43"/>
      <c r="AD32" s="43"/>
      <c r="AE32" s="43"/>
      <c r="AF32" s="43"/>
      <c r="AG32" s="43"/>
      <c r="AH32" s="43"/>
      <c r="AI32" s="43"/>
    </row>
    <row r="34" spans="1:24" customFormat="1" x14ac:dyDescent="0.3">
      <c r="A34" s="47" t="s">
        <v>4449</v>
      </c>
      <c r="B34" t="s">
        <v>4450</v>
      </c>
      <c r="C34" t="s">
        <v>1</v>
      </c>
      <c r="D34">
        <v>75</v>
      </c>
      <c r="E34" s="22">
        <v>16107</v>
      </c>
      <c r="F34" s="23">
        <v>43746.469317129631</v>
      </c>
      <c r="G34" t="s">
        <v>4</v>
      </c>
      <c r="I34" s="1" t="e">
        <f>H34/K34</f>
        <v>#DIV/0!</v>
      </c>
      <c r="M34" s="1" t="e">
        <f>L34/O34</f>
        <v>#DIV/0!</v>
      </c>
      <c r="O34">
        <f>K34</f>
        <v>0</v>
      </c>
      <c r="P34" t="s">
        <v>1308</v>
      </c>
      <c r="Q34" t="s">
        <v>4416</v>
      </c>
      <c r="R34" s="2"/>
      <c r="V34" s="39">
        <v>0.38055555555555554</v>
      </c>
      <c r="W34" s="39">
        <v>0.51388888888888895</v>
      </c>
      <c r="X34" s="29">
        <f>IF(AND(W34&lt;&gt;0,V34&lt;&gt;0),W34-V34,"No Data")</f>
        <v>0.13333333333333341</v>
      </c>
    </row>
    <row r="36" spans="1:24" customFormat="1" x14ac:dyDescent="0.3">
      <c r="A36" s="47" t="s">
        <v>4469</v>
      </c>
      <c r="B36" t="s">
        <v>4470</v>
      </c>
      <c r="C36" t="s">
        <v>6</v>
      </c>
      <c r="D36">
        <v>39</v>
      </c>
      <c r="E36" s="22">
        <v>29177</v>
      </c>
      <c r="F36" s="23">
        <v>43754.510439814818</v>
      </c>
      <c r="G36" t="s">
        <v>4</v>
      </c>
      <c r="I36" s="1" t="e">
        <f>H36/K36</f>
        <v>#DIV/0!</v>
      </c>
      <c r="M36" s="1" t="e">
        <f>L36/O36</f>
        <v>#DIV/0!</v>
      </c>
      <c r="O36">
        <f>K36</f>
        <v>0</v>
      </c>
      <c r="P36" t="s">
        <v>1308</v>
      </c>
      <c r="Q36" t="s">
        <v>4416</v>
      </c>
      <c r="R36" s="2"/>
      <c r="X36" s="29" t="str">
        <f>IF(AND(W36&lt;&gt;0,V36&lt;&gt;0),W36-V36,"No Data")</f>
        <v>No Data</v>
      </c>
    </row>
    <row r="38" spans="1:24" customFormat="1" x14ac:dyDescent="0.3">
      <c r="A38" s="47" t="s">
        <v>4536</v>
      </c>
      <c r="B38" t="s">
        <v>160</v>
      </c>
      <c r="C38" t="s">
        <v>1</v>
      </c>
      <c r="D38">
        <v>59</v>
      </c>
      <c r="E38" s="22">
        <v>21989</v>
      </c>
      <c r="F38" s="23">
        <v>43768.502974537034</v>
      </c>
      <c r="G38" t="s">
        <v>4</v>
      </c>
      <c r="I38" s="1" t="e">
        <f>H38/K38</f>
        <v>#DIV/0!</v>
      </c>
      <c r="M38" s="1" t="e">
        <f>L38/O38</f>
        <v>#DIV/0!</v>
      </c>
      <c r="O38">
        <f>K38</f>
        <v>0</v>
      </c>
      <c r="P38" t="s">
        <v>1308</v>
      </c>
      <c r="Q38" t="s">
        <v>4416</v>
      </c>
      <c r="R38" s="2"/>
      <c r="X38" s="29" t="str">
        <f>IF(AND(W38&lt;&gt;0,V38&lt;&gt;0),W38-V38,"No Data")</f>
        <v>No Data</v>
      </c>
    </row>
    <row r="40" spans="1:24" customFormat="1" x14ac:dyDescent="0.3">
      <c r="A40" s="47" t="s">
        <v>5618</v>
      </c>
      <c r="B40" t="s">
        <v>5619</v>
      </c>
      <c r="C40" t="s">
        <v>6</v>
      </c>
      <c r="D40">
        <v>53</v>
      </c>
      <c r="E40" s="22">
        <v>24225</v>
      </c>
      <c r="F40" s="23">
        <v>43794.542210648149</v>
      </c>
      <c r="G40" t="s">
        <v>4</v>
      </c>
      <c r="I40" s="1" t="e">
        <f>H40/K40</f>
        <v>#DIV/0!</v>
      </c>
      <c r="J40" s="1"/>
      <c r="M40" s="1" t="e">
        <f>L40/O40</f>
        <v>#DIV/0!</v>
      </c>
      <c r="N40" s="1"/>
      <c r="O40">
        <f>K40</f>
        <v>0</v>
      </c>
      <c r="P40" t="s">
        <v>1308</v>
      </c>
      <c r="Q40" t="s">
        <v>716</v>
      </c>
      <c r="R40" s="2"/>
      <c r="V40" s="39">
        <v>0.40277777777777773</v>
      </c>
      <c r="W40" s="39">
        <v>0.54513888888888895</v>
      </c>
      <c r="X40" s="29">
        <f>IF(AND(W40&lt;&gt;0,V40&lt;&gt;0),W40-V40,"No Data")</f>
        <v>0.14236111111111122</v>
      </c>
    </row>
    <row r="42" spans="1:24" customFormat="1" x14ac:dyDescent="0.3">
      <c r="A42" s="47" t="s">
        <v>5690</v>
      </c>
      <c r="B42" t="s">
        <v>5691</v>
      </c>
      <c r="C42" t="s">
        <v>1</v>
      </c>
      <c r="D42">
        <v>67</v>
      </c>
      <c r="E42" s="22">
        <v>19056</v>
      </c>
      <c r="F42" s="23">
        <v>43798.376805555556</v>
      </c>
      <c r="G42" t="s">
        <v>4</v>
      </c>
      <c r="I42" s="1" t="e">
        <f>H42/K42</f>
        <v>#DIV/0!</v>
      </c>
      <c r="J42" s="1"/>
      <c r="M42" s="1" t="e">
        <f>L42/O42</f>
        <v>#DIV/0!</v>
      </c>
      <c r="N42" s="1"/>
      <c r="O42">
        <f>K42</f>
        <v>0</v>
      </c>
      <c r="P42" t="s">
        <v>1308</v>
      </c>
      <c r="Q42" t="s">
        <v>716</v>
      </c>
      <c r="R42" s="2"/>
      <c r="V42" s="39">
        <v>0.40138888888888885</v>
      </c>
      <c r="W42" s="39">
        <v>0.5625</v>
      </c>
      <c r="X42" s="29">
        <f>IF(AND(W42&lt;&gt;0,V42&lt;&gt;0),W42-V42,"No Data")</f>
        <v>0.16111111111111115</v>
      </c>
    </row>
    <row r="44" spans="1:24" customFormat="1" x14ac:dyDescent="0.3">
      <c r="A44" s="47" t="s">
        <v>5723</v>
      </c>
      <c r="B44" t="s">
        <v>5724</v>
      </c>
      <c r="C44" t="s">
        <v>1</v>
      </c>
      <c r="D44">
        <v>55</v>
      </c>
      <c r="E44" s="22">
        <v>23565</v>
      </c>
      <c r="F44" s="23">
        <v>43776.507754629631</v>
      </c>
      <c r="G44" t="s">
        <v>4</v>
      </c>
      <c r="I44" s="1" t="e">
        <f>H44/K44</f>
        <v>#DIV/0!</v>
      </c>
      <c r="J44" s="1"/>
      <c r="M44" s="1" t="e">
        <f>L44/O44</f>
        <v>#DIV/0!</v>
      </c>
      <c r="N44" s="1"/>
      <c r="O44">
        <f>K44</f>
        <v>0</v>
      </c>
      <c r="P44" t="s">
        <v>5725</v>
      </c>
      <c r="Q44" t="s">
        <v>1357</v>
      </c>
      <c r="R44" s="2"/>
      <c r="X44" s="29" t="str">
        <f>IF(AND(W44&lt;&gt;0,V44&lt;&gt;0),W44-V44,"No Data")</f>
        <v>No Data</v>
      </c>
    </row>
    <row r="46" spans="1:24" customFormat="1" x14ac:dyDescent="0.3">
      <c r="A46" s="47" t="s">
        <v>5768</v>
      </c>
      <c r="B46" t="s">
        <v>5769</v>
      </c>
      <c r="C46" t="s">
        <v>6</v>
      </c>
      <c r="D46">
        <v>50</v>
      </c>
      <c r="E46" s="22">
        <v>25486</v>
      </c>
      <c r="F46" s="23">
        <v>43783.514687499999</v>
      </c>
      <c r="G46" t="s">
        <v>4</v>
      </c>
      <c r="I46" s="1" t="e">
        <f>H46/K46</f>
        <v>#DIV/0!</v>
      </c>
      <c r="J46" s="1"/>
      <c r="M46" s="1" t="e">
        <f>L46/O46</f>
        <v>#DIV/0!</v>
      </c>
      <c r="N46" s="1"/>
      <c r="O46">
        <f>K46</f>
        <v>0</v>
      </c>
      <c r="P46" t="s">
        <v>1308</v>
      </c>
      <c r="Q46" t="s">
        <v>1357</v>
      </c>
      <c r="R46" s="2"/>
      <c r="X46" s="29" t="str">
        <f>IF(AND(W46&lt;&gt;0,V46&lt;&gt;0),W46-V46,"No Data")</f>
        <v>No Data</v>
      </c>
    </row>
    <row r="48" spans="1:24" customFormat="1" x14ac:dyDescent="0.3">
      <c r="A48" s="47" t="s">
        <v>5843</v>
      </c>
      <c r="B48" t="s">
        <v>5844</v>
      </c>
      <c r="C48" t="s">
        <v>6</v>
      </c>
      <c r="D48">
        <v>47</v>
      </c>
      <c r="E48" s="22">
        <v>26443</v>
      </c>
      <c r="F48" s="23">
        <v>43797.514305555553</v>
      </c>
      <c r="G48" t="s">
        <v>4</v>
      </c>
      <c r="I48" s="1" t="e">
        <f>H48/K48</f>
        <v>#DIV/0!</v>
      </c>
      <c r="J48" s="1"/>
      <c r="M48" s="1" t="e">
        <f>L48/O48</f>
        <v>#DIV/0!</v>
      </c>
      <c r="N48" s="1"/>
      <c r="O48">
        <f>K48</f>
        <v>0</v>
      </c>
      <c r="P48" t="s">
        <v>1308</v>
      </c>
      <c r="Q48" t="s">
        <v>1357</v>
      </c>
      <c r="R48" s="2"/>
      <c r="X48" s="29" t="str">
        <f>IF(AND(W48&lt;&gt;0,V48&lt;&gt;0),W48-V48,"No Data")</f>
        <v>No Data</v>
      </c>
    </row>
    <row r="50" spans="1:24" customFormat="1" x14ac:dyDescent="0.3">
      <c r="A50" s="47" t="s">
        <v>5854</v>
      </c>
      <c r="B50" t="s">
        <v>5855</v>
      </c>
      <c r="C50" t="s">
        <v>6</v>
      </c>
      <c r="D50">
        <v>52</v>
      </c>
      <c r="E50" s="22">
        <v>24451</v>
      </c>
      <c r="F50" s="23">
        <v>43770.512777777774</v>
      </c>
      <c r="G50" t="s">
        <v>4</v>
      </c>
      <c r="I50" s="1" t="e">
        <f>H50/K50</f>
        <v>#DIV/0!</v>
      </c>
      <c r="J50" s="1"/>
      <c r="M50" s="1" t="e">
        <f>L50/O50</f>
        <v>#DIV/0!</v>
      </c>
      <c r="N50" s="1"/>
      <c r="O50">
        <f>K50</f>
        <v>0</v>
      </c>
      <c r="Q50" t="s">
        <v>719</v>
      </c>
      <c r="R50" s="2"/>
      <c r="V50" s="39">
        <v>0.37916666666666665</v>
      </c>
      <c r="W50" s="39">
        <v>0.52083333333333337</v>
      </c>
      <c r="X50" s="29">
        <f>IF(AND(W50&lt;&gt;0,V50&lt;&gt;0),W50-V50,"No Data")</f>
        <v>0.14166666666666672</v>
      </c>
    </row>
    <row r="52" spans="1:24" customFormat="1" x14ac:dyDescent="0.3">
      <c r="A52" s="47" t="s">
        <v>6115</v>
      </c>
      <c r="B52" t="s">
        <v>4247</v>
      </c>
      <c r="C52" t="s">
        <v>1</v>
      </c>
      <c r="D52">
        <v>68</v>
      </c>
      <c r="E52" s="22">
        <v>18880</v>
      </c>
      <c r="F52" s="23">
        <v>43798.536574074074</v>
      </c>
      <c r="G52" t="s">
        <v>4</v>
      </c>
      <c r="I52" s="1" t="e">
        <f>H52/K52</f>
        <v>#DIV/0!</v>
      </c>
      <c r="J52" s="1"/>
      <c r="M52" s="1" t="e">
        <f>L52/O52</f>
        <v>#DIV/0!</v>
      </c>
      <c r="N52" s="1"/>
      <c r="O52">
        <f>K52</f>
        <v>0</v>
      </c>
      <c r="P52" t="s">
        <v>1308</v>
      </c>
      <c r="Q52" t="s">
        <v>719</v>
      </c>
      <c r="R52" s="2"/>
      <c r="V52" s="39">
        <v>0.38819444444444445</v>
      </c>
      <c r="W52" s="39">
        <v>0.54166666666666663</v>
      </c>
      <c r="X52" s="29">
        <f>IF(AND(W52&lt;&gt;0,V52&lt;&gt;0),W52-V52,"No Data")</f>
        <v>0.15347222222222218</v>
      </c>
    </row>
    <row r="54" spans="1:24" customFormat="1" x14ac:dyDescent="0.3">
      <c r="A54" s="47" t="s">
        <v>6525</v>
      </c>
      <c r="B54" t="s">
        <v>6526</v>
      </c>
      <c r="C54" t="s">
        <v>1</v>
      </c>
      <c r="D54">
        <v>51</v>
      </c>
      <c r="E54" s="22">
        <v>25045</v>
      </c>
      <c r="F54" s="23">
        <v>43801.374374999999</v>
      </c>
      <c r="G54" t="s">
        <v>4</v>
      </c>
      <c r="I54" s="1" t="e">
        <f>P54/K54</f>
        <v>#VALUE!</v>
      </c>
      <c r="M54" s="1" t="e">
        <f>L54/O54</f>
        <v>#DIV/0!</v>
      </c>
      <c r="N54" s="88"/>
      <c r="O54">
        <f>K54</f>
        <v>0</v>
      </c>
      <c r="P54" s="89" t="s">
        <v>6527</v>
      </c>
      <c r="Q54" t="s">
        <v>716</v>
      </c>
      <c r="R54" s="2"/>
      <c r="V54" s="39">
        <v>0.37986111111111115</v>
      </c>
      <c r="W54" s="39">
        <v>0.52083333333333337</v>
      </c>
      <c r="X54" s="29">
        <f>IF(AND(W54&lt;&gt;0,V54&lt;&gt;0),W54-V54,"No Data")</f>
        <v>0.14097222222222222</v>
      </c>
    </row>
    <row r="56" spans="1:24" customFormat="1" x14ac:dyDescent="0.3">
      <c r="A56" s="47" t="s">
        <v>6959</v>
      </c>
      <c r="B56" t="s">
        <v>6960</v>
      </c>
      <c r="C56" t="s">
        <v>6</v>
      </c>
      <c r="D56">
        <v>64</v>
      </c>
      <c r="E56" s="22">
        <v>20112</v>
      </c>
      <c r="F56" s="23">
        <v>43817.510381944441</v>
      </c>
      <c r="G56" t="s">
        <v>4</v>
      </c>
      <c r="I56" s="1" t="e">
        <f>P56/K56</f>
        <v>#VALUE!</v>
      </c>
      <c r="J56" s="88"/>
      <c r="K56">
        <v>99</v>
      </c>
      <c r="M56" s="1">
        <f>L56/O56</f>
        <v>0</v>
      </c>
      <c r="N56" s="88"/>
      <c r="O56">
        <f>K56</f>
        <v>99</v>
      </c>
      <c r="P56" s="89" t="s">
        <v>6527</v>
      </c>
      <c r="Q56" t="s">
        <v>6893</v>
      </c>
      <c r="R56" s="2"/>
      <c r="V56" s="39">
        <v>0.36805555555555558</v>
      </c>
      <c r="W56" s="39">
        <v>0.51388888888888895</v>
      </c>
      <c r="X56" s="29">
        <f>IF(AND(W56&lt;&gt;0,V56&lt;&gt;0),W56-V56,"No Data")</f>
        <v>0.14583333333333337</v>
      </c>
    </row>
    <row r="58" spans="1:24" customFormat="1" x14ac:dyDescent="0.3">
      <c r="A58" s="47" t="s">
        <v>6987</v>
      </c>
      <c r="B58" t="s">
        <v>6988</v>
      </c>
      <c r="C58" t="s">
        <v>1</v>
      </c>
      <c r="D58">
        <v>46</v>
      </c>
      <c r="E58" s="22">
        <v>26762</v>
      </c>
      <c r="F58" s="23">
        <v>43823.564363425925</v>
      </c>
      <c r="G58" t="s">
        <v>4</v>
      </c>
      <c r="I58" s="1" t="e">
        <f>P58/K58</f>
        <v>#VALUE!</v>
      </c>
      <c r="J58" s="88"/>
      <c r="K58">
        <v>100</v>
      </c>
      <c r="M58" s="1">
        <f>L58/O58</f>
        <v>0</v>
      </c>
      <c r="N58" s="88"/>
      <c r="O58">
        <f>K58</f>
        <v>100</v>
      </c>
      <c r="P58" s="89" t="s">
        <v>6527</v>
      </c>
      <c r="Q58" t="s">
        <v>1357</v>
      </c>
      <c r="R58" s="2"/>
      <c r="V58" s="39">
        <v>0.42152777777777778</v>
      </c>
      <c r="W58" s="39">
        <v>0.56944444444444442</v>
      </c>
      <c r="X58" s="29">
        <f>IF(AND(W58&lt;&gt;0,V58&lt;&gt;0),W58-V58,"No Data")</f>
        <v>0.14791666666666664</v>
      </c>
    </row>
    <row r="60" spans="1:24" customFormat="1" x14ac:dyDescent="0.3">
      <c r="A60" s="47" t="s">
        <v>7023</v>
      </c>
      <c r="B60" t="s">
        <v>7024</v>
      </c>
      <c r="C60" t="s">
        <v>1</v>
      </c>
      <c r="D60">
        <v>62</v>
      </c>
      <c r="E60" s="22">
        <v>21050</v>
      </c>
      <c r="F60" s="23">
        <v>43802.536365740743</v>
      </c>
      <c r="G60" t="s">
        <v>4</v>
      </c>
      <c r="I60" s="1" t="e">
        <f>P60/K60</f>
        <v>#VALUE!</v>
      </c>
      <c r="J60" s="88"/>
      <c r="M60" s="1" t="e">
        <f>L60/O60</f>
        <v>#DIV/0!</v>
      </c>
      <c r="N60" s="88"/>
      <c r="O60">
        <f>K60</f>
        <v>0</v>
      </c>
      <c r="P60" s="89" t="s">
        <v>6527</v>
      </c>
      <c r="Q60" t="s">
        <v>719</v>
      </c>
      <c r="R60" s="2"/>
      <c r="V60" s="39">
        <v>0.40416666666666662</v>
      </c>
      <c r="W60" s="39">
        <v>0.54861111111111105</v>
      </c>
      <c r="X60" s="29">
        <f>IF(AND(W60&lt;&gt;0,V60&lt;&gt;0),W60-V60,"No Data")</f>
        <v>0.14444444444444443</v>
      </c>
    </row>
    <row r="62" spans="1:24" customFormat="1" x14ac:dyDescent="0.3">
      <c r="A62" s="47" t="s">
        <v>7273</v>
      </c>
      <c r="B62" t="s">
        <v>7274</v>
      </c>
      <c r="C62" t="s">
        <v>6</v>
      </c>
      <c r="D62">
        <v>67</v>
      </c>
      <c r="E62" s="22">
        <v>19338</v>
      </c>
      <c r="F62" s="23">
        <v>43825.671747685185</v>
      </c>
      <c r="G62" t="s">
        <v>4</v>
      </c>
      <c r="I62" s="1" t="e">
        <f>P62/K62</f>
        <v>#VALUE!</v>
      </c>
      <c r="J62" s="88"/>
      <c r="K62">
        <v>99</v>
      </c>
      <c r="M62" s="1">
        <f>L62/O62</f>
        <v>0</v>
      </c>
      <c r="N62" s="88"/>
      <c r="O62">
        <f>K62</f>
        <v>99</v>
      </c>
      <c r="P62" s="89" t="s">
        <v>7275</v>
      </c>
      <c r="Q62" t="s">
        <v>719</v>
      </c>
      <c r="R62" s="2"/>
      <c r="V62" s="39">
        <v>0.53263888888888888</v>
      </c>
      <c r="W62" s="39">
        <v>0.6958333333333333</v>
      </c>
      <c r="X62" s="29">
        <f>IF(AND(W62&lt;&gt;0,V62&lt;&gt;0),W62-V62,"No Data")</f>
        <v>0.16319444444444442</v>
      </c>
    </row>
    <row r="64" spans="1:24" customFormat="1" x14ac:dyDescent="0.3">
      <c r="A64" s="47" t="s">
        <v>8050</v>
      </c>
      <c r="B64" t="s">
        <v>8051</v>
      </c>
      <c r="C64" t="s">
        <v>1</v>
      </c>
      <c r="D64">
        <v>64</v>
      </c>
      <c r="E64" s="22">
        <v>20241</v>
      </c>
      <c r="F64" s="23">
        <v>43836.498784722222</v>
      </c>
      <c r="G64" t="s">
        <v>4</v>
      </c>
      <c r="I64" s="1" t="e">
        <f>P64/K64</f>
        <v>#VALUE!</v>
      </c>
      <c r="J64" s="92"/>
      <c r="K64">
        <v>99</v>
      </c>
      <c r="M64" s="1">
        <f>L64/O64</f>
        <v>0</v>
      </c>
      <c r="N64" s="92"/>
      <c r="O64">
        <f>K64</f>
        <v>99</v>
      </c>
      <c r="P64" s="89" t="s">
        <v>6527</v>
      </c>
      <c r="Q64" t="s">
        <v>1357</v>
      </c>
      <c r="R64" s="2"/>
      <c r="V64" s="39">
        <v>0.36736111111111108</v>
      </c>
      <c r="W64" s="39">
        <v>0.51388888888888895</v>
      </c>
      <c r="X64" s="29">
        <f>IF(AND(W64&lt;&gt;0,V64&lt;&gt;0),W64-V64,"No Data")</f>
        <v>0.14652777777777787</v>
      </c>
    </row>
    <row r="66" spans="1:24" customFormat="1" x14ac:dyDescent="0.3">
      <c r="A66" s="47" t="s">
        <v>8415</v>
      </c>
      <c r="B66" t="s">
        <v>4228</v>
      </c>
      <c r="C66" t="s">
        <v>1</v>
      </c>
      <c r="D66">
        <v>56</v>
      </c>
      <c r="E66" s="22">
        <v>23064</v>
      </c>
      <c r="F66" s="23">
        <v>43860.625671296293</v>
      </c>
      <c r="G66" t="s">
        <v>4</v>
      </c>
      <c r="I66" s="1" t="e">
        <f>P66/K66</f>
        <v>#VALUE!</v>
      </c>
      <c r="J66" s="92"/>
      <c r="K66">
        <v>99</v>
      </c>
      <c r="M66" s="1">
        <f>L66/O66</f>
        <v>0</v>
      </c>
      <c r="N66" s="92"/>
      <c r="O66">
        <f>K66</f>
        <v>99</v>
      </c>
      <c r="P66" s="89" t="s">
        <v>7275</v>
      </c>
      <c r="Q66" t="s">
        <v>719</v>
      </c>
      <c r="R66" s="2"/>
      <c r="V66" s="39">
        <v>0.4694444444444445</v>
      </c>
      <c r="W66" s="39">
        <v>0.6333333333333333</v>
      </c>
      <c r="X66" s="29">
        <f>IF(AND(W66&lt;&gt;0,V66&lt;&gt;0),W66-V66,"No Data")</f>
        <v>0.16388888888888881</v>
      </c>
    </row>
    <row r="68" spans="1:24" customFormat="1" x14ac:dyDescent="0.3">
      <c r="A68" s="47" t="s">
        <v>8830</v>
      </c>
      <c r="B68" t="s">
        <v>8831</v>
      </c>
      <c r="C68" t="s">
        <v>1</v>
      </c>
      <c r="D68">
        <v>52</v>
      </c>
      <c r="E68" s="22">
        <v>24701</v>
      </c>
      <c r="F68" s="23">
        <v>43867.542812500003</v>
      </c>
      <c r="G68" t="s">
        <v>4</v>
      </c>
      <c r="I68" s="1">
        <f>H68/K68</f>
        <v>0</v>
      </c>
      <c r="J68" s="1"/>
      <c r="K68">
        <v>99</v>
      </c>
      <c r="M68" s="1">
        <f>L68/O68</f>
        <v>0</v>
      </c>
      <c r="N68" s="1"/>
      <c r="O68">
        <f>K68</f>
        <v>99</v>
      </c>
      <c r="P68" s="89" t="s">
        <v>11196</v>
      </c>
      <c r="Q68" t="s">
        <v>716</v>
      </c>
      <c r="R68" s="2"/>
      <c r="V68" s="39">
        <v>0.40625</v>
      </c>
      <c r="W68" s="39">
        <v>0.54861111111111105</v>
      </c>
      <c r="X68" s="29">
        <f>IF(AND(W68&lt;&gt;0,V68&lt;&gt;0),W68-V68,"No Data")</f>
        <v>0.14236111111111105</v>
      </c>
    </row>
    <row r="70" spans="1:24" customFormat="1" x14ac:dyDescent="0.3">
      <c r="A70" s="47" t="s">
        <v>9006</v>
      </c>
      <c r="B70" t="s">
        <v>9007</v>
      </c>
      <c r="C70" t="s">
        <v>6</v>
      </c>
      <c r="D70">
        <v>45</v>
      </c>
      <c r="E70" s="22">
        <v>27340</v>
      </c>
      <c r="F70" s="23">
        <v>43886.549444444441</v>
      </c>
      <c r="G70" t="s">
        <v>4</v>
      </c>
      <c r="I70" s="1">
        <f>H70/K70</f>
        <v>0</v>
      </c>
      <c r="J70" s="1"/>
      <c r="K70">
        <v>99</v>
      </c>
      <c r="M70" s="1">
        <f>L70/O70</f>
        <v>0</v>
      </c>
      <c r="N70" s="1"/>
      <c r="O70">
        <f>K70</f>
        <v>99</v>
      </c>
      <c r="P70" s="89" t="s">
        <v>9008</v>
      </c>
      <c r="Q70" t="s">
        <v>716</v>
      </c>
      <c r="V70" s="39">
        <v>0.37847222222222227</v>
      </c>
      <c r="W70" s="39">
        <v>0.54861111111111105</v>
      </c>
      <c r="X70" s="29">
        <f>IF(AND(W70&lt;&gt;0,V70&lt;&gt;0),W70-V70,"No Data")</f>
        <v>0.17013888888888878</v>
      </c>
    </row>
    <row r="72" spans="1:24" customFormat="1" x14ac:dyDescent="0.3">
      <c r="A72" s="47" t="s">
        <v>9358</v>
      </c>
      <c r="B72" t="s">
        <v>1971</v>
      </c>
      <c r="C72" t="s">
        <v>1</v>
      </c>
      <c r="D72">
        <v>74</v>
      </c>
      <c r="E72" s="22">
        <v>16615</v>
      </c>
      <c r="F72" s="23">
        <v>43881.597905092596</v>
      </c>
      <c r="G72" t="s">
        <v>4</v>
      </c>
      <c r="I72" s="1">
        <f>H72/K72</f>
        <v>0</v>
      </c>
      <c r="J72" s="1"/>
      <c r="K72">
        <v>99</v>
      </c>
      <c r="M72" s="1">
        <f>L72/O72</f>
        <v>0</v>
      </c>
      <c r="N72" s="1"/>
      <c r="O72">
        <f>K72</f>
        <v>99</v>
      </c>
      <c r="P72" s="89" t="s">
        <v>9359</v>
      </c>
      <c r="Q72" t="s">
        <v>719</v>
      </c>
      <c r="V72" s="39">
        <v>0.46458333333333335</v>
      </c>
      <c r="W72" s="39">
        <v>0.62013888888888891</v>
      </c>
      <c r="X72" s="29">
        <f>IF(AND(W72&lt;&gt;0,V72&lt;&gt;0),W72-V72,"No Data")</f>
        <v>0.15555555555555556</v>
      </c>
    </row>
    <row r="74" spans="1:24" customFormat="1" x14ac:dyDescent="0.3">
      <c r="A74" s="47" t="s">
        <v>9940</v>
      </c>
      <c r="B74" t="s">
        <v>5146</v>
      </c>
      <c r="C74" t="s">
        <v>6</v>
      </c>
      <c r="D74">
        <v>60</v>
      </c>
      <c r="E74" s="22">
        <v>21712</v>
      </c>
      <c r="F74" s="23">
        <v>43896.51771990741</v>
      </c>
      <c r="G74" t="s">
        <v>4</v>
      </c>
      <c r="I74" s="1" t="e">
        <f>H74/K74</f>
        <v>#DIV/0!</v>
      </c>
      <c r="J74" s="92"/>
      <c r="M74" s="1" t="e">
        <f>L74/O74</f>
        <v>#DIV/0!</v>
      </c>
      <c r="N74" s="92"/>
      <c r="O74">
        <f>K74</f>
        <v>0</v>
      </c>
      <c r="P74" s="89" t="s">
        <v>1308</v>
      </c>
      <c r="Q74" t="s">
        <v>1357</v>
      </c>
      <c r="V74" s="39"/>
      <c r="W74" s="39"/>
      <c r="X74" s="29" t="str">
        <f>IF(AND(W74&lt;&gt;0,V74&lt;&gt;0),W74-V74,"No Data")</f>
        <v>No Data</v>
      </c>
    </row>
    <row r="76" spans="1:24" customFormat="1" x14ac:dyDescent="0.3">
      <c r="A76" s="47" t="s">
        <v>9951</v>
      </c>
      <c r="B76" t="s">
        <v>9952</v>
      </c>
      <c r="C76" t="s">
        <v>6</v>
      </c>
      <c r="D76">
        <v>62</v>
      </c>
      <c r="E76" s="22">
        <v>21017</v>
      </c>
      <c r="F76" s="23">
        <v>43900.567291666666</v>
      </c>
      <c r="G76" t="s">
        <v>4</v>
      </c>
      <c r="I76" s="1">
        <f>H76/K76</f>
        <v>0</v>
      </c>
      <c r="J76" s="92"/>
      <c r="K76">
        <v>100</v>
      </c>
      <c r="M76" s="1">
        <f>L76/O76</f>
        <v>0</v>
      </c>
      <c r="N76" s="92"/>
      <c r="O76">
        <f>K76</f>
        <v>100</v>
      </c>
      <c r="P76" s="89" t="s">
        <v>1308</v>
      </c>
      <c r="Q76" t="s">
        <v>1357</v>
      </c>
      <c r="V76" s="39"/>
      <c r="W76" s="39"/>
      <c r="X76" s="29" t="str">
        <f>IF(AND(W76&lt;&gt;0,V76&lt;&gt;0),W76-V76,"No Data")</f>
        <v>No Data</v>
      </c>
    </row>
    <row r="78" spans="1:24" customFormat="1" x14ac:dyDescent="0.3">
      <c r="A78" s="47" t="s">
        <v>10681</v>
      </c>
      <c r="B78" t="s">
        <v>10682</v>
      </c>
      <c r="C78" t="s">
        <v>6</v>
      </c>
      <c r="D78">
        <v>39</v>
      </c>
      <c r="E78" s="22">
        <v>29580</v>
      </c>
      <c r="F78" s="23">
        <v>43922.555810185186</v>
      </c>
      <c r="G78" t="s">
        <v>4</v>
      </c>
      <c r="I78" s="1" t="e">
        <f>H78/K78</f>
        <v>#DIV/0!</v>
      </c>
      <c r="M78" s="1" t="e">
        <f>L78/O78</f>
        <v>#DIV/0!</v>
      </c>
      <c r="P78" s="89" t="s">
        <v>1308</v>
      </c>
      <c r="Q78" t="s">
        <v>1357</v>
      </c>
      <c r="V78" s="39"/>
      <c r="W78" s="39"/>
      <c r="X78" s="29">
        <f>W78-V78</f>
        <v>0</v>
      </c>
    </row>
    <row r="80" spans="1:24" customFormat="1" x14ac:dyDescent="0.3">
      <c r="A80" s="47" t="s">
        <v>10756</v>
      </c>
      <c r="B80" t="s">
        <v>8423</v>
      </c>
      <c r="C80" t="s">
        <v>1</v>
      </c>
      <c r="D80">
        <v>65</v>
      </c>
      <c r="E80" s="22">
        <v>19849</v>
      </c>
      <c r="F80" s="23">
        <v>43938.545358796298</v>
      </c>
      <c r="G80" t="s">
        <v>4</v>
      </c>
      <c r="H80" s="91"/>
      <c r="I80" s="1" t="e">
        <f>H80/K80</f>
        <v>#DIV/0!</v>
      </c>
      <c r="J80" s="91"/>
      <c r="K80" s="91"/>
      <c r="L80" s="91"/>
      <c r="M80" s="1" t="e">
        <f>L80/O80</f>
        <v>#DIV/0!</v>
      </c>
      <c r="N80" s="91"/>
      <c r="O80" s="91"/>
      <c r="P80" s="89" t="s">
        <v>10757</v>
      </c>
      <c r="Q80" t="s">
        <v>1357</v>
      </c>
      <c r="V80" s="39">
        <v>0.4145833333333333</v>
      </c>
      <c r="W80" s="39">
        <v>0.55555555555555558</v>
      </c>
      <c r="X80" s="29">
        <f>W80-V80</f>
        <v>0.14097222222222228</v>
      </c>
    </row>
    <row r="82" spans="1:35" customFormat="1" x14ac:dyDescent="0.3">
      <c r="A82" s="47" t="s">
        <v>11559</v>
      </c>
      <c r="B82" t="s">
        <v>11560</v>
      </c>
      <c r="C82" t="s">
        <v>1</v>
      </c>
      <c r="D82">
        <v>81</v>
      </c>
      <c r="E82" s="22">
        <v>14242</v>
      </c>
      <c r="F82" s="23">
        <v>43959.586574074077</v>
      </c>
      <c r="G82" t="s">
        <v>4</v>
      </c>
      <c r="I82" s="1" t="e">
        <f>H82/K82</f>
        <v>#DIV/0!</v>
      </c>
      <c r="M82" s="1" t="e">
        <f>L82/O82</f>
        <v>#DIV/0!</v>
      </c>
      <c r="P82" s="89" t="s">
        <v>10757</v>
      </c>
      <c r="Q82" t="s">
        <v>11531</v>
      </c>
      <c r="V82" s="39">
        <v>0.44097222222222227</v>
      </c>
      <c r="W82" s="39">
        <v>0.59375</v>
      </c>
      <c r="X82" s="29">
        <f>W82-V82</f>
        <v>0.15277777777777773</v>
      </c>
    </row>
    <row r="84" spans="1:35" customFormat="1" x14ac:dyDescent="0.3">
      <c r="A84" s="47" t="s">
        <v>11824</v>
      </c>
      <c r="B84" t="s">
        <v>11825</v>
      </c>
      <c r="C84" t="s">
        <v>6</v>
      </c>
      <c r="D84">
        <v>0.91666666666666663</v>
      </c>
      <c r="E84" s="22">
        <v>43643</v>
      </c>
      <c r="F84" s="23">
        <v>43971.526817129627</v>
      </c>
      <c r="G84" t="s">
        <v>4</v>
      </c>
      <c r="H84" s="91"/>
      <c r="I84" s="94"/>
      <c r="J84" s="91"/>
      <c r="K84" s="91"/>
      <c r="L84" s="91"/>
      <c r="M84" s="94"/>
      <c r="N84" s="91"/>
      <c r="O84" s="91"/>
      <c r="P84" s="89" t="s">
        <v>11922</v>
      </c>
      <c r="Q84" t="s">
        <v>718</v>
      </c>
      <c r="V84" s="39">
        <v>0.39166666666666666</v>
      </c>
      <c r="W84" s="39">
        <v>0.53472222222222221</v>
      </c>
      <c r="X84" s="29">
        <f>W84-V84</f>
        <v>0.14305555555555555</v>
      </c>
      <c r="AC84" s="43"/>
      <c r="AD84" s="43"/>
      <c r="AE84" s="43"/>
      <c r="AF84" s="43"/>
      <c r="AG84" s="43"/>
      <c r="AH84" s="43"/>
      <c r="AI84" s="43"/>
    </row>
    <row r="86" spans="1:35" ht="33" x14ac:dyDescent="0.3">
      <c r="A86" s="47" t="s">
        <v>11741</v>
      </c>
      <c r="B86" t="s">
        <v>11742</v>
      </c>
      <c r="C86" t="s">
        <v>1</v>
      </c>
      <c r="D86">
        <v>23</v>
      </c>
      <c r="E86" s="22">
        <v>35314</v>
      </c>
      <c r="F86" s="23">
        <v>43962.575624999998</v>
      </c>
      <c r="G86" t="s">
        <v>4</v>
      </c>
      <c r="H86">
        <v>5498</v>
      </c>
      <c r="I86" s="1">
        <f t="shared" ref="I86" si="3">H86/K86</f>
        <v>55.535353535353536</v>
      </c>
      <c r="J86" s="100">
        <v>39.343000000000004</v>
      </c>
      <c r="K86">
        <v>99</v>
      </c>
      <c r="L86">
        <v>432</v>
      </c>
      <c r="M86" s="1">
        <f t="shared" ref="M86" si="4">L86/O86</f>
        <v>4.3636363636363633</v>
      </c>
      <c r="N86">
        <v>2.3490000000000002</v>
      </c>
      <c r="O86">
        <v>99</v>
      </c>
      <c r="P86" s="101" t="s">
        <v>11923</v>
      </c>
      <c r="Q86" t="s">
        <v>718</v>
      </c>
      <c r="R86"/>
      <c r="S86"/>
      <c r="T86"/>
      <c r="U86"/>
      <c r="V86" s="39">
        <v>0.40416666666666662</v>
      </c>
      <c r="W86" s="39">
        <v>0.57638888888888895</v>
      </c>
      <c r="X86" s="29">
        <f t="shared" ref="X86" si="5">W86-V86</f>
        <v>0.17222222222222233</v>
      </c>
    </row>
    <row r="88" spans="1:35" customFormat="1" x14ac:dyDescent="0.3">
      <c r="A88" s="47" t="s">
        <v>12574</v>
      </c>
      <c r="B88" t="s">
        <v>12575</v>
      </c>
      <c r="C88" t="s">
        <v>1</v>
      </c>
      <c r="D88">
        <v>61</v>
      </c>
      <c r="E88" s="22">
        <v>21502</v>
      </c>
      <c r="F88" s="23">
        <v>44001.543252314812</v>
      </c>
      <c r="G88" t="s">
        <v>4</v>
      </c>
      <c r="I88" s="92" t="e">
        <f>H88/K88</f>
        <v>#DIV/0!</v>
      </c>
      <c r="J88" s="92"/>
      <c r="M88" s="92" t="e">
        <f>L88/O88</f>
        <v>#DIV/0!</v>
      </c>
      <c r="N88" s="92"/>
      <c r="P88" s="89" t="s">
        <v>12576</v>
      </c>
      <c r="Q88" t="s">
        <v>12395</v>
      </c>
      <c r="V88" s="39">
        <v>0.4145833333333333</v>
      </c>
      <c r="W88" s="39">
        <v>0.56944444444444442</v>
      </c>
      <c r="X88" s="39">
        <f>W88-V88</f>
        <v>0.15486111111111112</v>
      </c>
    </row>
    <row r="90" spans="1:35" customFormat="1" x14ac:dyDescent="0.3">
      <c r="A90" s="47" t="s">
        <v>13588</v>
      </c>
      <c r="B90" t="s">
        <v>13589</v>
      </c>
      <c r="C90" t="s">
        <v>6</v>
      </c>
      <c r="D90">
        <v>50</v>
      </c>
      <c r="E90" s="22">
        <v>25499</v>
      </c>
      <c r="F90" s="23">
        <v>44041.634189814817</v>
      </c>
      <c r="G90" t="s">
        <v>4</v>
      </c>
      <c r="I90" s="92"/>
      <c r="J90" s="92"/>
      <c r="M90" s="92"/>
      <c r="N90" s="92"/>
      <c r="P90" s="89" t="s">
        <v>13590</v>
      </c>
      <c r="Q90" t="s">
        <v>12457</v>
      </c>
      <c r="V90" s="39">
        <v>0.5</v>
      </c>
      <c r="W90" s="39">
        <v>0.65972222222222221</v>
      </c>
      <c r="X90" s="39">
        <f>W90-V90</f>
        <v>0.15972222222222221</v>
      </c>
    </row>
    <row r="92" spans="1:35" customFormat="1" x14ac:dyDescent="0.3">
      <c r="A92" s="47" t="s">
        <v>13658</v>
      </c>
      <c r="B92" t="s">
        <v>13659</v>
      </c>
      <c r="C92" t="s">
        <v>1</v>
      </c>
      <c r="D92">
        <v>59</v>
      </c>
      <c r="E92" s="22">
        <v>22309</v>
      </c>
      <c r="F92" s="23">
        <v>44018.593807870369</v>
      </c>
      <c r="G92" t="s">
        <v>4</v>
      </c>
      <c r="H92" s="91"/>
      <c r="I92" s="105" t="e">
        <f>H92/K92</f>
        <v>#DIV/0!</v>
      </c>
      <c r="J92" s="105"/>
      <c r="K92" s="91"/>
      <c r="L92" s="91"/>
      <c r="M92" s="105" t="e">
        <f>L92/O92</f>
        <v>#DIV/0!</v>
      </c>
      <c r="N92" s="105"/>
      <c r="O92" s="91"/>
      <c r="P92" s="89" t="s">
        <v>13660</v>
      </c>
      <c r="Q92" t="s">
        <v>12666</v>
      </c>
      <c r="V92" s="39">
        <v>0.41875000000000001</v>
      </c>
      <c r="W92" s="39">
        <v>0.60486111111111118</v>
      </c>
      <c r="X92" s="39">
        <f>W92-V92</f>
        <v>0.18611111111111117</v>
      </c>
      <c r="AC92" s="43"/>
      <c r="AD92" s="43"/>
      <c r="AE92" s="43"/>
      <c r="AF92" s="43"/>
      <c r="AG92" s="43"/>
      <c r="AH92" s="43"/>
      <c r="AI92" s="43"/>
    </row>
    <row r="94" spans="1:35" customFormat="1" x14ac:dyDescent="0.3">
      <c r="A94" s="47" t="s">
        <v>13712</v>
      </c>
      <c r="B94" t="s">
        <v>5310</v>
      </c>
      <c r="C94" t="s">
        <v>1</v>
      </c>
      <c r="D94">
        <v>51</v>
      </c>
      <c r="E94" s="22">
        <v>25187</v>
      </c>
      <c r="F94" s="23">
        <v>44025.636458333334</v>
      </c>
      <c r="G94" t="s">
        <v>4</v>
      </c>
      <c r="H94" s="91"/>
      <c r="I94" s="105" t="e">
        <f>H94/K94</f>
        <v>#DIV/0!</v>
      </c>
      <c r="J94" s="105"/>
      <c r="K94" s="91"/>
      <c r="L94" s="91"/>
      <c r="M94" s="105" t="e">
        <f>L94/O94</f>
        <v>#DIV/0!</v>
      </c>
      <c r="N94" s="105"/>
      <c r="O94" s="91"/>
      <c r="P94" s="89" t="s">
        <v>13713</v>
      </c>
      <c r="Q94" t="s">
        <v>12736</v>
      </c>
      <c r="V94" s="39">
        <v>0.47569444444444442</v>
      </c>
      <c r="W94" s="39">
        <v>0.64583333333333337</v>
      </c>
      <c r="X94" s="39">
        <f>W94-V94</f>
        <v>0.17013888888888895</v>
      </c>
      <c r="AC94" s="43"/>
      <c r="AD94" s="43"/>
      <c r="AE94" s="43"/>
      <c r="AF94" s="43"/>
      <c r="AG94" s="43"/>
      <c r="AH94" s="43"/>
      <c r="AI94" s="43"/>
    </row>
    <row r="95" spans="1:35" customFormat="1" x14ac:dyDescent="0.3">
      <c r="A95" s="44" t="s">
        <v>4052</v>
      </c>
      <c r="B95" s="68" t="s">
        <v>263</v>
      </c>
      <c r="C95" s="2" t="s">
        <v>1</v>
      </c>
      <c r="D95" s="2">
        <v>52</v>
      </c>
      <c r="E95" s="6">
        <v>24400</v>
      </c>
      <c r="F95" s="7">
        <v>43748.536597222221</v>
      </c>
      <c r="G95" s="69" t="s">
        <v>4</v>
      </c>
      <c r="H95">
        <v>1594</v>
      </c>
      <c r="I95" s="1">
        <v>15.18095238095238</v>
      </c>
      <c r="J95">
        <v>3.9729999999999999</v>
      </c>
      <c r="K95">
        <v>105</v>
      </c>
      <c r="L95" s="68">
        <v>336</v>
      </c>
      <c r="M95" s="8">
        <v>3.2</v>
      </c>
      <c r="N95" s="2">
        <v>1.706</v>
      </c>
      <c r="O95" s="69">
        <v>105</v>
      </c>
      <c r="P95" s="9">
        <v>4.7440476190476186</v>
      </c>
      <c r="Q95" s="77" t="s">
        <v>716</v>
      </c>
      <c r="V95" s="68"/>
      <c r="W95" s="69"/>
      <c r="X95" s="86" t="s">
        <v>14084</v>
      </c>
    </row>
    <row r="96" spans="1:35" customFormat="1" x14ac:dyDescent="0.3">
      <c r="A96" s="47" t="s">
        <v>5433</v>
      </c>
      <c r="B96" s="68" t="s">
        <v>1301</v>
      </c>
      <c r="C96" s="2" t="s">
        <v>1</v>
      </c>
      <c r="D96" s="2">
        <v>57</v>
      </c>
      <c r="E96" s="6">
        <v>22920</v>
      </c>
      <c r="F96" s="7">
        <v>43780.519490740742</v>
      </c>
      <c r="G96" s="69" t="s">
        <v>4</v>
      </c>
      <c r="H96">
        <v>1961</v>
      </c>
      <c r="I96" s="1">
        <v>19.61</v>
      </c>
      <c r="J96" s="1">
        <v>4.1950000000000003</v>
      </c>
      <c r="K96">
        <v>100</v>
      </c>
      <c r="L96" s="68">
        <v>368</v>
      </c>
      <c r="M96" s="8">
        <v>3.68</v>
      </c>
      <c r="N96" s="8">
        <v>1.863</v>
      </c>
      <c r="O96" s="69">
        <v>100</v>
      </c>
      <c r="P96" s="9">
        <v>5.3288043478260869</v>
      </c>
      <c r="Q96" s="77" t="s">
        <v>716</v>
      </c>
      <c r="V96" s="68"/>
      <c r="W96" s="69"/>
      <c r="X96" s="86" t="s">
        <v>14084</v>
      </c>
    </row>
    <row r="97" spans="1:24" customFormat="1" x14ac:dyDescent="0.3">
      <c r="A97" s="47" t="s">
        <v>5436</v>
      </c>
      <c r="B97" s="68" t="s">
        <v>327</v>
      </c>
      <c r="C97" s="2" t="s">
        <v>1</v>
      </c>
      <c r="D97" s="2">
        <v>53</v>
      </c>
      <c r="E97" s="6">
        <v>24228</v>
      </c>
      <c r="F97" s="7">
        <v>43780.551435185182</v>
      </c>
      <c r="G97" s="69" t="s">
        <v>4</v>
      </c>
      <c r="H97">
        <v>1856</v>
      </c>
      <c r="I97" s="1">
        <v>17.345794392523363</v>
      </c>
      <c r="J97" s="1">
        <v>4.2830000000000004</v>
      </c>
      <c r="K97">
        <v>107</v>
      </c>
      <c r="L97" s="68">
        <v>573</v>
      </c>
      <c r="M97" s="8">
        <v>5.3551401869158877</v>
      </c>
      <c r="N97" s="8">
        <v>2.3359999999999999</v>
      </c>
      <c r="O97" s="69">
        <v>107</v>
      </c>
      <c r="P97" s="9">
        <v>3.239092495636998</v>
      </c>
      <c r="Q97" s="77" t="s">
        <v>716</v>
      </c>
      <c r="V97" s="68"/>
      <c r="W97" s="69"/>
      <c r="X97" s="86" t="s">
        <v>14084</v>
      </c>
    </row>
    <row r="98" spans="1:24" customFormat="1" x14ac:dyDescent="0.3">
      <c r="A98" s="47" t="s">
        <v>5443</v>
      </c>
      <c r="B98" s="68" t="s">
        <v>5444</v>
      </c>
      <c r="C98" s="2" t="s">
        <v>1</v>
      </c>
      <c r="D98" s="2">
        <v>58</v>
      </c>
      <c r="E98" s="6">
        <v>22235</v>
      </c>
      <c r="F98" s="7">
        <v>43780.62841435185</v>
      </c>
      <c r="G98" s="69" t="s">
        <v>4</v>
      </c>
      <c r="H98">
        <v>1794</v>
      </c>
      <c r="I98" s="1">
        <v>14.238095238095237</v>
      </c>
      <c r="J98" s="1">
        <v>3.8980000000000001</v>
      </c>
      <c r="K98">
        <v>126</v>
      </c>
      <c r="L98" s="68">
        <v>439</v>
      </c>
      <c r="M98" s="8">
        <v>3.4841269841269842</v>
      </c>
      <c r="N98" s="8">
        <v>1.9790000000000001</v>
      </c>
      <c r="O98" s="69">
        <v>126</v>
      </c>
      <c r="P98" s="9">
        <v>4.0865603644646917</v>
      </c>
      <c r="Q98" s="77" t="s">
        <v>716</v>
      </c>
      <c r="V98" s="68"/>
      <c r="W98" s="69"/>
      <c r="X98" s="86" t="s">
        <v>14084</v>
      </c>
    </row>
    <row r="99" spans="1:24" customFormat="1" x14ac:dyDescent="0.3">
      <c r="A99" s="47" t="s">
        <v>5445</v>
      </c>
      <c r="B99" s="68" t="s">
        <v>5446</v>
      </c>
      <c r="C99" s="2" t="s">
        <v>1</v>
      </c>
      <c r="D99" s="2">
        <v>55</v>
      </c>
      <c r="E99" s="6">
        <v>23436</v>
      </c>
      <c r="F99" s="7">
        <v>43780.638437499998</v>
      </c>
      <c r="G99" s="69" t="s">
        <v>4</v>
      </c>
      <c r="H99">
        <v>2123</v>
      </c>
      <c r="I99" s="1">
        <v>18.46086956521739</v>
      </c>
      <c r="J99" s="1">
        <v>4.516</v>
      </c>
      <c r="K99">
        <v>115</v>
      </c>
      <c r="L99" s="68">
        <v>410</v>
      </c>
      <c r="M99" s="8">
        <v>3.5652173913043477</v>
      </c>
      <c r="N99" s="8">
        <v>2.1070000000000002</v>
      </c>
      <c r="O99" s="69">
        <v>115</v>
      </c>
      <c r="P99" s="9">
        <v>5.1780487804878046</v>
      </c>
      <c r="Q99" s="77" t="s">
        <v>716</v>
      </c>
      <c r="V99" s="68"/>
      <c r="W99" s="69"/>
      <c r="X99" s="86" t="s">
        <v>14084</v>
      </c>
    </row>
    <row r="100" spans="1:24" customFormat="1" x14ac:dyDescent="0.3">
      <c r="A100" s="47" t="s">
        <v>5447</v>
      </c>
      <c r="B100" s="68" t="s">
        <v>5448</v>
      </c>
      <c r="C100" s="2" t="s">
        <v>1</v>
      </c>
      <c r="D100" s="2">
        <v>68</v>
      </c>
      <c r="E100" s="6">
        <v>18679</v>
      </c>
      <c r="F100" s="7">
        <v>43780.668298611112</v>
      </c>
      <c r="G100" s="69" t="s">
        <v>4</v>
      </c>
      <c r="H100">
        <v>1672</v>
      </c>
      <c r="I100" s="1">
        <v>15.2</v>
      </c>
      <c r="J100" s="1">
        <v>3.6190000000000002</v>
      </c>
      <c r="K100">
        <v>110</v>
      </c>
      <c r="L100" s="68">
        <v>513</v>
      </c>
      <c r="M100" s="8">
        <v>4.663636363636364</v>
      </c>
      <c r="N100" s="8">
        <v>2.2719999999999998</v>
      </c>
      <c r="O100" s="69">
        <v>110</v>
      </c>
      <c r="P100" s="9">
        <v>3.2592592592592586</v>
      </c>
      <c r="Q100" s="77" t="s">
        <v>716</v>
      </c>
      <c r="V100" s="68"/>
      <c r="W100" s="69"/>
      <c r="X100" s="86" t="s">
        <v>14084</v>
      </c>
    </row>
    <row r="101" spans="1:24" customFormat="1" x14ac:dyDescent="0.3">
      <c r="A101" s="47" t="s">
        <v>5449</v>
      </c>
      <c r="B101" s="68" t="s">
        <v>5427</v>
      </c>
      <c r="C101" s="2" t="s">
        <v>1</v>
      </c>
      <c r="D101" s="2">
        <v>40</v>
      </c>
      <c r="E101" s="6">
        <v>28918</v>
      </c>
      <c r="F101" s="7">
        <v>43780.680844907409</v>
      </c>
      <c r="G101" s="69" t="s">
        <v>4</v>
      </c>
      <c r="H101">
        <v>1167</v>
      </c>
      <c r="I101" s="1">
        <v>11.114285714285714</v>
      </c>
      <c r="J101" s="1">
        <v>3.1110000000000002</v>
      </c>
      <c r="K101">
        <v>105</v>
      </c>
      <c r="L101" s="68">
        <v>233</v>
      </c>
      <c r="M101" s="8">
        <v>2.2190476190476192</v>
      </c>
      <c r="N101" s="8">
        <v>1.581</v>
      </c>
      <c r="O101" s="69">
        <v>105</v>
      </c>
      <c r="P101" s="9">
        <v>5.0085836909871242</v>
      </c>
      <c r="Q101" s="77" t="s">
        <v>716</v>
      </c>
      <c r="V101" s="68"/>
      <c r="W101" s="69"/>
      <c r="X101" s="86" t="s">
        <v>14084</v>
      </c>
    </row>
    <row r="102" spans="1:24" customFormat="1" x14ac:dyDescent="0.3">
      <c r="A102" s="47" t="s">
        <v>6655</v>
      </c>
      <c r="B102" s="68" t="s">
        <v>6656</v>
      </c>
      <c r="C102" s="2" t="s">
        <v>1</v>
      </c>
      <c r="D102" s="2">
        <v>60</v>
      </c>
      <c r="E102" s="6">
        <v>21706</v>
      </c>
      <c r="F102" s="7">
        <v>43811.542013888888</v>
      </c>
      <c r="G102" s="69" t="s">
        <v>4</v>
      </c>
      <c r="H102">
        <v>2550</v>
      </c>
      <c r="I102" s="1">
        <v>25.247524752475247</v>
      </c>
      <c r="J102" s="88">
        <v>5.3209999999999997</v>
      </c>
      <c r="K102">
        <v>101</v>
      </c>
      <c r="L102" s="68">
        <v>514</v>
      </c>
      <c r="M102" s="8">
        <v>5.0891089108910892</v>
      </c>
      <c r="N102" s="90">
        <v>2.4620000000000002</v>
      </c>
      <c r="O102" s="69">
        <v>101</v>
      </c>
      <c r="P102" s="9">
        <v>4.9610894941634243</v>
      </c>
      <c r="Q102" s="77" t="s">
        <v>716</v>
      </c>
      <c r="V102" s="68"/>
      <c r="W102" s="69"/>
      <c r="X102" s="86" t="s">
        <v>14084</v>
      </c>
    </row>
    <row r="103" spans="1:24" customFormat="1" x14ac:dyDescent="0.3">
      <c r="A103" s="47" t="s">
        <v>6773</v>
      </c>
      <c r="B103" s="68" t="s">
        <v>1976</v>
      </c>
      <c r="C103" s="2" t="s">
        <v>1</v>
      </c>
      <c r="D103" s="2">
        <v>44</v>
      </c>
      <c r="E103" s="6">
        <v>27515</v>
      </c>
      <c r="F103" s="7">
        <v>43822.534062500003</v>
      </c>
      <c r="G103" s="69" t="s">
        <v>4</v>
      </c>
      <c r="H103">
        <v>1381</v>
      </c>
      <c r="I103" s="1">
        <v>13.94949494949495</v>
      </c>
      <c r="J103" s="88">
        <v>4.141</v>
      </c>
      <c r="K103">
        <v>99</v>
      </c>
      <c r="L103" s="68">
        <v>413</v>
      </c>
      <c r="M103" s="8">
        <v>4.1717171717171722</v>
      </c>
      <c r="N103" s="90">
        <v>2.2410000000000001</v>
      </c>
      <c r="O103" s="69">
        <v>99</v>
      </c>
      <c r="P103" s="9">
        <v>3.3438256658595638</v>
      </c>
      <c r="Q103" s="77" t="s">
        <v>716</v>
      </c>
      <c r="V103" s="68"/>
      <c r="W103" s="69"/>
      <c r="X103" s="86" t="s">
        <v>14084</v>
      </c>
    </row>
    <row r="104" spans="1:24" customFormat="1" x14ac:dyDescent="0.3">
      <c r="A104" s="47" t="s">
        <v>6791</v>
      </c>
      <c r="B104" s="68" t="s">
        <v>6792</v>
      </c>
      <c r="C104" s="2" t="s">
        <v>1</v>
      </c>
      <c r="D104" s="2">
        <v>56</v>
      </c>
      <c r="E104" s="6">
        <v>23289</v>
      </c>
      <c r="F104" s="7">
        <v>43823.536782407406</v>
      </c>
      <c r="G104" s="69" t="s">
        <v>4</v>
      </c>
      <c r="H104">
        <v>2653</v>
      </c>
      <c r="I104" s="1">
        <v>26.797979797979799</v>
      </c>
      <c r="J104" s="88">
        <v>5.6189999999999998</v>
      </c>
      <c r="K104">
        <v>99</v>
      </c>
      <c r="L104" s="68">
        <v>418</v>
      </c>
      <c r="M104" s="8">
        <v>4.2222222222222223</v>
      </c>
      <c r="N104" s="90">
        <v>2.0129999999999999</v>
      </c>
      <c r="O104" s="69">
        <v>99</v>
      </c>
      <c r="P104" s="9">
        <v>6.3468899521531101</v>
      </c>
      <c r="Q104" s="77" t="s">
        <v>716</v>
      </c>
      <c r="V104" s="68"/>
      <c r="W104" s="69"/>
      <c r="X104" s="86" t="s">
        <v>14084</v>
      </c>
    </row>
    <row r="105" spans="1:24" customFormat="1" x14ac:dyDescent="0.3">
      <c r="A105" s="47" t="s">
        <v>2243</v>
      </c>
      <c r="B105" s="68" t="s">
        <v>1566</v>
      </c>
      <c r="C105" s="2" t="s">
        <v>1</v>
      </c>
      <c r="D105" s="2">
        <v>47</v>
      </c>
      <c r="E105" s="6">
        <v>26493</v>
      </c>
      <c r="F105" s="7">
        <v>43880.59474537037</v>
      </c>
      <c r="G105" s="69" t="s">
        <v>4</v>
      </c>
      <c r="H105">
        <v>1515</v>
      </c>
      <c r="I105" s="1">
        <v>15.303030303030303</v>
      </c>
      <c r="J105" s="1">
        <v>4.0289999999999999</v>
      </c>
      <c r="K105">
        <v>99</v>
      </c>
      <c r="L105" s="68">
        <v>415</v>
      </c>
      <c r="M105" s="8">
        <v>4.191919191919192</v>
      </c>
      <c r="N105" s="8">
        <v>2.2210000000000001</v>
      </c>
      <c r="O105" s="69">
        <v>99</v>
      </c>
      <c r="P105" s="9">
        <v>3.6506024096385539</v>
      </c>
      <c r="Q105" s="77" t="s">
        <v>716</v>
      </c>
      <c r="V105" s="68"/>
      <c r="W105" s="69"/>
      <c r="X105" s="86" t="s">
        <v>14084</v>
      </c>
    </row>
    <row r="106" spans="1:24" customFormat="1" x14ac:dyDescent="0.3">
      <c r="A106" s="47" t="s">
        <v>8960</v>
      </c>
      <c r="B106" s="68" t="s">
        <v>8961</v>
      </c>
      <c r="C106" s="2" t="s">
        <v>6</v>
      </c>
      <c r="D106" s="2">
        <v>69</v>
      </c>
      <c r="E106" s="6">
        <v>18674</v>
      </c>
      <c r="F106" s="7">
        <v>43880.671736111108</v>
      </c>
      <c r="G106" s="69" t="s">
        <v>4</v>
      </c>
      <c r="H106">
        <v>1226</v>
      </c>
      <c r="I106" s="1">
        <v>12.383838383838384</v>
      </c>
      <c r="J106" s="1">
        <v>3.641</v>
      </c>
      <c r="K106">
        <v>99</v>
      </c>
      <c r="L106" s="68">
        <v>607</v>
      </c>
      <c r="M106" s="8">
        <v>6.1313131313131315</v>
      </c>
      <c r="N106" s="8">
        <v>2.4140000000000001</v>
      </c>
      <c r="O106" s="69">
        <v>99</v>
      </c>
      <c r="P106" s="9">
        <v>2.0197693574958815</v>
      </c>
      <c r="Q106" s="77" t="s">
        <v>716</v>
      </c>
      <c r="V106" s="68"/>
      <c r="W106" s="69"/>
      <c r="X106" s="86" t="s">
        <v>14084</v>
      </c>
    </row>
    <row r="107" spans="1:24" customFormat="1" x14ac:dyDescent="0.3">
      <c r="A107" s="47" t="s">
        <v>9037</v>
      </c>
      <c r="B107" s="68" t="s">
        <v>9038</v>
      </c>
      <c r="C107" s="2" t="s">
        <v>1</v>
      </c>
      <c r="D107" s="2">
        <v>70</v>
      </c>
      <c r="E107" s="6">
        <v>18033</v>
      </c>
      <c r="F107" s="7">
        <v>43889.432650462964</v>
      </c>
      <c r="G107" s="69" t="s">
        <v>71</v>
      </c>
      <c r="H107">
        <v>3794</v>
      </c>
      <c r="I107" s="1">
        <v>38.323232323232325</v>
      </c>
      <c r="J107" s="1">
        <v>6.1239999999999997</v>
      </c>
      <c r="K107">
        <v>99</v>
      </c>
      <c r="L107" s="68">
        <v>1283</v>
      </c>
      <c r="M107" s="8">
        <v>12.95959595959596</v>
      </c>
      <c r="N107" s="8">
        <v>4.12</v>
      </c>
      <c r="O107" s="69">
        <v>99</v>
      </c>
      <c r="P107" s="9">
        <v>2.9571317225253311</v>
      </c>
      <c r="Q107" s="77" t="s">
        <v>716</v>
      </c>
      <c r="V107" s="84">
        <v>0.4368055555555555</v>
      </c>
      <c r="W107" s="69"/>
      <c r="X107" s="86" t="s">
        <v>14084</v>
      </c>
    </row>
    <row r="108" spans="1:24" customFormat="1" x14ac:dyDescent="0.3">
      <c r="A108" s="47" t="s">
        <v>9749</v>
      </c>
      <c r="B108" s="68" t="s">
        <v>801</v>
      </c>
      <c r="C108" s="2" t="s">
        <v>1</v>
      </c>
      <c r="D108" s="2">
        <v>55</v>
      </c>
      <c r="E108" s="6">
        <v>23604</v>
      </c>
      <c r="F108" s="7">
        <v>43900.558761574073</v>
      </c>
      <c r="G108" s="69" t="s">
        <v>4</v>
      </c>
      <c r="H108">
        <v>1409</v>
      </c>
      <c r="I108" s="1">
        <v>14.232323232323232</v>
      </c>
      <c r="J108" s="92">
        <v>3.819</v>
      </c>
      <c r="K108">
        <v>99</v>
      </c>
      <c r="L108" s="68">
        <v>417</v>
      </c>
      <c r="M108" s="8">
        <v>4.2121212121212119</v>
      </c>
      <c r="N108" s="93">
        <v>2.1440000000000001</v>
      </c>
      <c r="O108" s="69">
        <v>99</v>
      </c>
      <c r="P108" s="9">
        <v>3.3788968824940047</v>
      </c>
      <c r="Q108" s="77" t="s">
        <v>716</v>
      </c>
      <c r="V108" s="84"/>
      <c r="W108" s="85"/>
      <c r="X108" s="86" t="s">
        <v>14084</v>
      </c>
    </row>
    <row r="109" spans="1:24" customFormat="1" x14ac:dyDescent="0.3">
      <c r="A109" s="47" t="s">
        <v>9804</v>
      </c>
      <c r="B109" s="68" t="s">
        <v>9805</v>
      </c>
      <c r="C109" s="2" t="s">
        <v>6</v>
      </c>
      <c r="D109" s="2">
        <v>65</v>
      </c>
      <c r="E109" s="6">
        <v>20103</v>
      </c>
      <c r="F109" s="7">
        <v>43907.569733796299</v>
      </c>
      <c r="G109" s="69" t="s">
        <v>4</v>
      </c>
      <c r="H109">
        <v>964</v>
      </c>
      <c r="I109" s="1">
        <v>9.737373737373737</v>
      </c>
      <c r="J109" s="92">
        <v>3.4390000000000001</v>
      </c>
      <c r="K109">
        <v>99</v>
      </c>
      <c r="L109" s="68">
        <v>341</v>
      </c>
      <c r="M109" s="8">
        <v>3.4444444444444446</v>
      </c>
      <c r="N109" s="93">
        <v>1.8360000000000001</v>
      </c>
      <c r="O109" s="69">
        <v>99</v>
      </c>
      <c r="P109" s="9">
        <v>2.8269794721407622</v>
      </c>
      <c r="Q109" s="77" t="s">
        <v>716</v>
      </c>
      <c r="V109" s="84"/>
      <c r="W109" s="85"/>
      <c r="X109" s="86" t="s">
        <v>14084</v>
      </c>
    </row>
    <row r="110" spans="1:24" customFormat="1" x14ac:dyDescent="0.3">
      <c r="A110" s="47" t="s">
        <v>9811</v>
      </c>
      <c r="B110" s="68" t="s">
        <v>9812</v>
      </c>
      <c r="C110" s="2" t="s">
        <v>1</v>
      </c>
      <c r="D110" s="2">
        <v>59</v>
      </c>
      <c r="E110" s="6">
        <v>22026</v>
      </c>
      <c r="F110" s="7">
        <v>43907.649814814817</v>
      </c>
      <c r="G110" s="69" t="s">
        <v>4</v>
      </c>
      <c r="H110">
        <v>2161</v>
      </c>
      <c r="I110" s="1">
        <v>21.828282828282827</v>
      </c>
      <c r="J110" s="92">
        <v>4.8819999999999997</v>
      </c>
      <c r="K110">
        <v>99</v>
      </c>
      <c r="L110" s="68">
        <v>435</v>
      </c>
      <c r="M110" s="8">
        <v>4.3939393939393936</v>
      </c>
      <c r="N110" s="93">
        <v>1.8169999999999999</v>
      </c>
      <c r="O110" s="69">
        <v>99</v>
      </c>
      <c r="P110" s="9">
        <v>4.9678160919540231</v>
      </c>
      <c r="Q110" s="77" t="s">
        <v>716</v>
      </c>
      <c r="V110" s="68"/>
      <c r="W110" s="69"/>
      <c r="X110" s="86" t="s">
        <v>14084</v>
      </c>
    </row>
    <row r="111" spans="1:24" customFormat="1" x14ac:dyDescent="0.3">
      <c r="A111" s="47" t="s">
        <v>9814</v>
      </c>
      <c r="B111" s="68" t="s">
        <v>120</v>
      </c>
      <c r="C111" s="2" t="s">
        <v>1</v>
      </c>
      <c r="D111" s="2">
        <v>44</v>
      </c>
      <c r="E111" s="6">
        <v>27565</v>
      </c>
      <c r="F111" s="7">
        <v>43908.532847222225</v>
      </c>
      <c r="G111" s="69" t="s">
        <v>4</v>
      </c>
      <c r="H111">
        <v>1593</v>
      </c>
      <c r="I111" s="1">
        <v>15.93</v>
      </c>
      <c r="J111" s="92">
        <v>4.6390000000000002</v>
      </c>
      <c r="K111">
        <v>100</v>
      </c>
      <c r="L111" s="68">
        <v>468</v>
      </c>
      <c r="M111" s="8">
        <v>4.68</v>
      </c>
      <c r="N111" s="93">
        <v>2.3130000000000002</v>
      </c>
      <c r="O111" s="69">
        <v>100</v>
      </c>
      <c r="P111" s="9">
        <v>3.4038461538461542</v>
      </c>
      <c r="Q111" s="77" t="s">
        <v>716</v>
      </c>
      <c r="V111" s="84"/>
      <c r="W111" s="85"/>
      <c r="X111" s="86" t="s">
        <v>14084</v>
      </c>
    </row>
    <row r="112" spans="1:24" customFormat="1" x14ac:dyDescent="0.3">
      <c r="A112" s="47" t="s">
        <v>10618</v>
      </c>
      <c r="B112" s="68" t="s">
        <v>10619</v>
      </c>
      <c r="C112" s="2" t="s">
        <v>1</v>
      </c>
      <c r="D112" s="2">
        <v>54</v>
      </c>
      <c r="E112" s="6">
        <v>24168</v>
      </c>
      <c r="F112" s="7">
        <v>43942.573969907404</v>
      </c>
      <c r="G112" s="69" t="s">
        <v>4</v>
      </c>
      <c r="H112">
        <v>1649</v>
      </c>
      <c r="I112" s="1">
        <v>16.489999999999998</v>
      </c>
      <c r="J112">
        <v>5.0979999999999999</v>
      </c>
      <c r="K112">
        <v>100</v>
      </c>
      <c r="L112" s="68">
        <v>364</v>
      </c>
      <c r="M112" s="8">
        <v>3.64</v>
      </c>
      <c r="N112" s="2">
        <v>1.9359999999999999</v>
      </c>
      <c r="O112" s="69">
        <v>100</v>
      </c>
      <c r="P112" s="9">
        <v>4.5302197802197792</v>
      </c>
      <c r="Q112" s="77" t="s">
        <v>716</v>
      </c>
      <c r="V112" s="84"/>
      <c r="W112" s="85"/>
      <c r="X112" s="86" t="s">
        <v>14084</v>
      </c>
    </row>
    <row r="113" spans="1:24" customFormat="1" x14ac:dyDescent="0.3">
      <c r="A113" s="47" t="s">
        <v>4951</v>
      </c>
      <c r="B113" s="68" t="s">
        <v>435</v>
      </c>
      <c r="C113" s="2" t="s">
        <v>1</v>
      </c>
      <c r="D113" s="2">
        <v>83</v>
      </c>
      <c r="E113" s="6">
        <v>13408</v>
      </c>
      <c r="F113" s="7">
        <v>43944.572777777779</v>
      </c>
      <c r="G113" s="69" t="s">
        <v>4</v>
      </c>
      <c r="H113">
        <v>2027</v>
      </c>
      <c r="I113" s="1">
        <v>20.474747474747474</v>
      </c>
      <c r="J113">
        <v>4.6390000000000002</v>
      </c>
      <c r="K113">
        <v>99</v>
      </c>
      <c r="L113" s="68">
        <v>548</v>
      </c>
      <c r="M113" s="8">
        <v>5.5353535353535355</v>
      </c>
      <c r="N113" s="2">
        <v>2.3660000000000001</v>
      </c>
      <c r="O113" s="69">
        <v>99</v>
      </c>
      <c r="P113" s="9">
        <v>3.698905109489051</v>
      </c>
      <c r="Q113" s="77" t="s">
        <v>716</v>
      </c>
      <c r="V113" s="84"/>
      <c r="W113" s="85">
        <v>0.57986111111111105</v>
      </c>
      <c r="X113" s="86" t="s">
        <v>14084</v>
      </c>
    </row>
    <row r="114" spans="1:24" customFormat="1" x14ac:dyDescent="0.3">
      <c r="A114" s="47" t="s">
        <v>5044</v>
      </c>
      <c r="B114" s="68" t="s">
        <v>5045</v>
      </c>
      <c r="C114" s="2" t="s">
        <v>1</v>
      </c>
      <c r="D114" s="2">
        <v>59</v>
      </c>
      <c r="E114" s="6">
        <v>22319</v>
      </c>
      <c r="F114" s="7">
        <v>43950.61005787037</v>
      </c>
      <c r="G114" s="69" t="s">
        <v>4</v>
      </c>
      <c r="H114">
        <v>1868</v>
      </c>
      <c r="I114" s="1">
        <v>18.868686868686869</v>
      </c>
      <c r="J114">
        <v>4.6740000000000004</v>
      </c>
      <c r="K114">
        <v>99</v>
      </c>
      <c r="L114" s="68">
        <v>344</v>
      </c>
      <c r="M114" s="8">
        <v>3.4747474747474749</v>
      </c>
      <c r="N114" s="2">
        <v>1.966</v>
      </c>
      <c r="O114" s="69">
        <v>99</v>
      </c>
      <c r="P114" s="9">
        <v>5.4302325581395348</v>
      </c>
      <c r="Q114" s="77" t="s">
        <v>716</v>
      </c>
      <c r="V114" s="84"/>
      <c r="W114" s="85">
        <v>0.61805555555555558</v>
      </c>
      <c r="X114" s="86" t="s">
        <v>14084</v>
      </c>
    </row>
    <row r="115" spans="1:24" customFormat="1" x14ac:dyDescent="0.3">
      <c r="A115" s="47" t="s">
        <v>3231</v>
      </c>
      <c r="B115" s="68" t="s">
        <v>1077</v>
      </c>
      <c r="C115" s="2" t="s">
        <v>1</v>
      </c>
      <c r="D115" s="2">
        <v>69</v>
      </c>
      <c r="E115" s="6">
        <v>18753</v>
      </c>
      <c r="F115" s="7">
        <v>43955.512986111113</v>
      </c>
      <c r="G115" s="69" t="s">
        <v>4</v>
      </c>
      <c r="H115">
        <v>1958</v>
      </c>
      <c r="I115" s="1">
        <v>19.777777777777779</v>
      </c>
      <c r="J115">
        <v>5.0780000000000003</v>
      </c>
      <c r="K115">
        <v>99</v>
      </c>
      <c r="L115" s="68">
        <v>591</v>
      </c>
      <c r="M115" s="8">
        <v>5.9696969696969697</v>
      </c>
      <c r="N115" s="2">
        <v>2.5409999999999999</v>
      </c>
      <c r="O115" s="69">
        <v>99</v>
      </c>
      <c r="P115" s="9">
        <v>3.3130287648054146</v>
      </c>
      <c r="Q115" s="77" t="s">
        <v>716</v>
      </c>
      <c r="V115" s="84"/>
      <c r="W115" s="85">
        <v>0.53888888888888886</v>
      </c>
      <c r="X115" s="86" t="s">
        <v>14084</v>
      </c>
    </row>
    <row r="116" spans="1:24" customFormat="1" x14ac:dyDescent="0.3">
      <c r="A116" s="47" t="s">
        <v>11207</v>
      </c>
      <c r="B116" s="68" t="s">
        <v>11208</v>
      </c>
      <c r="C116" s="2" t="s">
        <v>1</v>
      </c>
      <c r="D116" s="2">
        <v>57</v>
      </c>
      <c r="E116" s="6">
        <v>23016</v>
      </c>
      <c r="F116" s="7">
        <v>43955.680879629632</v>
      </c>
      <c r="G116" s="69" t="s">
        <v>4</v>
      </c>
      <c r="H116">
        <v>1308</v>
      </c>
      <c r="I116" s="1">
        <v>13.212121212121213</v>
      </c>
      <c r="J116">
        <v>3.7989999999999999</v>
      </c>
      <c r="K116">
        <v>99</v>
      </c>
      <c r="L116" s="68">
        <v>311</v>
      </c>
      <c r="M116" s="8">
        <v>3.1414141414141414</v>
      </c>
      <c r="N116" s="2">
        <v>1.6779999999999999</v>
      </c>
      <c r="O116" s="69">
        <v>99</v>
      </c>
      <c r="P116" s="9">
        <v>4.2057877813504829</v>
      </c>
      <c r="Q116" s="77" t="s">
        <v>716</v>
      </c>
      <c r="V116" s="84"/>
      <c r="W116" s="85"/>
      <c r="X116" s="86" t="s">
        <v>14084</v>
      </c>
    </row>
    <row r="117" spans="1:24" customFormat="1" x14ac:dyDescent="0.3">
      <c r="A117" s="47" t="s">
        <v>12003</v>
      </c>
      <c r="B117" s="68" t="s">
        <v>12004</v>
      </c>
      <c r="C117" s="2" t="s">
        <v>6</v>
      </c>
      <c r="D117" s="2">
        <v>23</v>
      </c>
      <c r="E117" s="6">
        <v>35269</v>
      </c>
      <c r="F117" s="7">
        <v>43991.384108796294</v>
      </c>
      <c r="G117" s="69" t="s">
        <v>2</v>
      </c>
      <c r="H117">
        <v>1171</v>
      </c>
      <c r="I117" s="92">
        <v>11.71</v>
      </c>
      <c r="J117" s="92">
        <v>3.6629999999999998</v>
      </c>
      <c r="K117">
        <v>100</v>
      </c>
      <c r="L117" s="68">
        <v>307</v>
      </c>
      <c r="M117" s="93">
        <v>3.07</v>
      </c>
      <c r="N117" s="93">
        <v>1.748</v>
      </c>
      <c r="O117" s="69">
        <v>100</v>
      </c>
      <c r="P117" s="9">
        <v>3.8143322475570036</v>
      </c>
      <c r="Q117" s="77" t="s">
        <v>716</v>
      </c>
      <c r="V117" s="84"/>
      <c r="W117" s="85"/>
      <c r="X117" s="86" t="s">
        <v>14084</v>
      </c>
    </row>
    <row r="118" spans="1:24" customFormat="1" x14ac:dyDescent="0.3">
      <c r="A118" s="47" t="s">
        <v>12006</v>
      </c>
      <c r="B118" s="68" t="s">
        <v>12007</v>
      </c>
      <c r="C118" s="2" t="s">
        <v>6</v>
      </c>
      <c r="D118" s="2">
        <v>52</v>
      </c>
      <c r="E118" s="6">
        <v>24852</v>
      </c>
      <c r="F118" s="7">
        <v>43992.43204861111</v>
      </c>
      <c r="G118" s="69" t="s">
        <v>71</v>
      </c>
      <c r="H118">
        <v>916</v>
      </c>
      <c r="I118" s="92">
        <v>9.2525252525252526</v>
      </c>
      <c r="J118" s="92">
        <v>3.0680000000000001</v>
      </c>
      <c r="K118">
        <v>99</v>
      </c>
      <c r="L118" s="68">
        <v>289</v>
      </c>
      <c r="M118" s="93">
        <v>2.9191919191919191</v>
      </c>
      <c r="N118" s="93">
        <v>1.6639999999999999</v>
      </c>
      <c r="O118" s="69">
        <v>99</v>
      </c>
      <c r="P118" s="9">
        <v>3.1695501730103808</v>
      </c>
      <c r="Q118" s="77" t="s">
        <v>716</v>
      </c>
      <c r="V118" s="84">
        <v>0.4201388888888889</v>
      </c>
      <c r="W118" s="85"/>
      <c r="X118" s="86" t="s">
        <v>14084</v>
      </c>
    </row>
    <row r="119" spans="1:24" customFormat="1" x14ac:dyDescent="0.3">
      <c r="A119" s="47" t="s">
        <v>12147</v>
      </c>
      <c r="B119" s="68" t="s">
        <v>12148</v>
      </c>
      <c r="C119" s="2" t="s">
        <v>1</v>
      </c>
      <c r="D119" s="2">
        <v>54</v>
      </c>
      <c r="E119" s="6">
        <v>24066</v>
      </c>
      <c r="F119" s="7">
        <v>44005.519409722219</v>
      </c>
      <c r="G119" s="69" t="s">
        <v>4</v>
      </c>
      <c r="H119">
        <v>1911</v>
      </c>
      <c r="I119" s="92">
        <v>19.11</v>
      </c>
      <c r="J119" s="92">
        <v>4.7119999999999997</v>
      </c>
      <c r="K119">
        <v>100</v>
      </c>
      <c r="L119" s="68">
        <v>526</v>
      </c>
      <c r="M119" s="93">
        <v>5.26</v>
      </c>
      <c r="N119" s="93">
        <v>2.5609999999999999</v>
      </c>
      <c r="O119" s="69">
        <v>100</v>
      </c>
      <c r="P119" s="9">
        <v>3.6330798479087454</v>
      </c>
      <c r="Q119" s="77" t="s">
        <v>716</v>
      </c>
      <c r="V119" s="84"/>
      <c r="W119" s="85"/>
      <c r="X119" s="86" t="s">
        <v>14084</v>
      </c>
    </row>
    <row r="120" spans="1:24" customFormat="1" x14ac:dyDescent="0.3">
      <c r="A120" s="47" t="s">
        <v>6877</v>
      </c>
      <c r="B120" s="68" t="s">
        <v>6878</v>
      </c>
      <c r="C120" s="2" t="s">
        <v>1</v>
      </c>
      <c r="D120" s="2">
        <v>45</v>
      </c>
      <c r="E120" s="6">
        <v>27461</v>
      </c>
      <c r="F120" s="7">
        <v>44013.569618055553</v>
      </c>
      <c r="G120" s="69" t="s">
        <v>4</v>
      </c>
      <c r="H120">
        <v>1573</v>
      </c>
      <c r="I120" s="92">
        <v>15.888888888888889</v>
      </c>
      <c r="J120" s="92">
        <v>4.3259999999999996</v>
      </c>
      <c r="K120">
        <v>99</v>
      </c>
      <c r="L120" s="68">
        <v>201</v>
      </c>
      <c r="M120" s="93">
        <v>2.0303030303030303</v>
      </c>
      <c r="N120" s="93">
        <v>1.522</v>
      </c>
      <c r="O120" s="69">
        <v>99</v>
      </c>
      <c r="P120" s="9">
        <v>7.8258706467661696</v>
      </c>
      <c r="Q120" s="77" t="s">
        <v>716</v>
      </c>
      <c r="V120" s="84"/>
      <c r="W120" s="85">
        <v>0.56944444444444442</v>
      </c>
      <c r="X120" s="86" t="s">
        <v>14084</v>
      </c>
    </row>
    <row r="121" spans="1:24" customFormat="1" x14ac:dyDescent="0.3">
      <c r="A121" s="47" t="s">
        <v>3519</v>
      </c>
      <c r="B121" t="s">
        <v>0</v>
      </c>
      <c r="C121" t="s">
        <v>1</v>
      </c>
      <c r="D121">
        <v>11.666666666666666</v>
      </c>
      <c r="E121" s="22">
        <v>39787</v>
      </c>
      <c r="F121" s="23">
        <v>44047.386770833335</v>
      </c>
      <c r="G121" t="s">
        <v>2</v>
      </c>
      <c r="H121">
        <v>2272</v>
      </c>
      <c r="I121" s="92">
        <v>22.949494949494948</v>
      </c>
      <c r="J121" s="92">
        <v>4.6760000000000002</v>
      </c>
      <c r="K121">
        <v>99</v>
      </c>
      <c r="L121">
        <v>245</v>
      </c>
      <c r="M121" s="92">
        <v>2.4747474747474749</v>
      </c>
      <c r="N121" s="92">
        <v>1.327</v>
      </c>
      <c r="O121">
        <v>99</v>
      </c>
      <c r="P121" s="92">
        <v>9.2734693877551013</v>
      </c>
      <c r="Q121" t="s">
        <v>716</v>
      </c>
      <c r="R121" t="s">
        <v>13886</v>
      </c>
      <c r="V121" s="39"/>
      <c r="W121" s="39">
        <v>0.52430555555555558</v>
      </c>
      <c r="X121" s="39">
        <v>0.52430555555555558</v>
      </c>
    </row>
    <row r="122" spans="1:24" customFormat="1" x14ac:dyDescent="0.3">
      <c r="A122" s="47" t="s">
        <v>13927</v>
      </c>
      <c r="B122" t="s">
        <v>13928</v>
      </c>
      <c r="C122" t="s">
        <v>6</v>
      </c>
      <c r="D122">
        <v>60</v>
      </c>
      <c r="E122" s="22">
        <v>21953</v>
      </c>
      <c r="F122" s="23">
        <v>44050.597245370373</v>
      </c>
      <c r="G122" t="s">
        <v>4</v>
      </c>
      <c r="H122">
        <v>970</v>
      </c>
      <c r="I122" s="92">
        <v>9.7979797979797976</v>
      </c>
      <c r="J122" s="92">
        <v>2.7959999999999998</v>
      </c>
      <c r="K122">
        <v>99</v>
      </c>
      <c r="L122">
        <v>271</v>
      </c>
      <c r="M122" s="92">
        <v>2.7373737373737375</v>
      </c>
      <c r="N122" s="92">
        <v>1.7470000000000001</v>
      </c>
      <c r="O122">
        <v>99</v>
      </c>
      <c r="P122" s="92">
        <v>3.5793357933579335</v>
      </c>
      <c r="Q122" t="s">
        <v>716</v>
      </c>
      <c r="R122" t="s">
        <v>13886</v>
      </c>
      <c r="V122" s="39"/>
      <c r="W122" s="39"/>
      <c r="X122" s="39">
        <v>0</v>
      </c>
    </row>
    <row r="123" spans="1:24" customFormat="1" x14ac:dyDescent="0.3">
      <c r="A123" s="47" t="s">
        <v>14035</v>
      </c>
      <c r="B123" t="s">
        <v>14036</v>
      </c>
      <c r="C123" t="s">
        <v>6</v>
      </c>
      <c r="D123">
        <v>73</v>
      </c>
      <c r="E123" s="22">
        <v>17295</v>
      </c>
      <c r="F123" s="23">
        <v>44067.624780092592</v>
      </c>
      <c r="G123" t="s">
        <v>4</v>
      </c>
      <c r="H123">
        <v>1586</v>
      </c>
      <c r="I123" s="92">
        <v>16.020202020202021</v>
      </c>
      <c r="J123" s="92">
        <v>3.6589999999999998</v>
      </c>
      <c r="K123">
        <v>99</v>
      </c>
      <c r="L123">
        <v>536</v>
      </c>
      <c r="M123" s="92">
        <v>5.4141414141414144</v>
      </c>
      <c r="N123" s="92">
        <v>2.556</v>
      </c>
      <c r="O123">
        <v>99</v>
      </c>
      <c r="P123" s="92">
        <v>2.9589552238805972</v>
      </c>
      <c r="Q123" t="s">
        <v>716</v>
      </c>
      <c r="R123" t="s">
        <v>13886</v>
      </c>
      <c r="V123" s="39"/>
      <c r="W123" s="39">
        <v>0.63888888888888895</v>
      </c>
      <c r="X123" s="39">
        <v>0.63888888888888895</v>
      </c>
    </row>
    <row r="124" spans="1:24" customFormat="1" x14ac:dyDescent="0.3">
      <c r="A124" s="47" t="s">
        <v>4543</v>
      </c>
      <c r="B124" s="68" t="s">
        <v>4544</v>
      </c>
      <c r="C124" s="2" t="s">
        <v>1</v>
      </c>
      <c r="D124" s="2">
        <v>69</v>
      </c>
      <c r="E124" s="6">
        <v>18374</v>
      </c>
      <c r="F124" s="7">
        <v>43739.533020833333</v>
      </c>
      <c r="G124" s="69" t="s">
        <v>4</v>
      </c>
      <c r="H124">
        <v>2172</v>
      </c>
      <c r="I124" s="1">
        <v>14.48</v>
      </c>
      <c r="J124">
        <v>4.1100000000000003</v>
      </c>
      <c r="K124">
        <v>150</v>
      </c>
      <c r="L124" s="68">
        <v>714</v>
      </c>
      <c r="M124" s="8">
        <v>4.76</v>
      </c>
      <c r="N124" s="2">
        <v>2.2120000000000002</v>
      </c>
      <c r="O124" s="69">
        <v>150</v>
      </c>
      <c r="P124" s="9">
        <v>3.0420168067226894</v>
      </c>
      <c r="Q124" s="77" t="s">
        <v>719</v>
      </c>
      <c r="V124" s="68"/>
      <c r="W124" s="69"/>
      <c r="X124" s="86" t="s">
        <v>14084</v>
      </c>
    </row>
    <row r="125" spans="1:24" customFormat="1" x14ac:dyDescent="0.3">
      <c r="A125" s="47" t="s">
        <v>5940</v>
      </c>
      <c r="B125" s="68" t="s">
        <v>5941</v>
      </c>
      <c r="C125" s="2" t="s">
        <v>1</v>
      </c>
      <c r="D125" s="2">
        <v>65</v>
      </c>
      <c r="E125" s="6">
        <v>19793</v>
      </c>
      <c r="F125" s="7">
        <v>43780.559641203705</v>
      </c>
      <c r="G125" s="69" t="s">
        <v>4</v>
      </c>
      <c r="H125">
        <v>1477</v>
      </c>
      <c r="I125" s="1">
        <v>14.066666666666666</v>
      </c>
      <c r="J125" s="1">
        <v>1.077</v>
      </c>
      <c r="K125">
        <v>105</v>
      </c>
      <c r="L125" s="68">
        <v>363</v>
      </c>
      <c r="M125" s="8">
        <v>3.4571428571428573</v>
      </c>
      <c r="N125" s="8">
        <v>0.55500000000000005</v>
      </c>
      <c r="O125" s="69">
        <v>105</v>
      </c>
      <c r="P125" s="9">
        <v>4.0688705234159777</v>
      </c>
      <c r="Q125" s="77" t="s">
        <v>719</v>
      </c>
      <c r="V125" s="68"/>
      <c r="W125" s="69"/>
      <c r="X125" s="86" t="s">
        <v>14084</v>
      </c>
    </row>
    <row r="126" spans="1:24" customFormat="1" x14ac:dyDescent="0.3">
      <c r="A126" s="47" t="s">
        <v>5942</v>
      </c>
      <c r="B126" s="68" t="s">
        <v>5943</v>
      </c>
      <c r="C126" s="2" t="s">
        <v>1</v>
      </c>
      <c r="D126" s="2">
        <v>61</v>
      </c>
      <c r="E126" s="6">
        <v>21232</v>
      </c>
      <c r="F126" s="7">
        <v>43780.575208333335</v>
      </c>
      <c r="G126" s="69" t="s">
        <v>4</v>
      </c>
      <c r="H126">
        <v>1433</v>
      </c>
      <c r="I126" s="1">
        <v>14.33</v>
      </c>
      <c r="J126" s="1">
        <v>1.5960000000000001</v>
      </c>
      <c r="K126">
        <v>100</v>
      </c>
      <c r="L126" s="68">
        <v>470</v>
      </c>
      <c r="M126" s="8">
        <v>4.7</v>
      </c>
      <c r="N126" s="8">
        <v>0.75900000000000001</v>
      </c>
      <c r="O126" s="69">
        <v>100</v>
      </c>
      <c r="P126" s="9">
        <v>3.048936170212766</v>
      </c>
      <c r="Q126" s="77" t="s">
        <v>719</v>
      </c>
      <c r="V126" s="68"/>
      <c r="W126" s="69"/>
      <c r="X126" s="86" t="s">
        <v>14084</v>
      </c>
    </row>
    <row r="127" spans="1:24" customFormat="1" x14ac:dyDescent="0.3">
      <c r="A127" s="47" t="s">
        <v>5944</v>
      </c>
      <c r="B127" s="68" t="s">
        <v>5945</v>
      </c>
      <c r="C127" s="2" t="s">
        <v>1</v>
      </c>
      <c r="D127" s="2">
        <v>47</v>
      </c>
      <c r="E127" s="6">
        <v>26443</v>
      </c>
      <c r="F127" s="7">
        <v>43780.600092592591</v>
      </c>
      <c r="G127" s="69" t="s">
        <v>4</v>
      </c>
      <c r="H127">
        <v>1054</v>
      </c>
      <c r="I127" s="1">
        <v>8.7833333333333332</v>
      </c>
      <c r="J127" s="1">
        <v>0.91800000000000004</v>
      </c>
      <c r="K127">
        <v>120</v>
      </c>
      <c r="L127" s="68">
        <v>345</v>
      </c>
      <c r="M127" s="8">
        <v>2.875</v>
      </c>
      <c r="N127" s="8">
        <v>0.61599999999999999</v>
      </c>
      <c r="O127" s="69">
        <v>120</v>
      </c>
      <c r="P127" s="9">
        <v>3.0550724637681159</v>
      </c>
      <c r="Q127" s="77" t="s">
        <v>719</v>
      </c>
      <c r="V127" s="68"/>
      <c r="W127" s="69"/>
      <c r="X127" s="86" t="s">
        <v>14084</v>
      </c>
    </row>
    <row r="128" spans="1:24" customFormat="1" x14ac:dyDescent="0.3">
      <c r="A128" s="47" t="s">
        <v>8224</v>
      </c>
      <c r="B128" s="68" t="s">
        <v>8225</v>
      </c>
      <c r="C128" s="2" t="s">
        <v>6</v>
      </c>
      <c r="D128" s="2">
        <v>54</v>
      </c>
      <c r="E128" s="6">
        <v>23870</v>
      </c>
      <c r="F128" s="7">
        <v>43838.573321759257</v>
      </c>
      <c r="G128" s="69" t="s">
        <v>22</v>
      </c>
      <c r="H128">
        <v>2221</v>
      </c>
      <c r="I128" s="1">
        <v>22.21</v>
      </c>
      <c r="J128" s="92">
        <v>2.3450000000000002</v>
      </c>
      <c r="K128">
        <v>100</v>
      </c>
      <c r="L128" s="68">
        <v>414</v>
      </c>
      <c r="M128" s="8">
        <v>4.1399999999999997</v>
      </c>
      <c r="N128" s="93">
        <v>0.53200000000000003</v>
      </c>
      <c r="O128" s="69">
        <v>100</v>
      </c>
      <c r="P128" s="9">
        <v>5.3647342995169085</v>
      </c>
      <c r="Q128" s="77" t="s">
        <v>719</v>
      </c>
      <c r="V128" s="68"/>
      <c r="W128" s="69"/>
      <c r="X128" s="86" t="s">
        <v>14084</v>
      </c>
    </row>
    <row r="129" spans="1:24" customFormat="1" x14ac:dyDescent="0.3">
      <c r="A129" s="47" t="s">
        <v>8337</v>
      </c>
      <c r="B129" s="68" t="s">
        <v>8338</v>
      </c>
      <c r="C129" s="2" t="s">
        <v>6</v>
      </c>
      <c r="D129" s="2">
        <v>66</v>
      </c>
      <c r="E129" s="6">
        <v>19628</v>
      </c>
      <c r="F129" s="7">
        <v>43850.674583333333</v>
      </c>
      <c r="G129" s="69" t="s">
        <v>22</v>
      </c>
      <c r="H129">
        <v>820</v>
      </c>
      <c r="I129" s="1">
        <v>8.282828282828282</v>
      </c>
      <c r="J129" s="92">
        <v>0.80900000000000005</v>
      </c>
      <c r="K129">
        <v>99</v>
      </c>
      <c r="L129" s="68">
        <v>330</v>
      </c>
      <c r="M129" s="8">
        <v>3.3333333333333335</v>
      </c>
      <c r="N129" s="93">
        <v>0.67</v>
      </c>
      <c r="O129" s="69">
        <v>99</v>
      </c>
      <c r="P129" s="9">
        <v>2.4848484848484844</v>
      </c>
      <c r="Q129" s="77" t="s">
        <v>719</v>
      </c>
      <c r="V129" s="68"/>
      <c r="W129" s="69"/>
      <c r="X129" s="86" t="s">
        <v>14084</v>
      </c>
    </row>
    <row r="130" spans="1:24" customFormat="1" x14ac:dyDescent="0.3">
      <c r="A130" s="47" t="s">
        <v>9190</v>
      </c>
      <c r="B130" s="68" t="s">
        <v>9191</v>
      </c>
      <c r="C130" s="2" t="s">
        <v>6</v>
      </c>
      <c r="D130" s="2">
        <v>79</v>
      </c>
      <c r="E130" s="6">
        <v>14946</v>
      </c>
      <c r="F130" s="7">
        <v>43864.639166666668</v>
      </c>
      <c r="G130" s="69" t="s">
        <v>4</v>
      </c>
      <c r="H130">
        <v>1164</v>
      </c>
      <c r="I130" s="1">
        <v>11.64</v>
      </c>
      <c r="J130" s="1">
        <v>1</v>
      </c>
      <c r="K130">
        <v>100</v>
      </c>
      <c r="L130" s="68">
        <v>398</v>
      </c>
      <c r="M130" s="8">
        <v>3.98</v>
      </c>
      <c r="N130" s="8">
        <v>0.68100000000000005</v>
      </c>
      <c r="O130" s="69">
        <v>100</v>
      </c>
      <c r="P130" s="9">
        <v>2.9246231155778895</v>
      </c>
      <c r="Q130" s="77" t="s">
        <v>719</v>
      </c>
      <c r="V130" s="68"/>
      <c r="W130" s="85">
        <v>0.65277777777777779</v>
      </c>
      <c r="X130" s="86" t="s">
        <v>14084</v>
      </c>
    </row>
    <row r="131" spans="1:24" customFormat="1" x14ac:dyDescent="0.3">
      <c r="A131" s="47" t="s">
        <v>9223</v>
      </c>
      <c r="B131" s="68" t="s">
        <v>9224</v>
      </c>
      <c r="C131" s="2" t="s">
        <v>1</v>
      </c>
      <c r="D131" s="2">
        <v>50</v>
      </c>
      <c r="E131" s="6">
        <v>25265</v>
      </c>
      <c r="F131" s="7">
        <v>43867.590474537035</v>
      </c>
      <c r="G131" s="69" t="s">
        <v>4</v>
      </c>
      <c r="H131">
        <v>1416</v>
      </c>
      <c r="I131" s="1">
        <v>14.303030303030303</v>
      </c>
      <c r="J131" s="1">
        <v>1.073</v>
      </c>
      <c r="K131">
        <v>99</v>
      </c>
      <c r="L131" s="68">
        <v>377</v>
      </c>
      <c r="M131" s="8">
        <v>3.808080808080808</v>
      </c>
      <c r="N131" s="8">
        <v>0.63400000000000001</v>
      </c>
      <c r="O131" s="69">
        <v>99</v>
      </c>
      <c r="P131" s="9">
        <v>3.7559681697612732</v>
      </c>
      <c r="Q131" s="77" t="s">
        <v>719</v>
      </c>
      <c r="V131" s="68"/>
      <c r="W131" s="69"/>
      <c r="X131" s="86" t="s">
        <v>14084</v>
      </c>
    </row>
    <row r="132" spans="1:24" customFormat="1" x14ac:dyDescent="0.3">
      <c r="A132" s="47" t="s">
        <v>9295</v>
      </c>
      <c r="B132" s="68" t="s">
        <v>1169</v>
      </c>
      <c r="C132" s="2" t="s">
        <v>1</v>
      </c>
      <c r="D132" s="2">
        <v>52</v>
      </c>
      <c r="E132" s="6">
        <v>24866</v>
      </c>
      <c r="F132" s="7">
        <v>43874.582928240743</v>
      </c>
      <c r="G132" s="69" t="s">
        <v>4</v>
      </c>
      <c r="H132">
        <v>761</v>
      </c>
      <c r="I132" s="1">
        <v>7.61</v>
      </c>
      <c r="J132" s="1">
        <v>0.73699999999999999</v>
      </c>
      <c r="K132">
        <v>100</v>
      </c>
      <c r="L132" s="68">
        <v>252</v>
      </c>
      <c r="M132" s="8">
        <v>2.52</v>
      </c>
      <c r="N132" s="8">
        <v>0.59399999999999997</v>
      </c>
      <c r="O132" s="69">
        <v>100</v>
      </c>
      <c r="P132" s="9">
        <v>3.0198412698412698</v>
      </c>
      <c r="Q132" s="77" t="s">
        <v>719</v>
      </c>
      <c r="V132" s="68"/>
      <c r="W132" s="69"/>
      <c r="X132" s="86" t="s">
        <v>14084</v>
      </c>
    </row>
    <row r="133" spans="1:24" customFormat="1" x14ac:dyDescent="0.3">
      <c r="A133" s="47" t="s">
        <v>10047</v>
      </c>
      <c r="B133" s="68" t="s">
        <v>10048</v>
      </c>
      <c r="C133" s="2" t="s">
        <v>6</v>
      </c>
      <c r="D133" s="2">
        <v>58</v>
      </c>
      <c r="E133" s="6">
        <v>22478</v>
      </c>
      <c r="F133" s="7">
        <v>43894.587175925924</v>
      </c>
      <c r="G133" s="69" t="s">
        <v>4</v>
      </c>
      <c r="H133">
        <v>801</v>
      </c>
      <c r="I133" s="1">
        <v>8.0909090909090917</v>
      </c>
      <c r="J133" s="92">
        <v>0.84599999999999997</v>
      </c>
      <c r="K133">
        <v>99</v>
      </c>
      <c r="L133" s="68">
        <v>318</v>
      </c>
      <c r="M133" s="8">
        <v>3.2121212121212119</v>
      </c>
      <c r="N133" s="93">
        <v>0.83599999999999997</v>
      </c>
      <c r="O133" s="69">
        <v>99</v>
      </c>
      <c r="P133" s="9">
        <v>2.5188679245283021</v>
      </c>
      <c r="Q133" s="77" t="s">
        <v>719</v>
      </c>
      <c r="V133" s="84"/>
      <c r="W133" s="85"/>
      <c r="X133" s="86" t="s">
        <v>14084</v>
      </c>
    </row>
    <row r="134" spans="1:24" customFormat="1" x14ac:dyDescent="0.3">
      <c r="A134" s="47" t="s">
        <v>10086</v>
      </c>
      <c r="B134" s="68" t="s">
        <v>10087</v>
      </c>
      <c r="C134" s="2" t="s">
        <v>1</v>
      </c>
      <c r="D134" s="2">
        <v>89</v>
      </c>
      <c r="E134" s="6">
        <v>11170</v>
      </c>
      <c r="F134" s="7">
        <v>43901.524305555555</v>
      </c>
      <c r="G134" s="69" t="s">
        <v>71</v>
      </c>
      <c r="H134">
        <v>1338</v>
      </c>
      <c r="I134" s="1">
        <v>13.653061224489797</v>
      </c>
      <c r="J134" s="92">
        <v>0.98499999999999999</v>
      </c>
      <c r="K134">
        <v>98</v>
      </c>
      <c r="L134" s="68">
        <v>988</v>
      </c>
      <c r="M134" s="8">
        <v>10.081632653061224</v>
      </c>
      <c r="N134" s="93">
        <v>1.7210000000000001</v>
      </c>
      <c r="O134" s="69">
        <v>98</v>
      </c>
      <c r="P134" s="9">
        <v>1.3542510121457492</v>
      </c>
      <c r="Q134" s="77" t="s">
        <v>719</v>
      </c>
      <c r="V134" s="84">
        <v>0.52777777777777779</v>
      </c>
      <c r="W134" s="85"/>
      <c r="X134" s="86" t="s">
        <v>14084</v>
      </c>
    </row>
    <row r="135" spans="1:24" customFormat="1" x14ac:dyDescent="0.3">
      <c r="A135" s="46" t="s">
        <v>10220</v>
      </c>
      <c r="B135" s="68" t="s">
        <v>10221</v>
      </c>
      <c r="C135" s="2" t="s">
        <v>6</v>
      </c>
      <c r="D135" s="2">
        <v>27</v>
      </c>
      <c r="E135" s="6">
        <v>33766</v>
      </c>
      <c r="F135" s="7">
        <v>43921.647673611114</v>
      </c>
      <c r="G135" s="69" t="s">
        <v>4</v>
      </c>
      <c r="H135" s="2">
        <v>622</v>
      </c>
      <c r="I135" s="8">
        <v>6.22</v>
      </c>
      <c r="J135" s="93">
        <v>0.96</v>
      </c>
      <c r="K135" s="2">
        <v>100</v>
      </c>
      <c r="L135" s="68">
        <v>242</v>
      </c>
      <c r="M135" s="8">
        <v>2.42</v>
      </c>
      <c r="N135" s="93">
        <v>0.53500000000000003</v>
      </c>
      <c r="O135" s="69">
        <v>100</v>
      </c>
      <c r="P135" s="9">
        <v>2.5702479338842976</v>
      </c>
      <c r="Q135" s="77" t="s">
        <v>719</v>
      </c>
      <c r="R135" s="2"/>
      <c r="S135" s="2"/>
      <c r="T135" s="2"/>
      <c r="U135" s="2"/>
      <c r="V135" s="68"/>
      <c r="W135" s="85">
        <v>0.65277777777777779</v>
      </c>
      <c r="X135" s="86" t="s">
        <v>14084</v>
      </c>
    </row>
    <row r="136" spans="1:24" customFormat="1" x14ac:dyDescent="0.3">
      <c r="A136" s="47" t="s">
        <v>10815</v>
      </c>
      <c r="B136" s="68" t="s">
        <v>10816</v>
      </c>
      <c r="C136" s="2" t="s">
        <v>1</v>
      </c>
      <c r="D136" s="2">
        <v>72</v>
      </c>
      <c r="E136" s="6">
        <v>17611</v>
      </c>
      <c r="F136" s="7">
        <v>43923.58252314815</v>
      </c>
      <c r="G136" s="69" t="s">
        <v>4</v>
      </c>
      <c r="H136">
        <v>1347</v>
      </c>
      <c r="I136" s="1">
        <v>13.47</v>
      </c>
      <c r="J136">
        <v>1.0960000000000001</v>
      </c>
      <c r="K136">
        <v>100</v>
      </c>
      <c r="L136" s="68">
        <v>531</v>
      </c>
      <c r="M136" s="8">
        <v>5.31</v>
      </c>
      <c r="N136" s="2">
        <v>0.63100000000000001</v>
      </c>
      <c r="O136" s="69">
        <v>100</v>
      </c>
      <c r="P136" s="9">
        <v>2.5367231638418084</v>
      </c>
      <c r="Q136" s="77" t="s">
        <v>719</v>
      </c>
      <c r="V136" s="84"/>
      <c r="W136" s="85"/>
      <c r="X136" s="86" t="s">
        <v>14084</v>
      </c>
    </row>
    <row r="137" spans="1:24" customFormat="1" x14ac:dyDescent="0.3">
      <c r="A137" s="47" t="s">
        <v>10822</v>
      </c>
      <c r="B137" s="68" t="s">
        <v>10823</v>
      </c>
      <c r="C137" s="2" t="s">
        <v>6</v>
      </c>
      <c r="D137" s="2">
        <v>58</v>
      </c>
      <c r="E137" s="6">
        <v>22662</v>
      </c>
      <c r="F137" s="7">
        <v>43924.432905092595</v>
      </c>
      <c r="G137" s="69" t="s">
        <v>71</v>
      </c>
      <c r="H137">
        <v>1304</v>
      </c>
      <c r="I137" s="1">
        <v>13.04</v>
      </c>
      <c r="J137">
        <v>1.399</v>
      </c>
      <c r="K137">
        <v>100</v>
      </c>
      <c r="L137" s="68">
        <v>516</v>
      </c>
      <c r="M137" s="8">
        <v>5.16</v>
      </c>
      <c r="N137" s="2">
        <v>0.748</v>
      </c>
      <c r="O137" s="69">
        <v>100</v>
      </c>
      <c r="P137" s="9">
        <v>2.527131782945736</v>
      </c>
      <c r="Q137" s="77" t="s">
        <v>719</v>
      </c>
      <c r="V137" s="84"/>
      <c r="W137" s="85"/>
      <c r="X137" s="86" t="s">
        <v>14084</v>
      </c>
    </row>
    <row r="138" spans="1:24" customFormat="1" x14ac:dyDescent="0.3">
      <c r="A138" s="47" t="s">
        <v>10877</v>
      </c>
      <c r="B138" s="68" t="s">
        <v>10878</v>
      </c>
      <c r="C138" s="2" t="s">
        <v>6</v>
      </c>
      <c r="D138" s="2">
        <v>57</v>
      </c>
      <c r="E138" s="6">
        <v>23035</v>
      </c>
      <c r="F138" s="7">
        <v>43931.667685185188</v>
      </c>
      <c r="G138" s="69" t="s">
        <v>4</v>
      </c>
      <c r="H138">
        <v>948</v>
      </c>
      <c r="I138" s="1">
        <v>9.5757575757575761</v>
      </c>
      <c r="J138">
        <v>1.107</v>
      </c>
      <c r="K138">
        <v>99</v>
      </c>
      <c r="L138" s="68">
        <v>232</v>
      </c>
      <c r="M138" s="8">
        <v>2.3434343434343434</v>
      </c>
      <c r="N138" s="2">
        <v>0.625</v>
      </c>
      <c r="O138" s="69">
        <v>99</v>
      </c>
      <c r="P138" s="9">
        <v>4.0862068965517242</v>
      </c>
      <c r="Q138" s="77" t="s">
        <v>719</v>
      </c>
      <c r="V138" s="84"/>
      <c r="W138" s="85">
        <v>0.67708333333333337</v>
      </c>
      <c r="X138" s="86" t="s">
        <v>14084</v>
      </c>
    </row>
    <row r="139" spans="1:24" customFormat="1" x14ac:dyDescent="0.3">
      <c r="A139" s="47" t="s">
        <v>2698</v>
      </c>
      <c r="B139" s="68" t="s">
        <v>1259</v>
      </c>
      <c r="C139" s="2" t="s">
        <v>1</v>
      </c>
      <c r="D139" s="2">
        <v>59</v>
      </c>
      <c r="E139" s="6">
        <v>22199</v>
      </c>
      <c r="F139" s="7">
        <v>43938.567164351851</v>
      </c>
      <c r="G139" s="69" t="s">
        <v>4</v>
      </c>
      <c r="H139">
        <v>2577</v>
      </c>
      <c r="I139" s="1">
        <v>26.030303030303031</v>
      </c>
      <c r="J139">
        <v>1.6439999999999999</v>
      </c>
      <c r="K139">
        <v>99</v>
      </c>
      <c r="L139" s="68">
        <v>570</v>
      </c>
      <c r="M139" s="8">
        <v>5.7575757575757578</v>
      </c>
      <c r="N139" s="2">
        <v>0.65600000000000003</v>
      </c>
      <c r="O139" s="69">
        <v>99</v>
      </c>
      <c r="P139" s="9">
        <v>4.5210526315789474</v>
      </c>
      <c r="Q139" s="77" t="s">
        <v>719</v>
      </c>
      <c r="V139" s="84"/>
      <c r="W139" s="85">
        <v>0.57986111111111105</v>
      </c>
      <c r="X139" s="86" t="s">
        <v>14084</v>
      </c>
    </row>
    <row r="140" spans="1:24" customFormat="1" x14ac:dyDescent="0.3">
      <c r="A140" s="47" t="s">
        <v>3686</v>
      </c>
      <c r="B140" s="68" t="s">
        <v>492</v>
      </c>
      <c r="C140" s="2" t="s">
        <v>6</v>
      </c>
      <c r="D140" s="2">
        <v>64</v>
      </c>
      <c r="E140" s="6">
        <v>20497</v>
      </c>
      <c r="F140" s="7">
        <v>43958.587858796294</v>
      </c>
      <c r="G140" s="69" t="s">
        <v>4</v>
      </c>
      <c r="H140">
        <v>1366</v>
      </c>
      <c r="I140" s="1">
        <v>13.797979797979798</v>
      </c>
      <c r="J140">
        <v>1.532</v>
      </c>
      <c r="K140">
        <v>99</v>
      </c>
      <c r="L140" s="68">
        <v>572</v>
      </c>
      <c r="M140" s="8">
        <v>5.7777777777777777</v>
      </c>
      <c r="N140" s="2">
        <v>0.69299999999999995</v>
      </c>
      <c r="O140" s="69">
        <v>99</v>
      </c>
      <c r="P140" s="9">
        <v>2.3881118881118879</v>
      </c>
      <c r="Q140" s="77" t="s">
        <v>719</v>
      </c>
      <c r="V140" s="84"/>
      <c r="W140" s="85"/>
      <c r="X140" s="86" t="s">
        <v>14084</v>
      </c>
    </row>
    <row r="141" spans="1:24" customFormat="1" x14ac:dyDescent="0.3">
      <c r="A141" s="47" t="s">
        <v>11583</v>
      </c>
      <c r="B141" s="68" t="s">
        <v>8</v>
      </c>
      <c r="C141" s="2" t="s">
        <v>1</v>
      </c>
      <c r="D141" s="2">
        <v>75</v>
      </c>
      <c r="E141" s="6">
        <v>16466</v>
      </c>
      <c r="F141" s="7">
        <v>43965.371736111112</v>
      </c>
      <c r="G141" s="69" t="s">
        <v>71</v>
      </c>
      <c r="H141">
        <v>1785</v>
      </c>
      <c r="I141" s="1">
        <v>18.030303030303031</v>
      </c>
      <c r="J141">
        <v>1.4319999999999999</v>
      </c>
      <c r="K141">
        <v>99</v>
      </c>
      <c r="L141" s="68">
        <v>366</v>
      </c>
      <c r="M141" s="8">
        <v>3.6969696969696968</v>
      </c>
      <c r="N141" s="2">
        <v>0.54300000000000004</v>
      </c>
      <c r="O141" s="69">
        <v>99</v>
      </c>
      <c r="P141" s="9">
        <v>4.8770491803278695</v>
      </c>
      <c r="Q141" s="77" t="s">
        <v>719</v>
      </c>
      <c r="V141" s="84"/>
      <c r="W141" s="85">
        <v>0.52083333333333337</v>
      </c>
      <c r="X141" s="86" t="s">
        <v>14084</v>
      </c>
    </row>
    <row r="142" spans="1:24" customFormat="1" x14ac:dyDescent="0.3">
      <c r="A142" s="47" t="s">
        <v>11650</v>
      </c>
      <c r="B142" s="68" t="s">
        <v>11651</v>
      </c>
      <c r="C142" s="2" t="s">
        <v>1</v>
      </c>
      <c r="D142" s="2">
        <v>48</v>
      </c>
      <c r="E142" s="6">
        <v>26184</v>
      </c>
      <c r="F142" s="7">
        <v>43973.393321759257</v>
      </c>
      <c r="G142" s="69" t="s">
        <v>71</v>
      </c>
      <c r="H142">
        <v>639</v>
      </c>
      <c r="I142" s="1">
        <v>6.4545454545454541</v>
      </c>
      <c r="J142">
        <v>0.81200000000000006</v>
      </c>
      <c r="K142">
        <v>99</v>
      </c>
      <c r="L142" s="68">
        <v>234</v>
      </c>
      <c r="M142" s="8">
        <v>2.3636363636363638</v>
      </c>
      <c r="N142" s="2">
        <v>0.48299999999999998</v>
      </c>
      <c r="O142" s="69">
        <v>99</v>
      </c>
      <c r="P142" s="9">
        <v>2.7307692307692304</v>
      </c>
      <c r="Q142" s="77" t="s">
        <v>719</v>
      </c>
      <c r="V142" s="84"/>
      <c r="W142" s="85">
        <v>0.5625</v>
      </c>
      <c r="X142" s="86" t="s">
        <v>14084</v>
      </c>
    </row>
    <row r="143" spans="1:24" customFormat="1" x14ac:dyDescent="0.3">
      <c r="A143" s="47" t="s">
        <v>4166</v>
      </c>
      <c r="B143" s="68" t="s">
        <v>4167</v>
      </c>
      <c r="C143" s="2" t="s">
        <v>1</v>
      </c>
      <c r="D143" s="2">
        <v>52</v>
      </c>
      <c r="E143" s="6">
        <v>24802</v>
      </c>
      <c r="F143" s="7">
        <v>43977.643425925926</v>
      </c>
      <c r="G143" s="69" t="s">
        <v>10062</v>
      </c>
      <c r="H143">
        <v>1564</v>
      </c>
      <c r="I143" s="1">
        <v>15.64</v>
      </c>
      <c r="J143">
        <v>1.2190000000000001</v>
      </c>
      <c r="K143">
        <v>100</v>
      </c>
      <c r="L143" s="68">
        <v>310</v>
      </c>
      <c r="M143" s="8">
        <v>3.1</v>
      </c>
      <c r="N143" s="2">
        <v>0.71799999999999997</v>
      </c>
      <c r="O143" s="69">
        <v>100</v>
      </c>
      <c r="P143" s="9">
        <v>5.0451612903225804</v>
      </c>
      <c r="Q143" s="77" t="s">
        <v>719</v>
      </c>
      <c r="V143" s="84"/>
      <c r="W143" s="85"/>
      <c r="X143" s="86" t="s">
        <v>14084</v>
      </c>
    </row>
    <row r="144" spans="1:24" customFormat="1" x14ac:dyDescent="0.3">
      <c r="A144" s="47" t="s">
        <v>11674</v>
      </c>
      <c r="B144" s="68" t="s">
        <v>11675</v>
      </c>
      <c r="C144" s="2" t="s">
        <v>1</v>
      </c>
      <c r="D144" s="2">
        <v>49</v>
      </c>
      <c r="E144" s="6">
        <v>25944</v>
      </c>
      <c r="F144" s="7">
        <v>43977.668634259258</v>
      </c>
      <c r="G144" s="69" t="s">
        <v>10062</v>
      </c>
      <c r="H144">
        <v>876</v>
      </c>
      <c r="I144" s="1">
        <v>8.8484848484848477</v>
      </c>
      <c r="J144">
        <v>1.0629999999999999</v>
      </c>
      <c r="K144">
        <v>99</v>
      </c>
      <c r="L144" s="68">
        <v>343</v>
      </c>
      <c r="M144" s="8">
        <v>3.4646464646464645</v>
      </c>
      <c r="N144" s="2">
        <v>0.59399999999999997</v>
      </c>
      <c r="O144" s="69">
        <v>99</v>
      </c>
      <c r="P144" s="9">
        <v>2.5539358600583091</v>
      </c>
      <c r="Q144" s="77" t="s">
        <v>719</v>
      </c>
      <c r="V144" s="84"/>
      <c r="W144" s="85"/>
      <c r="X144" s="86" t="s">
        <v>14084</v>
      </c>
    </row>
    <row r="145" spans="1:35" customFormat="1" x14ac:dyDescent="0.3">
      <c r="A145" s="47" t="s">
        <v>3414</v>
      </c>
      <c r="B145" s="68" t="s">
        <v>1905</v>
      </c>
      <c r="C145" s="2" t="s">
        <v>6</v>
      </c>
      <c r="D145" s="2">
        <v>69</v>
      </c>
      <c r="E145" s="6">
        <v>18561</v>
      </c>
      <c r="F145" s="7">
        <v>43980.624155092592</v>
      </c>
      <c r="G145" s="69" t="s">
        <v>4</v>
      </c>
      <c r="H145">
        <v>1146</v>
      </c>
      <c r="I145" s="1">
        <v>11.575757575757576</v>
      </c>
      <c r="J145">
        <v>0.98</v>
      </c>
      <c r="K145">
        <v>99</v>
      </c>
      <c r="L145" s="68">
        <v>513</v>
      </c>
      <c r="M145" s="8">
        <v>5.1818181818181817</v>
      </c>
      <c r="N145" s="2">
        <v>0.71899999999999997</v>
      </c>
      <c r="O145" s="69">
        <v>99</v>
      </c>
      <c r="P145" s="9">
        <v>2.2339181286549707</v>
      </c>
      <c r="Q145" s="77" t="s">
        <v>719</v>
      </c>
      <c r="V145" s="84"/>
      <c r="W145" s="85"/>
      <c r="X145" s="86" t="s">
        <v>14084</v>
      </c>
    </row>
    <row r="146" spans="1:35" customFormat="1" x14ac:dyDescent="0.3">
      <c r="A146" s="47" t="s">
        <v>12424</v>
      </c>
      <c r="B146" s="68" t="s">
        <v>12425</v>
      </c>
      <c r="C146" s="2" t="s">
        <v>1</v>
      </c>
      <c r="D146" s="2">
        <v>24</v>
      </c>
      <c r="E146" s="6">
        <v>34943</v>
      </c>
      <c r="F146" s="7">
        <v>43985.633726851855</v>
      </c>
      <c r="G146" s="69" t="s">
        <v>4</v>
      </c>
      <c r="H146">
        <v>686</v>
      </c>
      <c r="I146" s="92">
        <v>6.9292929292929291</v>
      </c>
      <c r="J146" s="92">
        <v>0.84799999999999998</v>
      </c>
      <c r="K146">
        <v>99</v>
      </c>
      <c r="L146" s="68">
        <v>248</v>
      </c>
      <c r="M146" s="93">
        <v>2.5050505050505052</v>
      </c>
      <c r="N146" s="93">
        <v>0.52200000000000002</v>
      </c>
      <c r="O146" s="69">
        <v>99</v>
      </c>
      <c r="P146" s="9">
        <v>2.7661290322580641</v>
      </c>
      <c r="Q146" s="77" t="s">
        <v>719</v>
      </c>
      <c r="V146" s="84"/>
      <c r="W146" s="85">
        <v>0.64583333333333337</v>
      </c>
      <c r="X146" s="86" t="s">
        <v>14084</v>
      </c>
    </row>
    <row r="147" spans="1:35" customFormat="1" x14ac:dyDescent="0.3">
      <c r="A147" s="47" t="s">
        <v>13425</v>
      </c>
      <c r="B147" s="68" t="s">
        <v>13426</v>
      </c>
      <c r="C147" s="2" t="s">
        <v>6</v>
      </c>
      <c r="D147" s="2">
        <v>62</v>
      </c>
      <c r="E147" s="6">
        <v>21257</v>
      </c>
      <c r="F147" s="7">
        <v>44015.64166666667</v>
      </c>
      <c r="G147" s="69" t="s">
        <v>10062</v>
      </c>
      <c r="H147">
        <v>1382</v>
      </c>
      <c r="I147" s="92">
        <v>13.95959595959596</v>
      </c>
      <c r="J147" s="92">
        <v>1.1060000000000001</v>
      </c>
      <c r="K147">
        <v>99</v>
      </c>
      <c r="L147" s="68">
        <v>298</v>
      </c>
      <c r="M147" s="93">
        <v>3.0101010101010099</v>
      </c>
      <c r="N147" s="93">
        <v>0.63100000000000001</v>
      </c>
      <c r="O147" s="69">
        <v>99</v>
      </c>
      <c r="P147" s="9">
        <v>4.6375838926174504</v>
      </c>
      <c r="Q147" s="77" t="s">
        <v>719</v>
      </c>
      <c r="V147" s="84"/>
      <c r="W147" s="85"/>
      <c r="X147" s="86" t="s">
        <v>14084</v>
      </c>
    </row>
    <row r="148" spans="1:35" customFormat="1" x14ac:dyDescent="0.3">
      <c r="A148" s="47" t="s">
        <v>3646</v>
      </c>
      <c r="B148" s="68" t="s">
        <v>385</v>
      </c>
      <c r="C148" s="2" t="s">
        <v>6</v>
      </c>
      <c r="D148" s="2">
        <v>85</v>
      </c>
      <c r="E148" s="6">
        <v>12841</v>
      </c>
      <c r="F148" s="7">
        <v>44035.547418981485</v>
      </c>
      <c r="G148" s="69" t="s">
        <v>4</v>
      </c>
      <c r="H148">
        <v>1796</v>
      </c>
      <c r="I148" s="92">
        <v>18.141414141414142</v>
      </c>
      <c r="J148" s="92">
        <v>1.06</v>
      </c>
      <c r="K148">
        <v>99</v>
      </c>
      <c r="L148" s="68">
        <v>756</v>
      </c>
      <c r="M148" s="93">
        <v>7.6363636363636367</v>
      </c>
      <c r="N148" s="93">
        <v>0.89700000000000002</v>
      </c>
      <c r="O148" s="69">
        <v>99</v>
      </c>
      <c r="P148" s="9">
        <v>2.3756613756613758</v>
      </c>
      <c r="Q148" s="77" t="s">
        <v>719</v>
      </c>
      <c r="V148" s="84"/>
      <c r="W148" s="85"/>
      <c r="X148" s="86" t="s">
        <v>14084</v>
      </c>
    </row>
    <row r="149" spans="1:35" customFormat="1" x14ac:dyDescent="0.3">
      <c r="A149" s="47" t="s">
        <v>6217</v>
      </c>
      <c r="B149" s="68" t="s">
        <v>5264</v>
      </c>
      <c r="C149" s="2" t="s">
        <v>1</v>
      </c>
      <c r="D149" s="2">
        <v>60</v>
      </c>
      <c r="E149" s="6">
        <v>21662</v>
      </c>
      <c r="F149" s="7">
        <v>43777.516319444447</v>
      </c>
      <c r="G149" s="69" t="s">
        <v>4</v>
      </c>
      <c r="H149">
        <v>3254</v>
      </c>
      <c r="I149" s="8">
        <v>28.295652173913044</v>
      </c>
      <c r="J149" s="1">
        <v>5.4710000000000001</v>
      </c>
      <c r="K149">
        <v>115</v>
      </c>
      <c r="L149" s="68">
        <v>642</v>
      </c>
      <c r="M149" s="8">
        <v>5.5826086956521737</v>
      </c>
      <c r="N149" s="8">
        <v>2.16</v>
      </c>
      <c r="O149" s="69">
        <v>115</v>
      </c>
      <c r="P149" s="48">
        <v>5.0685358255451716</v>
      </c>
      <c r="Q149" s="77" t="s">
        <v>718</v>
      </c>
      <c r="V149" s="68"/>
      <c r="W149" s="69"/>
      <c r="X149" s="86" t="s">
        <v>14084</v>
      </c>
      <c r="AC149" s="43"/>
      <c r="AD149" s="43"/>
      <c r="AE149" s="43"/>
      <c r="AF149" s="43"/>
      <c r="AG149" s="43"/>
      <c r="AH149" s="43"/>
      <c r="AI149" s="43"/>
    </row>
    <row r="150" spans="1:35" customFormat="1" x14ac:dyDescent="0.3">
      <c r="A150" s="47" t="s">
        <v>6239</v>
      </c>
      <c r="B150" s="68" t="s">
        <v>6240</v>
      </c>
      <c r="C150" s="2" t="s">
        <v>1</v>
      </c>
      <c r="D150" s="2">
        <v>57</v>
      </c>
      <c r="E150" s="6">
        <v>22654</v>
      </c>
      <c r="F150" s="7">
        <v>43780.609386574077</v>
      </c>
      <c r="G150" s="69" t="s">
        <v>4</v>
      </c>
      <c r="H150">
        <v>2314</v>
      </c>
      <c r="I150" s="8">
        <v>21.425925925925927</v>
      </c>
      <c r="J150" s="1">
        <v>5.0810000000000004</v>
      </c>
      <c r="K150">
        <v>108</v>
      </c>
      <c r="L150" s="68">
        <v>460</v>
      </c>
      <c r="M150" s="8">
        <v>4.2592592592592595</v>
      </c>
      <c r="N150" s="8">
        <v>1.7310000000000001</v>
      </c>
      <c r="O150" s="69">
        <v>108</v>
      </c>
      <c r="P150" s="48">
        <v>5.0304347826086957</v>
      </c>
      <c r="Q150" s="77" t="s">
        <v>718</v>
      </c>
      <c r="V150" s="68"/>
      <c r="W150" s="69"/>
      <c r="X150" s="86" t="s">
        <v>14084</v>
      </c>
      <c r="AC150" s="43"/>
      <c r="AD150" s="43"/>
      <c r="AE150" s="43"/>
      <c r="AF150" s="43"/>
      <c r="AG150" s="43"/>
      <c r="AH150" s="43"/>
      <c r="AI150" s="43"/>
    </row>
    <row r="151" spans="1:35" customFormat="1" x14ac:dyDescent="0.3">
      <c r="A151" s="47" t="s">
        <v>6241</v>
      </c>
      <c r="B151" s="68" t="s">
        <v>6242</v>
      </c>
      <c r="C151" s="2" t="s">
        <v>1</v>
      </c>
      <c r="D151" s="2">
        <v>64</v>
      </c>
      <c r="E151" s="6">
        <v>20371</v>
      </c>
      <c r="F151" s="7">
        <v>43780.632696759261</v>
      </c>
      <c r="G151" s="69" t="s">
        <v>4</v>
      </c>
      <c r="H151">
        <v>2610</v>
      </c>
      <c r="I151" s="8">
        <v>24.857142857142858</v>
      </c>
      <c r="J151" s="1">
        <v>5.883</v>
      </c>
      <c r="K151">
        <v>105</v>
      </c>
      <c r="L151" s="68">
        <v>404</v>
      </c>
      <c r="M151" s="8">
        <v>3.8476190476190477</v>
      </c>
      <c r="N151" s="8">
        <v>2.004</v>
      </c>
      <c r="O151" s="69">
        <v>105</v>
      </c>
      <c r="P151" s="48">
        <v>6.4603960396039604</v>
      </c>
      <c r="Q151" s="77" t="s">
        <v>718</v>
      </c>
      <c r="V151" s="68"/>
      <c r="W151" s="69"/>
      <c r="X151" s="86" t="s">
        <v>14084</v>
      </c>
      <c r="AC151" s="43"/>
      <c r="AD151" s="43"/>
      <c r="AE151" s="43"/>
      <c r="AF151" s="43"/>
      <c r="AG151" s="43"/>
      <c r="AH151" s="43"/>
      <c r="AI151" s="43"/>
    </row>
    <row r="152" spans="1:35" customFormat="1" x14ac:dyDescent="0.3">
      <c r="A152" s="47" t="s">
        <v>6243</v>
      </c>
      <c r="B152" s="68" t="s">
        <v>6244</v>
      </c>
      <c r="C152" s="2" t="s">
        <v>1</v>
      </c>
      <c r="D152" s="2">
        <v>55</v>
      </c>
      <c r="E152" s="6">
        <v>23661</v>
      </c>
      <c r="F152" s="7">
        <v>43780.641574074078</v>
      </c>
      <c r="G152" s="69" t="s">
        <v>4</v>
      </c>
      <c r="H152">
        <v>2384</v>
      </c>
      <c r="I152" s="8">
        <v>22.074074074074073</v>
      </c>
      <c r="J152" s="1">
        <v>4.827</v>
      </c>
      <c r="K152">
        <v>108</v>
      </c>
      <c r="L152" s="68">
        <v>506</v>
      </c>
      <c r="M152" s="8">
        <v>4.6851851851851851</v>
      </c>
      <c r="N152" s="8">
        <v>2.593</v>
      </c>
      <c r="O152" s="69">
        <v>108</v>
      </c>
      <c r="P152" s="48">
        <v>4.7114624505928848</v>
      </c>
      <c r="Q152" s="77" t="s">
        <v>718</v>
      </c>
      <c r="V152" s="68"/>
      <c r="W152" s="69"/>
      <c r="X152" s="86" t="s">
        <v>14084</v>
      </c>
      <c r="AC152" s="43"/>
      <c r="AD152" s="43"/>
      <c r="AE152" s="43"/>
      <c r="AF152" s="43"/>
      <c r="AG152" s="43"/>
      <c r="AH152" s="43"/>
      <c r="AI152" s="43"/>
    </row>
    <row r="153" spans="1:35" customFormat="1" x14ac:dyDescent="0.3">
      <c r="A153" s="47" t="s">
        <v>6245</v>
      </c>
      <c r="B153" s="68" t="s">
        <v>6246</v>
      </c>
      <c r="C153" s="2" t="s">
        <v>1</v>
      </c>
      <c r="D153" s="2">
        <v>48</v>
      </c>
      <c r="E153" s="6">
        <v>25897</v>
      </c>
      <c r="F153" s="7">
        <v>43780.656585648147</v>
      </c>
      <c r="G153" s="69" t="s">
        <v>4</v>
      </c>
      <c r="H153">
        <v>1888</v>
      </c>
      <c r="I153" s="8">
        <v>16.561403508771932</v>
      </c>
      <c r="J153" s="1">
        <v>3.931</v>
      </c>
      <c r="K153">
        <v>114</v>
      </c>
      <c r="L153" s="68">
        <v>493</v>
      </c>
      <c r="M153" s="8">
        <v>4.3245614035087723</v>
      </c>
      <c r="N153" s="8">
        <v>2.3740000000000001</v>
      </c>
      <c r="O153" s="69">
        <v>114</v>
      </c>
      <c r="P153" s="48">
        <v>3.8296146044624746</v>
      </c>
      <c r="Q153" s="77" t="s">
        <v>718</v>
      </c>
      <c r="V153" s="68"/>
      <c r="W153" s="69"/>
      <c r="X153" s="86" t="s">
        <v>14084</v>
      </c>
      <c r="AC153" s="43"/>
      <c r="AD153" s="43"/>
      <c r="AE153" s="43"/>
      <c r="AF153" s="43"/>
      <c r="AG153" s="43"/>
      <c r="AH153" s="43"/>
      <c r="AI153" s="43"/>
    </row>
    <row r="154" spans="1:35" customFormat="1" x14ac:dyDescent="0.3">
      <c r="A154" s="47" t="s">
        <v>6348</v>
      </c>
      <c r="B154" s="68" t="s">
        <v>6349</v>
      </c>
      <c r="C154" s="2" t="s">
        <v>1</v>
      </c>
      <c r="D154" s="2">
        <v>64</v>
      </c>
      <c r="E154" s="6">
        <v>20059</v>
      </c>
      <c r="F154" s="7">
        <v>43788.515798611108</v>
      </c>
      <c r="G154" s="69" t="s">
        <v>4</v>
      </c>
      <c r="H154">
        <v>2399</v>
      </c>
      <c r="I154" s="8">
        <v>20.860869565217392</v>
      </c>
      <c r="J154" s="1">
        <v>5.1310000000000002</v>
      </c>
      <c r="K154">
        <v>115</v>
      </c>
      <c r="L154" s="68">
        <v>599</v>
      </c>
      <c r="M154" s="8">
        <v>5.2086956521739127</v>
      </c>
      <c r="N154" s="8">
        <v>2.2650000000000001</v>
      </c>
      <c r="O154" s="69">
        <v>115</v>
      </c>
      <c r="P154" s="48">
        <v>4.0050083472454094</v>
      </c>
      <c r="Q154" s="77" t="s">
        <v>718</v>
      </c>
      <c r="V154" s="68"/>
      <c r="W154" s="69"/>
      <c r="X154" s="86" t="s">
        <v>14084</v>
      </c>
      <c r="AC154" s="43"/>
      <c r="AD154" s="43"/>
      <c r="AE154" s="43"/>
      <c r="AF154" s="43"/>
      <c r="AG154" s="43"/>
      <c r="AH154" s="43"/>
      <c r="AI154" s="43"/>
    </row>
    <row r="155" spans="1:35" customFormat="1" x14ac:dyDescent="0.3">
      <c r="A155" s="47" t="s">
        <v>6383</v>
      </c>
      <c r="B155" s="68" t="s">
        <v>6384</v>
      </c>
      <c r="C155" s="2" t="s">
        <v>6</v>
      </c>
      <c r="D155" s="2">
        <v>53</v>
      </c>
      <c r="E155" s="6">
        <v>24315</v>
      </c>
      <c r="F155" s="7">
        <v>43789.639849537038</v>
      </c>
      <c r="G155" s="69" t="s">
        <v>4</v>
      </c>
      <c r="H155">
        <v>1842</v>
      </c>
      <c r="I155" s="8">
        <v>18.420000000000002</v>
      </c>
      <c r="J155" s="1">
        <v>4.8769999999999998</v>
      </c>
      <c r="K155">
        <v>100</v>
      </c>
      <c r="L155" s="68">
        <v>1371</v>
      </c>
      <c r="M155" s="8">
        <v>13.71</v>
      </c>
      <c r="N155" s="8">
        <v>4.0460000000000003</v>
      </c>
      <c r="O155" s="69">
        <v>100</v>
      </c>
      <c r="P155" s="48">
        <v>1.3435448577680527</v>
      </c>
      <c r="Q155" s="77" t="s">
        <v>718</v>
      </c>
      <c r="V155" s="68"/>
      <c r="W155" s="69"/>
      <c r="X155" s="86" t="s">
        <v>14084</v>
      </c>
      <c r="AC155" s="43"/>
      <c r="AD155" s="43"/>
      <c r="AE155" s="43"/>
      <c r="AF155" s="43"/>
      <c r="AG155" s="43"/>
      <c r="AH155" s="43"/>
      <c r="AI155" s="43"/>
    </row>
    <row r="156" spans="1:35" customFormat="1" x14ac:dyDescent="0.3">
      <c r="A156" s="47" t="s">
        <v>6406</v>
      </c>
      <c r="B156" s="68" t="s">
        <v>6037</v>
      </c>
      <c r="C156" s="2" t="s">
        <v>1</v>
      </c>
      <c r="D156" s="2">
        <v>48</v>
      </c>
      <c r="E156" s="6">
        <v>25920</v>
      </c>
      <c r="F156" s="7">
        <v>43791.514305555553</v>
      </c>
      <c r="G156" s="69" t="s">
        <v>4</v>
      </c>
      <c r="H156">
        <v>1954</v>
      </c>
      <c r="I156" s="8">
        <v>19.54</v>
      </c>
      <c r="J156" s="1">
        <v>4.556</v>
      </c>
      <c r="K156">
        <v>100</v>
      </c>
      <c r="L156" s="68">
        <v>390</v>
      </c>
      <c r="M156" s="8">
        <v>3.9</v>
      </c>
      <c r="N156" s="8">
        <v>2.0230000000000001</v>
      </c>
      <c r="O156" s="69">
        <v>100</v>
      </c>
      <c r="P156" s="48">
        <v>5.0102564102564102</v>
      </c>
      <c r="Q156" s="77" t="s">
        <v>718</v>
      </c>
      <c r="V156" s="68"/>
      <c r="W156" s="69"/>
      <c r="X156" s="86" t="s">
        <v>14084</v>
      </c>
      <c r="AC156" s="43"/>
      <c r="AD156" s="43"/>
      <c r="AE156" s="43"/>
      <c r="AF156" s="43"/>
      <c r="AG156" s="43"/>
      <c r="AH156" s="43"/>
      <c r="AI156" s="43"/>
    </row>
    <row r="157" spans="1:35" customFormat="1" x14ac:dyDescent="0.3">
      <c r="A157" s="47" t="s">
        <v>6463</v>
      </c>
      <c r="B157" s="68" t="s">
        <v>6464</v>
      </c>
      <c r="C157" s="2" t="s">
        <v>1</v>
      </c>
      <c r="D157" s="2">
        <v>34</v>
      </c>
      <c r="E157" s="6">
        <v>31213</v>
      </c>
      <c r="F157" s="7">
        <v>43795.624108796299</v>
      </c>
      <c r="G157" s="69" t="s">
        <v>4</v>
      </c>
      <c r="H157">
        <v>1325</v>
      </c>
      <c r="I157" s="8">
        <v>12.045454545454545</v>
      </c>
      <c r="J157" s="1">
        <v>3.827</v>
      </c>
      <c r="K157">
        <v>110</v>
      </c>
      <c r="L157" s="68">
        <v>425</v>
      </c>
      <c r="M157" s="8">
        <v>3.8636363636363638</v>
      </c>
      <c r="N157" s="8">
        <v>1.7529999999999999</v>
      </c>
      <c r="O157" s="69">
        <v>110</v>
      </c>
      <c r="P157" s="48">
        <v>3.117647058823529</v>
      </c>
      <c r="Q157" s="77" t="s">
        <v>718</v>
      </c>
      <c r="V157" s="68"/>
      <c r="W157" s="69"/>
      <c r="X157" s="86" t="s">
        <v>14084</v>
      </c>
      <c r="AC157" s="43"/>
      <c r="AD157" s="43"/>
      <c r="AE157" s="43"/>
      <c r="AF157" s="43"/>
      <c r="AG157" s="43"/>
      <c r="AH157" s="43"/>
      <c r="AI157" s="43"/>
    </row>
    <row r="158" spans="1:35" customFormat="1" x14ac:dyDescent="0.3">
      <c r="A158" s="47" t="s">
        <v>7363</v>
      </c>
      <c r="B158" s="68" t="s">
        <v>7364</v>
      </c>
      <c r="C158" s="2" t="s">
        <v>1</v>
      </c>
      <c r="D158" s="2">
        <v>65</v>
      </c>
      <c r="E158" s="6">
        <v>20014</v>
      </c>
      <c r="F158" s="7">
        <v>43803.541168981479</v>
      </c>
      <c r="G158" s="69" t="s">
        <v>4</v>
      </c>
      <c r="H158">
        <v>3031</v>
      </c>
      <c r="I158" s="8">
        <v>27.554545454545455</v>
      </c>
      <c r="J158" s="88">
        <v>5.4649999999999999</v>
      </c>
      <c r="K158">
        <v>110</v>
      </c>
      <c r="L158" s="68">
        <v>683</v>
      </c>
      <c r="M158" s="8">
        <v>6.209090909090909</v>
      </c>
      <c r="N158" s="90">
        <v>2.2549999999999999</v>
      </c>
      <c r="O158" s="69">
        <v>110</v>
      </c>
      <c r="P158" s="48">
        <v>4.4377745241581259</v>
      </c>
      <c r="Q158" s="77" t="s">
        <v>718</v>
      </c>
      <c r="V158" s="68"/>
      <c r="W158" s="69"/>
      <c r="X158" s="86" t="s">
        <v>14084</v>
      </c>
      <c r="AC158" s="43"/>
      <c r="AD158" s="43"/>
      <c r="AE158" s="43"/>
      <c r="AF158" s="43"/>
      <c r="AG158" s="43"/>
      <c r="AH158" s="43"/>
      <c r="AI158" s="43"/>
    </row>
    <row r="159" spans="1:35" customFormat="1" x14ac:dyDescent="0.3">
      <c r="A159" s="47" t="s">
        <v>7557</v>
      </c>
      <c r="B159" s="68" t="s">
        <v>7558</v>
      </c>
      <c r="C159" s="2" t="s">
        <v>1</v>
      </c>
      <c r="D159" s="2">
        <v>60</v>
      </c>
      <c r="E159" s="6">
        <v>21777</v>
      </c>
      <c r="F159" s="7">
        <v>43818.522673611114</v>
      </c>
      <c r="G159" s="69" t="s">
        <v>4</v>
      </c>
      <c r="H159">
        <v>3506</v>
      </c>
      <c r="I159" s="8">
        <v>35.414141414141412</v>
      </c>
      <c r="J159" s="88">
        <v>5.5510000000000002</v>
      </c>
      <c r="K159">
        <v>99</v>
      </c>
      <c r="L159" s="68">
        <v>699</v>
      </c>
      <c r="M159" s="8">
        <v>7.0606060606060606</v>
      </c>
      <c r="N159" s="90">
        <v>3.0430000000000001</v>
      </c>
      <c r="O159" s="69">
        <v>99</v>
      </c>
      <c r="P159" s="48">
        <v>5.0157367668097281</v>
      </c>
      <c r="Q159" s="77" t="s">
        <v>718</v>
      </c>
      <c r="V159" s="68"/>
      <c r="W159" s="69"/>
      <c r="X159" s="86" t="s">
        <v>14084</v>
      </c>
      <c r="AC159" s="43"/>
      <c r="AD159" s="43"/>
      <c r="AE159" s="43"/>
      <c r="AF159" s="43"/>
      <c r="AG159" s="43"/>
      <c r="AH159" s="43"/>
      <c r="AI159" s="43"/>
    </row>
    <row r="160" spans="1:35" customFormat="1" x14ac:dyDescent="0.3">
      <c r="A160" s="47" t="s">
        <v>8763</v>
      </c>
      <c r="B160" s="68" t="s">
        <v>8764</v>
      </c>
      <c r="C160" s="2" t="s">
        <v>1</v>
      </c>
      <c r="D160" s="2">
        <v>61</v>
      </c>
      <c r="E160" s="6">
        <v>21319</v>
      </c>
      <c r="F160" s="7">
        <v>43861.521805555552</v>
      </c>
      <c r="G160" s="69" t="s">
        <v>4</v>
      </c>
      <c r="H160">
        <v>2442</v>
      </c>
      <c r="I160" s="8">
        <v>24.42</v>
      </c>
      <c r="J160" s="92">
        <v>4.9710000000000001</v>
      </c>
      <c r="K160">
        <v>100</v>
      </c>
      <c r="L160" s="68">
        <v>700</v>
      </c>
      <c r="M160" s="8">
        <v>7</v>
      </c>
      <c r="N160" s="93">
        <v>2.8069999999999999</v>
      </c>
      <c r="O160" s="69">
        <v>100</v>
      </c>
      <c r="P160" s="48">
        <v>3.4885714285714289</v>
      </c>
      <c r="Q160" s="77" t="s">
        <v>718</v>
      </c>
      <c r="V160" s="68"/>
      <c r="W160" s="69"/>
      <c r="X160" s="86" t="s">
        <v>14084</v>
      </c>
      <c r="AC160" s="43"/>
      <c r="AD160" s="43"/>
      <c r="AE160" s="43"/>
      <c r="AF160" s="43"/>
      <c r="AG160" s="43"/>
      <c r="AH160" s="43"/>
      <c r="AI160" s="43"/>
    </row>
    <row r="161" spans="1:35" customFormat="1" x14ac:dyDescent="0.3">
      <c r="A161" s="47" t="s">
        <v>9428</v>
      </c>
      <c r="B161" s="68" t="s">
        <v>72</v>
      </c>
      <c r="C161" s="2" t="s">
        <v>1</v>
      </c>
      <c r="D161" s="2">
        <v>47</v>
      </c>
      <c r="E161" s="6">
        <v>26554</v>
      </c>
      <c r="F161" s="7">
        <v>43865.521087962959</v>
      </c>
      <c r="G161" s="69" t="s">
        <v>4</v>
      </c>
      <c r="H161">
        <v>1863</v>
      </c>
      <c r="I161" s="8">
        <v>18.818181818181817</v>
      </c>
      <c r="J161" s="1">
        <v>3.7069999999999999</v>
      </c>
      <c r="K161">
        <v>99</v>
      </c>
      <c r="L161" s="68">
        <v>431</v>
      </c>
      <c r="M161" s="8">
        <v>4.3535353535353538</v>
      </c>
      <c r="N161" s="8">
        <v>2.274</v>
      </c>
      <c r="O161" s="69">
        <v>99</v>
      </c>
      <c r="P161" s="48">
        <v>4.3225058004640369</v>
      </c>
      <c r="Q161" s="77" t="s">
        <v>718</v>
      </c>
      <c r="V161" s="68"/>
      <c r="W161" s="69"/>
      <c r="X161" s="86" t="s">
        <v>14084</v>
      </c>
      <c r="AC161" s="43"/>
      <c r="AD161" s="43"/>
      <c r="AE161" s="43"/>
      <c r="AF161" s="43"/>
      <c r="AG161" s="43"/>
      <c r="AH161" s="43"/>
      <c r="AI161" s="43"/>
    </row>
    <row r="162" spans="1:35" customFormat="1" x14ac:dyDescent="0.3">
      <c r="A162" s="47" t="s">
        <v>9516</v>
      </c>
      <c r="B162" s="68" t="s">
        <v>9517</v>
      </c>
      <c r="C162" s="2" t="s">
        <v>1</v>
      </c>
      <c r="D162" s="2">
        <v>55</v>
      </c>
      <c r="E162" s="6">
        <v>23639</v>
      </c>
      <c r="F162" s="7">
        <v>43874.529374999998</v>
      </c>
      <c r="G162" s="69" t="s">
        <v>4</v>
      </c>
      <c r="H162">
        <v>2301</v>
      </c>
      <c r="I162" s="8">
        <v>23.242424242424242</v>
      </c>
      <c r="J162" s="1">
        <v>4.5309999999999997</v>
      </c>
      <c r="K162">
        <v>99</v>
      </c>
      <c r="L162" s="68">
        <v>530</v>
      </c>
      <c r="M162" s="8">
        <v>5.3535353535353538</v>
      </c>
      <c r="N162" s="8">
        <v>2.4</v>
      </c>
      <c r="O162" s="69">
        <v>99</v>
      </c>
      <c r="P162" s="48">
        <v>4.3415094339622637</v>
      </c>
      <c r="Q162" s="77" t="s">
        <v>718</v>
      </c>
      <c r="V162" s="68"/>
      <c r="W162" s="69"/>
      <c r="X162" s="86" t="s">
        <v>14084</v>
      </c>
      <c r="AC162" s="43"/>
      <c r="AD162" s="43"/>
      <c r="AE162" s="43"/>
      <c r="AF162" s="43"/>
      <c r="AG162" s="43"/>
      <c r="AH162" s="43"/>
      <c r="AI162" s="43"/>
    </row>
    <row r="163" spans="1:35" customFormat="1" x14ac:dyDescent="0.3">
      <c r="A163" s="47" t="s">
        <v>10245</v>
      </c>
      <c r="B163" s="68" t="s">
        <v>519</v>
      </c>
      <c r="C163" s="2" t="s">
        <v>1</v>
      </c>
      <c r="D163" s="2">
        <v>54</v>
      </c>
      <c r="E163" s="6">
        <v>23900</v>
      </c>
      <c r="F163" s="7">
        <v>43894.516412037039</v>
      </c>
      <c r="G163" s="69" t="s">
        <v>4</v>
      </c>
      <c r="H163">
        <v>2141</v>
      </c>
      <c r="I163" s="8">
        <v>21.626262626262626</v>
      </c>
      <c r="J163" s="92">
        <v>5.0380000000000003</v>
      </c>
      <c r="K163">
        <v>99</v>
      </c>
      <c r="L163" s="68">
        <v>593</v>
      </c>
      <c r="M163" s="8">
        <v>5.9898989898989896</v>
      </c>
      <c r="N163" s="93">
        <v>2.3410000000000002</v>
      </c>
      <c r="O163" s="69">
        <v>99</v>
      </c>
      <c r="P163" s="48">
        <v>3.6104553119730189</v>
      </c>
      <c r="Q163" s="77" t="s">
        <v>718</v>
      </c>
      <c r="V163" s="84"/>
      <c r="W163" s="85"/>
      <c r="X163" s="86" t="s">
        <v>14084</v>
      </c>
      <c r="AC163" s="43"/>
      <c r="AD163" s="43"/>
      <c r="AE163" s="43"/>
      <c r="AF163" s="43"/>
      <c r="AG163" s="43"/>
      <c r="AH163" s="43"/>
      <c r="AI163" s="43"/>
    </row>
    <row r="164" spans="1:35" customFormat="1" x14ac:dyDescent="0.3">
      <c r="A164" s="47" t="s">
        <v>10269</v>
      </c>
      <c r="B164" s="68" t="s">
        <v>7820</v>
      </c>
      <c r="C164" s="2" t="s">
        <v>1</v>
      </c>
      <c r="D164" s="2">
        <v>54</v>
      </c>
      <c r="E164" s="6">
        <v>23845</v>
      </c>
      <c r="F164" s="7">
        <v>43896.580243055556</v>
      </c>
      <c r="G164" s="69" t="s">
        <v>4</v>
      </c>
      <c r="H164">
        <v>2698</v>
      </c>
      <c r="I164" s="8">
        <v>26.98</v>
      </c>
      <c r="J164" s="92">
        <v>5.4850000000000003</v>
      </c>
      <c r="K164">
        <v>100</v>
      </c>
      <c r="L164" s="68">
        <v>650</v>
      </c>
      <c r="M164" s="8">
        <v>6.5</v>
      </c>
      <c r="N164" s="93">
        <v>2.1579999999999999</v>
      </c>
      <c r="O164" s="69">
        <v>100</v>
      </c>
      <c r="P164" s="48">
        <v>4.1507692307692308</v>
      </c>
      <c r="Q164" s="77" t="s">
        <v>718</v>
      </c>
      <c r="V164" s="84"/>
      <c r="W164" s="85"/>
      <c r="X164" s="86" t="s">
        <v>14084</v>
      </c>
      <c r="AC164" s="43"/>
      <c r="AD164" s="43"/>
      <c r="AE164" s="43"/>
      <c r="AF164" s="43"/>
      <c r="AG164" s="43"/>
      <c r="AH164" s="43"/>
      <c r="AI164" s="43"/>
    </row>
    <row r="165" spans="1:35" customFormat="1" x14ac:dyDescent="0.3">
      <c r="A165" s="47" t="s">
        <v>10375</v>
      </c>
      <c r="B165" s="68" t="s">
        <v>5053</v>
      </c>
      <c r="C165" s="2" t="s">
        <v>1</v>
      </c>
      <c r="D165" s="2">
        <v>45</v>
      </c>
      <c r="E165" s="6">
        <v>27234</v>
      </c>
      <c r="F165" s="7">
        <v>43910.549768518518</v>
      </c>
      <c r="G165" s="69" t="s">
        <v>4</v>
      </c>
      <c r="H165">
        <v>2164</v>
      </c>
      <c r="I165" s="8">
        <v>21.858585858585858</v>
      </c>
      <c r="J165" s="92">
        <v>6.1210000000000004</v>
      </c>
      <c r="K165">
        <v>99</v>
      </c>
      <c r="L165" s="68">
        <v>567</v>
      </c>
      <c r="M165" s="8">
        <v>5.7272727272727275</v>
      </c>
      <c r="N165" s="93">
        <v>2.44</v>
      </c>
      <c r="O165" s="69">
        <v>99</v>
      </c>
      <c r="P165" s="48">
        <v>3.8165784832451495</v>
      </c>
      <c r="Q165" s="77" t="s">
        <v>718</v>
      </c>
      <c r="V165" s="84"/>
      <c r="W165" s="85"/>
      <c r="X165" s="86" t="s">
        <v>14084</v>
      </c>
      <c r="AC165" s="43"/>
      <c r="AD165" s="43"/>
      <c r="AE165" s="43"/>
      <c r="AF165" s="43"/>
      <c r="AG165" s="43"/>
      <c r="AH165" s="43"/>
      <c r="AI165" s="43"/>
    </row>
    <row r="166" spans="1:35" customFormat="1" x14ac:dyDescent="0.3">
      <c r="A166" s="47" t="s">
        <v>10379</v>
      </c>
      <c r="B166" s="68" t="s">
        <v>10380</v>
      </c>
      <c r="C166" s="2" t="s">
        <v>6</v>
      </c>
      <c r="D166" s="2">
        <v>46</v>
      </c>
      <c r="E166" s="6">
        <v>26769</v>
      </c>
      <c r="F166" s="7">
        <v>43910.633587962962</v>
      </c>
      <c r="G166" s="69" t="s">
        <v>4</v>
      </c>
      <c r="H166">
        <v>926</v>
      </c>
      <c r="I166" s="8">
        <v>9.3535353535353529</v>
      </c>
      <c r="J166" s="92">
        <v>3.5840000000000001</v>
      </c>
      <c r="K166">
        <v>99</v>
      </c>
      <c r="L166" s="68">
        <v>259</v>
      </c>
      <c r="M166" s="8">
        <v>2.6161616161616164</v>
      </c>
      <c r="N166" s="93">
        <v>1.7070000000000001</v>
      </c>
      <c r="O166" s="69">
        <v>99</v>
      </c>
      <c r="P166" s="48">
        <v>3.5752895752895748</v>
      </c>
      <c r="Q166" s="77" t="s">
        <v>718</v>
      </c>
      <c r="V166" s="84">
        <v>0.4826388888888889</v>
      </c>
      <c r="W166" s="85">
        <v>0.64583333333333337</v>
      </c>
      <c r="X166" s="86">
        <v>0.16319444444444448</v>
      </c>
      <c r="AC166" s="43"/>
      <c r="AD166" s="43"/>
      <c r="AE166" s="43"/>
      <c r="AF166" s="43"/>
      <c r="AG166" s="43"/>
      <c r="AH166" s="43"/>
      <c r="AI166" s="43"/>
    </row>
    <row r="167" spans="1:35" customFormat="1" x14ac:dyDescent="0.3">
      <c r="A167" s="47" t="s">
        <v>10385</v>
      </c>
      <c r="B167" s="68" t="s">
        <v>10386</v>
      </c>
      <c r="C167" s="2" t="s">
        <v>1</v>
      </c>
      <c r="D167" s="2">
        <v>54</v>
      </c>
      <c r="E167" s="6">
        <v>23895</v>
      </c>
      <c r="F167" s="7">
        <v>43913.582256944443</v>
      </c>
      <c r="G167" s="69" t="s">
        <v>4</v>
      </c>
      <c r="H167">
        <v>2769</v>
      </c>
      <c r="I167" s="8">
        <v>27.969696969696969</v>
      </c>
      <c r="J167" s="92">
        <v>5.7279999999999998</v>
      </c>
      <c r="K167">
        <v>99</v>
      </c>
      <c r="L167" s="68">
        <v>450</v>
      </c>
      <c r="M167" s="8">
        <v>4.5454545454545459</v>
      </c>
      <c r="N167" s="93">
        <v>2.0960000000000001</v>
      </c>
      <c r="O167" s="69">
        <v>99</v>
      </c>
      <c r="P167" s="48">
        <v>6.1533333333333324</v>
      </c>
      <c r="Q167" s="77" t="s">
        <v>718</v>
      </c>
      <c r="V167" s="84"/>
      <c r="W167" s="85"/>
      <c r="X167" s="86" t="s">
        <v>14084</v>
      </c>
      <c r="AC167" s="43"/>
      <c r="AD167" s="43"/>
      <c r="AE167" s="43"/>
      <c r="AF167" s="43"/>
      <c r="AG167" s="43"/>
      <c r="AH167" s="43"/>
      <c r="AI167" s="43"/>
    </row>
    <row r="168" spans="1:35" customFormat="1" x14ac:dyDescent="0.3">
      <c r="A168" s="47" t="s">
        <v>10414</v>
      </c>
      <c r="B168" s="68" t="s">
        <v>10415</v>
      </c>
      <c r="C168" s="2" t="s">
        <v>1</v>
      </c>
      <c r="D168" s="2">
        <v>54</v>
      </c>
      <c r="E168" s="6">
        <v>23946</v>
      </c>
      <c r="F168" s="7">
        <v>43916.517106481479</v>
      </c>
      <c r="G168" s="69" t="s">
        <v>4</v>
      </c>
      <c r="H168">
        <v>2193</v>
      </c>
      <c r="I168" s="8">
        <v>22.151515151515152</v>
      </c>
      <c r="J168" s="92">
        <v>5.8609999999999998</v>
      </c>
      <c r="K168">
        <v>99</v>
      </c>
      <c r="L168" s="68">
        <v>316</v>
      </c>
      <c r="M168" s="8">
        <v>3.191919191919192</v>
      </c>
      <c r="N168" s="93">
        <v>1.639</v>
      </c>
      <c r="O168" s="69">
        <v>99</v>
      </c>
      <c r="P168" s="48">
        <v>6.9398734177215191</v>
      </c>
      <c r="Q168" s="77" t="s">
        <v>718</v>
      </c>
      <c r="V168" s="84"/>
      <c r="W168" s="85"/>
      <c r="X168" s="86" t="s">
        <v>14084</v>
      </c>
      <c r="AC168" s="43"/>
      <c r="AD168" s="43"/>
      <c r="AE168" s="43"/>
      <c r="AF168" s="43"/>
      <c r="AG168" s="43"/>
      <c r="AH168" s="43"/>
      <c r="AI168" s="43"/>
    </row>
    <row r="169" spans="1:35" customFormat="1" x14ac:dyDescent="0.3">
      <c r="A169" s="47" t="s">
        <v>10425</v>
      </c>
      <c r="B169" s="68" t="s">
        <v>8843</v>
      </c>
      <c r="C169" s="2" t="s">
        <v>1</v>
      </c>
      <c r="D169" s="2">
        <v>57</v>
      </c>
      <c r="E169" s="6">
        <v>22792</v>
      </c>
      <c r="F169" s="7">
        <v>43917.511238425926</v>
      </c>
      <c r="G169" s="69" t="s">
        <v>4</v>
      </c>
      <c r="H169">
        <v>3595</v>
      </c>
      <c r="I169" s="8">
        <v>35.950000000000003</v>
      </c>
      <c r="J169" s="92">
        <v>6.681</v>
      </c>
      <c r="K169">
        <v>100</v>
      </c>
      <c r="L169" s="68">
        <v>420</v>
      </c>
      <c r="M169" s="8">
        <v>4.2</v>
      </c>
      <c r="N169" s="93">
        <v>1.9750000000000001</v>
      </c>
      <c r="O169" s="69">
        <v>100</v>
      </c>
      <c r="P169" s="48">
        <v>8.5595238095238102</v>
      </c>
      <c r="Q169" s="77" t="s">
        <v>718</v>
      </c>
      <c r="V169" s="84"/>
      <c r="W169" s="85"/>
      <c r="X169" s="86" t="s">
        <v>14084</v>
      </c>
      <c r="AC169" s="43"/>
      <c r="AD169" s="43"/>
      <c r="AE169" s="43"/>
      <c r="AF169" s="43"/>
      <c r="AG169" s="43"/>
      <c r="AH169" s="43"/>
      <c r="AI169" s="43"/>
    </row>
    <row r="170" spans="1:35" customFormat="1" x14ac:dyDescent="0.3">
      <c r="A170" s="47" t="s">
        <v>6727</v>
      </c>
      <c r="B170" s="68" t="s">
        <v>1905</v>
      </c>
      <c r="C170" s="2" t="s">
        <v>6</v>
      </c>
      <c r="D170" s="2">
        <v>69</v>
      </c>
      <c r="E170" s="6">
        <v>18561</v>
      </c>
      <c r="F170" s="7">
        <v>43922.568425925929</v>
      </c>
      <c r="G170" s="69" t="s">
        <v>4</v>
      </c>
      <c r="H170">
        <v>1656</v>
      </c>
      <c r="I170" s="8">
        <v>16.559999999999999</v>
      </c>
      <c r="J170">
        <v>3.9289999999999998</v>
      </c>
      <c r="K170">
        <v>100</v>
      </c>
      <c r="L170" s="68">
        <v>515</v>
      </c>
      <c r="M170" s="8">
        <v>5.15</v>
      </c>
      <c r="N170" s="2">
        <v>2.4260000000000002</v>
      </c>
      <c r="O170" s="69">
        <v>100</v>
      </c>
      <c r="P170" s="48">
        <v>3.2155339805825238</v>
      </c>
      <c r="Q170" s="77" t="s">
        <v>718</v>
      </c>
      <c r="V170" s="84"/>
      <c r="W170" s="85"/>
      <c r="X170" s="86" t="s">
        <v>14084</v>
      </c>
      <c r="AC170" s="43"/>
      <c r="AD170" s="43"/>
      <c r="AE170" s="43"/>
      <c r="AF170" s="43"/>
      <c r="AG170" s="43"/>
      <c r="AH170" s="43"/>
      <c r="AI170" s="43"/>
    </row>
    <row r="171" spans="1:35" customFormat="1" x14ac:dyDescent="0.3">
      <c r="A171" s="47" t="s">
        <v>5603</v>
      </c>
      <c r="B171" s="68" t="s">
        <v>5604</v>
      </c>
      <c r="C171" s="2" t="s">
        <v>6</v>
      </c>
      <c r="D171" s="2">
        <v>59</v>
      </c>
      <c r="E171" s="6">
        <v>22046</v>
      </c>
      <c r="F171" s="7">
        <v>43923.511944444443</v>
      </c>
      <c r="G171" s="69" t="s">
        <v>4</v>
      </c>
      <c r="H171">
        <v>3360</v>
      </c>
      <c r="I171" s="8">
        <v>33.939393939393938</v>
      </c>
      <c r="J171">
        <v>6.4660000000000002</v>
      </c>
      <c r="K171">
        <v>99</v>
      </c>
      <c r="L171" s="68">
        <v>1186</v>
      </c>
      <c r="M171" s="8">
        <v>11.979797979797979</v>
      </c>
      <c r="N171" s="2">
        <v>3.6890000000000001</v>
      </c>
      <c r="O171" s="69">
        <v>99</v>
      </c>
      <c r="P171" s="48">
        <v>2.8330522765598651</v>
      </c>
      <c r="Q171" s="77" t="s">
        <v>718</v>
      </c>
      <c r="V171" s="84"/>
      <c r="W171" s="85"/>
      <c r="X171" s="86" t="s">
        <v>14084</v>
      </c>
      <c r="AC171" s="43"/>
      <c r="AD171" s="43"/>
      <c r="AE171" s="43"/>
      <c r="AF171" s="43"/>
      <c r="AG171" s="43"/>
      <c r="AH171" s="43"/>
      <c r="AI171" s="43"/>
    </row>
    <row r="172" spans="1:35" customFormat="1" x14ac:dyDescent="0.3">
      <c r="A172" s="47" t="s">
        <v>10986</v>
      </c>
      <c r="B172" s="68" t="s">
        <v>1804</v>
      </c>
      <c r="C172" s="2" t="s">
        <v>1</v>
      </c>
      <c r="D172" s="2">
        <v>46</v>
      </c>
      <c r="E172" s="6">
        <v>26762</v>
      </c>
      <c r="F172" s="7">
        <v>43923.528935185182</v>
      </c>
      <c r="G172" s="69" t="s">
        <v>4</v>
      </c>
      <c r="H172">
        <v>1433</v>
      </c>
      <c r="I172" s="8">
        <v>14.474747474747474</v>
      </c>
      <c r="J172">
        <v>3.6429999999999998</v>
      </c>
      <c r="K172">
        <v>99</v>
      </c>
      <c r="L172" s="68">
        <v>411</v>
      </c>
      <c r="M172" s="8">
        <v>4.1515151515151514</v>
      </c>
      <c r="N172" s="2">
        <v>2.0470000000000002</v>
      </c>
      <c r="O172" s="69">
        <v>99</v>
      </c>
      <c r="P172" s="48">
        <v>3.4866180048661799</v>
      </c>
      <c r="Q172" s="77" t="s">
        <v>718</v>
      </c>
      <c r="V172" s="84"/>
      <c r="W172" s="85"/>
      <c r="X172" s="86" t="s">
        <v>14084</v>
      </c>
      <c r="AC172" s="43"/>
      <c r="AD172" s="43"/>
      <c r="AE172" s="43"/>
      <c r="AF172" s="43"/>
      <c r="AG172" s="43"/>
      <c r="AH172" s="43"/>
      <c r="AI172" s="43"/>
    </row>
    <row r="173" spans="1:35" customFormat="1" x14ac:dyDescent="0.3">
      <c r="A173" s="47" t="s">
        <v>7133</v>
      </c>
      <c r="B173" s="68" t="s">
        <v>385</v>
      </c>
      <c r="C173" s="2" t="s">
        <v>6</v>
      </c>
      <c r="D173" s="2">
        <v>85</v>
      </c>
      <c r="E173" s="6">
        <v>12841</v>
      </c>
      <c r="F173" s="7">
        <v>43923.566504629627</v>
      </c>
      <c r="G173" s="69" t="s">
        <v>4</v>
      </c>
      <c r="H173">
        <v>3063</v>
      </c>
      <c r="I173" s="8">
        <v>30.939393939393938</v>
      </c>
      <c r="J173">
        <v>5.0910000000000002</v>
      </c>
      <c r="K173">
        <v>99</v>
      </c>
      <c r="L173" s="68">
        <v>1302</v>
      </c>
      <c r="M173" s="8">
        <v>13.151515151515152</v>
      </c>
      <c r="N173" s="2">
        <v>3.855</v>
      </c>
      <c r="O173" s="69">
        <v>99</v>
      </c>
      <c r="P173" s="48">
        <v>2.3525345622119813</v>
      </c>
      <c r="Q173" s="77" t="s">
        <v>718</v>
      </c>
      <c r="V173" s="84"/>
      <c r="W173" s="85"/>
      <c r="X173" s="86" t="s">
        <v>14084</v>
      </c>
      <c r="AC173" s="43"/>
      <c r="AD173" s="43"/>
      <c r="AE173" s="43"/>
      <c r="AF173" s="43"/>
      <c r="AG173" s="43"/>
      <c r="AH173" s="43"/>
      <c r="AI173" s="43"/>
    </row>
    <row r="174" spans="1:35" customFormat="1" x14ac:dyDescent="0.3">
      <c r="A174" s="47" t="s">
        <v>6463</v>
      </c>
      <c r="B174" s="68" t="s">
        <v>6464</v>
      </c>
      <c r="C174" s="2" t="s">
        <v>1</v>
      </c>
      <c r="D174" s="2">
        <v>34</v>
      </c>
      <c r="E174" s="6">
        <v>31213</v>
      </c>
      <c r="F174" s="7">
        <v>43923.611747685187</v>
      </c>
      <c r="G174" s="69" t="s">
        <v>4</v>
      </c>
      <c r="H174">
        <v>1540</v>
      </c>
      <c r="I174" s="8">
        <v>15.555555555555555</v>
      </c>
      <c r="J174">
        <v>4.3360000000000003</v>
      </c>
      <c r="K174">
        <v>99</v>
      </c>
      <c r="L174" s="68">
        <v>589</v>
      </c>
      <c r="M174" s="8">
        <v>5.9494949494949498</v>
      </c>
      <c r="N174" s="2">
        <v>2.6549999999999998</v>
      </c>
      <c r="O174" s="69">
        <v>99</v>
      </c>
      <c r="P174" s="48">
        <v>2.6146010186757214</v>
      </c>
      <c r="Q174" s="77" t="s">
        <v>718</v>
      </c>
      <c r="V174" s="84"/>
      <c r="W174" s="85"/>
      <c r="X174" s="86" t="s">
        <v>14084</v>
      </c>
      <c r="AC174" s="43"/>
      <c r="AD174" s="43"/>
      <c r="AE174" s="43"/>
      <c r="AF174" s="43"/>
      <c r="AG174" s="43"/>
      <c r="AH174" s="43"/>
      <c r="AI174" s="43"/>
    </row>
    <row r="175" spans="1:35" customFormat="1" x14ac:dyDescent="0.3">
      <c r="A175" s="47" t="s">
        <v>11069</v>
      </c>
      <c r="B175" s="68" t="s">
        <v>224</v>
      </c>
      <c r="C175" s="2" t="s">
        <v>1</v>
      </c>
      <c r="D175" s="2">
        <v>55</v>
      </c>
      <c r="E175" s="6">
        <v>23665</v>
      </c>
      <c r="F175" s="7">
        <v>43934.524907407409</v>
      </c>
      <c r="G175" s="69" t="s">
        <v>4</v>
      </c>
      <c r="H175">
        <v>3815</v>
      </c>
      <c r="I175" s="8">
        <v>38.535353535353536</v>
      </c>
      <c r="J175" s="91">
        <v>7.2679999999999998</v>
      </c>
      <c r="K175">
        <v>99</v>
      </c>
      <c r="L175" s="68">
        <v>517</v>
      </c>
      <c r="M175" s="8">
        <v>5.2222222222222223</v>
      </c>
      <c r="N175" s="2">
        <v>2.4220000000000002</v>
      </c>
      <c r="O175" s="69">
        <v>99</v>
      </c>
      <c r="P175" s="48">
        <v>7.379110251450677</v>
      </c>
      <c r="Q175" s="77" t="s">
        <v>718</v>
      </c>
      <c r="V175" s="84"/>
      <c r="W175" s="85"/>
      <c r="X175" s="86" t="s">
        <v>14084</v>
      </c>
      <c r="AC175" s="43"/>
      <c r="AD175" s="43"/>
      <c r="AE175" s="43"/>
      <c r="AF175" s="43"/>
      <c r="AG175" s="43"/>
      <c r="AH175" s="43"/>
      <c r="AI175" s="43"/>
    </row>
    <row r="176" spans="1:35" customFormat="1" x14ac:dyDescent="0.3">
      <c r="A176" s="47" t="s">
        <v>11078</v>
      </c>
      <c r="B176" s="68" t="s">
        <v>263</v>
      </c>
      <c r="C176" s="2" t="s">
        <v>1</v>
      </c>
      <c r="D176" s="2">
        <v>53</v>
      </c>
      <c r="E176" s="6">
        <v>24400</v>
      </c>
      <c r="F176" s="7">
        <v>43935.512557870374</v>
      </c>
      <c r="G176" s="69" t="s">
        <v>4</v>
      </c>
      <c r="H176">
        <v>2348</v>
      </c>
      <c r="I176" s="8">
        <v>23.48</v>
      </c>
      <c r="J176">
        <v>6.5309999999999997</v>
      </c>
      <c r="K176">
        <v>100</v>
      </c>
      <c r="L176" s="68">
        <v>449</v>
      </c>
      <c r="M176" s="8">
        <v>4.49</v>
      </c>
      <c r="N176" s="2">
        <v>2.19</v>
      </c>
      <c r="O176" s="69">
        <v>100</v>
      </c>
      <c r="P176" s="48">
        <v>5.2293986636971042</v>
      </c>
      <c r="Q176" s="77" t="s">
        <v>718</v>
      </c>
      <c r="V176" s="84"/>
      <c r="W176" s="85"/>
      <c r="X176" s="86" t="s">
        <v>14084</v>
      </c>
      <c r="AC176" s="43"/>
      <c r="AD176" s="43"/>
      <c r="AE176" s="43"/>
      <c r="AF176" s="43"/>
      <c r="AG176" s="43"/>
      <c r="AH176" s="43"/>
      <c r="AI176" s="43"/>
    </row>
    <row r="177" spans="1:35" customFormat="1" x14ac:dyDescent="0.3">
      <c r="A177" s="47" t="s">
        <v>7443</v>
      </c>
      <c r="B177" s="68" t="s">
        <v>7444</v>
      </c>
      <c r="C177" s="2" t="s">
        <v>6</v>
      </c>
      <c r="D177" s="2">
        <v>69</v>
      </c>
      <c r="E177" s="6">
        <v>18674</v>
      </c>
      <c r="F177" s="7">
        <v>43937.509363425925</v>
      </c>
      <c r="G177" s="69" t="s">
        <v>4</v>
      </c>
      <c r="H177">
        <v>2237</v>
      </c>
      <c r="I177" s="8">
        <v>22.595959595959595</v>
      </c>
      <c r="J177">
        <v>5.1189999999999998</v>
      </c>
      <c r="K177">
        <v>99</v>
      </c>
      <c r="L177" s="68">
        <v>377</v>
      </c>
      <c r="M177" s="8">
        <v>3.808080808080808</v>
      </c>
      <c r="N177" s="2">
        <v>1.9410000000000001</v>
      </c>
      <c r="O177" s="69">
        <v>99</v>
      </c>
      <c r="P177" s="48">
        <v>5.9336870026525199</v>
      </c>
      <c r="Q177" s="77" t="s">
        <v>718</v>
      </c>
      <c r="V177" s="84"/>
      <c r="W177" s="85"/>
      <c r="X177" s="86" t="s">
        <v>14084</v>
      </c>
      <c r="AC177" s="43"/>
      <c r="AD177" s="43"/>
      <c r="AE177" s="43"/>
      <c r="AF177" s="43"/>
      <c r="AG177" s="43"/>
      <c r="AH177" s="43"/>
      <c r="AI177" s="43"/>
    </row>
    <row r="178" spans="1:35" customFormat="1" ht="15.75" customHeight="1" x14ac:dyDescent="0.3">
      <c r="A178" s="47" t="s">
        <v>2658</v>
      </c>
      <c r="B178" s="68" t="s">
        <v>1215</v>
      </c>
      <c r="C178" s="2" t="s">
        <v>1</v>
      </c>
      <c r="D178" s="2">
        <v>69</v>
      </c>
      <c r="E178" s="6">
        <v>18546</v>
      </c>
      <c r="F178" s="7">
        <v>43937.523553240739</v>
      </c>
      <c r="G178" s="69" t="s">
        <v>4</v>
      </c>
      <c r="H178">
        <v>3340</v>
      </c>
      <c r="I178" s="8">
        <v>33.737373737373737</v>
      </c>
      <c r="J178">
        <v>6.5609999999999999</v>
      </c>
      <c r="K178">
        <v>99</v>
      </c>
      <c r="L178" s="68">
        <v>1120</v>
      </c>
      <c r="M178" s="8">
        <v>11.313131313131313</v>
      </c>
      <c r="N178" s="2">
        <v>3.1840000000000002</v>
      </c>
      <c r="O178" s="69">
        <v>99</v>
      </c>
      <c r="P178" s="48">
        <v>2.9821428571428572</v>
      </c>
      <c r="Q178" s="77" t="s">
        <v>718</v>
      </c>
      <c r="V178" s="84"/>
      <c r="W178" s="85">
        <v>0.53472222222222221</v>
      </c>
      <c r="X178" s="86" t="s">
        <v>14084</v>
      </c>
      <c r="AC178" s="43"/>
      <c r="AD178" s="43"/>
      <c r="AE178" s="43"/>
      <c r="AF178" s="43"/>
      <c r="AG178" s="43"/>
      <c r="AH178" s="43"/>
      <c r="AI178" s="43"/>
    </row>
    <row r="179" spans="1:35" customFormat="1" x14ac:dyDescent="0.3">
      <c r="A179" s="47" t="s">
        <v>11091</v>
      </c>
      <c r="B179" s="68" t="s">
        <v>11092</v>
      </c>
      <c r="C179" s="2" t="s">
        <v>6</v>
      </c>
      <c r="D179" s="2">
        <v>67</v>
      </c>
      <c r="E179" s="6">
        <v>19385</v>
      </c>
      <c r="F179" s="7">
        <v>43937.62394675926</v>
      </c>
      <c r="G179" s="69" t="s">
        <v>4</v>
      </c>
      <c r="H179">
        <v>1933</v>
      </c>
      <c r="I179" s="8">
        <v>19.329999999999998</v>
      </c>
      <c r="J179">
        <v>5.33</v>
      </c>
      <c r="K179">
        <v>100</v>
      </c>
      <c r="L179" s="68">
        <v>500</v>
      </c>
      <c r="M179" s="8">
        <v>5</v>
      </c>
      <c r="N179" s="2">
        <v>2.0350000000000001</v>
      </c>
      <c r="O179" s="69">
        <v>100</v>
      </c>
      <c r="P179" s="48">
        <v>3.8659999999999997</v>
      </c>
      <c r="Q179" s="77" t="s">
        <v>718</v>
      </c>
      <c r="V179" s="84"/>
      <c r="W179" s="85">
        <v>0.63194444444444442</v>
      </c>
      <c r="X179" s="86" t="s">
        <v>14084</v>
      </c>
      <c r="AC179" s="43"/>
      <c r="AD179" s="43"/>
      <c r="AE179" s="43"/>
      <c r="AF179" s="43"/>
      <c r="AG179" s="43"/>
      <c r="AH179" s="43"/>
      <c r="AI179" s="43"/>
    </row>
    <row r="180" spans="1:35" customFormat="1" x14ac:dyDescent="0.3">
      <c r="A180" s="47" t="s">
        <v>2319</v>
      </c>
      <c r="B180" s="68" t="s">
        <v>110</v>
      </c>
      <c r="C180" s="2" t="s">
        <v>1</v>
      </c>
      <c r="D180" s="2">
        <v>59</v>
      </c>
      <c r="E180" s="6">
        <v>22133</v>
      </c>
      <c r="F180" s="7">
        <v>43938.547824074078</v>
      </c>
      <c r="G180" s="69" t="s">
        <v>4</v>
      </c>
      <c r="H180" s="91">
        <v>2720</v>
      </c>
      <c r="I180" s="8">
        <v>27.474747474747474</v>
      </c>
      <c r="J180" s="91">
        <v>6.3250000000000002</v>
      </c>
      <c r="K180" s="91">
        <v>99</v>
      </c>
      <c r="L180" s="95">
        <v>629</v>
      </c>
      <c r="M180" s="8">
        <v>6.3535353535353538</v>
      </c>
      <c r="N180" s="21">
        <v>2.8010000000000002</v>
      </c>
      <c r="O180" s="97">
        <v>99</v>
      </c>
      <c r="P180" s="48">
        <v>4.3243243243243237</v>
      </c>
      <c r="Q180" s="77" t="s">
        <v>718</v>
      </c>
      <c r="V180" s="84"/>
      <c r="W180" s="85">
        <v>0.56944444444444442</v>
      </c>
      <c r="X180" s="86" t="s">
        <v>14084</v>
      </c>
      <c r="AC180" s="43"/>
      <c r="AD180" s="43"/>
      <c r="AE180" s="43"/>
      <c r="AF180" s="43"/>
      <c r="AG180" s="43"/>
      <c r="AH180" s="43"/>
      <c r="AI180" s="43"/>
    </row>
    <row r="181" spans="1:35" customFormat="1" x14ac:dyDescent="0.3">
      <c r="A181" s="47" t="s">
        <v>11105</v>
      </c>
      <c r="B181" s="68" t="s">
        <v>11106</v>
      </c>
      <c r="C181" s="2" t="s">
        <v>6</v>
      </c>
      <c r="D181" s="2">
        <v>80</v>
      </c>
      <c r="E181" s="6">
        <v>14517</v>
      </c>
      <c r="F181" s="7">
        <v>43938.615173611113</v>
      </c>
      <c r="G181" s="69" t="s">
        <v>4</v>
      </c>
      <c r="H181">
        <v>3284</v>
      </c>
      <c r="I181" s="8">
        <v>33.171717171717169</v>
      </c>
      <c r="J181">
        <v>6.0419999999999998</v>
      </c>
      <c r="K181">
        <v>99</v>
      </c>
      <c r="L181" s="68">
        <v>837</v>
      </c>
      <c r="M181" s="8">
        <v>8.454545454545455</v>
      </c>
      <c r="N181" s="2">
        <v>2.8149999999999999</v>
      </c>
      <c r="O181" s="69">
        <v>99</v>
      </c>
      <c r="P181" s="48">
        <v>3.9235364396654715</v>
      </c>
      <c r="Q181" s="77" t="s">
        <v>718</v>
      </c>
      <c r="V181" s="84"/>
      <c r="W181" s="85">
        <v>0.63888888888888895</v>
      </c>
      <c r="X181" s="86" t="s">
        <v>14084</v>
      </c>
      <c r="AC181" s="43"/>
      <c r="AD181" s="43"/>
      <c r="AE181" s="43"/>
      <c r="AF181" s="43"/>
      <c r="AG181" s="43"/>
      <c r="AH181" s="43"/>
      <c r="AI181" s="43"/>
    </row>
    <row r="182" spans="1:35" customFormat="1" x14ac:dyDescent="0.3">
      <c r="A182" s="47" t="s">
        <v>11125</v>
      </c>
      <c r="B182" s="68" t="s">
        <v>11126</v>
      </c>
      <c r="C182" s="2" t="s">
        <v>1</v>
      </c>
      <c r="D182" s="2">
        <v>60</v>
      </c>
      <c r="E182" s="6">
        <v>21750</v>
      </c>
      <c r="F182" s="7">
        <v>43942.575960648152</v>
      </c>
      <c r="G182" s="69" t="s">
        <v>4</v>
      </c>
      <c r="H182">
        <v>1760</v>
      </c>
      <c r="I182" s="8">
        <v>17.600000000000001</v>
      </c>
      <c r="J182">
        <v>3.7229999999999999</v>
      </c>
      <c r="K182">
        <v>100</v>
      </c>
      <c r="L182" s="68">
        <v>376</v>
      </c>
      <c r="M182" s="8">
        <v>3.76</v>
      </c>
      <c r="N182" s="2">
        <v>2.085</v>
      </c>
      <c r="O182" s="69">
        <v>100</v>
      </c>
      <c r="P182" s="48">
        <v>4.6808510638297882</v>
      </c>
      <c r="Q182" s="77" t="s">
        <v>718</v>
      </c>
      <c r="V182" s="84"/>
      <c r="W182" s="85"/>
      <c r="X182" s="86" t="s">
        <v>14084</v>
      </c>
      <c r="AC182" s="43"/>
      <c r="AD182" s="43"/>
      <c r="AE182" s="43"/>
      <c r="AF182" s="43"/>
      <c r="AG182" s="43"/>
      <c r="AH182" s="43"/>
      <c r="AI182" s="43"/>
    </row>
    <row r="183" spans="1:35" customFormat="1" x14ac:dyDescent="0.3">
      <c r="A183" s="47" t="s">
        <v>4614</v>
      </c>
      <c r="B183" s="68" t="s">
        <v>178</v>
      </c>
      <c r="C183" s="2" t="s">
        <v>1</v>
      </c>
      <c r="D183" s="2">
        <v>48</v>
      </c>
      <c r="E183" s="6">
        <v>26277</v>
      </c>
      <c r="F183" s="7">
        <v>43949.597395833334</v>
      </c>
      <c r="G183" s="69" t="s">
        <v>4</v>
      </c>
      <c r="H183">
        <v>1797</v>
      </c>
      <c r="I183" s="8">
        <v>18.151515151515152</v>
      </c>
      <c r="J183">
        <v>5.0270000000000001</v>
      </c>
      <c r="K183">
        <v>99</v>
      </c>
      <c r="L183" s="68">
        <v>331</v>
      </c>
      <c r="M183" s="8">
        <v>3.3434343434343434</v>
      </c>
      <c r="N183" s="2">
        <v>1.7150000000000001</v>
      </c>
      <c r="O183" s="69">
        <v>99</v>
      </c>
      <c r="P183" s="48">
        <v>5.4290030211480369</v>
      </c>
      <c r="Q183" s="77" t="s">
        <v>718</v>
      </c>
      <c r="V183" s="84"/>
      <c r="W183" s="85">
        <v>0.61805555555555558</v>
      </c>
      <c r="X183" s="86" t="s">
        <v>14084</v>
      </c>
      <c r="AC183" s="43"/>
      <c r="AD183" s="43"/>
      <c r="AE183" s="43"/>
      <c r="AF183" s="43"/>
      <c r="AG183" s="43"/>
      <c r="AH183" s="43"/>
      <c r="AI183" s="43"/>
    </row>
    <row r="184" spans="1:35" customFormat="1" x14ac:dyDescent="0.3">
      <c r="A184" s="47" t="s">
        <v>4642</v>
      </c>
      <c r="B184" s="68" t="s">
        <v>4643</v>
      </c>
      <c r="C184" s="2" t="s">
        <v>1</v>
      </c>
      <c r="D184" s="2">
        <v>53</v>
      </c>
      <c r="E184" s="6">
        <v>24530</v>
      </c>
      <c r="F184" s="7">
        <v>43950.571446759262</v>
      </c>
      <c r="G184" s="69" t="s">
        <v>4</v>
      </c>
      <c r="H184">
        <v>2032</v>
      </c>
      <c r="I184" s="8">
        <v>20.525252525252526</v>
      </c>
      <c r="J184">
        <v>4.2430000000000003</v>
      </c>
      <c r="K184">
        <v>99</v>
      </c>
      <c r="L184" s="68">
        <v>483</v>
      </c>
      <c r="M184" s="8">
        <v>4.8787878787878789</v>
      </c>
      <c r="N184" s="2">
        <v>2.34</v>
      </c>
      <c r="O184" s="69">
        <v>99</v>
      </c>
      <c r="P184" s="48">
        <v>4.2070393374741197</v>
      </c>
      <c r="Q184" s="77" t="s">
        <v>718</v>
      </c>
      <c r="V184" s="84"/>
      <c r="W184" s="85">
        <v>0.57708333333333328</v>
      </c>
      <c r="X184" s="86" t="s">
        <v>14084</v>
      </c>
      <c r="AC184" s="43"/>
      <c r="AD184" s="43"/>
      <c r="AE184" s="43"/>
      <c r="AF184" s="43"/>
      <c r="AG184" s="43"/>
      <c r="AH184" s="43"/>
      <c r="AI184" s="43"/>
    </row>
    <row r="185" spans="1:35" customFormat="1" x14ac:dyDescent="0.3">
      <c r="A185" s="47" t="s">
        <v>11779</v>
      </c>
      <c r="B185" s="68" t="s">
        <v>640</v>
      </c>
      <c r="C185" s="2" t="s">
        <v>1</v>
      </c>
      <c r="D185" s="2">
        <v>55</v>
      </c>
      <c r="E185" s="6">
        <v>23569</v>
      </c>
      <c r="F185" s="7">
        <v>43965.557337962964</v>
      </c>
      <c r="G185" s="69" t="s">
        <v>4</v>
      </c>
      <c r="H185">
        <v>2241</v>
      </c>
      <c r="I185" s="8">
        <v>22.636363636363637</v>
      </c>
      <c r="J185">
        <v>4.21</v>
      </c>
      <c r="K185">
        <v>99</v>
      </c>
      <c r="L185" s="68">
        <v>436</v>
      </c>
      <c r="M185" s="8">
        <v>4.404040404040404</v>
      </c>
      <c r="N185" s="2">
        <v>2.39</v>
      </c>
      <c r="O185" s="69">
        <v>99</v>
      </c>
      <c r="P185" s="48">
        <v>5.1399082568807337</v>
      </c>
      <c r="Q185" s="77" t="s">
        <v>718</v>
      </c>
      <c r="V185" s="84"/>
      <c r="W185" s="85"/>
      <c r="X185" s="86" t="s">
        <v>14084</v>
      </c>
      <c r="AC185" s="43"/>
      <c r="AD185" s="43"/>
      <c r="AE185" s="43"/>
      <c r="AF185" s="43"/>
      <c r="AG185" s="43"/>
      <c r="AH185" s="43"/>
      <c r="AI185" s="43"/>
    </row>
    <row r="186" spans="1:35" customFormat="1" x14ac:dyDescent="0.3">
      <c r="A186" s="47" t="s">
        <v>11879</v>
      </c>
      <c r="B186" s="68" t="s">
        <v>11880</v>
      </c>
      <c r="C186" s="2" t="s">
        <v>1</v>
      </c>
      <c r="D186" s="2">
        <v>77</v>
      </c>
      <c r="E186" s="6">
        <v>15511</v>
      </c>
      <c r="F186" s="7">
        <v>43977.650370370371</v>
      </c>
      <c r="G186" s="69" t="s">
        <v>4</v>
      </c>
      <c r="H186">
        <v>2802</v>
      </c>
      <c r="I186" s="8">
        <v>28.303030303030305</v>
      </c>
      <c r="J186">
        <v>5.3170000000000002</v>
      </c>
      <c r="K186">
        <v>99</v>
      </c>
      <c r="L186" s="68">
        <v>726</v>
      </c>
      <c r="M186" s="8">
        <v>7.333333333333333</v>
      </c>
      <c r="N186" s="2">
        <v>2.7629999999999999</v>
      </c>
      <c r="O186" s="69">
        <v>99</v>
      </c>
      <c r="P186" s="48">
        <v>3.8595041322314052</v>
      </c>
      <c r="Q186" s="77" t="s">
        <v>718</v>
      </c>
      <c r="V186" s="84"/>
      <c r="W186" s="85"/>
      <c r="X186" s="86" t="s">
        <v>14084</v>
      </c>
      <c r="AC186" s="43"/>
      <c r="AD186" s="43"/>
      <c r="AE186" s="43"/>
      <c r="AF186" s="43"/>
      <c r="AG186" s="43"/>
      <c r="AH186" s="43"/>
      <c r="AI186" s="43"/>
    </row>
    <row r="187" spans="1:35" customFormat="1" x14ac:dyDescent="0.3">
      <c r="A187" s="46" t="s">
        <v>11921</v>
      </c>
      <c r="B187" s="68" t="s">
        <v>9805</v>
      </c>
      <c r="C187" s="2" t="s">
        <v>6</v>
      </c>
      <c r="D187" s="2">
        <v>65</v>
      </c>
      <c r="E187" s="6">
        <v>20103</v>
      </c>
      <c r="F187" s="7">
        <v>43980.667916666665</v>
      </c>
      <c r="G187" s="69" t="s">
        <v>4</v>
      </c>
      <c r="H187" s="2">
        <v>2729</v>
      </c>
      <c r="I187" s="8">
        <v>27.565656565656564</v>
      </c>
      <c r="J187" s="2">
        <v>5.6909999999999998</v>
      </c>
      <c r="K187" s="2">
        <v>99</v>
      </c>
      <c r="L187" s="68">
        <v>1091</v>
      </c>
      <c r="M187" s="8">
        <v>11.020202020202021</v>
      </c>
      <c r="N187" s="2">
        <v>3.3410000000000002</v>
      </c>
      <c r="O187" s="69">
        <v>99</v>
      </c>
      <c r="P187" s="48">
        <v>2.5013748854262143</v>
      </c>
      <c r="Q187" s="77" t="s">
        <v>718</v>
      </c>
      <c r="R187" s="2"/>
      <c r="S187" s="2"/>
      <c r="T187" s="2"/>
      <c r="U187" s="2"/>
      <c r="V187" s="84"/>
      <c r="W187" s="85"/>
      <c r="X187" s="86" t="s">
        <v>14084</v>
      </c>
      <c r="AC187" s="43"/>
      <c r="AD187" s="43"/>
      <c r="AE187" s="43"/>
      <c r="AF187" s="43"/>
      <c r="AG187" s="43"/>
      <c r="AH187" s="43"/>
      <c r="AI187" s="43"/>
    </row>
    <row r="188" spans="1:35" customFormat="1" x14ac:dyDescent="0.3">
      <c r="A188" s="47" t="s">
        <v>12667</v>
      </c>
      <c r="B188" s="68" t="s">
        <v>12668</v>
      </c>
      <c r="C188" s="2" t="s">
        <v>6</v>
      </c>
      <c r="D188" s="2">
        <v>46</v>
      </c>
      <c r="E188" s="6">
        <v>26980</v>
      </c>
      <c r="F188" s="7">
        <v>43983.554097222222</v>
      </c>
      <c r="G188" s="69" t="s">
        <v>4</v>
      </c>
      <c r="H188">
        <v>1308</v>
      </c>
      <c r="I188" s="8">
        <v>13.212121212121213</v>
      </c>
      <c r="J188" s="92">
        <v>3.8260000000000001</v>
      </c>
      <c r="K188">
        <v>99</v>
      </c>
      <c r="L188" s="68">
        <v>512</v>
      </c>
      <c r="M188" s="93">
        <v>5.1717171717171722</v>
      </c>
      <c r="N188" s="93">
        <v>2.5910000000000002</v>
      </c>
      <c r="O188" s="69">
        <v>99</v>
      </c>
      <c r="P188" s="48">
        <v>2.5546875</v>
      </c>
      <c r="Q188" s="77" t="s">
        <v>718</v>
      </c>
      <c r="V188" s="84"/>
      <c r="W188" s="85"/>
      <c r="X188" s="86" t="s">
        <v>14084</v>
      </c>
      <c r="AC188" s="43"/>
      <c r="AD188" s="43"/>
      <c r="AE188" s="43"/>
      <c r="AF188" s="43"/>
      <c r="AG188" s="43"/>
      <c r="AH188" s="43"/>
      <c r="AI188" s="43"/>
    </row>
    <row r="189" spans="1:35" customFormat="1" x14ac:dyDescent="0.3">
      <c r="A189" s="47" t="s">
        <v>12706</v>
      </c>
      <c r="B189" s="68" t="s">
        <v>12707</v>
      </c>
      <c r="C189" s="2" t="s">
        <v>1</v>
      </c>
      <c r="D189" s="2">
        <v>66</v>
      </c>
      <c r="E189" s="6">
        <v>19624</v>
      </c>
      <c r="F189" s="7">
        <v>43986.516134259262</v>
      </c>
      <c r="G189" s="69" t="s">
        <v>4</v>
      </c>
      <c r="H189">
        <v>2900</v>
      </c>
      <c r="I189" s="8">
        <v>29</v>
      </c>
      <c r="J189" s="92">
        <v>5.0250000000000004</v>
      </c>
      <c r="K189">
        <v>100</v>
      </c>
      <c r="L189" s="68">
        <v>412</v>
      </c>
      <c r="M189" s="93">
        <v>4.12</v>
      </c>
      <c r="N189" s="93">
        <v>2.3149999999999999</v>
      </c>
      <c r="O189" s="69">
        <v>100</v>
      </c>
      <c r="P189" s="48">
        <v>7.0388349514563107</v>
      </c>
      <c r="Q189" s="77" t="s">
        <v>718</v>
      </c>
      <c r="V189" s="84"/>
      <c r="W189" s="85"/>
      <c r="X189" s="86" t="s">
        <v>14084</v>
      </c>
      <c r="AC189" s="43"/>
      <c r="AD189" s="43"/>
      <c r="AE189" s="43"/>
      <c r="AF189" s="43"/>
      <c r="AG189" s="43"/>
      <c r="AH189" s="43"/>
      <c r="AI189" s="43"/>
    </row>
    <row r="190" spans="1:35" customFormat="1" x14ac:dyDescent="0.3">
      <c r="A190" s="47" t="s">
        <v>12766</v>
      </c>
      <c r="B190" s="68" t="s">
        <v>6976</v>
      </c>
      <c r="C190" s="2" t="s">
        <v>1</v>
      </c>
      <c r="D190" s="2">
        <v>59</v>
      </c>
      <c r="E190" s="6">
        <v>22321</v>
      </c>
      <c r="F190" s="7">
        <v>43992.528275462966</v>
      </c>
      <c r="G190" s="69" t="s">
        <v>4</v>
      </c>
      <c r="H190">
        <v>2302</v>
      </c>
      <c r="I190" s="8">
        <v>23.02</v>
      </c>
      <c r="J190" s="92">
        <v>5.6340000000000003</v>
      </c>
      <c r="K190">
        <v>100</v>
      </c>
      <c r="L190" s="68">
        <v>607</v>
      </c>
      <c r="M190" s="93">
        <v>6.07</v>
      </c>
      <c r="N190" s="93">
        <v>2.4670000000000001</v>
      </c>
      <c r="O190" s="69">
        <v>100</v>
      </c>
      <c r="P190" s="48">
        <v>3.792421746293245</v>
      </c>
      <c r="Q190" s="77" t="s">
        <v>718</v>
      </c>
      <c r="V190" s="84"/>
      <c r="W190" s="85"/>
      <c r="X190" s="86" t="s">
        <v>14084</v>
      </c>
      <c r="AC190" s="43"/>
      <c r="AD190" s="43"/>
      <c r="AE190" s="43"/>
      <c r="AF190" s="43"/>
      <c r="AG190" s="43"/>
      <c r="AH190" s="43"/>
      <c r="AI190" s="43"/>
    </row>
    <row r="191" spans="1:35" customFormat="1" x14ac:dyDescent="0.3">
      <c r="A191" s="47" t="s">
        <v>12767</v>
      </c>
      <c r="B191" s="68" t="s">
        <v>12768</v>
      </c>
      <c r="C191" s="2" t="s">
        <v>1</v>
      </c>
      <c r="D191" s="2">
        <v>32</v>
      </c>
      <c r="E191" s="6">
        <v>32205</v>
      </c>
      <c r="F191" s="7">
        <v>43992.543969907405</v>
      </c>
      <c r="G191" s="69" t="s">
        <v>553</v>
      </c>
      <c r="H191">
        <v>2030</v>
      </c>
      <c r="I191" s="8">
        <v>20.505050505050505</v>
      </c>
      <c r="J191" s="92">
        <v>4.6520000000000001</v>
      </c>
      <c r="K191">
        <v>99</v>
      </c>
      <c r="L191" s="68">
        <v>451</v>
      </c>
      <c r="M191" s="93">
        <v>4.5555555555555554</v>
      </c>
      <c r="N191" s="93">
        <v>2.0310000000000001</v>
      </c>
      <c r="O191" s="69">
        <v>99</v>
      </c>
      <c r="P191" s="48">
        <v>4.5011086474501107</v>
      </c>
      <c r="Q191" s="77" t="s">
        <v>718</v>
      </c>
      <c r="V191" s="84"/>
      <c r="W191" s="85">
        <v>0.54861111111111105</v>
      </c>
      <c r="X191" s="86" t="s">
        <v>14084</v>
      </c>
      <c r="AC191" s="43"/>
      <c r="AD191" s="43"/>
      <c r="AE191" s="43"/>
      <c r="AF191" s="43"/>
      <c r="AG191" s="43"/>
      <c r="AH191" s="43"/>
      <c r="AI191" s="43"/>
    </row>
    <row r="192" spans="1:35" customFormat="1" x14ac:dyDescent="0.3">
      <c r="A192" s="47" t="s">
        <v>3283</v>
      </c>
      <c r="B192" s="68" t="s">
        <v>1796</v>
      </c>
      <c r="C192" s="2" t="s">
        <v>1</v>
      </c>
      <c r="D192" s="2">
        <v>49</v>
      </c>
      <c r="E192" s="6">
        <v>26003</v>
      </c>
      <c r="F192" s="7">
        <v>43993.550625000003</v>
      </c>
      <c r="G192" s="69" t="s">
        <v>4</v>
      </c>
      <c r="H192">
        <v>3585</v>
      </c>
      <c r="I192" s="8">
        <v>35.85</v>
      </c>
      <c r="J192" s="92">
        <v>9.9700000000000006</v>
      </c>
      <c r="K192">
        <v>100</v>
      </c>
      <c r="L192" s="68">
        <v>581</v>
      </c>
      <c r="M192" s="93">
        <v>5.81</v>
      </c>
      <c r="N192" s="93">
        <v>2.33</v>
      </c>
      <c r="O192" s="69">
        <v>100</v>
      </c>
      <c r="P192" s="48">
        <v>6.1703958691910508</v>
      </c>
      <c r="Q192" s="77" t="s">
        <v>718</v>
      </c>
      <c r="V192" s="84"/>
      <c r="W192" s="85"/>
      <c r="X192" s="86" t="s">
        <v>14084</v>
      </c>
      <c r="AC192" s="43"/>
      <c r="AD192" s="43"/>
      <c r="AE192" s="43"/>
      <c r="AF192" s="43"/>
      <c r="AG192" s="43"/>
      <c r="AH192" s="43"/>
      <c r="AI192" s="43"/>
    </row>
    <row r="193" spans="1:35" customFormat="1" x14ac:dyDescent="0.3">
      <c r="A193" s="47" t="s">
        <v>12824</v>
      </c>
      <c r="B193" s="68" t="s">
        <v>12825</v>
      </c>
      <c r="C193" s="2" t="s">
        <v>1</v>
      </c>
      <c r="D193" s="2">
        <v>58</v>
      </c>
      <c r="E193" s="6">
        <v>22761</v>
      </c>
      <c r="F193" s="7">
        <v>43998.539143518516</v>
      </c>
      <c r="G193" s="69" t="s">
        <v>4</v>
      </c>
      <c r="H193">
        <v>3006</v>
      </c>
      <c r="I193" s="8">
        <v>30.363636363636363</v>
      </c>
      <c r="J193" s="92">
        <v>6.8789999999999996</v>
      </c>
      <c r="K193">
        <v>99</v>
      </c>
      <c r="L193" s="68">
        <v>575</v>
      </c>
      <c r="M193" s="93">
        <v>5.808080808080808</v>
      </c>
      <c r="N193" s="93">
        <v>2.7210000000000001</v>
      </c>
      <c r="O193" s="69">
        <v>99</v>
      </c>
      <c r="P193" s="48">
        <v>5.2278260869565214</v>
      </c>
      <c r="Q193" s="77" t="s">
        <v>718</v>
      </c>
      <c r="V193" s="84"/>
      <c r="W193" s="85"/>
      <c r="X193" s="86" t="s">
        <v>14084</v>
      </c>
      <c r="AC193" s="43"/>
      <c r="AD193" s="43"/>
      <c r="AE193" s="43"/>
      <c r="AF193" s="43"/>
      <c r="AG193" s="43"/>
      <c r="AH193" s="43"/>
      <c r="AI193" s="43"/>
    </row>
    <row r="194" spans="1:35" customFormat="1" x14ac:dyDescent="0.3">
      <c r="A194" s="47" t="s">
        <v>12851</v>
      </c>
      <c r="B194" s="68" t="s">
        <v>5508</v>
      </c>
      <c r="C194" s="2" t="s">
        <v>1</v>
      </c>
      <c r="D194" s="2">
        <v>47</v>
      </c>
      <c r="E194" s="6">
        <v>26513</v>
      </c>
      <c r="F194" s="7">
        <v>44000.527939814812</v>
      </c>
      <c r="G194" s="69" t="s">
        <v>4</v>
      </c>
      <c r="H194">
        <v>2329</v>
      </c>
      <c r="I194" s="8">
        <v>23.525252525252526</v>
      </c>
      <c r="J194" s="92">
        <v>4.8029999999999999</v>
      </c>
      <c r="K194">
        <v>99</v>
      </c>
      <c r="L194" s="68">
        <v>638</v>
      </c>
      <c r="M194" s="93">
        <v>6.4444444444444446</v>
      </c>
      <c r="N194" s="93">
        <v>2.5840000000000001</v>
      </c>
      <c r="O194" s="69">
        <v>99</v>
      </c>
      <c r="P194" s="48">
        <v>3.6504702194357366</v>
      </c>
      <c r="Q194" s="77" t="s">
        <v>718</v>
      </c>
      <c r="V194" s="84"/>
      <c r="W194" s="85"/>
      <c r="X194" s="86" t="s">
        <v>14084</v>
      </c>
      <c r="AC194" s="43"/>
      <c r="AD194" s="43"/>
      <c r="AE194" s="43"/>
      <c r="AF194" s="43"/>
      <c r="AG194" s="43"/>
      <c r="AH194" s="43"/>
      <c r="AI194" s="43"/>
    </row>
    <row r="195" spans="1:35" customFormat="1" x14ac:dyDescent="0.3">
      <c r="A195" s="47" t="s">
        <v>12937</v>
      </c>
      <c r="B195" s="68" t="s">
        <v>10403</v>
      </c>
      <c r="C195" s="2" t="s">
        <v>1</v>
      </c>
      <c r="D195" s="2">
        <v>49</v>
      </c>
      <c r="E195" s="6">
        <v>26061</v>
      </c>
      <c r="F195" s="7">
        <v>44008.515127314815</v>
      </c>
      <c r="G195" s="69" t="s">
        <v>4</v>
      </c>
      <c r="H195">
        <v>2228</v>
      </c>
      <c r="I195" s="8">
        <v>22.505050505050505</v>
      </c>
      <c r="J195" s="92">
        <v>5.0129999999999999</v>
      </c>
      <c r="K195">
        <v>99</v>
      </c>
      <c r="L195" s="68">
        <v>449</v>
      </c>
      <c r="M195" s="93">
        <v>4.5353535353535355</v>
      </c>
      <c r="N195" s="93">
        <v>2.4380000000000002</v>
      </c>
      <c r="O195" s="69">
        <v>99</v>
      </c>
      <c r="P195" s="48">
        <v>4.9621380846325165</v>
      </c>
      <c r="Q195" s="77" t="s">
        <v>718</v>
      </c>
      <c r="V195" s="68"/>
      <c r="W195" s="69"/>
      <c r="X195" s="86" t="s">
        <v>14084</v>
      </c>
      <c r="AC195" s="43"/>
      <c r="AD195" s="43"/>
      <c r="AE195" s="43"/>
      <c r="AF195" s="43"/>
      <c r="AG195" s="43"/>
      <c r="AH195" s="43"/>
      <c r="AI195" s="43"/>
    </row>
    <row r="196" spans="1:35" customFormat="1" x14ac:dyDescent="0.3">
      <c r="A196" s="47" t="s">
        <v>12954</v>
      </c>
      <c r="B196" s="68" t="s">
        <v>12955</v>
      </c>
      <c r="C196" s="2" t="s">
        <v>1</v>
      </c>
      <c r="D196" s="2">
        <v>58</v>
      </c>
      <c r="E196" s="6">
        <v>22621</v>
      </c>
      <c r="F196" s="7">
        <v>44011.551064814812</v>
      </c>
      <c r="G196" s="69" t="s">
        <v>4</v>
      </c>
      <c r="H196">
        <v>2054</v>
      </c>
      <c r="I196" s="8">
        <v>20.747474747474747</v>
      </c>
      <c r="J196" s="92">
        <v>4.4640000000000004</v>
      </c>
      <c r="K196">
        <v>99</v>
      </c>
      <c r="L196" s="68">
        <v>473</v>
      </c>
      <c r="M196" s="93">
        <v>4.7777777777777777</v>
      </c>
      <c r="N196" s="93">
        <v>2.5219999999999998</v>
      </c>
      <c r="O196" s="69">
        <v>99</v>
      </c>
      <c r="P196" s="48">
        <v>4.3424947145877377</v>
      </c>
      <c r="Q196" s="77" t="s">
        <v>718</v>
      </c>
      <c r="V196" s="68"/>
      <c r="W196" s="69"/>
      <c r="X196" s="86" t="s">
        <v>14084</v>
      </c>
      <c r="AC196" s="43"/>
      <c r="AD196" s="43"/>
      <c r="AE196" s="43"/>
      <c r="AF196" s="43"/>
      <c r="AG196" s="43"/>
      <c r="AH196" s="43"/>
      <c r="AI196" s="43"/>
    </row>
    <row r="197" spans="1:35" customFormat="1" x14ac:dyDescent="0.3">
      <c r="A197" s="47" t="s">
        <v>12964</v>
      </c>
      <c r="B197" s="68" t="s">
        <v>1254</v>
      </c>
      <c r="C197" s="2" t="s">
        <v>1</v>
      </c>
      <c r="D197" s="2">
        <v>12.5</v>
      </c>
      <c r="E197" s="6">
        <v>39462</v>
      </c>
      <c r="F197" s="7">
        <v>44012.513865740744</v>
      </c>
      <c r="G197" s="69" t="s">
        <v>4</v>
      </c>
      <c r="H197">
        <v>1505</v>
      </c>
      <c r="I197" s="8">
        <v>15.202020202020202</v>
      </c>
      <c r="J197" s="92">
        <v>4.1580000000000004</v>
      </c>
      <c r="K197">
        <v>99</v>
      </c>
      <c r="L197" s="68">
        <v>190</v>
      </c>
      <c r="M197" s="93">
        <v>1.9191919191919191</v>
      </c>
      <c r="N197" s="93">
        <v>1.36</v>
      </c>
      <c r="O197" s="69">
        <v>99</v>
      </c>
      <c r="P197" s="48">
        <v>7.9210526315789478</v>
      </c>
      <c r="Q197" s="77" t="s">
        <v>718</v>
      </c>
      <c r="V197" s="68"/>
      <c r="W197" s="85">
        <v>0.52083333333333337</v>
      </c>
      <c r="X197" s="86" t="s">
        <v>14084</v>
      </c>
      <c r="AC197" s="43"/>
      <c r="AD197" s="43"/>
      <c r="AE197" s="43"/>
      <c r="AF197" s="43"/>
      <c r="AG197" s="43"/>
      <c r="AH197" s="43"/>
      <c r="AI197" s="43"/>
    </row>
    <row r="198" spans="1:35" customFormat="1" x14ac:dyDescent="0.3">
      <c r="A198" s="47" t="s">
        <v>13616</v>
      </c>
      <c r="B198" s="68" t="s">
        <v>13617</v>
      </c>
      <c r="C198" s="2" t="s">
        <v>6</v>
      </c>
      <c r="D198" s="2">
        <v>72</v>
      </c>
      <c r="E198" s="6">
        <v>17662</v>
      </c>
      <c r="F198" s="7">
        <v>44013.632314814815</v>
      </c>
      <c r="G198" s="69" t="s">
        <v>4</v>
      </c>
      <c r="H198">
        <v>1175</v>
      </c>
      <c r="I198" s="8">
        <v>11.868686868686869</v>
      </c>
      <c r="J198" s="92">
        <v>3.2029999999999998</v>
      </c>
      <c r="K198">
        <v>99</v>
      </c>
      <c r="L198" s="68">
        <v>618</v>
      </c>
      <c r="M198" s="93">
        <v>6.2424242424242422</v>
      </c>
      <c r="N198" s="93">
        <v>2.8860000000000001</v>
      </c>
      <c r="O198" s="69">
        <v>99</v>
      </c>
      <c r="P198" s="48">
        <v>1.9012944983818771</v>
      </c>
      <c r="Q198" s="77" t="s">
        <v>718</v>
      </c>
      <c r="V198" s="84"/>
      <c r="W198" s="85">
        <v>0.64583333333333337</v>
      </c>
      <c r="X198" s="86" t="s">
        <v>14084</v>
      </c>
      <c r="AC198" s="43"/>
      <c r="AD198" s="43"/>
      <c r="AE198" s="43"/>
      <c r="AF198" s="43"/>
      <c r="AG198" s="43"/>
      <c r="AH198" s="43"/>
      <c r="AI198" s="43"/>
    </row>
    <row r="199" spans="1:35" customFormat="1" x14ac:dyDescent="0.3">
      <c r="A199" s="47" t="s">
        <v>13694</v>
      </c>
      <c r="B199" s="68" t="s">
        <v>6405</v>
      </c>
      <c r="C199" s="2" t="s">
        <v>1</v>
      </c>
      <c r="D199" s="2">
        <v>74</v>
      </c>
      <c r="E199" s="6">
        <v>16702</v>
      </c>
      <c r="F199" s="7">
        <v>44021.625</v>
      </c>
      <c r="G199" s="69" t="s">
        <v>4</v>
      </c>
      <c r="H199">
        <v>3353</v>
      </c>
      <c r="I199" s="8">
        <v>33.53</v>
      </c>
      <c r="J199" s="92">
        <v>6.548</v>
      </c>
      <c r="K199">
        <v>100</v>
      </c>
      <c r="L199" s="68">
        <v>772</v>
      </c>
      <c r="M199" s="93">
        <v>7.72</v>
      </c>
      <c r="N199" s="93">
        <v>3.0190000000000001</v>
      </c>
      <c r="O199" s="69">
        <v>100</v>
      </c>
      <c r="P199" s="48">
        <v>4.3432642487046635</v>
      </c>
      <c r="Q199" s="77" t="s">
        <v>718</v>
      </c>
      <c r="V199" s="84"/>
      <c r="W199" s="85"/>
      <c r="X199" s="86" t="s">
        <v>14084</v>
      </c>
      <c r="AC199" s="43"/>
      <c r="AD199" s="43"/>
      <c r="AE199" s="43"/>
      <c r="AF199" s="43"/>
      <c r="AG199" s="43"/>
      <c r="AH199" s="43"/>
      <c r="AI199" s="43"/>
    </row>
    <row r="200" spans="1:35" customFormat="1" x14ac:dyDescent="0.3">
      <c r="A200" s="47" t="s">
        <v>3281</v>
      </c>
      <c r="B200" s="68" t="s">
        <v>1794</v>
      </c>
      <c r="C200" s="2" t="s">
        <v>1</v>
      </c>
      <c r="D200" s="2">
        <v>63</v>
      </c>
      <c r="E200" s="6">
        <v>20929</v>
      </c>
      <c r="F200" s="7">
        <v>44025.527337962965</v>
      </c>
      <c r="G200" s="69" t="s">
        <v>4</v>
      </c>
      <c r="H200">
        <v>2932</v>
      </c>
      <c r="I200" s="8">
        <v>29.616161616161616</v>
      </c>
      <c r="J200" s="92">
        <v>6.1139999999999999</v>
      </c>
      <c r="K200">
        <v>99</v>
      </c>
      <c r="L200" s="68">
        <v>663</v>
      </c>
      <c r="M200" s="93">
        <v>6.6969696969696972</v>
      </c>
      <c r="N200" s="93">
        <v>2.79</v>
      </c>
      <c r="O200" s="69">
        <v>99</v>
      </c>
      <c r="P200" s="48">
        <v>4.4223227752639511</v>
      </c>
      <c r="Q200" s="77" t="s">
        <v>718</v>
      </c>
      <c r="V200" s="84"/>
      <c r="W200" s="85"/>
      <c r="X200" s="86" t="s">
        <v>14084</v>
      </c>
      <c r="AC200" s="43"/>
      <c r="AD200" s="43"/>
      <c r="AE200" s="43"/>
      <c r="AF200" s="43"/>
      <c r="AG200" s="43"/>
      <c r="AH200" s="43"/>
      <c r="AI200" s="43"/>
    </row>
    <row r="201" spans="1:35" customFormat="1" x14ac:dyDescent="0.3">
      <c r="A201" s="47" t="s">
        <v>13707</v>
      </c>
      <c r="B201" s="68" t="s">
        <v>1120</v>
      </c>
      <c r="C201" s="2" t="s">
        <v>1</v>
      </c>
      <c r="D201" s="2">
        <v>46</v>
      </c>
      <c r="E201" s="6">
        <v>26976</v>
      </c>
      <c r="F201" s="7">
        <v>44025.545949074076</v>
      </c>
      <c r="G201" s="69" t="s">
        <v>4</v>
      </c>
      <c r="H201">
        <v>3105</v>
      </c>
      <c r="I201" s="8">
        <v>31.363636363636363</v>
      </c>
      <c r="J201" s="92">
        <v>6.7530000000000001</v>
      </c>
      <c r="K201">
        <v>99</v>
      </c>
      <c r="L201" s="68">
        <v>508</v>
      </c>
      <c r="M201" s="93">
        <v>5.1313131313131315</v>
      </c>
      <c r="N201" s="93">
        <v>2.5459999999999998</v>
      </c>
      <c r="O201" s="69">
        <v>99</v>
      </c>
      <c r="P201" s="48">
        <v>6.1122047244094482</v>
      </c>
      <c r="Q201" s="77" t="s">
        <v>718</v>
      </c>
      <c r="V201" s="84"/>
      <c r="W201" s="85"/>
      <c r="X201" s="86" t="s">
        <v>14084</v>
      </c>
      <c r="AC201" s="43"/>
      <c r="AD201" s="43"/>
      <c r="AE201" s="43"/>
      <c r="AF201" s="43"/>
      <c r="AG201" s="43"/>
      <c r="AH201" s="43"/>
      <c r="AI201" s="43"/>
    </row>
    <row r="202" spans="1:35" customFormat="1" x14ac:dyDescent="0.3">
      <c r="A202" s="47" t="s">
        <v>3542</v>
      </c>
      <c r="B202" s="68" t="s">
        <v>72</v>
      </c>
      <c r="C202" s="2" t="s">
        <v>1</v>
      </c>
      <c r="D202" s="2">
        <v>47</v>
      </c>
      <c r="E202" s="6">
        <v>26554</v>
      </c>
      <c r="F202" s="7">
        <v>44026.527685185189</v>
      </c>
      <c r="G202" s="69" t="s">
        <v>4</v>
      </c>
      <c r="H202">
        <v>2523</v>
      </c>
      <c r="I202" s="8">
        <v>25.484848484848484</v>
      </c>
      <c r="J202" s="92">
        <v>5.1970000000000001</v>
      </c>
      <c r="K202">
        <v>99</v>
      </c>
      <c r="L202" s="68">
        <v>522</v>
      </c>
      <c r="M202" s="93">
        <v>5.2727272727272725</v>
      </c>
      <c r="N202" s="93">
        <v>2.3159999999999998</v>
      </c>
      <c r="O202" s="69">
        <v>99</v>
      </c>
      <c r="P202" s="48">
        <v>4.833333333333333</v>
      </c>
      <c r="Q202" s="77" t="s">
        <v>718</v>
      </c>
      <c r="V202" s="84"/>
      <c r="W202" s="85"/>
      <c r="X202" s="86" t="s">
        <v>14084</v>
      </c>
      <c r="AC202" s="43"/>
      <c r="AD202" s="43"/>
      <c r="AE202" s="43"/>
      <c r="AF202" s="43"/>
      <c r="AG202" s="43"/>
      <c r="AH202" s="43"/>
      <c r="AI202" s="43"/>
    </row>
    <row r="203" spans="1:35" customFormat="1" x14ac:dyDescent="0.3">
      <c r="A203" s="47" t="s">
        <v>3308</v>
      </c>
      <c r="B203" s="68" t="s">
        <v>1815</v>
      </c>
      <c r="C203" s="2" t="s">
        <v>1</v>
      </c>
      <c r="D203" s="2">
        <v>65</v>
      </c>
      <c r="E203" s="6">
        <v>19973</v>
      </c>
      <c r="F203" s="7">
        <v>44026.550844907404</v>
      </c>
      <c r="G203" s="69" t="s">
        <v>4</v>
      </c>
      <c r="H203">
        <v>2578</v>
      </c>
      <c r="I203" s="8">
        <v>26.040404040404042</v>
      </c>
      <c r="J203" s="92">
        <v>5.9710000000000001</v>
      </c>
      <c r="K203">
        <v>99</v>
      </c>
      <c r="L203" s="68">
        <v>580</v>
      </c>
      <c r="M203" s="93">
        <v>5.858585858585859</v>
      </c>
      <c r="N203" s="93">
        <v>2.339</v>
      </c>
      <c r="O203" s="69">
        <v>99</v>
      </c>
      <c r="P203" s="48">
        <v>4.4448275862068964</v>
      </c>
      <c r="Q203" s="77" t="s">
        <v>718</v>
      </c>
      <c r="V203" s="84"/>
      <c r="W203" s="85"/>
      <c r="X203" s="86" t="s">
        <v>14084</v>
      </c>
      <c r="AC203" s="43"/>
      <c r="AD203" s="43"/>
      <c r="AE203" s="43"/>
      <c r="AF203" s="43"/>
      <c r="AG203" s="43"/>
      <c r="AH203" s="43"/>
      <c r="AI203" s="43"/>
    </row>
    <row r="204" spans="1:35" customFormat="1" x14ac:dyDescent="0.3">
      <c r="A204" s="47" t="s">
        <v>13795</v>
      </c>
      <c r="B204" s="68" t="s">
        <v>13796</v>
      </c>
      <c r="C204" s="2" t="s">
        <v>6</v>
      </c>
      <c r="D204" s="2">
        <v>88</v>
      </c>
      <c r="E204" s="6">
        <v>11762</v>
      </c>
      <c r="F204" s="7">
        <v>44034.645995370367</v>
      </c>
      <c r="G204" s="69" t="s">
        <v>4</v>
      </c>
      <c r="H204">
        <v>3302</v>
      </c>
      <c r="I204" s="8">
        <v>33.353535353535356</v>
      </c>
      <c r="J204" s="92">
        <v>6.13</v>
      </c>
      <c r="K204">
        <v>99</v>
      </c>
      <c r="L204" s="68">
        <v>973</v>
      </c>
      <c r="M204" s="93">
        <v>9.8282828282828287</v>
      </c>
      <c r="N204" s="93">
        <v>3.0840000000000001</v>
      </c>
      <c r="O204" s="69">
        <v>99</v>
      </c>
      <c r="P204" s="48">
        <v>3.393627954779034</v>
      </c>
      <c r="Q204" s="77" t="s">
        <v>718</v>
      </c>
      <c r="V204" s="84"/>
      <c r="W204" s="85">
        <v>0.64583333333333337</v>
      </c>
      <c r="X204" s="86" t="s">
        <v>14084</v>
      </c>
      <c r="AC204" s="43"/>
      <c r="AD204" s="43"/>
      <c r="AE204" s="43"/>
      <c r="AF204" s="43"/>
      <c r="AG204" s="43"/>
      <c r="AH204" s="43"/>
      <c r="AI204" s="43"/>
    </row>
    <row r="205" spans="1:35" customFormat="1" x14ac:dyDescent="0.3">
      <c r="A205" s="47" t="s">
        <v>5740</v>
      </c>
      <c r="B205" s="68" t="s">
        <v>5741</v>
      </c>
      <c r="C205" s="2" t="s">
        <v>1</v>
      </c>
      <c r="D205" s="2">
        <v>74</v>
      </c>
      <c r="E205" s="6">
        <v>16555</v>
      </c>
      <c r="F205" s="7">
        <v>43777.617650462962</v>
      </c>
      <c r="G205" s="69" t="s">
        <v>4</v>
      </c>
      <c r="H205">
        <v>2193</v>
      </c>
      <c r="I205" s="1">
        <v>19.236842105263158</v>
      </c>
      <c r="J205" s="1">
        <v>1.131</v>
      </c>
      <c r="K205">
        <v>114</v>
      </c>
      <c r="L205" s="68">
        <v>609</v>
      </c>
      <c r="M205" s="8">
        <v>5.3421052631578947</v>
      </c>
      <c r="N205" s="8">
        <v>0.70199999999999996</v>
      </c>
      <c r="O205" s="69">
        <v>114</v>
      </c>
      <c r="P205" s="9">
        <v>3.6009852216748768</v>
      </c>
      <c r="Q205" s="77" t="s">
        <v>1357</v>
      </c>
      <c r="V205" s="68"/>
      <c r="W205" s="69"/>
      <c r="X205" s="86" t="s">
        <v>14084</v>
      </c>
      <c r="AA205" s="29"/>
    </row>
    <row r="206" spans="1:35" customFormat="1" x14ac:dyDescent="0.3">
      <c r="A206" s="47" t="s">
        <v>5744</v>
      </c>
      <c r="B206" s="68" t="s">
        <v>5745</v>
      </c>
      <c r="C206" s="2" t="s">
        <v>1</v>
      </c>
      <c r="D206" s="2">
        <v>49</v>
      </c>
      <c r="E206" s="6">
        <v>25763</v>
      </c>
      <c r="F206" s="7">
        <v>43780.661597222221</v>
      </c>
      <c r="G206" s="69" t="s">
        <v>4</v>
      </c>
      <c r="H206">
        <v>1865</v>
      </c>
      <c r="I206" s="1">
        <v>16.954545454545453</v>
      </c>
      <c r="J206" s="1">
        <v>1.6890000000000001</v>
      </c>
      <c r="K206">
        <v>110</v>
      </c>
      <c r="L206" s="68">
        <v>367</v>
      </c>
      <c r="M206" s="8">
        <v>3.3363636363636364</v>
      </c>
      <c r="N206" s="8">
        <v>0.69399999999999995</v>
      </c>
      <c r="O206" s="69">
        <v>110</v>
      </c>
      <c r="P206" s="9">
        <v>5.0817438692098085</v>
      </c>
      <c r="Q206" s="77" t="s">
        <v>1357</v>
      </c>
      <c r="V206" s="68"/>
      <c r="W206" s="69"/>
      <c r="X206" s="86" t="s">
        <v>14084</v>
      </c>
      <c r="AA206" s="29"/>
    </row>
    <row r="207" spans="1:35" customFormat="1" x14ac:dyDescent="0.3">
      <c r="A207" s="47" t="s">
        <v>5748</v>
      </c>
      <c r="B207" s="68" t="s">
        <v>5749</v>
      </c>
      <c r="C207" s="2" t="s">
        <v>1</v>
      </c>
      <c r="D207" s="2">
        <v>54</v>
      </c>
      <c r="E207" s="6">
        <v>23763</v>
      </c>
      <c r="F207" s="7">
        <v>43780.688217592593</v>
      </c>
      <c r="G207" s="69" t="s">
        <v>4</v>
      </c>
      <c r="H207">
        <v>1371</v>
      </c>
      <c r="I207" s="1">
        <v>15.404494382022472</v>
      </c>
      <c r="J207" s="1">
        <v>1.3120000000000001</v>
      </c>
      <c r="K207">
        <v>89</v>
      </c>
      <c r="L207" s="68">
        <v>516</v>
      </c>
      <c r="M207" s="8">
        <v>5.797752808988764</v>
      </c>
      <c r="N207" s="8">
        <v>0.81399999999999995</v>
      </c>
      <c r="O207" s="69">
        <v>89</v>
      </c>
      <c r="P207" s="9">
        <v>2.6569767441860463</v>
      </c>
      <c r="Q207" s="77" t="s">
        <v>1357</v>
      </c>
      <c r="V207" s="68"/>
      <c r="W207" s="69"/>
      <c r="X207" s="86" t="s">
        <v>14084</v>
      </c>
      <c r="AA207" s="29"/>
    </row>
    <row r="208" spans="1:35" customFormat="1" x14ac:dyDescent="0.3">
      <c r="A208" s="47" t="s">
        <v>6887</v>
      </c>
      <c r="B208" s="68" t="s">
        <v>6888</v>
      </c>
      <c r="C208" s="2" t="s">
        <v>1</v>
      </c>
      <c r="D208" s="2">
        <v>54</v>
      </c>
      <c r="E208" s="6">
        <v>23806</v>
      </c>
      <c r="F208" s="7">
        <v>43801.64472222222</v>
      </c>
      <c r="G208" s="69" t="s">
        <v>4</v>
      </c>
      <c r="H208">
        <v>3202</v>
      </c>
      <c r="I208" s="1">
        <v>29.109090909090909</v>
      </c>
      <c r="J208" s="88">
        <v>1.804</v>
      </c>
      <c r="K208">
        <v>110</v>
      </c>
      <c r="L208" s="68">
        <v>877</v>
      </c>
      <c r="M208" s="8">
        <v>7.9727272727272727</v>
      </c>
      <c r="N208" s="90">
        <v>0.98099999999999998</v>
      </c>
      <c r="O208" s="69">
        <v>110</v>
      </c>
      <c r="P208" s="9">
        <v>3.6510832383124288</v>
      </c>
      <c r="Q208" s="77" t="s">
        <v>1357</v>
      </c>
      <c r="V208" s="68"/>
      <c r="W208" s="69"/>
      <c r="X208" s="86" t="s">
        <v>14084</v>
      </c>
      <c r="AA208" s="29"/>
    </row>
    <row r="209" spans="1:35" customFormat="1" x14ac:dyDescent="0.3">
      <c r="A209" s="47" t="s">
        <v>9943</v>
      </c>
      <c r="B209" s="68" t="s">
        <v>253</v>
      </c>
      <c r="C209" s="2" t="s">
        <v>1</v>
      </c>
      <c r="D209" s="2">
        <v>48</v>
      </c>
      <c r="E209" s="6">
        <v>26185</v>
      </c>
      <c r="F209" s="7">
        <v>43896.595254629632</v>
      </c>
      <c r="G209" s="69" t="s">
        <v>4</v>
      </c>
      <c r="H209">
        <v>2084</v>
      </c>
      <c r="I209" s="1">
        <v>21.050505050505052</v>
      </c>
      <c r="J209" s="92">
        <v>1.65</v>
      </c>
      <c r="K209">
        <v>99</v>
      </c>
      <c r="L209" s="68">
        <v>381</v>
      </c>
      <c r="M209" s="8">
        <v>3.8484848484848486</v>
      </c>
      <c r="N209" s="93">
        <v>0.81299999999999994</v>
      </c>
      <c r="O209" s="69">
        <v>99</v>
      </c>
      <c r="P209" s="9">
        <v>5.469816272965879</v>
      </c>
      <c r="Q209" s="77" t="s">
        <v>1357</v>
      </c>
      <c r="V209" s="84"/>
      <c r="W209" s="85"/>
      <c r="X209" s="86" t="s">
        <v>14084</v>
      </c>
      <c r="AA209" s="29"/>
    </row>
    <row r="210" spans="1:35" customFormat="1" x14ac:dyDescent="0.3">
      <c r="A210" s="47" t="s">
        <v>9982</v>
      </c>
      <c r="B210" s="68" t="s">
        <v>9983</v>
      </c>
      <c r="C210" s="2" t="s">
        <v>6</v>
      </c>
      <c r="D210" s="2">
        <v>55</v>
      </c>
      <c r="E210" s="6">
        <v>23693</v>
      </c>
      <c r="F210" s="7">
        <v>43910.621064814812</v>
      </c>
      <c r="G210" s="69" t="s">
        <v>4</v>
      </c>
      <c r="H210">
        <v>1150</v>
      </c>
      <c r="I210" s="1">
        <v>11.616161616161616</v>
      </c>
      <c r="J210" s="92">
        <v>1.6579999999999999</v>
      </c>
      <c r="K210">
        <v>99</v>
      </c>
      <c r="L210" s="68">
        <v>278</v>
      </c>
      <c r="M210" s="8">
        <v>2.808080808080808</v>
      </c>
      <c r="N210" s="93">
        <v>0.66500000000000004</v>
      </c>
      <c r="O210" s="69">
        <v>99</v>
      </c>
      <c r="P210" s="9">
        <v>4.1366906474820144</v>
      </c>
      <c r="Q210" s="77" t="s">
        <v>1357</v>
      </c>
      <c r="V210" s="84"/>
      <c r="W210" s="85"/>
      <c r="X210" s="86" t="s">
        <v>14084</v>
      </c>
      <c r="AA210" s="29"/>
    </row>
    <row r="211" spans="1:35" customFormat="1" x14ac:dyDescent="0.3">
      <c r="A211" s="47" t="s">
        <v>10023</v>
      </c>
      <c r="B211" s="68" t="s">
        <v>10024</v>
      </c>
      <c r="C211" s="2" t="s">
        <v>6</v>
      </c>
      <c r="D211" s="2">
        <v>63</v>
      </c>
      <c r="E211" s="6">
        <v>20609</v>
      </c>
      <c r="F211" s="7">
        <v>43921.602199074077</v>
      </c>
      <c r="G211" s="69" t="s">
        <v>4</v>
      </c>
      <c r="H211">
        <v>1390</v>
      </c>
      <c r="I211" s="1">
        <v>13.9</v>
      </c>
      <c r="J211" s="92">
        <v>1.36</v>
      </c>
      <c r="K211">
        <v>100</v>
      </c>
      <c r="L211" s="68">
        <v>523</v>
      </c>
      <c r="M211" s="8">
        <v>5.23</v>
      </c>
      <c r="N211" s="93">
        <v>0.51</v>
      </c>
      <c r="O211" s="69">
        <v>100</v>
      </c>
      <c r="P211" s="9">
        <v>2.6577437858508604</v>
      </c>
      <c r="Q211" s="77" t="s">
        <v>1357</v>
      </c>
      <c r="V211" s="84">
        <v>0.44861111111111113</v>
      </c>
      <c r="W211" s="85"/>
      <c r="X211" s="86" t="s">
        <v>14084</v>
      </c>
      <c r="AA211" s="29"/>
    </row>
    <row r="212" spans="1:35" customFormat="1" x14ac:dyDescent="0.3">
      <c r="A212" s="47" t="s">
        <v>10789</v>
      </c>
      <c r="B212" s="68" t="s">
        <v>10790</v>
      </c>
      <c r="C212" s="2" t="s">
        <v>1</v>
      </c>
      <c r="D212" s="2">
        <v>76</v>
      </c>
      <c r="E212" s="6">
        <v>16004</v>
      </c>
      <c r="F212" s="7">
        <v>43944.570497685185</v>
      </c>
      <c r="G212" s="69" t="s">
        <v>4</v>
      </c>
      <c r="H212">
        <v>3390</v>
      </c>
      <c r="I212" s="1">
        <v>33.9</v>
      </c>
      <c r="J212">
        <v>3.2210000000000001</v>
      </c>
      <c r="K212">
        <v>100</v>
      </c>
      <c r="L212" s="68">
        <v>1094</v>
      </c>
      <c r="M212" s="8">
        <v>10.94</v>
      </c>
      <c r="N212" s="2">
        <v>1.179</v>
      </c>
      <c r="O212" s="69">
        <v>100</v>
      </c>
      <c r="P212" s="9">
        <v>3.0987202925045705</v>
      </c>
      <c r="Q212" s="77" t="s">
        <v>1357</v>
      </c>
      <c r="V212" s="84"/>
      <c r="W212" s="85">
        <v>0.58333333333333337</v>
      </c>
      <c r="X212" s="86" t="s">
        <v>14084</v>
      </c>
      <c r="AA212" s="29"/>
    </row>
    <row r="213" spans="1:35" customFormat="1" x14ac:dyDescent="0.3">
      <c r="A213" s="47" t="s">
        <v>11417</v>
      </c>
      <c r="B213" s="68" t="s">
        <v>221</v>
      </c>
      <c r="C213" s="2" t="s">
        <v>6</v>
      </c>
      <c r="D213" s="2">
        <v>50</v>
      </c>
      <c r="E213" s="6">
        <v>25504</v>
      </c>
      <c r="F213" s="7">
        <v>43957.37777777778</v>
      </c>
      <c r="G213" s="69" t="s">
        <v>71</v>
      </c>
      <c r="H213">
        <v>698</v>
      </c>
      <c r="I213" s="1">
        <v>7.0505050505050502</v>
      </c>
      <c r="J213">
        <v>0.437</v>
      </c>
      <c r="K213">
        <v>99</v>
      </c>
      <c r="L213" s="68">
        <v>233</v>
      </c>
      <c r="M213" s="8">
        <v>2.3535353535353534</v>
      </c>
      <c r="N213" s="2">
        <v>0.48099999999999998</v>
      </c>
      <c r="O213" s="69">
        <v>99</v>
      </c>
      <c r="P213" s="9">
        <v>2.9957081545064379</v>
      </c>
      <c r="Q213" s="77" t="s">
        <v>1357</v>
      </c>
      <c r="V213" s="84"/>
      <c r="W213" s="85">
        <v>0.53125</v>
      </c>
      <c r="X213" s="86" t="s">
        <v>14084</v>
      </c>
      <c r="AA213" s="29"/>
    </row>
    <row r="214" spans="1:35" customFormat="1" x14ac:dyDescent="0.3">
      <c r="A214" s="47" t="s">
        <v>12242</v>
      </c>
      <c r="B214" s="68" t="s">
        <v>613</v>
      </c>
      <c r="C214" s="2" t="s">
        <v>1</v>
      </c>
      <c r="D214" s="2">
        <v>55</v>
      </c>
      <c r="E214" s="6">
        <v>23802</v>
      </c>
      <c r="F214" s="7">
        <v>43984.375034722223</v>
      </c>
      <c r="G214" s="69" t="s">
        <v>71</v>
      </c>
      <c r="H214">
        <v>2043</v>
      </c>
      <c r="I214" s="92">
        <v>20.636363636363637</v>
      </c>
      <c r="J214" s="92">
        <v>1.3440000000000001</v>
      </c>
      <c r="K214">
        <v>99</v>
      </c>
      <c r="L214" s="68">
        <v>504</v>
      </c>
      <c r="M214" s="93">
        <v>5.0909090909090908</v>
      </c>
      <c r="N214" s="93">
        <v>0.55500000000000005</v>
      </c>
      <c r="O214" s="69">
        <v>99</v>
      </c>
      <c r="P214" s="9">
        <v>4.0535714285714288</v>
      </c>
      <c r="Q214" s="77" t="s">
        <v>1357</v>
      </c>
      <c r="V214" s="84"/>
      <c r="W214" s="85">
        <v>0.51944444444444449</v>
      </c>
      <c r="X214" s="86" t="s">
        <v>14084</v>
      </c>
      <c r="AA214" s="29"/>
    </row>
    <row r="215" spans="1:35" customFormat="1" x14ac:dyDescent="0.3">
      <c r="A215" s="47" t="s">
        <v>12278</v>
      </c>
      <c r="B215" s="68" t="s">
        <v>12279</v>
      </c>
      <c r="C215" s="2" t="s">
        <v>1</v>
      </c>
      <c r="D215" s="2">
        <v>38</v>
      </c>
      <c r="E215" s="6">
        <v>29950</v>
      </c>
      <c r="F215" s="7">
        <v>43990.703888888886</v>
      </c>
      <c r="G215" s="69" t="s">
        <v>4</v>
      </c>
      <c r="H215">
        <v>1286</v>
      </c>
      <c r="I215" s="92">
        <v>12.98989898989899</v>
      </c>
      <c r="J215" s="92">
        <v>1.488</v>
      </c>
      <c r="K215">
        <v>99</v>
      </c>
      <c r="L215" s="68">
        <v>323</v>
      </c>
      <c r="M215" s="93">
        <v>3.2626262626262625</v>
      </c>
      <c r="N215" s="93">
        <v>0.61599999999999999</v>
      </c>
      <c r="O215" s="69">
        <v>99</v>
      </c>
      <c r="P215" s="9">
        <v>3.9814241486068114</v>
      </c>
      <c r="Q215" s="77" t="s">
        <v>1357</v>
      </c>
      <c r="V215" s="84"/>
      <c r="W215" s="85">
        <v>0.71180555555555547</v>
      </c>
      <c r="X215" s="86" t="s">
        <v>14084</v>
      </c>
      <c r="AA215" s="29"/>
    </row>
    <row r="216" spans="1:35" customFormat="1" x14ac:dyDescent="0.3">
      <c r="A216" s="47" t="s">
        <v>12319</v>
      </c>
      <c r="B216" s="68" t="s">
        <v>12320</v>
      </c>
      <c r="C216" s="2" t="s">
        <v>1</v>
      </c>
      <c r="D216" s="2">
        <v>49</v>
      </c>
      <c r="E216" s="6">
        <v>25826</v>
      </c>
      <c r="F216" s="7">
        <v>43997.380381944444</v>
      </c>
      <c r="G216" s="69" t="s">
        <v>71</v>
      </c>
      <c r="H216">
        <v>1246</v>
      </c>
      <c r="I216" s="92">
        <v>12.46</v>
      </c>
      <c r="J216" s="92">
        <v>0.75800000000000001</v>
      </c>
      <c r="K216">
        <v>100</v>
      </c>
      <c r="L216" s="68">
        <v>238</v>
      </c>
      <c r="M216" s="93">
        <v>2.38</v>
      </c>
      <c r="N216" s="93">
        <v>0.48799999999999999</v>
      </c>
      <c r="O216" s="69">
        <v>100</v>
      </c>
      <c r="P216" s="9">
        <v>5.2352941176470598</v>
      </c>
      <c r="Q216" s="77" t="s">
        <v>1357</v>
      </c>
      <c r="V216" s="84"/>
      <c r="W216" s="85">
        <v>0.53055555555555556</v>
      </c>
      <c r="X216" s="86" t="s">
        <v>14084</v>
      </c>
      <c r="AA216" s="29"/>
    </row>
    <row r="217" spans="1:35" x14ac:dyDescent="0.3">
      <c r="A217" s="46" t="s">
        <v>3751</v>
      </c>
      <c r="B217" s="68" t="s">
        <v>724</v>
      </c>
      <c r="C217" s="2" t="s">
        <v>1</v>
      </c>
      <c r="D217" s="2">
        <v>51</v>
      </c>
      <c r="E217" s="6">
        <v>24938</v>
      </c>
      <c r="F217" s="7">
        <v>43710.531435185185</v>
      </c>
      <c r="G217" s="69" t="s">
        <v>4</v>
      </c>
      <c r="H217" s="18">
        <v>2432</v>
      </c>
      <c r="I217" s="8">
        <v>27.636363636363637</v>
      </c>
      <c r="J217" s="2">
        <v>5.6120000000000001</v>
      </c>
      <c r="K217" s="10">
        <v>88</v>
      </c>
      <c r="L217" s="68">
        <v>403</v>
      </c>
      <c r="M217" s="8">
        <v>4.5795454545454541</v>
      </c>
      <c r="N217" s="2">
        <v>2.137</v>
      </c>
      <c r="O217" s="69">
        <v>88</v>
      </c>
      <c r="P217" s="48">
        <v>6.0347394540942938</v>
      </c>
      <c r="Q217" s="77" t="s">
        <v>718</v>
      </c>
      <c r="R217" s="18"/>
      <c r="U217" s="10"/>
      <c r="V217" s="82"/>
      <c r="W217" s="83"/>
      <c r="X217" s="86" t="s">
        <v>14084</v>
      </c>
    </row>
    <row r="218" spans="1:35" x14ac:dyDescent="0.3">
      <c r="A218" s="46" t="s">
        <v>3766</v>
      </c>
      <c r="B218" s="68" t="s">
        <v>739</v>
      </c>
      <c r="C218" s="2" t="s">
        <v>1</v>
      </c>
      <c r="D218" s="2">
        <v>57</v>
      </c>
      <c r="E218" s="6">
        <v>22661</v>
      </c>
      <c r="F218" s="7">
        <v>43711.596192129633</v>
      </c>
      <c r="G218" s="69" t="s">
        <v>4</v>
      </c>
      <c r="H218" s="18">
        <v>1949</v>
      </c>
      <c r="I218" s="8">
        <v>24.362500000000001</v>
      </c>
      <c r="J218" s="2">
        <v>4.9589999999999996</v>
      </c>
      <c r="K218" s="10">
        <v>80</v>
      </c>
      <c r="L218" s="68">
        <v>285</v>
      </c>
      <c r="M218" s="8">
        <v>3.5625</v>
      </c>
      <c r="N218" s="2">
        <v>1.8480000000000001</v>
      </c>
      <c r="O218" s="69">
        <v>80</v>
      </c>
      <c r="P218" s="48">
        <v>6.8385964912280706</v>
      </c>
      <c r="Q218" s="77" t="s">
        <v>718</v>
      </c>
      <c r="R218" s="18"/>
      <c r="U218" s="10"/>
      <c r="V218" s="82"/>
      <c r="W218" s="83"/>
      <c r="X218" s="86" t="s">
        <v>14084</v>
      </c>
    </row>
    <row r="219" spans="1:35" customFormat="1" x14ac:dyDescent="0.3">
      <c r="A219" s="46" t="s">
        <v>3878</v>
      </c>
      <c r="B219" s="68" t="s">
        <v>844</v>
      </c>
      <c r="C219" s="2" t="s">
        <v>1</v>
      </c>
      <c r="D219" s="2">
        <v>47</v>
      </c>
      <c r="E219" s="6">
        <v>26354</v>
      </c>
      <c r="F219" s="7">
        <v>43727.51898148148</v>
      </c>
      <c r="G219" s="69" t="s">
        <v>4</v>
      </c>
      <c r="H219" s="18">
        <v>2538</v>
      </c>
      <c r="I219" s="8">
        <v>17.26530612244898</v>
      </c>
      <c r="J219" s="2">
        <v>3.6120000000000001</v>
      </c>
      <c r="K219" s="10">
        <v>147</v>
      </c>
      <c r="L219" s="68">
        <v>1109</v>
      </c>
      <c r="M219" s="8">
        <v>7.5442176870748296</v>
      </c>
      <c r="N219" s="2">
        <v>3.032</v>
      </c>
      <c r="O219" s="69">
        <v>147</v>
      </c>
      <c r="P219" s="48">
        <v>2.2885482416591523</v>
      </c>
      <c r="Q219" s="77" t="s">
        <v>718</v>
      </c>
      <c r="R219" s="18"/>
      <c r="S219" s="2"/>
      <c r="T219" s="2"/>
      <c r="U219" s="10"/>
      <c r="V219" s="82"/>
      <c r="W219" s="32"/>
      <c r="X219" s="30" t="s">
        <v>14084</v>
      </c>
      <c r="AC219" s="43"/>
      <c r="AD219" s="43"/>
      <c r="AE219" s="43"/>
      <c r="AF219" s="43"/>
      <c r="AG219" s="43"/>
      <c r="AH219" s="43"/>
      <c r="AI219" s="43"/>
    </row>
    <row r="220" spans="1:35" customFormat="1" x14ac:dyDescent="0.3">
      <c r="A220" s="47" t="s">
        <v>3936</v>
      </c>
      <c r="B220" s="68" t="s">
        <v>1284</v>
      </c>
      <c r="C220" s="2" t="s">
        <v>1</v>
      </c>
      <c r="D220" s="2">
        <v>59</v>
      </c>
      <c r="E220" s="6">
        <v>22089</v>
      </c>
      <c r="F220" s="7">
        <v>43735.562361111108</v>
      </c>
      <c r="G220" s="69" t="s">
        <v>4</v>
      </c>
      <c r="H220" s="18">
        <v>2286</v>
      </c>
      <c r="I220" s="8">
        <v>17.318181818181817</v>
      </c>
      <c r="J220" s="2">
        <v>4.3289999999999997</v>
      </c>
      <c r="K220" s="10">
        <v>132</v>
      </c>
      <c r="L220" s="68">
        <v>492</v>
      </c>
      <c r="M220" s="8">
        <v>3.7272727272727271</v>
      </c>
      <c r="N220" s="2">
        <v>1.8660000000000001</v>
      </c>
      <c r="O220" s="69">
        <v>132</v>
      </c>
      <c r="P220" s="48">
        <v>4.6463414634146343</v>
      </c>
      <c r="Q220" s="77" t="s">
        <v>718</v>
      </c>
      <c r="R220" s="18"/>
      <c r="S220" s="2"/>
      <c r="T220" s="2"/>
      <c r="U220" s="10"/>
      <c r="V220" s="82"/>
      <c r="W220" s="32"/>
      <c r="X220" s="30" t="s">
        <v>14084</v>
      </c>
      <c r="AC220" s="43"/>
      <c r="AD220" s="43"/>
      <c r="AE220" s="43"/>
      <c r="AF220" s="43"/>
      <c r="AG220" s="43"/>
      <c r="AH220" s="43"/>
      <c r="AI220" s="43"/>
    </row>
    <row r="221" spans="1:35" customFormat="1" x14ac:dyDescent="0.3">
      <c r="A221" s="47" t="s">
        <v>5007</v>
      </c>
      <c r="B221" s="68" t="s">
        <v>5008</v>
      </c>
      <c r="C221" s="2" t="s">
        <v>1</v>
      </c>
      <c r="D221" s="2">
        <v>58</v>
      </c>
      <c r="E221" s="6">
        <v>22425</v>
      </c>
      <c r="F221" s="7">
        <v>43752.526018518518</v>
      </c>
      <c r="G221" s="69" t="s">
        <v>4</v>
      </c>
      <c r="H221" s="18">
        <v>2465</v>
      </c>
      <c r="I221" s="8">
        <v>19.72</v>
      </c>
      <c r="J221" s="2">
        <v>4.6219999999999999</v>
      </c>
      <c r="K221" s="10">
        <v>125</v>
      </c>
      <c r="L221" s="68">
        <v>500</v>
      </c>
      <c r="M221" s="8">
        <v>4</v>
      </c>
      <c r="N221" s="2">
        <v>2.044</v>
      </c>
      <c r="O221" s="69">
        <v>125</v>
      </c>
      <c r="P221" s="48">
        <v>4.93</v>
      </c>
      <c r="Q221" s="77" t="s">
        <v>718</v>
      </c>
      <c r="R221" s="18"/>
      <c r="S221" s="2"/>
      <c r="T221" s="2"/>
      <c r="U221" s="10"/>
      <c r="V221" s="68"/>
      <c r="W221" s="2"/>
      <c r="X221" s="30" t="s">
        <v>14084</v>
      </c>
      <c r="AC221" s="43"/>
      <c r="AD221" s="43"/>
      <c r="AE221" s="43"/>
      <c r="AF221" s="43"/>
      <c r="AG221" s="43"/>
      <c r="AH221" s="43"/>
      <c r="AI221" s="43"/>
    </row>
    <row r="222" spans="1:35" customFormat="1" x14ac:dyDescent="0.3">
      <c r="A222" s="47" t="s">
        <v>5036</v>
      </c>
      <c r="B222" s="68" t="s">
        <v>5037</v>
      </c>
      <c r="C222" s="2" t="s">
        <v>1</v>
      </c>
      <c r="D222" s="2">
        <v>47</v>
      </c>
      <c r="E222" s="6">
        <v>26473</v>
      </c>
      <c r="F222" s="7">
        <v>43753.544652777775</v>
      </c>
      <c r="G222" s="69" t="s">
        <v>4</v>
      </c>
      <c r="H222" s="18">
        <v>1369</v>
      </c>
      <c r="I222" s="8">
        <v>11.408333333333333</v>
      </c>
      <c r="J222" s="2">
        <v>3.573</v>
      </c>
      <c r="K222" s="10">
        <v>120</v>
      </c>
      <c r="L222" s="68">
        <v>566</v>
      </c>
      <c r="M222" s="8">
        <v>4.7166666666666668</v>
      </c>
      <c r="N222" s="2">
        <v>2.2160000000000002</v>
      </c>
      <c r="O222" s="69">
        <v>120</v>
      </c>
      <c r="P222" s="48">
        <v>2.4187279151943462</v>
      </c>
      <c r="Q222" s="77" t="s">
        <v>718</v>
      </c>
      <c r="R222" s="18"/>
      <c r="S222" s="2"/>
      <c r="T222" s="2"/>
      <c r="U222" s="10"/>
      <c r="V222" s="68"/>
      <c r="W222" s="2"/>
      <c r="X222" s="30" t="s">
        <v>14084</v>
      </c>
      <c r="AC222" s="43"/>
      <c r="AD222" s="43"/>
      <c r="AE222" s="43"/>
      <c r="AF222" s="43"/>
      <c r="AG222" s="43"/>
      <c r="AH222" s="43"/>
      <c r="AI222" s="43"/>
    </row>
    <row r="223" spans="1:35" customFormat="1" x14ac:dyDescent="0.3">
      <c r="A223" s="47" t="s">
        <v>5080</v>
      </c>
      <c r="B223" s="68" t="s">
        <v>5081</v>
      </c>
      <c r="C223" s="2" t="s">
        <v>1</v>
      </c>
      <c r="D223" s="2">
        <v>62</v>
      </c>
      <c r="E223" s="6">
        <v>20856</v>
      </c>
      <c r="F223" s="7">
        <v>43755.530219907407</v>
      </c>
      <c r="G223" s="69" t="s">
        <v>4</v>
      </c>
      <c r="H223" s="18">
        <v>2171</v>
      </c>
      <c r="I223" s="8">
        <v>22.614583333333332</v>
      </c>
      <c r="J223" s="2">
        <v>4.718</v>
      </c>
      <c r="K223" s="10">
        <v>96</v>
      </c>
      <c r="L223" s="68">
        <v>490</v>
      </c>
      <c r="M223" s="8">
        <v>5.104166666666667</v>
      </c>
      <c r="N223" s="2">
        <v>2.4470000000000001</v>
      </c>
      <c r="O223" s="69">
        <v>96</v>
      </c>
      <c r="P223" s="48">
        <v>4.4306122448979588</v>
      </c>
      <c r="Q223" s="77" t="s">
        <v>718</v>
      </c>
      <c r="R223" s="18"/>
      <c r="S223" s="2"/>
      <c r="T223" s="2"/>
      <c r="U223" s="10"/>
      <c r="V223" s="68"/>
      <c r="W223" s="2"/>
      <c r="X223" s="30" t="s">
        <v>14084</v>
      </c>
      <c r="AC223" s="43"/>
      <c r="AD223" s="43"/>
      <c r="AE223" s="43"/>
      <c r="AF223" s="43"/>
      <c r="AG223" s="43"/>
      <c r="AH223" s="43"/>
      <c r="AI223" s="43"/>
    </row>
    <row r="224" spans="1:35" customFormat="1" x14ac:dyDescent="0.3">
      <c r="A224" s="47" t="s">
        <v>5119</v>
      </c>
      <c r="B224" s="68" t="s">
        <v>5120</v>
      </c>
      <c r="C224" s="2" t="s">
        <v>1</v>
      </c>
      <c r="D224" s="2">
        <v>61</v>
      </c>
      <c r="E224" s="6">
        <v>21310</v>
      </c>
      <c r="F224" s="7">
        <v>43759.524259259262</v>
      </c>
      <c r="G224" s="69" t="s">
        <v>4</v>
      </c>
      <c r="H224" s="18">
        <v>2137</v>
      </c>
      <c r="I224" s="8">
        <v>20.352380952380951</v>
      </c>
      <c r="J224" s="2">
        <v>4.0640000000000001</v>
      </c>
      <c r="K224" s="10">
        <v>105</v>
      </c>
      <c r="L224" s="68">
        <v>657</v>
      </c>
      <c r="M224" s="8">
        <v>6.2571428571428571</v>
      </c>
      <c r="N224" s="2">
        <v>2.5720000000000001</v>
      </c>
      <c r="O224" s="69">
        <v>105</v>
      </c>
      <c r="P224" s="48">
        <v>3.2526636225266361</v>
      </c>
      <c r="Q224" s="77" t="s">
        <v>718</v>
      </c>
      <c r="R224" s="18"/>
      <c r="S224" s="2"/>
      <c r="T224" s="2"/>
      <c r="U224" s="10"/>
      <c r="V224" s="68"/>
      <c r="W224" s="2"/>
      <c r="X224" s="30" t="s">
        <v>14084</v>
      </c>
      <c r="AC224" s="43"/>
      <c r="AD224" s="43"/>
      <c r="AE224" s="43"/>
      <c r="AF224" s="43"/>
      <c r="AG224" s="43"/>
      <c r="AH224" s="43"/>
      <c r="AI224" s="43"/>
    </row>
    <row r="225" spans="1:35" customFormat="1" x14ac:dyDescent="0.3">
      <c r="A225" s="47" t="s">
        <v>5163</v>
      </c>
      <c r="B225" s="68" t="s">
        <v>5164</v>
      </c>
      <c r="C225" s="2" t="s">
        <v>1</v>
      </c>
      <c r="D225" s="2">
        <v>43</v>
      </c>
      <c r="E225" s="6">
        <v>27831</v>
      </c>
      <c r="F225" s="7">
        <v>43761.515439814815</v>
      </c>
      <c r="G225" s="69" t="s">
        <v>4</v>
      </c>
      <c r="H225" s="18">
        <v>1976</v>
      </c>
      <c r="I225" s="8">
        <v>14.114285714285714</v>
      </c>
      <c r="J225" s="2">
        <v>4.0149999999999997</v>
      </c>
      <c r="K225" s="10">
        <v>140</v>
      </c>
      <c r="L225" s="68">
        <v>543</v>
      </c>
      <c r="M225" s="8">
        <v>3.8785714285714286</v>
      </c>
      <c r="N225" s="2">
        <v>1.976</v>
      </c>
      <c r="O225" s="69">
        <v>140</v>
      </c>
      <c r="P225" s="48">
        <v>3.6390423572744015</v>
      </c>
      <c r="Q225" s="77" t="s">
        <v>718</v>
      </c>
      <c r="R225" s="18"/>
      <c r="S225" s="2"/>
      <c r="T225" s="2"/>
      <c r="U225" s="10"/>
      <c r="V225" s="68"/>
      <c r="W225" s="2"/>
      <c r="X225" s="30" t="s">
        <v>14084</v>
      </c>
      <c r="AC225" s="43"/>
      <c r="AD225" s="43"/>
      <c r="AE225" s="43"/>
      <c r="AF225" s="43"/>
      <c r="AG225" s="43"/>
      <c r="AH225" s="43"/>
      <c r="AI225" s="43"/>
    </row>
    <row r="226" spans="1:35" customFormat="1" x14ac:dyDescent="0.3">
      <c r="A226" s="47" t="s">
        <v>5205</v>
      </c>
      <c r="B226" s="68" t="s">
        <v>5206</v>
      </c>
      <c r="C226" s="2" t="s">
        <v>1</v>
      </c>
      <c r="D226" s="2">
        <v>67</v>
      </c>
      <c r="E226" s="6">
        <v>19092</v>
      </c>
      <c r="F226" s="7">
        <v>43763.507106481484</v>
      </c>
      <c r="G226" s="69" t="s">
        <v>4</v>
      </c>
      <c r="H226" s="18">
        <v>2768</v>
      </c>
      <c r="I226" s="8">
        <v>21.292307692307691</v>
      </c>
      <c r="J226" s="2">
        <v>4.601</v>
      </c>
      <c r="K226" s="10">
        <v>130</v>
      </c>
      <c r="L226" s="68">
        <v>845</v>
      </c>
      <c r="M226" s="8">
        <v>6.5</v>
      </c>
      <c r="N226" s="2">
        <v>3.0070000000000001</v>
      </c>
      <c r="O226" s="69">
        <v>130</v>
      </c>
      <c r="P226" s="48">
        <v>3.2757396449704141</v>
      </c>
      <c r="Q226" s="77" t="s">
        <v>718</v>
      </c>
      <c r="R226" s="18"/>
      <c r="S226" s="2"/>
      <c r="T226" s="2"/>
      <c r="U226" s="10"/>
      <c r="V226" s="68"/>
      <c r="W226" s="2"/>
      <c r="X226" s="30" t="s">
        <v>14084</v>
      </c>
      <c r="AC226" s="43"/>
      <c r="AD226" s="43"/>
      <c r="AE226" s="43"/>
      <c r="AF226" s="43"/>
      <c r="AG226" s="43"/>
      <c r="AH226" s="43"/>
      <c r="AI226" s="43"/>
    </row>
    <row r="227" spans="1:35" customFormat="1" x14ac:dyDescent="0.3">
      <c r="A227" s="47" t="s">
        <v>6129</v>
      </c>
      <c r="B227" s="68" t="s">
        <v>6130</v>
      </c>
      <c r="C227" s="2" t="s">
        <v>6</v>
      </c>
      <c r="D227" s="2">
        <v>56</v>
      </c>
      <c r="E227" s="6">
        <v>23123</v>
      </c>
      <c r="F227" s="7">
        <v>43770.399722222224</v>
      </c>
      <c r="G227" s="69" t="s">
        <v>2</v>
      </c>
      <c r="H227">
        <v>1351</v>
      </c>
      <c r="I227" s="8">
        <v>12.866666666666667</v>
      </c>
      <c r="J227" s="1">
        <v>3.5030000000000001</v>
      </c>
      <c r="K227">
        <v>105</v>
      </c>
      <c r="L227" s="68">
        <v>430</v>
      </c>
      <c r="M227" s="8">
        <v>4.0952380952380949</v>
      </c>
      <c r="N227" s="8">
        <v>1.863</v>
      </c>
      <c r="O227" s="69">
        <v>105</v>
      </c>
      <c r="P227" s="48">
        <v>3.1418604651162796</v>
      </c>
      <c r="Q227" s="77" t="s">
        <v>718</v>
      </c>
      <c r="V227" s="68"/>
      <c r="W227" s="2"/>
      <c r="X227" s="30" t="s">
        <v>14084</v>
      </c>
      <c r="AC227" s="43"/>
      <c r="AD227" s="43"/>
      <c r="AE227" s="43"/>
      <c r="AF227" s="43"/>
      <c r="AG227" s="43"/>
      <c r="AH227" s="43"/>
      <c r="AI227" s="43"/>
    </row>
    <row r="228" spans="1:35" customFormat="1" x14ac:dyDescent="0.3">
      <c r="A228" s="47" t="s">
        <v>2332</v>
      </c>
      <c r="B228" s="68" t="s">
        <v>164</v>
      </c>
      <c r="C228" s="2" t="s">
        <v>1</v>
      </c>
      <c r="D228" s="2">
        <v>58</v>
      </c>
      <c r="E228" s="6">
        <v>22415</v>
      </c>
      <c r="F228" s="7">
        <v>43910.653229166666</v>
      </c>
      <c r="G228" s="69" t="s">
        <v>4</v>
      </c>
      <c r="H228">
        <v>2687</v>
      </c>
      <c r="I228" s="8">
        <v>27.141414141414142</v>
      </c>
      <c r="J228" s="92">
        <v>5.6219999999999999</v>
      </c>
      <c r="K228">
        <v>99</v>
      </c>
      <c r="L228" s="68">
        <v>773</v>
      </c>
      <c r="M228" s="8">
        <v>7.808080808080808</v>
      </c>
      <c r="N228" s="93">
        <v>3.0059999999999998</v>
      </c>
      <c r="O228" s="69">
        <v>99</v>
      </c>
      <c r="P228" s="48">
        <v>3.4760672703751618</v>
      </c>
      <c r="Q228" s="77" t="s">
        <v>718</v>
      </c>
      <c r="V228" s="84"/>
      <c r="W228" s="34"/>
      <c r="X228" s="30" t="s">
        <v>14084</v>
      </c>
      <c r="AC228" s="43"/>
      <c r="AD228" s="43"/>
      <c r="AE228" s="43"/>
      <c r="AF228" s="43"/>
      <c r="AG228" s="43"/>
      <c r="AH228" s="43"/>
      <c r="AI228" s="43"/>
    </row>
    <row r="229" spans="1:35" customFormat="1" x14ac:dyDescent="0.3">
      <c r="A229" s="47" t="s">
        <v>3549</v>
      </c>
      <c r="B229" s="68" t="s">
        <v>87</v>
      </c>
      <c r="C229" s="2" t="s">
        <v>1</v>
      </c>
      <c r="D229" s="2">
        <v>49</v>
      </c>
      <c r="E229" s="6">
        <v>25991</v>
      </c>
      <c r="F229" s="7">
        <v>43921.527997685182</v>
      </c>
      <c r="G229" s="69" t="s">
        <v>4</v>
      </c>
      <c r="H229">
        <v>2273</v>
      </c>
      <c r="I229" s="8">
        <f t="shared" ref="I229:I230" si="6">H229/K229</f>
        <v>22.959595959595958</v>
      </c>
      <c r="J229" s="92">
        <v>4.3490000000000002</v>
      </c>
      <c r="K229">
        <v>99</v>
      </c>
      <c r="L229" s="68">
        <v>441</v>
      </c>
      <c r="M229" s="8">
        <f t="shared" ref="M229" si="7">L229/O229</f>
        <v>4.4545454545454541</v>
      </c>
      <c r="N229" s="93">
        <v>2.4550000000000001</v>
      </c>
      <c r="O229" s="69">
        <v>99</v>
      </c>
      <c r="P229" s="48">
        <f t="shared" ref="P229:P230" si="8">I229/M229</f>
        <v>5.1541950113378689</v>
      </c>
      <c r="Q229" s="77" t="s">
        <v>718</v>
      </c>
      <c r="V229" s="68"/>
      <c r="W229" s="2"/>
      <c r="X229" s="112" t="str">
        <f t="shared" ref="X229" si="9">IF(AND(W229&lt;&gt;0,V229&lt;&gt;0),W229-V229,"No_data")</f>
        <v>No_data</v>
      </c>
      <c r="AC229" s="43"/>
      <c r="AD229" s="43"/>
      <c r="AE229" s="43"/>
      <c r="AF229" s="43"/>
      <c r="AG229" s="43"/>
      <c r="AH229" s="43"/>
      <c r="AI229" s="43"/>
    </row>
    <row r="230" spans="1:35" customFormat="1" x14ac:dyDescent="0.3">
      <c r="A230" s="183" t="s">
        <v>14092</v>
      </c>
      <c r="B230" t="s">
        <v>14093</v>
      </c>
      <c r="C230" t="s">
        <v>1</v>
      </c>
      <c r="D230">
        <v>85</v>
      </c>
      <c r="E230" s="22">
        <v>12741</v>
      </c>
      <c r="F230" s="23">
        <v>44048.37394675926</v>
      </c>
      <c r="G230" t="s">
        <v>2</v>
      </c>
      <c r="H230" s="18">
        <v>1294</v>
      </c>
      <c r="I230" s="93">
        <f t="shared" si="6"/>
        <v>13.070707070707071</v>
      </c>
      <c r="J230" s="93">
        <v>1.6120000000000001</v>
      </c>
      <c r="K230" s="10">
        <v>99</v>
      </c>
      <c r="L230" s="18">
        <v>621</v>
      </c>
      <c r="M230" s="93">
        <f>L230/O230</f>
        <v>6.2727272727272725</v>
      </c>
      <c r="N230" s="175">
        <v>0.47</v>
      </c>
      <c r="O230" s="10">
        <v>99</v>
      </c>
      <c r="P230" s="173">
        <f t="shared" si="8"/>
        <v>2.0837359098228663</v>
      </c>
      <c r="Q230" s="4" t="s">
        <v>1357</v>
      </c>
      <c r="R230" s="18"/>
      <c r="S230" s="2"/>
      <c r="T230" s="2"/>
      <c r="U230" s="10"/>
      <c r="V230" s="176"/>
      <c r="W230" s="177">
        <v>0.51597222222222217</v>
      </c>
      <c r="X230" s="178">
        <f>W230-V230</f>
        <v>0.51597222222222217</v>
      </c>
      <c r="Y230" s="2"/>
    </row>
    <row r="231" spans="1:35" customFormat="1" x14ac:dyDescent="0.3">
      <c r="A231" s="47" t="s">
        <v>14439</v>
      </c>
      <c r="B231" s="68" t="s">
        <v>14440</v>
      </c>
      <c r="C231" s="2" t="s">
        <v>1</v>
      </c>
      <c r="D231" s="2">
        <v>53</v>
      </c>
      <c r="E231" s="6">
        <v>24426</v>
      </c>
      <c r="F231" s="7">
        <v>44046.540196759262</v>
      </c>
      <c r="G231" s="69" t="s">
        <v>4</v>
      </c>
      <c r="H231" s="68">
        <v>2425</v>
      </c>
      <c r="I231" s="93">
        <f>H231/K231</f>
        <v>24.494949494949495</v>
      </c>
      <c r="J231" s="93">
        <v>5.2519999999999998</v>
      </c>
      <c r="K231" s="69">
        <v>99</v>
      </c>
      <c r="L231" s="68">
        <v>571</v>
      </c>
      <c r="M231" s="93">
        <f>L231/O231</f>
        <v>5.7676767676767673</v>
      </c>
      <c r="N231" s="93">
        <v>2.4820000000000002</v>
      </c>
      <c r="O231" s="69">
        <v>99</v>
      </c>
      <c r="P231" s="182">
        <f>I231/M231</f>
        <v>4.2469352014010511</v>
      </c>
      <c r="Q231" s="77" t="s">
        <v>718</v>
      </c>
      <c r="R231" s="68"/>
      <c r="S231" s="2"/>
      <c r="T231" s="2"/>
      <c r="U231" s="69"/>
      <c r="V231" s="84"/>
      <c r="W231" s="85"/>
      <c r="X231" s="78">
        <f>W231-V231</f>
        <v>0</v>
      </c>
      <c r="AC231" s="43"/>
      <c r="AD231" s="43"/>
      <c r="AE231" s="43"/>
      <c r="AF231" s="43"/>
      <c r="AG231" s="43"/>
      <c r="AH231" s="43"/>
      <c r="AI231" s="43"/>
    </row>
    <row r="232" spans="1:35" customFormat="1" x14ac:dyDescent="0.3">
      <c r="A232" s="47" t="s">
        <v>14439</v>
      </c>
      <c r="B232" s="68" t="s">
        <v>14440</v>
      </c>
      <c r="C232" s="2" t="s">
        <v>1</v>
      </c>
      <c r="D232" s="2">
        <v>53</v>
      </c>
      <c r="E232" s="6">
        <v>24426</v>
      </c>
      <c r="F232" s="7">
        <v>44046.540196759262</v>
      </c>
      <c r="G232" s="69" t="s">
        <v>4</v>
      </c>
      <c r="H232" s="68">
        <v>2425</v>
      </c>
      <c r="I232" s="93">
        <f>H232/K232</f>
        <v>24.494949494949495</v>
      </c>
      <c r="J232" s="93">
        <v>5.2519999999999998</v>
      </c>
      <c r="K232" s="69">
        <v>99</v>
      </c>
      <c r="L232" s="68">
        <v>571</v>
      </c>
      <c r="M232" s="93">
        <f>L232/O232</f>
        <v>5.7676767676767673</v>
      </c>
      <c r="N232" s="93">
        <v>2.4820000000000002</v>
      </c>
      <c r="O232" s="69">
        <v>99</v>
      </c>
      <c r="P232" s="182">
        <f>I232/M232</f>
        <v>4.2469352014010511</v>
      </c>
      <c r="Q232" s="77" t="s">
        <v>718</v>
      </c>
      <c r="R232" s="68"/>
      <c r="S232" s="2"/>
      <c r="T232" s="2"/>
      <c r="U232" s="69"/>
      <c r="V232" s="84"/>
      <c r="W232" s="85"/>
      <c r="X232" s="78">
        <f>W232-V232</f>
        <v>0</v>
      </c>
      <c r="AC232" s="43"/>
      <c r="AD232" s="43"/>
      <c r="AE232" s="43"/>
      <c r="AF232" s="43"/>
      <c r="AG232" s="43"/>
      <c r="AH232" s="43"/>
      <c r="AI232" s="43"/>
    </row>
    <row r="233" spans="1:35" customFormat="1" x14ac:dyDescent="0.3">
      <c r="A233" s="47" t="s">
        <v>14375</v>
      </c>
      <c r="B233" t="s">
        <v>14376</v>
      </c>
      <c r="C233" t="s">
        <v>1</v>
      </c>
      <c r="D233">
        <v>46</v>
      </c>
      <c r="E233" s="22">
        <v>27091</v>
      </c>
      <c r="F233" s="23">
        <v>44064.604467592595</v>
      </c>
      <c r="G233" t="s">
        <v>4</v>
      </c>
      <c r="H233">
        <v>1108</v>
      </c>
      <c r="I233" s="92">
        <f>H233/K233</f>
        <v>11.191919191919192</v>
      </c>
      <c r="J233" s="92">
        <v>1.0069999999999999</v>
      </c>
      <c r="K233">
        <v>99</v>
      </c>
      <c r="L233">
        <v>279</v>
      </c>
      <c r="M233" s="92">
        <f>L233/O233</f>
        <v>2.8181818181818183</v>
      </c>
      <c r="N233" s="92">
        <v>0.57799999999999996</v>
      </c>
      <c r="O233">
        <v>99</v>
      </c>
      <c r="P233" s="180">
        <f>I233/M233</f>
        <v>3.9713261648745517</v>
      </c>
      <c r="Q233" t="s">
        <v>719</v>
      </c>
      <c r="V233" s="39"/>
      <c r="W233" s="39">
        <v>0.61111111111111105</v>
      </c>
      <c r="X233" s="39">
        <f>W233-V233</f>
        <v>0.61111111111111105</v>
      </c>
    </row>
    <row r="234" spans="1:35" customFormat="1" x14ac:dyDescent="0.3">
      <c r="A234" s="47" t="s">
        <v>14270</v>
      </c>
      <c r="B234" t="s">
        <v>5474</v>
      </c>
      <c r="C234" t="s">
        <v>1</v>
      </c>
      <c r="D234">
        <v>38</v>
      </c>
      <c r="E234" s="22">
        <v>30016</v>
      </c>
      <c r="F234" s="23">
        <v>44048.644305555557</v>
      </c>
      <c r="G234" t="s">
        <v>4</v>
      </c>
      <c r="H234">
        <v>743</v>
      </c>
      <c r="I234" s="92">
        <f>H234/K234</f>
        <v>7.5050505050505052</v>
      </c>
      <c r="J234" s="92">
        <v>1.101</v>
      </c>
      <c r="K234">
        <v>99</v>
      </c>
      <c r="L234">
        <v>267</v>
      </c>
      <c r="M234" s="92">
        <f>L234/O234</f>
        <v>2.6969696969696968</v>
      </c>
      <c r="N234" s="92">
        <v>0.52400000000000002</v>
      </c>
      <c r="O234">
        <v>99</v>
      </c>
      <c r="P234" s="180">
        <f>I234/M234</f>
        <v>2.7827715355805247</v>
      </c>
      <c r="Q234" t="s">
        <v>719</v>
      </c>
      <c r="V234" s="39"/>
      <c r="W234" s="39"/>
      <c r="X234" s="39">
        <f>W234-V234</f>
        <v>0</v>
      </c>
    </row>
    <row r="236" spans="1:35" customFormat="1" x14ac:dyDescent="0.3">
      <c r="A236" s="47" t="s">
        <v>14797</v>
      </c>
      <c r="B236" t="s">
        <v>14798</v>
      </c>
      <c r="C236" t="s">
        <v>6</v>
      </c>
      <c r="D236">
        <v>78</v>
      </c>
      <c r="E236" s="22">
        <v>15356</v>
      </c>
      <c r="F236" s="23">
        <v>44096.543541666666</v>
      </c>
      <c r="G236" t="s">
        <v>4</v>
      </c>
      <c r="H236">
        <v>1122</v>
      </c>
      <c r="I236" s="92">
        <f>H236/K236</f>
        <v>11.333333333333334</v>
      </c>
      <c r="J236" s="92">
        <v>4.2549999999999999</v>
      </c>
      <c r="K236">
        <v>99</v>
      </c>
      <c r="L236">
        <v>213</v>
      </c>
      <c r="M236" s="92">
        <f>L236/O236</f>
        <v>2.1515151515151514</v>
      </c>
      <c r="N236" s="92">
        <v>1.3879999999999999</v>
      </c>
      <c r="O236" s="125">
        <v>99</v>
      </c>
      <c r="P236" s="92">
        <f>I236/M236</f>
        <v>5.2676056338028179</v>
      </c>
      <c r="Q236" t="s">
        <v>716</v>
      </c>
      <c r="V236" s="39"/>
      <c r="W236" s="39"/>
      <c r="X236" s="39">
        <f>W236-V236</f>
        <v>0</v>
      </c>
    </row>
    <row r="238" spans="1:35" customFormat="1" x14ac:dyDescent="0.3">
      <c r="A238" s="47" t="s">
        <v>14893</v>
      </c>
      <c r="B238" t="s">
        <v>14894</v>
      </c>
      <c r="C238" t="s">
        <v>6</v>
      </c>
      <c r="D238">
        <v>65</v>
      </c>
      <c r="E238" s="22">
        <v>20103</v>
      </c>
      <c r="F238" s="23">
        <v>44082.637291666666</v>
      </c>
      <c r="G238" t="s">
        <v>4</v>
      </c>
      <c r="I238" s="92" t="e">
        <f>H238/K238</f>
        <v>#DIV/0!</v>
      </c>
      <c r="J238" s="92"/>
      <c r="M238" s="92" t="e">
        <f>L238/O238</f>
        <v>#DIV/0!</v>
      </c>
      <c r="N238" s="92"/>
      <c r="O238" s="125"/>
      <c r="P238" s="92" t="e">
        <f>I238/M238</f>
        <v>#DIV/0!</v>
      </c>
      <c r="Q238" t="s">
        <v>1357</v>
      </c>
      <c r="R238" t="s">
        <v>14895</v>
      </c>
      <c r="V238" s="39">
        <v>0.50486111111111109</v>
      </c>
      <c r="W238" s="39">
        <v>0.67013888888888884</v>
      </c>
      <c r="X238" s="39">
        <f>W238-V238</f>
        <v>0.16527777777777775</v>
      </c>
    </row>
    <row r="240" spans="1:35" customFormat="1" x14ac:dyDescent="0.3">
      <c r="A240" s="44" t="s">
        <v>14324</v>
      </c>
      <c r="B240" t="s">
        <v>34</v>
      </c>
      <c r="C240" t="s">
        <v>1</v>
      </c>
      <c r="D240">
        <v>52</v>
      </c>
      <c r="E240" s="22">
        <v>24830</v>
      </c>
      <c r="F240" s="23">
        <v>44056.638553240744</v>
      </c>
      <c r="G240" t="s">
        <v>10062</v>
      </c>
      <c r="H240" s="18">
        <v>1286</v>
      </c>
      <c r="I240" s="92">
        <f>H240/K240</f>
        <v>12.98989898989899</v>
      </c>
      <c r="J240" s="93">
        <v>1.0449999999999999</v>
      </c>
      <c r="K240" s="10">
        <v>99</v>
      </c>
      <c r="L240">
        <v>342</v>
      </c>
      <c r="M240" s="92">
        <f>L240/O240</f>
        <v>3.4545454545454546</v>
      </c>
      <c r="N240" s="92">
        <v>0.64300000000000002</v>
      </c>
      <c r="O240">
        <v>99</v>
      </c>
      <c r="P240" s="185">
        <f>I240/M240</f>
        <v>3.7602339181286548</v>
      </c>
      <c r="Q240" s="178" t="s">
        <v>719</v>
      </c>
      <c r="V240" s="178"/>
      <c r="W240" s="178"/>
      <c r="X240" s="178">
        <f>W240-V240</f>
        <v>0</v>
      </c>
    </row>
    <row r="242" spans="1:35" customFormat="1" x14ac:dyDescent="0.3">
      <c r="A242" s="44" t="s">
        <v>11921</v>
      </c>
      <c r="B242" t="s">
        <v>9805</v>
      </c>
      <c r="C242" t="s">
        <v>6</v>
      </c>
      <c r="D242">
        <v>65</v>
      </c>
      <c r="E242" s="22">
        <v>20103</v>
      </c>
      <c r="F242" s="23">
        <v>44060.605821759258</v>
      </c>
      <c r="G242" t="s">
        <v>4</v>
      </c>
      <c r="H242" s="18">
        <v>1865</v>
      </c>
      <c r="I242" s="92">
        <f>H242/K242</f>
        <v>18.838383838383837</v>
      </c>
      <c r="J242" s="93">
        <v>1.76</v>
      </c>
      <c r="K242" s="10">
        <v>99</v>
      </c>
      <c r="L242">
        <v>904</v>
      </c>
      <c r="M242" s="92">
        <f>L242/O242</f>
        <v>9.1313131313131315</v>
      </c>
      <c r="N242" s="92">
        <v>1.056</v>
      </c>
      <c r="O242">
        <v>99</v>
      </c>
      <c r="P242" s="185">
        <f>I242/M242</f>
        <v>2.0630530973451324</v>
      </c>
      <c r="Q242" s="178" t="s">
        <v>719</v>
      </c>
      <c r="V242" s="178"/>
      <c r="W242" s="178"/>
      <c r="X242" s="178">
        <f>W242-V242</f>
        <v>0</v>
      </c>
    </row>
    <row r="244" spans="1:35" customFormat="1" x14ac:dyDescent="0.3">
      <c r="A244" s="47" t="s">
        <v>15092</v>
      </c>
      <c r="B244" t="s">
        <v>15093</v>
      </c>
      <c r="C244" t="s">
        <v>6</v>
      </c>
      <c r="D244">
        <v>44</v>
      </c>
      <c r="E244" s="22">
        <v>27902</v>
      </c>
      <c r="F244" s="23">
        <v>44090.659571759257</v>
      </c>
      <c r="G244" t="s">
        <v>4</v>
      </c>
      <c r="H244">
        <v>1270</v>
      </c>
      <c r="I244" s="92">
        <f>H244/K244</f>
        <v>12.828282828282829</v>
      </c>
      <c r="J244" s="92">
        <v>1.125</v>
      </c>
      <c r="K244">
        <v>99</v>
      </c>
      <c r="L244">
        <v>377</v>
      </c>
      <c r="M244" s="92">
        <f>L244/O244</f>
        <v>3.808080808080808</v>
      </c>
      <c r="N244" s="92">
        <v>0.66500000000000004</v>
      </c>
      <c r="O244" s="125">
        <v>99</v>
      </c>
      <c r="P244" s="92">
        <f>I244/M244</f>
        <v>3.3687002652519897</v>
      </c>
      <c r="Q244" t="s">
        <v>719</v>
      </c>
      <c r="V244" s="39"/>
      <c r="W244" s="39"/>
      <c r="X244" s="39">
        <f>W244-V244</f>
        <v>0</v>
      </c>
    </row>
    <row r="246" spans="1:35" customFormat="1" x14ac:dyDescent="0.3">
      <c r="A246" s="47" t="s">
        <v>15208</v>
      </c>
      <c r="B246" t="s">
        <v>15209</v>
      </c>
      <c r="C246" t="s">
        <v>1</v>
      </c>
      <c r="D246">
        <v>63</v>
      </c>
      <c r="E246" s="22">
        <v>21054</v>
      </c>
      <c r="F246" s="23">
        <v>44078.415636574071</v>
      </c>
      <c r="G246" t="s">
        <v>4</v>
      </c>
      <c r="H246">
        <v>3231</v>
      </c>
      <c r="I246" s="92">
        <f>H246/K246</f>
        <v>32.636363636363633</v>
      </c>
      <c r="J246" s="92">
        <v>6.5609999999999999</v>
      </c>
      <c r="K246">
        <v>99</v>
      </c>
      <c r="L246">
        <v>1402</v>
      </c>
      <c r="M246" s="92">
        <f>L246/O246</f>
        <v>14.161616161616161</v>
      </c>
      <c r="N246" s="92">
        <v>3.8380000000000001</v>
      </c>
      <c r="O246" s="125">
        <v>99</v>
      </c>
      <c r="P246" s="92">
        <f>I246/M246</f>
        <v>2.3045649072753207</v>
      </c>
      <c r="Q246" t="s">
        <v>718</v>
      </c>
      <c r="V246" s="39"/>
      <c r="W246" s="39"/>
      <c r="X246" s="39">
        <f>W246-V246</f>
        <v>0</v>
      </c>
      <c r="AC246" s="43"/>
      <c r="AD246" s="43"/>
      <c r="AE246" s="43"/>
      <c r="AF246" s="43"/>
      <c r="AG246" s="43"/>
      <c r="AH246" s="43"/>
      <c r="AI246" s="43"/>
    </row>
    <row r="248" spans="1:35" customFormat="1" x14ac:dyDescent="0.3">
      <c r="A248" s="47" t="s">
        <v>15215</v>
      </c>
      <c r="B248" t="s">
        <v>7940</v>
      </c>
      <c r="C248" t="s">
        <v>1</v>
      </c>
      <c r="D248">
        <v>51</v>
      </c>
      <c r="E248" s="22">
        <v>25218</v>
      </c>
      <c r="F248" s="23">
        <v>44078.602083333331</v>
      </c>
      <c r="G248" t="s">
        <v>4</v>
      </c>
      <c r="I248" s="92" t="e">
        <f>H248/K248</f>
        <v>#DIV/0!</v>
      </c>
      <c r="J248" s="92"/>
      <c r="M248" s="92" t="e">
        <f>L248/O248</f>
        <v>#DIV/0!</v>
      </c>
      <c r="N248" s="92"/>
      <c r="O248" s="125"/>
      <c r="P248" s="92" t="e">
        <f>I248/M248</f>
        <v>#DIV/0!</v>
      </c>
      <c r="Q248" t="s">
        <v>718</v>
      </c>
      <c r="R248" t="s">
        <v>15216</v>
      </c>
      <c r="V248" s="39">
        <v>0.49374999999999997</v>
      </c>
      <c r="W248" s="39">
        <v>0.62847222222222221</v>
      </c>
      <c r="X248" s="39">
        <f>W248-V248</f>
        <v>0.13472222222222224</v>
      </c>
      <c r="AC248" s="43"/>
      <c r="AD248" s="43"/>
      <c r="AE248" s="43"/>
      <c r="AF248" s="43"/>
      <c r="AG248" s="43"/>
      <c r="AH248" s="43"/>
      <c r="AI248" s="43"/>
    </row>
    <row r="250" spans="1:35" customFormat="1" x14ac:dyDescent="0.3">
      <c r="A250" s="47" t="s">
        <v>12894</v>
      </c>
      <c r="B250" t="s">
        <v>12895</v>
      </c>
      <c r="C250" t="s">
        <v>1</v>
      </c>
      <c r="D250">
        <v>46</v>
      </c>
      <c r="E250" s="22">
        <v>27068</v>
      </c>
      <c r="F250" s="23">
        <v>44082.51667824074</v>
      </c>
      <c r="G250" t="s">
        <v>4</v>
      </c>
      <c r="H250">
        <v>2176</v>
      </c>
      <c r="I250" s="92">
        <f>H250/K250</f>
        <v>21.979797979797979</v>
      </c>
      <c r="J250" s="92">
        <v>3.6219999999999999</v>
      </c>
      <c r="K250">
        <v>99</v>
      </c>
      <c r="L250">
        <v>679</v>
      </c>
      <c r="M250" s="92">
        <f>L250/O250</f>
        <v>6.858585858585859</v>
      </c>
      <c r="N250" s="92">
        <v>2.7330000000000001</v>
      </c>
      <c r="O250" s="125">
        <v>99</v>
      </c>
      <c r="P250" s="92">
        <f>I250/M250</f>
        <v>3.2047128129602354</v>
      </c>
      <c r="Q250" t="s">
        <v>718</v>
      </c>
      <c r="V250" s="39"/>
      <c r="W250" s="39"/>
      <c r="X250" s="39">
        <f>W250-V250</f>
        <v>0</v>
      </c>
      <c r="AC250" s="43"/>
      <c r="AD250" s="43"/>
      <c r="AE250" s="43"/>
      <c r="AF250" s="43"/>
      <c r="AG250" s="43"/>
      <c r="AH250" s="43"/>
      <c r="AI250" s="43"/>
    </row>
    <row r="252" spans="1:35" customFormat="1" x14ac:dyDescent="0.3">
      <c r="A252" s="47" t="s">
        <v>15263</v>
      </c>
      <c r="B252" t="s">
        <v>11</v>
      </c>
      <c r="C252" t="s">
        <v>1</v>
      </c>
      <c r="D252">
        <v>62</v>
      </c>
      <c r="E252" s="22">
        <v>21342</v>
      </c>
      <c r="F252" s="23">
        <v>44088.527175925927</v>
      </c>
      <c r="G252" t="s">
        <v>4</v>
      </c>
      <c r="H252">
        <v>3353</v>
      </c>
      <c r="I252" s="92">
        <f>H252/K252</f>
        <v>33.868686868686872</v>
      </c>
      <c r="J252" s="92">
        <v>6.6920000000000002</v>
      </c>
      <c r="K252">
        <v>99</v>
      </c>
      <c r="L252">
        <v>637</v>
      </c>
      <c r="M252" s="92">
        <f>L252/O252</f>
        <v>6.4343434343434343</v>
      </c>
      <c r="N252" s="92">
        <v>2.2050000000000001</v>
      </c>
      <c r="O252" s="125">
        <v>99</v>
      </c>
      <c r="P252" s="92">
        <f>I252/M252</f>
        <v>5.2637362637362646</v>
      </c>
      <c r="Q252" t="s">
        <v>718</v>
      </c>
      <c r="V252" s="39"/>
      <c r="W252" s="39"/>
      <c r="X252" s="39">
        <f>W252-V252</f>
        <v>0</v>
      </c>
      <c r="AC252" s="43"/>
      <c r="AD252" s="43"/>
      <c r="AE252" s="43"/>
      <c r="AF252" s="43"/>
      <c r="AG252" s="43"/>
      <c r="AH252" s="43"/>
      <c r="AI252" s="43"/>
    </row>
    <row r="254" spans="1:35" customFormat="1" x14ac:dyDescent="0.3">
      <c r="A254" s="47" t="s">
        <v>15361</v>
      </c>
      <c r="B254" t="s">
        <v>15362</v>
      </c>
      <c r="C254" t="s">
        <v>6</v>
      </c>
      <c r="D254">
        <v>59</v>
      </c>
      <c r="E254" s="22">
        <v>22247</v>
      </c>
      <c r="F254" s="23">
        <v>44103.586886574078</v>
      </c>
      <c r="G254" t="s">
        <v>4</v>
      </c>
      <c r="I254" s="92" t="e">
        <f>H254/K254</f>
        <v>#DIV/0!</v>
      </c>
      <c r="J254" s="92"/>
      <c r="M254" s="92" t="e">
        <f>L254/O254</f>
        <v>#DIV/0!</v>
      </c>
      <c r="N254" s="92"/>
      <c r="O254" s="125"/>
      <c r="P254" s="92" t="e">
        <f>I254/M254</f>
        <v>#DIV/0!</v>
      </c>
      <c r="Q254" t="s">
        <v>718</v>
      </c>
      <c r="R254" t="s">
        <v>14895</v>
      </c>
      <c r="V254" s="39">
        <v>0.43263888888888885</v>
      </c>
      <c r="W254" s="39">
        <v>0.59722222222222221</v>
      </c>
      <c r="X254" s="39">
        <f>W254-V254</f>
        <v>0.16458333333333336</v>
      </c>
      <c r="AC254" s="43"/>
      <c r="AD254" s="43"/>
      <c r="AE254" s="43"/>
      <c r="AF254" s="43"/>
      <c r="AG254" s="43"/>
      <c r="AH254" s="43"/>
      <c r="AI254" s="43"/>
    </row>
    <row r="256" spans="1:35" customFormat="1" x14ac:dyDescent="0.3">
      <c r="A256" s="47" t="s">
        <v>15388</v>
      </c>
      <c r="B256" t="s">
        <v>15389</v>
      </c>
      <c r="C256" t="s">
        <v>6</v>
      </c>
      <c r="D256">
        <v>41</v>
      </c>
      <c r="E256" s="22">
        <v>29038</v>
      </c>
      <c r="F256" s="23">
        <v>44111.584641203706</v>
      </c>
      <c r="G256" t="s">
        <v>4</v>
      </c>
      <c r="H256">
        <v>557</v>
      </c>
      <c r="I256" s="92">
        <f>H256/K256</f>
        <v>5.6262626262626263</v>
      </c>
      <c r="J256" s="92">
        <v>2.4009999999999998</v>
      </c>
      <c r="K256">
        <v>99</v>
      </c>
      <c r="L256">
        <v>292</v>
      </c>
      <c r="M256" s="92">
        <f>L256/O256</f>
        <v>2.9494949494949494</v>
      </c>
      <c r="N256" s="92">
        <v>1.6739999999999999</v>
      </c>
      <c r="O256">
        <v>99</v>
      </c>
      <c r="P256" s="92">
        <f>I256/M256</f>
        <v>1.9075342465753427</v>
      </c>
      <c r="Q256" t="s">
        <v>716</v>
      </c>
      <c r="V256" s="39"/>
      <c r="W256" s="39">
        <v>0.58333333333333337</v>
      </c>
      <c r="X256" s="39">
        <f>W256-V256</f>
        <v>0.58333333333333337</v>
      </c>
    </row>
    <row r="258" spans="1:35" customFormat="1" x14ac:dyDescent="0.3">
      <c r="A258" s="47" t="s">
        <v>15558</v>
      </c>
      <c r="B258" t="s">
        <v>15559</v>
      </c>
      <c r="C258" t="s">
        <v>6</v>
      </c>
      <c r="D258">
        <v>65</v>
      </c>
      <c r="E258" s="22">
        <v>20180</v>
      </c>
      <c r="F258" s="23">
        <v>44110.508761574078</v>
      </c>
      <c r="G258" t="s">
        <v>4</v>
      </c>
      <c r="I258" s="92" t="e">
        <f>H258/K258</f>
        <v>#DIV/0!</v>
      </c>
      <c r="J258" s="92"/>
      <c r="M258" s="92" t="e">
        <f>L258/O258</f>
        <v>#DIV/0!</v>
      </c>
      <c r="N258" s="92"/>
      <c r="P258" s="92" t="e">
        <f>I258/M258</f>
        <v>#DIV/0!</v>
      </c>
      <c r="Q258" t="s">
        <v>1357</v>
      </c>
      <c r="R258" t="s">
        <v>15560</v>
      </c>
      <c r="V258" s="39"/>
      <c r="W258" s="39"/>
      <c r="X258" s="39">
        <f>W258-V258</f>
        <v>0</v>
      </c>
    </row>
    <row r="260" spans="1:35" customFormat="1" x14ac:dyDescent="0.3">
      <c r="A260" s="47" t="s">
        <v>15583</v>
      </c>
      <c r="B260" t="s">
        <v>15584</v>
      </c>
      <c r="C260" t="s">
        <v>6</v>
      </c>
      <c r="D260">
        <v>75</v>
      </c>
      <c r="E260" s="22">
        <v>16416</v>
      </c>
      <c r="F260" s="23">
        <v>44112.585162037038</v>
      </c>
      <c r="G260" t="s">
        <v>4</v>
      </c>
      <c r="I260" s="92" t="e">
        <f>H260/K260</f>
        <v>#DIV/0!</v>
      </c>
      <c r="J260" s="92"/>
      <c r="M260" s="92" t="e">
        <f>L260/O260</f>
        <v>#DIV/0!</v>
      </c>
      <c r="N260" s="92"/>
      <c r="P260" s="92" t="e">
        <f>I260/M260</f>
        <v>#DIV/0!</v>
      </c>
      <c r="Q260" t="s">
        <v>1357</v>
      </c>
      <c r="R260" t="s">
        <v>15560</v>
      </c>
      <c r="V260" s="39"/>
      <c r="W260" s="39"/>
      <c r="X260" s="39">
        <f>W260-V260</f>
        <v>0</v>
      </c>
    </row>
    <row r="262" spans="1:35" customFormat="1" x14ac:dyDescent="0.3">
      <c r="A262" s="47" t="s">
        <v>3757</v>
      </c>
      <c r="B262" t="s">
        <v>11</v>
      </c>
      <c r="C262" t="s">
        <v>1</v>
      </c>
      <c r="D262">
        <v>58</v>
      </c>
      <c r="E262" s="22">
        <v>22839</v>
      </c>
      <c r="F262" s="23">
        <v>44125.609282407408</v>
      </c>
      <c r="G262" t="s">
        <v>4</v>
      </c>
      <c r="H262">
        <v>1824</v>
      </c>
      <c r="I262" s="92">
        <f>H262/K262</f>
        <v>18.424242424242426</v>
      </c>
      <c r="J262" s="92">
        <v>1.3859999999999999</v>
      </c>
      <c r="K262">
        <v>99</v>
      </c>
      <c r="L262">
        <v>476</v>
      </c>
      <c r="M262" s="92">
        <f>L262/O262</f>
        <v>4.808080808080808</v>
      </c>
      <c r="N262" s="92">
        <v>0.60099999999999998</v>
      </c>
      <c r="O262">
        <v>99</v>
      </c>
      <c r="P262" s="92">
        <f>I262/M262</f>
        <v>3.8319327731092443</v>
      </c>
      <c r="Q262" t="s">
        <v>719</v>
      </c>
      <c r="V262" s="39"/>
      <c r="W262" s="39">
        <v>0.61805555555555558</v>
      </c>
      <c r="X262" s="39">
        <f>W262-V262</f>
        <v>0.61805555555555558</v>
      </c>
    </row>
    <row r="264" spans="1:35" customFormat="1" x14ac:dyDescent="0.3">
      <c r="A264" s="47" t="s">
        <v>15804</v>
      </c>
      <c r="B264" t="s">
        <v>15805</v>
      </c>
      <c r="C264" t="s">
        <v>6</v>
      </c>
      <c r="D264">
        <v>27</v>
      </c>
      <c r="E264" s="22">
        <v>33950</v>
      </c>
      <c r="F264" s="23">
        <v>44132.401446759257</v>
      </c>
      <c r="G264" t="s">
        <v>71</v>
      </c>
      <c r="H264">
        <v>444</v>
      </c>
      <c r="I264" s="92">
        <f>H264/K264</f>
        <v>4.4400000000000004</v>
      </c>
      <c r="J264" s="92">
        <v>0.75600000000000001</v>
      </c>
      <c r="K264">
        <v>100</v>
      </c>
      <c r="L264">
        <v>152</v>
      </c>
      <c r="M264" s="92">
        <f>L264/O264</f>
        <v>1.52</v>
      </c>
      <c r="N264" s="92">
        <v>0.52200000000000002</v>
      </c>
      <c r="O264">
        <v>100</v>
      </c>
      <c r="P264" s="92">
        <f>I264/M264</f>
        <v>2.9210526315789478</v>
      </c>
      <c r="Q264" t="s">
        <v>719</v>
      </c>
      <c r="V264" s="39"/>
      <c r="W264" s="39">
        <v>0.56944444444444442</v>
      </c>
      <c r="X264" s="39">
        <f>W264-V264</f>
        <v>0.56944444444444442</v>
      </c>
    </row>
    <row r="266" spans="1:35" customFormat="1" x14ac:dyDescent="0.3">
      <c r="A266" s="47" t="s">
        <v>15806</v>
      </c>
      <c r="B266" t="s">
        <v>15807</v>
      </c>
      <c r="C266" t="s">
        <v>1</v>
      </c>
      <c r="D266">
        <v>58</v>
      </c>
      <c r="E266" s="22">
        <v>22758</v>
      </c>
      <c r="F266" s="23">
        <v>44132.418796296297</v>
      </c>
      <c r="G266" t="s">
        <v>4</v>
      </c>
      <c r="H266">
        <v>1924</v>
      </c>
      <c r="I266" s="92">
        <f>H266/K266</f>
        <v>19.434343434343436</v>
      </c>
      <c r="J266" s="92">
        <v>2.4500000000000002</v>
      </c>
      <c r="K266">
        <v>99</v>
      </c>
      <c r="L266">
        <v>450</v>
      </c>
      <c r="M266" s="92">
        <f>L266/O266</f>
        <v>4.5454545454545459</v>
      </c>
      <c r="N266" s="92">
        <v>0.67400000000000004</v>
      </c>
      <c r="O266">
        <v>99</v>
      </c>
      <c r="P266" s="92">
        <f>I266/M266</f>
        <v>4.2755555555555551</v>
      </c>
      <c r="Q266" t="s">
        <v>719</v>
      </c>
      <c r="V266" s="39"/>
      <c r="W266" s="39"/>
      <c r="X266" s="39">
        <f>W266-V266</f>
        <v>0</v>
      </c>
    </row>
    <row r="268" spans="1:35" customFormat="1" x14ac:dyDescent="0.3">
      <c r="A268" s="47" t="s">
        <v>15842</v>
      </c>
      <c r="B268" t="s">
        <v>15843</v>
      </c>
      <c r="C268" t="s">
        <v>6</v>
      </c>
      <c r="D268">
        <v>60</v>
      </c>
      <c r="E268" s="22">
        <v>21891</v>
      </c>
      <c r="F268" s="23">
        <v>44109.575902777775</v>
      </c>
      <c r="G268" t="s">
        <v>4</v>
      </c>
      <c r="I268" s="92" t="e">
        <f>H268/K268</f>
        <v>#DIV/0!</v>
      </c>
      <c r="J268" s="92"/>
      <c r="M268" s="92" t="e">
        <f>L268/O268</f>
        <v>#DIV/0!</v>
      </c>
      <c r="N268" s="92"/>
      <c r="P268" s="92" t="e">
        <f>I268/M268</f>
        <v>#DIV/0!</v>
      </c>
      <c r="Q268" t="s">
        <v>718</v>
      </c>
      <c r="R268" t="s">
        <v>15560</v>
      </c>
      <c r="V268" s="39">
        <v>0.43055555555555558</v>
      </c>
      <c r="W268" s="39">
        <v>0.59722222222222221</v>
      </c>
      <c r="X268" s="39">
        <f>W268-V268</f>
        <v>0.16666666666666663</v>
      </c>
      <c r="AC268" s="43"/>
      <c r="AD268" s="43"/>
      <c r="AE268" s="43"/>
      <c r="AF268" s="43"/>
      <c r="AG268" s="43"/>
      <c r="AH268" s="43"/>
      <c r="AI268" s="43"/>
    </row>
    <row r="270" spans="1:35" customFormat="1" x14ac:dyDescent="0.3">
      <c r="A270" s="47" t="s">
        <v>15876</v>
      </c>
      <c r="B270" t="s">
        <v>15877</v>
      </c>
      <c r="C270" t="s">
        <v>1</v>
      </c>
      <c r="D270">
        <v>61</v>
      </c>
      <c r="E270" s="22">
        <v>21729</v>
      </c>
      <c r="F270" s="23">
        <v>44112.516527777778</v>
      </c>
      <c r="G270" t="s">
        <v>4</v>
      </c>
      <c r="H270">
        <v>2355</v>
      </c>
      <c r="I270" s="92">
        <f>H270/K270</f>
        <v>23.787878787878789</v>
      </c>
      <c r="J270" s="92">
        <v>5.0510000000000002</v>
      </c>
      <c r="K270">
        <v>99</v>
      </c>
      <c r="L270">
        <v>638</v>
      </c>
      <c r="M270" s="92">
        <f>L270/O270</f>
        <v>6.4444444444444446</v>
      </c>
      <c r="N270" s="92">
        <v>2.5840000000000001</v>
      </c>
      <c r="O270">
        <v>99</v>
      </c>
      <c r="P270" s="92">
        <f>I270/M270</f>
        <v>3.6912225705329154</v>
      </c>
      <c r="Q270" t="s">
        <v>718</v>
      </c>
      <c r="V270" s="39"/>
      <c r="W270" s="39"/>
      <c r="X270" s="39">
        <f>W270-V270</f>
        <v>0</v>
      </c>
      <c r="AC270" s="43"/>
      <c r="AD270" s="43"/>
      <c r="AE270" s="43"/>
      <c r="AF270" s="43"/>
      <c r="AG270" s="43"/>
      <c r="AH270" s="43"/>
      <c r="AI270" s="43"/>
    </row>
    <row r="272" spans="1:35" customFormat="1" x14ac:dyDescent="0.3">
      <c r="A272" s="47" t="s">
        <v>3878</v>
      </c>
      <c r="B272" t="s">
        <v>844</v>
      </c>
      <c r="C272" t="s">
        <v>1</v>
      </c>
      <c r="D272">
        <v>48</v>
      </c>
      <c r="E272" s="22">
        <v>26354</v>
      </c>
      <c r="F272" s="23">
        <v>44116.570162037038</v>
      </c>
      <c r="G272" t="s">
        <v>4</v>
      </c>
      <c r="H272">
        <v>1333</v>
      </c>
      <c r="I272" s="92">
        <f>H272/K272</f>
        <v>13.464646464646465</v>
      </c>
      <c r="J272" s="92">
        <v>3.4180000000000001</v>
      </c>
      <c r="K272">
        <v>99</v>
      </c>
      <c r="L272">
        <v>539</v>
      </c>
      <c r="M272" s="92">
        <f>L272/O272</f>
        <v>5.4444444444444446</v>
      </c>
      <c r="N272" s="92">
        <v>2.3570000000000002</v>
      </c>
      <c r="O272">
        <v>99</v>
      </c>
      <c r="P272" s="92">
        <f>I272/M272</f>
        <v>2.4730983302411875</v>
      </c>
      <c r="Q272" t="s">
        <v>718</v>
      </c>
      <c r="V272" s="39"/>
      <c r="W272" s="39"/>
      <c r="X272" s="39">
        <f>W272-V272</f>
        <v>0</v>
      </c>
      <c r="AC272" s="43"/>
      <c r="AD272" s="43"/>
      <c r="AE272" s="43"/>
      <c r="AF272" s="43"/>
      <c r="AG272" s="43"/>
      <c r="AH272" s="43"/>
      <c r="AI272" s="43"/>
    </row>
    <row r="274" spans="1:35" customFormat="1" x14ac:dyDescent="0.3">
      <c r="A274" s="47" t="s">
        <v>15923</v>
      </c>
      <c r="B274" t="s">
        <v>15924</v>
      </c>
      <c r="C274" t="s">
        <v>1</v>
      </c>
      <c r="D274">
        <v>52</v>
      </c>
      <c r="E274" s="22">
        <v>24862</v>
      </c>
      <c r="F274" s="23">
        <v>44119.555636574078</v>
      </c>
      <c r="G274" t="s">
        <v>4</v>
      </c>
      <c r="H274">
        <v>2384</v>
      </c>
      <c r="I274" s="92">
        <f>H274/K274</f>
        <v>24.08080808080808</v>
      </c>
      <c r="J274" s="92">
        <v>5.1539999999999999</v>
      </c>
      <c r="K274">
        <v>99</v>
      </c>
      <c r="L274">
        <v>547</v>
      </c>
      <c r="M274" s="92">
        <f>L274/O274</f>
        <v>5.5252525252525251</v>
      </c>
      <c r="N274" s="92">
        <v>2.7309999999999999</v>
      </c>
      <c r="O274">
        <v>99</v>
      </c>
      <c r="P274" s="92">
        <f>I274/M274</f>
        <v>4.3583180987202921</v>
      </c>
      <c r="Q274" t="s">
        <v>718</v>
      </c>
      <c r="V274" s="39"/>
      <c r="W274" s="39"/>
      <c r="X274" s="39">
        <f>W274-V274</f>
        <v>0</v>
      </c>
      <c r="AC274" s="43"/>
      <c r="AD274" s="43"/>
      <c r="AE274" s="43"/>
      <c r="AF274" s="43"/>
      <c r="AG274" s="43"/>
      <c r="AH274" s="43"/>
      <c r="AI274" s="43"/>
    </row>
    <row r="276" spans="1:35" customFormat="1" x14ac:dyDescent="0.3">
      <c r="A276" s="47" t="s">
        <v>15953</v>
      </c>
      <c r="B276" t="s">
        <v>15954</v>
      </c>
      <c r="C276" t="s">
        <v>1</v>
      </c>
      <c r="D276">
        <v>5.75</v>
      </c>
      <c r="E276" s="22">
        <v>42027</v>
      </c>
      <c r="F276" s="23">
        <v>44124.412129629629</v>
      </c>
      <c r="G276" t="s">
        <v>2</v>
      </c>
      <c r="H276">
        <v>538</v>
      </c>
      <c r="I276" s="92">
        <f>H276/K276</f>
        <v>10.346153846153847</v>
      </c>
      <c r="J276" s="92">
        <v>3.5030000000000001</v>
      </c>
      <c r="K276">
        <v>52</v>
      </c>
      <c r="L276">
        <v>113</v>
      </c>
      <c r="M276" s="92">
        <f>L276/O276</f>
        <v>2.1730769230769229</v>
      </c>
      <c r="N276" s="92">
        <v>1.232</v>
      </c>
      <c r="O276">
        <v>52</v>
      </c>
      <c r="P276" s="92">
        <f>I276/M276</f>
        <v>4.7610619469026556</v>
      </c>
      <c r="Q276" t="s">
        <v>718</v>
      </c>
      <c r="V276" s="39"/>
      <c r="W276" s="39">
        <v>0.59722222222222221</v>
      </c>
      <c r="X276" s="39">
        <f>W276-V276</f>
        <v>0.59722222222222221</v>
      </c>
      <c r="AC276" s="43"/>
      <c r="AD276" s="43"/>
      <c r="AE276" s="43"/>
      <c r="AF276" s="43"/>
      <c r="AG276" s="43"/>
      <c r="AH276" s="43"/>
      <c r="AI276" s="43"/>
    </row>
    <row r="278" spans="1:35" customFormat="1" x14ac:dyDescent="0.3">
      <c r="A278" s="47" t="s">
        <v>15984</v>
      </c>
      <c r="B278" t="s">
        <v>15985</v>
      </c>
      <c r="C278" t="s">
        <v>6</v>
      </c>
      <c r="D278">
        <v>27</v>
      </c>
      <c r="E278" s="22">
        <v>34027</v>
      </c>
      <c r="F278" s="23">
        <v>44127.573587962965</v>
      </c>
      <c r="G278" t="s">
        <v>4</v>
      </c>
      <c r="H278">
        <v>1151</v>
      </c>
      <c r="I278" s="92">
        <f>H278/K278</f>
        <v>11.51</v>
      </c>
      <c r="J278" s="92">
        <v>3.43</v>
      </c>
      <c r="K278">
        <v>100</v>
      </c>
      <c r="L278">
        <v>291</v>
      </c>
      <c r="M278" s="92">
        <f>L278/O278</f>
        <v>2.91</v>
      </c>
      <c r="N278" s="92">
        <v>1.764</v>
      </c>
      <c r="O278">
        <v>100</v>
      </c>
      <c r="P278" s="92">
        <f>I278/M278</f>
        <v>3.9553264604810994</v>
      </c>
      <c r="Q278" t="s">
        <v>718</v>
      </c>
      <c r="V278" s="39"/>
      <c r="W278" s="39"/>
      <c r="X278" s="39">
        <f>W278-V278</f>
        <v>0</v>
      </c>
      <c r="AC278" s="43"/>
      <c r="AD278" s="43"/>
      <c r="AE278" s="43"/>
      <c r="AF278" s="43"/>
      <c r="AG278" s="43"/>
      <c r="AH278" s="43"/>
      <c r="AI278" s="43"/>
    </row>
    <row r="280" spans="1:35" customFormat="1" x14ac:dyDescent="0.3">
      <c r="A280" s="47" t="s">
        <v>16007</v>
      </c>
      <c r="B280" t="s">
        <v>16008</v>
      </c>
      <c r="C280" t="s">
        <v>1</v>
      </c>
      <c r="D280">
        <v>55</v>
      </c>
      <c r="E280" s="22">
        <v>23775</v>
      </c>
      <c r="F280" s="23">
        <v>44133.552337962959</v>
      </c>
      <c r="G280" t="s">
        <v>4</v>
      </c>
      <c r="H280">
        <v>2822</v>
      </c>
      <c r="I280" s="92">
        <f>H280/K280</f>
        <v>28.505050505050505</v>
      </c>
      <c r="J280" s="92">
        <v>5.5940000000000003</v>
      </c>
      <c r="K280">
        <v>99</v>
      </c>
      <c r="L280">
        <v>470</v>
      </c>
      <c r="M280" s="92">
        <f>L280/O280</f>
        <v>4.7474747474747474</v>
      </c>
      <c r="N280" s="92">
        <v>2.2869999999999999</v>
      </c>
      <c r="O280">
        <v>99</v>
      </c>
      <c r="P280" s="92">
        <f>I280/M280</f>
        <v>6.0042553191489363</v>
      </c>
      <c r="Q280" t="s">
        <v>718</v>
      </c>
      <c r="V280" s="39"/>
      <c r="W280" s="39"/>
      <c r="X280" s="39">
        <f>W280-V280</f>
        <v>0</v>
      </c>
      <c r="AC280" s="43"/>
      <c r="AD280" s="43"/>
      <c r="AE280" s="43"/>
      <c r="AF280" s="43"/>
      <c r="AG280" s="43"/>
      <c r="AH280" s="43"/>
      <c r="AI280" s="43"/>
    </row>
    <row r="282" spans="1:35" customFormat="1" x14ac:dyDescent="0.3">
      <c r="A282" s="47" t="s">
        <v>3751</v>
      </c>
      <c r="B282" t="s">
        <v>724</v>
      </c>
      <c r="C282" t="s">
        <v>1</v>
      </c>
      <c r="D282">
        <v>52</v>
      </c>
      <c r="E282" s="22">
        <v>24938</v>
      </c>
      <c r="F282" s="23">
        <v>44138.556550925925</v>
      </c>
      <c r="G282" t="s">
        <v>4</v>
      </c>
      <c r="H282">
        <v>1706</v>
      </c>
      <c r="I282" s="92">
        <f>H282/K282</f>
        <v>17.232323232323232</v>
      </c>
      <c r="J282" s="92">
        <v>4.2249999999999996</v>
      </c>
      <c r="K282">
        <v>99</v>
      </c>
      <c r="L282">
        <v>323</v>
      </c>
      <c r="M282" s="92">
        <f>L282/O282</f>
        <v>3.2626262626262625</v>
      </c>
      <c r="N282" s="92">
        <v>1.81</v>
      </c>
      <c r="O282">
        <v>99</v>
      </c>
      <c r="P282" s="92">
        <f>I282/M282</f>
        <v>5.2817337461300307</v>
      </c>
      <c r="Q282" t="s">
        <v>716</v>
      </c>
      <c r="V282" s="39"/>
      <c r="W282" s="39"/>
      <c r="X282" s="39">
        <f>W282-V282</f>
        <v>0</v>
      </c>
    </row>
    <row r="284" spans="1:35" customFormat="1" x14ac:dyDescent="0.3">
      <c r="A284" s="47" t="s">
        <v>16188</v>
      </c>
      <c r="B284" t="s">
        <v>16189</v>
      </c>
      <c r="C284" t="s">
        <v>6</v>
      </c>
      <c r="D284">
        <v>58</v>
      </c>
      <c r="E284" s="22">
        <v>22645</v>
      </c>
      <c r="F284" s="23">
        <v>44158.65148148148</v>
      </c>
      <c r="G284" t="s">
        <v>4</v>
      </c>
      <c r="H284">
        <v>1403</v>
      </c>
      <c r="I284" s="92">
        <f>H284/K284</f>
        <v>14.03</v>
      </c>
      <c r="J284" s="92">
        <v>3.8780000000000001</v>
      </c>
      <c r="K284">
        <v>100</v>
      </c>
      <c r="L284">
        <v>439</v>
      </c>
      <c r="M284" s="92">
        <f>L284/O284</f>
        <v>4.3899999999999997</v>
      </c>
      <c r="N284" s="92">
        <v>2.1920000000000002</v>
      </c>
      <c r="O284">
        <v>100</v>
      </c>
      <c r="P284" s="92">
        <f>I284/M284</f>
        <v>3.1958997722095672</v>
      </c>
      <c r="Q284" t="s">
        <v>716</v>
      </c>
      <c r="V284" s="39"/>
      <c r="W284" s="39"/>
      <c r="X284" s="39">
        <f>W284-V284</f>
        <v>0</v>
      </c>
    </row>
    <row r="286" spans="1:35" customFormat="1" x14ac:dyDescent="0.3">
      <c r="A286" s="47" t="s">
        <v>16336</v>
      </c>
      <c r="B286" t="s">
        <v>16337</v>
      </c>
      <c r="C286" t="s">
        <v>6</v>
      </c>
      <c r="D286">
        <v>57</v>
      </c>
      <c r="E286" s="22">
        <v>23172</v>
      </c>
      <c r="F286" s="23">
        <v>44165.508888888886</v>
      </c>
      <c r="G286" t="s">
        <v>4</v>
      </c>
      <c r="H286">
        <v>1283</v>
      </c>
      <c r="I286" s="92">
        <f>H286/K286</f>
        <v>12.83</v>
      </c>
      <c r="J286" s="92">
        <v>1.4570000000000001</v>
      </c>
      <c r="K286">
        <v>100</v>
      </c>
      <c r="L286">
        <v>540</v>
      </c>
      <c r="M286" s="92">
        <f>L286/O286</f>
        <v>5.4</v>
      </c>
      <c r="N286" s="92">
        <v>0.66700000000000004</v>
      </c>
      <c r="O286">
        <v>100</v>
      </c>
      <c r="P286" s="92">
        <f>I286/M286</f>
        <v>2.3759259259259258</v>
      </c>
      <c r="Q286" t="s">
        <v>1357</v>
      </c>
      <c r="V286" s="39"/>
      <c r="W286" s="39"/>
      <c r="X286" s="39">
        <f>W286-V286</f>
        <v>0</v>
      </c>
    </row>
    <row r="288" spans="1:35" customFormat="1" x14ac:dyDescent="0.3">
      <c r="A288" s="47" t="s">
        <v>16371</v>
      </c>
      <c r="B288" t="s">
        <v>105</v>
      </c>
      <c r="C288" t="s">
        <v>1</v>
      </c>
      <c r="D288">
        <v>53</v>
      </c>
      <c r="E288" s="22">
        <v>24426</v>
      </c>
      <c r="F288" s="23">
        <v>44140.610046296293</v>
      </c>
      <c r="G288" t="s">
        <v>10062</v>
      </c>
      <c r="H288">
        <v>1334</v>
      </c>
      <c r="I288" s="92">
        <f>H288/K288</f>
        <v>13.474747474747474</v>
      </c>
      <c r="J288" s="92">
        <v>1.38</v>
      </c>
      <c r="K288">
        <v>99</v>
      </c>
      <c r="L288">
        <v>270</v>
      </c>
      <c r="M288" s="92">
        <f>L288/O288</f>
        <v>2.7272727272727271</v>
      </c>
      <c r="N288" s="92">
        <v>0.60299999999999998</v>
      </c>
      <c r="O288">
        <v>99</v>
      </c>
      <c r="P288" s="92">
        <f>I288/M288</f>
        <v>4.9407407407407407</v>
      </c>
      <c r="Q288" t="s">
        <v>719</v>
      </c>
      <c r="V288" s="39"/>
      <c r="W288" s="39"/>
      <c r="X288" s="39">
        <f>W288-V288</f>
        <v>0</v>
      </c>
    </row>
    <row r="290" spans="1:35" customFormat="1" x14ac:dyDescent="0.3">
      <c r="A290" s="47" t="s">
        <v>16372</v>
      </c>
      <c r="B290" t="s">
        <v>16373</v>
      </c>
      <c r="C290" t="s">
        <v>1</v>
      </c>
      <c r="D290">
        <v>77</v>
      </c>
      <c r="E290" s="22">
        <v>15701</v>
      </c>
      <c r="F290" s="23">
        <v>44140.635011574072</v>
      </c>
      <c r="G290" t="s">
        <v>10062</v>
      </c>
      <c r="H290">
        <v>1406</v>
      </c>
      <c r="I290" s="92">
        <f>H290/K290</f>
        <v>14.06</v>
      </c>
      <c r="J290" s="92">
        <v>1.3240000000000001</v>
      </c>
      <c r="K290">
        <v>100</v>
      </c>
      <c r="L290">
        <v>451</v>
      </c>
      <c r="M290" s="92">
        <f>L290/O290</f>
        <v>4.51</v>
      </c>
      <c r="N290" s="92">
        <v>0.79800000000000004</v>
      </c>
      <c r="O290">
        <v>100</v>
      </c>
      <c r="P290" s="92">
        <f>I290/M290</f>
        <v>3.1175166297117518</v>
      </c>
      <c r="Q290" t="s">
        <v>719</v>
      </c>
      <c r="V290" s="39"/>
      <c r="W290" s="39"/>
      <c r="X290" s="39">
        <f>W290-V290</f>
        <v>0</v>
      </c>
    </row>
    <row r="292" spans="1:35" customFormat="1" x14ac:dyDescent="0.3">
      <c r="A292" s="47" t="s">
        <v>16384</v>
      </c>
      <c r="B292" t="s">
        <v>16385</v>
      </c>
      <c r="C292" t="s">
        <v>1</v>
      </c>
      <c r="D292">
        <v>90</v>
      </c>
      <c r="E292" s="22">
        <v>11037</v>
      </c>
      <c r="F292" s="23">
        <v>44141.585810185185</v>
      </c>
      <c r="G292" t="s">
        <v>4</v>
      </c>
      <c r="H292">
        <v>1264</v>
      </c>
      <c r="I292" s="92">
        <f>H292/K292</f>
        <v>12.64</v>
      </c>
      <c r="J292" s="92">
        <v>1.3069999999999999</v>
      </c>
      <c r="K292">
        <v>100</v>
      </c>
      <c r="L292">
        <v>594</v>
      </c>
      <c r="M292" s="92">
        <f>L292/O292</f>
        <v>5.94</v>
      </c>
      <c r="N292" s="92">
        <v>1.0129999999999999</v>
      </c>
      <c r="O292">
        <v>100</v>
      </c>
      <c r="P292" s="92">
        <f>I292/M292</f>
        <v>2.127946127946128</v>
      </c>
      <c r="Q292" t="s">
        <v>719</v>
      </c>
      <c r="V292" s="39"/>
      <c r="W292" s="39"/>
      <c r="X292" s="39">
        <f>W292-V292</f>
        <v>0</v>
      </c>
    </row>
    <row r="294" spans="1:35" customFormat="1" x14ac:dyDescent="0.3">
      <c r="A294" s="47" t="s">
        <v>11291</v>
      </c>
      <c r="B294" t="s">
        <v>6009</v>
      </c>
      <c r="C294" t="s">
        <v>1</v>
      </c>
      <c r="D294">
        <v>47</v>
      </c>
      <c r="E294" s="22">
        <v>26986</v>
      </c>
      <c r="F294" s="23">
        <v>44158.548229166663</v>
      </c>
      <c r="G294" t="s">
        <v>4</v>
      </c>
      <c r="H294">
        <v>1056</v>
      </c>
      <c r="I294" s="92">
        <f>H294/K294</f>
        <v>10.56</v>
      </c>
      <c r="J294" s="92">
        <v>1.0569999999999999</v>
      </c>
      <c r="K294">
        <v>100</v>
      </c>
      <c r="L294">
        <v>297</v>
      </c>
      <c r="M294" s="92">
        <f>L294/O294</f>
        <v>2.97</v>
      </c>
      <c r="N294" s="92">
        <v>0.627</v>
      </c>
      <c r="O294">
        <v>100</v>
      </c>
      <c r="P294" s="92">
        <f>I294/M294</f>
        <v>3.5555555555555554</v>
      </c>
      <c r="Q294" t="s">
        <v>719</v>
      </c>
      <c r="V294" s="39"/>
      <c r="W294" s="39">
        <v>0.55208333333333337</v>
      </c>
      <c r="X294" s="39">
        <f>W294-V294</f>
        <v>0.55208333333333337</v>
      </c>
    </row>
    <row r="296" spans="1:35" customFormat="1" x14ac:dyDescent="0.3">
      <c r="A296" s="47" t="s">
        <v>16515</v>
      </c>
      <c r="B296" t="s">
        <v>6349</v>
      </c>
      <c r="C296" t="s">
        <v>1</v>
      </c>
      <c r="D296">
        <v>65</v>
      </c>
      <c r="E296" s="22">
        <v>20059</v>
      </c>
      <c r="F296" s="23">
        <v>44137.553761574076</v>
      </c>
      <c r="G296" t="s">
        <v>4</v>
      </c>
      <c r="H296">
        <v>2846</v>
      </c>
      <c r="I296" s="92">
        <f>H296/K296</f>
        <v>28.46</v>
      </c>
      <c r="J296" s="92">
        <v>7.4379999999999997</v>
      </c>
      <c r="K296">
        <v>100</v>
      </c>
      <c r="L296">
        <v>480</v>
      </c>
      <c r="M296" s="92">
        <f>L296/O296</f>
        <v>4.8</v>
      </c>
      <c r="N296" s="92">
        <v>2.391</v>
      </c>
      <c r="O296">
        <v>100</v>
      </c>
      <c r="P296" s="92">
        <f>I296/M296</f>
        <v>5.9291666666666671</v>
      </c>
      <c r="Q296" t="s">
        <v>718</v>
      </c>
      <c r="V296" s="39"/>
      <c r="W296" s="39"/>
      <c r="X296" s="39">
        <f>W296-V296</f>
        <v>0</v>
      </c>
      <c r="AC296" s="43"/>
      <c r="AD296" s="43"/>
      <c r="AE296" s="43"/>
      <c r="AF296" s="43"/>
      <c r="AG296" s="43"/>
      <c r="AH296" s="43"/>
      <c r="AI296" s="43"/>
    </row>
    <row r="298" spans="1:35" customFormat="1" x14ac:dyDescent="0.3">
      <c r="A298" s="47" t="s">
        <v>16519</v>
      </c>
      <c r="B298" t="s">
        <v>16520</v>
      </c>
      <c r="C298" t="s">
        <v>6</v>
      </c>
      <c r="D298">
        <v>54</v>
      </c>
      <c r="E298" s="22">
        <v>24388</v>
      </c>
      <c r="F298" s="23">
        <v>44137.648217592592</v>
      </c>
      <c r="G298" t="s">
        <v>4</v>
      </c>
      <c r="I298" s="92" t="e">
        <f>H298/K298</f>
        <v>#DIV/0!</v>
      </c>
      <c r="J298" s="92"/>
      <c r="M298" s="92" t="e">
        <f>L298/O298</f>
        <v>#DIV/0!</v>
      </c>
      <c r="N298" s="92"/>
      <c r="P298" s="92" t="e">
        <f>I298/M298</f>
        <v>#DIV/0!</v>
      </c>
      <c r="Q298" t="s">
        <v>718</v>
      </c>
      <c r="R298" t="s">
        <v>16521</v>
      </c>
      <c r="V298" s="39">
        <v>0.5180555555555556</v>
      </c>
      <c r="W298" s="39">
        <v>0.68055555555555547</v>
      </c>
      <c r="X298" s="39">
        <f>W298-V298</f>
        <v>0.16249999999999987</v>
      </c>
      <c r="AC298" s="43"/>
      <c r="AD298" s="43"/>
      <c r="AE298" s="43"/>
      <c r="AF298" s="43"/>
      <c r="AG298" s="43"/>
      <c r="AH298" s="43"/>
      <c r="AI298" s="43"/>
    </row>
    <row r="300" spans="1:35" customFormat="1" x14ac:dyDescent="0.3">
      <c r="A300" s="47" t="s">
        <v>5007</v>
      </c>
      <c r="B300" t="s">
        <v>5008</v>
      </c>
      <c r="C300" t="s">
        <v>1</v>
      </c>
      <c r="D300">
        <v>59</v>
      </c>
      <c r="E300" s="22">
        <v>22425</v>
      </c>
      <c r="F300" s="23">
        <v>44138.53702546296</v>
      </c>
      <c r="G300" t="s">
        <v>4</v>
      </c>
      <c r="H300">
        <v>2131</v>
      </c>
      <c r="I300" s="92">
        <f>H300/K300</f>
        <v>21.525252525252526</v>
      </c>
      <c r="J300" s="92">
        <v>4.9390000000000001</v>
      </c>
      <c r="K300">
        <v>99</v>
      </c>
      <c r="L300">
        <v>535</v>
      </c>
      <c r="M300" s="92">
        <f>L300/O300</f>
        <v>5.404040404040404</v>
      </c>
      <c r="N300" s="92">
        <v>2.2400000000000002</v>
      </c>
      <c r="O300">
        <v>99</v>
      </c>
      <c r="P300" s="92">
        <f>I300/M300</f>
        <v>3.9831775700934582</v>
      </c>
      <c r="Q300" t="s">
        <v>718</v>
      </c>
      <c r="V300" s="39"/>
      <c r="W300" s="39"/>
      <c r="X300" s="39">
        <f>W300-V300</f>
        <v>0</v>
      </c>
      <c r="AC300" s="43"/>
      <c r="AD300" s="43"/>
      <c r="AE300" s="43"/>
      <c r="AF300" s="43"/>
      <c r="AG300" s="43"/>
      <c r="AH300" s="43"/>
      <c r="AI300" s="43"/>
    </row>
    <row r="302" spans="1:35" customFormat="1" x14ac:dyDescent="0.3">
      <c r="A302" s="47" t="s">
        <v>5163</v>
      </c>
      <c r="B302" t="s">
        <v>5164</v>
      </c>
      <c r="C302" t="s">
        <v>1</v>
      </c>
      <c r="D302">
        <v>44</v>
      </c>
      <c r="E302" s="22">
        <v>27831</v>
      </c>
      <c r="F302" s="23">
        <v>44144.541018518517</v>
      </c>
      <c r="G302" t="s">
        <v>4</v>
      </c>
      <c r="H302">
        <v>1947</v>
      </c>
      <c r="I302" s="92">
        <f>H302/K302</f>
        <v>19.666666666666668</v>
      </c>
      <c r="J302" s="92">
        <v>4.6219999999999999</v>
      </c>
      <c r="K302">
        <v>99</v>
      </c>
      <c r="L302">
        <v>454</v>
      </c>
      <c r="M302" s="92">
        <f>L302/O302</f>
        <v>4.5858585858585856</v>
      </c>
      <c r="N302" s="92">
        <v>2.133</v>
      </c>
      <c r="O302">
        <v>99</v>
      </c>
      <c r="P302" s="92">
        <f>I302/M302</f>
        <v>4.2885462555066081</v>
      </c>
      <c r="Q302" t="s">
        <v>718</v>
      </c>
      <c r="V302" s="39"/>
      <c r="W302" s="39"/>
      <c r="X302" s="39">
        <f>W302-V302</f>
        <v>0</v>
      </c>
      <c r="AC302" s="43"/>
      <c r="AD302" s="43"/>
      <c r="AE302" s="43"/>
      <c r="AF302" s="43"/>
      <c r="AG302" s="43"/>
      <c r="AH302" s="43"/>
      <c r="AI302" s="43"/>
    </row>
    <row r="304" spans="1:35" customFormat="1" x14ac:dyDescent="0.3">
      <c r="A304" s="47" t="s">
        <v>16641</v>
      </c>
      <c r="B304" t="s">
        <v>1848</v>
      </c>
      <c r="C304" t="s">
        <v>1</v>
      </c>
      <c r="D304">
        <v>49</v>
      </c>
      <c r="E304" s="22">
        <v>25987</v>
      </c>
      <c r="F304" s="23">
        <v>44155.551412037035</v>
      </c>
      <c r="G304" t="s">
        <v>4</v>
      </c>
      <c r="H304">
        <v>1662</v>
      </c>
      <c r="I304" s="92">
        <f>H304/K304</f>
        <v>16.787878787878789</v>
      </c>
      <c r="J304" s="92">
        <v>4.2140000000000004</v>
      </c>
      <c r="K304">
        <v>99</v>
      </c>
      <c r="L304">
        <v>423</v>
      </c>
      <c r="M304" s="92">
        <f>L304/O304</f>
        <v>4.2727272727272725</v>
      </c>
      <c r="N304" s="92">
        <v>2.113</v>
      </c>
      <c r="O304">
        <v>99</v>
      </c>
      <c r="P304" s="92">
        <f>I304/M304</f>
        <v>3.9290780141843977</v>
      </c>
      <c r="Q304" t="s">
        <v>718</v>
      </c>
      <c r="V304" s="39"/>
      <c r="W304" s="39"/>
      <c r="X304" s="39">
        <f>W304-V304</f>
        <v>0</v>
      </c>
      <c r="AC304" s="43"/>
      <c r="AD304" s="43"/>
      <c r="AE304" s="43"/>
      <c r="AF304" s="43"/>
      <c r="AG304" s="43"/>
      <c r="AH304" s="43"/>
      <c r="AI304" s="43"/>
    </row>
    <row r="306" spans="1:35" customFormat="1" x14ac:dyDescent="0.3">
      <c r="A306" s="47" t="s">
        <v>16642</v>
      </c>
      <c r="B306" t="s">
        <v>6656</v>
      </c>
      <c r="C306" t="s">
        <v>1</v>
      </c>
      <c r="D306">
        <v>61</v>
      </c>
      <c r="E306" s="22">
        <v>21706</v>
      </c>
      <c r="F306" s="23">
        <v>44155.577256944445</v>
      </c>
      <c r="G306" t="s">
        <v>4</v>
      </c>
      <c r="H306">
        <v>3190</v>
      </c>
      <c r="I306" s="92">
        <f>H306/K306</f>
        <v>32.222222222222221</v>
      </c>
      <c r="J306" s="92">
        <v>6.274</v>
      </c>
      <c r="K306">
        <v>99</v>
      </c>
      <c r="L306">
        <v>518</v>
      </c>
      <c r="M306" s="92">
        <f>L306/O306</f>
        <v>5.2323232323232327</v>
      </c>
      <c r="N306" s="92">
        <v>2.2349999999999999</v>
      </c>
      <c r="O306">
        <v>99</v>
      </c>
      <c r="P306" s="92">
        <f>I306/M306</f>
        <v>6.1583011583011578</v>
      </c>
      <c r="Q306" t="s">
        <v>718</v>
      </c>
      <c r="V306" s="39"/>
      <c r="W306" s="39"/>
      <c r="X306" s="39">
        <f>W306-V306</f>
        <v>0</v>
      </c>
      <c r="AC306" s="43"/>
      <c r="AD306" s="43"/>
      <c r="AE306" s="43"/>
      <c r="AF306" s="43"/>
      <c r="AG306" s="43"/>
      <c r="AH306" s="43"/>
      <c r="AI306" s="43"/>
    </row>
    <row r="308" spans="1:35" customFormat="1" x14ac:dyDescent="0.3">
      <c r="A308" s="47" t="s">
        <v>3894</v>
      </c>
      <c r="B308" t="s">
        <v>857</v>
      </c>
      <c r="C308" t="s">
        <v>6</v>
      </c>
      <c r="D308">
        <v>64</v>
      </c>
      <c r="E308" s="22">
        <v>20733</v>
      </c>
      <c r="F308" s="23">
        <v>44155.652118055557</v>
      </c>
      <c r="G308" t="s">
        <v>4</v>
      </c>
      <c r="H308">
        <v>2772</v>
      </c>
      <c r="I308" s="92">
        <f>H308/K308</f>
        <v>28</v>
      </c>
      <c r="J308" s="92">
        <v>5.6929999999999996</v>
      </c>
      <c r="K308">
        <v>99</v>
      </c>
      <c r="L308">
        <v>645</v>
      </c>
      <c r="M308" s="92">
        <f>L308/O308</f>
        <v>6.5151515151515156</v>
      </c>
      <c r="N308" s="92">
        <v>2.5329999999999999</v>
      </c>
      <c r="O308">
        <v>99</v>
      </c>
      <c r="P308" s="92">
        <f>I308/M308</f>
        <v>4.2976744186046512</v>
      </c>
      <c r="Q308" t="s">
        <v>718</v>
      </c>
      <c r="V308" s="39"/>
      <c r="W308" s="39">
        <v>0.68055555555555547</v>
      </c>
      <c r="X308" s="39">
        <f>W308-V308</f>
        <v>0.68055555555555547</v>
      </c>
      <c r="AC308" s="43"/>
      <c r="AD308" s="43"/>
      <c r="AE308" s="43"/>
      <c r="AF308" s="43"/>
      <c r="AG308" s="43"/>
      <c r="AH308" s="43"/>
      <c r="AI308" s="43"/>
    </row>
    <row r="310" spans="1:35" customFormat="1" x14ac:dyDescent="0.3">
      <c r="A310" s="47" t="s">
        <v>16660</v>
      </c>
      <c r="B310" t="s">
        <v>9859</v>
      </c>
      <c r="C310" t="s">
        <v>1</v>
      </c>
      <c r="D310">
        <v>50</v>
      </c>
      <c r="E310" s="22">
        <v>25557</v>
      </c>
      <c r="F310" s="23">
        <v>44159.565439814818</v>
      </c>
      <c r="G310" t="s">
        <v>4</v>
      </c>
      <c r="H310">
        <v>2085</v>
      </c>
      <c r="I310" s="92">
        <f>H310/K310</f>
        <v>20.85</v>
      </c>
      <c r="J310" s="92">
        <v>4.8499999999999996</v>
      </c>
      <c r="K310">
        <v>100</v>
      </c>
      <c r="L310">
        <v>952</v>
      </c>
      <c r="M310" s="92">
        <f>L310/O310</f>
        <v>9.52</v>
      </c>
      <c r="N310" s="92">
        <v>3.347</v>
      </c>
      <c r="O310">
        <v>100</v>
      </c>
      <c r="P310" s="92">
        <f>I310/M310</f>
        <v>2.1901260504201683</v>
      </c>
      <c r="Q310" t="s">
        <v>718</v>
      </c>
      <c r="V310" s="39"/>
      <c r="W310" s="39"/>
      <c r="X310" s="39">
        <f>W310-V310</f>
        <v>0</v>
      </c>
      <c r="AC310" s="43"/>
      <c r="AD310" s="43"/>
      <c r="AE310" s="43"/>
      <c r="AF310" s="43"/>
      <c r="AG310" s="43"/>
      <c r="AH310" s="43"/>
      <c r="AI310" s="43"/>
    </row>
    <row r="312" spans="1:35" customFormat="1" x14ac:dyDescent="0.3">
      <c r="A312" s="47" t="s">
        <v>16665</v>
      </c>
      <c r="B312" t="s">
        <v>16666</v>
      </c>
      <c r="C312" t="s">
        <v>1</v>
      </c>
      <c r="D312">
        <v>56</v>
      </c>
      <c r="E312" s="22">
        <v>23518</v>
      </c>
      <c r="F312" s="23">
        <v>44159.648506944446</v>
      </c>
      <c r="G312" t="s">
        <v>4</v>
      </c>
      <c r="I312" s="92" t="e">
        <f>H312/K312</f>
        <v>#DIV/0!</v>
      </c>
      <c r="J312" s="92"/>
      <c r="M312" s="92" t="e">
        <f>L312/O312</f>
        <v>#DIV/0!</v>
      </c>
      <c r="N312" s="92"/>
      <c r="P312" s="92" t="e">
        <f>I312/M312</f>
        <v>#DIV/0!</v>
      </c>
      <c r="Q312" t="s">
        <v>718</v>
      </c>
      <c r="R312" t="s">
        <v>16521</v>
      </c>
      <c r="V312" s="39">
        <v>0.51736111111111105</v>
      </c>
      <c r="W312" s="39">
        <v>0.68055555555555547</v>
      </c>
      <c r="X312" s="39">
        <f>W312-V312</f>
        <v>0.16319444444444442</v>
      </c>
      <c r="AC312" s="43"/>
      <c r="AD312" s="43"/>
      <c r="AE312" s="43"/>
      <c r="AF312" s="43"/>
      <c r="AG312" s="43"/>
      <c r="AH312" s="43"/>
      <c r="AI312" s="43"/>
    </row>
    <row r="314" spans="1:35" customFormat="1" x14ac:dyDescent="0.3">
      <c r="A314" s="47" t="s">
        <v>16670</v>
      </c>
      <c r="B314" t="s">
        <v>9520</v>
      </c>
      <c r="C314" t="s">
        <v>6</v>
      </c>
      <c r="D314">
        <v>59</v>
      </c>
      <c r="E314" s="22">
        <v>22372</v>
      </c>
      <c r="F314" s="23">
        <v>44160.547731481478</v>
      </c>
      <c r="G314" t="s">
        <v>4</v>
      </c>
      <c r="H314">
        <v>1523</v>
      </c>
      <c r="I314" s="92">
        <f>H314/K314</f>
        <v>15.383838383838384</v>
      </c>
      <c r="J314" s="92">
        <v>3.7709999999999999</v>
      </c>
      <c r="K314">
        <v>99</v>
      </c>
      <c r="L314">
        <v>550</v>
      </c>
      <c r="M314" s="92">
        <f>L314/O314</f>
        <v>5.5555555555555554</v>
      </c>
      <c r="N314" s="92">
        <v>2.6619999999999999</v>
      </c>
      <c r="O314">
        <v>99</v>
      </c>
      <c r="P314" s="92">
        <f>I314/M314</f>
        <v>2.769090909090909</v>
      </c>
      <c r="Q314" t="s">
        <v>718</v>
      </c>
      <c r="V314" s="39"/>
      <c r="W314" s="39"/>
      <c r="X314" s="39">
        <f>W314-V314</f>
        <v>0</v>
      </c>
      <c r="AC314" s="43"/>
      <c r="AD314" s="43"/>
      <c r="AE314" s="43"/>
      <c r="AF314" s="43"/>
      <c r="AG314" s="43"/>
      <c r="AH314" s="43"/>
      <c r="AI314" s="43"/>
    </row>
    <row r="316" spans="1:35" customFormat="1" x14ac:dyDescent="0.3">
      <c r="A316" s="47" t="s">
        <v>16704</v>
      </c>
      <c r="B316" t="s">
        <v>4757</v>
      </c>
      <c r="C316" t="s">
        <v>1</v>
      </c>
      <c r="D316">
        <v>59</v>
      </c>
      <c r="E316" s="22">
        <v>22565</v>
      </c>
      <c r="F316" s="23">
        <v>44165.628321759257</v>
      </c>
      <c r="G316" t="s">
        <v>4</v>
      </c>
      <c r="H316">
        <v>1798</v>
      </c>
      <c r="I316" s="92">
        <f>H316/K316</f>
        <v>18.161616161616163</v>
      </c>
      <c r="J316" s="92">
        <v>4.6310000000000002</v>
      </c>
      <c r="K316">
        <v>99</v>
      </c>
      <c r="L316">
        <v>395</v>
      </c>
      <c r="M316" s="92">
        <f>L316/O316</f>
        <v>3.9898989898989901</v>
      </c>
      <c r="N316" s="92">
        <v>2.0230000000000001</v>
      </c>
      <c r="O316">
        <v>99</v>
      </c>
      <c r="P316" s="92">
        <f>I316/M316</f>
        <v>4.5518987341772155</v>
      </c>
      <c r="Q316" t="s">
        <v>718</v>
      </c>
      <c r="X316" s="39">
        <f>W316-V316</f>
        <v>0</v>
      </c>
      <c r="AC316" s="43"/>
      <c r="AD316" s="43"/>
      <c r="AE316" s="43"/>
      <c r="AF316" s="43"/>
      <c r="AG316" s="43"/>
      <c r="AH316" s="43"/>
      <c r="AI316" s="43"/>
    </row>
    <row r="318" spans="1:35" customFormat="1" x14ac:dyDescent="0.3">
      <c r="A318" s="47" t="s">
        <v>16333</v>
      </c>
      <c r="B318" s="68" t="s">
        <v>16334</v>
      </c>
      <c r="C318" s="2" t="s">
        <v>6</v>
      </c>
      <c r="D318" s="2">
        <v>22</v>
      </c>
      <c r="E318" s="6">
        <v>35829</v>
      </c>
      <c r="F318" s="7">
        <v>44162.570185185185</v>
      </c>
      <c r="G318" s="69" t="s">
        <v>4</v>
      </c>
      <c r="H318" s="68">
        <v>742</v>
      </c>
      <c r="I318" s="93">
        <f t="shared" ref="I318" si="10">H318/K318</f>
        <v>7.42</v>
      </c>
      <c r="J318" s="93">
        <v>0.80600000000000005</v>
      </c>
      <c r="K318" s="69">
        <v>100</v>
      </c>
      <c r="L318" s="68">
        <v>335</v>
      </c>
      <c r="M318" s="93">
        <f t="shared" ref="M318" si="11">L318/O318</f>
        <v>3.35</v>
      </c>
      <c r="N318" s="93">
        <v>0.55700000000000005</v>
      </c>
      <c r="O318" s="69">
        <v>100</v>
      </c>
      <c r="P318" s="191">
        <f t="shared" ref="P318" si="12">I318/M318</f>
        <v>2.2149253731343284</v>
      </c>
      <c r="Q318" s="77" t="s">
        <v>1357</v>
      </c>
      <c r="R318" s="68"/>
      <c r="S318" s="2"/>
      <c r="T318" s="2"/>
      <c r="U318" s="69"/>
      <c r="V318" s="84"/>
      <c r="W318" s="85">
        <v>0.59722222222222221</v>
      </c>
      <c r="X318" s="78">
        <f t="shared" ref="X318" si="13">W318-V318</f>
        <v>0.59722222222222221</v>
      </c>
    </row>
    <row r="320" spans="1:35" customFormat="1" x14ac:dyDescent="0.3">
      <c r="A320" s="47" t="s">
        <v>16494</v>
      </c>
      <c r="B320" s="68" t="s">
        <v>16495</v>
      </c>
      <c r="C320" s="2" t="s">
        <v>1</v>
      </c>
      <c r="D320" s="2">
        <v>65</v>
      </c>
      <c r="E320" s="6">
        <v>20111</v>
      </c>
      <c r="F320" s="7">
        <v>44162.546377314815</v>
      </c>
      <c r="G320" s="69" t="s">
        <v>4</v>
      </c>
      <c r="H320" s="68">
        <v>1082</v>
      </c>
      <c r="I320" s="93">
        <f t="shared" ref="I320" si="14">H320/K320</f>
        <v>10.929292929292929</v>
      </c>
      <c r="J320" s="93">
        <v>1.1719999999999999</v>
      </c>
      <c r="K320" s="69">
        <v>99</v>
      </c>
      <c r="L320" s="68">
        <v>247</v>
      </c>
      <c r="M320" s="93">
        <f t="shared" ref="M320" si="15">L320/O320</f>
        <v>2.4949494949494948</v>
      </c>
      <c r="N320" s="93">
        <v>0.59499999999999997</v>
      </c>
      <c r="O320" s="69">
        <v>99</v>
      </c>
      <c r="P320" s="191">
        <f t="shared" ref="P320" si="16">I320/M320</f>
        <v>4.380566801619433</v>
      </c>
      <c r="Q320" s="77" t="s">
        <v>719</v>
      </c>
      <c r="R320" s="68"/>
      <c r="S320" s="2"/>
      <c r="T320" s="2"/>
      <c r="U320" s="69"/>
      <c r="V320" s="84"/>
      <c r="W320" s="85">
        <v>0.56944444444444442</v>
      </c>
      <c r="X320" s="78">
        <f t="shared" ref="X320" si="17">W320-V320</f>
        <v>0.56944444444444442</v>
      </c>
    </row>
    <row r="322" spans="1:35" customFormat="1" x14ac:dyDescent="0.3">
      <c r="A322" s="47" t="s">
        <v>4654</v>
      </c>
      <c r="B322" t="s">
        <v>4655</v>
      </c>
      <c r="C322" t="s">
        <v>1</v>
      </c>
      <c r="D322">
        <v>57</v>
      </c>
      <c r="E322" s="22">
        <v>23276</v>
      </c>
      <c r="F322" s="23">
        <v>44173.511736111112</v>
      </c>
      <c r="G322" t="s">
        <v>4</v>
      </c>
      <c r="H322">
        <v>2522</v>
      </c>
      <c r="I322" s="92">
        <f>H322/K322</f>
        <v>25.474747474747474</v>
      </c>
      <c r="J322" s="92">
        <v>1.9179999999999999</v>
      </c>
      <c r="K322">
        <v>99</v>
      </c>
      <c r="L322">
        <v>758</v>
      </c>
      <c r="M322" s="92">
        <f>L322/O322</f>
        <v>7.6565656565656566</v>
      </c>
      <c r="N322" s="92">
        <v>1.1080000000000001</v>
      </c>
      <c r="O322">
        <v>99</v>
      </c>
      <c r="P322" s="92">
        <f>I322/M322</f>
        <v>3.3271767810026383</v>
      </c>
      <c r="Q322" t="s">
        <v>1357</v>
      </c>
      <c r="V322" s="29"/>
      <c r="W322" s="29">
        <v>0.51736111111111105</v>
      </c>
      <c r="X322" s="29">
        <f>W322-V322</f>
        <v>0.51736111111111105</v>
      </c>
    </row>
    <row r="324" spans="1:35" customFormat="1" x14ac:dyDescent="0.3">
      <c r="A324" s="47" t="s">
        <v>16944</v>
      </c>
      <c r="B324" t="s">
        <v>357</v>
      </c>
      <c r="C324" t="s">
        <v>6</v>
      </c>
      <c r="D324">
        <v>81</v>
      </c>
      <c r="E324" s="22">
        <v>14361</v>
      </c>
      <c r="F324" s="23">
        <v>44180.511817129627</v>
      </c>
      <c r="G324" t="s">
        <v>4</v>
      </c>
      <c r="I324" s="92" t="e">
        <f>H324/K324</f>
        <v>#DIV/0!</v>
      </c>
      <c r="J324" s="92"/>
      <c r="M324" s="92" t="e">
        <f>L324/O324</f>
        <v>#VALUE!</v>
      </c>
      <c r="N324" s="92"/>
      <c r="O324" t="s">
        <v>672</v>
      </c>
      <c r="P324" s="92" t="e">
        <f>I324/M324</f>
        <v>#DIV/0!</v>
      </c>
      <c r="Q324" t="s">
        <v>1357</v>
      </c>
      <c r="R324" t="s">
        <v>16945</v>
      </c>
      <c r="V324" s="29">
        <v>0.38750000000000001</v>
      </c>
      <c r="W324" s="29">
        <v>0.51388888888888895</v>
      </c>
      <c r="X324" s="29">
        <f>W324-V324</f>
        <v>0.12638888888888894</v>
      </c>
    </row>
    <row r="326" spans="1:35" customFormat="1" x14ac:dyDescent="0.3">
      <c r="A326" s="47" t="s">
        <v>16957</v>
      </c>
      <c r="B326" t="s">
        <v>4920</v>
      </c>
      <c r="C326" t="s">
        <v>1</v>
      </c>
      <c r="D326">
        <v>54</v>
      </c>
      <c r="E326" s="22">
        <v>24103</v>
      </c>
      <c r="F326" s="23">
        <v>44182.39234953704</v>
      </c>
      <c r="G326" t="s">
        <v>71</v>
      </c>
      <c r="H326">
        <v>1850</v>
      </c>
      <c r="I326" s="92">
        <f>H326/K326</f>
        <v>18.686868686868689</v>
      </c>
      <c r="J326" s="92">
        <v>1.2509999999999999</v>
      </c>
      <c r="K326">
        <v>99</v>
      </c>
      <c r="L326">
        <v>379</v>
      </c>
      <c r="M326" s="92">
        <f>L326/O326</f>
        <v>3.8282828282828283</v>
      </c>
      <c r="N326" s="92">
        <v>0.53500000000000003</v>
      </c>
      <c r="O326">
        <v>99</v>
      </c>
      <c r="P326" s="92">
        <f>I326/M326</f>
        <v>4.8812664907651717</v>
      </c>
      <c r="Q326" t="s">
        <v>1357</v>
      </c>
      <c r="V326" s="29"/>
      <c r="W326" s="29">
        <v>0.55763888888888891</v>
      </c>
      <c r="X326" s="29">
        <f>W326-V326</f>
        <v>0.55763888888888891</v>
      </c>
    </row>
    <row r="328" spans="1:35" customFormat="1" x14ac:dyDescent="0.3">
      <c r="A328" s="47" t="s">
        <v>17003</v>
      </c>
      <c r="B328" t="s">
        <v>7364</v>
      </c>
      <c r="C328" t="s">
        <v>1</v>
      </c>
      <c r="D328">
        <v>66</v>
      </c>
      <c r="E328" s="22">
        <v>20014</v>
      </c>
      <c r="F328" s="23">
        <v>44167.587418981479</v>
      </c>
      <c r="G328" t="s">
        <v>4</v>
      </c>
      <c r="H328">
        <v>1391</v>
      </c>
      <c r="I328" s="92">
        <f>H328/K328</f>
        <v>13.91</v>
      </c>
      <c r="J328" s="92">
        <v>1.016</v>
      </c>
      <c r="K328">
        <v>100</v>
      </c>
      <c r="L328">
        <v>289</v>
      </c>
      <c r="M328" s="92">
        <f>L328/O328</f>
        <v>2.89</v>
      </c>
      <c r="N328" s="92">
        <v>0.46899999999999997</v>
      </c>
      <c r="O328">
        <v>100</v>
      </c>
      <c r="P328" s="92">
        <f>I328/M328</f>
        <v>4.8131487889273359</v>
      </c>
      <c r="Q328" t="s">
        <v>719</v>
      </c>
      <c r="V328" s="29"/>
      <c r="W328" s="29"/>
      <c r="X328" s="29">
        <f>W328-V328</f>
        <v>0</v>
      </c>
    </row>
    <row r="330" spans="1:35" customFormat="1" x14ac:dyDescent="0.3">
      <c r="A330" s="47" t="s">
        <v>3792</v>
      </c>
      <c r="B330" t="s">
        <v>762</v>
      </c>
      <c r="C330" t="s">
        <v>1</v>
      </c>
      <c r="D330">
        <v>35</v>
      </c>
      <c r="E330" s="22">
        <v>31298</v>
      </c>
      <c r="F330" s="23">
        <v>44173.582418981481</v>
      </c>
      <c r="G330" t="s">
        <v>4</v>
      </c>
      <c r="H330">
        <v>1197</v>
      </c>
      <c r="I330" s="92">
        <f>H330/K330</f>
        <v>12.090909090909092</v>
      </c>
      <c r="J330" s="92">
        <v>1.415</v>
      </c>
      <c r="K330">
        <v>99</v>
      </c>
      <c r="L330">
        <v>291</v>
      </c>
      <c r="M330" s="92">
        <f>L330/O330</f>
        <v>2.9393939393939394</v>
      </c>
      <c r="N330" s="92">
        <v>0.55000000000000004</v>
      </c>
      <c r="O330">
        <v>99</v>
      </c>
      <c r="P330" s="92">
        <f>I330/M330</f>
        <v>4.1134020618556706</v>
      </c>
      <c r="Q330" t="s">
        <v>719</v>
      </c>
      <c r="V330" s="29"/>
      <c r="W330" s="29">
        <v>0.58680555555555558</v>
      </c>
      <c r="X330" s="29">
        <f>W330-V330</f>
        <v>0.58680555555555558</v>
      </c>
    </row>
    <row r="332" spans="1:35" customFormat="1" x14ac:dyDescent="0.3">
      <c r="A332" s="47" t="s">
        <v>14131</v>
      </c>
      <c r="B332" t="s">
        <v>627</v>
      </c>
      <c r="C332" t="s">
        <v>1</v>
      </c>
      <c r="D332">
        <v>54</v>
      </c>
      <c r="E332" s="22">
        <v>24461</v>
      </c>
      <c r="F332" s="23">
        <v>44195.391643518517</v>
      </c>
      <c r="G332" t="s">
        <v>71</v>
      </c>
      <c r="H332">
        <v>1114</v>
      </c>
      <c r="I332" s="92">
        <f>H332/K332</f>
        <v>11.252525252525253</v>
      </c>
      <c r="J332" s="92">
        <v>0.99299999999999999</v>
      </c>
      <c r="K332">
        <v>99</v>
      </c>
      <c r="L332">
        <v>205</v>
      </c>
      <c r="M332" s="92">
        <f>L332/O332</f>
        <v>2.0707070707070705</v>
      </c>
      <c r="N332" s="92">
        <v>0.5</v>
      </c>
      <c r="O332">
        <v>99</v>
      </c>
      <c r="P332" s="92">
        <f>I332/M332</f>
        <v>5.434146341463415</v>
      </c>
      <c r="Q332" t="s">
        <v>719</v>
      </c>
      <c r="V332" s="29"/>
      <c r="W332" s="29">
        <v>0.55555555555555558</v>
      </c>
      <c r="X332" s="29">
        <f>W332-V332</f>
        <v>0.55555555555555558</v>
      </c>
    </row>
    <row r="334" spans="1:35" customFormat="1" x14ac:dyDescent="0.3">
      <c r="A334" s="47" t="s">
        <v>17194</v>
      </c>
      <c r="B334" t="s">
        <v>17195</v>
      </c>
      <c r="C334" t="s">
        <v>1</v>
      </c>
      <c r="D334">
        <v>57</v>
      </c>
      <c r="E334" s="22">
        <v>23264</v>
      </c>
      <c r="F334" s="23">
        <v>44172.638969907406</v>
      </c>
      <c r="G334" t="s">
        <v>4</v>
      </c>
      <c r="H334">
        <v>1413</v>
      </c>
      <c r="I334" s="92">
        <f>H334/K334</f>
        <v>14.272727272727273</v>
      </c>
      <c r="J334" s="92">
        <v>3.7570000000000001</v>
      </c>
      <c r="K334">
        <v>99</v>
      </c>
      <c r="L334">
        <v>346</v>
      </c>
      <c r="M334" s="92">
        <f>L334/O334</f>
        <v>3.4949494949494948</v>
      </c>
      <c r="N334" s="92">
        <v>1.95</v>
      </c>
      <c r="O334">
        <v>99</v>
      </c>
      <c r="P334" s="92">
        <f>I334/M334</f>
        <v>4.0838150289017348</v>
      </c>
      <c r="Q334" t="s">
        <v>718</v>
      </c>
      <c r="V334" s="29"/>
      <c r="W334" s="29"/>
      <c r="X334" s="29">
        <f>W334-V334</f>
        <v>0</v>
      </c>
      <c r="AC334" s="43"/>
      <c r="AD334" s="43"/>
      <c r="AE334" s="43"/>
      <c r="AF334" s="43"/>
      <c r="AG334" s="43"/>
      <c r="AH334" s="43"/>
      <c r="AI334" s="43"/>
    </row>
    <row r="336" spans="1:35" customFormat="1" x14ac:dyDescent="0.3">
      <c r="A336" s="47" t="s">
        <v>17203</v>
      </c>
      <c r="B336" t="s">
        <v>17204</v>
      </c>
      <c r="C336" t="s">
        <v>1</v>
      </c>
      <c r="D336">
        <v>54</v>
      </c>
      <c r="E336" s="22">
        <v>24267</v>
      </c>
      <c r="F336" s="23">
        <v>44174.552268518521</v>
      </c>
      <c r="G336" t="s">
        <v>4</v>
      </c>
      <c r="H336">
        <v>2810</v>
      </c>
      <c r="I336" s="92">
        <f>H336/K336</f>
        <v>28.1</v>
      </c>
      <c r="J336" s="92">
        <v>6.6520000000000001</v>
      </c>
      <c r="K336">
        <v>100</v>
      </c>
      <c r="L336">
        <v>542</v>
      </c>
      <c r="M336" s="92">
        <f>L336/O336</f>
        <v>5.42</v>
      </c>
      <c r="N336" s="92">
        <v>2.1469999999999998</v>
      </c>
      <c r="O336">
        <v>100</v>
      </c>
      <c r="P336" s="92">
        <f>I336/M336</f>
        <v>5.1845018450184508</v>
      </c>
      <c r="Q336" t="s">
        <v>718</v>
      </c>
      <c r="V336" s="29"/>
      <c r="W336" s="29"/>
      <c r="X336" s="29">
        <f>W336-V336</f>
        <v>0</v>
      </c>
      <c r="AC336" s="43"/>
      <c r="AD336" s="43"/>
      <c r="AE336" s="43"/>
      <c r="AF336" s="43"/>
      <c r="AG336" s="43"/>
      <c r="AH336" s="43"/>
      <c r="AI336" s="43"/>
    </row>
    <row r="338" spans="1:35" customFormat="1" x14ac:dyDescent="0.3">
      <c r="A338" s="47" t="s">
        <v>17226</v>
      </c>
      <c r="B338" t="s">
        <v>17227</v>
      </c>
      <c r="C338" t="s">
        <v>1</v>
      </c>
      <c r="D338">
        <v>19</v>
      </c>
      <c r="E338" s="22">
        <v>37120</v>
      </c>
      <c r="F338" s="23">
        <v>44176.616597222222</v>
      </c>
      <c r="G338" t="s">
        <v>4</v>
      </c>
      <c r="I338" s="92" t="e">
        <f>H338/K338</f>
        <v>#DIV/0!</v>
      </c>
      <c r="J338" s="92"/>
      <c r="M338" s="92" t="e">
        <f>L338/O338</f>
        <v>#VALUE!</v>
      </c>
      <c r="N338" s="92"/>
      <c r="O338" t="s">
        <v>672</v>
      </c>
      <c r="P338" s="92" t="e">
        <f>I338/M338</f>
        <v>#DIV/0!</v>
      </c>
      <c r="Q338" t="s">
        <v>718</v>
      </c>
      <c r="R338" t="s">
        <v>16945</v>
      </c>
      <c r="V338" s="29">
        <v>0.4993055555555555</v>
      </c>
      <c r="W338" s="29">
        <v>0.63541666666666663</v>
      </c>
      <c r="X338" s="29">
        <f>W338-V338</f>
        <v>0.13611111111111113</v>
      </c>
      <c r="AC338" s="43"/>
      <c r="AD338" s="43"/>
      <c r="AE338" s="43"/>
      <c r="AF338" s="43"/>
      <c r="AG338" s="43"/>
      <c r="AH338" s="43"/>
      <c r="AI338" s="43"/>
    </row>
    <row r="340" spans="1:35" customFormat="1" x14ac:dyDescent="0.3">
      <c r="A340" s="47" t="s">
        <v>17297</v>
      </c>
      <c r="B340" t="s">
        <v>17298</v>
      </c>
      <c r="C340" t="s">
        <v>6</v>
      </c>
      <c r="D340">
        <v>68</v>
      </c>
      <c r="E340" s="22">
        <v>19050</v>
      </c>
      <c r="F340" s="23">
        <v>44189.396678240744</v>
      </c>
      <c r="G340" t="s">
        <v>71</v>
      </c>
      <c r="H340">
        <v>1105</v>
      </c>
      <c r="I340" s="92">
        <f>H340/K340</f>
        <v>11.05</v>
      </c>
      <c r="J340" s="92">
        <v>3.31</v>
      </c>
      <c r="K340">
        <v>100</v>
      </c>
      <c r="L340">
        <v>573</v>
      </c>
      <c r="M340" s="92">
        <f>L340/O340</f>
        <v>5.73</v>
      </c>
      <c r="N340" s="92">
        <v>2.4159999999999999</v>
      </c>
      <c r="O340">
        <v>100</v>
      </c>
      <c r="P340" s="92">
        <f>I340/M340</f>
        <v>1.9284467713787086</v>
      </c>
      <c r="Q340" t="s">
        <v>718</v>
      </c>
      <c r="V340" s="29"/>
      <c r="W340" s="29"/>
      <c r="X340" s="29">
        <f>W340-V340</f>
        <v>0</v>
      </c>
      <c r="AC340" s="43"/>
      <c r="AD340" s="43"/>
      <c r="AE340" s="43"/>
      <c r="AF340" s="43"/>
      <c r="AG340" s="43"/>
      <c r="AH340" s="43"/>
      <c r="AI340" s="43"/>
    </row>
    <row r="342" spans="1:35" customFormat="1" x14ac:dyDescent="0.3">
      <c r="A342" s="47" t="s">
        <v>17299</v>
      </c>
      <c r="B342" t="s">
        <v>17300</v>
      </c>
      <c r="C342" t="s">
        <v>1</v>
      </c>
      <c r="D342">
        <v>50</v>
      </c>
      <c r="E342" s="22">
        <v>25574</v>
      </c>
      <c r="F342" s="23">
        <v>44189.52853009259</v>
      </c>
      <c r="G342" t="s">
        <v>4</v>
      </c>
      <c r="H342">
        <v>2096</v>
      </c>
      <c r="I342" s="92">
        <f>H342/K342</f>
        <v>20.96</v>
      </c>
      <c r="J342" s="92">
        <v>4.7670000000000003</v>
      </c>
      <c r="K342">
        <v>100</v>
      </c>
      <c r="L342">
        <v>401</v>
      </c>
      <c r="M342" s="92">
        <f>L342/O342</f>
        <v>4.01</v>
      </c>
      <c r="N342" s="92">
        <v>1.7669999999999999</v>
      </c>
      <c r="O342">
        <v>100</v>
      </c>
      <c r="P342" s="92">
        <f>I342/M342</f>
        <v>5.2269326683291775</v>
      </c>
      <c r="Q342" t="s">
        <v>718</v>
      </c>
      <c r="V342" s="29"/>
      <c r="W342" s="29"/>
      <c r="X342" s="29">
        <f>W342-V342</f>
        <v>0</v>
      </c>
      <c r="AC342" s="43"/>
      <c r="AD342" s="43"/>
      <c r="AE342" s="43"/>
      <c r="AF342" s="43"/>
      <c r="AG342" s="43"/>
      <c r="AH342" s="43"/>
      <c r="AI342" s="43"/>
    </row>
  </sheetData>
  <mergeCells count="1">
    <mergeCell ref="A1:U1"/>
  </mergeCells>
  <phoneticPr fontId="1" type="noConversion"/>
  <conditionalFormatting sqref="V11:W13">
    <cfRule type="containsBlanks" dxfId="310" priority="296">
      <formula>LEN(TRIM(V11))=0</formula>
    </cfRule>
  </conditionalFormatting>
  <conditionalFormatting sqref="Q16 V16:W16">
    <cfRule type="containsBlanks" dxfId="309" priority="293">
      <formula>LEN(TRIM(Q16))=0</formula>
    </cfRule>
  </conditionalFormatting>
  <conditionalFormatting sqref="Z16">
    <cfRule type="duplicateValues" dxfId="308" priority="294"/>
  </conditionalFormatting>
  <conditionalFormatting sqref="Q18 V18:W18">
    <cfRule type="containsBlanks" dxfId="307" priority="291">
      <formula>LEN(TRIM(Q18))=0</formula>
    </cfRule>
  </conditionalFormatting>
  <conditionalFormatting sqref="Z18">
    <cfRule type="duplicateValues" dxfId="306" priority="292"/>
  </conditionalFormatting>
  <conditionalFormatting sqref="Q22 V22:W22">
    <cfRule type="containsBlanks" dxfId="305" priority="290">
      <formula>LEN(TRIM(Q22))=0</formula>
    </cfRule>
  </conditionalFormatting>
  <conditionalFormatting sqref="X22">
    <cfRule type="cellIs" dxfId="304" priority="289" operator="equal">
      <formula>"""No Data"""</formula>
    </cfRule>
  </conditionalFormatting>
  <conditionalFormatting sqref="V23:W23">
    <cfRule type="containsBlanks" dxfId="303" priority="288">
      <formula>LEN(TRIM(V23))=0</formula>
    </cfRule>
  </conditionalFormatting>
  <conditionalFormatting sqref="X23">
    <cfRule type="cellIs" dxfId="302" priority="287" operator="equal">
      <formula>"""No Data"""</formula>
    </cfRule>
  </conditionalFormatting>
  <conditionalFormatting sqref="V24:W24">
    <cfRule type="containsBlanks" dxfId="301" priority="286">
      <formula>LEN(TRIM(V24))=0</formula>
    </cfRule>
  </conditionalFormatting>
  <conditionalFormatting sqref="X24">
    <cfRule type="cellIs" dxfId="300" priority="285" operator="equal">
      <formula>"""No Data"""</formula>
    </cfRule>
  </conditionalFormatting>
  <conditionalFormatting sqref="Q26 V26:W26">
    <cfRule type="containsBlanks" dxfId="299" priority="284">
      <formula>LEN(TRIM(Q26))=0</formula>
    </cfRule>
  </conditionalFormatting>
  <conditionalFormatting sqref="X26">
    <cfRule type="cellIs" dxfId="298" priority="283" operator="equal">
      <formula>"""No Data"""</formula>
    </cfRule>
  </conditionalFormatting>
  <conditionalFormatting sqref="V28:W28 Q28">
    <cfRule type="containsBlanks" dxfId="297" priority="282">
      <formula>LEN(TRIM(Q28))=0</formula>
    </cfRule>
  </conditionalFormatting>
  <conditionalFormatting sqref="X28">
    <cfRule type="cellIs" dxfId="296" priority="281" operator="equal">
      <formula>"""No Data"""</formula>
    </cfRule>
  </conditionalFormatting>
  <conditionalFormatting sqref="Q30 V30:W30">
    <cfRule type="containsBlanks" dxfId="295" priority="280">
      <formula>LEN(TRIM(Q30))=0</formula>
    </cfRule>
  </conditionalFormatting>
  <conditionalFormatting sqref="X30">
    <cfRule type="cellIs" dxfId="294" priority="279" operator="equal">
      <formula>"""No Data"""</formula>
    </cfRule>
  </conditionalFormatting>
  <conditionalFormatting sqref="Q32 V32:W32">
    <cfRule type="containsBlanks" dxfId="293" priority="278">
      <formula>LEN(TRIM(Q32))=0</formula>
    </cfRule>
  </conditionalFormatting>
  <conditionalFormatting sqref="X32">
    <cfRule type="cellIs" dxfId="292" priority="277" operator="equal">
      <formula>"""No Data"""</formula>
    </cfRule>
  </conditionalFormatting>
  <conditionalFormatting sqref="Q34 V34:W34">
    <cfRule type="containsBlanks" dxfId="291" priority="276">
      <formula>LEN(TRIM(Q34))=0</formula>
    </cfRule>
  </conditionalFormatting>
  <conditionalFormatting sqref="X34">
    <cfRule type="cellIs" dxfId="290" priority="275" operator="equal">
      <formula>"""No Data"""</formula>
    </cfRule>
  </conditionalFormatting>
  <conditionalFormatting sqref="V36:W36 Q36">
    <cfRule type="containsBlanks" dxfId="289" priority="274">
      <formula>LEN(TRIM(Q36))=0</formula>
    </cfRule>
  </conditionalFormatting>
  <conditionalFormatting sqref="X36">
    <cfRule type="cellIs" dxfId="288" priority="273" operator="equal">
      <formula>"""No Data"""</formula>
    </cfRule>
  </conditionalFormatting>
  <conditionalFormatting sqref="Q38 V38:W38">
    <cfRule type="containsBlanks" dxfId="287" priority="272">
      <formula>LEN(TRIM(Q38))=0</formula>
    </cfRule>
  </conditionalFormatting>
  <conditionalFormatting sqref="X38">
    <cfRule type="cellIs" dxfId="286" priority="271" operator="equal">
      <formula>"""No Data"""</formula>
    </cfRule>
  </conditionalFormatting>
  <conditionalFormatting sqref="Q40 V40:W40">
    <cfRule type="containsBlanks" dxfId="285" priority="270">
      <formula>LEN(TRIM(Q40))=0</formula>
    </cfRule>
  </conditionalFormatting>
  <conditionalFormatting sqref="X40">
    <cfRule type="cellIs" dxfId="284" priority="269" operator="equal">
      <formula>"""No Data"""</formula>
    </cfRule>
  </conditionalFormatting>
  <conditionalFormatting sqref="Q42 V42:W42">
    <cfRule type="containsBlanks" dxfId="283" priority="268">
      <formula>LEN(TRIM(Q42))=0</formula>
    </cfRule>
  </conditionalFormatting>
  <conditionalFormatting sqref="X42">
    <cfRule type="cellIs" dxfId="282" priority="267" operator="equal">
      <formula>"""No Data"""</formula>
    </cfRule>
  </conditionalFormatting>
  <conditionalFormatting sqref="Q44 V44:W44">
    <cfRule type="containsBlanks" dxfId="281" priority="266">
      <formula>LEN(TRIM(Q44))=0</formula>
    </cfRule>
  </conditionalFormatting>
  <conditionalFormatting sqref="X44">
    <cfRule type="cellIs" dxfId="280" priority="265" operator="equal">
      <formula>"""No Data"""</formula>
    </cfRule>
  </conditionalFormatting>
  <conditionalFormatting sqref="Q46 V46:W46">
    <cfRule type="containsBlanks" dxfId="279" priority="264">
      <formula>LEN(TRIM(Q46))=0</formula>
    </cfRule>
  </conditionalFormatting>
  <conditionalFormatting sqref="X46">
    <cfRule type="cellIs" dxfId="278" priority="263" operator="equal">
      <formula>"""No Data"""</formula>
    </cfRule>
  </conditionalFormatting>
  <conditionalFormatting sqref="Q48 V48:W48">
    <cfRule type="containsBlanks" dxfId="277" priority="262">
      <formula>LEN(TRIM(Q48))=0</formula>
    </cfRule>
  </conditionalFormatting>
  <conditionalFormatting sqref="X48">
    <cfRule type="cellIs" dxfId="276" priority="261" operator="equal">
      <formula>"""No Data"""</formula>
    </cfRule>
  </conditionalFormatting>
  <conditionalFormatting sqref="Q50 V50:W50">
    <cfRule type="containsBlanks" dxfId="275" priority="260">
      <formula>LEN(TRIM(Q50))=0</formula>
    </cfRule>
  </conditionalFormatting>
  <conditionalFormatting sqref="X50">
    <cfRule type="cellIs" dxfId="274" priority="259" operator="equal">
      <formula>"""No Data"""</formula>
    </cfRule>
  </conditionalFormatting>
  <conditionalFormatting sqref="Q52 V52:W52">
    <cfRule type="containsBlanks" dxfId="273" priority="258">
      <formula>LEN(TRIM(Q52))=0</formula>
    </cfRule>
  </conditionalFormatting>
  <conditionalFormatting sqref="X52">
    <cfRule type="cellIs" dxfId="272" priority="257" operator="equal">
      <formula>"""No Data"""</formula>
    </cfRule>
  </conditionalFormatting>
  <conditionalFormatting sqref="V54:W54 Q54">
    <cfRule type="containsBlanks" dxfId="271" priority="256">
      <formula>LEN(TRIM(Q54))=0</formula>
    </cfRule>
  </conditionalFormatting>
  <conditionalFormatting sqref="X54">
    <cfRule type="cellIs" dxfId="270" priority="255" operator="equal">
      <formula>"""No Data"""</formula>
    </cfRule>
  </conditionalFormatting>
  <conditionalFormatting sqref="V56:W56 Q56">
    <cfRule type="containsBlanks" dxfId="269" priority="254">
      <formula>LEN(TRIM(Q56))=0</formula>
    </cfRule>
  </conditionalFormatting>
  <conditionalFormatting sqref="X56">
    <cfRule type="cellIs" dxfId="268" priority="253" operator="equal">
      <formula>"""No Data"""</formula>
    </cfRule>
  </conditionalFormatting>
  <conditionalFormatting sqref="V58:W58 Q58">
    <cfRule type="containsBlanks" dxfId="267" priority="252">
      <formula>LEN(TRIM(Q58))=0</formula>
    </cfRule>
  </conditionalFormatting>
  <conditionalFormatting sqref="X58">
    <cfRule type="cellIs" dxfId="266" priority="251" operator="equal">
      <formula>"""No Data"""</formula>
    </cfRule>
  </conditionalFormatting>
  <conditionalFormatting sqref="V60:W60 Q60">
    <cfRule type="containsBlanks" dxfId="265" priority="250">
      <formula>LEN(TRIM(Q60))=0</formula>
    </cfRule>
  </conditionalFormatting>
  <conditionalFormatting sqref="X60">
    <cfRule type="cellIs" dxfId="264" priority="249" operator="equal">
      <formula>"""No Data"""</formula>
    </cfRule>
  </conditionalFormatting>
  <conditionalFormatting sqref="V62:W62 Q62">
    <cfRule type="containsBlanks" dxfId="263" priority="248">
      <formula>LEN(TRIM(Q62))=0</formula>
    </cfRule>
  </conditionalFormatting>
  <conditionalFormatting sqref="X62">
    <cfRule type="cellIs" dxfId="262" priority="247" operator="equal">
      <formula>"""No Data"""</formula>
    </cfRule>
  </conditionalFormatting>
  <conditionalFormatting sqref="V64:W64 Q64">
    <cfRule type="containsBlanks" dxfId="261" priority="246">
      <formula>LEN(TRIM(Q64))=0</formula>
    </cfRule>
  </conditionalFormatting>
  <conditionalFormatting sqref="X64">
    <cfRule type="cellIs" dxfId="260" priority="245" operator="equal">
      <formula>"""No Data"""</formula>
    </cfRule>
  </conditionalFormatting>
  <conditionalFormatting sqref="V66:W66 Q66">
    <cfRule type="containsBlanks" dxfId="259" priority="244">
      <formula>LEN(TRIM(Q66))=0</formula>
    </cfRule>
  </conditionalFormatting>
  <conditionalFormatting sqref="X66">
    <cfRule type="cellIs" dxfId="258" priority="243" operator="equal">
      <formula>"""No Data"""</formula>
    </cfRule>
  </conditionalFormatting>
  <conditionalFormatting sqref="Q68 V68:W68">
    <cfRule type="containsBlanks" dxfId="257" priority="242">
      <formula>LEN(TRIM(Q68))=0</formula>
    </cfRule>
  </conditionalFormatting>
  <conditionalFormatting sqref="X68">
    <cfRule type="cellIs" dxfId="256" priority="241" operator="equal">
      <formula>"""No Data"""</formula>
    </cfRule>
  </conditionalFormatting>
  <conditionalFormatting sqref="Q70 V70:W70">
    <cfRule type="containsBlanks" dxfId="255" priority="240">
      <formula>LEN(TRIM(Q70))=0</formula>
    </cfRule>
  </conditionalFormatting>
  <conditionalFormatting sqref="X70">
    <cfRule type="cellIs" dxfId="254" priority="239" operator="equal">
      <formula>"""No Data"""</formula>
    </cfRule>
  </conditionalFormatting>
  <conditionalFormatting sqref="Q72 V72:W72">
    <cfRule type="containsBlanks" dxfId="253" priority="238">
      <formula>LEN(TRIM(Q72))=0</formula>
    </cfRule>
  </conditionalFormatting>
  <conditionalFormatting sqref="X72">
    <cfRule type="cellIs" dxfId="252" priority="237" operator="equal">
      <formula>"""No Data"""</formula>
    </cfRule>
  </conditionalFormatting>
  <conditionalFormatting sqref="Q74 V74:W74">
    <cfRule type="containsBlanks" dxfId="251" priority="236">
      <formula>LEN(TRIM(Q74))=0</formula>
    </cfRule>
  </conditionalFormatting>
  <conditionalFormatting sqref="X74">
    <cfRule type="cellIs" dxfId="250" priority="235" operator="equal">
      <formula>"""No Data"""</formula>
    </cfRule>
  </conditionalFormatting>
  <conditionalFormatting sqref="Q76 V76:W76">
    <cfRule type="containsBlanks" dxfId="249" priority="234">
      <formula>LEN(TRIM(Q76))=0</formula>
    </cfRule>
  </conditionalFormatting>
  <conditionalFormatting sqref="X76">
    <cfRule type="cellIs" dxfId="248" priority="233" operator="equal">
      <formula>"""No Data"""</formula>
    </cfRule>
  </conditionalFormatting>
  <conditionalFormatting sqref="Q78 V78:W78">
    <cfRule type="containsBlanks" dxfId="247" priority="232">
      <formula>LEN(TRIM(Q78))=0</formula>
    </cfRule>
  </conditionalFormatting>
  <conditionalFormatting sqref="X78">
    <cfRule type="cellIs" dxfId="246" priority="231" operator="equal">
      <formula>"""No Data"""</formula>
    </cfRule>
  </conditionalFormatting>
  <conditionalFormatting sqref="Q80 V80:W80">
    <cfRule type="containsBlanks" dxfId="245" priority="230">
      <formula>LEN(TRIM(Q80))=0</formula>
    </cfRule>
  </conditionalFormatting>
  <conditionalFormatting sqref="X80">
    <cfRule type="cellIs" dxfId="244" priority="229" operator="equal">
      <formula>"""No Data"""</formula>
    </cfRule>
  </conditionalFormatting>
  <conditionalFormatting sqref="V82:W82 Q82">
    <cfRule type="containsBlanks" dxfId="243" priority="228">
      <formula>LEN(TRIM(Q82))=0</formula>
    </cfRule>
  </conditionalFormatting>
  <conditionalFormatting sqref="X82">
    <cfRule type="cellIs" dxfId="242" priority="227" operator="equal">
      <formula>"""No Data"""</formula>
    </cfRule>
  </conditionalFormatting>
  <conditionalFormatting sqref="V84:W84 Q84">
    <cfRule type="containsBlanks" dxfId="241" priority="226">
      <formula>LEN(TRIM(Q84))=0</formula>
    </cfRule>
  </conditionalFormatting>
  <conditionalFormatting sqref="X84">
    <cfRule type="cellIs" dxfId="240" priority="225" operator="equal">
      <formula>"""No Data"""</formula>
    </cfRule>
  </conditionalFormatting>
  <conditionalFormatting sqref="V86:W86 Q86">
    <cfRule type="containsBlanks" dxfId="239" priority="224">
      <formula>LEN(TRIM(Q86))=0</formula>
    </cfRule>
  </conditionalFormatting>
  <conditionalFormatting sqref="X86">
    <cfRule type="cellIs" dxfId="238" priority="223" operator="equal">
      <formula>"""No Data"""</formula>
    </cfRule>
  </conditionalFormatting>
  <conditionalFormatting sqref="Q88 V88:W88">
    <cfRule type="containsBlanks" dxfId="237" priority="222">
      <formula>LEN(TRIM(Q88))=0</formula>
    </cfRule>
  </conditionalFormatting>
  <conditionalFormatting sqref="X88">
    <cfRule type="cellIs" dxfId="236" priority="221" operator="equal">
      <formula>"""No Data"""</formula>
    </cfRule>
  </conditionalFormatting>
  <conditionalFormatting sqref="Q90 V90:W90">
    <cfRule type="containsBlanks" dxfId="235" priority="220">
      <formula>LEN(TRIM(Q90))=0</formula>
    </cfRule>
  </conditionalFormatting>
  <conditionalFormatting sqref="X90">
    <cfRule type="cellIs" dxfId="234" priority="219" operator="equal">
      <formula>"""No Data"""</formula>
    </cfRule>
  </conditionalFormatting>
  <conditionalFormatting sqref="Q92 V92:W92">
    <cfRule type="containsBlanks" dxfId="233" priority="218">
      <formula>LEN(TRIM(Q92))=0</formula>
    </cfRule>
  </conditionalFormatting>
  <conditionalFormatting sqref="X92">
    <cfRule type="cellIs" dxfId="232" priority="217" operator="equal">
      <formula>"""No Data"""</formula>
    </cfRule>
  </conditionalFormatting>
  <conditionalFormatting sqref="Q94 V94:W94">
    <cfRule type="containsBlanks" dxfId="231" priority="216">
      <formula>LEN(TRIM(Q94))=0</formula>
    </cfRule>
  </conditionalFormatting>
  <conditionalFormatting sqref="X94">
    <cfRule type="cellIs" dxfId="230" priority="215" operator="equal">
      <formula>"""No Data"""</formula>
    </cfRule>
  </conditionalFormatting>
  <conditionalFormatting sqref="V95:W95">
    <cfRule type="containsBlanks" dxfId="229" priority="214">
      <formula>LEN(TRIM(V95))=0</formula>
    </cfRule>
  </conditionalFormatting>
  <conditionalFormatting sqref="V96:W101 Q96:Q101">
    <cfRule type="containsBlanks" dxfId="228" priority="213">
      <formula>LEN(TRIM(Q96))=0</formula>
    </cfRule>
  </conditionalFormatting>
  <conditionalFormatting sqref="V102:W104 Q102:Q104">
    <cfRule type="containsBlanks" dxfId="227" priority="212">
      <formula>LEN(TRIM(Q102))=0</formula>
    </cfRule>
  </conditionalFormatting>
  <conditionalFormatting sqref="Q105:Q107 V105:W107">
    <cfRule type="containsBlanks" dxfId="226" priority="211">
      <formula>LEN(TRIM(Q105))=0</formula>
    </cfRule>
  </conditionalFormatting>
  <conditionalFormatting sqref="Q108:Q111 V108:W111">
    <cfRule type="containsBlanks" dxfId="225" priority="210">
      <formula>LEN(TRIM(Q108))=0</formula>
    </cfRule>
  </conditionalFormatting>
  <conditionalFormatting sqref="Q112:Q114 V112:W114">
    <cfRule type="containsBlanks" dxfId="224" priority="209">
      <formula>LEN(TRIM(Q112))=0</formula>
    </cfRule>
  </conditionalFormatting>
  <conditionalFormatting sqref="V116:W116 Q115:Q116 W115">
    <cfRule type="containsBlanks" dxfId="223" priority="208">
      <formula>LEN(TRIM(Q115))=0</formula>
    </cfRule>
  </conditionalFormatting>
  <conditionalFormatting sqref="V115">
    <cfRule type="containsBlanks" dxfId="222" priority="207">
      <formula>LEN(TRIM(V115))=0</formula>
    </cfRule>
  </conditionalFormatting>
  <conditionalFormatting sqref="V117:W119 Q117:Q119">
    <cfRule type="containsBlanks" dxfId="221" priority="206">
      <formula>LEN(TRIM(Q117))=0</formula>
    </cfRule>
  </conditionalFormatting>
  <conditionalFormatting sqref="V120:W120 Q120">
    <cfRule type="containsBlanks" dxfId="220" priority="205">
      <formula>LEN(TRIM(Q120))=0</formula>
    </cfRule>
  </conditionalFormatting>
  <conditionalFormatting sqref="V121:W123 Q121:Q123">
    <cfRule type="containsBlanks" dxfId="219" priority="204">
      <formula>LEN(TRIM(Q121))=0</formula>
    </cfRule>
  </conditionalFormatting>
  <conditionalFormatting sqref="X121:X123">
    <cfRule type="cellIs" dxfId="218" priority="203" operator="equal">
      <formula>"""No Data"""</formula>
    </cfRule>
  </conditionalFormatting>
  <conditionalFormatting sqref="Z124">
    <cfRule type="duplicateValues" dxfId="217" priority="202"/>
  </conditionalFormatting>
  <conditionalFormatting sqref="Q124 V124:W124">
    <cfRule type="containsBlanks" dxfId="216" priority="201">
      <formula>LEN(TRIM(Q124))=0</formula>
    </cfRule>
  </conditionalFormatting>
  <conditionalFormatting sqref="Q140:Q148 V140:W148 Q125:Q132 V125:W132">
    <cfRule type="containsBlanks" dxfId="215" priority="200">
      <formula>LEN(TRIM(Q125))=0</formula>
    </cfRule>
  </conditionalFormatting>
  <conditionalFormatting sqref="Q133:Q134 V133:W134">
    <cfRule type="containsBlanks" dxfId="214" priority="199">
      <formula>LEN(TRIM(Q133))=0</formula>
    </cfRule>
  </conditionalFormatting>
  <conditionalFormatting sqref="Q135:Q139 V135:W139">
    <cfRule type="containsBlanks" dxfId="213" priority="198">
      <formula>LEN(TRIM(Q135))=0</formula>
    </cfRule>
  </conditionalFormatting>
  <conditionalFormatting sqref="Q149:Q157 V149:W157">
    <cfRule type="containsBlanks" dxfId="212" priority="197">
      <formula>LEN(TRIM(Q149))=0</formula>
    </cfRule>
  </conditionalFormatting>
  <conditionalFormatting sqref="V158:W159 Q158:Q159">
    <cfRule type="containsBlanks" dxfId="211" priority="196">
      <formula>LEN(TRIM(Q158))=0</formula>
    </cfRule>
  </conditionalFormatting>
  <conditionalFormatting sqref="V160:W160 Q160">
    <cfRule type="containsBlanks" dxfId="210" priority="195">
      <formula>LEN(TRIM(Q160))=0</formula>
    </cfRule>
  </conditionalFormatting>
  <conditionalFormatting sqref="Q161:Q162 V161:W162">
    <cfRule type="containsBlanks" dxfId="209" priority="194">
      <formula>LEN(TRIM(Q161))=0</formula>
    </cfRule>
  </conditionalFormatting>
  <conditionalFormatting sqref="Q163:Q169 V163:W169">
    <cfRule type="containsBlanks" dxfId="208" priority="193">
      <formula>LEN(TRIM(Q163))=0</formula>
    </cfRule>
  </conditionalFormatting>
  <conditionalFormatting sqref="Q170:Q184 V170:W184">
    <cfRule type="containsBlanks" dxfId="207" priority="192">
      <formula>LEN(TRIM(Q170))=0</formula>
    </cfRule>
  </conditionalFormatting>
  <conditionalFormatting sqref="Q198:Q204 V198:W204 V185:W186 Q185:Q186">
    <cfRule type="containsBlanks" dxfId="206" priority="191">
      <formula>LEN(TRIM(Q185))=0</formula>
    </cfRule>
  </conditionalFormatting>
  <conditionalFormatting sqref="Q187:Q197 V187:W197">
    <cfRule type="containsBlanks" dxfId="205" priority="190">
      <formula>LEN(TRIM(Q187))=0</formula>
    </cfRule>
  </conditionalFormatting>
  <conditionalFormatting sqref="V205:W212 Q205:Q212">
    <cfRule type="containsBlanks" dxfId="204" priority="189">
      <formula>LEN(TRIM(Q205))=0</formula>
    </cfRule>
  </conditionalFormatting>
  <conditionalFormatting sqref="X205:X216">
    <cfRule type="cellIs" dxfId="203" priority="188" operator="equal">
      <formula>"""No Data"""</formula>
    </cfRule>
  </conditionalFormatting>
  <conditionalFormatting sqref="V213:W213 Q213">
    <cfRule type="containsBlanks" dxfId="202" priority="187">
      <formula>LEN(TRIM(Q213))=0</formula>
    </cfRule>
  </conditionalFormatting>
  <conditionalFormatting sqref="Q214:Q216 V214:W216">
    <cfRule type="containsBlanks" dxfId="201" priority="186">
      <formula>LEN(TRIM(Q214))=0</formula>
    </cfRule>
  </conditionalFormatting>
  <conditionalFormatting sqref="V217:W218">
    <cfRule type="containsBlanks" dxfId="200" priority="185">
      <formula>LEN(TRIM(V217))=0</formula>
    </cfRule>
  </conditionalFormatting>
  <conditionalFormatting sqref="Z219:Z220">
    <cfRule type="duplicateValues" dxfId="199" priority="184"/>
  </conditionalFormatting>
  <conditionalFormatting sqref="Q227:Q228 V227:W228 V219:W220">
    <cfRule type="containsBlanks" dxfId="198" priority="183">
      <formula>LEN(TRIM(Q219))=0</formula>
    </cfRule>
  </conditionalFormatting>
  <conditionalFormatting sqref="V221:W226 Q221:Q226">
    <cfRule type="containsBlanks" dxfId="197" priority="182">
      <formula>LEN(TRIM(Q221))=0</formula>
    </cfRule>
  </conditionalFormatting>
  <conditionalFormatting sqref="V229:W229">
    <cfRule type="containsBlanks" dxfId="196" priority="181">
      <formula>LEN(TRIM(V229))=0</formula>
    </cfRule>
  </conditionalFormatting>
  <conditionalFormatting sqref="Q230 V230:W230">
    <cfRule type="containsBlanks" dxfId="195" priority="180">
      <formula>LEN(TRIM(Q230))=0</formula>
    </cfRule>
  </conditionalFormatting>
  <conditionalFormatting sqref="X230">
    <cfRule type="cellIs" dxfId="194" priority="179" operator="equal">
      <formula>"""No Data"""</formula>
    </cfRule>
  </conditionalFormatting>
  <conditionalFormatting sqref="Q231:Q232 V231:W232">
    <cfRule type="containsBlanks" dxfId="193" priority="178">
      <formula>LEN(TRIM(Q231))=0</formula>
    </cfRule>
  </conditionalFormatting>
  <conditionalFormatting sqref="X231:X232">
    <cfRule type="cellIs" dxfId="192" priority="177" operator="equal">
      <formula>"""No Data"""</formula>
    </cfRule>
  </conditionalFormatting>
  <conditionalFormatting sqref="Q233 V233:W233">
    <cfRule type="containsBlanks" dxfId="191" priority="176">
      <formula>LEN(TRIM(Q233))=0</formula>
    </cfRule>
  </conditionalFormatting>
  <conditionalFormatting sqref="X233">
    <cfRule type="cellIs" dxfId="190" priority="175" operator="equal">
      <formula>"""No Data"""</formula>
    </cfRule>
  </conditionalFormatting>
  <conditionalFormatting sqref="Q234 V234:W234">
    <cfRule type="containsBlanks" dxfId="189" priority="174">
      <formula>LEN(TRIM(Q234))=0</formula>
    </cfRule>
  </conditionalFormatting>
  <conditionalFormatting sqref="X234">
    <cfRule type="cellIs" dxfId="188" priority="173" operator="equal">
      <formula>"""No Data"""</formula>
    </cfRule>
  </conditionalFormatting>
  <conditionalFormatting sqref="V236:W236 Q236">
    <cfRule type="containsBlanks" dxfId="187" priority="172">
      <formula>LEN(TRIM(Q236))=0</formula>
    </cfRule>
  </conditionalFormatting>
  <conditionalFormatting sqref="X236">
    <cfRule type="cellIs" dxfId="186" priority="171" operator="equal">
      <formula>"""No Data"""</formula>
    </cfRule>
  </conditionalFormatting>
  <conditionalFormatting sqref="V238:W238 Q238">
    <cfRule type="containsBlanks" dxfId="185" priority="170">
      <formula>LEN(TRIM(Q238))=0</formula>
    </cfRule>
  </conditionalFormatting>
  <conditionalFormatting sqref="X238">
    <cfRule type="cellIs" dxfId="184" priority="169" operator="equal">
      <formula>"""No Data"""</formula>
    </cfRule>
  </conditionalFormatting>
  <conditionalFormatting sqref="X240">
    <cfRule type="cellIs" dxfId="183" priority="168" operator="equal">
      <formula>"""No Data"""</formula>
    </cfRule>
  </conditionalFormatting>
  <conditionalFormatting sqref="W240">
    <cfRule type="cellIs" dxfId="182" priority="167" operator="equal">
      <formula>"""No Data"""</formula>
    </cfRule>
  </conditionalFormatting>
  <conditionalFormatting sqref="V240">
    <cfRule type="cellIs" dxfId="181" priority="166" operator="equal">
      <formula>"""No Data"""</formula>
    </cfRule>
  </conditionalFormatting>
  <conditionalFormatting sqref="Q240">
    <cfRule type="cellIs" dxfId="180" priority="165" operator="equal">
      <formula>"""No Data"""</formula>
    </cfRule>
  </conditionalFormatting>
  <conditionalFormatting sqref="P240">
    <cfRule type="cellIs" dxfId="179" priority="164" operator="equal">
      <formula>"""No Data"""</formula>
    </cfRule>
  </conditionalFormatting>
  <conditionalFormatting sqref="V242:X242 P242:Q242">
    <cfRule type="cellIs" dxfId="178" priority="163" operator="equal">
      <formula>"""No Data"""</formula>
    </cfRule>
  </conditionalFormatting>
  <conditionalFormatting sqref="V244:W244 Q244">
    <cfRule type="containsBlanks" dxfId="177" priority="162">
      <formula>LEN(TRIM(Q244))=0</formula>
    </cfRule>
  </conditionalFormatting>
  <conditionalFormatting sqref="X244">
    <cfRule type="cellIs" dxfId="176" priority="161" operator="equal">
      <formula>"""No Data"""</formula>
    </cfRule>
  </conditionalFormatting>
  <conditionalFormatting sqref="V246:W246 Q246">
    <cfRule type="containsBlanks" dxfId="175" priority="160">
      <formula>LEN(TRIM(Q246))=0</formula>
    </cfRule>
  </conditionalFormatting>
  <conditionalFormatting sqref="X246">
    <cfRule type="cellIs" dxfId="174" priority="159" operator="equal">
      <formula>"""No Data"""</formula>
    </cfRule>
  </conditionalFormatting>
  <conditionalFormatting sqref="V248:W248 Q248">
    <cfRule type="containsBlanks" dxfId="173" priority="158">
      <formula>LEN(TRIM(Q248))=0</formula>
    </cfRule>
  </conditionalFormatting>
  <conditionalFormatting sqref="X248">
    <cfRule type="cellIs" dxfId="172" priority="157" operator="equal">
      <formula>"""No Data"""</formula>
    </cfRule>
  </conditionalFormatting>
  <conditionalFormatting sqref="V250:W250 Q250">
    <cfRule type="containsBlanks" dxfId="171" priority="156">
      <formula>LEN(TRIM(Q250))=0</formula>
    </cfRule>
  </conditionalFormatting>
  <conditionalFormatting sqref="X250">
    <cfRule type="cellIs" dxfId="170" priority="155" operator="equal">
      <formula>"""No Data"""</formula>
    </cfRule>
  </conditionalFormatting>
  <conditionalFormatting sqref="V252:W252 Q252">
    <cfRule type="containsBlanks" dxfId="169" priority="154">
      <formula>LEN(TRIM(Q252))=0</formula>
    </cfRule>
  </conditionalFormatting>
  <conditionalFormatting sqref="X252">
    <cfRule type="cellIs" dxfId="168" priority="153" operator="equal">
      <formula>"""No Data"""</formula>
    </cfRule>
  </conditionalFormatting>
  <conditionalFormatting sqref="V254:W254 Q254">
    <cfRule type="containsBlanks" dxfId="167" priority="152">
      <formula>LEN(TRIM(Q254))=0</formula>
    </cfRule>
  </conditionalFormatting>
  <conditionalFormatting sqref="X254">
    <cfRule type="cellIs" dxfId="166" priority="151" operator="equal">
      <formula>"""No Data"""</formula>
    </cfRule>
  </conditionalFormatting>
  <conditionalFormatting sqref="V256:W256 Q256">
    <cfRule type="containsBlanks" dxfId="165" priority="150">
      <formula>LEN(TRIM(Q256))=0</formula>
    </cfRule>
  </conditionalFormatting>
  <conditionalFormatting sqref="X256">
    <cfRule type="cellIs" dxfId="164" priority="149" operator="equal">
      <formula>"""No Data"""</formula>
    </cfRule>
  </conditionalFormatting>
  <conditionalFormatting sqref="R256">
    <cfRule type="notContainsBlanks" dxfId="163" priority="148">
      <formula>LEN(TRIM(R256))&gt;0</formula>
    </cfRule>
  </conditionalFormatting>
  <conditionalFormatting sqref="J256 N256">
    <cfRule type="cellIs" dxfId="162" priority="147" operator="greaterThan">
      <formula>10</formula>
    </cfRule>
  </conditionalFormatting>
  <conditionalFormatting sqref="H256:P256">
    <cfRule type="containsBlanks" dxfId="161" priority="146">
      <formula>LEN(TRIM(H256))=0</formula>
    </cfRule>
  </conditionalFormatting>
  <conditionalFormatting sqref="Q258 V258:W258">
    <cfRule type="containsBlanks" dxfId="160" priority="145">
      <formula>LEN(TRIM(Q258))=0</formula>
    </cfRule>
  </conditionalFormatting>
  <conditionalFormatting sqref="X258">
    <cfRule type="cellIs" dxfId="159" priority="144" operator="equal">
      <formula>"""No Data"""</formula>
    </cfRule>
  </conditionalFormatting>
  <conditionalFormatting sqref="R258">
    <cfRule type="notContainsBlanks" dxfId="158" priority="143">
      <formula>LEN(TRIM(R258))&gt;0</formula>
    </cfRule>
  </conditionalFormatting>
  <conditionalFormatting sqref="J258 N258">
    <cfRule type="cellIs" dxfId="157" priority="142" operator="greaterThan">
      <formula>10</formula>
    </cfRule>
  </conditionalFormatting>
  <conditionalFormatting sqref="H258:P258">
    <cfRule type="containsBlanks" dxfId="156" priority="141">
      <formula>LEN(TRIM(H258))=0</formula>
    </cfRule>
  </conditionalFormatting>
  <conditionalFormatting sqref="Q260 V260:W260">
    <cfRule type="containsBlanks" dxfId="155" priority="140">
      <formula>LEN(TRIM(Q260))=0</formula>
    </cfRule>
  </conditionalFormatting>
  <conditionalFormatting sqref="X260">
    <cfRule type="cellIs" dxfId="154" priority="139" operator="equal">
      <formula>"""No Data"""</formula>
    </cfRule>
  </conditionalFormatting>
  <conditionalFormatting sqref="R260">
    <cfRule type="notContainsBlanks" dxfId="153" priority="138">
      <formula>LEN(TRIM(R260))&gt;0</formula>
    </cfRule>
  </conditionalFormatting>
  <conditionalFormatting sqref="J260 N260">
    <cfRule type="cellIs" dxfId="152" priority="137" operator="greaterThan">
      <formula>10</formula>
    </cfRule>
  </conditionalFormatting>
  <conditionalFormatting sqref="H260:P260">
    <cfRule type="containsBlanks" dxfId="151" priority="136">
      <formula>LEN(TRIM(H260))=0</formula>
    </cfRule>
  </conditionalFormatting>
  <conditionalFormatting sqref="Q262 V262:W262">
    <cfRule type="containsBlanks" dxfId="150" priority="135">
      <formula>LEN(TRIM(Q262))=0</formula>
    </cfRule>
  </conditionalFormatting>
  <conditionalFormatting sqref="X262">
    <cfRule type="cellIs" dxfId="149" priority="134" operator="equal">
      <formula>"""No Data"""</formula>
    </cfRule>
  </conditionalFormatting>
  <conditionalFormatting sqref="R262">
    <cfRule type="notContainsBlanks" dxfId="148" priority="133">
      <formula>LEN(TRIM(R262))&gt;0</formula>
    </cfRule>
  </conditionalFormatting>
  <conditionalFormatting sqref="J262 N262">
    <cfRule type="cellIs" dxfId="147" priority="132" operator="greaterThan">
      <formula>10</formula>
    </cfRule>
  </conditionalFormatting>
  <conditionalFormatting sqref="H262:P262">
    <cfRule type="containsBlanks" dxfId="146" priority="131">
      <formula>LEN(TRIM(H262))=0</formula>
    </cfRule>
  </conditionalFormatting>
  <conditionalFormatting sqref="X264">
    <cfRule type="cellIs" dxfId="145" priority="130" operator="equal">
      <formula>"""No Data"""</formula>
    </cfRule>
  </conditionalFormatting>
  <conditionalFormatting sqref="Q264 V264:W264">
    <cfRule type="containsBlanks" dxfId="144" priority="129">
      <formula>LEN(TRIM(Q264))=0</formula>
    </cfRule>
  </conditionalFormatting>
  <conditionalFormatting sqref="R264">
    <cfRule type="notContainsBlanks" dxfId="143" priority="128">
      <formula>LEN(TRIM(R264))&gt;0</formula>
    </cfRule>
  </conditionalFormatting>
  <conditionalFormatting sqref="J264 N264">
    <cfRule type="cellIs" dxfId="142" priority="127" operator="greaterThan">
      <formula>10</formula>
    </cfRule>
  </conditionalFormatting>
  <conditionalFormatting sqref="H264:P264">
    <cfRule type="containsBlanks" dxfId="141" priority="126">
      <formula>LEN(TRIM(H264))=0</formula>
    </cfRule>
  </conditionalFormatting>
  <conditionalFormatting sqref="X266">
    <cfRule type="cellIs" dxfId="140" priority="125" operator="equal">
      <formula>"""No Data"""</formula>
    </cfRule>
  </conditionalFormatting>
  <conditionalFormatting sqref="Q266 V266:W266">
    <cfRule type="containsBlanks" dxfId="139" priority="124">
      <formula>LEN(TRIM(Q266))=0</formula>
    </cfRule>
  </conditionalFormatting>
  <conditionalFormatting sqref="R266">
    <cfRule type="notContainsBlanks" dxfId="138" priority="123">
      <formula>LEN(TRIM(R266))&gt;0</formula>
    </cfRule>
  </conditionalFormatting>
  <conditionalFormatting sqref="J266 N266">
    <cfRule type="cellIs" dxfId="137" priority="122" operator="greaterThan">
      <formula>10</formula>
    </cfRule>
  </conditionalFormatting>
  <conditionalFormatting sqref="H266:P266">
    <cfRule type="containsBlanks" dxfId="136" priority="121">
      <formula>LEN(TRIM(H266))=0</formula>
    </cfRule>
  </conditionalFormatting>
  <conditionalFormatting sqref="Q268 V268:W268">
    <cfRule type="containsBlanks" dxfId="135" priority="120">
      <formula>LEN(TRIM(Q268))=0</formula>
    </cfRule>
  </conditionalFormatting>
  <conditionalFormatting sqref="X268">
    <cfRule type="cellIs" dxfId="134" priority="119" operator="equal">
      <formula>"""No Data"""</formula>
    </cfRule>
  </conditionalFormatting>
  <conditionalFormatting sqref="R268">
    <cfRule type="notContainsBlanks" dxfId="133" priority="118">
      <formula>LEN(TRIM(R268))&gt;0</formula>
    </cfRule>
  </conditionalFormatting>
  <conditionalFormatting sqref="J268 N268">
    <cfRule type="cellIs" dxfId="132" priority="117" operator="greaterThan">
      <formula>10</formula>
    </cfRule>
  </conditionalFormatting>
  <conditionalFormatting sqref="H268:P268">
    <cfRule type="containsBlanks" dxfId="131" priority="116">
      <formula>LEN(TRIM(H268))=0</formula>
    </cfRule>
  </conditionalFormatting>
  <conditionalFormatting sqref="Q270 V270:W270">
    <cfRule type="containsBlanks" dxfId="130" priority="115">
      <formula>LEN(TRIM(Q270))=0</formula>
    </cfRule>
  </conditionalFormatting>
  <conditionalFormatting sqref="X270">
    <cfRule type="cellIs" dxfId="129" priority="114" operator="equal">
      <formula>"""No Data"""</formula>
    </cfRule>
  </conditionalFormatting>
  <conditionalFormatting sqref="R270">
    <cfRule type="notContainsBlanks" dxfId="128" priority="113">
      <formula>LEN(TRIM(R270))&gt;0</formula>
    </cfRule>
  </conditionalFormatting>
  <conditionalFormatting sqref="J270 N270">
    <cfRule type="cellIs" dxfId="127" priority="112" operator="greaterThan">
      <formula>10</formula>
    </cfRule>
  </conditionalFormatting>
  <conditionalFormatting sqref="H270:P270">
    <cfRule type="containsBlanks" dxfId="126" priority="111">
      <formula>LEN(TRIM(H270))=0</formula>
    </cfRule>
  </conditionalFormatting>
  <conditionalFormatting sqref="Q272 V272:W272">
    <cfRule type="containsBlanks" dxfId="125" priority="110">
      <formula>LEN(TRIM(Q272))=0</formula>
    </cfRule>
  </conditionalFormatting>
  <conditionalFormatting sqref="X272">
    <cfRule type="cellIs" dxfId="124" priority="109" operator="equal">
      <formula>"""No Data"""</formula>
    </cfRule>
  </conditionalFormatting>
  <conditionalFormatting sqref="R272">
    <cfRule type="notContainsBlanks" dxfId="123" priority="108">
      <formula>LEN(TRIM(R272))&gt;0</formula>
    </cfRule>
  </conditionalFormatting>
  <conditionalFormatting sqref="J272 N272">
    <cfRule type="cellIs" dxfId="122" priority="107" operator="greaterThan">
      <formula>10</formula>
    </cfRule>
  </conditionalFormatting>
  <conditionalFormatting sqref="H272:P272">
    <cfRule type="containsBlanks" dxfId="121" priority="106">
      <formula>LEN(TRIM(H272))=0</formula>
    </cfRule>
  </conditionalFormatting>
  <conditionalFormatting sqref="Q274 V274:W274">
    <cfRule type="containsBlanks" dxfId="120" priority="105">
      <formula>LEN(TRIM(Q274))=0</formula>
    </cfRule>
  </conditionalFormatting>
  <conditionalFormatting sqref="X274">
    <cfRule type="cellIs" dxfId="119" priority="104" operator="equal">
      <formula>"""No Data"""</formula>
    </cfRule>
  </conditionalFormatting>
  <conditionalFormatting sqref="R274">
    <cfRule type="notContainsBlanks" dxfId="118" priority="103">
      <formula>LEN(TRIM(R274))&gt;0</formula>
    </cfRule>
  </conditionalFormatting>
  <conditionalFormatting sqref="J274 N274">
    <cfRule type="cellIs" dxfId="117" priority="102" operator="greaterThan">
      <formula>10</formula>
    </cfRule>
  </conditionalFormatting>
  <conditionalFormatting sqref="H274:P274">
    <cfRule type="containsBlanks" dxfId="116" priority="101">
      <formula>LEN(TRIM(H274))=0</formula>
    </cfRule>
  </conditionalFormatting>
  <conditionalFormatting sqref="Q276 V276:W276">
    <cfRule type="containsBlanks" dxfId="115" priority="100">
      <formula>LEN(TRIM(Q276))=0</formula>
    </cfRule>
  </conditionalFormatting>
  <conditionalFormatting sqref="X276">
    <cfRule type="cellIs" dxfId="114" priority="99" operator="equal">
      <formula>"""No Data"""</formula>
    </cfRule>
  </conditionalFormatting>
  <conditionalFormatting sqref="R276">
    <cfRule type="notContainsBlanks" dxfId="113" priority="98">
      <formula>LEN(TRIM(R276))&gt;0</formula>
    </cfRule>
  </conditionalFormatting>
  <conditionalFormatting sqref="J276 N276">
    <cfRule type="cellIs" dxfId="112" priority="97" operator="greaterThan">
      <formula>10</formula>
    </cfRule>
  </conditionalFormatting>
  <conditionalFormatting sqref="H276:P276">
    <cfRule type="containsBlanks" dxfId="111" priority="96">
      <formula>LEN(TRIM(H276))=0</formula>
    </cfRule>
  </conditionalFormatting>
  <conditionalFormatting sqref="Q278 V278:W278">
    <cfRule type="containsBlanks" dxfId="110" priority="95">
      <formula>LEN(TRIM(Q278))=0</formula>
    </cfRule>
  </conditionalFormatting>
  <conditionalFormatting sqref="X278">
    <cfRule type="cellIs" dxfId="109" priority="94" operator="equal">
      <formula>"""No Data"""</formula>
    </cfRule>
  </conditionalFormatting>
  <conditionalFormatting sqref="R278">
    <cfRule type="notContainsBlanks" dxfId="108" priority="93">
      <formula>LEN(TRIM(R278))&gt;0</formula>
    </cfRule>
  </conditionalFormatting>
  <conditionalFormatting sqref="J278 N278">
    <cfRule type="cellIs" dxfId="107" priority="92" operator="greaterThan">
      <formula>10</formula>
    </cfRule>
  </conditionalFormatting>
  <conditionalFormatting sqref="H278:P278">
    <cfRule type="containsBlanks" dxfId="106" priority="91">
      <formula>LEN(TRIM(H278))=0</formula>
    </cfRule>
  </conditionalFormatting>
  <conditionalFormatting sqref="Q280 V280:W280">
    <cfRule type="containsBlanks" dxfId="105" priority="90">
      <formula>LEN(TRIM(Q280))=0</formula>
    </cfRule>
  </conditionalFormatting>
  <conditionalFormatting sqref="X280">
    <cfRule type="cellIs" dxfId="104" priority="89" operator="equal">
      <formula>"""No Data"""</formula>
    </cfRule>
  </conditionalFormatting>
  <conditionalFormatting sqref="R280">
    <cfRule type="notContainsBlanks" dxfId="103" priority="88">
      <formula>LEN(TRIM(R280))&gt;0</formula>
    </cfRule>
  </conditionalFormatting>
  <conditionalFormatting sqref="J280 N280">
    <cfRule type="cellIs" dxfId="102" priority="87" operator="greaterThan">
      <formula>10</formula>
    </cfRule>
  </conditionalFormatting>
  <conditionalFormatting sqref="H280:P280">
    <cfRule type="containsBlanks" dxfId="101" priority="86">
      <formula>LEN(TRIM(H280))=0</formula>
    </cfRule>
  </conditionalFormatting>
  <conditionalFormatting sqref="V282:W282 Q282">
    <cfRule type="containsBlanks" dxfId="100" priority="85">
      <formula>LEN(TRIM(Q282))=0</formula>
    </cfRule>
  </conditionalFormatting>
  <conditionalFormatting sqref="X282">
    <cfRule type="cellIs" dxfId="99" priority="84" operator="equal">
      <formula>"""No Data"""</formula>
    </cfRule>
  </conditionalFormatting>
  <conditionalFormatting sqref="R282">
    <cfRule type="notContainsBlanks" dxfId="98" priority="83">
      <formula>LEN(TRIM(R282))&gt;0</formula>
    </cfRule>
  </conditionalFormatting>
  <conditionalFormatting sqref="Q284">
    <cfRule type="containsBlanks" dxfId="97" priority="82">
      <formula>LEN(TRIM(Q284))=0</formula>
    </cfRule>
  </conditionalFormatting>
  <conditionalFormatting sqref="X284">
    <cfRule type="cellIs" dxfId="96" priority="81" operator="equal">
      <formula>"""No Data"""</formula>
    </cfRule>
  </conditionalFormatting>
  <conditionalFormatting sqref="R284">
    <cfRule type="notContainsBlanks" dxfId="95" priority="80">
      <formula>LEN(TRIM(R284))&gt;0</formula>
    </cfRule>
  </conditionalFormatting>
  <conditionalFormatting sqref="V284:W284">
    <cfRule type="containsBlanks" dxfId="94" priority="79">
      <formula>LEN(TRIM(V284))=0</formula>
    </cfRule>
  </conditionalFormatting>
  <conditionalFormatting sqref="Q286 V286:W286">
    <cfRule type="containsBlanks" dxfId="93" priority="78">
      <formula>LEN(TRIM(Q286))=0</formula>
    </cfRule>
  </conditionalFormatting>
  <conditionalFormatting sqref="X286">
    <cfRule type="cellIs" dxfId="92" priority="77" operator="equal">
      <formula>"""No Data"""</formula>
    </cfRule>
  </conditionalFormatting>
  <conditionalFormatting sqref="R286">
    <cfRule type="notContainsBlanks" dxfId="91" priority="76">
      <formula>LEN(TRIM(R286))&gt;0</formula>
    </cfRule>
  </conditionalFormatting>
  <conditionalFormatting sqref="Q288 V288:W288">
    <cfRule type="containsBlanks" dxfId="90" priority="75">
      <formula>LEN(TRIM(Q288))=0</formula>
    </cfRule>
  </conditionalFormatting>
  <conditionalFormatting sqref="X288">
    <cfRule type="cellIs" dxfId="89" priority="74" operator="equal">
      <formula>"""No Data"""</formula>
    </cfRule>
  </conditionalFormatting>
  <conditionalFormatting sqref="R288">
    <cfRule type="notContainsBlanks" dxfId="88" priority="73">
      <formula>LEN(TRIM(R288))&gt;0</formula>
    </cfRule>
  </conditionalFormatting>
  <conditionalFormatting sqref="X290">
    <cfRule type="cellIs" dxfId="87" priority="72" operator="equal">
      <formula>"""No Data"""</formula>
    </cfRule>
  </conditionalFormatting>
  <conditionalFormatting sqref="Q290 V290:W290">
    <cfRule type="containsBlanks" dxfId="86" priority="71">
      <formula>LEN(TRIM(Q290))=0</formula>
    </cfRule>
  </conditionalFormatting>
  <conditionalFormatting sqref="R290">
    <cfRule type="notContainsBlanks" dxfId="85" priority="70">
      <formula>LEN(TRIM(R290))&gt;0</formula>
    </cfRule>
  </conditionalFormatting>
  <conditionalFormatting sqref="X292">
    <cfRule type="cellIs" dxfId="84" priority="69" operator="equal">
      <formula>"""No Data"""</formula>
    </cfRule>
  </conditionalFormatting>
  <conditionalFormatting sqref="Q292 V292:W292">
    <cfRule type="containsBlanks" dxfId="83" priority="68">
      <formula>LEN(TRIM(Q292))=0</formula>
    </cfRule>
  </conditionalFormatting>
  <conditionalFormatting sqref="R292">
    <cfRule type="notContainsBlanks" dxfId="82" priority="67">
      <formula>LEN(TRIM(R292))&gt;0</formula>
    </cfRule>
  </conditionalFormatting>
  <conditionalFormatting sqref="X294">
    <cfRule type="cellIs" dxfId="81" priority="66" operator="equal">
      <formula>"""No Data"""</formula>
    </cfRule>
  </conditionalFormatting>
  <conditionalFormatting sqref="Q294 V294:W294">
    <cfRule type="containsBlanks" dxfId="80" priority="65">
      <formula>LEN(TRIM(Q294))=0</formula>
    </cfRule>
  </conditionalFormatting>
  <conditionalFormatting sqref="R294">
    <cfRule type="notContainsBlanks" dxfId="79" priority="64">
      <formula>LEN(TRIM(R294))&gt;0</formula>
    </cfRule>
  </conditionalFormatting>
  <conditionalFormatting sqref="Q296 V296:W296">
    <cfRule type="containsBlanks" dxfId="78" priority="63">
      <formula>LEN(TRIM(Q296))=0</formula>
    </cfRule>
  </conditionalFormatting>
  <conditionalFormatting sqref="X296">
    <cfRule type="cellIs" dxfId="77" priority="62" operator="equal">
      <formula>"""No Data"""</formula>
    </cfRule>
  </conditionalFormatting>
  <conditionalFormatting sqref="R296">
    <cfRule type="notContainsBlanks" dxfId="76" priority="61">
      <formula>LEN(TRIM(R296))&gt;0</formula>
    </cfRule>
  </conditionalFormatting>
  <conditionalFormatting sqref="Q298 V298:W298">
    <cfRule type="containsBlanks" dxfId="75" priority="60">
      <formula>LEN(TRIM(Q298))=0</formula>
    </cfRule>
  </conditionalFormatting>
  <conditionalFormatting sqref="X298">
    <cfRule type="cellIs" dxfId="74" priority="59" operator="equal">
      <formula>"""No Data"""</formula>
    </cfRule>
  </conditionalFormatting>
  <conditionalFormatting sqref="R298">
    <cfRule type="notContainsBlanks" dxfId="73" priority="58">
      <formula>LEN(TRIM(R298))&gt;0</formula>
    </cfRule>
  </conditionalFormatting>
  <conditionalFormatting sqref="Q300 V300:W300">
    <cfRule type="containsBlanks" dxfId="72" priority="57">
      <formula>LEN(TRIM(Q300))=0</formula>
    </cfRule>
  </conditionalFormatting>
  <conditionalFormatting sqref="X300">
    <cfRule type="cellIs" dxfId="71" priority="56" operator="equal">
      <formula>"""No Data"""</formula>
    </cfRule>
  </conditionalFormatting>
  <conditionalFormatting sqref="R300">
    <cfRule type="notContainsBlanks" dxfId="70" priority="55">
      <formula>LEN(TRIM(R300))&gt;0</formula>
    </cfRule>
  </conditionalFormatting>
  <conditionalFormatting sqref="Q302 V302:W302">
    <cfRule type="containsBlanks" dxfId="69" priority="54">
      <formula>LEN(TRIM(Q302))=0</formula>
    </cfRule>
  </conditionalFormatting>
  <conditionalFormatting sqref="X302">
    <cfRule type="cellIs" dxfId="68" priority="53" operator="equal">
      <formula>"""No Data"""</formula>
    </cfRule>
  </conditionalFormatting>
  <conditionalFormatting sqref="R302">
    <cfRule type="notContainsBlanks" dxfId="67" priority="52">
      <formula>LEN(TRIM(R302))&gt;0</formula>
    </cfRule>
  </conditionalFormatting>
  <conditionalFormatting sqref="Q304 V304:W304">
    <cfRule type="containsBlanks" dxfId="66" priority="51">
      <formula>LEN(TRIM(Q304))=0</formula>
    </cfRule>
  </conditionalFormatting>
  <conditionalFormatting sqref="X304">
    <cfRule type="cellIs" dxfId="65" priority="50" operator="equal">
      <formula>"""No Data"""</formula>
    </cfRule>
  </conditionalFormatting>
  <conditionalFormatting sqref="R304">
    <cfRule type="notContainsBlanks" dxfId="64" priority="49">
      <formula>LEN(TRIM(R304))&gt;0</formula>
    </cfRule>
  </conditionalFormatting>
  <conditionalFormatting sqref="Q306 V306:W306">
    <cfRule type="containsBlanks" dxfId="63" priority="48">
      <formula>LEN(TRIM(Q306))=0</formula>
    </cfRule>
  </conditionalFormatting>
  <conditionalFormatting sqref="X306">
    <cfRule type="cellIs" dxfId="62" priority="47" operator="equal">
      <formula>"""No Data"""</formula>
    </cfRule>
  </conditionalFormatting>
  <conditionalFormatting sqref="R306">
    <cfRule type="notContainsBlanks" dxfId="61" priority="46">
      <formula>LEN(TRIM(R306))&gt;0</formula>
    </cfRule>
  </conditionalFormatting>
  <conditionalFormatting sqref="Q308 V308:W308">
    <cfRule type="containsBlanks" dxfId="60" priority="45">
      <formula>LEN(TRIM(Q308))=0</formula>
    </cfRule>
  </conditionalFormatting>
  <conditionalFormatting sqref="X308">
    <cfRule type="cellIs" dxfId="59" priority="44" operator="equal">
      <formula>"""No Data"""</formula>
    </cfRule>
  </conditionalFormatting>
  <conditionalFormatting sqref="R308">
    <cfRule type="notContainsBlanks" dxfId="58" priority="43">
      <formula>LEN(TRIM(R308))&gt;0</formula>
    </cfRule>
  </conditionalFormatting>
  <conditionalFormatting sqref="Q310 V310:W310">
    <cfRule type="containsBlanks" dxfId="57" priority="42">
      <formula>LEN(TRIM(Q310))=0</formula>
    </cfRule>
  </conditionalFormatting>
  <conditionalFormatting sqref="X310">
    <cfRule type="cellIs" dxfId="56" priority="41" operator="equal">
      <formula>"""No Data"""</formula>
    </cfRule>
  </conditionalFormatting>
  <conditionalFormatting sqref="R310">
    <cfRule type="notContainsBlanks" dxfId="55" priority="40">
      <formula>LEN(TRIM(R310))&gt;0</formula>
    </cfRule>
  </conditionalFormatting>
  <conditionalFormatting sqref="Q312 V312:W312">
    <cfRule type="containsBlanks" dxfId="54" priority="39">
      <formula>LEN(TRIM(Q312))=0</formula>
    </cfRule>
  </conditionalFormatting>
  <conditionalFormatting sqref="X312">
    <cfRule type="cellIs" dxfId="53" priority="38" operator="equal">
      <formula>"""No Data"""</formula>
    </cfRule>
  </conditionalFormatting>
  <conditionalFormatting sqref="R312">
    <cfRule type="notContainsBlanks" dxfId="52" priority="37">
      <formula>LEN(TRIM(R312))&gt;0</formula>
    </cfRule>
  </conditionalFormatting>
  <conditionalFormatting sqref="Q314 V314:W314">
    <cfRule type="containsBlanks" dxfId="51" priority="36">
      <formula>LEN(TRIM(Q314))=0</formula>
    </cfRule>
  </conditionalFormatting>
  <conditionalFormatting sqref="X314">
    <cfRule type="cellIs" dxfId="50" priority="35" operator="equal">
      <formula>"""No Data"""</formula>
    </cfRule>
  </conditionalFormatting>
  <conditionalFormatting sqref="R314">
    <cfRule type="notContainsBlanks" dxfId="49" priority="34">
      <formula>LEN(TRIM(R314))&gt;0</formula>
    </cfRule>
  </conditionalFormatting>
  <conditionalFormatting sqref="Q316 V316:W316">
    <cfRule type="containsBlanks" dxfId="48" priority="33">
      <formula>LEN(TRIM(Q316))=0</formula>
    </cfRule>
  </conditionalFormatting>
  <conditionalFormatting sqref="X316">
    <cfRule type="cellIs" dxfId="47" priority="32" operator="equal">
      <formula>"""No Data"""</formula>
    </cfRule>
  </conditionalFormatting>
  <conditionalFormatting sqref="R316">
    <cfRule type="notContainsBlanks" dxfId="46" priority="31">
      <formula>LEN(TRIM(R316))&gt;0</formula>
    </cfRule>
  </conditionalFormatting>
  <conditionalFormatting sqref="Q318 V318:W318">
    <cfRule type="containsBlanks" dxfId="45" priority="30">
      <formula>LEN(TRIM(Q318))=0</formula>
    </cfRule>
  </conditionalFormatting>
  <conditionalFormatting sqref="X318">
    <cfRule type="cellIs" dxfId="44" priority="29" operator="equal">
      <formula>"""No Data"""</formula>
    </cfRule>
  </conditionalFormatting>
  <conditionalFormatting sqref="R318">
    <cfRule type="notContainsBlanks" dxfId="43" priority="28">
      <formula>LEN(TRIM(R318))&gt;0</formula>
    </cfRule>
  </conditionalFormatting>
  <conditionalFormatting sqref="X320">
    <cfRule type="cellIs" dxfId="42" priority="27" operator="equal">
      <formula>"""No Data"""</formula>
    </cfRule>
  </conditionalFormatting>
  <conditionalFormatting sqref="Q320 V320:W320">
    <cfRule type="containsBlanks" dxfId="41" priority="26">
      <formula>LEN(TRIM(Q320))=0</formula>
    </cfRule>
  </conditionalFormatting>
  <conditionalFormatting sqref="R320">
    <cfRule type="notContainsBlanks" dxfId="40" priority="25">
      <formula>LEN(TRIM(R320))&gt;0</formula>
    </cfRule>
  </conditionalFormatting>
  <conditionalFormatting sqref="Q322 V322:W322">
    <cfRule type="containsBlanks" dxfId="39" priority="24">
      <formula>LEN(TRIM(Q322))=0</formula>
    </cfRule>
  </conditionalFormatting>
  <conditionalFormatting sqref="X322">
    <cfRule type="cellIs" dxfId="38" priority="23" operator="equal">
      <formula>"""No Data"""</formula>
    </cfRule>
  </conditionalFormatting>
  <conditionalFormatting sqref="Q324 V324:W324">
    <cfRule type="containsBlanks" dxfId="37" priority="22">
      <formula>LEN(TRIM(Q324))=0</formula>
    </cfRule>
  </conditionalFormatting>
  <conditionalFormatting sqref="X324">
    <cfRule type="cellIs" dxfId="36" priority="21" operator="equal">
      <formula>"""No Data"""</formula>
    </cfRule>
  </conditionalFormatting>
  <conditionalFormatting sqref="Q326 V326:W326">
    <cfRule type="containsBlanks" dxfId="35" priority="20">
      <formula>LEN(TRIM(Q326))=0</formula>
    </cfRule>
  </conditionalFormatting>
  <conditionalFormatting sqref="X326">
    <cfRule type="cellIs" dxfId="34" priority="19" operator="equal">
      <formula>"""No Data"""</formula>
    </cfRule>
  </conditionalFormatting>
  <conditionalFormatting sqref="Q328 V328:W328">
    <cfRule type="containsBlanks" dxfId="33" priority="18">
      <formula>LEN(TRIM(Q328))=0</formula>
    </cfRule>
  </conditionalFormatting>
  <conditionalFormatting sqref="X328">
    <cfRule type="cellIs" dxfId="32" priority="17" operator="equal">
      <formula>"""No Data"""</formula>
    </cfRule>
  </conditionalFormatting>
  <conditionalFormatting sqref="X330">
    <cfRule type="cellIs" dxfId="31" priority="16" operator="equal">
      <formula>"""No Data"""</formula>
    </cfRule>
  </conditionalFormatting>
  <conditionalFormatting sqref="Q330 V330:W330">
    <cfRule type="containsBlanks" dxfId="30" priority="15">
      <formula>LEN(TRIM(Q330))=0</formula>
    </cfRule>
  </conditionalFormatting>
  <conditionalFormatting sqref="X332">
    <cfRule type="cellIs" dxfId="29" priority="14" operator="equal">
      <formula>"""No Data"""</formula>
    </cfRule>
  </conditionalFormatting>
  <conditionalFormatting sqref="Q332 V332:W332">
    <cfRule type="containsBlanks" dxfId="28" priority="13">
      <formula>LEN(TRIM(Q332))=0</formula>
    </cfRule>
  </conditionalFormatting>
  <conditionalFormatting sqref="Q334 V334:W334">
    <cfRule type="containsBlanks" dxfId="27" priority="12">
      <formula>LEN(TRIM(Q334))=0</formula>
    </cfRule>
  </conditionalFormatting>
  <conditionalFormatting sqref="X334">
    <cfRule type="cellIs" dxfId="26" priority="11" operator="equal">
      <formula>"""No Data"""</formula>
    </cfRule>
  </conditionalFormatting>
  <conditionalFormatting sqref="Q336 V336:W336">
    <cfRule type="containsBlanks" dxfId="25" priority="10">
      <formula>LEN(TRIM(Q336))=0</formula>
    </cfRule>
  </conditionalFormatting>
  <conditionalFormatting sqref="X336">
    <cfRule type="cellIs" dxfId="24" priority="9" operator="equal">
      <formula>"""No Data"""</formula>
    </cfRule>
  </conditionalFormatting>
  <conditionalFormatting sqref="Q338 V338:W338">
    <cfRule type="containsBlanks" dxfId="23" priority="8">
      <formula>LEN(TRIM(Q338))=0</formula>
    </cfRule>
  </conditionalFormatting>
  <conditionalFormatting sqref="X338">
    <cfRule type="cellIs" dxfId="22" priority="7" operator="equal">
      <formula>"""No Data"""</formula>
    </cfRule>
  </conditionalFormatting>
  <conditionalFormatting sqref="Q340 V340:W340">
    <cfRule type="containsBlanks" dxfId="21" priority="6">
      <formula>LEN(TRIM(Q340))=0</formula>
    </cfRule>
  </conditionalFormatting>
  <conditionalFormatting sqref="X340">
    <cfRule type="cellIs" dxfId="20" priority="5" operator="equal">
      <formula>"""No Data"""</formula>
    </cfRule>
  </conditionalFormatting>
  <conditionalFormatting sqref="Q342 V342:W342">
    <cfRule type="containsBlanks" dxfId="19" priority="4">
      <formula>LEN(TRIM(Q342))=0</formula>
    </cfRule>
  </conditionalFormatting>
  <conditionalFormatting sqref="X342">
    <cfRule type="cellIs" dxfId="18" priority="3" operator="equal">
      <formula>"""No Data"""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1387"/>
  <sheetViews>
    <sheetView topLeftCell="A1209" zoomScale="55" zoomScaleNormal="55" workbookViewId="0">
      <selection activeCell="F994" sqref="F994"/>
    </sheetView>
  </sheetViews>
  <sheetFormatPr defaultRowHeight="16.5" x14ac:dyDescent="0.3"/>
  <cols>
    <col min="5" max="5" width="11.875" customWidth="1"/>
    <col min="6" max="6" width="15.375" customWidth="1"/>
    <col min="7" max="7" width="13.75" customWidth="1"/>
  </cols>
  <sheetData>
    <row r="1" spans="1:24" x14ac:dyDescent="0.3">
      <c r="A1" s="281" t="s">
        <v>663</v>
      </c>
      <c r="B1" s="336" t="s">
        <v>664</v>
      </c>
      <c r="C1" s="335" t="s">
        <v>665</v>
      </c>
      <c r="D1" s="335" t="s">
        <v>666</v>
      </c>
      <c r="E1" s="335" t="s">
        <v>667</v>
      </c>
      <c r="F1" s="335" t="s">
        <v>668</v>
      </c>
      <c r="G1" s="337" t="s">
        <v>669</v>
      </c>
      <c r="H1" s="328" t="s">
        <v>673</v>
      </c>
      <c r="I1" s="328"/>
      <c r="J1" s="328"/>
      <c r="K1" s="328"/>
      <c r="L1" s="336" t="s">
        <v>674</v>
      </c>
      <c r="M1" s="335"/>
      <c r="N1" s="335"/>
      <c r="O1" s="337"/>
      <c r="P1" s="328" t="s">
        <v>684</v>
      </c>
      <c r="Q1" s="338" t="s">
        <v>715</v>
      </c>
      <c r="R1" s="328" t="s">
        <v>675</v>
      </c>
      <c r="S1" s="328"/>
      <c r="T1" s="328"/>
      <c r="U1" s="328"/>
      <c r="V1" s="336" t="s">
        <v>922</v>
      </c>
      <c r="W1" s="337" t="s">
        <v>923</v>
      </c>
      <c r="X1" s="338" t="s">
        <v>1349</v>
      </c>
    </row>
    <row r="2" spans="1:24" ht="17.25" thickBot="1" x14ac:dyDescent="0.35">
      <c r="A2" s="282"/>
      <c r="B2" s="284"/>
      <c r="C2" s="286"/>
      <c r="D2" s="286"/>
      <c r="E2" s="286"/>
      <c r="F2" s="286"/>
      <c r="G2" s="290"/>
      <c r="H2" s="3" t="s">
        <v>670</v>
      </c>
      <c r="I2" s="3" t="s">
        <v>671</v>
      </c>
      <c r="J2" s="3" t="s">
        <v>694</v>
      </c>
      <c r="K2" s="3" t="s">
        <v>672</v>
      </c>
      <c r="L2" s="75" t="s">
        <v>670</v>
      </c>
      <c r="M2" s="3" t="s">
        <v>671</v>
      </c>
      <c r="N2" s="3" t="s">
        <v>694</v>
      </c>
      <c r="O2" s="76" t="s">
        <v>672</v>
      </c>
      <c r="P2" s="286"/>
      <c r="Q2" s="291"/>
      <c r="R2" s="286"/>
      <c r="S2" s="286"/>
      <c r="T2" s="286"/>
      <c r="U2" s="286"/>
      <c r="V2" s="284"/>
      <c r="W2" s="290"/>
      <c r="X2" s="288"/>
    </row>
    <row r="3" spans="1:24" x14ac:dyDescent="0.3">
      <c r="A3" s="44" t="s">
        <v>2008</v>
      </c>
      <c r="B3" s="68" t="s">
        <v>1358</v>
      </c>
      <c r="C3" s="2" t="s">
        <v>1</v>
      </c>
      <c r="D3" s="2">
        <v>50</v>
      </c>
      <c r="E3" s="6">
        <v>25077</v>
      </c>
      <c r="F3" s="7">
        <v>43647.534722222219</v>
      </c>
      <c r="G3" s="69" t="s">
        <v>4</v>
      </c>
      <c r="H3">
        <v>2728</v>
      </c>
      <c r="I3" s="1">
        <f t="shared" ref="I3:I66" si="0">H3/K3</f>
        <v>22.733333333333334</v>
      </c>
      <c r="J3" s="1">
        <v>5.1040000000000001</v>
      </c>
      <c r="K3">
        <v>120</v>
      </c>
      <c r="L3" s="68">
        <v>1192</v>
      </c>
      <c r="M3" s="8">
        <f t="shared" ref="M3:M66" si="1">L3/O3</f>
        <v>9.9333333333333336</v>
      </c>
      <c r="N3" s="8">
        <v>3.266</v>
      </c>
      <c r="O3" s="69">
        <f t="shared" ref="O3:O66" si="2">K3</f>
        <v>120</v>
      </c>
      <c r="P3" s="9">
        <f t="shared" ref="P3:P66" si="3">I3/M3</f>
        <v>2.2885906040268456</v>
      </c>
      <c r="Q3" s="77" t="s">
        <v>716</v>
      </c>
      <c r="V3" s="68"/>
      <c r="W3" s="69"/>
      <c r="X3" s="86" t="str">
        <f t="shared" ref="X3:X66" si="4">IF(AND(W3&lt;&gt;0,V3&lt;&gt;0),W3-V3,"No_data")</f>
        <v>No_data</v>
      </c>
    </row>
    <row r="4" spans="1:24" x14ac:dyDescent="0.3">
      <c r="A4" s="44" t="s">
        <v>2009</v>
      </c>
      <c r="B4" s="68" t="s">
        <v>1359</v>
      </c>
      <c r="C4" s="2" t="s">
        <v>1</v>
      </c>
      <c r="D4" s="2">
        <v>48</v>
      </c>
      <c r="E4" s="6">
        <v>26067</v>
      </c>
      <c r="F4" s="7">
        <v>43647.548379629632</v>
      </c>
      <c r="G4" s="69" t="s">
        <v>4</v>
      </c>
      <c r="H4">
        <v>1858</v>
      </c>
      <c r="I4" s="1">
        <f t="shared" si="0"/>
        <v>13.463768115942029</v>
      </c>
      <c r="J4" s="1">
        <v>4.4379999999999997</v>
      </c>
      <c r="K4">
        <v>138</v>
      </c>
      <c r="L4" s="68">
        <v>354</v>
      </c>
      <c r="M4" s="8">
        <f t="shared" si="1"/>
        <v>2.5652173913043477</v>
      </c>
      <c r="N4" s="8">
        <v>1.6739999999999999</v>
      </c>
      <c r="O4" s="69">
        <f t="shared" si="2"/>
        <v>138</v>
      </c>
      <c r="P4" s="9">
        <f t="shared" si="3"/>
        <v>5.2485875706214697</v>
      </c>
      <c r="Q4" s="77" t="s">
        <v>716</v>
      </c>
      <c r="V4" s="80"/>
      <c r="W4" s="81"/>
      <c r="X4" s="86" t="str">
        <f t="shared" si="4"/>
        <v>No_data</v>
      </c>
    </row>
    <row r="5" spans="1:24" x14ac:dyDescent="0.3">
      <c r="A5" s="44" t="s">
        <v>2010</v>
      </c>
      <c r="B5" s="68" t="s">
        <v>1360</v>
      </c>
      <c r="C5" s="2" t="s">
        <v>1</v>
      </c>
      <c r="D5" s="2">
        <v>64</v>
      </c>
      <c r="E5" s="6">
        <v>20245</v>
      </c>
      <c r="F5" s="7">
        <v>43647.567210648151</v>
      </c>
      <c r="G5" s="69" t="s">
        <v>4</v>
      </c>
      <c r="H5">
        <v>1783</v>
      </c>
      <c r="I5" s="1">
        <f t="shared" si="0"/>
        <v>16.50925925925926</v>
      </c>
      <c r="J5" s="1">
        <v>4.25</v>
      </c>
      <c r="K5">
        <v>108</v>
      </c>
      <c r="L5" s="68">
        <v>416</v>
      </c>
      <c r="M5" s="8">
        <f t="shared" si="1"/>
        <v>3.8518518518518516</v>
      </c>
      <c r="N5" s="8">
        <v>1.98</v>
      </c>
      <c r="O5" s="69">
        <f t="shared" si="2"/>
        <v>108</v>
      </c>
      <c r="P5" s="9">
        <f t="shared" si="3"/>
        <v>4.2860576923076925</v>
      </c>
      <c r="Q5" s="77" t="s">
        <v>716</v>
      </c>
      <c r="V5" s="80"/>
      <c r="W5" s="81"/>
      <c r="X5" s="86" t="str">
        <f t="shared" si="4"/>
        <v>No_data</v>
      </c>
    </row>
    <row r="6" spans="1:24" x14ac:dyDescent="0.3">
      <c r="A6" s="44" t="s">
        <v>2011</v>
      </c>
      <c r="B6" s="68" t="s">
        <v>1361</v>
      </c>
      <c r="C6" s="2" t="s">
        <v>1</v>
      </c>
      <c r="D6" s="2">
        <v>68</v>
      </c>
      <c r="E6" s="6">
        <v>18525</v>
      </c>
      <c r="F6" s="7">
        <v>43647.582777777781</v>
      </c>
      <c r="G6" s="69" t="s">
        <v>4</v>
      </c>
      <c r="H6">
        <v>2094</v>
      </c>
      <c r="I6" s="1">
        <f t="shared" si="0"/>
        <v>15.173913043478262</v>
      </c>
      <c r="J6" s="1">
        <v>4.5460000000000003</v>
      </c>
      <c r="K6">
        <v>138</v>
      </c>
      <c r="L6" s="68">
        <v>462</v>
      </c>
      <c r="M6" s="8">
        <f t="shared" si="1"/>
        <v>3.347826086956522</v>
      </c>
      <c r="N6" s="8">
        <v>2.0670000000000002</v>
      </c>
      <c r="O6" s="69">
        <f t="shared" si="2"/>
        <v>138</v>
      </c>
      <c r="P6" s="9">
        <f t="shared" si="3"/>
        <v>4.5324675324675328</v>
      </c>
      <c r="Q6" s="77" t="s">
        <v>716</v>
      </c>
      <c r="V6" s="80"/>
      <c r="W6" s="81"/>
      <c r="X6" s="86" t="str">
        <f t="shared" si="4"/>
        <v>No_data</v>
      </c>
    </row>
    <row r="7" spans="1:24" x14ac:dyDescent="0.3">
      <c r="A7" s="44" t="s">
        <v>2012</v>
      </c>
      <c r="B7" s="68" t="s">
        <v>1362</v>
      </c>
      <c r="C7" s="2" t="s">
        <v>1</v>
      </c>
      <c r="D7" s="2">
        <v>57</v>
      </c>
      <c r="E7" s="6">
        <v>22621</v>
      </c>
      <c r="F7" s="7">
        <v>43647.601041666669</v>
      </c>
      <c r="G7" s="69" t="s">
        <v>4</v>
      </c>
      <c r="H7">
        <v>2298</v>
      </c>
      <c r="I7" s="1">
        <f t="shared" si="0"/>
        <v>15.63265306122449</v>
      </c>
      <c r="J7" s="1">
        <v>4.2309999999999999</v>
      </c>
      <c r="K7">
        <v>147</v>
      </c>
      <c r="L7" s="68">
        <v>380</v>
      </c>
      <c r="M7" s="8">
        <f t="shared" si="1"/>
        <v>2.5850340136054424</v>
      </c>
      <c r="N7" s="8">
        <v>1.6459999999999999</v>
      </c>
      <c r="O7" s="69">
        <f t="shared" si="2"/>
        <v>147</v>
      </c>
      <c r="P7" s="9">
        <f t="shared" si="3"/>
        <v>6.0473684210526315</v>
      </c>
      <c r="Q7" s="77" t="s">
        <v>716</v>
      </c>
      <c r="V7" s="80"/>
      <c r="W7" s="81"/>
      <c r="X7" s="86" t="str">
        <f t="shared" si="4"/>
        <v>No_data</v>
      </c>
    </row>
    <row r="8" spans="1:24" x14ac:dyDescent="0.3">
      <c r="A8" s="44" t="s">
        <v>2013</v>
      </c>
      <c r="B8" s="68" t="s">
        <v>1363</v>
      </c>
      <c r="C8" s="2" t="s">
        <v>1</v>
      </c>
      <c r="D8" s="2">
        <v>55</v>
      </c>
      <c r="E8" s="6">
        <v>23552</v>
      </c>
      <c r="F8" s="7">
        <v>43647.61650462963</v>
      </c>
      <c r="G8" s="69" t="s">
        <v>4</v>
      </c>
      <c r="H8">
        <v>1726</v>
      </c>
      <c r="I8" s="1">
        <f t="shared" si="0"/>
        <v>15.690909090909091</v>
      </c>
      <c r="J8" s="1">
        <v>3.9740000000000002</v>
      </c>
      <c r="K8">
        <v>110</v>
      </c>
      <c r="L8" s="68">
        <v>371</v>
      </c>
      <c r="M8" s="8">
        <f t="shared" si="1"/>
        <v>3.3727272727272726</v>
      </c>
      <c r="N8" s="8">
        <v>1.68</v>
      </c>
      <c r="O8" s="69">
        <f t="shared" si="2"/>
        <v>110</v>
      </c>
      <c r="P8" s="9">
        <f t="shared" si="3"/>
        <v>4.6522911051212938</v>
      </c>
      <c r="Q8" s="77" t="s">
        <v>716</v>
      </c>
      <c r="V8" s="80"/>
      <c r="W8" s="81"/>
      <c r="X8" s="86" t="str">
        <f t="shared" si="4"/>
        <v>No_data</v>
      </c>
    </row>
    <row r="9" spans="1:24" x14ac:dyDescent="0.3">
      <c r="A9" s="44" t="s">
        <v>2014</v>
      </c>
      <c r="B9" s="68" t="s">
        <v>724</v>
      </c>
      <c r="C9" s="2" t="s">
        <v>1</v>
      </c>
      <c r="D9" s="2">
        <v>55</v>
      </c>
      <c r="E9" s="6">
        <v>23387</v>
      </c>
      <c r="F9" s="7">
        <v>43647.630740740744</v>
      </c>
      <c r="G9" s="69" t="s">
        <v>4</v>
      </c>
      <c r="H9">
        <v>2025</v>
      </c>
      <c r="I9" s="1">
        <f t="shared" si="0"/>
        <v>17.608695652173914</v>
      </c>
      <c r="J9" s="1">
        <v>4.3460000000000001</v>
      </c>
      <c r="K9">
        <v>115</v>
      </c>
      <c r="L9" s="68">
        <v>271</v>
      </c>
      <c r="M9" s="8">
        <f t="shared" si="1"/>
        <v>2.3565217391304349</v>
      </c>
      <c r="N9" s="8">
        <v>1.6759999999999999</v>
      </c>
      <c r="O9" s="69">
        <f t="shared" si="2"/>
        <v>115</v>
      </c>
      <c r="P9" s="9">
        <f t="shared" si="3"/>
        <v>7.4723247232472323</v>
      </c>
      <c r="Q9" s="77" t="s">
        <v>716</v>
      </c>
      <c r="V9" s="80"/>
      <c r="W9" s="81"/>
      <c r="X9" s="86" t="str">
        <f t="shared" si="4"/>
        <v>No_data</v>
      </c>
    </row>
    <row r="10" spans="1:24" x14ac:dyDescent="0.3">
      <c r="A10" s="44" t="s">
        <v>2015</v>
      </c>
      <c r="B10" s="68" t="s">
        <v>1364</v>
      </c>
      <c r="C10" s="2" t="s">
        <v>6</v>
      </c>
      <c r="D10" s="2">
        <v>22</v>
      </c>
      <c r="E10" s="6">
        <v>35360</v>
      </c>
      <c r="F10" s="7">
        <v>43647.647060185183</v>
      </c>
      <c r="G10" s="69" t="s">
        <v>4</v>
      </c>
      <c r="H10">
        <v>959</v>
      </c>
      <c r="I10" s="1">
        <f t="shared" si="0"/>
        <v>6.85</v>
      </c>
      <c r="J10" s="1">
        <v>2.5609999999999999</v>
      </c>
      <c r="K10">
        <v>140</v>
      </c>
      <c r="L10" s="68">
        <v>399</v>
      </c>
      <c r="M10" s="8">
        <f t="shared" si="1"/>
        <v>2.85</v>
      </c>
      <c r="N10" s="8">
        <v>1.8420000000000001</v>
      </c>
      <c r="O10" s="69">
        <f t="shared" si="2"/>
        <v>140</v>
      </c>
      <c r="P10" s="9">
        <f t="shared" si="3"/>
        <v>2.4035087719298245</v>
      </c>
      <c r="Q10" s="77" t="s">
        <v>716</v>
      </c>
      <c r="V10" s="80"/>
      <c r="W10" s="81"/>
      <c r="X10" s="86" t="str">
        <f t="shared" si="4"/>
        <v>No_data</v>
      </c>
    </row>
    <row r="11" spans="1:24" x14ac:dyDescent="0.3">
      <c r="A11" s="44" t="s">
        <v>2016</v>
      </c>
      <c r="B11" s="68" t="s">
        <v>1365</v>
      </c>
      <c r="C11" s="2" t="s">
        <v>1</v>
      </c>
      <c r="D11" s="2">
        <v>67</v>
      </c>
      <c r="E11" s="6">
        <v>19036</v>
      </c>
      <c r="F11" s="7">
        <v>43647.667175925926</v>
      </c>
      <c r="G11" s="69" t="s">
        <v>4</v>
      </c>
      <c r="H11">
        <v>2278</v>
      </c>
      <c r="I11" s="1">
        <f t="shared" si="0"/>
        <v>16.271428571428572</v>
      </c>
      <c r="J11" s="1">
        <v>4.4980000000000002</v>
      </c>
      <c r="K11">
        <v>140</v>
      </c>
      <c r="L11" s="68">
        <v>393</v>
      </c>
      <c r="M11" s="8">
        <f t="shared" si="1"/>
        <v>2.8071428571428569</v>
      </c>
      <c r="N11" s="8">
        <v>1.5589999999999999</v>
      </c>
      <c r="O11" s="69">
        <f t="shared" si="2"/>
        <v>140</v>
      </c>
      <c r="P11" s="9">
        <f t="shared" si="3"/>
        <v>5.7964376590330797</v>
      </c>
      <c r="Q11" s="77" t="s">
        <v>716</v>
      </c>
      <c r="V11" s="80"/>
      <c r="W11" s="81"/>
      <c r="X11" s="86" t="str">
        <f t="shared" si="4"/>
        <v>No_data</v>
      </c>
    </row>
    <row r="12" spans="1:24" x14ac:dyDescent="0.3">
      <c r="A12" s="44" t="s">
        <v>2017</v>
      </c>
      <c r="B12" s="68" t="s">
        <v>1366</v>
      </c>
      <c r="C12" s="2" t="s">
        <v>1</v>
      </c>
      <c r="D12" s="2">
        <v>43</v>
      </c>
      <c r="E12" s="6">
        <v>27798</v>
      </c>
      <c r="F12" s="7">
        <v>43647.70579861111</v>
      </c>
      <c r="G12" s="69" t="s">
        <v>4</v>
      </c>
      <c r="H12">
        <v>1334</v>
      </c>
      <c r="I12" s="1">
        <f t="shared" si="0"/>
        <v>9.013513513513514</v>
      </c>
      <c r="J12" s="1">
        <v>3.5030000000000001</v>
      </c>
      <c r="K12">
        <v>148</v>
      </c>
      <c r="L12" s="68">
        <v>310</v>
      </c>
      <c r="M12" s="8">
        <f t="shared" si="1"/>
        <v>2.0945945945945947</v>
      </c>
      <c r="N12" s="8">
        <v>1.468</v>
      </c>
      <c r="O12" s="69">
        <f t="shared" si="2"/>
        <v>148</v>
      </c>
      <c r="P12" s="9">
        <f t="shared" si="3"/>
        <v>4.3032258064516125</v>
      </c>
      <c r="Q12" s="77" t="s">
        <v>716</v>
      </c>
      <c r="V12" s="80"/>
      <c r="W12" s="81"/>
      <c r="X12" s="86" t="str">
        <f t="shared" si="4"/>
        <v>No_data</v>
      </c>
    </row>
    <row r="13" spans="1:24" x14ac:dyDescent="0.3">
      <c r="A13" s="44" t="s">
        <v>2018</v>
      </c>
      <c r="B13" s="68" t="s">
        <v>1367</v>
      </c>
      <c r="C13" s="2" t="s">
        <v>6</v>
      </c>
      <c r="D13" s="2">
        <v>45</v>
      </c>
      <c r="E13" s="6">
        <v>26885</v>
      </c>
      <c r="F13" s="7">
        <v>43647.722268518519</v>
      </c>
      <c r="G13" s="69" t="s">
        <v>4</v>
      </c>
      <c r="H13">
        <v>694</v>
      </c>
      <c r="I13" s="1">
        <f t="shared" si="0"/>
        <v>5.9827586206896548</v>
      </c>
      <c r="J13" s="1">
        <v>2.8530000000000002</v>
      </c>
      <c r="K13">
        <v>116</v>
      </c>
      <c r="L13" s="68">
        <v>272</v>
      </c>
      <c r="M13" s="8">
        <f t="shared" si="1"/>
        <v>2.3448275862068964</v>
      </c>
      <c r="N13" s="8">
        <v>1.589</v>
      </c>
      <c r="O13" s="69">
        <f t="shared" si="2"/>
        <v>116</v>
      </c>
      <c r="P13" s="9">
        <f t="shared" si="3"/>
        <v>2.5514705882352944</v>
      </c>
      <c r="Q13" s="77" t="s">
        <v>716</v>
      </c>
      <c r="V13" s="80"/>
      <c r="W13" s="81"/>
      <c r="X13" s="86" t="str">
        <f t="shared" si="4"/>
        <v>No_data</v>
      </c>
    </row>
    <row r="14" spans="1:24" x14ac:dyDescent="0.3">
      <c r="A14" s="44" t="s">
        <v>2019</v>
      </c>
      <c r="B14" s="68" t="s">
        <v>1368</v>
      </c>
      <c r="C14" s="2" t="s">
        <v>6</v>
      </c>
      <c r="D14" s="2">
        <v>30</v>
      </c>
      <c r="E14" s="6">
        <v>32510</v>
      </c>
      <c r="F14" s="7">
        <v>43648.517025462963</v>
      </c>
      <c r="G14" s="69" t="s">
        <v>4</v>
      </c>
      <c r="H14">
        <v>1202</v>
      </c>
      <c r="I14" s="1">
        <f t="shared" si="0"/>
        <v>8.9037037037037035</v>
      </c>
      <c r="J14" s="1">
        <v>3.42</v>
      </c>
      <c r="K14">
        <v>135</v>
      </c>
      <c r="L14" s="68">
        <v>428</v>
      </c>
      <c r="M14" s="8">
        <f t="shared" si="1"/>
        <v>3.1703703703703705</v>
      </c>
      <c r="N14" s="8">
        <v>1.839</v>
      </c>
      <c r="O14" s="69">
        <f t="shared" si="2"/>
        <v>135</v>
      </c>
      <c r="P14" s="9">
        <f t="shared" si="3"/>
        <v>2.8084112149532707</v>
      </c>
      <c r="Q14" s="77" t="s">
        <v>716</v>
      </c>
      <c r="V14" s="80"/>
      <c r="W14" s="81"/>
      <c r="X14" s="86" t="str">
        <f t="shared" si="4"/>
        <v>No_data</v>
      </c>
    </row>
    <row r="15" spans="1:24" x14ac:dyDescent="0.3">
      <c r="A15" s="44" t="s">
        <v>2020</v>
      </c>
      <c r="B15" s="68" t="s">
        <v>1369</v>
      </c>
      <c r="C15" s="2" t="s">
        <v>1</v>
      </c>
      <c r="D15" s="2">
        <v>57</v>
      </c>
      <c r="E15" s="6">
        <v>22692</v>
      </c>
      <c r="F15" s="7">
        <v>43648.527743055558</v>
      </c>
      <c r="G15" s="69" t="s">
        <v>4</v>
      </c>
      <c r="H15">
        <v>3478</v>
      </c>
      <c r="I15" s="1">
        <f t="shared" si="0"/>
        <v>18.209424083769633</v>
      </c>
      <c r="J15" s="1">
        <v>4.6890000000000001</v>
      </c>
      <c r="K15">
        <v>191</v>
      </c>
      <c r="L15" s="68">
        <v>842</v>
      </c>
      <c r="M15" s="8">
        <f t="shared" si="1"/>
        <v>4.4083769633507854</v>
      </c>
      <c r="N15" s="8">
        <v>2.1789999999999998</v>
      </c>
      <c r="O15" s="69">
        <f t="shared" si="2"/>
        <v>191</v>
      </c>
      <c r="P15" s="9">
        <f t="shared" si="3"/>
        <v>4.130641330166271</v>
      </c>
      <c r="Q15" s="77" t="s">
        <v>716</v>
      </c>
      <c r="V15" s="80"/>
      <c r="W15" s="81"/>
      <c r="X15" s="86" t="str">
        <f t="shared" si="4"/>
        <v>No_data</v>
      </c>
    </row>
    <row r="16" spans="1:24" x14ac:dyDescent="0.3">
      <c r="A16" s="44" t="s">
        <v>2021</v>
      </c>
      <c r="B16" s="68" t="s">
        <v>1370</v>
      </c>
      <c r="C16" s="2" t="s">
        <v>1</v>
      </c>
      <c r="D16" s="2">
        <v>40</v>
      </c>
      <c r="E16" s="6">
        <v>28986</v>
      </c>
      <c r="F16" s="7">
        <v>43648.542650462965</v>
      </c>
      <c r="G16" s="69" t="s">
        <v>4</v>
      </c>
      <c r="H16">
        <v>1408</v>
      </c>
      <c r="I16" s="1">
        <f t="shared" si="0"/>
        <v>10.42962962962963</v>
      </c>
      <c r="J16" s="1">
        <v>3.4630000000000001</v>
      </c>
      <c r="K16">
        <v>135</v>
      </c>
      <c r="L16" s="68">
        <v>278</v>
      </c>
      <c r="M16" s="8">
        <f t="shared" si="1"/>
        <v>2.0592592592592593</v>
      </c>
      <c r="N16" s="8">
        <v>1.4850000000000001</v>
      </c>
      <c r="O16" s="69">
        <f t="shared" si="2"/>
        <v>135</v>
      </c>
      <c r="P16" s="9">
        <f t="shared" si="3"/>
        <v>5.0647482014388494</v>
      </c>
      <c r="Q16" s="77" t="s">
        <v>716</v>
      </c>
      <c r="V16" s="80"/>
      <c r="W16" s="81"/>
      <c r="X16" s="86" t="str">
        <f t="shared" si="4"/>
        <v>No_data</v>
      </c>
    </row>
    <row r="17" spans="1:24" x14ac:dyDescent="0.3">
      <c r="A17" s="44" t="s">
        <v>2022</v>
      </c>
      <c r="B17" s="68" t="s">
        <v>1371</v>
      </c>
      <c r="C17" s="2" t="s">
        <v>1</v>
      </c>
      <c r="D17" s="2">
        <v>62</v>
      </c>
      <c r="E17" s="6">
        <v>20782</v>
      </c>
      <c r="F17" s="7">
        <v>43648.558194444442</v>
      </c>
      <c r="G17" s="69" t="s">
        <v>4</v>
      </c>
      <c r="H17">
        <v>2888</v>
      </c>
      <c r="I17" s="1">
        <f t="shared" si="0"/>
        <v>19.253333333333334</v>
      </c>
      <c r="J17" s="1">
        <v>4.5810000000000004</v>
      </c>
      <c r="K17">
        <v>150</v>
      </c>
      <c r="L17" s="68">
        <v>665</v>
      </c>
      <c r="M17" s="8">
        <f t="shared" si="1"/>
        <v>4.4333333333333336</v>
      </c>
      <c r="N17" s="8">
        <v>1.9710000000000001</v>
      </c>
      <c r="O17" s="69">
        <f t="shared" si="2"/>
        <v>150</v>
      </c>
      <c r="P17" s="9">
        <f t="shared" si="3"/>
        <v>4.3428571428571425</v>
      </c>
      <c r="Q17" s="77" t="s">
        <v>716</v>
      </c>
      <c r="V17" s="80"/>
      <c r="W17" s="81"/>
      <c r="X17" s="86" t="str">
        <f t="shared" si="4"/>
        <v>No_data</v>
      </c>
    </row>
    <row r="18" spans="1:24" x14ac:dyDescent="0.3">
      <c r="A18" s="44" t="s">
        <v>2023</v>
      </c>
      <c r="B18" s="68" t="s">
        <v>1372</v>
      </c>
      <c r="C18" s="2" t="s">
        <v>1</v>
      </c>
      <c r="D18" s="2">
        <v>49</v>
      </c>
      <c r="E18" s="6">
        <v>25515</v>
      </c>
      <c r="F18" s="7">
        <v>43648.56832175926</v>
      </c>
      <c r="G18" s="69" t="s">
        <v>4</v>
      </c>
      <c r="H18">
        <v>1804</v>
      </c>
      <c r="I18" s="1">
        <f t="shared" si="0"/>
        <v>15.551724137931034</v>
      </c>
      <c r="J18" s="1">
        <v>4.0650000000000004</v>
      </c>
      <c r="K18">
        <v>116</v>
      </c>
      <c r="L18" s="68">
        <v>353</v>
      </c>
      <c r="M18" s="8">
        <f t="shared" si="1"/>
        <v>3.0431034482758621</v>
      </c>
      <c r="N18" s="8">
        <v>1.867</v>
      </c>
      <c r="O18" s="69">
        <f t="shared" si="2"/>
        <v>116</v>
      </c>
      <c r="P18" s="9">
        <f t="shared" si="3"/>
        <v>5.1104815864022664</v>
      </c>
      <c r="Q18" s="77" t="s">
        <v>716</v>
      </c>
      <c r="V18" s="80"/>
      <c r="W18" s="81"/>
      <c r="X18" s="86" t="str">
        <f t="shared" si="4"/>
        <v>No_data</v>
      </c>
    </row>
    <row r="19" spans="1:24" x14ac:dyDescent="0.3">
      <c r="A19" s="44" t="s">
        <v>2024</v>
      </c>
      <c r="B19" s="68" t="s">
        <v>1373</v>
      </c>
      <c r="C19" s="2" t="s">
        <v>6</v>
      </c>
      <c r="D19" s="2">
        <v>62</v>
      </c>
      <c r="E19" s="6">
        <v>20777</v>
      </c>
      <c r="F19" s="7">
        <v>43648.587002314816</v>
      </c>
      <c r="G19" s="69" t="s">
        <v>4</v>
      </c>
      <c r="H19">
        <v>1228</v>
      </c>
      <c r="I19" s="1">
        <f t="shared" si="0"/>
        <v>10.233333333333333</v>
      </c>
      <c r="J19" s="1">
        <v>2.9870000000000001</v>
      </c>
      <c r="K19">
        <v>120</v>
      </c>
      <c r="L19" s="68">
        <v>491</v>
      </c>
      <c r="M19" s="8">
        <f t="shared" si="1"/>
        <v>4.0916666666666668</v>
      </c>
      <c r="N19" s="8">
        <v>2.004</v>
      </c>
      <c r="O19" s="69">
        <f t="shared" si="2"/>
        <v>120</v>
      </c>
      <c r="P19" s="9">
        <f t="shared" si="3"/>
        <v>2.5010183299388999</v>
      </c>
      <c r="Q19" s="77" t="s">
        <v>716</v>
      </c>
      <c r="V19" s="80"/>
      <c r="W19" s="81"/>
      <c r="X19" s="86" t="str">
        <f t="shared" si="4"/>
        <v>No_data</v>
      </c>
    </row>
    <row r="20" spans="1:24" x14ac:dyDescent="0.3">
      <c r="A20" s="44" t="s">
        <v>2025</v>
      </c>
      <c r="B20" s="68" t="s">
        <v>1374</v>
      </c>
      <c r="C20" s="2" t="s">
        <v>1</v>
      </c>
      <c r="D20" s="2">
        <v>47</v>
      </c>
      <c r="E20" s="6">
        <v>26421</v>
      </c>
      <c r="F20" s="7">
        <v>43648.607743055552</v>
      </c>
      <c r="G20" s="69" t="s">
        <v>4</v>
      </c>
      <c r="H20">
        <v>1285</v>
      </c>
      <c r="I20" s="1">
        <f t="shared" si="0"/>
        <v>16.474358974358974</v>
      </c>
      <c r="J20" s="1">
        <v>4.3239999999999998</v>
      </c>
      <c r="K20">
        <v>78</v>
      </c>
      <c r="L20" s="68">
        <v>229</v>
      </c>
      <c r="M20" s="8">
        <f t="shared" si="1"/>
        <v>2.9358974358974357</v>
      </c>
      <c r="N20" s="8">
        <v>1.746</v>
      </c>
      <c r="O20" s="69">
        <f t="shared" si="2"/>
        <v>78</v>
      </c>
      <c r="P20" s="9">
        <f t="shared" si="3"/>
        <v>5.6113537117903931</v>
      </c>
      <c r="Q20" s="77" t="s">
        <v>716</v>
      </c>
      <c r="V20" s="80"/>
      <c r="W20" s="81"/>
      <c r="X20" s="86" t="str">
        <f t="shared" si="4"/>
        <v>No_data</v>
      </c>
    </row>
    <row r="21" spans="1:24" x14ac:dyDescent="0.3">
      <c r="A21" s="44" t="s">
        <v>2026</v>
      </c>
      <c r="B21" s="68" t="s">
        <v>1375</v>
      </c>
      <c r="C21" s="2" t="s">
        <v>1</v>
      </c>
      <c r="D21" s="2">
        <v>58</v>
      </c>
      <c r="E21" s="6">
        <v>22439</v>
      </c>
      <c r="F21" s="7">
        <v>43648.623541666668</v>
      </c>
      <c r="G21" s="69" t="s">
        <v>4</v>
      </c>
      <c r="H21">
        <v>1712</v>
      </c>
      <c r="I21" s="1">
        <f t="shared" si="0"/>
        <v>14.266666666666667</v>
      </c>
      <c r="J21" s="1">
        <v>4.1920000000000002</v>
      </c>
      <c r="K21">
        <v>120</v>
      </c>
      <c r="L21" s="68">
        <v>369</v>
      </c>
      <c r="M21" s="8">
        <f t="shared" si="1"/>
        <v>3.0750000000000002</v>
      </c>
      <c r="N21" s="8">
        <v>1.671</v>
      </c>
      <c r="O21" s="69">
        <f t="shared" si="2"/>
        <v>120</v>
      </c>
      <c r="P21" s="9">
        <f t="shared" si="3"/>
        <v>4.639566395663957</v>
      </c>
      <c r="Q21" s="77" t="s">
        <v>716</v>
      </c>
      <c r="V21" s="80"/>
      <c r="W21" s="81"/>
      <c r="X21" s="86" t="str">
        <f t="shared" si="4"/>
        <v>No_data</v>
      </c>
    </row>
    <row r="22" spans="1:24" x14ac:dyDescent="0.3">
      <c r="A22" s="44" t="s">
        <v>2027</v>
      </c>
      <c r="B22" s="68" t="s">
        <v>1376</v>
      </c>
      <c r="C22" s="2" t="s">
        <v>1</v>
      </c>
      <c r="D22" s="2">
        <v>58</v>
      </c>
      <c r="E22" s="6">
        <v>22315</v>
      </c>
      <c r="F22" s="7">
        <v>43648.633344907408</v>
      </c>
      <c r="G22" s="69" t="s">
        <v>4</v>
      </c>
      <c r="H22">
        <v>1658</v>
      </c>
      <c r="I22" s="1">
        <f t="shared" si="0"/>
        <v>12.014492753623188</v>
      </c>
      <c r="J22" s="1">
        <v>3.4980000000000002</v>
      </c>
      <c r="K22">
        <v>138</v>
      </c>
      <c r="L22" s="68">
        <v>630</v>
      </c>
      <c r="M22" s="8">
        <f t="shared" si="1"/>
        <v>4.5652173913043477</v>
      </c>
      <c r="N22" s="8">
        <v>2.2570000000000001</v>
      </c>
      <c r="O22" s="69">
        <f t="shared" si="2"/>
        <v>138</v>
      </c>
      <c r="P22" s="9">
        <f t="shared" si="3"/>
        <v>2.6317460317460317</v>
      </c>
      <c r="Q22" s="77" t="s">
        <v>716</v>
      </c>
      <c r="V22" s="80"/>
      <c r="W22" s="81"/>
      <c r="X22" s="86" t="str">
        <f t="shared" si="4"/>
        <v>No_data</v>
      </c>
    </row>
    <row r="23" spans="1:24" x14ac:dyDescent="0.3">
      <c r="A23" s="44" t="s">
        <v>2028</v>
      </c>
      <c r="B23" s="68" t="s">
        <v>1377</v>
      </c>
      <c r="C23" s="2" t="s">
        <v>1</v>
      </c>
      <c r="D23" s="2">
        <v>58</v>
      </c>
      <c r="E23" s="6">
        <v>22340</v>
      </c>
      <c r="F23" s="7">
        <v>43648.657372685186</v>
      </c>
      <c r="G23" s="69" t="s">
        <v>4</v>
      </c>
      <c r="H23">
        <v>2318</v>
      </c>
      <c r="I23" s="1">
        <f t="shared" si="0"/>
        <v>18.544</v>
      </c>
      <c r="J23" s="1">
        <v>4.5410000000000004</v>
      </c>
      <c r="K23">
        <v>125</v>
      </c>
      <c r="L23" s="68">
        <v>490</v>
      </c>
      <c r="M23" s="8">
        <f t="shared" si="1"/>
        <v>3.92</v>
      </c>
      <c r="N23" s="8">
        <v>1.899</v>
      </c>
      <c r="O23" s="69">
        <f t="shared" si="2"/>
        <v>125</v>
      </c>
      <c r="P23" s="9">
        <f t="shared" si="3"/>
        <v>4.7306122448979595</v>
      </c>
      <c r="Q23" s="77" t="s">
        <v>716</v>
      </c>
      <c r="V23" s="80"/>
      <c r="W23" s="81"/>
      <c r="X23" s="86" t="str">
        <f t="shared" si="4"/>
        <v>No_data</v>
      </c>
    </row>
    <row r="24" spans="1:24" x14ac:dyDescent="0.3">
      <c r="A24" s="44" t="s">
        <v>2029</v>
      </c>
      <c r="B24" s="68" t="s">
        <v>1378</v>
      </c>
      <c r="C24" s="2" t="s">
        <v>6</v>
      </c>
      <c r="D24" s="2">
        <v>61</v>
      </c>
      <c r="E24" s="6">
        <v>21174</v>
      </c>
      <c r="F24" s="7">
        <v>43648.667361111111</v>
      </c>
      <c r="G24" s="69" t="s">
        <v>4</v>
      </c>
      <c r="H24">
        <v>2287</v>
      </c>
      <c r="I24" s="1">
        <f t="shared" si="0"/>
        <v>14.117283950617283</v>
      </c>
      <c r="J24" s="1">
        <v>3.6890000000000001</v>
      </c>
      <c r="K24">
        <v>162</v>
      </c>
      <c r="L24" s="68">
        <v>691</v>
      </c>
      <c r="M24" s="8">
        <f t="shared" si="1"/>
        <v>4.2654320987654319</v>
      </c>
      <c r="N24" s="8">
        <v>2.149</v>
      </c>
      <c r="O24" s="69">
        <f t="shared" si="2"/>
        <v>162</v>
      </c>
      <c r="P24" s="9">
        <f t="shared" si="3"/>
        <v>3.3096960926193919</v>
      </c>
      <c r="Q24" s="77" t="s">
        <v>716</v>
      </c>
      <c r="V24" s="80"/>
      <c r="W24" s="81"/>
      <c r="X24" s="86" t="str">
        <f t="shared" si="4"/>
        <v>No_data</v>
      </c>
    </row>
    <row r="25" spans="1:24" x14ac:dyDescent="0.3">
      <c r="A25" s="44" t="s">
        <v>2030</v>
      </c>
      <c r="B25" s="68" t="s">
        <v>1050</v>
      </c>
      <c r="C25" s="2" t="s">
        <v>1</v>
      </c>
      <c r="D25" s="2">
        <v>59</v>
      </c>
      <c r="E25" s="6">
        <v>21753</v>
      </c>
      <c r="F25" s="7">
        <v>43649.52034722222</v>
      </c>
      <c r="G25" s="69" t="s">
        <v>4</v>
      </c>
      <c r="H25">
        <v>1534</v>
      </c>
      <c r="I25" s="1">
        <f t="shared" si="0"/>
        <v>10.957142857142857</v>
      </c>
      <c r="J25" s="1">
        <v>3.5539999999999998</v>
      </c>
      <c r="K25">
        <v>140</v>
      </c>
      <c r="L25" s="68">
        <v>428</v>
      </c>
      <c r="M25" s="8">
        <f t="shared" si="1"/>
        <v>3.0571428571428569</v>
      </c>
      <c r="N25" s="8">
        <v>1.8140000000000001</v>
      </c>
      <c r="O25" s="69">
        <f t="shared" si="2"/>
        <v>140</v>
      </c>
      <c r="P25" s="9">
        <f t="shared" si="3"/>
        <v>3.5841121495327104</v>
      </c>
      <c r="Q25" s="77" t="s">
        <v>716</v>
      </c>
      <c r="V25" s="80"/>
      <c r="W25" s="81"/>
      <c r="X25" s="86" t="str">
        <f t="shared" si="4"/>
        <v>No_data</v>
      </c>
    </row>
    <row r="26" spans="1:24" x14ac:dyDescent="0.3">
      <c r="A26" s="44" t="s">
        <v>2031</v>
      </c>
      <c r="B26" s="68" t="s">
        <v>1379</v>
      </c>
      <c r="C26" s="2" t="s">
        <v>1</v>
      </c>
      <c r="D26" s="2">
        <v>44</v>
      </c>
      <c r="E26" s="6">
        <v>27469</v>
      </c>
      <c r="F26" s="7">
        <v>43649.537222222221</v>
      </c>
      <c r="G26" s="69" t="s">
        <v>4</v>
      </c>
      <c r="H26">
        <v>1743</v>
      </c>
      <c r="I26" s="1">
        <f t="shared" si="0"/>
        <v>17.43</v>
      </c>
      <c r="J26" s="1">
        <v>3.9630000000000001</v>
      </c>
      <c r="K26">
        <v>100</v>
      </c>
      <c r="L26" s="68">
        <v>351</v>
      </c>
      <c r="M26" s="8">
        <f t="shared" si="1"/>
        <v>3.51</v>
      </c>
      <c r="N26" s="8">
        <v>1.8779999999999999</v>
      </c>
      <c r="O26" s="69">
        <f t="shared" si="2"/>
        <v>100</v>
      </c>
      <c r="P26" s="9">
        <f t="shared" si="3"/>
        <v>4.9658119658119659</v>
      </c>
      <c r="Q26" s="77" t="s">
        <v>716</v>
      </c>
      <c r="V26" s="80"/>
      <c r="W26" s="81"/>
      <c r="X26" s="86" t="str">
        <f t="shared" si="4"/>
        <v>No_data</v>
      </c>
    </row>
    <row r="27" spans="1:24" x14ac:dyDescent="0.3">
      <c r="A27" s="44" t="s">
        <v>2032</v>
      </c>
      <c r="B27" s="68" t="s">
        <v>1380</v>
      </c>
      <c r="C27" s="2" t="s">
        <v>1</v>
      </c>
      <c r="D27" s="2">
        <v>77</v>
      </c>
      <c r="E27" s="6">
        <v>15475</v>
      </c>
      <c r="F27" s="7">
        <v>43649.553506944445</v>
      </c>
      <c r="G27" s="69" t="s">
        <v>4</v>
      </c>
      <c r="H27">
        <v>1784</v>
      </c>
      <c r="I27" s="1">
        <f t="shared" si="0"/>
        <v>16.072072072072071</v>
      </c>
      <c r="J27" s="1">
        <v>3.7959999999999998</v>
      </c>
      <c r="K27">
        <v>111</v>
      </c>
      <c r="L27" s="68">
        <v>485</v>
      </c>
      <c r="M27" s="8">
        <f t="shared" si="1"/>
        <v>4.3693693693693696</v>
      </c>
      <c r="N27" s="8">
        <v>1.8480000000000001</v>
      </c>
      <c r="O27" s="69">
        <f t="shared" si="2"/>
        <v>111</v>
      </c>
      <c r="P27" s="9">
        <f t="shared" si="3"/>
        <v>3.6783505154639173</v>
      </c>
      <c r="Q27" s="77" t="s">
        <v>716</v>
      </c>
      <c r="V27" s="80"/>
      <c r="W27" s="81"/>
      <c r="X27" s="86" t="str">
        <f t="shared" si="4"/>
        <v>No_data</v>
      </c>
    </row>
    <row r="28" spans="1:24" x14ac:dyDescent="0.3">
      <c r="A28" s="44" t="s">
        <v>2033</v>
      </c>
      <c r="B28" s="68" t="s">
        <v>1381</v>
      </c>
      <c r="C28" s="2" t="s">
        <v>1</v>
      </c>
      <c r="D28" s="2">
        <v>53</v>
      </c>
      <c r="E28" s="6">
        <v>24086</v>
      </c>
      <c r="F28" s="7">
        <v>43649.571226851855</v>
      </c>
      <c r="G28" s="69" t="s">
        <v>4</v>
      </c>
      <c r="H28">
        <v>1976</v>
      </c>
      <c r="I28" s="1">
        <f t="shared" si="0"/>
        <v>14.969696969696969</v>
      </c>
      <c r="J28" s="1">
        <v>3.8239999999999998</v>
      </c>
      <c r="K28">
        <v>132</v>
      </c>
      <c r="L28" s="68">
        <v>320</v>
      </c>
      <c r="M28" s="8">
        <f t="shared" si="1"/>
        <v>2.4242424242424243</v>
      </c>
      <c r="N28" s="8">
        <v>1.573</v>
      </c>
      <c r="O28" s="69">
        <f t="shared" si="2"/>
        <v>132</v>
      </c>
      <c r="P28" s="9">
        <f t="shared" si="3"/>
        <v>6.1749999999999998</v>
      </c>
      <c r="Q28" s="77" t="s">
        <v>716</v>
      </c>
      <c r="V28" s="80"/>
      <c r="W28" s="81"/>
      <c r="X28" s="86" t="str">
        <f t="shared" si="4"/>
        <v>No_data</v>
      </c>
    </row>
    <row r="29" spans="1:24" x14ac:dyDescent="0.3">
      <c r="A29" s="44" t="s">
        <v>2034</v>
      </c>
      <c r="B29" s="68" t="s">
        <v>1382</v>
      </c>
      <c r="C29" s="2" t="s">
        <v>1</v>
      </c>
      <c r="D29" s="2">
        <v>39</v>
      </c>
      <c r="E29" s="6">
        <v>29401</v>
      </c>
      <c r="F29" s="7">
        <v>43649.584398148145</v>
      </c>
      <c r="G29" s="69" t="s">
        <v>4</v>
      </c>
      <c r="H29">
        <v>1328</v>
      </c>
      <c r="I29" s="1">
        <f t="shared" si="0"/>
        <v>9.837037037037037</v>
      </c>
      <c r="J29" s="1">
        <v>3.0550000000000002</v>
      </c>
      <c r="K29">
        <v>135</v>
      </c>
      <c r="L29" s="68">
        <v>215</v>
      </c>
      <c r="M29" s="8">
        <f t="shared" si="1"/>
        <v>1.5925925925925926</v>
      </c>
      <c r="N29" s="8">
        <v>1.236</v>
      </c>
      <c r="O29" s="69">
        <f t="shared" si="2"/>
        <v>135</v>
      </c>
      <c r="P29" s="9">
        <f t="shared" si="3"/>
        <v>6.1767441860465118</v>
      </c>
      <c r="Q29" s="77" t="s">
        <v>716</v>
      </c>
      <c r="V29" s="80"/>
      <c r="W29" s="81"/>
      <c r="X29" s="86" t="str">
        <f t="shared" si="4"/>
        <v>No_data</v>
      </c>
    </row>
    <row r="30" spans="1:24" x14ac:dyDescent="0.3">
      <c r="A30" s="44" t="s">
        <v>2035</v>
      </c>
      <c r="B30" s="68" t="s">
        <v>1383</v>
      </c>
      <c r="C30" s="2" t="s">
        <v>1</v>
      </c>
      <c r="D30" s="2">
        <v>37</v>
      </c>
      <c r="E30" s="6">
        <v>29897</v>
      </c>
      <c r="F30" s="7">
        <v>43649.598773148151</v>
      </c>
      <c r="G30" s="69" t="s">
        <v>4</v>
      </c>
      <c r="H30">
        <v>1383</v>
      </c>
      <c r="I30" s="1">
        <f t="shared" si="0"/>
        <v>9.5379310344827584</v>
      </c>
      <c r="J30" s="1">
        <v>3.47</v>
      </c>
      <c r="K30">
        <v>145</v>
      </c>
      <c r="L30" s="68">
        <v>297</v>
      </c>
      <c r="M30" s="8">
        <f t="shared" si="1"/>
        <v>2.0482758620689654</v>
      </c>
      <c r="N30" s="8">
        <v>1.464</v>
      </c>
      <c r="O30" s="69">
        <f t="shared" si="2"/>
        <v>145</v>
      </c>
      <c r="P30" s="9">
        <f t="shared" si="3"/>
        <v>4.6565656565656566</v>
      </c>
      <c r="Q30" s="77" t="s">
        <v>716</v>
      </c>
      <c r="V30" s="80"/>
      <c r="W30" s="81"/>
      <c r="X30" s="86" t="str">
        <f t="shared" si="4"/>
        <v>No_data</v>
      </c>
    </row>
    <row r="31" spans="1:24" x14ac:dyDescent="0.3">
      <c r="A31" s="44" t="s">
        <v>2036</v>
      </c>
      <c r="B31" s="68" t="s">
        <v>1384</v>
      </c>
      <c r="C31" s="2" t="s">
        <v>6</v>
      </c>
      <c r="D31" s="2">
        <v>70</v>
      </c>
      <c r="E31" s="6">
        <v>17964</v>
      </c>
      <c r="F31" s="7">
        <v>43649.61278935185</v>
      </c>
      <c r="G31" s="69" t="s">
        <v>4</v>
      </c>
      <c r="H31">
        <v>3830</v>
      </c>
      <c r="I31" s="1">
        <f t="shared" si="0"/>
        <v>21.277777777777779</v>
      </c>
      <c r="J31" s="1">
        <v>4.8410000000000002</v>
      </c>
      <c r="K31">
        <v>180</v>
      </c>
      <c r="L31" s="68">
        <v>800</v>
      </c>
      <c r="M31" s="8">
        <f t="shared" si="1"/>
        <v>4.4444444444444446</v>
      </c>
      <c r="N31" s="8">
        <v>2.3279999999999998</v>
      </c>
      <c r="O31" s="69">
        <f t="shared" si="2"/>
        <v>180</v>
      </c>
      <c r="P31" s="9">
        <f t="shared" si="3"/>
        <v>4.7874999999999996</v>
      </c>
      <c r="Q31" s="77" t="s">
        <v>716</v>
      </c>
      <c r="V31" s="80"/>
      <c r="W31" s="81"/>
      <c r="X31" s="86" t="str">
        <f t="shared" si="4"/>
        <v>No_data</v>
      </c>
    </row>
    <row r="32" spans="1:24" x14ac:dyDescent="0.3">
      <c r="A32" s="44" t="s">
        <v>2037</v>
      </c>
      <c r="B32" s="68" t="s">
        <v>1385</v>
      </c>
      <c r="C32" s="2" t="s">
        <v>1</v>
      </c>
      <c r="D32" s="2">
        <v>49</v>
      </c>
      <c r="E32" s="6">
        <v>25546</v>
      </c>
      <c r="F32" s="7">
        <v>43649.632094907407</v>
      </c>
      <c r="G32" s="69" t="s">
        <v>4</v>
      </c>
      <c r="H32">
        <v>1578</v>
      </c>
      <c r="I32" s="1">
        <f t="shared" si="0"/>
        <v>10.882758620689655</v>
      </c>
      <c r="J32" s="1">
        <v>3.72</v>
      </c>
      <c r="K32">
        <v>145</v>
      </c>
      <c r="L32" s="68">
        <v>322</v>
      </c>
      <c r="M32" s="8">
        <f t="shared" si="1"/>
        <v>2.2206896551724138</v>
      </c>
      <c r="N32" s="8">
        <v>1.484</v>
      </c>
      <c r="O32" s="69">
        <f t="shared" si="2"/>
        <v>145</v>
      </c>
      <c r="P32" s="9">
        <f t="shared" si="3"/>
        <v>4.9006211180124222</v>
      </c>
      <c r="Q32" s="77" t="s">
        <v>716</v>
      </c>
      <c r="V32" s="80"/>
      <c r="W32" s="81"/>
      <c r="X32" s="86" t="str">
        <f t="shared" si="4"/>
        <v>No_data</v>
      </c>
    </row>
    <row r="33" spans="1:24" x14ac:dyDescent="0.3">
      <c r="A33" s="44" t="s">
        <v>2038</v>
      </c>
      <c r="B33" s="68" t="s">
        <v>1386</v>
      </c>
      <c r="C33" s="2" t="s">
        <v>1</v>
      </c>
      <c r="D33" s="2">
        <v>77</v>
      </c>
      <c r="E33" s="6">
        <v>15162</v>
      </c>
      <c r="F33" s="7">
        <v>43649.645856481482</v>
      </c>
      <c r="G33" s="69" t="s">
        <v>4</v>
      </c>
      <c r="H33">
        <v>1298</v>
      </c>
      <c r="I33" s="1">
        <f t="shared" si="0"/>
        <v>9.5441176470588243</v>
      </c>
      <c r="J33" s="1">
        <v>3.306</v>
      </c>
      <c r="K33">
        <v>136</v>
      </c>
      <c r="L33" s="68">
        <v>384</v>
      </c>
      <c r="M33" s="8">
        <f t="shared" si="1"/>
        <v>2.8235294117647061</v>
      </c>
      <c r="N33" s="8">
        <v>1.48</v>
      </c>
      <c r="O33" s="69">
        <f t="shared" si="2"/>
        <v>136</v>
      </c>
      <c r="P33" s="9">
        <f t="shared" si="3"/>
        <v>3.3802083333333335</v>
      </c>
      <c r="Q33" s="77" t="s">
        <v>716</v>
      </c>
      <c r="V33" s="80"/>
      <c r="W33" s="81"/>
      <c r="X33" s="86" t="str">
        <f t="shared" si="4"/>
        <v>No_data</v>
      </c>
    </row>
    <row r="34" spans="1:24" x14ac:dyDescent="0.3">
      <c r="A34" s="44" t="s">
        <v>2039</v>
      </c>
      <c r="B34" s="68" t="s">
        <v>1387</v>
      </c>
      <c r="C34" s="2" t="s">
        <v>1</v>
      </c>
      <c r="D34" s="2">
        <v>54</v>
      </c>
      <c r="E34" s="6">
        <v>23816</v>
      </c>
      <c r="F34" s="7">
        <v>43649.667928240742</v>
      </c>
      <c r="G34" s="69" t="s">
        <v>4</v>
      </c>
      <c r="H34">
        <v>3277</v>
      </c>
      <c r="I34" s="1">
        <f t="shared" si="0"/>
        <v>17.067708333333332</v>
      </c>
      <c r="J34" s="1">
        <v>4.5960000000000001</v>
      </c>
      <c r="K34">
        <v>192</v>
      </c>
      <c r="L34" s="68">
        <v>595</v>
      </c>
      <c r="M34" s="8">
        <f t="shared" si="1"/>
        <v>3.0989583333333335</v>
      </c>
      <c r="N34" s="8">
        <v>1.6519999999999999</v>
      </c>
      <c r="O34" s="69">
        <f t="shared" si="2"/>
        <v>192</v>
      </c>
      <c r="P34" s="9">
        <f t="shared" si="3"/>
        <v>5.5075630252100831</v>
      </c>
      <c r="Q34" s="77" t="s">
        <v>716</v>
      </c>
      <c r="V34" s="80"/>
      <c r="W34" s="81"/>
      <c r="X34" s="86" t="str">
        <f t="shared" si="4"/>
        <v>No_data</v>
      </c>
    </row>
    <row r="35" spans="1:24" x14ac:dyDescent="0.3">
      <c r="A35" s="44" t="s">
        <v>2040</v>
      </c>
      <c r="B35" s="68" t="s">
        <v>549</v>
      </c>
      <c r="C35" s="2" t="s">
        <v>1</v>
      </c>
      <c r="D35" s="2">
        <v>75</v>
      </c>
      <c r="E35" s="6">
        <v>15956</v>
      </c>
      <c r="F35" s="7">
        <v>43649.681805555556</v>
      </c>
      <c r="G35" s="69" t="s">
        <v>4</v>
      </c>
      <c r="H35">
        <v>1200</v>
      </c>
      <c r="I35" s="1">
        <f t="shared" si="0"/>
        <v>10.084033613445378</v>
      </c>
      <c r="J35" s="1">
        <v>3.5430000000000001</v>
      </c>
      <c r="K35">
        <v>119</v>
      </c>
      <c r="L35" s="68">
        <v>299</v>
      </c>
      <c r="M35" s="8">
        <f t="shared" si="1"/>
        <v>2.5126050420168067</v>
      </c>
      <c r="N35" s="8">
        <v>1.5880000000000001</v>
      </c>
      <c r="O35" s="69">
        <f t="shared" si="2"/>
        <v>119</v>
      </c>
      <c r="P35" s="9">
        <f t="shared" si="3"/>
        <v>4.0133779264214047</v>
      </c>
      <c r="Q35" s="77" t="s">
        <v>716</v>
      </c>
      <c r="R35" t="s">
        <v>94</v>
      </c>
      <c r="V35" s="80"/>
      <c r="W35" s="81"/>
      <c r="X35" s="86" t="str">
        <f t="shared" si="4"/>
        <v>No_data</v>
      </c>
    </row>
    <row r="36" spans="1:24" x14ac:dyDescent="0.3">
      <c r="A36" s="44" t="s">
        <v>2041</v>
      </c>
      <c r="B36" s="68" t="s">
        <v>942</v>
      </c>
      <c r="C36" s="2" t="s">
        <v>1</v>
      </c>
      <c r="D36" s="2">
        <v>54</v>
      </c>
      <c r="E36" s="6">
        <v>23826</v>
      </c>
      <c r="F36" s="7">
        <v>43649.704085648147</v>
      </c>
      <c r="G36" s="69" t="s">
        <v>4</v>
      </c>
      <c r="H36">
        <v>2698</v>
      </c>
      <c r="I36" s="1">
        <f t="shared" si="0"/>
        <v>24.089285714285715</v>
      </c>
      <c r="J36" s="1">
        <v>4.72</v>
      </c>
      <c r="K36">
        <v>112</v>
      </c>
      <c r="L36" s="68">
        <v>357</v>
      </c>
      <c r="M36" s="8">
        <f t="shared" si="1"/>
        <v>3.1875</v>
      </c>
      <c r="N36" s="8">
        <v>1.6579999999999999</v>
      </c>
      <c r="O36" s="69">
        <f t="shared" si="2"/>
        <v>112</v>
      </c>
      <c r="P36" s="9">
        <f t="shared" si="3"/>
        <v>7.5574229691876758</v>
      </c>
      <c r="Q36" s="77" t="s">
        <v>716</v>
      </c>
      <c r="V36" s="80"/>
      <c r="W36" s="81"/>
      <c r="X36" s="86" t="str">
        <f t="shared" si="4"/>
        <v>No_data</v>
      </c>
    </row>
    <row r="37" spans="1:24" x14ac:dyDescent="0.3">
      <c r="A37" s="44" t="s">
        <v>2042</v>
      </c>
      <c r="B37" s="68" t="s">
        <v>595</v>
      </c>
      <c r="C37" s="2" t="s">
        <v>1</v>
      </c>
      <c r="D37" s="2">
        <v>45</v>
      </c>
      <c r="E37" s="6">
        <v>26916</v>
      </c>
      <c r="F37" s="7">
        <v>43649.715138888889</v>
      </c>
      <c r="G37" s="69" t="s">
        <v>4</v>
      </c>
      <c r="H37">
        <v>2067</v>
      </c>
      <c r="I37" s="1">
        <f t="shared" si="0"/>
        <v>15.778625954198473</v>
      </c>
      <c r="J37" s="1">
        <v>3.919</v>
      </c>
      <c r="K37">
        <v>131</v>
      </c>
      <c r="L37" s="68">
        <v>341</v>
      </c>
      <c r="M37" s="8">
        <f t="shared" si="1"/>
        <v>2.6030534351145036</v>
      </c>
      <c r="N37" s="8">
        <v>1.6859999999999999</v>
      </c>
      <c r="O37" s="69">
        <f t="shared" si="2"/>
        <v>131</v>
      </c>
      <c r="P37" s="9">
        <f t="shared" si="3"/>
        <v>6.0615835777126108</v>
      </c>
      <c r="Q37" s="77" t="s">
        <v>716</v>
      </c>
      <c r="V37" s="80"/>
      <c r="W37" s="81"/>
      <c r="X37" s="86" t="str">
        <f t="shared" si="4"/>
        <v>No_data</v>
      </c>
    </row>
    <row r="38" spans="1:24" x14ac:dyDescent="0.3">
      <c r="A38" s="44" t="s">
        <v>2043</v>
      </c>
      <c r="B38" s="68" t="s">
        <v>1388</v>
      </c>
      <c r="C38" s="2" t="s">
        <v>6</v>
      </c>
      <c r="D38" s="2">
        <v>75</v>
      </c>
      <c r="E38" s="6">
        <v>16029</v>
      </c>
      <c r="F38" s="7">
        <v>43650.519745370373</v>
      </c>
      <c r="G38" s="69" t="s">
        <v>4</v>
      </c>
      <c r="H38">
        <v>2197</v>
      </c>
      <c r="I38" s="1">
        <f t="shared" si="0"/>
        <v>16.899999999999999</v>
      </c>
      <c r="J38" s="1">
        <v>4.0339999999999998</v>
      </c>
      <c r="K38">
        <v>130</v>
      </c>
      <c r="L38" s="68">
        <v>895</v>
      </c>
      <c r="M38" s="8">
        <f t="shared" si="1"/>
        <v>6.884615384615385</v>
      </c>
      <c r="N38" s="8">
        <v>2.766</v>
      </c>
      <c r="O38" s="69">
        <f t="shared" si="2"/>
        <v>130</v>
      </c>
      <c r="P38" s="9">
        <f t="shared" si="3"/>
        <v>2.454748603351955</v>
      </c>
      <c r="Q38" s="77" t="s">
        <v>716</v>
      </c>
      <c r="V38" s="80"/>
      <c r="W38" s="81"/>
      <c r="X38" s="86" t="str">
        <f t="shared" si="4"/>
        <v>No_data</v>
      </c>
    </row>
    <row r="39" spans="1:24" x14ac:dyDescent="0.3">
      <c r="A39" s="44" t="s">
        <v>2044</v>
      </c>
      <c r="B39" s="68" t="s">
        <v>1389</v>
      </c>
      <c r="C39" s="2" t="s">
        <v>1</v>
      </c>
      <c r="D39" s="2">
        <v>44</v>
      </c>
      <c r="E39" s="6">
        <v>27442</v>
      </c>
      <c r="F39" s="7">
        <v>43650.532870370371</v>
      </c>
      <c r="G39" s="69" t="s">
        <v>4</v>
      </c>
      <c r="H39">
        <v>1974</v>
      </c>
      <c r="I39" s="1">
        <f t="shared" si="0"/>
        <v>12.818181818181818</v>
      </c>
      <c r="J39" s="1">
        <v>4.5140000000000002</v>
      </c>
      <c r="K39">
        <v>154</v>
      </c>
      <c r="L39" s="68">
        <v>558</v>
      </c>
      <c r="M39" s="8">
        <f t="shared" si="1"/>
        <v>3.6233766233766236</v>
      </c>
      <c r="N39" s="8">
        <v>1.907</v>
      </c>
      <c r="O39" s="69">
        <f t="shared" si="2"/>
        <v>154</v>
      </c>
      <c r="P39" s="9">
        <f t="shared" si="3"/>
        <v>3.5376344086021505</v>
      </c>
      <c r="Q39" s="77" t="s">
        <v>716</v>
      </c>
      <c r="V39" s="80"/>
      <c r="W39" s="81"/>
      <c r="X39" s="86" t="str">
        <f t="shared" si="4"/>
        <v>No_data</v>
      </c>
    </row>
    <row r="40" spans="1:24" x14ac:dyDescent="0.3">
      <c r="A40" s="44" t="s">
        <v>2045</v>
      </c>
      <c r="B40" s="68" t="s">
        <v>1390</v>
      </c>
      <c r="C40" s="2" t="s">
        <v>1</v>
      </c>
      <c r="D40" s="2">
        <v>58</v>
      </c>
      <c r="E40" s="6">
        <v>22355</v>
      </c>
      <c r="F40" s="7">
        <v>43650.553078703706</v>
      </c>
      <c r="G40" s="69" t="s">
        <v>4</v>
      </c>
      <c r="H40">
        <v>1965</v>
      </c>
      <c r="I40" s="1">
        <f t="shared" si="0"/>
        <v>13.551724137931034</v>
      </c>
      <c r="J40" s="1">
        <v>4.0309999999999997</v>
      </c>
      <c r="K40">
        <v>145</v>
      </c>
      <c r="L40" s="68">
        <v>462</v>
      </c>
      <c r="M40" s="8">
        <f t="shared" si="1"/>
        <v>3.1862068965517243</v>
      </c>
      <c r="N40" s="8">
        <v>1.889</v>
      </c>
      <c r="O40" s="69">
        <f t="shared" si="2"/>
        <v>145</v>
      </c>
      <c r="P40" s="9">
        <f t="shared" si="3"/>
        <v>4.2532467532467528</v>
      </c>
      <c r="Q40" s="77" t="s">
        <v>716</v>
      </c>
      <c r="V40" s="80"/>
      <c r="W40" s="81"/>
      <c r="X40" s="86" t="str">
        <f t="shared" si="4"/>
        <v>No_data</v>
      </c>
    </row>
    <row r="41" spans="1:24" x14ac:dyDescent="0.3">
      <c r="A41" s="44" t="s">
        <v>2046</v>
      </c>
      <c r="B41" s="68" t="s">
        <v>1391</v>
      </c>
      <c r="C41" s="2" t="s">
        <v>1</v>
      </c>
      <c r="D41" s="2">
        <v>58</v>
      </c>
      <c r="E41" s="6">
        <v>22388</v>
      </c>
      <c r="F41" s="7">
        <v>43650.563634259262</v>
      </c>
      <c r="G41" s="69" t="s">
        <v>4</v>
      </c>
      <c r="H41">
        <v>1754</v>
      </c>
      <c r="I41" s="1">
        <f t="shared" si="0"/>
        <v>15.660714285714286</v>
      </c>
      <c r="J41" s="1">
        <v>3.9670000000000001</v>
      </c>
      <c r="K41">
        <v>112</v>
      </c>
      <c r="L41" s="68">
        <v>353</v>
      </c>
      <c r="M41" s="8">
        <f t="shared" si="1"/>
        <v>3.1517857142857144</v>
      </c>
      <c r="N41" s="8">
        <v>1.8220000000000001</v>
      </c>
      <c r="O41" s="69">
        <f t="shared" si="2"/>
        <v>112</v>
      </c>
      <c r="P41" s="9">
        <f t="shared" si="3"/>
        <v>4.9688385269121813</v>
      </c>
      <c r="Q41" s="77" t="s">
        <v>716</v>
      </c>
      <c r="V41" s="80"/>
      <c r="W41" s="81"/>
      <c r="X41" s="86" t="str">
        <f t="shared" si="4"/>
        <v>No_data</v>
      </c>
    </row>
    <row r="42" spans="1:24" x14ac:dyDescent="0.3">
      <c r="A42" s="44" t="s">
        <v>2047</v>
      </c>
      <c r="B42" s="68" t="s">
        <v>1392</v>
      </c>
      <c r="C42" s="2" t="s">
        <v>1</v>
      </c>
      <c r="D42" s="2">
        <v>46</v>
      </c>
      <c r="E42" s="6">
        <v>26769</v>
      </c>
      <c r="F42" s="7">
        <v>43650.577418981484</v>
      </c>
      <c r="G42" s="69" t="s">
        <v>4</v>
      </c>
      <c r="H42">
        <v>1777</v>
      </c>
      <c r="I42" s="1">
        <f t="shared" si="0"/>
        <v>12.692857142857143</v>
      </c>
      <c r="J42" s="1">
        <v>3.7069999999999999</v>
      </c>
      <c r="K42">
        <v>140</v>
      </c>
      <c r="L42" s="68">
        <v>378</v>
      </c>
      <c r="M42" s="8">
        <f t="shared" si="1"/>
        <v>2.7</v>
      </c>
      <c r="N42" s="8">
        <v>1.63</v>
      </c>
      <c r="O42" s="69">
        <f t="shared" si="2"/>
        <v>140</v>
      </c>
      <c r="P42" s="9">
        <f t="shared" si="3"/>
        <v>4.7010582010582009</v>
      </c>
      <c r="Q42" s="77" t="s">
        <v>716</v>
      </c>
      <c r="V42" s="80"/>
      <c r="W42" s="81"/>
      <c r="X42" s="86" t="str">
        <f t="shared" si="4"/>
        <v>No_data</v>
      </c>
    </row>
    <row r="43" spans="1:24" x14ac:dyDescent="0.3">
      <c r="A43" s="44" t="s">
        <v>2048</v>
      </c>
      <c r="B43" s="68" t="s">
        <v>1393</v>
      </c>
      <c r="C43" s="2" t="s">
        <v>1</v>
      </c>
      <c r="D43" s="2">
        <v>58</v>
      </c>
      <c r="E43" s="6">
        <v>22111</v>
      </c>
      <c r="F43" s="7">
        <v>43650.601458333331</v>
      </c>
      <c r="G43" s="69" t="s">
        <v>4</v>
      </c>
      <c r="H43">
        <v>2167</v>
      </c>
      <c r="I43" s="1">
        <f t="shared" si="0"/>
        <v>18.681034482758619</v>
      </c>
      <c r="J43" s="1">
        <v>4.3170000000000002</v>
      </c>
      <c r="K43">
        <v>116</v>
      </c>
      <c r="L43" s="68">
        <v>467</v>
      </c>
      <c r="M43" s="8">
        <f t="shared" si="1"/>
        <v>4.0258620689655169</v>
      </c>
      <c r="N43" s="8">
        <v>2.2589999999999999</v>
      </c>
      <c r="O43" s="69">
        <f t="shared" si="2"/>
        <v>116</v>
      </c>
      <c r="P43" s="9">
        <f t="shared" si="3"/>
        <v>4.6402569593147751</v>
      </c>
      <c r="Q43" s="77" t="s">
        <v>716</v>
      </c>
      <c r="V43" s="80"/>
      <c r="W43" s="81"/>
      <c r="X43" s="86" t="str">
        <f t="shared" si="4"/>
        <v>No_data</v>
      </c>
    </row>
    <row r="44" spans="1:24" x14ac:dyDescent="0.3">
      <c r="A44" s="44" t="s">
        <v>2049</v>
      </c>
      <c r="B44" s="68" t="s">
        <v>1394</v>
      </c>
      <c r="C44" s="2" t="s">
        <v>1</v>
      </c>
      <c r="D44" s="2">
        <v>82</v>
      </c>
      <c r="E44" s="6">
        <v>13420</v>
      </c>
      <c r="F44" s="7">
        <v>43650.613703703704</v>
      </c>
      <c r="G44" s="69" t="s">
        <v>4</v>
      </c>
      <c r="H44">
        <v>2266</v>
      </c>
      <c r="I44" s="1">
        <f t="shared" si="0"/>
        <v>13.022988505747126</v>
      </c>
      <c r="J44" s="1">
        <v>4.2140000000000004</v>
      </c>
      <c r="K44">
        <v>174</v>
      </c>
      <c r="L44" s="68">
        <v>476</v>
      </c>
      <c r="M44" s="8">
        <f t="shared" si="1"/>
        <v>2.735632183908046</v>
      </c>
      <c r="N44" s="8">
        <v>1.5840000000000001</v>
      </c>
      <c r="O44" s="69">
        <f t="shared" si="2"/>
        <v>174</v>
      </c>
      <c r="P44" s="9">
        <f t="shared" si="3"/>
        <v>4.7605042016806722</v>
      </c>
      <c r="Q44" s="77" t="s">
        <v>716</v>
      </c>
      <c r="V44" s="80"/>
      <c r="W44" s="81"/>
      <c r="X44" s="86" t="str">
        <f t="shared" si="4"/>
        <v>No_data</v>
      </c>
    </row>
    <row r="45" spans="1:24" x14ac:dyDescent="0.3">
      <c r="A45" s="44" t="s">
        <v>2050</v>
      </c>
      <c r="B45" s="68" t="s">
        <v>875</v>
      </c>
      <c r="C45" s="2" t="s">
        <v>1</v>
      </c>
      <c r="D45" s="2">
        <v>51</v>
      </c>
      <c r="E45" s="6">
        <v>24761</v>
      </c>
      <c r="F45" s="7">
        <v>43650.629143518519</v>
      </c>
      <c r="G45" s="69" t="s">
        <v>4</v>
      </c>
      <c r="H45">
        <v>1930</v>
      </c>
      <c r="I45" s="1">
        <f t="shared" si="0"/>
        <v>16.637931034482758</v>
      </c>
      <c r="J45" s="1">
        <v>4.1059999999999999</v>
      </c>
      <c r="K45">
        <v>116</v>
      </c>
      <c r="L45" s="68">
        <v>237</v>
      </c>
      <c r="M45" s="8">
        <f t="shared" si="1"/>
        <v>2.0431034482758621</v>
      </c>
      <c r="N45" s="8">
        <v>1.367</v>
      </c>
      <c r="O45" s="69">
        <f t="shared" si="2"/>
        <v>116</v>
      </c>
      <c r="P45" s="9">
        <f t="shared" si="3"/>
        <v>8.1434599156118139</v>
      </c>
      <c r="Q45" s="77" t="s">
        <v>716</v>
      </c>
      <c r="V45" s="80"/>
      <c r="W45" s="81"/>
      <c r="X45" s="86" t="str">
        <f t="shared" si="4"/>
        <v>No_data</v>
      </c>
    </row>
    <row r="46" spans="1:24" x14ac:dyDescent="0.3">
      <c r="A46" s="44" t="s">
        <v>2051</v>
      </c>
      <c r="B46" s="68" t="s">
        <v>1395</v>
      </c>
      <c r="C46" s="2" t="s">
        <v>1</v>
      </c>
      <c r="D46" s="2">
        <v>50</v>
      </c>
      <c r="E46" s="6">
        <v>25258</v>
      </c>
      <c r="F46" s="7">
        <v>43650.643148148149</v>
      </c>
      <c r="G46" s="69" t="s">
        <v>4</v>
      </c>
      <c r="H46">
        <v>1477</v>
      </c>
      <c r="I46" s="1">
        <f t="shared" si="0"/>
        <v>11.816000000000001</v>
      </c>
      <c r="J46" s="1">
        <v>4.1340000000000003</v>
      </c>
      <c r="K46">
        <v>125</v>
      </c>
      <c r="L46" s="68">
        <v>441</v>
      </c>
      <c r="M46" s="8">
        <f t="shared" si="1"/>
        <v>3.528</v>
      </c>
      <c r="N46" s="8">
        <v>1.8120000000000001</v>
      </c>
      <c r="O46" s="69">
        <f t="shared" si="2"/>
        <v>125</v>
      </c>
      <c r="P46" s="9">
        <f t="shared" si="3"/>
        <v>3.3492063492063493</v>
      </c>
      <c r="Q46" s="77" t="s">
        <v>716</v>
      </c>
      <c r="V46" s="80"/>
      <c r="W46" s="81"/>
      <c r="X46" s="86" t="str">
        <f t="shared" si="4"/>
        <v>No_data</v>
      </c>
    </row>
    <row r="47" spans="1:24" x14ac:dyDescent="0.3">
      <c r="A47" s="44" t="s">
        <v>2052</v>
      </c>
      <c r="B47" s="68" t="s">
        <v>1396</v>
      </c>
      <c r="C47" s="2" t="s">
        <v>1</v>
      </c>
      <c r="D47" s="2">
        <v>49</v>
      </c>
      <c r="E47" s="6">
        <v>25672</v>
      </c>
      <c r="F47" s="7">
        <v>43650.655104166668</v>
      </c>
      <c r="G47" s="69" t="s">
        <v>4</v>
      </c>
      <c r="H47">
        <v>1854</v>
      </c>
      <c r="I47" s="1">
        <f t="shared" si="0"/>
        <v>12.36</v>
      </c>
      <c r="J47" s="1">
        <v>3.9</v>
      </c>
      <c r="K47">
        <v>150</v>
      </c>
      <c r="L47" s="68">
        <v>455</v>
      </c>
      <c r="M47" s="8">
        <f t="shared" si="1"/>
        <v>3.0333333333333332</v>
      </c>
      <c r="N47" s="8">
        <v>1.6279999999999999</v>
      </c>
      <c r="O47" s="69">
        <f t="shared" si="2"/>
        <v>150</v>
      </c>
      <c r="P47" s="9">
        <f t="shared" si="3"/>
        <v>4.0747252747252745</v>
      </c>
      <c r="Q47" s="77" t="s">
        <v>716</v>
      </c>
      <c r="V47" s="80"/>
      <c r="W47" s="81"/>
      <c r="X47" s="86" t="str">
        <f t="shared" si="4"/>
        <v>No_data</v>
      </c>
    </row>
    <row r="48" spans="1:24" x14ac:dyDescent="0.3">
      <c r="A48" s="44" t="s">
        <v>2053</v>
      </c>
      <c r="B48" s="68" t="s">
        <v>1397</v>
      </c>
      <c r="C48" s="2" t="s">
        <v>1</v>
      </c>
      <c r="D48" s="2">
        <v>57</v>
      </c>
      <c r="E48" s="6">
        <v>22795</v>
      </c>
      <c r="F48" s="7">
        <v>43650.674710648149</v>
      </c>
      <c r="G48" s="69" t="s">
        <v>4</v>
      </c>
      <c r="H48">
        <v>1975</v>
      </c>
      <c r="I48" s="1">
        <f t="shared" si="0"/>
        <v>19.75</v>
      </c>
      <c r="J48" s="1">
        <v>4.9980000000000002</v>
      </c>
      <c r="K48">
        <v>100</v>
      </c>
      <c r="L48" s="68">
        <v>272</v>
      </c>
      <c r="M48" s="8">
        <f t="shared" si="1"/>
        <v>2.72</v>
      </c>
      <c r="N48" s="8">
        <v>1.5960000000000001</v>
      </c>
      <c r="O48" s="69">
        <f t="shared" si="2"/>
        <v>100</v>
      </c>
      <c r="P48" s="9">
        <f t="shared" si="3"/>
        <v>7.2610294117647056</v>
      </c>
      <c r="Q48" s="77" t="s">
        <v>716</v>
      </c>
      <c r="V48" s="80"/>
      <c r="W48" s="81"/>
      <c r="X48" s="86" t="str">
        <f t="shared" si="4"/>
        <v>No_data</v>
      </c>
    </row>
    <row r="49" spans="1:24" x14ac:dyDescent="0.3">
      <c r="A49" s="44" t="s">
        <v>2054</v>
      </c>
      <c r="B49" s="68" t="s">
        <v>1398</v>
      </c>
      <c r="C49" s="2" t="s">
        <v>1</v>
      </c>
      <c r="D49" s="2">
        <v>48</v>
      </c>
      <c r="E49" s="6">
        <v>26002</v>
      </c>
      <c r="F49" s="7">
        <v>43650.69908564815</v>
      </c>
      <c r="G49" s="69" t="s">
        <v>4</v>
      </c>
      <c r="H49">
        <v>1140</v>
      </c>
      <c r="I49" s="1">
        <f t="shared" si="0"/>
        <v>9.9130434782608692</v>
      </c>
      <c r="J49" s="1">
        <v>3.1440000000000001</v>
      </c>
      <c r="K49">
        <v>115</v>
      </c>
      <c r="L49" s="68">
        <v>308</v>
      </c>
      <c r="M49" s="8">
        <f t="shared" si="1"/>
        <v>2.6782608695652175</v>
      </c>
      <c r="N49" s="8">
        <v>1.7749999999999999</v>
      </c>
      <c r="O49" s="69">
        <f t="shared" si="2"/>
        <v>115</v>
      </c>
      <c r="P49" s="9">
        <f t="shared" si="3"/>
        <v>3.7012987012987009</v>
      </c>
      <c r="Q49" s="77" t="s">
        <v>716</v>
      </c>
      <c r="V49" s="80"/>
      <c r="W49" s="81"/>
      <c r="X49" s="86" t="str">
        <f t="shared" si="4"/>
        <v>No_data</v>
      </c>
    </row>
    <row r="50" spans="1:24" x14ac:dyDescent="0.3">
      <c r="A50" s="44" t="s">
        <v>2055</v>
      </c>
      <c r="B50" s="68" t="s">
        <v>1399</v>
      </c>
      <c r="C50" s="2" t="s">
        <v>1</v>
      </c>
      <c r="D50" s="2">
        <v>34</v>
      </c>
      <c r="E50" s="6">
        <v>30930</v>
      </c>
      <c r="F50" s="7">
        <v>43650.711539351854</v>
      </c>
      <c r="G50" s="69" t="s">
        <v>4</v>
      </c>
      <c r="H50">
        <v>989</v>
      </c>
      <c r="I50" s="1">
        <f t="shared" si="0"/>
        <v>8.8303571428571423</v>
      </c>
      <c r="J50" s="1">
        <v>3.0550000000000002</v>
      </c>
      <c r="K50">
        <v>112</v>
      </c>
      <c r="L50" s="68">
        <v>234</v>
      </c>
      <c r="M50" s="8">
        <f t="shared" si="1"/>
        <v>2.0892857142857144</v>
      </c>
      <c r="N50" s="8">
        <v>1.5740000000000001</v>
      </c>
      <c r="O50" s="69">
        <f t="shared" si="2"/>
        <v>112</v>
      </c>
      <c r="P50" s="9">
        <f t="shared" si="3"/>
        <v>4.2264957264957257</v>
      </c>
      <c r="Q50" s="77" t="s">
        <v>716</v>
      </c>
      <c r="V50" s="80"/>
      <c r="W50" s="81"/>
      <c r="X50" s="86" t="str">
        <f t="shared" si="4"/>
        <v>No_data</v>
      </c>
    </row>
    <row r="51" spans="1:24" x14ac:dyDescent="0.3">
      <c r="A51" s="44" t="s">
        <v>2056</v>
      </c>
      <c r="B51" s="68" t="s">
        <v>1400</v>
      </c>
      <c r="C51" s="2" t="s">
        <v>1</v>
      </c>
      <c r="D51" s="2">
        <v>55</v>
      </c>
      <c r="E51" s="6">
        <v>23487</v>
      </c>
      <c r="F51" s="7">
        <v>43651.394884259258</v>
      </c>
      <c r="G51" s="69" t="s">
        <v>71</v>
      </c>
      <c r="H51">
        <v>2191</v>
      </c>
      <c r="I51" s="1">
        <f t="shared" si="0"/>
        <v>20.866666666666667</v>
      </c>
      <c r="J51" s="1">
        <v>4.0999999999999996</v>
      </c>
      <c r="K51">
        <v>105</v>
      </c>
      <c r="L51" s="68">
        <v>418</v>
      </c>
      <c r="M51" s="8">
        <f t="shared" si="1"/>
        <v>3.980952380952381</v>
      </c>
      <c r="N51" s="8">
        <v>1.891</v>
      </c>
      <c r="O51" s="69">
        <f t="shared" si="2"/>
        <v>105</v>
      </c>
      <c r="P51" s="9">
        <f t="shared" si="3"/>
        <v>5.241626794258373</v>
      </c>
      <c r="Q51" s="77" t="s">
        <v>716</v>
      </c>
      <c r="V51" s="80"/>
      <c r="W51" s="81"/>
      <c r="X51" s="86" t="str">
        <f t="shared" si="4"/>
        <v>No_data</v>
      </c>
    </row>
    <row r="52" spans="1:24" x14ac:dyDescent="0.3">
      <c r="A52" s="44" t="s">
        <v>2057</v>
      </c>
      <c r="B52" s="68" t="s">
        <v>1401</v>
      </c>
      <c r="C52" s="2" t="s">
        <v>6</v>
      </c>
      <c r="D52" s="2">
        <v>62</v>
      </c>
      <c r="E52" s="6">
        <v>20899</v>
      </c>
      <c r="F52" s="7">
        <v>43651.40384259259</v>
      </c>
      <c r="G52" s="69" t="s">
        <v>71</v>
      </c>
      <c r="H52">
        <v>1286</v>
      </c>
      <c r="I52" s="1">
        <f t="shared" si="0"/>
        <v>8.8689655172413797</v>
      </c>
      <c r="J52" s="1">
        <v>3.0960000000000001</v>
      </c>
      <c r="K52">
        <v>145</v>
      </c>
      <c r="L52" s="68">
        <v>473</v>
      </c>
      <c r="M52" s="8">
        <f t="shared" si="1"/>
        <v>3.2620689655172415</v>
      </c>
      <c r="N52" s="8">
        <v>1.7989999999999999</v>
      </c>
      <c r="O52" s="69">
        <f t="shared" si="2"/>
        <v>145</v>
      </c>
      <c r="P52" s="9">
        <f t="shared" si="3"/>
        <v>2.7188160676532771</v>
      </c>
      <c r="Q52" s="77" t="s">
        <v>716</v>
      </c>
      <c r="V52" s="80"/>
      <c r="W52" s="81"/>
      <c r="X52" s="86" t="str">
        <f t="shared" si="4"/>
        <v>No_data</v>
      </c>
    </row>
    <row r="53" spans="1:24" x14ac:dyDescent="0.3">
      <c r="A53" s="44" t="s">
        <v>2058</v>
      </c>
      <c r="B53" s="68" t="s">
        <v>1402</v>
      </c>
      <c r="C53" s="2" t="s">
        <v>1</v>
      </c>
      <c r="D53" s="2">
        <v>34</v>
      </c>
      <c r="E53" s="6">
        <v>31208</v>
      </c>
      <c r="F53" s="7">
        <v>43651.523032407407</v>
      </c>
      <c r="G53" s="69" t="s">
        <v>4</v>
      </c>
      <c r="H53">
        <v>1570</v>
      </c>
      <c r="I53" s="1">
        <f t="shared" si="0"/>
        <v>10.902777777777779</v>
      </c>
      <c r="J53" s="1">
        <v>3.8650000000000002</v>
      </c>
      <c r="K53">
        <v>144</v>
      </c>
      <c r="L53" s="68">
        <v>502</v>
      </c>
      <c r="M53" s="8">
        <f t="shared" si="1"/>
        <v>3.4861111111111112</v>
      </c>
      <c r="N53" s="8">
        <v>1.9139999999999999</v>
      </c>
      <c r="O53" s="69">
        <f t="shared" si="2"/>
        <v>144</v>
      </c>
      <c r="P53" s="9">
        <f t="shared" si="3"/>
        <v>3.1274900398406378</v>
      </c>
      <c r="Q53" s="77" t="s">
        <v>716</v>
      </c>
      <c r="V53" s="80"/>
      <c r="W53" s="81"/>
      <c r="X53" s="86" t="str">
        <f t="shared" si="4"/>
        <v>No_data</v>
      </c>
    </row>
    <row r="54" spans="1:24" x14ac:dyDescent="0.3">
      <c r="A54" s="44" t="s">
        <v>2059</v>
      </c>
      <c r="B54" s="68" t="s">
        <v>1403</v>
      </c>
      <c r="C54" s="2" t="s">
        <v>6</v>
      </c>
      <c r="D54" s="2">
        <v>50</v>
      </c>
      <c r="E54" s="6">
        <v>25025</v>
      </c>
      <c r="F54" s="7">
        <v>43651.532812500001</v>
      </c>
      <c r="G54" s="69" t="s">
        <v>4</v>
      </c>
      <c r="H54">
        <v>2532</v>
      </c>
      <c r="I54" s="1">
        <f t="shared" si="0"/>
        <v>16.335483870967742</v>
      </c>
      <c r="J54" s="1">
        <v>4.3099999999999996</v>
      </c>
      <c r="K54">
        <v>155</v>
      </c>
      <c r="L54" s="68">
        <v>594</v>
      </c>
      <c r="M54" s="8">
        <f t="shared" si="1"/>
        <v>3.8322580645161288</v>
      </c>
      <c r="N54" s="8">
        <v>2.0819999999999999</v>
      </c>
      <c r="O54" s="69">
        <f t="shared" si="2"/>
        <v>155</v>
      </c>
      <c r="P54" s="9">
        <f t="shared" si="3"/>
        <v>4.262626262626263</v>
      </c>
      <c r="Q54" s="77" t="s">
        <v>716</v>
      </c>
      <c r="V54" s="80"/>
      <c r="W54" s="81"/>
      <c r="X54" s="86" t="str">
        <f t="shared" si="4"/>
        <v>No_data</v>
      </c>
    </row>
    <row r="55" spans="1:24" x14ac:dyDescent="0.3">
      <c r="A55" s="44" t="s">
        <v>2060</v>
      </c>
      <c r="B55" s="68" t="s">
        <v>1404</v>
      </c>
      <c r="C55" s="2" t="s">
        <v>1</v>
      </c>
      <c r="D55" s="2">
        <v>45</v>
      </c>
      <c r="E55" s="6">
        <v>27173</v>
      </c>
      <c r="F55" s="7">
        <v>43651.555405092593</v>
      </c>
      <c r="G55" s="69" t="s">
        <v>4</v>
      </c>
      <c r="H55">
        <v>1819</v>
      </c>
      <c r="I55" s="1">
        <f t="shared" si="0"/>
        <v>13.780303030303031</v>
      </c>
      <c r="J55" s="1">
        <v>3.74</v>
      </c>
      <c r="K55">
        <v>132</v>
      </c>
      <c r="L55" s="68">
        <v>484</v>
      </c>
      <c r="M55" s="8">
        <f t="shared" si="1"/>
        <v>3.6666666666666665</v>
      </c>
      <c r="N55" s="8">
        <v>2.0369999999999999</v>
      </c>
      <c r="O55" s="69">
        <f t="shared" si="2"/>
        <v>132</v>
      </c>
      <c r="P55" s="9">
        <f t="shared" si="3"/>
        <v>3.7582644628099175</v>
      </c>
      <c r="Q55" s="77" t="s">
        <v>716</v>
      </c>
      <c r="V55" s="80"/>
      <c r="W55" s="81"/>
      <c r="X55" s="86" t="str">
        <f t="shared" si="4"/>
        <v>No_data</v>
      </c>
    </row>
    <row r="56" spans="1:24" x14ac:dyDescent="0.3">
      <c r="A56" s="44" t="s">
        <v>2061</v>
      </c>
      <c r="B56" s="68" t="s">
        <v>1405</v>
      </c>
      <c r="C56" s="2" t="s">
        <v>1</v>
      </c>
      <c r="D56" s="2">
        <v>46</v>
      </c>
      <c r="E56" s="6">
        <v>26658</v>
      </c>
      <c r="F56" s="7">
        <v>43651.602361111109</v>
      </c>
      <c r="G56" s="69" t="s">
        <v>4</v>
      </c>
      <c r="H56">
        <v>2334</v>
      </c>
      <c r="I56" s="1">
        <f t="shared" si="0"/>
        <v>17.288888888888888</v>
      </c>
      <c r="J56" s="1">
        <v>4.1619999999999999</v>
      </c>
      <c r="K56">
        <v>135</v>
      </c>
      <c r="L56" s="68">
        <v>588</v>
      </c>
      <c r="M56" s="8">
        <f t="shared" si="1"/>
        <v>4.3555555555555552</v>
      </c>
      <c r="N56" s="8">
        <v>2.1629999999999998</v>
      </c>
      <c r="O56" s="69">
        <f t="shared" si="2"/>
        <v>135</v>
      </c>
      <c r="P56" s="9">
        <f t="shared" si="3"/>
        <v>3.9693877551020411</v>
      </c>
      <c r="Q56" s="77" t="s">
        <v>716</v>
      </c>
      <c r="V56" s="80"/>
      <c r="W56" s="81"/>
      <c r="X56" s="86" t="str">
        <f t="shared" si="4"/>
        <v>No_data</v>
      </c>
    </row>
    <row r="57" spans="1:24" x14ac:dyDescent="0.3">
      <c r="A57" s="44" t="s">
        <v>2062</v>
      </c>
      <c r="B57" s="68" t="s">
        <v>1406</v>
      </c>
      <c r="C57" s="2" t="s">
        <v>1</v>
      </c>
      <c r="D57" s="2">
        <v>53</v>
      </c>
      <c r="E57" s="6">
        <v>24162</v>
      </c>
      <c r="F57" s="7">
        <v>43651.613240740742</v>
      </c>
      <c r="G57" s="69" t="s">
        <v>4</v>
      </c>
      <c r="H57">
        <v>1719</v>
      </c>
      <c r="I57" s="1">
        <f t="shared" si="0"/>
        <v>13.4296875</v>
      </c>
      <c r="J57" s="1">
        <v>3.8260000000000001</v>
      </c>
      <c r="K57">
        <v>128</v>
      </c>
      <c r="L57" s="68">
        <v>380</v>
      </c>
      <c r="M57" s="8">
        <f t="shared" si="1"/>
        <v>2.96875</v>
      </c>
      <c r="N57" s="8">
        <v>1.655</v>
      </c>
      <c r="O57" s="69">
        <f t="shared" si="2"/>
        <v>128</v>
      </c>
      <c r="P57" s="9">
        <f t="shared" si="3"/>
        <v>4.5236842105263158</v>
      </c>
      <c r="Q57" s="77" t="s">
        <v>716</v>
      </c>
      <c r="V57" s="80"/>
      <c r="W57" s="81"/>
      <c r="X57" s="86" t="str">
        <f t="shared" si="4"/>
        <v>No_data</v>
      </c>
    </row>
    <row r="58" spans="1:24" x14ac:dyDescent="0.3">
      <c r="A58" s="44" t="s">
        <v>2063</v>
      </c>
      <c r="B58" s="68" t="s">
        <v>1407</v>
      </c>
      <c r="C58" s="2" t="s">
        <v>1</v>
      </c>
      <c r="D58" s="2">
        <v>61</v>
      </c>
      <c r="E58" s="6">
        <v>21295</v>
      </c>
      <c r="F58" s="7">
        <v>43651.623344907406</v>
      </c>
      <c r="G58" s="69" t="s">
        <v>4</v>
      </c>
      <c r="H58">
        <v>2213</v>
      </c>
      <c r="I58" s="1">
        <f t="shared" si="0"/>
        <v>14.185897435897436</v>
      </c>
      <c r="J58" s="1">
        <v>4.0060000000000002</v>
      </c>
      <c r="K58">
        <v>156</v>
      </c>
      <c r="L58" s="68">
        <v>543</v>
      </c>
      <c r="M58" s="8">
        <f t="shared" si="1"/>
        <v>3.4807692307692308</v>
      </c>
      <c r="N58" s="8">
        <v>1.837</v>
      </c>
      <c r="O58" s="69">
        <f t="shared" si="2"/>
        <v>156</v>
      </c>
      <c r="P58" s="9">
        <f t="shared" si="3"/>
        <v>4.0755064456721914</v>
      </c>
      <c r="Q58" s="77" t="s">
        <v>716</v>
      </c>
      <c r="V58" s="80"/>
      <c r="W58" s="81"/>
      <c r="X58" s="86" t="str">
        <f t="shared" si="4"/>
        <v>No_data</v>
      </c>
    </row>
    <row r="59" spans="1:24" x14ac:dyDescent="0.3">
      <c r="A59" s="44" t="s">
        <v>2064</v>
      </c>
      <c r="B59" s="68" t="s">
        <v>1408</v>
      </c>
      <c r="C59" s="2" t="s">
        <v>1</v>
      </c>
      <c r="D59" s="2">
        <v>76</v>
      </c>
      <c r="E59" s="6">
        <v>15765</v>
      </c>
      <c r="F59" s="7">
        <v>43651.64234953704</v>
      </c>
      <c r="G59" s="69" t="s">
        <v>4</v>
      </c>
      <c r="H59">
        <v>2147</v>
      </c>
      <c r="I59" s="1">
        <f t="shared" si="0"/>
        <v>16.515384615384615</v>
      </c>
      <c r="J59" s="1">
        <v>4.3550000000000004</v>
      </c>
      <c r="K59">
        <v>130</v>
      </c>
      <c r="L59" s="68">
        <v>644</v>
      </c>
      <c r="M59" s="8">
        <f t="shared" si="1"/>
        <v>4.953846153846154</v>
      </c>
      <c r="N59" s="8">
        <v>2.1739999999999999</v>
      </c>
      <c r="O59" s="69">
        <f t="shared" si="2"/>
        <v>130</v>
      </c>
      <c r="P59" s="9">
        <f t="shared" si="3"/>
        <v>3.3338509316770186</v>
      </c>
      <c r="Q59" s="77" t="s">
        <v>716</v>
      </c>
      <c r="V59" s="80"/>
      <c r="W59" s="81"/>
      <c r="X59" s="86" t="str">
        <f t="shared" si="4"/>
        <v>No_data</v>
      </c>
    </row>
    <row r="60" spans="1:24" x14ac:dyDescent="0.3">
      <c r="A60" s="44" t="s">
        <v>2065</v>
      </c>
      <c r="B60" s="68" t="s">
        <v>1409</v>
      </c>
      <c r="C60" s="2" t="s">
        <v>1</v>
      </c>
      <c r="D60" s="2">
        <v>47</v>
      </c>
      <c r="E60" s="6">
        <v>26175</v>
      </c>
      <c r="F60" s="7">
        <v>43651.660624999997</v>
      </c>
      <c r="G60" s="69" t="s">
        <v>4</v>
      </c>
      <c r="H60">
        <v>1351</v>
      </c>
      <c r="I60" s="1">
        <f t="shared" si="0"/>
        <v>11.258333333333333</v>
      </c>
      <c r="J60" s="1">
        <v>3.823</v>
      </c>
      <c r="K60">
        <v>120</v>
      </c>
      <c r="L60" s="68">
        <v>357</v>
      </c>
      <c r="M60" s="8">
        <f t="shared" si="1"/>
        <v>2.9750000000000001</v>
      </c>
      <c r="N60" s="8">
        <v>1.673</v>
      </c>
      <c r="O60" s="69">
        <f t="shared" si="2"/>
        <v>120</v>
      </c>
      <c r="P60" s="9">
        <f t="shared" si="3"/>
        <v>3.784313725490196</v>
      </c>
      <c r="Q60" s="77" t="s">
        <v>716</v>
      </c>
      <c r="V60" s="80"/>
      <c r="W60" s="81"/>
      <c r="X60" s="86" t="str">
        <f t="shared" si="4"/>
        <v>No_data</v>
      </c>
    </row>
    <row r="61" spans="1:24" x14ac:dyDescent="0.3">
      <c r="A61" s="44" t="s">
        <v>2066</v>
      </c>
      <c r="B61" s="68" t="s">
        <v>1410</v>
      </c>
      <c r="C61" s="2" t="s">
        <v>6</v>
      </c>
      <c r="D61" s="2">
        <v>72</v>
      </c>
      <c r="E61" s="6">
        <v>17154</v>
      </c>
      <c r="F61" s="7">
        <v>43651.683391203704</v>
      </c>
      <c r="G61" s="69" t="s">
        <v>4</v>
      </c>
      <c r="H61">
        <v>820</v>
      </c>
      <c r="I61" s="1">
        <f t="shared" si="0"/>
        <v>5.4666666666666668</v>
      </c>
      <c r="J61" s="1">
        <v>2.3879999999999999</v>
      </c>
      <c r="K61">
        <v>150</v>
      </c>
      <c r="L61" s="68">
        <v>379</v>
      </c>
      <c r="M61" s="8">
        <f t="shared" si="1"/>
        <v>2.5266666666666668</v>
      </c>
      <c r="N61" s="8">
        <v>1.518</v>
      </c>
      <c r="O61" s="69">
        <f t="shared" si="2"/>
        <v>150</v>
      </c>
      <c r="P61" s="9">
        <f t="shared" si="3"/>
        <v>2.1635883905013191</v>
      </c>
      <c r="Q61" s="77" t="s">
        <v>716</v>
      </c>
      <c r="V61" s="80"/>
      <c r="W61" s="81"/>
      <c r="X61" s="86" t="str">
        <f t="shared" si="4"/>
        <v>No_data</v>
      </c>
    </row>
    <row r="62" spans="1:24" x14ac:dyDescent="0.3">
      <c r="A62" s="44" t="s">
        <v>2067</v>
      </c>
      <c r="B62" s="68" t="s">
        <v>1411</v>
      </c>
      <c r="C62" s="2" t="s">
        <v>1</v>
      </c>
      <c r="D62" s="2">
        <v>61</v>
      </c>
      <c r="E62" s="6">
        <v>21013</v>
      </c>
      <c r="F62" s="7">
        <v>43651.703599537039</v>
      </c>
      <c r="G62" s="69" t="s">
        <v>4</v>
      </c>
      <c r="H62">
        <v>2308</v>
      </c>
      <c r="I62" s="1">
        <f t="shared" si="0"/>
        <v>15.386666666666667</v>
      </c>
      <c r="J62" s="1">
        <v>4.4020000000000001</v>
      </c>
      <c r="K62">
        <v>150</v>
      </c>
      <c r="L62" s="68">
        <v>349</v>
      </c>
      <c r="M62" s="8">
        <f t="shared" si="1"/>
        <v>2.3266666666666667</v>
      </c>
      <c r="N62" s="8">
        <v>1.7130000000000001</v>
      </c>
      <c r="O62" s="69">
        <f t="shared" si="2"/>
        <v>150</v>
      </c>
      <c r="P62" s="9">
        <f t="shared" si="3"/>
        <v>6.6131805157593124</v>
      </c>
      <c r="Q62" s="77" t="s">
        <v>716</v>
      </c>
      <c r="V62" s="80"/>
      <c r="W62" s="81"/>
      <c r="X62" s="86" t="str">
        <f t="shared" si="4"/>
        <v>No_data</v>
      </c>
    </row>
    <row r="63" spans="1:24" x14ac:dyDescent="0.3">
      <c r="A63" s="44" t="s">
        <v>2068</v>
      </c>
      <c r="B63" s="68" t="s">
        <v>1412</v>
      </c>
      <c r="C63" s="2" t="s">
        <v>6</v>
      </c>
      <c r="D63" s="2">
        <v>68</v>
      </c>
      <c r="E63" s="6">
        <v>18640</v>
      </c>
      <c r="F63" s="7">
        <v>43651.715624999997</v>
      </c>
      <c r="G63" s="69" t="s">
        <v>4</v>
      </c>
      <c r="H63">
        <v>1119</v>
      </c>
      <c r="I63" s="1">
        <f t="shared" si="0"/>
        <v>8.4772727272727266</v>
      </c>
      <c r="J63" s="1">
        <v>3.3780000000000001</v>
      </c>
      <c r="K63">
        <v>132</v>
      </c>
      <c r="L63" s="68">
        <v>282</v>
      </c>
      <c r="M63" s="8">
        <f t="shared" si="1"/>
        <v>2.1363636363636362</v>
      </c>
      <c r="N63" s="8">
        <v>1.5760000000000001</v>
      </c>
      <c r="O63" s="69">
        <f t="shared" si="2"/>
        <v>132</v>
      </c>
      <c r="P63" s="9">
        <f t="shared" si="3"/>
        <v>3.9680851063829787</v>
      </c>
      <c r="Q63" s="77" t="s">
        <v>716</v>
      </c>
      <c r="V63" s="80"/>
      <c r="W63" s="81"/>
      <c r="X63" s="86" t="str">
        <f t="shared" si="4"/>
        <v>No_data</v>
      </c>
    </row>
    <row r="64" spans="1:24" x14ac:dyDescent="0.3">
      <c r="A64" s="44" t="s">
        <v>2069</v>
      </c>
      <c r="B64" s="68" t="s">
        <v>613</v>
      </c>
      <c r="C64" s="2" t="s">
        <v>1</v>
      </c>
      <c r="D64" s="2">
        <v>57</v>
      </c>
      <c r="E64" s="6">
        <v>22684</v>
      </c>
      <c r="F64" s="7">
        <v>43654.522905092592</v>
      </c>
      <c r="G64" s="69" t="s">
        <v>4</v>
      </c>
      <c r="H64">
        <v>2420</v>
      </c>
      <c r="I64" s="1">
        <f t="shared" si="0"/>
        <v>17.285714285714285</v>
      </c>
      <c r="J64" s="1">
        <v>4.5780000000000003</v>
      </c>
      <c r="K64">
        <v>140</v>
      </c>
      <c r="L64" s="68">
        <v>557</v>
      </c>
      <c r="M64" s="8">
        <f t="shared" si="1"/>
        <v>3.9785714285714286</v>
      </c>
      <c r="N64" s="8">
        <v>2.093</v>
      </c>
      <c r="O64" s="69">
        <f t="shared" si="2"/>
        <v>140</v>
      </c>
      <c r="P64" s="9">
        <f t="shared" si="3"/>
        <v>4.3447037701974862</v>
      </c>
      <c r="Q64" s="77" t="s">
        <v>716</v>
      </c>
      <c r="V64" s="80"/>
      <c r="W64" s="81"/>
      <c r="X64" s="86" t="str">
        <f t="shared" si="4"/>
        <v>No_data</v>
      </c>
    </row>
    <row r="65" spans="1:24" x14ac:dyDescent="0.3">
      <c r="A65" s="44" t="s">
        <v>2070</v>
      </c>
      <c r="B65" s="68" t="s">
        <v>1413</v>
      </c>
      <c r="C65" s="2" t="s">
        <v>1</v>
      </c>
      <c r="D65" s="2">
        <v>49</v>
      </c>
      <c r="E65" s="6">
        <v>25616</v>
      </c>
      <c r="F65" s="7">
        <v>43654.533449074072</v>
      </c>
      <c r="G65" s="69" t="s">
        <v>4</v>
      </c>
      <c r="H65">
        <v>1057</v>
      </c>
      <c r="I65" s="1">
        <f t="shared" si="0"/>
        <v>9.1913043478260867</v>
      </c>
      <c r="J65" s="1">
        <v>3.1059999999999999</v>
      </c>
      <c r="K65">
        <v>115</v>
      </c>
      <c r="L65" s="68">
        <v>309</v>
      </c>
      <c r="M65" s="8">
        <f t="shared" si="1"/>
        <v>2.6869565217391305</v>
      </c>
      <c r="N65" s="8">
        <v>1.4830000000000001</v>
      </c>
      <c r="O65" s="69">
        <f t="shared" si="2"/>
        <v>115</v>
      </c>
      <c r="P65" s="9">
        <f t="shared" si="3"/>
        <v>3.420711974110032</v>
      </c>
      <c r="Q65" s="77" t="s">
        <v>716</v>
      </c>
      <c r="V65" s="80"/>
      <c r="W65" s="81"/>
      <c r="X65" s="86" t="str">
        <f t="shared" si="4"/>
        <v>No_data</v>
      </c>
    </row>
    <row r="66" spans="1:24" x14ac:dyDescent="0.3">
      <c r="A66" s="44" t="s">
        <v>2071</v>
      </c>
      <c r="B66" s="68" t="s">
        <v>1414</v>
      </c>
      <c r="C66" s="2" t="s">
        <v>1</v>
      </c>
      <c r="D66" s="2">
        <v>47</v>
      </c>
      <c r="E66" s="6">
        <v>26202</v>
      </c>
      <c r="F66" s="7">
        <v>43654.545347222222</v>
      </c>
      <c r="G66" s="69" t="s">
        <v>4</v>
      </c>
      <c r="H66">
        <v>1468</v>
      </c>
      <c r="I66" s="1">
        <f t="shared" si="0"/>
        <v>9.0617283950617278</v>
      </c>
      <c r="J66" s="1">
        <v>2.9569999999999999</v>
      </c>
      <c r="K66">
        <v>162</v>
      </c>
      <c r="L66" s="68">
        <v>488</v>
      </c>
      <c r="M66" s="8">
        <f t="shared" si="1"/>
        <v>3.0123456790123457</v>
      </c>
      <c r="N66" s="8">
        <v>1.5760000000000001</v>
      </c>
      <c r="O66" s="69">
        <f t="shared" si="2"/>
        <v>162</v>
      </c>
      <c r="P66" s="9">
        <f t="shared" si="3"/>
        <v>3.0081967213114753</v>
      </c>
      <c r="Q66" s="77" t="s">
        <v>716</v>
      </c>
      <c r="V66" s="80"/>
      <c r="W66" s="81"/>
      <c r="X66" s="86" t="str">
        <f t="shared" si="4"/>
        <v>No_data</v>
      </c>
    </row>
    <row r="67" spans="1:24" x14ac:dyDescent="0.3">
      <c r="A67" s="44" t="s">
        <v>2072</v>
      </c>
      <c r="B67" s="68" t="s">
        <v>1415</v>
      </c>
      <c r="C67" s="2" t="s">
        <v>1</v>
      </c>
      <c r="D67" s="2">
        <v>48</v>
      </c>
      <c r="E67" s="6">
        <v>25827</v>
      </c>
      <c r="F67" s="7">
        <v>43654.566377314812</v>
      </c>
      <c r="G67" s="69" t="s">
        <v>4</v>
      </c>
      <c r="H67">
        <v>1685</v>
      </c>
      <c r="I67" s="1">
        <f t="shared" ref="I67:I130" si="5">H67/K67</f>
        <v>11.233333333333333</v>
      </c>
      <c r="J67" s="1">
        <v>3.6749999999999998</v>
      </c>
      <c r="K67">
        <v>150</v>
      </c>
      <c r="L67" s="68">
        <v>326</v>
      </c>
      <c r="M67" s="8">
        <f t="shared" ref="M67:M130" si="6">L67/O67</f>
        <v>2.1733333333333333</v>
      </c>
      <c r="N67" s="8">
        <v>1.5269999999999999</v>
      </c>
      <c r="O67" s="69">
        <f t="shared" ref="O67:O130" si="7">K67</f>
        <v>150</v>
      </c>
      <c r="P67" s="9">
        <f t="shared" ref="P67:P130" si="8">I67/M67</f>
        <v>5.168711656441717</v>
      </c>
      <c r="Q67" s="77" t="s">
        <v>716</v>
      </c>
      <c r="V67" s="80"/>
      <c r="W67" s="81"/>
      <c r="X67" s="86" t="str">
        <f t="shared" ref="X67:X130" si="9">IF(AND(W67&lt;&gt;0,V67&lt;&gt;0),W67-V67,"No_data")</f>
        <v>No_data</v>
      </c>
    </row>
    <row r="68" spans="1:24" x14ac:dyDescent="0.3">
      <c r="A68" s="44" t="s">
        <v>2073</v>
      </c>
      <c r="B68" s="68" t="s">
        <v>1416</v>
      </c>
      <c r="C68" s="2" t="s">
        <v>6</v>
      </c>
      <c r="D68" s="2">
        <v>37</v>
      </c>
      <c r="E68" s="6">
        <v>30096</v>
      </c>
      <c r="F68" s="7">
        <v>43654.577361111114</v>
      </c>
      <c r="G68" s="69" t="s">
        <v>553</v>
      </c>
      <c r="H68">
        <v>1175</v>
      </c>
      <c r="I68" s="1">
        <f t="shared" si="5"/>
        <v>6.9940476190476186</v>
      </c>
      <c r="J68" s="1">
        <v>2.7669999999999999</v>
      </c>
      <c r="K68">
        <v>168</v>
      </c>
      <c r="L68" s="68">
        <v>475</v>
      </c>
      <c r="M68" s="8">
        <f t="shared" si="6"/>
        <v>2.8273809523809526</v>
      </c>
      <c r="N68" s="8">
        <v>1.744</v>
      </c>
      <c r="O68" s="69">
        <f t="shared" si="7"/>
        <v>168</v>
      </c>
      <c r="P68" s="9">
        <f t="shared" si="8"/>
        <v>2.4736842105263155</v>
      </c>
      <c r="Q68" s="77" t="s">
        <v>716</v>
      </c>
      <c r="V68" s="80"/>
      <c r="W68" s="81"/>
      <c r="X68" s="86" t="str">
        <f t="shared" si="9"/>
        <v>No_data</v>
      </c>
    </row>
    <row r="69" spans="1:24" x14ac:dyDescent="0.3">
      <c r="A69" s="44" t="s">
        <v>2074</v>
      </c>
      <c r="B69" s="68" t="s">
        <v>38</v>
      </c>
      <c r="C69" s="2" t="s">
        <v>1</v>
      </c>
      <c r="D69" s="2">
        <v>51</v>
      </c>
      <c r="E69" s="6">
        <v>24910</v>
      </c>
      <c r="F69" s="7">
        <v>43654.58803240741</v>
      </c>
      <c r="G69" s="69" t="s">
        <v>4</v>
      </c>
      <c r="H69">
        <v>2671</v>
      </c>
      <c r="I69" s="1">
        <f t="shared" si="5"/>
        <v>21.893442622950818</v>
      </c>
      <c r="J69" s="1">
        <v>4.8339999999999996</v>
      </c>
      <c r="K69">
        <v>122</v>
      </c>
      <c r="L69" s="68">
        <v>422</v>
      </c>
      <c r="M69" s="8">
        <f t="shared" si="6"/>
        <v>3.459016393442623</v>
      </c>
      <c r="N69" s="8">
        <v>1.996</v>
      </c>
      <c r="O69" s="69">
        <f t="shared" si="7"/>
        <v>122</v>
      </c>
      <c r="P69" s="9">
        <f t="shared" si="8"/>
        <v>6.3293838862559237</v>
      </c>
      <c r="Q69" s="77" t="s">
        <v>716</v>
      </c>
      <c r="V69" s="80"/>
      <c r="W69" s="81"/>
      <c r="X69" s="86" t="str">
        <f t="shared" si="9"/>
        <v>No_data</v>
      </c>
    </row>
    <row r="70" spans="1:24" x14ac:dyDescent="0.3">
      <c r="A70" s="44" t="s">
        <v>2075</v>
      </c>
      <c r="B70" s="68" t="s">
        <v>1417</v>
      </c>
      <c r="C70" s="2" t="s">
        <v>1</v>
      </c>
      <c r="D70" s="2">
        <v>52</v>
      </c>
      <c r="E70" s="6">
        <v>24559</v>
      </c>
      <c r="F70" s="7">
        <v>43654.613634259258</v>
      </c>
      <c r="G70" s="69" t="s">
        <v>4</v>
      </c>
      <c r="H70">
        <v>1161</v>
      </c>
      <c r="I70" s="1">
        <f t="shared" si="5"/>
        <v>12.09375</v>
      </c>
      <c r="J70" s="1">
        <v>3.7450000000000001</v>
      </c>
      <c r="K70">
        <v>96</v>
      </c>
      <c r="L70" s="68">
        <v>221</v>
      </c>
      <c r="M70" s="8">
        <f t="shared" si="6"/>
        <v>2.3020833333333335</v>
      </c>
      <c r="N70" s="8">
        <v>1.6160000000000001</v>
      </c>
      <c r="O70" s="69">
        <f t="shared" si="7"/>
        <v>96</v>
      </c>
      <c r="P70" s="9">
        <f t="shared" si="8"/>
        <v>5.253393665158371</v>
      </c>
      <c r="Q70" s="77" t="s">
        <v>716</v>
      </c>
      <c r="V70" s="80"/>
      <c r="W70" s="81"/>
      <c r="X70" s="86" t="str">
        <f t="shared" si="9"/>
        <v>No_data</v>
      </c>
    </row>
    <row r="71" spans="1:24" x14ac:dyDescent="0.3">
      <c r="A71" s="44" t="s">
        <v>2076</v>
      </c>
      <c r="B71" s="68" t="s">
        <v>1418</v>
      </c>
      <c r="C71" s="2" t="s">
        <v>1</v>
      </c>
      <c r="D71" s="2">
        <v>44</v>
      </c>
      <c r="E71" s="6">
        <v>27537</v>
      </c>
      <c r="F71" s="7">
        <v>43654.624571759261</v>
      </c>
      <c r="G71" s="69" t="s">
        <v>4</v>
      </c>
      <c r="H71">
        <v>1372</v>
      </c>
      <c r="I71" s="1">
        <f t="shared" si="5"/>
        <v>9.7304964539007095</v>
      </c>
      <c r="J71" s="1">
        <v>3.5209999999999999</v>
      </c>
      <c r="K71">
        <v>141</v>
      </c>
      <c r="L71" s="68">
        <v>461</v>
      </c>
      <c r="M71" s="8">
        <f t="shared" si="6"/>
        <v>3.2695035460992909</v>
      </c>
      <c r="N71" s="8">
        <v>1.87</v>
      </c>
      <c r="O71" s="69">
        <f t="shared" si="7"/>
        <v>141</v>
      </c>
      <c r="P71" s="9">
        <f t="shared" si="8"/>
        <v>2.9761388286334056</v>
      </c>
      <c r="Q71" s="77" t="s">
        <v>716</v>
      </c>
      <c r="V71" s="80"/>
      <c r="W71" s="81"/>
      <c r="X71" s="86" t="str">
        <f t="shared" si="9"/>
        <v>No_data</v>
      </c>
    </row>
    <row r="72" spans="1:24" x14ac:dyDescent="0.3">
      <c r="A72" s="44" t="s">
        <v>2077</v>
      </c>
      <c r="B72" s="68" t="s">
        <v>1419</v>
      </c>
      <c r="C72" s="2" t="s">
        <v>6</v>
      </c>
      <c r="D72" s="2">
        <v>49</v>
      </c>
      <c r="E72" s="6">
        <v>25448</v>
      </c>
      <c r="F72" s="7">
        <v>43654.634259259263</v>
      </c>
      <c r="G72" s="69" t="s">
        <v>4</v>
      </c>
      <c r="H72">
        <v>1667</v>
      </c>
      <c r="I72" s="1">
        <f t="shared" si="5"/>
        <v>10.290123456790123</v>
      </c>
      <c r="J72" s="1">
        <v>3.3559999999999999</v>
      </c>
      <c r="K72">
        <v>162</v>
      </c>
      <c r="L72" s="68">
        <v>481</v>
      </c>
      <c r="M72" s="8">
        <f t="shared" si="6"/>
        <v>2.9691358024691357</v>
      </c>
      <c r="N72" s="8">
        <v>1.7430000000000001</v>
      </c>
      <c r="O72" s="69">
        <f t="shared" si="7"/>
        <v>162</v>
      </c>
      <c r="P72" s="9">
        <f t="shared" si="8"/>
        <v>3.4656964656964657</v>
      </c>
      <c r="Q72" s="77" t="s">
        <v>716</v>
      </c>
      <c r="V72" s="80"/>
      <c r="W72" s="81"/>
      <c r="X72" s="86" t="str">
        <f t="shared" si="9"/>
        <v>No_data</v>
      </c>
    </row>
    <row r="73" spans="1:24" x14ac:dyDescent="0.3">
      <c r="A73" s="44" t="s">
        <v>2078</v>
      </c>
      <c r="B73" s="68" t="s">
        <v>1420</v>
      </c>
      <c r="C73" s="2" t="s">
        <v>1</v>
      </c>
      <c r="D73" s="2">
        <v>58</v>
      </c>
      <c r="E73" s="6">
        <v>22348</v>
      </c>
      <c r="F73" s="7">
        <v>43654.648518518516</v>
      </c>
      <c r="G73" s="69" t="s">
        <v>4</v>
      </c>
      <c r="H73">
        <v>2195</v>
      </c>
      <c r="I73" s="1">
        <f t="shared" si="5"/>
        <v>17.559999999999999</v>
      </c>
      <c r="J73" s="1">
        <v>4.7640000000000002</v>
      </c>
      <c r="K73">
        <v>125</v>
      </c>
      <c r="L73" s="68">
        <v>410</v>
      </c>
      <c r="M73" s="8">
        <f t="shared" si="6"/>
        <v>3.28</v>
      </c>
      <c r="N73" s="8">
        <v>1.726</v>
      </c>
      <c r="O73" s="69">
        <f t="shared" si="7"/>
        <v>125</v>
      </c>
      <c r="P73" s="9">
        <f t="shared" si="8"/>
        <v>5.3536585365853657</v>
      </c>
      <c r="Q73" s="77" t="s">
        <v>716</v>
      </c>
      <c r="V73" s="80"/>
      <c r="W73" s="81"/>
      <c r="X73" s="86" t="str">
        <f t="shared" si="9"/>
        <v>No_data</v>
      </c>
    </row>
    <row r="74" spans="1:24" x14ac:dyDescent="0.3">
      <c r="A74" s="44" t="s">
        <v>2079</v>
      </c>
      <c r="B74" s="68" t="s">
        <v>1421</v>
      </c>
      <c r="C74" s="2" t="s">
        <v>6</v>
      </c>
      <c r="D74" s="2">
        <v>31</v>
      </c>
      <c r="E74" s="6">
        <v>32086</v>
      </c>
      <c r="F74" s="7">
        <v>43654.682372685187</v>
      </c>
      <c r="G74" s="69" t="s">
        <v>4</v>
      </c>
      <c r="H74">
        <v>630</v>
      </c>
      <c r="I74" s="1">
        <f t="shared" si="5"/>
        <v>4.666666666666667</v>
      </c>
      <c r="J74" s="1">
        <v>1.97</v>
      </c>
      <c r="K74">
        <v>135</v>
      </c>
      <c r="L74" s="68">
        <v>214</v>
      </c>
      <c r="M74" s="8">
        <f t="shared" si="6"/>
        <v>1.5851851851851853</v>
      </c>
      <c r="N74" s="8">
        <v>1.4319999999999999</v>
      </c>
      <c r="O74" s="69">
        <f t="shared" si="7"/>
        <v>135</v>
      </c>
      <c r="P74" s="9">
        <f t="shared" si="8"/>
        <v>2.94392523364486</v>
      </c>
      <c r="Q74" s="77" t="s">
        <v>716</v>
      </c>
      <c r="V74" s="80"/>
      <c r="W74" s="81"/>
      <c r="X74" s="86" t="str">
        <f t="shared" si="9"/>
        <v>No_data</v>
      </c>
    </row>
    <row r="75" spans="1:24" x14ac:dyDescent="0.3">
      <c r="A75" s="44" t="s">
        <v>2080</v>
      </c>
      <c r="B75" s="68" t="s">
        <v>1422</v>
      </c>
      <c r="C75" s="2" t="s">
        <v>1</v>
      </c>
      <c r="D75" s="2">
        <v>59</v>
      </c>
      <c r="E75" s="6">
        <v>21984</v>
      </c>
      <c r="F75" s="7">
        <v>43655.530115740738</v>
      </c>
      <c r="G75" s="69" t="s">
        <v>4</v>
      </c>
      <c r="H75">
        <v>2306</v>
      </c>
      <c r="I75" s="1">
        <f t="shared" si="5"/>
        <v>17.469696969696969</v>
      </c>
      <c r="J75" s="1">
        <v>4.1429999999999998</v>
      </c>
      <c r="K75">
        <v>132</v>
      </c>
      <c r="L75" s="68">
        <v>539</v>
      </c>
      <c r="M75" s="8">
        <f t="shared" si="6"/>
        <v>4.083333333333333</v>
      </c>
      <c r="N75" s="8">
        <v>1.9419999999999999</v>
      </c>
      <c r="O75" s="69">
        <f t="shared" si="7"/>
        <v>132</v>
      </c>
      <c r="P75" s="9">
        <f t="shared" si="8"/>
        <v>4.2782931354359928</v>
      </c>
      <c r="Q75" s="77" t="s">
        <v>716</v>
      </c>
      <c r="V75" s="80"/>
      <c r="W75" s="81"/>
      <c r="X75" s="86" t="str">
        <f t="shared" si="9"/>
        <v>No_data</v>
      </c>
    </row>
    <row r="76" spans="1:24" x14ac:dyDescent="0.3">
      <c r="A76" s="44" t="s">
        <v>2081</v>
      </c>
      <c r="B76" s="68" t="s">
        <v>1423</v>
      </c>
      <c r="C76" s="2" t="s">
        <v>6</v>
      </c>
      <c r="D76" s="2">
        <v>60</v>
      </c>
      <c r="E76" s="6">
        <v>21606</v>
      </c>
      <c r="F76" s="7">
        <v>43655.539976851855</v>
      </c>
      <c r="G76" s="69" t="s">
        <v>4</v>
      </c>
      <c r="H76">
        <v>1971</v>
      </c>
      <c r="I76" s="1">
        <f t="shared" si="5"/>
        <v>14.078571428571429</v>
      </c>
      <c r="J76" s="1">
        <v>3.4329999999999998</v>
      </c>
      <c r="K76">
        <v>140</v>
      </c>
      <c r="L76" s="68">
        <v>570</v>
      </c>
      <c r="M76" s="8">
        <f t="shared" si="6"/>
        <v>4.0714285714285712</v>
      </c>
      <c r="N76" s="8">
        <v>1.9770000000000001</v>
      </c>
      <c r="O76" s="69">
        <f t="shared" si="7"/>
        <v>140</v>
      </c>
      <c r="P76" s="9">
        <f t="shared" si="8"/>
        <v>3.4578947368421056</v>
      </c>
      <c r="Q76" s="77" t="s">
        <v>716</v>
      </c>
      <c r="V76" s="80"/>
      <c r="W76" s="81"/>
      <c r="X76" s="86" t="str">
        <f t="shared" si="9"/>
        <v>No_data</v>
      </c>
    </row>
    <row r="77" spans="1:24" x14ac:dyDescent="0.3">
      <c r="A77" s="44" t="s">
        <v>2082</v>
      </c>
      <c r="B77" s="68" t="s">
        <v>1424</v>
      </c>
      <c r="C77" s="2" t="s">
        <v>1</v>
      </c>
      <c r="D77" s="2">
        <v>62</v>
      </c>
      <c r="E77" s="6">
        <v>20682</v>
      </c>
      <c r="F77" s="7">
        <v>43655.553310185183</v>
      </c>
      <c r="G77" s="69" t="s">
        <v>4</v>
      </c>
      <c r="H77">
        <v>2269</v>
      </c>
      <c r="I77" s="1">
        <f t="shared" si="5"/>
        <v>13.42603550295858</v>
      </c>
      <c r="J77" s="1">
        <v>4.0949999999999998</v>
      </c>
      <c r="K77">
        <v>169</v>
      </c>
      <c r="L77" s="68">
        <v>714</v>
      </c>
      <c r="M77" s="8">
        <f t="shared" si="6"/>
        <v>4.224852071005917</v>
      </c>
      <c r="N77" s="8">
        <v>2.0920000000000001</v>
      </c>
      <c r="O77" s="69">
        <f t="shared" si="7"/>
        <v>169</v>
      </c>
      <c r="P77" s="9">
        <f t="shared" si="8"/>
        <v>3.177871148459384</v>
      </c>
      <c r="Q77" s="77" t="s">
        <v>716</v>
      </c>
      <c r="V77" s="80"/>
      <c r="W77" s="81"/>
      <c r="X77" s="86" t="str">
        <f t="shared" si="9"/>
        <v>No_data</v>
      </c>
    </row>
    <row r="78" spans="1:24" x14ac:dyDescent="0.3">
      <c r="A78" s="44" t="s">
        <v>2083</v>
      </c>
      <c r="B78" s="68" t="s">
        <v>1425</v>
      </c>
      <c r="C78" s="2" t="s">
        <v>1</v>
      </c>
      <c r="D78" s="2">
        <v>79</v>
      </c>
      <c r="E78" s="6">
        <v>14772</v>
      </c>
      <c r="F78" s="7">
        <v>43655.586435185185</v>
      </c>
      <c r="G78" s="69" t="s">
        <v>4</v>
      </c>
      <c r="H78">
        <v>2776</v>
      </c>
      <c r="I78" s="1">
        <f t="shared" si="5"/>
        <v>19.144827586206898</v>
      </c>
      <c r="J78" s="1">
        <v>4.1970000000000001</v>
      </c>
      <c r="K78">
        <v>145</v>
      </c>
      <c r="L78" s="68">
        <v>871</v>
      </c>
      <c r="M78" s="8">
        <f t="shared" si="6"/>
        <v>6.0068965517241377</v>
      </c>
      <c r="N78" s="8">
        <v>2.65</v>
      </c>
      <c r="O78" s="69">
        <f t="shared" si="7"/>
        <v>145</v>
      </c>
      <c r="P78" s="9">
        <f t="shared" si="8"/>
        <v>3.1871412169919635</v>
      </c>
      <c r="Q78" s="77" t="s">
        <v>716</v>
      </c>
      <c r="V78" s="80"/>
      <c r="W78" s="81"/>
      <c r="X78" s="86" t="str">
        <f t="shared" si="9"/>
        <v>No_data</v>
      </c>
    </row>
    <row r="79" spans="1:24" x14ac:dyDescent="0.3">
      <c r="A79" s="44" t="s">
        <v>2084</v>
      </c>
      <c r="B79" s="68" t="s">
        <v>1426</v>
      </c>
      <c r="C79" s="2" t="s">
        <v>1</v>
      </c>
      <c r="D79" s="2">
        <v>58</v>
      </c>
      <c r="E79" s="6">
        <v>22364</v>
      </c>
      <c r="F79" s="7">
        <v>43655.596828703703</v>
      </c>
      <c r="G79" s="69" t="s">
        <v>4</v>
      </c>
      <c r="H79">
        <v>2267</v>
      </c>
      <c r="I79" s="1">
        <f t="shared" si="5"/>
        <v>18.135999999999999</v>
      </c>
      <c r="J79" s="1">
        <v>4.7759999999999998</v>
      </c>
      <c r="K79">
        <v>125</v>
      </c>
      <c r="L79" s="68">
        <v>456</v>
      </c>
      <c r="M79" s="8">
        <f t="shared" si="6"/>
        <v>3.6480000000000001</v>
      </c>
      <c r="N79" s="8">
        <v>1.77</v>
      </c>
      <c r="O79" s="69">
        <f t="shared" si="7"/>
        <v>125</v>
      </c>
      <c r="P79" s="9">
        <f t="shared" si="8"/>
        <v>4.9714912280701746</v>
      </c>
      <c r="Q79" s="77" t="s">
        <v>716</v>
      </c>
      <c r="V79" s="80"/>
      <c r="W79" s="81"/>
      <c r="X79" s="86" t="str">
        <f t="shared" si="9"/>
        <v>No_data</v>
      </c>
    </row>
    <row r="80" spans="1:24" x14ac:dyDescent="0.3">
      <c r="A80" s="44" t="s">
        <v>2085</v>
      </c>
      <c r="B80" s="68" t="s">
        <v>1427</v>
      </c>
      <c r="C80" s="2" t="s">
        <v>6</v>
      </c>
      <c r="D80" s="2">
        <v>61</v>
      </c>
      <c r="E80" s="6">
        <v>21345</v>
      </c>
      <c r="F80" s="7">
        <v>43655.614305555559</v>
      </c>
      <c r="G80" s="69" t="s">
        <v>4</v>
      </c>
      <c r="H80">
        <v>1084</v>
      </c>
      <c r="I80" s="1">
        <f t="shared" si="5"/>
        <v>9.0333333333333332</v>
      </c>
      <c r="J80" s="1">
        <v>2.9590000000000001</v>
      </c>
      <c r="K80">
        <v>120</v>
      </c>
      <c r="L80" s="68">
        <v>565</v>
      </c>
      <c r="M80" s="8">
        <f t="shared" si="6"/>
        <v>4.708333333333333</v>
      </c>
      <c r="N80" s="8">
        <v>2.1819999999999999</v>
      </c>
      <c r="O80" s="69">
        <f t="shared" si="7"/>
        <v>120</v>
      </c>
      <c r="P80" s="9">
        <f t="shared" si="8"/>
        <v>1.9185840707964603</v>
      </c>
      <c r="Q80" s="77" t="s">
        <v>716</v>
      </c>
      <c r="V80" s="80"/>
      <c r="W80" s="81"/>
      <c r="X80" s="86" t="str">
        <f t="shared" si="9"/>
        <v>No_data</v>
      </c>
    </row>
    <row r="81" spans="1:24" x14ac:dyDescent="0.3">
      <c r="A81" s="44" t="s">
        <v>2086</v>
      </c>
      <c r="B81" s="68" t="s">
        <v>1428</v>
      </c>
      <c r="C81" s="2" t="s">
        <v>1</v>
      </c>
      <c r="D81" s="2">
        <v>80</v>
      </c>
      <c r="E81" s="6">
        <v>14376</v>
      </c>
      <c r="F81" s="7">
        <v>43655.629120370373</v>
      </c>
      <c r="G81" s="69" t="s">
        <v>4</v>
      </c>
      <c r="H81">
        <v>3464</v>
      </c>
      <c r="I81" s="1">
        <f t="shared" si="5"/>
        <v>28.866666666666667</v>
      </c>
      <c r="J81" s="1">
        <v>5.8810000000000002</v>
      </c>
      <c r="K81">
        <v>120</v>
      </c>
      <c r="L81" s="68">
        <v>713</v>
      </c>
      <c r="M81" s="8">
        <f t="shared" si="6"/>
        <v>5.9416666666666664</v>
      </c>
      <c r="N81" s="8">
        <v>2.444</v>
      </c>
      <c r="O81" s="69">
        <f t="shared" si="7"/>
        <v>120</v>
      </c>
      <c r="P81" s="9">
        <f t="shared" si="8"/>
        <v>4.8583450210378682</v>
      </c>
      <c r="Q81" s="77" t="s">
        <v>716</v>
      </c>
      <c r="V81" s="80"/>
      <c r="W81" s="81"/>
      <c r="X81" s="86" t="str">
        <f t="shared" si="9"/>
        <v>No_data</v>
      </c>
    </row>
    <row r="82" spans="1:24" x14ac:dyDescent="0.3">
      <c r="A82" s="44" t="s">
        <v>2087</v>
      </c>
      <c r="B82" s="68" t="s">
        <v>1429</v>
      </c>
      <c r="C82" s="2" t="s">
        <v>1</v>
      </c>
      <c r="D82" s="2">
        <v>58</v>
      </c>
      <c r="E82" s="6">
        <v>22454</v>
      </c>
      <c r="F82" s="7">
        <v>43655.659456018519</v>
      </c>
      <c r="G82" s="69" t="s">
        <v>4</v>
      </c>
      <c r="H82">
        <v>1861</v>
      </c>
      <c r="I82" s="1">
        <f t="shared" si="5"/>
        <v>16.616071428571427</v>
      </c>
      <c r="J82" s="1">
        <v>4.3689999999999998</v>
      </c>
      <c r="K82">
        <v>112</v>
      </c>
      <c r="L82" s="68">
        <v>406</v>
      </c>
      <c r="M82" s="8">
        <f t="shared" si="6"/>
        <v>3.625</v>
      </c>
      <c r="N82" s="8">
        <v>2.0409999999999999</v>
      </c>
      <c r="O82" s="69">
        <f t="shared" si="7"/>
        <v>112</v>
      </c>
      <c r="P82" s="9">
        <f t="shared" si="8"/>
        <v>4.583743842364532</v>
      </c>
      <c r="Q82" s="77" t="s">
        <v>716</v>
      </c>
      <c r="V82" s="80"/>
      <c r="W82" s="81"/>
      <c r="X82" s="86" t="str">
        <f t="shared" si="9"/>
        <v>No_data</v>
      </c>
    </row>
    <row r="83" spans="1:24" x14ac:dyDescent="0.3">
      <c r="A83" s="44" t="s">
        <v>2088</v>
      </c>
      <c r="B83" s="68" t="s">
        <v>1430</v>
      </c>
      <c r="C83" s="2" t="s">
        <v>1</v>
      </c>
      <c r="D83" s="2">
        <v>21</v>
      </c>
      <c r="E83" s="6">
        <v>35876</v>
      </c>
      <c r="F83" s="7">
        <v>43655.677708333336</v>
      </c>
      <c r="G83" s="69" t="s">
        <v>4</v>
      </c>
      <c r="H83">
        <v>898</v>
      </c>
      <c r="I83" s="1">
        <f t="shared" si="5"/>
        <v>5.5432098765432096</v>
      </c>
      <c r="J83" s="1">
        <v>2.5</v>
      </c>
      <c r="K83">
        <v>162</v>
      </c>
      <c r="L83" s="68">
        <v>268</v>
      </c>
      <c r="M83" s="8">
        <f t="shared" si="6"/>
        <v>1.654320987654321</v>
      </c>
      <c r="N83" s="8">
        <v>1.282</v>
      </c>
      <c r="O83" s="69">
        <f t="shared" si="7"/>
        <v>162</v>
      </c>
      <c r="P83" s="9">
        <f t="shared" si="8"/>
        <v>3.3507462686567164</v>
      </c>
      <c r="Q83" s="77" t="s">
        <v>716</v>
      </c>
      <c r="V83" s="80"/>
      <c r="W83" s="81"/>
      <c r="X83" s="86" t="str">
        <f t="shared" si="9"/>
        <v>No_data</v>
      </c>
    </row>
    <row r="84" spans="1:24" x14ac:dyDescent="0.3">
      <c r="A84" s="44" t="s">
        <v>2089</v>
      </c>
      <c r="B84" s="68" t="s">
        <v>1431</v>
      </c>
      <c r="C84" s="2" t="s">
        <v>1</v>
      </c>
      <c r="D84" s="2">
        <v>52</v>
      </c>
      <c r="E84" s="6">
        <v>24489</v>
      </c>
      <c r="F84" s="7">
        <v>43656.372835648152</v>
      </c>
      <c r="G84" s="69" t="s">
        <v>71</v>
      </c>
      <c r="H84">
        <v>1271</v>
      </c>
      <c r="I84" s="1">
        <f t="shared" si="5"/>
        <v>10.591666666666667</v>
      </c>
      <c r="J84" s="1">
        <v>3.145</v>
      </c>
      <c r="K84">
        <v>120</v>
      </c>
      <c r="L84" s="68">
        <v>427</v>
      </c>
      <c r="M84" s="8">
        <f t="shared" si="6"/>
        <v>3.5583333333333331</v>
      </c>
      <c r="N84" s="8">
        <v>2.0489999999999999</v>
      </c>
      <c r="O84" s="69">
        <f t="shared" si="7"/>
        <v>120</v>
      </c>
      <c r="P84" s="9">
        <f t="shared" si="8"/>
        <v>2.9765807962529278</v>
      </c>
      <c r="Q84" s="77" t="s">
        <v>716</v>
      </c>
      <c r="V84" s="80"/>
      <c r="W84" s="81"/>
      <c r="X84" s="86" t="str">
        <f t="shared" si="9"/>
        <v>No_data</v>
      </c>
    </row>
    <row r="85" spans="1:24" x14ac:dyDescent="0.3">
      <c r="A85" s="44" t="s">
        <v>2090</v>
      </c>
      <c r="B85" s="68" t="s">
        <v>1432</v>
      </c>
      <c r="C85" s="2" t="s">
        <v>6</v>
      </c>
      <c r="D85" s="2">
        <v>64</v>
      </c>
      <c r="E85" s="6">
        <v>19923</v>
      </c>
      <c r="F85" s="7">
        <v>43656.523645833331</v>
      </c>
      <c r="G85" s="69" t="s">
        <v>4</v>
      </c>
      <c r="H85">
        <v>1641</v>
      </c>
      <c r="I85" s="1">
        <f t="shared" si="5"/>
        <v>10.94</v>
      </c>
      <c r="J85" s="1">
        <v>3.4180000000000001</v>
      </c>
      <c r="K85">
        <v>150</v>
      </c>
      <c r="L85" s="68">
        <v>482</v>
      </c>
      <c r="M85" s="8">
        <f t="shared" si="6"/>
        <v>3.2133333333333334</v>
      </c>
      <c r="N85" s="8">
        <v>1.74</v>
      </c>
      <c r="O85" s="69">
        <f t="shared" si="7"/>
        <v>150</v>
      </c>
      <c r="P85" s="9">
        <f t="shared" si="8"/>
        <v>3.404564315352697</v>
      </c>
      <c r="Q85" s="77" t="s">
        <v>716</v>
      </c>
      <c r="V85" s="80"/>
      <c r="W85" s="81"/>
      <c r="X85" s="86" t="str">
        <f t="shared" si="9"/>
        <v>No_data</v>
      </c>
    </row>
    <row r="86" spans="1:24" x14ac:dyDescent="0.3">
      <c r="A86" s="44" t="s">
        <v>2091</v>
      </c>
      <c r="B86" s="68" t="s">
        <v>1433</v>
      </c>
      <c r="C86" s="2" t="s">
        <v>1</v>
      </c>
      <c r="D86" s="2">
        <v>50</v>
      </c>
      <c r="E86" s="6">
        <v>25345</v>
      </c>
      <c r="F86" s="7">
        <v>43656.554710648146</v>
      </c>
      <c r="G86" s="69" t="s">
        <v>4</v>
      </c>
      <c r="H86">
        <v>1560</v>
      </c>
      <c r="I86" s="1">
        <f t="shared" si="5"/>
        <v>15</v>
      </c>
      <c r="J86" s="1">
        <v>4.1360000000000001</v>
      </c>
      <c r="K86">
        <v>104</v>
      </c>
      <c r="L86" s="68">
        <v>199</v>
      </c>
      <c r="M86" s="8">
        <f t="shared" si="6"/>
        <v>1.9134615384615385</v>
      </c>
      <c r="N86" s="8">
        <v>1.278</v>
      </c>
      <c r="O86" s="69">
        <f t="shared" si="7"/>
        <v>104</v>
      </c>
      <c r="P86" s="9">
        <f t="shared" si="8"/>
        <v>7.8391959798994968</v>
      </c>
      <c r="Q86" s="77" t="s">
        <v>716</v>
      </c>
      <c r="V86" s="80"/>
      <c r="W86" s="81"/>
      <c r="X86" s="86" t="str">
        <f t="shared" si="9"/>
        <v>No_data</v>
      </c>
    </row>
    <row r="87" spans="1:24" x14ac:dyDescent="0.3">
      <c r="A87" s="44" t="s">
        <v>2092</v>
      </c>
      <c r="B87" s="68" t="s">
        <v>1434</v>
      </c>
      <c r="C87" s="2" t="s">
        <v>1</v>
      </c>
      <c r="D87" s="2">
        <v>59</v>
      </c>
      <c r="E87" s="6">
        <v>21930</v>
      </c>
      <c r="F87" s="7">
        <v>43656.5703587963</v>
      </c>
      <c r="G87" s="69" t="s">
        <v>4</v>
      </c>
      <c r="H87">
        <v>1554</v>
      </c>
      <c r="I87" s="1">
        <f t="shared" si="5"/>
        <v>9.8354430379746827</v>
      </c>
      <c r="J87" s="1">
        <v>3.2549999999999999</v>
      </c>
      <c r="K87">
        <v>158</v>
      </c>
      <c r="L87" s="68">
        <v>407</v>
      </c>
      <c r="M87" s="8">
        <f t="shared" si="6"/>
        <v>2.5759493670886076</v>
      </c>
      <c r="N87" s="8">
        <v>1.7749999999999999</v>
      </c>
      <c r="O87" s="69">
        <f t="shared" si="7"/>
        <v>158</v>
      </c>
      <c r="P87" s="9">
        <f t="shared" si="8"/>
        <v>3.8181818181818179</v>
      </c>
      <c r="Q87" s="77" t="s">
        <v>716</v>
      </c>
      <c r="V87" s="80"/>
      <c r="W87" s="81"/>
      <c r="X87" s="86" t="str">
        <f t="shared" si="9"/>
        <v>No_data</v>
      </c>
    </row>
    <row r="88" spans="1:24" x14ac:dyDescent="0.3">
      <c r="A88" s="44" t="s">
        <v>2093</v>
      </c>
      <c r="B88" s="68" t="s">
        <v>92</v>
      </c>
      <c r="C88" s="2" t="s">
        <v>1</v>
      </c>
      <c r="D88" s="2">
        <v>50</v>
      </c>
      <c r="E88" s="6">
        <v>25308</v>
      </c>
      <c r="F88" s="7">
        <v>43656.584953703707</v>
      </c>
      <c r="G88" s="69" t="s">
        <v>4</v>
      </c>
      <c r="H88">
        <v>1800</v>
      </c>
      <c r="I88" s="1">
        <f t="shared" si="5"/>
        <v>13.636363636363637</v>
      </c>
      <c r="J88" s="1">
        <v>3.867</v>
      </c>
      <c r="K88">
        <v>132</v>
      </c>
      <c r="L88" s="68">
        <v>370</v>
      </c>
      <c r="M88" s="8">
        <f t="shared" si="6"/>
        <v>2.8030303030303032</v>
      </c>
      <c r="N88" s="8">
        <v>1.5549999999999999</v>
      </c>
      <c r="O88" s="69">
        <f t="shared" si="7"/>
        <v>132</v>
      </c>
      <c r="P88" s="9">
        <f t="shared" si="8"/>
        <v>4.8648648648648649</v>
      </c>
      <c r="Q88" s="77" t="s">
        <v>716</v>
      </c>
      <c r="V88" s="80"/>
      <c r="W88" s="81"/>
      <c r="X88" s="86" t="str">
        <f t="shared" si="9"/>
        <v>No_data</v>
      </c>
    </row>
    <row r="89" spans="1:24" x14ac:dyDescent="0.3">
      <c r="A89" s="44" t="s">
        <v>2094</v>
      </c>
      <c r="B89" s="68" t="s">
        <v>1435</v>
      </c>
      <c r="C89" s="2" t="s">
        <v>1</v>
      </c>
      <c r="D89" s="2">
        <v>50</v>
      </c>
      <c r="E89" s="6">
        <v>25096</v>
      </c>
      <c r="F89" s="7">
        <v>43656.616180555553</v>
      </c>
      <c r="G89" s="69" t="s">
        <v>4</v>
      </c>
      <c r="H89">
        <v>2121</v>
      </c>
      <c r="I89" s="1">
        <f t="shared" si="5"/>
        <v>14.627586206896552</v>
      </c>
      <c r="J89" s="1">
        <v>4.0359999999999996</v>
      </c>
      <c r="K89">
        <v>145</v>
      </c>
      <c r="L89" s="68">
        <v>572</v>
      </c>
      <c r="M89" s="8">
        <f t="shared" si="6"/>
        <v>3.9448275862068964</v>
      </c>
      <c r="N89" s="8">
        <v>2.0299999999999998</v>
      </c>
      <c r="O89" s="69">
        <f t="shared" si="7"/>
        <v>145</v>
      </c>
      <c r="P89" s="9">
        <f t="shared" si="8"/>
        <v>3.7080419580419584</v>
      </c>
      <c r="Q89" s="77" t="s">
        <v>716</v>
      </c>
      <c r="V89" s="80"/>
      <c r="W89" s="81"/>
      <c r="X89" s="86" t="str">
        <f t="shared" si="9"/>
        <v>No_data</v>
      </c>
    </row>
    <row r="90" spans="1:24" x14ac:dyDescent="0.3">
      <c r="A90" s="44" t="s">
        <v>2095</v>
      </c>
      <c r="B90" s="68" t="s">
        <v>845</v>
      </c>
      <c r="C90" s="2" t="s">
        <v>1</v>
      </c>
      <c r="D90" s="2">
        <v>47</v>
      </c>
      <c r="E90" s="6">
        <v>26434</v>
      </c>
      <c r="F90" s="7">
        <v>43656.636990740742</v>
      </c>
      <c r="G90" s="69" t="s">
        <v>4</v>
      </c>
      <c r="H90">
        <v>1675</v>
      </c>
      <c r="I90" s="1">
        <f t="shared" si="5"/>
        <v>16.75</v>
      </c>
      <c r="J90" s="1">
        <v>4.1740000000000004</v>
      </c>
      <c r="K90">
        <v>100</v>
      </c>
      <c r="L90" s="68">
        <v>297</v>
      </c>
      <c r="M90" s="8">
        <f t="shared" si="6"/>
        <v>2.97</v>
      </c>
      <c r="N90" s="8">
        <v>1.772</v>
      </c>
      <c r="O90" s="69">
        <f t="shared" si="7"/>
        <v>100</v>
      </c>
      <c r="P90" s="9">
        <f t="shared" si="8"/>
        <v>5.6397306397306393</v>
      </c>
      <c r="Q90" s="77" t="s">
        <v>716</v>
      </c>
      <c r="V90" s="80"/>
      <c r="W90" s="81"/>
      <c r="X90" s="86" t="str">
        <f t="shared" si="9"/>
        <v>No_data</v>
      </c>
    </row>
    <row r="91" spans="1:24" x14ac:dyDescent="0.3">
      <c r="A91" s="44" t="s">
        <v>2096</v>
      </c>
      <c r="B91" s="68" t="s">
        <v>1436</v>
      </c>
      <c r="C91" s="2" t="s">
        <v>1</v>
      </c>
      <c r="D91" s="2">
        <v>46</v>
      </c>
      <c r="E91" s="6">
        <v>26684</v>
      </c>
      <c r="F91" s="7">
        <v>43656.649791666663</v>
      </c>
      <c r="G91" s="69" t="s">
        <v>4</v>
      </c>
      <c r="H91">
        <v>1263</v>
      </c>
      <c r="I91" s="1">
        <f t="shared" si="5"/>
        <v>7.0166666666666666</v>
      </c>
      <c r="J91" s="1">
        <v>2.7389999999999999</v>
      </c>
      <c r="K91">
        <v>180</v>
      </c>
      <c r="L91" s="68">
        <v>386</v>
      </c>
      <c r="M91" s="8">
        <f t="shared" si="6"/>
        <v>2.1444444444444444</v>
      </c>
      <c r="N91" s="8">
        <v>1.5649999999999999</v>
      </c>
      <c r="O91" s="69">
        <f t="shared" si="7"/>
        <v>180</v>
      </c>
      <c r="P91" s="9">
        <f t="shared" si="8"/>
        <v>3.2720207253886011</v>
      </c>
      <c r="Q91" s="77" t="s">
        <v>716</v>
      </c>
      <c r="V91" s="80"/>
      <c r="W91" s="81"/>
      <c r="X91" s="86" t="str">
        <f t="shared" si="9"/>
        <v>No_data</v>
      </c>
    </row>
    <row r="92" spans="1:24" x14ac:dyDescent="0.3">
      <c r="A92" s="44" t="s">
        <v>2097</v>
      </c>
      <c r="B92" s="68" t="s">
        <v>1437</v>
      </c>
      <c r="C92" s="2" t="s">
        <v>1</v>
      </c>
      <c r="D92" s="2">
        <v>55</v>
      </c>
      <c r="E92" s="6">
        <v>23561</v>
      </c>
      <c r="F92" s="7">
        <v>43656.666446759256</v>
      </c>
      <c r="G92" s="69" t="s">
        <v>4</v>
      </c>
      <c r="H92">
        <v>2833</v>
      </c>
      <c r="I92" s="1">
        <f t="shared" si="5"/>
        <v>15.231182795698924</v>
      </c>
      <c r="J92" s="1">
        <v>4.1539999999999999</v>
      </c>
      <c r="K92">
        <v>186</v>
      </c>
      <c r="L92" s="68">
        <v>519</v>
      </c>
      <c r="M92" s="8">
        <f t="shared" si="6"/>
        <v>2.7903225806451615</v>
      </c>
      <c r="N92" s="8">
        <v>1.772</v>
      </c>
      <c r="O92" s="69">
        <f t="shared" si="7"/>
        <v>186</v>
      </c>
      <c r="P92" s="9">
        <f t="shared" si="8"/>
        <v>5.458574181117533</v>
      </c>
      <c r="Q92" s="77" t="s">
        <v>716</v>
      </c>
      <c r="V92" s="80"/>
      <c r="W92" s="81"/>
      <c r="X92" s="86" t="str">
        <f t="shared" si="9"/>
        <v>No_data</v>
      </c>
    </row>
    <row r="93" spans="1:24" x14ac:dyDescent="0.3">
      <c r="A93" s="44" t="s">
        <v>2098</v>
      </c>
      <c r="B93" s="68" t="s">
        <v>1438</v>
      </c>
      <c r="C93" s="2" t="s">
        <v>1</v>
      </c>
      <c r="D93" s="2">
        <v>64</v>
      </c>
      <c r="E93" s="6">
        <v>19972</v>
      </c>
      <c r="F93" s="7">
        <v>43656.679826388892</v>
      </c>
      <c r="G93" s="69" t="s">
        <v>4</v>
      </c>
      <c r="H93">
        <v>2045</v>
      </c>
      <c r="I93" s="1">
        <f t="shared" si="5"/>
        <v>17.629310344827587</v>
      </c>
      <c r="J93" s="1">
        <v>4.2699999999999996</v>
      </c>
      <c r="K93">
        <v>116</v>
      </c>
      <c r="L93" s="68">
        <v>445</v>
      </c>
      <c r="M93" s="8">
        <f t="shared" si="6"/>
        <v>3.8362068965517242</v>
      </c>
      <c r="N93" s="8">
        <v>1.9330000000000001</v>
      </c>
      <c r="O93" s="69">
        <f t="shared" si="7"/>
        <v>116</v>
      </c>
      <c r="P93" s="9">
        <f t="shared" si="8"/>
        <v>4.595505617977528</v>
      </c>
      <c r="Q93" s="77" t="s">
        <v>716</v>
      </c>
      <c r="V93" s="80"/>
      <c r="W93" s="81"/>
      <c r="X93" s="86" t="str">
        <f t="shared" si="9"/>
        <v>No_data</v>
      </c>
    </row>
    <row r="94" spans="1:24" x14ac:dyDescent="0.3">
      <c r="A94" s="44" t="s">
        <v>2099</v>
      </c>
      <c r="B94" s="68" t="s">
        <v>1437</v>
      </c>
      <c r="C94" s="2" t="s">
        <v>1</v>
      </c>
      <c r="D94" s="2">
        <v>51</v>
      </c>
      <c r="E94" s="6">
        <v>24848</v>
      </c>
      <c r="F94" s="7">
        <v>43656.701215277775</v>
      </c>
      <c r="G94" s="69" t="s">
        <v>4</v>
      </c>
      <c r="H94">
        <v>1378</v>
      </c>
      <c r="I94" s="1">
        <f t="shared" si="5"/>
        <v>12.303571428571429</v>
      </c>
      <c r="J94" s="1">
        <v>4.1760000000000002</v>
      </c>
      <c r="K94">
        <v>112</v>
      </c>
      <c r="L94" s="68">
        <v>304</v>
      </c>
      <c r="M94" s="8">
        <f t="shared" si="6"/>
        <v>2.7142857142857144</v>
      </c>
      <c r="N94" s="8">
        <v>1.63</v>
      </c>
      <c r="O94" s="69">
        <f t="shared" si="7"/>
        <v>112</v>
      </c>
      <c r="P94" s="9">
        <f t="shared" si="8"/>
        <v>4.5328947368421053</v>
      </c>
      <c r="Q94" s="77" t="s">
        <v>716</v>
      </c>
      <c r="V94" s="80"/>
      <c r="W94" s="81"/>
      <c r="X94" s="86" t="str">
        <f t="shared" si="9"/>
        <v>No_data</v>
      </c>
    </row>
    <row r="95" spans="1:24" x14ac:dyDescent="0.3">
      <c r="A95" s="44" t="s">
        <v>2100</v>
      </c>
      <c r="B95" s="68" t="s">
        <v>1439</v>
      </c>
      <c r="C95" s="2" t="s">
        <v>1</v>
      </c>
      <c r="D95" s="2">
        <v>89</v>
      </c>
      <c r="E95" s="6">
        <v>11044</v>
      </c>
      <c r="F95" s="7">
        <v>43656.719675925924</v>
      </c>
      <c r="G95" s="69" t="s">
        <v>4</v>
      </c>
      <c r="H95">
        <v>5095</v>
      </c>
      <c r="I95" s="1">
        <f t="shared" si="5"/>
        <v>32.044025157232703</v>
      </c>
      <c r="J95" s="1">
        <v>5.9530000000000003</v>
      </c>
      <c r="K95">
        <v>159</v>
      </c>
      <c r="L95" s="68">
        <v>817</v>
      </c>
      <c r="M95" s="8">
        <f t="shared" si="6"/>
        <v>5.1383647798742142</v>
      </c>
      <c r="N95" s="8">
        <v>2.3319999999999999</v>
      </c>
      <c r="O95" s="69">
        <f t="shared" si="7"/>
        <v>159</v>
      </c>
      <c r="P95" s="9">
        <f t="shared" si="8"/>
        <v>6.2362301101591182</v>
      </c>
      <c r="Q95" s="77" t="s">
        <v>716</v>
      </c>
      <c r="V95" s="80"/>
      <c r="W95" s="81"/>
      <c r="X95" s="86" t="str">
        <f t="shared" si="9"/>
        <v>No_data</v>
      </c>
    </row>
    <row r="96" spans="1:24" x14ac:dyDescent="0.3">
      <c r="A96" s="44" t="s">
        <v>2101</v>
      </c>
      <c r="B96" s="68" t="s">
        <v>643</v>
      </c>
      <c r="C96" s="2" t="s">
        <v>6</v>
      </c>
      <c r="D96" s="2">
        <v>64</v>
      </c>
      <c r="E96" s="6">
        <v>19984</v>
      </c>
      <c r="F96" s="7">
        <v>43657.521307870367</v>
      </c>
      <c r="G96" s="69" t="s">
        <v>4</v>
      </c>
      <c r="H96">
        <v>1892</v>
      </c>
      <c r="I96" s="1">
        <f t="shared" si="5"/>
        <v>18.019047619047619</v>
      </c>
      <c r="J96" s="1">
        <v>4.7110000000000003</v>
      </c>
      <c r="K96">
        <v>105</v>
      </c>
      <c r="L96" s="68">
        <v>350</v>
      </c>
      <c r="M96" s="8">
        <f t="shared" si="6"/>
        <v>3.3333333333333335</v>
      </c>
      <c r="N96" s="8">
        <v>1.964</v>
      </c>
      <c r="O96" s="69">
        <f t="shared" si="7"/>
        <v>105</v>
      </c>
      <c r="P96" s="9">
        <f t="shared" si="8"/>
        <v>5.4057142857142857</v>
      </c>
      <c r="Q96" s="77" t="s">
        <v>716</v>
      </c>
      <c r="V96" s="80"/>
      <c r="W96" s="81"/>
      <c r="X96" s="86" t="str">
        <f t="shared" si="9"/>
        <v>No_data</v>
      </c>
    </row>
    <row r="97" spans="1:24" x14ac:dyDescent="0.3">
      <c r="A97" s="44" t="s">
        <v>2102</v>
      </c>
      <c r="B97" s="68" t="s">
        <v>1440</v>
      </c>
      <c r="C97" s="2" t="s">
        <v>1</v>
      </c>
      <c r="D97" s="2">
        <v>74</v>
      </c>
      <c r="E97" s="6">
        <v>16488</v>
      </c>
      <c r="F97" s="7">
        <v>43657.534259259257</v>
      </c>
      <c r="G97" s="69" t="s">
        <v>4</v>
      </c>
      <c r="H97">
        <v>2677</v>
      </c>
      <c r="I97" s="1">
        <f t="shared" si="5"/>
        <v>22.308333333333334</v>
      </c>
      <c r="J97" s="1">
        <v>5.024</v>
      </c>
      <c r="K97">
        <v>120</v>
      </c>
      <c r="L97" s="68">
        <v>1143</v>
      </c>
      <c r="M97" s="8">
        <f t="shared" si="6"/>
        <v>9.5250000000000004</v>
      </c>
      <c r="N97" s="8">
        <v>3.524</v>
      </c>
      <c r="O97" s="69">
        <f t="shared" si="7"/>
        <v>120</v>
      </c>
      <c r="P97" s="9">
        <f t="shared" si="8"/>
        <v>2.3420822397200349</v>
      </c>
      <c r="Q97" s="77" t="s">
        <v>716</v>
      </c>
      <c r="V97" s="80"/>
      <c r="W97" s="81"/>
      <c r="X97" s="86" t="str">
        <f t="shared" si="9"/>
        <v>No_data</v>
      </c>
    </row>
    <row r="98" spans="1:24" x14ac:dyDescent="0.3">
      <c r="A98" s="44" t="s">
        <v>2103</v>
      </c>
      <c r="B98" s="68" t="s">
        <v>1441</v>
      </c>
      <c r="C98" s="2" t="s">
        <v>1</v>
      </c>
      <c r="D98" s="2">
        <v>53</v>
      </c>
      <c r="E98" s="6">
        <v>23976</v>
      </c>
      <c r="F98" s="7">
        <v>43657.547303240739</v>
      </c>
      <c r="G98" s="69" t="s">
        <v>4</v>
      </c>
      <c r="H98">
        <v>2565</v>
      </c>
      <c r="I98" s="1">
        <f t="shared" si="5"/>
        <v>18.321428571428573</v>
      </c>
      <c r="J98" s="1">
        <v>3.911</v>
      </c>
      <c r="K98">
        <v>140</v>
      </c>
      <c r="L98" s="68">
        <v>491</v>
      </c>
      <c r="M98" s="8">
        <f t="shared" si="6"/>
        <v>3.5071428571428571</v>
      </c>
      <c r="N98" s="8">
        <v>1.929</v>
      </c>
      <c r="O98" s="69">
        <f t="shared" si="7"/>
        <v>140</v>
      </c>
      <c r="P98" s="9">
        <f t="shared" si="8"/>
        <v>5.224032586558045</v>
      </c>
      <c r="Q98" s="77" t="s">
        <v>716</v>
      </c>
      <c r="V98" s="80"/>
      <c r="W98" s="81"/>
      <c r="X98" s="86" t="str">
        <f t="shared" si="9"/>
        <v>No_data</v>
      </c>
    </row>
    <row r="99" spans="1:24" x14ac:dyDescent="0.3">
      <c r="A99" s="44" t="s">
        <v>2104</v>
      </c>
      <c r="B99" s="68" t="s">
        <v>1442</v>
      </c>
      <c r="C99" s="2" t="s">
        <v>1</v>
      </c>
      <c r="D99" s="2">
        <v>46</v>
      </c>
      <c r="E99" s="6">
        <v>26531</v>
      </c>
      <c r="F99" s="7">
        <v>43657.572083333333</v>
      </c>
      <c r="G99" s="69" t="s">
        <v>4</v>
      </c>
      <c r="H99">
        <v>1592</v>
      </c>
      <c r="I99" s="1">
        <f t="shared" si="5"/>
        <v>13.266666666666667</v>
      </c>
      <c r="J99" s="1">
        <v>4.2889999999999997</v>
      </c>
      <c r="K99">
        <v>120</v>
      </c>
      <c r="L99" s="68">
        <v>473</v>
      </c>
      <c r="M99" s="8">
        <f t="shared" si="6"/>
        <v>3.9416666666666669</v>
      </c>
      <c r="N99" s="8">
        <v>1.839</v>
      </c>
      <c r="O99" s="69">
        <f t="shared" si="7"/>
        <v>120</v>
      </c>
      <c r="P99" s="9">
        <f t="shared" si="8"/>
        <v>3.3657505285412261</v>
      </c>
      <c r="Q99" s="77" t="s">
        <v>716</v>
      </c>
      <c r="V99" s="80"/>
      <c r="W99" s="81"/>
      <c r="X99" s="86" t="str">
        <f t="shared" si="9"/>
        <v>No_data</v>
      </c>
    </row>
    <row r="100" spans="1:24" x14ac:dyDescent="0.3">
      <c r="A100" s="44" t="s">
        <v>2105</v>
      </c>
      <c r="B100" s="68" t="s">
        <v>1443</v>
      </c>
      <c r="C100" s="2" t="s">
        <v>1</v>
      </c>
      <c r="D100" s="2">
        <v>57</v>
      </c>
      <c r="E100" s="6">
        <v>22574</v>
      </c>
      <c r="F100" s="7">
        <v>43657.585104166668</v>
      </c>
      <c r="G100" s="69" t="s">
        <v>4</v>
      </c>
      <c r="H100">
        <v>2456</v>
      </c>
      <c r="I100" s="1">
        <f t="shared" si="5"/>
        <v>21.356521739130436</v>
      </c>
      <c r="J100" s="1">
        <v>4.2880000000000003</v>
      </c>
      <c r="K100">
        <v>115</v>
      </c>
      <c r="L100" s="68">
        <v>389</v>
      </c>
      <c r="M100" s="8">
        <f t="shared" si="6"/>
        <v>3.3826086956521739</v>
      </c>
      <c r="N100" s="8">
        <v>1.7450000000000001</v>
      </c>
      <c r="O100" s="69">
        <f t="shared" si="7"/>
        <v>115</v>
      </c>
      <c r="P100" s="9">
        <f t="shared" si="8"/>
        <v>6.3136246786632393</v>
      </c>
      <c r="Q100" s="77" t="s">
        <v>716</v>
      </c>
      <c r="V100" s="80"/>
      <c r="W100" s="81"/>
      <c r="X100" s="86" t="str">
        <f t="shared" si="9"/>
        <v>No_data</v>
      </c>
    </row>
    <row r="101" spans="1:24" x14ac:dyDescent="0.3">
      <c r="A101" s="44" t="s">
        <v>2106</v>
      </c>
      <c r="B101" s="68" t="s">
        <v>1444</v>
      </c>
      <c r="C101" s="2" t="s">
        <v>1</v>
      </c>
      <c r="D101" s="2">
        <v>67</v>
      </c>
      <c r="E101" s="6">
        <v>19020</v>
      </c>
      <c r="F101" s="7">
        <v>43657.597372685188</v>
      </c>
      <c r="G101" s="69" t="s">
        <v>4</v>
      </c>
      <c r="H101">
        <v>2005</v>
      </c>
      <c r="I101" s="1">
        <f t="shared" si="5"/>
        <v>16.708333333333332</v>
      </c>
      <c r="J101" s="1">
        <v>4.2649999999999997</v>
      </c>
      <c r="K101">
        <v>120</v>
      </c>
      <c r="L101" s="68">
        <v>519</v>
      </c>
      <c r="M101" s="8">
        <f t="shared" si="6"/>
        <v>4.3250000000000002</v>
      </c>
      <c r="N101" s="8">
        <v>1.9710000000000001</v>
      </c>
      <c r="O101" s="69">
        <f t="shared" si="7"/>
        <v>120</v>
      </c>
      <c r="P101" s="9">
        <f t="shared" si="8"/>
        <v>3.8631984585741805</v>
      </c>
      <c r="Q101" s="77" t="s">
        <v>716</v>
      </c>
      <c r="V101" s="80"/>
      <c r="W101" s="81"/>
      <c r="X101" s="86" t="str">
        <f t="shared" si="9"/>
        <v>No_data</v>
      </c>
    </row>
    <row r="102" spans="1:24" x14ac:dyDescent="0.3">
      <c r="A102" s="44" t="s">
        <v>2107</v>
      </c>
      <c r="B102" s="68" t="s">
        <v>1445</v>
      </c>
      <c r="C102" s="2" t="s">
        <v>1</v>
      </c>
      <c r="D102" s="2">
        <v>70</v>
      </c>
      <c r="E102" s="6">
        <v>17809</v>
      </c>
      <c r="F102" s="7">
        <v>43657.616481481484</v>
      </c>
      <c r="G102" s="69" t="s">
        <v>4</v>
      </c>
      <c r="H102">
        <v>3523</v>
      </c>
      <c r="I102" s="1">
        <f t="shared" si="5"/>
        <v>21.881987577639752</v>
      </c>
      <c r="J102" s="1">
        <v>4.9340000000000002</v>
      </c>
      <c r="K102">
        <v>161</v>
      </c>
      <c r="L102" s="68">
        <v>1615</v>
      </c>
      <c r="M102" s="8">
        <f t="shared" si="6"/>
        <v>10.031055900621118</v>
      </c>
      <c r="N102" s="8">
        <v>3.31</v>
      </c>
      <c r="O102" s="69">
        <f t="shared" si="7"/>
        <v>161</v>
      </c>
      <c r="P102" s="9">
        <f t="shared" si="8"/>
        <v>2.1814241486068111</v>
      </c>
      <c r="Q102" s="77" t="s">
        <v>716</v>
      </c>
      <c r="V102" s="80"/>
      <c r="W102" s="81"/>
      <c r="X102" s="86" t="str">
        <f t="shared" si="9"/>
        <v>No_data</v>
      </c>
    </row>
    <row r="103" spans="1:24" x14ac:dyDescent="0.3">
      <c r="A103" s="44" t="s">
        <v>2108</v>
      </c>
      <c r="B103" s="68" t="s">
        <v>1446</v>
      </c>
      <c r="C103" s="2" t="s">
        <v>1</v>
      </c>
      <c r="D103" s="2">
        <v>59</v>
      </c>
      <c r="E103" s="6">
        <v>21759</v>
      </c>
      <c r="F103" s="7">
        <v>43657.630532407406</v>
      </c>
      <c r="G103" s="69" t="s">
        <v>4</v>
      </c>
      <c r="H103">
        <v>3049</v>
      </c>
      <c r="I103" s="1">
        <f t="shared" si="5"/>
        <v>21.778571428571428</v>
      </c>
      <c r="J103" s="1">
        <v>4.88</v>
      </c>
      <c r="K103">
        <v>140</v>
      </c>
      <c r="L103" s="68">
        <v>704</v>
      </c>
      <c r="M103" s="8">
        <f t="shared" si="6"/>
        <v>5.0285714285714285</v>
      </c>
      <c r="N103" s="8">
        <v>2.347</v>
      </c>
      <c r="O103" s="69">
        <f t="shared" si="7"/>
        <v>140</v>
      </c>
      <c r="P103" s="9">
        <f t="shared" si="8"/>
        <v>4.3309659090909092</v>
      </c>
      <c r="Q103" s="77" t="s">
        <v>716</v>
      </c>
      <c r="V103" s="80"/>
      <c r="W103" s="81"/>
      <c r="X103" s="86" t="str">
        <f t="shared" si="9"/>
        <v>No_data</v>
      </c>
    </row>
    <row r="104" spans="1:24" x14ac:dyDescent="0.3">
      <c r="A104" s="44" t="s">
        <v>2109</v>
      </c>
      <c r="B104" s="68" t="s">
        <v>1447</v>
      </c>
      <c r="C104" s="2" t="s">
        <v>6</v>
      </c>
      <c r="D104" s="2">
        <v>76</v>
      </c>
      <c r="E104" s="6">
        <v>15678</v>
      </c>
      <c r="F104" s="7">
        <v>43657.644814814812</v>
      </c>
      <c r="G104" s="69" t="s">
        <v>4</v>
      </c>
      <c r="H104">
        <v>2603</v>
      </c>
      <c r="I104" s="1">
        <f t="shared" si="5"/>
        <v>16.067901234567902</v>
      </c>
      <c r="J104" s="1">
        <v>3.649</v>
      </c>
      <c r="K104">
        <v>162</v>
      </c>
      <c r="L104" s="68">
        <v>752</v>
      </c>
      <c r="M104" s="8">
        <f t="shared" si="6"/>
        <v>4.6419753086419755</v>
      </c>
      <c r="N104" s="8">
        <v>2.5529999999999999</v>
      </c>
      <c r="O104" s="69">
        <f t="shared" si="7"/>
        <v>162</v>
      </c>
      <c r="P104" s="9">
        <f t="shared" si="8"/>
        <v>3.4614361702127661</v>
      </c>
      <c r="Q104" s="77" t="s">
        <v>716</v>
      </c>
      <c r="V104" s="80"/>
      <c r="W104" s="81"/>
      <c r="X104" s="86" t="str">
        <f t="shared" si="9"/>
        <v>No_data</v>
      </c>
    </row>
    <row r="105" spans="1:24" x14ac:dyDescent="0.3">
      <c r="A105" s="44" t="s">
        <v>2110</v>
      </c>
      <c r="B105" s="68" t="s">
        <v>1448</v>
      </c>
      <c r="C105" s="2" t="s">
        <v>1</v>
      </c>
      <c r="D105" s="2">
        <v>71</v>
      </c>
      <c r="E105" s="6">
        <v>17415</v>
      </c>
      <c r="F105" s="7">
        <v>43657.658113425925</v>
      </c>
      <c r="G105" s="69" t="s">
        <v>4</v>
      </c>
      <c r="H105">
        <v>2520</v>
      </c>
      <c r="I105" s="1">
        <f t="shared" si="5"/>
        <v>18</v>
      </c>
      <c r="J105" s="1">
        <v>4.3559999999999999</v>
      </c>
      <c r="K105">
        <v>140</v>
      </c>
      <c r="L105" s="68">
        <v>595</v>
      </c>
      <c r="M105" s="8">
        <f t="shared" si="6"/>
        <v>4.25</v>
      </c>
      <c r="N105" s="8">
        <v>2.0779999999999998</v>
      </c>
      <c r="O105" s="69">
        <f t="shared" si="7"/>
        <v>140</v>
      </c>
      <c r="P105" s="9">
        <f t="shared" si="8"/>
        <v>4.2352941176470589</v>
      </c>
      <c r="Q105" s="77" t="s">
        <v>716</v>
      </c>
      <c r="V105" s="80"/>
      <c r="W105" s="81"/>
      <c r="X105" s="86" t="str">
        <f t="shared" si="9"/>
        <v>No_data</v>
      </c>
    </row>
    <row r="106" spans="1:24" x14ac:dyDescent="0.3">
      <c r="A106" s="44" t="s">
        <v>2111</v>
      </c>
      <c r="B106" s="68" t="s">
        <v>1449</v>
      </c>
      <c r="C106" s="2" t="s">
        <v>6</v>
      </c>
      <c r="D106" s="2">
        <v>24</v>
      </c>
      <c r="E106" s="6">
        <v>34864</v>
      </c>
      <c r="F106" s="7">
        <v>43657.674467592595</v>
      </c>
      <c r="G106" s="69" t="s">
        <v>4</v>
      </c>
      <c r="H106">
        <v>703</v>
      </c>
      <c r="I106" s="1">
        <f t="shared" si="5"/>
        <v>5.6239999999999997</v>
      </c>
      <c r="J106" s="1">
        <v>2.448</v>
      </c>
      <c r="K106">
        <v>125</v>
      </c>
      <c r="L106" s="68">
        <v>315</v>
      </c>
      <c r="M106" s="8">
        <f t="shared" si="6"/>
        <v>2.52</v>
      </c>
      <c r="N106" s="8">
        <v>1.569</v>
      </c>
      <c r="O106" s="69">
        <f t="shared" si="7"/>
        <v>125</v>
      </c>
      <c r="P106" s="9">
        <f t="shared" si="8"/>
        <v>2.2317460317460318</v>
      </c>
      <c r="Q106" s="77" t="s">
        <v>716</v>
      </c>
      <c r="V106" s="80"/>
      <c r="W106" s="81"/>
      <c r="X106" s="86" t="str">
        <f t="shared" si="9"/>
        <v>No_data</v>
      </c>
    </row>
    <row r="107" spans="1:24" x14ac:dyDescent="0.3">
      <c r="A107" s="44" t="s">
        <v>2112</v>
      </c>
      <c r="B107" s="68" t="s">
        <v>1450</v>
      </c>
      <c r="C107" s="2" t="s">
        <v>6</v>
      </c>
      <c r="D107" s="2">
        <v>90</v>
      </c>
      <c r="E107" s="6">
        <v>10460</v>
      </c>
      <c r="F107" s="7">
        <v>43657.706365740742</v>
      </c>
      <c r="G107" s="69" t="s">
        <v>4</v>
      </c>
      <c r="H107">
        <v>899</v>
      </c>
      <c r="I107" s="1">
        <f t="shared" si="5"/>
        <v>6.5144927536231885</v>
      </c>
      <c r="J107" s="1">
        <v>2.6640000000000001</v>
      </c>
      <c r="K107">
        <v>138</v>
      </c>
      <c r="L107" s="68">
        <v>318</v>
      </c>
      <c r="M107" s="8">
        <f t="shared" si="6"/>
        <v>2.3043478260869565</v>
      </c>
      <c r="N107" s="8">
        <v>1.6279999999999999</v>
      </c>
      <c r="O107" s="69">
        <f t="shared" si="7"/>
        <v>138</v>
      </c>
      <c r="P107" s="9">
        <f t="shared" si="8"/>
        <v>2.8270440251572326</v>
      </c>
      <c r="Q107" s="77" t="s">
        <v>716</v>
      </c>
      <c r="R107" t="s">
        <v>1181</v>
      </c>
      <c r="S107" t="s">
        <v>1603</v>
      </c>
      <c r="V107" s="80"/>
      <c r="W107" s="81"/>
      <c r="X107" s="86" t="str">
        <f t="shared" si="9"/>
        <v>No_data</v>
      </c>
    </row>
    <row r="108" spans="1:24" x14ac:dyDescent="0.3">
      <c r="A108" s="44" t="s">
        <v>2113</v>
      </c>
      <c r="B108" s="68" t="s">
        <v>1451</v>
      </c>
      <c r="C108" s="2" t="s">
        <v>1</v>
      </c>
      <c r="D108" s="2">
        <v>47</v>
      </c>
      <c r="E108" s="6">
        <v>26164</v>
      </c>
      <c r="F108" s="7">
        <v>43658.518217592595</v>
      </c>
      <c r="G108" s="69" t="s">
        <v>4</v>
      </c>
      <c r="H108">
        <v>1505</v>
      </c>
      <c r="I108" s="1">
        <f t="shared" si="5"/>
        <v>13.31858407079646</v>
      </c>
      <c r="J108" s="1">
        <v>3.9289999999999998</v>
      </c>
      <c r="K108">
        <v>113</v>
      </c>
      <c r="L108" s="68">
        <v>414</v>
      </c>
      <c r="M108" s="8">
        <f t="shared" si="6"/>
        <v>3.663716814159292</v>
      </c>
      <c r="N108" s="8">
        <v>2.0249999999999999</v>
      </c>
      <c r="O108" s="69">
        <f t="shared" si="7"/>
        <v>113</v>
      </c>
      <c r="P108" s="9">
        <f t="shared" si="8"/>
        <v>3.6352657004830919</v>
      </c>
      <c r="Q108" s="77" t="s">
        <v>716</v>
      </c>
      <c r="V108" s="80"/>
      <c r="W108" s="81"/>
      <c r="X108" s="86" t="str">
        <f t="shared" si="9"/>
        <v>No_data</v>
      </c>
    </row>
    <row r="109" spans="1:24" x14ac:dyDescent="0.3">
      <c r="A109" s="44" t="s">
        <v>2114</v>
      </c>
      <c r="B109" s="68" t="s">
        <v>1452</v>
      </c>
      <c r="C109" s="2" t="s">
        <v>1</v>
      </c>
      <c r="D109" s="2">
        <v>51</v>
      </c>
      <c r="E109" s="6">
        <v>24851</v>
      </c>
      <c r="F109" s="7">
        <v>43658.534236111111</v>
      </c>
      <c r="G109" s="69" t="s">
        <v>4</v>
      </c>
      <c r="H109">
        <v>2381</v>
      </c>
      <c r="I109" s="1">
        <f t="shared" si="5"/>
        <v>20.525862068965516</v>
      </c>
      <c r="J109" s="1">
        <v>4.6500000000000004</v>
      </c>
      <c r="K109">
        <v>116</v>
      </c>
      <c r="L109" s="68">
        <v>694</v>
      </c>
      <c r="M109" s="8">
        <f t="shared" si="6"/>
        <v>5.9827586206896548</v>
      </c>
      <c r="N109" s="8">
        <v>2.5910000000000002</v>
      </c>
      <c r="O109" s="69">
        <f t="shared" si="7"/>
        <v>116</v>
      </c>
      <c r="P109" s="9">
        <f t="shared" si="8"/>
        <v>3.4308357348703171</v>
      </c>
      <c r="Q109" s="77" t="s">
        <v>716</v>
      </c>
      <c r="V109" s="80"/>
      <c r="W109" s="81"/>
      <c r="X109" s="86" t="str">
        <f t="shared" si="9"/>
        <v>No_data</v>
      </c>
    </row>
    <row r="110" spans="1:24" x14ac:dyDescent="0.3">
      <c r="A110" s="44" t="s">
        <v>2115</v>
      </c>
      <c r="B110" s="68" t="s">
        <v>1453</v>
      </c>
      <c r="C110" s="2" t="s">
        <v>1</v>
      </c>
      <c r="D110" s="2">
        <v>30</v>
      </c>
      <c r="E110" s="6">
        <v>32403</v>
      </c>
      <c r="F110" s="7">
        <v>43658.547337962962</v>
      </c>
      <c r="G110" s="69" t="s">
        <v>4</v>
      </c>
      <c r="H110">
        <v>1342</v>
      </c>
      <c r="I110" s="1">
        <f t="shared" si="5"/>
        <v>10.65079365079365</v>
      </c>
      <c r="J110" s="1">
        <v>3.5760000000000001</v>
      </c>
      <c r="K110">
        <v>126</v>
      </c>
      <c r="L110" s="68">
        <v>377</v>
      </c>
      <c r="M110" s="8">
        <f t="shared" si="6"/>
        <v>2.9920634920634921</v>
      </c>
      <c r="N110" s="8">
        <v>1.587</v>
      </c>
      <c r="O110" s="69">
        <f t="shared" si="7"/>
        <v>126</v>
      </c>
      <c r="P110" s="9">
        <f t="shared" si="8"/>
        <v>3.5596816976127319</v>
      </c>
      <c r="Q110" s="77" t="s">
        <v>716</v>
      </c>
      <c r="V110" s="80"/>
      <c r="W110" s="81"/>
      <c r="X110" s="86" t="str">
        <f t="shared" si="9"/>
        <v>No_data</v>
      </c>
    </row>
    <row r="111" spans="1:24" x14ac:dyDescent="0.3">
      <c r="A111" s="44" t="s">
        <v>2116</v>
      </c>
      <c r="B111" s="68" t="s">
        <v>577</v>
      </c>
      <c r="C111" s="2" t="s">
        <v>1</v>
      </c>
      <c r="D111" s="2">
        <v>61</v>
      </c>
      <c r="E111" s="6">
        <v>21078</v>
      </c>
      <c r="F111" s="7">
        <v>43658.566469907404</v>
      </c>
      <c r="G111" s="69" t="s">
        <v>4</v>
      </c>
      <c r="H111">
        <v>3363</v>
      </c>
      <c r="I111" s="1">
        <f t="shared" si="5"/>
        <v>19.327586206896552</v>
      </c>
      <c r="J111" s="1">
        <v>4.5949999999999998</v>
      </c>
      <c r="K111">
        <v>174</v>
      </c>
      <c r="L111" s="68">
        <v>747</v>
      </c>
      <c r="M111" s="8">
        <f t="shared" si="6"/>
        <v>4.2931034482758621</v>
      </c>
      <c r="N111" s="8">
        <v>2.0880000000000001</v>
      </c>
      <c r="O111" s="69">
        <f t="shared" si="7"/>
        <v>174</v>
      </c>
      <c r="P111" s="9">
        <f t="shared" si="8"/>
        <v>4.5020080321285141</v>
      </c>
      <c r="Q111" s="77" t="s">
        <v>716</v>
      </c>
      <c r="V111" s="80"/>
      <c r="W111" s="81"/>
      <c r="X111" s="86" t="str">
        <f t="shared" si="9"/>
        <v>No_data</v>
      </c>
    </row>
    <row r="112" spans="1:24" x14ac:dyDescent="0.3">
      <c r="A112" s="44" t="s">
        <v>2117</v>
      </c>
      <c r="B112" s="68" t="s">
        <v>1454</v>
      </c>
      <c r="C112" s="2" t="s">
        <v>1</v>
      </c>
      <c r="D112" s="2">
        <v>63</v>
      </c>
      <c r="E112" s="6">
        <v>20499</v>
      </c>
      <c r="F112" s="7">
        <v>43658.581145833334</v>
      </c>
      <c r="G112" s="69" t="s">
        <v>4</v>
      </c>
      <c r="H112">
        <v>2353</v>
      </c>
      <c r="I112" s="1">
        <f t="shared" si="5"/>
        <v>18.824000000000002</v>
      </c>
      <c r="J112" s="1">
        <v>4.9340000000000002</v>
      </c>
      <c r="K112">
        <v>125</v>
      </c>
      <c r="L112" s="68">
        <v>422</v>
      </c>
      <c r="M112" s="8">
        <f t="shared" si="6"/>
        <v>3.3759999999999999</v>
      </c>
      <c r="N112" s="8">
        <v>1.869</v>
      </c>
      <c r="O112" s="69">
        <f t="shared" si="7"/>
        <v>125</v>
      </c>
      <c r="P112" s="9">
        <f t="shared" si="8"/>
        <v>5.5758293838862567</v>
      </c>
      <c r="Q112" s="77" t="s">
        <v>716</v>
      </c>
      <c r="V112" s="80"/>
      <c r="W112" s="81"/>
      <c r="X112" s="86" t="str">
        <f t="shared" si="9"/>
        <v>No_data</v>
      </c>
    </row>
    <row r="113" spans="1:24" x14ac:dyDescent="0.3">
      <c r="A113" s="44" t="s">
        <v>2118</v>
      </c>
      <c r="B113" s="68" t="s">
        <v>1455</v>
      </c>
      <c r="C113" s="2" t="s">
        <v>6</v>
      </c>
      <c r="D113" s="2">
        <v>60</v>
      </c>
      <c r="E113" s="6">
        <v>21452</v>
      </c>
      <c r="F113" s="7">
        <v>43658.599641203706</v>
      </c>
      <c r="G113" s="69" t="s">
        <v>4</v>
      </c>
      <c r="H113">
        <v>1359</v>
      </c>
      <c r="I113" s="1">
        <f t="shared" si="5"/>
        <v>10.066666666666666</v>
      </c>
      <c r="J113" s="1">
        <v>3.3929999999999998</v>
      </c>
      <c r="K113">
        <v>135</v>
      </c>
      <c r="L113" s="68">
        <v>505</v>
      </c>
      <c r="M113" s="8">
        <f t="shared" si="6"/>
        <v>3.7407407407407409</v>
      </c>
      <c r="N113" s="8">
        <v>1.992</v>
      </c>
      <c r="O113" s="69">
        <f t="shared" si="7"/>
        <v>135</v>
      </c>
      <c r="P113" s="9">
        <f t="shared" si="8"/>
        <v>2.6910891089108908</v>
      </c>
      <c r="Q113" s="77" t="s">
        <v>716</v>
      </c>
      <c r="V113" s="80"/>
      <c r="W113" s="81"/>
      <c r="X113" s="86" t="str">
        <f t="shared" si="9"/>
        <v>No_data</v>
      </c>
    </row>
    <row r="114" spans="1:24" x14ac:dyDescent="0.3">
      <c r="A114" s="44" t="s">
        <v>2119</v>
      </c>
      <c r="B114" s="68" t="s">
        <v>1456</v>
      </c>
      <c r="C114" s="2" t="s">
        <v>1</v>
      </c>
      <c r="D114" s="2">
        <v>47</v>
      </c>
      <c r="E114" s="6">
        <v>26358</v>
      </c>
      <c r="F114" s="7">
        <v>43658.617939814816</v>
      </c>
      <c r="G114" s="69" t="s">
        <v>4</v>
      </c>
      <c r="H114">
        <v>1327</v>
      </c>
      <c r="I114" s="1">
        <f t="shared" si="5"/>
        <v>12.638095238095238</v>
      </c>
      <c r="J114" s="1">
        <v>4</v>
      </c>
      <c r="K114">
        <v>105</v>
      </c>
      <c r="L114" s="68">
        <v>335</v>
      </c>
      <c r="M114" s="8">
        <f t="shared" si="6"/>
        <v>3.1904761904761907</v>
      </c>
      <c r="N114" s="8">
        <v>1.6180000000000001</v>
      </c>
      <c r="O114" s="69">
        <f t="shared" si="7"/>
        <v>105</v>
      </c>
      <c r="P114" s="9">
        <f t="shared" si="8"/>
        <v>3.9611940298507458</v>
      </c>
      <c r="Q114" s="77" t="s">
        <v>716</v>
      </c>
      <c r="V114" s="80"/>
      <c r="W114" s="81"/>
      <c r="X114" s="86" t="str">
        <f t="shared" si="9"/>
        <v>No_data</v>
      </c>
    </row>
    <row r="115" spans="1:24" x14ac:dyDescent="0.3">
      <c r="A115" s="44" t="s">
        <v>2120</v>
      </c>
      <c r="B115" s="68" t="s">
        <v>1457</v>
      </c>
      <c r="C115" s="2" t="s">
        <v>1</v>
      </c>
      <c r="D115" s="2">
        <v>42</v>
      </c>
      <c r="E115" s="6">
        <v>28106</v>
      </c>
      <c r="F115" s="7">
        <v>43658.635324074072</v>
      </c>
      <c r="G115" s="69" t="s">
        <v>4</v>
      </c>
      <c r="H115">
        <v>2149</v>
      </c>
      <c r="I115" s="1">
        <f t="shared" si="5"/>
        <v>15.918518518518519</v>
      </c>
      <c r="J115" s="1">
        <v>3.9489999999999998</v>
      </c>
      <c r="K115">
        <v>135</v>
      </c>
      <c r="L115" s="68">
        <v>557</v>
      </c>
      <c r="M115" s="8">
        <f t="shared" si="6"/>
        <v>4.1259259259259258</v>
      </c>
      <c r="N115" s="8">
        <v>2.0310000000000001</v>
      </c>
      <c r="O115" s="69">
        <f t="shared" si="7"/>
        <v>135</v>
      </c>
      <c r="P115" s="9">
        <f t="shared" si="8"/>
        <v>3.8581687612208264</v>
      </c>
      <c r="Q115" s="77" t="s">
        <v>716</v>
      </c>
      <c r="V115" s="80"/>
      <c r="W115" s="81"/>
      <c r="X115" s="86" t="str">
        <f t="shared" si="9"/>
        <v>No_data</v>
      </c>
    </row>
    <row r="116" spans="1:24" x14ac:dyDescent="0.3">
      <c r="A116" s="44" t="s">
        <v>2121</v>
      </c>
      <c r="B116" s="68" t="s">
        <v>1458</v>
      </c>
      <c r="C116" s="2" t="s">
        <v>1</v>
      </c>
      <c r="D116" s="2">
        <v>45</v>
      </c>
      <c r="E116" s="6">
        <v>27013</v>
      </c>
      <c r="F116" s="7">
        <v>43658.64640046296</v>
      </c>
      <c r="G116" s="69" t="s">
        <v>4</v>
      </c>
      <c r="H116">
        <v>1711</v>
      </c>
      <c r="I116" s="1">
        <f t="shared" si="5"/>
        <v>14.258333333333333</v>
      </c>
      <c r="J116" s="1">
        <v>3.9350000000000001</v>
      </c>
      <c r="K116">
        <v>120</v>
      </c>
      <c r="L116" s="68">
        <v>416</v>
      </c>
      <c r="M116" s="8">
        <f t="shared" si="6"/>
        <v>3.4666666666666668</v>
      </c>
      <c r="N116" s="8">
        <v>1.8740000000000001</v>
      </c>
      <c r="O116" s="69">
        <f t="shared" si="7"/>
        <v>120</v>
      </c>
      <c r="P116" s="9">
        <f t="shared" si="8"/>
        <v>4.1129807692307692</v>
      </c>
      <c r="Q116" s="77" t="s">
        <v>716</v>
      </c>
      <c r="V116" s="80"/>
      <c r="W116" s="81"/>
      <c r="X116" s="86" t="str">
        <f t="shared" si="9"/>
        <v>No_data</v>
      </c>
    </row>
    <row r="117" spans="1:24" x14ac:dyDescent="0.3">
      <c r="A117" s="44" t="s">
        <v>2122</v>
      </c>
      <c r="B117" s="68" t="s">
        <v>11</v>
      </c>
      <c r="C117" s="2" t="s">
        <v>1</v>
      </c>
      <c r="D117" s="2">
        <v>77</v>
      </c>
      <c r="E117" s="6">
        <v>15254</v>
      </c>
      <c r="F117" s="7">
        <v>43658.664930555555</v>
      </c>
      <c r="G117" s="69" t="s">
        <v>22</v>
      </c>
      <c r="H117">
        <v>2423</v>
      </c>
      <c r="I117" s="1">
        <f t="shared" si="5"/>
        <v>17.557971014492754</v>
      </c>
      <c r="J117" s="1">
        <v>4.085</v>
      </c>
      <c r="K117">
        <v>138</v>
      </c>
      <c r="L117" s="68">
        <v>536</v>
      </c>
      <c r="M117" s="8">
        <f t="shared" si="6"/>
        <v>3.8840579710144927</v>
      </c>
      <c r="N117" s="8">
        <v>1.978</v>
      </c>
      <c r="O117" s="69">
        <f t="shared" si="7"/>
        <v>138</v>
      </c>
      <c r="P117" s="9">
        <f t="shared" si="8"/>
        <v>4.5205223880597014</v>
      </c>
      <c r="Q117" s="77" t="s">
        <v>716</v>
      </c>
      <c r="V117" s="80"/>
      <c r="W117" s="81"/>
      <c r="X117" s="86" t="str">
        <f t="shared" si="9"/>
        <v>No_data</v>
      </c>
    </row>
    <row r="118" spans="1:24" x14ac:dyDescent="0.3">
      <c r="A118" s="44" t="s">
        <v>2123</v>
      </c>
      <c r="B118" s="68" t="s">
        <v>1459</v>
      </c>
      <c r="C118" s="2" t="s">
        <v>6</v>
      </c>
      <c r="D118" s="2">
        <v>40</v>
      </c>
      <c r="E118" s="6">
        <v>28994</v>
      </c>
      <c r="F118" s="7">
        <v>43658.678506944445</v>
      </c>
      <c r="G118" s="69" t="s">
        <v>4</v>
      </c>
      <c r="H118">
        <v>1067</v>
      </c>
      <c r="I118" s="1">
        <f t="shared" si="5"/>
        <v>7.621428571428571</v>
      </c>
      <c r="J118" s="1">
        <v>2.83</v>
      </c>
      <c r="K118">
        <v>140</v>
      </c>
      <c r="L118" s="68">
        <v>356</v>
      </c>
      <c r="M118" s="8">
        <f t="shared" si="6"/>
        <v>2.5428571428571427</v>
      </c>
      <c r="N118" s="8">
        <v>1.5</v>
      </c>
      <c r="O118" s="69">
        <f t="shared" si="7"/>
        <v>140</v>
      </c>
      <c r="P118" s="9">
        <f t="shared" si="8"/>
        <v>2.9971910112359552</v>
      </c>
      <c r="Q118" s="77" t="s">
        <v>716</v>
      </c>
      <c r="V118" s="80"/>
      <c r="W118" s="81"/>
      <c r="X118" s="86" t="str">
        <f t="shared" si="9"/>
        <v>No_data</v>
      </c>
    </row>
    <row r="119" spans="1:24" x14ac:dyDescent="0.3">
      <c r="A119" s="44" t="s">
        <v>2124</v>
      </c>
      <c r="B119" s="68" t="s">
        <v>1460</v>
      </c>
      <c r="C119" s="2" t="s">
        <v>6</v>
      </c>
      <c r="D119" s="2">
        <v>68</v>
      </c>
      <c r="E119" s="6">
        <v>18592</v>
      </c>
      <c r="F119" s="7">
        <v>43658.704050925924</v>
      </c>
      <c r="G119" s="69" t="s">
        <v>4</v>
      </c>
      <c r="H119">
        <v>2003</v>
      </c>
      <c r="I119" s="1">
        <f t="shared" si="5"/>
        <v>13.813793103448276</v>
      </c>
      <c r="J119" s="1">
        <v>4.0979999999999999</v>
      </c>
      <c r="K119">
        <v>145</v>
      </c>
      <c r="L119" s="68">
        <v>514</v>
      </c>
      <c r="M119" s="8">
        <f t="shared" si="6"/>
        <v>3.5448275862068965</v>
      </c>
      <c r="N119" s="8">
        <v>1.8260000000000001</v>
      </c>
      <c r="O119" s="69">
        <f t="shared" si="7"/>
        <v>145</v>
      </c>
      <c r="P119" s="9">
        <f t="shared" si="8"/>
        <v>3.8968871595330739</v>
      </c>
      <c r="Q119" s="77" t="s">
        <v>716</v>
      </c>
      <c r="V119" s="80"/>
      <c r="W119" s="81"/>
      <c r="X119" s="86" t="str">
        <f t="shared" si="9"/>
        <v>No_data</v>
      </c>
    </row>
    <row r="120" spans="1:24" x14ac:dyDescent="0.3">
      <c r="A120" s="44" t="s">
        <v>2125</v>
      </c>
      <c r="B120" s="68" t="s">
        <v>1461</v>
      </c>
      <c r="C120" s="2" t="s">
        <v>6</v>
      </c>
      <c r="D120" s="2">
        <v>76</v>
      </c>
      <c r="E120" s="6">
        <v>15594</v>
      </c>
      <c r="F120" s="7">
        <v>43661.520289351851</v>
      </c>
      <c r="G120" s="69" t="s">
        <v>4</v>
      </c>
      <c r="H120">
        <v>2372</v>
      </c>
      <c r="I120" s="1">
        <f t="shared" si="5"/>
        <v>16.358620689655172</v>
      </c>
      <c r="J120" s="1">
        <v>4.1760000000000002</v>
      </c>
      <c r="K120">
        <v>145</v>
      </c>
      <c r="L120" s="68">
        <v>615</v>
      </c>
      <c r="M120" s="8">
        <f t="shared" si="6"/>
        <v>4.2413793103448274</v>
      </c>
      <c r="N120" s="8">
        <v>1.792</v>
      </c>
      <c r="O120" s="69">
        <f t="shared" si="7"/>
        <v>145</v>
      </c>
      <c r="P120" s="9">
        <f t="shared" si="8"/>
        <v>3.8569105691056911</v>
      </c>
      <c r="Q120" s="77" t="s">
        <v>716</v>
      </c>
      <c r="V120" s="80"/>
      <c r="W120" s="81"/>
      <c r="X120" s="86" t="str">
        <f t="shared" si="9"/>
        <v>No_data</v>
      </c>
    </row>
    <row r="121" spans="1:24" x14ac:dyDescent="0.3">
      <c r="A121" s="44" t="s">
        <v>2126</v>
      </c>
      <c r="B121" s="68" t="s">
        <v>1462</v>
      </c>
      <c r="C121" s="2" t="s">
        <v>6</v>
      </c>
      <c r="D121" s="2">
        <v>82</v>
      </c>
      <c r="E121" s="6">
        <v>13404</v>
      </c>
      <c r="F121" s="7">
        <v>43661.534444444442</v>
      </c>
      <c r="G121" s="69" t="s">
        <v>4</v>
      </c>
      <c r="H121">
        <v>1960</v>
      </c>
      <c r="I121" s="1">
        <f t="shared" si="5"/>
        <v>13.517241379310345</v>
      </c>
      <c r="J121" s="1">
        <v>4.0839999999999996</v>
      </c>
      <c r="K121">
        <v>145</v>
      </c>
      <c r="L121" s="68">
        <v>761</v>
      </c>
      <c r="M121" s="8">
        <f t="shared" si="6"/>
        <v>5.2482758620689651</v>
      </c>
      <c r="N121" s="8">
        <v>2.5009999999999999</v>
      </c>
      <c r="O121" s="69">
        <f t="shared" si="7"/>
        <v>145</v>
      </c>
      <c r="P121" s="9">
        <f t="shared" si="8"/>
        <v>2.5755584756898822</v>
      </c>
      <c r="Q121" s="77" t="s">
        <v>716</v>
      </c>
      <c r="V121" s="80"/>
      <c r="W121" s="81"/>
      <c r="X121" s="86" t="str">
        <f t="shared" si="9"/>
        <v>No_data</v>
      </c>
    </row>
    <row r="122" spans="1:24" x14ac:dyDescent="0.3">
      <c r="A122" s="44" t="s">
        <v>2127</v>
      </c>
      <c r="B122" s="68" t="s">
        <v>1463</v>
      </c>
      <c r="C122" s="2" t="s">
        <v>1</v>
      </c>
      <c r="D122" s="2">
        <v>50</v>
      </c>
      <c r="E122" s="6">
        <v>25340</v>
      </c>
      <c r="F122" s="7">
        <v>43661.548622685186</v>
      </c>
      <c r="G122" s="69" t="s">
        <v>4</v>
      </c>
      <c r="H122">
        <v>1572</v>
      </c>
      <c r="I122" s="1">
        <f t="shared" si="5"/>
        <v>11.391304347826088</v>
      </c>
      <c r="J122" s="1">
        <v>3.7290000000000001</v>
      </c>
      <c r="K122">
        <v>138</v>
      </c>
      <c r="L122" s="68">
        <v>324</v>
      </c>
      <c r="M122" s="8">
        <f t="shared" si="6"/>
        <v>2.347826086956522</v>
      </c>
      <c r="N122" s="8">
        <v>1.5169999999999999</v>
      </c>
      <c r="O122" s="69">
        <f t="shared" si="7"/>
        <v>138</v>
      </c>
      <c r="P122" s="9">
        <f t="shared" si="8"/>
        <v>4.8518518518518521</v>
      </c>
      <c r="Q122" s="77" t="s">
        <v>716</v>
      </c>
      <c r="V122" s="80"/>
      <c r="W122" s="81"/>
      <c r="X122" s="86" t="str">
        <f t="shared" si="9"/>
        <v>No_data</v>
      </c>
    </row>
    <row r="123" spans="1:24" x14ac:dyDescent="0.3">
      <c r="A123" s="44" t="s">
        <v>2128</v>
      </c>
      <c r="B123" s="68" t="s">
        <v>1464</v>
      </c>
      <c r="C123" s="2" t="s">
        <v>1</v>
      </c>
      <c r="D123" s="2">
        <v>47</v>
      </c>
      <c r="E123" s="6">
        <v>26484</v>
      </c>
      <c r="F123" s="7">
        <v>43661.563217592593</v>
      </c>
      <c r="G123" s="69" t="s">
        <v>4</v>
      </c>
      <c r="H123">
        <v>1761</v>
      </c>
      <c r="I123" s="1">
        <f t="shared" si="5"/>
        <v>13.7578125</v>
      </c>
      <c r="J123" s="1">
        <v>4.3099999999999996</v>
      </c>
      <c r="K123">
        <v>128</v>
      </c>
      <c r="L123" s="68">
        <v>434</v>
      </c>
      <c r="M123" s="8">
        <f t="shared" si="6"/>
        <v>3.390625</v>
      </c>
      <c r="N123" s="8">
        <v>1.7709999999999999</v>
      </c>
      <c r="O123" s="69">
        <f t="shared" si="7"/>
        <v>128</v>
      </c>
      <c r="P123" s="9">
        <f t="shared" si="8"/>
        <v>4.0576036866359448</v>
      </c>
      <c r="Q123" s="77" t="s">
        <v>716</v>
      </c>
      <c r="V123" s="80"/>
      <c r="W123" s="81"/>
      <c r="X123" s="86" t="str">
        <f t="shared" si="9"/>
        <v>No_data</v>
      </c>
    </row>
    <row r="124" spans="1:24" x14ac:dyDescent="0.3">
      <c r="A124" s="44" t="s">
        <v>2129</v>
      </c>
      <c r="B124" s="68" t="s">
        <v>1465</v>
      </c>
      <c r="C124" s="2" t="s">
        <v>1</v>
      </c>
      <c r="D124" s="2">
        <v>48</v>
      </c>
      <c r="E124" s="6">
        <v>26005</v>
      </c>
      <c r="F124" s="7">
        <v>43661.58079861111</v>
      </c>
      <c r="G124" s="69" t="s">
        <v>4</v>
      </c>
      <c r="H124">
        <v>1335</v>
      </c>
      <c r="I124" s="1">
        <f t="shared" si="5"/>
        <v>8.9</v>
      </c>
      <c r="J124" s="1">
        <v>3.5590000000000002</v>
      </c>
      <c r="K124">
        <v>150</v>
      </c>
      <c r="L124" s="68">
        <v>323</v>
      </c>
      <c r="M124" s="8">
        <f t="shared" si="6"/>
        <v>2.1533333333333333</v>
      </c>
      <c r="N124" s="8">
        <v>1.45</v>
      </c>
      <c r="O124" s="69">
        <f t="shared" si="7"/>
        <v>150</v>
      </c>
      <c r="P124" s="9">
        <f t="shared" si="8"/>
        <v>4.1331269349845199</v>
      </c>
      <c r="Q124" s="77" t="s">
        <v>716</v>
      </c>
      <c r="V124" s="80"/>
      <c r="W124" s="81"/>
      <c r="X124" s="86" t="str">
        <f t="shared" si="9"/>
        <v>No_data</v>
      </c>
    </row>
    <row r="125" spans="1:24" x14ac:dyDescent="0.3">
      <c r="A125" s="44" t="s">
        <v>2130</v>
      </c>
      <c r="B125" s="68" t="s">
        <v>1466</v>
      </c>
      <c r="C125" s="2" t="s">
        <v>1</v>
      </c>
      <c r="D125" s="2">
        <v>38</v>
      </c>
      <c r="E125" s="6">
        <v>29595</v>
      </c>
      <c r="F125" s="7">
        <v>43661.598854166667</v>
      </c>
      <c r="G125" s="69" t="s">
        <v>4</v>
      </c>
      <c r="H125">
        <v>1390</v>
      </c>
      <c r="I125" s="1">
        <f t="shared" si="5"/>
        <v>10.610687022900763</v>
      </c>
      <c r="J125" s="1">
        <v>3.3479999999999999</v>
      </c>
      <c r="K125">
        <v>131</v>
      </c>
      <c r="L125" s="68">
        <v>297</v>
      </c>
      <c r="M125" s="8">
        <f t="shared" si="6"/>
        <v>2.2671755725190841</v>
      </c>
      <c r="N125" s="8">
        <v>1.397</v>
      </c>
      <c r="O125" s="69">
        <f t="shared" si="7"/>
        <v>131</v>
      </c>
      <c r="P125" s="9">
        <f t="shared" si="8"/>
        <v>4.6801346801346799</v>
      </c>
      <c r="Q125" s="77" t="s">
        <v>716</v>
      </c>
      <c r="V125" s="80"/>
      <c r="W125" s="81"/>
      <c r="X125" s="86" t="str">
        <f t="shared" si="9"/>
        <v>No_data</v>
      </c>
    </row>
    <row r="126" spans="1:24" x14ac:dyDescent="0.3">
      <c r="A126" s="44" t="s">
        <v>2131</v>
      </c>
      <c r="B126" s="68" t="s">
        <v>1467</v>
      </c>
      <c r="C126" s="2" t="s">
        <v>1</v>
      </c>
      <c r="D126" s="2">
        <v>51</v>
      </c>
      <c r="E126" s="6">
        <v>24881</v>
      </c>
      <c r="F126" s="7">
        <v>43661.614270833335</v>
      </c>
      <c r="G126" s="69" t="s">
        <v>4</v>
      </c>
      <c r="H126">
        <v>1021</v>
      </c>
      <c r="I126" s="1">
        <f t="shared" si="5"/>
        <v>7.2928571428571427</v>
      </c>
      <c r="J126" s="1">
        <v>2.6669999999999998</v>
      </c>
      <c r="K126">
        <v>140</v>
      </c>
      <c r="L126" s="68">
        <v>369</v>
      </c>
      <c r="M126" s="8">
        <f t="shared" si="6"/>
        <v>2.6357142857142857</v>
      </c>
      <c r="N126" s="8">
        <v>1.6719999999999999</v>
      </c>
      <c r="O126" s="69">
        <f t="shared" si="7"/>
        <v>140</v>
      </c>
      <c r="P126" s="9">
        <f t="shared" si="8"/>
        <v>2.7669376693766936</v>
      </c>
      <c r="Q126" s="77" t="s">
        <v>716</v>
      </c>
      <c r="V126" s="80"/>
      <c r="W126" s="81"/>
      <c r="X126" s="86" t="str">
        <f t="shared" si="9"/>
        <v>No_data</v>
      </c>
    </row>
    <row r="127" spans="1:24" x14ac:dyDescent="0.3">
      <c r="A127" s="44" t="s">
        <v>2132</v>
      </c>
      <c r="B127" s="68" t="s">
        <v>1468</v>
      </c>
      <c r="C127" s="2" t="s">
        <v>1</v>
      </c>
      <c r="D127" s="2">
        <v>51</v>
      </c>
      <c r="E127" s="6">
        <v>24821</v>
      </c>
      <c r="F127" s="7">
        <v>43661.629537037035</v>
      </c>
      <c r="G127" s="69" t="s">
        <v>4</v>
      </c>
      <c r="H127">
        <v>1212</v>
      </c>
      <c r="I127" s="1">
        <f t="shared" si="5"/>
        <v>8.7826086956521738</v>
      </c>
      <c r="J127" s="1">
        <v>3.3610000000000002</v>
      </c>
      <c r="K127">
        <v>138</v>
      </c>
      <c r="L127" s="68">
        <v>338</v>
      </c>
      <c r="M127" s="8">
        <f t="shared" si="6"/>
        <v>2.4492753623188408</v>
      </c>
      <c r="N127" s="8">
        <v>1.5089999999999999</v>
      </c>
      <c r="O127" s="69">
        <f t="shared" si="7"/>
        <v>138</v>
      </c>
      <c r="P127" s="9">
        <f t="shared" si="8"/>
        <v>3.585798816568047</v>
      </c>
      <c r="Q127" s="77" t="s">
        <v>716</v>
      </c>
      <c r="V127" s="80"/>
      <c r="W127" s="81"/>
      <c r="X127" s="86" t="str">
        <f t="shared" si="9"/>
        <v>No_data</v>
      </c>
    </row>
    <row r="128" spans="1:24" x14ac:dyDescent="0.3">
      <c r="A128" s="44" t="s">
        <v>2133</v>
      </c>
      <c r="B128" s="68" t="s">
        <v>1469</v>
      </c>
      <c r="C128" s="2" t="s">
        <v>1</v>
      </c>
      <c r="D128" s="2">
        <v>58</v>
      </c>
      <c r="E128" s="6">
        <v>22415</v>
      </c>
      <c r="F128" s="7">
        <v>43661.642314814817</v>
      </c>
      <c r="G128" s="69" t="s">
        <v>4</v>
      </c>
      <c r="H128">
        <v>1927</v>
      </c>
      <c r="I128" s="1">
        <f t="shared" si="5"/>
        <v>16.058333333333334</v>
      </c>
      <c r="J128" s="1">
        <v>4.1630000000000003</v>
      </c>
      <c r="K128">
        <v>120</v>
      </c>
      <c r="L128" s="68">
        <v>356</v>
      </c>
      <c r="M128" s="8">
        <f t="shared" si="6"/>
        <v>2.9666666666666668</v>
      </c>
      <c r="N128" s="8">
        <v>1.66</v>
      </c>
      <c r="O128" s="69">
        <f t="shared" si="7"/>
        <v>120</v>
      </c>
      <c r="P128" s="9">
        <f t="shared" si="8"/>
        <v>5.4129213483146064</v>
      </c>
      <c r="Q128" s="77" t="s">
        <v>716</v>
      </c>
      <c r="V128" s="80"/>
      <c r="W128" s="81"/>
      <c r="X128" s="86" t="str">
        <f t="shared" si="9"/>
        <v>No_data</v>
      </c>
    </row>
    <row r="129" spans="1:24" x14ac:dyDescent="0.3">
      <c r="A129" s="44" t="s">
        <v>2134</v>
      </c>
      <c r="B129" s="68" t="s">
        <v>1470</v>
      </c>
      <c r="C129" s="2" t="s">
        <v>1</v>
      </c>
      <c r="D129" s="2">
        <v>52</v>
      </c>
      <c r="E129" s="6">
        <v>24567</v>
      </c>
      <c r="F129" s="7">
        <v>43661.658761574072</v>
      </c>
      <c r="G129" s="69" t="s">
        <v>4</v>
      </c>
      <c r="H129">
        <v>3397</v>
      </c>
      <c r="I129" s="1">
        <f t="shared" si="5"/>
        <v>27.39516129032258</v>
      </c>
      <c r="J129" s="1">
        <v>5.2930000000000001</v>
      </c>
      <c r="K129">
        <v>124</v>
      </c>
      <c r="L129" s="68">
        <v>747</v>
      </c>
      <c r="M129" s="8">
        <f t="shared" si="6"/>
        <v>6.024193548387097</v>
      </c>
      <c r="N129" s="8">
        <v>2.2290000000000001</v>
      </c>
      <c r="O129" s="69">
        <f t="shared" si="7"/>
        <v>124</v>
      </c>
      <c r="P129" s="9">
        <f t="shared" si="8"/>
        <v>4.547523427041499</v>
      </c>
      <c r="Q129" s="77" t="s">
        <v>716</v>
      </c>
      <c r="V129" s="80"/>
      <c r="W129" s="81"/>
      <c r="X129" s="86" t="str">
        <f t="shared" si="9"/>
        <v>No_data</v>
      </c>
    </row>
    <row r="130" spans="1:24" x14ac:dyDescent="0.3">
      <c r="A130" s="44" t="s">
        <v>2135</v>
      </c>
      <c r="B130" s="68" t="s">
        <v>1471</v>
      </c>
      <c r="C130" s="2" t="s">
        <v>6</v>
      </c>
      <c r="D130" s="2">
        <v>44</v>
      </c>
      <c r="E130" s="6">
        <v>27445</v>
      </c>
      <c r="F130" s="7">
        <v>43661.672465277778</v>
      </c>
      <c r="G130" s="69" t="s">
        <v>4</v>
      </c>
      <c r="H130">
        <v>918</v>
      </c>
      <c r="I130" s="1">
        <f t="shared" si="5"/>
        <v>7.65</v>
      </c>
      <c r="J130" s="1">
        <v>2.9009999999999998</v>
      </c>
      <c r="K130">
        <v>120</v>
      </c>
      <c r="L130" s="68">
        <v>370</v>
      </c>
      <c r="M130" s="8">
        <f t="shared" si="6"/>
        <v>3.0833333333333335</v>
      </c>
      <c r="N130" s="8">
        <v>1.617</v>
      </c>
      <c r="O130" s="69">
        <f t="shared" si="7"/>
        <v>120</v>
      </c>
      <c r="P130" s="9">
        <f t="shared" si="8"/>
        <v>2.4810810810810811</v>
      </c>
      <c r="Q130" s="77" t="s">
        <v>716</v>
      </c>
      <c r="V130" s="80"/>
      <c r="W130" s="81"/>
      <c r="X130" s="86" t="str">
        <f t="shared" si="9"/>
        <v>No_data</v>
      </c>
    </row>
    <row r="131" spans="1:24" x14ac:dyDescent="0.3">
      <c r="A131" s="44" t="s">
        <v>2136</v>
      </c>
      <c r="B131" s="68" t="s">
        <v>1472</v>
      </c>
      <c r="C131" s="2" t="s">
        <v>6</v>
      </c>
      <c r="D131" s="2">
        <v>37</v>
      </c>
      <c r="E131" s="6">
        <v>30112</v>
      </c>
      <c r="F131" s="7">
        <v>43661.706562500003</v>
      </c>
      <c r="G131" s="69" t="s">
        <v>4</v>
      </c>
      <c r="H131">
        <v>1150</v>
      </c>
      <c r="I131" s="1">
        <f t="shared" ref="I131:I194" si="10">H131/K131</f>
        <v>6.3186813186813184</v>
      </c>
      <c r="J131" s="1">
        <v>2.4420000000000002</v>
      </c>
      <c r="K131">
        <v>182</v>
      </c>
      <c r="L131" s="68">
        <v>292</v>
      </c>
      <c r="M131" s="8">
        <f t="shared" ref="M131:M194" si="11">L131/O131</f>
        <v>1.6043956043956045</v>
      </c>
      <c r="N131" s="8">
        <v>1.3029999999999999</v>
      </c>
      <c r="O131" s="69">
        <f t="shared" ref="O131:O194" si="12">K131</f>
        <v>182</v>
      </c>
      <c r="P131" s="9">
        <f t="shared" ref="P131:P194" si="13">I131/M131</f>
        <v>3.9383561643835612</v>
      </c>
      <c r="Q131" s="77" t="s">
        <v>716</v>
      </c>
      <c r="V131" s="80"/>
      <c r="W131" s="81"/>
      <c r="X131" s="86" t="str">
        <f t="shared" ref="X131:X194" si="14">IF(AND(W131&lt;&gt;0,V131&lt;&gt;0),W131-V131,"No_data")</f>
        <v>No_data</v>
      </c>
    </row>
    <row r="132" spans="1:24" x14ac:dyDescent="0.3">
      <c r="A132" s="44" t="s">
        <v>2137</v>
      </c>
      <c r="B132" s="68" t="s">
        <v>86</v>
      </c>
      <c r="C132" s="2" t="s">
        <v>1</v>
      </c>
      <c r="D132" s="2">
        <v>62</v>
      </c>
      <c r="E132" s="6">
        <v>20736</v>
      </c>
      <c r="F132" s="7">
        <v>43661.731712962966</v>
      </c>
      <c r="G132" s="69" t="s">
        <v>4</v>
      </c>
      <c r="H132">
        <v>1190</v>
      </c>
      <c r="I132" s="1">
        <f t="shared" si="10"/>
        <v>9.4444444444444446</v>
      </c>
      <c r="J132" s="1">
        <v>3.1459999999999999</v>
      </c>
      <c r="K132">
        <v>126</v>
      </c>
      <c r="L132" s="68">
        <v>292</v>
      </c>
      <c r="M132" s="8">
        <f t="shared" si="11"/>
        <v>2.3174603174603177</v>
      </c>
      <c r="N132" s="8">
        <v>1.7190000000000001</v>
      </c>
      <c r="O132" s="69">
        <f t="shared" si="12"/>
        <v>126</v>
      </c>
      <c r="P132" s="9">
        <f t="shared" si="13"/>
        <v>4.0753424657534243</v>
      </c>
      <c r="Q132" s="77" t="s">
        <v>716</v>
      </c>
      <c r="V132" s="80"/>
      <c r="W132" s="81"/>
      <c r="X132" s="86" t="str">
        <f t="shared" si="14"/>
        <v>No_data</v>
      </c>
    </row>
    <row r="133" spans="1:24" x14ac:dyDescent="0.3">
      <c r="A133" s="44" t="s">
        <v>2138</v>
      </c>
      <c r="B133" s="68" t="s">
        <v>1473</v>
      </c>
      <c r="C133" s="2" t="s">
        <v>1</v>
      </c>
      <c r="D133" s="2">
        <v>58</v>
      </c>
      <c r="E133" s="6">
        <v>22223</v>
      </c>
      <c r="F133" s="7">
        <v>43662.520011574074</v>
      </c>
      <c r="G133" s="69" t="s">
        <v>4</v>
      </c>
      <c r="H133">
        <v>2628</v>
      </c>
      <c r="I133" s="1">
        <f t="shared" si="10"/>
        <v>18.906474820143885</v>
      </c>
      <c r="J133" s="1">
        <v>4.9619999999999997</v>
      </c>
      <c r="K133">
        <v>139</v>
      </c>
      <c r="L133" s="68">
        <v>495</v>
      </c>
      <c r="M133" s="8">
        <f t="shared" si="11"/>
        <v>3.5611510791366907</v>
      </c>
      <c r="N133" s="8">
        <v>2.0720000000000001</v>
      </c>
      <c r="O133" s="69">
        <f t="shared" si="12"/>
        <v>139</v>
      </c>
      <c r="P133" s="9">
        <f t="shared" si="13"/>
        <v>5.3090909090909086</v>
      </c>
      <c r="Q133" s="77" t="s">
        <v>716</v>
      </c>
      <c r="V133" s="80"/>
      <c r="W133" s="81"/>
      <c r="X133" s="86" t="str">
        <f t="shared" si="14"/>
        <v>No_data</v>
      </c>
    </row>
    <row r="134" spans="1:24" x14ac:dyDescent="0.3">
      <c r="A134" s="44" t="s">
        <v>2139</v>
      </c>
      <c r="B134" s="68" t="s">
        <v>1474</v>
      </c>
      <c r="C134" s="2" t="s">
        <v>1</v>
      </c>
      <c r="D134" s="2">
        <v>56</v>
      </c>
      <c r="E134" s="6">
        <v>22920</v>
      </c>
      <c r="F134" s="7">
        <v>43662.530995370369</v>
      </c>
      <c r="G134" s="69" t="s">
        <v>4</v>
      </c>
      <c r="H134">
        <v>1595</v>
      </c>
      <c r="I134" s="1">
        <f t="shared" si="10"/>
        <v>14.63302752293578</v>
      </c>
      <c r="J134" s="1">
        <v>4.3559999999999999</v>
      </c>
      <c r="K134">
        <v>109</v>
      </c>
      <c r="L134" s="68">
        <v>537</v>
      </c>
      <c r="M134" s="8">
        <f t="shared" si="11"/>
        <v>4.9266055045871564</v>
      </c>
      <c r="N134" s="8">
        <v>2.1589999999999998</v>
      </c>
      <c r="O134" s="69">
        <f t="shared" si="12"/>
        <v>109</v>
      </c>
      <c r="P134" s="9">
        <f t="shared" si="13"/>
        <v>2.9702048417132216</v>
      </c>
      <c r="Q134" s="77" t="s">
        <v>716</v>
      </c>
      <c r="V134" s="80"/>
      <c r="W134" s="81"/>
      <c r="X134" s="86" t="str">
        <f t="shared" si="14"/>
        <v>No_data</v>
      </c>
    </row>
    <row r="135" spans="1:24" x14ac:dyDescent="0.3">
      <c r="A135" s="44" t="s">
        <v>2140</v>
      </c>
      <c r="B135" s="68" t="s">
        <v>1475</v>
      </c>
      <c r="C135" s="2" t="s">
        <v>6</v>
      </c>
      <c r="D135" s="2">
        <v>68</v>
      </c>
      <c r="E135" s="6">
        <v>18540</v>
      </c>
      <c r="F135" s="7">
        <v>43662.543935185182</v>
      </c>
      <c r="G135" s="69" t="s">
        <v>4</v>
      </c>
      <c r="H135">
        <v>2433</v>
      </c>
      <c r="I135" s="1">
        <f t="shared" si="10"/>
        <v>15.018518518518519</v>
      </c>
      <c r="J135" s="1">
        <v>3.681</v>
      </c>
      <c r="K135">
        <v>162</v>
      </c>
      <c r="L135" s="68">
        <v>1081</v>
      </c>
      <c r="M135" s="8">
        <f t="shared" si="11"/>
        <v>6.6728395061728394</v>
      </c>
      <c r="N135" s="8">
        <v>2.7519999999999998</v>
      </c>
      <c r="O135" s="69">
        <f t="shared" si="12"/>
        <v>162</v>
      </c>
      <c r="P135" s="9">
        <f t="shared" si="13"/>
        <v>2.2506938020351526</v>
      </c>
      <c r="Q135" s="77" t="s">
        <v>716</v>
      </c>
      <c r="V135" s="80"/>
      <c r="W135" s="81"/>
      <c r="X135" s="86" t="str">
        <f t="shared" si="14"/>
        <v>No_data</v>
      </c>
    </row>
    <row r="136" spans="1:24" x14ac:dyDescent="0.3">
      <c r="A136" s="44" t="s">
        <v>2141</v>
      </c>
      <c r="B136" s="68" t="s">
        <v>1476</v>
      </c>
      <c r="C136" s="2" t="s">
        <v>1</v>
      </c>
      <c r="D136" s="2">
        <v>48</v>
      </c>
      <c r="E136" s="6">
        <v>25918</v>
      </c>
      <c r="F136" s="7">
        <v>43662.568530092591</v>
      </c>
      <c r="G136" s="69" t="s">
        <v>4</v>
      </c>
      <c r="H136">
        <v>2384</v>
      </c>
      <c r="I136" s="1">
        <f t="shared" si="10"/>
        <v>18.625</v>
      </c>
      <c r="J136" s="1">
        <v>4.6070000000000002</v>
      </c>
      <c r="K136">
        <v>128</v>
      </c>
      <c r="L136" s="68">
        <v>416</v>
      </c>
      <c r="M136" s="8">
        <f t="shared" si="11"/>
        <v>3.25</v>
      </c>
      <c r="N136" s="8">
        <v>1.8140000000000001</v>
      </c>
      <c r="O136" s="69">
        <f t="shared" si="12"/>
        <v>128</v>
      </c>
      <c r="P136" s="9">
        <f t="shared" si="13"/>
        <v>5.7307692307692308</v>
      </c>
      <c r="Q136" s="77" t="s">
        <v>716</v>
      </c>
      <c r="V136" s="80"/>
      <c r="W136" s="81"/>
      <c r="X136" s="86" t="str">
        <f t="shared" si="14"/>
        <v>No_data</v>
      </c>
    </row>
    <row r="137" spans="1:24" x14ac:dyDescent="0.3">
      <c r="A137" s="44" t="s">
        <v>2142</v>
      </c>
      <c r="B137" s="68" t="s">
        <v>1477</v>
      </c>
      <c r="C137" s="2" t="s">
        <v>1</v>
      </c>
      <c r="D137" s="2">
        <v>56</v>
      </c>
      <c r="E137" s="6">
        <v>23057</v>
      </c>
      <c r="F137" s="7">
        <v>43662.581574074073</v>
      </c>
      <c r="G137" s="69" t="s">
        <v>4</v>
      </c>
      <c r="H137">
        <v>1571</v>
      </c>
      <c r="I137" s="1">
        <f t="shared" si="10"/>
        <v>15.71</v>
      </c>
      <c r="J137" s="1">
        <v>4.0679999999999996</v>
      </c>
      <c r="K137">
        <v>100</v>
      </c>
      <c r="L137" s="68">
        <v>501</v>
      </c>
      <c r="M137" s="8">
        <f t="shared" si="11"/>
        <v>5.01</v>
      </c>
      <c r="N137" s="8">
        <v>2.1339999999999999</v>
      </c>
      <c r="O137" s="69">
        <f t="shared" si="12"/>
        <v>100</v>
      </c>
      <c r="P137" s="9">
        <f t="shared" si="13"/>
        <v>3.1357285429141721</v>
      </c>
      <c r="Q137" s="77" t="s">
        <v>716</v>
      </c>
      <c r="V137" s="80"/>
      <c r="W137" s="81"/>
      <c r="X137" s="86" t="str">
        <f t="shared" si="14"/>
        <v>No_data</v>
      </c>
    </row>
    <row r="138" spans="1:24" x14ac:dyDescent="0.3">
      <c r="A138" s="44" t="s">
        <v>2143</v>
      </c>
      <c r="B138" s="68" t="s">
        <v>1478</v>
      </c>
      <c r="C138" s="2" t="s">
        <v>6</v>
      </c>
      <c r="D138" s="2">
        <v>51</v>
      </c>
      <c r="E138" s="6">
        <v>25004</v>
      </c>
      <c r="F138" s="7">
        <v>43662.594780092593</v>
      </c>
      <c r="G138" s="69" t="s">
        <v>4</v>
      </c>
      <c r="H138">
        <v>1284</v>
      </c>
      <c r="I138" s="1">
        <f t="shared" si="10"/>
        <v>6.903225806451613</v>
      </c>
      <c r="J138" s="1">
        <v>3.0529999999999999</v>
      </c>
      <c r="K138">
        <v>186</v>
      </c>
      <c r="L138" s="68">
        <v>407</v>
      </c>
      <c r="M138" s="8">
        <f t="shared" si="11"/>
        <v>2.1881720430107525</v>
      </c>
      <c r="N138" s="8">
        <v>1.5980000000000001</v>
      </c>
      <c r="O138" s="69">
        <f t="shared" si="12"/>
        <v>186</v>
      </c>
      <c r="P138" s="9">
        <f t="shared" si="13"/>
        <v>3.1547911547911549</v>
      </c>
      <c r="Q138" s="77" t="s">
        <v>716</v>
      </c>
      <c r="V138" s="80"/>
      <c r="W138" s="81"/>
      <c r="X138" s="86" t="str">
        <f t="shared" si="14"/>
        <v>No_data</v>
      </c>
    </row>
    <row r="139" spans="1:24" x14ac:dyDescent="0.3">
      <c r="A139" s="44" t="s">
        <v>2144</v>
      </c>
      <c r="B139" s="68" t="s">
        <v>1479</v>
      </c>
      <c r="C139" s="2" t="s">
        <v>1</v>
      </c>
      <c r="D139" s="2">
        <v>65</v>
      </c>
      <c r="E139" s="6">
        <v>19708</v>
      </c>
      <c r="F139" s="7">
        <v>43662.614270833335</v>
      </c>
      <c r="G139" s="69" t="s">
        <v>4</v>
      </c>
      <c r="H139">
        <v>4195</v>
      </c>
      <c r="I139" s="1">
        <f t="shared" si="10"/>
        <v>25.119760479041915</v>
      </c>
      <c r="J139" s="1">
        <v>5.8310000000000004</v>
      </c>
      <c r="K139">
        <v>167</v>
      </c>
      <c r="L139" s="68">
        <v>953</v>
      </c>
      <c r="M139" s="8">
        <f t="shared" si="11"/>
        <v>5.706586826347305</v>
      </c>
      <c r="N139" s="8">
        <v>2.282</v>
      </c>
      <c r="O139" s="69">
        <f t="shared" si="12"/>
        <v>167</v>
      </c>
      <c r="P139" s="9">
        <f t="shared" si="13"/>
        <v>4.4018887722980065</v>
      </c>
      <c r="Q139" s="77" t="s">
        <v>716</v>
      </c>
      <c r="V139" s="80"/>
      <c r="W139" s="81"/>
      <c r="X139" s="86" t="str">
        <f t="shared" si="14"/>
        <v>No_data</v>
      </c>
    </row>
    <row r="140" spans="1:24" x14ac:dyDescent="0.3">
      <c r="A140" s="44" t="s">
        <v>2145</v>
      </c>
      <c r="B140" s="68" t="s">
        <v>1480</v>
      </c>
      <c r="C140" s="2" t="s">
        <v>1</v>
      </c>
      <c r="D140" s="2">
        <v>75</v>
      </c>
      <c r="E140" s="6">
        <v>16076</v>
      </c>
      <c r="F140" s="7">
        <v>43662.629502314812</v>
      </c>
      <c r="G140" s="69" t="s">
        <v>4</v>
      </c>
      <c r="H140">
        <v>2221</v>
      </c>
      <c r="I140" s="1">
        <f t="shared" si="10"/>
        <v>17.911290322580644</v>
      </c>
      <c r="J140" s="1">
        <v>4.3470000000000004</v>
      </c>
      <c r="K140">
        <v>124</v>
      </c>
      <c r="L140" s="68">
        <v>548</v>
      </c>
      <c r="M140" s="8">
        <f t="shared" si="11"/>
        <v>4.419354838709677</v>
      </c>
      <c r="N140" s="8">
        <v>2.1030000000000002</v>
      </c>
      <c r="O140" s="69">
        <f t="shared" si="12"/>
        <v>124</v>
      </c>
      <c r="P140" s="9">
        <f t="shared" si="13"/>
        <v>4.0529197080291972</v>
      </c>
      <c r="Q140" s="77" t="s">
        <v>716</v>
      </c>
      <c r="V140" s="80"/>
      <c r="W140" s="81"/>
      <c r="X140" s="86" t="str">
        <f t="shared" si="14"/>
        <v>No_data</v>
      </c>
    </row>
    <row r="141" spans="1:24" x14ac:dyDescent="0.3">
      <c r="A141" s="44" t="s">
        <v>2146</v>
      </c>
      <c r="B141" s="68" t="s">
        <v>1481</v>
      </c>
      <c r="C141" s="2" t="s">
        <v>1</v>
      </c>
      <c r="D141" s="2">
        <v>43</v>
      </c>
      <c r="E141" s="6">
        <v>27806</v>
      </c>
      <c r="F141" s="7">
        <v>43662.645914351851</v>
      </c>
      <c r="G141" s="69" t="s">
        <v>4</v>
      </c>
      <c r="H141">
        <v>2847</v>
      </c>
      <c r="I141" s="1">
        <f t="shared" si="10"/>
        <v>16.362068965517242</v>
      </c>
      <c r="J141" s="1">
        <v>4.298</v>
      </c>
      <c r="K141">
        <v>174</v>
      </c>
      <c r="L141" s="68">
        <v>641</v>
      </c>
      <c r="M141" s="8">
        <f t="shared" si="11"/>
        <v>3.6839080459770117</v>
      </c>
      <c r="N141" s="8">
        <v>1.83</v>
      </c>
      <c r="O141" s="69">
        <f t="shared" si="12"/>
        <v>174</v>
      </c>
      <c r="P141" s="9">
        <f t="shared" si="13"/>
        <v>4.4414976599063962</v>
      </c>
      <c r="Q141" s="77" t="s">
        <v>716</v>
      </c>
      <c r="V141" s="80"/>
      <c r="W141" s="81"/>
      <c r="X141" s="86" t="str">
        <f t="shared" si="14"/>
        <v>No_data</v>
      </c>
    </row>
    <row r="142" spans="1:24" x14ac:dyDescent="0.3">
      <c r="A142" s="44" t="s">
        <v>2147</v>
      </c>
      <c r="B142" s="68" t="s">
        <v>1482</v>
      </c>
      <c r="C142" s="2" t="s">
        <v>1</v>
      </c>
      <c r="D142" s="2">
        <v>43</v>
      </c>
      <c r="E142" s="6">
        <v>27699</v>
      </c>
      <c r="F142" s="7">
        <v>43662.66034722222</v>
      </c>
      <c r="G142" s="69" t="s">
        <v>4</v>
      </c>
      <c r="H142">
        <v>1612</v>
      </c>
      <c r="I142" s="1">
        <f t="shared" si="10"/>
        <v>14.017391304347827</v>
      </c>
      <c r="J142" s="1">
        <v>4.0949999999999998</v>
      </c>
      <c r="K142">
        <v>115</v>
      </c>
      <c r="L142" s="68">
        <v>422</v>
      </c>
      <c r="M142" s="8">
        <f t="shared" si="11"/>
        <v>3.6695652173913045</v>
      </c>
      <c r="N142" s="8">
        <v>1.8620000000000001</v>
      </c>
      <c r="O142" s="69">
        <f t="shared" si="12"/>
        <v>115</v>
      </c>
      <c r="P142" s="9">
        <f t="shared" si="13"/>
        <v>3.8199052132701423</v>
      </c>
      <c r="Q142" s="77" t="s">
        <v>716</v>
      </c>
      <c r="V142" s="80"/>
      <c r="W142" s="81"/>
      <c r="X142" s="86" t="str">
        <f t="shared" si="14"/>
        <v>No_data</v>
      </c>
    </row>
    <row r="143" spans="1:24" x14ac:dyDescent="0.3">
      <c r="A143" s="44" t="s">
        <v>2148</v>
      </c>
      <c r="B143" s="68" t="s">
        <v>1483</v>
      </c>
      <c r="C143" s="2" t="s">
        <v>6</v>
      </c>
      <c r="D143" s="2">
        <v>37</v>
      </c>
      <c r="E143" s="6">
        <v>30071</v>
      </c>
      <c r="F143" s="7">
        <v>43662.671863425923</v>
      </c>
      <c r="G143" s="69" t="s">
        <v>4</v>
      </c>
      <c r="H143">
        <v>1402</v>
      </c>
      <c r="I143" s="1">
        <f t="shared" si="10"/>
        <v>8.2470588235294109</v>
      </c>
      <c r="J143" s="1">
        <v>3.3719999999999999</v>
      </c>
      <c r="K143">
        <v>170</v>
      </c>
      <c r="L143" s="68">
        <v>404</v>
      </c>
      <c r="M143" s="8">
        <f t="shared" si="11"/>
        <v>2.3764705882352941</v>
      </c>
      <c r="N143" s="8">
        <v>1.4430000000000001</v>
      </c>
      <c r="O143" s="69">
        <f t="shared" si="12"/>
        <v>170</v>
      </c>
      <c r="P143" s="9">
        <f t="shared" si="13"/>
        <v>3.4702970297029698</v>
      </c>
      <c r="Q143" s="77" t="s">
        <v>716</v>
      </c>
      <c r="V143" s="80"/>
      <c r="W143" s="81"/>
      <c r="X143" s="86" t="str">
        <f t="shared" si="14"/>
        <v>No_data</v>
      </c>
    </row>
    <row r="144" spans="1:24" x14ac:dyDescent="0.3">
      <c r="A144" s="44" t="s">
        <v>2149</v>
      </c>
      <c r="B144" s="68" t="s">
        <v>1484</v>
      </c>
      <c r="C144" s="2" t="s">
        <v>1</v>
      </c>
      <c r="D144" s="2">
        <v>75</v>
      </c>
      <c r="E144" s="6">
        <v>15912</v>
      </c>
      <c r="F144" s="7">
        <v>43663.519861111112</v>
      </c>
      <c r="G144" s="69" t="s">
        <v>4</v>
      </c>
      <c r="H144">
        <v>1713</v>
      </c>
      <c r="I144" s="1">
        <f t="shared" si="10"/>
        <v>14.767241379310345</v>
      </c>
      <c r="J144" s="1">
        <v>4.0830000000000002</v>
      </c>
      <c r="K144">
        <v>116</v>
      </c>
      <c r="L144" s="68">
        <v>632</v>
      </c>
      <c r="M144" s="8">
        <f t="shared" si="11"/>
        <v>5.4482758620689653</v>
      </c>
      <c r="N144" s="8">
        <v>2.6880000000000002</v>
      </c>
      <c r="O144" s="69">
        <f t="shared" si="12"/>
        <v>116</v>
      </c>
      <c r="P144" s="9">
        <f t="shared" si="13"/>
        <v>2.7104430379746836</v>
      </c>
      <c r="Q144" s="77" t="s">
        <v>716</v>
      </c>
      <c r="V144" s="80"/>
      <c r="W144" s="81"/>
      <c r="X144" s="86" t="str">
        <f t="shared" si="14"/>
        <v>No_data</v>
      </c>
    </row>
    <row r="145" spans="1:24" x14ac:dyDescent="0.3">
      <c r="A145" s="44" t="s">
        <v>2150</v>
      </c>
      <c r="B145" s="68" t="s">
        <v>326</v>
      </c>
      <c r="C145" s="2" t="s">
        <v>1</v>
      </c>
      <c r="D145" s="2">
        <v>47</v>
      </c>
      <c r="E145" s="6">
        <v>26354</v>
      </c>
      <c r="F145" s="7">
        <v>43663.530787037038</v>
      </c>
      <c r="G145" s="69" t="s">
        <v>553</v>
      </c>
      <c r="H145">
        <v>1717</v>
      </c>
      <c r="I145" s="1">
        <f t="shared" si="10"/>
        <v>9.2810810810810818</v>
      </c>
      <c r="J145" s="1">
        <v>3.4750000000000001</v>
      </c>
      <c r="K145">
        <v>185</v>
      </c>
      <c r="L145" s="68">
        <v>596</v>
      </c>
      <c r="M145" s="8">
        <f t="shared" si="11"/>
        <v>3.2216216216216216</v>
      </c>
      <c r="N145" s="8">
        <v>1.865</v>
      </c>
      <c r="O145" s="69">
        <f t="shared" si="12"/>
        <v>185</v>
      </c>
      <c r="P145" s="9">
        <f t="shared" si="13"/>
        <v>2.8808724832214767</v>
      </c>
      <c r="Q145" s="77" t="s">
        <v>716</v>
      </c>
      <c r="V145" s="80"/>
      <c r="W145" s="81"/>
      <c r="X145" s="86" t="str">
        <f t="shared" si="14"/>
        <v>No_data</v>
      </c>
    </row>
    <row r="146" spans="1:24" x14ac:dyDescent="0.3">
      <c r="A146" s="44" t="s">
        <v>2151</v>
      </c>
      <c r="B146" s="68" t="s">
        <v>1485</v>
      </c>
      <c r="C146" s="2" t="s">
        <v>1</v>
      </c>
      <c r="D146" s="2">
        <v>57</v>
      </c>
      <c r="E146" s="6">
        <v>22745</v>
      </c>
      <c r="F146" s="7">
        <v>43663.541145833333</v>
      </c>
      <c r="G146" s="69" t="s">
        <v>22</v>
      </c>
      <c r="H146">
        <v>1684</v>
      </c>
      <c r="I146" s="1">
        <f t="shared" si="10"/>
        <v>14.271186440677965</v>
      </c>
      <c r="J146" s="1">
        <v>4.2009999999999996</v>
      </c>
      <c r="K146">
        <v>118</v>
      </c>
      <c r="L146" s="68">
        <v>402</v>
      </c>
      <c r="M146" s="8">
        <f t="shared" si="11"/>
        <v>3.406779661016949</v>
      </c>
      <c r="N146" s="8">
        <v>1.7749999999999999</v>
      </c>
      <c r="O146" s="69">
        <f t="shared" si="12"/>
        <v>118</v>
      </c>
      <c r="P146" s="9">
        <f t="shared" si="13"/>
        <v>4.189054726368159</v>
      </c>
      <c r="Q146" s="77" t="s">
        <v>716</v>
      </c>
      <c r="V146" s="80"/>
      <c r="W146" s="81"/>
      <c r="X146" s="86" t="str">
        <f t="shared" si="14"/>
        <v>No_data</v>
      </c>
    </row>
    <row r="147" spans="1:24" x14ac:dyDescent="0.3">
      <c r="A147" s="44" t="s">
        <v>2152</v>
      </c>
      <c r="B147" s="68" t="s">
        <v>1486</v>
      </c>
      <c r="C147" s="2" t="s">
        <v>6</v>
      </c>
      <c r="D147" s="2">
        <v>75</v>
      </c>
      <c r="E147" s="6">
        <v>15970</v>
      </c>
      <c r="F147" s="7">
        <v>43663.559270833335</v>
      </c>
      <c r="G147" s="69" t="s">
        <v>4</v>
      </c>
      <c r="H147">
        <v>1654</v>
      </c>
      <c r="I147" s="1">
        <f t="shared" si="10"/>
        <v>16.54</v>
      </c>
      <c r="J147" s="1">
        <v>4.585</v>
      </c>
      <c r="K147">
        <v>100</v>
      </c>
      <c r="L147" s="68">
        <v>338</v>
      </c>
      <c r="M147" s="8">
        <f t="shared" si="11"/>
        <v>3.38</v>
      </c>
      <c r="N147" s="8">
        <v>1.984</v>
      </c>
      <c r="O147" s="69">
        <f t="shared" si="12"/>
        <v>100</v>
      </c>
      <c r="P147" s="9">
        <f t="shared" si="13"/>
        <v>4.8934911242603549</v>
      </c>
      <c r="Q147" s="77" t="s">
        <v>716</v>
      </c>
      <c r="V147" s="80"/>
      <c r="W147" s="81"/>
      <c r="X147" s="86" t="str">
        <f t="shared" si="14"/>
        <v>No_data</v>
      </c>
    </row>
    <row r="148" spans="1:24" x14ac:dyDescent="0.3">
      <c r="A148" s="44" t="s">
        <v>2153</v>
      </c>
      <c r="B148" s="68" t="s">
        <v>1487</v>
      </c>
      <c r="C148" s="2" t="s">
        <v>1</v>
      </c>
      <c r="D148" s="2">
        <v>59</v>
      </c>
      <c r="E148" s="6">
        <v>21979</v>
      </c>
      <c r="F148" s="7">
        <v>43663.573587962965</v>
      </c>
      <c r="G148" s="69" t="s">
        <v>4</v>
      </c>
      <c r="H148">
        <v>2625</v>
      </c>
      <c r="I148" s="1">
        <f t="shared" si="10"/>
        <v>15.086206896551724</v>
      </c>
      <c r="J148" s="1">
        <v>4.3730000000000002</v>
      </c>
      <c r="K148">
        <v>174</v>
      </c>
      <c r="L148" s="68">
        <v>467</v>
      </c>
      <c r="M148" s="8">
        <f t="shared" si="11"/>
        <v>2.6839080459770117</v>
      </c>
      <c r="N148" s="8">
        <v>1.4770000000000001</v>
      </c>
      <c r="O148" s="69">
        <f t="shared" si="12"/>
        <v>174</v>
      </c>
      <c r="P148" s="9">
        <f t="shared" si="13"/>
        <v>5.6209850107066375</v>
      </c>
      <c r="Q148" s="77" t="s">
        <v>716</v>
      </c>
      <c r="V148" s="80"/>
      <c r="W148" s="81"/>
      <c r="X148" s="86" t="str">
        <f t="shared" si="14"/>
        <v>No_data</v>
      </c>
    </row>
    <row r="149" spans="1:24" x14ac:dyDescent="0.3">
      <c r="A149" s="44" t="s">
        <v>2154</v>
      </c>
      <c r="B149" s="68" t="s">
        <v>1488</v>
      </c>
      <c r="C149" s="2" t="s">
        <v>1</v>
      </c>
      <c r="D149" s="2">
        <v>59</v>
      </c>
      <c r="E149" s="6">
        <v>21896</v>
      </c>
      <c r="F149" s="7">
        <v>43663.585057870368</v>
      </c>
      <c r="G149" s="69" t="s">
        <v>4</v>
      </c>
      <c r="H149">
        <v>1645</v>
      </c>
      <c r="I149" s="1">
        <f t="shared" si="10"/>
        <v>11.75</v>
      </c>
      <c r="J149" s="1">
        <v>3.74</v>
      </c>
      <c r="K149">
        <v>140</v>
      </c>
      <c r="L149" s="68">
        <v>357</v>
      </c>
      <c r="M149" s="8">
        <f t="shared" si="11"/>
        <v>2.5499999999999998</v>
      </c>
      <c r="N149" s="8">
        <v>1.65</v>
      </c>
      <c r="O149" s="69">
        <f t="shared" si="12"/>
        <v>140</v>
      </c>
      <c r="P149" s="9">
        <f t="shared" si="13"/>
        <v>4.6078431372549025</v>
      </c>
      <c r="Q149" s="77" t="s">
        <v>716</v>
      </c>
      <c r="V149" s="80"/>
      <c r="W149" s="81"/>
      <c r="X149" s="86" t="str">
        <f t="shared" si="14"/>
        <v>No_data</v>
      </c>
    </row>
    <row r="150" spans="1:24" x14ac:dyDescent="0.3">
      <c r="A150" s="44" t="s">
        <v>2155</v>
      </c>
      <c r="B150" s="68" t="s">
        <v>1489</v>
      </c>
      <c r="C150" s="2" t="s">
        <v>1</v>
      </c>
      <c r="D150" s="2">
        <v>56</v>
      </c>
      <c r="E150" s="6">
        <v>23026</v>
      </c>
      <c r="F150" s="7">
        <v>43663.594988425924</v>
      </c>
      <c r="G150" s="69" t="s">
        <v>4</v>
      </c>
      <c r="H150">
        <v>2652</v>
      </c>
      <c r="I150" s="1">
        <f t="shared" si="10"/>
        <v>17.68</v>
      </c>
      <c r="J150" s="1">
        <v>4.7080000000000002</v>
      </c>
      <c r="K150">
        <v>150</v>
      </c>
      <c r="L150" s="68">
        <v>435</v>
      </c>
      <c r="M150" s="8">
        <f t="shared" si="11"/>
        <v>2.9</v>
      </c>
      <c r="N150" s="8">
        <v>1.8460000000000001</v>
      </c>
      <c r="O150" s="69">
        <f t="shared" si="12"/>
        <v>150</v>
      </c>
      <c r="P150" s="9">
        <f t="shared" si="13"/>
        <v>6.0965517241379308</v>
      </c>
      <c r="Q150" s="77" t="s">
        <v>716</v>
      </c>
      <c r="V150" s="80"/>
      <c r="W150" s="81"/>
      <c r="X150" s="86" t="str">
        <f t="shared" si="14"/>
        <v>No_data</v>
      </c>
    </row>
    <row r="151" spans="1:24" x14ac:dyDescent="0.3">
      <c r="A151" s="44" t="s">
        <v>2156</v>
      </c>
      <c r="B151" s="68" t="s">
        <v>1490</v>
      </c>
      <c r="C151" s="2" t="s">
        <v>1</v>
      </c>
      <c r="D151" s="2">
        <v>77</v>
      </c>
      <c r="E151" s="6">
        <v>15388</v>
      </c>
      <c r="F151" s="7">
        <v>43663.609571759262</v>
      </c>
      <c r="G151" s="69" t="s">
        <v>4</v>
      </c>
      <c r="H151">
        <v>1697</v>
      </c>
      <c r="I151" s="1">
        <f t="shared" si="10"/>
        <v>13.053846153846154</v>
      </c>
      <c r="J151" s="1">
        <v>4.1210000000000004</v>
      </c>
      <c r="K151">
        <v>130</v>
      </c>
      <c r="L151" s="68">
        <v>557</v>
      </c>
      <c r="M151" s="8">
        <f t="shared" si="11"/>
        <v>4.2846153846153845</v>
      </c>
      <c r="N151" s="8">
        <v>1.873</v>
      </c>
      <c r="O151" s="69">
        <f t="shared" si="12"/>
        <v>130</v>
      </c>
      <c r="P151" s="9">
        <f t="shared" si="13"/>
        <v>3.0466786355475763</v>
      </c>
      <c r="Q151" s="77" t="s">
        <v>716</v>
      </c>
      <c r="V151" s="80"/>
      <c r="W151" s="81"/>
      <c r="X151" s="86" t="str">
        <f t="shared" si="14"/>
        <v>No_data</v>
      </c>
    </row>
    <row r="152" spans="1:24" x14ac:dyDescent="0.3">
      <c r="A152" s="44" t="s">
        <v>2157</v>
      </c>
      <c r="B152" s="68" t="s">
        <v>1491</v>
      </c>
      <c r="C152" s="2" t="s">
        <v>1</v>
      </c>
      <c r="D152" s="2">
        <v>71</v>
      </c>
      <c r="E152" s="6">
        <v>17678</v>
      </c>
      <c r="F152" s="7">
        <v>43663.64203703704</v>
      </c>
      <c r="G152" s="69" t="s">
        <v>4</v>
      </c>
      <c r="H152">
        <v>2849</v>
      </c>
      <c r="I152" s="1">
        <f t="shared" si="10"/>
        <v>15.827777777777778</v>
      </c>
      <c r="J152" s="1">
        <v>4.2380000000000004</v>
      </c>
      <c r="K152">
        <v>180</v>
      </c>
      <c r="L152" s="68">
        <v>872</v>
      </c>
      <c r="M152" s="8">
        <f t="shared" si="11"/>
        <v>4.8444444444444441</v>
      </c>
      <c r="N152" s="8">
        <v>2.1859999999999999</v>
      </c>
      <c r="O152" s="69">
        <f t="shared" si="12"/>
        <v>180</v>
      </c>
      <c r="P152" s="9">
        <f t="shared" si="13"/>
        <v>3.2672018348623855</v>
      </c>
      <c r="Q152" s="77" t="s">
        <v>716</v>
      </c>
      <c r="V152" s="80"/>
      <c r="W152" s="81"/>
      <c r="X152" s="86" t="str">
        <f t="shared" si="14"/>
        <v>No_data</v>
      </c>
    </row>
    <row r="153" spans="1:24" x14ac:dyDescent="0.3">
      <c r="A153" s="44" t="s">
        <v>2158</v>
      </c>
      <c r="B153" s="68" t="s">
        <v>1492</v>
      </c>
      <c r="C153" s="2" t="s">
        <v>6</v>
      </c>
      <c r="D153" s="2">
        <v>62</v>
      </c>
      <c r="E153" s="6">
        <v>20825</v>
      </c>
      <c r="F153" s="7">
        <v>43663.665150462963</v>
      </c>
      <c r="G153" s="69" t="s">
        <v>4</v>
      </c>
      <c r="H153">
        <v>1402</v>
      </c>
      <c r="I153" s="1">
        <f t="shared" si="10"/>
        <v>9.6689655172413786</v>
      </c>
      <c r="J153" s="1">
        <v>3.3</v>
      </c>
      <c r="K153">
        <v>145</v>
      </c>
      <c r="L153" s="68">
        <v>383</v>
      </c>
      <c r="M153" s="8">
        <f t="shared" si="11"/>
        <v>2.6413793103448278</v>
      </c>
      <c r="N153" s="8">
        <v>1.7150000000000001</v>
      </c>
      <c r="O153" s="69">
        <f t="shared" si="12"/>
        <v>145</v>
      </c>
      <c r="P153" s="9">
        <f t="shared" si="13"/>
        <v>3.6605744125326365</v>
      </c>
      <c r="Q153" s="77" t="s">
        <v>716</v>
      </c>
      <c r="V153" s="80"/>
      <c r="W153" s="81"/>
      <c r="X153" s="86" t="str">
        <f t="shared" si="14"/>
        <v>No_data</v>
      </c>
    </row>
    <row r="154" spans="1:24" x14ac:dyDescent="0.3">
      <c r="A154" s="44" t="s">
        <v>2159</v>
      </c>
      <c r="B154" s="68" t="s">
        <v>1493</v>
      </c>
      <c r="C154" s="2" t="s">
        <v>6</v>
      </c>
      <c r="D154" s="2">
        <v>63</v>
      </c>
      <c r="E154" s="6">
        <v>20614</v>
      </c>
      <c r="F154" s="7">
        <v>43663.676828703705</v>
      </c>
      <c r="G154" s="69" t="s">
        <v>4</v>
      </c>
      <c r="H154">
        <v>501</v>
      </c>
      <c r="I154" s="1">
        <f t="shared" si="10"/>
        <v>4.5545454545454547</v>
      </c>
      <c r="J154" s="1">
        <v>2.1989999999999998</v>
      </c>
      <c r="K154">
        <v>110</v>
      </c>
      <c r="L154" s="68">
        <v>254</v>
      </c>
      <c r="M154" s="8">
        <f t="shared" si="11"/>
        <v>2.3090909090909091</v>
      </c>
      <c r="N154" s="8">
        <v>1.7909999999999999</v>
      </c>
      <c r="O154" s="69">
        <f t="shared" si="12"/>
        <v>110</v>
      </c>
      <c r="P154" s="9">
        <f t="shared" si="13"/>
        <v>1.9724409448818898</v>
      </c>
      <c r="Q154" s="77" t="s">
        <v>716</v>
      </c>
      <c r="V154" s="80"/>
      <c r="W154" s="81"/>
      <c r="X154" s="86" t="str">
        <f t="shared" si="14"/>
        <v>No_data</v>
      </c>
    </row>
    <row r="155" spans="1:24" x14ac:dyDescent="0.3">
      <c r="A155" s="44" t="s">
        <v>2160</v>
      </c>
      <c r="B155" s="68" t="s">
        <v>1494</v>
      </c>
      <c r="C155" s="2" t="s">
        <v>6</v>
      </c>
      <c r="D155" s="2">
        <v>54</v>
      </c>
      <c r="E155" s="6">
        <v>23701</v>
      </c>
      <c r="F155" s="7">
        <v>43664.406585648147</v>
      </c>
      <c r="G155" s="69" t="s">
        <v>71</v>
      </c>
      <c r="H155">
        <v>3519</v>
      </c>
      <c r="I155" s="1">
        <f t="shared" si="10"/>
        <v>32.583333333333336</v>
      </c>
      <c r="J155" s="1">
        <v>6.2610000000000001</v>
      </c>
      <c r="K155">
        <v>108</v>
      </c>
      <c r="L155" s="68">
        <v>954</v>
      </c>
      <c r="M155" s="8">
        <f t="shared" si="11"/>
        <v>8.8333333333333339</v>
      </c>
      <c r="N155" s="8">
        <v>2.84</v>
      </c>
      <c r="O155" s="69">
        <f t="shared" si="12"/>
        <v>108</v>
      </c>
      <c r="P155" s="9">
        <f t="shared" si="13"/>
        <v>3.6886792452830188</v>
      </c>
      <c r="Q155" s="77" t="s">
        <v>716</v>
      </c>
      <c r="V155" s="80"/>
      <c r="W155" s="81"/>
      <c r="X155" s="86" t="str">
        <f t="shared" si="14"/>
        <v>No_data</v>
      </c>
    </row>
    <row r="156" spans="1:24" x14ac:dyDescent="0.3">
      <c r="A156" s="44" t="s">
        <v>2161</v>
      </c>
      <c r="B156" s="68" t="s">
        <v>1495</v>
      </c>
      <c r="C156" s="2" t="s">
        <v>1</v>
      </c>
      <c r="D156" s="2">
        <v>42</v>
      </c>
      <c r="E156" s="6">
        <v>28313</v>
      </c>
      <c r="F156" s="7">
        <v>43664.518912037034</v>
      </c>
      <c r="G156" s="69" t="s">
        <v>4</v>
      </c>
      <c r="H156">
        <v>1307</v>
      </c>
      <c r="I156" s="1">
        <f t="shared" si="10"/>
        <v>9.681481481481482</v>
      </c>
      <c r="J156" s="1">
        <v>3.5270000000000001</v>
      </c>
      <c r="K156">
        <v>135</v>
      </c>
      <c r="L156" s="68">
        <v>409</v>
      </c>
      <c r="M156" s="8">
        <f t="shared" si="11"/>
        <v>3.0296296296296297</v>
      </c>
      <c r="N156" s="8">
        <v>1.6930000000000001</v>
      </c>
      <c r="O156" s="69">
        <f t="shared" si="12"/>
        <v>135</v>
      </c>
      <c r="P156" s="9">
        <f t="shared" si="13"/>
        <v>3.19559902200489</v>
      </c>
      <c r="Q156" s="77" t="s">
        <v>716</v>
      </c>
      <c r="V156" s="80"/>
      <c r="W156" s="81"/>
      <c r="X156" s="86" t="str">
        <f t="shared" si="14"/>
        <v>No_data</v>
      </c>
    </row>
    <row r="157" spans="1:24" x14ac:dyDescent="0.3">
      <c r="A157" s="44" t="s">
        <v>2162</v>
      </c>
      <c r="B157" s="68" t="s">
        <v>1496</v>
      </c>
      <c r="C157" s="2" t="s">
        <v>1</v>
      </c>
      <c r="D157" s="2">
        <v>51</v>
      </c>
      <c r="E157" s="6">
        <v>24978</v>
      </c>
      <c r="F157" s="7">
        <v>43664.5309375</v>
      </c>
      <c r="G157" s="69" t="s">
        <v>4</v>
      </c>
      <c r="H157">
        <v>2213</v>
      </c>
      <c r="I157" s="1">
        <f t="shared" si="10"/>
        <v>18.441666666666666</v>
      </c>
      <c r="J157" s="1">
        <v>5.24</v>
      </c>
      <c r="K157">
        <v>120</v>
      </c>
      <c r="L157" s="68">
        <v>749</v>
      </c>
      <c r="M157" s="8">
        <f t="shared" si="11"/>
        <v>6.2416666666666663</v>
      </c>
      <c r="N157" s="8">
        <v>2.5299999999999998</v>
      </c>
      <c r="O157" s="69">
        <f t="shared" si="12"/>
        <v>120</v>
      </c>
      <c r="P157" s="9">
        <f t="shared" si="13"/>
        <v>2.9546061415220297</v>
      </c>
      <c r="Q157" s="77" t="s">
        <v>716</v>
      </c>
      <c r="V157" s="80"/>
      <c r="W157" s="81"/>
      <c r="X157" s="86" t="str">
        <f t="shared" si="14"/>
        <v>No_data</v>
      </c>
    </row>
    <row r="158" spans="1:24" x14ac:dyDescent="0.3">
      <c r="A158" s="44" t="s">
        <v>2163</v>
      </c>
      <c r="B158" s="68" t="s">
        <v>1497</v>
      </c>
      <c r="C158" s="2" t="s">
        <v>6</v>
      </c>
      <c r="D158" s="2">
        <v>67</v>
      </c>
      <c r="E158" s="6">
        <v>19017</v>
      </c>
      <c r="F158" s="7">
        <v>43664.548298611109</v>
      </c>
      <c r="G158" s="69" t="s">
        <v>4</v>
      </c>
      <c r="H158">
        <v>1494</v>
      </c>
      <c r="I158" s="1">
        <f t="shared" si="10"/>
        <v>11.952</v>
      </c>
      <c r="J158" s="1">
        <v>3.5939999999999999</v>
      </c>
      <c r="K158">
        <v>125</v>
      </c>
      <c r="L158" s="68">
        <v>521</v>
      </c>
      <c r="M158" s="8">
        <f t="shared" si="11"/>
        <v>4.1680000000000001</v>
      </c>
      <c r="N158" s="8">
        <v>2.0470000000000002</v>
      </c>
      <c r="O158" s="69">
        <f t="shared" si="12"/>
        <v>125</v>
      </c>
      <c r="P158" s="9">
        <f t="shared" si="13"/>
        <v>2.8675623800383878</v>
      </c>
      <c r="Q158" s="77" t="s">
        <v>716</v>
      </c>
      <c r="V158" s="80"/>
      <c r="W158" s="81"/>
      <c r="X158" s="86" t="str">
        <f t="shared" si="14"/>
        <v>No_data</v>
      </c>
    </row>
    <row r="159" spans="1:24" x14ac:dyDescent="0.3">
      <c r="A159" s="44" t="s">
        <v>2164</v>
      </c>
      <c r="B159" s="68" t="s">
        <v>1498</v>
      </c>
      <c r="C159" s="2" t="s">
        <v>1</v>
      </c>
      <c r="D159" s="2">
        <v>39</v>
      </c>
      <c r="E159" s="6">
        <v>29275</v>
      </c>
      <c r="F159" s="7">
        <v>43664.566990740743</v>
      </c>
      <c r="G159" s="69" t="s">
        <v>4</v>
      </c>
      <c r="H159">
        <v>1927</v>
      </c>
      <c r="I159" s="1">
        <f t="shared" si="10"/>
        <v>10.76536312849162</v>
      </c>
      <c r="J159" s="1">
        <v>3.448</v>
      </c>
      <c r="K159">
        <v>179</v>
      </c>
      <c r="L159" s="68">
        <v>488</v>
      </c>
      <c r="M159" s="8">
        <f t="shared" si="11"/>
        <v>2.7262569832402233</v>
      </c>
      <c r="N159" s="8">
        <v>1.835</v>
      </c>
      <c r="O159" s="69">
        <f t="shared" si="12"/>
        <v>179</v>
      </c>
      <c r="P159" s="9">
        <f t="shared" si="13"/>
        <v>3.9487704918032787</v>
      </c>
      <c r="Q159" s="77" t="s">
        <v>716</v>
      </c>
      <c r="V159" s="80"/>
      <c r="W159" s="81"/>
      <c r="X159" s="86" t="str">
        <f t="shared" si="14"/>
        <v>No_data</v>
      </c>
    </row>
    <row r="160" spans="1:24" x14ac:dyDescent="0.3">
      <c r="A160" s="44" t="s">
        <v>2165</v>
      </c>
      <c r="B160" s="68" t="s">
        <v>1499</v>
      </c>
      <c r="C160" s="2" t="s">
        <v>6</v>
      </c>
      <c r="D160" s="2">
        <v>48</v>
      </c>
      <c r="E160" s="6">
        <v>25803</v>
      </c>
      <c r="F160" s="7">
        <v>43664.595127314817</v>
      </c>
      <c r="G160" s="69" t="s">
        <v>4</v>
      </c>
      <c r="H160">
        <v>1526</v>
      </c>
      <c r="I160" s="1">
        <f t="shared" si="10"/>
        <v>9.2484848484848481</v>
      </c>
      <c r="J160" s="1">
        <v>3.4790000000000001</v>
      </c>
      <c r="K160">
        <v>165</v>
      </c>
      <c r="L160" s="68">
        <v>401</v>
      </c>
      <c r="M160" s="8">
        <f t="shared" si="11"/>
        <v>2.4303030303030302</v>
      </c>
      <c r="N160" s="8">
        <v>1.635</v>
      </c>
      <c r="O160" s="69">
        <f t="shared" si="12"/>
        <v>165</v>
      </c>
      <c r="P160" s="9">
        <f t="shared" si="13"/>
        <v>3.8054862842892767</v>
      </c>
      <c r="Q160" s="77" t="s">
        <v>716</v>
      </c>
      <c r="V160" s="80"/>
      <c r="W160" s="81"/>
      <c r="X160" s="86" t="str">
        <f t="shared" si="14"/>
        <v>No_data</v>
      </c>
    </row>
    <row r="161" spans="1:24" x14ac:dyDescent="0.3">
      <c r="A161" s="44" t="s">
        <v>2166</v>
      </c>
      <c r="B161" s="68" t="s">
        <v>515</v>
      </c>
      <c r="C161" s="2" t="s">
        <v>1</v>
      </c>
      <c r="D161" s="2">
        <v>57</v>
      </c>
      <c r="E161" s="6">
        <v>22831</v>
      </c>
      <c r="F161" s="7">
        <v>43664.616319444445</v>
      </c>
      <c r="G161" s="69" t="s">
        <v>4</v>
      </c>
      <c r="H161">
        <v>2087</v>
      </c>
      <c r="I161" s="1">
        <f t="shared" si="10"/>
        <v>13.913333333333334</v>
      </c>
      <c r="J161" s="1">
        <v>4.4039999999999999</v>
      </c>
      <c r="K161">
        <v>150</v>
      </c>
      <c r="L161" s="68">
        <v>499</v>
      </c>
      <c r="M161" s="8">
        <f t="shared" si="11"/>
        <v>3.3266666666666667</v>
      </c>
      <c r="N161" s="8">
        <v>1.877</v>
      </c>
      <c r="O161" s="69">
        <f t="shared" si="12"/>
        <v>150</v>
      </c>
      <c r="P161" s="9">
        <f t="shared" si="13"/>
        <v>4.1823647294589179</v>
      </c>
      <c r="Q161" s="77" t="s">
        <v>716</v>
      </c>
      <c r="V161" s="80"/>
      <c r="W161" s="81"/>
      <c r="X161" s="86" t="str">
        <f t="shared" si="14"/>
        <v>No_data</v>
      </c>
    </row>
    <row r="162" spans="1:24" x14ac:dyDescent="0.3">
      <c r="A162" s="44" t="s">
        <v>2167</v>
      </c>
      <c r="B162" s="68" t="s">
        <v>1500</v>
      </c>
      <c r="C162" s="2" t="s">
        <v>1</v>
      </c>
      <c r="D162" s="2">
        <v>63</v>
      </c>
      <c r="E162" s="6">
        <v>20551</v>
      </c>
      <c r="F162" s="7">
        <v>43664.629259259258</v>
      </c>
      <c r="G162" s="69" t="s">
        <v>4</v>
      </c>
      <c r="H162">
        <v>1808</v>
      </c>
      <c r="I162" s="1">
        <f t="shared" si="10"/>
        <v>10.761904761904763</v>
      </c>
      <c r="J162" s="1">
        <v>3.4319999999999999</v>
      </c>
      <c r="K162">
        <v>168</v>
      </c>
      <c r="L162" s="68">
        <v>483</v>
      </c>
      <c r="M162" s="8">
        <f t="shared" si="11"/>
        <v>2.875</v>
      </c>
      <c r="N162" s="8">
        <v>1.9059999999999999</v>
      </c>
      <c r="O162" s="69">
        <f t="shared" si="12"/>
        <v>168</v>
      </c>
      <c r="P162" s="9">
        <f t="shared" si="13"/>
        <v>3.7432712215320914</v>
      </c>
      <c r="Q162" s="77" t="s">
        <v>716</v>
      </c>
      <c r="V162" s="80"/>
      <c r="W162" s="81"/>
      <c r="X162" s="86" t="str">
        <f t="shared" si="14"/>
        <v>No_data</v>
      </c>
    </row>
    <row r="163" spans="1:24" x14ac:dyDescent="0.3">
      <c r="A163" s="44" t="s">
        <v>2738</v>
      </c>
      <c r="B163" s="68" t="s">
        <v>1501</v>
      </c>
      <c r="C163" s="2" t="s">
        <v>1</v>
      </c>
      <c r="D163" s="2">
        <v>59</v>
      </c>
      <c r="E163" s="6">
        <v>21925</v>
      </c>
      <c r="F163" s="7">
        <v>43664.644999999997</v>
      </c>
      <c r="G163" s="69" t="s">
        <v>4</v>
      </c>
      <c r="H163">
        <v>1852</v>
      </c>
      <c r="I163" s="1">
        <f t="shared" si="10"/>
        <v>14.246153846153845</v>
      </c>
      <c r="J163" s="1">
        <v>4.2149999999999999</v>
      </c>
      <c r="K163">
        <v>130</v>
      </c>
      <c r="L163" s="68">
        <v>424</v>
      </c>
      <c r="M163" s="8">
        <f t="shared" si="11"/>
        <v>3.2615384615384615</v>
      </c>
      <c r="N163" s="8">
        <v>1.772</v>
      </c>
      <c r="O163" s="69">
        <f t="shared" si="12"/>
        <v>130</v>
      </c>
      <c r="P163" s="9">
        <f t="shared" si="13"/>
        <v>4.3679245283018862</v>
      </c>
      <c r="Q163" s="77" t="s">
        <v>716</v>
      </c>
      <c r="V163" s="80"/>
      <c r="W163" s="81"/>
      <c r="X163" s="86" t="str">
        <f t="shared" si="14"/>
        <v>No_data</v>
      </c>
    </row>
    <row r="164" spans="1:24" x14ac:dyDescent="0.3">
      <c r="A164" s="44" t="s">
        <v>2168</v>
      </c>
      <c r="B164" s="68" t="s">
        <v>1502</v>
      </c>
      <c r="C164" s="2" t="s">
        <v>1</v>
      </c>
      <c r="D164" s="2">
        <v>44</v>
      </c>
      <c r="E164" s="6">
        <v>27303</v>
      </c>
      <c r="F164" s="7">
        <v>43664.660868055558</v>
      </c>
      <c r="G164" s="69" t="s">
        <v>4</v>
      </c>
      <c r="H164">
        <v>2208</v>
      </c>
      <c r="I164" s="1">
        <f t="shared" si="10"/>
        <v>9.2773109243697487</v>
      </c>
      <c r="J164" s="1">
        <v>3.4279999999999999</v>
      </c>
      <c r="K164">
        <v>238</v>
      </c>
      <c r="L164" s="68">
        <v>449</v>
      </c>
      <c r="M164" s="8">
        <f t="shared" si="11"/>
        <v>1.8865546218487395</v>
      </c>
      <c r="N164" s="8">
        <v>1.4750000000000001</v>
      </c>
      <c r="O164" s="69">
        <f t="shared" si="12"/>
        <v>238</v>
      </c>
      <c r="P164" s="9">
        <f t="shared" si="13"/>
        <v>4.9175946547884193</v>
      </c>
      <c r="Q164" s="77" t="s">
        <v>716</v>
      </c>
      <c r="V164" s="80"/>
      <c r="W164" s="81"/>
      <c r="X164" s="86" t="str">
        <f t="shared" si="14"/>
        <v>No_data</v>
      </c>
    </row>
    <row r="165" spans="1:24" x14ac:dyDescent="0.3">
      <c r="A165" s="44" t="s">
        <v>2169</v>
      </c>
      <c r="B165" s="68" t="s">
        <v>1503</v>
      </c>
      <c r="C165" s="2" t="s">
        <v>6</v>
      </c>
      <c r="D165" s="2">
        <v>64</v>
      </c>
      <c r="E165" s="6">
        <v>20271</v>
      </c>
      <c r="F165" s="7">
        <v>43664.680034722223</v>
      </c>
      <c r="G165" s="69" t="s">
        <v>4</v>
      </c>
      <c r="H165">
        <v>2010</v>
      </c>
      <c r="I165" s="1">
        <f t="shared" si="10"/>
        <v>11.166666666666666</v>
      </c>
      <c r="J165" s="1">
        <v>3.5350000000000001</v>
      </c>
      <c r="K165">
        <v>180</v>
      </c>
      <c r="L165" s="68">
        <v>527</v>
      </c>
      <c r="M165" s="8">
        <f t="shared" si="11"/>
        <v>2.9277777777777776</v>
      </c>
      <c r="N165" s="8">
        <v>1.9970000000000001</v>
      </c>
      <c r="O165" s="69">
        <f t="shared" si="12"/>
        <v>180</v>
      </c>
      <c r="P165" s="9">
        <f t="shared" si="13"/>
        <v>3.8140417457305502</v>
      </c>
      <c r="Q165" s="77" t="s">
        <v>716</v>
      </c>
      <c r="V165" s="80"/>
      <c r="W165" s="81"/>
      <c r="X165" s="86" t="str">
        <f t="shared" si="14"/>
        <v>No_data</v>
      </c>
    </row>
    <row r="166" spans="1:24" x14ac:dyDescent="0.3">
      <c r="A166" s="44" t="s">
        <v>2170</v>
      </c>
      <c r="B166" s="68" t="s">
        <v>1504</v>
      </c>
      <c r="C166" s="2" t="s">
        <v>1</v>
      </c>
      <c r="D166" s="2">
        <v>49</v>
      </c>
      <c r="E166" s="6">
        <v>25537</v>
      </c>
      <c r="F166" s="7">
        <v>43664.705034722225</v>
      </c>
      <c r="G166" s="69" t="s">
        <v>4</v>
      </c>
      <c r="H166">
        <v>1914</v>
      </c>
      <c r="I166" s="1">
        <f t="shared" si="10"/>
        <v>15.311999999999999</v>
      </c>
      <c r="J166" s="1">
        <v>4.5919999999999996</v>
      </c>
      <c r="K166">
        <v>125</v>
      </c>
      <c r="L166" s="68">
        <v>400</v>
      </c>
      <c r="M166" s="8">
        <f t="shared" si="11"/>
        <v>3.2</v>
      </c>
      <c r="N166" s="8">
        <v>1.9390000000000001</v>
      </c>
      <c r="O166" s="69">
        <f t="shared" si="12"/>
        <v>125</v>
      </c>
      <c r="P166" s="9">
        <f t="shared" si="13"/>
        <v>4.7849999999999993</v>
      </c>
      <c r="Q166" s="77" t="s">
        <v>716</v>
      </c>
      <c r="V166" s="80"/>
      <c r="W166" s="81"/>
      <c r="X166" s="86" t="str">
        <f t="shared" si="14"/>
        <v>No_data</v>
      </c>
    </row>
    <row r="167" spans="1:24" x14ac:dyDescent="0.3">
      <c r="A167" s="44" t="s">
        <v>2171</v>
      </c>
      <c r="B167" s="68" t="s">
        <v>1505</v>
      </c>
      <c r="C167" s="2" t="s">
        <v>1</v>
      </c>
      <c r="D167" s="2">
        <v>33</v>
      </c>
      <c r="E167" s="6">
        <v>31389</v>
      </c>
      <c r="F167" s="7">
        <v>43664.71638888889</v>
      </c>
      <c r="G167" s="69" t="s">
        <v>4</v>
      </c>
      <c r="H167">
        <v>1381</v>
      </c>
      <c r="I167" s="1">
        <f t="shared" si="10"/>
        <v>9.6573426573426566</v>
      </c>
      <c r="J167" s="1">
        <v>3.452</v>
      </c>
      <c r="K167">
        <v>143</v>
      </c>
      <c r="L167" s="68">
        <v>312</v>
      </c>
      <c r="M167" s="8">
        <f t="shared" si="11"/>
        <v>2.1818181818181817</v>
      </c>
      <c r="N167" s="8">
        <v>1.5129999999999999</v>
      </c>
      <c r="O167" s="69">
        <f t="shared" si="12"/>
        <v>143</v>
      </c>
      <c r="P167" s="9">
        <f t="shared" si="13"/>
        <v>4.4262820512820511</v>
      </c>
      <c r="Q167" s="77" t="s">
        <v>716</v>
      </c>
      <c r="V167" s="80"/>
      <c r="W167" s="81"/>
      <c r="X167" s="86" t="str">
        <f t="shared" si="14"/>
        <v>No_data</v>
      </c>
    </row>
    <row r="168" spans="1:24" x14ac:dyDescent="0.3">
      <c r="A168" s="44" t="s">
        <v>2172</v>
      </c>
      <c r="B168" s="68" t="s">
        <v>1506</v>
      </c>
      <c r="C168" s="2" t="s">
        <v>1</v>
      </c>
      <c r="D168" s="2">
        <v>55</v>
      </c>
      <c r="E168" s="6">
        <v>23493</v>
      </c>
      <c r="F168" s="7">
        <v>43665.519930555558</v>
      </c>
      <c r="G168" s="69" t="s">
        <v>4</v>
      </c>
      <c r="H168">
        <v>2749</v>
      </c>
      <c r="I168" s="1">
        <f t="shared" si="10"/>
        <v>17.398734177215189</v>
      </c>
      <c r="J168" s="1">
        <v>4.3079999999999998</v>
      </c>
      <c r="K168">
        <v>158</v>
      </c>
      <c r="L168" s="68">
        <v>969</v>
      </c>
      <c r="M168" s="8">
        <f t="shared" si="11"/>
        <v>6.1329113924050631</v>
      </c>
      <c r="N168" s="8">
        <v>2.5990000000000002</v>
      </c>
      <c r="O168" s="69">
        <f t="shared" si="12"/>
        <v>158</v>
      </c>
      <c r="P168" s="9">
        <f t="shared" si="13"/>
        <v>2.8369453044375645</v>
      </c>
      <c r="Q168" s="77" t="s">
        <v>716</v>
      </c>
      <c r="V168" s="80"/>
      <c r="W168" s="81"/>
      <c r="X168" s="86" t="str">
        <f t="shared" si="14"/>
        <v>No_data</v>
      </c>
    </row>
    <row r="169" spans="1:24" x14ac:dyDescent="0.3">
      <c r="A169" s="44" t="s">
        <v>2173</v>
      </c>
      <c r="B169" s="68" t="s">
        <v>1507</v>
      </c>
      <c r="C169" s="2" t="s">
        <v>6</v>
      </c>
      <c r="D169" s="2">
        <v>58</v>
      </c>
      <c r="E169" s="6">
        <v>22366</v>
      </c>
      <c r="F169" s="7">
        <v>43665.540891203702</v>
      </c>
      <c r="G169" s="69" t="s">
        <v>4</v>
      </c>
      <c r="H169">
        <v>992</v>
      </c>
      <c r="I169" s="1">
        <f t="shared" si="10"/>
        <v>9.1851851851851851</v>
      </c>
      <c r="J169" s="1">
        <v>3.3210000000000002</v>
      </c>
      <c r="K169">
        <v>108</v>
      </c>
      <c r="L169" s="68">
        <v>316</v>
      </c>
      <c r="M169" s="8">
        <f t="shared" si="11"/>
        <v>2.925925925925926</v>
      </c>
      <c r="N169" s="8">
        <v>1.514</v>
      </c>
      <c r="O169" s="69">
        <f t="shared" si="12"/>
        <v>108</v>
      </c>
      <c r="P169" s="9">
        <f t="shared" si="13"/>
        <v>3.1392405063291138</v>
      </c>
      <c r="Q169" s="77" t="s">
        <v>716</v>
      </c>
      <c r="V169" s="80"/>
      <c r="W169" s="81"/>
      <c r="X169" s="86" t="str">
        <f t="shared" si="14"/>
        <v>No_data</v>
      </c>
    </row>
    <row r="170" spans="1:24" x14ac:dyDescent="0.3">
      <c r="A170" s="44" t="s">
        <v>2174</v>
      </c>
      <c r="B170" s="68" t="s">
        <v>277</v>
      </c>
      <c r="C170" s="2" t="s">
        <v>1</v>
      </c>
      <c r="D170" s="2">
        <v>45</v>
      </c>
      <c r="E170" s="6">
        <v>26996</v>
      </c>
      <c r="F170" s="7">
        <v>43665.555127314816</v>
      </c>
      <c r="G170" s="69" t="s">
        <v>4</v>
      </c>
      <c r="H170">
        <v>1540</v>
      </c>
      <c r="I170" s="1">
        <f t="shared" si="10"/>
        <v>13.275862068965518</v>
      </c>
      <c r="J170" s="1">
        <v>3.9489999999999998</v>
      </c>
      <c r="K170">
        <v>116</v>
      </c>
      <c r="L170" s="68">
        <v>381</v>
      </c>
      <c r="M170" s="8">
        <f t="shared" si="11"/>
        <v>3.2844827586206895</v>
      </c>
      <c r="N170" s="8">
        <v>1.887</v>
      </c>
      <c r="O170" s="69">
        <f t="shared" si="12"/>
        <v>116</v>
      </c>
      <c r="P170" s="9">
        <f t="shared" si="13"/>
        <v>4.0419947506561682</v>
      </c>
      <c r="Q170" s="77" t="s">
        <v>716</v>
      </c>
      <c r="V170" s="80"/>
      <c r="W170" s="81"/>
      <c r="X170" s="86" t="str">
        <f t="shared" si="14"/>
        <v>No_data</v>
      </c>
    </row>
    <row r="171" spans="1:24" x14ac:dyDescent="0.3">
      <c r="A171" s="44" t="s">
        <v>2175</v>
      </c>
      <c r="B171" s="68" t="s">
        <v>1508</v>
      </c>
      <c r="C171" s="2" t="s">
        <v>1</v>
      </c>
      <c r="D171" s="2">
        <v>51</v>
      </c>
      <c r="E171" s="6">
        <v>24892</v>
      </c>
      <c r="F171" s="7">
        <v>43665.574432870373</v>
      </c>
      <c r="G171" s="69" t="s">
        <v>4</v>
      </c>
      <c r="H171">
        <v>2438</v>
      </c>
      <c r="I171" s="1">
        <f t="shared" si="10"/>
        <v>18.899224806201552</v>
      </c>
      <c r="J171" s="1">
        <v>4.3419999999999996</v>
      </c>
      <c r="K171">
        <v>129</v>
      </c>
      <c r="L171" s="68">
        <v>553</v>
      </c>
      <c r="M171" s="8">
        <f t="shared" si="11"/>
        <v>4.2868217054263562</v>
      </c>
      <c r="N171" s="8">
        <v>2.1</v>
      </c>
      <c r="O171" s="69">
        <f t="shared" si="12"/>
        <v>129</v>
      </c>
      <c r="P171" s="9">
        <f t="shared" si="13"/>
        <v>4.4086799276672703</v>
      </c>
      <c r="Q171" s="77" t="s">
        <v>716</v>
      </c>
      <c r="V171" s="80"/>
      <c r="W171" s="81"/>
      <c r="X171" s="86" t="str">
        <f t="shared" si="14"/>
        <v>No_data</v>
      </c>
    </row>
    <row r="172" spans="1:24" x14ac:dyDescent="0.3">
      <c r="A172" s="44" t="s">
        <v>2176</v>
      </c>
      <c r="B172" s="68" t="s">
        <v>1509</v>
      </c>
      <c r="C172" s="2" t="s">
        <v>1</v>
      </c>
      <c r="D172" s="2">
        <v>79</v>
      </c>
      <c r="E172" s="6">
        <v>14524</v>
      </c>
      <c r="F172" s="7">
        <v>43665.587696759256</v>
      </c>
      <c r="G172" s="69" t="s">
        <v>4</v>
      </c>
      <c r="H172">
        <v>1458</v>
      </c>
      <c r="I172" s="1">
        <f t="shared" si="10"/>
        <v>13.254545454545454</v>
      </c>
      <c r="J172" s="1">
        <v>4.0670000000000002</v>
      </c>
      <c r="K172">
        <v>110</v>
      </c>
      <c r="L172" s="68">
        <v>530</v>
      </c>
      <c r="M172" s="8">
        <f t="shared" si="11"/>
        <v>4.8181818181818183</v>
      </c>
      <c r="N172" s="8">
        <v>2.0950000000000002</v>
      </c>
      <c r="O172" s="69">
        <f t="shared" si="12"/>
        <v>110</v>
      </c>
      <c r="P172" s="9">
        <f t="shared" si="13"/>
        <v>2.7509433962264147</v>
      </c>
      <c r="Q172" s="77" t="s">
        <v>716</v>
      </c>
      <c r="V172" s="80"/>
      <c r="W172" s="81"/>
      <c r="X172" s="86" t="str">
        <f t="shared" si="14"/>
        <v>No_data</v>
      </c>
    </row>
    <row r="173" spans="1:24" x14ac:dyDescent="0.3">
      <c r="A173" s="44" t="s">
        <v>2177</v>
      </c>
      <c r="B173" s="68" t="s">
        <v>1510</v>
      </c>
      <c r="C173" s="2" t="s">
        <v>1</v>
      </c>
      <c r="D173" s="2">
        <v>36</v>
      </c>
      <c r="E173" s="6">
        <v>30371</v>
      </c>
      <c r="F173" s="7">
        <v>43665.598483796297</v>
      </c>
      <c r="G173" s="69" t="s">
        <v>4</v>
      </c>
      <c r="H173">
        <v>959</v>
      </c>
      <c r="I173" s="1">
        <f t="shared" si="10"/>
        <v>8.8796296296296298</v>
      </c>
      <c r="J173" s="1">
        <v>3.3540000000000001</v>
      </c>
      <c r="K173">
        <v>108</v>
      </c>
      <c r="L173" s="68">
        <v>389</v>
      </c>
      <c r="M173" s="8">
        <f t="shared" si="11"/>
        <v>3.6018518518518516</v>
      </c>
      <c r="N173" s="8">
        <v>1.8839999999999999</v>
      </c>
      <c r="O173" s="69">
        <f t="shared" si="12"/>
        <v>108</v>
      </c>
      <c r="P173" s="9">
        <f t="shared" si="13"/>
        <v>2.4652956298200515</v>
      </c>
      <c r="Q173" s="77" t="s">
        <v>716</v>
      </c>
      <c r="V173" s="80"/>
      <c r="W173" s="81"/>
      <c r="X173" s="86" t="str">
        <f t="shared" si="14"/>
        <v>No_data</v>
      </c>
    </row>
    <row r="174" spans="1:24" x14ac:dyDescent="0.3">
      <c r="A174" s="44" t="s">
        <v>2178</v>
      </c>
      <c r="B174" s="68" t="s">
        <v>1511</v>
      </c>
      <c r="C174" s="2" t="s">
        <v>1</v>
      </c>
      <c r="D174" s="2">
        <v>47</v>
      </c>
      <c r="E174" s="6">
        <v>26194</v>
      </c>
      <c r="F174" s="7">
        <v>43665.617847222224</v>
      </c>
      <c r="G174" s="69" t="s">
        <v>4</v>
      </c>
      <c r="H174">
        <v>2101</v>
      </c>
      <c r="I174" s="1">
        <f t="shared" si="10"/>
        <v>13.554838709677419</v>
      </c>
      <c r="J174" s="1">
        <v>3.7869999999999999</v>
      </c>
      <c r="K174">
        <v>155</v>
      </c>
      <c r="L174" s="68">
        <v>551</v>
      </c>
      <c r="M174" s="8">
        <f t="shared" si="11"/>
        <v>3.5548387096774192</v>
      </c>
      <c r="N174" s="8">
        <v>1.921</v>
      </c>
      <c r="O174" s="69">
        <f t="shared" si="12"/>
        <v>155</v>
      </c>
      <c r="P174" s="9">
        <f t="shared" si="13"/>
        <v>3.813067150635209</v>
      </c>
      <c r="Q174" s="77" t="s">
        <v>716</v>
      </c>
      <c r="V174" s="80"/>
      <c r="W174" s="81"/>
      <c r="X174" s="86" t="str">
        <f t="shared" si="14"/>
        <v>No_data</v>
      </c>
    </row>
    <row r="175" spans="1:24" x14ac:dyDescent="0.3">
      <c r="A175" s="44" t="s">
        <v>2179</v>
      </c>
      <c r="B175" s="68" t="s">
        <v>1083</v>
      </c>
      <c r="C175" s="2" t="s">
        <v>1</v>
      </c>
      <c r="D175" s="2">
        <v>53</v>
      </c>
      <c r="E175" s="6">
        <v>24190</v>
      </c>
      <c r="F175" s="7">
        <v>43665.631689814814</v>
      </c>
      <c r="G175" s="69" t="s">
        <v>4</v>
      </c>
      <c r="H175">
        <v>2010</v>
      </c>
      <c r="I175" s="1">
        <f t="shared" si="10"/>
        <v>14.565217391304348</v>
      </c>
      <c r="J175" s="1">
        <v>4.2789999999999999</v>
      </c>
      <c r="K175">
        <v>138</v>
      </c>
      <c r="L175" s="68">
        <v>288</v>
      </c>
      <c r="M175" s="8">
        <f t="shared" si="11"/>
        <v>2.0869565217391304</v>
      </c>
      <c r="N175" s="8">
        <v>1.637</v>
      </c>
      <c r="O175" s="69">
        <f t="shared" si="12"/>
        <v>138</v>
      </c>
      <c r="P175" s="9">
        <f t="shared" si="13"/>
        <v>6.979166666666667</v>
      </c>
      <c r="Q175" s="77" t="s">
        <v>716</v>
      </c>
      <c r="V175" s="80"/>
      <c r="W175" s="81"/>
      <c r="X175" s="86" t="str">
        <f t="shared" si="14"/>
        <v>No_data</v>
      </c>
    </row>
    <row r="176" spans="1:24" x14ac:dyDescent="0.3">
      <c r="A176" s="44" t="s">
        <v>2180</v>
      </c>
      <c r="B176" s="68" t="s">
        <v>38</v>
      </c>
      <c r="C176" s="2" t="s">
        <v>1</v>
      </c>
      <c r="D176" s="2">
        <v>44</v>
      </c>
      <c r="E176" s="6">
        <v>27251</v>
      </c>
      <c r="F176" s="7">
        <v>43665.648738425924</v>
      </c>
      <c r="G176" s="69" t="s">
        <v>4</v>
      </c>
      <c r="H176">
        <v>1280</v>
      </c>
      <c r="I176" s="1">
        <f t="shared" si="10"/>
        <v>7.3563218390804597</v>
      </c>
      <c r="J176" s="1">
        <v>2.9620000000000002</v>
      </c>
      <c r="K176">
        <v>174</v>
      </c>
      <c r="L176" s="68">
        <v>436</v>
      </c>
      <c r="M176" s="8">
        <f t="shared" si="11"/>
        <v>2.5057471264367814</v>
      </c>
      <c r="N176" s="8">
        <v>1.7090000000000001</v>
      </c>
      <c r="O176" s="69">
        <f t="shared" si="12"/>
        <v>174</v>
      </c>
      <c r="P176" s="9">
        <f t="shared" si="13"/>
        <v>2.9357798165137616</v>
      </c>
      <c r="Q176" s="77" t="s">
        <v>716</v>
      </c>
      <c r="V176" s="80"/>
      <c r="W176" s="81"/>
      <c r="X176" s="86" t="str">
        <f t="shared" si="14"/>
        <v>No_data</v>
      </c>
    </row>
    <row r="177" spans="1:24" x14ac:dyDescent="0.3">
      <c r="A177" s="44" t="s">
        <v>2181</v>
      </c>
      <c r="B177" s="68" t="s">
        <v>1512</v>
      </c>
      <c r="C177" s="2" t="s">
        <v>6</v>
      </c>
      <c r="D177" s="2">
        <v>67</v>
      </c>
      <c r="E177" s="6">
        <v>18994</v>
      </c>
      <c r="F177" s="7">
        <v>43665.663460648146</v>
      </c>
      <c r="G177" s="69" t="s">
        <v>4</v>
      </c>
      <c r="H177">
        <v>2112</v>
      </c>
      <c r="I177" s="1">
        <f t="shared" si="10"/>
        <v>13.538461538461538</v>
      </c>
      <c r="J177" s="1">
        <v>3.6880000000000002</v>
      </c>
      <c r="K177">
        <v>156</v>
      </c>
      <c r="L177" s="68">
        <v>618</v>
      </c>
      <c r="M177" s="8">
        <f t="shared" si="11"/>
        <v>3.9615384615384617</v>
      </c>
      <c r="N177" s="8">
        <v>2.012</v>
      </c>
      <c r="O177" s="69">
        <f t="shared" si="12"/>
        <v>156</v>
      </c>
      <c r="P177" s="9">
        <f t="shared" si="13"/>
        <v>3.4174757281553396</v>
      </c>
      <c r="Q177" s="77" t="s">
        <v>716</v>
      </c>
      <c r="V177" s="80"/>
      <c r="W177" s="81"/>
      <c r="X177" s="86" t="str">
        <f t="shared" si="14"/>
        <v>No_data</v>
      </c>
    </row>
    <row r="178" spans="1:24" x14ac:dyDescent="0.3">
      <c r="A178" s="44" t="s">
        <v>2182</v>
      </c>
      <c r="B178" s="68" t="s">
        <v>1513</v>
      </c>
      <c r="C178" s="2" t="s">
        <v>6</v>
      </c>
      <c r="D178" s="2">
        <v>78</v>
      </c>
      <c r="E178" s="6">
        <v>14822</v>
      </c>
      <c r="F178" s="7">
        <v>43665.676388888889</v>
      </c>
      <c r="G178" s="69" t="s">
        <v>4</v>
      </c>
      <c r="H178">
        <v>2683</v>
      </c>
      <c r="I178" s="1">
        <f t="shared" si="10"/>
        <v>16.561728395061728</v>
      </c>
      <c r="J178" s="1">
        <v>3.72</v>
      </c>
      <c r="K178">
        <v>162</v>
      </c>
      <c r="L178" s="68">
        <v>663</v>
      </c>
      <c r="M178" s="8">
        <f t="shared" si="11"/>
        <v>4.0925925925925926</v>
      </c>
      <c r="N178" s="8">
        <v>2.105</v>
      </c>
      <c r="O178" s="69">
        <f t="shared" si="12"/>
        <v>162</v>
      </c>
      <c r="P178" s="9">
        <f t="shared" si="13"/>
        <v>4.0467571644042231</v>
      </c>
      <c r="Q178" s="77" t="s">
        <v>716</v>
      </c>
      <c r="V178" s="80"/>
      <c r="W178" s="81"/>
      <c r="X178" s="86" t="str">
        <f t="shared" si="14"/>
        <v>No_data</v>
      </c>
    </row>
    <row r="179" spans="1:24" x14ac:dyDescent="0.3">
      <c r="A179" s="44" t="s">
        <v>2183</v>
      </c>
      <c r="B179" s="68" t="s">
        <v>1514</v>
      </c>
      <c r="C179" s="2" t="s">
        <v>1</v>
      </c>
      <c r="D179" s="2">
        <v>53</v>
      </c>
      <c r="E179" s="6">
        <v>24171</v>
      </c>
      <c r="F179" s="7">
        <v>43665.698518518519</v>
      </c>
      <c r="G179" s="69" t="s">
        <v>4</v>
      </c>
      <c r="H179">
        <v>1469</v>
      </c>
      <c r="I179" s="1">
        <f t="shared" si="10"/>
        <v>10.13103448275862</v>
      </c>
      <c r="J179" s="1">
        <v>3.661</v>
      </c>
      <c r="K179">
        <v>145</v>
      </c>
      <c r="L179" s="68">
        <v>434</v>
      </c>
      <c r="M179" s="8">
        <f t="shared" si="11"/>
        <v>2.9931034482758623</v>
      </c>
      <c r="N179" s="8">
        <v>1.669</v>
      </c>
      <c r="O179" s="69">
        <f t="shared" si="12"/>
        <v>145</v>
      </c>
      <c r="P179" s="9">
        <f t="shared" si="13"/>
        <v>3.3847926267281103</v>
      </c>
      <c r="Q179" s="77" t="s">
        <v>716</v>
      </c>
      <c r="V179" s="80"/>
      <c r="W179" s="81"/>
      <c r="X179" s="86" t="str">
        <f t="shared" si="14"/>
        <v>No_data</v>
      </c>
    </row>
    <row r="180" spans="1:24" x14ac:dyDescent="0.3">
      <c r="A180" s="44" t="s">
        <v>2184</v>
      </c>
      <c r="B180" s="68" t="s">
        <v>1515</v>
      </c>
      <c r="C180" s="2" t="s">
        <v>6</v>
      </c>
      <c r="D180" s="2">
        <v>84</v>
      </c>
      <c r="E180" s="6">
        <v>12672</v>
      </c>
      <c r="F180" s="7">
        <v>43668.521261574075</v>
      </c>
      <c r="G180" s="69" t="s">
        <v>4</v>
      </c>
      <c r="H180">
        <v>2740</v>
      </c>
      <c r="I180" s="1">
        <f t="shared" si="10"/>
        <v>17.564102564102566</v>
      </c>
      <c r="J180" s="1">
        <v>4.5750000000000002</v>
      </c>
      <c r="K180">
        <v>156</v>
      </c>
      <c r="L180" s="68">
        <v>1422</v>
      </c>
      <c r="M180" s="8">
        <f t="shared" si="11"/>
        <v>9.115384615384615</v>
      </c>
      <c r="N180" s="8">
        <v>3.6080000000000001</v>
      </c>
      <c r="O180" s="69">
        <f t="shared" si="12"/>
        <v>156</v>
      </c>
      <c r="P180" s="9">
        <f t="shared" si="13"/>
        <v>1.9268635724331928</v>
      </c>
      <c r="Q180" s="77" t="s">
        <v>716</v>
      </c>
      <c r="R180" t="s">
        <v>162</v>
      </c>
      <c r="V180" s="80"/>
      <c r="W180" s="81"/>
      <c r="X180" s="86" t="str">
        <f t="shared" si="14"/>
        <v>No_data</v>
      </c>
    </row>
    <row r="181" spans="1:24" x14ac:dyDescent="0.3">
      <c r="A181" s="44" t="s">
        <v>2185</v>
      </c>
      <c r="B181" s="68" t="s">
        <v>1516</v>
      </c>
      <c r="C181" s="2" t="s">
        <v>6</v>
      </c>
      <c r="D181" s="2">
        <v>49</v>
      </c>
      <c r="E181" s="6">
        <v>25497</v>
      </c>
      <c r="F181" s="7">
        <v>43668.536828703705</v>
      </c>
      <c r="G181" s="69" t="s">
        <v>4</v>
      </c>
      <c r="H181">
        <v>1536</v>
      </c>
      <c r="I181" s="1">
        <f t="shared" si="10"/>
        <v>8.6292134831460672</v>
      </c>
      <c r="J181" s="1">
        <v>3.0619999999999998</v>
      </c>
      <c r="K181">
        <v>178</v>
      </c>
      <c r="L181" s="68">
        <v>510</v>
      </c>
      <c r="M181" s="8">
        <f t="shared" si="11"/>
        <v>2.8651685393258428</v>
      </c>
      <c r="N181" s="8">
        <v>1.627</v>
      </c>
      <c r="O181" s="69">
        <f t="shared" si="12"/>
        <v>178</v>
      </c>
      <c r="P181" s="9">
        <f t="shared" si="13"/>
        <v>3.0117647058823529</v>
      </c>
      <c r="Q181" s="77" t="s">
        <v>716</v>
      </c>
      <c r="V181" s="80"/>
      <c r="W181" s="81"/>
      <c r="X181" s="86" t="str">
        <f t="shared" si="14"/>
        <v>No_data</v>
      </c>
    </row>
    <row r="182" spans="1:24" x14ac:dyDescent="0.3">
      <c r="A182" s="44" t="s">
        <v>2186</v>
      </c>
      <c r="B182" s="68" t="s">
        <v>1517</v>
      </c>
      <c r="C182" s="2" t="s">
        <v>1</v>
      </c>
      <c r="D182" s="2">
        <v>44</v>
      </c>
      <c r="E182" s="6">
        <v>27385</v>
      </c>
      <c r="F182" s="7">
        <v>43668.553136574075</v>
      </c>
      <c r="G182" s="69" t="s">
        <v>4</v>
      </c>
      <c r="H182">
        <v>1249</v>
      </c>
      <c r="I182" s="1">
        <f t="shared" si="10"/>
        <v>8.6736111111111107</v>
      </c>
      <c r="J182" s="1">
        <v>3.0539999999999998</v>
      </c>
      <c r="K182">
        <v>144</v>
      </c>
      <c r="L182" s="68">
        <v>313</v>
      </c>
      <c r="M182" s="8">
        <f t="shared" si="11"/>
        <v>2.1736111111111112</v>
      </c>
      <c r="N182" s="8">
        <v>1.329</v>
      </c>
      <c r="O182" s="69">
        <f t="shared" si="12"/>
        <v>144</v>
      </c>
      <c r="P182" s="9">
        <f t="shared" si="13"/>
        <v>3.9904153354632586</v>
      </c>
      <c r="Q182" s="77" t="s">
        <v>716</v>
      </c>
      <c r="R182" t="s">
        <v>1041</v>
      </c>
      <c r="V182" s="80"/>
      <c r="W182" s="81"/>
      <c r="X182" s="86" t="str">
        <f t="shared" si="14"/>
        <v>No_data</v>
      </c>
    </row>
    <row r="183" spans="1:24" x14ac:dyDescent="0.3">
      <c r="A183" s="44" t="s">
        <v>2187</v>
      </c>
      <c r="B183" s="68" t="s">
        <v>1518</v>
      </c>
      <c r="C183" s="2" t="s">
        <v>1</v>
      </c>
      <c r="D183" s="2">
        <v>58</v>
      </c>
      <c r="E183" s="6">
        <v>22141</v>
      </c>
      <c r="F183" s="7">
        <v>43668.569016203706</v>
      </c>
      <c r="G183" s="69" t="s">
        <v>4</v>
      </c>
      <c r="H183">
        <v>2025</v>
      </c>
      <c r="I183" s="1">
        <f t="shared" si="10"/>
        <v>13.96551724137931</v>
      </c>
      <c r="J183" s="1">
        <v>4.181</v>
      </c>
      <c r="K183">
        <v>145</v>
      </c>
      <c r="L183" s="68">
        <v>395</v>
      </c>
      <c r="M183" s="8">
        <f t="shared" si="11"/>
        <v>2.7241379310344827</v>
      </c>
      <c r="N183" s="8">
        <v>1.758</v>
      </c>
      <c r="O183" s="69">
        <f t="shared" si="12"/>
        <v>145</v>
      </c>
      <c r="P183" s="9">
        <f t="shared" si="13"/>
        <v>5.1265822784810124</v>
      </c>
      <c r="Q183" s="77" t="s">
        <v>716</v>
      </c>
      <c r="V183" s="80"/>
      <c r="W183" s="81"/>
      <c r="X183" s="86" t="str">
        <f t="shared" si="14"/>
        <v>No_data</v>
      </c>
    </row>
    <row r="184" spans="1:24" x14ac:dyDescent="0.3">
      <c r="A184" s="44" t="s">
        <v>2188</v>
      </c>
      <c r="B184" s="68" t="s">
        <v>1519</v>
      </c>
      <c r="C184" s="2" t="s">
        <v>6</v>
      </c>
      <c r="D184" s="2">
        <v>59</v>
      </c>
      <c r="E184" s="6">
        <v>21777</v>
      </c>
      <c r="F184" s="7">
        <v>43668.583773148152</v>
      </c>
      <c r="G184" s="69" t="s">
        <v>4</v>
      </c>
      <c r="H184">
        <v>1296</v>
      </c>
      <c r="I184" s="1">
        <f t="shared" si="10"/>
        <v>9</v>
      </c>
      <c r="J184" s="1">
        <v>2.9089999999999998</v>
      </c>
      <c r="K184">
        <v>144</v>
      </c>
      <c r="L184" s="68">
        <v>309</v>
      </c>
      <c r="M184" s="8">
        <f t="shared" si="11"/>
        <v>2.1458333333333335</v>
      </c>
      <c r="N184" s="8">
        <v>1.514</v>
      </c>
      <c r="O184" s="69">
        <f t="shared" si="12"/>
        <v>144</v>
      </c>
      <c r="P184" s="9">
        <f t="shared" si="13"/>
        <v>4.1941747572815533</v>
      </c>
      <c r="Q184" s="77" t="s">
        <v>716</v>
      </c>
      <c r="V184" s="80"/>
      <c r="W184" s="81"/>
      <c r="X184" s="86" t="str">
        <f t="shared" si="14"/>
        <v>No_data</v>
      </c>
    </row>
    <row r="185" spans="1:24" x14ac:dyDescent="0.3">
      <c r="A185" s="44" t="s">
        <v>2189</v>
      </c>
      <c r="B185" s="68" t="s">
        <v>327</v>
      </c>
      <c r="C185" s="2" t="s">
        <v>1</v>
      </c>
      <c r="D185" s="2">
        <v>40</v>
      </c>
      <c r="E185" s="6">
        <v>28715</v>
      </c>
      <c r="F185" s="7">
        <v>43668.595659722225</v>
      </c>
      <c r="G185" s="69" t="s">
        <v>4</v>
      </c>
      <c r="H185">
        <v>1630</v>
      </c>
      <c r="I185" s="1">
        <f t="shared" si="10"/>
        <v>13.813559322033898</v>
      </c>
      <c r="J185" s="1">
        <v>3.7</v>
      </c>
      <c r="K185">
        <v>118</v>
      </c>
      <c r="L185" s="68">
        <v>395</v>
      </c>
      <c r="M185" s="8">
        <f t="shared" si="11"/>
        <v>3.347457627118644</v>
      </c>
      <c r="N185" s="8">
        <v>1.905</v>
      </c>
      <c r="O185" s="69">
        <f t="shared" si="12"/>
        <v>118</v>
      </c>
      <c r="P185" s="9">
        <f t="shared" si="13"/>
        <v>4.1265822784810124</v>
      </c>
      <c r="Q185" s="77" t="s">
        <v>716</v>
      </c>
      <c r="V185" s="80"/>
      <c r="W185" s="81"/>
      <c r="X185" s="86" t="str">
        <f t="shared" si="14"/>
        <v>No_data</v>
      </c>
    </row>
    <row r="186" spans="1:24" x14ac:dyDescent="0.3">
      <c r="A186" s="44" t="s">
        <v>2190</v>
      </c>
      <c r="B186" s="68" t="s">
        <v>1520</v>
      </c>
      <c r="C186" s="2" t="s">
        <v>1</v>
      </c>
      <c r="D186" s="2">
        <v>71</v>
      </c>
      <c r="E186" s="6">
        <v>17529</v>
      </c>
      <c r="F186" s="7">
        <v>43668.608148148145</v>
      </c>
      <c r="G186" s="69" t="s">
        <v>4</v>
      </c>
      <c r="H186">
        <v>2583</v>
      </c>
      <c r="I186" s="1">
        <f t="shared" si="10"/>
        <v>18.45</v>
      </c>
      <c r="J186" s="1">
        <v>4.1369999999999996</v>
      </c>
      <c r="K186">
        <v>140</v>
      </c>
      <c r="L186" s="68">
        <v>488</v>
      </c>
      <c r="M186" s="8">
        <f t="shared" si="11"/>
        <v>3.4857142857142858</v>
      </c>
      <c r="N186" s="8">
        <v>1.821</v>
      </c>
      <c r="O186" s="69">
        <f t="shared" si="12"/>
        <v>140</v>
      </c>
      <c r="P186" s="9">
        <f t="shared" si="13"/>
        <v>5.293032786885246</v>
      </c>
      <c r="Q186" s="77" t="s">
        <v>716</v>
      </c>
      <c r="V186" s="80"/>
      <c r="W186" s="81"/>
      <c r="X186" s="86" t="str">
        <f t="shared" si="14"/>
        <v>No_data</v>
      </c>
    </row>
    <row r="187" spans="1:24" x14ac:dyDescent="0.3">
      <c r="A187" s="44" t="s">
        <v>2191</v>
      </c>
      <c r="B187" s="68" t="s">
        <v>1521</v>
      </c>
      <c r="C187" s="2" t="s">
        <v>1</v>
      </c>
      <c r="D187" s="2">
        <v>50</v>
      </c>
      <c r="E187" s="6">
        <v>25349</v>
      </c>
      <c r="F187" s="7">
        <v>43668.628831018519</v>
      </c>
      <c r="G187" s="69" t="s">
        <v>4</v>
      </c>
      <c r="H187">
        <v>1779</v>
      </c>
      <c r="I187" s="1">
        <f t="shared" si="10"/>
        <v>13.684615384615384</v>
      </c>
      <c r="J187" s="1">
        <v>3.9609999999999999</v>
      </c>
      <c r="K187">
        <v>130</v>
      </c>
      <c r="L187" s="68">
        <v>436</v>
      </c>
      <c r="M187" s="8">
        <f t="shared" si="11"/>
        <v>3.3538461538461539</v>
      </c>
      <c r="N187" s="8">
        <v>1.804</v>
      </c>
      <c r="O187" s="69">
        <f t="shared" si="12"/>
        <v>130</v>
      </c>
      <c r="P187" s="9">
        <f t="shared" si="13"/>
        <v>4.080275229357798</v>
      </c>
      <c r="Q187" s="77" t="s">
        <v>716</v>
      </c>
      <c r="V187" s="80"/>
      <c r="W187" s="81"/>
      <c r="X187" s="86" t="str">
        <f t="shared" si="14"/>
        <v>No_data</v>
      </c>
    </row>
    <row r="188" spans="1:24" x14ac:dyDescent="0.3">
      <c r="A188" s="44" t="s">
        <v>2192</v>
      </c>
      <c r="B188" s="68" t="s">
        <v>1522</v>
      </c>
      <c r="C188" s="2" t="s">
        <v>6</v>
      </c>
      <c r="D188" s="2">
        <v>57</v>
      </c>
      <c r="E188" s="6">
        <v>22488</v>
      </c>
      <c r="F188" s="7">
        <v>43668.643321759257</v>
      </c>
      <c r="G188" s="69" t="s">
        <v>4</v>
      </c>
      <c r="H188">
        <v>1415</v>
      </c>
      <c r="I188" s="1">
        <f t="shared" si="10"/>
        <v>10.481481481481481</v>
      </c>
      <c r="J188" s="1">
        <v>3.5089999999999999</v>
      </c>
      <c r="K188">
        <v>135</v>
      </c>
      <c r="L188" s="68">
        <v>472</v>
      </c>
      <c r="M188" s="8">
        <f t="shared" si="11"/>
        <v>3.4962962962962965</v>
      </c>
      <c r="N188" s="8">
        <v>1.8759999999999999</v>
      </c>
      <c r="O188" s="69">
        <f t="shared" si="12"/>
        <v>135</v>
      </c>
      <c r="P188" s="9">
        <f t="shared" si="13"/>
        <v>2.9978813559322033</v>
      </c>
      <c r="Q188" s="77" t="s">
        <v>716</v>
      </c>
      <c r="V188" s="80"/>
      <c r="W188" s="81"/>
      <c r="X188" s="86" t="str">
        <f t="shared" si="14"/>
        <v>No_data</v>
      </c>
    </row>
    <row r="189" spans="1:24" x14ac:dyDescent="0.3">
      <c r="A189" s="44" t="s">
        <v>2193</v>
      </c>
      <c r="B189" s="68" t="s">
        <v>1523</v>
      </c>
      <c r="C189" s="2" t="s">
        <v>1</v>
      </c>
      <c r="D189" s="2">
        <v>56</v>
      </c>
      <c r="E189" s="6">
        <v>22915</v>
      </c>
      <c r="F189" s="7">
        <v>43668.664282407408</v>
      </c>
      <c r="G189" s="69" t="s">
        <v>4</v>
      </c>
      <c r="H189">
        <v>2675</v>
      </c>
      <c r="I189" s="1">
        <f t="shared" si="10"/>
        <v>14.381720430107526</v>
      </c>
      <c r="J189" s="1">
        <v>4.0259999999999998</v>
      </c>
      <c r="K189">
        <v>186</v>
      </c>
      <c r="L189" s="68">
        <v>521</v>
      </c>
      <c r="M189" s="8">
        <f t="shared" si="11"/>
        <v>2.8010752688172045</v>
      </c>
      <c r="N189" s="8">
        <v>1.7390000000000001</v>
      </c>
      <c r="O189" s="69">
        <f t="shared" si="12"/>
        <v>186</v>
      </c>
      <c r="P189" s="9">
        <f t="shared" si="13"/>
        <v>5.1343570057581571</v>
      </c>
      <c r="Q189" s="77" t="s">
        <v>716</v>
      </c>
      <c r="V189" s="80"/>
      <c r="W189" s="81"/>
      <c r="X189" s="86" t="str">
        <f t="shared" si="14"/>
        <v>No_data</v>
      </c>
    </row>
    <row r="190" spans="1:24" x14ac:dyDescent="0.3">
      <c r="A190" s="44" t="s">
        <v>2194</v>
      </c>
      <c r="B190" s="68" t="s">
        <v>1524</v>
      </c>
      <c r="C190" s="2" t="s">
        <v>6</v>
      </c>
      <c r="D190" s="2">
        <v>60</v>
      </c>
      <c r="E190" s="6">
        <v>21598</v>
      </c>
      <c r="F190" s="7">
        <v>43668.678761574076</v>
      </c>
      <c r="G190" s="69" t="s">
        <v>4</v>
      </c>
      <c r="H190">
        <v>1323</v>
      </c>
      <c r="I190" s="1">
        <f t="shared" si="10"/>
        <v>10.176923076923076</v>
      </c>
      <c r="J190" s="1">
        <v>3.3439999999999999</v>
      </c>
      <c r="K190">
        <v>130</v>
      </c>
      <c r="L190" s="68">
        <v>262</v>
      </c>
      <c r="M190" s="8">
        <f t="shared" si="11"/>
        <v>2.0153846153846153</v>
      </c>
      <c r="N190" s="8">
        <v>1.347</v>
      </c>
      <c r="O190" s="69">
        <f t="shared" si="12"/>
        <v>130</v>
      </c>
      <c r="P190" s="9">
        <f t="shared" si="13"/>
        <v>5.0496183206106871</v>
      </c>
      <c r="Q190" s="77" t="s">
        <v>716</v>
      </c>
      <c r="V190" s="80"/>
      <c r="W190" s="81"/>
      <c r="X190" s="86" t="str">
        <f t="shared" si="14"/>
        <v>No_data</v>
      </c>
    </row>
    <row r="191" spans="1:24" x14ac:dyDescent="0.3">
      <c r="A191" s="44" t="s">
        <v>2195</v>
      </c>
      <c r="B191" s="68" t="s">
        <v>1525</v>
      </c>
      <c r="C191" s="2" t="s">
        <v>1</v>
      </c>
      <c r="D191" s="2">
        <v>48</v>
      </c>
      <c r="E191" s="6">
        <v>25983</v>
      </c>
      <c r="F191" s="7">
        <v>43668.703333333331</v>
      </c>
      <c r="G191" s="69" t="s">
        <v>4</v>
      </c>
      <c r="H191">
        <v>1427</v>
      </c>
      <c r="I191" s="1">
        <f t="shared" si="10"/>
        <v>10.57037037037037</v>
      </c>
      <c r="J191" s="1">
        <v>3.4129999999999998</v>
      </c>
      <c r="K191">
        <v>135</v>
      </c>
      <c r="L191" s="68">
        <v>304</v>
      </c>
      <c r="M191" s="8">
        <f t="shared" si="11"/>
        <v>2.251851851851852</v>
      </c>
      <c r="N191" s="8">
        <v>1.6419999999999999</v>
      </c>
      <c r="O191" s="69">
        <f t="shared" si="12"/>
        <v>135</v>
      </c>
      <c r="P191" s="9">
        <f t="shared" si="13"/>
        <v>4.6940789473684204</v>
      </c>
      <c r="Q191" s="77" t="s">
        <v>716</v>
      </c>
      <c r="V191" s="80"/>
      <c r="W191" s="81"/>
      <c r="X191" s="86" t="str">
        <f t="shared" si="14"/>
        <v>No_data</v>
      </c>
    </row>
    <row r="192" spans="1:24" x14ac:dyDescent="0.3">
      <c r="A192" s="44" t="s">
        <v>2196</v>
      </c>
      <c r="B192" s="68" t="s">
        <v>1526</v>
      </c>
      <c r="C192" s="2" t="s">
        <v>1</v>
      </c>
      <c r="D192" s="2">
        <v>50</v>
      </c>
      <c r="E192" s="6">
        <v>25209</v>
      </c>
      <c r="F192" s="7">
        <v>43668.720416666663</v>
      </c>
      <c r="G192" s="69" t="s">
        <v>4</v>
      </c>
      <c r="H192">
        <v>1701</v>
      </c>
      <c r="I192" s="1">
        <f t="shared" si="10"/>
        <v>11.34</v>
      </c>
      <c r="J192" s="1">
        <v>3.5569999999999999</v>
      </c>
      <c r="K192">
        <v>150</v>
      </c>
      <c r="L192" s="68">
        <v>558</v>
      </c>
      <c r="M192" s="8">
        <f t="shared" si="11"/>
        <v>3.72</v>
      </c>
      <c r="N192" s="8">
        <v>2</v>
      </c>
      <c r="O192" s="69">
        <f t="shared" si="12"/>
        <v>150</v>
      </c>
      <c r="P192" s="9">
        <f t="shared" si="13"/>
        <v>3.0483870967741935</v>
      </c>
      <c r="Q192" s="77" t="s">
        <v>716</v>
      </c>
      <c r="V192" s="80"/>
      <c r="W192" s="81"/>
      <c r="X192" s="86" t="str">
        <f t="shared" si="14"/>
        <v>No_data</v>
      </c>
    </row>
    <row r="193" spans="1:24" x14ac:dyDescent="0.3">
      <c r="A193" s="44" t="s">
        <v>2197</v>
      </c>
      <c r="B193" s="68" t="s">
        <v>1527</v>
      </c>
      <c r="C193" s="2" t="s">
        <v>1</v>
      </c>
      <c r="D193" s="2">
        <v>33</v>
      </c>
      <c r="E193" s="6">
        <v>31322</v>
      </c>
      <c r="F193" s="7">
        <v>43669.517928240741</v>
      </c>
      <c r="G193" s="69" t="s">
        <v>4</v>
      </c>
      <c r="H193">
        <v>1468</v>
      </c>
      <c r="I193" s="1">
        <f t="shared" si="10"/>
        <v>11.744</v>
      </c>
      <c r="J193" s="1">
        <v>3.879</v>
      </c>
      <c r="K193">
        <v>125</v>
      </c>
      <c r="L193" s="68">
        <v>534</v>
      </c>
      <c r="M193" s="8">
        <f t="shared" si="11"/>
        <v>4.2720000000000002</v>
      </c>
      <c r="N193" s="8">
        <v>2.0449999999999999</v>
      </c>
      <c r="O193" s="69">
        <f t="shared" si="12"/>
        <v>125</v>
      </c>
      <c r="P193" s="9">
        <f t="shared" si="13"/>
        <v>2.7490636704119846</v>
      </c>
      <c r="Q193" s="77" t="s">
        <v>716</v>
      </c>
      <c r="V193" s="80"/>
      <c r="W193" s="81"/>
      <c r="X193" s="86" t="str">
        <f t="shared" si="14"/>
        <v>No_data</v>
      </c>
    </row>
    <row r="194" spans="1:24" x14ac:dyDescent="0.3">
      <c r="A194" s="44" t="s">
        <v>2198</v>
      </c>
      <c r="B194" s="68" t="s">
        <v>1485</v>
      </c>
      <c r="C194" s="2" t="s">
        <v>1</v>
      </c>
      <c r="D194" s="2">
        <v>47</v>
      </c>
      <c r="E194" s="6">
        <v>26262</v>
      </c>
      <c r="F194" s="7">
        <v>43669.53633101852</v>
      </c>
      <c r="G194" s="69" t="s">
        <v>4</v>
      </c>
      <c r="H194">
        <v>3265</v>
      </c>
      <c r="I194" s="1">
        <f t="shared" si="10"/>
        <v>19.43452380952381</v>
      </c>
      <c r="J194" s="1">
        <v>4.6100000000000003</v>
      </c>
      <c r="K194">
        <v>168</v>
      </c>
      <c r="L194" s="68">
        <v>703</v>
      </c>
      <c r="M194" s="8">
        <f t="shared" si="11"/>
        <v>4.1845238095238093</v>
      </c>
      <c r="N194" s="8">
        <v>2.177</v>
      </c>
      <c r="O194" s="69">
        <f t="shared" si="12"/>
        <v>168</v>
      </c>
      <c r="P194" s="9">
        <f t="shared" si="13"/>
        <v>4.6443812233285922</v>
      </c>
      <c r="Q194" s="77" t="s">
        <v>716</v>
      </c>
      <c r="V194" s="80"/>
      <c r="W194" s="81"/>
      <c r="X194" s="86" t="str">
        <f t="shared" si="14"/>
        <v>No_data</v>
      </c>
    </row>
    <row r="195" spans="1:24" x14ac:dyDescent="0.3">
      <c r="A195" s="44" t="s">
        <v>2199</v>
      </c>
      <c r="B195" s="68" t="s">
        <v>1528</v>
      </c>
      <c r="C195" s="2" t="s">
        <v>6</v>
      </c>
      <c r="D195" s="2">
        <v>73</v>
      </c>
      <c r="E195" s="6">
        <v>16792</v>
      </c>
      <c r="F195" s="7">
        <v>43669.549513888887</v>
      </c>
      <c r="G195" s="69" t="s">
        <v>4</v>
      </c>
      <c r="H195">
        <v>4620</v>
      </c>
      <c r="I195" s="1">
        <f t="shared" ref="I195:I258" si="15">H195/K195</f>
        <v>26.551724137931036</v>
      </c>
      <c r="J195" s="1">
        <v>4.9290000000000003</v>
      </c>
      <c r="K195">
        <v>174</v>
      </c>
      <c r="L195" s="68">
        <v>1294</v>
      </c>
      <c r="M195" s="8">
        <f t="shared" ref="M195:M258" si="16">L195/O195</f>
        <v>7.4367816091954024</v>
      </c>
      <c r="N195" s="8">
        <v>2.835</v>
      </c>
      <c r="O195" s="69">
        <f t="shared" ref="O195:O258" si="17">K195</f>
        <v>174</v>
      </c>
      <c r="P195" s="9">
        <f t="shared" ref="P195:P258" si="18">I195/M195</f>
        <v>3.5703245749613601</v>
      </c>
      <c r="Q195" s="77" t="s">
        <v>716</v>
      </c>
      <c r="V195" s="80"/>
      <c r="W195" s="81"/>
      <c r="X195" s="86" t="str">
        <f t="shared" ref="X195:X258" si="19">IF(AND(W195&lt;&gt;0,V195&lt;&gt;0),W195-V195,"No_data")</f>
        <v>No_data</v>
      </c>
    </row>
    <row r="196" spans="1:24" x14ac:dyDescent="0.3">
      <c r="A196" s="44" t="s">
        <v>2200</v>
      </c>
      <c r="B196" s="68" t="s">
        <v>1529</v>
      </c>
      <c r="C196" s="2" t="s">
        <v>1</v>
      </c>
      <c r="D196" s="2">
        <v>55</v>
      </c>
      <c r="E196" s="6">
        <v>23578</v>
      </c>
      <c r="F196" s="7">
        <v>43669.56695601852</v>
      </c>
      <c r="G196" s="69" t="s">
        <v>4</v>
      </c>
      <c r="H196">
        <v>1393</v>
      </c>
      <c r="I196" s="1">
        <f t="shared" si="15"/>
        <v>11.608333333333333</v>
      </c>
      <c r="J196" s="1">
        <v>3.7330000000000001</v>
      </c>
      <c r="K196">
        <v>120</v>
      </c>
      <c r="L196" s="68">
        <v>291</v>
      </c>
      <c r="M196" s="8">
        <f t="shared" si="16"/>
        <v>2.4249999999999998</v>
      </c>
      <c r="N196" s="8">
        <v>1.4990000000000001</v>
      </c>
      <c r="O196" s="69">
        <f t="shared" si="17"/>
        <v>120</v>
      </c>
      <c r="P196" s="9">
        <f t="shared" si="18"/>
        <v>4.7869415807560136</v>
      </c>
      <c r="Q196" s="77" t="s">
        <v>716</v>
      </c>
      <c r="V196" s="80"/>
      <c r="W196" s="81"/>
      <c r="X196" s="86" t="str">
        <f t="shared" si="19"/>
        <v>No_data</v>
      </c>
    </row>
    <row r="197" spans="1:24" x14ac:dyDescent="0.3">
      <c r="A197" s="44" t="s">
        <v>2201</v>
      </c>
      <c r="B197" s="68" t="s">
        <v>627</v>
      </c>
      <c r="C197" s="2" t="s">
        <v>1</v>
      </c>
      <c r="D197" s="2">
        <v>49</v>
      </c>
      <c r="E197" s="6">
        <v>25601</v>
      </c>
      <c r="F197" s="7">
        <v>43669.583715277775</v>
      </c>
      <c r="G197" s="69" t="s">
        <v>4</v>
      </c>
      <c r="H197">
        <v>2023</v>
      </c>
      <c r="I197" s="1">
        <f t="shared" si="15"/>
        <v>13.486666666666666</v>
      </c>
      <c r="J197" s="1">
        <v>4.0970000000000004</v>
      </c>
      <c r="K197">
        <v>150</v>
      </c>
      <c r="L197" s="68">
        <v>482</v>
      </c>
      <c r="M197" s="8">
        <f t="shared" si="16"/>
        <v>3.2133333333333334</v>
      </c>
      <c r="N197" s="8">
        <v>1.7669999999999999</v>
      </c>
      <c r="O197" s="69">
        <f t="shared" si="17"/>
        <v>150</v>
      </c>
      <c r="P197" s="9">
        <f t="shared" si="18"/>
        <v>4.1970954356846475</v>
      </c>
      <c r="Q197" s="77" t="s">
        <v>716</v>
      </c>
      <c r="V197" s="80"/>
      <c r="W197" s="81"/>
      <c r="X197" s="86" t="str">
        <f t="shared" si="19"/>
        <v>No_data</v>
      </c>
    </row>
    <row r="198" spans="1:24" x14ac:dyDescent="0.3">
      <c r="A198" s="44" t="s">
        <v>2202</v>
      </c>
      <c r="B198" s="68" t="s">
        <v>64</v>
      </c>
      <c r="C198" s="2" t="s">
        <v>1</v>
      </c>
      <c r="D198" s="2">
        <v>44</v>
      </c>
      <c r="E198" s="6">
        <v>27381</v>
      </c>
      <c r="F198" s="7">
        <v>43669.595196759263</v>
      </c>
      <c r="G198" s="69" t="s">
        <v>4</v>
      </c>
      <c r="H198">
        <v>1178</v>
      </c>
      <c r="I198" s="1">
        <f t="shared" si="15"/>
        <v>9.5</v>
      </c>
      <c r="J198" s="1">
        <v>2.89</v>
      </c>
      <c r="K198">
        <v>124</v>
      </c>
      <c r="L198" s="68">
        <v>304</v>
      </c>
      <c r="M198" s="8">
        <f t="shared" si="16"/>
        <v>2.4516129032258065</v>
      </c>
      <c r="N198" s="8">
        <v>1.63</v>
      </c>
      <c r="O198" s="69">
        <f t="shared" si="17"/>
        <v>124</v>
      </c>
      <c r="P198" s="9">
        <f t="shared" si="18"/>
        <v>3.875</v>
      </c>
      <c r="Q198" s="77" t="s">
        <v>716</v>
      </c>
      <c r="V198" s="80"/>
      <c r="W198" s="81"/>
      <c r="X198" s="86" t="str">
        <f t="shared" si="19"/>
        <v>No_data</v>
      </c>
    </row>
    <row r="199" spans="1:24" x14ac:dyDescent="0.3">
      <c r="A199" s="44" t="s">
        <v>2203</v>
      </c>
      <c r="B199" s="68" t="s">
        <v>1530</v>
      </c>
      <c r="C199" s="2" t="s">
        <v>1</v>
      </c>
      <c r="D199" s="2">
        <v>60</v>
      </c>
      <c r="E199" s="6">
        <v>21578</v>
      </c>
      <c r="F199" s="7">
        <v>43669.614490740743</v>
      </c>
      <c r="G199" s="69" t="s">
        <v>4</v>
      </c>
      <c r="H199">
        <v>2228</v>
      </c>
      <c r="I199" s="1">
        <f t="shared" si="15"/>
        <v>17.682539682539684</v>
      </c>
      <c r="J199" s="1">
        <v>3.9630000000000001</v>
      </c>
      <c r="K199">
        <v>126</v>
      </c>
      <c r="L199" s="68">
        <v>441</v>
      </c>
      <c r="M199" s="8">
        <f t="shared" si="16"/>
        <v>3.5</v>
      </c>
      <c r="N199" s="8">
        <v>1.8839999999999999</v>
      </c>
      <c r="O199" s="69">
        <f t="shared" si="17"/>
        <v>126</v>
      </c>
      <c r="P199" s="9">
        <f t="shared" si="18"/>
        <v>5.0521541950113384</v>
      </c>
      <c r="Q199" s="77" t="s">
        <v>716</v>
      </c>
      <c r="V199" s="80"/>
      <c r="W199" s="81"/>
      <c r="X199" s="86" t="str">
        <f t="shared" si="19"/>
        <v>No_data</v>
      </c>
    </row>
    <row r="200" spans="1:24" x14ac:dyDescent="0.3">
      <c r="A200" s="44" t="s">
        <v>2204</v>
      </c>
      <c r="B200" s="68" t="s">
        <v>1531</v>
      </c>
      <c r="C200" s="2" t="s">
        <v>1</v>
      </c>
      <c r="D200" s="2">
        <v>76</v>
      </c>
      <c r="E200" s="6">
        <v>15726</v>
      </c>
      <c r="F200" s="7">
        <v>43669.630555555559</v>
      </c>
      <c r="G200" s="69" t="s">
        <v>4</v>
      </c>
      <c r="H200">
        <v>2526</v>
      </c>
      <c r="I200" s="1">
        <f t="shared" si="15"/>
        <v>18.711111111111112</v>
      </c>
      <c r="J200" s="1">
        <v>4.2949999999999999</v>
      </c>
      <c r="K200">
        <v>135</v>
      </c>
      <c r="L200" s="68">
        <v>563</v>
      </c>
      <c r="M200" s="8">
        <f t="shared" si="16"/>
        <v>4.1703703703703701</v>
      </c>
      <c r="N200" s="8">
        <v>2.194</v>
      </c>
      <c r="O200" s="69">
        <f t="shared" si="17"/>
        <v>135</v>
      </c>
      <c r="P200" s="9">
        <f t="shared" si="18"/>
        <v>4.4866785079928961</v>
      </c>
      <c r="Q200" s="77" t="s">
        <v>716</v>
      </c>
      <c r="V200" s="80"/>
      <c r="W200" s="81"/>
      <c r="X200" s="86" t="str">
        <f t="shared" si="19"/>
        <v>No_data</v>
      </c>
    </row>
    <row r="201" spans="1:24" x14ac:dyDescent="0.3">
      <c r="A201" s="44" t="s">
        <v>2205</v>
      </c>
      <c r="B201" s="68" t="s">
        <v>1532</v>
      </c>
      <c r="C201" s="2" t="s">
        <v>6</v>
      </c>
      <c r="D201" s="2">
        <v>81</v>
      </c>
      <c r="E201" s="6">
        <v>13920</v>
      </c>
      <c r="F201" s="7">
        <v>43669.645532407405</v>
      </c>
      <c r="G201" s="69" t="s">
        <v>4</v>
      </c>
      <c r="H201">
        <v>1196</v>
      </c>
      <c r="I201" s="1">
        <f t="shared" si="15"/>
        <v>9.9666666666666668</v>
      </c>
      <c r="J201" s="1">
        <v>3.403</v>
      </c>
      <c r="K201">
        <v>120</v>
      </c>
      <c r="L201" s="68">
        <v>483</v>
      </c>
      <c r="M201" s="8">
        <f t="shared" si="16"/>
        <v>4.0250000000000004</v>
      </c>
      <c r="N201" s="8">
        <v>2.056</v>
      </c>
      <c r="O201" s="69">
        <f t="shared" si="17"/>
        <v>120</v>
      </c>
      <c r="P201" s="9">
        <f t="shared" si="18"/>
        <v>2.4761904761904758</v>
      </c>
      <c r="Q201" s="77" t="s">
        <v>716</v>
      </c>
      <c r="V201" s="80"/>
      <c r="W201" s="81"/>
      <c r="X201" s="86" t="str">
        <f t="shared" si="19"/>
        <v>No_data</v>
      </c>
    </row>
    <row r="202" spans="1:24" x14ac:dyDescent="0.3">
      <c r="A202" s="44" t="s">
        <v>2206</v>
      </c>
      <c r="B202" s="68" t="s">
        <v>1533</v>
      </c>
      <c r="C202" s="2" t="s">
        <v>1</v>
      </c>
      <c r="D202" s="2">
        <v>49</v>
      </c>
      <c r="E202" s="6">
        <v>25576</v>
      </c>
      <c r="F202" s="7">
        <v>43669.665081018517</v>
      </c>
      <c r="G202" s="69" t="s">
        <v>4</v>
      </c>
      <c r="H202">
        <v>2334</v>
      </c>
      <c r="I202" s="1">
        <f t="shared" si="15"/>
        <v>17.288888888888888</v>
      </c>
      <c r="J202" s="1">
        <v>3.871</v>
      </c>
      <c r="K202">
        <v>135</v>
      </c>
      <c r="L202" s="68">
        <v>517</v>
      </c>
      <c r="M202" s="8">
        <f t="shared" si="16"/>
        <v>3.8296296296296295</v>
      </c>
      <c r="N202" s="8">
        <v>2.024</v>
      </c>
      <c r="O202" s="69">
        <f t="shared" si="17"/>
        <v>135</v>
      </c>
      <c r="P202" s="9">
        <f t="shared" si="18"/>
        <v>4.5145067698259185</v>
      </c>
      <c r="Q202" s="77" t="s">
        <v>716</v>
      </c>
      <c r="V202" s="80"/>
      <c r="W202" s="81"/>
      <c r="X202" s="86" t="str">
        <f t="shared" si="19"/>
        <v>No_data</v>
      </c>
    </row>
    <row r="203" spans="1:24" x14ac:dyDescent="0.3">
      <c r="A203" s="44" t="s">
        <v>2207</v>
      </c>
      <c r="B203" s="68" t="s">
        <v>1534</v>
      </c>
      <c r="C203" s="2" t="s">
        <v>1</v>
      </c>
      <c r="D203" s="2">
        <v>66</v>
      </c>
      <c r="E203" s="6">
        <v>19295</v>
      </c>
      <c r="F203" s="7">
        <v>43669.677199074074</v>
      </c>
      <c r="G203" s="69" t="s">
        <v>4</v>
      </c>
      <c r="H203">
        <v>3191</v>
      </c>
      <c r="I203" s="1">
        <f t="shared" si="15"/>
        <v>19.943750000000001</v>
      </c>
      <c r="J203" s="1">
        <v>4.6790000000000003</v>
      </c>
      <c r="K203">
        <v>160</v>
      </c>
      <c r="L203" s="68">
        <v>409</v>
      </c>
      <c r="M203" s="8">
        <f t="shared" si="16"/>
        <v>2.5562499999999999</v>
      </c>
      <c r="N203" s="8">
        <v>1.7689999999999999</v>
      </c>
      <c r="O203" s="69">
        <f t="shared" si="17"/>
        <v>160</v>
      </c>
      <c r="P203" s="9">
        <f t="shared" si="18"/>
        <v>7.8019559902200495</v>
      </c>
      <c r="Q203" s="77" t="s">
        <v>716</v>
      </c>
      <c r="V203" s="80"/>
      <c r="W203" s="81"/>
      <c r="X203" s="86" t="str">
        <f t="shared" si="19"/>
        <v>No_data</v>
      </c>
    </row>
    <row r="204" spans="1:24" x14ac:dyDescent="0.3">
      <c r="A204" s="44" t="s">
        <v>2208</v>
      </c>
      <c r="B204" s="68" t="s">
        <v>1535</v>
      </c>
      <c r="C204" s="2" t="s">
        <v>1</v>
      </c>
      <c r="D204" s="2">
        <v>2.0833333333333335</v>
      </c>
      <c r="E204" s="6">
        <v>42923</v>
      </c>
      <c r="F204" s="7">
        <v>43670.515752314815</v>
      </c>
      <c r="G204" s="69" t="s">
        <v>4</v>
      </c>
      <c r="H204">
        <v>201</v>
      </c>
      <c r="I204" s="1">
        <f t="shared" si="15"/>
        <v>5.1538461538461542</v>
      </c>
      <c r="J204" s="1">
        <v>2.097</v>
      </c>
      <c r="K204">
        <v>39</v>
      </c>
      <c r="L204" s="68">
        <v>36</v>
      </c>
      <c r="M204" s="8">
        <f t="shared" si="16"/>
        <v>0.92307692307692313</v>
      </c>
      <c r="N204" s="8">
        <v>0.95699999999999996</v>
      </c>
      <c r="O204" s="69">
        <f t="shared" si="17"/>
        <v>39</v>
      </c>
      <c r="P204" s="9">
        <f t="shared" si="18"/>
        <v>5.583333333333333</v>
      </c>
      <c r="Q204" s="77" t="s">
        <v>716</v>
      </c>
      <c r="V204" s="80"/>
      <c r="W204" s="81"/>
      <c r="X204" s="86" t="str">
        <f t="shared" si="19"/>
        <v>No_data</v>
      </c>
    </row>
    <row r="205" spans="1:24" x14ac:dyDescent="0.3">
      <c r="A205" s="44" t="s">
        <v>2209</v>
      </c>
      <c r="B205" s="68" t="s">
        <v>1536</v>
      </c>
      <c r="C205" s="2" t="s">
        <v>1</v>
      </c>
      <c r="D205" s="2">
        <v>59</v>
      </c>
      <c r="E205" s="6">
        <v>21897</v>
      </c>
      <c r="F205" s="7">
        <v>43670.541134259256</v>
      </c>
      <c r="G205" s="69" t="s">
        <v>4</v>
      </c>
      <c r="H205">
        <v>1741</v>
      </c>
      <c r="I205" s="1">
        <f t="shared" si="15"/>
        <v>14.508333333333333</v>
      </c>
      <c r="J205" s="1">
        <v>3.7189999999999999</v>
      </c>
      <c r="K205">
        <v>120</v>
      </c>
      <c r="L205" s="68">
        <v>480</v>
      </c>
      <c r="M205" s="8">
        <f t="shared" si="16"/>
        <v>4</v>
      </c>
      <c r="N205" s="8">
        <v>1.754</v>
      </c>
      <c r="O205" s="69">
        <f t="shared" si="17"/>
        <v>120</v>
      </c>
      <c r="P205" s="9">
        <f t="shared" si="18"/>
        <v>3.6270833333333332</v>
      </c>
      <c r="Q205" s="77" t="s">
        <v>716</v>
      </c>
      <c r="V205" s="80"/>
      <c r="W205" s="81"/>
      <c r="X205" s="86" t="str">
        <f t="shared" si="19"/>
        <v>No_data</v>
      </c>
    </row>
    <row r="206" spans="1:24" x14ac:dyDescent="0.3">
      <c r="A206" s="44" t="s">
        <v>2210</v>
      </c>
      <c r="B206" s="68" t="s">
        <v>1537</v>
      </c>
      <c r="C206" s="2" t="s">
        <v>6</v>
      </c>
      <c r="D206" s="2">
        <v>20</v>
      </c>
      <c r="E206" s="6">
        <v>36197</v>
      </c>
      <c r="F206" s="7">
        <v>43670.552754629629</v>
      </c>
      <c r="G206" s="69" t="s">
        <v>4</v>
      </c>
      <c r="H206">
        <v>445</v>
      </c>
      <c r="I206" s="1">
        <f t="shared" si="15"/>
        <v>3.7083333333333335</v>
      </c>
      <c r="J206" s="1">
        <v>1.8029999999999999</v>
      </c>
      <c r="K206">
        <v>120</v>
      </c>
      <c r="L206" s="68">
        <v>193</v>
      </c>
      <c r="M206" s="8">
        <f t="shared" si="16"/>
        <v>1.6083333333333334</v>
      </c>
      <c r="N206" s="8">
        <v>1.2110000000000001</v>
      </c>
      <c r="O206" s="69">
        <f t="shared" si="17"/>
        <v>120</v>
      </c>
      <c r="P206" s="9">
        <f t="shared" si="18"/>
        <v>2.3056994818652852</v>
      </c>
      <c r="Q206" s="77" t="s">
        <v>716</v>
      </c>
      <c r="V206" s="80"/>
      <c r="W206" s="81"/>
      <c r="X206" s="86" t="str">
        <f t="shared" si="19"/>
        <v>No_data</v>
      </c>
    </row>
    <row r="207" spans="1:24" x14ac:dyDescent="0.3">
      <c r="A207" s="44" t="s">
        <v>2211</v>
      </c>
      <c r="B207" s="68" t="s">
        <v>1538</v>
      </c>
      <c r="C207" s="2" t="s">
        <v>1</v>
      </c>
      <c r="D207" s="2">
        <v>53</v>
      </c>
      <c r="E207" s="6">
        <v>24025</v>
      </c>
      <c r="F207" s="7">
        <v>43670.575810185182</v>
      </c>
      <c r="G207" s="69" t="s">
        <v>4</v>
      </c>
      <c r="H207">
        <v>1156</v>
      </c>
      <c r="I207" s="1">
        <f t="shared" si="15"/>
        <v>11.115384615384615</v>
      </c>
      <c r="J207" s="1">
        <v>3.7970000000000002</v>
      </c>
      <c r="K207">
        <v>104</v>
      </c>
      <c r="L207" s="68">
        <v>251</v>
      </c>
      <c r="M207" s="8">
        <f t="shared" si="16"/>
        <v>2.4134615384615383</v>
      </c>
      <c r="N207" s="8">
        <v>1.4790000000000001</v>
      </c>
      <c r="O207" s="69">
        <f t="shared" si="17"/>
        <v>104</v>
      </c>
      <c r="P207" s="9">
        <f t="shared" si="18"/>
        <v>4.6055776892430282</v>
      </c>
      <c r="Q207" s="77" t="s">
        <v>716</v>
      </c>
      <c r="V207" s="80"/>
      <c r="W207" s="81"/>
      <c r="X207" s="86" t="str">
        <f t="shared" si="19"/>
        <v>No_data</v>
      </c>
    </row>
    <row r="208" spans="1:24" x14ac:dyDescent="0.3">
      <c r="A208" s="44" t="s">
        <v>2212</v>
      </c>
      <c r="B208" s="68" t="s">
        <v>1539</v>
      </c>
      <c r="C208" s="2" t="s">
        <v>1</v>
      </c>
      <c r="D208" s="2">
        <v>53</v>
      </c>
      <c r="E208" s="6">
        <v>24061</v>
      </c>
      <c r="F208" s="7">
        <v>43670.587881944448</v>
      </c>
      <c r="G208" s="69" t="s">
        <v>4</v>
      </c>
      <c r="H208">
        <v>1175</v>
      </c>
      <c r="I208" s="1">
        <f t="shared" si="15"/>
        <v>9.0384615384615383</v>
      </c>
      <c r="J208" s="1">
        <v>3.351</v>
      </c>
      <c r="K208">
        <v>130</v>
      </c>
      <c r="L208" s="68">
        <v>311</v>
      </c>
      <c r="M208" s="8">
        <f t="shared" si="16"/>
        <v>2.3923076923076922</v>
      </c>
      <c r="N208" s="8">
        <v>1.486</v>
      </c>
      <c r="O208" s="69">
        <f t="shared" si="17"/>
        <v>130</v>
      </c>
      <c r="P208" s="9">
        <f t="shared" si="18"/>
        <v>3.7781350482315115</v>
      </c>
      <c r="Q208" s="77" t="s">
        <v>716</v>
      </c>
      <c r="V208" s="80"/>
      <c r="W208" s="81"/>
      <c r="X208" s="86" t="str">
        <f t="shared" si="19"/>
        <v>No_data</v>
      </c>
    </row>
    <row r="209" spans="1:24" x14ac:dyDescent="0.3">
      <c r="A209" s="44" t="s">
        <v>2213</v>
      </c>
      <c r="B209" s="68" t="s">
        <v>1540</v>
      </c>
      <c r="C209" s="2" t="s">
        <v>1</v>
      </c>
      <c r="D209" s="2">
        <v>42</v>
      </c>
      <c r="E209" s="6">
        <v>28138</v>
      </c>
      <c r="F209" s="7">
        <v>43670.603194444448</v>
      </c>
      <c r="G209" s="69" t="s">
        <v>4</v>
      </c>
      <c r="H209">
        <v>1254</v>
      </c>
      <c r="I209" s="1">
        <f t="shared" si="15"/>
        <v>10.112903225806452</v>
      </c>
      <c r="J209" s="1">
        <v>3.4809999999999999</v>
      </c>
      <c r="K209">
        <v>124</v>
      </c>
      <c r="L209" s="68">
        <v>375</v>
      </c>
      <c r="M209" s="8">
        <f t="shared" si="16"/>
        <v>3.024193548387097</v>
      </c>
      <c r="N209" s="8">
        <v>1.859</v>
      </c>
      <c r="O209" s="69">
        <f t="shared" si="17"/>
        <v>124</v>
      </c>
      <c r="P209" s="9">
        <f t="shared" si="18"/>
        <v>3.3439999999999999</v>
      </c>
      <c r="Q209" s="77" t="s">
        <v>716</v>
      </c>
      <c r="V209" s="80"/>
      <c r="W209" s="81"/>
      <c r="X209" s="86" t="str">
        <f t="shared" si="19"/>
        <v>No_data</v>
      </c>
    </row>
    <row r="210" spans="1:24" x14ac:dyDescent="0.3">
      <c r="A210" s="44" t="s">
        <v>2214</v>
      </c>
      <c r="B210" s="68" t="s">
        <v>1541</v>
      </c>
      <c r="C210" s="2" t="s">
        <v>1</v>
      </c>
      <c r="D210" s="2">
        <v>44</v>
      </c>
      <c r="E210" s="6">
        <v>27493</v>
      </c>
      <c r="F210" s="7">
        <v>43670.620706018519</v>
      </c>
      <c r="G210" s="69" t="s">
        <v>4</v>
      </c>
      <c r="H210">
        <v>1560</v>
      </c>
      <c r="I210" s="1">
        <f t="shared" si="15"/>
        <v>13.565217391304348</v>
      </c>
      <c r="J210" s="1">
        <v>4.0049999999999999</v>
      </c>
      <c r="K210">
        <v>115</v>
      </c>
      <c r="L210" s="68">
        <v>263</v>
      </c>
      <c r="M210" s="8">
        <f t="shared" si="16"/>
        <v>2.2869565217391306</v>
      </c>
      <c r="N210" s="8">
        <v>1.52</v>
      </c>
      <c r="O210" s="69">
        <f t="shared" si="17"/>
        <v>115</v>
      </c>
      <c r="P210" s="9">
        <f t="shared" si="18"/>
        <v>5.9315589353612159</v>
      </c>
      <c r="Q210" s="77" t="s">
        <v>716</v>
      </c>
      <c r="V210" s="80"/>
      <c r="W210" s="81"/>
      <c r="X210" s="86" t="str">
        <f t="shared" si="19"/>
        <v>No_data</v>
      </c>
    </row>
    <row r="211" spans="1:24" x14ac:dyDescent="0.3">
      <c r="A211" s="44" t="s">
        <v>2215</v>
      </c>
      <c r="B211" s="68" t="s">
        <v>1542</v>
      </c>
      <c r="C211" s="2" t="s">
        <v>1</v>
      </c>
      <c r="D211" s="2">
        <v>49</v>
      </c>
      <c r="E211" s="6">
        <v>25646</v>
      </c>
      <c r="F211" s="7">
        <v>43670.637407407405</v>
      </c>
      <c r="G211" s="69" t="s">
        <v>4</v>
      </c>
      <c r="H211">
        <v>1319</v>
      </c>
      <c r="I211" s="1">
        <f t="shared" si="15"/>
        <v>10.552</v>
      </c>
      <c r="J211" s="1">
        <v>3.4580000000000002</v>
      </c>
      <c r="K211">
        <v>125</v>
      </c>
      <c r="L211" s="68">
        <v>312</v>
      </c>
      <c r="M211" s="8">
        <f t="shared" si="16"/>
        <v>2.496</v>
      </c>
      <c r="N211" s="8">
        <v>1.629</v>
      </c>
      <c r="O211" s="69">
        <f t="shared" si="17"/>
        <v>125</v>
      </c>
      <c r="P211" s="9">
        <f t="shared" si="18"/>
        <v>4.2275641025641022</v>
      </c>
      <c r="Q211" s="77" t="s">
        <v>716</v>
      </c>
      <c r="V211" s="80"/>
      <c r="W211" s="81"/>
      <c r="X211" s="86" t="str">
        <f t="shared" si="19"/>
        <v>No_data</v>
      </c>
    </row>
    <row r="212" spans="1:24" x14ac:dyDescent="0.3">
      <c r="A212" s="44" t="s">
        <v>2216</v>
      </c>
      <c r="B212" s="68" t="s">
        <v>1543</v>
      </c>
      <c r="C212" s="2" t="s">
        <v>1</v>
      </c>
      <c r="D212" s="2">
        <v>65</v>
      </c>
      <c r="E212" s="6">
        <v>19819</v>
      </c>
      <c r="F212" s="7">
        <v>43670.651041666664</v>
      </c>
      <c r="G212" s="69" t="s">
        <v>4</v>
      </c>
      <c r="H212">
        <v>3731</v>
      </c>
      <c r="I212" s="1">
        <f t="shared" si="15"/>
        <v>22.208333333333332</v>
      </c>
      <c r="J212" s="1">
        <v>4.8890000000000002</v>
      </c>
      <c r="K212">
        <v>168</v>
      </c>
      <c r="L212" s="68">
        <v>512</v>
      </c>
      <c r="M212" s="8">
        <f t="shared" si="16"/>
        <v>3.0476190476190474</v>
      </c>
      <c r="N212" s="8">
        <v>1.7569999999999999</v>
      </c>
      <c r="O212" s="69">
        <f t="shared" si="17"/>
        <v>168</v>
      </c>
      <c r="P212" s="9">
        <f t="shared" si="18"/>
        <v>7.287109375</v>
      </c>
      <c r="Q212" s="77" t="s">
        <v>716</v>
      </c>
      <c r="V212" s="80"/>
      <c r="W212" s="81"/>
      <c r="X212" s="86" t="str">
        <f t="shared" si="19"/>
        <v>No_data</v>
      </c>
    </row>
    <row r="213" spans="1:24" x14ac:dyDescent="0.3">
      <c r="A213" s="44" t="s">
        <v>2217</v>
      </c>
      <c r="B213" s="68" t="s">
        <v>1544</v>
      </c>
      <c r="C213" s="2" t="s">
        <v>6</v>
      </c>
      <c r="D213" s="2">
        <v>70</v>
      </c>
      <c r="E213" s="6">
        <v>17880</v>
      </c>
      <c r="F213" s="7">
        <v>43670.664224537039</v>
      </c>
      <c r="G213" s="69" t="s">
        <v>4</v>
      </c>
      <c r="H213">
        <v>1457</v>
      </c>
      <c r="I213" s="1">
        <f t="shared" si="15"/>
        <v>12.141666666666667</v>
      </c>
      <c r="J213" s="1">
        <v>3.87</v>
      </c>
      <c r="K213">
        <v>120</v>
      </c>
      <c r="L213" s="68">
        <v>518</v>
      </c>
      <c r="M213" s="8">
        <f t="shared" si="16"/>
        <v>4.3166666666666664</v>
      </c>
      <c r="N213" s="8">
        <v>2.0459999999999998</v>
      </c>
      <c r="O213" s="69">
        <f t="shared" si="17"/>
        <v>120</v>
      </c>
      <c r="P213" s="9">
        <f t="shared" si="18"/>
        <v>2.8127413127413132</v>
      </c>
      <c r="Q213" s="77" t="s">
        <v>716</v>
      </c>
      <c r="V213" s="80"/>
      <c r="W213" s="81"/>
      <c r="X213" s="86" t="str">
        <f t="shared" si="19"/>
        <v>No_data</v>
      </c>
    </row>
    <row r="214" spans="1:24" x14ac:dyDescent="0.3">
      <c r="A214" s="44" t="s">
        <v>2218</v>
      </c>
      <c r="B214" s="68" t="s">
        <v>1545</v>
      </c>
      <c r="C214" s="2" t="s">
        <v>6</v>
      </c>
      <c r="D214" s="2">
        <v>47</v>
      </c>
      <c r="E214" s="6">
        <v>26441</v>
      </c>
      <c r="F214" s="7">
        <v>43670.700289351851</v>
      </c>
      <c r="G214" s="69" t="s">
        <v>4</v>
      </c>
      <c r="H214">
        <v>1155</v>
      </c>
      <c r="I214" s="1">
        <f t="shared" si="15"/>
        <v>8.5555555555555554</v>
      </c>
      <c r="J214" s="1">
        <v>3.476</v>
      </c>
      <c r="K214">
        <v>135</v>
      </c>
      <c r="L214" s="68">
        <v>430</v>
      </c>
      <c r="M214" s="8">
        <f t="shared" si="16"/>
        <v>3.1851851851851851</v>
      </c>
      <c r="N214" s="8">
        <v>1.7749999999999999</v>
      </c>
      <c r="O214" s="69">
        <f t="shared" si="17"/>
        <v>135</v>
      </c>
      <c r="P214" s="9">
        <f t="shared" si="18"/>
        <v>2.6860465116279069</v>
      </c>
      <c r="Q214" s="77" t="s">
        <v>716</v>
      </c>
      <c r="V214" s="80"/>
      <c r="W214" s="81"/>
      <c r="X214" s="86" t="str">
        <f t="shared" si="19"/>
        <v>No_data</v>
      </c>
    </row>
    <row r="215" spans="1:24" x14ac:dyDescent="0.3">
      <c r="A215" s="44" t="s">
        <v>2219</v>
      </c>
      <c r="B215" s="68" t="s">
        <v>1546</v>
      </c>
      <c r="C215" s="2" t="s">
        <v>1</v>
      </c>
      <c r="D215" s="2">
        <v>64</v>
      </c>
      <c r="E215" s="6">
        <v>20235</v>
      </c>
      <c r="F215" s="7">
        <v>43670.718287037038</v>
      </c>
      <c r="G215" s="69" t="s">
        <v>4</v>
      </c>
      <c r="H215">
        <v>1314</v>
      </c>
      <c r="I215" s="1">
        <f t="shared" si="15"/>
        <v>9.0620689655172413</v>
      </c>
      <c r="J215" s="1">
        <v>2.9910000000000001</v>
      </c>
      <c r="K215">
        <v>145</v>
      </c>
      <c r="L215" s="68">
        <v>435</v>
      </c>
      <c r="M215" s="8">
        <f t="shared" si="16"/>
        <v>3</v>
      </c>
      <c r="N215" s="8">
        <v>1.833</v>
      </c>
      <c r="O215" s="69">
        <f t="shared" si="17"/>
        <v>145</v>
      </c>
      <c r="P215" s="9">
        <f t="shared" si="18"/>
        <v>3.0206896551724136</v>
      </c>
      <c r="Q215" s="77" t="s">
        <v>716</v>
      </c>
      <c r="V215" s="80"/>
      <c r="W215" s="81"/>
      <c r="X215" s="86" t="str">
        <f t="shared" si="19"/>
        <v>No_data</v>
      </c>
    </row>
    <row r="216" spans="1:24" x14ac:dyDescent="0.3">
      <c r="A216" s="44" t="s">
        <v>2220</v>
      </c>
      <c r="B216" s="68" t="s">
        <v>1547</v>
      </c>
      <c r="C216" s="2" t="s">
        <v>1</v>
      </c>
      <c r="D216" s="2">
        <v>11.083333333333334</v>
      </c>
      <c r="E216" s="6">
        <v>39620</v>
      </c>
      <c r="F216" s="7">
        <v>43670.729930555557</v>
      </c>
      <c r="G216" s="69" t="s">
        <v>4</v>
      </c>
      <c r="H216">
        <v>1345</v>
      </c>
      <c r="I216" s="1">
        <f t="shared" si="15"/>
        <v>12.008928571428571</v>
      </c>
      <c r="J216" s="1">
        <v>3.6429999999999998</v>
      </c>
      <c r="K216">
        <v>112</v>
      </c>
      <c r="L216" s="68">
        <v>241</v>
      </c>
      <c r="M216" s="8">
        <f t="shared" si="16"/>
        <v>2.1517857142857144</v>
      </c>
      <c r="N216" s="8">
        <v>1.4590000000000001</v>
      </c>
      <c r="O216" s="69">
        <f t="shared" si="17"/>
        <v>112</v>
      </c>
      <c r="P216" s="9">
        <f t="shared" si="18"/>
        <v>5.5809128630705391</v>
      </c>
      <c r="Q216" s="77" t="s">
        <v>716</v>
      </c>
      <c r="V216" s="80"/>
      <c r="W216" s="81"/>
      <c r="X216" s="86" t="str">
        <f t="shared" si="19"/>
        <v>No_data</v>
      </c>
    </row>
    <row r="217" spans="1:24" x14ac:dyDescent="0.3">
      <c r="A217" s="44" t="s">
        <v>2221</v>
      </c>
      <c r="B217" s="68" t="s">
        <v>1548</v>
      </c>
      <c r="C217" s="2" t="s">
        <v>1</v>
      </c>
      <c r="D217" s="2">
        <v>49</v>
      </c>
      <c r="E217" s="6">
        <v>25754</v>
      </c>
      <c r="F217" s="7">
        <v>43671.518831018519</v>
      </c>
      <c r="G217" s="69" t="s">
        <v>553</v>
      </c>
      <c r="H217">
        <v>2108</v>
      </c>
      <c r="I217" s="1">
        <f t="shared" si="15"/>
        <v>14.053333333333333</v>
      </c>
      <c r="J217" s="1">
        <v>3.91</v>
      </c>
      <c r="K217">
        <v>150</v>
      </c>
      <c r="L217" s="68">
        <v>518</v>
      </c>
      <c r="M217" s="8">
        <f t="shared" si="16"/>
        <v>3.4533333333333331</v>
      </c>
      <c r="N217" s="8">
        <v>1.823</v>
      </c>
      <c r="O217" s="69">
        <f t="shared" si="17"/>
        <v>150</v>
      </c>
      <c r="P217" s="9">
        <f t="shared" si="18"/>
        <v>4.0694980694980698</v>
      </c>
      <c r="Q217" s="77" t="s">
        <v>716</v>
      </c>
      <c r="V217" s="80"/>
      <c r="W217" s="81"/>
      <c r="X217" s="86" t="str">
        <f t="shared" si="19"/>
        <v>No_data</v>
      </c>
    </row>
    <row r="218" spans="1:24" x14ac:dyDescent="0.3">
      <c r="A218" s="44" t="s">
        <v>2222</v>
      </c>
      <c r="B218" s="68" t="s">
        <v>1549</v>
      </c>
      <c r="C218" s="2" t="s">
        <v>1</v>
      </c>
      <c r="D218" s="2">
        <v>66</v>
      </c>
      <c r="E218" s="6">
        <v>19364</v>
      </c>
      <c r="F218" s="7">
        <v>43671.53020833333</v>
      </c>
      <c r="G218" s="69" t="s">
        <v>4</v>
      </c>
      <c r="H218">
        <v>3220</v>
      </c>
      <c r="I218" s="1">
        <f t="shared" si="15"/>
        <v>21.466666666666665</v>
      </c>
      <c r="J218" s="1">
        <v>4.7670000000000003</v>
      </c>
      <c r="K218">
        <v>150</v>
      </c>
      <c r="L218" s="68">
        <v>1037</v>
      </c>
      <c r="M218" s="8">
        <f t="shared" si="16"/>
        <v>6.9133333333333331</v>
      </c>
      <c r="N218" s="8">
        <v>2.6619999999999999</v>
      </c>
      <c r="O218" s="69">
        <f t="shared" si="17"/>
        <v>150</v>
      </c>
      <c r="P218" s="9">
        <f t="shared" si="18"/>
        <v>3.1051108968177434</v>
      </c>
      <c r="Q218" s="77" t="s">
        <v>716</v>
      </c>
      <c r="V218" s="80"/>
      <c r="W218" s="81"/>
      <c r="X218" s="86" t="str">
        <f t="shared" si="19"/>
        <v>No_data</v>
      </c>
    </row>
    <row r="219" spans="1:24" x14ac:dyDescent="0.3">
      <c r="A219" s="44" t="s">
        <v>2223</v>
      </c>
      <c r="B219" s="68" t="s">
        <v>1550</v>
      </c>
      <c r="C219" s="2" t="s">
        <v>6</v>
      </c>
      <c r="D219" s="2">
        <v>24</v>
      </c>
      <c r="E219" s="6">
        <v>34798</v>
      </c>
      <c r="F219" s="7">
        <v>43671.5465625</v>
      </c>
      <c r="G219" s="69" t="s">
        <v>4</v>
      </c>
      <c r="H219">
        <v>1050</v>
      </c>
      <c r="I219" s="1">
        <f t="shared" si="15"/>
        <v>7.291666666666667</v>
      </c>
      <c r="J219" s="1">
        <v>2.569</v>
      </c>
      <c r="K219">
        <v>144</v>
      </c>
      <c r="L219" s="68">
        <v>321</v>
      </c>
      <c r="M219" s="8">
        <f t="shared" si="16"/>
        <v>2.2291666666666665</v>
      </c>
      <c r="N219" s="8">
        <v>1.4850000000000001</v>
      </c>
      <c r="O219" s="69">
        <f t="shared" si="17"/>
        <v>144</v>
      </c>
      <c r="P219" s="9">
        <f t="shared" si="18"/>
        <v>3.2710280373831777</v>
      </c>
      <c r="Q219" s="77" t="s">
        <v>716</v>
      </c>
      <c r="V219" s="80"/>
      <c r="W219" s="81"/>
      <c r="X219" s="86" t="str">
        <f t="shared" si="19"/>
        <v>No_data</v>
      </c>
    </row>
    <row r="220" spans="1:24" x14ac:dyDescent="0.3">
      <c r="A220" s="44" t="s">
        <v>2224</v>
      </c>
      <c r="B220" s="68" t="s">
        <v>1551</v>
      </c>
      <c r="C220" s="2" t="s">
        <v>1</v>
      </c>
      <c r="D220" s="2">
        <v>51</v>
      </c>
      <c r="E220" s="6">
        <v>24946</v>
      </c>
      <c r="F220" s="7">
        <v>43671.564722222225</v>
      </c>
      <c r="G220" s="69" t="s">
        <v>4</v>
      </c>
      <c r="H220">
        <v>2237</v>
      </c>
      <c r="I220" s="1">
        <f t="shared" si="15"/>
        <v>13.557575757575757</v>
      </c>
      <c r="J220" s="1">
        <v>3.4329999999999998</v>
      </c>
      <c r="K220">
        <v>165</v>
      </c>
      <c r="L220" s="68">
        <v>575</v>
      </c>
      <c r="M220" s="8">
        <f t="shared" si="16"/>
        <v>3.4848484848484849</v>
      </c>
      <c r="N220" s="8">
        <v>1.94</v>
      </c>
      <c r="O220" s="69">
        <f t="shared" si="17"/>
        <v>165</v>
      </c>
      <c r="P220" s="9">
        <f t="shared" si="18"/>
        <v>3.8904347826086956</v>
      </c>
      <c r="Q220" s="77" t="s">
        <v>716</v>
      </c>
      <c r="V220" s="80"/>
      <c r="W220" s="81"/>
      <c r="X220" s="86" t="str">
        <f t="shared" si="19"/>
        <v>No_data</v>
      </c>
    </row>
    <row r="221" spans="1:24" x14ac:dyDescent="0.3">
      <c r="A221" s="44" t="s">
        <v>2225</v>
      </c>
      <c r="B221" s="68" t="s">
        <v>1552</v>
      </c>
      <c r="C221" s="2" t="s">
        <v>1</v>
      </c>
      <c r="D221" s="2">
        <v>70</v>
      </c>
      <c r="E221" s="6">
        <v>17751</v>
      </c>
      <c r="F221" s="7">
        <v>43671.580694444441</v>
      </c>
      <c r="G221" s="69" t="s">
        <v>4</v>
      </c>
      <c r="H221">
        <v>3070</v>
      </c>
      <c r="I221" s="1">
        <f t="shared" si="15"/>
        <v>20.466666666666665</v>
      </c>
      <c r="J221" s="1">
        <v>4.2009999999999996</v>
      </c>
      <c r="K221">
        <v>150</v>
      </c>
      <c r="L221" s="68">
        <v>1219</v>
      </c>
      <c r="M221" s="8">
        <f t="shared" si="16"/>
        <v>8.1266666666666669</v>
      </c>
      <c r="N221" s="8">
        <v>3.1949999999999998</v>
      </c>
      <c r="O221" s="69">
        <f t="shared" si="17"/>
        <v>150</v>
      </c>
      <c r="P221" s="9">
        <f t="shared" si="18"/>
        <v>2.518457752255947</v>
      </c>
      <c r="Q221" s="77" t="s">
        <v>716</v>
      </c>
      <c r="V221" s="80"/>
      <c r="W221" s="81"/>
      <c r="X221" s="86" t="str">
        <f t="shared" si="19"/>
        <v>No_data</v>
      </c>
    </row>
    <row r="222" spans="1:24" x14ac:dyDescent="0.3">
      <c r="A222" s="44" t="s">
        <v>2226</v>
      </c>
      <c r="B222" s="68" t="s">
        <v>1553</v>
      </c>
      <c r="C222" s="2" t="s">
        <v>1</v>
      </c>
      <c r="D222" s="2">
        <v>53</v>
      </c>
      <c r="E222" s="6">
        <v>24172</v>
      </c>
      <c r="F222" s="7">
        <v>43671.596099537041</v>
      </c>
      <c r="G222" s="69" t="s">
        <v>4</v>
      </c>
      <c r="H222">
        <v>2385</v>
      </c>
      <c r="I222" s="1">
        <f t="shared" si="15"/>
        <v>20.560344827586206</v>
      </c>
      <c r="J222" s="1">
        <v>5.52</v>
      </c>
      <c r="K222">
        <v>116</v>
      </c>
      <c r="L222" s="68">
        <v>359</v>
      </c>
      <c r="M222" s="8">
        <f t="shared" si="16"/>
        <v>3.0948275862068964</v>
      </c>
      <c r="N222" s="8">
        <v>1.9339999999999999</v>
      </c>
      <c r="O222" s="69">
        <f t="shared" si="17"/>
        <v>116</v>
      </c>
      <c r="P222" s="9">
        <f t="shared" si="18"/>
        <v>6.6434540389972145</v>
      </c>
      <c r="Q222" s="77" t="s">
        <v>716</v>
      </c>
      <c r="V222" s="80"/>
      <c r="W222" s="81"/>
      <c r="X222" s="86" t="str">
        <f t="shared" si="19"/>
        <v>No_data</v>
      </c>
    </row>
    <row r="223" spans="1:24" x14ac:dyDescent="0.3">
      <c r="A223" s="44" t="s">
        <v>2227</v>
      </c>
      <c r="B223" s="68" t="s">
        <v>1554</v>
      </c>
      <c r="C223" s="2" t="s">
        <v>1</v>
      </c>
      <c r="D223" s="2">
        <v>54</v>
      </c>
      <c r="E223" s="6">
        <v>23652</v>
      </c>
      <c r="F223" s="7">
        <v>43671.615335648145</v>
      </c>
      <c r="G223" s="69" t="s">
        <v>4</v>
      </c>
      <c r="H223">
        <v>2585</v>
      </c>
      <c r="I223" s="1">
        <f t="shared" si="15"/>
        <v>13.897849462365592</v>
      </c>
      <c r="J223" s="1">
        <v>3.9350000000000001</v>
      </c>
      <c r="K223">
        <v>186</v>
      </c>
      <c r="L223" s="68">
        <v>456</v>
      </c>
      <c r="M223" s="8">
        <f t="shared" si="16"/>
        <v>2.4516129032258065</v>
      </c>
      <c r="N223" s="8">
        <v>1.5840000000000001</v>
      </c>
      <c r="O223" s="69">
        <f t="shared" si="17"/>
        <v>186</v>
      </c>
      <c r="P223" s="9">
        <f t="shared" si="18"/>
        <v>5.6688596491228074</v>
      </c>
      <c r="Q223" s="77" t="s">
        <v>716</v>
      </c>
      <c r="V223" s="80"/>
      <c r="W223" s="81"/>
      <c r="X223" s="86" t="str">
        <f t="shared" si="19"/>
        <v>No_data</v>
      </c>
    </row>
    <row r="224" spans="1:24" x14ac:dyDescent="0.3">
      <c r="A224" s="44" t="s">
        <v>2228</v>
      </c>
      <c r="B224" s="68" t="s">
        <v>1555</v>
      </c>
      <c r="C224" s="2" t="s">
        <v>1</v>
      </c>
      <c r="D224" s="2">
        <v>54</v>
      </c>
      <c r="E224" s="6">
        <v>23732</v>
      </c>
      <c r="F224" s="7">
        <v>43671.632222222222</v>
      </c>
      <c r="G224" s="69" t="s">
        <v>4</v>
      </c>
      <c r="H224">
        <v>2829</v>
      </c>
      <c r="I224" s="1">
        <f t="shared" si="15"/>
        <v>21.431818181818183</v>
      </c>
      <c r="J224" s="1">
        <v>4.62</v>
      </c>
      <c r="K224">
        <v>132</v>
      </c>
      <c r="L224" s="68">
        <v>790</v>
      </c>
      <c r="M224" s="8">
        <f t="shared" si="16"/>
        <v>5.9848484848484844</v>
      </c>
      <c r="N224" s="8">
        <v>2.6379999999999999</v>
      </c>
      <c r="O224" s="69">
        <f t="shared" si="17"/>
        <v>132</v>
      </c>
      <c r="P224" s="9">
        <f t="shared" si="18"/>
        <v>3.5810126582278485</v>
      </c>
      <c r="Q224" s="77" t="s">
        <v>716</v>
      </c>
      <c r="V224" s="80"/>
      <c r="W224" s="81"/>
      <c r="X224" s="86" t="str">
        <f t="shared" si="19"/>
        <v>No_data</v>
      </c>
    </row>
    <row r="225" spans="1:24" x14ac:dyDescent="0.3">
      <c r="A225" s="44" t="s">
        <v>2229</v>
      </c>
      <c r="B225" s="68" t="s">
        <v>1361</v>
      </c>
      <c r="C225" s="2" t="s">
        <v>1</v>
      </c>
      <c r="D225" s="2">
        <v>61</v>
      </c>
      <c r="E225" s="6">
        <v>21310</v>
      </c>
      <c r="F225" s="7">
        <v>43671.644618055558</v>
      </c>
      <c r="G225" s="69" t="s">
        <v>4</v>
      </c>
      <c r="H225">
        <v>2153</v>
      </c>
      <c r="I225" s="1">
        <f t="shared" si="15"/>
        <v>20.701923076923077</v>
      </c>
      <c r="J225" s="1">
        <v>4.1189999999999998</v>
      </c>
      <c r="K225">
        <v>104</v>
      </c>
      <c r="L225" s="68">
        <v>361</v>
      </c>
      <c r="M225" s="8">
        <f t="shared" si="16"/>
        <v>3.4711538461538463</v>
      </c>
      <c r="N225" s="8">
        <v>1.8640000000000001</v>
      </c>
      <c r="O225" s="69">
        <f t="shared" si="17"/>
        <v>104</v>
      </c>
      <c r="P225" s="9">
        <f t="shared" si="18"/>
        <v>5.9639889196675897</v>
      </c>
      <c r="Q225" s="77" t="s">
        <v>716</v>
      </c>
      <c r="V225" s="80"/>
      <c r="W225" s="81"/>
      <c r="X225" s="86" t="str">
        <f t="shared" si="19"/>
        <v>No_data</v>
      </c>
    </row>
    <row r="226" spans="1:24" x14ac:dyDescent="0.3">
      <c r="A226" s="44" t="s">
        <v>2230</v>
      </c>
      <c r="B226" s="68" t="s">
        <v>1556</v>
      </c>
      <c r="C226" s="2" t="s">
        <v>6</v>
      </c>
      <c r="D226" s="2">
        <v>60</v>
      </c>
      <c r="E226" s="6">
        <v>21394</v>
      </c>
      <c r="F226" s="7">
        <v>43671.666805555556</v>
      </c>
      <c r="G226" s="69" t="s">
        <v>4</v>
      </c>
      <c r="H226">
        <v>3364</v>
      </c>
      <c r="I226" s="1">
        <f t="shared" si="15"/>
        <v>36.967032967032964</v>
      </c>
      <c r="J226" s="1">
        <v>7.218</v>
      </c>
      <c r="K226">
        <v>91</v>
      </c>
      <c r="L226" s="68">
        <v>1026</v>
      </c>
      <c r="M226" s="8">
        <f t="shared" si="16"/>
        <v>11.274725274725276</v>
      </c>
      <c r="N226" s="8">
        <v>3.5059999999999998</v>
      </c>
      <c r="O226" s="69">
        <f t="shared" si="17"/>
        <v>91</v>
      </c>
      <c r="P226" s="9">
        <f t="shared" si="18"/>
        <v>3.278752436647173</v>
      </c>
      <c r="Q226" s="77" t="s">
        <v>716</v>
      </c>
      <c r="V226" s="80"/>
      <c r="W226" s="81"/>
      <c r="X226" s="86" t="str">
        <f t="shared" si="19"/>
        <v>No_data</v>
      </c>
    </row>
    <row r="227" spans="1:24" x14ac:dyDescent="0.3">
      <c r="A227" s="44" t="s">
        <v>2231</v>
      </c>
      <c r="B227" s="68" t="s">
        <v>1557</v>
      </c>
      <c r="C227" s="2" t="s">
        <v>1</v>
      </c>
      <c r="D227" s="2">
        <v>67</v>
      </c>
      <c r="E227" s="6">
        <v>19153</v>
      </c>
      <c r="F227" s="7">
        <v>43671.685208333336</v>
      </c>
      <c r="G227" s="69" t="s">
        <v>4</v>
      </c>
      <c r="H227">
        <v>2520</v>
      </c>
      <c r="I227" s="1">
        <f t="shared" si="15"/>
        <v>19.384615384615383</v>
      </c>
      <c r="J227" s="1">
        <v>4.2320000000000002</v>
      </c>
      <c r="K227">
        <v>130</v>
      </c>
      <c r="L227" s="68">
        <v>387</v>
      </c>
      <c r="M227" s="8">
        <f t="shared" si="16"/>
        <v>2.976923076923077</v>
      </c>
      <c r="N227" s="8">
        <v>1.7</v>
      </c>
      <c r="O227" s="69">
        <f t="shared" si="17"/>
        <v>130</v>
      </c>
      <c r="P227" s="9">
        <f t="shared" si="18"/>
        <v>6.5116279069767433</v>
      </c>
      <c r="Q227" s="77" t="s">
        <v>716</v>
      </c>
      <c r="V227" s="80"/>
      <c r="W227" s="81"/>
      <c r="X227" s="86" t="str">
        <f t="shared" si="19"/>
        <v>No_data</v>
      </c>
    </row>
    <row r="228" spans="1:24" x14ac:dyDescent="0.3">
      <c r="A228" s="44" t="s">
        <v>2232</v>
      </c>
      <c r="B228" s="68" t="s">
        <v>1558</v>
      </c>
      <c r="C228" s="2" t="s">
        <v>1</v>
      </c>
      <c r="D228" s="2">
        <v>59</v>
      </c>
      <c r="E228" s="6">
        <v>21935</v>
      </c>
      <c r="F228" s="7">
        <v>43671.705613425926</v>
      </c>
      <c r="G228" s="69" t="s">
        <v>4</v>
      </c>
      <c r="H228">
        <v>1828</v>
      </c>
      <c r="I228" s="1">
        <f t="shared" si="15"/>
        <v>15.758620689655173</v>
      </c>
      <c r="J228" s="1">
        <v>4.258</v>
      </c>
      <c r="K228">
        <v>116</v>
      </c>
      <c r="L228" s="68">
        <v>294</v>
      </c>
      <c r="M228" s="8">
        <f t="shared" si="16"/>
        <v>2.5344827586206895</v>
      </c>
      <c r="N228" s="8">
        <v>1.506</v>
      </c>
      <c r="O228" s="69">
        <f t="shared" si="17"/>
        <v>116</v>
      </c>
      <c r="P228" s="9">
        <f t="shared" si="18"/>
        <v>6.2176870748299322</v>
      </c>
      <c r="Q228" s="77" t="s">
        <v>716</v>
      </c>
      <c r="V228" s="80"/>
      <c r="W228" s="81"/>
      <c r="X228" s="86" t="str">
        <f t="shared" si="19"/>
        <v>No_data</v>
      </c>
    </row>
    <row r="229" spans="1:24" x14ac:dyDescent="0.3">
      <c r="A229" s="44" t="s">
        <v>2233</v>
      </c>
      <c r="B229" s="68" t="s">
        <v>1559</v>
      </c>
      <c r="C229" s="2" t="s">
        <v>6</v>
      </c>
      <c r="D229" s="2">
        <v>56</v>
      </c>
      <c r="E229" s="6">
        <v>23128</v>
      </c>
      <c r="F229" s="7">
        <v>43671.720023148147</v>
      </c>
      <c r="G229" s="69" t="s">
        <v>4</v>
      </c>
      <c r="H229">
        <v>1560</v>
      </c>
      <c r="I229" s="1">
        <f t="shared" si="15"/>
        <v>10.064516129032258</v>
      </c>
      <c r="J229" s="1">
        <v>3.4470000000000001</v>
      </c>
      <c r="K229">
        <v>155</v>
      </c>
      <c r="L229" s="68">
        <v>396</v>
      </c>
      <c r="M229" s="8">
        <f t="shared" si="16"/>
        <v>2.5548387096774192</v>
      </c>
      <c r="N229" s="8">
        <v>1.6080000000000001</v>
      </c>
      <c r="O229" s="69">
        <f t="shared" si="17"/>
        <v>155</v>
      </c>
      <c r="P229" s="9">
        <f t="shared" si="18"/>
        <v>3.9393939393939394</v>
      </c>
      <c r="Q229" s="77" t="s">
        <v>716</v>
      </c>
      <c r="V229" s="80"/>
      <c r="W229" s="81"/>
      <c r="X229" s="86" t="str">
        <f t="shared" si="19"/>
        <v>No_data</v>
      </c>
    </row>
    <row r="230" spans="1:24" x14ac:dyDescent="0.3">
      <c r="A230" s="44" t="s">
        <v>2234</v>
      </c>
      <c r="B230" s="68" t="s">
        <v>1560</v>
      </c>
      <c r="C230" s="2" t="s">
        <v>1</v>
      </c>
      <c r="D230" s="2">
        <v>51</v>
      </c>
      <c r="E230" s="6">
        <v>24930</v>
      </c>
      <c r="F230" s="7">
        <v>43672.515520833331</v>
      </c>
      <c r="G230" s="69" t="s">
        <v>4</v>
      </c>
      <c r="H230">
        <v>2033</v>
      </c>
      <c r="I230" s="1">
        <f t="shared" si="15"/>
        <v>16.941666666666666</v>
      </c>
      <c r="J230" s="1">
        <v>4.04</v>
      </c>
      <c r="K230">
        <v>120</v>
      </c>
      <c r="L230" s="68">
        <v>649</v>
      </c>
      <c r="M230" s="8">
        <f t="shared" si="16"/>
        <v>5.4083333333333332</v>
      </c>
      <c r="N230" s="8">
        <v>2.056</v>
      </c>
      <c r="O230" s="69">
        <f t="shared" si="17"/>
        <v>120</v>
      </c>
      <c r="P230" s="9">
        <f t="shared" si="18"/>
        <v>3.1325115562403698</v>
      </c>
      <c r="Q230" s="77" t="s">
        <v>716</v>
      </c>
      <c r="V230" s="80"/>
      <c r="W230" s="81"/>
      <c r="X230" s="86" t="str">
        <f t="shared" si="19"/>
        <v>No_data</v>
      </c>
    </row>
    <row r="231" spans="1:24" x14ac:dyDescent="0.3">
      <c r="A231" s="44" t="s">
        <v>2235</v>
      </c>
      <c r="B231" s="68" t="s">
        <v>1561</v>
      </c>
      <c r="C231" s="2" t="s">
        <v>1</v>
      </c>
      <c r="D231" s="2">
        <v>58</v>
      </c>
      <c r="E231" s="6">
        <v>22434</v>
      </c>
      <c r="F231" s="7">
        <v>43672.53266203704</v>
      </c>
      <c r="G231" s="69" t="s">
        <v>4</v>
      </c>
      <c r="H231">
        <v>3116</v>
      </c>
      <c r="I231" s="1">
        <f t="shared" si="15"/>
        <v>21.943661971830984</v>
      </c>
      <c r="J231" s="1">
        <v>5.1539999999999999</v>
      </c>
      <c r="K231">
        <v>142</v>
      </c>
      <c r="L231" s="68">
        <v>587</v>
      </c>
      <c r="M231" s="8">
        <f t="shared" si="16"/>
        <v>4.1338028169014081</v>
      </c>
      <c r="N231" s="8">
        <v>2.004</v>
      </c>
      <c r="O231" s="69">
        <f t="shared" si="17"/>
        <v>142</v>
      </c>
      <c r="P231" s="9">
        <f t="shared" si="18"/>
        <v>5.3083475298126066</v>
      </c>
      <c r="Q231" s="77" t="s">
        <v>716</v>
      </c>
      <c r="V231" s="80"/>
      <c r="W231" s="81"/>
      <c r="X231" s="86" t="str">
        <f t="shared" si="19"/>
        <v>No_data</v>
      </c>
    </row>
    <row r="232" spans="1:24" x14ac:dyDescent="0.3">
      <c r="A232" s="44" t="s">
        <v>2236</v>
      </c>
      <c r="B232" s="68" t="s">
        <v>1562</v>
      </c>
      <c r="C232" s="2" t="s">
        <v>1</v>
      </c>
      <c r="D232" s="2">
        <v>62</v>
      </c>
      <c r="E232" s="6">
        <v>21011</v>
      </c>
      <c r="F232" s="7">
        <v>43672.545740740738</v>
      </c>
      <c r="G232" s="69" t="s">
        <v>4</v>
      </c>
      <c r="H232">
        <v>3041</v>
      </c>
      <c r="I232" s="1">
        <f t="shared" si="15"/>
        <v>21.721428571428572</v>
      </c>
      <c r="J232" s="1">
        <v>4.8470000000000004</v>
      </c>
      <c r="K232">
        <v>140</v>
      </c>
      <c r="L232" s="68">
        <v>591</v>
      </c>
      <c r="M232" s="8">
        <f t="shared" si="16"/>
        <v>4.2214285714285715</v>
      </c>
      <c r="N232" s="8">
        <v>2.06</v>
      </c>
      <c r="O232" s="69">
        <f t="shared" si="17"/>
        <v>140</v>
      </c>
      <c r="P232" s="9">
        <f t="shared" si="18"/>
        <v>5.1455160744500841</v>
      </c>
      <c r="Q232" s="77" t="s">
        <v>716</v>
      </c>
      <c r="V232" s="80"/>
      <c r="W232" s="81"/>
      <c r="X232" s="86" t="str">
        <f t="shared" si="19"/>
        <v>No_data</v>
      </c>
    </row>
    <row r="233" spans="1:24" x14ac:dyDescent="0.3">
      <c r="A233" s="44" t="s">
        <v>2237</v>
      </c>
      <c r="B233" s="68" t="s">
        <v>1563</v>
      </c>
      <c r="C233" s="2" t="s">
        <v>1</v>
      </c>
      <c r="D233" s="2">
        <v>80</v>
      </c>
      <c r="E233" s="6">
        <v>14107</v>
      </c>
      <c r="F233" s="7">
        <v>43672.569085648145</v>
      </c>
      <c r="G233" s="69" t="s">
        <v>4</v>
      </c>
      <c r="H233">
        <v>2800</v>
      </c>
      <c r="I233" s="1">
        <f t="shared" si="15"/>
        <v>20.289855072463769</v>
      </c>
      <c r="J233" s="1">
        <v>4.101</v>
      </c>
      <c r="K233">
        <v>138</v>
      </c>
      <c r="L233" s="68">
        <v>1113</v>
      </c>
      <c r="M233" s="8">
        <f t="shared" si="16"/>
        <v>8.0652173913043477</v>
      </c>
      <c r="N233" s="8">
        <v>3.133</v>
      </c>
      <c r="O233" s="69">
        <f t="shared" si="17"/>
        <v>138</v>
      </c>
      <c r="P233" s="9">
        <f t="shared" si="18"/>
        <v>2.5157232704402519</v>
      </c>
      <c r="Q233" s="77" t="s">
        <v>716</v>
      </c>
      <c r="V233" s="80"/>
      <c r="W233" s="81"/>
      <c r="X233" s="86" t="str">
        <f t="shared" si="19"/>
        <v>No_data</v>
      </c>
    </row>
    <row r="234" spans="1:24" x14ac:dyDescent="0.3">
      <c r="A234" s="44" t="s">
        <v>2238</v>
      </c>
      <c r="B234" s="68" t="s">
        <v>648</v>
      </c>
      <c r="C234" s="2" t="s">
        <v>1</v>
      </c>
      <c r="D234" s="2">
        <v>53</v>
      </c>
      <c r="E234" s="6">
        <v>24238</v>
      </c>
      <c r="F234" s="7">
        <v>43672.584583333337</v>
      </c>
      <c r="G234" s="69" t="s">
        <v>4</v>
      </c>
      <c r="H234">
        <v>3716</v>
      </c>
      <c r="I234" s="1">
        <f t="shared" si="15"/>
        <v>23.225000000000001</v>
      </c>
      <c r="J234" s="1">
        <v>5.0430000000000001</v>
      </c>
      <c r="K234">
        <v>160</v>
      </c>
      <c r="L234" s="68">
        <v>957</v>
      </c>
      <c r="M234" s="8">
        <f t="shared" si="16"/>
        <v>5.9812500000000002</v>
      </c>
      <c r="N234" s="8">
        <v>2.4609999999999999</v>
      </c>
      <c r="O234" s="69">
        <f t="shared" si="17"/>
        <v>160</v>
      </c>
      <c r="P234" s="9">
        <f t="shared" si="18"/>
        <v>3.8829676071055381</v>
      </c>
      <c r="Q234" s="77" t="s">
        <v>716</v>
      </c>
      <c r="V234" s="80"/>
      <c r="W234" s="81"/>
      <c r="X234" s="86" t="str">
        <f t="shared" si="19"/>
        <v>No_data</v>
      </c>
    </row>
    <row r="235" spans="1:24" x14ac:dyDescent="0.3">
      <c r="A235" s="44" t="s">
        <v>2239</v>
      </c>
      <c r="B235" s="68" t="s">
        <v>1053</v>
      </c>
      <c r="C235" s="2" t="s">
        <v>1</v>
      </c>
      <c r="D235" s="2">
        <v>71</v>
      </c>
      <c r="E235" s="6">
        <v>17602</v>
      </c>
      <c r="F235" s="7">
        <v>43672.59746527778</v>
      </c>
      <c r="G235" s="69" t="s">
        <v>4</v>
      </c>
      <c r="H235">
        <v>2837</v>
      </c>
      <c r="I235" s="1">
        <f t="shared" si="15"/>
        <v>19.701388888888889</v>
      </c>
      <c r="J235" s="1">
        <v>4.2560000000000002</v>
      </c>
      <c r="K235">
        <v>144</v>
      </c>
      <c r="L235" s="68">
        <v>955</v>
      </c>
      <c r="M235" s="8">
        <f t="shared" si="16"/>
        <v>6.6319444444444446</v>
      </c>
      <c r="N235" s="8">
        <v>2.5390000000000001</v>
      </c>
      <c r="O235" s="69">
        <f t="shared" si="17"/>
        <v>144</v>
      </c>
      <c r="P235" s="9">
        <f t="shared" si="18"/>
        <v>2.9706806282722513</v>
      </c>
      <c r="Q235" s="77" t="s">
        <v>716</v>
      </c>
      <c r="V235" s="80"/>
      <c r="W235" s="81"/>
      <c r="X235" s="86" t="str">
        <f t="shared" si="19"/>
        <v>No_data</v>
      </c>
    </row>
    <row r="236" spans="1:24" x14ac:dyDescent="0.3">
      <c r="A236" s="44" t="s">
        <v>2240</v>
      </c>
      <c r="B236" s="68" t="s">
        <v>1564</v>
      </c>
      <c r="C236" s="2" t="s">
        <v>1</v>
      </c>
      <c r="D236" s="2">
        <v>47</v>
      </c>
      <c r="E236" s="6">
        <v>26401</v>
      </c>
      <c r="F236" s="7">
        <v>43672.614791666667</v>
      </c>
      <c r="G236" s="69" t="s">
        <v>4</v>
      </c>
      <c r="H236">
        <v>2050</v>
      </c>
      <c r="I236" s="1">
        <f t="shared" si="15"/>
        <v>14.137931034482758</v>
      </c>
      <c r="J236" s="1">
        <v>3.97</v>
      </c>
      <c r="K236">
        <v>145</v>
      </c>
      <c r="L236" s="68">
        <v>582</v>
      </c>
      <c r="M236" s="8">
        <f t="shared" si="16"/>
        <v>4.0137931034482754</v>
      </c>
      <c r="N236" s="8">
        <v>1.9470000000000001</v>
      </c>
      <c r="O236" s="69">
        <f t="shared" si="17"/>
        <v>145</v>
      </c>
      <c r="P236" s="9">
        <f t="shared" si="18"/>
        <v>3.5223367697594505</v>
      </c>
      <c r="Q236" s="77" t="s">
        <v>716</v>
      </c>
      <c r="V236" s="80"/>
      <c r="W236" s="81"/>
      <c r="X236" s="86" t="str">
        <f t="shared" si="19"/>
        <v>No_data</v>
      </c>
    </row>
    <row r="237" spans="1:24" x14ac:dyDescent="0.3">
      <c r="A237" s="44" t="s">
        <v>2241</v>
      </c>
      <c r="B237" s="68" t="s">
        <v>1361</v>
      </c>
      <c r="C237" s="2" t="s">
        <v>1</v>
      </c>
      <c r="D237" s="2">
        <v>60</v>
      </c>
      <c r="E237" s="6">
        <v>21708</v>
      </c>
      <c r="F237" s="7">
        <v>43672.627766203703</v>
      </c>
      <c r="G237" s="69" t="s">
        <v>4</v>
      </c>
      <c r="H237">
        <v>1928</v>
      </c>
      <c r="I237" s="1">
        <f t="shared" si="15"/>
        <v>16.620689655172413</v>
      </c>
      <c r="J237" s="1">
        <v>4.359</v>
      </c>
      <c r="K237">
        <v>116</v>
      </c>
      <c r="L237" s="68">
        <v>350</v>
      </c>
      <c r="M237" s="8">
        <f t="shared" si="16"/>
        <v>3.0172413793103448</v>
      </c>
      <c r="N237" s="8">
        <v>1.734</v>
      </c>
      <c r="O237" s="69">
        <f t="shared" si="17"/>
        <v>116</v>
      </c>
      <c r="P237" s="9">
        <f t="shared" si="18"/>
        <v>5.508571428571428</v>
      </c>
      <c r="Q237" s="77" t="s">
        <v>716</v>
      </c>
      <c r="R237" t="s">
        <v>148</v>
      </c>
      <c r="V237" s="80"/>
      <c r="W237" s="81"/>
      <c r="X237" s="86" t="str">
        <f t="shared" si="19"/>
        <v>No_data</v>
      </c>
    </row>
    <row r="238" spans="1:24" x14ac:dyDescent="0.3">
      <c r="A238" s="44" t="s">
        <v>2242</v>
      </c>
      <c r="B238" s="68" t="s">
        <v>1565</v>
      </c>
      <c r="C238" s="2" t="s">
        <v>1</v>
      </c>
      <c r="D238" s="2">
        <v>39</v>
      </c>
      <c r="E238" s="6">
        <v>29361</v>
      </c>
      <c r="F238" s="7">
        <v>43672.646284722221</v>
      </c>
      <c r="G238" s="69" t="s">
        <v>4</v>
      </c>
      <c r="H238">
        <v>585</v>
      </c>
      <c r="I238" s="1">
        <f t="shared" si="15"/>
        <v>5.416666666666667</v>
      </c>
      <c r="J238" s="1">
        <v>2.786</v>
      </c>
      <c r="K238">
        <v>108</v>
      </c>
      <c r="L238" s="68">
        <v>212</v>
      </c>
      <c r="M238" s="8">
        <f t="shared" si="16"/>
        <v>1.962962962962963</v>
      </c>
      <c r="N238" s="8">
        <v>1.42</v>
      </c>
      <c r="O238" s="69">
        <f t="shared" si="17"/>
        <v>108</v>
      </c>
      <c r="P238" s="9">
        <f t="shared" si="18"/>
        <v>2.7594339622641511</v>
      </c>
      <c r="Q238" s="77" t="s">
        <v>716</v>
      </c>
      <c r="V238" s="80"/>
      <c r="W238" s="81"/>
      <c r="X238" s="86" t="str">
        <f t="shared" si="19"/>
        <v>No_data</v>
      </c>
    </row>
    <row r="239" spans="1:24" x14ac:dyDescent="0.3">
      <c r="A239" s="44" t="s">
        <v>2243</v>
      </c>
      <c r="B239" s="68" t="s">
        <v>1566</v>
      </c>
      <c r="C239" s="2" t="s">
        <v>1</v>
      </c>
      <c r="D239" s="2">
        <v>47</v>
      </c>
      <c r="E239" s="6">
        <v>26493</v>
      </c>
      <c r="F239" s="7">
        <v>43672.666435185187</v>
      </c>
      <c r="G239" s="69" t="s">
        <v>4</v>
      </c>
      <c r="H239">
        <v>1467</v>
      </c>
      <c r="I239" s="1">
        <f t="shared" si="15"/>
        <v>11.830645161290322</v>
      </c>
      <c r="J239" s="1">
        <v>3.8519999999999999</v>
      </c>
      <c r="K239">
        <v>124</v>
      </c>
      <c r="L239" s="68">
        <v>301</v>
      </c>
      <c r="M239" s="8">
        <f t="shared" si="16"/>
        <v>2.4274193548387095</v>
      </c>
      <c r="N239" s="8">
        <v>1.5680000000000001</v>
      </c>
      <c r="O239" s="69">
        <f t="shared" si="17"/>
        <v>124</v>
      </c>
      <c r="P239" s="9">
        <f t="shared" si="18"/>
        <v>4.8737541528239205</v>
      </c>
      <c r="Q239" s="77" t="s">
        <v>716</v>
      </c>
      <c r="V239" s="80"/>
      <c r="W239" s="81"/>
      <c r="X239" s="86" t="str">
        <f t="shared" si="19"/>
        <v>No_data</v>
      </c>
    </row>
    <row r="240" spans="1:24" x14ac:dyDescent="0.3">
      <c r="A240" s="44" t="s">
        <v>2244</v>
      </c>
      <c r="B240" s="68" t="s">
        <v>1567</v>
      </c>
      <c r="C240" s="2" t="s">
        <v>1</v>
      </c>
      <c r="D240" s="2">
        <v>72</v>
      </c>
      <c r="E240" s="6">
        <v>17155</v>
      </c>
      <c r="F240" s="7">
        <v>43672.67869212963</v>
      </c>
      <c r="G240" s="69" t="s">
        <v>4</v>
      </c>
      <c r="H240">
        <v>1931</v>
      </c>
      <c r="I240" s="1">
        <f t="shared" si="15"/>
        <v>16.791304347826088</v>
      </c>
      <c r="J240" s="1">
        <v>3.883</v>
      </c>
      <c r="K240">
        <v>115</v>
      </c>
      <c r="L240" s="68">
        <v>631</v>
      </c>
      <c r="M240" s="8">
        <f t="shared" si="16"/>
        <v>5.4869565217391303</v>
      </c>
      <c r="N240" s="8">
        <v>2.133</v>
      </c>
      <c r="O240" s="69">
        <f t="shared" si="17"/>
        <v>115</v>
      </c>
      <c r="P240" s="9">
        <f t="shared" si="18"/>
        <v>3.0602218700475441</v>
      </c>
      <c r="Q240" s="77" t="s">
        <v>716</v>
      </c>
      <c r="V240" s="80"/>
      <c r="W240" s="81"/>
      <c r="X240" s="86" t="str">
        <f t="shared" si="19"/>
        <v>No_data</v>
      </c>
    </row>
    <row r="241" spans="1:24" x14ac:dyDescent="0.3">
      <c r="A241" s="44" t="s">
        <v>2245</v>
      </c>
      <c r="B241" s="68" t="s">
        <v>1568</v>
      </c>
      <c r="C241" s="2" t="s">
        <v>6</v>
      </c>
      <c r="D241" s="2">
        <v>67</v>
      </c>
      <c r="E241" s="6">
        <v>19063</v>
      </c>
      <c r="F241" s="7">
        <v>43672.705335648148</v>
      </c>
      <c r="G241" s="69" t="s">
        <v>4</v>
      </c>
      <c r="H241">
        <v>1699</v>
      </c>
      <c r="I241" s="1">
        <f t="shared" si="15"/>
        <v>14.158333333333333</v>
      </c>
      <c r="J241" s="1">
        <v>4.3479999999999999</v>
      </c>
      <c r="K241">
        <v>120</v>
      </c>
      <c r="L241" s="68">
        <v>252</v>
      </c>
      <c r="M241" s="8">
        <f t="shared" si="16"/>
        <v>2.1</v>
      </c>
      <c r="N241" s="8">
        <v>1.423</v>
      </c>
      <c r="O241" s="69">
        <f t="shared" si="17"/>
        <v>120</v>
      </c>
      <c r="P241" s="9">
        <f t="shared" si="18"/>
        <v>6.7420634920634921</v>
      </c>
      <c r="Q241" s="77" t="s">
        <v>716</v>
      </c>
      <c r="R241" t="s">
        <v>987</v>
      </c>
      <c r="V241" s="80"/>
      <c r="W241" s="81"/>
      <c r="X241" s="86" t="str">
        <f t="shared" si="19"/>
        <v>No_data</v>
      </c>
    </row>
    <row r="242" spans="1:24" x14ac:dyDescent="0.3">
      <c r="A242" s="44" t="s">
        <v>2246</v>
      </c>
      <c r="B242" s="68" t="s">
        <v>1569</v>
      </c>
      <c r="C242" s="2" t="s">
        <v>1</v>
      </c>
      <c r="D242" s="2">
        <v>65</v>
      </c>
      <c r="E242" s="6">
        <v>19611</v>
      </c>
      <c r="F242" s="7">
        <v>43675.517604166664</v>
      </c>
      <c r="G242" s="69" t="s">
        <v>4</v>
      </c>
      <c r="H242">
        <v>2615</v>
      </c>
      <c r="I242" s="1">
        <f t="shared" si="15"/>
        <v>14.527777777777779</v>
      </c>
      <c r="J242" s="1">
        <v>3.851</v>
      </c>
      <c r="K242">
        <v>180</v>
      </c>
      <c r="L242" s="68">
        <v>881</v>
      </c>
      <c r="M242" s="8">
        <f t="shared" si="16"/>
        <v>4.8944444444444448</v>
      </c>
      <c r="N242" s="8">
        <v>2.1070000000000002</v>
      </c>
      <c r="O242" s="69">
        <f t="shared" si="17"/>
        <v>180</v>
      </c>
      <c r="P242" s="9">
        <f t="shared" si="18"/>
        <v>2.9682179341657209</v>
      </c>
      <c r="Q242" s="77" t="s">
        <v>716</v>
      </c>
      <c r="V242" s="80"/>
      <c r="W242" s="81"/>
      <c r="X242" s="86" t="str">
        <f t="shared" si="19"/>
        <v>No_data</v>
      </c>
    </row>
    <row r="243" spans="1:24" x14ac:dyDescent="0.3">
      <c r="A243" s="44" t="s">
        <v>2247</v>
      </c>
      <c r="B243" s="68" t="s">
        <v>1570</v>
      </c>
      <c r="C243" s="2" t="s">
        <v>1</v>
      </c>
      <c r="D243" s="2">
        <v>38</v>
      </c>
      <c r="E243" s="6">
        <v>29550</v>
      </c>
      <c r="F243" s="7">
        <v>43675.529120370367</v>
      </c>
      <c r="G243" s="69" t="s">
        <v>4</v>
      </c>
      <c r="H243">
        <v>1694</v>
      </c>
      <c r="I243" s="1">
        <f t="shared" si="15"/>
        <v>10.521739130434783</v>
      </c>
      <c r="J243" s="1">
        <v>3.3639999999999999</v>
      </c>
      <c r="K243">
        <v>161</v>
      </c>
      <c r="L243" s="68">
        <v>473</v>
      </c>
      <c r="M243" s="8">
        <f t="shared" si="16"/>
        <v>2.9378881987577641</v>
      </c>
      <c r="N243" s="8">
        <v>1.556</v>
      </c>
      <c r="O243" s="69">
        <f t="shared" si="17"/>
        <v>161</v>
      </c>
      <c r="P243" s="9">
        <f t="shared" si="18"/>
        <v>3.5813953488372094</v>
      </c>
      <c r="Q243" s="77" t="s">
        <v>716</v>
      </c>
      <c r="V243" s="80"/>
      <c r="W243" s="81"/>
      <c r="X243" s="86" t="str">
        <f t="shared" si="19"/>
        <v>No_data</v>
      </c>
    </row>
    <row r="244" spans="1:24" x14ac:dyDescent="0.3">
      <c r="A244" s="44" t="s">
        <v>2248</v>
      </c>
      <c r="B244" s="68" t="s">
        <v>1571</v>
      </c>
      <c r="C244" s="2" t="s">
        <v>1</v>
      </c>
      <c r="D244" s="2">
        <v>49</v>
      </c>
      <c r="E244" s="6">
        <v>25600</v>
      </c>
      <c r="F244" s="7">
        <v>43675.541631944441</v>
      </c>
      <c r="G244" s="69" t="s">
        <v>4</v>
      </c>
      <c r="H244">
        <v>1553</v>
      </c>
      <c r="I244" s="1">
        <f t="shared" si="15"/>
        <v>13.866071428571429</v>
      </c>
      <c r="J244" s="1">
        <v>3.63</v>
      </c>
      <c r="K244">
        <v>112</v>
      </c>
      <c r="L244" s="68">
        <v>396</v>
      </c>
      <c r="M244" s="8">
        <f t="shared" si="16"/>
        <v>3.5357142857142856</v>
      </c>
      <c r="N244" s="8">
        <v>1.845</v>
      </c>
      <c r="O244" s="69">
        <f t="shared" si="17"/>
        <v>112</v>
      </c>
      <c r="P244" s="9">
        <f t="shared" si="18"/>
        <v>3.9217171717171717</v>
      </c>
      <c r="Q244" s="77" t="s">
        <v>716</v>
      </c>
      <c r="V244" s="80"/>
      <c r="W244" s="81"/>
      <c r="X244" s="86" t="str">
        <f t="shared" si="19"/>
        <v>No_data</v>
      </c>
    </row>
    <row r="245" spans="1:24" x14ac:dyDescent="0.3">
      <c r="A245" s="44" t="s">
        <v>2249</v>
      </c>
      <c r="B245" s="68" t="s">
        <v>1169</v>
      </c>
      <c r="C245" s="2" t="s">
        <v>1</v>
      </c>
      <c r="D245" s="2">
        <v>56</v>
      </c>
      <c r="E245" s="6">
        <v>23197</v>
      </c>
      <c r="F245" s="7">
        <v>43675.565347222226</v>
      </c>
      <c r="G245" s="69" t="s">
        <v>4</v>
      </c>
      <c r="H245">
        <v>2088</v>
      </c>
      <c r="I245" s="1">
        <f t="shared" si="15"/>
        <v>18.642857142857142</v>
      </c>
      <c r="J245" s="1">
        <v>4.742</v>
      </c>
      <c r="K245">
        <v>112</v>
      </c>
      <c r="L245" s="68">
        <v>348</v>
      </c>
      <c r="M245" s="8">
        <f t="shared" si="16"/>
        <v>3.1071428571428572</v>
      </c>
      <c r="N245" s="8">
        <v>1.867</v>
      </c>
      <c r="O245" s="69">
        <f t="shared" si="17"/>
        <v>112</v>
      </c>
      <c r="P245" s="9">
        <f t="shared" si="18"/>
        <v>6</v>
      </c>
      <c r="Q245" s="77" t="s">
        <v>716</v>
      </c>
      <c r="V245" s="80"/>
      <c r="W245" s="81"/>
      <c r="X245" s="86" t="str">
        <f t="shared" si="19"/>
        <v>No_data</v>
      </c>
    </row>
    <row r="246" spans="1:24" x14ac:dyDescent="0.3">
      <c r="A246" s="44" t="s">
        <v>2250</v>
      </c>
      <c r="B246" s="68" t="s">
        <v>1572</v>
      </c>
      <c r="C246" s="2" t="s">
        <v>1</v>
      </c>
      <c r="D246" s="2">
        <v>77</v>
      </c>
      <c r="E246" s="6">
        <v>15400</v>
      </c>
      <c r="F246" s="7">
        <v>43675.575844907406</v>
      </c>
      <c r="G246" s="69" t="s">
        <v>4</v>
      </c>
      <c r="H246">
        <v>1910</v>
      </c>
      <c r="I246" s="1">
        <f t="shared" si="15"/>
        <v>15.916666666666666</v>
      </c>
      <c r="J246" s="1">
        <v>4.2830000000000004</v>
      </c>
      <c r="K246">
        <v>120</v>
      </c>
      <c r="L246" s="68">
        <v>554</v>
      </c>
      <c r="M246" s="8">
        <f t="shared" si="16"/>
        <v>4.6166666666666663</v>
      </c>
      <c r="N246" s="8">
        <v>1.984</v>
      </c>
      <c r="O246" s="69">
        <f t="shared" si="17"/>
        <v>120</v>
      </c>
      <c r="P246" s="9">
        <f t="shared" si="18"/>
        <v>3.4476534296028882</v>
      </c>
      <c r="Q246" s="77" t="s">
        <v>716</v>
      </c>
      <c r="V246" s="80"/>
      <c r="W246" s="81"/>
      <c r="X246" s="86" t="str">
        <f t="shared" si="19"/>
        <v>No_data</v>
      </c>
    </row>
    <row r="247" spans="1:24" x14ac:dyDescent="0.3">
      <c r="A247" s="44" t="s">
        <v>2251</v>
      </c>
      <c r="B247" s="68" t="s">
        <v>1573</v>
      </c>
      <c r="C247" s="2" t="s">
        <v>6</v>
      </c>
      <c r="D247" s="2">
        <v>59</v>
      </c>
      <c r="E247" s="6">
        <v>21968</v>
      </c>
      <c r="F247" s="7">
        <v>43675.586296296293</v>
      </c>
      <c r="G247" s="69" t="s">
        <v>4</v>
      </c>
      <c r="H247">
        <v>2557</v>
      </c>
      <c r="I247" s="1">
        <f t="shared" si="15"/>
        <v>14.611428571428572</v>
      </c>
      <c r="J247" s="1">
        <v>3.88</v>
      </c>
      <c r="K247">
        <v>175</v>
      </c>
      <c r="L247" s="68">
        <v>608</v>
      </c>
      <c r="M247" s="8">
        <f t="shared" si="16"/>
        <v>3.4742857142857142</v>
      </c>
      <c r="N247" s="8">
        <v>2.0779999999999998</v>
      </c>
      <c r="O247" s="69">
        <f t="shared" si="17"/>
        <v>175</v>
      </c>
      <c r="P247" s="9">
        <f t="shared" si="18"/>
        <v>4.2055921052631584</v>
      </c>
      <c r="Q247" s="77" t="s">
        <v>716</v>
      </c>
      <c r="V247" s="80"/>
      <c r="W247" s="81"/>
      <c r="X247" s="86" t="str">
        <f t="shared" si="19"/>
        <v>No_data</v>
      </c>
    </row>
    <row r="248" spans="1:24" x14ac:dyDescent="0.3">
      <c r="A248" s="44" t="s">
        <v>2252</v>
      </c>
      <c r="B248" s="68" t="s">
        <v>1574</v>
      </c>
      <c r="C248" s="2" t="s">
        <v>1</v>
      </c>
      <c r="D248" s="2">
        <v>58</v>
      </c>
      <c r="E248" s="6">
        <v>22277</v>
      </c>
      <c r="F248" s="7">
        <v>43675.611319444448</v>
      </c>
      <c r="G248" s="69" t="s">
        <v>4</v>
      </c>
      <c r="H248">
        <v>3260</v>
      </c>
      <c r="I248" s="1">
        <f t="shared" si="15"/>
        <v>19.757575757575758</v>
      </c>
      <c r="J248" s="1">
        <v>3.9929999999999999</v>
      </c>
      <c r="K248">
        <v>165</v>
      </c>
      <c r="L248" s="68">
        <v>580</v>
      </c>
      <c r="M248" s="8">
        <f t="shared" si="16"/>
        <v>3.5151515151515151</v>
      </c>
      <c r="N248" s="8">
        <v>1.9530000000000001</v>
      </c>
      <c r="O248" s="69">
        <f t="shared" si="17"/>
        <v>165</v>
      </c>
      <c r="P248" s="9">
        <f t="shared" si="18"/>
        <v>5.6206896551724137</v>
      </c>
      <c r="Q248" s="77" t="s">
        <v>716</v>
      </c>
      <c r="V248" s="80"/>
      <c r="W248" s="81"/>
      <c r="X248" s="86" t="str">
        <f t="shared" si="19"/>
        <v>No_data</v>
      </c>
    </row>
    <row r="249" spans="1:24" x14ac:dyDescent="0.3">
      <c r="A249" s="44" t="s">
        <v>2253</v>
      </c>
      <c r="B249" s="68" t="s">
        <v>1575</v>
      </c>
      <c r="C249" s="2" t="s">
        <v>1</v>
      </c>
      <c r="D249" s="2">
        <v>47</v>
      </c>
      <c r="E249" s="6">
        <v>26337</v>
      </c>
      <c r="F249" s="7">
        <v>43675.622256944444</v>
      </c>
      <c r="G249" s="69" t="s">
        <v>4</v>
      </c>
      <c r="H249">
        <v>1375</v>
      </c>
      <c r="I249" s="1">
        <f t="shared" si="15"/>
        <v>9.5486111111111107</v>
      </c>
      <c r="J249" s="1">
        <v>3.839</v>
      </c>
      <c r="K249">
        <v>144</v>
      </c>
      <c r="L249" s="68">
        <v>293</v>
      </c>
      <c r="M249" s="8">
        <f t="shared" si="16"/>
        <v>2.0347222222222223</v>
      </c>
      <c r="N249" s="8">
        <v>1.4059999999999999</v>
      </c>
      <c r="O249" s="69">
        <f t="shared" si="17"/>
        <v>144</v>
      </c>
      <c r="P249" s="9">
        <f t="shared" si="18"/>
        <v>4.6928327645051189</v>
      </c>
      <c r="Q249" s="77" t="s">
        <v>716</v>
      </c>
      <c r="V249" s="80"/>
      <c r="W249" s="81"/>
      <c r="X249" s="86" t="str">
        <f t="shared" si="19"/>
        <v>No_data</v>
      </c>
    </row>
    <row r="250" spans="1:24" x14ac:dyDescent="0.3">
      <c r="A250" s="44" t="s">
        <v>2254</v>
      </c>
      <c r="B250" s="68" t="s">
        <v>1576</v>
      </c>
      <c r="C250" s="2" t="s">
        <v>1</v>
      </c>
      <c r="D250" s="2">
        <v>77</v>
      </c>
      <c r="E250" s="6">
        <v>15223</v>
      </c>
      <c r="F250" s="7">
        <v>43675.635358796295</v>
      </c>
      <c r="G250" s="69" t="s">
        <v>4</v>
      </c>
      <c r="H250">
        <v>2809</v>
      </c>
      <c r="I250" s="1">
        <f t="shared" si="15"/>
        <v>24.42608695652174</v>
      </c>
      <c r="J250" s="1">
        <v>4.5979999999999999</v>
      </c>
      <c r="K250">
        <v>115</v>
      </c>
      <c r="L250" s="68">
        <v>713</v>
      </c>
      <c r="M250" s="8">
        <f t="shared" si="16"/>
        <v>6.2</v>
      </c>
      <c r="N250" s="8">
        <v>2.2719999999999998</v>
      </c>
      <c r="O250" s="69">
        <f t="shared" si="17"/>
        <v>115</v>
      </c>
      <c r="P250" s="9">
        <f t="shared" si="18"/>
        <v>3.9396914446002804</v>
      </c>
      <c r="Q250" s="77" t="s">
        <v>716</v>
      </c>
      <c r="V250" s="80"/>
      <c r="W250" s="81"/>
      <c r="X250" s="86" t="str">
        <f t="shared" si="19"/>
        <v>No_data</v>
      </c>
    </row>
    <row r="251" spans="1:24" x14ac:dyDescent="0.3">
      <c r="A251" s="44" t="s">
        <v>2255</v>
      </c>
      <c r="B251" s="68" t="s">
        <v>1577</v>
      </c>
      <c r="C251" s="2" t="s">
        <v>6</v>
      </c>
      <c r="D251" s="2">
        <v>54</v>
      </c>
      <c r="E251" s="6">
        <v>23659</v>
      </c>
      <c r="F251" s="7">
        <v>43675.654224537036</v>
      </c>
      <c r="G251" s="69" t="s">
        <v>4</v>
      </c>
      <c r="H251">
        <v>2192</v>
      </c>
      <c r="I251" s="1">
        <f t="shared" si="15"/>
        <v>14.421052631578947</v>
      </c>
      <c r="J251" s="1">
        <v>4.1360000000000001</v>
      </c>
      <c r="K251">
        <v>152</v>
      </c>
      <c r="L251" s="68">
        <v>583</v>
      </c>
      <c r="M251" s="8">
        <f t="shared" si="16"/>
        <v>3.8355263157894739</v>
      </c>
      <c r="N251" s="8">
        <v>1.948</v>
      </c>
      <c r="O251" s="69">
        <f t="shared" si="17"/>
        <v>152</v>
      </c>
      <c r="P251" s="9">
        <f t="shared" si="18"/>
        <v>3.7598627787307031</v>
      </c>
      <c r="Q251" s="77" t="s">
        <v>716</v>
      </c>
      <c r="V251" s="80"/>
      <c r="W251" s="81"/>
      <c r="X251" s="86" t="str">
        <f t="shared" si="19"/>
        <v>No_data</v>
      </c>
    </row>
    <row r="252" spans="1:24" x14ac:dyDescent="0.3">
      <c r="A252" s="44" t="s">
        <v>2256</v>
      </c>
      <c r="B252" s="68" t="s">
        <v>1578</v>
      </c>
      <c r="C252" s="2" t="s">
        <v>6</v>
      </c>
      <c r="D252" s="2">
        <v>67</v>
      </c>
      <c r="E252" s="6">
        <v>18930</v>
      </c>
      <c r="F252" s="7">
        <v>43675.676585648151</v>
      </c>
      <c r="G252" s="69" t="s">
        <v>4</v>
      </c>
      <c r="H252">
        <v>1564</v>
      </c>
      <c r="I252" s="1">
        <f t="shared" si="15"/>
        <v>10.025641025641026</v>
      </c>
      <c r="J252" s="1">
        <v>3.3450000000000002</v>
      </c>
      <c r="K252">
        <v>156</v>
      </c>
      <c r="L252" s="68">
        <v>318</v>
      </c>
      <c r="M252" s="8">
        <f t="shared" si="16"/>
        <v>2.0384615384615383</v>
      </c>
      <c r="N252" s="8">
        <v>1.4410000000000001</v>
      </c>
      <c r="O252" s="69">
        <f t="shared" si="17"/>
        <v>156</v>
      </c>
      <c r="P252" s="9">
        <f t="shared" si="18"/>
        <v>4.9182389937106921</v>
      </c>
      <c r="Q252" s="77" t="s">
        <v>716</v>
      </c>
      <c r="R252" t="s">
        <v>40</v>
      </c>
      <c r="V252" s="80"/>
      <c r="W252" s="81"/>
      <c r="X252" s="86" t="str">
        <f t="shared" si="19"/>
        <v>No_data</v>
      </c>
    </row>
    <row r="253" spans="1:24" x14ac:dyDescent="0.3">
      <c r="A253" s="44" t="s">
        <v>2257</v>
      </c>
      <c r="B253" s="68" t="s">
        <v>1579</v>
      </c>
      <c r="C253" s="2" t="s">
        <v>1</v>
      </c>
      <c r="D253" s="2">
        <v>45</v>
      </c>
      <c r="E253" s="6">
        <v>27189</v>
      </c>
      <c r="F253" s="7">
        <v>43675.697314814817</v>
      </c>
      <c r="G253" s="69" t="s">
        <v>4</v>
      </c>
      <c r="H253">
        <v>1330</v>
      </c>
      <c r="I253" s="1">
        <f t="shared" si="15"/>
        <v>12.090909090909092</v>
      </c>
      <c r="J253" s="1">
        <v>3.613</v>
      </c>
      <c r="K253">
        <v>110</v>
      </c>
      <c r="L253" s="68">
        <v>313</v>
      </c>
      <c r="M253" s="8">
        <f t="shared" si="16"/>
        <v>2.8454545454545452</v>
      </c>
      <c r="N253" s="8">
        <v>1.762</v>
      </c>
      <c r="O253" s="69">
        <f t="shared" si="17"/>
        <v>110</v>
      </c>
      <c r="P253" s="9">
        <f t="shared" si="18"/>
        <v>4.2492012779552724</v>
      </c>
      <c r="Q253" s="77" t="s">
        <v>716</v>
      </c>
      <c r="V253" s="80"/>
      <c r="W253" s="81"/>
      <c r="X253" s="86" t="str">
        <f t="shared" si="19"/>
        <v>No_data</v>
      </c>
    </row>
    <row r="254" spans="1:24" x14ac:dyDescent="0.3">
      <c r="A254" s="44" t="s">
        <v>2258</v>
      </c>
      <c r="B254" s="68" t="s">
        <v>1580</v>
      </c>
      <c r="C254" s="2" t="s">
        <v>1</v>
      </c>
      <c r="D254" s="2">
        <v>75</v>
      </c>
      <c r="E254" s="6">
        <v>16146</v>
      </c>
      <c r="F254" s="7">
        <v>43675.710543981484</v>
      </c>
      <c r="G254" s="69" t="s">
        <v>4</v>
      </c>
      <c r="H254">
        <v>3016</v>
      </c>
      <c r="I254" s="1">
        <f t="shared" si="15"/>
        <v>16.571428571428573</v>
      </c>
      <c r="J254" s="1">
        <v>4.1580000000000004</v>
      </c>
      <c r="K254">
        <v>182</v>
      </c>
      <c r="L254" s="68">
        <v>854</v>
      </c>
      <c r="M254" s="8">
        <f t="shared" si="16"/>
        <v>4.6923076923076925</v>
      </c>
      <c r="N254" s="8">
        <v>2.2730000000000001</v>
      </c>
      <c r="O254" s="69">
        <f t="shared" si="17"/>
        <v>182</v>
      </c>
      <c r="P254" s="9">
        <f t="shared" si="18"/>
        <v>3.5316159250585484</v>
      </c>
      <c r="Q254" s="77" t="s">
        <v>716</v>
      </c>
      <c r="V254" s="80"/>
      <c r="W254" s="81"/>
      <c r="X254" s="86" t="str">
        <f t="shared" si="19"/>
        <v>No_data</v>
      </c>
    </row>
    <row r="255" spans="1:24" x14ac:dyDescent="0.3">
      <c r="A255" s="44" t="s">
        <v>2259</v>
      </c>
      <c r="B255" s="68" t="s">
        <v>1581</v>
      </c>
      <c r="C255" s="2" t="s">
        <v>6</v>
      </c>
      <c r="D255" s="2">
        <v>31</v>
      </c>
      <c r="E255" s="6">
        <v>32027</v>
      </c>
      <c r="F255" s="7">
        <v>43676.439895833333</v>
      </c>
      <c r="G255" s="69" t="s">
        <v>71</v>
      </c>
      <c r="H255">
        <v>1388</v>
      </c>
      <c r="I255" s="1">
        <f t="shared" si="15"/>
        <v>7.229166666666667</v>
      </c>
      <c r="J255" s="1">
        <v>2.923</v>
      </c>
      <c r="K255">
        <v>192</v>
      </c>
      <c r="L255" s="68">
        <v>413</v>
      </c>
      <c r="M255" s="8">
        <f t="shared" si="16"/>
        <v>2.1510416666666665</v>
      </c>
      <c r="N255" s="8">
        <v>1.5660000000000001</v>
      </c>
      <c r="O255" s="69">
        <f t="shared" si="17"/>
        <v>192</v>
      </c>
      <c r="P255" s="9">
        <f t="shared" si="18"/>
        <v>3.3607748184019375</v>
      </c>
      <c r="Q255" s="77" t="s">
        <v>716</v>
      </c>
      <c r="V255" s="80"/>
      <c r="W255" s="81"/>
      <c r="X255" s="86" t="str">
        <f t="shared" si="19"/>
        <v>No_data</v>
      </c>
    </row>
    <row r="256" spans="1:24" x14ac:dyDescent="0.3">
      <c r="A256" s="44" t="s">
        <v>2260</v>
      </c>
      <c r="B256" s="68" t="s">
        <v>1582</v>
      </c>
      <c r="C256" s="2" t="s">
        <v>1</v>
      </c>
      <c r="D256" s="2">
        <v>54</v>
      </c>
      <c r="E256" s="6">
        <v>23949</v>
      </c>
      <c r="F256" s="7">
        <v>43676.520416666666</v>
      </c>
      <c r="G256" s="69" t="s">
        <v>4</v>
      </c>
      <c r="H256">
        <v>831</v>
      </c>
      <c r="I256" s="1">
        <f t="shared" si="15"/>
        <v>9.4431818181818183</v>
      </c>
      <c r="J256" s="1">
        <v>4.1100000000000003</v>
      </c>
      <c r="K256">
        <v>88</v>
      </c>
      <c r="L256" s="68">
        <v>337</v>
      </c>
      <c r="M256" s="8">
        <f t="shared" si="16"/>
        <v>3.8295454545454546</v>
      </c>
      <c r="N256" s="8">
        <v>1.8939999999999999</v>
      </c>
      <c r="O256" s="69">
        <f t="shared" si="17"/>
        <v>88</v>
      </c>
      <c r="P256" s="9">
        <f t="shared" si="18"/>
        <v>2.4658753709198815</v>
      </c>
      <c r="Q256" s="77" t="s">
        <v>716</v>
      </c>
      <c r="V256" s="80"/>
      <c r="W256" s="81"/>
      <c r="X256" s="86" t="str">
        <f t="shared" si="19"/>
        <v>No_data</v>
      </c>
    </row>
    <row r="257" spans="1:24" x14ac:dyDescent="0.3">
      <c r="A257" s="44" t="s">
        <v>2261</v>
      </c>
      <c r="B257" s="68" t="s">
        <v>1583</v>
      </c>
      <c r="C257" s="2" t="s">
        <v>1</v>
      </c>
      <c r="D257" s="2">
        <v>65</v>
      </c>
      <c r="E257" s="6">
        <v>19820</v>
      </c>
      <c r="F257" s="7">
        <v>43676.531921296293</v>
      </c>
      <c r="G257" s="69" t="s">
        <v>4</v>
      </c>
      <c r="H257">
        <v>2164</v>
      </c>
      <c r="I257" s="1">
        <f t="shared" si="15"/>
        <v>13.871794871794872</v>
      </c>
      <c r="J257" s="1">
        <v>4.0650000000000004</v>
      </c>
      <c r="K257">
        <v>156</v>
      </c>
      <c r="L257" s="68">
        <v>339</v>
      </c>
      <c r="M257" s="8">
        <f t="shared" si="16"/>
        <v>2.1730769230769229</v>
      </c>
      <c r="N257" s="8">
        <v>1.4770000000000001</v>
      </c>
      <c r="O257" s="69">
        <f t="shared" si="17"/>
        <v>156</v>
      </c>
      <c r="P257" s="9">
        <f t="shared" si="18"/>
        <v>6.3834808259587028</v>
      </c>
      <c r="Q257" s="77" t="s">
        <v>716</v>
      </c>
      <c r="V257" s="80"/>
      <c r="W257" s="81"/>
      <c r="X257" s="86" t="str">
        <f t="shared" si="19"/>
        <v>No_data</v>
      </c>
    </row>
    <row r="258" spans="1:24" x14ac:dyDescent="0.3">
      <c r="A258" s="44" t="s">
        <v>2262</v>
      </c>
      <c r="B258" s="68" t="s">
        <v>1584</v>
      </c>
      <c r="C258" s="2" t="s">
        <v>6</v>
      </c>
      <c r="D258" s="2">
        <v>54</v>
      </c>
      <c r="E258" s="6">
        <v>23816</v>
      </c>
      <c r="F258" s="7">
        <v>43676.546249999999</v>
      </c>
      <c r="G258" s="69" t="s">
        <v>4</v>
      </c>
      <c r="H258">
        <v>770</v>
      </c>
      <c r="I258" s="1">
        <f t="shared" si="15"/>
        <v>7.4038461538461542</v>
      </c>
      <c r="J258" s="1">
        <v>2.4630000000000001</v>
      </c>
      <c r="K258">
        <v>104</v>
      </c>
      <c r="L258" s="68">
        <v>378</v>
      </c>
      <c r="M258" s="8">
        <f t="shared" si="16"/>
        <v>3.6346153846153846</v>
      </c>
      <c r="N258" s="8">
        <v>1.865</v>
      </c>
      <c r="O258" s="69">
        <f t="shared" si="17"/>
        <v>104</v>
      </c>
      <c r="P258" s="9">
        <f t="shared" si="18"/>
        <v>2.0370370370370372</v>
      </c>
      <c r="Q258" s="77" t="s">
        <v>716</v>
      </c>
      <c r="V258" s="80"/>
      <c r="W258" s="81"/>
      <c r="X258" s="86" t="str">
        <f t="shared" si="19"/>
        <v>No_data</v>
      </c>
    </row>
    <row r="259" spans="1:24" x14ac:dyDescent="0.3">
      <c r="A259" s="44" t="s">
        <v>2263</v>
      </c>
      <c r="B259" s="68" t="s">
        <v>1585</v>
      </c>
      <c r="C259" s="2" t="s">
        <v>1</v>
      </c>
      <c r="D259" s="2">
        <v>56</v>
      </c>
      <c r="E259" s="6">
        <v>23206</v>
      </c>
      <c r="F259" s="7">
        <v>43676.557430555556</v>
      </c>
      <c r="G259" s="69" t="s">
        <v>4</v>
      </c>
      <c r="H259">
        <v>1545</v>
      </c>
      <c r="I259" s="1">
        <f t="shared" ref="I259:I322" si="20">H259/K259</f>
        <v>15.45</v>
      </c>
      <c r="J259" s="1">
        <v>3.919</v>
      </c>
      <c r="K259">
        <v>100</v>
      </c>
      <c r="L259" s="68">
        <v>397</v>
      </c>
      <c r="M259" s="8">
        <f t="shared" ref="M259:M322" si="21">L259/O259</f>
        <v>3.97</v>
      </c>
      <c r="N259" s="8">
        <v>1.962</v>
      </c>
      <c r="O259" s="69">
        <f t="shared" ref="O259:O322" si="22">K259</f>
        <v>100</v>
      </c>
      <c r="P259" s="9">
        <f t="shared" ref="P259:P322" si="23">I259/M259</f>
        <v>3.89168765743073</v>
      </c>
      <c r="Q259" s="77" t="s">
        <v>716</v>
      </c>
      <c r="V259" s="80"/>
      <c r="W259" s="81"/>
      <c r="X259" s="86" t="str">
        <f t="shared" ref="X259:X322" si="24">IF(AND(W259&lt;&gt;0,V259&lt;&gt;0),W259-V259,"No_data")</f>
        <v>No_data</v>
      </c>
    </row>
    <row r="260" spans="1:24" x14ac:dyDescent="0.3">
      <c r="A260" s="44" t="s">
        <v>2264</v>
      </c>
      <c r="B260" s="68" t="s">
        <v>1586</v>
      </c>
      <c r="C260" s="2" t="s">
        <v>6</v>
      </c>
      <c r="D260" s="2">
        <v>65</v>
      </c>
      <c r="E260" s="6">
        <v>19615</v>
      </c>
      <c r="F260" s="7">
        <v>43676.580648148149</v>
      </c>
      <c r="G260" s="69" t="s">
        <v>4</v>
      </c>
      <c r="H260">
        <v>1915</v>
      </c>
      <c r="I260" s="1">
        <f t="shared" si="20"/>
        <v>10.942857142857143</v>
      </c>
      <c r="J260" s="1">
        <v>3.75</v>
      </c>
      <c r="K260">
        <v>175</v>
      </c>
      <c r="L260" s="68">
        <v>560</v>
      </c>
      <c r="M260" s="8">
        <f t="shared" si="21"/>
        <v>3.2</v>
      </c>
      <c r="N260" s="8">
        <v>1.752</v>
      </c>
      <c r="O260" s="69">
        <f t="shared" si="22"/>
        <v>175</v>
      </c>
      <c r="P260" s="9">
        <f t="shared" si="23"/>
        <v>3.4196428571428572</v>
      </c>
      <c r="Q260" s="77" t="s">
        <v>716</v>
      </c>
      <c r="V260" s="80"/>
      <c r="W260" s="81"/>
      <c r="X260" s="86" t="str">
        <f t="shared" si="24"/>
        <v>No_data</v>
      </c>
    </row>
    <row r="261" spans="1:24" x14ac:dyDescent="0.3">
      <c r="A261" s="44" t="s">
        <v>2265</v>
      </c>
      <c r="B261" s="68" t="s">
        <v>766</v>
      </c>
      <c r="C261" s="2" t="s">
        <v>1</v>
      </c>
      <c r="D261" s="2">
        <v>52</v>
      </c>
      <c r="E261" s="6">
        <v>24344</v>
      </c>
      <c r="F261" s="7">
        <v>43676.594976851855</v>
      </c>
      <c r="G261" s="69" t="s">
        <v>4</v>
      </c>
      <c r="H261">
        <v>1038</v>
      </c>
      <c r="I261" s="1">
        <f t="shared" si="20"/>
        <v>8.109375</v>
      </c>
      <c r="J261" s="1">
        <v>3.13</v>
      </c>
      <c r="K261">
        <v>128</v>
      </c>
      <c r="L261" s="68">
        <v>261</v>
      </c>
      <c r="M261" s="8">
        <f t="shared" si="21"/>
        <v>2.0390625</v>
      </c>
      <c r="N261" s="8">
        <v>1.534</v>
      </c>
      <c r="O261" s="69">
        <f t="shared" si="22"/>
        <v>128</v>
      </c>
      <c r="P261" s="9">
        <f t="shared" si="23"/>
        <v>3.9770114942528734</v>
      </c>
      <c r="Q261" s="77" t="s">
        <v>716</v>
      </c>
      <c r="V261" s="80"/>
      <c r="W261" s="81"/>
      <c r="X261" s="86" t="str">
        <f t="shared" si="24"/>
        <v>No_data</v>
      </c>
    </row>
    <row r="262" spans="1:24" x14ac:dyDescent="0.3">
      <c r="A262" s="44" t="s">
        <v>2266</v>
      </c>
      <c r="B262" s="68" t="s">
        <v>1587</v>
      </c>
      <c r="C262" s="2" t="s">
        <v>1</v>
      </c>
      <c r="D262" s="2">
        <v>46</v>
      </c>
      <c r="E262" s="6">
        <v>26669</v>
      </c>
      <c r="F262" s="7">
        <v>43676.633923611109</v>
      </c>
      <c r="G262" s="69" t="s">
        <v>4</v>
      </c>
      <c r="H262">
        <v>1090</v>
      </c>
      <c r="I262" s="1">
        <f t="shared" si="20"/>
        <v>8.2575757575757578</v>
      </c>
      <c r="J262" s="1">
        <v>2.7669999999999999</v>
      </c>
      <c r="K262">
        <v>132</v>
      </c>
      <c r="L262" s="68">
        <v>355</v>
      </c>
      <c r="M262" s="8">
        <f t="shared" si="21"/>
        <v>2.6893939393939394</v>
      </c>
      <c r="N262" s="8">
        <v>1.744</v>
      </c>
      <c r="O262" s="69">
        <f t="shared" si="22"/>
        <v>132</v>
      </c>
      <c r="P262" s="9">
        <f t="shared" si="23"/>
        <v>3.0704225352112675</v>
      </c>
      <c r="Q262" s="77" t="s">
        <v>716</v>
      </c>
      <c r="V262" s="80"/>
      <c r="W262" s="81"/>
      <c r="X262" s="86" t="str">
        <f t="shared" si="24"/>
        <v>No_data</v>
      </c>
    </row>
    <row r="263" spans="1:24" x14ac:dyDescent="0.3">
      <c r="A263" s="44" t="s">
        <v>2267</v>
      </c>
      <c r="B263" s="68" t="s">
        <v>1588</v>
      </c>
      <c r="C263" s="2" t="s">
        <v>1</v>
      </c>
      <c r="D263" s="2">
        <v>58</v>
      </c>
      <c r="E263" s="6">
        <v>22260</v>
      </c>
      <c r="F263" s="7">
        <v>43676.643854166665</v>
      </c>
      <c r="G263" s="69" t="s">
        <v>4</v>
      </c>
      <c r="H263">
        <v>1793</v>
      </c>
      <c r="I263" s="1">
        <f t="shared" si="20"/>
        <v>11.953333333333333</v>
      </c>
      <c r="J263" s="1">
        <v>3.7149999999999999</v>
      </c>
      <c r="K263">
        <v>150</v>
      </c>
      <c r="L263" s="68">
        <v>364</v>
      </c>
      <c r="M263" s="8">
        <f t="shared" si="21"/>
        <v>2.4266666666666667</v>
      </c>
      <c r="N263" s="8">
        <v>1.494</v>
      </c>
      <c r="O263" s="69">
        <f t="shared" si="22"/>
        <v>150</v>
      </c>
      <c r="P263" s="9">
        <f t="shared" si="23"/>
        <v>4.9258241758241752</v>
      </c>
      <c r="Q263" s="77" t="s">
        <v>716</v>
      </c>
      <c r="V263" s="80"/>
      <c r="W263" s="81"/>
      <c r="X263" s="86" t="str">
        <f t="shared" si="24"/>
        <v>No_data</v>
      </c>
    </row>
    <row r="264" spans="1:24" x14ac:dyDescent="0.3">
      <c r="A264" s="44" t="s">
        <v>2268</v>
      </c>
      <c r="B264" s="68" t="s">
        <v>1589</v>
      </c>
      <c r="C264" s="2" t="s">
        <v>1</v>
      </c>
      <c r="D264" s="2">
        <v>50</v>
      </c>
      <c r="E264" s="6">
        <v>25170</v>
      </c>
      <c r="F264" s="7">
        <v>43676.66909722222</v>
      </c>
      <c r="G264" s="69" t="s">
        <v>4</v>
      </c>
      <c r="H264">
        <v>1057</v>
      </c>
      <c r="I264" s="1">
        <f t="shared" si="20"/>
        <v>12.583333333333334</v>
      </c>
      <c r="J264" s="1">
        <v>4.069</v>
      </c>
      <c r="K264">
        <v>84</v>
      </c>
      <c r="L264" s="68">
        <v>414</v>
      </c>
      <c r="M264" s="8">
        <f t="shared" si="21"/>
        <v>4.9285714285714288</v>
      </c>
      <c r="N264" s="8">
        <v>2.327</v>
      </c>
      <c r="O264" s="69">
        <f t="shared" si="22"/>
        <v>84</v>
      </c>
      <c r="P264" s="9">
        <f t="shared" si="23"/>
        <v>2.5531400966183573</v>
      </c>
      <c r="Q264" s="77" t="s">
        <v>716</v>
      </c>
      <c r="R264" t="s">
        <v>343</v>
      </c>
      <c r="V264" s="80"/>
      <c r="W264" s="81"/>
      <c r="X264" s="86" t="str">
        <f t="shared" si="24"/>
        <v>No_data</v>
      </c>
    </row>
    <row r="265" spans="1:24" x14ac:dyDescent="0.3">
      <c r="A265" s="44" t="s">
        <v>2269</v>
      </c>
      <c r="B265" s="68" t="s">
        <v>1590</v>
      </c>
      <c r="C265" s="2" t="s">
        <v>1</v>
      </c>
      <c r="D265" s="2">
        <v>48</v>
      </c>
      <c r="E265" s="6">
        <v>25990</v>
      </c>
      <c r="F265" s="7">
        <v>43676.681979166664</v>
      </c>
      <c r="G265" s="69" t="s">
        <v>553</v>
      </c>
      <c r="H265">
        <v>1094</v>
      </c>
      <c r="I265" s="1">
        <f t="shared" si="20"/>
        <v>10.725490196078431</v>
      </c>
      <c r="J265" s="1">
        <v>3.3660000000000001</v>
      </c>
      <c r="K265">
        <v>102</v>
      </c>
      <c r="L265" s="68">
        <v>314</v>
      </c>
      <c r="M265" s="8">
        <f t="shared" si="21"/>
        <v>3.0784313725490198</v>
      </c>
      <c r="N265" s="8">
        <v>1.698</v>
      </c>
      <c r="O265" s="69">
        <f t="shared" si="22"/>
        <v>102</v>
      </c>
      <c r="P265" s="9">
        <f t="shared" si="23"/>
        <v>3.4840764331210186</v>
      </c>
      <c r="Q265" s="77" t="s">
        <v>716</v>
      </c>
      <c r="V265" s="80"/>
      <c r="W265" s="81"/>
      <c r="X265" s="86" t="str">
        <f t="shared" si="24"/>
        <v>No_data</v>
      </c>
    </row>
    <row r="266" spans="1:24" x14ac:dyDescent="0.3">
      <c r="A266" s="44" t="s">
        <v>2270</v>
      </c>
      <c r="B266" s="68" t="s">
        <v>1591</v>
      </c>
      <c r="C266" s="2" t="s">
        <v>6</v>
      </c>
      <c r="D266" s="2">
        <v>64</v>
      </c>
      <c r="E266" s="6">
        <v>20167</v>
      </c>
      <c r="F266" s="7">
        <v>43677.523032407407</v>
      </c>
      <c r="G266" s="69" t="s">
        <v>4</v>
      </c>
      <c r="H266">
        <v>1248</v>
      </c>
      <c r="I266" s="1">
        <f t="shared" si="20"/>
        <v>14.181818181818182</v>
      </c>
      <c r="J266" s="1">
        <v>3.351</v>
      </c>
      <c r="K266">
        <v>88</v>
      </c>
      <c r="L266" s="68">
        <v>532</v>
      </c>
      <c r="M266" s="8">
        <f t="shared" si="21"/>
        <v>6.0454545454545459</v>
      </c>
      <c r="N266" s="8">
        <v>2.472</v>
      </c>
      <c r="O266" s="69">
        <f t="shared" si="22"/>
        <v>88</v>
      </c>
      <c r="P266" s="9">
        <f t="shared" si="23"/>
        <v>2.3458646616541352</v>
      </c>
      <c r="Q266" s="77" t="s">
        <v>716</v>
      </c>
      <c r="V266" s="80"/>
      <c r="W266" s="81"/>
      <c r="X266" s="86" t="str">
        <f t="shared" si="24"/>
        <v>No_data</v>
      </c>
    </row>
    <row r="267" spans="1:24" x14ac:dyDescent="0.3">
      <c r="A267" s="44" t="s">
        <v>2271</v>
      </c>
      <c r="B267" s="68" t="s">
        <v>1592</v>
      </c>
      <c r="C267" s="2" t="s">
        <v>1</v>
      </c>
      <c r="D267" s="2">
        <v>52</v>
      </c>
      <c r="E267" s="6">
        <v>24677</v>
      </c>
      <c r="F267" s="7">
        <v>43677.535717592589</v>
      </c>
      <c r="G267" s="69" t="s">
        <v>4</v>
      </c>
      <c r="H267">
        <v>2758</v>
      </c>
      <c r="I267" s="1">
        <f t="shared" si="20"/>
        <v>13.009433962264151</v>
      </c>
      <c r="J267" s="1">
        <v>3.609</v>
      </c>
      <c r="K267">
        <v>212</v>
      </c>
      <c r="L267" s="68">
        <v>610</v>
      </c>
      <c r="M267" s="8">
        <f t="shared" si="21"/>
        <v>2.8773584905660377</v>
      </c>
      <c r="N267" s="8">
        <v>1.7909999999999999</v>
      </c>
      <c r="O267" s="69">
        <f t="shared" si="22"/>
        <v>212</v>
      </c>
      <c r="P267" s="9">
        <f t="shared" si="23"/>
        <v>4.5213114754098358</v>
      </c>
      <c r="Q267" s="77" t="s">
        <v>716</v>
      </c>
      <c r="V267" s="80"/>
      <c r="W267" s="81"/>
      <c r="X267" s="86" t="str">
        <f t="shared" si="24"/>
        <v>No_data</v>
      </c>
    </row>
    <row r="268" spans="1:24" x14ac:dyDescent="0.3">
      <c r="A268" s="44" t="s">
        <v>2272</v>
      </c>
      <c r="B268" s="68" t="s">
        <v>1593</v>
      </c>
      <c r="C268" s="2" t="s">
        <v>1</v>
      </c>
      <c r="D268" s="2">
        <v>46</v>
      </c>
      <c r="E268" s="6">
        <v>26585</v>
      </c>
      <c r="F268" s="7">
        <v>43677.55028935185</v>
      </c>
      <c r="G268" s="69" t="s">
        <v>4</v>
      </c>
      <c r="H268">
        <v>1671</v>
      </c>
      <c r="I268" s="1">
        <f t="shared" si="20"/>
        <v>9.6034482758620694</v>
      </c>
      <c r="J268" s="1">
        <v>3.625</v>
      </c>
      <c r="K268">
        <v>174</v>
      </c>
      <c r="L268" s="68">
        <v>533</v>
      </c>
      <c r="M268" s="8">
        <f t="shared" si="21"/>
        <v>3.0632183908045976</v>
      </c>
      <c r="N268" s="8">
        <v>1.724</v>
      </c>
      <c r="O268" s="69">
        <f t="shared" si="22"/>
        <v>174</v>
      </c>
      <c r="P268" s="9">
        <f t="shared" si="23"/>
        <v>3.1350844277673549</v>
      </c>
      <c r="Q268" s="77" t="s">
        <v>716</v>
      </c>
      <c r="V268" s="80"/>
      <c r="W268" s="81"/>
      <c r="X268" s="86" t="str">
        <f t="shared" si="24"/>
        <v>No_data</v>
      </c>
    </row>
    <row r="269" spans="1:24" x14ac:dyDescent="0.3">
      <c r="A269" s="44" t="s">
        <v>2273</v>
      </c>
      <c r="B269" s="68" t="s">
        <v>1594</v>
      </c>
      <c r="C269" s="2" t="s">
        <v>1</v>
      </c>
      <c r="D269" s="2">
        <v>58</v>
      </c>
      <c r="E269" s="6">
        <v>22390</v>
      </c>
      <c r="F269" s="7">
        <v>43677.568761574075</v>
      </c>
      <c r="G269" s="69" t="s">
        <v>4</v>
      </c>
      <c r="H269">
        <v>2484</v>
      </c>
      <c r="I269" s="1">
        <f t="shared" si="20"/>
        <v>19.872</v>
      </c>
      <c r="J269" s="1">
        <v>4.665</v>
      </c>
      <c r="K269">
        <v>125</v>
      </c>
      <c r="L269" s="68">
        <v>665</v>
      </c>
      <c r="M269" s="8">
        <f t="shared" si="21"/>
        <v>5.32</v>
      </c>
      <c r="N269" s="8">
        <v>2.2559999999999998</v>
      </c>
      <c r="O269" s="69">
        <f t="shared" si="22"/>
        <v>125</v>
      </c>
      <c r="P269" s="9">
        <f t="shared" si="23"/>
        <v>3.7353383458646614</v>
      </c>
      <c r="Q269" s="77" t="s">
        <v>716</v>
      </c>
      <c r="V269" s="80"/>
      <c r="W269" s="81"/>
      <c r="X269" s="86" t="str">
        <f t="shared" si="24"/>
        <v>No_data</v>
      </c>
    </row>
    <row r="270" spans="1:24" x14ac:dyDescent="0.3">
      <c r="A270" s="44" t="s">
        <v>2274</v>
      </c>
      <c r="B270" s="68" t="s">
        <v>1595</v>
      </c>
      <c r="C270" s="2" t="s">
        <v>1</v>
      </c>
      <c r="D270" s="2">
        <v>40</v>
      </c>
      <c r="E270" s="6">
        <v>28911</v>
      </c>
      <c r="F270" s="7">
        <v>43677.582569444443</v>
      </c>
      <c r="G270" s="69" t="s">
        <v>4</v>
      </c>
      <c r="H270">
        <v>1465</v>
      </c>
      <c r="I270" s="1">
        <f t="shared" si="20"/>
        <v>10.615942028985508</v>
      </c>
      <c r="J270" s="1">
        <v>3.3050000000000002</v>
      </c>
      <c r="K270">
        <v>138</v>
      </c>
      <c r="L270" s="68">
        <v>359</v>
      </c>
      <c r="M270" s="8">
        <f t="shared" si="21"/>
        <v>2.6014492753623188</v>
      </c>
      <c r="N270" s="8">
        <v>1.5920000000000001</v>
      </c>
      <c r="O270" s="69">
        <f t="shared" si="22"/>
        <v>138</v>
      </c>
      <c r="P270" s="9">
        <f t="shared" si="23"/>
        <v>4.0807799442896941</v>
      </c>
      <c r="Q270" s="77" t="s">
        <v>716</v>
      </c>
      <c r="V270" s="80"/>
      <c r="W270" s="81"/>
      <c r="X270" s="86" t="str">
        <f t="shared" si="24"/>
        <v>No_data</v>
      </c>
    </row>
    <row r="271" spans="1:24" x14ac:dyDescent="0.3">
      <c r="A271" s="44" t="s">
        <v>2275</v>
      </c>
      <c r="B271" s="68" t="s">
        <v>1596</v>
      </c>
      <c r="C271" s="2" t="s">
        <v>1</v>
      </c>
      <c r="D271" s="2">
        <v>80</v>
      </c>
      <c r="E271" s="6">
        <v>14153</v>
      </c>
      <c r="F271" s="7">
        <v>43677.599282407406</v>
      </c>
      <c r="G271" s="69" t="s">
        <v>4</v>
      </c>
      <c r="H271">
        <v>820</v>
      </c>
      <c r="I271" s="1">
        <f t="shared" si="20"/>
        <v>10.933333333333334</v>
      </c>
      <c r="J271" s="1">
        <v>3.0369999999999999</v>
      </c>
      <c r="K271">
        <v>75</v>
      </c>
      <c r="L271" s="68">
        <v>288</v>
      </c>
      <c r="M271" s="8">
        <f t="shared" si="21"/>
        <v>3.84</v>
      </c>
      <c r="N271" s="8">
        <v>1.903</v>
      </c>
      <c r="O271" s="69">
        <f t="shared" si="22"/>
        <v>75</v>
      </c>
      <c r="P271" s="9">
        <f t="shared" si="23"/>
        <v>2.8472222222222223</v>
      </c>
      <c r="Q271" s="77" t="s">
        <v>716</v>
      </c>
      <c r="R271" t="s">
        <v>148</v>
      </c>
      <c r="V271" s="80"/>
      <c r="W271" s="81"/>
      <c r="X271" s="86" t="str">
        <f t="shared" si="24"/>
        <v>No_data</v>
      </c>
    </row>
    <row r="272" spans="1:24" x14ac:dyDescent="0.3">
      <c r="A272" s="44" t="s">
        <v>2276</v>
      </c>
      <c r="B272" s="68" t="s">
        <v>1597</v>
      </c>
      <c r="C272" s="2" t="s">
        <v>1</v>
      </c>
      <c r="D272" s="2">
        <v>54</v>
      </c>
      <c r="E272" s="6">
        <v>23842</v>
      </c>
      <c r="F272" s="7">
        <v>43677.620173611111</v>
      </c>
      <c r="G272" s="69" t="s">
        <v>4</v>
      </c>
      <c r="H272">
        <v>1101</v>
      </c>
      <c r="I272" s="1">
        <f t="shared" si="20"/>
        <v>14.115384615384615</v>
      </c>
      <c r="J272" s="1">
        <v>3.9929999999999999</v>
      </c>
      <c r="K272">
        <v>78</v>
      </c>
      <c r="L272" s="68">
        <v>174</v>
      </c>
      <c r="M272" s="8">
        <f t="shared" si="21"/>
        <v>2.2307692307692308</v>
      </c>
      <c r="N272" s="8">
        <v>1.494</v>
      </c>
      <c r="O272" s="69">
        <f t="shared" si="22"/>
        <v>78</v>
      </c>
      <c r="P272" s="9">
        <f t="shared" si="23"/>
        <v>6.3275862068965516</v>
      </c>
      <c r="Q272" s="77" t="s">
        <v>716</v>
      </c>
      <c r="V272" s="80"/>
      <c r="W272" s="81"/>
      <c r="X272" s="86" t="str">
        <f t="shared" si="24"/>
        <v>No_data</v>
      </c>
    </row>
    <row r="273" spans="1:24" x14ac:dyDescent="0.3">
      <c r="A273" s="44" t="s">
        <v>2277</v>
      </c>
      <c r="B273" s="68" t="s">
        <v>1598</v>
      </c>
      <c r="C273" s="2" t="s">
        <v>1</v>
      </c>
      <c r="D273" s="2">
        <v>55</v>
      </c>
      <c r="E273" s="6">
        <v>23461</v>
      </c>
      <c r="F273" s="7">
        <v>43677.63490740741</v>
      </c>
      <c r="G273" s="69" t="s">
        <v>4</v>
      </c>
      <c r="H273">
        <v>2740</v>
      </c>
      <c r="I273" s="1">
        <f t="shared" si="20"/>
        <v>20.757575757575758</v>
      </c>
      <c r="J273" s="1">
        <v>4.383</v>
      </c>
      <c r="K273">
        <v>132</v>
      </c>
      <c r="L273" s="68">
        <v>469</v>
      </c>
      <c r="M273" s="8">
        <f t="shared" si="21"/>
        <v>3.5530303030303032</v>
      </c>
      <c r="N273" s="8">
        <v>1.859</v>
      </c>
      <c r="O273" s="69">
        <f t="shared" si="22"/>
        <v>132</v>
      </c>
      <c r="P273" s="9">
        <f t="shared" si="23"/>
        <v>5.8422174840085281</v>
      </c>
      <c r="Q273" s="77" t="s">
        <v>716</v>
      </c>
      <c r="V273" s="80"/>
      <c r="W273" s="81"/>
      <c r="X273" s="86" t="str">
        <f t="shared" si="24"/>
        <v>No_data</v>
      </c>
    </row>
    <row r="274" spans="1:24" x14ac:dyDescent="0.3">
      <c r="A274" s="44" t="s">
        <v>2278</v>
      </c>
      <c r="B274" s="68" t="s">
        <v>1599</v>
      </c>
      <c r="C274" s="2" t="s">
        <v>1</v>
      </c>
      <c r="D274" s="2">
        <v>52</v>
      </c>
      <c r="E274" s="6">
        <v>24410</v>
      </c>
      <c r="F274" s="7">
        <v>43677.647951388892</v>
      </c>
      <c r="G274" s="69" t="s">
        <v>4</v>
      </c>
      <c r="H274">
        <v>1528</v>
      </c>
      <c r="I274" s="1">
        <f t="shared" si="20"/>
        <v>14.552380952380952</v>
      </c>
      <c r="J274" s="1">
        <v>3.9980000000000002</v>
      </c>
      <c r="K274">
        <v>105</v>
      </c>
      <c r="L274" s="68">
        <v>380</v>
      </c>
      <c r="M274" s="8">
        <f t="shared" si="21"/>
        <v>3.6190476190476191</v>
      </c>
      <c r="N274" s="8">
        <v>1.9970000000000001</v>
      </c>
      <c r="O274" s="69">
        <f t="shared" si="22"/>
        <v>105</v>
      </c>
      <c r="P274" s="9">
        <f t="shared" si="23"/>
        <v>4.0210526315789474</v>
      </c>
      <c r="Q274" s="77" t="s">
        <v>716</v>
      </c>
      <c r="V274" s="80"/>
      <c r="W274" s="81"/>
      <c r="X274" s="86" t="str">
        <f t="shared" si="24"/>
        <v>No_data</v>
      </c>
    </row>
    <row r="275" spans="1:24" x14ac:dyDescent="0.3">
      <c r="A275" s="44" t="s">
        <v>2279</v>
      </c>
      <c r="B275" s="68" t="s">
        <v>1600</v>
      </c>
      <c r="C275" s="2" t="s">
        <v>1</v>
      </c>
      <c r="D275" s="2">
        <v>60</v>
      </c>
      <c r="E275" s="6">
        <v>21737</v>
      </c>
      <c r="F275" s="7">
        <v>43677.668379629627</v>
      </c>
      <c r="G275" s="69" t="s">
        <v>4</v>
      </c>
      <c r="H275">
        <v>1463</v>
      </c>
      <c r="I275" s="1">
        <f t="shared" si="20"/>
        <v>15.731182795698924</v>
      </c>
      <c r="J275" s="1">
        <v>4.1970000000000001</v>
      </c>
      <c r="K275">
        <v>93</v>
      </c>
      <c r="L275" s="68">
        <v>454</v>
      </c>
      <c r="M275" s="8">
        <f t="shared" si="21"/>
        <v>4.881720430107527</v>
      </c>
      <c r="N275" s="8">
        <v>2.536</v>
      </c>
      <c r="O275" s="69">
        <f t="shared" si="22"/>
        <v>93</v>
      </c>
      <c r="P275" s="9">
        <f t="shared" si="23"/>
        <v>3.2224669603524227</v>
      </c>
      <c r="Q275" s="77" t="s">
        <v>716</v>
      </c>
      <c r="V275" s="80"/>
      <c r="W275" s="81"/>
      <c r="X275" s="86" t="str">
        <f t="shared" si="24"/>
        <v>No_data</v>
      </c>
    </row>
    <row r="276" spans="1:24" x14ac:dyDescent="0.3">
      <c r="A276" s="44" t="s">
        <v>2280</v>
      </c>
      <c r="B276" s="68" t="s">
        <v>1601</v>
      </c>
      <c r="C276" s="2" t="s">
        <v>6</v>
      </c>
      <c r="D276" s="2">
        <v>56</v>
      </c>
      <c r="E276" s="6">
        <v>22909</v>
      </c>
      <c r="F276" s="7">
        <v>43677.682754629626</v>
      </c>
      <c r="G276" s="69" t="s">
        <v>4</v>
      </c>
      <c r="H276">
        <v>1773</v>
      </c>
      <c r="I276" s="1">
        <f t="shared" si="20"/>
        <v>13.431818181818182</v>
      </c>
      <c r="J276" s="1">
        <v>3.9159999999999999</v>
      </c>
      <c r="K276">
        <v>132</v>
      </c>
      <c r="L276" s="68">
        <v>531</v>
      </c>
      <c r="M276" s="8">
        <f t="shared" si="21"/>
        <v>4.0227272727272725</v>
      </c>
      <c r="N276" s="8">
        <v>2.0880000000000001</v>
      </c>
      <c r="O276" s="69">
        <f t="shared" si="22"/>
        <v>132</v>
      </c>
      <c r="P276" s="9">
        <f t="shared" si="23"/>
        <v>3.3389830508474576</v>
      </c>
      <c r="Q276" s="77" t="s">
        <v>716</v>
      </c>
      <c r="V276" s="80"/>
      <c r="W276" s="81"/>
      <c r="X276" s="86" t="str">
        <f t="shared" si="24"/>
        <v>No_data</v>
      </c>
    </row>
    <row r="277" spans="1:24" x14ac:dyDescent="0.3">
      <c r="A277" s="44" t="s">
        <v>2281</v>
      </c>
      <c r="B277" s="68" t="s">
        <v>1602</v>
      </c>
      <c r="C277" s="2" t="s">
        <v>6</v>
      </c>
      <c r="D277" s="2">
        <v>80</v>
      </c>
      <c r="E277" s="6">
        <v>14411</v>
      </c>
      <c r="F277" s="7">
        <v>43677.705555555556</v>
      </c>
      <c r="G277" s="69" t="s">
        <v>4</v>
      </c>
      <c r="H277">
        <v>1560</v>
      </c>
      <c r="I277" s="1">
        <f t="shared" si="20"/>
        <v>13</v>
      </c>
      <c r="J277" s="1">
        <v>3.66</v>
      </c>
      <c r="K277">
        <v>120</v>
      </c>
      <c r="L277" s="68">
        <v>707</v>
      </c>
      <c r="M277" s="8">
        <f t="shared" si="21"/>
        <v>5.8916666666666666</v>
      </c>
      <c r="N277" s="8">
        <v>2.8490000000000002</v>
      </c>
      <c r="O277" s="69">
        <f t="shared" si="22"/>
        <v>120</v>
      </c>
      <c r="P277" s="9">
        <f t="shared" si="23"/>
        <v>2.2065063649222063</v>
      </c>
      <c r="Q277" s="77" t="s">
        <v>716</v>
      </c>
      <c r="V277" s="80"/>
      <c r="W277" s="81"/>
      <c r="X277" s="86" t="str">
        <f t="shared" si="24"/>
        <v>No_data</v>
      </c>
    </row>
    <row r="278" spans="1:24" x14ac:dyDescent="0.3">
      <c r="A278" s="44" t="s">
        <v>2282</v>
      </c>
      <c r="B278" s="68" t="s">
        <v>5</v>
      </c>
      <c r="C278" s="2" t="s">
        <v>6</v>
      </c>
      <c r="D278" s="2">
        <v>65</v>
      </c>
      <c r="E278" s="6">
        <v>19726</v>
      </c>
      <c r="F278" s="7">
        <v>43678.52140046296</v>
      </c>
      <c r="G278" s="69" t="s">
        <v>4</v>
      </c>
      <c r="H278" s="2">
        <v>2038</v>
      </c>
      <c r="I278" s="8">
        <f t="shared" si="20"/>
        <v>13.064102564102564</v>
      </c>
      <c r="J278" s="8">
        <v>3.93</v>
      </c>
      <c r="K278" s="2">
        <v>156</v>
      </c>
      <c r="L278" s="68">
        <v>596</v>
      </c>
      <c r="M278" s="8">
        <f t="shared" si="21"/>
        <v>3.8205128205128207</v>
      </c>
      <c r="N278" s="8">
        <v>1.794</v>
      </c>
      <c r="O278" s="69">
        <f t="shared" si="22"/>
        <v>156</v>
      </c>
      <c r="P278" s="9">
        <f t="shared" si="23"/>
        <v>3.4194630872483218</v>
      </c>
      <c r="Q278" s="77" t="s">
        <v>716</v>
      </c>
      <c r="R278" s="2"/>
      <c r="S278" s="2"/>
      <c r="T278" s="2"/>
      <c r="U278" s="2"/>
      <c r="V278" s="82"/>
      <c r="W278" s="83"/>
      <c r="X278" s="86" t="str">
        <f t="shared" si="24"/>
        <v>No_data</v>
      </c>
    </row>
    <row r="279" spans="1:24" x14ac:dyDescent="0.3">
      <c r="A279" s="44" t="s">
        <v>2283</v>
      </c>
      <c r="B279" s="68" t="s">
        <v>7</v>
      </c>
      <c r="C279" s="2" t="s">
        <v>1</v>
      </c>
      <c r="D279" s="2">
        <v>47</v>
      </c>
      <c r="E279" s="6">
        <v>26374</v>
      </c>
      <c r="F279" s="7">
        <v>43678.537222222221</v>
      </c>
      <c r="G279" s="69" t="s">
        <v>4</v>
      </c>
      <c r="H279" s="2">
        <v>2436</v>
      </c>
      <c r="I279" s="8">
        <f t="shared" si="20"/>
        <v>10.684210526315789</v>
      </c>
      <c r="J279" s="8">
        <v>3.5430000000000001</v>
      </c>
      <c r="K279" s="2">
        <v>228</v>
      </c>
      <c r="L279" s="68">
        <v>815</v>
      </c>
      <c r="M279" s="8">
        <f t="shared" si="21"/>
        <v>3.5745614035087718</v>
      </c>
      <c r="N279" s="8">
        <v>2.0649999999999999</v>
      </c>
      <c r="O279" s="69">
        <f t="shared" si="22"/>
        <v>228</v>
      </c>
      <c r="P279" s="9">
        <f t="shared" si="23"/>
        <v>2.988957055214724</v>
      </c>
      <c r="Q279" s="77" t="s">
        <v>716</v>
      </c>
      <c r="R279" s="2"/>
      <c r="S279" s="2"/>
      <c r="T279" s="2"/>
      <c r="U279" s="2"/>
      <c r="V279" s="82"/>
      <c r="W279" s="83"/>
      <c r="X279" s="86" t="str">
        <f t="shared" si="24"/>
        <v>No_data</v>
      </c>
    </row>
    <row r="280" spans="1:24" x14ac:dyDescent="0.3">
      <c r="A280" s="44" t="s">
        <v>2284</v>
      </c>
      <c r="B280" s="68" t="s">
        <v>10</v>
      </c>
      <c r="C280" s="2" t="s">
        <v>1</v>
      </c>
      <c r="D280" s="2">
        <v>45</v>
      </c>
      <c r="E280" s="6">
        <v>27085</v>
      </c>
      <c r="F280" s="7">
        <v>43678.54965277778</v>
      </c>
      <c r="G280" s="69" t="s">
        <v>4</v>
      </c>
      <c r="H280" s="2">
        <v>3115</v>
      </c>
      <c r="I280" s="8">
        <f t="shared" si="20"/>
        <v>11.125</v>
      </c>
      <c r="J280" s="8">
        <v>3.5920000000000001</v>
      </c>
      <c r="K280" s="2">
        <v>280</v>
      </c>
      <c r="L280" s="68">
        <v>1057</v>
      </c>
      <c r="M280" s="8">
        <f t="shared" si="21"/>
        <v>3.7749999999999999</v>
      </c>
      <c r="N280" s="8">
        <v>2.0449999999999999</v>
      </c>
      <c r="O280" s="69">
        <f t="shared" si="22"/>
        <v>280</v>
      </c>
      <c r="P280" s="9">
        <f t="shared" si="23"/>
        <v>2.947019867549669</v>
      </c>
      <c r="Q280" s="77" t="s">
        <v>716</v>
      </c>
      <c r="R280" s="2"/>
      <c r="S280" s="2"/>
      <c r="T280" s="2"/>
      <c r="U280" s="2"/>
      <c r="V280" s="82"/>
      <c r="W280" s="83"/>
      <c r="X280" s="86" t="str">
        <f t="shared" si="24"/>
        <v>No_data</v>
      </c>
    </row>
    <row r="281" spans="1:24" x14ac:dyDescent="0.3">
      <c r="A281" s="44" t="s">
        <v>2285</v>
      </c>
      <c r="B281" s="68" t="s">
        <v>11</v>
      </c>
      <c r="C281" s="2" t="s">
        <v>1</v>
      </c>
      <c r="D281" s="2">
        <v>46</v>
      </c>
      <c r="E281" s="6">
        <v>26665</v>
      </c>
      <c r="F281" s="7">
        <v>43678.562465277777</v>
      </c>
      <c r="G281" s="69" t="s">
        <v>4</v>
      </c>
      <c r="H281" s="2">
        <v>2647</v>
      </c>
      <c r="I281" s="8">
        <f t="shared" si="20"/>
        <v>13.574358974358974</v>
      </c>
      <c r="J281" s="8">
        <v>3.7469999999999999</v>
      </c>
      <c r="K281" s="2">
        <v>195</v>
      </c>
      <c r="L281" s="68">
        <v>504</v>
      </c>
      <c r="M281" s="8">
        <f t="shared" si="21"/>
        <v>2.5846153846153848</v>
      </c>
      <c r="N281" s="8">
        <v>1.5009999999999999</v>
      </c>
      <c r="O281" s="69">
        <f t="shared" si="22"/>
        <v>195</v>
      </c>
      <c r="P281" s="9">
        <f t="shared" si="23"/>
        <v>5.2519841269841265</v>
      </c>
      <c r="Q281" s="77" t="s">
        <v>716</v>
      </c>
      <c r="R281" s="2"/>
      <c r="S281" s="2"/>
      <c r="T281" s="2"/>
      <c r="U281" s="2"/>
      <c r="V281" s="82"/>
      <c r="W281" s="83"/>
      <c r="X281" s="86" t="str">
        <f t="shared" si="24"/>
        <v>No_data</v>
      </c>
    </row>
    <row r="282" spans="1:24" x14ac:dyDescent="0.3">
      <c r="A282" s="44" t="s">
        <v>2286</v>
      </c>
      <c r="B282" s="68" t="s">
        <v>17</v>
      </c>
      <c r="C282" s="2" t="s">
        <v>1</v>
      </c>
      <c r="D282" s="2">
        <v>47</v>
      </c>
      <c r="E282" s="6">
        <v>26340</v>
      </c>
      <c r="F282" s="7">
        <v>43678.587557870371</v>
      </c>
      <c r="G282" s="69" t="s">
        <v>4</v>
      </c>
      <c r="H282" s="2">
        <v>1800</v>
      </c>
      <c r="I282" s="8">
        <f t="shared" si="20"/>
        <v>12</v>
      </c>
      <c r="J282" s="8">
        <v>3.83</v>
      </c>
      <c r="K282" s="2">
        <v>150</v>
      </c>
      <c r="L282" s="68">
        <v>373</v>
      </c>
      <c r="M282" s="8">
        <f t="shared" si="21"/>
        <v>2.4866666666666668</v>
      </c>
      <c r="N282" s="8">
        <v>1.7410000000000001</v>
      </c>
      <c r="O282" s="69">
        <f t="shared" si="22"/>
        <v>150</v>
      </c>
      <c r="P282" s="9">
        <f t="shared" si="23"/>
        <v>4.8257372654155493</v>
      </c>
      <c r="Q282" s="77" t="s">
        <v>716</v>
      </c>
      <c r="R282" s="2"/>
      <c r="S282" s="2"/>
      <c r="T282" s="2"/>
      <c r="U282" s="2"/>
      <c r="V282" s="82"/>
      <c r="W282" s="83"/>
      <c r="X282" s="86" t="str">
        <f t="shared" si="24"/>
        <v>No_data</v>
      </c>
    </row>
    <row r="283" spans="1:24" x14ac:dyDescent="0.3">
      <c r="A283" s="44" t="s">
        <v>2287</v>
      </c>
      <c r="B283" s="68" t="s">
        <v>19</v>
      </c>
      <c r="C283" s="2" t="s">
        <v>1</v>
      </c>
      <c r="D283" s="2">
        <v>35</v>
      </c>
      <c r="E283" s="6">
        <v>30581</v>
      </c>
      <c r="F283" s="7">
        <v>43678.59983796296</v>
      </c>
      <c r="G283" s="69" t="s">
        <v>4</v>
      </c>
      <c r="H283" s="2">
        <v>1473</v>
      </c>
      <c r="I283" s="8">
        <f t="shared" si="20"/>
        <v>7.4393939393939394</v>
      </c>
      <c r="J283" s="8">
        <v>2.9089999999999998</v>
      </c>
      <c r="K283" s="2">
        <v>198</v>
      </c>
      <c r="L283" s="68">
        <v>446</v>
      </c>
      <c r="M283" s="8">
        <f t="shared" si="21"/>
        <v>2.2525252525252526</v>
      </c>
      <c r="N283" s="8">
        <v>1.514</v>
      </c>
      <c r="O283" s="69">
        <f t="shared" si="22"/>
        <v>198</v>
      </c>
      <c r="P283" s="9">
        <f t="shared" si="23"/>
        <v>3.3026905829596411</v>
      </c>
      <c r="Q283" s="77" t="s">
        <v>716</v>
      </c>
      <c r="R283" s="2"/>
      <c r="S283" s="2"/>
      <c r="T283" s="2"/>
      <c r="U283" s="2"/>
      <c r="V283" s="82"/>
      <c r="W283" s="83"/>
      <c r="X283" s="86" t="str">
        <f t="shared" si="24"/>
        <v>No_data</v>
      </c>
    </row>
    <row r="284" spans="1:24" x14ac:dyDescent="0.3">
      <c r="A284" s="44" t="s">
        <v>2288</v>
      </c>
      <c r="B284" s="68" t="s">
        <v>24</v>
      </c>
      <c r="C284" s="2" t="s">
        <v>1</v>
      </c>
      <c r="D284" s="2">
        <v>63</v>
      </c>
      <c r="E284" s="6">
        <v>20495</v>
      </c>
      <c r="F284" s="7">
        <v>43678.615914351853</v>
      </c>
      <c r="G284" s="69" t="s">
        <v>4</v>
      </c>
      <c r="H284" s="2">
        <v>2302</v>
      </c>
      <c r="I284" s="8">
        <f t="shared" si="20"/>
        <v>19.183333333333334</v>
      </c>
      <c r="J284" s="8">
        <v>4.2939999999999996</v>
      </c>
      <c r="K284" s="2">
        <v>120</v>
      </c>
      <c r="L284" s="68">
        <v>372</v>
      </c>
      <c r="M284" s="8">
        <f t="shared" si="21"/>
        <v>3.1</v>
      </c>
      <c r="N284" s="8">
        <v>1.637</v>
      </c>
      <c r="O284" s="69">
        <f t="shared" si="22"/>
        <v>120</v>
      </c>
      <c r="P284" s="9">
        <f t="shared" si="23"/>
        <v>6.188172043010753</v>
      </c>
      <c r="Q284" s="77" t="s">
        <v>716</v>
      </c>
      <c r="R284" s="2"/>
      <c r="S284" s="2"/>
      <c r="T284" s="2"/>
      <c r="U284" s="2"/>
      <c r="V284" s="82"/>
      <c r="W284" s="83"/>
      <c r="X284" s="86" t="str">
        <f t="shared" si="24"/>
        <v>No_data</v>
      </c>
    </row>
    <row r="285" spans="1:24" x14ac:dyDescent="0.3">
      <c r="A285" s="44" t="s">
        <v>2289</v>
      </c>
      <c r="B285" s="68" t="s">
        <v>25</v>
      </c>
      <c r="C285" s="2" t="s">
        <v>1</v>
      </c>
      <c r="D285" s="2">
        <v>37</v>
      </c>
      <c r="E285" s="6">
        <v>30160</v>
      </c>
      <c r="F285" s="7">
        <v>43678.636967592596</v>
      </c>
      <c r="G285" s="69" t="s">
        <v>4</v>
      </c>
      <c r="H285" s="2">
        <v>1715</v>
      </c>
      <c r="I285" s="8">
        <f t="shared" si="20"/>
        <v>11.827586206896552</v>
      </c>
      <c r="J285" s="8">
        <v>3.6240000000000001</v>
      </c>
      <c r="K285" s="2">
        <v>145</v>
      </c>
      <c r="L285" s="68">
        <v>439</v>
      </c>
      <c r="M285" s="8">
        <f t="shared" si="21"/>
        <v>3.0275862068965518</v>
      </c>
      <c r="N285" s="8">
        <v>1.744</v>
      </c>
      <c r="O285" s="69">
        <f t="shared" si="22"/>
        <v>145</v>
      </c>
      <c r="P285" s="9">
        <f t="shared" si="23"/>
        <v>3.9066059225512526</v>
      </c>
      <c r="Q285" s="77" t="s">
        <v>716</v>
      </c>
      <c r="R285" s="2"/>
      <c r="S285" s="2"/>
      <c r="T285" s="2"/>
      <c r="U285" s="2"/>
      <c r="V285" s="82"/>
      <c r="W285" s="83"/>
      <c r="X285" s="86" t="str">
        <f t="shared" si="24"/>
        <v>No_data</v>
      </c>
    </row>
    <row r="286" spans="1:24" x14ac:dyDescent="0.3">
      <c r="A286" s="44" t="s">
        <v>2290</v>
      </c>
      <c r="B286" s="68" t="s">
        <v>29</v>
      </c>
      <c r="C286" s="2" t="s">
        <v>1</v>
      </c>
      <c r="D286" s="2">
        <v>49</v>
      </c>
      <c r="E286" s="6">
        <v>25518</v>
      </c>
      <c r="F286" s="7">
        <v>43678.649756944447</v>
      </c>
      <c r="G286" s="69" t="s">
        <v>4</v>
      </c>
      <c r="H286" s="2">
        <v>1145</v>
      </c>
      <c r="I286" s="8">
        <f t="shared" si="20"/>
        <v>8.1785714285714288</v>
      </c>
      <c r="J286" s="8">
        <v>2.887</v>
      </c>
      <c r="K286" s="2">
        <v>140</v>
      </c>
      <c r="L286" s="68">
        <v>342</v>
      </c>
      <c r="M286" s="8">
        <f t="shared" si="21"/>
        <v>2.4428571428571431</v>
      </c>
      <c r="N286" s="8">
        <v>1.47</v>
      </c>
      <c r="O286" s="69">
        <f t="shared" si="22"/>
        <v>140</v>
      </c>
      <c r="P286" s="9">
        <f t="shared" si="23"/>
        <v>3.3479532163742687</v>
      </c>
      <c r="Q286" s="77" t="s">
        <v>716</v>
      </c>
      <c r="R286" s="2"/>
      <c r="S286" s="2" t="s">
        <v>30</v>
      </c>
      <c r="T286" s="2"/>
      <c r="U286" s="2"/>
      <c r="V286" s="82"/>
      <c r="W286" s="83"/>
      <c r="X286" s="86" t="str">
        <f t="shared" si="24"/>
        <v>No_data</v>
      </c>
    </row>
    <row r="287" spans="1:24" x14ac:dyDescent="0.3">
      <c r="A287" s="44" t="s">
        <v>2291</v>
      </c>
      <c r="B287" s="68" t="s">
        <v>33</v>
      </c>
      <c r="C287" s="2" t="s">
        <v>6</v>
      </c>
      <c r="D287" s="2">
        <v>71</v>
      </c>
      <c r="E287" s="6">
        <v>17680</v>
      </c>
      <c r="F287" s="7">
        <v>43678.665254629632</v>
      </c>
      <c r="G287" s="69" t="s">
        <v>4</v>
      </c>
      <c r="H287" s="2">
        <v>1585</v>
      </c>
      <c r="I287" s="8">
        <f t="shared" si="20"/>
        <v>7.5476190476190474</v>
      </c>
      <c r="J287" s="8">
        <v>2.9769999999999999</v>
      </c>
      <c r="K287" s="2">
        <v>210</v>
      </c>
      <c r="L287" s="68">
        <v>614</v>
      </c>
      <c r="M287" s="8">
        <f t="shared" si="21"/>
        <v>2.9238095238095236</v>
      </c>
      <c r="N287" s="8">
        <v>1.5760000000000001</v>
      </c>
      <c r="O287" s="69">
        <f t="shared" si="22"/>
        <v>210</v>
      </c>
      <c r="P287" s="9">
        <f t="shared" si="23"/>
        <v>2.5814332247557004</v>
      </c>
      <c r="Q287" s="77" t="s">
        <v>716</v>
      </c>
      <c r="R287" s="2"/>
      <c r="S287" s="2"/>
      <c r="T287" s="2"/>
      <c r="U287" s="2"/>
      <c r="V287" s="82"/>
      <c r="W287" s="83"/>
      <c r="X287" s="86" t="str">
        <f t="shared" si="24"/>
        <v>No_data</v>
      </c>
    </row>
    <row r="288" spans="1:24" x14ac:dyDescent="0.3">
      <c r="A288" s="44" t="s">
        <v>2292</v>
      </c>
      <c r="B288" s="68" t="s">
        <v>35</v>
      </c>
      <c r="C288" s="2" t="s">
        <v>6</v>
      </c>
      <c r="D288" s="2">
        <v>71</v>
      </c>
      <c r="E288" s="6">
        <v>17487</v>
      </c>
      <c r="F288" s="7">
        <v>43678.682546296295</v>
      </c>
      <c r="G288" s="69" t="s">
        <v>4</v>
      </c>
      <c r="H288" s="2">
        <v>1921</v>
      </c>
      <c r="I288" s="8">
        <f t="shared" si="20"/>
        <v>10.672222222222222</v>
      </c>
      <c r="J288" s="8">
        <v>3.758</v>
      </c>
      <c r="K288" s="2">
        <v>180</v>
      </c>
      <c r="L288" s="68">
        <v>440</v>
      </c>
      <c r="M288" s="8">
        <f t="shared" si="21"/>
        <v>2.4444444444444446</v>
      </c>
      <c r="N288" s="8">
        <v>1.659</v>
      </c>
      <c r="O288" s="69">
        <f t="shared" si="22"/>
        <v>180</v>
      </c>
      <c r="P288" s="9">
        <f t="shared" si="23"/>
        <v>4.3659090909090903</v>
      </c>
      <c r="Q288" s="77" t="s">
        <v>716</v>
      </c>
      <c r="R288" s="2"/>
      <c r="S288" s="2"/>
      <c r="T288" s="2"/>
      <c r="U288" s="2"/>
      <c r="V288" s="82"/>
      <c r="W288" s="83"/>
      <c r="X288" s="86" t="str">
        <f t="shared" si="24"/>
        <v>No_data</v>
      </c>
    </row>
    <row r="289" spans="1:24" x14ac:dyDescent="0.3">
      <c r="A289" s="44" t="s">
        <v>2293</v>
      </c>
      <c r="B289" s="68" t="s">
        <v>36</v>
      </c>
      <c r="C289" s="2" t="s">
        <v>1</v>
      </c>
      <c r="D289" s="2">
        <v>60</v>
      </c>
      <c r="E289" s="6">
        <v>21606</v>
      </c>
      <c r="F289" s="7">
        <v>43678.70925925926</v>
      </c>
      <c r="G289" s="69" t="s">
        <v>4</v>
      </c>
      <c r="H289" s="2">
        <v>2513</v>
      </c>
      <c r="I289" s="8">
        <f t="shared" si="20"/>
        <v>14.782352941176471</v>
      </c>
      <c r="J289" s="8">
        <v>3.6589999999999998</v>
      </c>
      <c r="K289" s="2">
        <v>170</v>
      </c>
      <c r="L289" s="68">
        <v>469</v>
      </c>
      <c r="M289" s="8">
        <f t="shared" si="21"/>
        <v>2.7588235294117647</v>
      </c>
      <c r="N289" s="8">
        <v>1.7050000000000001</v>
      </c>
      <c r="O289" s="69">
        <f t="shared" si="22"/>
        <v>170</v>
      </c>
      <c r="P289" s="9">
        <f t="shared" si="23"/>
        <v>5.3582089552238807</v>
      </c>
      <c r="Q289" s="77" t="s">
        <v>716</v>
      </c>
      <c r="R289" s="2"/>
      <c r="S289" s="2"/>
      <c r="T289" s="2"/>
      <c r="U289" s="2"/>
      <c r="V289" s="82"/>
      <c r="W289" s="83"/>
      <c r="X289" s="86" t="str">
        <f t="shared" si="24"/>
        <v>No_data</v>
      </c>
    </row>
    <row r="290" spans="1:24" x14ac:dyDescent="0.3">
      <c r="A290" s="44" t="s">
        <v>2294</v>
      </c>
      <c r="B290" s="68" t="s">
        <v>39</v>
      </c>
      <c r="C290" s="2" t="s">
        <v>6</v>
      </c>
      <c r="D290" s="2">
        <v>61</v>
      </c>
      <c r="E290" s="6">
        <v>21169</v>
      </c>
      <c r="F290" s="7">
        <v>43679.523402777777</v>
      </c>
      <c r="G290" s="69" t="s">
        <v>4</v>
      </c>
      <c r="H290" s="2">
        <v>1658</v>
      </c>
      <c r="I290" s="8">
        <f t="shared" si="20"/>
        <v>19.738095238095237</v>
      </c>
      <c r="J290" s="8">
        <v>4.6390000000000002</v>
      </c>
      <c r="K290" s="2">
        <v>84</v>
      </c>
      <c r="L290" s="68">
        <v>257</v>
      </c>
      <c r="M290" s="8">
        <f t="shared" si="21"/>
        <v>3.0595238095238093</v>
      </c>
      <c r="N290" s="8">
        <v>1.653</v>
      </c>
      <c r="O290" s="69">
        <f t="shared" si="22"/>
        <v>84</v>
      </c>
      <c r="P290" s="9">
        <f t="shared" si="23"/>
        <v>6.4513618677042803</v>
      </c>
      <c r="Q290" s="77" t="s">
        <v>716</v>
      </c>
      <c r="R290" s="2"/>
      <c r="S290" s="2" t="s">
        <v>40</v>
      </c>
      <c r="T290" s="2"/>
      <c r="U290" s="2"/>
      <c r="V290" s="82"/>
      <c r="W290" s="83"/>
      <c r="X290" s="86" t="str">
        <f t="shared" si="24"/>
        <v>No_data</v>
      </c>
    </row>
    <row r="291" spans="1:24" x14ac:dyDescent="0.3">
      <c r="A291" s="44" t="s">
        <v>2295</v>
      </c>
      <c r="B291" s="68" t="s">
        <v>41</v>
      </c>
      <c r="C291" s="2" t="s">
        <v>1</v>
      </c>
      <c r="D291" s="2">
        <v>63</v>
      </c>
      <c r="E291" s="6">
        <v>20518</v>
      </c>
      <c r="F291" s="7">
        <v>43679.537708333337</v>
      </c>
      <c r="G291" s="69" t="s">
        <v>4</v>
      </c>
      <c r="H291" s="2">
        <v>1335</v>
      </c>
      <c r="I291" s="8">
        <f t="shared" si="20"/>
        <v>9.5357142857142865</v>
      </c>
      <c r="J291" s="8">
        <v>1.0069999999999999</v>
      </c>
      <c r="K291" s="2">
        <v>140</v>
      </c>
      <c r="L291" s="68">
        <v>495</v>
      </c>
      <c r="M291" s="8">
        <f t="shared" si="21"/>
        <v>3.5357142857142856</v>
      </c>
      <c r="N291" s="8">
        <v>0.74299999999999999</v>
      </c>
      <c r="O291" s="69">
        <f t="shared" si="22"/>
        <v>140</v>
      </c>
      <c r="P291" s="9">
        <f t="shared" si="23"/>
        <v>2.6969696969696972</v>
      </c>
      <c r="Q291" s="77" t="s">
        <v>716</v>
      </c>
      <c r="R291" s="2"/>
      <c r="S291" s="2"/>
      <c r="T291" s="2"/>
      <c r="U291" s="2"/>
      <c r="V291" s="82"/>
      <c r="W291" s="83"/>
      <c r="X291" s="86" t="str">
        <f t="shared" si="24"/>
        <v>No_data</v>
      </c>
    </row>
    <row r="292" spans="1:24" x14ac:dyDescent="0.3">
      <c r="A292" s="44" t="s">
        <v>2296</v>
      </c>
      <c r="B292" s="68" t="s">
        <v>44</v>
      </c>
      <c r="C292" s="2" t="s">
        <v>1</v>
      </c>
      <c r="D292" s="2">
        <v>57</v>
      </c>
      <c r="E292" s="6">
        <v>22819</v>
      </c>
      <c r="F292" s="7">
        <v>43679.550543981481</v>
      </c>
      <c r="G292" s="69" t="s">
        <v>4</v>
      </c>
      <c r="H292" s="2">
        <v>2231</v>
      </c>
      <c r="I292" s="8">
        <f t="shared" si="20"/>
        <v>21.451923076923077</v>
      </c>
      <c r="J292" s="8">
        <v>4.78</v>
      </c>
      <c r="K292" s="2">
        <v>104</v>
      </c>
      <c r="L292" s="68">
        <v>300</v>
      </c>
      <c r="M292" s="8">
        <f t="shared" si="21"/>
        <v>2.8846153846153846</v>
      </c>
      <c r="N292" s="8">
        <v>1.6559999999999999</v>
      </c>
      <c r="O292" s="69">
        <f t="shared" si="22"/>
        <v>104</v>
      </c>
      <c r="P292" s="9">
        <f t="shared" si="23"/>
        <v>7.4366666666666665</v>
      </c>
      <c r="Q292" s="77" t="s">
        <v>716</v>
      </c>
      <c r="R292" s="2"/>
      <c r="S292" s="2"/>
      <c r="T292" s="2"/>
      <c r="U292" s="2"/>
      <c r="V292" s="82"/>
      <c r="W292" s="83"/>
      <c r="X292" s="86" t="str">
        <f t="shared" si="24"/>
        <v>No_data</v>
      </c>
    </row>
    <row r="293" spans="1:24" x14ac:dyDescent="0.3">
      <c r="A293" s="44" t="s">
        <v>2297</v>
      </c>
      <c r="B293" s="68" t="s">
        <v>48</v>
      </c>
      <c r="C293" s="2" t="s">
        <v>6</v>
      </c>
      <c r="D293" s="2">
        <v>67</v>
      </c>
      <c r="E293" s="6">
        <v>19026</v>
      </c>
      <c r="F293" s="7">
        <v>43679.56931712963</v>
      </c>
      <c r="G293" s="69" t="s">
        <v>4</v>
      </c>
      <c r="H293" s="2">
        <v>1141</v>
      </c>
      <c r="I293" s="8">
        <f t="shared" si="20"/>
        <v>9.5083333333333329</v>
      </c>
      <c r="J293" s="8">
        <v>3.13</v>
      </c>
      <c r="K293" s="2">
        <v>120</v>
      </c>
      <c r="L293" s="68">
        <v>546</v>
      </c>
      <c r="M293" s="8">
        <f t="shared" si="21"/>
        <v>4.55</v>
      </c>
      <c r="N293" s="8">
        <v>2.0369999999999999</v>
      </c>
      <c r="O293" s="69">
        <f t="shared" si="22"/>
        <v>120</v>
      </c>
      <c r="P293" s="9">
        <f t="shared" si="23"/>
        <v>2.0897435897435899</v>
      </c>
      <c r="Q293" s="77" t="s">
        <v>716</v>
      </c>
      <c r="R293" s="2"/>
      <c r="S293" s="2"/>
      <c r="T293" s="2"/>
      <c r="U293" s="2"/>
      <c r="V293" s="82"/>
      <c r="W293" s="83"/>
      <c r="X293" s="86" t="str">
        <f t="shared" si="24"/>
        <v>No_data</v>
      </c>
    </row>
    <row r="294" spans="1:24" x14ac:dyDescent="0.3">
      <c r="A294" s="44" t="s">
        <v>2298</v>
      </c>
      <c r="B294" s="68" t="s">
        <v>52</v>
      </c>
      <c r="C294" s="2" t="s">
        <v>1</v>
      </c>
      <c r="D294" s="2">
        <v>46</v>
      </c>
      <c r="E294" s="6">
        <v>26855</v>
      </c>
      <c r="F294" s="7">
        <v>43679.59034722222</v>
      </c>
      <c r="G294" s="69" t="s">
        <v>4</v>
      </c>
      <c r="H294" s="2">
        <v>2381</v>
      </c>
      <c r="I294" s="8">
        <f t="shared" si="20"/>
        <v>14.88125</v>
      </c>
      <c r="J294" s="8">
        <v>4.4130000000000003</v>
      </c>
      <c r="K294" s="2">
        <v>160</v>
      </c>
      <c r="L294" s="68">
        <v>510</v>
      </c>
      <c r="M294" s="8">
        <f t="shared" si="21"/>
        <v>3.1875</v>
      </c>
      <c r="N294" s="8">
        <v>1.8640000000000001</v>
      </c>
      <c r="O294" s="69">
        <f t="shared" si="22"/>
        <v>160</v>
      </c>
      <c r="P294" s="9">
        <f t="shared" si="23"/>
        <v>4.6686274509803924</v>
      </c>
      <c r="Q294" s="77" t="s">
        <v>716</v>
      </c>
      <c r="R294" s="2"/>
      <c r="S294" s="2"/>
      <c r="T294" s="2"/>
      <c r="U294" s="2"/>
      <c r="V294" s="82"/>
      <c r="W294" s="83"/>
      <c r="X294" s="86" t="str">
        <f t="shared" si="24"/>
        <v>No_data</v>
      </c>
    </row>
    <row r="295" spans="1:24" x14ac:dyDescent="0.3">
      <c r="A295" s="44" t="s">
        <v>2299</v>
      </c>
      <c r="B295" s="68" t="s">
        <v>53</v>
      </c>
      <c r="C295" s="2" t="s">
        <v>1</v>
      </c>
      <c r="D295" s="2">
        <v>65</v>
      </c>
      <c r="E295" s="6">
        <v>19784</v>
      </c>
      <c r="F295" s="7">
        <v>43679.603229166663</v>
      </c>
      <c r="G295" s="69" t="s">
        <v>4</v>
      </c>
      <c r="H295" s="2">
        <v>3564</v>
      </c>
      <c r="I295" s="8">
        <f t="shared" si="20"/>
        <v>21.214285714285715</v>
      </c>
      <c r="J295" s="8">
        <v>4.7350000000000003</v>
      </c>
      <c r="K295" s="2">
        <v>168</v>
      </c>
      <c r="L295" s="68">
        <v>623</v>
      </c>
      <c r="M295" s="8">
        <f t="shared" si="21"/>
        <v>3.7083333333333335</v>
      </c>
      <c r="N295" s="8">
        <v>1.992</v>
      </c>
      <c r="O295" s="69">
        <f t="shared" si="22"/>
        <v>168</v>
      </c>
      <c r="P295" s="9">
        <f t="shared" si="23"/>
        <v>5.7207062600321024</v>
      </c>
      <c r="Q295" s="77" t="s">
        <v>716</v>
      </c>
      <c r="R295" s="2"/>
      <c r="S295" s="2" t="s">
        <v>43</v>
      </c>
      <c r="T295" s="2"/>
      <c r="U295" s="2"/>
      <c r="V295" s="82"/>
      <c r="W295" s="83"/>
      <c r="X295" s="86" t="str">
        <f t="shared" si="24"/>
        <v>No_data</v>
      </c>
    </row>
    <row r="296" spans="1:24" x14ac:dyDescent="0.3">
      <c r="A296" s="44" t="s">
        <v>2300</v>
      </c>
      <c r="B296" s="68" t="s">
        <v>56</v>
      </c>
      <c r="C296" s="2" t="s">
        <v>1</v>
      </c>
      <c r="D296" s="2">
        <v>40</v>
      </c>
      <c r="E296" s="6">
        <v>28757</v>
      </c>
      <c r="F296" s="7">
        <v>43679.615231481483</v>
      </c>
      <c r="G296" s="69" t="s">
        <v>4</v>
      </c>
      <c r="H296" s="2">
        <v>1920</v>
      </c>
      <c r="I296" s="8">
        <f t="shared" si="20"/>
        <v>10.105263157894736</v>
      </c>
      <c r="J296" s="8">
        <v>3.415</v>
      </c>
      <c r="K296" s="2">
        <v>190</v>
      </c>
      <c r="L296" s="68">
        <v>460</v>
      </c>
      <c r="M296" s="8">
        <f t="shared" si="21"/>
        <v>2.4210526315789473</v>
      </c>
      <c r="N296" s="8">
        <v>1.4259999999999999</v>
      </c>
      <c r="O296" s="69">
        <f t="shared" si="22"/>
        <v>190</v>
      </c>
      <c r="P296" s="9">
        <f t="shared" si="23"/>
        <v>4.1739130434782608</v>
      </c>
      <c r="Q296" s="77" t="s">
        <v>716</v>
      </c>
      <c r="R296" s="2"/>
      <c r="S296" s="2"/>
      <c r="T296" s="2"/>
      <c r="U296" s="2"/>
      <c r="V296" s="82"/>
      <c r="W296" s="83"/>
      <c r="X296" s="86" t="str">
        <f t="shared" si="24"/>
        <v>No_data</v>
      </c>
    </row>
    <row r="297" spans="1:24" x14ac:dyDescent="0.3">
      <c r="A297" s="44" t="s">
        <v>2301</v>
      </c>
      <c r="B297" s="68" t="s">
        <v>60</v>
      </c>
      <c r="C297" s="2" t="s">
        <v>1</v>
      </c>
      <c r="D297" s="2">
        <v>45</v>
      </c>
      <c r="E297" s="6">
        <v>27243</v>
      </c>
      <c r="F297" s="7">
        <v>43679.629641203705</v>
      </c>
      <c r="G297" s="69" t="s">
        <v>4</v>
      </c>
      <c r="H297" s="2">
        <v>2381</v>
      </c>
      <c r="I297" s="8">
        <f t="shared" si="20"/>
        <v>15.361290322580645</v>
      </c>
      <c r="J297" s="8">
        <v>4.32</v>
      </c>
      <c r="K297" s="2">
        <v>155</v>
      </c>
      <c r="L297" s="68">
        <v>403</v>
      </c>
      <c r="M297" s="8">
        <f t="shared" si="21"/>
        <v>2.6</v>
      </c>
      <c r="N297" s="8">
        <v>1.569</v>
      </c>
      <c r="O297" s="69">
        <f t="shared" si="22"/>
        <v>155</v>
      </c>
      <c r="P297" s="9">
        <f t="shared" si="23"/>
        <v>5.9081885856079399</v>
      </c>
      <c r="Q297" s="77" t="s">
        <v>716</v>
      </c>
      <c r="R297" s="2"/>
      <c r="S297" s="2"/>
      <c r="T297" s="2"/>
      <c r="U297" s="2"/>
      <c r="V297" s="82"/>
      <c r="W297" s="83"/>
      <c r="X297" s="86" t="str">
        <f t="shared" si="24"/>
        <v>No_data</v>
      </c>
    </row>
    <row r="298" spans="1:24" x14ac:dyDescent="0.3">
      <c r="A298" s="44" t="s">
        <v>2302</v>
      </c>
      <c r="B298" s="68" t="s">
        <v>64</v>
      </c>
      <c r="C298" s="2" t="s">
        <v>1</v>
      </c>
      <c r="D298" s="2">
        <v>47</v>
      </c>
      <c r="E298" s="6">
        <v>26386</v>
      </c>
      <c r="F298" s="7">
        <v>43679.650196759256</v>
      </c>
      <c r="G298" s="69" t="s">
        <v>4</v>
      </c>
      <c r="H298" s="2">
        <v>1229</v>
      </c>
      <c r="I298" s="8">
        <f t="shared" si="20"/>
        <v>11.172727272727272</v>
      </c>
      <c r="J298" s="8">
        <v>3.5139999999999998</v>
      </c>
      <c r="K298" s="2">
        <v>110</v>
      </c>
      <c r="L298" s="68">
        <v>405</v>
      </c>
      <c r="M298" s="8">
        <f t="shared" si="21"/>
        <v>3.6818181818181817</v>
      </c>
      <c r="N298" s="8">
        <v>2.1800000000000002</v>
      </c>
      <c r="O298" s="69">
        <f t="shared" si="22"/>
        <v>110</v>
      </c>
      <c r="P298" s="9">
        <f t="shared" si="23"/>
        <v>3.0345679012345679</v>
      </c>
      <c r="Q298" s="77" t="s">
        <v>716</v>
      </c>
      <c r="R298" s="2"/>
      <c r="S298" s="2"/>
      <c r="T298" s="2"/>
      <c r="U298" s="2"/>
      <c r="V298" s="82"/>
      <c r="W298" s="83"/>
      <c r="X298" s="86" t="str">
        <f t="shared" si="24"/>
        <v>No_data</v>
      </c>
    </row>
    <row r="299" spans="1:24" x14ac:dyDescent="0.3">
      <c r="A299" s="44" t="s">
        <v>2303</v>
      </c>
      <c r="B299" s="68" t="s">
        <v>67</v>
      </c>
      <c r="C299" s="2" t="s">
        <v>6</v>
      </c>
      <c r="D299" s="2">
        <v>40</v>
      </c>
      <c r="E299" s="6">
        <v>29051</v>
      </c>
      <c r="F299" s="7">
        <v>43679.667743055557</v>
      </c>
      <c r="G299" s="69" t="s">
        <v>4</v>
      </c>
      <c r="H299" s="2">
        <v>2163</v>
      </c>
      <c r="I299" s="8">
        <f t="shared" si="20"/>
        <v>13.351851851851851</v>
      </c>
      <c r="J299" s="8">
        <v>4.0880000000000001</v>
      </c>
      <c r="K299" s="2">
        <v>162</v>
      </c>
      <c r="L299" s="68">
        <v>508</v>
      </c>
      <c r="M299" s="8">
        <f t="shared" si="21"/>
        <v>3.1358024691358026</v>
      </c>
      <c r="N299" s="8">
        <v>1.7390000000000001</v>
      </c>
      <c r="O299" s="69">
        <f t="shared" si="22"/>
        <v>162</v>
      </c>
      <c r="P299" s="9">
        <f t="shared" si="23"/>
        <v>4.2578740157480315</v>
      </c>
      <c r="Q299" s="77" t="s">
        <v>716</v>
      </c>
      <c r="R299" s="2"/>
      <c r="S299" s="2"/>
      <c r="T299" s="2"/>
      <c r="U299" s="2"/>
      <c r="V299" s="82"/>
      <c r="W299" s="83"/>
      <c r="X299" s="86" t="str">
        <f t="shared" si="24"/>
        <v>No_data</v>
      </c>
    </row>
    <row r="300" spans="1:24" x14ac:dyDescent="0.3">
      <c r="A300" s="44" t="s">
        <v>2304</v>
      </c>
      <c r="B300" s="68" t="s">
        <v>68</v>
      </c>
      <c r="C300" s="2" t="s">
        <v>1</v>
      </c>
      <c r="D300" s="2">
        <v>44</v>
      </c>
      <c r="E300" s="6">
        <v>27419</v>
      </c>
      <c r="F300" s="7">
        <v>43679.686400462961</v>
      </c>
      <c r="G300" s="69" t="s">
        <v>4</v>
      </c>
      <c r="H300" s="2">
        <v>1353</v>
      </c>
      <c r="I300" s="8">
        <f t="shared" si="20"/>
        <v>9.02</v>
      </c>
      <c r="J300" s="8">
        <v>3.339</v>
      </c>
      <c r="K300" s="2">
        <v>150</v>
      </c>
      <c r="L300" s="68">
        <v>354</v>
      </c>
      <c r="M300" s="8">
        <f t="shared" si="21"/>
        <v>2.36</v>
      </c>
      <c r="N300" s="8">
        <v>1.4530000000000001</v>
      </c>
      <c r="O300" s="69">
        <f t="shared" si="22"/>
        <v>150</v>
      </c>
      <c r="P300" s="9">
        <f t="shared" si="23"/>
        <v>3.8220338983050848</v>
      </c>
      <c r="Q300" s="77" t="s">
        <v>716</v>
      </c>
      <c r="R300" s="2"/>
      <c r="S300" s="2"/>
      <c r="T300" s="2"/>
      <c r="U300" s="2"/>
      <c r="V300" s="82"/>
      <c r="W300" s="83"/>
      <c r="X300" s="86" t="str">
        <f t="shared" si="24"/>
        <v>No_data</v>
      </c>
    </row>
    <row r="301" spans="1:24" x14ac:dyDescent="0.3">
      <c r="A301" s="44" t="s">
        <v>2305</v>
      </c>
      <c r="B301" s="68" t="s">
        <v>73</v>
      </c>
      <c r="C301" s="2" t="s">
        <v>6</v>
      </c>
      <c r="D301" s="2">
        <v>10</v>
      </c>
      <c r="E301" s="6">
        <v>39677</v>
      </c>
      <c r="F301" s="7">
        <v>43682.522129629629</v>
      </c>
      <c r="G301" s="69" t="s">
        <v>4</v>
      </c>
      <c r="H301" s="2">
        <v>1425</v>
      </c>
      <c r="I301" s="8">
        <f t="shared" si="20"/>
        <v>13.194444444444445</v>
      </c>
      <c r="J301" s="8">
        <v>3.839</v>
      </c>
      <c r="K301" s="2">
        <v>108</v>
      </c>
      <c r="L301" s="68">
        <v>224</v>
      </c>
      <c r="M301" s="8">
        <f t="shared" si="21"/>
        <v>2.074074074074074</v>
      </c>
      <c r="N301" s="8">
        <v>1.379</v>
      </c>
      <c r="O301" s="69">
        <f t="shared" si="22"/>
        <v>108</v>
      </c>
      <c r="P301" s="9">
        <f t="shared" si="23"/>
        <v>6.3616071428571432</v>
      </c>
      <c r="Q301" s="77" t="s">
        <v>716</v>
      </c>
      <c r="R301" s="2"/>
      <c r="S301" s="2"/>
      <c r="T301" s="2"/>
      <c r="U301" s="2"/>
      <c r="V301" s="82"/>
      <c r="W301" s="83"/>
      <c r="X301" s="86" t="str">
        <f t="shared" si="24"/>
        <v>No_data</v>
      </c>
    </row>
    <row r="302" spans="1:24" x14ac:dyDescent="0.3">
      <c r="A302" s="44" t="s">
        <v>2306</v>
      </c>
      <c r="B302" s="68" t="s">
        <v>74</v>
      </c>
      <c r="C302" s="2" t="s">
        <v>1</v>
      </c>
      <c r="D302" s="2">
        <v>53</v>
      </c>
      <c r="E302" s="6">
        <v>24265</v>
      </c>
      <c r="F302" s="7">
        <v>43682.535428240742</v>
      </c>
      <c r="G302" s="69" t="s">
        <v>4</v>
      </c>
      <c r="H302" s="2">
        <v>3309</v>
      </c>
      <c r="I302" s="8">
        <f t="shared" si="20"/>
        <v>16.712121212121211</v>
      </c>
      <c r="J302" s="8">
        <v>3.8410000000000002</v>
      </c>
      <c r="K302" s="2">
        <v>198</v>
      </c>
      <c r="L302" s="68">
        <v>804</v>
      </c>
      <c r="M302" s="8">
        <f t="shared" si="21"/>
        <v>4.0606060606060606</v>
      </c>
      <c r="N302" s="8">
        <v>2.101</v>
      </c>
      <c r="O302" s="69">
        <f t="shared" si="22"/>
        <v>198</v>
      </c>
      <c r="P302" s="9">
        <f t="shared" si="23"/>
        <v>4.1156716417910442</v>
      </c>
      <c r="Q302" s="77" t="s">
        <v>716</v>
      </c>
      <c r="R302" s="2"/>
      <c r="S302" s="2"/>
      <c r="T302" s="2"/>
      <c r="U302" s="2"/>
      <c r="V302" s="82"/>
      <c r="W302" s="83"/>
      <c r="X302" s="86" t="str">
        <f t="shared" si="24"/>
        <v>No_data</v>
      </c>
    </row>
    <row r="303" spans="1:24" x14ac:dyDescent="0.3">
      <c r="A303" s="44" t="s">
        <v>2307</v>
      </c>
      <c r="B303" s="68" t="s">
        <v>76</v>
      </c>
      <c r="C303" s="2" t="s">
        <v>6</v>
      </c>
      <c r="D303" s="2">
        <v>18</v>
      </c>
      <c r="E303" s="6">
        <v>36890</v>
      </c>
      <c r="F303" s="7">
        <v>43682.54859953704</v>
      </c>
      <c r="G303" s="69" t="s">
        <v>4</v>
      </c>
      <c r="H303" s="2">
        <v>1431</v>
      </c>
      <c r="I303" s="8">
        <f t="shared" si="20"/>
        <v>8.9437499999999996</v>
      </c>
      <c r="J303" s="8">
        <v>3.278</v>
      </c>
      <c r="K303" s="2">
        <v>160</v>
      </c>
      <c r="L303" s="68">
        <v>392</v>
      </c>
      <c r="M303" s="8">
        <f t="shared" si="21"/>
        <v>2.4500000000000002</v>
      </c>
      <c r="N303" s="8">
        <v>1.5449999999999999</v>
      </c>
      <c r="O303" s="69">
        <f t="shared" si="22"/>
        <v>160</v>
      </c>
      <c r="P303" s="9">
        <f t="shared" si="23"/>
        <v>3.6505102040816322</v>
      </c>
      <c r="Q303" s="77" t="s">
        <v>716</v>
      </c>
      <c r="R303" s="2"/>
      <c r="S303" s="2"/>
      <c r="T303" s="2"/>
      <c r="U303" s="2"/>
      <c r="V303" s="82"/>
      <c r="W303" s="83"/>
      <c r="X303" s="86" t="str">
        <f t="shared" si="24"/>
        <v>No_data</v>
      </c>
    </row>
    <row r="304" spans="1:24" x14ac:dyDescent="0.3">
      <c r="A304" s="44" t="s">
        <v>2308</v>
      </c>
      <c r="B304" s="68" t="s">
        <v>80</v>
      </c>
      <c r="C304" s="2" t="s">
        <v>6</v>
      </c>
      <c r="D304" s="2">
        <v>77</v>
      </c>
      <c r="E304" s="6">
        <v>15355</v>
      </c>
      <c r="F304" s="7">
        <v>43682.573206018518</v>
      </c>
      <c r="G304" s="69" t="s">
        <v>4</v>
      </c>
      <c r="H304" s="2">
        <v>2048</v>
      </c>
      <c r="I304" s="8">
        <f t="shared" si="20"/>
        <v>12.412121212121212</v>
      </c>
      <c r="J304" s="8">
        <v>4.0019999999999998</v>
      </c>
      <c r="K304" s="2">
        <v>165</v>
      </c>
      <c r="L304" s="68">
        <v>706</v>
      </c>
      <c r="M304" s="8">
        <f t="shared" si="21"/>
        <v>4.2787878787878784</v>
      </c>
      <c r="N304" s="8">
        <v>2.0910000000000002</v>
      </c>
      <c r="O304" s="69">
        <f t="shared" si="22"/>
        <v>165</v>
      </c>
      <c r="P304" s="9">
        <f t="shared" si="23"/>
        <v>2.9008498583569406</v>
      </c>
      <c r="Q304" s="77" t="s">
        <v>716</v>
      </c>
      <c r="R304" s="2"/>
      <c r="S304" s="2"/>
      <c r="T304" s="2"/>
      <c r="U304" s="2"/>
      <c r="V304" s="82"/>
      <c r="W304" s="83"/>
      <c r="X304" s="86" t="str">
        <f t="shared" si="24"/>
        <v>No_data</v>
      </c>
    </row>
    <row r="305" spans="1:24" x14ac:dyDescent="0.3">
      <c r="A305" s="44" t="s">
        <v>2309</v>
      </c>
      <c r="B305" s="68" t="s">
        <v>82</v>
      </c>
      <c r="C305" s="2" t="s">
        <v>1</v>
      </c>
      <c r="D305" s="2">
        <v>56</v>
      </c>
      <c r="E305" s="6">
        <v>23181</v>
      </c>
      <c r="F305" s="7">
        <v>43682.586331018516</v>
      </c>
      <c r="G305" s="69" t="s">
        <v>4</v>
      </c>
      <c r="H305" s="2">
        <v>2597</v>
      </c>
      <c r="I305" s="8">
        <f t="shared" si="20"/>
        <v>15.73939393939394</v>
      </c>
      <c r="J305" s="8">
        <v>4.0289999999999999</v>
      </c>
      <c r="K305" s="2">
        <v>165</v>
      </c>
      <c r="L305" s="68">
        <v>415</v>
      </c>
      <c r="M305" s="8">
        <f t="shared" si="21"/>
        <v>2.5151515151515151</v>
      </c>
      <c r="N305" s="8">
        <v>1.591</v>
      </c>
      <c r="O305" s="69">
        <f t="shared" si="22"/>
        <v>165</v>
      </c>
      <c r="P305" s="9">
        <f t="shared" si="23"/>
        <v>6.257831325301205</v>
      </c>
      <c r="Q305" s="77" t="s">
        <v>716</v>
      </c>
      <c r="R305" s="2"/>
      <c r="S305" s="2"/>
      <c r="T305" s="2"/>
      <c r="U305" s="2"/>
      <c r="V305" s="82"/>
      <c r="W305" s="83"/>
      <c r="X305" s="86" t="str">
        <f t="shared" si="24"/>
        <v>No_data</v>
      </c>
    </row>
    <row r="306" spans="1:24" x14ac:dyDescent="0.3">
      <c r="A306" s="44" t="s">
        <v>2310</v>
      </c>
      <c r="B306" s="68" t="s">
        <v>85</v>
      </c>
      <c r="C306" s="2" t="s">
        <v>1</v>
      </c>
      <c r="D306" s="2">
        <v>42</v>
      </c>
      <c r="E306" s="6">
        <v>28094</v>
      </c>
      <c r="F306" s="7">
        <v>43682.603113425925</v>
      </c>
      <c r="G306" s="69" t="s">
        <v>4</v>
      </c>
      <c r="H306" s="2">
        <v>1971</v>
      </c>
      <c r="I306" s="8">
        <f t="shared" si="20"/>
        <v>10.95</v>
      </c>
      <c r="J306" s="8">
        <v>3.5790000000000002</v>
      </c>
      <c r="K306" s="2">
        <v>180</v>
      </c>
      <c r="L306" s="68">
        <v>506</v>
      </c>
      <c r="M306" s="8">
        <f t="shared" si="21"/>
        <v>2.8111111111111109</v>
      </c>
      <c r="N306" s="8">
        <v>1.6910000000000001</v>
      </c>
      <c r="O306" s="69">
        <f t="shared" si="22"/>
        <v>180</v>
      </c>
      <c r="P306" s="9">
        <f t="shared" si="23"/>
        <v>3.8952569169960474</v>
      </c>
      <c r="Q306" s="77" t="s">
        <v>716</v>
      </c>
      <c r="R306" s="2"/>
      <c r="S306" s="2"/>
      <c r="T306" s="2"/>
      <c r="U306" s="2"/>
      <c r="V306" s="82"/>
      <c r="W306" s="83"/>
      <c r="X306" s="86" t="str">
        <f t="shared" si="24"/>
        <v>No_data</v>
      </c>
    </row>
    <row r="307" spans="1:24" x14ac:dyDescent="0.3">
      <c r="A307" s="44" t="s">
        <v>2311</v>
      </c>
      <c r="B307" s="68" t="s">
        <v>88</v>
      </c>
      <c r="C307" s="2" t="s">
        <v>1</v>
      </c>
      <c r="D307" s="2">
        <v>61</v>
      </c>
      <c r="E307" s="6">
        <v>21240</v>
      </c>
      <c r="F307" s="7">
        <v>43682.619108796294</v>
      </c>
      <c r="G307" s="69" t="s">
        <v>4</v>
      </c>
      <c r="H307" s="2">
        <v>2068</v>
      </c>
      <c r="I307" s="8">
        <f t="shared" si="20"/>
        <v>18.464285714285715</v>
      </c>
      <c r="J307" s="8">
        <v>3.9980000000000002</v>
      </c>
      <c r="K307" s="2">
        <v>112</v>
      </c>
      <c r="L307" s="68">
        <v>497</v>
      </c>
      <c r="M307" s="8">
        <f t="shared" si="21"/>
        <v>4.4375</v>
      </c>
      <c r="N307" s="8">
        <v>2.1640000000000001</v>
      </c>
      <c r="O307" s="69">
        <f t="shared" si="22"/>
        <v>112</v>
      </c>
      <c r="P307" s="9">
        <f t="shared" si="23"/>
        <v>4.1609657947686118</v>
      </c>
      <c r="Q307" s="77" t="s">
        <v>716</v>
      </c>
      <c r="R307" s="2"/>
      <c r="S307" s="2"/>
      <c r="T307" s="2"/>
      <c r="U307" s="2"/>
      <c r="V307" s="82"/>
      <c r="W307" s="83"/>
      <c r="X307" s="86" t="str">
        <f t="shared" si="24"/>
        <v>No_data</v>
      </c>
    </row>
    <row r="308" spans="1:24" x14ac:dyDescent="0.3">
      <c r="A308" s="44" t="s">
        <v>2312</v>
      </c>
      <c r="B308" s="68" t="s">
        <v>91</v>
      </c>
      <c r="C308" s="2" t="s">
        <v>1</v>
      </c>
      <c r="D308" s="2">
        <v>77</v>
      </c>
      <c r="E308" s="6">
        <v>15451</v>
      </c>
      <c r="F308" s="7">
        <v>43682.634398148148</v>
      </c>
      <c r="G308" s="69" t="s">
        <v>4</v>
      </c>
      <c r="H308" s="2">
        <v>2823</v>
      </c>
      <c r="I308" s="8">
        <f t="shared" si="20"/>
        <v>17.425925925925927</v>
      </c>
      <c r="J308" s="8">
        <v>4.383</v>
      </c>
      <c r="K308" s="2">
        <v>162</v>
      </c>
      <c r="L308" s="68">
        <v>1028</v>
      </c>
      <c r="M308" s="8">
        <f t="shared" si="21"/>
        <v>6.3456790123456788</v>
      </c>
      <c r="N308" s="8">
        <v>2.7959999999999998</v>
      </c>
      <c r="O308" s="69">
        <f t="shared" si="22"/>
        <v>162</v>
      </c>
      <c r="P308" s="9">
        <f t="shared" si="23"/>
        <v>2.7461089494163429</v>
      </c>
      <c r="Q308" s="77" t="s">
        <v>716</v>
      </c>
      <c r="R308" s="2"/>
      <c r="S308" s="2"/>
      <c r="T308" s="2"/>
      <c r="U308" s="2"/>
      <c r="V308" s="82"/>
      <c r="W308" s="83"/>
      <c r="X308" s="86" t="str">
        <f t="shared" si="24"/>
        <v>No_data</v>
      </c>
    </row>
    <row r="309" spans="1:24" x14ac:dyDescent="0.3">
      <c r="A309" s="44" t="s">
        <v>2313</v>
      </c>
      <c r="B309" s="68" t="s">
        <v>93</v>
      </c>
      <c r="C309" s="2" t="s">
        <v>6</v>
      </c>
      <c r="D309" s="2">
        <v>51</v>
      </c>
      <c r="E309" s="6">
        <v>24770</v>
      </c>
      <c r="F309" s="7">
        <v>43682.649212962962</v>
      </c>
      <c r="G309" s="69" t="s">
        <v>4</v>
      </c>
      <c r="H309" s="2">
        <v>3141</v>
      </c>
      <c r="I309" s="2">
        <f t="shared" si="20"/>
        <v>16.978378378378377</v>
      </c>
      <c r="J309" s="2">
        <v>4.306</v>
      </c>
      <c r="K309" s="2">
        <v>185</v>
      </c>
      <c r="L309" s="68">
        <v>1312</v>
      </c>
      <c r="M309" s="2">
        <f t="shared" si="21"/>
        <v>7.0918918918918923</v>
      </c>
      <c r="N309" s="2">
        <v>2.5870000000000002</v>
      </c>
      <c r="O309" s="69">
        <f t="shared" si="22"/>
        <v>185</v>
      </c>
      <c r="P309" s="9">
        <f t="shared" si="23"/>
        <v>2.39405487804878</v>
      </c>
      <c r="Q309" s="77" t="s">
        <v>716</v>
      </c>
      <c r="R309" s="2"/>
      <c r="S309" s="2"/>
      <c r="T309" s="2" t="s">
        <v>94</v>
      </c>
      <c r="U309" s="2"/>
      <c r="V309" s="82"/>
      <c r="W309" s="83"/>
      <c r="X309" s="86" t="str">
        <f t="shared" si="24"/>
        <v>No_data</v>
      </c>
    </row>
    <row r="310" spans="1:24" x14ac:dyDescent="0.3">
      <c r="A310" s="44" t="s">
        <v>2314</v>
      </c>
      <c r="B310" s="68" t="s">
        <v>98</v>
      </c>
      <c r="C310" s="2" t="s">
        <v>1</v>
      </c>
      <c r="D310" s="2">
        <v>64</v>
      </c>
      <c r="E310" s="6">
        <v>20239</v>
      </c>
      <c r="F310" s="7">
        <v>43682.667129629626</v>
      </c>
      <c r="G310" s="69" t="s">
        <v>4</v>
      </c>
      <c r="H310" s="2">
        <v>973</v>
      </c>
      <c r="I310" s="8">
        <f t="shared" si="20"/>
        <v>15.444444444444445</v>
      </c>
      <c r="J310" s="8">
        <v>3.8679999999999999</v>
      </c>
      <c r="K310" s="2">
        <v>63</v>
      </c>
      <c r="L310" s="68">
        <v>259</v>
      </c>
      <c r="M310" s="8">
        <f t="shared" si="21"/>
        <v>4.1111111111111107</v>
      </c>
      <c r="N310" s="8">
        <v>2.4630000000000001</v>
      </c>
      <c r="O310" s="69">
        <f t="shared" si="22"/>
        <v>63</v>
      </c>
      <c r="P310" s="9">
        <f t="shared" si="23"/>
        <v>3.756756756756757</v>
      </c>
      <c r="Q310" s="77" t="s">
        <v>716</v>
      </c>
      <c r="R310" s="2"/>
      <c r="S310" s="2"/>
      <c r="T310" s="2"/>
      <c r="U310" s="2"/>
      <c r="V310" s="82"/>
      <c r="W310" s="83"/>
      <c r="X310" s="86" t="str">
        <f t="shared" si="24"/>
        <v>No_data</v>
      </c>
    </row>
    <row r="311" spans="1:24" x14ac:dyDescent="0.3">
      <c r="A311" s="44" t="s">
        <v>2315</v>
      </c>
      <c r="B311" s="68" t="s">
        <v>100</v>
      </c>
      <c r="C311" s="2" t="s">
        <v>1</v>
      </c>
      <c r="D311" s="2">
        <v>75</v>
      </c>
      <c r="E311" s="6">
        <v>16117</v>
      </c>
      <c r="F311" s="7">
        <v>43682.682222222225</v>
      </c>
      <c r="G311" s="69" t="s">
        <v>4</v>
      </c>
      <c r="H311" s="2">
        <v>2032</v>
      </c>
      <c r="I311" s="8">
        <f t="shared" si="20"/>
        <v>14.013793103448275</v>
      </c>
      <c r="J311" s="8">
        <v>3.5819999999999999</v>
      </c>
      <c r="K311" s="2">
        <v>145</v>
      </c>
      <c r="L311" s="68">
        <v>336</v>
      </c>
      <c r="M311" s="8">
        <f t="shared" si="21"/>
        <v>2.317241379310345</v>
      </c>
      <c r="N311" s="8">
        <v>1.3</v>
      </c>
      <c r="O311" s="69">
        <f t="shared" si="22"/>
        <v>145</v>
      </c>
      <c r="P311" s="9">
        <f t="shared" si="23"/>
        <v>6.0476190476190466</v>
      </c>
      <c r="Q311" s="77" t="s">
        <v>716</v>
      </c>
      <c r="R311" s="2"/>
      <c r="S311" s="2"/>
      <c r="T311" s="2"/>
      <c r="U311" s="2"/>
      <c r="V311" s="82"/>
      <c r="W311" s="83"/>
      <c r="X311" s="86" t="str">
        <f t="shared" si="24"/>
        <v>No_data</v>
      </c>
    </row>
    <row r="312" spans="1:24" x14ac:dyDescent="0.3">
      <c r="A312" s="44" t="s">
        <v>2316</v>
      </c>
      <c r="B312" s="68" t="s">
        <v>102</v>
      </c>
      <c r="C312" s="2" t="s">
        <v>1</v>
      </c>
      <c r="D312" s="2">
        <v>47</v>
      </c>
      <c r="E312" s="6">
        <v>26445</v>
      </c>
      <c r="F312" s="7">
        <v>43682.709444444445</v>
      </c>
      <c r="G312" s="69" t="s">
        <v>4</v>
      </c>
      <c r="H312" s="2">
        <v>2453</v>
      </c>
      <c r="I312" s="8">
        <f t="shared" si="20"/>
        <v>12.024509803921569</v>
      </c>
      <c r="J312" s="8">
        <v>3.6909999999999998</v>
      </c>
      <c r="K312" s="2">
        <v>204</v>
      </c>
      <c r="L312" s="68">
        <v>537</v>
      </c>
      <c r="M312" s="8">
        <f t="shared" si="21"/>
        <v>2.6323529411764706</v>
      </c>
      <c r="N312" s="8">
        <v>1.6950000000000001</v>
      </c>
      <c r="O312" s="69">
        <f t="shared" si="22"/>
        <v>204</v>
      </c>
      <c r="P312" s="9">
        <f t="shared" si="23"/>
        <v>4.5679702048417132</v>
      </c>
      <c r="Q312" s="77" t="s">
        <v>716</v>
      </c>
      <c r="R312" s="2"/>
      <c r="S312" s="2"/>
      <c r="T312" s="2"/>
      <c r="U312" s="2"/>
      <c r="V312" s="82"/>
      <c r="W312" s="83"/>
      <c r="X312" s="86" t="str">
        <f t="shared" si="24"/>
        <v>No_data</v>
      </c>
    </row>
    <row r="313" spans="1:24" x14ac:dyDescent="0.3">
      <c r="A313" s="44" t="s">
        <v>2317</v>
      </c>
      <c r="B313" s="68" t="s">
        <v>104</v>
      </c>
      <c r="C313" s="2" t="s">
        <v>6</v>
      </c>
      <c r="D313" s="2">
        <v>23</v>
      </c>
      <c r="E313" s="6">
        <v>34942</v>
      </c>
      <c r="F313" s="7">
        <v>43683.39234953704</v>
      </c>
      <c r="G313" s="69" t="s">
        <v>71</v>
      </c>
      <c r="H313" s="2">
        <v>1140</v>
      </c>
      <c r="I313" s="8">
        <f t="shared" si="20"/>
        <v>5.7575757575757578</v>
      </c>
      <c r="J313" s="8">
        <v>2.46</v>
      </c>
      <c r="K313" s="2">
        <v>198</v>
      </c>
      <c r="L313" s="68">
        <v>417</v>
      </c>
      <c r="M313" s="8">
        <f t="shared" si="21"/>
        <v>2.106060606060606</v>
      </c>
      <c r="N313" s="8">
        <v>1.492</v>
      </c>
      <c r="O313" s="69">
        <f t="shared" si="22"/>
        <v>198</v>
      </c>
      <c r="P313" s="9">
        <f t="shared" si="23"/>
        <v>2.7338129496402881</v>
      </c>
      <c r="Q313" s="77" t="s">
        <v>716</v>
      </c>
      <c r="R313" s="2"/>
      <c r="S313" s="2"/>
      <c r="T313" s="2"/>
      <c r="U313" s="2"/>
      <c r="V313" s="82"/>
      <c r="W313" s="83"/>
      <c r="X313" s="86" t="str">
        <f t="shared" si="24"/>
        <v>No_data</v>
      </c>
    </row>
    <row r="314" spans="1:24" x14ac:dyDescent="0.3">
      <c r="A314" s="44" t="s">
        <v>2318</v>
      </c>
      <c r="B314" s="68" t="s">
        <v>108</v>
      </c>
      <c r="C314" s="2" t="s">
        <v>1</v>
      </c>
      <c r="D314" s="2">
        <v>59</v>
      </c>
      <c r="E314" s="6">
        <v>22030</v>
      </c>
      <c r="F314" s="7">
        <v>43683.522106481483</v>
      </c>
      <c r="G314" s="69" t="s">
        <v>4</v>
      </c>
      <c r="H314" s="2">
        <v>4417</v>
      </c>
      <c r="I314" s="8">
        <f t="shared" si="20"/>
        <v>24.538888888888888</v>
      </c>
      <c r="J314" s="8">
        <v>5.2619999999999996</v>
      </c>
      <c r="K314" s="2">
        <v>180</v>
      </c>
      <c r="L314" s="68">
        <v>647</v>
      </c>
      <c r="M314" s="8">
        <f t="shared" si="21"/>
        <v>3.5944444444444446</v>
      </c>
      <c r="N314" s="8">
        <v>1.9770000000000001</v>
      </c>
      <c r="O314" s="69">
        <f t="shared" si="22"/>
        <v>180</v>
      </c>
      <c r="P314" s="9">
        <f t="shared" si="23"/>
        <v>6.8268933539412666</v>
      </c>
      <c r="Q314" s="77" t="s">
        <v>716</v>
      </c>
      <c r="R314" s="2"/>
      <c r="S314" s="2" t="s">
        <v>43</v>
      </c>
      <c r="T314" s="2"/>
      <c r="U314" s="2"/>
      <c r="V314" s="82"/>
      <c r="W314" s="83"/>
      <c r="X314" s="86" t="str">
        <f t="shared" si="24"/>
        <v>No_data</v>
      </c>
    </row>
    <row r="315" spans="1:24" x14ac:dyDescent="0.3">
      <c r="A315" s="44" t="s">
        <v>2319</v>
      </c>
      <c r="B315" s="68" t="s">
        <v>110</v>
      </c>
      <c r="C315" s="2" t="s">
        <v>1</v>
      </c>
      <c r="D315" s="2">
        <v>59</v>
      </c>
      <c r="E315" s="6">
        <v>22133</v>
      </c>
      <c r="F315" s="7">
        <v>43683.535567129627</v>
      </c>
      <c r="G315" s="69" t="s">
        <v>4</v>
      </c>
      <c r="H315" s="2">
        <v>3380</v>
      </c>
      <c r="I315" s="8">
        <f t="shared" si="20"/>
        <v>17.604166666666668</v>
      </c>
      <c r="J315" s="8">
        <v>4.7590000000000003</v>
      </c>
      <c r="K315" s="2">
        <v>192</v>
      </c>
      <c r="L315" s="68">
        <v>737</v>
      </c>
      <c r="M315" s="8">
        <f t="shared" si="21"/>
        <v>3.8385416666666665</v>
      </c>
      <c r="N315" s="8">
        <v>1.968</v>
      </c>
      <c r="O315" s="69">
        <f t="shared" si="22"/>
        <v>192</v>
      </c>
      <c r="P315" s="9">
        <f t="shared" si="23"/>
        <v>4.5861601085481691</v>
      </c>
      <c r="Q315" s="77" t="s">
        <v>716</v>
      </c>
      <c r="R315" s="2"/>
      <c r="S315" s="2"/>
      <c r="T315" s="2"/>
      <c r="U315" s="2"/>
      <c r="V315" s="82"/>
      <c r="W315" s="83"/>
      <c r="X315" s="86" t="str">
        <f t="shared" si="24"/>
        <v>No_data</v>
      </c>
    </row>
    <row r="316" spans="1:24" x14ac:dyDescent="0.3">
      <c r="A316" s="44" t="s">
        <v>2320</v>
      </c>
      <c r="B316" s="68" t="s">
        <v>117</v>
      </c>
      <c r="C316" s="2" t="s">
        <v>1</v>
      </c>
      <c r="D316" s="2">
        <v>58</v>
      </c>
      <c r="E316" s="6">
        <v>22294</v>
      </c>
      <c r="F316" s="7">
        <v>43683.578576388885</v>
      </c>
      <c r="G316" s="69" t="s">
        <v>4</v>
      </c>
      <c r="H316" s="2">
        <v>1005</v>
      </c>
      <c r="I316" s="8">
        <f t="shared" si="20"/>
        <v>7.4444444444444446</v>
      </c>
      <c r="J316" s="8">
        <v>1.034</v>
      </c>
      <c r="K316" s="2">
        <v>135</v>
      </c>
      <c r="L316" s="68">
        <v>473</v>
      </c>
      <c r="M316" s="8">
        <f t="shared" si="21"/>
        <v>3.5037037037037035</v>
      </c>
      <c r="N316" s="8">
        <v>0.60899999999999999</v>
      </c>
      <c r="O316" s="69">
        <f t="shared" si="22"/>
        <v>135</v>
      </c>
      <c r="P316" s="9">
        <f t="shared" si="23"/>
        <v>2.1247357293868925</v>
      </c>
      <c r="Q316" s="77" t="s">
        <v>716</v>
      </c>
      <c r="R316" s="2"/>
      <c r="S316" s="2"/>
      <c r="T316" s="2"/>
      <c r="U316" s="2"/>
      <c r="V316" s="82"/>
      <c r="W316" s="83"/>
      <c r="X316" s="86" t="str">
        <f t="shared" si="24"/>
        <v>No_data</v>
      </c>
    </row>
    <row r="317" spans="1:24" x14ac:dyDescent="0.3">
      <c r="A317" s="44" t="s">
        <v>2321</v>
      </c>
      <c r="B317" s="68" t="s">
        <v>136</v>
      </c>
      <c r="C317" s="2" t="s">
        <v>1</v>
      </c>
      <c r="D317" s="2">
        <v>77</v>
      </c>
      <c r="E317" s="6">
        <v>15415</v>
      </c>
      <c r="F317" s="7">
        <v>43684.51972222222</v>
      </c>
      <c r="G317" s="69" t="s">
        <v>4</v>
      </c>
      <c r="H317" s="2">
        <v>2554</v>
      </c>
      <c r="I317" s="8">
        <f t="shared" si="20"/>
        <v>16.371794871794872</v>
      </c>
      <c r="J317" s="8">
        <v>4.1859999999999999</v>
      </c>
      <c r="K317" s="2">
        <v>156</v>
      </c>
      <c r="L317" s="68">
        <v>778</v>
      </c>
      <c r="M317" s="8">
        <f t="shared" si="21"/>
        <v>4.9871794871794872</v>
      </c>
      <c r="N317" s="8">
        <v>2.2599999999999998</v>
      </c>
      <c r="O317" s="69">
        <f t="shared" si="22"/>
        <v>156</v>
      </c>
      <c r="P317" s="9">
        <f t="shared" si="23"/>
        <v>3.2827763496143958</v>
      </c>
      <c r="Q317" s="77" t="s">
        <v>716</v>
      </c>
      <c r="R317" s="2"/>
      <c r="S317" s="2"/>
      <c r="T317" s="2"/>
      <c r="U317" s="2"/>
      <c r="V317" s="82"/>
      <c r="W317" s="83"/>
      <c r="X317" s="86" t="str">
        <f t="shared" si="24"/>
        <v>No_data</v>
      </c>
    </row>
    <row r="318" spans="1:24" x14ac:dyDescent="0.3">
      <c r="A318" s="44" t="s">
        <v>2322</v>
      </c>
      <c r="B318" s="68" t="s">
        <v>115</v>
      </c>
      <c r="C318" s="2" t="s">
        <v>1</v>
      </c>
      <c r="D318" s="2">
        <v>60</v>
      </c>
      <c r="E318" s="6">
        <v>21668</v>
      </c>
      <c r="F318" s="7">
        <v>43684.534351851849</v>
      </c>
      <c r="G318" s="69" t="s">
        <v>4</v>
      </c>
      <c r="H318" s="2">
        <v>2656</v>
      </c>
      <c r="I318" s="8">
        <f t="shared" si="20"/>
        <v>15.623529411764705</v>
      </c>
      <c r="J318" s="8">
        <v>4.165</v>
      </c>
      <c r="K318" s="2">
        <v>170</v>
      </c>
      <c r="L318" s="68">
        <v>617</v>
      </c>
      <c r="M318" s="8">
        <f t="shared" si="21"/>
        <v>3.6294117647058823</v>
      </c>
      <c r="N318" s="8">
        <v>1.8680000000000001</v>
      </c>
      <c r="O318" s="69">
        <f t="shared" si="22"/>
        <v>170</v>
      </c>
      <c r="P318" s="9">
        <f t="shared" si="23"/>
        <v>4.3047001620745542</v>
      </c>
      <c r="Q318" s="77" t="s">
        <v>716</v>
      </c>
      <c r="R318" s="2"/>
      <c r="S318" s="2"/>
      <c r="T318" s="2"/>
      <c r="U318" s="2"/>
      <c r="V318" s="82"/>
      <c r="W318" s="83"/>
      <c r="X318" s="86" t="str">
        <f t="shared" si="24"/>
        <v>No_data</v>
      </c>
    </row>
    <row r="319" spans="1:24" x14ac:dyDescent="0.3">
      <c r="A319" s="44" t="s">
        <v>2323</v>
      </c>
      <c r="B319" s="68" t="s">
        <v>139</v>
      </c>
      <c r="C319" s="2" t="s">
        <v>1</v>
      </c>
      <c r="D319" s="2">
        <v>56</v>
      </c>
      <c r="E319" s="6">
        <v>22967</v>
      </c>
      <c r="F319" s="7">
        <v>43684.553437499999</v>
      </c>
      <c r="G319" s="69" t="s">
        <v>4</v>
      </c>
      <c r="H319" s="2">
        <v>3494</v>
      </c>
      <c r="I319" s="8">
        <f t="shared" si="20"/>
        <v>16.101382488479263</v>
      </c>
      <c r="J319" s="8">
        <v>4.4950000000000001</v>
      </c>
      <c r="K319" s="2">
        <v>217</v>
      </c>
      <c r="L319" s="68">
        <v>746</v>
      </c>
      <c r="M319" s="8">
        <f t="shared" si="21"/>
        <v>3.4377880184331797</v>
      </c>
      <c r="N319" s="8">
        <v>1.7969999999999999</v>
      </c>
      <c r="O319" s="69">
        <f t="shared" si="22"/>
        <v>217</v>
      </c>
      <c r="P319" s="9">
        <f t="shared" si="23"/>
        <v>4.6836461126005364</v>
      </c>
      <c r="Q319" s="77" t="s">
        <v>716</v>
      </c>
      <c r="R319" s="2"/>
      <c r="S319" s="2"/>
      <c r="T319" s="2"/>
      <c r="U319" s="2"/>
      <c r="V319" s="82"/>
      <c r="W319" s="83"/>
      <c r="X319" s="86" t="str">
        <f t="shared" si="24"/>
        <v>No_data</v>
      </c>
    </row>
    <row r="320" spans="1:24" x14ac:dyDescent="0.3">
      <c r="A320" s="44" t="s">
        <v>2324</v>
      </c>
      <c r="B320" s="68" t="s">
        <v>142</v>
      </c>
      <c r="C320" s="2" t="s">
        <v>6</v>
      </c>
      <c r="D320" s="2">
        <v>62</v>
      </c>
      <c r="E320" s="6">
        <v>20925</v>
      </c>
      <c r="F320" s="7">
        <v>43684.565462962964</v>
      </c>
      <c r="G320" s="69" t="s">
        <v>4</v>
      </c>
      <c r="H320" s="2">
        <v>1038</v>
      </c>
      <c r="I320" s="8">
        <f t="shared" si="20"/>
        <v>6.1785714285714288</v>
      </c>
      <c r="J320" s="8">
        <v>2.6840000000000002</v>
      </c>
      <c r="K320" s="2">
        <v>168</v>
      </c>
      <c r="L320" s="68">
        <v>383</v>
      </c>
      <c r="M320" s="8">
        <f t="shared" si="21"/>
        <v>2.2797619047619047</v>
      </c>
      <c r="N320" s="8">
        <v>1.492</v>
      </c>
      <c r="O320" s="69">
        <f t="shared" si="22"/>
        <v>168</v>
      </c>
      <c r="P320" s="9">
        <f t="shared" si="23"/>
        <v>2.7101827676240213</v>
      </c>
      <c r="Q320" s="77" t="s">
        <v>716</v>
      </c>
      <c r="R320" s="2"/>
      <c r="S320" s="2"/>
      <c r="T320" s="2"/>
      <c r="U320" s="2"/>
      <c r="V320" s="82"/>
      <c r="W320" s="83"/>
      <c r="X320" s="86" t="str">
        <f t="shared" si="24"/>
        <v>No_data</v>
      </c>
    </row>
    <row r="321" spans="1:24" x14ac:dyDescent="0.3">
      <c r="A321" s="44" t="s">
        <v>2325</v>
      </c>
      <c r="B321" s="68" t="s">
        <v>143</v>
      </c>
      <c r="C321" s="2" t="s">
        <v>1</v>
      </c>
      <c r="D321" s="2">
        <v>35</v>
      </c>
      <c r="E321" s="6">
        <v>30548</v>
      </c>
      <c r="F321" s="7">
        <v>43684.576817129629</v>
      </c>
      <c r="G321" s="69" t="s">
        <v>4</v>
      </c>
      <c r="H321" s="2">
        <v>1370</v>
      </c>
      <c r="I321" s="8">
        <f t="shared" si="20"/>
        <v>8.5625</v>
      </c>
      <c r="J321" s="8">
        <v>3.3279999999999998</v>
      </c>
      <c r="K321" s="2">
        <v>160</v>
      </c>
      <c r="L321" s="68">
        <v>430</v>
      </c>
      <c r="M321" s="8">
        <f t="shared" si="21"/>
        <v>2.6875</v>
      </c>
      <c r="N321" s="8">
        <v>1.4970000000000001</v>
      </c>
      <c r="O321" s="69">
        <f t="shared" si="22"/>
        <v>160</v>
      </c>
      <c r="P321" s="9">
        <f t="shared" si="23"/>
        <v>3.1860465116279069</v>
      </c>
      <c r="Q321" s="77" t="s">
        <v>716</v>
      </c>
      <c r="R321" s="2"/>
      <c r="S321" s="2"/>
      <c r="T321" s="2"/>
      <c r="U321" s="2"/>
      <c r="V321" s="82"/>
      <c r="W321" s="83"/>
      <c r="X321" s="86" t="str">
        <f t="shared" si="24"/>
        <v>No_data</v>
      </c>
    </row>
    <row r="322" spans="1:24" x14ac:dyDescent="0.3">
      <c r="A322" s="44" t="s">
        <v>2326</v>
      </c>
      <c r="B322" s="68" t="s">
        <v>145</v>
      </c>
      <c r="C322" s="2" t="s">
        <v>1</v>
      </c>
      <c r="D322" s="2">
        <v>45</v>
      </c>
      <c r="E322" s="6">
        <v>27106</v>
      </c>
      <c r="F322" s="7">
        <v>43684.588379629633</v>
      </c>
      <c r="G322" s="69" t="s">
        <v>4</v>
      </c>
      <c r="H322" s="2">
        <v>2453</v>
      </c>
      <c r="I322" s="8">
        <f t="shared" si="20"/>
        <v>14.429411764705883</v>
      </c>
      <c r="J322" s="8">
        <v>4.1459999999999999</v>
      </c>
      <c r="K322" s="2">
        <v>170</v>
      </c>
      <c r="L322" s="68">
        <v>656</v>
      </c>
      <c r="M322" s="8">
        <f t="shared" si="21"/>
        <v>3.8588235294117648</v>
      </c>
      <c r="N322" s="8">
        <v>1.9219999999999999</v>
      </c>
      <c r="O322" s="69">
        <f t="shared" si="22"/>
        <v>170</v>
      </c>
      <c r="P322" s="9">
        <f t="shared" si="23"/>
        <v>3.7393292682926829</v>
      </c>
      <c r="Q322" s="77" t="s">
        <v>716</v>
      </c>
      <c r="R322" s="2"/>
      <c r="S322" s="2"/>
      <c r="T322" s="2"/>
      <c r="U322" s="2"/>
      <c r="V322" s="82"/>
      <c r="W322" s="83"/>
      <c r="X322" s="86" t="str">
        <f t="shared" si="24"/>
        <v>No_data</v>
      </c>
    </row>
    <row r="323" spans="1:24" x14ac:dyDescent="0.3">
      <c r="A323" s="44" t="s">
        <v>2327</v>
      </c>
      <c r="B323" s="68" t="s">
        <v>147</v>
      </c>
      <c r="C323" s="2" t="s">
        <v>6</v>
      </c>
      <c r="D323" s="2">
        <v>65</v>
      </c>
      <c r="E323" s="6">
        <v>19860</v>
      </c>
      <c r="F323" s="7">
        <v>43684.608842592592</v>
      </c>
      <c r="G323" s="69" t="s">
        <v>4</v>
      </c>
      <c r="H323" s="2">
        <v>2572</v>
      </c>
      <c r="I323" s="8">
        <f t="shared" ref="I323:I386" si="25">H323/K323</f>
        <v>20.741935483870968</v>
      </c>
      <c r="J323" s="8">
        <v>4.8520000000000003</v>
      </c>
      <c r="K323" s="2">
        <v>124</v>
      </c>
      <c r="L323" s="68">
        <v>422</v>
      </c>
      <c r="M323" s="8">
        <f t="shared" ref="M323:M354" si="26">L323/O323</f>
        <v>3.403225806451613</v>
      </c>
      <c r="N323" s="8">
        <v>1.895</v>
      </c>
      <c r="O323" s="69">
        <f t="shared" ref="O323:O386" si="27">K323</f>
        <v>124</v>
      </c>
      <c r="P323" s="9">
        <f t="shared" ref="P323:P386" si="28">I323/M323</f>
        <v>6.0947867298578196</v>
      </c>
      <c r="Q323" s="77" t="s">
        <v>716</v>
      </c>
      <c r="R323" s="2"/>
      <c r="S323" s="2" t="s">
        <v>43</v>
      </c>
      <c r="T323" s="2" t="s">
        <v>148</v>
      </c>
      <c r="U323" s="2"/>
      <c r="V323" s="82"/>
      <c r="W323" s="83"/>
      <c r="X323" s="86" t="str">
        <f t="shared" ref="X323:X386" si="29">IF(AND(W323&lt;&gt;0,V323&lt;&gt;0),W323-V323,"No_data")</f>
        <v>No_data</v>
      </c>
    </row>
    <row r="324" spans="1:24" x14ac:dyDescent="0.3">
      <c r="A324" s="44" t="s">
        <v>2328</v>
      </c>
      <c r="B324" s="68" t="s">
        <v>153</v>
      </c>
      <c r="C324" s="2" t="s">
        <v>1</v>
      </c>
      <c r="D324" s="2">
        <v>38</v>
      </c>
      <c r="E324" s="6">
        <v>29705</v>
      </c>
      <c r="F324" s="7">
        <v>43684.627546296295</v>
      </c>
      <c r="G324" s="69" t="s">
        <v>4</v>
      </c>
      <c r="H324" s="2">
        <v>2321</v>
      </c>
      <c r="I324" s="8">
        <f t="shared" si="25"/>
        <v>11.902564102564103</v>
      </c>
      <c r="J324" s="8">
        <v>3.944</v>
      </c>
      <c r="K324" s="2">
        <v>195</v>
      </c>
      <c r="L324" s="68">
        <v>755</v>
      </c>
      <c r="M324" s="8">
        <f t="shared" si="26"/>
        <v>3.8717948717948718</v>
      </c>
      <c r="N324" s="8">
        <v>1.899</v>
      </c>
      <c r="O324" s="69">
        <f t="shared" si="27"/>
        <v>195</v>
      </c>
      <c r="P324" s="9">
        <f t="shared" si="28"/>
        <v>3.0741721854304638</v>
      </c>
      <c r="Q324" s="77" t="s">
        <v>716</v>
      </c>
      <c r="R324" s="2"/>
      <c r="S324" s="2"/>
      <c r="T324" s="2"/>
      <c r="U324" s="2"/>
      <c r="V324" s="82"/>
      <c r="W324" s="83"/>
      <c r="X324" s="86" t="str">
        <f t="shared" si="29"/>
        <v>No_data</v>
      </c>
    </row>
    <row r="325" spans="1:24" x14ac:dyDescent="0.3">
      <c r="A325" s="44" t="s">
        <v>2329</v>
      </c>
      <c r="B325" s="68" t="s">
        <v>155</v>
      </c>
      <c r="C325" s="2" t="s">
        <v>1</v>
      </c>
      <c r="D325" s="2">
        <v>53</v>
      </c>
      <c r="E325" s="6">
        <v>24066</v>
      </c>
      <c r="F325" s="7">
        <v>43684.638101851851</v>
      </c>
      <c r="G325" s="69" t="s">
        <v>4</v>
      </c>
      <c r="H325" s="2">
        <v>1734</v>
      </c>
      <c r="I325" s="8">
        <f t="shared" si="25"/>
        <v>12.041666666666666</v>
      </c>
      <c r="J325" s="8">
        <v>3.706</v>
      </c>
      <c r="K325" s="2">
        <v>144</v>
      </c>
      <c r="L325" s="68">
        <v>325</v>
      </c>
      <c r="M325" s="8">
        <f t="shared" si="26"/>
        <v>2.2569444444444446</v>
      </c>
      <c r="N325" s="8">
        <v>1.373</v>
      </c>
      <c r="O325" s="69">
        <f t="shared" si="27"/>
        <v>144</v>
      </c>
      <c r="P325" s="9">
        <f t="shared" si="28"/>
        <v>5.3353846153846147</v>
      </c>
      <c r="Q325" s="77" t="s">
        <v>716</v>
      </c>
      <c r="R325" s="2"/>
      <c r="S325" s="2"/>
      <c r="T325" s="2"/>
      <c r="U325" s="2"/>
      <c r="V325" s="82"/>
      <c r="W325" s="83"/>
      <c r="X325" s="86" t="str">
        <f t="shared" si="29"/>
        <v>No_data</v>
      </c>
    </row>
    <row r="326" spans="1:24" x14ac:dyDescent="0.3">
      <c r="A326" s="44" t="s">
        <v>2330</v>
      </c>
      <c r="B326" s="68" t="s">
        <v>160</v>
      </c>
      <c r="C326" s="2" t="s">
        <v>1</v>
      </c>
      <c r="D326" s="2">
        <v>51</v>
      </c>
      <c r="E326" s="6">
        <v>24991</v>
      </c>
      <c r="F326" s="7">
        <v>43684.668680555558</v>
      </c>
      <c r="G326" s="69" t="s">
        <v>4</v>
      </c>
      <c r="H326" s="2">
        <v>2194</v>
      </c>
      <c r="I326" s="8">
        <f t="shared" si="25"/>
        <v>17.140625</v>
      </c>
      <c r="J326" s="8">
        <v>4.3010000000000002</v>
      </c>
      <c r="K326" s="2">
        <v>128</v>
      </c>
      <c r="L326" s="68">
        <v>493</v>
      </c>
      <c r="M326" s="8">
        <f t="shared" si="26"/>
        <v>3.8515625</v>
      </c>
      <c r="N326" s="8">
        <v>2.141</v>
      </c>
      <c r="O326" s="69">
        <f t="shared" si="27"/>
        <v>128</v>
      </c>
      <c r="P326" s="9">
        <f t="shared" si="28"/>
        <v>4.4503042596348887</v>
      </c>
      <c r="Q326" s="77" t="s">
        <v>716</v>
      </c>
      <c r="R326" s="2"/>
      <c r="S326" s="2"/>
      <c r="T326" s="2"/>
      <c r="U326" s="2"/>
      <c r="V326" s="82"/>
      <c r="W326" s="83"/>
      <c r="X326" s="86" t="str">
        <f t="shared" si="29"/>
        <v>No_data</v>
      </c>
    </row>
    <row r="327" spans="1:24" x14ac:dyDescent="0.3">
      <c r="A327" s="44" t="s">
        <v>2331</v>
      </c>
      <c r="B327" s="68" t="s">
        <v>161</v>
      </c>
      <c r="C327" s="2" t="s">
        <v>1</v>
      </c>
      <c r="D327" s="2">
        <v>53</v>
      </c>
      <c r="E327" s="6">
        <v>24176</v>
      </c>
      <c r="F327" s="7">
        <v>43684.679803240739</v>
      </c>
      <c r="G327" s="69" t="s">
        <v>4</v>
      </c>
      <c r="H327" s="2">
        <v>2155</v>
      </c>
      <c r="I327" s="8">
        <f t="shared" si="25"/>
        <v>24.488636363636363</v>
      </c>
      <c r="J327" s="8">
        <v>5.3819999999999997</v>
      </c>
      <c r="K327" s="2">
        <v>88</v>
      </c>
      <c r="L327" s="68">
        <v>1020</v>
      </c>
      <c r="M327" s="8">
        <f t="shared" si="26"/>
        <v>11.590909090909092</v>
      </c>
      <c r="N327" s="8">
        <v>3.903</v>
      </c>
      <c r="O327" s="69">
        <f t="shared" si="27"/>
        <v>88</v>
      </c>
      <c r="P327" s="9">
        <f t="shared" si="28"/>
        <v>2.1127450980392157</v>
      </c>
      <c r="Q327" s="77" t="s">
        <v>716</v>
      </c>
      <c r="R327" s="2"/>
      <c r="S327" s="2" t="s">
        <v>162</v>
      </c>
      <c r="T327" s="2"/>
      <c r="U327" s="2"/>
      <c r="V327" s="82"/>
      <c r="W327" s="83"/>
      <c r="X327" s="86" t="str">
        <f t="shared" si="29"/>
        <v>No_data</v>
      </c>
    </row>
    <row r="328" spans="1:24" x14ac:dyDescent="0.3">
      <c r="A328" s="44" t="s">
        <v>2332</v>
      </c>
      <c r="B328" s="68" t="s">
        <v>164</v>
      </c>
      <c r="C328" s="2" t="s">
        <v>1</v>
      </c>
      <c r="D328" s="2">
        <v>58</v>
      </c>
      <c r="E328" s="6">
        <v>22415</v>
      </c>
      <c r="F328" s="7">
        <v>43684.70040509259</v>
      </c>
      <c r="G328" s="69" t="s">
        <v>4</v>
      </c>
      <c r="H328" s="2">
        <v>2833</v>
      </c>
      <c r="I328" s="8">
        <f t="shared" si="25"/>
        <v>16.188571428571429</v>
      </c>
      <c r="J328" s="8">
        <v>4.0119999999999996</v>
      </c>
      <c r="K328" s="2">
        <v>175</v>
      </c>
      <c r="L328" s="68">
        <v>630</v>
      </c>
      <c r="M328" s="8">
        <f t="shared" si="26"/>
        <v>3.6</v>
      </c>
      <c r="N328" s="8">
        <v>1.885</v>
      </c>
      <c r="O328" s="69">
        <f t="shared" si="27"/>
        <v>175</v>
      </c>
      <c r="P328" s="9">
        <f t="shared" si="28"/>
        <v>4.4968253968253968</v>
      </c>
      <c r="Q328" s="77" t="s">
        <v>716</v>
      </c>
      <c r="R328" s="2"/>
      <c r="S328" s="2"/>
      <c r="T328" s="2"/>
      <c r="U328" s="2"/>
      <c r="V328" s="82"/>
      <c r="W328" s="83"/>
      <c r="X328" s="86" t="str">
        <f t="shared" si="29"/>
        <v>No_data</v>
      </c>
    </row>
    <row r="329" spans="1:24" x14ac:dyDescent="0.3">
      <c r="A329" s="44" t="s">
        <v>2333</v>
      </c>
      <c r="B329" s="68" t="s">
        <v>166</v>
      </c>
      <c r="C329" s="2" t="s">
        <v>1</v>
      </c>
      <c r="D329" s="2">
        <v>49</v>
      </c>
      <c r="E329" s="6">
        <v>25652</v>
      </c>
      <c r="F329" s="7">
        <v>43684.712916666664</v>
      </c>
      <c r="G329" s="69" t="s">
        <v>4</v>
      </c>
      <c r="H329" s="2">
        <v>2092</v>
      </c>
      <c r="I329" s="8">
        <f t="shared" si="25"/>
        <v>12.305882352941177</v>
      </c>
      <c r="J329" s="8">
        <v>3.302</v>
      </c>
      <c r="K329" s="2">
        <v>170</v>
      </c>
      <c r="L329" s="68">
        <v>490</v>
      </c>
      <c r="M329" s="8">
        <f t="shared" si="26"/>
        <v>2.8823529411764706</v>
      </c>
      <c r="N329" s="8">
        <v>1.784</v>
      </c>
      <c r="O329" s="69">
        <f t="shared" si="27"/>
        <v>170</v>
      </c>
      <c r="P329" s="9">
        <f t="shared" si="28"/>
        <v>4.2693877551020414</v>
      </c>
      <c r="Q329" s="77" t="s">
        <v>716</v>
      </c>
      <c r="R329" s="2"/>
      <c r="S329" s="2"/>
      <c r="T329" s="2"/>
      <c r="U329" s="2"/>
      <c r="V329" s="82"/>
      <c r="W329" s="83"/>
      <c r="X329" s="86" t="str">
        <f t="shared" si="29"/>
        <v>No_data</v>
      </c>
    </row>
    <row r="330" spans="1:24" x14ac:dyDescent="0.3">
      <c r="A330" s="44" t="s">
        <v>2334</v>
      </c>
      <c r="B330" s="68" t="s">
        <v>169</v>
      </c>
      <c r="C330" s="2" t="s">
        <v>6</v>
      </c>
      <c r="D330" s="2">
        <v>63</v>
      </c>
      <c r="E330" s="6">
        <v>20404</v>
      </c>
      <c r="F330" s="7">
        <v>43685.522453703707</v>
      </c>
      <c r="G330" s="69" t="s">
        <v>4</v>
      </c>
      <c r="H330" s="2">
        <v>2522</v>
      </c>
      <c r="I330" s="8">
        <f t="shared" si="25"/>
        <v>15.762499999999999</v>
      </c>
      <c r="J330" s="8">
        <v>4.2389999999999999</v>
      </c>
      <c r="K330" s="2">
        <v>160</v>
      </c>
      <c r="L330" s="68">
        <v>830</v>
      </c>
      <c r="M330" s="8">
        <f t="shared" si="26"/>
        <v>5.1875</v>
      </c>
      <c r="N330" s="8">
        <v>2.6829999999999998</v>
      </c>
      <c r="O330" s="69">
        <f t="shared" si="27"/>
        <v>160</v>
      </c>
      <c r="P330" s="9">
        <f t="shared" si="28"/>
        <v>3.0385542168674697</v>
      </c>
      <c r="Q330" s="77" t="s">
        <v>716</v>
      </c>
      <c r="R330" s="2"/>
      <c r="S330" s="2"/>
      <c r="T330" s="2"/>
      <c r="U330" s="2"/>
      <c r="V330" s="82"/>
      <c r="W330" s="83"/>
      <c r="X330" s="86" t="str">
        <f t="shared" si="29"/>
        <v>No_data</v>
      </c>
    </row>
    <row r="331" spans="1:24" x14ac:dyDescent="0.3">
      <c r="A331" s="44" t="s">
        <v>2335</v>
      </c>
      <c r="B331" s="68" t="s">
        <v>171</v>
      </c>
      <c r="C331" s="2" t="s">
        <v>1</v>
      </c>
      <c r="D331" s="2">
        <v>53</v>
      </c>
      <c r="E331" s="6">
        <v>24212</v>
      </c>
      <c r="F331" s="7">
        <v>43685.53806712963</v>
      </c>
      <c r="G331" s="69" t="s">
        <v>4</v>
      </c>
      <c r="H331" s="2">
        <v>1067</v>
      </c>
      <c r="I331" s="8">
        <f t="shared" si="25"/>
        <v>8.8916666666666675</v>
      </c>
      <c r="J331" s="8">
        <v>3.4169999999999998</v>
      </c>
      <c r="K331" s="2">
        <v>120</v>
      </c>
      <c r="L331" s="68">
        <v>426</v>
      </c>
      <c r="M331" s="8">
        <f t="shared" si="26"/>
        <v>3.55</v>
      </c>
      <c r="N331" s="8">
        <v>1.8740000000000001</v>
      </c>
      <c r="O331" s="69">
        <f t="shared" si="27"/>
        <v>120</v>
      </c>
      <c r="P331" s="9">
        <f t="shared" si="28"/>
        <v>2.5046948356807515</v>
      </c>
      <c r="Q331" s="77" t="s">
        <v>716</v>
      </c>
      <c r="R331" s="2"/>
      <c r="S331" s="2"/>
      <c r="T331" s="2"/>
      <c r="U331" s="2"/>
      <c r="V331" s="82"/>
      <c r="W331" s="83"/>
      <c r="X331" s="86" t="str">
        <f t="shared" si="29"/>
        <v>No_data</v>
      </c>
    </row>
    <row r="332" spans="1:24" x14ac:dyDescent="0.3">
      <c r="A332" s="44" t="s">
        <v>2336</v>
      </c>
      <c r="B332" s="68" t="s">
        <v>173</v>
      </c>
      <c r="C332" s="2" t="s">
        <v>6</v>
      </c>
      <c r="D332" s="2">
        <v>74</v>
      </c>
      <c r="E332" s="6">
        <v>16651</v>
      </c>
      <c r="F332" s="7">
        <v>43685.559618055559</v>
      </c>
      <c r="G332" s="69" t="s">
        <v>4</v>
      </c>
      <c r="H332" s="2">
        <v>1016</v>
      </c>
      <c r="I332" s="8">
        <f t="shared" si="25"/>
        <v>7.5259259259259261</v>
      </c>
      <c r="J332" s="8">
        <v>2.972</v>
      </c>
      <c r="K332" s="2">
        <v>135</v>
      </c>
      <c r="L332" s="68">
        <v>458</v>
      </c>
      <c r="M332" s="8">
        <f t="shared" si="26"/>
        <v>3.3925925925925924</v>
      </c>
      <c r="N332" s="8">
        <v>1.6439999999999999</v>
      </c>
      <c r="O332" s="69">
        <f t="shared" si="27"/>
        <v>135</v>
      </c>
      <c r="P332" s="9">
        <f t="shared" si="28"/>
        <v>2.2183406113537121</v>
      </c>
      <c r="Q332" s="77" t="s">
        <v>716</v>
      </c>
      <c r="R332" s="2"/>
      <c r="S332" s="2" t="s">
        <v>174</v>
      </c>
      <c r="T332" s="2" t="s">
        <v>148</v>
      </c>
      <c r="U332" s="2"/>
      <c r="V332" s="82"/>
      <c r="W332" s="83"/>
      <c r="X332" s="86" t="str">
        <f t="shared" si="29"/>
        <v>No_data</v>
      </c>
    </row>
    <row r="333" spans="1:24" x14ac:dyDescent="0.3">
      <c r="A333" s="44" t="s">
        <v>2337</v>
      </c>
      <c r="B333" s="68" t="s">
        <v>178</v>
      </c>
      <c r="C333" s="2" t="s">
        <v>1</v>
      </c>
      <c r="D333" s="2">
        <v>50</v>
      </c>
      <c r="E333" s="6">
        <v>25261</v>
      </c>
      <c r="F333" s="7">
        <v>43685.573055555556</v>
      </c>
      <c r="G333" s="69" t="s">
        <v>4</v>
      </c>
      <c r="H333" s="2">
        <v>1257</v>
      </c>
      <c r="I333" s="8">
        <f t="shared" si="25"/>
        <v>8.6689655172413786</v>
      </c>
      <c r="J333" s="8">
        <v>3.165</v>
      </c>
      <c r="K333" s="2">
        <v>145</v>
      </c>
      <c r="L333" s="68">
        <v>321</v>
      </c>
      <c r="M333" s="8">
        <f t="shared" si="26"/>
        <v>2.2137931034482761</v>
      </c>
      <c r="N333" s="8">
        <v>1.591</v>
      </c>
      <c r="O333" s="69">
        <f t="shared" si="27"/>
        <v>145</v>
      </c>
      <c r="P333" s="9">
        <f t="shared" si="28"/>
        <v>3.9158878504672892</v>
      </c>
      <c r="Q333" s="77" t="s">
        <v>716</v>
      </c>
      <c r="R333" s="2"/>
      <c r="S333" s="2"/>
      <c r="T333" s="2"/>
      <c r="U333" s="2"/>
      <c r="V333" s="82"/>
      <c r="W333" s="83"/>
      <c r="X333" s="86" t="str">
        <f t="shared" si="29"/>
        <v>No_data</v>
      </c>
    </row>
    <row r="334" spans="1:24" x14ac:dyDescent="0.3">
      <c r="A334" s="44" t="s">
        <v>2338</v>
      </c>
      <c r="B334" s="68" t="s">
        <v>179</v>
      </c>
      <c r="C334" s="2" t="s">
        <v>1</v>
      </c>
      <c r="D334" s="2">
        <v>43</v>
      </c>
      <c r="E334" s="6">
        <v>27760</v>
      </c>
      <c r="F334" s="7">
        <v>43685.587152777778</v>
      </c>
      <c r="G334" s="69" t="s">
        <v>4</v>
      </c>
      <c r="H334" s="2">
        <v>1896</v>
      </c>
      <c r="I334" s="8">
        <f t="shared" si="25"/>
        <v>8.2434782608695656</v>
      </c>
      <c r="J334" s="8">
        <v>3.319</v>
      </c>
      <c r="K334" s="2">
        <v>230</v>
      </c>
      <c r="L334" s="68">
        <v>448</v>
      </c>
      <c r="M334" s="8">
        <f t="shared" si="26"/>
        <v>1.9478260869565218</v>
      </c>
      <c r="N334" s="8">
        <v>1.401</v>
      </c>
      <c r="O334" s="69">
        <f t="shared" si="27"/>
        <v>230</v>
      </c>
      <c r="P334" s="9">
        <f t="shared" si="28"/>
        <v>4.2321428571428568</v>
      </c>
      <c r="Q334" s="77" t="s">
        <v>716</v>
      </c>
      <c r="R334" s="2"/>
      <c r="S334" s="2" t="s">
        <v>9</v>
      </c>
      <c r="T334" s="2"/>
      <c r="U334" s="2"/>
      <c r="V334" s="82"/>
      <c r="W334" s="83"/>
      <c r="X334" s="86" t="str">
        <f t="shared" si="29"/>
        <v>No_data</v>
      </c>
    </row>
    <row r="335" spans="1:24" x14ac:dyDescent="0.3">
      <c r="A335" s="44" t="s">
        <v>2339</v>
      </c>
      <c r="B335" s="68" t="s">
        <v>182</v>
      </c>
      <c r="C335" s="2" t="s">
        <v>1</v>
      </c>
      <c r="D335" s="2">
        <v>40</v>
      </c>
      <c r="E335" s="6">
        <v>28814</v>
      </c>
      <c r="F335" s="7">
        <v>43685.605092592596</v>
      </c>
      <c r="G335" s="69" t="s">
        <v>4</v>
      </c>
      <c r="H335" s="2">
        <v>1072</v>
      </c>
      <c r="I335" s="8">
        <f t="shared" si="25"/>
        <v>7.1466666666666665</v>
      </c>
      <c r="J335" s="8">
        <v>2.5659999999999998</v>
      </c>
      <c r="K335" s="2">
        <v>150</v>
      </c>
      <c r="L335" s="68">
        <v>331</v>
      </c>
      <c r="M335" s="8">
        <f t="shared" si="26"/>
        <v>2.2066666666666666</v>
      </c>
      <c r="N335" s="8">
        <v>1.5249999999999999</v>
      </c>
      <c r="O335" s="69">
        <f t="shared" si="27"/>
        <v>150</v>
      </c>
      <c r="P335" s="9">
        <f t="shared" si="28"/>
        <v>3.2386706948640485</v>
      </c>
      <c r="Q335" s="77" t="s">
        <v>716</v>
      </c>
      <c r="R335" s="2"/>
      <c r="S335" s="2"/>
      <c r="T335" s="2"/>
      <c r="U335" s="2"/>
      <c r="V335" s="82"/>
      <c r="W335" s="83"/>
      <c r="X335" s="86" t="str">
        <f t="shared" si="29"/>
        <v>No_data</v>
      </c>
    </row>
    <row r="336" spans="1:24" x14ac:dyDescent="0.3">
      <c r="A336" s="44" t="s">
        <v>2340</v>
      </c>
      <c r="B336" s="68" t="s">
        <v>186</v>
      </c>
      <c r="C336" s="2" t="s">
        <v>1</v>
      </c>
      <c r="D336" s="2">
        <v>40</v>
      </c>
      <c r="E336" s="6">
        <v>28980</v>
      </c>
      <c r="F336" s="7">
        <v>43685.625185185185</v>
      </c>
      <c r="G336" s="69" t="s">
        <v>4</v>
      </c>
      <c r="H336" s="2">
        <v>1051</v>
      </c>
      <c r="I336" s="8">
        <f t="shared" si="25"/>
        <v>6.3696969696969701</v>
      </c>
      <c r="J336" s="8">
        <v>2.5550000000000002</v>
      </c>
      <c r="K336" s="2">
        <v>165</v>
      </c>
      <c r="L336" s="68">
        <v>239</v>
      </c>
      <c r="M336" s="8">
        <f t="shared" si="26"/>
        <v>1.4484848484848485</v>
      </c>
      <c r="N336" s="8">
        <v>1.1659999999999999</v>
      </c>
      <c r="O336" s="69">
        <f t="shared" si="27"/>
        <v>165</v>
      </c>
      <c r="P336" s="9">
        <f t="shared" si="28"/>
        <v>4.3974895397489542</v>
      </c>
      <c r="Q336" s="77" t="s">
        <v>716</v>
      </c>
      <c r="R336" s="2"/>
      <c r="S336" s="2"/>
      <c r="T336" s="2"/>
      <c r="U336" s="2"/>
      <c r="V336" s="82"/>
      <c r="W336" s="83"/>
      <c r="X336" s="86" t="str">
        <f t="shared" si="29"/>
        <v>No_data</v>
      </c>
    </row>
    <row r="337" spans="1:24" x14ac:dyDescent="0.3">
      <c r="A337" s="44" t="s">
        <v>2341</v>
      </c>
      <c r="B337" s="68" t="s">
        <v>189</v>
      </c>
      <c r="C337" s="2" t="s">
        <v>1</v>
      </c>
      <c r="D337" s="2">
        <v>66</v>
      </c>
      <c r="E337" s="6">
        <v>19573</v>
      </c>
      <c r="F337" s="7">
        <v>43685.635891203703</v>
      </c>
      <c r="G337" s="69" t="s">
        <v>4</v>
      </c>
      <c r="H337" s="2">
        <v>3135</v>
      </c>
      <c r="I337" s="8">
        <f t="shared" si="25"/>
        <v>16.587301587301589</v>
      </c>
      <c r="J337" s="8">
        <v>4.3600000000000003</v>
      </c>
      <c r="K337" s="2">
        <v>189</v>
      </c>
      <c r="L337" s="68">
        <v>681</v>
      </c>
      <c r="M337" s="8">
        <f t="shared" si="26"/>
        <v>3.6031746031746033</v>
      </c>
      <c r="N337" s="8">
        <v>1.853</v>
      </c>
      <c r="O337" s="69">
        <f t="shared" si="27"/>
        <v>189</v>
      </c>
      <c r="P337" s="9">
        <f t="shared" si="28"/>
        <v>4.6035242290748899</v>
      </c>
      <c r="Q337" s="77" t="s">
        <v>716</v>
      </c>
      <c r="R337" s="2"/>
      <c r="S337" s="2"/>
      <c r="T337" s="2"/>
      <c r="U337" s="2"/>
      <c r="V337" s="82"/>
      <c r="W337" s="83"/>
      <c r="X337" s="86" t="str">
        <f t="shared" si="29"/>
        <v>No_data</v>
      </c>
    </row>
    <row r="338" spans="1:24" x14ac:dyDescent="0.3">
      <c r="A338" s="44" t="s">
        <v>2342</v>
      </c>
      <c r="B338" s="68" t="s">
        <v>191</v>
      </c>
      <c r="C338" s="2" t="s">
        <v>1</v>
      </c>
      <c r="D338" s="2">
        <v>50</v>
      </c>
      <c r="E338" s="6">
        <v>25393</v>
      </c>
      <c r="F338" s="7">
        <v>43685.648055555554</v>
      </c>
      <c r="G338" s="69" t="s">
        <v>4</v>
      </c>
      <c r="H338" s="2">
        <v>2259</v>
      </c>
      <c r="I338" s="8">
        <f t="shared" si="25"/>
        <v>16.369565217391305</v>
      </c>
      <c r="J338" s="8">
        <v>4.1189999999999998</v>
      </c>
      <c r="K338" s="2">
        <v>138</v>
      </c>
      <c r="L338" s="68">
        <v>378</v>
      </c>
      <c r="M338" s="8">
        <f t="shared" si="26"/>
        <v>2.7391304347826089</v>
      </c>
      <c r="N338" s="8">
        <v>1.6359999999999999</v>
      </c>
      <c r="O338" s="69">
        <f t="shared" si="27"/>
        <v>138</v>
      </c>
      <c r="P338" s="9">
        <f t="shared" si="28"/>
        <v>5.9761904761904763</v>
      </c>
      <c r="Q338" s="77" t="s">
        <v>716</v>
      </c>
      <c r="R338" s="2"/>
      <c r="S338" s="2"/>
      <c r="T338" s="2"/>
      <c r="U338" s="2"/>
      <c r="V338" s="82"/>
      <c r="W338" s="83"/>
      <c r="X338" s="86" t="str">
        <f t="shared" si="29"/>
        <v>No_data</v>
      </c>
    </row>
    <row r="339" spans="1:24" x14ac:dyDescent="0.3">
      <c r="A339" s="44" t="s">
        <v>2343</v>
      </c>
      <c r="B339" s="68" t="s">
        <v>194</v>
      </c>
      <c r="C339" s="2" t="s">
        <v>1</v>
      </c>
      <c r="D339" s="2">
        <v>55</v>
      </c>
      <c r="E339" s="6">
        <v>23385</v>
      </c>
      <c r="F339" s="7">
        <v>43685.664629629631</v>
      </c>
      <c r="G339" s="69" t="s">
        <v>4</v>
      </c>
      <c r="H339" s="2">
        <v>2458</v>
      </c>
      <c r="I339" s="8">
        <f t="shared" si="25"/>
        <v>16.951724137931034</v>
      </c>
      <c r="J339" s="8">
        <v>4.3559999999999999</v>
      </c>
      <c r="K339" s="2">
        <v>145</v>
      </c>
      <c r="L339" s="68">
        <v>460</v>
      </c>
      <c r="M339" s="8">
        <f t="shared" si="26"/>
        <v>3.1724137931034484</v>
      </c>
      <c r="N339" s="8">
        <v>1.9119999999999999</v>
      </c>
      <c r="O339" s="69">
        <f t="shared" si="27"/>
        <v>145</v>
      </c>
      <c r="P339" s="9">
        <f t="shared" si="28"/>
        <v>5.3434782608695652</v>
      </c>
      <c r="Q339" s="77" t="s">
        <v>716</v>
      </c>
      <c r="R339" s="2"/>
      <c r="S339" s="2" t="s">
        <v>43</v>
      </c>
      <c r="T339" s="2"/>
      <c r="U339" s="2"/>
      <c r="V339" s="82"/>
      <c r="W339" s="83"/>
      <c r="X339" s="86" t="str">
        <f t="shared" si="29"/>
        <v>No_data</v>
      </c>
    </row>
    <row r="340" spans="1:24" x14ac:dyDescent="0.3">
      <c r="A340" s="44" t="s">
        <v>2344</v>
      </c>
      <c r="B340" s="68" t="s">
        <v>196</v>
      </c>
      <c r="C340" s="2" t="s">
        <v>6</v>
      </c>
      <c r="D340" s="2">
        <v>26</v>
      </c>
      <c r="E340" s="6">
        <v>34046</v>
      </c>
      <c r="F340" s="7">
        <v>43685.679432870369</v>
      </c>
      <c r="G340" s="69" t="s">
        <v>4</v>
      </c>
      <c r="H340" s="2">
        <v>1098</v>
      </c>
      <c r="I340" s="8">
        <f t="shared" si="25"/>
        <v>8.7840000000000007</v>
      </c>
      <c r="J340" s="8">
        <v>3.2690000000000001</v>
      </c>
      <c r="K340" s="2">
        <v>125</v>
      </c>
      <c r="L340" s="68">
        <v>354</v>
      </c>
      <c r="M340" s="8">
        <f t="shared" si="26"/>
        <v>2.8319999999999999</v>
      </c>
      <c r="N340" s="8">
        <v>1.679</v>
      </c>
      <c r="O340" s="69">
        <f t="shared" si="27"/>
        <v>125</v>
      </c>
      <c r="P340" s="9">
        <f t="shared" si="28"/>
        <v>3.1016949152542379</v>
      </c>
      <c r="Q340" s="77" t="s">
        <v>716</v>
      </c>
      <c r="R340" s="2"/>
      <c r="S340" s="2"/>
      <c r="T340" s="2"/>
      <c r="U340" s="2"/>
      <c r="V340" s="82"/>
      <c r="W340" s="83"/>
      <c r="X340" s="86" t="str">
        <f t="shared" si="29"/>
        <v>No_data</v>
      </c>
    </row>
    <row r="341" spans="1:24" x14ac:dyDescent="0.3">
      <c r="A341" s="44" t="s">
        <v>2345</v>
      </c>
      <c r="B341" s="68" t="s">
        <v>199</v>
      </c>
      <c r="C341" s="2" t="s">
        <v>1</v>
      </c>
      <c r="D341" s="2">
        <v>62</v>
      </c>
      <c r="E341" s="6">
        <v>20861</v>
      </c>
      <c r="F341" s="7">
        <v>43685.707361111112</v>
      </c>
      <c r="G341" s="69" t="s">
        <v>4</v>
      </c>
      <c r="H341" s="2">
        <v>3769</v>
      </c>
      <c r="I341" s="8">
        <f t="shared" si="25"/>
        <v>25.126666666666665</v>
      </c>
      <c r="J341" s="8">
        <v>5.3769999999999998</v>
      </c>
      <c r="K341" s="2">
        <v>150</v>
      </c>
      <c r="L341" s="68">
        <v>1022</v>
      </c>
      <c r="M341" s="8">
        <f t="shared" si="26"/>
        <v>6.8133333333333335</v>
      </c>
      <c r="N341" s="8">
        <v>2.92</v>
      </c>
      <c r="O341" s="69">
        <f t="shared" si="27"/>
        <v>150</v>
      </c>
      <c r="P341" s="9">
        <f t="shared" si="28"/>
        <v>3.6878669275929545</v>
      </c>
      <c r="Q341" s="77" t="s">
        <v>716</v>
      </c>
      <c r="R341" s="2"/>
      <c r="S341" s="2"/>
      <c r="T341" s="2"/>
      <c r="U341" s="2"/>
      <c r="V341" s="82"/>
      <c r="W341" s="83"/>
      <c r="X341" s="86" t="str">
        <f t="shared" si="29"/>
        <v>No_data</v>
      </c>
    </row>
    <row r="342" spans="1:24" x14ac:dyDescent="0.3">
      <c r="A342" s="44" t="s">
        <v>2346</v>
      </c>
      <c r="B342" s="68" t="s">
        <v>200</v>
      </c>
      <c r="C342" s="2" t="s">
        <v>6</v>
      </c>
      <c r="D342" s="2">
        <v>69</v>
      </c>
      <c r="E342" s="6">
        <v>18257</v>
      </c>
      <c r="F342" s="7">
        <v>43685.720138888886</v>
      </c>
      <c r="G342" s="69" t="s">
        <v>4</v>
      </c>
      <c r="H342" s="2">
        <v>2393</v>
      </c>
      <c r="I342" s="8">
        <f t="shared" si="25"/>
        <v>12.661375661375661</v>
      </c>
      <c r="J342" s="8">
        <v>3.76</v>
      </c>
      <c r="K342" s="2">
        <v>189</v>
      </c>
      <c r="L342" s="68">
        <v>635</v>
      </c>
      <c r="M342" s="8">
        <f t="shared" si="26"/>
        <v>3.35978835978836</v>
      </c>
      <c r="N342" s="8">
        <v>1.8180000000000001</v>
      </c>
      <c r="O342" s="69">
        <f t="shared" si="27"/>
        <v>189</v>
      </c>
      <c r="P342" s="9">
        <f t="shared" si="28"/>
        <v>3.7685039370078739</v>
      </c>
      <c r="Q342" s="77" t="s">
        <v>716</v>
      </c>
      <c r="R342" s="2"/>
      <c r="S342" s="2"/>
      <c r="T342" s="2"/>
      <c r="U342" s="2"/>
      <c r="V342" s="82"/>
      <c r="W342" s="83"/>
      <c r="X342" s="86" t="str">
        <f t="shared" si="29"/>
        <v>No_data</v>
      </c>
    </row>
    <row r="343" spans="1:24" x14ac:dyDescent="0.3">
      <c r="A343" s="44" t="s">
        <v>2347</v>
      </c>
      <c r="B343" s="68" t="s">
        <v>202</v>
      </c>
      <c r="C343" s="2" t="s">
        <v>1</v>
      </c>
      <c r="D343" s="2">
        <v>53</v>
      </c>
      <c r="E343" s="6">
        <v>24251</v>
      </c>
      <c r="F343" s="7">
        <v>43686.52138888889</v>
      </c>
      <c r="G343" s="69" t="s">
        <v>4</v>
      </c>
      <c r="H343" s="2">
        <v>2199</v>
      </c>
      <c r="I343" s="8">
        <f t="shared" si="25"/>
        <v>24.433333333333334</v>
      </c>
      <c r="J343" s="8">
        <v>4.5490000000000004</v>
      </c>
      <c r="K343" s="2">
        <v>90</v>
      </c>
      <c r="L343" s="68">
        <v>456</v>
      </c>
      <c r="M343" s="8">
        <f t="shared" si="26"/>
        <v>5.0666666666666664</v>
      </c>
      <c r="N343" s="8">
        <v>2.1080000000000001</v>
      </c>
      <c r="O343" s="69">
        <f t="shared" si="27"/>
        <v>90</v>
      </c>
      <c r="P343" s="9">
        <f t="shared" si="28"/>
        <v>4.8223684210526319</v>
      </c>
      <c r="Q343" s="77" t="s">
        <v>716</v>
      </c>
      <c r="R343" s="2"/>
      <c r="S343" s="2"/>
      <c r="T343" s="2"/>
      <c r="U343" s="2"/>
      <c r="V343" s="82"/>
      <c r="W343" s="83"/>
      <c r="X343" s="86" t="str">
        <f t="shared" si="29"/>
        <v>No_data</v>
      </c>
    </row>
    <row r="344" spans="1:24" x14ac:dyDescent="0.3">
      <c r="A344" s="44" t="s">
        <v>2348</v>
      </c>
      <c r="B344" s="68" t="s">
        <v>204</v>
      </c>
      <c r="C344" s="2" t="s">
        <v>1</v>
      </c>
      <c r="D344" s="2">
        <v>61</v>
      </c>
      <c r="E344" s="6">
        <v>21163</v>
      </c>
      <c r="F344" s="7">
        <v>43686.536458333336</v>
      </c>
      <c r="G344" s="69" t="s">
        <v>4</v>
      </c>
      <c r="H344" s="2">
        <v>2410</v>
      </c>
      <c r="I344" s="8">
        <f t="shared" si="25"/>
        <v>16.066666666666666</v>
      </c>
      <c r="J344" s="8">
        <v>5.0739999999999998</v>
      </c>
      <c r="K344" s="2">
        <v>150</v>
      </c>
      <c r="L344" s="68">
        <v>492</v>
      </c>
      <c r="M344" s="8">
        <f t="shared" si="26"/>
        <v>3.28</v>
      </c>
      <c r="N344" s="8">
        <v>1.639</v>
      </c>
      <c r="O344" s="69">
        <f t="shared" si="27"/>
        <v>150</v>
      </c>
      <c r="P344" s="9">
        <f t="shared" si="28"/>
        <v>4.8983739837398375</v>
      </c>
      <c r="Q344" s="77" t="s">
        <v>716</v>
      </c>
      <c r="R344" s="2"/>
      <c r="S344" s="2"/>
      <c r="T344" s="2"/>
      <c r="U344" s="2"/>
      <c r="V344" s="82"/>
      <c r="W344" s="83"/>
      <c r="X344" s="86" t="str">
        <f t="shared" si="29"/>
        <v>No_data</v>
      </c>
    </row>
    <row r="345" spans="1:24" x14ac:dyDescent="0.3">
      <c r="A345" s="44" t="s">
        <v>2349</v>
      </c>
      <c r="B345" s="68" t="s">
        <v>207</v>
      </c>
      <c r="C345" s="2" t="s">
        <v>1</v>
      </c>
      <c r="D345" s="2">
        <v>56</v>
      </c>
      <c r="E345" s="6">
        <v>23163</v>
      </c>
      <c r="F345" s="7">
        <v>43686.548530092594</v>
      </c>
      <c r="G345" s="69" t="s">
        <v>4</v>
      </c>
      <c r="H345" s="2">
        <v>2393</v>
      </c>
      <c r="I345" s="8">
        <f t="shared" si="25"/>
        <v>15.339743589743589</v>
      </c>
      <c r="J345" s="8">
        <v>4.4160000000000004</v>
      </c>
      <c r="K345" s="2">
        <v>156</v>
      </c>
      <c r="L345" s="68">
        <v>626</v>
      </c>
      <c r="M345" s="8">
        <f t="shared" si="26"/>
        <v>4.0128205128205128</v>
      </c>
      <c r="N345" s="8">
        <v>2.294</v>
      </c>
      <c r="O345" s="69">
        <f t="shared" si="27"/>
        <v>156</v>
      </c>
      <c r="P345" s="9">
        <f t="shared" si="28"/>
        <v>3.8226837060702876</v>
      </c>
      <c r="Q345" s="77" t="s">
        <v>716</v>
      </c>
      <c r="R345" s="2"/>
      <c r="S345" s="2"/>
      <c r="T345" s="2"/>
      <c r="U345" s="2"/>
      <c r="V345" s="82"/>
      <c r="W345" s="83"/>
      <c r="X345" s="86" t="str">
        <f t="shared" si="29"/>
        <v>No_data</v>
      </c>
    </row>
    <row r="346" spans="1:24" x14ac:dyDescent="0.3">
      <c r="A346" s="44" t="s">
        <v>2350</v>
      </c>
      <c r="B346" s="68" t="s">
        <v>210</v>
      </c>
      <c r="C346" s="2" t="s">
        <v>1</v>
      </c>
      <c r="D346" s="2">
        <v>55</v>
      </c>
      <c r="E346" s="6">
        <v>23346</v>
      </c>
      <c r="F346" s="7">
        <v>43686.563680555555</v>
      </c>
      <c r="G346" s="69" t="s">
        <v>4</v>
      </c>
      <c r="H346" s="2">
        <v>1963</v>
      </c>
      <c r="I346" s="8">
        <f t="shared" si="25"/>
        <v>23.094117647058823</v>
      </c>
      <c r="J346" s="8">
        <v>4.6559999999999997</v>
      </c>
      <c r="K346" s="2">
        <v>85</v>
      </c>
      <c r="L346" s="68">
        <v>312</v>
      </c>
      <c r="M346" s="8">
        <f t="shared" si="26"/>
        <v>3.6705882352941175</v>
      </c>
      <c r="N346" s="8">
        <v>1.7689999999999999</v>
      </c>
      <c r="O346" s="69">
        <f t="shared" si="27"/>
        <v>85</v>
      </c>
      <c r="P346" s="9">
        <f t="shared" si="28"/>
        <v>6.291666666666667</v>
      </c>
      <c r="Q346" s="77" t="s">
        <v>716</v>
      </c>
      <c r="R346" s="2"/>
      <c r="S346" s="2" t="s">
        <v>43</v>
      </c>
      <c r="T346" s="2"/>
      <c r="U346" s="2"/>
      <c r="V346" s="82"/>
      <c r="W346" s="83"/>
      <c r="X346" s="86" t="str">
        <f t="shared" si="29"/>
        <v>No_data</v>
      </c>
    </row>
    <row r="347" spans="1:24" x14ac:dyDescent="0.3">
      <c r="A347" s="44" t="s">
        <v>2351</v>
      </c>
      <c r="B347" s="68" t="s">
        <v>212</v>
      </c>
      <c r="C347" s="2" t="s">
        <v>1</v>
      </c>
      <c r="D347" s="2">
        <v>53</v>
      </c>
      <c r="E347" s="6">
        <v>24186</v>
      </c>
      <c r="F347" s="7">
        <v>43686.573206018518</v>
      </c>
      <c r="G347" s="69" t="s">
        <v>4</v>
      </c>
      <c r="H347" s="2">
        <v>1503</v>
      </c>
      <c r="I347" s="8">
        <f t="shared" si="25"/>
        <v>18.787500000000001</v>
      </c>
      <c r="J347" s="8">
        <v>4.4829999999999997</v>
      </c>
      <c r="K347" s="2">
        <v>80</v>
      </c>
      <c r="L347" s="68">
        <v>258</v>
      </c>
      <c r="M347" s="8">
        <f t="shared" si="26"/>
        <v>3.2250000000000001</v>
      </c>
      <c r="N347" s="8">
        <v>1.8069999999999999</v>
      </c>
      <c r="O347" s="69">
        <f t="shared" si="27"/>
        <v>80</v>
      </c>
      <c r="P347" s="9">
        <f t="shared" si="28"/>
        <v>5.8255813953488378</v>
      </c>
      <c r="Q347" s="77" t="s">
        <v>716</v>
      </c>
      <c r="R347" s="2"/>
      <c r="S347" s="2"/>
      <c r="T347" s="2"/>
      <c r="U347" s="2"/>
      <c r="V347" s="82"/>
      <c r="W347" s="83"/>
      <c r="X347" s="86" t="str">
        <f t="shared" si="29"/>
        <v>No_data</v>
      </c>
    </row>
    <row r="348" spans="1:24" x14ac:dyDescent="0.3">
      <c r="A348" s="44" t="s">
        <v>2352</v>
      </c>
      <c r="B348" s="68" t="s">
        <v>218</v>
      </c>
      <c r="C348" s="2" t="s">
        <v>1</v>
      </c>
      <c r="D348" s="2">
        <v>38</v>
      </c>
      <c r="E348" s="6">
        <v>29456</v>
      </c>
      <c r="F348" s="7">
        <v>43686.612743055557</v>
      </c>
      <c r="G348" s="69" t="s">
        <v>4</v>
      </c>
      <c r="H348" s="2">
        <v>1828</v>
      </c>
      <c r="I348" s="8">
        <f t="shared" si="25"/>
        <v>15.895652173913044</v>
      </c>
      <c r="J348" s="8">
        <v>4.8959999999999999</v>
      </c>
      <c r="K348" s="2">
        <v>115</v>
      </c>
      <c r="L348" s="68">
        <v>377</v>
      </c>
      <c r="M348" s="8">
        <f t="shared" si="26"/>
        <v>3.2782608695652176</v>
      </c>
      <c r="N348" s="8">
        <v>1.8660000000000001</v>
      </c>
      <c r="O348" s="69">
        <f t="shared" si="27"/>
        <v>115</v>
      </c>
      <c r="P348" s="9">
        <f t="shared" si="28"/>
        <v>4.8488063660477456</v>
      </c>
      <c r="Q348" s="77" t="s">
        <v>716</v>
      </c>
      <c r="R348" s="2"/>
      <c r="S348" s="2" t="s">
        <v>43</v>
      </c>
      <c r="T348" s="2"/>
      <c r="U348" s="2"/>
      <c r="V348" s="82"/>
      <c r="W348" s="83"/>
      <c r="X348" s="86" t="str">
        <f t="shared" si="29"/>
        <v>No_data</v>
      </c>
    </row>
    <row r="349" spans="1:24" x14ac:dyDescent="0.3">
      <c r="A349" s="44" t="s">
        <v>2353</v>
      </c>
      <c r="B349" s="68" t="s">
        <v>221</v>
      </c>
      <c r="C349" s="2" t="s">
        <v>6</v>
      </c>
      <c r="D349" s="2">
        <v>49</v>
      </c>
      <c r="E349" s="6">
        <v>25504</v>
      </c>
      <c r="F349" s="7">
        <v>43686.623067129629</v>
      </c>
      <c r="G349" s="69" t="s">
        <v>4</v>
      </c>
      <c r="H349" s="2">
        <v>1245</v>
      </c>
      <c r="I349" s="8">
        <f t="shared" si="25"/>
        <v>6.8406593406593403</v>
      </c>
      <c r="J349" s="8">
        <v>2.754</v>
      </c>
      <c r="K349" s="2">
        <v>182</v>
      </c>
      <c r="L349" s="68">
        <v>342</v>
      </c>
      <c r="M349" s="8">
        <f t="shared" si="26"/>
        <v>1.8791208791208791</v>
      </c>
      <c r="N349" s="8">
        <v>1.3029999999999999</v>
      </c>
      <c r="O349" s="69">
        <f t="shared" si="27"/>
        <v>182</v>
      </c>
      <c r="P349" s="9">
        <f t="shared" si="28"/>
        <v>3.6403508771929824</v>
      </c>
      <c r="Q349" s="77" t="s">
        <v>716</v>
      </c>
      <c r="R349" s="2"/>
      <c r="S349" s="2"/>
      <c r="T349" s="2"/>
      <c r="U349" s="2"/>
      <c r="V349" s="82"/>
      <c r="W349" s="83"/>
      <c r="X349" s="86" t="str">
        <f t="shared" si="29"/>
        <v>No_data</v>
      </c>
    </row>
    <row r="350" spans="1:24" x14ac:dyDescent="0.3">
      <c r="A350" s="44" t="s">
        <v>2354</v>
      </c>
      <c r="B350" s="68" t="s">
        <v>224</v>
      </c>
      <c r="C350" s="2" t="s">
        <v>1</v>
      </c>
      <c r="D350" s="2">
        <v>50</v>
      </c>
      <c r="E350" s="6">
        <v>25312</v>
      </c>
      <c r="F350" s="7">
        <v>43686.639201388891</v>
      </c>
      <c r="G350" s="69" t="s">
        <v>4</v>
      </c>
      <c r="H350" s="2">
        <v>1303</v>
      </c>
      <c r="I350" s="8">
        <f t="shared" si="25"/>
        <v>12.40952380952381</v>
      </c>
      <c r="J350" s="8">
        <v>3.887</v>
      </c>
      <c r="K350" s="2">
        <v>105</v>
      </c>
      <c r="L350" s="68">
        <v>307</v>
      </c>
      <c r="M350" s="8">
        <f t="shared" si="26"/>
        <v>2.9238095238095236</v>
      </c>
      <c r="N350" s="8">
        <v>1.53</v>
      </c>
      <c r="O350" s="69">
        <f t="shared" si="27"/>
        <v>105</v>
      </c>
      <c r="P350" s="9">
        <f t="shared" si="28"/>
        <v>4.2442996742671015</v>
      </c>
      <c r="Q350" s="77" t="s">
        <v>716</v>
      </c>
      <c r="R350" s="2"/>
      <c r="S350" s="2"/>
      <c r="T350" s="2"/>
      <c r="U350" s="2"/>
      <c r="V350" s="82"/>
      <c r="W350" s="83"/>
      <c r="X350" s="86" t="str">
        <f t="shared" si="29"/>
        <v>No_data</v>
      </c>
    </row>
    <row r="351" spans="1:24" x14ac:dyDescent="0.3">
      <c r="A351" s="44" t="s">
        <v>2355</v>
      </c>
      <c r="B351" s="68" t="s">
        <v>229</v>
      </c>
      <c r="C351" s="2" t="s">
        <v>1</v>
      </c>
      <c r="D351" s="2">
        <v>51</v>
      </c>
      <c r="E351" s="6">
        <v>24862</v>
      </c>
      <c r="F351" s="7">
        <v>43686.663564814815</v>
      </c>
      <c r="G351" s="69" t="s">
        <v>4</v>
      </c>
      <c r="H351" s="2">
        <v>1770</v>
      </c>
      <c r="I351" s="8">
        <f t="shared" si="25"/>
        <v>19.666666666666668</v>
      </c>
      <c r="J351" s="8">
        <v>4.1710000000000003</v>
      </c>
      <c r="K351" s="2">
        <v>90</v>
      </c>
      <c r="L351" s="68">
        <v>384</v>
      </c>
      <c r="M351" s="8">
        <f t="shared" si="26"/>
        <v>4.2666666666666666</v>
      </c>
      <c r="N351" s="8">
        <v>2.1080000000000001</v>
      </c>
      <c r="O351" s="69">
        <f t="shared" si="27"/>
        <v>90</v>
      </c>
      <c r="P351" s="9">
        <f t="shared" si="28"/>
        <v>4.609375</v>
      </c>
      <c r="Q351" s="77" t="s">
        <v>716</v>
      </c>
      <c r="R351" s="2"/>
      <c r="S351" s="2"/>
      <c r="T351" s="2"/>
      <c r="U351" s="2"/>
      <c r="V351" s="82"/>
      <c r="W351" s="83"/>
      <c r="X351" s="86" t="str">
        <f t="shared" si="29"/>
        <v>No_data</v>
      </c>
    </row>
    <row r="352" spans="1:24" x14ac:dyDescent="0.3">
      <c r="A352" s="44" t="s">
        <v>2356</v>
      </c>
      <c r="B352" s="68" t="s">
        <v>231</v>
      </c>
      <c r="C352" s="2" t="s">
        <v>1</v>
      </c>
      <c r="D352" s="2">
        <v>64</v>
      </c>
      <c r="E352" s="6">
        <v>20123</v>
      </c>
      <c r="F352" s="7">
        <v>43686.673298611109</v>
      </c>
      <c r="G352" s="69" t="s">
        <v>4</v>
      </c>
      <c r="H352" s="2">
        <v>1910</v>
      </c>
      <c r="I352" s="8">
        <f t="shared" si="25"/>
        <v>20.105263157894736</v>
      </c>
      <c r="J352" s="8">
        <v>4.1959999999999997</v>
      </c>
      <c r="K352" s="2">
        <v>95</v>
      </c>
      <c r="L352" s="68">
        <v>382</v>
      </c>
      <c r="M352" s="8">
        <f t="shared" si="26"/>
        <v>4.0210526315789474</v>
      </c>
      <c r="N352" s="8">
        <v>1.9890000000000001</v>
      </c>
      <c r="O352" s="69">
        <f t="shared" si="27"/>
        <v>95</v>
      </c>
      <c r="P352" s="9">
        <f t="shared" si="28"/>
        <v>5</v>
      </c>
      <c r="Q352" s="77" t="s">
        <v>716</v>
      </c>
      <c r="R352" s="2"/>
      <c r="S352" s="2"/>
      <c r="T352" s="2"/>
      <c r="U352" s="2"/>
      <c r="V352" s="82"/>
      <c r="W352" s="83"/>
      <c r="X352" s="86" t="str">
        <f t="shared" si="29"/>
        <v>No_data</v>
      </c>
    </row>
    <row r="353" spans="1:24" x14ac:dyDescent="0.3">
      <c r="A353" s="44" t="s">
        <v>2357</v>
      </c>
      <c r="B353" s="68" t="s">
        <v>235</v>
      </c>
      <c r="C353" s="2" t="s">
        <v>1</v>
      </c>
      <c r="D353" s="2">
        <v>45</v>
      </c>
      <c r="E353" s="6">
        <v>26982</v>
      </c>
      <c r="F353" s="7">
        <v>43686.69667824074</v>
      </c>
      <c r="G353" s="69" t="s">
        <v>4</v>
      </c>
      <c r="H353" s="2">
        <v>916</v>
      </c>
      <c r="I353" s="8">
        <f t="shared" si="25"/>
        <v>8.0350877192982448</v>
      </c>
      <c r="J353" s="8">
        <v>2.9689999999999999</v>
      </c>
      <c r="K353" s="2">
        <v>114</v>
      </c>
      <c r="L353" s="68">
        <v>191</v>
      </c>
      <c r="M353" s="8">
        <f t="shared" si="26"/>
        <v>1.6754385964912282</v>
      </c>
      <c r="N353" s="8">
        <v>1.32</v>
      </c>
      <c r="O353" s="69">
        <f t="shared" si="27"/>
        <v>114</v>
      </c>
      <c r="P353" s="9">
        <f t="shared" si="28"/>
        <v>4.7958115183246068</v>
      </c>
      <c r="Q353" s="77" t="s">
        <v>716</v>
      </c>
      <c r="R353" s="2"/>
      <c r="S353" s="2"/>
      <c r="T353" s="2"/>
      <c r="U353" s="2"/>
      <c r="V353" s="82"/>
      <c r="W353" s="83"/>
      <c r="X353" s="86" t="str">
        <f t="shared" si="29"/>
        <v>No_data</v>
      </c>
    </row>
    <row r="354" spans="1:24" x14ac:dyDescent="0.3">
      <c r="A354" s="44" t="s">
        <v>2358</v>
      </c>
      <c r="B354" s="68" t="s">
        <v>236</v>
      </c>
      <c r="C354" s="2" t="s">
        <v>1</v>
      </c>
      <c r="D354" s="2">
        <v>58</v>
      </c>
      <c r="E354" s="6">
        <v>22328</v>
      </c>
      <c r="F354" s="7">
        <v>43686.707638888889</v>
      </c>
      <c r="G354" s="69" t="s">
        <v>4</v>
      </c>
      <c r="H354" s="2">
        <v>1675</v>
      </c>
      <c r="I354" s="8">
        <f t="shared" si="25"/>
        <v>16.75</v>
      </c>
      <c r="J354" s="8">
        <v>4.5019999999999998</v>
      </c>
      <c r="K354" s="2">
        <v>100</v>
      </c>
      <c r="L354" s="68">
        <v>347</v>
      </c>
      <c r="M354" s="8">
        <f t="shared" si="26"/>
        <v>3.47</v>
      </c>
      <c r="N354" s="8">
        <v>2.0169999999999999</v>
      </c>
      <c r="O354" s="69">
        <f t="shared" si="27"/>
        <v>100</v>
      </c>
      <c r="P354" s="9">
        <f t="shared" si="28"/>
        <v>4.8270893371757921</v>
      </c>
      <c r="Q354" s="77" t="s">
        <v>716</v>
      </c>
      <c r="R354" s="2"/>
      <c r="S354" s="2"/>
      <c r="T354" s="2"/>
      <c r="U354" s="2"/>
      <c r="V354" s="82"/>
      <c r="W354" s="83"/>
      <c r="X354" s="86" t="str">
        <f t="shared" si="29"/>
        <v>No_data</v>
      </c>
    </row>
    <row r="355" spans="1:24" x14ac:dyDescent="0.3">
      <c r="A355" s="44" t="s">
        <v>2359</v>
      </c>
      <c r="B355" s="68" t="s">
        <v>238</v>
      </c>
      <c r="C355" s="2" t="s">
        <v>1</v>
      </c>
      <c r="D355" s="2">
        <v>47</v>
      </c>
      <c r="E355" s="6">
        <v>26331</v>
      </c>
      <c r="F355" s="7">
        <v>43689.523298611108</v>
      </c>
      <c r="G355" s="69" t="s">
        <v>4</v>
      </c>
      <c r="H355" s="2">
        <v>1406</v>
      </c>
      <c r="I355" s="8">
        <f t="shared" si="25"/>
        <v>14.06</v>
      </c>
      <c r="J355" s="8">
        <v>4.3499999999999996</v>
      </c>
      <c r="K355" s="2">
        <v>100</v>
      </c>
      <c r="L355" s="68">
        <v>390</v>
      </c>
      <c r="M355" s="8">
        <v>3.9</v>
      </c>
      <c r="N355" s="8">
        <v>2.052</v>
      </c>
      <c r="O355" s="69">
        <f t="shared" si="27"/>
        <v>100</v>
      </c>
      <c r="P355" s="9">
        <f t="shared" si="28"/>
        <v>3.6051282051282052</v>
      </c>
      <c r="Q355" s="77" t="s">
        <v>716</v>
      </c>
      <c r="R355" s="2"/>
      <c r="S355" s="2"/>
      <c r="T355" s="2"/>
      <c r="U355" s="2"/>
      <c r="V355" s="82"/>
      <c r="W355" s="83"/>
      <c r="X355" s="86" t="str">
        <f t="shared" si="29"/>
        <v>No_data</v>
      </c>
    </row>
    <row r="356" spans="1:24" x14ac:dyDescent="0.3">
      <c r="A356" s="44" t="s">
        <v>2360</v>
      </c>
      <c r="B356" s="68" t="s">
        <v>240</v>
      </c>
      <c r="C356" s="2" t="s">
        <v>1</v>
      </c>
      <c r="D356" s="2">
        <v>49</v>
      </c>
      <c r="E356" s="6">
        <v>25717</v>
      </c>
      <c r="F356" s="7">
        <v>43689.535370370373</v>
      </c>
      <c r="G356" s="69" t="s">
        <v>4</v>
      </c>
      <c r="H356" s="2">
        <v>1165</v>
      </c>
      <c r="I356" s="8">
        <f t="shared" si="25"/>
        <v>11.65</v>
      </c>
      <c r="J356" s="8">
        <v>3.7130000000000001</v>
      </c>
      <c r="K356" s="2">
        <v>100</v>
      </c>
      <c r="L356" s="68">
        <v>297</v>
      </c>
      <c r="M356" s="8">
        <f t="shared" ref="M356:M387" si="30">L356/O356</f>
        <v>2.97</v>
      </c>
      <c r="N356" s="8">
        <v>1.946</v>
      </c>
      <c r="O356" s="69">
        <f t="shared" si="27"/>
        <v>100</v>
      </c>
      <c r="P356" s="9">
        <f t="shared" si="28"/>
        <v>3.9225589225589226</v>
      </c>
      <c r="Q356" s="77" t="s">
        <v>716</v>
      </c>
      <c r="R356" s="2"/>
      <c r="S356" s="2"/>
      <c r="T356" s="2"/>
      <c r="U356" s="2"/>
      <c r="V356" s="82"/>
      <c r="W356" s="83"/>
      <c r="X356" s="86" t="str">
        <f t="shared" si="29"/>
        <v>No_data</v>
      </c>
    </row>
    <row r="357" spans="1:24" x14ac:dyDescent="0.3">
      <c r="A357" s="44" t="s">
        <v>2361</v>
      </c>
      <c r="B357" s="68" t="s">
        <v>242</v>
      </c>
      <c r="C357" s="2" t="s">
        <v>1</v>
      </c>
      <c r="D357" s="2">
        <v>60</v>
      </c>
      <c r="E357" s="6">
        <v>21417</v>
      </c>
      <c r="F357" s="7">
        <v>43689.548680555556</v>
      </c>
      <c r="G357" s="69" t="s">
        <v>4</v>
      </c>
      <c r="H357" s="2">
        <v>2985</v>
      </c>
      <c r="I357" s="8">
        <f t="shared" si="25"/>
        <v>17.767857142857142</v>
      </c>
      <c r="J357" s="8">
        <v>3.8330000000000002</v>
      </c>
      <c r="K357" s="2">
        <v>168</v>
      </c>
      <c r="L357" s="68">
        <v>733</v>
      </c>
      <c r="M357" s="8">
        <f t="shared" si="30"/>
        <v>4.3630952380952381</v>
      </c>
      <c r="N357" s="8">
        <v>2.1150000000000002</v>
      </c>
      <c r="O357" s="69">
        <f t="shared" si="27"/>
        <v>168</v>
      </c>
      <c r="P357" s="9">
        <f t="shared" si="28"/>
        <v>4.0723055934515688</v>
      </c>
      <c r="Q357" s="77" t="s">
        <v>716</v>
      </c>
      <c r="R357" s="2"/>
      <c r="S357" s="2"/>
      <c r="T357" s="2"/>
      <c r="U357" s="2"/>
      <c r="V357" s="82"/>
      <c r="W357" s="83"/>
      <c r="X357" s="86" t="str">
        <f t="shared" si="29"/>
        <v>No_data</v>
      </c>
    </row>
    <row r="358" spans="1:24" x14ac:dyDescent="0.3">
      <c r="A358" s="44" t="s">
        <v>2362</v>
      </c>
      <c r="B358" s="68" t="s">
        <v>245</v>
      </c>
      <c r="C358" s="2" t="s">
        <v>6</v>
      </c>
      <c r="D358" s="2">
        <v>37</v>
      </c>
      <c r="E358" s="6">
        <v>29883</v>
      </c>
      <c r="F358" s="7">
        <v>43689.570289351854</v>
      </c>
      <c r="G358" s="69" t="s">
        <v>4</v>
      </c>
      <c r="H358" s="2">
        <v>1758</v>
      </c>
      <c r="I358" s="8">
        <f t="shared" si="25"/>
        <v>9.15625</v>
      </c>
      <c r="J358" s="8">
        <v>3.4289999999999998</v>
      </c>
      <c r="K358" s="2">
        <v>192</v>
      </c>
      <c r="L358" s="68">
        <v>575</v>
      </c>
      <c r="M358" s="8">
        <f t="shared" si="30"/>
        <v>2.9947916666666665</v>
      </c>
      <c r="N358" s="8">
        <v>1.7709999999999999</v>
      </c>
      <c r="O358" s="69">
        <f t="shared" si="27"/>
        <v>192</v>
      </c>
      <c r="P358" s="9">
        <f t="shared" si="28"/>
        <v>3.057391304347826</v>
      </c>
      <c r="Q358" s="77" t="s">
        <v>716</v>
      </c>
      <c r="R358" s="2"/>
      <c r="S358" s="2"/>
      <c r="T358" s="2"/>
      <c r="U358" s="2"/>
      <c r="V358" s="82"/>
      <c r="W358" s="83"/>
      <c r="X358" s="86" t="str">
        <f t="shared" si="29"/>
        <v>No_data</v>
      </c>
    </row>
    <row r="359" spans="1:24" x14ac:dyDescent="0.3">
      <c r="A359" s="44" t="s">
        <v>2363</v>
      </c>
      <c r="B359" s="68" t="s">
        <v>247</v>
      </c>
      <c r="C359" s="2" t="s">
        <v>1</v>
      </c>
      <c r="D359" s="2">
        <v>44</v>
      </c>
      <c r="E359" s="6">
        <v>27266</v>
      </c>
      <c r="F359" s="7">
        <v>43689.584039351852</v>
      </c>
      <c r="G359" s="69" t="s">
        <v>4</v>
      </c>
      <c r="H359" s="2">
        <v>3209</v>
      </c>
      <c r="I359" s="8">
        <f t="shared" si="25"/>
        <v>22.921428571428571</v>
      </c>
      <c r="J359" s="8">
        <v>4.9820000000000002</v>
      </c>
      <c r="K359" s="2">
        <v>140</v>
      </c>
      <c r="L359" s="68">
        <v>391</v>
      </c>
      <c r="M359" s="8">
        <f t="shared" si="30"/>
        <v>2.7928571428571427</v>
      </c>
      <c r="N359" s="8">
        <v>1.7609999999999999</v>
      </c>
      <c r="O359" s="69">
        <f t="shared" si="27"/>
        <v>140</v>
      </c>
      <c r="P359" s="9">
        <f t="shared" si="28"/>
        <v>8.2071611253196934</v>
      </c>
      <c r="Q359" s="77" t="s">
        <v>716</v>
      </c>
      <c r="R359" s="2"/>
      <c r="S359" s="2"/>
      <c r="T359" s="2"/>
      <c r="U359" s="2"/>
      <c r="V359" s="82"/>
      <c r="W359" s="83"/>
      <c r="X359" s="86" t="str">
        <f t="shared" si="29"/>
        <v>No_data</v>
      </c>
    </row>
    <row r="360" spans="1:24" x14ac:dyDescent="0.3">
      <c r="A360" s="44" t="s">
        <v>2364</v>
      </c>
      <c r="B360" s="68" t="s">
        <v>251</v>
      </c>
      <c r="C360" s="2" t="s">
        <v>1</v>
      </c>
      <c r="D360" s="2">
        <v>75</v>
      </c>
      <c r="E360" s="6">
        <v>16282</v>
      </c>
      <c r="F360" s="7">
        <v>43689.596574074072</v>
      </c>
      <c r="G360" s="69" t="s">
        <v>4</v>
      </c>
      <c r="H360" s="2">
        <v>2306</v>
      </c>
      <c r="I360" s="8">
        <f t="shared" si="25"/>
        <v>21.961904761904762</v>
      </c>
      <c r="J360" s="8">
        <v>4.7510000000000003</v>
      </c>
      <c r="K360" s="2">
        <v>105</v>
      </c>
      <c r="L360" s="68">
        <v>331</v>
      </c>
      <c r="M360" s="8">
        <f t="shared" si="30"/>
        <v>3.1523809523809523</v>
      </c>
      <c r="N360" s="8">
        <v>1.6739999999999999</v>
      </c>
      <c r="O360" s="69">
        <f t="shared" si="27"/>
        <v>105</v>
      </c>
      <c r="P360" s="9">
        <f t="shared" si="28"/>
        <v>6.9667673716012084</v>
      </c>
      <c r="Q360" s="77" t="s">
        <v>716</v>
      </c>
      <c r="R360" s="2"/>
      <c r="S360" s="2"/>
      <c r="T360" s="2"/>
      <c r="U360" s="2"/>
      <c r="V360" s="82"/>
      <c r="W360" s="83"/>
      <c r="X360" s="86" t="str">
        <f t="shared" si="29"/>
        <v>No_data</v>
      </c>
    </row>
    <row r="361" spans="1:24" x14ac:dyDescent="0.3">
      <c r="A361" s="44" t="s">
        <v>2365</v>
      </c>
      <c r="B361" s="68" t="s">
        <v>254</v>
      </c>
      <c r="C361" s="2" t="s">
        <v>6</v>
      </c>
      <c r="D361" s="2">
        <v>27</v>
      </c>
      <c r="E361" s="6">
        <v>33765</v>
      </c>
      <c r="F361" s="7">
        <v>43689.618564814817</v>
      </c>
      <c r="G361" s="69" t="s">
        <v>4</v>
      </c>
      <c r="H361" s="2">
        <v>1079</v>
      </c>
      <c r="I361" s="8">
        <f t="shared" si="25"/>
        <v>4.7955555555555556</v>
      </c>
      <c r="J361" s="8">
        <v>2.157</v>
      </c>
      <c r="K361" s="2">
        <v>225</v>
      </c>
      <c r="L361" s="68">
        <v>453</v>
      </c>
      <c r="M361" s="8">
        <f t="shared" si="30"/>
        <v>2.0133333333333332</v>
      </c>
      <c r="N361" s="8">
        <v>1.3640000000000001</v>
      </c>
      <c r="O361" s="69">
        <f t="shared" si="27"/>
        <v>225</v>
      </c>
      <c r="P361" s="9">
        <f t="shared" si="28"/>
        <v>2.3818984547461368</v>
      </c>
      <c r="Q361" s="77" t="s">
        <v>716</v>
      </c>
      <c r="R361" s="2"/>
      <c r="S361" s="2"/>
      <c r="T361" s="2"/>
      <c r="U361" s="2"/>
      <c r="V361" s="82"/>
      <c r="W361" s="83"/>
      <c r="X361" s="86" t="str">
        <f t="shared" si="29"/>
        <v>No_data</v>
      </c>
    </row>
    <row r="362" spans="1:24" x14ac:dyDescent="0.3">
      <c r="A362" s="44" t="s">
        <v>2366</v>
      </c>
      <c r="B362" s="68" t="s">
        <v>259</v>
      </c>
      <c r="C362" s="2" t="s">
        <v>1</v>
      </c>
      <c r="D362" s="2">
        <v>61</v>
      </c>
      <c r="E362" s="6">
        <v>21306</v>
      </c>
      <c r="F362" s="7">
        <v>43689.641284722224</v>
      </c>
      <c r="G362" s="69" t="s">
        <v>4</v>
      </c>
      <c r="H362" s="2">
        <v>2284</v>
      </c>
      <c r="I362" s="8">
        <f t="shared" si="25"/>
        <v>19.860869565217392</v>
      </c>
      <c r="J362" s="8">
        <v>4.4290000000000003</v>
      </c>
      <c r="K362" s="2">
        <v>115</v>
      </c>
      <c r="L362" s="68">
        <v>533</v>
      </c>
      <c r="M362" s="8">
        <f t="shared" si="30"/>
        <v>4.6347826086956525</v>
      </c>
      <c r="N362" s="8">
        <v>2.2799999999999998</v>
      </c>
      <c r="O362" s="69">
        <f t="shared" si="27"/>
        <v>115</v>
      </c>
      <c r="P362" s="9">
        <f t="shared" si="28"/>
        <v>4.2851782363977486</v>
      </c>
      <c r="Q362" s="77" t="s">
        <v>716</v>
      </c>
      <c r="R362" s="2"/>
      <c r="S362" s="2"/>
      <c r="T362" s="2"/>
      <c r="U362" s="2"/>
      <c r="V362" s="82"/>
      <c r="W362" s="83"/>
      <c r="X362" s="86" t="str">
        <f t="shared" si="29"/>
        <v>No_data</v>
      </c>
    </row>
    <row r="363" spans="1:24" x14ac:dyDescent="0.3">
      <c r="A363" s="44" t="s">
        <v>2367</v>
      </c>
      <c r="B363" s="68" t="s">
        <v>261</v>
      </c>
      <c r="C363" s="2" t="s">
        <v>1</v>
      </c>
      <c r="D363" s="2">
        <v>48</v>
      </c>
      <c r="E363" s="6">
        <v>26104</v>
      </c>
      <c r="F363" s="7">
        <v>43689.655775462961</v>
      </c>
      <c r="G363" s="69" t="s">
        <v>4</v>
      </c>
      <c r="H363" s="2">
        <v>1640</v>
      </c>
      <c r="I363" s="8">
        <f t="shared" si="25"/>
        <v>15.619047619047619</v>
      </c>
      <c r="J363" s="8">
        <v>4.266</v>
      </c>
      <c r="K363" s="2">
        <v>105</v>
      </c>
      <c r="L363" s="68">
        <v>292</v>
      </c>
      <c r="M363" s="8">
        <f t="shared" si="30"/>
        <v>2.7809523809523808</v>
      </c>
      <c r="N363" s="8">
        <v>1.635</v>
      </c>
      <c r="O363" s="69">
        <f t="shared" si="27"/>
        <v>105</v>
      </c>
      <c r="P363" s="9">
        <f t="shared" si="28"/>
        <v>5.6164383561643838</v>
      </c>
      <c r="Q363" s="77" t="s">
        <v>716</v>
      </c>
      <c r="R363" s="2"/>
      <c r="S363" s="2" t="s">
        <v>43</v>
      </c>
      <c r="T363" s="2"/>
      <c r="U363" s="2"/>
      <c r="V363" s="82"/>
      <c r="W363" s="83"/>
      <c r="X363" s="86" t="str">
        <f t="shared" si="29"/>
        <v>No_data</v>
      </c>
    </row>
    <row r="364" spans="1:24" x14ac:dyDescent="0.3">
      <c r="A364" s="44" t="s">
        <v>2368</v>
      </c>
      <c r="B364" s="68" t="s">
        <v>264</v>
      </c>
      <c r="C364" s="2" t="s">
        <v>6</v>
      </c>
      <c r="D364" s="2">
        <v>85</v>
      </c>
      <c r="E364" s="6">
        <v>12559</v>
      </c>
      <c r="F364" s="7">
        <v>43689.669027777774</v>
      </c>
      <c r="G364" s="69" t="s">
        <v>4</v>
      </c>
      <c r="H364" s="2">
        <v>3896</v>
      </c>
      <c r="I364" s="8">
        <f t="shared" si="25"/>
        <v>19.676767676767678</v>
      </c>
      <c r="J364" s="8">
        <v>4.2160000000000002</v>
      </c>
      <c r="K364" s="2">
        <v>198</v>
      </c>
      <c r="L364" s="68">
        <v>1519</v>
      </c>
      <c r="M364" s="8">
        <f t="shared" si="30"/>
        <v>7.6717171717171722</v>
      </c>
      <c r="N364" s="8">
        <v>2.851</v>
      </c>
      <c r="O364" s="69">
        <f t="shared" si="27"/>
        <v>198</v>
      </c>
      <c r="P364" s="9">
        <f t="shared" si="28"/>
        <v>2.564845292955892</v>
      </c>
      <c r="Q364" s="77" t="s">
        <v>716</v>
      </c>
      <c r="R364" s="2"/>
      <c r="S364" s="2" t="s">
        <v>43</v>
      </c>
      <c r="T364" s="2"/>
      <c r="U364" s="2"/>
      <c r="V364" s="82"/>
      <c r="W364" s="83"/>
      <c r="X364" s="86" t="str">
        <f t="shared" si="29"/>
        <v>No_data</v>
      </c>
    </row>
    <row r="365" spans="1:24" x14ac:dyDescent="0.3">
      <c r="A365" s="44" t="s">
        <v>2369</v>
      </c>
      <c r="B365" s="68" t="s">
        <v>265</v>
      </c>
      <c r="C365" s="2" t="s">
        <v>1</v>
      </c>
      <c r="D365" s="2">
        <v>74</v>
      </c>
      <c r="E365" s="6">
        <v>16542</v>
      </c>
      <c r="F365" s="7">
        <v>43689.681689814817</v>
      </c>
      <c r="G365" s="69" t="s">
        <v>4</v>
      </c>
      <c r="H365" s="2">
        <v>1045</v>
      </c>
      <c r="I365" s="8">
        <f t="shared" si="25"/>
        <v>18.017241379310345</v>
      </c>
      <c r="J365" s="8">
        <v>3.5710000000000002</v>
      </c>
      <c r="K365" s="2">
        <v>58</v>
      </c>
      <c r="L365" s="68">
        <v>242</v>
      </c>
      <c r="M365" s="8">
        <f t="shared" si="30"/>
        <v>4.1724137931034484</v>
      </c>
      <c r="N365" s="8">
        <v>1.992</v>
      </c>
      <c r="O365" s="69">
        <f t="shared" si="27"/>
        <v>58</v>
      </c>
      <c r="P365" s="9">
        <f t="shared" si="28"/>
        <v>4.3181818181818183</v>
      </c>
      <c r="Q365" s="77" t="s">
        <v>716</v>
      </c>
      <c r="R365" s="2"/>
      <c r="S365" s="2" t="s">
        <v>9</v>
      </c>
      <c r="T365" s="2"/>
      <c r="U365" s="2"/>
      <c r="V365" s="82"/>
      <c r="W365" s="83"/>
      <c r="X365" s="86" t="str">
        <f t="shared" si="29"/>
        <v>No_data</v>
      </c>
    </row>
    <row r="366" spans="1:24" x14ac:dyDescent="0.3">
      <c r="A366" s="44" t="s">
        <v>2370</v>
      </c>
      <c r="B366" s="68" t="s">
        <v>267</v>
      </c>
      <c r="C366" s="2" t="s">
        <v>1</v>
      </c>
      <c r="D366" s="2">
        <v>50</v>
      </c>
      <c r="E366" s="6">
        <v>25130</v>
      </c>
      <c r="F366" s="7">
        <v>43689.706747685188</v>
      </c>
      <c r="G366" s="69" t="s">
        <v>4</v>
      </c>
      <c r="H366" s="2">
        <v>1520</v>
      </c>
      <c r="I366" s="8">
        <f t="shared" si="25"/>
        <v>10.857142857142858</v>
      </c>
      <c r="J366" s="8">
        <v>3.36</v>
      </c>
      <c r="K366" s="2">
        <v>140</v>
      </c>
      <c r="L366" s="68">
        <v>357</v>
      </c>
      <c r="M366" s="8">
        <f t="shared" si="30"/>
        <v>2.5499999999999998</v>
      </c>
      <c r="N366" s="8">
        <v>1.5880000000000001</v>
      </c>
      <c r="O366" s="69">
        <f t="shared" si="27"/>
        <v>140</v>
      </c>
      <c r="P366" s="9">
        <f t="shared" si="28"/>
        <v>4.2577030812324939</v>
      </c>
      <c r="Q366" s="77" t="s">
        <v>716</v>
      </c>
      <c r="R366" s="2"/>
      <c r="S366" s="2"/>
      <c r="T366" s="2"/>
      <c r="U366" s="2"/>
      <c r="V366" s="82"/>
      <c r="W366" s="83"/>
      <c r="X366" s="86" t="str">
        <f t="shared" si="29"/>
        <v>No_data</v>
      </c>
    </row>
    <row r="367" spans="1:24" x14ac:dyDescent="0.3">
      <c r="A367" s="44" t="s">
        <v>2371</v>
      </c>
      <c r="B367" s="68" t="s">
        <v>269</v>
      </c>
      <c r="C367" s="2" t="s">
        <v>6</v>
      </c>
      <c r="D367" s="2">
        <v>81</v>
      </c>
      <c r="E367" s="6">
        <v>14008</v>
      </c>
      <c r="F367" s="7">
        <v>43689.718275462961</v>
      </c>
      <c r="G367" s="69" t="s">
        <v>4</v>
      </c>
      <c r="H367" s="2">
        <v>2833</v>
      </c>
      <c r="I367" s="8">
        <f t="shared" si="25"/>
        <v>10.896153846153846</v>
      </c>
      <c r="J367" s="8">
        <v>3.6120000000000001</v>
      </c>
      <c r="K367" s="2">
        <v>260</v>
      </c>
      <c r="L367" s="68">
        <v>1240</v>
      </c>
      <c r="M367" s="8">
        <f t="shared" si="30"/>
        <v>4.7692307692307692</v>
      </c>
      <c r="N367" s="8">
        <v>2.3380000000000001</v>
      </c>
      <c r="O367" s="69">
        <f t="shared" si="27"/>
        <v>260</v>
      </c>
      <c r="P367" s="9">
        <f t="shared" si="28"/>
        <v>2.2846774193548387</v>
      </c>
      <c r="Q367" s="77" t="s">
        <v>716</v>
      </c>
      <c r="R367" s="2"/>
      <c r="S367" s="2"/>
      <c r="T367" s="2"/>
      <c r="U367" s="2"/>
      <c r="V367" s="82"/>
      <c r="W367" s="83"/>
      <c r="X367" s="86" t="str">
        <f t="shared" si="29"/>
        <v>No_data</v>
      </c>
    </row>
    <row r="368" spans="1:24" x14ac:dyDescent="0.3">
      <c r="A368" s="44" t="s">
        <v>2372</v>
      </c>
      <c r="B368" s="68" t="s">
        <v>271</v>
      </c>
      <c r="C368" s="2" t="s">
        <v>1</v>
      </c>
      <c r="D368" s="2">
        <v>42</v>
      </c>
      <c r="E368" s="6">
        <v>28191</v>
      </c>
      <c r="F368" s="7">
        <v>43690.520925925928</v>
      </c>
      <c r="G368" s="69" t="s">
        <v>4</v>
      </c>
      <c r="H368" s="2">
        <v>1630</v>
      </c>
      <c r="I368" s="8">
        <f t="shared" si="25"/>
        <v>11.241379310344827</v>
      </c>
      <c r="J368" s="8">
        <v>4.0350000000000001</v>
      </c>
      <c r="K368" s="2">
        <v>145</v>
      </c>
      <c r="L368" s="68">
        <v>396</v>
      </c>
      <c r="M368" s="8">
        <f t="shared" si="30"/>
        <v>2.7310344827586208</v>
      </c>
      <c r="N368" s="8">
        <v>1.538</v>
      </c>
      <c r="O368" s="69">
        <f t="shared" si="27"/>
        <v>145</v>
      </c>
      <c r="P368" s="9">
        <f t="shared" si="28"/>
        <v>4.1161616161616159</v>
      </c>
      <c r="Q368" s="77" t="s">
        <v>716</v>
      </c>
      <c r="R368" s="2"/>
      <c r="S368" s="2"/>
      <c r="T368" s="2"/>
      <c r="U368" s="2"/>
      <c r="V368" s="82"/>
      <c r="W368" s="83"/>
      <c r="X368" s="86" t="str">
        <f t="shared" si="29"/>
        <v>No_data</v>
      </c>
    </row>
    <row r="369" spans="1:24" x14ac:dyDescent="0.3">
      <c r="A369" s="44" t="s">
        <v>2373</v>
      </c>
      <c r="B369" s="68" t="s">
        <v>274</v>
      </c>
      <c r="C369" s="2" t="s">
        <v>1</v>
      </c>
      <c r="D369" s="2">
        <v>23</v>
      </c>
      <c r="E369" s="6">
        <v>35022</v>
      </c>
      <c r="F369" s="7">
        <v>43690.53502314815</v>
      </c>
      <c r="G369" s="69" t="s">
        <v>4</v>
      </c>
      <c r="H369" s="2">
        <v>943</v>
      </c>
      <c r="I369" s="8">
        <f t="shared" si="25"/>
        <v>8.5727272727272723</v>
      </c>
      <c r="J369" s="8">
        <v>3.1720000000000002</v>
      </c>
      <c r="K369" s="2">
        <v>110</v>
      </c>
      <c r="L369" s="68">
        <v>350</v>
      </c>
      <c r="M369" s="8">
        <f t="shared" si="30"/>
        <v>3.1818181818181817</v>
      </c>
      <c r="N369" s="8">
        <v>1.6930000000000001</v>
      </c>
      <c r="O369" s="69">
        <f t="shared" si="27"/>
        <v>110</v>
      </c>
      <c r="P369" s="9">
        <f t="shared" si="28"/>
        <v>2.6942857142857144</v>
      </c>
      <c r="Q369" s="77" t="s">
        <v>716</v>
      </c>
      <c r="R369" s="2"/>
      <c r="S369" s="2"/>
      <c r="T369" s="2"/>
      <c r="U369" s="2"/>
      <c r="V369" s="82"/>
      <c r="W369" s="83"/>
      <c r="X369" s="86" t="str">
        <f t="shared" si="29"/>
        <v>No_data</v>
      </c>
    </row>
    <row r="370" spans="1:24" x14ac:dyDescent="0.3">
      <c r="A370" s="44" t="s">
        <v>2374</v>
      </c>
      <c r="B370" s="68" t="s">
        <v>277</v>
      </c>
      <c r="C370" s="2" t="s">
        <v>1</v>
      </c>
      <c r="D370" s="2">
        <v>65</v>
      </c>
      <c r="E370" s="6">
        <v>19793</v>
      </c>
      <c r="F370" s="7">
        <v>43690.551574074074</v>
      </c>
      <c r="G370" s="69" t="s">
        <v>4</v>
      </c>
      <c r="H370" s="2">
        <v>3365</v>
      </c>
      <c r="I370" s="8">
        <f t="shared" si="25"/>
        <v>15.578703703703704</v>
      </c>
      <c r="J370" s="8">
        <v>4.3319999999999999</v>
      </c>
      <c r="K370" s="2">
        <v>216</v>
      </c>
      <c r="L370" s="68">
        <v>880</v>
      </c>
      <c r="M370" s="8">
        <f t="shared" si="30"/>
        <v>4.0740740740740744</v>
      </c>
      <c r="N370" s="8">
        <v>2.1160000000000001</v>
      </c>
      <c r="O370" s="69">
        <f t="shared" si="27"/>
        <v>216</v>
      </c>
      <c r="P370" s="9">
        <f t="shared" si="28"/>
        <v>3.8238636363636362</v>
      </c>
      <c r="Q370" s="77" t="s">
        <v>716</v>
      </c>
      <c r="R370" s="2"/>
      <c r="S370" s="2"/>
      <c r="T370" s="2"/>
      <c r="U370" s="2"/>
      <c r="V370" s="82"/>
      <c r="W370" s="83"/>
      <c r="X370" s="86" t="str">
        <f t="shared" si="29"/>
        <v>No_data</v>
      </c>
    </row>
    <row r="371" spans="1:24" x14ac:dyDescent="0.3">
      <c r="A371" s="44" t="s">
        <v>2375</v>
      </c>
      <c r="B371" s="68" t="s">
        <v>278</v>
      </c>
      <c r="C371" s="2" t="s">
        <v>1</v>
      </c>
      <c r="D371" s="2">
        <v>75</v>
      </c>
      <c r="E371" s="6">
        <v>16104</v>
      </c>
      <c r="F371" s="7">
        <v>43690.568182870367</v>
      </c>
      <c r="G371" s="69" t="s">
        <v>4</v>
      </c>
      <c r="H371" s="2">
        <v>3571</v>
      </c>
      <c r="I371" s="8">
        <f t="shared" si="25"/>
        <v>20.522988505747126</v>
      </c>
      <c r="J371" s="8">
        <v>20.523</v>
      </c>
      <c r="K371" s="2">
        <v>174</v>
      </c>
      <c r="L371" s="68">
        <v>1276</v>
      </c>
      <c r="M371" s="8">
        <f t="shared" si="30"/>
        <v>7.333333333333333</v>
      </c>
      <c r="N371" s="8">
        <v>3.085</v>
      </c>
      <c r="O371" s="69">
        <f t="shared" si="27"/>
        <v>174</v>
      </c>
      <c r="P371" s="9">
        <f t="shared" si="28"/>
        <v>2.7985893416927898</v>
      </c>
      <c r="Q371" s="77" t="s">
        <v>716</v>
      </c>
      <c r="R371" s="2"/>
      <c r="S371" s="2"/>
      <c r="T371" s="2"/>
      <c r="U371" s="2"/>
      <c r="V371" s="82"/>
      <c r="W371" s="83"/>
      <c r="X371" s="86" t="str">
        <f t="shared" si="29"/>
        <v>No_data</v>
      </c>
    </row>
    <row r="372" spans="1:24" x14ac:dyDescent="0.3">
      <c r="A372" s="44" t="s">
        <v>2376</v>
      </c>
      <c r="B372" s="68" t="s">
        <v>280</v>
      </c>
      <c r="C372" s="2" t="s">
        <v>6</v>
      </c>
      <c r="D372" s="2">
        <v>75</v>
      </c>
      <c r="E372" s="6">
        <v>16070</v>
      </c>
      <c r="F372" s="7">
        <v>43690.581203703703</v>
      </c>
      <c r="G372" s="69" t="s">
        <v>4</v>
      </c>
      <c r="H372" s="2">
        <v>2039</v>
      </c>
      <c r="I372" s="8">
        <f t="shared" si="25"/>
        <v>13.777027027027026</v>
      </c>
      <c r="J372" s="8">
        <v>3.5609999999999999</v>
      </c>
      <c r="K372" s="2">
        <v>148</v>
      </c>
      <c r="L372" s="68">
        <v>732</v>
      </c>
      <c r="M372" s="8">
        <f t="shared" si="30"/>
        <v>4.9459459459459456</v>
      </c>
      <c r="N372" s="8">
        <v>2.5739999999999998</v>
      </c>
      <c r="O372" s="69">
        <f t="shared" si="27"/>
        <v>148</v>
      </c>
      <c r="P372" s="9">
        <f t="shared" si="28"/>
        <v>2.7855191256830603</v>
      </c>
      <c r="Q372" s="77" t="s">
        <v>716</v>
      </c>
      <c r="R372" s="2"/>
      <c r="S372" s="2"/>
      <c r="T372" s="2"/>
      <c r="U372" s="2"/>
      <c r="V372" s="82"/>
      <c r="W372" s="83"/>
      <c r="X372" s="86" t="str">
        <f t="shared" si="29"/>
        <v>No_data</v>
      </c>
    </row>
    <row r="373" spans="1:24" x14ac:dyDescent="0.3">
      <c r="A373" s="44" t="s">
        <v>2377</v>
      </c>
      <c r="B373" s="68" t="s">
        <v>284</v>
      </c>
      <c r="C373" s="2" t="s">
        <v>1</v>
      </c>
      <c r="D373" s="2">
        <v>64</v>
      </c>
      <c r="E373" s="6">
        <v>20162</v>
      </c>
      <c r="F373" s="7">
        <v>43690.600682870368</v>
      </c>
      <c r="G373" s="69" t="s">
        <v>4</v>
      </c>
      <c r="H373" s="2">
        <v>1804</v>
      </c>
      <c r="I373" s="8">
        <f t="shared" si="25"/>
        <v>16.252252252252251</v>
      </c>
      <c r="J373" s="8">
        <v>3.867</v>
      </c>
      <c r="K373" s="2">
        <v>111</v>
      </c>
      <c r="L373" s="68">
        <v>412</v>
      </c>
      <c r="M373" s="8">
        <f t="shared" si="30"/>
        <v>3.7117117117117115</v>
      </c>
      <c r="N373" s="8">
        <v>2.0379999999999998</v>
      </c>
      <c r="O373" s="69">
        <f t="shared" si="27"/>
        <v>111</v>
      </c>
      <c r="P373" s="9">
        <f t="shared" si="28"/>
        <v>4.3786407766990294</v>
      </c>
      <c r="Q373" s="77" t="s">
        <v>716</v>
      </c>
      <c r="R373" s="2"/>
      <c r="S373" s="2"/>
      <c r="T373" s="2"/>
      <c r="U373" s="2"/>
      <c r="V373" s="82"/>
      <c r="W373" s="83"/>
      <c r="X373" s="86" t="str">
        <f t="shared" si="29"/>
        <v>No_data</v>
      </c>
    </row>
    <row r="374" spans="1:24" x14ac:dyDescent="0.3">
      <c r="A374" s="44" t="s">
        <v>2378</v>
      </c>
      <c r="B374" s="68" t="s">
        <v>288</v>
      </c>
      <c r="C374" s="2" t="s">
        <v>1</v>
      </c>
      <c r="D374" s="2">
        <v>54</v>
      </c>
      <c r="E374" s="6">
        <v>23953</v>
      </c>
      <c r="F374" s="7">
        <v>43690.621458333335</v>
      </c>
      <c r="G374" s="69" t="s">
        <v>4</v>
      </c>
      <c r="H374" s="2">
        <v>1092</v>
      </c>
      <c r="I374" s="8">
        <f t="shared" si="25"/>
        <v>8.6666666666666661</v>
      </c>
      <c r="J374" s="8">
        <v>2.923</v>
      </c>
      <c r="K374" s="2">
        <v>126</v>
      </c>
      <c r="L374" s="68">
        <v>308</v>
      </c>
      <c r="M374" s="8">
        <f t="shared" si="30"/>
        <v>2.4444444444444446</v>
      </c>
      <c r="N374" s="8">
        <v>1.542</v>
      </c>
      <c r="O374" s="69">
        <f t="shared" si="27"/>
        <v>126</v>
      </c>
      <c r="P374" s="9">
        <f t="shared" si="28"/>
        <v>3.545454545454545</v>
      </c>
      <c r="Q374" s="77" t="s">
        <v>716</v>
      </c>
      <c r="R374" s="2"/>
      <c r="S374" s="2"/>
      <c r="T374" s="2"/>
      <c r="U374" s="2"/>
      <c r="V374" s="82"/>
      <c r="W374" s="83"/>
      <c r="X374" s="86" t="str">
        <f t="shared" si="29"/>
        <v>No_data</v>
      </c>
    </row>
    <row r="375" spans="1:24" x14ac:dyDescent="0.3">
      <c r="A375" s="44" t="s">
        <v>2379</v>
      </c>
      <c r="B375" s="68" t="s">
        <v>291</v>
      </c>
      <c r="C375" s="2" t="s">
        <v>6</v>
      </c>
      <c r="D375" s="2">
        <v>83</v>
      </c>
      <c r="E375" s="6">
        <v>13204</v>
      </c>
      <c r="F375" s="7">
        <v>43690.635972222219</v>
      </c>
      <c r="G375" s="69" t="s">
        <v>4</v>
      </c>
      <c r="H375" s="2">
        <v>1248</v>
      </c>
      <c r="I375" s="8">
        <f t="shared" si="25"/>
        <v>10.758620689655173</v>
      </c>
      <c r="J375" s="8">
        <v>3.8620000000000001</v>
      </c>
      <c r="K375" s="2">
        <v>116</v>
      </c>
      <c r="L375" s="68">
        <v>462</v>
      </c>
      <c r="M375" s="8">
        <f t="shared" si="30"/>
        <v>3.9827586206896552</v>
      </c>
      <c r="N375" s="8">
        <v>1.837</v>
      </c>
      <c r="O375" s="69">
        <f t="shared" si="27"/>
        <v>116</v>
      </c>
      <c r="P375" s="9">
        <f t="shared" si="28"/>
        <v>2.7012987012987013</v>
      </c>
      <c r="Q375" s="77" t="s">
        <v>716</v>
      </c>
      <c r="R375" s="2"/>
      <c r="S375" s="2"/>
      <c r="T375" s="2"/>
      <c r="U375" s="2"/>
      <c r="V375" s="82"/>
      <c r="W375" s="83"/>
      <c r="X375" s="86" t="str">
        <f t="shared" si="29"/>
        <v>No_data</v>
      </c>
    </row>
    <row r="376" spans="1:24" x14ac:dyDescent="0.3">
      <c r="A376" s="44" t="s">
        <v>2380</v>
      </c>
      <c r="B376" s="68" t="s">
        <v>294</v>
      </c>
      <c r="C376" s="2" t="s">
        <v>6</v>
      </c>
      <c r="D376" s="2">
        <v>34</v>
      </c>
      <c r="E376" s="6">
        <v>31088</v>
      </c>
      <c r="F376" s="7">
        <v>43690.654467592591</v>
      </c>
      <c r="G376" s="69" t="s">
        <v>4</v>
      </c>
      <c r="H376" s="2">
        <v>926</v>
      </c>
      <c r="I376" s="8">
        <f t="shared" si="25"/>
        <v>6.0921052631578947</v>
      </c>
      <c r="J376" s="8">
        <v>2.605</v>
      </c>
      <c r="K376" s="2">
        <v>152</v>
      </c>
      <c r="L376" s="68">
        <v>268</v>
      </c>
      <c r="M376" s="8">
        <f t="shared" si="30"/>
        <v>1.763157894736842</v>
      </c>
      <c r="N376" s="8">
        <v>1.504</v>
      </c>
      <c r="O376" s="69">
        <f t="shared" si="27"/>
        <v>152</v>
      </c>
      <c r="P376" s="9">
        <f t="shared" si="28"/>
        <v>3.455223880597015</v>
      </c>
      <c r="Q376" s="77" t="s">
        <v>716</v>
      </c>
      <c r="R376" s="2"/>
      <c r="S376" s="2"/>
      <c r="T376" s="2"/>
      <c r="U376" s="2"/>
      <c r="V376" s="82"/>
      <c r="W376" s="83"/>
      <c r="X376" s="86" t="str">
        <f t="shared" si="29"/>
        <v>No_data</v>
      </c>
    </row>
    <row r="377" spans="1:24" x14ac:dyDescent="0.3">
      <c r="A377" s="44" t="s">
        <v>2381</v>
      </c>
      <c r="B377" s="68" t="s">
        <v>11</v>
      </c>
      <c r="C377" s="2" t="s">
        <v>1</v>
      </c>
      <c r="D377" s="2">
        <v>73</v>
      </c>
      <c r="E377" s="6">
        <v>16994</v>
      </c>
      <c r="F377" s="7">
        <v>43690.674247685187</v>
      </c>
      <c r="G377" s="69" t="s">
        <v>4</v>
      </c>
      <c r="H377" s="2">
        <v>940</v>
      </c>
      <c r="I377" s="8">
        <f t="shared" si="25"/>
        <v>11.19047619047619</v>
      </c>
      <c r="J377" s="8">
        <v>3.7240000000000002</v>
      </c>
      <c r="K377" s="2">
        <v>84</v>
      </c>
      <c r="L377" s="68">
        <v>252</v>
      </c>
      <c r="M377" s="8">
        <f t="shared" si="30"/>
        <v>3</v>
      </c>
      <c r="N377" s="8">
        <v>1.77</v>
      </c>
      <c r="O377" s="69">
        <f t="shared" si="27"/>
        <v>84</v>
      </c>
      <c r="P377" s="9">
        <f t="shared" si="28"/>
        <v>3.7301587301587298</v>
      </c>
      <c r="Q377" s="77" t="s">
        <v>716</v>
      </c>
      <c r="R377" s="2"/>
      <c r="S377" s="2" t="s">
        <v>30</v>
      </c>
      <c r="T377" s="2"/>
      <c r="U377" s="2"/>
      <c r="V377" s="82"/>
      <c r="W377" s="83"/>
      <c r="X377" s="86" t="str">
        <f t="shared" si="29"/>
        <v>No_data</v>
      </c>
    </row>
    <row r="378" spans="1:24" x14ac:dyDescent="0.3">
      <c r="A378" s="44" t="s">
        <v>2382</v>
      </c>
      <c r="B378" s="68" t="s">
        <v>300</v>
      </c>
      <c r="C378" s="2" t="s">
        <v>6</v>
      </c>
      <c r="D378" s="2">
        <v>76</v>
      </c>
      <c r="E378" s="6">
        <v>15854</v>
      </c>
      <c r="F378" s="7">
        <v>43691.520775462966</v>
      </c>
      <c r="G378" s="69" t="s">
        <v>4</v>
      </c>
      <c r="H378" s="2">
        <v>2073</v>
      </c>
      <c r="I378" s="8">
        <f t="shared" si="25"/>
        <v>16.452380952380953</v>
      </c>
      <c r="J378" s="8">
        <v>4.452</v>
      </c>
      <c r="K378" s="2">
        <v>126</v>
      </c>
      <c r="L378" s="68">
        <v>881</v>
      </c>
      <c r="M378" s="8">
        <f t="shared" si="30"/>
        <v>6.9920634920634921</v>
      </c>
      <c r="N378" s="8">
        <v>3.12</v>
      </c>
      <c r="O378" s="69">
        <f t="shared" si="27"/>
        <v>126</v>
      </c>
      <c r="P378" s="9">
        <f t="shared" si="28"/>
        <v>2.3530079455164588</v>
      </c>
      <c r="Q378" s="77" t="s">
        <v>716</v>
      </c>
      <c r="R378" s="2"/>
      <c r="S378" s="2"/>
      <c r="T378" s="2"/>
      <c r="U378" s="2"/>
      <c r="V378" s="82"/>
      <c r="W378" s="83"/>
      <c r="X378" s="86" t="str">
        <f t="shared" si="29"/>
        <v>No_data</v>
      </c>
    </row>
    <row r="379" spans="1:24" x14ac:dyDescent="0.3">
      <c r="A379" s="44" t="s">
        <v>2383</v>
      </c>
      <c r="B379" s="68" t="s">
        <v>303</v>
      </c>
      <c r="C379" s="2" t="s">
        <v>6</v>
      </c>
      <c r="D379" s="2">
        <v>50</v>
      </c>
      <c r="E379" s="6">
        <v>25099</v>
      </c>
      <c r="F379" s="7">
        <v>43691.535011574073</v>
      </c>
      <c r="G379" s="69" t="s">
        <v>4</v>
      </c>
      <c r="H379" s="2">
        <v>2316</v>
      </c>
      <c r="I379" s="8">
        <f t="shared" si="25"/>
        <v>13.785714285714286</v>
      </c>
      <c r="J379" s="8">
        <v>3.915</v>
      </c>
      <c r="K379" s="2">
        <v>168</v>
      </c>
      <c r="L379" s="68">
        <v>629</v>
      </c>
      <c r="M379" s="8">
        <f t="shared" si="30"/>
        <v>3.7440476190476191</v>
      </c>
      <c r="N379" s="8">
        <v>1.927</v>
      </c>
      <c r="O379" s="69">
        <f t="shared" si="27"/>
        <v>168</v>
      </c>
      <c r="P379" s="9">
        <f t="shared" si="28"/>
        <v>3.6820349761526234</v>
      </c>
      <c r="Q379" s="77" t="s">
        <v>716</v>
      </c>
      <c r="R379" s="2"/>
      <c r="S379" s="2"/>
      <c r="T379" s="2"/>
      <c r="U379" s="2"/>
      <c r="V379" s="82"/>
      <c r="W379" s="83"/>
      <c r="X379" s="86" t="str">
        <f t="shared" si="29"/>
        <v>No_data</v>
      </c>
    </row>
    <row r="380" spans="1:24" x14ac:dyDescent="0.3">
      <c r="A380" s="44" t="s">
        <v>2384</v>
      </c>
      <c r="B380" s="68" t="s">
        <v>307</v>
      </c>
      <c r="C380" s="2" t="s">
        <v>1</v>
      </c>
      <c r="D380" s="2">
        <v>64</v>
      </c>
      <c r="E380" s="6">
        <v>20190</v>
      </c>
      <c r="F380" s="7">
        <v>43691.572812500002</v>
      </c>
      <c r="G380" s="69" t="s">
        <v>4</v>
      </c>
      <c r="H380" s="2">
        <v>1917</v>
      </c>
      <c r="I380" s="8">
        <f t="shared" si="25"/>
        <v>17.427272727272726</v>
      </c>
      <c r="J380" s="8">
        <v>4.0869999999999997</v>
      </c>
      <c r="K380" s="2">
        <v>110</v>
      </c>
      <c r="L380" s="68">
        <v>415</v>
      </c>
      <c r="M380" s="8">
        <f t="shared" si="30"/>
        <v>3.7727272727272729</v>
      </c>
      <c r="N380" s="8">
        <v>1.7010000000000001</v>
      </c>
      <c r="O380" s="69">
        <f t="shared" si="27"/>
        <v>110</v>
      </c>
      <c r="P380" s="9">
        <f t="shared" si="28"/>
        <v>4.6192771084337343</v>
      </c>
      <c r="Q380" s="77" t="s">
        <v>716</v>
      </c>
      <c r="R380" s="2"/>
      <c r="S380" s="2"/>
      <c r="T380" s="2"/>
      <c r="U380" s="2"/>
      <c r="V380" s="82"/>
      <c r="W380" s="83"/>
      <c r="X380" s="86" t="str">
        <f t="shared" si="29"/>
        <v>No_data</v>
      </c>
    </row>
    <row r="381" spans="1:24" x14ac:dyDescent="0.3">
      <c r="A381" s="44" t="s">
        <v>2385</v>
      </c>
      <c r="B381" s="68" t="s">
        <v>310</v>
      </c>
      <c r="C381" s="2" t="s">
        <v>1</v>
      </c>
      <c r="D381" s="2">
        <v>72</v>
      </c>
      <c r="E381" s="6">
        <v>17371</v>
      </c>
      <c r="F381" s="7">
        <v>43691.585775462961</v>
      </c>
      <c r="G381" s="69" t="s">
        <v>4</v>
      </c>
      <c r="H381" s="2">
        <v>1652</v>
      </c>
      <c r="I381" s="8">
        <f t="shared" si="25"/>
        <v>17.208333333333332</v>
      </c>
      <c r="J381" s="8">
        <v>4.0469999999999997</v>
      </c>
      <c r="K381" s="2">
        <v>96</v>
      </c>
      <c r="L381" s="68">
        <v>426</v>
      </c>
      <c r="M381" s="8">
        <f t="shared" si="30"/>
        <v>4.4375</v>
      </c>
      <c r="N381" s="8">
        <v>2.3969999999999998</v>
      </c>
      <c r="O381" s="69">
        <f t="shared" si="27"/>
        <v>96</v>
      </c>
      <c r="P381" s="9">
        <f t="shared" si="28"/>
        <v>3.8779342723004691</v>
      </c>
      <c r="Q381" s="77" t="s">
        <v>716</v>
      </c>
      <c r="R381" s="2"/>
      <c r="S381" s="2"/>
      <c r="T381" s="2"/>
      <c r="U381" s="2"/>
      <c r="V381" s="82"/>
      <c r="W381" s="83"/>
      <c r="X381" s="86" t="str">
        <f t="shared" si="29"/>
        <v>No_data</v>
      </c>
    </row>
    <row r="382" spans="1:24" x14ac:dyDescent="0.3">
      <c r="A382" s="44" t="s">
        <v>2386</v>
      </c>
      <c r="B382" s="68" t="s">
        <v>312</v>
      </c>
      <c r="C382" s="2" t="s">
        <v>1</v>
      </c>
      <c r="D382" s="2">
        <v>31</v>
      </c>
      <c r="E382" s="6">
        <v>32148</v>
      </c>
      <c r="F382" s="7">
        <v>43691.599953703706</v>
      </c>
      <c r="G382" s="69" t="s">
        <v>4</v>
      </c>
      <c r="H382" s="2">
        <v>1300</v>
      </c>
      <c r="I382" s="8">
        <f t="shared" si="25"/>
        <v>7.8787878787878789</v>
      </c>
      <c r="J382" s="8">
        <v>3.1269999999999998</v>
      </c>
      <c r="K382" s="2">
        <v>165</v>
      </c>
      <c r="L382" s="68">
        <v>466</v>
      </c>
      <c r="M382" s="8">
        <f t="shared" si="30"/>
        <v>2.8242424242424242</v>
      </c>
      <c r="N382" s="8">
        <v>1.581</v>
      </c>
      <c r="O382" s="69">
        <f t="shared" si="27"/>
        <v>165</v>
      </c>
      <c r="P382" s="9">
        <f t="shared" si="28"/>
        <v>2.7896995708154506</v>
      </c>
      <c r="Q382" s="77" t="s">
        <v>716</v>
      </c>
      <c r="R382" s="2"/>
      <c r="S382" s="2"/>
      <c r="T382" s="2"/>
      <c r="U382" s="2"/>
      <c r="V382" s="82"/>
      <c r="W382" s="83"/>
      <c r="X382" s="86" t="str">
        <f t="shared" si="29"/>
        <v>No_data</v>
      </c>
    </row>
    <row r="383" spans="1:24" x14ac:dyDescent="0.3">
      <c r="A383" s="44" t="s">
        <v>2387</v>
      </c>
      <c r="B383" s="68" t="s">
        <v>314</v>
      </c>
      <c r="C383" s="2" t="s">
        <v>1</v>
      </c>
      <c r="D383" s="2">
        <v>51</v>
      </c>
      <c r="E383" s="6">
        <v>24921</v>
      </c>
      <c r="F383" s="7">
        <v>43691.621238425927</v>
      </c>
      <c r="G383" s="69" t="s">
        <v>4</v>
      </c>
      <c r="H383" s="2">
        <v>1663</v>
      </c>
      <c r="I383" s="8">
        <f t="shared" si="25"/>
        <v>16.969387755102041</v>
      </c>
      <c r="J383" s="8">
        <v>4.6849999999999996</v>
      </c>
      <c r="K383" s="2">
        <v>98</v>
      </c>
      <c r="L383" s="68">
        <v>394</v>
      </c>
      <c r="M383" s="8">
        <f t="shared" si="30"/>
        <v>4.0204081632653059</v>
      </c>
      <c r="N383" s="8">
        <v>2.2570000000000001</v>
      </c>
      <c r="O383" s="69">
        <f t="shared" si="27"/>
        <v>98</v>
      </c>
      <c r="P383" s="9">
        <f t="shared" si="28"/>
        <v>4.2208121827411169</v>
      </c>
      <c r="Q383" s="77" t="s">
        <v>716</v>
      </c>
      <c r="R383" s="2"/>
      <c r="S383" s="2"/>
      <c r="T383" s="2"/>
      <c r="U383" s="2"/>
      <c r="V383" s="82"/>
      <c r="W383" s="83"/>
      <c r="X383" s="86" t="str">
        <f t="shared" si="29"/>
        <v>No_data</v>
      </c>
    </row>
    <row r="384" spans="1:24" x14ac:dyDescent="0.3">
      <c r="A384" s="44" t="s">
        <v>2388</v>
      </c>
      <c r="B384" s="68" t="s">
        <v>318</v>
      </c>
      <c r="C384" s="2" t="s">
        <v>1</v>
      </c>
      <c r="D384" s="2">
        <v>54</v>
      </c>
      <c r="E384" s="6">
        <v>23627</v>
      </c>
      <c r="F384" s="7">
        <v>43691.633414351854</v>
      </c>
      <c r="G384" s="69" t="s">
        <v>4</v>
      </c>
      <c r="H384" s="2">
        <v>1726</v>
      </c>
      <c r="I384" s="8">
        <f t="shared" si="25"/>
        <v>16.438095238095237</v>
      </c>
      <c r="J384" s="8">
        <v>4.048</v>
      </c>
      <c r="K384" s="2">
        <v>105</v>
      </c>
      <c r="L384" s="68">
        <v>572</v>
      </c>
      <c r="M384" s="8">
        <f t="shared" si="30"/>
        <v>5.4476190476190478</v>
      </c>
      <c r="N384" s="8">
        <v>2.8109999999999999</v>
      </c>
      <c r="O384" s="69">
        <f t="shared" si="27"/>
        <v>105</v>
      </c>
      <c r="P384" s="9">
        <f t="shared" si="28"/>
        <v>3.0174825174825171</v>
      </c>
      <c r="Q384" s="77" t="s">
        <v>716</v>
      </c>
      <c r="R384" s="2"/>
      <c r="S384" s="2"/>
      <c r="T384" s="2"/>
      <c r="U384" s="2"/>
      <c r="V384" s="82"/>
      <c r="W384" s="83"/>
      <c r="X384" s="86" t="str">
        <f t="shared" si="29"/>
        <v>No_data</v>
      </c>
    </row>
    <row r="385" spans="1:24" x14ac:dyDescent="0.3">
      <c r="A385" s="44" t="s">
        <v>2389</v>
      </c>
      <c r="B385" s="68" t="s">
        <v>321</v>
      </c>
      <c r="C385" s="2" t="s">
        <v>1</v>
      </c>
      <c r="D385" s="2">
        <v>52</v>
      </c>
      <c r="E385" s="6">
        <v>24565</v>
      </c>
      <c r="F385" s="7">
        <v>43691.645567129628</v>
      </c>
      <c r="G385" s="69" t="s">
        <v>4</v>
      </c>
      <c r="H385" s="2">
        <v>1066</v>
      </c>
      <c r="I385" s="8">
        <f t="shared" si="25"/>
        <v>14.213333333333333</v>
      </c>
      <c r="J385" s="8">
        <v>4.3780000000000001</v>
      </c>
      <c r="K385" s="2">
        <v>75</v>
      </c>
      <c r="L385" s="68">
        <v>339</v>
      </c>
      <c r="M385" s="8">
        <f t="shared" si="30"/>
        <v>4.5199999999999996</v>
      </c>
      <c r="N385" s="8">
        <v>1.982</v>
      </c>
      <c r="O385" s="69">
        <f t="shared" si="27"/>
        <v>75</v>
      </c>
      <c r="P385" s="9">
        <f t="shared" si="28"/>
        <v>3.1445427728613571</v>
      </c>
      <c r="Q385" s="77" t="s">
        <v>716</v>
      </c>
      <c r="R385" s="2"/>
      <c r="S385" s="2" t="s">
        <v>107</v>
      </c>
      <c r="T385" s="2"/>
      <c r="U385" s="2"/>
      <c r="V385" s="82"/>
      <c r="W385" s="83"/>
      <c r="X385" s="86" t="str">
        <f t="shared" si="29"/>
        <v>No_data</v>
      </c>
    </row>
    <row r="386" spans="1:24" x14ac:dyDescent="0.3">
      <c r="A386" s="44" t="s">
        <v>2390</v>
      </c>
      <c r="B386" s="68" t="s">
        <v>325</v>
      </c>
      <c r="C386" s="2" t="s">
        <v>6</v>
      </c>
      <c r="D386" s="2">
        <v>28</v>
      </c>
      <c r="E386" s="6">
        <v>33351</v>
      </c>
      <c r="F386" s="7">
        <v>43691.662777777776</v>
      </c>
      <c r="G386" s="69" t="s">
        <v>4</v>
      </c>
      <c r="H386" s="2">
        <v>1000</v>
      </c>
      <c r="I386" s="8">
        <f t="shared" si="25"/>
        <v>5.1020408163265305</v>
      </c>
      <c r="J386" s="8">
        <v>2.258</v>
      </c>
      <c r="K386" s="2">
        <v>196</v>
      </c>
      <c r="L386" s="68">
        <v>386</v>
      </c>
      <c r="M386" s="8">
        <f t="shared" si="30"/>
        <v>1.9693877551020409</v>
      </c>
      <c r="N386" s="8">
        <v>1.3620000000000001</v>
      </c>
      <c r="O386" s="69">
        <f t="shared" si="27"/>
        <v>196</v>
      </c>
      <c r="P386" s="9">
        <f t="shared" si="28"/>
        <v>2.5906735751295336</v>
      </c>
      <c r="Q386" s="77" t="s">
        <v>716</v>
      </c>
      <c r="R386" s="2"/>
      <c r="S386" s="2" t="s">
        <v>148</v>
      </c>
      <c r="T386" s="2"/>
      <c r="U386" s="2"/>
      <c r="V386" s="82"/>
      <c r="W386" s="83"/>
      <c r="X386" s="86" t="str">
        <f t="shared" si="29"/>
        <v>No_data</v>
      </c>
    </row>
    <row r="387" spans="1:24" x14ac:dyDescent="0.3">
      <c r="A387" s="44" t="s">
        <v>2391</v>
      </c>
      <c r="B387" s="68" t="s">
        <v>327</v>
      </c>
      <c r="C387" s="2" t="s">
        <v>1</v>
      </c>
      <c r="D387" s="2">
        <v>45</v>
      </c>
      <c r="E387" s="6">
        <v>27143</v>
      </c>
      <c r="F387" s="7">
        <v>43691.686053240737</v>
      </c>
      <c r="G387" s="69" t="s">
        <v>4</v>
      </c>
      <c r="H387" s="2">
        <v>542</v>
      </c>
      <c r="I387" s="8">
        <f t="shared" ref="I387:I450" si="31">H387/K387</f>
        <v>7.9705882352941178</v>
      </c>
      <c r="J387" s="8">
        <v>3.2410000000000001</v>
      </c>
      <c r="K387" s="2">
        <v>68</v>
      </c>
      <c r="L387" s="68">
        <v>140</v>
      </c>
      <c r="M387" s="8">
        <f t="shared" si="30"/>
        <v>2.0588235294117645</v>
      </c>
      <c r="N387" s="8">
        <v>1.3029999999999999</v>
      </c>
      <c r="O387" s="69">
        <f t="shared" ref="O387:O455" si="32">K387</f>
        <v>68</v>
      </c>
      <c r="P387" s="9">
        <f t="shared" ref="P387:P450" si="33">I387/M387</f>
        <v>3.8714285714285719</v>
      </c>
      <c r="Q387" s="77" t="s">
        <v>716</v>
      </c>
      <c r="R387" s="2"/>
      <c r="S387" s="2" t="s">
        <v>107</v>
      </c>
      <c r="T387" s="2"/>
      <c r="U387" s="2"/>
      <c r="V387" s="82"/>
      <c r="W387" s="83"/>
      <c r="X387" s="86" t="str">
        <f t="shared" ref="X387:X450" si="34">IF(AND(W387&lt;&gt;0,V387&lt;&gt;0),W387-V387,"No_data")</f>
        <v>No_data</v>
      </c>
    </row>
    <row r="388" spans="1:24" x14ac:dyDescent="0.3">
      <c r="A388" s="44" t="s">
        <v>2392</v>
      </c>
      <c r="B388" s="68" t="s">
        <v>330</v>
      </c>
      <c r="C388" s="2" t="s">
        <v>6</v>
      </c>
      <c r="D388" s="2">
        <v>72</v>
      </c>
      <c r="E388" s="6">
        <v>17029</v>
      </c>
      <c r="F388" s="7">
        <v>43691.704930555556</v>
      </c>
      <c r="G388" s="69" t="s">
        <v>4</v>
      </c>
      <c r="H388" s="2">
        <v>1582</v>
      </c>
      <c r="I388" s="8">
        <f t="shared" si="31"/>
        <v>21.972222222222221</v>
      </c>
      <c r="J388" s="8">
        <v>4.6420000000000003</v>
      </c>
      <c r="K388" s="2">
        <v>72</v>
      </c>
      <c r="L388" s="68">
        <v>476</v>
      </c>
      <c r="M388" s="8">
        <f t="shared" ref="M388:M419" si="35">L388/O388</f>
        <v>6.6111111111111107</v>
      </c>
      <c r="N388" s="8">
        <v>2.7909999999999999</v>
      </c>
      <c r="O388" s="69">
        <f t="shared" si="32"/>
        <v>72</v>
      </c>
      <c r="P388" s="9">
        <f t="shared" si="33"/>
        <v>3.3235294117647061</v>
      </c>
      <c r="Q388" s="77" t="s">
        <v>716</v>
      </c>
      <c r="R388" s="2"/>
      <c r="S388" s="2"/>
      <c r="T388" s="2"/>
      <c r="U388" s="2"/>
      <c r="V388" s="82"/>
      <c r="W388" s="83"/>
      <c r="X388" s="86" t="str">
        <f t="shared" si="34"/>
        <v>No_data</v>
      </c>
    </row>
    <row r="389" spans="1:24" x14ac:dyDescent="0.3">
      <c r="A389" s="44" t="s">
        <v>2393</v>
      </c>
      <c r="B389" s="68" t="s">
        <v>331</v>
      </c>
      <c r="C389" s="2" t="s">
        <v>6</v>
      </c>
      <c r="D389" s="2">
        <v>80</v>
      </c>
      <c r="E389" s="6">
        <v>14117</v>
      </c>
      <c r="F389" s="7">
        <v>43691.716284722221</v>
      </c>
      <c r="G389" s="69" t="s">
        <v>4</v>
      </c>
      <c r="H389" s="2">
        <v>1689</v>
      </c>
      <c r="I389" s="8">
        <f t="shared" si="31"/>
        <v>17.59375</v>
      </c>
      <c r="J389" s="8">
        <v>4.2910000000000004</v>
      </c>
      <c r="K389" s="2">
        <v>96</v>
      </c>
      <c r="L389" s="68">
        <v>391</v>
      </c>
      <c r="M389" s="8">
        <f t="shared" si="35"/>
        <v>4.072916666666667</v>
      </c>
      <c r="N389" s="8">
        <v>2.0270000000000001</v>
      </c>
      <c r="O389" s="69">
        <f t="shared" si="32"/>
        <v>96</v>
      </c>
      <c r="P389" s="9">
        <f t="shared" si="33"/>
        <v>4.3196930946291561</v>
      </c>
      <c r="Q389" s="77" t="s">
        <v>716</v>
      </c>
      <c r="R389" s="2"/>
      <c r="S389" s="2"/>
      <c r="T389" s="2"/>
      <c r="U389" s="2"/>
      <c r="V389" s="82"/>
      <c r="W389" s="83"/>
      <c r="X389" s="86" t="str">
        <f t="shared" si="34"/>
        <v>No_data</v>
      </c>
    </row>
    <row r="390" spans="1:24" x14ac:dyDescent="0.3">
      <c r="A390" s="44" t="s">
        <v>2394</v>
      </c>
      <c r="B390" s="68" t="s">
        <v>335</v>
      </c>
      <c r="C390" s="2" t="s">
        <v>6</v>
      </c>
      <c r="D390" s="2">
        <v>61</v>
      </c>
      <c r="E390" s="6">
        <v>21169</v>
      </c>
      <c r="F390" s="7">
        <v>43693.523425925923</v>
      </c>
      <c r="G390" s="69" t="s">
        <v>4</v>
      </c>
      <c r="H390" s="2">
        <v>705</v>
      </c>
      <c r="I390" s="8">
        <f t="shared" si="31"/>
        <v>9.4</v>
      </c>
      <c r="J390" s="8">
        <v>3.1619999999999999</v>
      </c>
      <c r="K390" s="2">
        <v>75</v>
      </c>
      <c r="L390" s="68">
        <v>237</v>
      </c>
      <c r="M390" s="8">
        <f t="shared" si="35"/>
        <v>3.16</v>
      </c>
      <c r="N390" s="8">
        <v>1.653</v>
      </c>
      <c r="O390" s="69">
        <f t="shared" si="32"/>
        <v>75</v>
      </c>
      <c r="P390" s="9">
        <f t="shared" si="33"/>
        <v>2.9746835443037973</v>
      </c>
      <c r="Q390" s="77" t="s">
        <v>716</v>
      </c>
      <c r="R390" s="2"/>
      <c r="S390" s="2" t="s">
        <v>30</v>
      </c>
      <c r="T390" s="2"/>
      <c r="U390" s="2"/>
      <c r="V390" s="82"/>
      <c r="W390" s="83"/>
      <c r="X390" s="86" t="str">
        <f t="shared" si="34"/>
        <v>No_data</v>
      </c>
    </row>
    <row r="391" spans="1:24" x14ac:dyDescent="0.3">
      <c r="A391" s="44" t="s">
        <v>2395</v>
      </c>
      <c r="B391" s="68" t="s">
        <v>336</v>
      </c>
      <c r="C391" s="2" t="s">
        <v>6</v>
      </c>
      <c r="D391" s="2">
        <v>82</v>
      </c>
      <c r="E391" s="6">
        <v>13732</v>
      </c>
      <c r="F391" s="7">
        <v>43693.536585648151</v>
      </c>
      <c r="G391" s="69" t="s">
        <v>4</v>
      </c>
      <c r="H391" s="2">
        <v>1943</v>
      </c>
      <c r="I391" s="8">
        <f t="shared" si="31"/>
        <v>15.544</v>
      </c>
      <c r="J391" s="8">
        <v>3.96</v>
      </c>
      <c r="K391" s="2">
        <v>125</v>
      </c>
      <c r="L391" s="68">
        <v>732</v>
      </c>
      <c r="M391" s="8">
        <f t="shared" si="35"/>
        <v>5.8559999999999999</v>
      </c>
      <c r="N391" s="8">
        <v>2.4620000000000002</v>
      </c>
      <c r="O391" s="69">
        <f t="shared" si="32"/>
        <v>125</v>
      </c>
      <c r="P391" s="9">
        <f t="shared" si="33"/>
        <v>2.6543715846994536</v>
      </c>
      <c r="Q391" s="77" t="s">
        <v>716</v>
      </c>
      <c r="R391" s="2"/>
      <c r="S391" s="2"/>
      <c r="T391" s="2"/>
      <c r="U391" s="2"/>
      <c r="V391" s="82"/>
      <c r="W391" s="83"/>
      <c r="X391" s="86" t="str">
        <f t="shared" si="34"/>
        <v>No_data</v>
      </c>
    </row>
    <row r="392" spans="1:24" x14ac:dyDescent="0.3">
      <c r="A392" s="44" t="s">
        <v>2396</v>
      </c>
      <c r="B392" s="68" t="s">
        <v>338</v>
      </c>
      <c r="C392" s="2" t="s">
        <v>1</v>
      </c>
      <c r="D392" s="2">
        <v>54</v>
      </c>
      <c r="E392" s="6">
        <v>23609</v>
      </c>
      <c r="F392" s="7">
        <v>43693.547569444447</v>
      </c>
      <c r="G392" s="69" t="s">
        <v>4</v>
      </c>
      <c r="H392" s="2">
        <v>828</v>
      </c>
      <c r="I392" s="8">
        <f t="shared" si="31"/>
        <v>14.785714285714286</v>
      </c>
      <c r="J392" s="8">
        <v>4.2329999999999997</v>
      </c>
      <c r="K392" s="2">
        <v>56</v>
      </c>
      <c r="L392" s="68">
        <v>232</v>
      </c>
      <c r="M392" s="8">
        <f t="shared" si="35"/>
        <v>4.1428571428571432</v>
      </c>
      <c r="N392" s="8">
        <v>2.2599999999999998</v>
      </c>
      <c r="O392" s="69">
        <f t="shared" si="32"/>
        <v>56</v>
      </c>
      <c r="P392" s="9">
        <f t="shared" si="33"/>
        <v>3.568965517241379</v>
      </c>
      <c r="Q392" s="77" t="s">
        <v>716</v>
      </c>
      <c r="R392" s="2"/>
      <c r="S392" s="2" t="s">
        <v>30</v>
      </c>
      <c r="T392" s="2" t="s">
        <v>107</v>
      </c>
      <c r="U392" s="2"/>
      <c r="V392" s="82"/>
      <c r="W392" s="83"/>
      <c r="X392" s="86" t="str">
        <f t="shared" si="34"/>
        <v>No_data</v>
      </c>
    </row>
    <row r="393" spans="1:24" x14ac:dyDescent="0.3">
      <c r="A393" s="44" t="s">
        <v>2397</v>
      </c>
      <c r="B393" s="68" t="s">
        <v>340</v>
      </c>
      <c r="C393" s="2" t="s">
        <v>1</v>
      </c>
      <c r="D393" s="2">
        <v>65</v>
      </c>
      <c r="E393" s="6">
        <v>19702</v>
      </c>
      <c r="F393" s="7">
        <v>43693.56927083333</v>
      </c>
      <c r="G393" s="69" t="s">
        <v>4</v>
      </c>
      <c r="H393" s="2">
        <v>1180</v>
      </c>
      <c r="I393" s="8">
        <f t="shared" si="31"/>
        <v>16.857142857142858</v>
      </c>
      <c r="J393" s="8">
        <v>4.3380000000000001</v>
      </c>
      <c r="K393" s="2">
        <v>70</v>
      </c>
      <c r="L393" s="68">
        <v>312</v>
      </c>
      <c r="M393" s="8">
        <f t="shared" si="35"/>
        <v>4.4571428571428573</v>
      </c>
      <c r="N393" s="8">
        <v>2.3450000000000002</v>
      </c>
      <c r="O393" s="69">
        <f t="shared" si="32"/>
        <v>70</v>
      </c>
      <c r="P393" s="9">
        <f t="shared" si="33"/>
        <v>3.7820512820512819</v>
      </c>
      <c r="Q393" s="77" t="s">
        <v>716</v>
      </c>
      <c r="R393" s="2"/>
      <c r="S393" s="2" t="s">
        <v>341</v>
      </c>
      <c r="T393" s="2"/>
      <c r="U393" s="2"/>
      <c r="V393" s="82"/>
      <c r="W393" s="83"/>
      <c r="X393" s="86" t="str">
        <f t="shared" si="34"/>
        <v>No_data</v>
      </c>
    </row>
    <row r="394" spans="1:24" x14ac:dyDescent="0.3">
      <c r="A394" s="44" t="s">
        <v>2398</v>
      </c>
      <c r="B394" s="68" t="s">
        <v>344</v>
      </c>
      <c r="C394" s="2" t="s">
        <v>1</v>
      </c>
      <c r="D394" s="2">
        <v>49</v>
      </c>
      <c r="E394" s="6">
        <v>25708</v>
      </c>
      <c r="F394" s="7">
        <v>43693.584606481483</v>
      </c>
      <c r="G394" s="69" t="s">
        <v>4</v>
      </c>
      <c r="H394" s="2">
        <v>2015</v>
      </c>
      <c r="I394" s="8">
        <f t="shared" si="31"/>
        <v>17.67543859649123</v>
      </c>
      <c r="J394" s="8">
        <v>3.875</v>
      </c>
      <c r="K394" s="2">
        <v>114</v>
      </c>
      <c r="L394" s="68">
        <v>574</v>
      </c>
      <c r="M394" s="8">
        <f t="shared" si="35"/>
        <v>5.0350877192982457</v>
      </c>
      <c r="N394" s="8">
        <v>2.0259999999999998</v>
      </c>
      <c r="O394" s="69">
        <f t="shared" si="32"/>
        <v>114</v>
      </c>
      <c r="P394" s="9">
        <f t="shared" si="33"/>
        <v>3.510452961672474</v>
      </c>
      <c r="Q394" s="77" t="s">
        <v>716</v>
      </c>
      <c r="R394" s="2"/>
      <c r="S394" s="2"/>
      <c r="T394" s="2"/>
      <c r="U394" s="2"/>
      <c r="V394" s="82"/>
      <c r="W394" s="83"/>
      <c r="X394" s="86" t="str">
        <f t="shared" si="34"/>
        <v>No_data</v>
      </c>
    </row>
    <row r="395" spans="1:24" x14ac:dyDescent="0.3">
      <c r="A395" s="44" t="s">
        <v>2399</v>
      </c>
      <c r="B395" s="68" t="s">
        <v>347</v>
      </c>
      <c r="C395" s="2" t="s">
        <v>6</v>
      </c>
      <c r="D395" s="2">
        <v>77</v>
      </c>
      <c r="E395" s="6">
        <v>15460</v>
      </c>
      <c r="F395" s="7">
        <v>43693.601921296293</v>
      </c>
      <c r="G395" s="69" t="s">
        <v>4</v>
      </c>
      <c r="H395" s="2">
        <v>1029</v>
      </c>
      <c r="I395" s="8">
        <f t="shared" si="31"/>
        <v>10.29</v>
      </c>
      <c r="J395" s="8">
        <v>3.3010000000000002</v>
      </c>
      <c r="K395" s="2">
        <v>100</v>
      </c>
      <c r="L395" s="68">
        <v>343</v>
      </c>
      <c r="M395" s="8">
        <f t="shared" si="35"/>
        <v>3.43</v>
      </c>
      <c r="N395" s="8">
        <v>2.2709999999999999</v>
      </c>
      <c r="O395" s="69">
        <f t="shared" si="32"/>
        <v>100</v>
      </c>
      <c r="P395" s="9">
        <f t="shared" si="33"/>
        <v>2.9999999999999996</v>
      </c>
      <c r="Q395" s="77" t="s">
        <v>716</v>
      </c>
      <c r="R395" s="2"/>
      <c r="S395" s="2"/>
      <c r="T395" s="2"/>
      <c r="U395" s="2"/>
      <c r="V395" s="82"/>
      <c r="W395" s="83"/>
      <c r="X395" s="86" t="str">
        <f t="shared" si="34"/>
        <v>No_data</v>
      </c>
    </row>
    <row r="396" spans="1:24" x14ac:dyDescent="0.3">
      <c r="A396" s="44" t="s">
        <v>2400</v>
      </c>
      <c r="B396" s="68" t="s">
        <v>349</v>
      </c>
      <c r="C396" s="2" t="s">
        <v>1</v>
      </c>
      <c r="D396" s="2">
        <v>50</v>
      </c>
      <c r="E396" s="6">
        <v>25194</v>
      </c>
      <c r="F396" s="7">
        <v>43693.618194444447</v>
      </c>
      <c r="G396" s="69" t="s">
        <v>4</v>
      </c>
      <c r="H396" s="2">
        <v>664</v>
      </c>
      <c r="I396" s="8">
        <f t="shared" si="31"/>
        <v>10.375</v>
      </c>
      <c r="J396" s="8">
        <v>3.0939999999999999</v>
      </c>
      <c r="K396" s="2">
        <v>64</v>
      </c>
      <c r="L396" s="68">
        <v>213</v>
      </c>
      <c r="M396" s="8">
        <f t="shared" si="35"/>
        <v>3.328125</v>
      </c>
      <c r="N396" s="8">
        <v>1.8440000000000001</v>
      </c>
      <c r="O396" s="69">
        <f t="shared" si="32"/>
        <v>64</v>
      </c>
      <c r="P396" s="9">
        <f t="shared" si="33"/>
        <v>3.1173708920187795</v>
      </c>
      <c r="Q396" s="77" t="s">
        <v>716</v>
      </c>
      <c r="R396" s="2"/>
      <c r="S396" s="2" t="s">
        <v>148</v>
      </c>
      <c r="T396" s="2"/>
      <c r="U396" s="2"/>
      <c r="V396" s="82"/>
      <c r="W396" s="83"/>
      <c r="X396" s="86" t="str">
        <f t="shared" si="34"/>
        <v>No_data</v>
      </c>
    </row>
    <row r="397" spans="1:24" x14ac:dyDescent="0.3">
      <c r="A397" s="44" t="s">
        <v>2401</v>
      </c>
      <c r="B397" s="68" t="s">
        <v>350</v>
      </c>
      <c r="C397" s="2" t="s">
        <v>6</v>
      </c>
      <c r="D397" s="2">
        <v>25</v>
      </c>
      <c r="E397" s="6">
        <v>34296</v>
      </c>
      <c r="F397" s="7">
        <v>43693.632962962962</v>
      </c>
      <c r="G397" s="69" t="s">
        <v>4</v>
      </c>
      <c r="H397" s="2">
        <v>363</v>
      </c>
      <c r="I397" s="8">
        <f t="shared" si="31"/>
        <v>7.5625</v>
      </c>
      <c r="J397" s="8">
        <v>2.9169999999999998</v>
      </c>
      <c r="K397" s="2">
        <v>48</v>
      </c>
      <c r="L397" s="68">
        <v>78</v>
      </c>
      <c r="M397" s="8">
        <f t="shared" si="35"/>
        <v>1.625</v>
      </c>
      <c r="N397" s="8">
        <v>1.579</v>
      </c>
      <c r="O397" s="69">
        <f t="shared" si="32"/>
        <v>48</v>
      </c>
      <c r="P397" s="9">
        <f t="shared" si="33"/>
        <v>4.6538461538461542</v>
      </c>
      <c r="Q397" s="77" t="s">
        <v>716</v>
      </c>
      <c r="R397" s="2"/>
      <c r="S397" s="2"/>
      <c r="T397" s="2"/>
      <c r="U397" s="2"/>
      <c r="V397" s="82"/>
      <c r="W397" s="83"/>
      <c r="X397" s="86" t="str">
        <f t="shared" si="34"/>
        <v>No_data</v>
      </c>
    </row>
    <row r="398" spans="1:24" x14ac:dyDescent="0.3">
      <c r="A398" s="44" t="s">
        <v>2402</v>
      </c>
      <c r="B398" s="68" t="s">
        <v>352</v>
      </c>
      <c r="C398" s="2" t="s">
        <v>1</v>
      </c>
      <c r="D398" s="2">
        <v>62</v>
      </c>
      <c r="E398" s="6">
        <v>20756</v>
      </c>
      <c r="F398" s="7">
        <v>43693.645833333336</v>
      </c>
      <c r="G398" s="69" t="s">
        <v>4</v>
      </c>
      <c r="H398" s="2">
        <v>883</v>
      </c>
      <c r="I398" s="8">
        <f t="shared" si="31"/>
        <v>9.0102040816326525</v>
      </c>
      <c r="J398" s="8">
        <v>3.0510000000000002</v>
      </c>
      <c r="K398" s="2">
        <v>98</v>
      </c>
      <c r="L398" s="68">
        <v>296</v>
      </c>
      <c r="M398" s="8">
        <f t="shared" si="35"/>
        <v>3.0204081632653059</v>
      </c>
      <c r="N398" s="8">
        <v>1.7989999999999999</v>
      </c>
      <c r="O398" s="69">
        <f t="shared" si="32"/>
        <v>98</v>
      </c>
      <c r="P398" s="9">
        <f t="shared" si="33"/>
        <v>2.9831081081081083</v>
      </c>
      <c r="Q398" s="77" t="s">
        <v>716</v>
      </c>
      <c r="R398" s="2"/>
      <c r="S398" s="2" t="s">
        <v>30</v>
      </c>
      <c r="T398" s="2"/>
      <c r="U398" s="2"/>
      <c r="V398" s="82"/>
      <c r="W398" s="83"/>
      <c r="X398" s="86" t="str">
        <f t="shared" si="34"/>
        <v>No_data</v>
      </c>
    </row>
    <row r="399" spans="1:24" x14ac:dyDescent="0.3">
      <c r="A399" s="44" t="s">
        <v>2403</v>
      </c>
      <c r="B399" s="68" t="s">
        <v>354</v>
      </c>
      <c r="C399" s="2" t="s">
        <v>6</v>
      </c>
      <c r="D399" s="2">
        <v>60</v>
      </c>
      <c r="E399" s="6">
        <v>21586</v>
      </c>
      <c r="F399" s="7">
        <v>43693.659513888888</v>
      </c>
      <c r="G399" s="69" t="s">
        <v>4</v>
      </c>
      <c r="H399" s="2">
        <v>1040</v>
      </c>
      <c r="I399" s="8">
        <f t="shared" si="31"/>
        <v>10.196078431372548</v>
      </c>
      <c r="J399" s="8">
        <v>3.68</v>
      </c>
      <c r="K399" s="2">
        <v>102</v>
      </c>
      <c r="L399" s="68">
        <v>373</v>
      </c>
      <c r="M399" s="8">
        <f t="shared" si="35"/>
        <v>3.6568627450980391</v>
      </c>
      <c r="N399" s="8">
        <v>2.0609999999999999</v>
      </c>
      <c r="O399" s="69">
        <f t="shared" si="32"/>
        <v>102</v>
      </c>
      <c r="P399" s="9">
        <f t="shared" si="33"/>
        <v>2.7882037533512065</v>
      </c>
      <c r="Q399" s="77" t="s">
        <v>716</v>
      </c>
      <c r="R399" s="2"/>
      <c r="S399" s="2"/>
      <c r="T399" s="2"/>
      <c r="U399" s="2"/>
      <c r="V399" s="82"/>
      <c r="W399" s="83"/>
      <c r="X399" s="86" t="str">
        <f t="shared" si="34"/>
        <v>No_data</v>
      </c>
    </row>
    <row r="400" spans="1:24" x14ac:dyDescent="0.3">
      <c r="A400" s="44" t="s">
        <v>2404</v>
      </c>
      <c r="B400" s="68" t="s">
        <v>356</v>
      </c>
      <c r="C400" s="2" t="s">
        <v>6</v>
      </c>
      <c r="D400" s="2">
        <v>71</v>
      </c>
      <c r="E400" s="6">
        <v>17610</v>
      </c>
      <c r="F400" s="7">
        <v>43693.684270833335</v>
      </c>
      <c r="G400" s="69" t="s">
        <v>4</v>
      </c>
      <c r="H400" s="2">
        <v>1164</v>
      </c>
      <c r="I400" s="8">
        <f t="shared" si="31"/>
        <v>17.636363636363637</v>
      </c>
      <c r="J400" s="8">
        <v>4.306</v>
      </c>
      <c r="K400" s="2">
        <v>66</v>
      </c>
      <c r="L400" s="68">
        <v>363</v>
      </c>
      <c r="M400" s="8">
        <f t="shared" si="35"/>
        <v>5.5</v>
      </c>
      <c r="N400" s="8">
        <v>2.8889999999999998</v>
      </c>
      <c r="O400" s="69">
        <f t="shared" si="32"/>
        <v>66</v>
      </c>
      <c r="P400" s="9">
        <f t="shared" si="33"/>
        <v>3.2066115702479339</v>
      </c>
      <c r="Q400" s="77" t="s">
        <v>716</v>
      </c>
      <c r="R400" s="2"/>
      <c r="S400" s="2"/>
      <c r="T400" s="2"/>
      <c r="U400" s="2"/>
      <c r="V400" s="82"/>
      <c r="W400" s="83"/>
      <c r="X400" s="86" t="str">
        <f t="shared" si="34"/>
        <v>No_data</v>
      </c>
    </row>
    <row r="401" spans="1:24" x14ac:dyDescent="0.3">
      <c r="A401" s="44" t="s">
        <v>2405</v>
      </c>
      <c r="B401" s="68" t="s">
        <v>357</v>
      </c>
      <c r="C401" s="2" t="s">
        <v>6</v>
      </c>
      <c r="D401" s="2">
        <v>80</v>
      </c>
      <c r="E401" s="6">
        <v>14361</v>
      </c>
      <c r="F401" s="7">
        <v>43693.707731481481</v>
      </c>
      <c r="G401" s="69" t="s">
        <v>4</v>
      </c>
      <c r="H401" s="2">
        <v>724</v>
      </c>
      <c r="I401" s="8">
        <f t="shared" si="31"/>
        <v>13.163636363636364</v>
      </c>
      <c r="J401" s="8">
        <v>3.645</v>
      </c>
      <c r="K401" s="2">
        <v>55</v>
      </c>
      <c r="L401" s="68">
        <v>322</v>
      </c>
      <c r="M401" s="8">
        <f t="shared" si="35"/>
        <v>5.8545454545454545</v>
      </c>
      <c r="N401" s="8">
        <v>3.052</v>
      </c>
      <c r="O401" s="69">
        <f t="shared" si="32"/>
        <v>55</v>
      </c>
      <c r="P401" s="9">
        <f t="shared" si="33"/>
        <v>2.2484472049689441</v>
      </c>
      <c r="Q401" s="77" t="s">
        <v>716</v>
      </c>
      <c r="R401" s="2"/>
      <c r="S401" s="2"/>
      <c r="T401" s="2"/>
      <c r="U401" s="2"/>
      <c r="V401" s="82"/>
      <c r="W401" s="83"/>
      <c r="X401" s="86" t="str">
        <f t="shared" si="34"/>
        <v>No_data</v>
      </c>
    </row>
    <row r="402" spans="1:24" x14ac:dyDescent="0.3">
      <c r="A402" s="44" t="s">
        <v>2406</v>
      </c>
      <c r="B402" s="68" t="s">
        <v>362</v>
      </c>
      <c r="C402" s="2" t="s">
        <v>6</v>
      </c>
      <c r="D402" s="2">
        <v>72</v>
      </c>
      <c r="E402" s="6">
        <v>17130</v>
      </c>
      <c r="F402" s="7">
        <v>43696.520856481482</v>
      </c>
      <c r="G402" s="69" t="s">
        <v>4</v>
      </c>
      <c r="H402" s="2">
        <v>1159</v>
      </c>
      <c r="I402" s="8">
        <f t="shared" si="31"/>
        <v>10.166666666666666</v>
      </c>
      <c r="J402" s="8">
        <v>3.379</v>
      </c>
      <c r="K402" s="2">
        <v>114</v>
      </c>
      <c r="L402" s="68">
        <v>687</v>
      </c>
      <c r="M402" s="8">
        <f t="shared" si="35"/>
        <v>6.0263157894736841</v>
      </c>
      <c r="N402" s="8">
        <v>2.512</v>
      </c>
      <c r="O402" s="69">
        <f t="shared" si="32"/>
        <v>114</v>
      </c>
      <c r="P402" s="9">
        <f t="shared" si="33"/>
        <v>1.6870451237263464</v>
      </c>
      <c r="Q402" s="77" t="s">
        <v>716</v>
      </c>
      <c r="R402" s="2"/>
      <c r="S402" s="2"/>
      <c r="T402" s="2"/>
      <c r="U402" s="2"/>
      <c r="V402" s="82"/>
      <c r="W402" s="83"/>
      <c r="X402" s="86" t="str">
        <f t="shared" si="34"/>
        <v>No_data</v>
      </c>
    </row>
    <row r="403" spans="1:24" x14ac:dyDescent="0.3">
      <c r="A403" s="44" t="s">
        <v>2407</v>
      </c>
      <c r="B403" s="68" t="s">
        <v>365</v>
      </c>
      <c r="C403" s="2" t="s">
        <v>1</v>
      </c>
      <c r="D403" s="2">
        <v>50</v>
      </c>
      <c r="E403" s="6">
        <v>25239</v>
      </c>
      <c r="F403" s="7">
        <v>43696.534641203703</v>
      </c>
      <c r="G403" s="69" t="s">
        <v>4</v>
      </c>
      <c r="H403" s="2">
        <v>1376</v>
      </c>
      <c r="I403" s="8">
        <f t="shared" si="31"/>
        <v>14.48421052631579</v>
      </c>
      <c r="J403" s="8">
        <v>3.7810000000000001</v>
      </c>
      <c r="K403" s="2">
        <v>95</v>
      </c>
      <c r="L403" s="68">
        <v>457</v>
      </c>
      <c r="M403" s="8">
        <f t="shared" si="35"/>
        <v>4.810526315789474</v>
      </c>
      <c r="N403" s="8">
        <v>2.3849999999999998</v>
      </c>
      <c r="O403" s="69">
        <f t="shared" si="32"/>
        <v>95</v>
      </c>
      <c r="P403" s="9">
        <f t="shared" si="33"/>
        <v>3.010940919037199</v>
      </c>
      <c r="Q403" s="77" t="s">
        <v>716</v>
      </c>
      <c r="R403" s="2"/>
      <c r="S403" s="2"/>
      <c r="T403" s="2"/>
      <c r="U403" s="2"/>
      <c r="V403" s="82"/>
      <c r="W403" s="83"/>
      <c r="X403" s="86" t="str">
        <f t="shared" si="34"/>
        <v>No_data</v>
      </c>
    </row>
    <row r="404" spans="1:24" x14ac:dyDescent="0.3">
      <c r="A404" s="44" t="s">
        <v>2408</v>
      </c>
      <c r="B404" s="68" t="s">
        <v>367</v>
      </c>
      <c r="C404" s="2" t="s">
        <v>1</v>
      </c>
      <c r="D404" s="2">
        <v>81</v>
      </c>
      <c r="E404" s="6">
        <v>14098</v>
      </c>
      <c r="F404" s="7">
        <v>43696.55269675926</v>
      </c>
      <c r="G404" s="69" t="s">
        <v>4</v>
      </c>
      <c r="H404" s="2">
        <v>583</v>
      </c>
      <c r="I404" s="8">
        <f t="shared" si="31"/>
        <v>8.3285714285714292</v>
      </c>
      <c r="J404" s="8">
        <v>2.8319999999999999</v>
      </c>
      <c r="K404" s="2">
        <v>70</v>
      </c>
      <c r="L404" s="68">
        <v>178</v>
      </c>
      <c r="M404" s="8">
        <f t="shared" si="35"/>
        <v>2.5428571428571427</v>
      </c>
      <c r="N404" s="8">
        <v>1.6479999999999999</v>
      </c>
      <c r="O404" s="69">
        <f t="shared" si="32"/>
        <v>70</v>
      </c>
      <c r="P404" s="9">
        <f t="shared" si="33"/>
        <v>3.2752808988764048</v>
      </c>
      <c r="Q404" s="77" t="s">
        <v>716</v>
      </c>
      <c r="R404" s="2"/>
      <c r="S404" s="2" t="s">
        <v>343</v>
      </c>
      <c r="T404" s="2"/>
      <c r="U404" s="2"/>
      <c r="V404" s="82"/>
      <c r="W404" s="83"/>
      <c r="X404" s="86" t="str">
        <f t="shared" si="34"/>
        <v>No_data</v>
      </c>
    </row>
    <row r="405" spans="1:24" x14ac:dyDescent="0.3">
      <c r="A405" s="44" t="s">
        <v>2409</v>
      </c>
      <c r="B405" s="68" t="s">
        <v>369</v>
      </c>
      <c r="C405" s="2" t="s">
        <v>1</v>
      </c>
      <c r="D405" s="2">
        <v>56</v>
      </c>
      <c r="E405" s="6">
        <v>23152</v>
      </c>
      <c r="F405" s="7">
        <v>43696.570243055554</v>
      </c>
      <c r="G405" s="69" t="s">
        <v>4</v>
      </c>
      <c r="H405" s="2">
        <v>659</v>
      </c>
      <c r="I405" s="8">
        <f t="shared" si="31"/>
        <v>13.729166666666666</v>
      </c>
      <c r="J405" s="8">
        <v>4.2160000000000002</v>
      </c>
      <c r="K405" s="2">
        <v>48</v>
      </c>
      <c r="L405" s="68">
        <v>241</v>
      </c>
      <c r="M405" s="8">
        <f t="shared" si="35"/>
        <v>5.020833333333333</v>
      </c>
      <c r="N405" s="8">
        <v>2.2450000000000001</v>
      </c>
      <c r="O405" s="69">
        <f t="shared" si="32"/>
        <v>48</v>
      </c>
      <c r="P405" s="9">
        <f t="shared" si="33"/>
        <v>2.7344398340248963</v>
      </c>
      <c r="Q405" s="77" t="s">
        <v>716</v>
      </c>
      <c r="R405" s="2"/>
      <c r="S405" s="2" t="s">
        <v>343</v>
      </c>
      <c r="T405" s="2"/>
      <c r="U405" s="2"/>
      <c r="V405" s="82"/>
      <c r="W405" s="83"/>
      <c r="X405" s="86" t="str">
        <f t="shared" si="34"/>
        <v>No_data</v>
      </c>
    </row>
    <row r="406" spans="1:24" x14ac:dyDescent="0.3">
      <c r="A406" s="44" t="s">
        <v>2410</v>
      </c>
      <c r="B406" s="68" t="s">
        <v>372</v>
      </c>
      <c r="C406" s="2" t="s">
        <v>1</v>
      </c>
      <c r="D406" s="2">
        <v>54</v>
      </c>
      <c r="E406" s="6">
        <v>23838</v>
      </c>
      <c r="F406" s="7">
        <v>43696.580324074072</v>
      </c>
      <c r="G406" s="69" t="s">
        <v>4</v>
      </c>
      <c r="H406" s="2">
        <v>1683</v>
      </c>
      <c r="I406" s="8">
        <f t="shared" si="31"/>
        <v>17.53125</v>
      </c>
      <c r="J406" s="8">
        <v>4.7839999999999998</v>
      </c>
      <c r="K406" s="2">
        <v>96</v>
      </c>
      <c r="L406" s="68">
        <v>344</v>
      </c>
      <c r="M406" s="8">
        <f t="shared" si="35"/>
        <v>3.5833333333333335</v>
      </c>
      <c r="N406" s="8">
        <v>1.7509999999999999</v>
      </c>
      <c r="O406" s="69">
        <f t="shared" si="32"/>
        <v>96</v>
      </c>
      <c r="P406" s="9">
        <f t="shared" si="33"/>
        <v>4.8924418604651159</v>
      </c>
      <c r="Q406" s="77" t="s">
        <v>716</v>
      </c>
      <c r="R406" s="2"/>
      <c r="S406" s="2"/>
      <c r="T406" s="2"/>
      <c r="U406" s="2"/>
      <c r="V406" s="82"/>
      <c r="W406" s="83"/>
      <c r="X406" s="86" t="str">
        <f t="shared" si="34"/>
        <v>No_data</v>
      </c>
    </row>
    <row r="407" spans="1:24" x14ac:dyDescent="0.3">
      <c r="A407" s="44" t="s">
        <v>2411</v>
      </c>
      <c r="B407" s="68" t="s">
        <v>376</v>
      </c>
      <c r="C407" s="2" t="s">
        <v>6</v>
      </c>
      <c r="D407" s="2">
        <v>21</v>
      </c>
      <c r="E407" s="6">
        <v>35740</v>
      </c>
      <c r="F407" s="7">
        <v>43696.599699074075</v>
      </c>
      <c r="G407" s="69" t="s">
        <v>4</v>
      </c>
      <c r="H407" s="2">
        <v>553</v>
      </c>
      <c r="I407" s="8">
        <f t="shared" si="31"/>
        <v>8.5076923076923077</v>
      </c>
      <c r="J407" s="8">
        <v>3.298</v>
      </c>
      <c r="K407" s="2">
        <v>65</v>
      </c>
      <c r="L407" s="68">
        <v>178</v>
      </c>
      <c r="M407" s="8">
        <f t="shared" si="35"/>
        <v>2.7384615384615385</v>
      </c>
      <c r="N407" s="8">
        <v>1.752</v>
      </c>
      <c r="O407" s="69">
        <f t="shared" si="32"/>
        <v>65</v>
      </c>
      <c r="P407" s="9">
        <f t="shared" si="33"/>
        <v>3.106741573033708</v>
      </c>
      <c r="Q407" s="77" t="s">
        <v>716</v>
      </c>
      <c r="R407" s="2"/>
      <c r="S407" s="2"/>
      <c r="T407" s="2"/>
      <c r="U407" s="2"/>
      <c r="V407" s="82"/>
      <c r="W407" s="83"/>
      <c r="X407" s="86" t="str">
        <f t="shared" si="34"/>
        <v>No_data</v>
      </c>
    </row>
    <row r="408" spans="1:24" x14ac:dyDescent="0.3">
      <c r="A408" s="44" t="s">
        <v>2412</v>
      </c>
      <c r="B408" s="68" t="s">
        <v>379</v>
      </c>
      <c r="C408" s="2" t="s">
        <v>6</v>
      </c>
      <c r="D408" s="2">
        <v>53</v>
      </c>
      <c r="E408" s="6">
        <v>24100</v>
      </c>
      <c r="F408" s="7">
        <v>43696.611712962964</v>
      </c>
      <c r="G408" s="69" t="s">
        <v>4</v>
      </c>
      <c r="H408" s="2">
        <v>873</v>
      </c>
      <c r="I408" s="8">
        <f t="shared" si="31"/>
        <v>10.270588235294118</v>
      </c>
      <c r="J408" s="8">
        <v>3.6459999999999999</v>
      </c>
      <c r="K408" s="2">
        <v>85</v>
      </c>
      <c r="L408" s="68">
        <v>253</v>
      </c>
      <c r="M408" s="8">
        <f t="shared" si="35"/>
        <v>2.9764705882352942</v>
      </c>
      <c r="N408" s="8">
        <v>1.669</v>
      </c>
      <c r="O408" s="69">
        <f t="shared" si="32"/>
        <v>85</v>
      </c>
      <c r="P408" s="9">
        <f t="shared" si="33"/>
        <v>3.4505928853754941</v>
      </c>
      <c r="Q408" s="77" t="s">
        <v>716</v>
      </c>
      <c r="R408" s="2"/>
      <c r="S408" s="2"/>
      <c r="T408" s="2"/>
      <c r="U408" s="2"/>
      <c r="V408" s="82"/>
      <c r="W408" s="83"/>
      <c r="X408" s="86" t="str">
        <f t="shared" si="34"/>
        <v>No_data</v>
      </c>
    </row>
    <row r="409" spans="1:24" x14ac:dyDescent="0.3">
      <c r="A409" s="44" t="s">
        <v>2413</v>
      </c>
      <c r="B409" s="68" t="s">
        <v>382</v>
      </c>
      <c r="C409" s="2" t="s">
        <v>6</v>
      </c>
      <c r="D409" s="2">
        <v>51</v>
      </c>
      <c r="E409" s="6">
        <v>24905</v>
      </c>
      <c r="F409" s="7">
        <v>43696.629745370374</v>
      </c>
      <c r="G409" s="69" t="s">
        <v>4</v>
      </c>
      <c r="H409" s="2">
        <v>1195</v>
      </c>
      <c r="I409" s="8">
        <f t="shared" si="31"/>
        <v>11.380952380952381</v>
      </c>
      <c r="J409" s="8">
        <v>3.6960000000000002</v>
      </c>
      <c r="K409" s="2">
        <v>105</v>
      </c>
      <c r="L409" s="68">
        <v>344</v>
      </c>
      <c r="M409" s="8">
        <f t="shared" si="35"/>
        <v>3.2761904761904761</v>
      </c>
      <c r="N409" s="8">
        <v>1.7509999999999999</v>
      </c>
      <c r="O409" s="69">
        <f t="shared" si="32"/>
        <v>105</v>
      </c>
      <c r="P409" s="9">
        <f t="shared" si="33"/>
        <v>3.4738372093023258</v>
      </c>
      <c r="Q409" s="77" t="s">
        <v>716</v>
      </c>
      <c r="R409" s="2"/>
      <c r="S409" s="2"/>
      <c r="T409" s="2"/>
      <c r="U409" s="2"/>
      <c r="V409" s="82"/>
      <c r="W409" s="83"/>
      <c r="X409" s="86" t="str">
        <f t="shared" si="34"/>
        <v>No_data</v>
      </c>
    </row>
    <row r="410" spans="1:24" x14ac:dyDescent="0.3">
      <c r="A410" s="44" t="s">
        <v>2414</v>
      </c>
      <c r="B410" s="68" t="s">
        <v>384</v>
      </c>
      <c r="C410" s="2" t="s">
        <v>1</v>
      </c>
      <c r="D410" s="2">
        <v>50</v>
      </c>
      <c r="E410" s="6">
        <v>25278</v>
      </c>
      <c r="F410" s="7">
        <v>43696.640601851854</v>
      </c>
      <c r="G410" s="69" t="s">
        <v>4</v>
      </c>
      <c r="H410" s="2">
        <v>1998</v>
      </c>
      <c r="I410" s="8">
        <f t="shared" si="31"/>
        <v>22.2</v>
      </c>
      <c r="J410" s="8">
        <v>4.601</v>
      </c>
      <c r="K410" s="2">
        <v>90</v>
      </c>
      <c r="L410" s="68">
        <v>1086</v>
      </c>
      <c r="M410" s="8">
        <f t="shared" si="35"/>
        <v>12.066666666666666</v>
      </c>
      <c r="N410" s="8">
        <v>4.1289999999999996</v>
      </c>
      <c r="O410" s="69">
        <f t="shared" si="32"/>
        <v>90</v>
      </c>
      <c r="P410" s="9">
        <f t="shared" si="33"/>
        <v>1.839779005524862</v>
      </c>
      <c r="Q410" s="77" t="s">
        <v>716</v>
      </c>
      <c r="R410" s="2"/>
      <c r="S410" s="2" t="s">
        <v>43</v>
      </c>
      <c r="T410" s="2"/>
      <c r="U410" s="2"/>
      <c r="V410" s="82"/>
      <c r="W410" s="83"/>
      <c r="X410" s="86" t="str">
        <f t="shared" si="34"/>
        <v>No_data</v>
      </c>
    </row>
    <row r="411" spans="1:24" x14ac:dyDescent="0.3">
      <c r="A411" s="44" t="s">
        <v>2415</v>
      </c>
      <c r="B411" s="68" t="s">
        <v>387</v>
      </c>
      <c r="C411" s="2" t="s">
        <v>1</v>
      </c>
      <c r="D411" s="2">
        <v>52</v>
      </c>
      <c r="E411" s="6">
        <v>24541</v>
      </c>
      <c r="F411" s="7">
        <v>43696.660312499997</v>
      </c>
      <c r="G411" s="69" t="s">
        <v>4</v>
      </c>
      <c r="H411" s="2">
        <v>1541</v>
      </c>
      <c r="I411" s="8">
        <f t="shared" si="31"/>
        <v>16.75</v>
      </c>
      <c r="J411" s="8">
        <v>4.4139999999999997</v>
      </c>
      <c r="K411" s="2">
        <v>92</v>
      </c>
      <c r="L411" s="68">
        <v>287</v>
      </c>
      <c r="M411" s="8">
        <f t="shared" si="35"/>
        <v>3.1195652173913042</v>
      </c>
      <c r="N411" s="8">
        <v>1.8029999999999999</v>
      </c>
      <c r="O411" s="69">
        <f t="shared" si="32"/>
        <v>92</v>
      </c>
      <c r="P411" s="9">
        <f t="shared" si="33"/>
        <v>5.3693379790940767</v>
      </c>
      <c r="Q411" s="77" t="s">
        <v>716</v>
      </c>
      <c r="R411" s="2"/>
      <c r="S411" s="2"/>
      <c r="T411" s="2"/>
      <c r="U411" s="2"/>
      <c r="V411" s="82"/>
      <c r="W411" s="83"/>
      <c r="X411" s="86" t="str">
        <f t="shared" si="34"/>
        <v>No_data</v>
      </c>
    </row>
    <row r="412" spans="1:24" x14ac:dyDescent="0.3">
      <c r="A412" s="44" t="s">
        <v>2416</v>
      </c>
      <c r="B412" s="68" t="s">
        <v>388</v>
      </c>
      <c r="C412" s="2" t="s">
        <v>1</v>
      </c>
      <c r="D412" s="2">
        <v>50</v>
      </c>
      <c r="E412" s="6">
        <v>25131</v>
      </c>
      <c r="F412" s="7">
        <v>43696.67359953704</v>
      </c>
      <c r="G412" s="69" t="s">
        <v>4</v>
      </c>
      <c r="H412" s="2">
        <v>441</v>
      </c>
      <c r="I412" s="8">
        <f t="shared" si="31"/>
        <v>8.4807692307692299</v>
      </c>
      <c r="J412" s="8">
        <v>3.2509999999999999</v>
      </c>
      <c r="K412" s="2">
        <v>52</v>
      </c>
      <c r="L412" s="68">
        <v>167</v>
      </c>
      <c r="M412" s="8">
        <f t="shared" si="35"/>
        <v>3.2115384615384617</v>
      </c>
      <c r="N412" s="8">
        <v>1.893</v>
      </c>
      <c r="O412" s="69">
        <f t="shared" si="32"/>
        <v>52</v>
      </c>
      <c r="P412" s="9">
        <f t="shared" si="33"/>
        <v>2.6407185628742513</v>
      </c>
      <c r="Q412" s="77" t="s">
        <v>716</v>
      </c>
      <c r="R412" s="2"/>
      <c r="S412" s="2"/>
      <c r="T412" s="2"/>
      <c r="U412" s="2"/>
      <c r="V412" s="82"/>
      <c r="W412" s="83"/>
      <c r="X412" s="86" t="str">
        <f t="shared" si="34"/>
        <v>No_data</v>
      </c>
    </row>
    <row r="413" spans="1:24" x14ac:dyDescent="0.3">
      <c r="A413" s="44" t="s">
        <v>2417</v>
      </c>
      <c r="B413" s="68" t="s">
        <v>397</v>
      </c>
      <c r="C413" s="2" t="s">
        <v>6</v>
      </c>
      <c r="D413" s="2">
        <v>82</v>
      </c>
      <c r="E413" s="6">
        <v>13521</v>
      </c>
      <c r="F413" s="7">
        <v>43697.522824074076</v>
      </c>
      <c r="G413" s="69" t="s">
        <v>4</v>
      </c>
      <c r="H413" s="2">
        <v>1461</v>
      </c>
      <c r="I413" s="8">
        <f t="shared" si="31"/>
        <v>16.233333333333334</v>
      </c>
      <c r="J413" s="8">
        <v>3.7690000000000001</v>
      </c>
      <c r="K413" s="2">
        <v>90</v>
      </c>
      <c r="L413" s="68">
        <v>529</v>
      </c>
      <c r="M413" s="8">
        <f t="shared" si="35"/>
        <v>5.8777777777777782</v>
      </c>
      <c r="N413" s="8">
        <v>3.1469999999999998</v>
      </c>
      <c r="O413" s="69">
        <f t="shared" si="32"/>
        <v>90</v>
      </c>
      <c r="P413" s="9">
        <f t="shared" si="33"/>
        <v>2.7618147448015122</v>
      </c>
      <c r="Q413" s="77" t="s">
        <v>716</v>
      </c>
      <c r="R413" s="2"/>
      <c r="S413" s="2"/>
      <c r="T413" s="2"/>
      <c r="U413" s="2"/>
      <c r="V413" s="82"/>
      <c r="W413" s="83"/>
      <c r="X413" s="86" t="str">
        <f t="shared" si="34"/>
        <v>No_data</v>
      </c>
    </row>
    <row r="414" spans="1:24" x14ac:dyDescent="0.3">
      <c r="A414" s="44" t="s">
        <v>2418</v>
      </c>
      <c r="B414" s="68" t="s">
        <v>400</v>
      </c>
      <c r="C414" s="2" t="s">
        <v>6</v>
      </c>
      <c r="D414" s="2">
        <v>67</v>
      </c>
      <c r="E414" s="6">
        <v>19196</v>
      </c>
      <c r="F414" s="7">
        <v>43697.537141203706</v>
      </c>
      <c r="G414" s="69" t="s">
        <v>4</v>
      </c>
      <c r="H414" s="2">
        <v>2271</v>
      </c>
      <c r="I414" s="8">
        <f t="shared" si="31"/>
        <v>18.023809523809526</v>
      </c>
      <c r="J414" s="8">
        <v>4.0049999999999999</v>
      </c>
      <c r="K414" s="2">
        <v>126</v>
      </c>
      <c r="L414" s="68">
        <v>354</v>
      </c>
      <c r="M414" s="8">
        <f t="shared" si="35"/>
        <v>2.8095238095238093</v>
      </c>
      <c r="N414" s="8">
        <v>1.71</v>
      </c>
      <c r="O414" s="69">
        <f t="shared" si="32"/>
        <v>126</v>
      </c>
      <c r="P414" s="9">
        <f t="shared" si="33"/>
        <v>6.4152542372881367</v>
      </c>
      <c r="Q414" s="77" t="s">
        <v>716</v>
      </c>
      <c r="R414" s="2"/>
      <c r="S414" s="2"/>
      <c r="T414" s="2"/>
      <c r="U414" s="2"/>
      <c r="V414" s="82"/>
      <c r="W414" s="83"/>
      <c r="X414" s="86" t="str">
        <f t="shared" si="34"/>
        <v>No_data</v>
      </c>
    </row>
    <row r="415" spans="1:24" x14ac:dyDescent="0.3">
      <c r="A415" s="44" t="s">
        <v>2419</v>
      </c>
      <c r="B415" s="68" t="s">
        <v>402</v>
      </c>
      <c r="C415" s="2" t="s">
        <v>1</v>
      </c>
      <c r="D415" s="2">
        <v>71</v>
      </c>
      <c r="E415" s="6">
        <v>17459</v>
      </c>
      <c r="F415" s="7">
        <v>43697.552141203705</v>
      </c>
      <c r="G415" s="69" t="s">
        <v>4</v>
      </c>
      <c r="H415" s="2">
        <v>419</v>
      </c>
      <c r="I415" s="8">
        <f t="shared" si="31"/>
        <v>9.3111111111111118</v>
      </c>
      <c r="J415" s="8">
        <v>3.6360000000000001</v>
      </c>
      <c r="K415" s="2">
        <v>45</v>
      </c>
      <c r="L415" s="68">
        <v>388</v>
      </c>
      <c r="M415" s="8">
        <f t="shared" si="35"/>
        <v>8.6222222222222218</v>
      </c>
      <c r="N415" s="8">
        <v>3.0840000000000001</v>
      </c>
      <c r="O415" s="69">
        <f t="shared" si="32"/>
        <v>45</v>
      </c>
      <c r="P415" s="9">
        <f t="shared" si="33"/>
        <v>1.079896907216495</v>
      </c>
      <c r="Q415" s="77" t="s">
        <v>716</v>
      </c>
      <c r="R415" s="2"/>
      <c r="S415" s="2"/>
      <c r="T415" s="2" t="s">
        <v>343</v>
      </c>
      <c r="U415" s="2"/>
      <c r="V415" s="82"/>
      <c r="W415" s="83"/>
      <c r="X415" s="86" t="str">
        <f t="shared" si="34"/>
        <v>No_data</v>
      </c>
    </row>
    <row r="416" spans="1:24" x14ac:dyDescent="0.3">
      <c r="A416" s="44" t="s">
        <v>2420</v>
      </c>
      <c r="B416" s="68" t="s">
        <v>405</v>
      </c>
      <c r="C416" s="2" t="s">
        <v>1</v>
      </c>
      <c r="D416" s="2">
        <v>57</v>
      </c>
      <c r="E416" s="6">
        <v>22769</v>
      </c>
      <c r="F416" s="7">
        <v>43697.571770833332</v>
      </c>
      <c r="G416" s="69" t="s">
        <v>4</v>
      </c>
      <c r="H416" s="2">
        <v>1671</v>
      </c>
      <c r="I416" s="8">
        <f t="shared" si="31"/>
        <v>23.87142857142857</v>
      </c>
      <c r="J416" s="8">
        <v>4.38</v>
      </c>
      <c r="K416" s="2">
        <v>70</v>
      </c>
      <c r="L416" s="68">
        <v>341</v>
      </c>
      <c r="M416" s="8">
        <f t="shared" si="35"/>
        <v>4.871428571428571</v>
      </c>
      <c r="N416" s="8">
        <v>2.085</v>
      </c>
      <c r="O416" s="69">
        <f t="shared" si="32"/>
        <v>70</v>
      </c>
      <c r="P416" s="9">
        <f t="shared" si="33"/>
        <v>4.9002932551319649</v>
      </c>
      <c r="Q416" s="77" t="s">
        <v>716</v>
      </c>
      <c r="R416" s="2"/>
      <c r="S416" s="2" t="s">
        <v>406</v>
      </c>
      <c r="T416" s="2"/>
      <c r="U416" s="2"/>
      <c r="V416" s="82"/>
      <c r="W416" s="83"/>
      <c r="X416" s="86" t="str">
        <f t="shared" si="34"/>
        <v>No_data</v>
      </c>
    </row>
    <row r="417" spans="1:24" x14ac:dyDescent="0.3">
      <c r="A417" s="44" t="s">
        <v>2421</v>
      </c>
      <c r="B417" s="68" t="s">
        <v>408</v>
      </c>
      <c r="C417" s="2" t="s">
        <v>1</v>
      </c>
      <c r="D417" s="2">
        <v>58</v>
      </c>
      <c r="E417" s="6">
        <v>22224</v>
      </c>
      <c r="F417" s="7">
        <v>43697.583020833335</v>
      </c>
      <c r="G417" s="69" t="s">
        <v>4</v>
      </c>
      <c r="H417" s="2">
        <v>1782</v>
      </c>
      <c r="I417" s="8">
        <f t="shared" si="31"/>
        <v>29.7</v>
      </c>
      <c r="J417" s="8">
        <v>5.5490000000000004</v>
      </c>
      <c r="K417" s="2">
        <v>60</v>
      </c>
      <c r="L417" s="68">
        <v>660</v>
      </c>
      <c r="M417" s="8">
        <f t="shared" si="35"/>
        <v>11</v>
      </c>
      <c r="N417" s="8">
        <v>3.4689999999999999</v>
      </c>
      <c r="O417" s="69">
        <f t="shared" si="32"/>
        <v>60</v>
      </c>
      <c r="P417" s="9">
        <f t="shared" si="33"/>
        <v>2.6999999999999997</v>
      </c>
      <c r="Q417" s="77" t="s">
        <v>716</v>
      </c>
      <c r="R417" s="2"/>
      <c r="S417" s="2"/>
      <c r="T417" s="2"/>
      <c r="U417" s="2"/>
      <c r="V417" s="82"/>
      <c r="W417" s="83"/>
      <c r="X417" s="86" t="str">
        <f t="shared" si="34"/>
        <v>No_data</v>
      </c>
    </row>
    <row r="418" spans="1:24" x14ac:dyDescent="0.3">
      <c r="A418" s="44" t="s">
        <v>2422</v>
      </c>
      <c r="B418" s="68" t="s">
        <v>411</v>
      </c>
      <c r="C418" s="2" t="s">
        <v>6</v>
      </c>
      <c r="D418" s="2">
        <v>48</v>
      </c>
      <c r="E418" s="6">
        <v>25925</v>
      </c>
      <c r="F418" s="7">
        <v>43697.594270833331</v>
      </c>
      <c r="G418" s="69" t="s">
        <v>4</v>
      </c>
      <c r="H418" s="2">
        <v>1067</v>
      </c>
      <c r="I418" s="8">
        <f t="shared" si="31"/>
        <v>9.5267857142857135</v>
      </c>
      <c r="J418" s="8">
        <v>3.4950000000000001</v>
      </c>
      <c r="K418" s="2">
        <v>112</v>
      </c>
      <c r="L418" s="68">
        <v>359</v>
      </c>
      <c r="M418" s="8">
        <f t="shared" si="35"/>
        <v>3.2053571428571428</v>
      </c>
      <c r="N418" s="8">
        <v>1.677</v>
      </c>
      <c r="O418" s="69">
        <f t="shared" si="32"/>
        <v>112</v>
      </c>
      <c r="P418" s="9">
        <f t="shared" si="33"/>
        <v>2.9721448467966574</v>
      </c>
      <c r="Q418" s="77" t="s">
        <v>716</v>
      </c>
      <c r="R418" s="2"/>
      <c r="S418" s="2"/>
      <c r="T418" s="2"/>
      <c r="U418" s="2"/>
      <c r="V418" s="82"/>
      <c r="W418" s="83"/>
      <c r="X418" s="86" t="str">
        <f t="shared" si="34"/>
        <v>No_data</v>
      </c>
    </row>
    <row r="419" spans="1:24" x14ac:dyDescent="0.3">
      <c r="A419" s="44" t="s">
        <v>2423</v>
      </c>
      <c r="B419" s="68" t="s">
        <v>416</v>
      </c>
      <c r="C419" s="2" t="s">
        <v>1</v>
      </c>
      <c r="D419" s="2">
        <v>49</v>
      </c>
      <c r="E419" s="6">
        <v>25697</v>
      </c>
      <c r="F419" s="7">
        <v>43697.616990740738</v>
      </c>
      <c r="G419" s="69" t="s">
        <v>4</v>
      </c>
      <c r="H419" s="2">
        <v>1723</v>
      </c>
      <c r="I419" s="8">
        <f t="shared" si="31"/>
        <v>20.270588235294117</v>
      </c>
      <c r="J419" s="8">
        <v>4.3739999999999997</v>
      </c>
      <c r="K419" s="2">
        <v>85</v>
      </c>
      <c r="L419" s="68">
        <v>338</v>
      </c>
      <c r="M419" s="8">
        <f t="shared" si="35"/>
        <v>3.9764705882352942</v>
      </c>
      <c r="N419" s="8">
        <v>2.1160000000000001</v>
      </c>
      <c r="O419" s="69">
        <f t="shared" si="32"/>
        <v>85</v>
      </c>
      <c r="P419" s="9">
        <f t="shared" si="33"/>
        <v>5.0976331360946743</v>
      </c>
      <c r="Q419" s="77" t="s">
        <v>716</v>
      </c>
      <c r="R419" s="2"/>
      <c r="S419" s="2"/>
      <c r="T419" s="2"/>
      <c r="U419" s="2"/>
      <c r="V419" s="82"/>
      <c r="W419" s="83"/>
      <c r="X419" s="86" t="str">
        <f t="shared" si="34"/>
        <v>No_data</v>
      </c>
    </row>
    <row r="420" spans="1:24" x14ac:dyDescent="0.3">
      <c r="A420" s="44" t="s">
        <v>2424</v>
      </c>
      <c r="B420" s="68" t="s">
        <v>417</v>
      </c>
      <c r="C420" s="2" t="s">
        <v>1</v>
      </c>
      <c r="D420" s="2">
        <v>77</v>
      </c>
      <c r="E420" s="6">
        <v>15361</v>
      </c>
      <c r="F420" s="7">
        <v>43697.63244212963</v>
      </c>
      <c r="G420" s="69" t="s">
        <v>4</v>
      </c>
      <c r="H420" s="2">
        <v>1818</v>
      </c>
      <c r="I420" s="8">
        <f t="shared" si="31"/>
        <v>25.971428571428572</v>
      </c>
      <c r="J420" s="8">
        <v>5.4349999999999996</v>
      </c>
      <c r="K420" s="2">
        <v>70</v>
      </c>
      <c r="L420" s="68">
        <v>553</v>
      </c>
      <c r="M420" s="8">
        <f t="shared" ref="M420:M451" si="36">L420/O420</f>
        <v>7.9</v>
      </c>
      <c r="N420" s="8">
        <v>2.95</v>
      </c>
      <c r="O420" s="69">
        <f t="shared" si="32"/>
        <v>70</v>
      </c>
      <c r="P420" s="9">
        <f t="shared" si="33"/>
        <v>3.2875226039782999</v>
      </c>
      <c r="Q420" s="77" t="s">
        <v>716</v>
      </c>
      <c r="R420" s="2"/>
      <c r="S420" s="2"/>
      <c r="T420" s="2"/>
      <c r="U420" s="2"/>
      <c r="V420" s="82"/>
      <c r="W420" s="83"/>
      <c r="X420" s="86" t="str">
        <f t="shared" si="34"/>
        <v>No_data</v>
      </c>
    </row>
    <row r="421" spans="1:24" x14ac:dyDescent="0.3">
      <c r="A421" s="44" t="s">
        <v>2425</v>
      </c>
      <c r="B421" s="68" t="s">
        <v>421</v>
      </c>
      <c r="C421" s="2" t="s">
        <v>6</v>
      </c>
      <c r="D421" s="2">
        <v>53</v>
      </c>
      <c r="E421" s="6">
        <v>24067</v>
      </c>
      <c r="F421" s="7">
        <v>43697.646516203706</v>
      </c>
      <c r="G421" s="69" t="s">
        <v>4</v>
      </c>
      <c r="H421" s="2">
        <v>3376</v>
      </c>
      <c r="I421" s="8">
        <f t="shared" si="31"/>
        <v>17.583333333333332</v>
      </c>
      <c r="J421" s="8">
        <v>4.7119999999999997</v>
      </c>
      <c r="K421" s="2">
        <v>192</v>
      </c>
      <c r="L421" s="68">
        <v>444</v>
      </c>
      <c r="M421" s="8">
        <f t="shared" si="36"/>
        <v>2.3125</v>
      </c>
      <c r="N421" s="8">
        <v>1.587</v>
      </c>
      <c r="O421" s="69">
        <f t="shared" si="32"/>
        <v>192</v>
      </c>
      <c r="P421" s="9">
        <f t="shared" si="33"/>
        <v>7.6036036036036032</v>
      </c>
      <c r="Q421" s="77" t="s">
        <v>716</v>
      </c>
      <c r="R421" s="2"/>
      <c r="S421" s="2"/>
      <c r="T421" s="2"/>
      <c r="U421" s="2"/>
      <c r="V421" s="82"/>
      <c r="W421" s="83"/>
      <c r="X421" s="86" t="str">
        <f t="shared" si="34"/>
        <v>No_data</v>
      </c>
    </row>
    <row r="422" spans="1:24" x14ac:dyDescent="0.3">
      <c r="A422" s="44" t="s">
        <v>2426</v>
      </c>
      <c r="B422" s="68" t="s">
        <v>422</v>
      </c>
      <c r="C422" s="2" t="s">
        <v>6</v>
      </c>
      <c r="D422" s="2">
        <v>51</v>
      </c>
      <c r="E422" s="6">
        <v>24980</v>
      </c>
      <c r="F422" s="7">
        <v>43697.659502314818</v>
      </c>
      <c r="G422" s="69" t="s">
        <v>4</v>
      </c>
      <c r="H422" s="2">
        <v>921</v>
      </c>
      <c r="I422" s="8">
        <f t="shared" si="31"/>
        <v>8.5277777777777786</v>
      </c>
      <c r="J422" s="8">
        <v>3.4049999999999998</v>
      </c>
      <c r="K422" s="2">
        <v>108</v>
      </c>
      <c r="L422" s="68">
        <v>181</v>
      </c>
      <c r="M422" s="8">
        <f t="shared" si="36"/>
        <v>1.6759259259259258</v>
      </c>
      <c r="N422" s="8">
        <v>1.214</v>
      </c>
      <c r="O422" s="69">
        <f t="shared" si="32"/>
        <v>108</v>
      </c>
      <c r="P422" s="9">
        <f t="shared" si="33"/>
        <v>5.0883977900552493</v>
      </c>
      <c r="Q422" s="77" t="s">
        <v>716</v>
      </c>
      <c r="R422" s="2"/>
      <c r="S422" s="2"/>
      <c r="T422" s="2"/>
      <c r="U422" s="2"/>
      <c r="V422" s="82"/>
      <c r="W422" s="83"/>
      <c r="X422" s="86" t="str">
        <f t="shared" si="34"/>
        <v>No_data</v>
      </c>
    </row>
    <row r="423" spans="1:24" x14ac:dyDescent="0.3">
      <c r="A423" s="44" t="s">
        <v>2427</v>
      </c>
      <c r="B423" s="68" t="s">
        <v>425</v>
      </c>
      <c r="C423" s="2" t="s">
        <v>6</v>
      </c>
      <c r="D423" s="2">
        <v>24</v>
      </c>
      <c r="E423" s="6">
        <v>34699</v>
      </c>
      <c r="F423" s="7">
        <v>43697.674791666665</v>
      </c>
      <c r="G423" s="69" t="s">
        <v>4</v>
      </c>
      <c r="H423" s="2">
        <v>868</v>
      </c>
      <c r="I423" s="8">
        <f t="shared" si="31"/>
        <v>11.573333333333334</v>
      </c>
      <c r="J423" s="8">
        <v>4.0140000000000002</v>
      </c>
      <c r="K423" s="2">
        <v>75</v>
      </c>
      <c r="L423" s="68">
        <v>181</v>
      </c>
      <c r="M423" s="8">
        <f t="shared" si="36"/>
        <v>2.4133333333333336</v>
      </c>
      <c r="N423" s="8">
        <v>1.462</v>
      </c>
      <c r="O423" s="69">
        <f t="shared" si="32"/>
        <v>75</v>
      </c>
      <c r="P423" s="9">
        <f t="shared" si="33"/>
        <v>4.7955801104972373</v>
      </c>
      <c r="Q423" s="77" t="s">
        <v>716</v>
      </c>
      <c r="R423" s="2"/>
      <c r="S423" s="2"/>
      <c r="T423" s="2"/>
      <c r="U423" s="2"/>
      <c r="V423" s="82"/>
      <c r="W423" s="83"/>
      <c r="X423" s="86" t="str">
        <f t="shared" si="34"/>
        <v>No_data</v>
      </c>
    </row>
    <row r="424" spans="1:24" x14ac:dyDescent="0.3">
      <c r="A424" s="44" t="s">
        <v>2428</v>
      </c>
      <c r="B424" s="68" t="s">
        <v>427</v>
      </c>
      <c r="C424" s="2" t="s">
        <v>1</v>
      </c>
      <c r="D424" s="2">
        <v>45</v>
      </c>
      <c r="E424" s="6">
        <v>26927</v>
      </c>
      <c r="F424" s="7">
        <v>43697.720613425925</v>
      </c>
      <c r="G424" s="69" t="s">
        <v>4</v>
      </c>
      <c r="H424" s="2">
        <v>1750</v>
      </c>
      <c r="I424" s="8">
        <f t="shared" si="31"/>
        <v>17.156862745098039</v>
      </c>
      <c r="J424" s="8">
        <v>4.2119999999999997</v>
      </c>
      <c r="K424" s="2">
        <v>102</v>
      </c>
      <c r="L424" s="68">
        <v>348</v>
      </c>
      <c r="M424" s="8">
        <f t="shared" si="36"/>
        <v>3.4117647058823528</v>
      </c>
      <c r="N424" s="8">
        <v>1.9</v>
      </c>
      <c r="O424" s="69">
        <f t="shared" si="32"/>
        <v>102</v>
      </c>
      <c r="P424" s="9">
        <f t="shared" si="33"/>
        <v>5.0287356321839081</v>
      </c>
      <c r="Q424" s="77" t="s">
        <v>716</v>
      </c>
      <c r="R424" s="2"/>
      <c r="S424" s="2"/>
      <c r="T424" s="2"/>
      <c r="U424" s="2"/>
      <c r="V424" s="82"/>
      <c r="W424" s="83"/>
      <c r="X424" s="86" t="str">
        <f t="shared" si="34"/>
        <v>No_data</v>
      </c>
    </row>
    <row r="425" spans="1:24" x14ac:dyDescent="0.3">
      <c r="A425" s="44" t="s">
        <v>2429</v>
      </c>
      <c r="B425" s="68" t="s">
        <v>429</v>
      </c>
      <c r="C425" s="2" t="s">
        <v>1</v>
      </c>
      <c r="D425" s="2">
        <v>50</v>
      </c>
      <c r="E425" s="6">
        <v>25281</v>
      </c>
      <c r="F425" s="7">
        <v>43698.51903935185</v>
      </c>
      <c r="G425" s="69" t="s">
        <v>4</v>
      </c>
      <c r="H425" s="2">
        <v>996</v>
      </c>
      <c r="I425" s="8">
        <f t="shared" si="31"/>
        <v>19.153846153846153</v>
      </c>
      <c r="J425" s="8">
        <v>5.077</v>
      </c>
      <c r="K425" s="2">
        <v>52</v>
      </c>
      <c r="L425" s="68">
        <v>668</v>
      </c>
      <c r="M425" s="8">
        <f t="shared" si="36"/>
        <v>12.846153846153847</v>
      </c>
      <c r="N425" s="8">
        <v>4.2990000000000004</v>
      </c>
      <c r="O425" s="69">
        <f t="shared" si="32"/>
        <v>52</v>
      </c>
      <c r="P425" s="9">
        <f t="shared" si="33"/>
        <v>1.4910179640718562</v>
      </c>
      <c r="Q425" s="77" t="s">
        <v>716</v>
      </c>
      <c r="R425" s="2"/>
      <c r="S425" s="2"/>
      <c r="T425" s="2"/>
      <c r="U425" s="2"/>
      <c r="V425" s="82"/>
      <c r="W425" s="83"/>
      <c r="X425" s="86" t="str">
        <f t="shared" si="34"/>
        <v>No_data</v>
      </c>
    </row>
    <row r="426" spans="1:24" x14ac:dyDescent="0.3">
      <c r="A426" s="44" t="s">
        <v>2430</v>
      </c>
      <c r="B426" s="68" t="s">
        <v>432</v>
      </c>
      <c r="C426" s="2" t="s">
        <v>1</v>
      </c>
      <c r="D426" s="2">
        <v>61</v>
      </c>
      <c r="E426" s="6">
        <v>21374</v>
      </c>
      <c r="F426" s="7">
        <v>43698.529803240737</v>
      </c>
      <c r="G426" s="69" t="s">
        <v>4</v>
      </c>
      <c r="H426" s="2">
        <v>1270</v>
      </c>
      <c r="I426" s="8">
        <f t="shared" si="31"/>
        <v>19.84375</v>
      </c>
      <c r="J426" s="8">
        <v>4.3209999999999997</v>
      </c>
      <c r="K426" s="2">
        <v>64</v>
      </c>
      <c r="L426" s="68">
        <v>261</v>
      </c>
      <c r="M426" s="8">
        <f t="shared" si="36"/>
        <v>4.078125</v>
      </c>
      <c r="N426" s="8">
        <v>2.2559999999999998</v>
      </c>
      <c r="O426" s="69">
        <f t="shared" si="32"/>
        <v>64</v>
      </c>
      <c r="P426" s="9">
        <f t="shared" si="33"/>
        <v>4.8659003831417627</v>
      </c>
      <c r="Q426" s="77" t="s">
        <v>716</v>
      </c>
      <c r="R426" s="2"/>
      <c r="S426" s="2"/>
      <c r="T426" s="2"/>
      <c r="U426" s="2"/>
      <c r="V426" s="82"/>
      <c r="W426" s="83"/>
      <c r="X426" s="86" t="str">
        <f t="shared" si="34"/>
        <v>No_data</v>
      </c>
    </row>
    <row r="427" spans="1:24" x14ac:dyDescent="0.3">
      <c r="A427" s="44" t="s">
        <v>2431</v>
      </c>
      <c r="B427" s="68" t="s">
        <v>434</v>
      </c>
      <c r="C427" s="2" t="s">
        <v>6</v>
      </c>
      <c r="D427" s="2">
        <v>33</v>
      </c>
      <c r="E427" s="6">
        <v>31489</v>
      </c>
      <c r="F427" s="7">
        <v>43698.545798611114</v>
      </c>
      <c r="G427" s="69" t="s">
        <v>4</v>
      </c>
      <c r="H427" s="2">
        <v>999</v>
      </c>
      <c r="I427" s="8">
        <f t="shared" si="31"/>
        <v>6.66</v>
      </c>
      <c r="J427" s="8">
        <v>2.8769999999999998</v>
      </c>
      <c r="K427" s="2">
        <v>150</v>
      </c>
      <c r="L427" s="68">
        <v>290</v>
      </c>
      <c r="M427" s="8">
        <f t="shared" si="36"/>
        <v>1.9333333333333333</v>
      </c>
      <c r="N427" s="8">
        <v>1.359</v>
      </c>
      <c r="O427" s="69">
        <f t="shared" si="32"/>
        <v>150</v>
      </c>
      <c r="P427" s="9">
        <f t="shared" si="33"/>
        <v>3.4448275862068964</v>
      </c>
      <c r="Q427" s="77" t="s">
        <v>716</v>
      </c>
      <c r="R427" s="2"/>
      <c r="S427" s="2"/>
      <c r="T427" s="2"/>
      <c r="U427" s="2"/>
      <c r="V427" s="82"/>
      <c r="W427" s="83"/>
      <c r="X427" s="86" t="str">
        <f t="shared" si="34"/>
        <v>No_data</v>
      </c>
    </row>
    <row r="428" spans="1:24" x14ac:dyDescent="0.3">
      <c r="A428" s="44" t="s">
        <v>2432</v>
      </c>
      <c r="B428" s="68" t="s">
        <v>435</v>
      </c>
      <c r="C428" s="2" t="s">
        <v>1</v>
      </c>
      <c r="D428" s="2">
        <v>68</v>
      </c>
      <c r="E428" s="6">
        <v>18808</v>
      </c>
      <c r="F428" s="7">
        <v>43698.560983796298</v>
      </c>
      <c r="G428" s="69" t="s">
        <v>4</v>
      </c>
      <c r="H428" s="2">
        <v>2126</v>
      </c>
      <c r="I428" s="8">
        <f t="shared" si="31"/>
        <v>13.204968944099379</v>
      </c>
      <c r="J428" s="8">
        <v>3.621</v>
      </c>
      <c r="K428" s="2">
        <v>161</v>
      </c>
      <c r="L428" s="68">
        <v>575</v>
      </c>
      <c r="M428" s="8">
        <f t="shared" si="36"/>
        <v>3.5714285714285716</v>
      </c>
      <c r="N428" s="8">
        <v>1.98</v>
      </c>
      <c r="O428" s="69">
        <f t="shared" si="32"/>
        <v>161</v>
      </c>
      <c r="P428" s="9">
        <f t="shared" si="33"/>
        <v>3.6973913043478261</v>
      </c>
      <c r="Q428" s="77" t="s">
        <v>716</v>
      </c>
      <c r="R428" s="2"/>
      <c r="S428" s="2"/>
      <c r="T428" s="2"/>
      <c r="U428" s="2"/>
      <c r="V428" s="82"/>
      <c r="W428" s="83"/>
      <c r="X428" s="86" t="str">
        <f t="shared" si="34"/>
        <v>No_data</v>
      </c>
    </row>
    <row r="429" spans="1:24" x14ac:dyDescent="0.3">
      <c r="A429" s="44" t="s">
        <v>2433</v>
      </c>
      <c r="B429" s="68" t="s">
        <v>436</v>
      </c>
      <c r="C429" s="2" t="s">
        <v>1</v>
      </c>
      <c r="D429" s="2">
        <v>50</v>
      </c>
      <c r="E429" s="6">
        <v>25415</v>
      </c>
      <c r="F429" s="7">
        <v>43698.573576388888</v>
      </c>
      <c r="G429" s="69" t="s">
        <v>4</v>
      </c>
      <c r="H429" s="2">
        <v>1761</v>
      </c>
      <c r="I429" s="8">
        <f t="shared" si="31"/>
        <v>14.675000000000001</v>
      </c>
      <c r="J429" s="8">
        <v>4.1100000000000003</v>
      </c>
      <c r="K429" s="2">
        <v>120</v>
      </c>
      <c r="L429" s="68">
        <v>362</v>
      </c>
      <c r="M429" s="8">
        <f t="shared" si="36"/>
        <v>3.0166666666666666</v>
      </c>
      <c r="N429" s="8">
        <v>1.4550000000000001</v>
      </c>
      <c r="O429" s="69">
        <f t="shared" si="32"/>
        <v>120</v>
      </c>
      <c r="P429" s="9">
        <f t="shared" si="33"/>
        <v>4.8646408839779012</v>
      </c>
      <c r="Q429" s="77" t="s">
        <v>716</v>
      </c>
      <c r="R429" s="2"/>
      <c r="S429" s="2"/>
      <c r="T429" s="2"/>
      <c r="U429" s="2"/>
      <c r="V429" s="82"/>
      <c r="W429" s="83"/>
      <c r="X429" s="86" t="str">
        <f t="shared" si="34"/>
        <v>No_data</v>
      </c>
    </row>
    <row r="430" spans="1:24" x14ac:dyDescent="0.3">
      <c r="A430" s="44" t="s">
        <v>2434</v>
      </c>
      <c r="B430" s="68" t="s">
        <v>438</v>
      </c>
      <c r="C430" s="2" t="s">
        <v>1</v>
      </c>
      <c r="D430" s="2">
        <v>54</v>
      </c>
      <c r="E430" s="6">
        <v>23770</v>
      </c>
      <c r="F430" s="7">
        <v>43698.584317129629</v>
      </c>
      <c r="G430" s="69" t="s">
        <v>4</v>
      </c>
      <c r="H430" s="2">
        <v>1692</v>
      </c>
      <c r="I430" s="8">
        <f t="shared" si="31"/>
        <v>17.625</v>
      </c>
      <c r="J430" s="8">
        <v>4.8630000000000004</v>
      </c>
      <c r="K430" s="2">
        <v>96</v>
      </c>
      <c r="L430" s="68">
        <v>420</v>
      </c>
      <c r="M430" s="8">
        <f t="shared" si="36"/>
        <v>4.375</v>
      </c>
      <c r="N430" s="8">
        <v>1.86</v>
      </c>
      <c r="O430" s="69">
        <f t="shared" si="32"/>
        <v>96</v>
      </c>
      <c r="P430" s="9">
        <f t="shared" si="33"/>
        <v>4.0285714285714285</v>
      </c>
      <c r="Q430" s="77" t="s">
        <v>716</v>
      </c>
      <c r="R430" s="2"/>
      <c r="S430" s="2"/>
      <c r="T430" s="2"/>
      <c r="U430" s="2"/>
      <c r="V430" s="82"/>
      <c r="W430" s="83"/>
      <c r="X430" s="86" t="str">
        <f t="shared" si="34"/>
        <v>No_data</v>
      </c>
    </row>
    <row r="431" spans="1:24" x14ac:dyDescent="0.3">
      <c r="A431" s="44" t="s">
        <v>2435</v>
      </c>
      <c r="B431" s="68" t="s">
        <v>441</v>
      </c>
      <c r="C431" s="2" t="s">
        <v>1</v>
      </c>
      <c r="D431" s="2">
        <v>62</v>
      </c>
      <c r="E431" s="6">
        <v>20890</v>
      </c>
      <c r="F431" s="7">
        <v>43698.614664351851</v>
      </c>
      <c r="G431" s="69" t="s">
        <v>4</v>
      </c>
      <c r="H431" s="2">
        <v>1511</v>
      </c>
      <c r="I431" s="8">
        <f t="shared" si="31"/>
        <v>13.139130434782608</v>
      </c>
      <c r="J431" s="8">
        <v>4.024</v>
      </c>
      <c r="K431" s="2">
        <v>115</v>
      </c>
      <c r="L431" s="68">
        <v>323</v>
      </c>
      <c r="M431" s="8">
        <f t="shared" si="36"/>
        <v>2.8086956521739133</v>
      </c>
      <c r="N431" s="8">
        <v>1.67</v>
      </c>
      <c r="O431" s="69">
        <f t="shared" si="32"/>
        <v>115</v>
      </c>
      <c r="P431" s="9">
        <f t="shared" si="33"/>
        <v>4.6780185758513921</v>
      </c>
      <c r="Q431" s="77" t="s">
        <v>716</v>
      </c>
      <c r="R431" s="2"/>
      <c r="S431" s="2"/>
      <c r="T431" s="2"/>
      <c r="U431" s="2"/>
      <c r="V431" s="82"/>
      <c r="W431" s="83"/>
      <c r="X431" s="86" t="str">
        <f t="shared" si="34"/>
        <v>No_data</v>
      </c>
    </row>
    <row r="432" spans="1:24" x14ac:dyDescent="0.3">
      <c r="A432" s="44" t="s">
        <v>2436</v>
      </c>
      <c r="B432" s="68" t="s">
        <v>444</v>
      </c>
      <c r="C432" s="2" t="s">
        <v>1</v>
      </c>
      <c r="D432" s="2">
        <v>51</v>
      </c>
      <c r="E432" s="6">
        <v>24864</v>
      </c>
      <c r="F432" s="7">
        <v>43698.624074074076</v>
      </c>
      <c r="G432" s="69" t="s">
        <v>4</v>
      </c>
      <c r="H432" s="2">
        <v>2500</v>
      </c>
      <c r="I432" s="8">
        <f t="shared" si="31"/>
        <v>25</v>
      </c>
      <c r="J432" s="8">
        <v>4.415</v>
      </c>
      <c r="K432" s="2">
        <v>100</v>
      </c>
      <c r="L432" s="68">
        <v>243</v>
      </c>
      <c r="M432" s="8">
        <f t="shared" si="36"/>
        <v>2.4300000000000002</v>
      </c>
      <c r="N432" s="8">
        <v>1.6279999999999999</v>
      </c>
      <c r="O432" s="69">
        <f t="shared" si="32"/>
        <v>100</v>
      </c>
      <c r="P432" s="9">
        <f t="shared" si="33"/>
        <v>10.288065843621398</v>
      </c>
      <c r="Q432" s="77" t="s">
        <v>716</v>
      </c>
      <c r="R432" s="2"/>
      <c r="S432" s="2"/>
      <c r="T432" s="2"/>
      <c r="U432" s="2"/>
      <c r="V432" s="82"/>
      <c r="W432" s="83"/>
      <c r="X432" s="86" t="str">
        <f t="shared" si="34"/>
        <v>No_data</v>
      </c>
    </row>
    <row r="433" spans="1:24" x14ac:dyDescent="0.3">
      <c r="A433" s="44" t="s">
        <v>2437</v>
      </c>
      <c r="B433" s="68" t="s">
        <v>447</v>
      </c>
      <c r="C433" s="2" t="s">
        <v>6</v>
      </c>
      <c r="D433" s="2">
        <v>32</v>
      </c>
      <c r="E433" s="6">
        <v>31816</v>
      </c>
      <c r="F433" s="7">
        <v>43698.636712962965</v>
      </c>
      <c r="G433" s="69" t="s">
        <v>4</v>
      </c>
      <c r="H433" s="2">
        <v>982</v>
      </c>
      <c r="I433" s="8">
        <f t="shared" si="31"/>
        <v>7.5538461538461537</v>
      </c>
      <c r="J433" s="8">
        <v>3.1819999999999999</v>
      </c>
      <c r="K433" s="2">
        <v>130</v>
      </c>
      <c r="L433" s="68">
        <v>459</v>
      </c>
      <c r="M433" s="8">
        <f t="shared" si="36"/>
        <v>3.5307692307692307</v>
      </c>
      <c r="N433" s="8">
        <v>1.905</v>
      </c>
      <c r="O433" s="69">
        <f t="shared" si="32"/>
        <v>130</v>
      </c>
      <c r="P433" s="9">
        <f t="shared" si="33"/>
        <v>2.1394335511982572</v>
      </c>
      <c r="Q433" s="77" t="s">
        <v>716</v>
      </c>
      <c r="R433" s="2"/>
      <c r="S433" s="2"/>
      <c r="T433" s="2"/>
      <c r="U433" s="2"/>
      <c r="V433" s="82"/>
      <c r="W433" s="83"/>
      <c r="X433" s="86" t="str">
        <f t="shared" si="34"/>
        <v>No_data</v>
      </c>
    </row>
    <row r="434" spans="1:24" x14ac:dyDescent="0.3">
      <c r="A434" s="44" t="s">
        <v>2438</v>
      </c>
      <c r="B434" s="68" t="s">
        <v>449</v>
      </c>
      <c r="C434" s="2" t="s">
        <v>1</v>
      </c>
      <c r="D434" s="2">
        <v>52</v>
      </c>
      <c r="E434" s="6">
        <v>24618</v>
      </c>
      <c r="F434" s="7">
        <v>43698.656134259261</v>
      </c>
      <c r="G434" s="69" t="s">
        <v>4</v>
      </c>
      <c r="H434" s="2">
        <v>2365</v>
      </c>
      <c r="I434" s="8">
        <f t="shared" si="31"/>
        <v>21.898148148148149</v>
      </c>
      <c r="J434" s="8">
        <v>5.367</v>
      </c>
      <c r="K434" s="2">
        <v>108</v>
      </c>
      <c r="L434" s="68">
        <v>568</v>
      </c>
      <c r="M434" s="8">
        <f t="shared" si="36"/>
        <v>5.2592592592592595</v>
      </c>
      <c r="N434" s="8">
        <v>2.7149999999999999</v>
      </c>
      <c r="O434" s="69">
        <f t="shared" si="32"/>
        <v>108</v>
      </c>
      <c r="P434" s="9">
        <f t="shared" si="33"/>
        <v>4.163732394366197</v>
      </c>
      <c r="Q434" s="77" t="s">
        <v>716</v>
      </c>
      <c r="R434" s="2"/>
      <c r="S434" s="2"/>
      <c r="T434" s="2"/>
      <c r="U434" s="2"/>
      <c r="V434" s="82"/>
      <c r="W434" s="83"/>
      <c r="X434" s="86" t="str">
        <f t="shared" si="34"/>
        <v>No_data</v>
      </c>
    </row>
    <row r="435" spans="1:24" x14ac:dyDescent="0.3">
      <c r="A435" s="44" t="s">
        <v>2439</v>
      </c>
      <c r="B435" s="68" t="s">
        <v>451</v>
      </c>
      <c r="C435" s="2" t="s">
        <v>6</v>
      </c>
      <c r="D435" s="2">
        <v>62</v>
      </c>
      <c r="E435" s="6">
        <v>20745</v>
      </c>
      <c r="F435" s="7">
        <v>43698.67391203704</v>
      </c>
      <c r="G435" s="69" t="s">
        <v>4</v>
      </c>
      <c r="H435" s="2">
        <v>2803</v>
      </c>
      <c r="I435" s="8">
        <f t="shared" si="31"/>
        <v>19.465277777777779</v>
      </c>
      <c r="J435" s="8">
        <v>4.6890000000000001</v>
      </c>
      <c r="K435" s="2">
        <v>144</v>
      </c>
      <c r="L435" s="68">
        <v>595</v>
      </c>
      <c r="M435" s="8">
        <f t="shared" si="36"/>
        <v>4.1319444444444446</v>
      </c>
      <c r="N435" s="8">
        <v>2.2909999999999999</v>
      </c>
      <c r="O435" s="69">
        <f t="shared" si="32"/>
        <v>144</v>
      </c>
      <c r="P435" s="9">
        <f t="shared" si="33"/>
        <v>4.7109243697478993</v>
      </c>
      <c r="Q435" s="77" t="s">
        <v>716</v>
      </c>
      <c r="R435" s="2"/>
      <c r="S435" s="2"/>
      <c r="T435" s="2"/>
      <c r="U435" s="2"/>
      <c r="V435" s="82"/>
      <c r="W435" s="83"/>
      <c r="X435" s="86" t="str">
        <f t="shared" si="34"/>
        <v>No_data</v>
      </c>
    </row>
    <row r="436" spans="1:24" x14ac:dyDescent="0.3">
      <c r="A436" s="44" t="s">
        <v>2440</v>
      </c>
      <c r="B436" s="68" t="s">
        <v>453</v>
      </c>
      <c r="C436" s="2" t="s">
        <v>1</v>
      </c>
      <c r="D436" s="2">
        <v>48</v>
      </c>
      <c r="E436" s="6">
        <v>26071</v>
      </c>
      <c r="F436" s="7">
        <v>43698.696168981478</v>
      </c>
      <c r="G436" s="69" t="s">
        <v>4</v>
      </c>
      <c r="H436" s="2">
        <v>2083</v>
      </c>
      <c r="I436" s="8">
        <f t="shared" si="31"/>
        <v>11.971264367816092</v>
      </c>
      <c r="J436" s="8">
        <v>4.173</v>
      </c>
      <c r="K436" s="2">
        <v>174</v>
      </c>
      <c r="L436" s="68">
        <v>473</v>
      </c>
      <c r="M436" s="8">
        <f t="shared" si="36"/>
        <v>2.7183908045977012</v>
      </c>
      <c r="N436" s="8">
        <v>1.6639999999999999</v>
      </c>
      <c r="O436" s="69">
        <f t="shared" si="32"/>
        <v>174</v>
      </c>
      <c r="P436" s="9">
        <f t="shared" si="33"/>
        <v>4.4038054968287526</v>
      </c>
      <c r="Q436" s="77" t="s">
        <v>716</v>
      </c>
      <c r="R436" s="2"/>
      <c r="S436" s="2"/>
      <c r="T436" s="2"/>
      <c r="U436" s="2"/>
      <c r="V436" s="82"/>
      <c r="W436" s="83"/>
      <c r="X436" s="86" t="str">
        <f t="shared" si="34"/>
        <v>No_data</v>
      </c>
    </row>
    <row r="437" spans="1:24" x14ac:dyDescent="0.3">
      <c r="A437" s="44" t="s">
        <v>2441</v>
      </c>
      <c r="B437" s="68" t="s">
        <v>455</v>
      </c>
      <c r="C437" s="2" t="s">
        <v>1</v>
      </c>
      <c r="D437" s="2">
        <v>65</v>
      </c>
      <c r="E437" s="6">
        <v>19770</v>
      </c>
      <c r="F437" s="7">
        <v>43698.707337962966</v>
      </c>
      <c r="G437" s="69" t="s">
        <v>4</v>
      </c>
      <c r="H437" s="2">
        <v>2296</v>
      </c>
      <c r="I437" s="8">
        <f t="shared" si="31"/>
        <v>18.367999999999999</v>
      </c>
      <c r="J437" s="8">
        <v>4.1959999999999997</v>
      </c>
      <c r="K437" s="2">
        <v>125</v>
      </c>
      <c r="L437" s="68">
        <v>437</v>
      </c>
      <c r="M437" s="8">
        <f t="shared" si="36"/>
        <v>3.496</v>
      </c>
      <c r="N437" s="8">
        <v>1.899</v>
      </c>
      <c r="O437" s="69">
        <f t="shared" si="32"/>
        <v>125</v>
      </c>
      <c r="P437" s="9">
        <f t="shared" si="33"/>
        <v>5.2540045766590389</v>
      </c>
      <c r="Q437" s="77" t="s">
        <v>716</v>
      </c>
      <c r="R437" s="2"/>
      <c r="S437" s="2"/>
      <c r="T437" s="2"/>
      <c r="U437" s="2"/>
      <c r="V437" s="82"/>
      <c r="W437" s="83"/>
      <c r="X437" s="86" t="str">
        <f t="shared" si="34"/>
        <v>No_data</v>
      </c>
    </row>
    <row r="438" spans="1:24" x14ac:dyDescent="0.3">
      <c r="A438" s="44" t="s">
        <v>2442</v>
      </c>
      <c r="B438" s="68" t="s">
        <v>457</v>
      </c>
      <c r="C438" s="2" t="s">
        <v>6</v>
      </c>
      <c r="D438" s="2">
        <v>63</v>
      </c>
      <c r="E438" s="6">
        <v>20443</v>
      </c>
      <c r="F438" s="7">
        <v>43699.526238425926</v>
      </c>
      <c r="G438" s="69" t="s">
        <v>4</v>
      </c>
      <c r="H438" s="2">
        <v>1934</v>
      </c>
      <c r="I438" s="8">
        <f t="shared" si="31"/>
        <v>12.893333333333333</v>
      </c>
      <c r="J438" s="8">
        <v>3.5449999999999999</v>
      </c>
      <c r="K438" s="2">
        <v>150</v>
      </c>
      <c r="L438" s="68">
        <v>686</v>
      </c>
      <c r="M438" s="8">
        <f t="shared" si="36"/>
        <v>4.5733333333333333</v>
      </c>
      <c r="N438" s="8">
        <v>2.2330000000000001</v>
      </c>
      <c r="O438" s="69">
        <f t="shared" si="32"/>
        <v>150</v>
      </c>
      <c r="P438" s="9">
        <f t="shared" si="33"/>
        <v>2.8192419825072887</v>
      </c>
      <c r="Q438" s="77" t="s">
        <v>716</v>
      </c>
      <c r="R438" s="2"/>
      <c r="S438" s="2"/>
      <c r="T438" s="2"/>
      <c r="U438" s="2"/>
      <c r="V438" s="82"/>
      <c r="W438" s="83"/>
      <c r="X438" s="86" t="str">
        <f t="shared" si="34"/>
        <v>No_data</v>
      </c>
    </row>
    <row r="439" spans="1:24" x14ac:dyDescent="0.3">
      <c r="A439" s="44" t="s">
        <v>2443</v>
      </c>
      <c r="B439" s="68" t="s">
        <v>460</v>
      </c>
      <c r="C439" s="2" t="s">
        <v>6</v>
      </c>
      <c r="D439" s="2">
        <v>73</v>
      </c>
      <c r="E439" s="6">
        <v>17026</v>
      </c>
      <c r="F439" s="7">
        <v>43699.540150462963</v>
      </c>
      <c r="G439" s="69" t="s">
        <v>4</v>
      </c>
      <c r="H439" s="2">
        <v>1382</v>
      </c>
      <c r="I439" s="8">
        <f t="shared" si="31"/>
        <v>17.274999999999999</v>
      </c>
      <c r="J439" s="8">
        <v>3.984</v>
      </c>
      <c r="K439" s="2">
        <v>80</v>
      </c>
      <c r="L439" s="68">
        <v>327</v>
      </c>
      <c r="M439" s="8">
        <f t="shared" si="36"/>
        <v>4.0875000000000004</v>
      </c>
      <c r="N439" s="8">
        <v>1.8839999999999999</v>
      </c>
      <c r="O439" s="69">
        <f t="shared" si="32"/>
        <v>80</v>
      </c>
      <c r="P439" s="9">
        <f t="shared" si="33"/>
        <v>4.2262996941896018</v>
      </c>
      <c r="Q439" s="77" t="s">
        <v>716</v>
      </c>
      <c r="R439" s="2"/>
      <c r="S439" s="2"/>
      <c r="T439" s="2"/>
      <c r="U439" s="2"/>
      <c r="V439" s="82"/>
      <c r="W439" s="83"/>
      <c r="X439" s="86" t="str">
        <f t="shared" si="34"/>
        <v>No_data</v>
      </c>
    </row>
    <row r="440" spans="1:24" x14ac:dyDescent="0.3">
      <c r="A440" s="44" t="s">
        <v>2444</v>
      </c>
      <c r="B440" s="68" t="s">
        <v>462</v>
      </c>
      <c r="C440" s="2" t="s">
        <v>1</v>
      </c>
      <c r="D440" s="2">
        <v>42</v>
      </c>
      <c r="E440" s="6">
        <v>28109</v>
      </c>
      <c r="F440" s="7">
        <v>43699.553796296299</v>
      </c>
      <c r="G440" s="69" t="s">
        <v>4</v>
      </c>
      <c r="H440" s="2">
        <v>1871</v>
      </c>
      <c r="I440" s="8">
        <f t="shared" si="31"/>
        <v>12.473333333333333</v>
      </c>
      <c r="J440" s="8">
        <v>4.1349999999999998</v>
      </c>
      <c r="K440" s="2">
        <v>150</v>
      </c>
      <c r="L440" s="68">
        <v>442</v>
      </c>
      <c r="M440" s="8">
        <f t="shared" si="36"/>
        <v>2.9466666666666668</v>
      </c>
      <c r="N440" s="8">
        <v>1.6619999999999999</v>
      </c>
      <c r="O440" s="69">
        <f t="shared" si="32"/>
        <v>150</v>
      </c>
      <c r="P440" s="9">
        <f t="shared" si="33"/>
        <v>4.2330316742081449</v>
      </c>
      <c r="Q440" s="77" t="s">
        <v>716</v>
      </c>
      <c r="R440" s="2"/>
      <c r="S440" s="2"/>
      <c r="T440" s="2"/>
      <c r="U440" s="2"/>
      <c r="V440" s="82"/>
      <c r="W440" s="83"/>
      <c r="X440" s="86" t="str">
        <f t="shared" si="34"/>
        <v>No_data</v>
      </c>
    </row>
    <row r="441" spans="1:24" x14ac:dyDescent="0.3">
      <c r="A441" s="44" t="s">
        <v>2445</v>
      </c>
      <c r="B441" s="68" t="s">
        <v>466</v>
      </c>
      <c r="C441" s="2" t="s">
        <v>1</v>
      </c>
      <c r="D441" s="2">
        <v>63</v>
      </c>
      <c r="E441" s="6">
        <v>20396</v>
      </c>
      <c r="F441" s="7">
        <v>43699.569513888891</v>
      </c>
      <c r="G441" s="69" t="s">
        <v>4</v>
      </c>
      <c r="H441" s="2">
        <v>1358</v>
      </c>
      <c r="I441" s="8">
        <f t="shared" si="31"/>
        <v>12.574074074074074</v>
      </c>
      <c r="J441" s="8">
        <v>4.4429999999999996</v>
      </c>
      <c r="K441" s="2">
        <v>108</v>
      </c>
      <c r="L441" s="68">
        <v>332</v>
      </c>
      <c r="M441" s="8">
        <f t="shared" si="36"/>
        <v>3.074074074074074</v>
      </c>
      <c r="N441" s="8">
        <v>1.8169999999999999</v>
      </c>
      <c r="O441" s="69">
        <f t="shared" si="32"/>
        <v>108</v>
      </c>
      <c r="P441" s="9">
        <f t="shared" si="33"/>
        <v>4.0903614457831328</v>
      </c>
      <c r="Q441" s="77" t="s">
        <v>716</v>
      </c>
      <c r="R441" s="2"/>
      <c r="S441" s="2"/>
      <c r="T441" s="2"/>
      <c r="U441" s="2"/>
      <c r="V441" s="82"/>
      <c r="W441" s="83"/>
      <c r="X441" s="86" t="str">
        <f t="shared" si="34"/>
        <v>No_data</v>
      </c>
    </row>
    <row r="442" spans="1:24" x14ac:dyDescent="0.3">
      <c r="A442" s="44" t="s">
        <v>2446</v>
      </c>
      <c r="B442" s="68" t="s">
        <v>468</v>
      </c>
      <c r="C442" s="2" t="s">
        <v>1</v>
      </c>
      <c r="D442" s="2">
        <v>48</v>
      </c>
      <c r="E442" s="6">
        <v>25870</v>
      </c>
      <c r="F442" s="7">
        <v>43699.582349537035</v>
      </c>
      <c r="G442" s="69" t="s">
        <v>4</v>
      </c>
      <c r="H442" s="2">
        <v>672</v>
      </c>
      <c r="I442" s="8">
        <f t="shared" si="31"/>
        <v>6.72</v>
      </c>
      <c r="J442" s="8">
        <v>2.6629999999999998</v>
      </c>
      <c r="K442" s="2">
        <v>100</v>
      </c>
      <c r="L442" s="68">
        <v>244</v>
      </c>
      <c r="M442" s="8">
        <f t="shared" si="36"/>
        <v>2.44</v>
      </c>
      <c r="N442" s="8">
        <v>1.4450000000000001</v>
      </c>
      <c r="O442" s="69">
        <f t="shared" si="32"/>
        <v>100</v>
      </c>
      <c r="P442" s="9">
        <f t="shared" si="33"/>
        <v>2.7540983606557377</v>
      </c>
      <c r="Q442" s="77" t="s">
        <v>716</v>
      </c>
      <c r="R442" s="2"/>
      <c r="S442" s="2" t="s">
        <v>148</v>
      </c>
      <c r="T442" s="2"/>
      <c r="U442" s="2"/>
      <c r="V442" s="82"/>
      <c r="W442" s="83"/>
      <c r="X442" s="86" t="str">
        <f t="shared" si="34"/>
        <v>No_data</v>
      </c>
    </row>
    <row r="443" spans="1:24" x14ac:dyDescent="0.3">
      <c r="A443" s="44" t="s">
        <v>2447</v>
      </c>
      <c r="B443" s="68" t="s">
        <v>470</v>
      </c>
      <c r="C443" s="2" t="s">
        <v>1</v>
      </c>
      <c r="D443" s="2">
        <v>67</v>
      </c>
      <c r="E443" s="6">
        <v>19107</v>
      </c>
      <c r="F443" s="7">
        <v>43699.596342592595</v>
      </c>
      <c r="G443" s="69" t="s">
        <v>4</v>
      </c>
      <c r="H443" s="2">
        <v>1642</v>
      </c>
      <c r="I443" s="8">
        <f t="shared" si="31"/>
        <v>14.278260869565218</v>
      </c>
      <c r="J443" s="8">
        <v>3.585</v>
      </c>
      <c r="K443" s="2">
        <v>115</v>
      </c>
      <c r="L443" s="68">
        <v>340</v>
      </c>
      <c r="M443" s="8">
        <f t="shared" si="36"/>
        <v>2.9565217391304346</v>
      </c>
      <c r="N443" s="8">
        <v>1.764</v>
      </c>
      <c r="O443" s="69">
        <f t="shared" si="32"/>
        <v>115</v>
      </c>
      <c r="P443" s="9">
        <f t="shared" si="33"/>
        <v>4.829411764705883</v>
      </c>
      <c r="Q443" s="77" t="s">
        <v>716</v>
      </c>
      <c r="R443" s="2"/>
      <c r="S443" s="2"/>
      <c r="T443" s="2"/>
      <c r="U443" s="2"/>
      <c r="V443" s="82"/>
      <c r="W443" s="83"/>
      <c r="X443" s="86" t="str">
        <f t="shared" si="34"/>
        <v>No_data</v>
      </c>
    </row>
    <row r="444" spans="1:24" x14ac:dyDescent="0.3">
      <c r="A444" s="44" t="s">
        <v>2448</v>
      </c>
      <c r="B444" s="68" t="s">
        <v>473</v>
      </c>
      <c r="C444" s="2" t="s">
        <v>1</v>
      </c>
      <c r="D444" s="2">
        <v>42</v>
      </c>
      <c r="E444" s="6">
        <v>28306</v>
      </c>
      <c r="F444" s="7">
        <v>43699.613993055558</v>
      </c>
      <c r="G444" s="69" t="s">
        <v>4</v>
      </c>
      <c r="H444" s="2">
        <v>1348</v>
      </c>
      <c r="I444" s="8">
        <f t="shared" si="31"/>
        <v>11.721739130434782</v>
      </c>
      <c r="J444" s="8">
        <v>4.1429999999999998</v>
      </c>
      <c r="K444" s="2">
        <v>115</v>
      </c>
      <c r="L444" s="68">
        <v>285</v>
      </c>
      <c r="M444" s="8">
        <f t="shared" si="36"/>
        <v>2.4782608695652173</v>
      </c>
      <c r="N444" s="8">
        <v>1.569</v>
      </c>
      <c r="O444" s="69">
        <f t="shared" si="32"/>
        <v>115</v>
      </c>
      <c r="P444" s="9">
        <f t="shared" si="33"/>
        <v>4.7298245614035093</v>
      </c>
      <c r="Q444" s="77" t="s">
        <v>716</v>
      </c>
      <c r="R444" s="2"/>
      <c r="S444" s="2"/>
      <c r="T444" s="2"/>
      <c r="U444" s="2"/>
      <c r="V444" s="82"/>
      <c r="W444" s="83"/>
      <c r="X444" s="86" t="str">
        <f t="shared" si="34"/>
        <v>No_data</v>
      </c>
    </row>
    <row r="445" spans="1:24" x14ac:dyDescent="0.3">
      <c r="A445" s="44" t="s">
        <v>2449</v>
      </c>
      <c r="B445" s="68" t="s">
        <v>474</v>
      </c>
      <c r="C445" s="2" t="s">
        <v>6</v>
      </c>
      <c r="D445" s="2">
        <v>73</v>
      </c>
      <c r="E445" s="6">
        <v>16867</v>
      </c>
      <c r="F445" s="7">
        <v>43699.628321759257</v>
      </c>
      <c r="G445" s="69" t="s">
        <v>4</v>
      </c>
      <c r="H445" s="2">
        <v>2121</v>
      </c>
      <c r="I445" s="8">
        <f t="shared" si="31"/>
        <v>17.675000000000001</v>
      </c>
      <c r="J445" s="8">
        <v>3.8959999999999999</v>
      </c>
      <c r="K445" s="2">
        <v>120</v>
      </c>
      <c r="L445" s="68">
        <v>396</v>
      </c>
      <c r="M445" s="8">
        <f t="shared" si="36"/>
        <v>3.3</v>
      </c>
      <c r="N445" s="8">
        <v>1.633</v>
      </c>
      <c r="O445" s="69">
        <f t="shared" si="32"/>
        <v>120</v>
      </c>
      <c r="P445" s="9">
        <f t="shared" si="33"/>
        <v>5.3560606060606064</v>
      </c>
      <c r="Q445" s="77" t="s">
        <v>716</v>
      </c>
      <c r="R445" s="2"/>
      <c r="S445" s="2"/>
      <c r="T445" s="2"/>
      <c r="U445" s="2"/>
      <c r="V445" s="82"/>
      <c r="W445" s="83"/>
      <c r="X445" s="86" t="str">
        <f t="shared" si="34"/>
        <v>No_data</v>
      </c>
    </row>
    <row r="446" spans="1:24" x14ac:dyDescent="0.3">
      <c r="A446" s="44" t="s">
        <v>2450</v>
      </c>
      <c r="B446" s="68" t="s">
        <v>478</v>
      </c>
      <c r="C446" s="2" t="s">
        <v>1</v>
      </c>
      <c r="D446" s="2">
        <v>51</v>
      </c>
      <c r="E446" s="6">
        <v>24972</v>
      </c>
      <c r="F446" s="7">
        <v>43699.643611111111</v>
      </c>
      <c r="G446" s="69" t="s">
        <v>4</v>
      </c>
      <c r="H446" s="2">
        <v>1264</v>
      </c>
      <c r="I446" s="8">
        <f t="shared" si="31"/>
        <v>13.166666666666666</v>
      </c>
      <c r="J446" s="8">
        <v>4.0590000000000002</v>
      </c>
      <c r="K446" s="2">
        <v>96</v>
      </c>
      <c r="L446" s="68">
        <v>273</v>
      </c>
      <c r="M446" s="8">
        <f t="shared" si="36"/>
        <v>2.84375</v>
      </c>
      <c r="N446" s="8">
        <v>1.5580000000000001</v>
      </c>
      <c r="O446" s="69">
        <f t="shared" si="32"/>
        <v>96</v>
      </c>
      <c r="P446" s="9">
        <f t="shared" si="33"/>
        <v>4.6300366300366296</v>
      </c>
      <c r="Q446" s="77" t="s">
        <v>716</v>
      </c>
      <c r="R446" s="2"/>
      <c r="S446" s="2"/>
      <c r="T446" s="2"/>
      <c r="U446" s="2"/>
      <c r="V446" s="82"/>
      <c r="W446" s="83"/>
      <c r="X446" s="86" t="str">
        <f t="shared" si="34"/>
        <v>No_data</v>
      </c>
    </row>
    <row r="447" spans="1:24" x14ac:dyDescent="0.3">
      <c r="A447" s="44" t="s">
        <v>2451</v>
      </c>
      <c r="B447" s="68" t="s">
        <v>480</v>
      </c>
      <c r="C447" s="2" t="s">
        <v>6</v>
      </c>
      <c r="D447" s="2">
        <v>61</v>
      </c>
      <c r="E447" s="6">
        <v>21167</v>
      </c>
      <c r="F447" s="7">
        <v>43699.658715277779</v>
      </c>
      <c r="G447" s="69" t="s">
        <v>4</v>
      </c>
      <c r="H447" s="2">
        <v>1328</v>
      </c>
      <c r="I447" s="8">
        <f t="shared" si="31"/>
        <v>8.6233766233766236</v>
      </c>
      <c r="J447" s="8">
        <v>3.625</v>
      </c>
      <c r="K447" s="2">
        <v>154</v>
      </c>
      <c r="L447" s="68">
        <v>354</v>
      </c>
      <c r="M447" s="8">
        <f t="shared" si="36"/>
        <v>2.2987012987012987</v>
      </c>
      <c r="N447" s="8">
        <v>1.712</v>
      </c>
      <c r="O447" s="69">
        <f t="shared" si="32"/>
        <v>154</v>
      </c>
      <c r="P447" s="9">
        <f t="shared" si="33"/>
        <v>3.7514124293785311</v>
      </c>
      <c r="Q447" s="77" t="s">
        <v>716</v>
      </c>
      <c r="R447" s="2"/>
      <c r="S447" s="2"/>
      <c r="T447" s="2"/>
      <c r="U447" s="2"/>
      <c r="V447" s="82"/>
      <c r="W447" s="83"/>
      <c r="X447" s="86" t="str">
        <f t="shared" si="34"/>
        <v>No_data</v>
      </c>
    </row>
    <row r="448" spans="1:24" x14ac:dyDescent="0.3">
      <c r="A448" s="44" t="s">
        <v>2452</v>
      </c>
      <c r="B448" s="68" t="s">
        <v>483</v>
      </c>
      <c r="C448" s="2" t="s">
        <v>1</v>
      </c>
      <c r="D448" s="2">
        <v>32</v>
      </c>
      <c r="E448" s="6">
        <v>31711</v>
      </c>
      <c r="F448" s="7">
        <v>43699.681458333333</v>
      </c>
      <c r="G448" s="69" t="s">
        <v>4</v>
      </c>
      <c r="H448" s="2">
        <v>2011</v>
      </c>
      <c r="I448" s="8">
        <f t="shared" si="31"/>
        <v>12.974193548387097</v>
      </c>
      <c r="J448" s="8">
        <v>4.7069999999999999</v>
      </c>
      <c r="K448" s="2">
        <v>155</v>
      </c>
      <c r="L448" s="68">
        <v>437</v>
      </c>
      <c r="M448" s="8">
        <f t="shared" si="36"/>
        <v>2.8193548387096774</v>
      </c>
      <c r="N448" s="8">
        <v>1.7849999999999999</v>
      </c>
      <c r="O448" s="69">
        <f t="shared" si="32"/>
        <v>155</v>
      </c>
      <c r="P448" s="9">
        <f t="shared" si="33"/>
        <v>4.6018306636155604</v>
      </c>
      <c r="Q448" s="77" t="s">
        <v>716</v>
      </c>
      <c r="R448" s="2"/>
      <c r="S448" s="2"/>
      <c r="T448" s="2"/>
      <c r="U448" s="2"/>
      <c r="V448" s="82"/>
      <c r="W448" s="83"/>
      <c r="X448" s="86" t="str">
        <f t="shared" si="34"/>
        <v>No_data</v>
      </c>
    </row>
    <row r="449" spans="1:24" x14ac:dyDescent="0.3">
      <c r="A449" s="44" t="s">
        <v>2453</v>
      </c>
      <c r="B449" s="68" t="s">
        <v>485</v>
      </c>
      <c r="C449" s="2" t="s">
        <v>1</v>
      </c>
      <c r="D449" s="2">
        <v>50</v>
      </c>
      <c r="E449" s="6">
        <v>25411</v>
      </c>
      <c r="F449" s="7">
        <v>43699.707094907404</v>
      </c>
      <c r="G449" s="69" t="s">
        <v>4</v>
      </c>
      <c r="H449" s="2">
        <v>934</v>
      </c>
      <c r="I449" s="8">
        <f t="shared" si="31"/>
        <v>11.119047619047619</v>
      </c>
      <c r="J449" s="8">
        <v>3.9830000000000001</v>
      </c>
      <c r="K449" s="2">
        <v>84</v>
      </c>
      <c r="L449" s="68">
        <v>270</v>
      </c>
      <c r="M449" s="8">
        <f t="shared" si="36"/>
        <v>3.2142857142857144</v>
      </c>
      <c r="N449" s="8">
        <v>1.857</v>
      </c>
      <c r="O449" s="69">
        <f t="shared" si="32"/>
        <v>84</v>
      </c>
      <c r="P449" s="9">
        <f t="shared" si="33"/>
        <v>3.4592592592592588</v>
      </c>
      <c r="Q449" s="77" t="s">
        <v>716</v>
      </c>
      <c r="R449" s="2"/>
      <c r="S449" s="2"/>
      <c r="T449" s="2"/>
      <c r="U449" s="2"/>
      <c r="V449" s="82"/>
      <c r="W449" s="83"/>
      <c r="X449" s="86" t="str">
        <f t="shared" si="34"/>
        <v>No_data</v>
      </c>
    </row>
    <row r="450" spans="1:24" x14ac:dyDescent="0.3">
      <c r="A450" s="44" t="s">
        <v>2454</v>
      </c>
      <c r="B450" s="68" t="s">
        <v>487</v>
      </c>
      <c r="C450" s="2" t="s">
        <v>6</v>
      </c>
      <c r="D450" s="2">
        <v>78</v>
      </c>
      <c r="E450" s="6">
        <v>15198</v>
      </c>
      <c r="F450" s="7">
        <v>43699.722418981481</v>
      </c>
      <c r="G450" s="69" t="s">
        <v>4</v>
      </c>
      <c r="H450" s="2">
        <v>1965</v>
      </c>
      <c r="I450" s="8">
        <f t="shared" si="31"/>
        <v>18.714285714285715</v>
      </c>
      <c r="J450" s="8">
        <v>4.867</v>
      </c>
      <c r="K450" s="2">
        <v>105</v>
      </c>
      <c r="L450" s="68">
        <v>937</v>
      </c>
      <c r="M450" s="8">
        <f t="shared" si="36"/>
        <v>8.9238095238095241</v>
      </c>
      <c r="N450" s="8">
        <v>3.044</v>
      </c>
      <c r="O450" s="69">
        <f t="shared" si="32"/>
        <v>105</v>
      </c>
      <c r="P450" s="9">
        <f t="shared" si="33"/>
        <v>2.097118463180363</v>
      </c>
      <c r="Q450" s="77" t="s">
        <v>716</v>
      </c>
      <c r="R450" s="2"/>
      <c r="S450" s="2"/>
      <c r="T450" s="2"/>
      <c r="U450" s="2"/>
      <c r="V450" s="82"/>
      <c r="W450" s="83"/>
      <c r="X450" s="86" t="str">
        <f t="shared" si="34"/>
        <v>No_data</v>
      </c>
    </row>
    <row r="451" spans="1:24" x14ac:dyDescent="0.3">
      <c r="A451" s="44" t="s">
        <v>2455</v>
      </c>
      <c r="B451" s="68" t="s">
        <v>489</v>
      </c>
      <c r="C451" s="2" t="s">
        <v>1</v>
      </c>
      <c r="D451" s="2">
        <v>25</v>
      </c>
      <c r="E451" s="6">
        <v>34421</v>
      </c>
      <c r="F451" s="7">
        <v>43700.519687499997</v>
      </c>
      <c r="G451" s="69" t="s">
        <v>4</v>
      </c>
      <c r="H451" s="2">
        <v>1351</v>
      </c>
      <c r="I451" s="8">
        <f t="shared" ref="I451:I514" si="37">H451/K451</f>
        <v>11.258333333333333</v>
      </c>
      <c r="J451" s="8">
        <v>3.556</v>
      </c>
      <c r="K451" s="2">
        <v>120</v>
      </c>
      <c r="L451" s="68">
        <v>434</v>
      </c>
      <c r="M451" s="8">
        <f t="shared" si="36"/>
        <v>3.6166666666666667</v>
      </c>
      <c r="N451" s="8">
        <v>1.9670000000000001</v>
      </c>
      <c r="O451" s="69">
        <f t="shared" si="32"/>
        <v>120</v>
      </c>
      <c r="P451" s="9">
        <f t="shared" ref="P451:P519" si="38">I451/M451</f>
        <v>3.1129032258064515</v>
      </c>
      <c r="Q451" s="77" t="s">
        <v>716</v>
      </c>
      <c r="R451" s="2"/>
      <c r="S451" s="2"/>
      <c r="T451" s="2"/>
      <c r="U451" s="2"/>
      <c r="V451" s="82"/>
      <c r="W451" s="83"/>
      <c r="X451" s="86" t="str">
        <f t="shared" ref="X451:X514" si="39">IF(AND(W451&lt;&gt;0,V451&lt;&gt;0),W451-V451,"No_data")</f>
        <v>No_data</v>
      </c>
    </row>
    <row r="452" spans="1:24" x14ac:dyDescent="0.3">
      <c r="A452" s="44" t="s">
        <v>2456</v>
      </c>
      <c r="B452" s="68" t="s">
        <v>491</v>
      </c>
      <c r="C452" s="2" t="s">
        <v>6</v>
      </c>
      <c r="D452" s="2">
        <v>23</v>
      </c>
      <c r="E452" s="6">
        <v>35221</v>
      </c>
      <c r="F452" s="7">
        <v>43700.53292824074</v>
      </c>
      <c r="G452" s="69" t="s">
        <v>4</v>
      </c>
      <c r="H452" s="2">
        <v>571</v>
      </c>
      <c r="I452" s="8">
        <f t="shared" si="37"/>
        <v>4.3923076923076927</v>
      </c>
      <c r="J452" s="8">
        <v>2.052</v>
      </c>
      <c r="K452" s="2">
        <v>130</v>
      </c>
      <c r="L452" s="68">
        <v>306</v>
      </c>
      <c r="M452" s="8">
        <f t="shared" ref="M452:M483" si="40">L452/O452</f>
        <v>2.3538461538461539</v>
      </c>
      <c r="N452" s="8">
        <v>1.554</v>
      </c>
      <c r="O452" s="69">
        <f t="shared" si="32"/>
        <v>130</v>
      </c>
      <c r="P452" s="9">
        <f t="shared" si="38"/>
        <v>1.8660130718954249</v>
      </c>
      <c r="Q452" s="77" t="s">
        <v>716</v>
      </c>
      <c r="R452" s="2"/>
      <c r="S452" s="2"/>
      <c r="T452" s="2"/>
      <c r="U452" s="2"/>
      <c r="V452" s="82"/>
      <c r="W452" s="83"/>
      <c r="X452" s="86" t="str">
        <f t="shared" si="39"/>
        <v>No_data</v>
      </c>
    </row>
    <row r="453" spans="1:24" x14ac:dyDescent="0.3">
      <c r="A453" s="44" t="s">
        <v>2457</v>
      </c>
      <c r="B453" s="68" t="s">
        <v>494</v>
      </c>
      <c r="C453" s="2" t="s">
        <v>1</v>
      </c>
      <c r="D453" s="2">
        <v>68</v>
      </c>
      <c r="E453" s="6">
        <v>18557</v>
      </c>
      <c r="F453" s="7">
        <v>43700.546585648146</v>
      </c>
      <c r="G453" s="69" t="s">
        <v>4</v>
      </c>
      <c r="H453" s="2">
        <v>1134</v>
      </c>
      <c r="I453" s="8">
        <f t="shared" si="37"/>
        <v>12.886363636363637</v>
      </c>
      <c r="J453" s="8">
        <v>3.492</v>
      </c>
      <c r="K453" s="2">
        <v>88</v>
      </c>
      <c r="L453" s="68">
        <v>362</v>
      </c>
      <c r="M453" s="8">
        <f t="shared" si="40"/>
        <v>4.1136363636363633</v>
      </c>
      <c r="N453" s="8">
        <v>2.0979999999999999</v>
      </c>
      <c r="O453" s="69">
        <f t="shared" si="32"/>
        <v>88</v>
      </c>
      <c r="P453" s="9">
        <f t="shared" si="38"/>
        <v>3.132596685082873</v>
      </c>
      <c r="Q453" s="77" t="s">
        <v>716</v>
      </c>
      <c r="R453" s="2"/>
      <c r="S453" s="2"/>
      <c r="T453" s="2"/>
      <c r="U453" s="2"/>
      <c r="V453" s="82"/>
      <c r="W453" s="83"/>
      <c r="X453" s="86" t="str">
        <f t="shared" si="39"/>
        <v>No_data</v>
      </c>
    </row>
    <row r="454" spans="1:24" x14ac:dyDescent="0.3">
      <c r="A454" s="44" t="s">
        <v>2458</v>
      </c>
      <c r="B454" s="68" t="s">
        <v>500</v>
      </c>
      <c r="C454" s="2" t="s">
        <v>1</v>
      </c>
      <c r="D454" s="2">
        <v>37</v>
      </c>
      <c r="E454" s="6">
        <v>29923</v>
      </c>
      <c r="F454" s="7">
        <v>43700.588796296295</v>
      </c>
      <c r="G454" s="69" t="s">
        <v>4</v>
      </c>
      <c r="H454" s="2">
        <v>1200</v>
      </c>
      <c r="I454" s="8">
        <f t="shared" si="37"/>
        <v>12</v>
      </c>
      <c r="J454" s="8">
        <v>3.6429999999999998</v>
      </c>
      <c r="K454" s="2">
        <v>100</v>
      </c>
      <c r="L454" s="68">
        <v>285</v>
      </c>
      <c r="M454" s="8">
        <f t="shared" si="40"/>
        <v>2.85</v>
      </c>
      <c r="N454" s="8">
        <v>1.6719999999999999</v>
      </c>
      <c r="O454" s="69">
        <f t="shared" si="32"/>
        <v>100</v>
      </c>
      <c r="P454" s="9">
        <f t="shared" si="38"/>
        <v>4.2105263157894735</v>
      </c>
      <c r="Q454" s="77" t="s">
        <v>716</v>
      </c>
      <c r="R454" s="2"/>
      <c r="S454" s="2"/>
      <c r="T454" s="2"/>
      <c r="U454" s="2"/>
      <c r="V454" s="82"/>
      <c r="W454" s="83"/>
      <c r="X454" s="86" t="str">
        <f t="shared" si="39"/>
        <v>No_data</v>
      </c>
    </row>
    <row r="455" spans="1:24" x14ac:dyDescent="0.3">
      <c r="A455" s="44" t="s">
        <v>2459</v>
      </c>
      <c r="B455" s="68" t="s">
        <v>283</v>
      </c>
      <c r="C455" s="2" t="s">
        <v>1</v>
      </c>
      <c r="D455" s="2">
        <v>52</v>
      </c>
      <c r="E455" s="6">
        <v>24348</v>
      </c>
      <c r="F455" s="7">
        <v>43700.603807870371</v>
      </c>
      <c r="G455" s="69" t="s">
        <v>4</v>
      </c>
      <c r="H455" s="2">
        <v>1699</v>
      </c>
      <c r="I455" s="8">
        <f t="shared" si="37"/>
        <v>26.138461538461538</v>
      </c>
      <c r="J455" s="8">
        <v>4.7359999999999998</v>
      </c>
      <c r="K455" s="2">
        <v>65</v>
      </c>
      <c r="L455" s="68">
        <v>362</v>
      </c>
      <c r="M455" s="8">
        <f t="shared" si="40"/>
        <v>5.569230769230769</v>
      </c>
      <c r="N455" s="8">
        <v>2.3450000000000002</v>
      </c>
      <c r="O455" s="69">
        <f t="shared" si="32"/>
        <v>65</v>
      </c>
      <c r="P455" s="9">
        <f t="shared" si="38"/>
        <v>4.6933701657458569</v>
      </c>
      <c r="Q455" s="77" t="s">
        <v>716</v>
      </c>
      <c r="R455" s="2"/>
      <c r="S455" s="2"/>
      <c r="T455" s="2"/>
      <c r="U455" s="2"/>
      <c r="V455" s="82"/>
      <c r="W455" s="83"/>
      <c r="X455" s="86" t="str">
        <f t="shared" si="39"/>
        <v>No_data</v>
      </c>
    </row>
    <row r="456" spans="1:24" x14ac:dyDescent="0.3">
      <c r="A456" s="44" t="s">
        <v>2460</v>
      </c>
      <c r="B456" s="68" t="s">
        <v>505</v>
      </c>
      <c r="C456" s="2" t="s">
        <v>1</v>
      </c>
      <c r="D456" s="2">
        <v>57</v>
      </c>
      <c r="E456" s="6">
        <v>22799</v>
      </c>
      <c r="F456" s="7">
        <v>43700.617777777778</v>
      </c>
      <c r="G456" s="69" t="s">
        <v>4</v>
      </c>
      <c r="H456" s="2">
        <v>2793</v>
      </c>
      <c r="I456" s="8">
        <f t="shared" si="37"/>
        <v>19.95</v>
      </c>
      <c r="J456" s="8">
        <v>4.726</v>
      </c>
      <c r="K456" s="2">
        <v>140</v>
      </c>
      <c r="L456" s="68">
        <v>565</v>
      </c>
      <c r="M456" s="8">
        <f t="shared" si="40"/>
        <v>4.0357142857142856</v>
      </c>
      <c r="N456" s="8">
        <v>2.0619999999999998</v>
      </c>
      <c r="O456" s="69">
        <v>140</v>
      </c>
      <c r="P456" s="9">
        <f t="shared" si="38"/>
        <v>4.9433628318584066</v>
      </c>
      <c r="Q456" s="77" t="s">
        <v>716</v>
      </c>
      <c r="R456" s="2"/>
      <c r="S456" s="2"/>
      <c r="T456" s="2"/>
      <c r="U456" s="2"/>
      <c r="V456" s="82"/>
      <c r="W456" s="83"/>
      <c r="X456" s="86" t="str">
        <f t="shared" si="39"/>
        <v>No_data</v>
      </c>
    </row>
    <row r="457" spans="1:24" x14ac:dyDescent="0.3">
      <c r="A457" s="44" t="s">
        <v>2461</v>
      </c>
      <c r="B457" s="68" t="s">
        <v>507</v>
      </c>
      <c r="C457" s="2" t="s">
        <v>1</v>
      </c>
      <c r="D457" s="2">
        <v>63</v>
      </c>
      <c r="E457" s="6">
        <v>20405</v>
      </c>
      <c r="F457" s="7">
        <v>43700.630266203705</v>
      </c>
      <c r="G457" s="69" t="s">
        <v>4</v>
      </c>
      <c r="H457" s="2">
        <v>2612</v>
      </c>
      <c r="I457" s="8">
        <f t="shared" si="37"/>
        <v>21.766666666666666</v>
      </c>
      <c r="J457" s="8">
        <v>4.9290000000000003</v>
      </c>
      <c r="K457" s="2">
        <v>120</v>
      </c>
      <c r="L457" s="68">
        <v>844</v>
      </c>
      <c r="M457" s="8">
        <f t="shared" si="40"/>
        <v>7.0333333333333332</v>
      </c>
      <c r="N457" s="8">
        <v>2.75</v>
      </c>
      <c r="O457" s="69">
        <v>120</v>
      </c>
      <c r="P457" s="9">
        <f t="shared" si="38"/>
        <v>3.09478672985782</v>
      </c>
      <c r="Q457" s="77" t="s">
        <v>716</v>
      </c>
      <c r="R457" s="2"/>
      <c r="S457" s="2"/>
      <c r="T457" s="2"/>
      <c r="U457" s="2"/>
      <c r="V457" s="82"/>
      <c r="W457" s="83"/>
      <c r="X457" s="86" t="str">
        <f t="shared" si="39"/>
        <v>No_data</v>
      </c>
    </row>
    <row r="458" spans="1:24" x14ac:dyDescent="0.3">
      <c r="A458" s="44" t="s">
        <v>2462</v>
      </c>
      <c r="B458" s="68" t="s">
        <v>509</v>
      </c>
      <c r="C458" s="2" t="s">
        <v>1</v>
      </c>
      <c r="D458" s="2">
        <v>59</v>
      </c>
      <c r="E458" s="6">
        <v>21866</v>
      </c>
      <c r="F458" s="7">
        <v>43700.647291666668</v>
      </c>
      <c r="G458" s="69" t="s">
        <v>4</v>
      </c>
      <c r="H458" s="2">
        <v>2633</v>
      </c>
      <c r="I458" s="8">
        <f t="shared" si="37"/>
        <v>19.079710144927535</v>
      </c>
      <c r="J458" s="8">
        <v>4.6029999999999998</v>
      </c>
      <c r="K458" s="2">
        <v>138</v>
      </c>
      <c r="L458" s="68">
        <v>565</v>
      </c>
      <c r="M458" s="8">
        <f t="shared" si="40"/>
        <v>4.0942028985507246</v>
      </c>
      <c r="N458" s="8">
        <v>2.0390000000000001</v>
      </c>
      <c r="O458" s="69">
        <v>138</v>
      </c>
      <c r="P458" s="9">
        <f t="shared" si="38"/>
        <v>4.6601769911504425</v>
      </c>
      <c r="Q458" s="77" t="s">
        <v>716</v>
      </c>
      <c r="R458" s="2"/>
      <c r="S458" s="2"/>
      <c r="T458" s="2"/>
      <c r="U458" s="2"/>
      <c r="V458" s="82"/>
      <c r="W458" s="83"/>
      <c r="X458" s="86" t="str">
        <f t="shared" si="39"/>
        <v>No_data</v>
      </c>
    </row>
    <row r="459" spans="1:24" x14ac:dyDescent="0.3">
      <c r="A459" s="44" t="s">
        <v>2463</v>
      </c>
      <c r="B459" s="68" t="s">
        <v>511</v>
      </c>
      <c r="C459" s="2" t="s">
        <v>1</v>
      </c>
      <c r="D459" s="2">
        <v>47</v>
      </c>
      <c r="E459" s="6">
        <v>26212</v>
      </c>
      <c r="F459" s="7">
        <v>43700.664004629631</v>
      </c>
      <c r="G459" s="69" t="s">
        <v>4</v>
      </c>
      <c r="H459" s="2">
        <v>1862</v>
      </c>
      <c r="I459" s="8">
        <f t="shared" si="37"/>
        <v>14.777777777777779</v>
      </c>
      <c r="J459" s="8">
        <v>4.4180000000000001</v>
      </c>
      <c r="K459" s="2">
        <v>126</v>
      </c>
      <c r="L459" s="68">
        <v>334</v>
      </c>
      <c r="M459" s="8">
        <f t="shared" si="40"/>
        <v>2.6507936507936507</v>
      </c>
      <c r="N459" s="8">
        <v>1.571</v>
      </c>
      <c r="O459" s="69">
        <v>126</v>
      </c>
      <c r="P459" s="9">
        <f t="shared" si="38"/>
        <v>5.5748502994011977</v>
      </c>
      <c r="Q459" s="77" t="s">
        <v>716</v>
      </c>
      <c r="R459" s="2"/>
      <c r="S459" s="2"/>
      <c r="T459" s="2"/>
      <c r="U459" s="2"/>
      <c r="V459" s="82"/>
      <c r="W459" s="83"/>
      <c r="X459" s="86" t="str">
        <f t="shared" si="39"/>
        <v>No_data</v>
      </c>
    </row>
    <row r="460" spans="1:24" x14ac:dyDescent="0.3">
      <c r="A460" s="44" t="s">
        <v>2464</v>
      </c>
      <c r="B460" s="68" t="s">
        <v>512</v>
      </c>
      <c r="C460" s="2" t="s">
        <v>1</v>
      </c>
      <c r="D460" s="2">
        <v>48</v>
      </c>
      <c r="E460" s="6">
        <v>26019</v>
      </c>
      <c r="F460" s="7">
        <v>43700.679895833331</v>
      </c>
      <c r="G460" s="69" t="s">
        <v>4</v>
      </c>
      <c r="H460" s="2">
        <v>1364</v>
      </c>
      <c r="I460" s="8">
        <f t="shared" si="37"/>
        <v>15.155555555555555</v>
      </c>
      <c r="J460" s="8">
        <v>3.6659999999999999</v>
      </c>
      <c r="K460" s="2">
        <v>90</v>
      </c>
      <c r="L460" s="68">
        <v>231</v>
      </c>
      <c r="M460" s="8">
        <f t="shared" si="40"/>
        <v>2.5666666666666669</v>
      </c>
      <c r="N460" s="8">
        <v>1.67</v>
      </c>
      <c r="O460" s="69">
        <v>90</v>
      </c>
      <c r="P460" s="9">
        <f t="shared" si="38"/>
        <v>5.9047619047619042</v>
      </c>
      <c r="Q460" s="77" t="s">
        <v>716</v>
      </c>
      <c r="R460" s="2"/>
      <c r="S460" s="2"/>
      <c r="T460" s="2"/>
      <c r="U460" s="2"/>
      <c r="V460" s="82"/>
      <c r="W460" s="83"/>
      <c r="X460" s="86" t="str">
        <f t="shared" si="39"/>
        <v>No_data</v>
      </c>
    </row>
    <row r="461" spans="1:24" x14ac:dyDescent="0.3">
      <c r="A461" s="44" t="s">
        <v>2465</v>
      </c>
      <c r="B461" s="68" t="s">
        <v>514</v>
      </c>
      <c r="C461" s="2" t="s">
        <v>1</v>
      </c>
      <c r="D461" s="2">
        <v>51</v>
      </c>
      <c r="E461" s="6">
        <v>24948</v>
      </c>
      <c r="F461" s="7">
        <v>43700.705775462964</v>
      </c>
      <c r="G461" s="69" t="s">
        <v>4</v>
      </c>
      <c r="H461" s="2">
        <v>1214</v>
      </c>
      <c r="I461" s="8">
        <f t="shared" si="37"/>
        <v>21.678571428571427</v>
      </c>
      <c r="J461" s="8">
        <v>5.2750000000000004</v>
      </c>
      <c r="K461" s="2">
        <v>56</v>
      </c>
      <c r="L461" s="68">
        <v>157</v>
      </c>
      <c r="M461" s="8">
        <f t="shared" si="40"/>
        <v>2.8035714285714284</v>
      </c>
      <c r="N461" s="8">
        <v>1.327</v>
      </c>
      <c r="O461" s="69">
        <v>56</v>
      </c>
      <c r="P461" s="9">
        <f t="shared" si="38"/>
        <v>7.7324840764331206</v>
      </c>
      <c r="Q461" s="77" t="s">
        <v>716</v>
      </c>
      <c r="R461" s="2"/>
      <c r="S461" s="2"/>
      <c r="T461" s="2"/>
      <c r="U461" s="2"/>
      <c r="V461" s="82"/>
      <c r="W461" s="83"/>
      <c r="X461" s="86" t="str">
        <f t="shared" si="39"/>
        <v>No_data</v>
      </c>
    </row>
    <row r="462" spans="1:24" x14ac:dyDescent="0.3">
      <c r="A462" s="44" t="s">
        <v>2466</v>
      </c>
      <c r="B462" s="68" t="s">
        <v>518</v>
      </c>
      <c r="C462" s="2" t="s">
        <v>6</v>
      </c>
      <c r="D462" s="2">
        <v>72</v>
      </c>
      <c r="E462" s="6">
        <v>17398</v>
      </c>
      <c r="F462" s="7">
        <v>43703.522673611114</v>
      </c>
      <c r="G462" s="69" t="s">
        <v>4</v>
      </c>
      <c r="H462" s="2">
        <v>2008</v>
      </c>
      <c r="I462" s="8">
        <f t="shared" si="37"/>
        <v>22.818181818181817</v>
      </c>
      <c r="J462" s="8">
        <v>5.0620000000000003</v>
      </c>
      <c r="K462" s="2">
        <v>88</v>
      </c>
      <c r="L462" s="68">
        <v>459</v>
      </c>
      <c r="M462" s="8">
        <f t="shared" si="40"/>
        <v>5.2159090909090908</v>
      </c>
      <c r="N462" s="8">
        <v>2.4470000000000001</v>
      </c>
      <c r="O462" s="69">
        <v>88</v>
      </c>
      <c r="P462" s="9">
        <f t="shared" si="38"/>
        <v>4.3747276688453161</v>
      </c>
      <c r="Q462" s="77" t="s">
        <v>716</v>
      </c>
      <c r="R462" s="2"/>
      <c r="S462" s="2"/>
      <c r="T462" s="2"/>
      <c r="U462" s="2"/>
      <c r="V462" s="82"/>
      <c r="W462" s="83"/>
      <c r="X462" s="86" t="str">
        <f t="shared" si="39"/>
        <v>No_data</v>
      </c>
    </row>
    <row r="463" spans="1:24" x14ac:dyDescent="0.3">
      <c r="A463" s="44" t="s">
        <v>2467</v>
      </c>
      <c r="B463" s="68" t="s">
        <v>522</v>
      </c>
      <c r="C463" s="2" t="s">
        <v>6</v>
      </c>
      <c r="D463" s="2">
        <v>48</v>
      </c>
      <c r="E463" s="6">
        <v>25953</v>
      </c>
      <c r="F463" s="7">
        <v>43703.540682870371</v>
      </c>
      <c r="G463" s="69" t="s">
        <v>4</v>
      </c>
      <c r="H463" s="2">
        <v>1877</v>
      </c>
      <c r="I463" s="8">
        <f t="shared" si="37"/>
        <v>14.219696969696969</v>
      </c>
      <c r="J463" s="8">
        <v>4.141</v>
      </c>
      <c r="K463" s="2">
        <v>132</v>
      </c>
      <c r="L463" s="68">
        <v>692</v>
      </c>
      <c r="M463" s="8">
        <f t="shared" si="40"/>
        <v>5.2424242424242422</v>
      </c>
      <c r="N463" s="8">
        <v>2.403</v>
      </c>
      <c r="O463" s="69">
        <v>132</v>
      </c>
      <c r="P463" s="9">
        <f t="shared" si="38"/>
        <v>2.7124277456647397</v>
      </c>
      <c r="Q463" s="77" t="s">
        <v>716</v>
      </c>
      <c r="R463" s="2"/>
      <c r="S463" s="2"/>
      <c r="T463" s="2"/>
      <c r="U463" s="2"/>
      <c r="V463" s="82"/>
      <c r="W463" s="83"/>
      <c r="X463" s="86" t="str">
        <f t="shared" si="39"/>
        <v>No_data</v>
      </c>
    </row>
    <row r="464" spans="1:24" x14ac:dyDescent="0.3">
      <c r="A464" s="44" t="s">
        <v>2468</v>
      </c>
      <c r="B464" s="68" t="s">
        <v>523</v>
      </c>
      <c r="C464" s="2" t="s">
        <v>6</v>
      </c>
      <c r="D464" s="2">
        <v>51</v>
      </c>
      <c r="E464" s="6">
        <v>24765</v>
      </c>
      <c r="F464" s="7">
        <v>43703.552719907406</v>
      </c>
      <c r="G464" s="69" t="s">
        <v>4</v>
      </c>
      <c r="H464" s="2">
        <v>1053</v>
      </c>
      <c r="I464" s="8">
        <f t="shared" si="37"/>
        <v>10.028571428571428</v>
      </c>
      <c r="J464" s="8">
        <v>3.2269999999999999</v>
      </c>
      <c r="K464" s="2">
        <v>105</v>
      </c>
      <c r="L464" s="68">
        <v>351</v>
      </c>
      <c r="M464" s="8">
        <f t="shared" si="40"/>
        <v>3.342857142857143</v>
      </c>
      <c r="N464" s="8">
        <v>1.89</v>
      </c>
      <c r="O464" s="69">
        <v>105</v>
      </c>
      <c r="P464" s="9">
        <f t="shared" si="38"/>
        <v>3</v>
      </c>
      <c r="Q464" s="77" t="s">
        <v>716</v>
      </c>
      <c r="R464" s="2"/>
      <c r="S464" s="2" t="s">
        <v>148</v>
      </c>
      <c r="T464" s="2"/>
      <c r="U464" s="2"/>
      <c r="V464" s="82"/>
      <c r="W464" s="83"/>
      <c r="X464" s="86" t="str">
        <f t="shared" si="39"/>
        <v>No_data</v>
      </c>
    </row>
    <row r="465" spans="1:24" x14ac:dyDescent="0.3">
      <c r="A465" s="44" t="s">
        <v>2469</v>
      </c>
      <c r="B465" s="68" t="s">
        <v>526</v>
      </c>
      <c r="C465" s="2" t="s">
        <v>6</v>
      </c>
      <c r="D465" s="2">
        <v>62</v>
      </c>
      <c r="E465" s="6">
        <v>20757</v>
      </c>
      <c r="F465" s="7">
        <v>43703.573067129626</v>
      </c>
      <c r="G465" s="69" t="s">
        <v>4</v>
      </c>
      <c r="H465" s="2">
        <v>3262</v>
      </c>
      <c r="I465" s="8">
        <f t="shared" si="37"/>
        <v>17.728260869565219</v>
      </c>
      <c r="J465" s="8">
        <v>4.47</v>
      </c>
      <c r="K465" s="2">
        <v>184</v>
      </c>
      <c r="L465" s="68">
        <v>988</v>
      </c>
      <c r="M465" s="8">
        <f t="shared" si="40"/>
        <v>5.3695652173913047</v>
      </c>
      <c r="N465" s="8">
        <v>2.5449999999999999</v>
      </c>
      <c r="O465" s="69">
        <v>184</v>
      </c>
      <c r="P465" s="9">
        <f t="shared" si="38"/>
        <v>3.3016194331983808</v>
      </c>
      <c r="Q465" s="77" t="s">
        <v>716</v>
      </c>
      <c r="R465" s="2"/>
      <c r="S465" s="2"/>
      <c r="T465" s="2"/>
      <c r="U465" s="2"/>
      <c r="V465" s="82"/>
      <c r="W465" s="83"/>
      <c r="X465" s="86" t="str">
        <f t="shared" si="39"/>
        <v>No_data</v>
      </c>
    </row>
    <row r="466" spans="1:24" x14ac:dyDescent="0.3">
      <c r="A466" s="44" t="s">
        <v>2470</v>
      </c>
      <c r="B466" s="68" t="s">
        <v>530</v>
      </c>
      <c r="C466" s="2" t="s">
        <v>1</v>
      </c>
      <c r="D466" s="2">
        <v>38</v>
      </c>
      <c r="E466" s="6">
        <v>29774</v>
      </c>
      <c r="F466" s="7">
        <v>43703.587233796294</v>
      </c>
      <c r="G466" s="69" t="s">
        <v>4</v>
      </c>
      <c r="H466" s="2">
        <v>1119</v>
      </c>
      <c r="I466" s="8">
        <f t="shared" si="37"/>
        <v>14.723684210526315</v>
      </c>
      <c r="J466" s="8">
        <v>4.4260000000000002</v>
      </c>
      <c r="K466" s="2">
        <v>76</v>
      </c>
      <c r="L466" s="68">
        <v>250</v>
      </c>
      <c r="M466" s="8">
        <f t="shared" si="40"/>
        <v>3.2894736842105261</v>
      </c>
      <c r="N466" s="8">
        <v>1.7030000000000001</v>
      </c>
      <c r="O466" s="69">
        <v>76</v>
      </c>
      <c r="P466" s="9">
        <f t="shared" si="38"/>
        <v>4.476</v>
      </c>
      <c r="Q466" s="77" t="s">
        <v>716</v>
      </c>
      <c r="R466" s="2"/>
      <c r="S466" s="2"/>
      <c r="T466" s="2"/>
      <c r="U466" s="2"/>
      <c r="V466" s="82"/>
      <c r="W466" s="83"/>
      <c r="X466" s="86" t="str">
        <f t="shared" si="39"/>
        <v>No_data</v>
      </c>
    </row>
    <row r="467" spans="1:24" x14ac:dyDescent="0.3">
      <c r="A467" s="44" t="s">
        <v>2471</v>
      </c>
      <c r="B467" s="68" t="s">
        <v>531</v>
      </c>
      <c r="C467" s="2" t="s">
        <v>1</v>
      </c>
      <c r="D467" s="2">
        <v>59</v>
      </c>
      <c r="E467" s="6">
        <v>21875</v>
      </c>
      <c r="F467" s="7">
        <v>43703.599363425928</v>
      </c>
      <c r="G467" s="69" t="s">
        <v>4</v>
      </c>
      <c r="H467" s="2">
        <v>1890</v>
      </c>
      <c r="I467" s="8">
        <f t="shared" si="37"/>
        <v>17.5</v>
      </c>
      <c r="J467" s="8">
        <v>3.6110000000000002</v>
      </c>
      <c r="K467" s="2">
        <v>108</v>
      </c>
      <c r="L467" s="68">
        <v>399</v>
      </c>
      <c r="M467" s="8">
        <f t="shared" si="40"/>
        <v>3.6944444444444446</v>
      </c>
      <c r="N467" s="8">
        <v>1.837</v>
      </c>
      <c r="O467" s="69">
        <v>108</v>
      </c>
      <c r="P467" s="9">
        <f t="shared" si="38"/>
        <v>4.7368421052631575</v>
      </c>
      <c r="Q467" s="77" t="s">
        <v>716</v>
      </c>
      <c r="R467" s="2"/>
      <c r="S467" s="2"/>
      <c r="T467" s="2"/>
      <c r="U467" s="2"/>
      <c r="V467" s="82"/>
      <c r="W467" s="83"/>
      <c r="X467" s="86" t="str">
        <f t="shared" si="39"/>
        <v>No_data</v>
      </c>
    </row>
    <row r="468" spans="1:24" x14ac:dyDescent="0.3">
      <c r="A468" s="44" t="s">
        <v>2472</v>
      </c>
      <c r="B468" s="68" t="s">
        <v>534</v>
      </c>
      <c r="C468" s="2" t="s">
        <v>1</v>
      </c>
      <c r="D468" s="2">
        <v>62</v>
      </c>
      <c r="E468" s="6">
        <v>20724</v>
      </c>
      <c r="F468" s="7">
        <v>43703.614259259259</v>
      </c>
      <c r="G468" s="69" t="s">
        <v>4</v>
      </c>
      <c r="H468" s="2">
        <v>2426</v>
      </c>
      <c r="I468" s="8">
        <f t="shared" si="37"/>
        <v>22.054545454545455</v>
      </c>
      <c r="J468" s="8">
        <v>4.76</v>
      </c>
      <c r="K468" s="2">
        <v>110</v>
      </c>
      <c r="L468" s="68">
        <v>599</v>
      </c>
      <c r="M468" s="8">
        <f t="shared" si="40"/>
        <v>5.4454545454545453</v>
      </c>
      <c r="N468" s="8">
        <v>2.3639999999999999</v>
      </c>
      <c r="O468" s="69">
        <v>110</v>
      </c>
      <c r="P468" s="9">
        <f t="shared" si="38"/>
        <v>4.05008347245409</v>
      </c>
      <c r="Q468" s="77" t="s">
        <v>716</v>
      </c>
      <c r="R468" s="2"/>
      <c r="S468" s="2"/>
      <c r="T468" s="2"/>
      <c r="U468" s="2"/>
      <c r="V468" s="82"/>
      <c r="W468" s="83"/>
      <c r="X468" s="86" t="str">
        <f t="shared" si="39"/>
        <v>No_data</v>
      </c>
    </row>
    <row r="469" spans="1:24" x14ac:dyDescent="0.3">
      <c r="A469" s="44" t="s">
        <v>2473</v>
      </c>
      <c r="B469" s="68" t="s">
        <v>538</v>
      </c>
      <c r="C469" s="2" t="s">
        <v>1</v>
      </c>
      <c r="D469" s="2">
        <v>64</v>
      </c>
      <c r="E469" s="6">
        <v>20227</v>
      </c>
      <c r="F469" s="7">
        <v>43703.626215277778</v>
      </c>
      <c r="G469" s="69" t="s">
        <v>4</v>
      </c>
      <c r="H469" s="2">
        <v>3326</v>
      </c>
      <c r="I469" s="8">
        <f t="shared" si="37"/>
        <v>27.716666666666665</v>
      </c>
      <c r="J469" s="8">
        <v>7.4720000000000004</v>
      </c>
      <c r="K469" s="2">
        <v>120</v>
      </c>
      <c r="L469" s="68">
        <v>439</v>
      </c>
      <c r="M469" s="8">
        <f t="shared" si="40"/>
        <v>3.6583333333333332</v>
      </c>
      <c r="N469" s="8">
        <v>2.1</v>
      </c>
      <c r="O469" s="69">
        <v>120</v>
      </c>
      <c r="P469" s="9">
        <f t="shared" si="38"/>
        <v>7.5763097949886102</v>
      </c>
      <c r="Q469" s="77" t="s">
        <v>716</v>
      </c>
      <c r="R469" s="2"/>
      <c r="S469" s="2"/>
      <c r="T469" s="2"/>
      <c r="U469" s="2"/>
      <c r="V469" s="82"/>
      <c r="W469" s="83"/>
      <c r="X469" s="86" t="str">
        <f t="shared" si="39"/>
        <v>No_data</v>
      </c>
    </row>
    <row r="470" spans="1:24" x14ac:dyDescent="0.3">
      <c r="A470" s="44" t="s">
        <v>2474</v>
      </c>
      <c r="B470" s="68" t="s">
        <v>540</v>
      </c>
      <c r="C470" s="2" t="s">
        <v>6</v>
      </c>
      <c r="D470" s="2">
        <v>35</v>
      </c>
      <c r="E470" s="6">
        <v>30616</v>
      </c>
      <c r="F470" s="7">
        <v>43703.644583333335</v>
      </c>
      <c r="G470" s="69" t="s">
        <v>4</v>
      </c>
      <c r="H470" s="2">
        <v>1132</v>
      </c>
      <c r="I470" s="8">
        <f t="shared" si="37"/>
        <v>8.3851851851851844</v>
      </c>
      <c r="J470" s="8">
        <v>3.2280000000000002</v>
      </c>
      <c r="K470" s="2">
        <v>135</v>
      </c>
      <c r="L470" s="68">
        <v>372</v>
      </c>
      <c r="M470" s="8">
        <f t="shared" si="40"/>
        <v>2.7555555555555555</v>
      </c>
      <c r="N470" s="8">
        <v>1.8180000000000001</v>
      </c>
      <c r="O470" s="69">
        <v>135</v>
      </c>
      <c r="P470" s="9">
        <f t="shared" si="38"/>
        <v>3.043010752688172</v>
      </c>
      <c r="Q470" s="77" t="s">
        <v>716</v>
      </c>
      <c r="R470" s="2"/>
      <c r="S470" s="2"/>
      <c r="T470" s="2"/>
      <c r="U470" s="2"/>
      <c r="V470" s="82"/>
      <c r="W470" s="83"/>
      <c r="X470" s="86" t="str">
        <f t="shared" si="39"/>
        <v>No_data</v>
      </c>
    </row>
    <row r="471" spans="1:24" x14ac:dyDescent="0.3">
      <c r="A471" s="44" t="s">
        <v>2475</v>
      </c>
      <c r="B471" s="68" t="s">
        <v>543</v>
      </c>
      <c r="C471" s="2" t="s">
        <v>6</v>
      </c>
      <c r="D471" s="2">
        <v>42</v>
      </c>
      <c r="E471" s="6">
        <v>28329</v>
      </c>
      <c r="F471" s="7">
        <v>43703.673136574071</v>
      </c>
      <c r="G471" s="69" t="s">
        <v>4</v>
      </c>
      <c r="H471" s="2">
        <v>838</v>
      </c>
      <c r="I471" s="8">
        <f t="shared" si="37"/>
        <v>8.3800000000000008</v>
      </c>
      <c r="J471" s="8">
        <v>3.2989999999999999</v>
      </c>
      <c r="K471" s="2">
        <v>100</v>
      </c>
      <c r="L471" s="68">
        <v>239</v>
      </c>
      <c r="M471" s="8">
        <f t="shared" si="40"/>
        <v>2.39</v>
      </c>
      <c r="N471" s="8">
        <v>1.4970000000000001</v>
      </c>
      <c r="O471" s="69">
        <v>100</v>
      </c>
      <c r="P471" s="9">
        <f t="shared" si="38"/>
        <v>3.506276150627615</v>
      </c>
      <c r="Q471" s="77" t="s">
        <v>716</v>
      </c>
      <c r="R471" s="2"/>
      <c r="S471" s="2"/>
      <c r="T471" s="2"/>
      <c r="U471" s="2"/>
      <c r="V471" s="82"/>
      <c r="W471" s="83"/>
      <c r="X471" s="86" t="str">
        <f t="shared" si="39"/>
        <v>No_data</v>
      </c>
    </row>
    <row r="472" spans="1:24" x14ac:dyDescent="0.3">
      <c r="A472" s="44" t="s">
        <v>2476</v>
      </c>
      <c r="B472" s="68" t="s">
        <v>545</v>
      </c>
      <c r="C472" s="2" t="s">
        <v>1</v>
      </c>
      <c r="D472" s="2">
        <v>51</v>
      </c>
      <c r="E472" s="6">
        <v>24961</v>
      </c>
      <c r="F472" s="7">
        <v>43703.684884259259</v>
      </c>
      <c r="G472" s="69" t="s">
        <v>4</v>
      </c>
      <c r="H472" s="2">
        <v>799</v>
      </c>
      <c r="I472" s="8">
        <f t="shared" si="37"/>
        <v>9.5119047619047628</v>
      </c>
      <c r="J472" s="8">
        <v>3.0670000000000002</v>
      </c>
      <c r="K472" s="2">
        <v>84</v>
      </c>
      <c r="L472" s="68">
        <v>240</v>
      </c>
      <c r="M472" s="8">
        <f t="shared" si="40"/>
        <v>2.8571428571428572</v>
      </c>
      <c r="N472" s="8">
        <v>1.577</v>
      </c>
      <c r="O472" s="69">
        <v>84</v>
      </c>
      <c r="P472" s="9">
        <f t="shared" si="38"/>
        <v>3.3291666666666671</v>
      </c>
      <c r="Q472" s="77" t="s">
        <v>716</v>
      </c>
      <c r="R472" s="2"/>
      <c r="S472" s="2"/>
      <c r="T472" s="2"/>
      <c r="U472" s="2"/>
      <c r="V472" s="82"/>
      <c r="W472" s="83"/>
      <c r="X472" s="86" t="str">
        <f t="shared" si="39"/>
        <v>No_data</v>
      </c>
    </row>
    <row r="473" spans="1:24" x14ac:dyDescent="0.3">
      <c r="A473" s="44" t="s">
        <v>2477</v>
      </c>
      <c r="B473" s="68" t="s">
        <v>546</v>
      </c>
      <c r="C473" s="2" t="s">
        <v>6</v>
      </c>
      <c r="D473" s="2">
        <v>54</v>
      </c>
      <c r="E473" s="6">
        <v>23721</v>
      </c>
      <c r="F473" s="7">
        <v>43703.706875000003</v>
      </c>
      <c r="G473" s="69" t="s">
        <v>4</v>
      </c>
      <c r="H473" s="2">
        <v>1058</v>
      </c>
      <c r="I473" s="8">
        <f t="shared" si="37"/>
        <v>7.7794117647058822</v>
      </c>
      <c r="J473" s="8">
        <v>3.0150000000000001</v>
      </c>
      <c r="K473" s="2">
        <v>136</v>
      </c>
      <c r="L473" s="68">
        <v>299</v>
      </c>
      <c r="M473" s="8">
        <f t="shared" si="40"/>
        <v>2.1985294117647061</v>
      </c>
      <c r="N473" s="8">
        <v>1.387</v>
      </c>
      <c r="O473" s="69">
        <v>136</v>
      </c>
      <c r="P473" s="9">
        <f t="shared" si="38"/>
        <v>3.5384615384615383</v>
      </c>
      <c r="Q473" s="77" t="s">
        <v>716</v>
      </c>
      <c r="R473" s="2"/>
      <c r="S473" s="2"/>
      <c r="T473" s="2"/>
      <c r="U473" s="2"/>
      <c r="V473" s="82"/>
      <c r="W473" s="83"/>
      <c r="X473" s="86" t="str">
        <f t="shared" si="39"/>
        <v>No_data</v>
      </c>
    </row>
    <row r="474" spans="1:24" x14ac:dyDescent="0.3">
      <c r="A474" s="44" t="s">
        <v>2478</v>
      </c>
      <c r="B474" s="68" t="s">
        <v>547</v>
      </c>
      <c r="C474" s="2" t="s">
        <v>1</v>
      </c>
      <c r="D474" s="2">
        <v>45</v>
      </c>
      <c r="E474" s="6">
        <v>27219</v>
      </c>
      <c r="F474" s="7">
        <v>43703.71875</v>
      </c>
      <c r="G474" s="69" t="s">
        <v>4</v>
      </c>
      <c r="H474" s="2">
        <v>1084</v>
      </c>
      <c r="I474" s="8">
        <f t="shared" si="37"/>
        <v>8.46875</v>
      </c>
      <c r="J474" s="8">
        <v>3.33</v>
      </c>
      <c r="K474" s="2">
        <v>128</v>
      </c>
      <c r="L474" s="68">
        <v>234</v>
      </c>
      <c r="M474" s="8">
        <f t="shared" si="40"/>
        <v>1.828125</v>
      </c>
      <c r="N474" s="8">
        <v>1.335</v>
      </c>
      <c r="O474" s="69">
        <v>128</v>
      </c>
      <c r="P474" s="9">
        <f t="shared" si="38"/>
        <v>4.6324786324786329</v>
      </c>
      <c r="Q474" s="77" t="s">
        <v>716</v>
      </c>
      <c r="R474" s="2"/>
      <c r="S474" s="2"/>
      <c r="T474" s="2"/>
      <c r="U474" s="2"/>
      <c r="V474" s="82"/>
      <c r="W474" s="83"/>
      <c r="X474" s="86" t="str">
        <f t="shared" si="39"/>
        <v>No_data</v>
      </c>
    </row>
    <row r="475" spans="1:24" x14ac:dyDescent="0.3">
      <c r="A475" s="44" t="s">
        <v>2479</v>
      </c>
      <c r="B475" s="68" t="s">
        <v>551</v>
      </c>
      <c r="C475" s="2" t="s">
        <v>1</v>
      </c>
      <c r="D475" s="2">
        <v>60</v>
      </c>
      <c r="E475" s="6">
        <v>21626</v>
      </c>
      <c r="F475" s="7">
        <v>43704.521168981482</v>
      </c>
      <c r="G475" s="69" t="s">
        <v>4</v>
      </c>
      <c r="H475" s="2">
        <v>1018</v>
      </c>
      <c r="I475" s="8">
        <f t="shared" si="37"/>
        <v>8.9298245614035086</v>
      </c>
      <c r="J475" s="8">
        <v>3.3149999999999999</v>
      </c>
      <c r="K475" s="2">
        <v>114</v>
      </c>
      <c r="L475" s="68">
        <v>296</v>
      </c>
      <c r="M475" s="8">
        <f t="shared" si="40"/>
        <v>2.5964912280701755</v>
      </c>
      <c r="N475" s="8">
        <v>1.5329999999999999</v>
      </c>
      <c r="O475" s="69">
        <v>114</v>
      </c>
      <c r="P475" s="9">
        <f t="shared" si="38"/>
        <v>3.439189189189189</v>
      </c>
      <c r="Q475" s="77" t="s">
        <v>716</v>
      </c>
      <c r="R475" s="2"/>
      <c r="S475" s="2"/>
      <c r="T475" s="2"/>
      <c r="U475" s="2"/>
      <c r="V475" s="82"/>
      <c r="W475" s="83"/>
      <c r="X475" s="86" t="str">
        <f t="shared" si="39"/>
        <v>No_data</v>
      </c>
    </row>
    <row r="476" spans="1:24" x14ac:dyDescent="0.3">
      <c r="A476" s="44" t="s">
        <v>2480</v>
      </c>
      <c r="B476" s="68" t="s">
        <v>552</v>
      </c>
      <c r="C476" s="2" t="s">
        <v>1</v>
      </c>
      <c r="D476" s="2">
        <v>59</v>
      </c>
      <c r="E476" s="6">
        <v>21985</v>
      </c>
      <c r="F476" s="7">
        <v>43704.535138888888</v>
      </c>
      <c r="G476" s="69" t="s">
        <v>553</v>
      </c>
      <c r="H476" s="2">
        <v>1036</v>
      </c>
      <c r="I476" s="8">
        <f t="shared" si="37"/>
        <v>10.905263157894737</v>
      </c>
      <c r="J476" s="8">
        <v>3.9390000000000001</v>
      </c>
      <c r="K476" s="2">
        <v>95</v>
      </c>
      <c r="L476" s="68">
        <v>294</v>
      </c>
      <c r="M476" s="8">
        <f t="shared" si="40"/>
        <v>3.094736842105263</v>
      </c>
      <c r="N476" s="8">
        <v>1.6759999999999999</v>
      </c>
      <c r="O476" s="69">
        <v>95</v>
      </c>
      <c r="P476" s="9">
        <f t="shared" si="38"/>
        <v>3.5238095238095242</v>
      </c>
      <c r="Q476" s="77" t="s">
        <v>716</v>
      </c>
      <c r="R476" s="2"/>
      <c r="S476" s="2"/>
      <c r="T476" s="2"/>
      <c r="U476" s="2"/>
      <c r="V476" s="82"/>
      <c r="W476" s="83"/>
      <c r="X476" s="86" t="str">
        <f t="shared" si="39"/>
        <v>No_data</v>
      </c>
    </row>
    <row r="477" spans="1:24" x14ac:dyDescent="0.3">
      <c r="A477" s="44" t="s">
        <v>2481</v>
      </c>
      <c r="B477" s="68" t="s">
        <v>555</v>
      </c>
      <c r="C477" s="2" t="s">
        <v>1</v>
      </c>
      <c r="D477" s="2">
        <v>83</v>
      </c>
      <c r="E477" s="6">
        <v>13184</v>
      </c>
      <c r="F477" s="7">
        <v>43704.546886574077</v>
      </c>
      <c r="G477" s="69" t="s">
        <v>4</v>
      </c>
      <c r="H477" s="2">
        <v>1635</v>
      </c>
      <c r="I477" s="8">
        <f t="shared" si="37"/>
        <v>20.4375</v>
      </c>
      <c r="J477" s="8">
        <v>4.9630000000000001</v>
      </c>
      <c r="K477" s="2">
        <v>80</v>
      </c>
      <c r="L477" s="68">
        <v>570</v>
      </c>
      <c r="M477" s="8">
        <f t="shared" si="40"/>
        <v>7.125</v>
      </c>
      <c r="N477" s="8">
        <v>2.7160000000000002</v>
      </c>
      <c r="O477" s="69">
        <v>80</v>
      </c>
      <c r="P477" s="9">
        <f t="shared" si="38"/>
        <v>2.8684210526315788</v>
      </c>
      <c r="Q477" s="77" t="s">
        <v>716</v>
      </c>
      <c r="R477" s="2"/>
      <c r="S477" s="2"/>
      <c r="T477" s="2"/>
      <c r="U477" s="2"/>
      <c r="V477" s="82"/>
      <c r="W477" s="83"/>
      <c r="X477" s="86" t="str">
        <f t="shared" si="39"/>
        <v>No_data</v>
      </c>
    </row>
    <row r="478" spans="1:24" x14ac:dyDescent="0.3">
      <c r="A478" s="44" t="s">
        <v>2482</v>
      </c>
      <c r="B478" s="68" t="s">
        <v>559</v>
      </c>
      <c r="C478" s="2" t="s">
        <v>1</v>
      </c>
      <c r="D478" s="2">
        <v>51</v>
      </c>
      <c r="E478" s="6">
        <v>25009</v>
      </c>
      <c r="F478" s="7">
        <v>43704.585590277777</v>
      </c>
      <c r="G478" s="69" t="s">
        <v>4</v>
      </c>
      <c r="H478" s="2">
        <v>1409</v>
      </c>
      <c r="I478" s="8">
        <f t="shared" si="37"/>
        <v>15.315217391304348</v>
      </c>
      <c r="J478" s="8">
        <v>4.0949999999999998</v>
      </c>
      <c r="K478" s="2">
        <v>92</v>
      </c>
      <c r="L478" s="68">
        <v>304</v>
      </c>
      <c r="M478" s="8">
        <f t="shared" si="40"/>
        <v>3.3043478260869565</v>
      </c>
      <c r="N478" s="8">
        <v>1.8260000000000001</v>
      </c>
      <c r="O478" s="69">
        <v>92</v>
      </c>
      <c r="P478" s="9">
        <f t="shared" si="38"/>
        <v>4.6348684210526319</v>
      </c>
      <c r="Q478" s="77" t="s">
        <v>716</v>
      </c>
      <c r="R478" s="2"/>
      <c r="S478" s="2"/>
      <c r="T478" s="2"/>
      <c r="U478" s="2"/>
      <c r="V478" s="82"/>
      <c r="W478" s="83"/>
      <c r="X478" s="86" t="str">
        <f t="shared" si="39"/>
        <v>No_data</v>
      </c>
    </row>
    <row r="479" spans="1:24" x14ac:dyDescent="0.3">
      <c r="A479" s="44" t="s">
        <v>2483</v>
      </c>
      <c r="B479" s="68" t="s">
        <v>562</v>
      </c>
      <c r="C479" s="2" t="s">
        <v>1</v>
      </c>
      <c r="D479" s="2">
        <v>47</v>
      </c>
      <c r="E479" s="6">
        <v>26277</v>
      </c>
      <c r="F479" s="7">
        <v>43704.600925925923</v>
      </c>
      <c r="G479" s="69" t="s">
        <v>4</v>
      </c>
      <c r="H479" s="2">
        <v>1034</v>
      </c>
      <c r="I479" s="8">
        <f t="shared" si="37"/>
        <v>15.907692307692308</v>
      </c>
      <c r="J479" s="8">
        <v>3.782</v>
      </c>
      <c r="K479" s="2">
        <v>65</v>
      </c>
      <c r="L479" s="68">
        <v>176</v>
      </c>
      <c r="M479" s="8">
        <f t="shared" si="40"/>
        <v>2.7076923076923078</v>
      </c>
      <c r="N479" s="8">
        <v>1.8260000000000001</v>
      </c>
      <c r="O479" s="69">
        <v>65</v>
      </c>
      <c r="P479" s="9">
        <f t="shared" si="38"/>
        <v>5.875</v>
      </c>
      <c r="Q479" s="77" t="s">
        <v>716</v>
      </c>
      <c r="R479" s="2"/>
      <c r="S479" s="2"/>
      <c r="T479" s="2"/>
      <c r="U479" s="2"/>
      <c r="V479" s="82"/>
      <c r="W479" s="83"/>
      <c r="X479" s="86" t="str">
        <f t="shared" si="39"/>
        <v>No_data</v>
      </c>
    </row>
    <row r="480" spans="1:24" x14ac:dyDescent="0.3">
      <c r="A480" s="44" t="s">
        <v>2484</v>
      </c>
      <c r="B480" s="68" t="s">
        <v>564</v>
      </c>
      <c r="C480" s="2" t="s">
        <v>1</v>
      </c>
      <c r="D480" s="2">
        <v>56</v>
      </c>
      <c r="E480" s="6">
        <v>23217</v>
      </c>
      <c r="F480" s="7">
        <v>43704.616539351853</v>
      </c>
      <c r="G480" s="69" t="s">
        <v>4</v>
      </c>
      <c r="H480" s="2">
        <v>2104</v>
      </c>
      <c r="I480" s="8">
        <f t="shared" si="37"/>
        <v>23.377777777777776</v>
      </c>
      <c r="J480" s="8">
        <v>4.8330000000000002</v>
      </c>
      <c r="K480" s="2">
        <v>90</v>
      </c>
      <c r="L480" s="68">
        <v>231</v>
      </c>
      <c r="M480" s="8">
        <f t="shared" si="40"/>
        <v>2.5666666666666669</v>
      </c>
      <c r="N480" s="8">
        <v>1.5509999999999999</v>
      </c>
      <c r="O480" s="69">
        <v>90</v>
      </c>
      <c r="P480" s="9">
        <f t="shared" si="38"/>
        <v>9.1082251082251062</v>
      </c>
      <c r="Q480" s="77" t="s">
        <v>716</v>
      </c>
      <c r="R480" s="2"/>
      <c r="S480" s="2"/>
      <c r="T480" s="2"/>
      <c r="U480" s="2"/>
      <c r="V480" s="82"/>
      <c r="W480" s="83"/>
      <c r="X480" s="86" t="str">
        <f t="shared" si="39"/>
        <v>No_data</v>
      </c>
    </row>
    <row r="481" spans="1:24" x14ac:dyDescent="0.3">
      <c r="A481" s="44" t="s">
        <v>2485</v>
      </c>
      <c r="B481" s="68" t="s">
        <v>567</v>
      </c>
      <c r="C481" s="2" t="s">
        <v>1</v>
      </c>
      <c r="D481" s="2">
        <v>54</v>
      </c>
      <c r="E481" s="6">
        <v>23867</v>
      </c>
      <c r="F481" s="7">
        <v>43704.63008101852</v>
      </c>
      <c r="G481" s="69" t="s">
        <v>4</v>
      </c>
      <c r="H481" s="2">
        <v>1487</v>
      </c>
      <c r="I481" s="8">
        <f t="shared" si="37"/>
        <v>17.702380952380953</v>
      </c>
      <c r="J481" s="8">
        <v>4.2759999999999998</v>
      </c>
      <c r="K481" s="2">
        <v>84</v>
      </c>
      <c r="L481" s="68">
        <v>290</v>
      </c>
      <c r="M481" s="8">
        <f t="shared" si="40"/>
        <v>3.4523809523809526</v>
      </c>
      <c r="N481" s="8">
        <v>1.978</v>
      </c>
      <c r="O481" s="69">
        <v>84</v>
      </c>
      <c r="P481" s="9">
        <f t="shared" si="38"/>
        <v>5.1275862068965514</v>
      </c>
      <c r="Q481" s="77" t="s">
        <v>716</v>
      </c>
      <c r="R481" s="2"/>
      <c r="S481" s="2"/>
      <c r="T481" s="2"/>
      <c r="U481" s="2"/>
      <c r="V481" s="82"/>
      <c r="W481" s="83"/>
      <c r="X481" s="86" t="str">
        <f t="shared" si="39"/>
        <v>No_data</v>
      </c>
    </row>
    <row r="482" spans="1:24" x14ac:dyDescent="0.3">
      <c r="A482" s="44" t="s">
        <v>2486</v>
      </c>
      <c r="B482" s="68" t="s">
        <v>569</v>
      </c>
      <c r="C482" s="2" t="s">
        <v>1</v>
      </c>
      <c r="D482" s="2">
        <v>47</v>
      </c>
      <c r="E482" s="6">
        <v>26324</v>
      </c>
      <c r="F482" s="7">
        <v>43704.646597222221</v>
      </c>
      <c r="G482" s="69" t="s">
        <v>4</v>
      </c>
      <c r="H482" s="2">
        <v>1216</v>
      </c>
      <c r="I482" s="8">
        <f t="shared" si="37"/>
        <v>9.2121212121212128</v>
      </c>
      <c r="J482" s="8">
        <v>3.4550000000000001</v>
      </c>
      <c r="K482" s="2">
        <v>132</v>
      </c>
      <c r="L482" s="68">
        <v>299</v>
      </c>
      <c r="M482" s="8">
        <f t="shared" si="40"/>
        <v>2.2651515151515151</v>
      </c>
      <c r="N482" s="8">
        <v>1.518</v>
      </c>
      <c r="O482" s="69">
        <v>132</v>
      </c>
      <c r="P482" s="9">
        <f t="shared" si="38"/>
        <v>4.0668896321070234</v>
      </c>
      <c r="Q482" s="77" t="s">
        <v>716</v>
      </c>
      <c r="R482" s="2"/>
      <c r="S482" s="2"/>
      <c r="T482" s="2"/>
      <c r="U482" s="2"/>
      <c r="V482" s="82"/>
      <c r="W482" s="83"/>
      <c r="X482" s="86" t="str">
        <f t="shared" si="39"/>
        <v>No_data</v>
      </c>
    </row>
    <row r="483" spans="1:24" x14ac:dyDescent="0.3">
      <c r="A483" s="44" t="s">
        <v>2487</v>
      </c>
      <c r="B483" s="68" t="s">
        <v>572</v>
      </c>
      <c r="C483" s="2" t="s">
        <v>1</v>
      </c>
      <c r="D483" s="2">
        <v>52</v>
      </c>
      <c r="E483" s="6">
        <v>24530</v>
      </c>
      <c r="F483" s="7">
        <v>43704.667037037034</v>
      </c>
      <c r="G483" s="69" t="s">
        <v>4</v>
      </c>
      <c r="H483" s="2">
        <v>1407</v>
      </c>
      <c r="I483" s="8">
        <f t="shared" si="37"/>
        <v>14.07</v>
      </c>
      <c r="J483" s="8">
        <v>4.2670000000000003</v>
      </c>
      <c r="K483" s="2">
        <v>100</v>
      </c>
      <c r="L483" s="68">
        <v>235</v>
      </c>
      <c r="M483" s="8">
        <f t="shared" si="40"/>
        <v>2.35</v>
      </c>
      <c r="N483" s="8">
        <v>1.6659999999999999</v>
      </c>
      <c r="O483" s="69">
        <v>100</v>
      </c>
      <c r="P483" s="9">
        <f t="shared" si="38"/>
        <v>5.9872340425531911</v>
      </c>
      <c r="Q483" s="77" t="s">
        <v>716</v>
      </c>
      <c r="R483" s="2"/>
      <c r="S483" s="2"/>
      <c r="T483" s="2"/>
      <c r="U483" s="2"/>
      <c r="V483" s="82"/>
      <c r="W483" s="83"/>
      <c r="X483" s="86" t="str">
        <f t="shared" si="39"/>
        <v>No_data</v>
      </c>
    </row>
    <row r="484" spans="1:24" x14ac:dyDescent="0.3">
      <c r="A484" s="44" t="s">
        <v>2488</v>
      </c>
      <c r="B484" s="68" t="s">
        <v>573</v>
      </c>
      <c r="C484" s="2" t="s">
        <v>1</v>
      </c>
      <c r="D484" s="2">
        <v>69</v>
      </c>
      <c r="E484" s="6">
        <v>18282</v>
      </c>
      <c r="F484" s="7">
        <v>43704.683333333334</v>
      </c>
      <c r="G484" s="69" t="s">
        <v>4</v>
      </c>
      <c r="H484" s="2">
        <v>1220</v>
      </c>
      <c r="I484" s="8">
        <f t="shared" si="37"/>
        <v>11.296296296296296</v>
      </c>
      <c r="J484" s="8">
        <v>3.633</v>
      </c>
      <c r="K484" s="2">
        <v>108</v>
      </c>
      <c r="L484" s="68">
        <v>320</v>
      </c>
      <c r="M484" s="8">
        <f t="shared" ref="M484:M515" si="41">L484/O484</f>
        <v>2.9629629629629628</v>
      </c>
      <c r="N484" s="8">
        <v>1.68</v>
      </c>
      <c r="O484" s="69">
        <v>108</v>
      </c>
      <c r="P484" s="9">
        <f t="shared" si="38"/>
        <v>3.8125</v>
      </c>
      <c r="Q484" s="77" t="s">
        <v>716</v>
      </c>
      <c r="R484" s="2"/>
      <c r="S484" s="2"/>
      <c r="T484" s="2"/>
      <c r="U484" s="2"/>
      <c r="V484" s="82"/>
      <c r="W484" s="83"/>
      <c r="X484" s="86" t="str">
        <f t="shared" si="39"/>
        <v>No_data</v>
      </c>
    </row>
    <row r="485" spans="1:24" x14ac:dyDescent="0.3">
      <c r="A485" s="44" t="s">
        <v>2489</v>
      </c>
      <c r="B485" s="68" t="s">
        <v>579</v>
      </c>
      <c r="C485" s="2" t="s">
        <v>1</v>
      </c>
      <c r="D485" s="2">
        <v>39</v>
      </c>
      <c r="E485" s="6">
        <v>29344</v>
      </c>
      <c r="F485" s="7">
        <v>43705.519131944442</v>
      </c>
      <c r="G485" s="69" t="s">
        <v>4</v>
      </c>
      <c r="H485" s="2">
        <v>889</v>
      </c>
      <c r="I485" s="8">
        <f t="shared" si="37"/>
        <v>12.347222222222221</v>
      </c>
      <c r="J485" s="8">
        <v>3.7040000000000002</v>
      </c>
      <c r="K485" s="2">
        <v>72</v>
      </c>
      <c r="L485" s="68">
        <v>258</v>
      </c>
      <c r="M485" s="8">
        <f t="shared" si="41"/>
        <v>3.5833333333333335</v>
      </c>
      <c r="N485" s="8">
        <v>1.821</v>
      </c>
      <c r="O485" s="69">
        <v>72</v>
      </c>
      <c r="P485" s="9">
        <f t="shared" si="38"/>
        <v>3.4457364341085266</v>
      </c>
      <c r="Q485" s="77" t="s">
        <v>716</v>
      </c>
      <c r="R485" s="2"/>
      <c r="S485" s="2"/>
      <c r="T485" s="2"/>
      <c r="U485" s="2"/>
      <c r="V485" s="82"/>
      <c r="W485" s="83"/>
      <c r="X485" s="86" t="str">
        <f t="shared" si="39"/>
        <v>No_data</v>
      </c>
    </row>
    <row r="486" spans="1:24" x14ac:dyDescent="0.3">
      <c r="A486" s="44" t="s">
        <v>2490</v>
      </c>
      <c r="B486" s="68" t="s">
        <v>581</v>
      </c>
      <c r="C486" s="2" t="s">
        <v>1</v>
      </c>
      <c r="D486" s="2">
        <v>45</v>
      </c>
      <c r="E486" s="6">
        <v>27053</v>
      </c>
      <c r="F486" s="7">
        <v>43705.5315625</v>
      </c>
      <c r="G486" s="69" t="s">
        <v>4</v>
      </c>
      <c r="H486" s="2">
        <v>1135</v>
      </c>
      <c r="I486" s="8">
        <f t="shared" si="37"/>
        <v>14.1875</v>
      </c>
      <c r="J486" s="8">
        <v>3.9489999999999998</v>
      </c>
      <c r="K486" s="2">
        <v>80</v>
      </c>
      <c r="L486" s="68">
        <v>295</v>
      </c>
      <c r="M486" s="8">
        <f t="shared" si="41"/>
        <v>3.6875</v>
      </c>
      <c r="N486" s="8">
        <v>1.776</v>
      </c>
      <c r="O486" s="69">
        <v>80</v>
      </c>
      <c r="P486" s="9">
        <f t="shared" si="38"/>
        <v>3.847457627118644</v>
      </c>
      <c r="Q486" s="77" t="s">
        <v>716</v>
      </c>
      <c r="R486" s="2"/>
      <c r="S486" s="2"/>
      <c r="T486" s="2"/>
      <c r="U486" s="2"/>
      <c r="V486" s="82"/>
      <c r="W486" s="83"/>
      <c r="X486" s="86" t="str">
        <f t="shared" si="39"/>
        <v>No_data</v>
      </c>
    </row>
    <row r="487" spans="1:24" x14ac:dyDescent="0.3">
      <c r="A487" s="44" t="s">
        <v>2491</v>
      </c>
      <c r="B487" s="68" t="s">
        <v>583</v>
      </c>
      <c r="C487" s="2" t="s">
        <v>6</v>
      </c>
      <c r="D487" s="2">
        <v>61</v>
      </c>
      <c r="E487" s="6">
        <v>21267</v>
      </c>
      <c r="F487" s="7">
        <v>43705.550150462965</v>
      </c>
      <c r="G487" s="69" t="s">
        <v>4</v>
      </c>
      <c r="H487" s="2">
        <v>1374</v>
      </c>
      <c r="I487" s="8">
        <f t="shared" si="37"/>
        <v>14.3125</v>
      </c>
      <c r="J487" s="8">
        <v>3.9529999999999998</v>
      </c>
      <c r="K487" s="2">
        <v>96</v>
      </c>
      <c r="L487" s="68">
        <v>639</v>
      </c>
      <c r="M487" s="8">
        <f t="shared" si="41"/>
        <v>6.65625</v>
      </c>
      <c r="N487" s="8">
        <v>2.952</v>
      </c>
      <c r="O487" s="69">
        <v>96</v>
      </c>
      <c r="P487" s="9">
        <f t="shared" si="38"/>
        <v>2.1502347417840375</v>
      </c>
      <c r="Q487" s="77" t="s">
        <v>716</v>
      </c>
      <c r="R487" s="2"/>
      <c r="S487" s="2"/>
      <c r="T487" s="2"/>
      <c r="U487" s="2"/>
      <c r="V487" s="82"/>
      <c r="W487" s="83"/>
      <c r="X487" s="86" t="str">
        <f t="shared" si="39"/>
        <v>No_data</v>
      </c>
    </row>
    <row r="488" spans="1:24" x14ac:dyDescent="0.3">
      <c r="A488" s="44" t="s">
        <v>2492</v>
      </c>
      <c r="B488" s="68" t="s">
        <v>586</v>
      </c>
      <c r="C488" s="2" t="s">
        <v>6</v>
      </c>
      <c r="D488" s="2">
        <v>62</v>
      </c>
      <c r="E488" s="6">
        <v>20767</v>
      </c>
      <c r="F488" s="7">
        <v>43705.568310185183</v>
      </c>
      <c r="G488" s="69" t="s">
        <v>4</v>
      </c>
      <c r="H488" s="2">
        <v>1534</v>
      </c>
      <c r="I488" s="8">
        <f t="shared" si="37"/>
        <v>12.783333333333333</v>
      </c>
      <c r="J488" s="8">
        <v>3.8220000000000001</v>
      </c>
      <c r="K488" s="2">
        <v>120</v>
      </c>
      <c r="L488" s="68">
        <v>447</v>
      </c>
      <c r="M488" s="8">
        <f t="shared" si="41"/>
        <v>3.7250000000000001</v>
      </c>
      <c r="N488" s="8">
        <v>1.901</v>
      </c>
      <c r="O488" s="69">
        <v>120</v>
      </c>
      <c r="P488" s="9">
        <f t="shared" si="38"/>
        <v>3.4317673378076061</v>
      </c>
      <c r="Q488" s="77" t="s">
        <v>716</v>
      </c>
      <c r="R488" s="2"/>
      <c r="S488" s="2"/>
      <c r="T488" s="2"/>
      <c r="U488" s="2"/>
      <c r="V488" s="82"/>
      <c r="W488" s="83"/>
      <c r="X488" s="86" t="str">
        <f t="shared" si="39"/>
        <v>No_data</v>
      </c>
    </row>
    <row r="489" spans="1:24" x14ac:dyDescent="0.3">
      <c r="A489" s="44" t="s">
        <v>2493</v>
      </c>
      <c r="B489" s="68" t="s">
        <v>11</v>
      </c>
      <c r="C489" s="2" t="s">
        <v>1</v>
      </c>
      <c r="D489" s="2">
        <v>47</v>
      </c>
      <c r="E489" s="6">
        <v>26287</v>
      </c>
      <c r="F489" s="7">
        <v>43705.581550925926</v>
      </c>
      <c r="G489" s="69" t="s">
        <v>4</v>
      </c>
      <c r="H489" s="2">
        <v>1307</v>
      </c>
      <c r="I489" s="8">
        <f t="shared" si="37"/>
        <v>14.522222222222222</v>
      </c>
      <c r="J489" s="8">
        <v>3.91</v>
      </c>
      <c r="K489" s="2">
        <v>90</v>
      </c>
      <c r="L489" s="68">
        <v>394</v>
      </c>
      <c r="M489" s="8">
        <f t="shared" si="41"/>
        <v>4.3777777777777782</v>
      </c>
      <c r="N489" s="8">
        <v>2.1549999999999998</v>
      </c>
      <c r="O489" s="69">
        <v>90</v>
      </c>
      <c r="P489" s="9">
        <f t="shared" si="38"/>
        <v>3.3172588832487304</v>
      </c>
      <c r="Q489" s="77" t="s">
        <v>716</v>
      </c>
      <c r="R489" s="2"/>
      <c r="S489" s="2"/>
      <c r="T489" s="2"/>
      <c r="U489" s="2"/>
      <c r="V489" s="82"/>
      <c r="W489" s="83"/>
      <c r="X489" s="86" t="str">
        <f t="shared" si="39"/>
        <v>No_data</v>
      </c>
    </row>
    <row r="490" spans="1:24" x14ac:dyDescent="0.3">
      <c r="A490" s="44" t="s">
        <v>2494</v>
      </c>
      <c r="B490" s="68" t="s">
        <v>589</v>
      </c>
      <c r="C490" s="2" t="s">
        <v>1</v>
      </c>
      <c r="D490" s="2">
        <v>49</v>
      </c>
      <c r="E490" s="6">
        <v>25572</v>
      </c>
      <c r="F490" s="7">
        <v>43705.591979166667</v>
      </c>
      <c r="G490" s="69" t="s">
        <v>4</v>
      </c>
      <c r="H490" s="2">
        <v>1584</v>
      </c>
      <c r="I490" s="8">
        <f t="shared" si="37"/>
        <v>13.894736842105264</v>
      </c>
      <c r="J490" s="8">
        <v>3.75</v>
      </c>
      <c r="K490" s="2">
        <v>114</v>
      </c>
      <c r="L490" s="68">
        <v>392</v>
      </c>
      <c r="M490" s="8">
        <f t="shared" si="41"/>
        <v>3.4385964912280702</v>
      </c>
      <c r="N490" s="8">
        <v>1.996</v>
      </c>
      <c r="O490" s="69">
        <v>114</v>
      </c>
      <c r="P490" s="9">
        <f t="shared" si="38"/>
        <v>4.0408163265306127</v>
      </c>
      <c r="Q490" s="77" t="s">
        <v>716</v>
      </c>
      <c r="R490" s="2"/>
      <c r="S490" s="2"/>
      <c r="T490" s="2"/>
      <c r="U490" s="2"/>
      <c r="V490" s="82"/>
      <c r="W490" s="83"/>
      <c r="X490" s="86" t="str">
        <f t="shared" si="39"/>
        <v>No_data</v>
      </c>
    </row>
    <row r="491" spans="1:24" x14ac:dyDescent="0.3">
      <c r="A491" s="44" t="s">
        <v>2495</v>
      </c>
      <c r="B491" s="68" t="s">
        <v>592</v>
      </c>
      <c r="C491" s="2" t="s">
        <v>1</v>
      </c>
      <c r="D491" s="2">
        <v>53</v>
      </c>
      <c r="E491" s="6">
        <v>24073</v>
      </c>
      <c r="F491" s="7">
        <v>43705.619780092595</v>
      </c>
      <c r="G491" s="69" t="s">
        <v>4</v>
      </c>
      <c r="H491" s="2">
        <v>1351</v>
      </c>
      <c r="I491" s="8">
        <f t="shared" si="37"/>
        <v>20.784615384615385</v>
      </c>
      <c r="J491" s="8">
        <v>4.7290000000000001</v>
      </c>
      <c r="K491" s="2">
        <v>65</v>
      </c>
      <c r="L491" s="68">
        <v>241</v>
      </c>
      <c r="M491" s="8">
        <f t="shared" si="41"/>
        <v>3.7076923076923078</v>
      </c>
      <c r="N491" s="8">
        <v>1.95</v>
      </c>
      <c r="O491" s="69">
        <v>65</v>
      </c>
      <c r="P491" s="9">
        <f t="shared" si="38"/>
        <v>5.605809128630705</v>
      </c>
      <c r="Q491" s="77" t="s">
        <v>716</v>
      </c>
      <c r="R491" s="2"/>
      <c r="S491" s="2"/>
      <c r="T491" s="2"/>
      <c r="U491" s="2"/>
      <c r="V491" s="82"/>
      <c r="W491" s="83"/>
      <c r="X491" s="86" t="str">
        <f t="shared" si="39"/>
        <v>No_data</v>
      </c>
    </row>
    <row r="492" spans="1:24" x14ac:dyDescent="0.3">
      <c r="A492" s="44" t="s">
        <v>2496</v>
      </c>
      <c r="B492" s="68" t="s">
        <v>594</v>
      </c>
      <c r="C492" s="2" t="s">
        <v>1</v>
      </c>
      <c r="D492" s="2">
        <v>62</v>
      </c>
      <c r="E492" s="6">
        <v>20801</v>
      </c>
      <c r="F492" s="7">
        <v>43705.629675925928</v>
      </c>
      <c r="G492" s="69" t="s">
        <v>4</v>
      </c>
      <c r="H492" s="2">
        <v>2424</v>
      </c>
      <c r="I492" s="8">
        <f t="shared" si="37"/>
        <v>17.314285714285713</v>
      </c>
      <c r="J492" s="8">
        <v>4.726</v>
      </c>
      <c r="K492" s="2">
        <v>140</v>
      </c>
      <c r="L492" s="68">
        <v>474</v>
      </c>
      <c r="M492" s="8">
        <f t="shared" si="41"/>
        <v>3.3857142857142857</v>
      </c>
      <c r="N492" s="8">
        <v>1.5109999999999999</v>
      </c>
      <c r="O492" s="69">
        <v>140</v>
      </c>
      <c r="P492" s="9">
        <f t="shared" si="38"/>
        <v>5.1139240506329111</v>
      </c>
      <c r="Q492" s="77" t="s">
        <v>716</v>
      </c>
      <c r="R492" s="2"/>
      <c r="S492" s="2"/>
      <c r="T492" s="2"/>
      <c r="U492" s="2"/>
      <c r="V492" s="82"/>
      <c r="W492" s="83"/>
      <c r="X492" s="86" t="str">
        <f t="shared" si="39"/>
        <v>No_data</v>
      </c>
    </row>
    <row r="493" spans="1:24" x14ac:dyDescent="0.3">
      <c r="A493" s="44" t="s">
        <v>2497</v>
      </c>
      <c r="B493" s="68" t="s">
        <v>597</v>
      </c>
      <c r="C493" s="2" t="s">
        <v>6</v>
      </c>
      <c r="D493" s="2">
        <v>62</v>
      </c>
      <c r="E493" s="6">
        <v>20821</v>
      </c>
      <c r="F493" s="7">
        <v>43705.644247685188</v>
      </c>
      <c r="G493" s="69" t="s">
        <v>4</v>
      </c>
      <c r="H493" s="2">
        <v>605</v>
      </c>
      <c r="I493" s="8">
        <f t="shared" si="37"/>
        <v>7.5625</v>
      </c>
      <c r="J493" s="8">
        <v>3.4449999999999998</v>
      </c>
      <c r="K493" s="2">
        <v>80</v>
      </c>
      <c r="L493" s="68">
        <v>326</v>
      </c>
      <c r="M493" s="8">
        <f t="shared" si="41"/>
        <v>4.0750000000000002</v>
      </c>
      <c r="N493" s="8">
        <v>1.667</v>
      </c>
      <c r="O493" s="69">
        <v>80</v>
      </c>
      <c r="P493" s="9">
        <f t="shared" si="38"/>
        <v>1.8558282208588956</v>
      </c>
      <c r="Q493" s="77" t="s">
        <v>716</v>
      </c>
      <c r="R493" s="2"/>
      <c r="S493" s="2"/>
      <c r="T493" s="2"/>
      <c r="U493" s="2"/>
      <c r="V493" s="82"/>
      <c r="W493" s="83"/>
      <c r="X493" s="86" t="str">
        <f t="shared" si="39"/>
        <v>No_data</v>
      </c>
    </row>
    <row r="494" spans="1:24" x14ac:dyDescent="0.3">
      <c r="A494" s="44" t="s">
        <v>2498</v>
      </c>
      <c r="B494" s="68" t="s">
        <v>602</v>
      </c>
      <c r="C494" s="2" t="s">
        <v>1</v>
      </c>
      <c r="D494" s="2">
        <v>79</v>
      </c>
      <c r="E494" s="6">
        <v>14660</v>
      </c>
      <c r="F494" s="7">
        <v>43705.663912037038</v>
      </c>
      <c r="G494" s="69" t="s">
        <v>4</v>
      </c>
      <c r="H494" s="2">
        <v>2727</v>
      </c>
      <c r="I494" s="8">
        <f t="shared" si="37"/>
        <v>22.915966386554622</v>
      </c>
      <c r="J494" s="8">
        <v>4.9980000000000002</v>
      </c>
      <c r="K494" s="2">
        <v>119</v>
      </c>
      <c r="L494" s="68">
        <v>720</v>
      </c>
      <c r="M494" s="8">
        <f t="shared" si="41"/>
        <v>6.0504201680672267</v>
      </c>
      <c r="N494" s="8">
        <v>2.867</v>
      </c>
      <c r="O494" s="69">
        <v>119</v>
      </c>
      <c r="P494" s="9">
        <f t="shared" si="38"/>
        <v>3.7875000000000001</v>
      </c>
      <c r="Q494" s="77" t="s">
        <v>716</v>
      </c>
      <c r="R494" s="2"/>
      <c r="S494" s="2"/>
      <c r="T494" s="2"/>
      <c r="U494" s="2"/>
      <c r="V494" s="82"/>
      <c r="W494" s="83"/>
      <c r="X494" s="86" t="str">
        <f t="shared" si="39"/>
        <v>No_data</v>
      </c>
    </row>
    <row r="495" spans="1:24" x14ac:dyDescent="0.3">
      <c r="A495" s="44" t="s">
        <v>2499</v>
      </c>
      <c r="B495" s="68" t="s">
        <v>603</v>
      </c>
      <c r="C495" s="2" t="s">
        <v>6</v>
      </c>
      <c r="D495" s="2">
        <v>60</v>
      </c>
      <c r="E495" s="6">
        <v>21691</v>
      </c>
      <c r="F495" s="7">
        <v>43705.67496527778</v>
      </c>
      <c r="G495" s="69" t="s">
        <v>4</v>
      </c>
      <c r="H495" s="2">
        <v>3053</v>
      </c>
      <c r="I495" s="8">
        <f t="shared" si="37"/>
        <v>17.34659090909091</v>
      </c>
      <c r="J495" s="8">
        <v>4.399</v>
      </c>
      <c r="K495" s="2">
        <v>176</v>
      </c>
      <c r="L495" s="68">
        <v>617</v>
      </c>
      <c r="M495" s="8">
        <f t="shared" si="41"/>
        <v>3.5056818181818183</v>
      </c>
      <c r="N495" s="8">
        <v>1.8759999999999999</v>
      </c>
      <c r="O495" s="69">
        <v>176</v>
      </c>
      <c r="P495" s="9">
        <f t="shared" si="38"/>
        <v>4.9481361426256081</v>
      </c>
      <c r="Q495" s="77" t="s">
        <v>716</v>
      </c>
      <c r="R495" s="2"/>
      <c r="S495" s="2"/>
      <c r="T495" s="2"/>
      <c r="U495" s="2"/>
      <c r="V495" s="82"/>
      <c r="W495" s="83"/>
      <c r="X495" s="86" t="str">
        <f t="shared" si="39"/>
        <v>No_data</v>
      </c>
    </row>
    <row r="496" spans="1:24" x14ac:dyDescent="0.3">
      <c r="A496" s="44" t="s">
        <v>2500</v>
      </c>
      <c r="B496" s="68" t="s">
        <v>604</v>
      </c>
      <c r="C496" s="2" t="s">
        <v>6</v>
      </c>
      <c r="D496" s="2">
        <v>70</v>
      </c>
      <c r="E496" s="6">
        <v>17857</v>
      </c>
      <c r="F496" s="7">
        <v>43705.686226851853</v>
      </c>
      <c r="G496" s="69" t="s">
        <v>4</v>
      </c>
      <c r="H496" s="2">
        <v>2256</v>
      </c>
      <c r="I496" s="8">
        <f t="shared" si="37"/>
        <v>20.888888888888889</v>
      </c>
      <c r="J496" s="8">
        <v>5.2140000000000004</v>
      </c>
      <c r="K496" s="2">
        <v>108</v>
      </c>
      <c r="L496" s="68">
        <v>1077</v>
      </c>
      <c r="M496" s="8">
        <f t="shared" si="41"/>
        <v>9.9722222222222214</v>
      </c>
      <c r="N496" s="8">
        <v>3.4790000000000001</v>
      </c>
      <c r="O496" s="69">
        <v>108</v>
      </c>
      <c r="P496" s="9">
        <f t="shared" si="38"/>
        <v>2.0947075208913652</v>
      </c>
      <c r="Q496" s="77" t="s">
        <v>716</v>
      </c>
      <c r="R496" s="2"/>
      <c r="S496" s="2"/>
      <c r="T496" s="2"/>
      <c r="U496" s="2"/>
      <c r="V496" s="82"/>
      <c r="W496" s="83"/>
      <c r="X496" s="86" t="str">
        <f t="shared" si="39"/>
        <v>No_data</v>
      </c>
    </row>
    <row r="497" spans="1:24" x14ac:dyDescent="0.3">
      <c r="A497" s="44" t="s">
        <v>2501</v>
      </c>
      <c r="B497" s="68" t="s">
        <v>605</v>
      </c>
      <c r="C497" s="2" t="s">
        <v>1</v>
      </c>
      <c r="D497" s="2">
        <v>28</v>
      </c>
      <c r="E497" s="6">
        <v>33377</v>
      </c>
      <c r="F497" s="7">
        <v>43706.377453703702</v>
      </c>
      <c r="G497" s="69" t="s">
        <v>71</v>
      </c>
      <c r="H497" s="2">
        <v>1191</v>
      </c>
      <c r="I497" s="8">
        <f t="shared" si="37"/>
        <v>10.447368421052632</v>
      </c>
      <c r="J497" s="8">
        <v>3.8420000000000001</v>
      </c>
      <c r="K497" s="2">
        <v>114</v>
      </c>
      <c r="L497" s="68">
        <v>278</v>
      </c>
      <c r="M497" s="8">
        <f t="shared" si="41"/>
        <v>2.4385964912280702</v>
      </c>
      <c r="N497" s="8">
        <v>1.5629999999999999</v>
      </c>
      <c r="O497" s="69">
        <v>114</v>
      </c>
      <c r="P497" s="9">
        <f t="shared" si="38"/>
        <v>4.2841726618705041</v>
      </c>
      <c r="Q497" s="77" t="s">
        <v>716</v>
      </c>
      <c r="R497" s="2"/>
      <c r="S497" s="2"/>
      <c r="T497" s="2"/>
      <c r="U497" s="2"/>
      <c r="V497" s="82"/>
      <c r="W497" s="83"/>
      <c r="X497" s="86" t="str">
        <f t="shared" si="39"/>
        <v>No_data</v>
      </c>
    </row>
    <row r="498" spans="1:24" x14ac:dyDescent="0.3">
      <c r="A498" s="44" t="s">
        <v>2502</v>
      </c>
      <c r="B498" s="68" t="s">
        <v>607</v>
      </c>
      <c r="C498" s="2" t="s">
        <v>1</v>
      </c>
      <c r="D498" s="2">
        <v>68</v>
      </c>
      <c r="E498" s="6">
        <v>18790</v>
      </c>
      <c r="F498" s="7">
        <v>43706.521747685183</v>
      </c>
      <c r="G498" s="69" t="s">
        <v>4</v>
      </c>
      <c r="H498" s="2">
        <v>2569</v>
      </c>
      <c r="I498" s="8">
        <f t="shared" si="37"/>
        <v>23.787037037037038</v>
      </c>
      <c r="J498" s="8">
        <v>6.375</v>
      </c>
      <c r="K498" s="2">
        <v>108</v>
      </c>
      <c r="L498" s="68">
        <v>660</v>
      </c>
      <c r="M498" s="8">
        <f t="shared" si="41"/>
        <v>6.1111111111111107</v>
      </c>
      <c r="N498" s="8">
        <v>2.581</v>
      </c>
      <c r="O498" s="69">
        <v>108</v>
      </c>
      <c r="P498" s="9">
        <f t="shared" si="38"/>
        <v>3.892424242424243</v>
      </c>
      <c r="Q498" s="77" t="s">
        <v>716</v>
      </c>
      <c r="R498" s="2"/>
      <c r="S498" s="2"/>
      <c r="T498" s="2"/>
      <c r="U498" s="2"/>
      <c r="V498" s="82"/>
      <c r="W498" s="83"/>
      <c r="X498" s="86" t="str">
        <f t="shared" si="39"/>
        <v>No_data</v>
      </c>
    </row>
    <row r="499" spans="1:24" x14ac:dyDescent="0.3">
      <c r="A499" s="44" t="s">
        <v>2503</v>
      </c>
      <c r="B499" s="68" t="s">
        <v>609</v>
      </c>
      <c r="C499" s="2" t="s">
        <v>1</v>
      </c>
      <c r="D499" s="2">
        <v>68</v>
      </c>
      <c r="E499" s="6">
        <v>18671</v>
      </c>
      <c r="F499" s="7">
        <v>43706.536122685182</v>
      </c>
      <c r="G499" s="69" t="s">
        <v>4</v>
      </c>
      <c r="H499" s="2">
        <v>814</v>
      </c>
      <c r="I499" s="8">
        <f t="shared" si="37"/>
        <v>11.628571428571428</v>
      </c>
      <c r="J499" s="8">
        <v>3.9260000000000002</v>
      </c>
      <c r="K499" s="2">
        <v>70</v>
      </c>
      <c r="L499" s="68">
        <v>267</v>
      </c>
      <c r="M499" s="8">
        <f t="shared" si="41"/>
        <v>3.8142857142857145</v>
      </c>
      <c r="N499" s="8">
        <v>1.772</v>
      </c>
      <c r="O499" s="69">
        <v>70</v>
      </c>
      <c r="P499" s="9">
        <f t="shared" si="38"/>
        <v>3.0486891385767789</v>
      </c>
      <c r="Q499" s="77" t="s">
        <v>716</v>
      </c>
      <c r="R499" s="2"/>
      <c r="S499" s="2"/>
      <c r="T499" s="2"/>
      <c r="U499" s="2"/>
      <c r="V499" s="82"/>
      <c r="W499" s="83"/>
      <c r="X499" s="86" t="str">
        <f t="shared" si="39"/>
        <v>No_data</v>
      </c>
    </row>
    <row r="500" spans="1:24" x14ac:dyDescent="0.3">
      <c r="A500" s="44" t="s">
        <v>2504</v>
      </c>
      <c r="B500" s="68" t="s">
        <v>613</v>
      </c>
      <c r="C500" s="2" t="s">
        <v>1</v>
      </c>
      <c r="D500" s="2">
        <v>54</v>
      </c>
      <c r="E500" s="6">
        <v>23743</v>
      </c>
      <c r="F500" s="7">
        <v>43706.567314814813</v>
      </c>
      <c r="G500" s="69" t="s">
        <v>4</v>
      </c>
      <c r="H500" s="2">
        <v>976</v>
      </c>
      <c r="I500" s="8">
        <f t="shared" si="37"/>
        <v>16.266666666666666</v>
      </c>
      <c r="J500" s="8">
        <v>4.5090000000000003</v>
      </c>
      <c r="K500" s="2">
        <v>60</v>
      </c>
      <c r="L500" s="68">
        <v>150</v>
      </c>
      <c r="M500" s="8">
        <f t="shared" si="41"/>
        <v>2.5</v>
      </c>
      <c r="N500" s="8">
        <v>1.347</v>
      </c>
      <c r="O500" s="69">
        <v>60</v>
      </c>
      <c r="P500" s="9">
        <f t="shared" si="38"/>
        <v>6.5066666666666659</v>
      </c>
      <c r="Q500" s="77" t="s">
        <v>716</v>
      </c>
      <c r="R500" s="2"/>
      <c r="S500" s="2"/>
      <c r="T500" s="2"/>
      <c r="U500" s="2"/>
      <c r="V500" s="82"/>
      <c r="W500" s="83"/>
      <c r="X500" s="86" t="str">
        <f t="shared" si="39"/>
        <v>No_data</v>
      </c>
    </row>
    <row r="501" spans="1:24" x14ac:dyDescent="0.3">
      <c r="A501" s="44" t="s">
        <v>2505</v>
      </c>
      <c r="B501" s="68" t="s">
        <v>615</v>
      </c>
      <c r="C501" s="2" t="s">
        <v>1</v>
      </c>
      <c r="D501" s="2">
        <v>50</v>
      </c>
      <c r="E501" s="6">
        <v>25399</v>
      </c>
      <c r="F501" s="7">
        <v>43706.584999999999</v>
      </c>
      <c r="G501" s="69" t="s">
        <v>4</v>
      </c>
      <c r="H501" s="2">
        <v>1007</v>
      </c>
      <c r="I501" s="8">
        <f t="shared" si="37"/>
        <v>8.8333333333333339</v>
      </c>
      <c r="J501" s="8">
        <v>3.08</v>
      </c>
      <c r="K501" s="2">
        <v>114</v>
      </c>
      <c r="L501" s="68">
        <v>317</v>
      </c>
      <c r="M501" s="8">
        <f t="shared" si="41"/>
        <v>2.7807017543859649</v>
      </c>
      <c r="N501" s="8">
        <v>1.708</v>
      </c>
      <c r="O501" s="69">
        <v>114</v>
      </c>
      <c r="P501" s="9">
        <f t="shared" si="38"/>
        <v>3.1766561514195586</v>
      </c>
      <c r="Q501" s="77" t="s">
        <v>716</v>
      </c>
      <c r="R501" s="2"/>
      <c r="S501" s="2"/>
      <c r="T501" s="2"/>
      <c r="U501" s="2"/>
      <c r="V501" s="82"/>
      <c r="W501" s="83"/>
      <c r="X501" s="86" t="str">
        <f t="shared" si="39"/>
        <v>No_data</v>
      </c>
    </row>
    <row r="502" spans="1:24" x14ac:dyDescent="0.3">
      <c r="A502" s="44" t="s">
        <v>2506</v>
      </c>
      <c r="B502" s="68" t="s">
        <v>617</v>
      </c>
      <c r="C502" s="2" t="s">
        <v>1</v>
      </c>
      <c r="D502" s="2">
        <v>63</v>
      </c>
      <c r="E502" s="6">
        <v>20411</v>
      </c>
      <c r="F502" s="7">
        <v>43706.601875</v>
      </c>
      <c r="G502" s="69" t="s">
        <v>4</v>
      </c>
      <c r="H502" s="2">
        <v>1081</v>
      </c>
      <c r="I502" s="8">
        <f t="shared" si="37"/>
        <v>15.013888888888889</v>
      </c>
      <c r="J502" s="8">
        <v>3.97</v>
      </c>
      <c r="K502" s="2">
        <v>72</v>
      </c>
      <c r="L502" s="68">
        <v>273</v>
      </c>
      <c r="M502" s="8">
        <f t="shared" si="41"/>
        <v>3.7916666666666665</v>
      </c>
      <c r="N502" s="8">
        <v>1.913</v>
      </c>
      <c r="O502" s="69">
        <v>72</v>
      </c>
      <c r="P502" s="9">
        <f t="shared" si="38"/>
        <v>3.9597069597069599</v>
      </c>
      <c r="Q502" s="77" t="s">
        <v>716</v>
      </c>
      <c r="R502" s="2"/>
      <c r="S502" s="2"/>
      <c r="T502" s="2"/>
      <c r="U502" s="2"/>
      <c r="V502" s="82"/>
      <c r="W502" s="83"/>
      <c r="X502" s="86" t="str">
        <f t="shared" si="39"/>
        <v>No_data</v>
      </c>
    </row>
    <row r="503" spans="1:24" x14ac:dyDescent="0.3">
      <c r="A503" s="44" t="s">
        <v>2507</v>
      </c>
      <c r="B503" s="68" t="s">
        <v>620</v>
      </c>
      <c r="C503" s="2" t="s">
        <v>1</v>
      </c>
      <c r="D503" s="2">
        <v>64</v>
      </c>
      <c r="E503" s="6">
        <v>20235</v>
      </c>
      <c r="F503" s="7">
        <v>43706.61440972222</v>
      </c>
      <c r="G503" s="69" t="s">
        <v>4</v>
      </c>
      <c r="H503" s="2">
        <v>1255</v>
      </c>
      <c r="I503" s="8">
        <f t="shared" si="37"/>
        <v>17.430555555555557</v>
      </c>
      <c r="J503" s="8">
        <v>4.758</v>
      </c>
      <c r="K503" s="2">
        <v>72</v>
      </c>
      <c r="L503" s="68">
        <v>233</v>
      </c>
      <c r="M503" s="8">
        <f t="shared" si="41"/>
        <v>3.2361111111111112</v>
      </c>
      <c r="N503" s="8">
        <v>1.9890000000000001</v>
      </c>
      <c r="O503" s="69">
        <v>72</v>
      </c>
      <c r="P503" s="9">
        <f t="shared" si="38"/>
        <v>5.3862660944206011</v>
      </c>
      <c r="Q503" s="77" t="s">
        <v>716</v>
      </c>
      <c r="R503" s="2"/>
      <c r="S503" s="2"/>
      <c r="T503" s="2"/>
      <c r="U503" s="2"/>
      <c r="V503" s="82"/>
      <c r="W503" s="83"/>
      <c r="X503" s="86" t="str">
        <f t="shared" si="39"/>
        <v>No_data</v>
      </c>
    </row>
    <row r="504" spans="1:24" x14ac:dyDescent="0.3">
      <c r="A504" s="44" t="s">
        <v>2508</v>
      </c>
      <c r="B504" s="68" t="s">
        <v>623</v>
      </c>
      <c r="C504" s="2" t="s">
        <v>1</v>
      </c>
      <c r="D504" s="2">
        <v>47</v>
      </c>
      <c r="E504" s="6">
        <v>26393</v>
      </c>
      <c r="F504" s="7">
        <v>43706.631701388891</v>
      </c>
      <c r="G504" s="69" t="s">
        <v>4</v>
      </c>
      <c r="H504" s="2">
        <v>1165</v>
      </c>
      <c r="I504" s="8">
        <f t="shared" si="37"/>
        <v>12.263157894736842</v>
      </c>
      <c r="J504" s="8">
        <v>3.754</v>
      </c>
      <c r="K504" s="2">
        <v>95</v>
      </c>
      <c r="L504" s="68">
        <v>351</v>
      </c>
      <c r="M504" s="8">
        <f t="shared" si="41"/>
        <v>3.6947368421052631</v>
      </c>
      <c r="N504" s="8">
        <v>1.8680000000000001</v>
      </c>
      <c r="O504" s="69">
        <v>95</v>
      </c>
      <c r="P504" s="9">
        <f t="shared" si="38"/>
        <v>3.3190883190883191</v>
      </c>
      <c r="Q504" s="77" t="s">
        <v>716</v>
      </c>
      <c r="R504" s="2"/>
      <c r="S504" s="2"/>
      <c r="T504" s="2"/>
      <c r="U504" s="2"/>
      <c r="V504" s="82"/>
      <c r="W504" s="83"/>
      <c r="X504" s="86" t="str">
        <f t="shared" si="39"/>
        <v>No_data</v>
      </c>
    </row>
    <row r="505" spans="1:24" x14ac:dyDescent="0.3">
      <c r="A505" s="44" t="s">
        <v>2509</v>
      </c>
      <c r="B505" s="68" t="s">
        <v>627</v>
      </c>
      <c r="C505" s="2" t="s">
        <v>1</v>
      </c>
      <c r="D505" s="2">
        <v>45</v>
      </c>
      <c r="E505" s="6">
        <v>27151</v>
      </c>
      <c r="F505" s="7">
        <v>43706.647847222222</v>
      </c>
      <c r="G505" s="69" t="s">
        <v>4</v>
      </c>
      <c r="H505" s="2">
        <v>884</v>
      </c>
      <c r="I505" s="8">
        <f t="shared" si="37"/>
        <v>9.8222222222222229</v>
      </c>
      <c r="J505" s="8">
        <v>3.8759999999999999</v>
      </c>
      <c r="K505" s="2">
        <v>90</v>
      </c>
      <c r="L505" s="68">
        <v>210</v>
      </c>
      <c r="M505" s="8">
        <f t="shared" si="41"/>
        <v>2.3333333333333335</v>
      </c>
      <c r="N505" s="8">
        <v>1.5720000000000001</v>
      </c>
      <c r="O505" s="69">
        <v>90</v>
      </c>
      <c r="P505" s="9">
        <f t="shared" si="38"/>
        <v>4.2095238095238097</v>
      </c>
      <c r="Q505" s="77" t="s">
        <v>716</v>
      </c>
      <c r="R505" s="2"/>
      <c r="S505" s="2"/>
      <c r="T505" s="2"/>
      <c r="U505" s="2"/>
      <c r="V505" s="82"/>
      <c r="W505" s="83"/>
      <c r="X505" s="86" t="str">
        <f t="shared" si="39"/>
        <v>No_data</v>
      </c>
    </row>
    <row r="506" spans="1:24" x14ac:dyDescent="0.3">
      <c r="A506" s="44" t="s">
        <v>2510</v>
      </c>
      <c r="B506" s="68" t="s">
        <v>628</v>
      </c>
      <c r="C506" s="2" t="s">
        <v>6</v>
      </c>
      <c r="D506" s="2">
        <v>78</v>
      </c>
      <c r="E506" s="6">
        <v>15144</v>
      </c>
      <c r="F506" s="7">
        <v>43706.662627314814</v>
      </c>
      <c r="G506" s="69" t="s">
        <v>4</v>
      </c>
      <c r="H506" s="2">
        <v>795</v>
      </c>
      <c r="I506" s="8">
        <f t="shared" si="37"/>
        <v>9.3529411764705888</v>
      </c>
      <c r="J506" s="8">
        <v>3.1040000000000001</v>
      </c>
      <c r="K506" s="2">
        <v>85</v>
      </c>
      <c r="L506" s="68">
        <v>301</v>
      </c>
      <c r="M506" s="8">
        <f t="shared" si="41"/>
        <v>3.5411764705882351</v>
      </c>
      <c r="N506" s="8">
        <v>2.2440000000000002</v>
      </c>
      <c r="O506" s="69">
        <v>85</v>
      </c>
      <c r="P506" s="9">
        <f t="shared" si="38"/>
        <v>2.6411960132890369</v>
      </c>
      <c r="Q506" s="77" t="s">
        <v>716</v>
      </c>
      <c r="R506" s="2"/>
      <c r="S506" s="2"/>
      <c r="T506" s="2"/>
      <c r="U506" s="2"/>
      <c r="V506" s="82"/>
      <c r="W506" s="83"/>
      <c r="X506" s="86" t="str">
        <f t="shared" si="39"/>
        <v>No_data</v>
      </c>
    </row>
    <row r="507" spans="1:24" x14ac:dyDescent="0.3">
      <c r="A507" s="44" t="s">
        <v>2511</v>
      </c>
      <c r="B507" s="68" t="s">
        <v>631</v>
      </c>
      <c r="C507" s="2" t="s">
        <v>1</v>
      </c>
      <c r="D507" s="2">
        <v>42</v>
      </c>
      <c r="E507" s="6">
        <v>28274</v>
      </c>
      <c r="F507" s="7">
        <v>43706.685393518521</v>
      </c>
      <c r="G507" s="69" t="s">
        <v>4</v>
      </c>
      <c r="H507" s="2">
        <v>974</v>
      </c>
      <c r="I507" s="8">
        <f t="shared" si="37"/>
        <v>8.5438596491228065</v>
      </c>
      <c r="J507" s="8">
        <v>3.165</v>
      </c>
      <c r="K507" s="2">
        <v>114</v>
      </c>
      <c r="L507" s="68">
        <v>252</v>
      </c>
      <c r="M507" s="8">
        <f t="shared" si="41"/>
        <v>2.2105263157894739</v>
      </c>
      <c r="N507" s="8">
        <v>1.643</v>
      </c>
      <c r="O507" s="69">
        <v>114</v>
      </c>
      <c r="P507" s="9">
        <f t="shared" si="38"/>
        <v>3.8650793650793647</v>
      </c>
      <c r="Q507" s="77" t="s">
        <v>716</v>
      </c>
      <c r="R507" s="2"/>
      <c r="S507" s="2"/>
      <c r="T507" s="2"/>
      <c r="U507" s="2"/>
      <c r="V507" s="82"/>
      <c r="W507" s="83"/>
      <c r="X507" s="86" t="str">
        <f t="shared" si="39"/>
        <v>No_data</v>
      </c>
    </row>
    <row r="508" spans="1:24" x14ac:dyDescent="0.3">
      <c r="A508" s="44" t="s">
        <v>2512</v>
      </c>
      <c r="B508" s="68" t="s">
        <v>632</v>
      </c>
      <c r="C508" s="2" t="s">
        <v>1</v>
      </c>
      <c r="D508" s="2">
        <v>40</v>
      </c>
      <c r="E508" s="6">
        <v>29083</v>
      </c>
      <c r="F508" s="7">
        <v>43706.708784722221</v>
      </c>
      <c r="G508" s="69" t="s">
        <v>4</v>
      </c>
      <c r="H508" s="2">
        <v>1085</v>
      </c>
      <c r="I508" s="8">
        <f t="shared" si="37"/>
        <v>8.2196969696969688</v>
      </c>
      <c r="J508" s="8">
        <v>3.0550000000000002</v>
      </c>
      <c r="K508" s="2">
        <v>132</v>
      </c>
      <c r="L508" s="68">
        <v>273</v>
      </c>
      <c r="M508" s="8">
        <f t="shared" si="41"/>
        <v>2.0681818181818183</v>
      </c>
      <c r="N508" s="8">
        <v>1.4419999999999999</v>
      </c>
      <c r="O508" s="69">
        <v>132</v>
      </c>
      <c r="P508" s="9">
        <f t="shared" si="38"/>
        <v>3.9743589743589736</v>
      </c>
      <c r="Q508" s="77" t="s">
        <v>716</v>
      </c>
      <c r="R508" s="2"/>
      <c r="S508" s="2"/>
      <c r="T508" s="2"/>
      <c r="U508" s="2"/>
      <c r="V508" s="82"/>
      <c r="W508" s="83"/>
      <c r="X508" s="86" t="str">
        <f t="shared" si="39"/>
        <v>No_data</v>
      </c>
    </row>
    <row r="509" spans="1:24" x14ac:dyDescent="0.3">
      <c r="A509" s="44" t="s">
        <v>2513</v>
      </c>
      <c r="B509" s="68" t="s">
        <v>635</v>
      </c>
      <c r="C509" s="2" t="s">
        <v>1</v>
      </c>
      <c r="D509" s="2">
        <v>59</v>
      </c>
      <c r="E509" s="6">
        <v>21989</v>
      </c>
      <c r="F509" s="7">
        <v>43707.521724537037</v>
      </c>
      <c r="G509" s="69" t="s">
        <v>4</v>
      </c>
      <c r="H509" s="2">
        <v>1947</v>
      </c>
      <c r="I509" s="8">
        <f t="shared" si="37"/>
        <v>16.225000000000001</v>
      </c>
      <c r="J509" s="8">
        <v>4.3280000000000003</v>
      </c>
      <c r="K509" s="2">
        <v>120</v>
      </c>
      <c r="L509" s="68">
        <v>402</v>
      </c>
      <c r="M509" s="8">
        <f t="shared" si="41"/>
        <v>3.35</v>
      </c>
      <c r="N509" s="8">
        <v>1.8680000000000001</v>
      </c>
      <c r="O509" s="69">
        <v>120</v>
      </c>
      <c r="P509" s="9">
        <f t="shared" si="38"/>
        <v>4.8432835820895521</v>
      </c>
      <c r="Q509" s="77" t="s">
        <v>716</v>
      </c>
      <c r="R509" s="2"/>
      <c r="S509" s="2"/>
      <c r="T509" s="2"/>
      <c r="U509" s="2"/>
      <c r="V509" s="82"/>
      <c r="W509" s="83"/>
      <c r="X509" s="86" t="str">
        <f t="shared" si="39"/>
        <v>No_data</v>
      </c>
    </row>
    <row r="510" spans="1:24" x14ac:dyDescent="0.3">
      <c r="A510" s="44" t="s">
        <v>2514</v>
      </c>
      <c r="B510" s="68" t="s">
        <v>638</v>
      </c>
      <c r="C510" s="2" t="s">
        <v>1</v>
      </c>
      <c r="D510" s="2">
        <v>47</v>
      </c>
      <c r="E510" s="6">
        <v>26319</v>
      </c>
      <c r="F510" s="7">
        <v>43707.53738425926</v>
      </c>
      <c r="G510" s="69" t="s">
        <v>4</v>
      </c>
      <c r="H510" s="2">
        <v>1054</v>
      </c>
      <c r="I510" s="8">
        <f t="shared" si="37"/>
        <v>10.333333333333334</v>
      </c>
      <c r="J510" s="8">
        <v>3.544</v>
      </c>
      <c r="K510" s="2">
        <v>102</v>
      </c>
      <c r="L510" s="68">
        <v>223</v>
      </c>
      <c r="M510" s="8">
        <f t="shared" si="41"/>
        <v>2.1862745098039214</v>
      </c>
      <c r="N510" s="8">
        <v>1.474</v>
      </c>
      <c r="O510" s="69">
        <v>102</v>
      </c>
      <c r="P510" s="9">
        <f t="shared" si="38"/>
        <v>4.7264573991031398</v>
      </c>
      <c r="Q510" s="77" t="s">
        <v>716</v>
      </c>
      <c r="R510" s="2"/>
      <c r="S510" s="2"/>
      <c r="T510" s="2"/>
      <c r="U510" s="2"/>
      <c r="V510" s="82"/>
      <c r="W510" s="83"/>
      <c r="X510" s="86" t="str">
        <f t="shared" si="39"/>
        <v>No_data</v>
      </c>
    </row>
    <row r="511" spans="1:24" x14ac:dyDescent="0.3">
      <c r="A511" s="44" t="s">
        <v>2515</v>
      </c>
      <c r="B511" s="68" t="s">
        <v>640</v>
      </c>
      <c r="C511" s="2" t="s">
        <v>1</v>
      </c>
      <c r="D511" s="2">
        <v>37</v>
      </c>
      <c r="E511" s="6">
        <v>30084</v>
      </c>
      <c r="F511" s="7">
        <v>43707.55263888889</v>
      </c>
      <c r="G511" s="69" t="s">
        <v>4</v>
      </c>
      <c r="H511" s="2">
        <v>701</v>
      </c>
      <c r="I511" s="8">
        <f t="shared" si="37"/>
        <v>4.8680555555555554</v>
      </c>
      <c r="J511" s="8">
        <v>2.242</v>
      </c>
      <c r="K511" s="2">
        <v>144</v>
      </c>
      <c r="L511" s="68">
        <v>275</v>
      </c>
      <c r="M511" s="8">
        <f t="shared" si="41"/>
        <v>1.9097222222222223</v>
      </c>
      <c r="N511" s="8">
        <v>1.4430000000000001</v>
      </c>
      <c r="O511" s="69">
        <v>144</v>
      </c>
      <c r="P511" s="9">
        <f t="shared" si="38"/>
        <v>2.5490909090909089</v>
      </c>
      <c r="Q511" s="77" t="s">
        <v>716</v>
      </c>
      <c r="R511" s="2"/>
      <c r="S511" s="2"/>
      <c r="T511" s="2"/>
      <c r="U511" s="2"/>
      <c r="V511" s="82"/>
      <c r="W511" s="83"/>
      <c r="X511" s="86" t="str">
        <f t="shared" si="39"/>
        <v>No_data</v>
      </c>
    </row>
    <row r="512" spans="1:24" x14ac:dyDescent="0.3">
      <c r="A512" s="44" t="s">
        <v>2516</v>
      </c>
      <c r="B512" s="68" t="s">
        <v>642</v>
      </c>
      <c r="C512" s="2" t="s">
        <v>6</v>
      </c>
      <c r="D512" s="2">
        <v>79</v>
      </c>
      <c r="E512" s="6">
        <v>14550</v>
      </c>
      <c r="F512" s="7">
        <v>43707.565925925926</v>
      </c>
      <c r="G512" s="69" t="s">
        <v>4</v>
      </c>
      <c r="H512" s="2">
        <v>1908</v>
      </c>
      <c r="I512" s="8">
        <f t="shared" si="37"/>
        <v>15.9</v>
      </c>
      <c r="J512" s="8">
        <v>4.4089999999999998</v>
      </c>
      <c r="K512" s="2">
        <v>120</v>
      </c>
      <c r="L512" s="68">
        <v>833</v>
      </c>
      <c r="M512" s="8">
        <f t="shared" si="41"/>
        <v>6.9416666666666664</v>
      </c>
      <c r="N512" s="8">
        <v>2.7509999999999999</v>
      </c>
      <c r="O512" s="69">
        <v>120</v>
      </c>
      <c r="P512" s="9">
        <f t="shared" si="38"/>
        <v>2.290516206482593</v>
      </c>
      <c r="Q512" s="77" t="s">
        <v>716</v>
      </c>
      <c r="R512" s="2"/>
      <c r="S512" s="2"/>
      <c r="T512" s="2"/>
      <c r="U512" s="2"/>
      <c r="V512" s="82"/>
      <c r="W512" s="83"/>
      <c r="X512" s="86" t="str">
        <f t="shared" si="39"/>
        <v>No_data</v>
      </c>
    </row>
    <row r="513" spans="1:24" x14ac:dyDescent="0.3">
      <c r="A513" s="44" t="s">
        <v>2517</v>
      </c>
      <c r="B513" s="68" t="s">
        <v>645</v>
      </c>
      <c r="C513" s="2" t="s">
        <v>1</v>
      </c>
      <c r="D513" s="2">
        <v>51</v>
      </c>
      <c r="E513" s="6">
        <v>24852</v>
      </c>
      <c r="F513" s="7">
        <v>43707.581932870373</v>
      </c>
      <c r="G513" s="69" t="s">
        <v>4</v>
      </c>
      <c r="H513" s="2">
        <v>1699</v>
      </c>
      <c r="I513" s="8">
        <f t="shared" si="37"/>
        <v>11.798611111111111</v>
      </c>
      <c r="J513" s="8">
        <v>3.4590000000000001</v>
      </c>
      <c r="K513" s="2">
        <v>144</v>
      </c>
      <c r="L513" s="68">
        <v>601</v>
      </c>
      <c r="M513" s="8">
        <f t="shared" si="41"/>
        <v>4.1736111111111107</v>
      </c>
      <c r="N513" s="8">
        <v>2.1749999999999998</v>
      </c>
      <c r="O513" s="69">
        <v>144</v>
      </c>
      <c r="P513" s="9">
        <f t="shared" si="38"/>
        <v>2.8269550748752081</v>
      </c>
      <c r="Q513" s="77" t="s">
        <v>716</v>
      </c>
      <c r="R513" s="2"/>
      <c r="S513" s="2"/>
      <c r="T513" s="2"/>
      <c r="U513" s="2"/>
      <c r="V513" s="82"/>
      <c r="W513" s="83"/>
      <c r="X513" s="86" t="str">
        <f t="shared" si="39"/>
        <v>No_data</v>
      </c>
    </row>
    <row r="514" spans="1:24" x14ac:dyDescent="0.3">
      <c r="A514" s="44" t="s">
        <v>2518</v>
      </c>
      <c r="B514" s="68" t="s">
        <v>646</v>
      </c>
      <c r="C514" s="2" t="s">
        <v>1</v>
      </c>
      <c r="D514" s="2">
        <v>41</v>
      </c>
      <c r="E514" s="6">
        <v>28425</v>
      </c>
      <c r="F514" s="7">
        <v>43707.595856481479</v>
      </c>
      <c r="G514" s="69" t="s">
        <v>4</v>
      </c>
      <c r="H514" s="2">
        <v>1506</v>
      </c>
      <c r="I514" s="8">
        <f t="shared" si="37"/>
        <v>9.779220779220779</v>
      </c>
      <c r="J514" s="8">
        <v>3.3959999999999999</v>
      </c>
      <c r="K514" s="2">
        <v>154</v>
      </c>
      <c r="L514" s="68">
        <v>497</v>
      </c>
      <c r="M514" s="8">
        <f t="shared" si="41"/>
        <v>3.2272727272727271</v>
      </c>
      <c r="N514" s="8">
        <v>1.7470000000000001</v>
      </c>
      <c r="O514" s="69">
        <v>154</v>
      </c>
      <c r="P514" s="9">
        <f t="shared" si="38"/>
        <v>3.0301810865191148</v>
      </c>
      <c r="Q514" s="77" t="s">
        <v>716</v>
      </c>
      <c r="R514" s="2"/>
      <c r="S514" s="2"/>
      <c r="T514" s="2"/>
      <c r="U514" s="2"/>
      <c r="V514" s="82"/>
      <c r="W514" s="83"/>
      <c r="X514" s="86" t="str">
        <f t="shared" si="39"/>
        <v>No_data</v>
      </c>
    </row>
    <row r="515" spans="1:24" x14ac:dyDescent="0.3">
      <c r="A515" s="44" t="s">
        <v>2519</v>
      </c>
      <c r="B515" s="68" t="s">
        <v>7</v>
      </c>
      <c r="C515" s="2" t="s">
        <v>1</v>
      </c>
      <c r="D515" s="2">
        <v>53</v>
      </c>
      <c r="E515" s="6">
        <v>24043</v>
      </c>
      <c r="F515" s="7">
        <v>43707.619988425926</v>
      </c>
      <c r="G515" s="69" t="s">
        <v>4</v>
      </c>
      <c r="H515" s="2">
        <v>2666</v>
      </c>
      <c r="I515" s="8">
        <f t="shared" ref="I515:I519" si="42">H515/K515</f>
        <v>18.136054421768709</v>
      </c>
      <c r="J515" s="8">
        <v>5.0469999999999997</v>
      </c>
      <c r="K515" s="2">
        <v>147</v>
      </c>
      <c r="L515" s="68">
        <v>342</v>
      </c>
      <c r="M515" s="8">
        <f t="shared" si="41"/>
        <v>2.3265306122448979</v>
      </c>
      <c r="N515" s="8">
        <v>1.536</v>
      </c>
      <c r="O515" s="69">
        <v>147</v>
      </c>
      <c r="P515" s="9">
        <f t="shared" si="38"/>
        <v>7.795321637426901</v>
      </c>
      <c r="Q515" s="77" t="s">
        <v>716</v>
      </c>
      <c r="R515" s="2"/>
      <c r="S515" s="2"/>
      <c r="T515" s="2"/>
      <c r="U515" s="2"/>
      <c r="V515" s="82"/>
      <c r="W515" s="83"/>
      <c r="X515" s="86" t="str">
        <f t="shared" ref="X515:X520" si="43">IF(AND(W515&lt;&gt;0,V515&lt;&gt;0),W515-V515,"No_data")</f>
        <v>No_data</v>
      </c>
    </row>
    <row r="516" spans="1:24" x14ac:dyDescent="0.3">
      <c r="A516" s="44" t="s">
        <v>2520</v>
      </c>
      <c r="B516" s="68" t="s">
        <v>652</v>
      </c>
      <c r="C516" s="2" t="s">
        <v>1</v>
      </c>
      <c r="D516" s="2">
        <v>59</v>
      </c>
      <c r="E516" s="6">
        <v>22081</v>
      </c>
      <c r="F516" s="7">
        <v>43707.632881944446</v>
      </c>
      <c r="G516" s="69" t="s">
        <v>4</v>
      </c>
      <c r="H516" s="2">
        <v>2763</v>
      </c>
      <c r="I516" s="8">
        <f t="shared" si="42"/>
        <v>14.619047619047619</v>
      </c>
      <c r="J516" s="8">
        <v>4.0940000000000003</v>
      </c>
      <c r="K516" s="2">
        <v>189</v>
      </c>
      <c r="L516" s="68">
        <v>556</v>
      </c>
      <c r="M516" s="8">
        <f t="shared" ref="M516:M519" si="44">L516/O516</f>
        <v>2.9417989417989419</v>
      </c>
      <c r="N516" s="8">
        <v>1.742</v>
      </c>
      <c r="O516" s="69">
        <v>189</v>
      </c>
      <c r="P516" s="9">
        <f t="shared" si="38"/>
        <v>4.9694244604316546</v>
      </c>
      <c r="Q516" s="77" t="s">
        <v>716</v>
      </c>
      <c r="R516" s="2"/>
      <c r="S516" s="2"/>
      <c r="T516" s="2"/>
      <c r="U516" s="2"/>
      <c r="V516" s="82"/>
      <c r="W516" s="83"/>
      <c r="X516" s="86" t="str">
        <f t="shared" si="43"/>
        <v>No_data</v>
      </c>
    </row>
    <row r="517" spans="1:24" x14ac:dyDescent="0.3">
      <c r="A517" s="44" t="s">
        <v>2521</v>
      </c>
      <c r="B517" s="68" t="s">
        <v>657</v>
      </c>
      <c r="C517" s="2" t="s">
        <v>1</v>
      </c>
      <c r="D517" s="2">
        <v>48</v>
      </c>
      <c r="E517" s="6">
        <v>26129</v>
      </c>
      <c r="F517" s="7">
        <v>43707.647974537038</v>
      </c>
      <c r="G517" s="69" t="s">
        <v>4</v>
      </c>
      <c r="H517" s="2">
        <v>1331</v>
      </c>
      <c r="I517" s="8">
        <f t="shared" si="42"/>
        <v>11.675438596491228</v>
      </c>
      <c r="J517" s="8">
        <v>3.988</v>
      </c>
      <c r="K517" s="2">
        <v>114</v>
      </c>
      <c r="L517" s="68">
        <v>301</v>
      </c>
      <c r="M517" s="8">
        <f t="shared" si="44"/>
        <v>2.6403508771929824</v>
      </c>
      <c r="N517" s="8">
        <v>1.839</v>
      </c>
      <c r="O517" s="69">
        <v>114</v>
      </c>
      <c r="P517" s="9">
        <f t="shared" si="38"/>
        <v>4.4219269102990033</v>
      </c>
      <c r="Q517" s="77" t="s">
        <v>716</v>
      </c>
      <c r="R517" s="2"/>
      <c r="S517" s="2"/>
      <c r="T517" s="2"/>
      <c r="U517" s="2"/>
      <c r="V517" s="82"/>
      <c r="W517" s="83"/>
      <c r="X517" s="86" t="str">
        <f t="shared" si="43"/>
        <v>No_data</v>
      </c>
    </row>
    <row r="518" spans="1:24" x14ac:dyDescent="0.3">
      <c r="A518" s="44" t="s">
        <v>2522</v>
      </c>
      <c r="B518" s="68" t="s">
        <v>658</v>
      </c>
      <c r="C518" s="2" t="s">
        <v>1</v>
      </c>
      <c r="D518" s="2">
        <v>45</v>
      </c>
      <c r="E518" s="6">
        <v>27035</v>
      </c>
      <c r="F518" s="7">
        <v>43707.666932870372</v>
      </c>
      <c r="G518" s="69" t="s">
        <v>4</v>
      </c>
      <c r="H518" s="2">
        <v>1364</v>
      </c>
      <c r="I518" s="8">
        <f t="shared" si="42"/>
        <v>10.333333333333334</v>
      </c>
      <c r="J518" s="8">
        <v>3.2210000000000001</v>
      </c>
      <c r="K518" s="2">
        <v>132</v>
      </c>
      <c r="L518" s="68">
        <v>361</v>
      </c>
      <c r="M518" s="8">
        <f t="shared" si="44"/>
        <v>2.7348484848484849</v>
      </c>
      <c r="N518" s="8">
        <v>1.79</v>
      </c>
      <c r="O518" s="69">
        <v>132</v>
      </c>
      <c r="P518" s="9">
        <f t="shared" si="38"/>
        <v>3.7783933518005544</v>
      </c>
      <c r="Q518" s="77" t="s">
        <v>716</v>
      </c>
      <c r="R518" s="2"/>
      <c r="S518" s="2"/>
      <c r="T518" s="2"/>
      <c r="U518" s="2"/>
      <c r="V518" s="82"/>
      <c r="W518" s="83"/>
      <c r="X518" s="86" t="str">
        <f t="shared" si="43"/>
        <v>No_data</v>
      </c>
    </row>
    <row r="519" spans="1:24" x14ac:dyDescent="0.3">
      <c r="A519" s="44" t="s">
        <v>2523</v>
      </c>
      <c r="B519" s="68" t="s">
        <v>661</v>
      </c>
      <c r="C519" s="2" t="s">
        <v>6</v>
      </c>
      <c r="D519" s="2">
        <v>52</v>
      </c>
      <c r="E519" s="6">
        <v>24505</v>
      </c>
      <c r="F519" s="7">
        <v>43707.681041666663</v>
      </c>
      <c r="G519" s="69" t="s">
        <v>4</v>
      </c>
      <c r="H519" s="2">
        <v>1127</v>
      </c>
      <c r="I519" s="8">
        <f t="shared" si="42"/>
        <v>7</v>
      </c>
      <c r="J519" s="8">
        <v>2.9390000000000001</v>
      </c>
      <c r="K519" s="2">
        <v>161</v>
      </c>
      <c r="L519" s="68">
        <v>336</v>
      </c>
      <c r="M519" s="8">
        <f t="shared" si="44"/>
        <v>2.0869565217391304</v>
      </c>
      <c r="N519" s="8">
        <v>1.4810000000000001</v>
      </c>
      <c r="O519" s="69">
        <v>161</v>
      </c>
      <c r="P519" s="9">
        <f t="shared" si="38"/>
        <v>3.354166666666667</v>
      </c>
      <c r="Q519" s="77" t="s">
        <v>716</v>
      </c>
      <c r="R519" s="2"/>
      <c r="S519" s="2"/>
      <c r="T519" s="2"/>
      <c r="U519" s="2"/>
      <c r="V519" s="82"/>
      <c r="W519" s="83"/>
      <c r="X519" s="86" t="str">
        <f t="shared" si="43"/>
        <v>No_data</v>
      </c>
    </row>
    <row r="520" spans="1:24" x14ac:dyDescent="0.3">
      <c r="A520" s="45" t="s">
        <v>2739</v>
      </c>
      <c r="B520" s="68" t="s">
        <v>1604</v>
      </c>
      <c r="C520" s="2" t="s">
        <v>1</v>
      </c>
      <c r="D520" s="2">
        <v>23</v>
      </c>
      <c r="E520" s="6">
        <v>34906</v>
      </c>
      <c r="F520" s="7">
        <v>43647.444374999999</v>
      </c>
      <c r="G520" s="69" t="s">
        <v>71</v>
      </c>
      <c r="H520" s="2">
        <v>1385</v>
      </c>
      <c r="I520" s="1">
        <f t="shared" ref="I520:I583" si="45">H520/K520</f>
        <v>8.5493827160493829</v>
      </c>
      <c r="J520" s="1">
        <v>1.028</v>
      </c>
      <c r="K520" s="2">
        <v>162</v>
      </c>
      <c r="L520" s="68">
        <v>345</v>
      </c>
      <c r="M520" s="8">
        <f t="shared" ref="M520:M583" si="46">L520/O520</f>
        <v>2.1296296296296298</v>
      </c>
      <c r="N520" s="8">
        <v>0.46100000000000002</v>
      </c>
      <c r="O520" s="69">
        <f t="shared" ref="O520:O583" si="47">K520</f>
        <v>162</v>
      </c>
      <c r="P520" s="9">
        <f t="shared" ref="P520:P583" si="48">I520/M520</f>
        <v>4.0144927536231885</v>
      </c>
      <c r="Q520" s="77" t="s">
        <v>719</v>
      </c>
      <c r="V520" s="80"/>
      <c r="W520" s="81"/>
      <c r="X520" s="86" t="str">
        <f t="shared" si="43"/>
        <v>No_data</v>
      </c>
    </row>
    <row r="521" spans="1:24" x14ac:dyDescent="0.3">
      <c r="A521" s="45" t="s">
        <v>2740</v>
      </c>
      <c r="B521" s="68" t="s">
        <v>1605</v>
      </c>
      <c r="C521" s="2" t="s">
        <v>1</v>
      </c>
      <c r="D521" s="2">
        <v>54</v>
      </c>
      <c r="E521" s="6">
        <v>23881</v>
      </c>
      <c r="F521" s="7">
        <v>43647.545983796299</v>
      </c>
      <c r="G521" s="69" t="s">
        <v>4</v>
      </c>
      <c r="H521" s="2">
        <v>1453</v>
      </c>
      <c r="I521" s="1">
        <f t="shared" si="45"/>
        <v>11.176923076923076</v>
      </c>
      <c r="J521" s="1">
        <v>1.131</v>
      </c>
      <c r="K521" s="2">
        <v>130</v>
      </c>
      <c r="L521" s="68">
        <v>398</v>
      </c>
      <c r="M521" s="8">
        <f t="shared" si="46"/>
        <v>3.0615384615384613</v>
      </c>
      <c r="N521" s="8">
        <v>0.51</v>
      </c>
      <c r="O521" s="69">
        <f t="shared" si="47"/>
        <v>130</v>
      </c>
      <c r="P521" s="9">
        <f t="shared" si="48"/>
        <v>3.6507537688442211</v>
      </c>
      <c r="Q521" s="77" t="s">
        <v>719</v>
      </c>
      <c r="V521" s="80"/>
      <c r="W521" s="81"/>
      <c r="X521" s="86" t="str">
        <f t="shared" ref="X521:X584" si="49">IF(AND(W521&lt;&gt;0,V521&lt;&gt;0),W521-V521,"No_data")</f>
        <v>No_data</v>
      </c>
    </row>
    <row r="522" spans="1:24" x14ac:dyDescent="0.3">
      <c r="A522" s="45" t="s">
        <v>2741</v>
      </c>
      <c r="B522" s="68" t="s">
        <v>1606</v>
      </c>
      <c r="C522" s="2" t="s">
        <v>1</v>
      </c>
      <c r="D522" s="2">
        <v>41</v>
      </c>
      <c r="E522" s="6">
        <v>28450</v>
      </c>
      <c r="F522" s="7">
        <v>43647.568541666667</v>
      </c>
      <c r="G522" s="69" t="s">
        <v>4</v>
      </c>
      <c r="H522" s="2">
        <v>986</v>
      </c>
      <c r="I522" s="1">
        <f t="shared" si="45"/>
        <v>7.1449275362318838</v>
      </c>
      <c r="J522" s="1">
        <v>0.73</v>
      </c>
      <c r="K522" s="2">
        <v>138</v>
      </c>
      <c r="L522" s="68">
        <v>453</v>
      </c>
      <c r="M522" s="8">
        <f t="shared" si="46"/>
        <v>3.2826086956521738</v>
      </c>
      <c r="N522" s="8">
        <v>0.69399999999999995</v>
      </c>
      <c r="O522" s="69">
        <f t="shared" si="47"/>
        <v>138</v>
      </c>
      <c r="P522" s="9">
        <f t="shared" si="48"/>
        <v>2.1766004415011038</v>
      </c>
      <c r="Q522" s="77" t="s">
        <v>719</v>
      </c>
      <c r="V522" s="80"/>
      <c r="W522" s="81"/>
      <c r="X522" s="86" t="str">
        <f t="shared" si="49"/>
        <v>No_data</v>
      </c>
    </row>
    <row r="523" spans="1:24" x14ac:dyDescent="0.3">
      <c r="A523" s="45" t="s">
        <v>2742</v>
      </c>
      <c r="B523" s="68" t="s">
        <v>1607</v>
      </c>
      <c r="C523" s="2" t="s">
        <v>1</v>
      </c>
      <c r="D523" s="2">
        <v>38</v>
      </c>
      <c r="E523" s="6">
        <v>29594</v>
      </c>
      <c r="F523" s="7">
        <v>43647.590648148151</v>
      </c>
      <c r="G523" s="69" t="s">
        <v>4</v>
      </c>
      <c r="H523" s="2">
        <v>1517</v>
      </c>
      <c r="I523" s="1">
        <f t="shared" si="45"/>
        <v>12.135999999999999</v>
      </c>
      <c r="J523" s="1">
        <v>1.117</v>
      </c>
      <c r="K523" s="2">
        <v>125</v>
      </c>
      <c r="L523" s="68">
        <v>330</v>
      </c>
      <c r="M523" s="8">
        <f t="shared" si="46"/>
        <v>2.64</v>
      </c>
      <c r="N523" s="8">
        <v>0.53</v>
      </c>
      <c r="O523" s="69">
        <f t="shared" si="47"/>
        <v>125</v>
      </c>
      <c r="P523" s="9">
        <f t="shared" si="48"/>
        <v>4.5969696969696967</v>
      </c>
      <c r="Q523" s="77" t="s">
        <v>719</v>
      </c>
      <c r="V523" s="80"/>
      <c r="W523" s="81"/>
      <c r="X523" s="86" t="str">
        <f t="shared" si="49"/>
        <v>No_data</v>
      </c>
    </row>
    <row r="524" spans="1:24" x14ac:dyDescent="0.3">
      <c r="A524" s="45" t="s">
        <v>2743</v>
      </c>
      <c r="B524" s="68" t="s">
        <v>1608</v>
      </c>
      <c r="C524" s="2" t="s">
        <v>6</v>
      </c>
      <c r="D524" s="2">
        <v>71</v>
      </c>
      <c r="E524" s="6">
        <v>17537</v>
      </c>
      <c r="F524" s="7">
        <v>43647.616249999999</v>
      </c>
      <c r="G524" s="69" t="s">
        <v>4</v>
      </c>
      <c r="H524" s="2">
        <v>1556</v>
      </c>
      <c r="I524" s="1">
        <f t="shared" si="45"/>
        <v>11.787878787878787</v>
      </c>
      <c r="J524" s="1">
        <v>0.98899999999999999</v>
      </c>
      <c r="K524" s="2">
        <v>132</v>
      </c>
      <c r="L524" s="68">
        <v>501</v>
      </c>
      <c r="M524" s="8">
        <f t="shared" si="46"/>
        <v>3.7954545454545454</v>
      </c>
      <c r="N524" s="8">
        <v>0.73899999999999999</v>
      </c>
      <c r="O524" s="69">
        <f t="shared" si="47"/>
        <v>132</v>
      </c>
      <c r="P524" s="9">
        <f t="shared" si="48"/>
        <v>3.1057884231536925</v>
      </c>
      <c r="Q524" s="77" t="s">
        <v>719</v>
      </c>
      <c r="V524" s="80"/>
      <c r="W524" s="81"/>
      <c r="X524" s="86" t="str">
        <f t="shared" si="49"/>
        <v>No_data</v>
      </c>
    </row>
    <row r="525" spans="1:24" x14ac:dyDescent="0.3">
      <c r="A525" s="45" t="s">
        <v>2744</v>
      </c>
      <c r="B525" s="68" t="s">
        <v>1609</v>
      </c>
      <c r="C525" s="2" t="s">
        <v>1</v>
      </c>
      <c r="D525" s="2">
        <v>44</v>
      </c>
      <c r="E525" s="6">
        <v>27345</v>
      </c>
      <c r="F525" s="7">
        <v>43647.636423611111</v>
      </c>
      <c r="G525" s="69" t="s">
        <v>4</v>
      </c>
      <c r="H525" s="2">
        <v>797</v>
      </c>
      <c r="I525" s="1">
        <f t="shared" si="45"/>
        <v>8.8555555555555561</v>
      </c>
      <c r="J525" s="1">
        <v>0.78700000000000003</v>
      </c>
      <c r="K525" s="2">
        <v>90</v>
      </c>
      <c r="L525" s="68">
        <v>216</v>
      </c>
      <c r="M525" s="8">
        <f t="shared" si="46"/>
        <v>2.4</v>
      </c>
      <c r="N525" s="8">
        <v>0.55700000000000005</v>
      </c>
      <c r="O525" s="69">
        <f t="shared" si="47"/>
        <v>90</v>
      </c>
      <c r="P525" s="9">
        <f t="shared" si="48"/>
        <v>3.6898148148148153</v>
      </c>
      <c r="Q525" s="77" t="s">
        <v>719</v>
      </c>
      <c r="V525" s="80"/>
      <c r="W525" s="81"/>
      <c r="X525" s="86" t="str">
        <f t="shared" si="49"/>
        <v>No_data</v>
      </c>
    </row>
    <row r="526" spans="1:24" x14ac:dyDescent="0.3">
      <c r="A526" s="45" t="s">
        <v>2745</v>
      </c>
      <c r="B526" s="68" t="s">
        <v>1610</v>
      </c>
      <c r="C526" s="2" t="s">
        <v>1</v>
      </c>
      <c r="D526" s="2">
        <v>57</v>
      </c>
      <c r="E526" s="6">
        <v>22772</v>
      </c>
      <c r="F526" s="7">
        <v>43647.659421296295</v>
      </c>
      <c r="G526" s="69" t="s">
        <v>22</v>
      </c>
      <c r="H526" s="2">
        <v>1864</v>
      </c>
      <c r="I526" s="1">
        <f t="shared" si="45"/>
        <v>14.121212121212121</v>
      </c>
      <c r="J526" s="1">
        <v>1.681</v>
      </c>
      <c r="K526" s="2">
        <v>132</v>
      </c>
      <c r="L526" s="68">
        <v>274</v>
      </c>
      <c r="M526" s="8">
        <f t="shared" si="46"/>
        <v>2.0757575757575757</v>
      </c>
      <c r="N526" s="8">
        <v>0.318</v>
      </c>
      <c r="O526" s="69">
        <f t="shared" si="47"/>
        <v>132</v>
      </c>
      <c r="P526" s="9">
        <f t="shared" si="48"/>
        <v>6.8029197080291972</v>
      </c>
      <c r="Q526" s="77" t="s">
        <v>719</v>
      </c>
      <c r="V526" s="80"/>
      <c r="W526" s="81"/>
      <c r="X526" s="86" t="str">
        <f t="shared" si="49"/>
        <v>No_data</v>
      </c>
    </row>
    <row r="527" spans="1:24" x14ac:dyDescent="0.3">
      <c r="A527" s="45" t="s">
        <v>2746</v>
      </c>
      <c r="B527" s="68" t="s">
        <v>1611</v>
      </c>
      <c r="C527" s="2" t="s">
        <v>6</v>
      </c>
      <c r="D527" s="2">
        <v>41</v>
      </c>
      <c r="E527" s="6">
        <v>28321</v>
      </c>
      <c r="F527" s="7">
        <v>43647.679606481484</v>
      </c>
      <c r="G527" s="69" t="s">
        <v>4</v>
      </c>
      <c r="H527" s="2">
        <v>928</v>
      </c>
      <c r="I527" s="1">
        <f t="shared" si="45"/>
        <v>5.5238095238095237</v>
      </c>
      <c r="J527" s="1">
        <v>0.94099999999999995</v>
      </c>
      <c r="K527" s="2">
        <v>168</v>
      </c>
      <c r="L527" s="68">
        <v>365</v>
      </c>
      <c r="M527" s="8">
        <f t="shared" si="46"/>
        <v>2.1726190476190474</v>
      </c>
      <c r="N527" s="8">
        <v>0.48899999999999999</v>
      </c>
      <c r="O527" s="69">
        <f t="shared" si="47"/>
        <v>168</v>
      </c>
      <c r="P527" s="9">
        <f t="shared" si="48"/>
        <v>2.5424657534246577</v>
      </c>
      <c r="Q527" s="77" t="s">
        <v>719</v>
      </c>
      <c r="V527" s="80"/>
      <c r="W527" s="81"/>
      <c r="X527" s="86" t="str">
        <f t="shared" si="49"/>
        <v>No_data</v>
      </c>
    </row>
    <row r="528" spans="1:24" x14ac:dyDescent="0.3">
      <c r="A528" s="45" t="s">
        <v>2747</v>
      </c>
      <c r="B528" s="68" t="s">
        <v>1612</v>
      </c>
      <c r="C528" s="2" t="s">
        <v>1</v>
      </c>
      <c r="D528" s="2">
        <v>67</v>
      </c>
      <c r="E528" s="6">
        <v>18937</v>
      </c>
      <c r="F528" s="7">
        <v>43647.694247685184</v>
      </c>
      <c r="G528" s="69" t="s">
        <v>4</v>
      </c>
      <c r="H528" s="2">
        <v>1465</v>
      </c>
      <c r="I528" s="1">
        <f t="shared" si="45"/>
        <v>13.080357142857142</v>
      </c>
      <c r="J528" s="1">
        <v>1.2390000000000001</v>
      </c>
      <c r="K528" s="2">
        <v>112</v>
      </c>
      <c r="L528" s="68">
        <v>328</v>
      </c>
      <c r="M528" s="8">
        <f t="shared" si="46"/>
        <v>2.9285714285714284</v>
      </c>
      <c r="N528" s="8">
        <v>0.51500000000000001</v>
      </c>
      <c r="O528" s="69">
        <f t="shared" si="47"/>
        <v>112</v>
      </c>
      <c r="P528" s="9">
        <f t="shared" si="48"/>
        <v>4.4664634146341466</v>
      </c>
      <c r="Q528" s="77" t="s">
        <v>719</v>
      </c>
      <c r="V528" s="80"/>
      <c r="W528" s="81"/>
      <c r="X528" s="86" t="str">
        <f t="shared" si="49"/>
        <v>No_data</v>
      </c>
    </row>
    <row r="529" spans="1:24" x14ac:dyDescent="0.3">
      <c r="A529" s="45" t="s">
        <v>2748</v>
      </c>
      <c r="B529" s="68" t="s">
        <v>1265</v>
      </c>
      <c r="C529" s="2" t="s">
        <v>1</v>
      </c>
      <c r="D529" s="2">
        <v>42</v>
      </c>
      <c r="E529" s="6">
        <v>28183</v>
      </c>
      <c r="F529" s="7">
        <v>43647.710439814815</v>
      </c>
      <c r="G529" s="69" t="s">
        <v>4</v>
      </c>
      <c r="H529" s="2">
        <v>1316</v>
      </c>
      <c r="I529" s="1">
        <f t="shared" si="45"/>
        <v>10.528</v>
      </c>
      <c r="J529" s="1">
        <v>1.0589999999999999</v>
      </c>
      <c r="K529" s="2">
        <v>125</v>
      </c>
      <c r="L529" s="68">
        <v>251</v>
      </c>
      <c r="M529" s="8">
        <f t="shared" si="46"/>
        <v>2.008</v>
      </c>
      <c r="N529" s="8">
        <v>0.57499999999999996</v>
      </c>
      <c r="O529" s="69">
        <f t="shared" si="47"/>
        <v>125</v>
      </c>
      <c r="P529" s="9">
        <f t="shared" si="48"/>
        <v>5.2430278884462149</v>
      </c>
      <c r="Q529" s="77" t="s">
        <v>719</v>
      </c>
      <c r="V529" s="80"/>
      <c r="W529" s="81"/>
      <c r="X529" s="86" t="str">
        <f t="shared" si="49"/>
        <v>No_data</v>
      </c>
    </row>
    <row r="530" spans="1:24" x14ac:dyDescent="0.3">
      <c r="A530" s="45" t="s">
        <v>2749</v>
      </c>
      <c r="B530" s="68" t="s">
        <v>118</v>
      </c>
      <c r="C530" s="2" t="s">
        <v>1</v>
      </c>
      <c r="D530" s="2">
        <v>49</v>
      </c>
      <c r="E530" s="6">
        <v>25514</v>
      </c>
      <c r="F530" s="7">
        <v>43648.59107638889</v>
      </c>
      <c r="G530" s="69" t="s">
        <v>4</v>
      </c>
      <c r="H530" s="2">
        <v>1144</v>
      </c>
      <c r="I530" s="1">
        <f t="shared" si="45"/>
        <v>9.5333333333333332</v>
      </c>
      <c r="J530" s="1">
        <v>0.85899999999999999</v>
      </c>
      <c r="K530" s="2">
        <v>120</v>
      </c>
      <c r="L530" s="68">
        <v>249</v>
      </c>
      <c r="M530" s="8">
        <f t="shared" si="46"/>
        <v>2.0750000000000002</v>
      </c>
      <c r="N530" s="8">
        <v>0.41299999999999998</v>
      </c>
      <c r="O530" s="69">
        <f t="shared" si="47"/>
        <v>120</v>
      </c>
      <c r="P530" s="9">
        <f t="shared" si="48"/>
        <v>4.59437751004016</v>
      </c>
      <c r="Q530" s="77" t="s">
        <v>719</v>
      </c>
      <c r="V530" s="80"/>
      <c r="W530" s="81"/>
      <c r="X530" s="86" t="str">
        <f t="shared" si="49"/>
        <v>No_data</v>
      </c>
    </row>
    <row r="531" spans="1:24" x14ac:dyDescent="0.3">
      <c r="A531" s="45" t="s">
        <v>2750</v>
      </c>
      <c r="B531" s="68" t="s">
        <v>1613</v>
      </c>
      <c r="C531" s="2" t="s">
        <v>6</v>
      </c>
      <c r="D531" s="2">
        <v>60</v>
      </c>
      <c r="E531" s="6">
        <v>21652</v>
      </c>
      <c r="F531" s="7">
        <v>43648.602303240739</v>
      </c>
      <c r="G531" s="69" t="s">
        <v>22</v>
      </c>
      <c r="H531" s="2">
        <v>1698</v>
      </c>
      <c r="I531" s="1">
        <f t="shared" si="45"/>
        <v>9.4333333333333336</v>
      </c>
      <c r="J531" s="1">
        <v>1.1040000000000001</v>
      </c>
      <c r="K531" s="2">
        <v>180</v>
      </c>
      <c r="L531" s="68">
        <v>404</v>
      </c>
      <c r="M531" s="8">
        <f t="shared" si="46"/>
        <v>2.2444444444444445</v>
      </c>
      <c r="N531" s="8">
        <v>0.53500000000000003</v>
      </c>
      <c r="O531" s="69">
        <f t="shared" si="47"/>
        <v>180</v>
      </c>
      <c r="P531" s="9">
        <f t="shared" si="48"/>
        <v>4.2029702970297027</v>
      </c>
      <c r="Q531" s="77" t="s">
        <v>719</v>
      </c>
      <c r="V531" s="80"/>
      <c r="W531" s="81"/>
      <c r="X531" s="86" t="str">
        <f t="shared" si="49"/>
        <v>No_data</v>
      </c>
    </row>
    <row r="532" spans="1:24" x14ac:dyDescent="0.3">
      <c r="A532" s="45" t="s">
        <v>2751</v>
      </c>
      <c r="B532" s="68" t="s">
        <v>1614</v>
      </c>
      <c r="C532" s="2" t="s">
        <v>1</v>
      </c>
      <c r="D532" s="2">
        <v>75</v>
      </c>
      <c r="E532" s="6">
        <v>15964</v>
      </c>
      <c r="F532" s="7">
        <v>43648.624039351853</v>
      </c>
      <c r="G532" s="69" t="s">
        <v>4</v>
      </c>
      <c r="H532" s="2">
        <v>1318</v>
      </c>
      <c r="I532" s="1">
        <f t="shared" si="45"/>
        <v>9.4142857142857146</v>
      </c>
      <c r="J532" s="1">
        <v>0.873</v>
      </c>
      <c r="K532" s="2">
        <v>140</v>
      </c>
      <c r="L532" s="68">
        <v>465</v>
      </c>
      <c r="M532" s="8">
        <f t="shared" si="46"/>
        <v>3.3214285714285716</v>
      </c>
      <c r="N532" s="8">
        <v>0.68100000000000005</v>
      </c>
      <c r="O532" s="69">
        <f t="shared" si="47"/>
        <v>140</v>
      </c>
      <c r="P532" s="9">
        <f t="shared" si="48"/>
        <v>2.8344086021505377</v>
      </c>
      <c r="Q532" s="77" t="s">
        <v>719</v>
      </c>
      <c r="V532" s="80"/>
      <c r="W532" s="81"/>
      <c r="X532" s="86" t="str">
        <f t="shared" si="49"/>
        <v>No_data</v>
      </c>
    </row>
    <row r="533" spans="1:24" x14ac:dyDescent="0.3">
      <c r="A533" s="45" t="s">
        <v>2752</v>
      </c>
      <c r="B533" s="68" t="s">
        <v>1615</v>
      </c>
      <c r="C533" s="2" t="s">
        <v>6</v>
      </c>
      <c r="D533" s="2">
        <v>25</v>
      </c>
      <c r="E533" s="6">
        <v>34386</v>
      </c>
      <c r="F533" s="7">
        <v>43648.634456018517</v>
      </c>
      <c r="G533" s="69" t="s">
        <v>4</v>
      </c>
      <c r="H533" s="2">
        <v>1035</v>
      </c>
      <c r="I533" s="1">
        <f t="shared" si="45"/>
        <v>6.9</v>
      </c>
      <c r="J533" s="1">
        <v>0.94699999999999995</v>
      </c>
      <c r="K533" s="2">
        <v>150</v>
      </c>
      <c r="L533" s="68">
        <v>330</v>
      </c>
      <c r="M533" s="8">
        <f t="shared" si="46"/>
        <v>2.2000000000000002</v>
      </c>
      <c r="N533" s="8">
        <v>0.49199999999999999</v>
      </c>
      <c r="O533" s="69">
        <f t="shared" si="47"/>
        <v>150</v>
      </c>
      <c r="P533" s="9">
        <f t="shared" si="48"/>
        <v>3.1363636363636362</v>
      </c>
      <c r="Q533" s="77" t="s">
        <v>719</v>
      </c>
      <c r="V533" s="80"/>
      <c r="W533" s="81"/>
      <c r="X533" s="86" t="str">
        <f t="shared" si="49"/>
        <v>No_data</v>
      </c>
    </row>
    <row r="534" spans="1:24" x14ac:dyDescent="0.3">
      <c r="A534" s="45" t="s">
        <v>2753</v>
      </c>
      <c r="B534" s="68" t="s">
        <v>1616</v>
      </c>
      <c r="C534" s="2" t="s">
        <v>6</v>
      </c>
      <c r="D534" s="2">
        <v>24</v>
      </c>
      <c r="E534" s="6">
        <v>34881</v>
      </c>
      <c r="F534" s="7">
        <v>43648.649375000001</v>
      </c>
      <c r="G534" s="69" t="s">
        <v>4</v>
      </c>
      <c r="H534" s="2">
        <v>673</v>
      </c>
      <c r="I534" s="1">
        <f t="shared" si="45"/>
        <v>4.4866666666666664</v>
      </c>
      <c r="J534" s="1">
        <v>0.69299999999999995</v>
      </c>
      <c r="K534" s="2">
        <v>150</v>
      </c>
      <c r="L534" s="68">
        <v>296</v>
      </c>
      <c r="M534" s="8">
        <f t="shared" si="46"/>
        <v>1.9733333333333334</v>
      </c>
      <c r="N534" s="8">
        <v>0.38300000000000001</v>
      </c>
      <c r="O534" s="69">
        <f t="shared" si="47"/>
        <v>150</v>
      </c>
      <c r="P534" s="9">
        <f t="shared" si="48"/>
        <v>2.2736486486486482</v>
      </c>
      <c r="Q534" s="77" t="s">
        <v>719</v>
      </c>
      <c r="V534" s="80"/>
      <c r="W534" s="81"/>
      <c r="X534" s="86" t="str">
        <f t="shared" si="49"/>
        <v>No_data</v>
      </c>
    </row>
    <row r="535" spans="1:24" x14ac:dyDescent="0.3">
      <c r="A535" s="45" t="s">
        <v>2754</v>
      </c>
      <c r="B535" s="68" t="s">
        <v>1617</v>
      </c>
      <c r="C535" s="2" t="s">
        <v>6</v>
      </c>
      <c r="D535" s="2">
        <v>56</v>
      </c>
      <c r="E535" s="6">
        <v>22838</v>
      </c>
      <c r="F535" s="7">
        <v>43648.669722222221</v>
      </c>
      <c r="G535" s="69" t="s">
        <v>22</v>
      </c>
      <c r="H535" s="2">
        <v>2351</v>
      </c>
      <c r="I535" s="1">
        <f t="shared" si="45"/>
        <v>12.244791666666666</v>
      </c>
      <c r="J535" s="1">
        <v>1.2849999999999999</v>
      </c>
      <c r="K535" s="2">
        <v>192</v>
      </c>
      <c r="L535" s="68">
        <v>323</v>
      </c>
      <c r="M535" s="8">
        <f t="shared" si="46"/>
        <v>1.6822916666666667</v>
      </c>
      <c r="N535" s="8">
        <v>0.52</v>
      </c>
      <c r="O535" s="69">
        <f t="shared" si="47"/>
        <v>192</v>
      </c>
      <c r="P535" s="9">
        <f t="shared" si="48"/>
        <v>7.2786377708978325</v>
      </c>
      <c r="Q535" s="77" t="s">
        <v>719</v>
      </c>
      <c r="V535" s="80"/>
      <c r="W535" s="81"/>
      <c r="X535" s="86" t="str">
        <f t="shared" si="49"/>
        <v>No_data</v>
      </c>
    </row>
    <row r="536" spans="1:24" x14ac:dyDescent="0.3">
      <c r="A536" s="45" t="s">
        <v>2755</v>
      </c>
      <c r="B536" s="68" t="s">
        <v>1618</v>
      </c>
      <c r="C536" s="2" t="s">
        <v>6</v>
      </c>
      <c r="D536" s="2">
        <v>71</v>
      </c>
      <c r="E536" s="6">
        <v>17608</v>
      </c>
      <c r="F536" s="7">
        <v>43648.698252314818</v>
      </c>
      <c r="G536" s="69" t="s">
        <v>4</v>
      </c>
      <c r="H536" s="2">
        <v>2008</v>
      </c>
      <c r="I536" s="1">
        <f t="shared" si="45"/>
        <v>12.023952095808383</v>
      </c>
      <c r="J536" s="1">
        <v>1.1970000000000001</v>
      </c>
      <c r="K536" s="2">
        <v>167</v>
      </c>
      <c r="L536" s="68">
        <v>448</v>
      </c>
      <c r="M536" s="8">
        <f t="shared" si="46"/>
        <v>2.682634730538922</v>
      </c>
      <c r="N536" s="8">
        <v>0.55000000000000004</v>
      </c>
      <c r="O536" s="69">
        <f t="shared" si="47"/>
        <v>167</v>
      </c>
      <c r="P536" s="9">
        <f t="shared" si="48"/>
        <v>4.4821428571428577</v>
      </c>
      <c r="Q536" s="77" t="s">
        <v>719</v>
      </c>
      <c r="V536" s="80"/>
      <c r="W536" s="81"/>
      <c r="X536" s="86" t="str">
        <f t="shared" si="49"/>
        <v>No_data</v>
      </c>
    </row>
    <row r="537" spans="1:24" x14ac:dyDescent="0.3">
      <c r="A537" s="45" t="s">
        <v>2756</v>
      </c>
      <c r="B537" s="68" t="s">
        <v>1619</v>
      </c>
      <c r="C537" s="2" t="s">
        <v>6</v>
      </c>
      <c r="D537" s="2">
        <v>80</v>
      </c>
      <c r="E537" s="6">
        <v>14353</v>
      </c>
      <c r="F537" s="7">
        <v>43648.71193287037</v>
      </c>
      <c r="G537" s="69" t="s">
        <v>4</v>
      </c>
      <c r="H537" s="2">
        <v>1349</v>
      </c>
      <c r="I537" s="1">
        <f t="shared" si="45"/>
        <v>8.6474358974358978</v>
      </c>
      <c r="J537" s="1">
        <v>0.92800000000000005</v>
      </c>
      <c r="K537" s="2">
        <v>156</v>
      </c>
      <c r="L537" s="68">
        <v>546</v>
      </c>
      <c r="M537" s="8">
        <f t="shared" si="46"/>
        <v>3.5</v>
      </c>
      <c r="N537" s="8">
        <v>0.55100000000000005</v>
      </c>
      <c r="O537" s="69">
        <f t="shared" si="47"/>
        <v>156</v>
      </c>
      <c r="P537" s="9">
        <f t="shared" si="48"/>
        <v>2.4706959706959708</v>
      </c>
      <c r="Q537" s="77" t="s">
        <v>719</v>
      </c>
      <c r="V537" s="80"/>
      <c r="W537" s="81"/>
      <c r="X537" s="86" t="str">
        <f t="shared" si="49"/>
        <v>No_data</v>
      </c>
    </row>
    <row r="538" spans="1:24" x14ac:dyDescent="0.3">
      <c r="A538" s="45" t="s">
        <v>2757</v>
      </c>
      <c r="B538" s="68" t="s">
        <v>307</v>
      </c>
      <c r="C538" s="2" t="s">
        <v>1</v>
      </c>
      <c r="D538" s="2">
        <v>54</v>
      </c>
      <c r="E538" s="6">
        <v>23571</v>
      </c>
      <c r="F538" s="7">
        <v>43649.602500000001</v>
      </c>
      <c r="G538" s="69" t="s">
        <v>4</v>
      </c>
      <c r="H538" s="2">
        <v>1319</v>
      </c>
      <c r="I538" s="1">
        <f t="shared" si="45"/>
        <v>13.19</v>
      </c>
      <c r="J538" s="1">
        <v>1.1870000000000001</v>
      </c>
      <c r="K538" s="2">
        <v>100</v>
      </c>
      <c r="L538" s="68">
        <v>242</v>
      </c>
      <c r="M538" s="8">
        <f t="shared" si="46"/>
        <v>2.42</v>
      </c>
      <c r="N538" s="8">
        <v>0.69899999999999995</v>
      </c>
      <c r="O538" s="69">
        <f t="shared" si="47"/>
        <v>100</v>
      </c>
      <c r="P538" s="9">
        <f t="shared" si="48"/>
        <v>5.4504132231404956</v>
      </c>
      <c r="Q538" s="77" t="s">
        <v>719</v>
      </c>
      <c r="V538" s="80"/>
      <c r="W538" s="81"/>
      <c r="X538" s="86" t="str">
        <f t="shared" si="49"/>
        <v>No_data</v>
      </c>
    </row>
    <row r="539" spans="1:24" x14ac:dyDescent="0.3">
      <c r="A539" s="45" t="s">
        <v>2002</v>
      </c>
      <c r="B539" s="68" t="s">
        <v>238</v>
      </c>
      <c r="C539" s="2" t="s">
        <v>1</v>
      </c>
      <c r="D539" s="2">
        <v>47</v>
      </c>
      <c r="E539" s="6">
        <v>26331</v>
      </c>
      <c r="F539" s="7">
        <v>43649.617893518516</v>
      </c>
      <c r="G539" s="69" t="s">
        <v>4</v>
      </c>
      <c r="H539" s="2">
        <v>1560</v>
      </c>
      <c r="I539" s="1">
        <f t="shared" si="45"/>
        <v>12.380952380952381</v>
      </c>
      <c r="J539" s="1">
        <v>1.212</v>
      </c>
      <c r="K539" s="2">
        <v>126</v>
      </c>
      <c r="L539" s="68">
        <v>316</v>
      </c>
      <c r="M539" s="8">
        <f t="shared" si="46"/>
        <v>2.5079365079365079</v>
      </c>
      <c r="N539" s="8">
        <v>0.60299999999999998</v>
      </c>
      <c r="O539" s="69">
        <f t="shared" si="47"/>
        <v>126</v>
      </c>
      <c r="P539" s="9">
        <f t="shared" si="48"/>
        <v>4.9367088607594942</v>
      </c>
      <c r="Q539" s="77" t="s">
        <v>719</v>
      </c>
      <c r="V539" s="80"/>
      <c r="W539" s="81"/>
      <c r="X539" s="86" t="str">
        <f t="shared" si="49"/>
        <v>No_data</v>
      </c>
    </row>
    <row r="540" spans="1:24" x14ac:dyDescent="0.3">
      <c r="A540" s="45" t="s">
        <v>2758</v>
      </c>
      <c r="B540" s="68" t="s">
        <v>1620</v>
      </c>
      <c r="C540" s="2" t="s">
        <v>1</v>
      </c>
      <c r="D540" s="2">
        <v>65</v>
      </c>
      <c r="E540" s="6">
        <v>19647</v>
      </c>
      <c r="F540" s="7">
        <v>43649.629629629628</v>
      </c>
      <c r="G540" s="69" t="s">
        <v>4</v>
      </c>
      <c r="H540" s="2">
        <v>1779</v>
      </c>
      <c r="I540" s="1">
        <f t="shared" si="45"/>
        <v>13.684615384615384</v>
      </c>
      <c r="J540" s="1">
        <v>1.1140000000000001</v>
      </c>
      <c r="K540" s="2">
        <v>130</v>
      </c>
      <c r="L540" s="68">
        <v>438</v>
      </c>
      <c r="M540" s="8">
        <f t="shared" si="46"/>
        <v>3.3692307692307693</v>
      </c>
      <c r="N540" s="8">
        <v>0.68400000000000005</v>
      </c>
      <c r="O540" s="69">
        <f t="shared" si="47"/>
        <v>130</v>
      </c>
      <c r="P540" s="9">
        <f t="shared" si="48"/>
        <v>4.0616438356164384</v>
      </c>
      <c r="Q540" s="77" t="s">
        <v>719</v>
      </c>
      <c r="V540" s="80"/>
      <c r="W540" s="81"/>
      <c r="X540" s="86" t="str">
        <f t="shared" si="49"/>
        <v>No_data</v>
      </c>
    </row>
    <row r="541" spans="1:24" x14ac:dyDescent="0.3">
      <c r="A541" s="45" t="s">
        <v>2759</v>
      </c>
      <c r="B541" s="68" t="s">
        <v>1621</v>
      </c>
      <c r="C541" s="2" t="s">
        <v>6</v>
      </c>
      <c r="D541" s="2">
        <v>32</v>
      </c>
      <c r="E541" s="6">
        <v>31664</v>
      </c>
      <c r="F541" s="7">
        <v>43649.645740740743</v>
      </c>
      <c r="G541" s="69" t="s">
        <v>4</v>
      </c>
      <c r="H541" s="2">
        <v>575</v>
      </c>
      <c r="I541" s="1">
        <f t="shared" si="45"/>
        <v>5.1339285714285712</v>
      </c>
      <c r="J541" s="1">
        <v>0.753</v>
      </c>
      <c r="K541" s="2">
        <v>112</v>
      </c>
      <c r="L541" s="68">
        <v>181</v>
      </c>
      <c r="M541" s="8">
        <f t="shared" si="46"/>
        <v>1.6160714285714286</v>
      </c>
      <c r="N541" s="8">
        <v>0.48899999999999999</v>
      </c>
      <c r="O541" s="69">
        <f t="shared" si="47"/>
        <v>112</v>
      </c>
      <c r="P541" s="9">
        <f t="shared" si="48"/>
        <v>3.1767955801104972</v>
      </c>
      <c r="Q541" s="77" t="s">
        <v>719</v>
      </c>
      <c r="V541" s="80"/>
      <c r="W541" s="81"/>
      <c r="X541" s="86" t="str">
        <f t="shared" si="49"/>
        <v>No_data</v>
      </c>
    </row>
    <row r="542" spans="1:24" x14ac:dyDescent="0.3">
      <c r="A542" s="45" t="s">
        <v>2760</v>
      </c>
      <c r="B542" s="68" t="s">
        <v>1457</v>
      </c>
      <c r="C542" s="2" t="s">
        <v>1</v>
      </c>
      <c r="D542" s="2">
        <v>55</v>
      </c>
      <c r="E542" s="6">
        <v>23425</v>
      </c>
      <c r="F542" s="7">
        <v>43649.671307870369</v>
      </c>
      <c r="G542" s="69" t="s">
        <v>22</v>
      </c>
      <c r="H542" s="2">
        <v>1796</v>
      </c>
      <c r="I542" s="1">
        <f t="shared" si="45"/>
        <v>13.709923664122137</v>
      </c>
      <c r="J542" s="1">
        <v>1.7689999999999999</v>
      </c>
      <c r="K542" s="2">
        <v>131</v>
      </c>
      <c r="L542" s="68">
        <v>330</v>
      </c>
      <c r="M542" s="8">
        <f t="shared" si="46"/>
        <v>2.5190839694656488</v>
      </c>
      <c r="N542" s="8">
        <v>0.625</v>
      </c>
      <c r="O542" s="69">
        <f t="shared" si="47"/>
        <v>131</v>
      </c>
      <c r="P542" s="9">
        <f t="shared" si="48"/>
        <v>5.4424242424242424</v>
      </c>
      <c r="Q542" s="77" t="s">
        <v>719</v>
      </c>
      <c r="V542" s="80"/>
      <c r="W542" s="81"/>
      <c r="X542" s="86" t="str">
        <f t="shared" si="49"/>
        <v>No_data</v>
      </c>
    </row>
    <row r="543" spans="1:24" x14ac:dyDescent="0.3">
      <c r="A543" s="45" t="s">
        <v>2761</v>
      </c>
      <c r="B543" s="68" t="s">
        <v>1622</v>
      </c>
      <c r="C543" s="2" t="s">
        <v>1</v>
      </c>
      <c r="D543" s="2">
        <v>85</v>
      </c>
      <c r="E543" s="6">
        <v>12322</v>
      </c>
      <c r="F543" s="7">
        <v>43649.693136574075</v>
      </c>
      <c r="G543" s="69" t="s">
        <v>4</v>
      </c>
      <c r="H543" s="2">
        <v>2368</v>
      </c>
      <c r="I543" s="1">
        <f t="shared" si="45"/>
        <v>24.666666666666668</v>
      </c>
      <c r="J543" s="1">
        <v>1.851</v>
      </c>
      <c r="K543" s="2">
        <v>96</v>
      </c>
      <c r="L543" s="68">
        <v>1133</v>
      </c>
      <c r="M543" s="8">
        <f t="shared" si="46"/>
        <v>11.802083333333334</v>
      </c>
      <c r="N543" s="8">
        <v>1.1930000000000001</v>
      </c>
      <c r="O543" s="69">
        <f t="shared" si="47"/>
        <v>96</v>
      </c>
      <c r="P543" s="9">
        <f t="shared" si="48"/>
        <v>2.090026478375993</v>
      </c>
      <c r="Q543" s="77" t="s">
        <v>719</v>
      </c>
      <c r="V543" s="80"/>
      <c r="W543" s="81"/>
      <c r="X543" s="86" t="str">
        <f t="shared" si="49"/>
        <v>No_data</v>
      </c>
    </row>
    <row r="544" spans="1:24" x14ac:dyDescent="0.3">
      <c r="A544" s="45" t="s">
        <v>2762</v>
      </c>
      <c r="B544" s="68" t="s">
        <v>1623</v>
      </c>
      <c r="C544" s="2" t="s">
        <v>1</v>
      </c>
      <c r="D544" s="2">
        <v>45</v>
      </c>
      <c r="E544" s="6">
        <v>27089</v>
      </c>
      <c r="F544" s="7">
        <v>43649.715567129628</v>
      </c>
      <c r="G544" s="69" t="s">
        <v>4</v>
      </c>
      <c r="H544" s="2">
        <v>1528</v>
      </c>
      <c r="I544" s="1">
        <f t="shared" si="45"/>
        <v>12.224</v>
      </c>
      <c r="J544" s="1">
        <v>1.1559999999999999</v>
      </c>
      <c r="K544" s="2">
        <v>125</v>
      </c>
      <c r="L544" s="68">
        <v>280</v>
      </c>
      <c r="M544" s="8">
        <f t="shared" si="46"/>
        <v>2.2400000000000002</v>
      </c>
      <c r="N544" s="8">
        <v>0.48199999999999998</v>
      </c>
      <c r="O544" s="69">
        <f t="shared" si="47"/>
        <v>125</v>
      </c>
      <c r="P544" s="9">
        <f t="shared" si="48"/>
        <v>5.4571428571428564</v>
      </c>
      <c r="Q544" s="77" t="s">
        <v>719</v>
      </c>
      <c r="V544" s="80"/>
      <c r="W544" s="81"/>
      <c r="X544" s="86" t="str">
        <f t="shared" si="49"/>
        <v>No_data</v>
      </c>
    </row>
    <row r="545" spans="1:24" x14ac:dyDescent="0.3">
      <c r="A545" s="45" t="s">
        <v>2763</v>
      </c>
      <c r="B545" s="68" t="s">
        <v>493</v>
      </c>
      <c r="C545" s="2" t="s">
        <v>1</v>
      </c>
      <c r="D545" s="2">
        <v>44</v>
      </c>
      <c r="E545" s="6">
        <v>27385</v>
      </c>
      <c r="F545" s="7">
        <v>43650.568912037037</v>
      </c>
      <c r="G545" s="69" t="s">
        <v>22</v>
      </c>
      <c r="H545" s="2">
        <v>1371</v>
      </c>
      <c r="I545" s="1">
        <f t="shared" si="45"/>
        <v>11.818965517241379</v>
      </c>
      <c r="J545" s="1">
        <v>1.296</v>
      </c>
      <c r="K545" s="2">
        <v>116</v>
      </c>
      <c r="L545" s="68">
        <v>307</v>
      </c>
      <c r="M545" s="8">
        <f t="shared" si="46"/>
        <v>2.646551724137931</v>
      </c>
      <c r="N545" s="8">
        <v>0.56299999999999994</v>
      </c>
      <c r="O545" s="69">
        <f t="shared" si="47"/>
        <v>116</v>
      </c>
      <c r="P545" s="9">
        <f t="shared" si="48"/>
        <v>4.4657980456026056</v>
      </c>
      <c r="Q545" s="77" t="s">
        <v>719</v>
      </c>
      <c r="V545" s="80"/>
      <c r="W545" s="81"/>
      <c r="X545" s="86" t="str">
        <f t="shared" si="49"/>
        <v>No_data</v>
      </c>
    </row>
    <row r="546" spans="1:24" x14ac:dyDescent="0.3">
      <c r="A546" s="45" t="s">
        <v>2764</v>
      </c>
      <c r="B546" s="68" t="s">
        <v>1624</v>
      </c>
      <c r="C546" s="2" t="s">
        <v>1</v>
      </c>
      <c r="D546" s="2">
        <v>58</v>
      </c>
      <c r="E546" s="6">
        <v>22206</v>
      </c>
      <c r="F546" s="7">
        <v>43650.596863425926</v>
      </c>
      <c r="G546" s="69" t="s">
        <v>4</v>
      </c>
      <c r="H546" s="2">
        <v>1666</v>
      </c>
      <c r="I546" s="1">
        <f t="shared" si="45"/>
        <v>14.362068965517242</v>
      </c>
      <c r="J546" s="1">
        <v>0.86899999999999999</v>
      </c>
      <c r="K546" s="2">
        <v>116</v>
      </c>
      <c r="L546" s="68">
        <v>264</v>
      </c>
      <c r="M546" s="8">
        <f t="shared" si="46"/>
        <v>2.2758620689655173</v>
      </c>
      <c r="N546" s="8">
        <v>0.53700000000000003</v>
      </c>
      <c r="O546" s="69">
        <f t="shared" si="47"/>
        <v>116</v>
      </c>
      <c r="P546" s="9">
        <f t="shared" si="48"/>
        <v>6.3106060606060606</v>
      </c>
      <c r="Q546" s="77" t="s">
        <v>719</v>
      </c>
      <c r="V546" s="80"/>
      <c r="W546" s="81"/>
      <c r="X546" s="86" t="str">
        <f t="shared" si="49"/>
        <v>No_data</v>
      </c>
    </row>
    <row r="547" spans="1:24" x14ac:dyDescent="0.3">
      <c r="A547" s="45" t="s">
        <v>2765</v>
      </c>
      <c r="B547" s="68" t="s">
        <v>1625</v>
      </c>
      <c r="C547" s="2" t="s">
        <v>6</v>
      </c>
      <c r="D547" s="2">
        <v>37</v>
      </c>
      <c r="E547" s="6">
        <v>29849</v>
      </c>
      <c r="F547" s="7">
        <v>43650.607407407406</v>
      </c>
      <c r="G547" s="69" t="s">
        <v>4</v>
      </c>
      <c r="H547" s="2">
        <v>798</v>
      </c>
      <c r="I547" s="1">
        <f t="shared" si="45"/>
        <v>6.435483870967742</v>
      </c>
      <c r="J547" s="1">
        <v>0.79900000000000004</v>
      </c>
      <c r="K547" s="2">
        <v>124</v>
      </c>
      <c r="L547" s="68">
        <v>266</v>
      </c>
      <c r="M547" s="8">
        <f t="shared" si="46"/>
        <v>2.1451612903225805</v>
      </c>
      <c r="N547" s="8">
        <v>0.52100000000000002</v>
      </c>
      <c r="O547" s="69">
        <f t="shared" si="47"/>
        <v>124</v>
      </c>
      <c r="P547" s="9">
        <f t="shared" si="48"/>
        <v>3</v>
      </c>
      <c r="Q547" s="77" t="s">
        <v>719</v>
      </c>
      <c r="V547" s="80"/>
      <c r="W547" s="81"/>
      <c r="X547" s="86" t="str">
        <f t="shared" si="49"/>
        <v>No_data</v>
      </c>
    </row>
    <row r="548" spans="1:24" x14ac:dyDescent="0.3">
      <c r="A548" s="45" t="s">
        <v>2766</v>
      </c>
      <c r="B548" s="68" t="s">
        <v>1614</v>
      </c>
      <c r="C548" s="2" t="s">
        <v>1</v>
      </c>
      <c r="D548" s="2">
        <v>60</v>
      </c>
      <c r="E548" s="6">
        <v>21421</v>
      </c>
      <c r="F548" s="7">
        <v>43650.622662037036</v>
      </c>
      <c r="G548" s="69" t="s">
        <v>22</v>
      </c>
      <c r="H548" s="2">
        <v>1415</v>
      </c>
      <c r="I548" s="1">
        <f t="shared" si="45"/>
        <v>14.009900990099009</v>
      </c>
      <c r="J548" s="1">
        <v>1.712</v>
      </c>
      <c r="K548" s="2">
        <v>101</v>
      </c>
      <c r="L548" s="68">
        <v>279</v>
      </c>
      <c r="M548" s="8">
        <f t="shared" si="46"/>
        <v>2.7623762376237622</v>
      </c>
      <c r="N548" s="8">
        <v>0.56799999999999995</v>
      </c>
      <c r="O548" s="69">
        <f t="shared" si="47"/>
        <v>101</v>
      </c>
      <c r="P548" s="9">
        <f t="shared" si="48"/>
        <v>5.0716845878136203</v>
      </c>
      <c r="Q548" s="77" t="s">
        <v>719</v>
      </c>
      <c r="V548" s="80"/>
      <c r="W548" s="81"/>
      <c r="X548" s="86" t="str">
        <f t="shared" si="49"/>
        <v>No_data</v>
      </c>
    </row>
    <row r="549" spans="1:24" x14ac:dyDescent="0.3">
      <c r="A549" s="45" t="s">
        <v>2767</v>
      </c>
      <c r="B549" s="68" t="s">
        <v>1626</v>
      </c>
      <c r="C549" s="2" t="s">
        <v>1</v>
      </c>
      <c r="D549" s="2">
        <v>58</v>
      </c>
      <c r="E549" s="6">
        <v>22461</v>
      </c>
      <c r="F549" s="7">
        <v>43650.660173611112</v>
      </c>
      <c r="G549" s="69" t="s">
        <v>22</v>
      </c>
      <c r="H549" s="2">
        <v>1385</v>
      </c>
      <c r="I549" s="1">
        <f t="shared" si="45"/>
        <v>12.043478260869565</v>
      </c>
      <c r="J549" s="1">
        <v>0.84199999999999997</v>
      </c>
      <c r="K549" s="2">
        <v>115</v>
      </c>
      <c r="L549" s="68">
        <v>227</v>
      </c>
      <c r="M549" s="8">
        <f t="shared" si="46"/>
        <v>1.9739130434782608</v>
      </c>
      <c r="N549" s="8">
        <v>0.40699999999999997</v>
      </c>
      <c r="O549" s="69">
        <f t="shared" si="47"/>
        <v>115</v>
      </c>
      <c r="P549" s="9">
        <f t="shared" si="48"/>
        <v>6.1013215859030838</v>
      </c>
      <c r="Q549" s="77" t="s">
        <v>719</v>
      </c>
      <c r="V549" s="80"/>
      <c r="W549" s="81"/>
      <c r="X549" s="86" t="str">
        <f t="shared" si="49"/>
        <v>No_data</v>
      </c>
    </row>
    <row r="550" spans="1:24" x14ac:dyDescent="0.3">
      <c r="A550" s="45" t="s">
        <v>2768</v>
      </c>
      <c r="B550" s="68" t="s">
        <v>1627</v>
      </c>
      <c r="C550" s="2" t="s">
        <v>6</v>
      </c>
      <c r="D550" s="2">
        <v>65</v>
      </c>
      <c r="E550" s="6">
        <v>19613</v>
      </c>
      <c r="F550" s="7">
        <v>43650.684664351851</v>
      </c>
      <c r="G550" s="69" t="s">
        <v>4</v>
      </c>
      <c r="H550" s="2">
        <v>1300</v>
      </c>
      <c r="I550" s="1">
        <f t="shared" si="45"/>
        <v>10.15625</v>
      </c>
      <c r="J550" s="1">
        <v>1.153</v>
      </c>
      <c r="K550" s="2">
        <v>128</v>
      </c>
      <c r="L550" s="68">
        <v>388</v>
      </c>
      <c r="M550" s="8">
        <f t="shared" si="46"/>
        <v>3.03125</v>
      </c>
      <c r="N550" s="8">
        <v>0.57399999999999995</v>
      </c>
      <c r="O550" s="69">
        <f t="shared" si="47"/>
        <v>128</v>
      </c>
      <c r="P550" s="9">
        <f t="shared" si="48"/>
        <v>3.3505154639175259</v>
      </c>
      <c r="Q550" s="77" t="s">
        <v>719</v>
      </c>
      <c r="V550" s="80"/>
      <c r="W550" s="81"/>
      <c r="X550" s="86" t="str">
        <f t="shared" si="49"/>
        <v>No_data</v>
      </c>
    </row>
    <row r="551" spans="1:24" x14ac:dyDescent="0.3">
      <c r="A551" s="45" t="s">
        <v>2769</v>
      </c>
      <c r="B551" s="68" t="s">
        <v>1628</v>
      </c>
      <c r="C551" s="2" t="s">
        <v>6</v>
      </c>
      <c r="D551" s="2">
        <v>78</v>
      </c>
      <c r="E551" s="6">
        <v>14817</v>
      </c>
      <c r="F551" s="7">
        <v>43650.709351851852</v>
      </c>
      <c r="G551" s="69" t="s">
        <v>4</v>
      </c>
      <c r="H551" s="2">
        <v>1165</v>
      </c>
      <c r="I551" s="1">
        <f t="shared" si="45"/>
        <v>10.787037037037036</v>
      </c>
      <c r="J551" s="1">
        <v>1.1519999999999999</v>
      </c>
      <c r="K551" s="2">
        <v>108</v>
      </c>
      <c r="L551" s="68">
        <v>418</v>
      </c>
      <c r="M551" s="8">
        <f t="shared" si="46"/>
        <v>3.8703703703703702</v>
      </c>
      <c r="N551" s="8">
        <v>0.67100000000000004</v>
      </c>
      <c r="O551" s="69">
        <f t="shared" si="47"/>
        <v>108</v>
      </c>
      <c r="P551" s="9">
        <f t="shared" si="48"/>
        <v>2.7870813397129184</v>
      </c>
      <c r="Q551" s="77" t="s">
        <v>719</v>
      </c>
      <c r="V551" s="80"/>
      <c r="W551" s="81"/>
      <c r="X551" s="86" t="str">
        <f t="shared" si="49"/>
        <v>No_data</v>
      </c>
    </row>
    <row r="552" spans="1:24" x14ac:dyDescent="0.3">
      <c r="A552" s="45" t="s">
        <v>2770</v>
      </c>
      <c r="B552" s="68" t="s">
        <v>1629</v>
      </c>
      <c r="C552" s="2" t="s">
        <v>1</v>
      </c>
      <c r="D552" s="2">
        <v>50</v>
      </c>
      <c r="E552" s="6">
        <v>25213</v>
      </c>
      <c r="F552" s="7">
        <v>43651.531655092593</v>
      </c>
      <c r="G552" s="69" t="s">
        <v>4</v>
      </c>
      <c r="H552" s="2">
        <v>1721</v>
      </c>
      <c r="I552" s="1">
        <f t="shared" si="45"/>
        <v>13.658730158730158</v>
      </c>
      <c r="J552" s="1">
        <v>2.048</v>
      </c>
      <c r="K552" s="2">
        <v>126</v>
      </c>
      <c r="L552" s="68">
        <v>488</v>
      </c>
      <c r="M552" s="8">
        <f t="shared" si="46"/>
        <v>3.873015873015873</v>
      </c>
      <c r="N552" s="8">
        <v>0.68100000000000005</v>
      </c>
      <c r="O552" s="69">
        <f t="shared" si="47"/>
        <v>126</v>
      </c>
      <c r="P552" s="9">
        <f t="shared" si="48"/>
        <v>3.526639344262295</v>
      </c>
      <c r="Q552" s="77" t="s">
        <v>719</v>
      </c>
      <c r="V552" s="80"/>
      <c r="W552" s="81"/>
      <c r="X552" s="86" t="str">
        <f t="shared" si="49"/>
        <v>No_data</v>
      </c>
    </row>
    <row r="553" spans="1:24" x14ac:dyDescent="0.3">
      <c r="A553" s="45" t="s">
        <v>2771</v>
      </c>
      <c r="B553" s="68" t="s">
        <v>1630</v>
      </c>
      <c r="C553" s="2" t="s">
        <v>1</v>
      </c>
      <c r="D553" s="2">
        <v>45</v>
      </c>
      <c r="E553" s="6">
        <v>26886</v>
      </c>
      <c r="F553" s="7">
        <v>43651.548333333332</v>
      </c>
      <c r="G553" s="69" t="s">
        <v>4</v>
      </c>
      <c r="H553" s="2">
        <v>1935</v>
      </c>
      <c r="I553" s="1">
        <f t="shared" si="45"/>
        <v>12.018633540372671</v>
      </c>
      <c r="J553" s="1">
        <v>2.09</v>
      </c>
      <c r="K553" s="2">
        <v>161</v>
      </c>
      <c r="L553" s="68">
        <v>567</v>
      </c>
      <c r="M553" s="8">
        <f t="shared" si="46"/>
        <v>3.5217391304347827</v>
      </c>
      <c r="N553" s="8">
        <v>0.63300000000000001</v>
      </c>
      <c r="O553" s="69">
        <f t="shared" si="47"/>
        <v>161</v>
      </c>
      <c r="P553" s="9">
        <f t="shared" si="48"/>
        <v>3.4126984126984126</v>
      </c>
      <c r="Q553" s="77" t="s">
        <v>719</v>
      </c>
      <c r="V553" s="80"/>
      <c r="W553" s="81"/>
      <c r="X553" s="86" t="str">
        <f t="shared" si="49"/>
        <v>No_data</v>
      </c>
    </row>
    <row r="554" spans="1:24" x14ac:dyDescent="0.3">
      <c r="A554" s="45" t="s">
        <v>2772</v>
      </c>
      <c r="B554" s="68" t="s">
        <v>1631</v>
      </c>
      <c r="C554" s="2" t="s">
        <v>1</v>
      </c>
      <c r="D554" s="2">
        <v>72</v>
      </c>
      <c r="E554" s="6">
        <v>17020</v>
      </c>
      <c r="F554" s="7">
        <v>43651.557650462964</v>
      </c>
      <c r="G554" s="69" t="s">
        <v>4</v>
      </c>
      <c r="H554" s="2">
        <v>2676</v>
      </c>
      <c r="I554" s="1">
        <f t="shared" si="45"/>
        <v>24.108108108108109</v>
      </c>
      <c r="J554" s="1">
        <v>2.1760000000000002</v>
      </c>
      <c r="K554" s="2">
        <v>111</v>
      </c>
      <c r="L554" s="68">
        <v>502</v>
      </c>
      <c r="M554" s="8">
        <f t="shared" si="46"/>
        <v>4.5225225225225225</v>
      </c>
      <c r="N554" s="8">
        <v>0.81899999999999995</v>
      </c>
      <c r="O554" s="69">
        <f t="shared" si="47"/>
        <v>111</v>
      </c>
      <c r="P554" s="9">
        <f t="shared" si="48"/>
        <v>5.330677290836654</v>
      </c>
      <c r="Q554" s="77" t="s">
        <v>719</v>
      </c>
      <c r="V554" s="80"/>
      <c r="W554" s="81"/>
      <c r="X554" s="86" t="str">
        <f t="shared" si="49"/>
        <v>No_data</v>
      </c>
    </row>
    <row r="555" spans="1:24" x14ac:dyDescent="0.3">
      <c r="A555" s="45" t="s">
        <v>2773</v>
      </c>
      <c r="B555" s="68" t="s">
        <v>1632</v>
      </c>
      <c r="C555" s="2" t="s">
        <v>1</v>
      </c>
      <c r="D555" s="2">
        <v>30</v>
      </c>
      <c r="E555" s="6">
        <v>32400</v>
      </c>
      <c r="F555" s="7">
        <v>43651.567499999997</v>
      </c>
      <c r="G555" s="69" t="s">
        <v>4</v>
      </c>
      <c r="H555" s="2">
        <v>1138</v>
      </c>
      <c r="I555" s="1">
        <f t="shared" si="45"/>
        <v>9.8103448275862064</v>
      </c>
      <c r="J555" s="1">
        <v>0.80100000000000005</v>
      </c>
      <c r="K555" s="2">
        <v>116</v>
      </c>
      <c r="L555" s="68">
        <v>342</v>
      </c>
      <c r="M555" s="8">
        <f t="shared" si="46"/>
        <v>2.9482758620689653</v>
      </c>
      <c r="N555" s="8">
        <v>0.55700000000000005</v>
      </c>
      <c r="O555" s="69">
        <f t="shared" si="47"/>
        <v>116</v>
      </c>
      <c r="P555" s="9">
        <f t="shared" si="48"/>
        <v>3.327485380116959</v>
      </c>
      <c r="Q555" s="77" t="s">
        <v>719</v>
      </c>
      <c r="V555" s="80"/>
      <c r="W555" s="81"/>
      <c r="X555" s="86" t="str">
        <f t="shared" si="49"/>
        <v>No_data</v>
      </c>
    </row>
    <row r="556" spans="1:24" x14ac:dyDescent="0.3">
      <c r="A556" s="45" t="s">
        <v>2774</v>
      </c>
      <c r="B556" s="68" t="s">
        <v>1633</v>
      </c>
      <c r="C556" s="2" t="s">
        <v>1</v>
      </c>
      <c r="D556" s="2">
        <v>37</v>
      </c>
      <c r="E556" s="6">
        <v>30125</v>
      </c>
      <c r="F556" s="7">
        <v>43651.585034722222</v>
      </c>
      <c r="G556" s="69" t="s">
        <v>4</v>
      </c>
      <c r="H556" s="2">
        <v>1517</v>
      </c>
      <c r="I556" s="1">
        <f t="shared" si="45"/>
        <v>11.580152671755725</v>
      </c>
      <c r="J556" s="1">
        <v>1.4139999999999999</v>
      </c>
      <c r="K556" s="2">
        <v>131</v>
      </c>
      <c r="L556" s="68">
        <v>321</v>
      </c>
      <c r="M556" s="8">
        <f t="shared" si="46"/>
        <v>2.4503816793893129</v>
      </c>
      <c r="N556" s="8">
        <v>0.64700000000000002</v>
      </c>
      <c r="O556" s="69">
        <f t="shared" si="47"/>
        <v>131</v>
      </c>
      <c r="P556" s="9">
        <f t="shared" si="48"/>
        <v>4.7258566978193146</v>
      </c>
      <c r="Q556" s="77" t="s">
        <v>719</v>
      </c>
      <c r="V556" s="80"/>
      <c r="W556" s="81"/>
      <c r="X556" s="86" t="str">
        <f t="shared" si="49"/>
        <v>No_data</v>
      </c>
    </row>
    <row r="557" spans="1:24" x14ac:dyDescent="0.3">
      <c r="A557" s="45" t="s">
        <v>2775</v>
      </c>
      <c r="B557" s="68" t="s">
        <v>1617</v>
      </c>
      <c r="C557" s="2" t="s">
        <v>6</v>
      </c>
      <c r="D557" s="2">
        <v>57</v>
      </c>
      <c r="E557" s="6">
        <v>22498</v>
      </c>
      <c r="F557" s="7">
        <v>43651.609143518515</v>
      </c>
      <c r="G557" s="69" t="s">
        <v>22</v>
      </c>
      <c r="H557" s="2">
        <v>1626</v>
      </c>
      <c r="I557" s="1">
        <f t="shared" si="45"/>
        <v>11.614285714285714</v>
      </c>
      <c r="J557" s="1">
        <v>1.173</v>
      </c>
      <c r="K557" s="2">
        <v>140</v>
      </c>
      <c r="L557" s="68">
        <v>349</v>
      </c>
      <c r="M557" s="8">
        <f t="shared" si="46"/>
        <v>2.4928571428571429</v>
      </c>
      <c r="N557" s="8">
        <v>0.58099999999999996</v>
      </c>
      <c r="O557" s="69">
        <f t="shared" si="47"/>
        <v>140</v>
      </c>
      <c r="P557" s="9">
        <f t="shared" si="48"/>
        <v>4.6590257879656161</v>
      </c>
      <c r="Q557" s="77" t="s">
        <v>719</v>
      </c>
      <c r="V557" s="80"/>
      <c r="W557" s="81"/>
      <c r="X557" s="86" t="str">
        <f t="shared" si="49"/>
        <v>No_data</v>
      </c>
    </row>
    <row r="558" spans="1:24" x14ac:dyDescent="0.3">
      <c r="A558" s="45" t="s">
        <v>2776</v>
      </c>
      <c r="B558" s="68" t="s">
        <v>1634</v>
      </c>
      <c r="C558" s="2" t="s">
        <v>6</v>
      </c>
      <c r="D558" s="2">
        <v>52</v>
      </c>
      <c r="E558" s="6">
        <v>24462</v>
      </c>
      <c r="F558" s="7">
        <v>43651.628020833334</v>
      </c>
      <c r="G558" s="69" t="s">
        <v>4</v>
      </c>
      <c r="H558" s="2">
        <v>956</v>
      </c>
      <c r="I558" s="1">
        <f t="shared" si="45"/>
        <v>6.6388888888888893</v>
      </c>
      <c r="J558" s="1">
        <v>0.68600000000000005</v>
      </c>
      <c r="K558" s="2">
        <v>144</v>
      </c>
      <c r="L558" s="68">
        <v>308</v>
      </c>
      <c r="M558" s="8">
        <f t="shared" si="46"/>
        <v>2.1388888888888888</v>
      </c>
      <c r="N558" s="8">
        <v>0.496</v>
      </c>
      <c r="O558" s="69">
        <f t="shared" si="47"/>
        <v>144</v>
      </c>
      <c r="P558" s="9">
        <f t="shared" si="48"/>
        <v>3.1038961038961039</v>
      </c>
      <c r="Q558" s="77" t="s">
        <v>719</v>
      </c>
      <c r="V558" s="80"/>
      <c r="W558" s="81"/>
      <c r="X558" s="86" t="str">
        <f t="shared" si="49"/>
        <v>No_data</v>
      </c>
    </row>
    <row r="559" spans="1:24" x14ac:dyDescent="0.3">
      <c r="A559" s="45" t="s">
        <v>2777</v>
      </c>
      <c r="B559" s="68" t="s">
        <v>1635</v>
      </c>
      <c r="C559" s="2" t="s">
        <v>1</v>
      </c>
      <c r="D559" s="2">
        <v>70</v>
      </c>
      <c r="E559" s="6">
        <v>17927</v>
      </c>
      <c r="F559" s="7">
        <v>43651.643287037034</v>
      </c>
      <c r="G559" s="69" t="s">
        <v>4</v>
      </c>
      <c r="H559" s="2">
        <v>1618</v>
      </c>
      <c r="I559" s="1">
        <f t="shared" si="45"/>
        <v>14.446428571428571</v>
      </c>
      <c r="J559" s="1">
        <v>1.7949999999999999</v>
      </c>
      <c r="K559" s="2">
        <v>112</v>
      </c>
      <c r="L559" s="68">
        <v>315</v>
      </c>
      <c r="M559" s="8">
        <f t="shared" si="46"/>
        <v>2.8125</v>
      </c>
      <c r="N559" s="8">
        <v>0.71699999999999997</v>
      </c>
      <c r="O559" s="69">
        <f t="shared" si="47"/>
        <v>112</v>
      </c>
      <c r="P559" s="9">
        <f t="shared" si="48"/>
        <v>5.136507936507936</v>
      </c>
      <c r="Q559" s="77" t="s">
        <v>719</v>
      </c>
      <c r="V559" s="80"/>
      <c r="W559" s="81"/>
      <c r="X559" s="86" t="str">
        <f t="shared" si="49"/>
        <v>No_data</v>
      </c>
    </row>
    <row r="560" spans="1:24" x14ac:dyDescent="0.3">
      <c r="A560" s="45" t="s">
        <v>2778</v>
      </c>
      <c r="B560" s="68" t="s">
        <v>1636</v>
      </c>
      <c r="C560" s="2" t="s">
        <v>6</v>
      </c>
      <c r="D560" s="2">
        <v>41</v>
      </c>
      <c r="E560" s="6">
        <v>28456</v>
      </c>
      <c r="F560" s="7">
        <v>43651.65896990741</v>
      </c>
      <c r="G560" s="69" t="s">
        <v>4</v>
      </c>
      <c r="H560" s="2">
        <v>1063</v>
      </c>
      <c r="I560" s="1">
        <f t="shared" si="45"/>
        <v>7.7028985507246377</v>
      </c>
      <c r="J560" s="1">
        <v>0.749</v>
      </c>
      <c r="K560" s="2">
        <v>138</v>
      </c>
      <c r="L560" s="68">
        <v>238</v>
      </c>
      <c r="M560" s="8">
        <f t="shared" si="46"/>
        <v>1.7246376811594204</v>
      </c>
      <c r="N560" s="8">
        <v>0.56399999999999995</v>
      </c>
      <c r="O560" s="69">
        <f t="shared" si="47"/>
        <v>138</v>
      </c>
      <c r="P560" s="9">
        <f t="shared" si="48"/>
        <v>4.4663865546218489</v>
      </c>
      <c r="Q560" s="77" t="s">
        <v>719</v>
      </c>
      <c r="V560" s="80"/>
      <c r="W560" s="81"/>
      <c r="X560" s="86" t="str">
        <f t="shared" si="49"/>
        <v>No_data</v>
      </c>
    </row>
    <row r="561" spans="1:24" x14ac:dyDescent="0.3">
      <c r="A561" s="45" t="s">
        <v>2779</v>
      </c>
      <c r="B561" s="68" t="s">
        <v>1637</v>
      </c>
      <c r="C561" s="2" t="s">
        <v>1</v>
      </c>
      <c r="D561" s="2">
        <v>46</v>
      </c>
      <c r="E561" s="6">
        <v>26669</v>
      </c>
      <c r="F561" s="7">
        <v>43654.532881944448</v>
      </c>
      <c r="G561" s="69" t="s">
        <v>4</v>
      </c>
      <c r="H561" s="2">
        <v>1181</v>
      </c>
      <c r="I561" s="1">
        <f t="shared" si="45"/>
        <v>9.4480000000000004</v>
      </c>
      <c r="J561" s="1">
        <v>1.1319999999999999</v>
      </c>
      <c r="K561" s="2">
        <v>125</v>
      </c>
      <c r="L561" s="68">
        <v>313</v>
      </c>
      <c r="M561" s="8">
        <f t="shared" si="46"/>
        <v>2.504</v>
      </c>
      <c r="N561" s="8">
        <v>0.56299999999999994</v>
      </c>
      <c r="O561" s="69">
        <f t="shared" si="47"/>
        <v>125</v>
      </c>
      <c r="P561" s="9">
        <f t="shared" si="48"/>
        <v>3.7731629392971247</v>
      </c>
      <c r="Q561" s="77" t="s">
        <v>719</v>
      </c>
      <c r="V561" s="80"/>
      <c r="W561" s="81"/>
      <c r="X561" s="86" t="str">
        <f t="shared" si="49"/>
        <v>No_data</v>
      </c>
    </row>
    <row r="562" spans="1:24" x14ac:dyDescent="0.3">
      <c r="A562" s="45" t="s">
        <v>2780</v>
      </c>
      <c r="B562" s="68" t="s">
        <v>1638</v>
      </c>
      <c r="C562" s="2" t="s">
        <v>6</v>
      </c>
      <c r="D562" s="2">
        <v>7.333333333333333</v>
      </c>
      <c r="E562" s="6">
        <v>40972</v>
      </c>
      <c r="F562" s="7">
        <v>43654.545891203707</v>
      </c>
      <c r="G562" s="69" t="s">
        <v>4</v>
      </c>
      <c r="H562" s="2">
        <v>753</v>
      </c>
      <c r="I562" s="1">
        <f t="shared" si="45"/>
        <v>8.9642857142857135</v>
      </c>
      <c r="J562" s="1">
        <v>0.98699999999999999</v>
      </c>
      <c r="K562" s="2">
        <v>84</v>
      </c>
      <c r="L562" s="68">
        <v>79</v>
      </c>
      <c r="M562" s="8">
        <f t="shared" si="46"/>
        <v>0.94047619047619047</v>
      </c>
      <c r="N562" s="8">
        <v>0.23799999999999999</v>
      </c>
      <c r="O562" s="69">
        <f t="shared" si="47"/>
        <v>84</v>
      </c>
      <c r="P562" s="9">
        <f t="shared" si="48"/>
        <v>9.5316455696202524</v>
      </c>
      <c r="Q562" s="77" t="s">
        <v>719</v>
      </c>
      <c r="V562" s="80"/>
      <c r="W562" s="81"/>
      <c r="X562" s="86" t="str">
        <f t="shared" si="49"/>
        <v>No_data</v>
      </c>
    </row>
    <row r="563" spans="1:24" x14ac:dyDescent="0.3">
      <c r="A563" s="45" t="s">
        <v>2781</v>
      </c>
      <c r="B563" s="68" t="s">
        <v>1639</v>
      </c>
      <c r="C563" s="2" t="s">
        <v>1</v>
      </c>
      <c r="D563" s="2">
        <v>56</v>
      </c>
      <c r="E563" s="6">
        <v>23004</v>
      </c>
      <c r="F563" s="7">
        <v>43654.556458333333</v>
      </c>
      <c r="G563" s="69" t="s">
        <v>4</v>
      </c>
      <c r="H563" s="2">
        <v>1834</v>
      </c>
      <c r="I563" s="1">
        <f t="shared" si="45"/>
        <v>13.1</v>
      </c>
      <c r="J563" s="1">
        <v>1.095</v>
      </c>
      <c r="K563" s="2">
        <v>140</v>
      </c>
      <c r="L563" s="68">
        <v>454</v>
      </c>
      <c r="M563" s="8">
        <f t="shared" si="46"/>
        <v>3.2428571428571429</v>
      </c>
      <c r="N563" s="8">
        <v>0.67700000000000005</v>
      </c>
      <c r="O563" s="69">
        <f t="shared" si="47"/>
        <v>140</v>
      </c>
      <c r="P563" s="9">
        <f t="shared" si="48"/>
        <v>4.0396475770925111</v>
      </c>
      <c r="Q563" s="77" t="s">
        <v>719</v>
      </c>
      <c r="V563" s="80"/>
      <c r="W563" s="81"/>
      <c r="X563" s="86" t="str">
        <f t="shared" si="49"/>
        <v>No_data</v>
      </c>
    </row>
    <row r="564" spans="1:24" x14ac:dyDescent="0.3">
      <c r="A564" s="45" t="s">
        <v>2782</v>
      </c>
      <c r="B564" s="68" t="s">
        <v>1640</v>
      </c>
      <c r="C564" s="2" t="s">
        <v>1</v>
      </c>
      <c r="D564" s="2">
        <v>50</v>
      </c>
      <c r="E564" s="6">
        <v>25126</v>
      </c>
      <c r="F564" s="7">
        <v>43654.566805555558</v>
      </c>
      <c r="G564" s="69" t="s">
        <v>4</v>
      </c>
      <c r="H564" s="2">
        <v>950</v>
      </c>
      <c r="I564" s="1">
        <f t="shared" si="45"/>
        <v>9.134615384615385</v>
      </c>
      <c r="J564" s="1">
        <v>1.0429999999999999</v>
      </c>
      <c r="K564" s="2">
        <v>104</v>
      </c>
      <c r="L564" s="68">
        <v>192</v>
      </c>
      <c r="M564" s="8">
        <f t="shared" si="46"/>
        <v>1.8461538461538463</v>
      </c>
      <c r="N564" s="8">
        <v>0.498</v>
      </c>
      <c r="O564" s="69">
        <f t="shared" si="47"/>
        <v>104</v>
      </c>
      <c r="P564" s="9">
        <f t="shared" si="48"/>
        <v>4.947916666666667</v>
      </c>
      <c r="Q564" s="77" t="s">
        <v>719</v>
      </c>
      <c r="V564" s="80"/>
      <c r="W564" s="81"/>
      <c r="X564" s="86" t="str">
        <f t="shared" si="49"/>
        <v>No_data</v>
      </c>
    </row>
    <row r="565" spans="1:24" x14ac:dyDescent="0.3">
      <c r="A565" s="45" t="s">
        <v>2783</v>
      </c>
      <c r="B565" s="68" t="s">
        <v>1641</v>
      </c>
      <c r="C565" s="2" t="s">
        <v>1</v>
      </c>
      <c r="D565" s="2">
        <v>52</v>
      </c>
      <c r="E565" s="6">
        <v>24519</v>
      </c>
      <c r="F565" s="7">
        <v>43654.601909722223</v>
      </c>
      <c r="G565" s="69" t="s">
        <v>4</v>
      </c>
      <c r="H565" s="2">
        <v>1286</v>
      </c>
      <c r="I565" s="1">
        <f t="shared" si="45"/>
        <v>8.5733333333333341</v>
      </c>
      <c r="J565" s="1">
        <v>1.0509999999999999</v>
      </c>
      <c r="K565" s="2">
        <v>150</v>
      </c>
      <c r="L565" s="68">
        <v>452</v>
      </c>
      <c r="M565" s="8">
        <f t="shared" si="46"/>
        <v>3.0133333333333332</v>
      </c>
      <c r="N565" s="8">
        <v>0.59099999999999997</v>
      </c>
      <c r="O565" s="69">
        <f t="shared" si="47"/>
        <v>150</v>
      </c>
      <c r="P565" s="9">
        <f t="shared" si="48"/>
        <v>2.8451327433628322</v>
      </c>
      <c r="Q565" s="77" t="s">
        <v>719</v>
      </c>
      <c r="V565" s="80"/>
      <c r="W565" s="81"/>
      <c r="X565" s="86" t="str">
        <f t="shared" si="49"/>
        <v>No_data</v>
      </c>
    </row>
    <row r="566" spans="1:24" x14ac:dyDescent="0.3">
      <c r="A566" s="45" t="s">
        <v>2784</v>
      </c>
      <c r="B566" s="68" t="s">
        <v>1642</v>
      </c>
      <c r="C566" s="2" t="s">
        <v>1</v>
      </c>
      <c r="D566" s="2">
        <v>75</v>
      </c>
      <c r="E566" s="6">
        <v>16195</v>
      </c>
      <c r="F566" s="7">
        <v>43654.611840277779</v>
      </c>
      <c r="G566" s="69" t="s">
        <v>4</v>
      </c>
      <c r="H566" s="2">
        <v>1449</v>
      </c>
      <c r="I566" s="1">
        <f t="shared" si="45"/>
        <v>12.6</v>
      </c>
      <c r="J566" s="1">
        <v>1.0580000000000001</v>
      </c>
      <c r="K566" s="2">
        <v>115</v>
      </c>
      <c r="L566" s="68">
        <v>388</v>
      </c>
      <c r="M566" s="8">
        <f t="shared" si="46"/>
        <v>3.3739130434782609</v>
      </c>
      <c r="N566" s="8">
        <v>0.61399999999999999</v>
      </c>
      <c r="O566" s="69">
        <f t="shared" si="47"/>
        <v>115</v>
      </c>
      <c r="P566" s="9">
        <f t="shared" si="48"/>
        <v>3.7345360824742264</v>
      </c>
      <c r="Q566" s="77" t="s">
        <v>719</v>
      </c>
      <c r="V566" s="80"/>
      <c r="W566" s="81"/>
      <c r="X566" s="86" t="str">
        <f t="shared" si="49"/>
        <v>No_data</v>
      </c>
    </row>
    <row r="567" spans="1:24" x14ac:dyDescent="0.3">
      <c r="A567" s="45" t="s">
        <v>2785</v>
      </c>
      <c r="B567" s="68" t="s">
        <v>1643</v>
      </c>
      <c r="C567" s="2" t="s">
        <v>1</v>
      </c>
      <c r="D567" s="2">
        <v>74</v>
      </c>
      <c r="E567" s="6">
        <v>16306</v>
      </c>
      <c r="F567" s="7">
        <v>43654.625231481485</v>
      </c>
      <c r="G567" s="69" t="s">
        <v>22</v>
      </c>
      <c r="H567" s="2">
        <v>1928</v>
      </c>
      <c r="I567" s="1">
        <f t="shared" si="45"/>
        <v>12.853333333333333</v>
      </c>
      <c r="J567" s="1">
        <v>1.2549999999999999</v>
      </c>
      <c r="K567" s="2">
        <v>150</v>
      </c>
      <c r="L567" s="68">
        <v>402</v>
      </c>
      <c r="M567" s="8">
        <f t="shared" si="46"/>
        <v>2.68</v>
      </c>
      <c r="N567" s="8">
        <v>0.627</v>
      </c>
      <c r="O567" s="69">
        <f t="shared" si="47"/>
        <v>150</v>
      </c>
      <c r="P567" s="9">
        <f t="shared" si="48"/>
        <v>4.7960199004975124</v>
      </c>
      <c r="Q567" s="77" t="s">
        <v>719</v>
      </c>
      <c r="V567" s="80"/>
      <c r="W567" s="81"/>
      <c r="X567" s="86" t="str">
        <f t="shared" si="49"/>
        <v>No_data</v>
      </c>
    </row>
    <row r="568" spans="1:24" x14ac:dyDescent="0.3">
      <c r="A568" s="45" t="s">
        <v>2786</v>
      </c>
      <c r="B568" s="68" t="s">
        <v>1644</v>
      </c>
      <c r="C568" s="2" t="s">
        <v>1</v>
      </c>
      <c r="D568" s="2">
        <v>45</v>
      </c>
      <c r="E568" s="6">
        <v>26870</v>
      </c>
      <c r="F568" s="7">
        <v>43654.645543981482</v>
      </c>
      <c r="G568" s="69" t="s">
        <v>553</v>
      </c>
      <c r="H568" s="2">
        <v>963</v>
      </c>
      <c r="I568" s="1">
        <f t="shared" si="45"/>
        <v>8.2307692307692299</v>
      </c>
      <c r="J568" s="1">
        <v>1.0289999999999999</v>
      </c>
      <c r="K568" s="2">
        <v>117</v>
      </c>
      <c r="L568" s="68">
        <v>273</v>
      </c>
      <c r="M568" s="8">
        <f t="shared" si="46"/>
        <v>2.3333333333333335</v>
      </c>
      <c r="N568" s="8">
        <v>0.55700000000000005</v>
      </c>
      <c r="O568" s="69">
        <f t="shared" si="47"/>
        <v>117</v>
      </c>
      <c r="P568" s="9">
        <f t="shared" si="48"/>
        <v>3.5274725274725269</v>
      </c>
      <c r="Q568" s="77" t="s">
        <v>719</v>
      </c>
      <c r="V568" s="80"/>
      <c r="W568" s="81"/>
      <c r="X568" s="86" t="str">
        <f t="shared" si="49"/>
        <v>No_data</v>
      </c>
    </row>
    <row r="569" spans="1:24" x14ac:dyDescent="0.3">
      <c r="A569" s="45" t="s">
        <v>2787</v>
      </c>
      <c r="B569" s="68" t="s">
        <v>1645</v>
      </c>
      <c r="C569" s="2" t="s">
        <v>6</v>
      </c>
      <c r="D569" s="2">
        <v>39</v>
      </c>
      <c r="E569" s="6">
        <v>29248</v>
      </c>
      <c r="F569" s="7">
        <v>43654.672581018516</v>
      </c>
      <c r="G569" s="69" t="s">
        <v>4</v>
      </c>
      <c r="H569" s="2">
        <v>1429</v>
      </c>
      <c r="I569" s="1">
        <f t="shared" si="45"/>
        <v>7.2171717171717171</v>
      </c>
      <c r="J569" s="1">
        <v>0.79900000000000004</v>
      </c>
      <c r="K569" s="2">
        <v>198</v>
      </c>
      <c r="L569" s="68">
        <v>395</v>
      </c>
      <c r="M569" s="8">
        <f t="shared" si="46"/>
        <v>1.994949494949495</v>
      </c>
      <c r="N569" s="8">
        <v>0.48799999999999999</v>
      </c>
      <c r="O569" s="69">
        <f t="shared" si="47"/>
        <v>198</v>
      </c>
      <c r="P569" s="9">
        <f t="shared" si="48"/>
        <v>3.6177215189873415</v>
      </c>
      <c r="Q569" s="77" t="s">
        <v>719</v>
      </c>
      <c r="V569" s="80"/>
      <c r="W569" s="81"/>
      <c r="X569" s="86" t="str">
        <f t="shared" si="49"/>
        <v>No_data</v>
      </c>
    </row>
    <row r="570" spans="1:24" x14ac:dyDescent="0.3">
      <c r="A570" s="45" t="s">
        <v>2788</v>
      </c>
      <c r="B570" s="68" t="s">
        <v>1646</v>
      </c>
      <c r="C570" s="2" t="s">
        <v>6</v>
      </c>
      <c r="D570" s="2">
        <v>49</v>
      </c>
      <c r="E570" s="6">
        <v>25623</v>
      </c>
      <c r="F570" s="7">
        <v>43654.693541666667</v>
      </c>
      <c r="G570" s="69" t="s">
        <v>4</v>
      </c>
      <c r="H570" s="2">
        <v>1817</v>
      </c>
      <c r="I570" s="1">
        <f t="shared" si="45"/>
        <v>11.216049382716049</v>
      </c>
      <c r="J570" s="1">
        <v>1.413</v>
      </c>
      <c r="K570" s="2">
        <v>162</v>
      </c>
      <c r="L570" s="68">
        <v>366</v>
      </c>
      <c r="M570" s="8">
        <f t="shared" si="46"/>
        <v>2.2592592592592591</v>
      </c>
      <c r="N570" s="8">
        <v>0.67400000000000004</v>
      </c>
      <c r="O570" s="69">
        <f t="shared" si="47"/>
        <v>162</v>
      </c>
      <c r="P570" s="9">
        <f t="shared" si="48"/>
        <v>4.9644808743169397</v>
      </c>
      <c r="Q570" s="77" t="s">
        <v>719</v>
      </c>
      <c r="V570" s="80"/>
      <c r="W570" s="81"/>
      <c r="X570" s="86" t="str">
        <f t="shared" si="49"/>
        <v>No_data</v>
      </c>
    </row>
    <row r="571" spans="1:24" x14ac:dyDescent="0.3">
      <c r="A571" s="45" t="s">
        <v>2789</v>
      </c>
      <c r="B571" s="68" t="s">
        <v>1647</v>
      </c>
      <c r="C571" s="2" t="s">
        <v>1</v>
      </c>
      <c r="D571" s="2">
        <v>39</v>
      </c>
      <c r="E571" s="6">
        <v>29129</v>
      </c>
      <c r="F571" s="7">
        <v>43654.713414351849</v>
      </c>
      <c r="G571" s="69" t="s">
        <v>4</v>
      </c>
      <c r="H571" s="2">
        <v>1213</v>
      </c>
      <c r="I571" s="1">
        <f t="shared" si="45"/>
        <v>7.2202380952380949</v>
      </c>
      <c r="J571" s="1">
        <v>0.98099999999999998</v>
      </c>
      <c r="K571" s="2">
        <v>168</v>
      </c>
      <c r="L571" s="68">
        <v>296</v>
      </c>
      <c r="M571" s="8">
        <f t="shared" si="46"/>
        <v>1.7619047619047619</v>
      </c>
      <c r="N571" s="8">
        <v>0.52800000000000002</v>
      </c>
      <c r="O571" s="69">
        <f t="shared" si="47"/>
        <v>168</v>
      </c>
      <c r="P571" s="9">
        <f t="shared" si="48"/>
        <v>4.0979729729729728</v>
      </c>
      <c r="Q571" s="77" t="s">
        <v>719</v>
      </c>
      <c r="V571" s="80"/>
      <c r="W571" s="81"/>
      <c r="X571" s="86" t="str">
        <f t="shared" si="49"/>
        <v>No_data</v>
      </c>
    </row>
    <row r="572" spans="1:24" x14ac:dyDescent="0.3">
      <c r="A572" s="45" t="s">
        <v>2790</v>
      </c>
      <c r="B572" s="68" t="s">
        <v>1648</v>
      </c>
      <c r="C572" s="2" t="s">
        <v>1</v>
      </c>
      <c r="D572" s="2">
        <v>37</v>
      </c>
      <c r="E572" s="6">
        <v>29914</v>
      </c>
      <c r="F572" s="7">
        <v>43655.570324074077</v>
      </c>
      <c r="G572" s="69" t="s">
        <v>4</v>
      </c>
      <c r="H572" s="2">
        <v>1230</v>
      </c>
      <c r="I572" s="1">
        <f t="shared" si="45"/>
        <v>7.6397515527950315</v>
      </c>
      <c r="J572" s="1">
        <v>1.07</v>
      </c>
      <c r="K572" s="2">
        <v>161</v>
      </c>
      <c r="L572" s="68">
        <v>353</v>
      </c>
      <c r="M572" s="8">
        <f t="shared" si="46"/>
        <v>2.1925465838509317</v>
      </c>
      <c r="N572" s="8">
        <v>0.54200000000000004</v>
      </c>
      <c r="O572" s="69">
        <f t="shared" si="47"/>
        <v>161</v>
      </c>
      <c r="P572" s="9">
        <f t="shared" si="48"/>
        <v>3.4844192634560907</v>
      </c>
      <c r="Q572" s="77" t="s">
        <v>719</v>
      </c>
      <c r="V572" s="80"/>
      <c r="W572" s="81"/>
      <c r="X572" s="86" t="str">
        <f t="shared" si="49"/>
        <v>No_data</v>
      </c>
    </row>
    <row r="573" spans="1:24" x14ac:dyDescent="0.3">
      <c r="A573" s="45" t="s">
        <v>2791</v>
      </c>
      <c r="B573" s="68" t="s">
        <v>1649</v>
      </c>
      <c r="C573" s="2" t="s">
        <v>1</v>
      </c>
      <c r="D573" s="2">
        <v>56</v>
      </c>
      <c r="E573" s="6">
        <v>22970</v>
      </c>
      <c r="F573" s="7">
        <v>43655.581111111111</v>
      </c>
      <c r="G573" s="69" t="s">
        <v>4</v>
      </c>
      <c r="H573" s="2">
        <v>1730</v>
      </c>
      <c r="I573" s="1">
        <f t="shared" si="45"/>
        <v>12.720588235294118</v>
      </c>
      <c r="J573" s="1">
        <v>0.96399999999999997</v>
      </c>
      <c r="K573" s="2">
        <v>136</v>
      </c>
      <c r="L573" s="68">
        <v>386</v>
      </c>
      <c r="M573" s="8">
        <f t="shared" si="46"/>
        <v>2.8382352941176472</v>
      </c>
      <c r="N573" s="8">
        <v>0.57399999999999995</v>
      </c>
      <c r="O573" s="69">
        <f t="shared" si="47"/>
        <v>136</v>
      </c>
      <c r="P573" s="9">
        <f t="shared" si="48"/>
        <v>4.4818652849740932</v>
      </c>
      <c r="Q573" s="77" t="s">
        <v>719</v>
      </c>
      <c r="V573" s="80"/>
      <c r="W573" s="81"/>
      <c r="X573" s="86" t="str">
        <f t="shared" si="49"/>
        <v>No_data</v>
      </c>
    </row>
    <row r="574" spans="1:24" x14ac:dyDescent="0.3">
      <c r="A574" s="45" t="s">
        <v>2792</v>
      </c>
      <c r="B574" s="68" t="s">
        <v>1650</v>
      </c>
      <c r="C574" s="2" t="s">
        <v>1</v>
      </c>
      <c r="D574" s="2">
        <v>77</v>
      </c>
      <c r="E574" s="6">
        <v>15352</v>
      </c>
      <c r="F574" s="7">
        <v>43655.591886574075</v>
      </c>
      <c r="G574" s="69" t="s">
        <v>4</v>
      </c>
      <c r="H574" s="2">
        <v>1938</v>
      </c>
      <c r="I574" s="1">
        <f t="shared" si="45"/>
        <v>16.149999999999999</v>
      </c>
      <c r="J574" s="1">
        <v>0.98399999999999999</v>
      </c>
      <c r="K574" s="2">
        <v>120</v>
      </c>
      <c r="L574" s="68">
        <v>649</v>
      </c>
      <c r="M574" s="8">
        <f t="shared" si="46"/>
        <v>5.4083333333333332</v>
      </c>
      <c r="N574" s="8">
        <v>0.66700000000000004</v>
      </c>
      <c r="O574" s="69">
        <f t="shared" si="47"/>
        <v>120</v>
      </c>
      <c r="P574" s="9">
        <f t="shared" si="48"/>
        <v>2.98613251155624</v>
      </c>
      <c r="Q574" s="77" t="s">
        <v>719</v>
      </c>
      <c r="V574" s="80"/>
      <c r="W574" s="81"/>
      <c r="X574" s="86" t="str">
        <f t="shared" si="49"/>
        <v>No_data</v>
      </c>
    </row>
    <row r="575" spans="1:24" x14ac:dyDescent="0.3">
      <c r="A575" s="45" t="s">
        <v>2793</v>
      </c>
      <c r="B575" s="68" t="s">
        <v>1651</v>
      </c>
      <c r="C575" s="2" t="s">
        <v>1</v>
      </c>
      <c r="D575" s="2">
        <v>54</v>
      </c>
      <c r="E575" s="6">
        <v>23656</v>
      </c>
      <c r="F575" s="7">
        <v>43655.609467592592</v>
      </c>
      <c r="G575" s="69" t="s">
        <v>4</v>
      </c>
      <c r="H575" s="2">
        <v>1205</v>
      </c>
      <c r="I575" s="1">
        <f t="shared" si="45"/>
        <v>11.586538461538462</v>
      </c>
      <c r="J575" s="1">
        <v>1.46</v>
      </c>
      <c r="K575" s="2">
        <v>104</v>
      </c>
      <c r="L575" s="68">
        <v>313</v>
      </c>
      <c r="M575" s="8">
        <f t="shared" si="46"/>
        <v>3.0096153846153846</v>
      </c>
      <c r="N575" s="8">
        <v>0.56599999999999995</v>
      </c>
      <c r="O575" s="69">
        <f t="shared" si="47"/>
        <v>104</v>
      </c>
      <c r="P575" s="9">
        <f t="shared" si="48"/>
        <v>3.8498402555910545</v>
      </c>
      <c r="Q575" s="77" t="s">
        <v>719</v>
      </c>
      <c r="V575" s="80"/>
      <c r="W575" s="81"/>
      <c r="X575" s="86" t="str">
        <f t="shared" si="49"/>
        <v>No_data</v>
      </c>
    </row>
    <row r="576" spans="1:24" x14ac:dyDescent="0.3">
      <c r="A576" s="45" t="s">
        <v>2794</v>
      </c>
      <c r="B576" s="68" t="s">
        <v>524</v>
      </c>
      <c r="C576" s="2" t="s">
        <v>1</v>
      </c>
      <c r="D576" s="2">
        <v>49</v>
      </c>
      <c r="E576" s="6">
        <v>25497</v>
      </c>
      <c r="F576" s="7">
        <v>43655.620775462965</v>
      </c>
      <c r="G576" s="69" t="s">
        <v>4</v>
      </c>
      <c r="H576" s="2">
        <v>1627</v>
      </c>
      <c r="I576" s="1">
        <f t="shared" si="45"/>
        <v>12.515384615384615</v>
      </c>
      <c r="J576" s="1">
        <v>1.2709999999999999</v>
      </c>
      <c r="K576" s="2">
        <v>130</v>
      </c>
      <c r="L576" s="68">
        <v>389</v>
      </c>
      <c r="M576" s="8">
        <f t="shared" si="46"/>
        <v>2.9923076923076923</v>
      </c>
      <c r="N576" s="8">
        <v>0.55000000000000004</v>
      </c>
      <c r="O576" s="69">
        <f t="shared" si="47"/>
        <v>130</v>
      </c>
      <c r="P576" s="9">
        <f t="shared" si="48"/>
        <v>4.1825192802056552</v>
      </c>
      <c r="Q576" s="77" t="s">
        <v>719</v>
      </c>
      <c r="V576" s="80"/>
      <c r="W576" s="81"/>
      <c r="X576" s="86" t="str">
        <f t="shared" si="49"/>
        <v>No_data</v>
      </c>
    </row>
    <row r="577" spans="1:24" x14ac:dyDescent="0.3">
      <c r="A577" s="45" t="s">
        <v>2795</v>
      </c>
      <c r="B577" s="68" t="s">
        <v>1652</v>
      </c>
      <c r="C577" s="2" t="s">
        <v>1</v>
      </c>
      <c r="D577" s="2">
        <v>65</v>
      </c>
      <c r="E577" s="6">
        <v>19708</v>
      </c>
      <c r="F577" s="7">
        <v>43655.633715277778</v>
      </c>
      <c r="G577" s="69" t="s">
        <v>22</v>
      </c>
      <c r="H577" s="2">
        <v>2391</v>
      </c>
      <c r="I577" s="1">
        <f t="shared" si="45"/>
        <v>15.425806451612903</v>
      </c>
      <c r="J577" s="1">
        <v>1.363</v>
      </c>
      <c r="K577" s="2">
        <v>155</v>
      </c>
      <c r="L577" s="68">
        <v>644</v>
      </c>
      <c r="M577" s="8">
        <f t="shared" si="46"/>
        <v>4.1548387096774198</v>
      </c>
      <c r="N577" s="8">
        <v>0.54800000000000004</v>
      </c>
      <c r="O577" s="69">
        <f t="shared" si="47"/>
        <v>155</v>
      </c>
      <c r="P577" s="9">
        <f t="shared" si="48"/>
        <v>3.7127329192546581</v>
      </c>
      <c r="Q577" s="77" t="s">
        <v>719</v>
      </c>
      <c r="V577" s="80"/>
      <c r="W577" s="81"/>
      <c r="X577" s="86" t="str">
        <f t="shared" si="49"/>
        <v>No_data</v>
      </c>
    </row>
    <row r="578" spans="1:24" x14ac:dyDescent="0.3">
      <c r="A578" s="45" t="s">
        <v>2796</v>
      </c>
      <c r="B578" s="68" t="s">
        <v>1653</v>
      </c>
      <c r="C578" s="2" t="s">
        <v>1</v>
      </c>
      <c r="D578" s="2">
        <v>66</v>
      </c>
      <c r="E578" s="6">
        <v>19462</v>
      </c>
      <c r="F578" s="7">
        <v>43655.661516203705</v>
      </c>
      <c r="G578" s="69" t="s">
        <v>22</v>
      </c>
      <c r="H578" s="2">
        <v>1724</v>
      </c>
      <c r="I578" s="1">
        <f t="shared" si="45"/>
        <v>12.676470588235293</v>
      </c>
      <c r="J578" s="1">
        <v>1.4450000000000001</v>
      </c>
      <c r="K578" s="2">
        <v>136</v>
      </c>
      <c r="L578" s="68">
        <v>467</v>
      </c>
      <c r="M578" s="8">
        <f t="shared" si="46"/>
        <v>3.4338235294117645</v>
      </c>
      <c r="N578" s="8">
        <v>0.59299999999999997</v>
      </c>
      <c r="O578" s="69">
        <f t="shared" si="47"/>
        <v>136</v>
      </c>
      <c r="P578" s="9">
        <f t="shared" si="48"/>
        <v>3.6916488222698072</v>
      </c>
      <c r="Q578" s="77" t="s">
        <v>719</v>
      </c>
      <c r="V578" s="80"/>
      <c r="W578" s="81"/>
      <c r="X578" s="86" t="str">
        <f t="shared" si="49"/>
        <v>No_data</v>
      </c>
    </row>
    <row r="579" spans="1:24" x14ac:dyDescent="0.3">
      <c r="A579" s="45" t="s">
        <v>2797</v>
      </c>
      <c r="B579" s="68" t="s">
        <v>1654</v>
      </c>
      <c r="C579" s="2" t="s">
        <v>1</v>
      </c>
      <c r="D579" s="2">
        <v>48</v>
      </c>
      <c r="E579" s="6">
        <v>25996</v>
      </c>
      <c r="F579" s="7">
        <v>43655.698344907411</v>
      </c>
      <c r="G579" s="69" t="s">
        <v>4</v>
      </c>
      <c r="H579" s="2">
        <v>1539</v>
      </c>
      <c r="I579" s="1">
        <f t="shared" si="45"/>
        <v>9.5</v>
      </c>
      <c r="J579" s="1">
        <v>1.325</v>
      </c>
      <c r="K579" s="2">
        <v>162</v>
      </c>
      <c r="L579" s="68">
        <v>302</v>
      </c>
      <c r="M579" s="8">
        <f t="shared" si="46"/>
        <v>1.8641975308641976</v>
      </c>
      <c r="N579" s="8">
        <v>0.45300000000000001</v>
      </c>
      <c r="O579" s="69">
        <f t="shared" si="47"/>
        <v>162</v>
      </c>
      <c r="P579" s="9">
        <f t="shared" si="48"/>
        <v>5.0960264900662251</v>
      </c>
      <c r="Q579" s="77" t="s">
        <v>719</v>
      </c>
      <c r="V579" s="80"/>
      <c r="W579" s="81"/>
      <c r="X579" s="86" t="str">
        <f t="shared" si="49"/>
        <v>No_data</v>
      </c>
    </row>
    <row r="580" spans="1:24" x14ac:dyDescent="0.3">
      <c r="A580" s="45" t="s">
        <v>2798</v>
      </c>
      <c r="B580" s="68" t="s">
        <v>1655</v>
      </c>
      <c r="C580" s="2" t="s">
        <v>1</v>
      </c>
      <c r="D580" s="2">
        <v>54</v>
      </c>
      <c r="E580" s="6">
        <v>23913</v>
      </c>
      <c r="F580" s="7">
        <v>43655.711053240739</v>
      </c>
      <c r="G580" s="69" t="s">
        <v>4</v>
      </c>
      <c r="H580" s="2">
        <v>1948</v>
      </c>
      <c r="I580" s="1">
        <f t="shared" si="45"/>
        <v>11.458823529411765</v>
      </c>
      <c r="J580" s="1">
        <v>1.2829999999999999</v>
      </c>
      <c r="K580" s="2">
        <v>170</v>
      </c>
      <c r="L580" s="68">
        <v>321</v>
      </c>
      <c r="M580" s="8">
        <f t="shared" si="46"/>
        <v>1.888235294117647</v>
      </c>
      <c r="N580" s="8">
        <v>0.33400000000000002</v>
      </c>
      <c r="O580" s="69">
        <f t="shared" si="47"/>
        <v>170</v>
      </c>
      <c r="P580" s="9">
        <f t="shared" si="48"/>
        <v>6.0685358255451716</v>
      </c>
      <c r="Q580" s="77" t="s">
        <v>719</v>
      </c>
      <c r="V580" s="80"/>
      <c r="W580" s="81"/>
      <c r="X580" s="86" t="str">
        <f t="shared" si="49"/>
        <v>No_data</v>
      </c>
    </row>
    <row r="581" spans="1:24" x14ac:dyDescent="0.3">
      <c r="A581" s="45" t="s">
        <v>2799</v>
      </c>
      <c r="B581" s="68" t="s">
        <v>1656</v>
      </c>
      <c r="C581" s="2" t="s">
        <v>1</v>
      </c>
      <c r="D581" s="2">
        <v>55</v>
      </c>
      <c r="E581" s="6">
        <v>23512</v>
      </c>
      <c r="F581" s="7">
        <v>43656.615243055552</v>
      </c>
      <c r="G581" s="69" t="s">
        <v>22</v>
      </c>
      <c r="H581" s="2">
        <v>1478</v>
      </c>
      <c r="I581" s="1">
        <f t="shared" si="45"/>
        <v>9.4743589743589745</v>
      </c>
      <c r="J581" s="1">
        <v>3.3879999999999999</v>
      </c>
      <c r="K581" s="2">
        <v>156</v>
      </c>
      <c r="L581" s="68">
        <v>415</v>
      </c>
      <c r="M581" s="8">
        <f t="shared" si="46"/>
        <v>2.6602564102564101</v>
      </c>
      <c r="N581" s="8">
        <v>1.6479999999999999</v>
      </c>
      <c r="O581" s="69">
        <f t="shared" si="47"/>
        <v>156</v>
      </c>
      <c r="P581" s="9">
        <f t="shared" si="48"/>
        <v>3.5614457831325304</v>
      </c>
      <c r="Q581" s="77" t="s">
        <v>719</v>
      </c>
      <c r="V581" s="80"/>
      <c r="W581" s="81"/>
      <c r="X581" s="86" t="str">
        <f t="shared" si="49"/>
        <v>No_data</v>
      </c>
    </row>
    <row r="582" spans="1:24" x14ac:dyDescent="0.3">
      <c r="A582" s="45" t="s">
        <v>2800</v>
      </c>
      <c r="B582" s="68" t="s">
        <v>1657</v>
      </c>
      <c r="C582" s="2" t="s">
        <v>1</v>
      </c>
      <c r="D582" s="2">
        <v>48</v>
      </c>
      <c r="E582" s="6">
        <v>25924</v>
      </c>
      <c r="F582" s="7">
        <v>43656.630752314813</v>
      </c>
      <c r="G582" s="69" t="s">
        <v>4</v>
      </c>
      <c r="H582" s="2">
        <v>1096</v>
      </c>
      <c r="I582" s="1">
        <f t="shared" si="45"/>
        <v>8.7680000000000007</v>
      </c>
      <c r="J582" s="1">
        <v>0.89</v>
      </c>
      <c r="K582" s="2">
        <v>125</v>
      </c>
      <c r="L582" s="68">
        <v>222</v>
      </c>
      <c r="M582" s="8">
        <f t="shared" si="46"/>
        <v>1.776</v>
      </c>
      <c r="N582" s="8">
        <v>0.45600000000000002</v>
      </c>
      <c r="O582" s="69">
        <f t="shared" si="47"/>
        <v>125</v>
      </c>
      <c r="P582" s="9">
        <f t="shared" si="48"/>
        <v>4.9369369369369371</v>
      </c>
      <c r="Q582" s="77" t="s">
        <v>719</v>
      </c>
      <c r="V582" s="80"/>
      <c r="W582" s="81"/>
      <c r="X582" s="86" t="str">
        <f t="shared" si="49"/>
        <v>No_data</v>
      </c>
    </row>
    <row r="583" spans="1:24" x14ac:dyDescent="0.3">
      <c r="A583" s="45" t="s">
        <v>2801</v>
      </c>
      <c r="B583" s="68" t="s">
        <v>1658</v>
      </c>
      <c r="C583" s="2" t="s">
        <v>6</v>
      </c>
      <c r="D583" s="2">
        <v>55</v>
      </c>
      <c r="E583" s="6">
        <v>23387</v>
      </c>
      <c r="F583" s="7">
        <v>43656.65011574074</v>
      </c>
      <c r="G583" s="69" t="s">
        <v>4</v>
      </c>
      <c r="H583" s="2">
        <v>2889</v>
      </c>
      <c r="I583" s="1">
        <f t="shared" si="45"/>
        <v>16.05</v>
      </c>
      <c r="J583" s="1">
        <v>1.728</v>
      </c>
      <c r="K583" s="2">
        <v>180</v>
      </c>
      <c r="L583" s="68">
        <v>438</v>
      </c>
      <c r="M583" s="8">
        <f t="shared" si="46"/>
        <v>2.4333333333333331</v>
      </c>
      <c r="N583" s="8">
        <v>0.53</v>
      </c>
      <c r="O583" s="69">
        <f t="shared" si="47"/>
        <v>180</v>
      </c>
      <c r="P583" s="9">
        <f t="shared" si="48"/>
        <v>6.5958904109589049</v>
      </c>
      <c r="Q583" s="77" t="s">
        <v>719</v>
      </c>
      <c r="V583" s="80"/>
      <c r="W583" s="81"/>
      <c r="X583" s="86" t="str">
        <f t="shared" si="49"/>
        <v>No_data</v>
      </c>
    </row>
    <row r="584" spans="1:24" x14ac:dyDescent="0.3">
      <c r="A584" s="45" t="s">
        <v>2802</v>
      </c>
      <c r="B584" s="68" t="s">
        <v>1659</v>
      </c>
      <c r="C584" s="2" t="s">
        <v>6</v>
      </c>
      <c r="D584" s="2">
        <v>56</v>
      </c>
      <c r="E584" s="6">
        <v>23132</v>
      </c>
      <c r="F584" s="7">
        <v>43656.663217592592</v>
      </c>
      <c r="G584" s="69" t="s">
        <v>4</v>
      </c>
      <c r="H584" s="2">
        <v>904</v>
      </c>
      <c r="I584" s="1">
        <f t="shared" ref="I584:I647" si="50">H584/K584</f>
        <v>5.8322580645161288</v>
      </c>
      <c r="J584" s="1">
        <v>0.97199999999999998</v>
      </c>
      <c r="K584" s="2">
        <v>155</v>
      </c>
      <c r="L584" s="68">
        <v>327</v>
      </c>
      <c r="M584" s="8">
        <f t="shared" ref="M584:M647" si="51">L584/O584</f>
        <v>2.1096774193548389</v>
      </c>
      <c r="N584" s="8">
        <v>0.45</v>
      </c>
      <c r="O584" s="69">
        <f t="shared" ref="O584:O647" si="52">K584</f>
        <v>155</v>
      </c>
      <c r="P584" s="9">
        <f t="shared" ref="P584:P647" si="53">I584/M584</f>
        <v>2.7645259938837916</v>
      </c>
      <c r="Q584" s="77" t="s">
        <v>719</v>
      </c>
      <c r="V584" s="80"/>
      <c r="W584" s="81"/>
      <c r="X584" s="86" t="str">
        <f t="shared" si="49"/>
        <v>No_data</v>
      </c>
    </row>
    <row r="585" spans="1:24" x14ac:dyDescent="0.3">
      <c r="A585" s="45" t="s">
        <v>2803</v>
      </c>
      <c r="B585" s="68" t="s">
        <v>1660</v>
      </c>
      <c r="C585" s="2" t="s">
        <v>1</v>
      </c>
      <c r="D585" s="2">
        <v>48</v>
      </c>
      <c r="E585" s="6">
        <v>26044</v>
      </c>
      <c r="F585" s="7">
        <v>43656.677812499998</v>
      </c>
      <c r="G585" s="69" t="s">
        <v>4</v>
      </c>
      <c r="H585" s="2">
        <v>1704</v>
      </c>
      <c r="I585" s="1">
        <f t="shared" si="50"/>
        <v>10.65</v>
      </c>
      <c r="J585" s="1">
        <v>0.84799999999999998</v>
      </c>
      <c r="K585" s="2">
        <v>160</v>
      </c>
      <c r="L585" s="68">
        <v>358</v>
      </c>
      <c r="M585" s="8">
        <f t="shared" si="51"/>
        <v>2.2374999999999998</v>
      </c>
      <c r="N585" s="8">
        <v>0.59899999999999998</v>
      </c>
      <c r="O585" s="69">
        <f t="shared" si="52"/>
        <v>160</v>
      </c>
      <c r="P585" s="9">
        <f t="shared" si="53"/>
        <v>4.7597765363128497</v>
      </c>
      <c r="Q585" s="77" t="s">
        <v>719</v>
      </c>
      <c r="V585" s="80"/>
      <c r="W585" s="81"/>
      <c r="X585" s="86" t="str">
        <f t="shared" ref="X585:X648" si="54">IF(AND(W585&lt;&gt;0,V585&lt;&gt;0),W585-V585,"No_data")</f>
        <v>No_data</v>
      </c>
    </row>
    <row r="586" spans="1:24" x14ac:dyDescent="0.3">
      <c r="A586" s="45" t="s">
        <v>2804</v>
      </c>
      <c r="B586" s="68" t="s">
        <v>1661</v>
      </c>
      <c r="C586" s="2" t="s">
        <v>6</v>
      </c>
      <c r="D586" s="2">
        <v>57</v>
      </c>
      <c r="E586" s="6">
        <v>22691</v>
      </c>
      <c r="F586" s="7">
        <v>43656.7034375</v>
      </c>
      <c r="G586" s="69" t="s">
        <v>4</v>
      </c>
      <c r="H586" s="2">
        <v>2463</v>
      </c>
      <c r="I586" s="1">
        <f t="shared" si="50"/>
        <v>16.420000000000002</v>
      </c>
      <c r="J586" s="1">
        <v>1.357</v>
      </c>
      <c r="K586" s="2">
        <v>150</v>
      </c>
      <c r="L586" s="68">
        <v>450</v>
      </c>
      <c r="M586" s="8">
        <f t="shared" si="51"/>
        <v>3</v>
      </c>
      <c r="N586" s="8">
        <v>0.60199999999999998</v>
      </c>
      <c r="O586" s="69">
        <f t="shared" si="52"/>
        <v>150</v>
      </c>
      <c r="P586" s="9">
        <f t="shared" si="53"/>
        <v>5.4733333333333336</v>
      </c>
      <c r="Q586" s="77" t="s">
        <v>719</v>
      </c>
      <c r="V586" s="80"/>
      <c r="W586" s="81"/>
      <c r="X586" s="86" t="str">
        <f t="shared" si="54"/>
        <v>No_data</v>
      </c>
    </row>
    <row r="587" spans="1:24" x14ac:dyDescent="0.3">
      <c r="A587" s="45" t="s">
        <v>2805</v>
      </c>
      <c r="B587" s="68" t="s">
        <v>1662</v>
      </c>
      <c r="C587" s="2" t="s">
        <v>6</v>
      </c>
      <c r="D587" s="2">
        <v>83</v>
      </c>
      <c r="E587" s="6">
        <v>13030</v>
      </c>
      <c r="F587" s="7">
        <v>43657.428923611114</v>
      </c>
      <c r="G587" s="69" t="s">
        <v>2</v>
      </c>
      <c r="H587" s="2">
        <v>1778</v>
      </c>
      <c r="I587" s="1">
        <f t="shared" si="50"/>
        <v>14.941176470588236</v>
      </c>
      <c r="J587" s="1">
        <v>1.167</v>
      </c>
      <c r="K587" s="2">
        <v>119</v>
      </c>
      <c r="L587" s="68">
        <v>566</v>
      </c>
      <c r="M587" s="8">
        <f t="shared" si="51"/>
        <v>4.7563025210084033</v>
      </c>
      <c r="N587" s="8">
        <v>1.1499999999999999</v>
      </c>
      <c r="O587" s="69">
        <f t="shared" si="52"/>
        <v>119</v>
      </c>
      <c r="P587" s="9">
        <f t="shared" si="53"/>
        <v>3.1413427561837457</v>
      </c>
      <c r="Q587" s="77" t="s">
        <v>719</v>
      </c>
      <c r="V587" s="80"/>
      <c r="W587" s="81"/>
      <c r="X587" s="86" t="str">
        <f t="shared" si="54"/>
        <v>No_data</v>
      </c>
    </row>
    <row r="588" spans="1:24" x14ac:dyDescent="0.3">
      <c r="A588" s="45" t="s">
        <v>2806</v>
      </c>
      <c r="B588" s="68" t="s">
        <v>1663</v>
      </c>
      <c r="C588" s="2" t="s">
        <v>6</v>
      </c>
      <c r="D588" s="2">
        <v>40</v>
      </c>
      <c r="E588" s="6">
        <v>28916</v>
      </c>
      <c r="F588" s="7">
        <v>43657.518009259256</v>
      </c>
      <c r="G588" s="69" t="s">
        <v>4</v>
      </c>
      <c r="H588" s="2">
        <v>959</v>
      </c>
      <c r="I588" s="1">
        <f t="shared" si="50"/>
        <v>7.6719999999999997</v>
      </c>
      <c r="J588" s="1">
        <v>0.69299999999999995</v>
      </c>
      <c r="K588" s="2">
        <v>125</v>
      </c>
      <c r="L588" s="68">
        <v>492</v>
      </c>
      <c r="M588" s="8">
        <f t="shared" si="51"/>
        <v>3.9359999999999999</v>
      </c>
      <c r="N588" s="8">
        <v>0.66900000000000004</v>
      </c>
      <c r="O588" s="69">
        <f t="shared" si="52"/>
        <v>125</v>
      </c>
      <c r="P588" s="9">
        <f t="shared" si="53"/>
        <v>1.9491869918699187</v>
      </c>
      <c r="Q588" s="77" t="s">
        <v>719</v>
      </c>
      <c r="R588" t="s">
        <v>94</v>
      </c>
      <c r="V588" s="80"/>
      <c r="W588" s="81"/>
      <c r="X588" s="86" t="str">
        <f t="shared" si="54"/>
        <v>No_data</v>
      </c>
    </row>
    <row r="589" spans="1:24" x14ac:dyDescent="0.3">
      <c r="A589" s="45" t="s">
        <v>2807</v>
      </c>
      <c r="B589" s="68" t="s">
        <v>845</v>
      </c>
      <c r="C589" s="2" t="s">
        <v>1</v>
      </c>
      <c r="D589" s="2">
        <v>56</v>
      </c>
      <c r="E589" s="6">
        <v>23024</v>
      </c>
      <c r="F589" s="7">
        <v>43657.534502314818</v>
      </c>
      <c r="G589" s="69" t="s">
        <v>4</v>
      </c>
      <c r="H589" s="2">
        <v>1162</v>
      </c>
      <c r="I589" s="1">
        <f t="shared" si="50"/>
        <v>11.281553398058252</v>
      </c>
      <c r="J589" s="1">
        <v>0.96399999999999997</v>
      </c>
      <c r="K589" s="2">
        <v>103</v>
      </c>
      <c r="L589" s="68">
        <v>329</v>
      </c>
      <c r="M589" s="8">
        <f t="shared" si="51"/>
        <v>3.1941747572815533</v>
      </c>
      <c r="N589" s="8">
        <v>0.70099999999999996</v>
      </c>
      <c r="O589" s="69">
        <f t="shared" si="52"/>
        <v>103</v>
      </c>
      <c r="P589" s="9">
        <f t="shared" si="53"/>
        <v>3.5319148936170213</v>
      </c>
      <c r="Q589" s="77" t="s">
        <v>719</v>
      </c>
      <c r="V589" s="80"/>
      <c r="W589" s="81"/>
      <c r="X589" s="86" t="str">
        <f t="shared" si="54"/>
        <v>No_data</v>
      </c>
    </row>
    <row r="590" spans="1:24" x14ac:dyDescent="0.3">
      <c r="A590" s="45" t="s">
        <v>2808</v>
      </c>
      <c r="B590" s="68" t="s">
        <v>1664</v>
      </c>
      <c r="C590" s="2" t="s">
        <v>1</v>
      </c>
      <c r="D590" s="2">
        <v>76</v>
      </c>
      <c r="E590" s="6">
        <v>15863</v>
      </c>
      <c r="F590" s="7">
        <v>43657.548761574071</v>
      </c>
      <c r="G590" s="69" t="s">
        <v>4</v>
      </c>
      <c r="H590" s="2">
        <v>2083</v>
      </c>
      <c r="I590" s="1">
        <f t="shared" si="50"/>
        <v>13.886666666666667</v>
      </c>
      <c r="J590" s="1">
        <v>1.339</v>
      </c>
      <c r="K590" s="2">
        <v>150</v>
      </c>
      <c r="L590" s="68">
        <v>813</v>
      </c>
      <c r="M590" s="8">
        <f t="shared" si="51"/>
        <v>5.42</v>
      </c>
      <c r="N590" s="8">
        <v>0.88400000000000001</v>
      </c>
      <c r="O590" s="69">
        <f t="shared" si="52"/>
        <v>150</v>
      </c>
      <c r="P590" s="9">
        <f t="shared" si="53"/>
        <v>2.5621156211562117</v>
      </c>
      <c r="Q590" s="77" t="s">
        <v>719</v>
      </c>
      <c r="V590" s="80"/>
      <c r="W590" s="81"/>
      <c r="X590" s="86" t="str">
        <f t="shared" si="54"/>
        <v>No_data</v>
      </c>
    </row>
    <row r="591" spans="1:24" x14ac:dyDescent="0.3">
      <c r="A591" s="45" t="s">
        <v>2809</v>
      </c>
      <c r="B591" s="68" t="s">
        <v>1665</v>
      </c>
      <c r="C591" s="2" t="s">
        <v>1</v>
      </c>
      <c r="D591" s="2">
        <v>57</v>
      </c>
      <c r="E591" s="6">
        <v>22827</v>
      </c>
      <c r="F591" s="7">
        <v>43657.566122685188</v>
      </c>
      <c r="G591" s="69" t="s">
        <v>4</v>
      </c>
      <c r="H591" s="2">
        <v>2592</v>
      </c>
      <c r="I591" s="1">
        <f t="shared" si="50"/>
        <v>17.753424657534246</v>
      </c>
      <c r="J591" s="1">
        <v>1.407</v>
      </c>
      <c r="K591" s="2">
        <v>146</v>
      </c>
      <c r="L591" s="68">
        <v>371</v>
      </c>
      <c r="M591" s="8">
        <f t="shared" si="51"/>
        <v>2.5410958904109591</v>
      </c>
      <c r="N591" s="8">
        <v>0.52700000000000002</v>
      </c>
      <c r="O591" s="69">
        <f t="shared" si="52"/>
        <v>146</v>
      </c>
      <c r="P591" s="9">
        <f t="shared" si="53"/>
        <v>6.9865229110512121</v>
      </c>
      <c r="Q591" s="77" t="s">
        <v>719</v>
      </c>
      <c r="V591" s="80"/>
      <c r="W591" s="81"/>
      <c r="X591" s="86" t="str">
        <f t="shared" si="54"/>
        <v>No_data</v>
      </c>
    </row>
    <row r="592" spans="1:24" x14ac:dyDescent="0.3">
      <c r="A592" s="45" t="s">
        <v>2810</v>
      </c>
      <c r="B592" s="68" t="s">
        <v>1666</v>
      </c>
      <c r="C592" s="2" t="s">
        <v>1</v>
      </c>
      <c r="D592" s="2">
        <v>67</v>
      </c>
      <c r="E592" s="6">
        <v>19175</v>
      </c>
      <c r="F592" s="7">
        <v>43657.576261574075</v>
      </c>
      <c r="G592" s="69" t="s">
        <v>4</v>
      </c>
      <c r="H592" s="2">
        <v>2089</v>
      </c>
      <c r="I592" s="1">
        <f t="shared" si="50"/>
        <v>14.506944444444445</v>
      </c>
      <c r="J592" s="1">
        <v>1.4630000000000001</v>
      </c>
      <c r="K592" s="2">
        <v>144</v>
      </c>
      <c r="L592" s="68">
        <v>717</v>
      </c>
      <c r="M592" s="8">
        <f t="shared" si="51"/>
        <v>4.979166666666667</v>
      </c>
      <c r="N592" s="8">
        <v>0.81499999999999995</v>
      </c>
      <c r="O592" s="69">
        <f t="shared" si="52"/>
        <v>144</v>
      </c>
      <c r="P592" s="9">
        <f t="shared" si="53"/>
        <v>2.913528591352859</v>
      </c>
      <c r="Q592" s="77" t="s">
        <v>719</v>
      </c>
      <c r="V592" s="80"/>
      <c r="W592" s="81"/>
      <c r="X592" s="86" t="str">
        <f t="shared" si="54"/>
        <v>No_data</v>
      </c>
    </row>
    <row r="593" spans="1:24" x14ac:dyDescent="0.3">
      <c r="A593" s="45" t="s">
        <v>2811</v>
      </c>
      <c r="B593" s="68" t="s">
        <v>1667</v>
      </c>
      <c r="C593" s="2" t="s">
        <v>1</v>
      </c>
      <c r="D593" s="2">
        <v>48</v>
      </c>
      <c r="E593" s="6">
        <v>26020</v>
      </c>
      <c r="F593" s="7">
        <v>43657.603900462964</v>
      </c>
      <c r="G593" s="69" t="s">
        <v>4</v>
      </c>
      <c r="H593" s="2">
        <v>1129</v>
      </c>
      <c r="I593" s="1">
        <f t="shared" si="50"/>
        <v>10.453703703703704</v>
      </c>
      <c r="J593" s="1">
        <v>0.754</v>
      </c>
      <c r="K593" s="2">
        <v>108</v>
      </c>
      <c r="L593" s="68">
        <v>221</v>
      </c>
      <c r="M593" s="8">
        <f t="shared" si="51"/>
        <v>2.0462962962962963</v>
      </c>
      <c r="N593" s="8">
        <v>0.58599999999999997</v>
      </c>
      <c r="O593" s="69">
        <f t="shared" si="52"/>
        <v>108</v>
      </c>
      <c r="P593" s="9">
        <f t="shared" si="53"/>
        <v>5.1085972850678738</v>
      </c>
      <c r="Q593" s="77" t="s">
        <v>719</v>
      </c>
      <c r="V593" s="80"/>
      <c r="W593" s="81"/>
      <c r="X593" s="86" t="str">
        <f t="shared" si="54"/>
        <v>No_data</v>
      </c>
    </row>
    <row r="594" spans="1:24" x14ac:dyDescent="0.3">
      <c r="A594" s="45" t="s">
        <v>2812</v>
      </c>
      <c r="B594" s="68" t="s">
        <v>1668</v>
      </c>
      <c r="C594" s="2" t="s">
        <v>1</v>
      </c>
      <c r="D594" s="2">
        <v>55</v>
      </c>
      <c r="E594" s="6">
        <v>23478</v>
      </c>
      <c r="F594" s="7">
        <v>43657.626701388886</v>
      </c>
      <c r="G594" s="69" t="s">
        <v>4</v>
      </c>
      <c r="H594" s="2">
        <v>2694</v>
      </c>
      <c r="I594" s="1">
        <f t="shared" si="50"/>
        <v>21.552</v>
      </c>
      <c r="J594" s="1">
        <v>2.2480000000000002</v>
      </c>
      <c r="K594" s="2">
        <v>125</v>
      </c>
      <c r="L594" s="68">
        <v>469</v>
      </c>
      <c r="M594" s="8">
        <f t="shared" si="51"/>
        <v>3.7519999999999998</v>
      </c>
      <c r="N594" s="8">
        <v>0.66800000000000004</v>
      </c>
      <c r="O594" s="69">
        <f t="shared" si="52"/>
        <v>125</v>
      </c>
      <c r="P594" s="9">
        <f t="shared" si="53"/>
        <v>5.7441364605543717</v>
      </c>
      <c r="Q594" s="77" t="s">
        <v>719</v>
      </c>
      <c r="V594" s="80"/>
      <c r="W594" s="81"/>
      <c r="X594" s="86" t="str">
        <f t="shared" si="54"/>
        <v>No_data</v>
      </c>
    </row>
    <row r="595" spans="1:24" x14ac:dyDescent="0.3">
      <c r="A595" s="45" t="s">
        <v>2813</v>
      </c>
      <c r="B595" s="68" t="s">
        <v>1669</v>
      </c>
      <c r="C595" s="2" t="s">
        <v>1</v>
      </c>
      <c r="D595" s="2">
        <v>72</v>
      </c>
      <c r="E595" s="6">
        <v>17125</v>
      </c>
      <c r="F595" s="7">
        <v>43657.644432870373</v>
      </c>
      <c r="G595" s="69" t="s">
        <v>4</v>
      </c>
      <c r="H595" s="2">
        <v>2488</v>
      </c>
      <c r="I595" s="1">
        <f t="shared" si="50"/>
        <v>17.158620689655173</v>
      </c>
      <c r="J595" s="1">
        <v>1.097</v>
      </c>
      <c r="K595" s="2">
        <v>145</v>
      </c>
      <c r="L595" s="68">
        <v>607</v>
      </c>
      <c r="M595" s="8">
        <f t="shared" si="51"/>
        <v>4.1862068965517238</v>
      </c>
      <c r="N595" s="8">
        <v>0.85</v>
      </c>
      <c r="O595" s="69">
        <f t="shared" si="52"/>
        <v>145</v>
      </c>
      <c r="P595" s="9">
        <f t="shared" si="53"/>
        <v>4.098846787479407</v>
      </c>
      <c r="Q595" s="77" t="s">
        <v>719</v>
      </c>
      <c r="V595" s="80"/>
      <c r="W595" s="81"/>
      <c r="X595" s="86" t="str">
        <f t="shared" si="54"/>
        <v>No_data</v>
      </c>
    </row>
    <row r="596" spans="1:24" x14ac:dyDescent="0.3">
      <c r="A596" s="45" t="s">
        <v>2814</v>
      </c>
      <c r="B596" s="68" t="s">
        <v>647</v>
      </c>
      <c r="C596" s="2" t="s">
        <v>1</v>
      </c>
      <c r="D596" s="2">
        <v>75</v>
      </c>
      <c r="E596" s="6">
        <v>16212</v>
      </c>
      <c r="F596" s="7">
        <v>43657.65902777778</v>
      </c>
      <c r="G596" s="69" t="s">
        <v>4</v>
      </c>
      <c r="H596" s="2">
        <v>2586</v>
      </c>
      <c r="I596" s="1">
        <f t="shared" si="50"/>
        <v>23.089285714285715</v>
      </c>
      <c r="J596" s="1">
        <v>1.4430000000000001</v>
      </c>
      <c r="K596" s="2">
        <v>112</v>
      </c>
      <c r="L596" s="68">
        <v>397</v>
      </c>
      <c r="M596" s="8">
        <f t="shared" si="51"/>
        <v>3.5446428571428572</v>
      </c>
      <c r="N596" s="8">
        <v>0.85799999999999998</v>
      </c>
      <c r="O596" s="69">
        <f t="shared" si="52"/>
        <v>112</v>
      </c>
      <c r="P596" s="9">
        <f t="shared" si="53"/>
        <v>6.513853904282116</v>
      </c>
      <c r="Q596" s="77" t="s">
        <v>719</v>
      </c>
      <c r="V596" s="80"/>
      <c r="W596" s="81"/>
      <c r="X596" s="86" t="str">
        <f t="shared" si="54"/>
        <v>No_data</v>
      </c>
    </row>
    <row r="597" spans="1:24" x14ac:dyDescent="0.3">
      <c r="A597" s="45" t="s">
        <v>2815</v>
      </c>
      <c r="B597" s="68" t="s">
        <v>1670</v>
      </c>
      <c r="C597" s="2" t="s">
        <v>1</v>
      </c>
      <c r="D597" s="2">
        <v>48</v>
      </c>
      <c r="E597" s="6">
        <v>26065</v>
      </c>
      <c r="F597" s="7">
        <v>43657.675740740742</v>
      </c>
      <c r="G597" s="69" t="s">
        <v>4</v>
      </c>
      <c r="H597" s="2">
        <v>1544</v>
      </c>
      <c r="I597" s="1">
        <f t="shared" si="50"/>
        <v>12.451612903225806</v>
      </c>
      <c r="J597" s="1">
        <v>1.3089999999999999</v>
      </c>
      <c r="K597" s="2">
        <v>124</v>
      </c>
      <c r="L597" s="68">
        <v>417</v>
      </c>
      <c r="M597" s="8">
        <f t="shared" si="51"/>
        <v>3.3629032258064515</v>
      </c>
      <c r="N597" s="8">
        <v>0.499</v>
      </c>
      <c r="O597" s="69">
        <f t="shared" si="52"/>
        <v>124</v>
      </c>
      <c r="P597" s="9">
        <f t="shared" si="53"/>
        <v>3.7026378896882495</v>
      </c>
      <c r="Q597" s="77" t="s">
        <v>719</v>
      </c>
      <c r="V597" s="80"/>
      <c r="W597" s="81"/>
      <c r="X597" s="86" t="str">
        <f t="shared" si="54"/>
        <v>No_data</v>
      </c>
    </row>
    <row r="598" spans="1:24" x14ac:dyDescent="0.3">
      <c r="A598" s="45" t="s">
        <v>2816</v>
      </c>
      <c r="B598" s="68" t="s">
        <v>1671</v>
      </c>
      <c r="C598" s="2" t="s">
        <v>6</v>
      </c>
      <c r="D598" s="2">
        <v>58</v>
      </c>
      <c r="E598" s="6">
        <v>22176</v>
      </c>
      <c r="F598" s="7">
        <v>43658.547662037039</v>
      </c>
      <c r="G598" s="69" t="s">
        <v>4</v>
      </c>
      <c r="H598" s="2">
        <v>1090</v>
      </c>
      <c r="I598" s="1">
        <f t="shared" si="50"/>
        <v>8.515625</v>
      </c>
      <c r="J598" s="1">
        <v>0.85099999999999998</v>
      </c>
      <c r="K598" s="2">
        <v>128</v>
      </c>
      <c r="L598" s="68">
        <v>400</v>
      </c>
      <c r="M598" s="8">
        <f t="shared" si="51"/>
        <v>3.125</v>
      </c>
      <c r="N598" s="8">
        <v>0.85099999999999998</v>
      </c>
      <c r="O598" s="69">
        <f t="shared" si="52"/>
        <v>128</v>
      </c>
      <c r="P598" s="9">
        <f t="shared" si="53"/>
        <v>2.7250000000000001</v>
      </c>
      <c r="Q598" s="77" t="s">
        <v>719</v>
      </c>
      <c r="V598" s="80"/>
      <c r="W598" s="81"/>
      <c r="X598" s="86" t="str">
        <f t="shared" si="54"/>
        <v>No_data</v>
      </c>
    </row>
    <row r="599" spans="1:24" x14ac:dyDescent="0.3">
      <c r="A599" s="45" t="s">
        <v>2817</v>
      </c>
      <c r="B599" s="68" t="s">
        <v>1672</v>
      </c>
      <c r="C599" s="2" t="s">
        <v>1</v>
      </c>
      <c r="D599" s="2">
        <v>62</v>
      </c>
      <c r="E599" s="6">
        <v>20876</v>
      </c>
      <c r="F599" s="7">
        <v>43658.563645833332</v>
      </c>
      <c r="G599" s="69" t="s">
        <v>4</v>
      </c>
      <c r="H599" s="2">
        <v>2792</v>
      </c>
      <c r="I599" s="1">
        <f t="shared" si="50"/>
        <v>18.012903225806451</v>
      </c>
      <c r="J599" s="1">
        <v>1.5580000000000001</v>
      </c>
      <c r="K599" s="2">
        <v>155</v>
      </c>
      <c r="L599" s="68">
        <v>423</v>
      </c>
      <c r="M599" s="8">
        <f t="shared" si="51"/>
        <v>2.7290322580645161</v>
      </c>
      <c r="N599" s="8">
        <v>0.46</v>
      </c>
      <c r="O599" s="69">
        <f t="shared" si="52"/>
        <v>155</v>
      </c>
      <c r="P599" s="9">
        <f t="shared" si="53"/>
        <v>6.6004728132387704</v>
      </c>
      <c r="Q599" s="77" t="s">
        <v>719</v>
      </c>
      <c r="V599" s="80"/>
      <c r="W599" s="81"/>
      <c r="X599" s="86" t="str">
        <f t="shared" si="54"/>
        <v>No_data</v>
      </c>
    </row>
    <row r="600" spans="1:24" x14ac:dyDescent="0.3">
      <c r="A600" s="45" t="s">
        <v>2818</v>
      </c>
      <c r="B600" s="68" t="s">
        <v>1673</v>
      </c>
      <c r="C600" s="2" t="s">
        <v>1</v>
      </c>
      <c r="D600" s="2">
        <v>43</v>
      </c>
      <c r="E600" s="6">
        <v>27837</v>
      </c>
      <c r="F600" s="7">
        <v>43658.584131944444</v>
      </c>
      <c r="G600" s="69" t="s">
        <v>4</v>
      </c>
      <c r="H600" s="2">
        <v>1118</v>
      </c>
      <c r="I600" s="1">
        <f t="shared" si="50"/>
        <v>12.152173913043478</v>
      </c>
      <c r="J600" s="1">
        <v>0.99399999999999999</v>
      </c>
      <c r="K600" s="2">
        <v>92</v>
      </c>
      <c r="L600" s="68">
        <v>327</v>
      </c>
      <c r="M600" s="8">
        <f t="shared" si="51"/>
        <v>3.5543478260869565</v>
      </c>
      <c r="N600" s="8">
        <v>0.54200000000000004</v>
      </c>
      <c r="O600" s="69">
        <f t="shared" si="52"/>
        <v>92</v>
      </c>
      <c r="P600" s="9">
        <f t="shared" si="53"/>
        <v>3.4189602446483183</v>
      </c>
      <c r="Q600" s="77" t="s">
        <v>719</v>
      </c>
      <c r="V600" s="80"/>
      <c r="W600" s="81"/>
      <c r="X600" s="86" t="str">
        <f t="shared" si="54"/>
        <v>No_data</v>
      </c>
    </row>
    <row r="601" spans="1:24" x14ac:dyDescent="0.3">
      <c r="A601" s="45" t="s">
        <v>2819</v>
      </c>
      <c r="B601" s="68" t="s">
        <v>1674</v>
      </c>
      <c r="C601" s="2" t="s">
        <v>1</v>
      </c>
      <c r="D601" s="2">
        <v>58</v>
      </c>
      <c r="E601" s="6">
        <v>22451</v>
      </c>
      <c r="F601" s="7">
        <v>43658.595254629632</v>
      </c>
      <c r="G601" s="69" t="s">
        <v>4</v>
      </c>
      <c r="H601" s="2">
        <v>1833</v>
      </c>
      <c r="I601" s="1">
        <f t="shared" si="50"/>
        <v>12.22</v>
      </c>
      <c r="J601" s="1">
        <v>1.1519999999999999</v>
      </c>
      <c r="K601" s="2">
        <v>150</v>
      </c>
      <c r="L601" s="68">
        <v>545</v>
      </c>
      <c r="M601" s="8">
        <f t="shared" si="51"/>
        <v>3.6333333333333333</v>
      </c>
      <c r="N601" s="8">
        <v>0.59499999999999997</v>
      </c>
      <c r="O601" s="69">
        <f t="shared" si="52"/>
        <v>150</v>
      </c>
      <c r="P601" s="9">
        <f t="shared" si="53"/>
        <v>3.3633027522935781</v>
      </c>
      <c r="Q601" s="77" t="s">
        <v>719</v>
      </c>
      <c r="V601" s="80"/>
      <c r="W601" s="81"/>
      <c r="X601" s="86" t="str">
        <f t="shared" si="54"/>
        <v>No_data</v>
      </c>
    </row>
    <row r="602" spans="1:24" x14ac:dyDescent="0.3">
      <c r="A602" s="45" t="s">
        <v>2820</v>
      </c>
      <c r="B602" s="68" t="s">
        <v>1675</v>
      </c>
      <c r="C602" s="2" t="s">
        <v>1</v>
      </c>
      <c r="D602" s="2">
        <v>69</v>
      </c>
      <c r="E602" s="6">
        <v>18312</v>
      </c>
      <c r="F602" s="7">
        <v>43658.621539351851</v>
      </c>
      <c r="G602" s="69" t="s">
        <v>4</v>
      </c>
      <c r="H602" s="2">
        <v>1405</v>
      </c>
      <c r="I602" s="1">
        <f t="shared" si="50"/>
        <v>14.05</v>
      </c>
      <c r="J602" s="1">
        <v>0.78300000000000003</v>
      </c>
      <c r="K602" s="2">
        <v>100</v>
      </c>
      <c r="L602" s="68">
        <v>364</v>
      </c>
      <c r="M602" s="8">
        <f t="shared" si="51"/>
        <v>3.64</v>
      </c>
      <c r="N602" s="8">
        <v>0.57799999999999996</v>
      </c>
      <c r="O602" s="69">
        <f t="shared" si="52"/>
        <v>100</v>
      </c>
      <c r="P602" s="9">
        <f t="shared" si="53"/>
        <v>3.8598901098901099</v>
      </c>
      <c r="Q602" s="77" t="s">
        <v>719</v>
      </c>
      <c r="V602" s="80"/>
      <c r="W602" s="81"/>
      <c r="X602" s="86" t="str">
        <f t="shared" si="54"/>
        <v>No_data</v>
      </c>
    </row>
    <row r="603" spans="1:24" x14ac:dyDescent="0.3">
      <c r="A603" s="45" t="s">
        <v>2821</v>
      </c>
      <c r="B603" s="68" t="s">
        <v>1676</v>
      </c>
      <c r="C603" s="2" t="s">
        <v>6</v>
      </c>
      <c r="D603" s="2">
        <v>76</v>
      </c>
      <c r="E603" s="6">
        <v>15895</v>
      </c>
      <c r="F603" s="7">
        <v>43658.651712962965</v>
      </c>
      <c r="G603" s="69" t="s">
        <v>4</v>
      </c>
      <c r="H603" s="2">
        <v>1465</v>
      </c>
      <c r="I603" s="1">
        <f t="shared" si="50"/>
        <v>11.26923076923077</v>
      </c>
      <c r="J603" s="1">
        <v>1.3049999999999999</v>
      </c>
      <c r="K603" s="2">
        <v>130</v>
      </c>
      <c r="L603" s="68">
        <v>402</v>
      </c>
      <c r="M603" s="8">
        <f t="shared" si="51"/>
        <v>3.0923076923076924</v>
      </c>
      <c r="N603" s="8">
        <v>0.52</v>
      </c>
      <c r="O603" s="69">
        <f t="shared" si="52"/>
        <v>130</v>
      </c>
      <c r="P603" s="9">
        <f t="shared" si="53"/>
        <v>3.6442786069651745</v>
      </c>
      <c r="Q603" s="87" t="s">
        <v>719</v>
      </c>
      <c r="S603" s="1"/>
      <c r="V603" s="80"/>
      <c r="W603" s="81"/>
      <c r="X603" s="86" t="str">
        <f t="shared" si="54"/>
        <v>No_data</v>
      </c>
    </row>
    <row r="604" spans="1:24" x14ac:dyDescent="0.3">
      <c r="A604" s="45" t="s">
        <v>2822</v>
      </c>
      <c r="B604" s="68" t="s">
        <v>1679</v>
      </c>
      <c r="C604" s="2" t="s">
        <v>6</v>
      </c>
      <c r="D604" s="2">
        <v>41</v>
      </c>
      <c r="E604" s="6">
        <v>28487</v>
      </c>
      <c r="F604" s="7">
        <v>43661.564942129633</v>
      </c>
      <c r="G604" s="69" t="s">
        <v>4</v>
      </c>
      <c r="H604" s="2">
        <v>977</v>
      </c>
      <c r="I604" s="1">
        <f t="shared" si="50"/>
        <v>6.9785714285714286</v>
      </c>
      <c r="J604" s="1">
        <v>0.98499999999999999</v>
      </c>
      <c r="K604" s="2">
        <v>140</v>
      </c>
      <c r="L604" s="68">
        <v>290</v>
      </c>
      <c r="M604" s="8">
        <f t="shared" si="51"/>
        <v>2.0714285714285716</v>
      </c>
      <c r="N604" s="8">
        <v>0.59499999999999997</v>
      </c>
      <c r="O604" s="69">
        <f t="shared" si="52"/>
        <v>140</v>
      </c>
      <c r="P604" s="9">
        <f t="shared" si="53"/>
        <v>3.3689655172413788</v>
      </c>
      <c r="Q604" s="77" t="s">
        <v>719</v>
      </c>
      <c r="V604" s="80"/>
      <c r="W604" s="81"/>
      <c r="X604" s="86" t="str">
        <f t="shared" si="54"/>
        <v>No_data</v>
      </c>
    </row>
    <row r="605" spans="1:24" x14ac:dyDescent="0.3">
      <c r="A605" s="45" t="s">
        <v>2823</v>
      </c>
      <c r="B605" s="68" t="s">
        <v>1680</v>
      </c>
      <c r="C605" s="2" t="s">
        <v>6</v>
      </c>
      <c r="D605" s="2">
        <v>82</v>
      </c>
      <c r="E605" s="6">
        <v>13561</v>
      </c>
      <c r="F605" s="7">
        <v>43661.581319444442</v>
      </c>
      <c r="G605" s="69" t="s">
        <v>4</v>
      </c>
      <c r="H605" s="2">
        <v>3113</v>
      </c>
      <c r="I605" s="1">
        <f t="shared" si="50"/>
        <v>21.468965517241379</v>
      </c>
      <c r="J605" s="1">
        <v>1.603</v>
      </c>
      <c r="K605" s="2">
        <v>145</v>
      </c>
      <c r="L605" s="68">
        <v>796</v>
      </c>
      <c r="M605" s="8">
        <f t="shared" si="51"/>
        <v>5.4896551724137934</v>
      </c>
      <c r="N605" s="8">
        <v>0.61399999999999999</v>
      </c>
      <c r="O605" s="69">
        <f t="shared" si="52"/>
        <v>145</v>
      </c>
      <c r="P605" s="9">
        <f t="shared" si="53"/>
        <v>3.9108040201005023</v>
      </c>
      <c r="Q605" s="77" t="s">
        <v>719</v>
      </c>
      <c r="V605" s="80"/>
      <c r="W605" s="81"/>
      <c r="X605" s="86" t="str">
        <f t="shared" si="54"/>
        <v>No_data</v>
      </c>
    </row>
    <row r="606" spans="1:24" x14ac:dyDescent="0.3">
      <c r="A606" s="45" t="s">
        <v>2824</v>
      </c>
      <c r="B606" s="68" t="s">
        <v>1681</v>
      </c>
      <c r="C606" s="2" t="s">
        <v>1</v>
      </c>
      <c r="D606" s="2">
        <v>53</v>
      </c>
      <c r="E606" s="6">
        <v>24198</v>
      </c>
      <c r="F606" s="7">
        <v>43661.61136574074</v>
      </c>
      <c r="G606" s="69" t="s">
        <v>4</v>
      </c>
      <c r="H606" s="2">
        <v>977</v>
      </c>
      <c r="I606" s="1">
        <f t="shared" si="50"/>
        <v>8.8018018018018012</v>
      </c>
      <c r="J606" s="1">
        <v>1.0069999999999999</v>
      </c>
      <c r="K606" s="2">
        <v>111</v>
      </c>
      <c r="L606" s="68">
        <v>204</v>
      </c>
      <c r="M606" s="8">
        <f t="shared" si="51"/>
        <v>1.8378378378378379</v>
      </c>
      <c r="N606" s="8">
        <v>0.45800000000000002</v>
      </c>
      <c r="O606" s="69">
        <f t="shared" si="52"/>
        <v>111</v>
      </c>
      <c r="P606" s="9">
        <f t="shared" si="53"/>
        <v>4.7892156862745088</v>
      </c>
      <c r="Q606" s="77" t="s">
        <v>719</v>
      </c>
      <c r="V606" s="80"/>
      <c r="W606" s="81"/>
      <c r="X606" s="86" t="str">
        <f t="shared" si="54"/>
        <v>No_data</v>
      </c>
    </row>
    <row r="607" spans="1:24" x14ac:dyDescent="0.3">
      <c r="A607" s="45" t="s">
        <v>2825</v>
      </c>
      <c r="B607" s="68" t="s">
        <v>1682</v>
      </c>
      <c r="C607" s="2" t="s">
        <v>1</v>
      </c>
      <c r="D607" s="2">
        <v>51</v>
      </c>
      <c r="E607" s="6">
        <v>24929</v>
      </c>
      <c r="F607" s="7">
        <v>43661.623298611114</v>
      </c>
      <c r="G607" s="69" t="s">
        <v>4</v>
      </c>
      <c r="H607" s="2">
        <v>1690</v>
      </c>
      <c r="I607" s="1">
        <f t="shared" si="50"/>
        <v>14.568965517241379</v>
      </c>
      <c r="J607" s="1">
        <v>2.694</v>
      </c>
      <c r="K607" s="2">
        <v>116</v>
      </c>
      <c r="L607" s="68">
        <v>267</v>
      </c>
      <c r="M607" s="8">
        <f t="shared" si="51"/>
        <v>2.3017241379310347</v>
      </c>
      <c r="N607" s="8">
        <v>0.53100000000000003</v>
      </c>
      <c r="O607" s="69">
        <f t="shared" si="52"/>
        <v>116</v>
      </c>
      <c r="P607" s="9">
        <f t="shared" si="53"/>
        <v>6.3295880149812724</v>
      </c>
      <c r="Q607" s="77" t="s">
        <v>719</v>
      </c>
      <c r="V607" s="80"/>
      <c r="W607" s="81"/>
      <c r="X607" s="86" t="str">
        <f t="shared" si="54"/>
        <v>No_data</v>
      </c>
    </row>
    <row r="608" spans="1:24" x14ac:dyDescent="0.3">
      <c r="A608" s="45" t="s">
        <v>2826</v>
      </c>
      <c r="B608" s="68" t="s">
        <v>514</v>
      </c>
      <c r="C608" s="2" t="s">
        <v>1</v>
      </c>
      <c r="D608" s="2">
        <v>57</v>
      </c>
      <c r="E608" s="6">
        <v>22661</v>
      </c>
      <c r="F608" s="7">
        <v>43661.63652777778</v>
      </c>
      <c r="G608" s="69" t="s">
        <v>4</v>
      </c>
      <c r="H608" s="2">
        <v>999</v>
      </c>
      <c r="I608" s="1">
        <f t="shared" si="50"/>
        <v>10.298969072164949</v>
      </c>
      <c r="J608" s="1">
        <v>1.2509999999999999</v>
      </c>
      <c r="K608" s="2">
        <v>97</v>
      </c>
      <c r="L608" s="68">
        <v>263</v>
      </c>
      <c r="M608" s="8">
        <f t="shared" si="51"/>
        <v>2.7113402061855671</v>
      </c>
      <c r="N608" s="8">
        <v>0.45500000000000002</v>
      </c>
      <c r="O608" s="69">
        <f t="shared" si="52"/>
        <v>97</v>
      </c>
      <c r="P608" s="9">
        <f t="shared" si="53"/>
        <v>3.7984790874524714</v>
      </c>
      <c r="Q608" s="77" t="s">
        <v>719</v>
      </c>
      <c r="V608" s="80"/>
      <c r="W608" s="81"/>
      <c r="X608" s="86" t="str">
        <f t="shared" si="54"/>
        <v>No_data</v>
      </c>
    </row>
    <row r="609" spans="1:24" x14ac:dyDescent="0.3">
      <c r="A609" s="45" t="s">
        <v>2827</v>
      </c>
      <c r="B609" s="68" t="s">
        <v>640</v>
      </c>
      <c r="C609" s="2" t="s">
        <v>1</v>
      </c>
      <c r="D609" s="2">
        <v>39</v>
      </c>
      <c r="E609" s="6">
        <v>29185</v>
      </c>
      <c r="F609" s="7">
        <v>43661.64980324074</v>
      </c>
      <c r="G609" s="69" t="s">
        <v>4</v>
      </c>
      <c r="H609" s="2">
        <v>1534</v>
      </c>
      <c r="I609" s="1">
        <f t="shared" si="50"/>
        <v>9.5875000000000004</v>
      </c>
      <c r="J609" s="1">
        <v>1.3340000000000001</v>
      </c>
      <c r="K609" s="2">
        <v>160</v>
      </c>
      <c r="L609" s="68">
        <v>464</v>
      </c>
      <c r="M609" s="8">
        <f t="shared" si="51"/>
        <v>2.9</v>
      </c>
      <c r="N609" s="8">
        <v>0.65600000000000003</v>
      </c>
      <c r="O609" s="69">
        <f t="shared" si="52"/>
        <v>160</v>
      </c>
      <c r="P609" s="9">
        <f t="shared" si="53"/>
        <v>3.306034482758621</v>
      </c>
      <c r="Q609" s="77" t="s">
        <v>719</v>
      </c>
      <c r="V609" s="80"/>
      <c r="W609" s="81"/>
      <c r="X609" s="86" t="str">
        <f t="shared" si="54"/>
        <v>No_data</v>
      </c>
    </row>
    <row r="610" spans="1:24" x14ac:dyDescent="0.3">
      <c r="A610" s="45" t="s">
        <v>2828</v>
      </c>
      <c r="B610" s="68" t="s">
        <v>1683</v>
      </c>
      <c r="C610" s="2" t="s">
        <v>1</v>
      </c>
      <c r="D610" s="2">
        <v>72</v>
      </c>
      <c r="E610" s="6">
        <v>17297</v>
      </c>
      <c r="F610" s="7">
        <v>43661.669756944444</v>
      </c>
      <c r="G610" s="69" t="s">
        <v>4</v>
      </c>
      <c r="H610" s="2">
        <v>2419</v>
      </c>
      <c r="I610" s="1">
        <f t="shared" si="50"/>
        <v>22.398148148148149</v>
      </c>
      <c r="J610" s="1">
        <v>1.367</v>
      </c>
      <c r="K610" s="2">
        <v>108</v>
      </c>
      <c r="L610" s="68">
        <v>667</v>
      </c>
      <c r="M610" s="8">
        <f t="shared" si="51"/>
        <v>6.1759259259259256</v>
      </c>
      <c r="N610" s="8">
        <v>0.83</v>
      </c>
      <c r="O610" s="69">
        <f t="shared" si="52"/>
        <v>108</v>
      </c>
      <c r="P610" s="9">
        <f t="shared" si="53"/>
        <v>3.6266866566716645</v>
      </c>
      <c r="Q610" s="77" t="s">
        <v>719</v>
      </c>
      <c r="V610" s="80"/>
      <c r="W610" s="81"/>
      <c r="X610" s="86" t="str">
        <f t="shared" si="54"/>
        <v>No_data</v>
      </c>
    </row>
    <row r="611" spans="1:24" x14ac:dyDescent="0.3">
      <c r="A611" s="45" t="s">
        <v>2829</v>
      </c>
      <c r="B611" s="68" t="s">
        <v>1684</v>
      </c>
      <c r="C611" s="2" t="s">
        <v>6</v>
      </c>
      <c r="D611" s="2">
        <v>58</v>
      </c>
      <c r="E611" s="6">
        <v>22147</v>
      </c>
      <c r="F611" s="7">
        <v>43661.681180555555</v>
      </c>
      <c r="G611" s="69" t="s">
        <v>4</v>
      </c>
      <c r="H611" s="2">
        <v>1317</v>
      </c>
      <c r="I611" s="1">
        <f t="shared" si="50"/>
        <v>6.9682539682539684</v>
      </c>
      <c r="J611" s="1">
        <v>0.73599999999999999</v>
      </c>
      <c r="K611" s="2">
        <v>189</v>
      </c>
      <c r="L611" s="68">
        <v>345</v>
      </c>
      <c r="M611" s="8">
        <f t="shared" si="51"/>
        <v>1.8253968253968254</v>
      </c>
      <c r="N611" s="8">
        <v>0.56100000000000005</v>
      </c>
      <c r="O611" s="69">
        <f t="shared" si="52"/>
        <v>189</v>
      </c>
      <c r="P611" s="9">
        <f t="shared" si="53"/>
        <v>3.8173913043478263</v>
      </c>
      <c r="Q611" s="77" t="s">
        <v>719</v>
      </c>
      <c r="V611" s="80"/>
      <c r="W611" s="81"/>
      <c r="X611" s="86" t="str">
        <f t="shared" si="54"/>
        <v>No_data</v>
      </c>
    </row>
    <row r="612" spans="1:24" x14ac:dyDescent="0.3">
      <c r="A612" s="45" t="s">
        <v>2830</v>
      </c>
      <c r="B612" s="68" t="s">
        <v>1685</v>
      </c>
      <c r="C612" s="2" t="s">
        <v>6</v>
      </c>
      <c r="D612" s="2">
        <v>19</v>
      </c>
      <c r="E612" s="6">
        <v>36365</v>
      </c>
      <c r="F612" s="7">
        <v>43661.717453703706</v>
      </c>
      <c r="G612" s="69" t="s">
        <v>4</v>
      </c>
      <c r="H612" s="2">
        <v>728</v>
      </c>
      <c r="I612" s="1">
        <f t="shared" si="50"/>
        <v>4.8533333333333335</v>
      </c>
      <c r="J612" s="1">
        <v>0.71799999999999997</v>
      </c>
      <c r="K612" s="2">
        <v>150</v>
      </c>
      <c r="L612" s="68">
        <v>148</v>
      </c>
      <c r="M612" s="8">
        <f t="shared" si="51"/>
        <v>0.98666666666666669</v>
      </c>
      <c r="N612" s="8">
        <v>0.2</v>
      </c>
      <c r="O612" s="69">
        <f t="shared" si="52"/>
        <v>150</v>
      </c>
      <c r="P612" s="9">
        <f t="shared" si="53"/>
        <v>4.9189189189189193</v>
      </c>
      <c r="Q612" s="77" t="s">
        <v>719</v>
      </c>
      <c r="V612" s="80"/>
      <c r="W612" s="81"/>
      <c r="X612" s="86" t="str">
        <f t="shared" si="54"/>
        <v>No_data</v>
      </c>
    </row>
    <row r="613" spans="1:24" x14ac:dyDescent="0.3">
      <c r="A613" s="45" t="s">
        <v>2831</v>
      </c>
      <c r="B613" s="68" t="s">
        <v>1686</v>
      </c>
      <c r="C613" s="2" t="s">
        <v>6</v>
      </c>
      <c r="D613" s="2">
        <v>10.5</v>
      </c>
      <c r="E613" s="6">
        <v>39843</v>
      </c>
      <c r="F613" s="7">
        <v>43662.487754629627</v>
      </c>
      <c r="G613" s="69" t="s">
        <v>4</v>
      </c>
      <c r="H613" s="2">
        <v>1156</v>
      </c>
      <c r="I613" s="1">
        <f t="shared" si="50"/>
        <v>14.45</v>
      </c>
      <c r="J613" s="1">
        <v>1.9610000000000001</v>
      </c>
      <c r="K613" s="2">
        <v>80</v>
      </c>
      <c r="L613" s="68">
        <v>173</v>
      </c>
      <c r="M613" s="8">
        <f t="shared" si="51"/>
        <v>2.1625000000000001</v>
      </c>
      <c r="N613" s="8">
        <v>0.371</v>
      </c>
      <c r="O613" s="69">
        <f t="shared" si="52"/>
        <v>80</v>
      </c>
      <c r="P613" s="9">
        <f t="shared" si="53"/>
        <v>6.6820809248554909</v>
      </c>
      <c r="Q613" s="77" t="s">
        <v>719</v>
      </c>
      <c r="V613" s="80"/>
      <c r="W613" s="81"/>
      <c r="X613" s="86" t="str">
        <f t="shared" si="54"/>
        <v>No_data</v>
      </c>
    </row>
    <row r="614" spans="1:24" x14ac:dyDescent="0.3">
      <c r="A614" s="45" t="s">
        <v>2832</v>
      </c>
      <c r="B614" s="68" t="s">
        <v>1687</v>
      </c>
      <c r="C614" s="2" t="s">
        <v>1</v>
      </c>
      <c r="D614" s="2">
        <v>44</v>
      </c>
      <c r="E614" s="6">
        <v>27463</v>
      </c>
      <c r="F614" s="7">
        <v>43662.572974537034</v>
      </c>
      <c r="G614" s="69" t="s">
        <v>4</v>
      </c>
      <c r="H614" s="2">
        <v>1135</v>
      </c>
      <c r="I614" s="1">
        <f t="shared" si="50"/>
        <v>7.8819444444444446</v>
      </c>
      <c r="J614" s="1">
        <v>0.85699999999999998</v>
      </c>
      <c r="K614" s="2">
        <v>144</v>
      </c>
      <c r="L614" s="68">
        <v>230</v>
      </c>
      <c r="M614" s="8">
        <f t="shared" si="51"/>
        <v>1.5972222222222223</v>
      </c>
      <c r="N614" s="8">
        <v>0.52</v>
      </c>
      <c r="O614" s="69">
        <f t="shared" si="52"/>
        <v>144</v>
      </c>
      <c r="P614" s="9">
        <f t="shared" si="53"/>
        <v>4.9347826086956523</v>
      </c>
      <c r="Q614" s="77" t="s">
        <v>719</v>
      </c>
      <c r="V614" s="80"/>
      <c r="W614" s="81"/>
      <c r="X614" s="86" t="str">
        <f t="shared" si="54"/>
        <v>No_data</v>
      </c>
    </row>
    <row r="615" spans="1:24" x14ac:dyDescent="0.3">
      <c r="A615" s="45" t="s">
        <v>2833</v>
      </c>
      <c r="B615" s="68" t="s">
        <v>1688</v>
      </c>
      <c r="C615" s="2" t="s">
        <v>1</v>
      </c>
      <c r="D615" s="2">
        <v>57</v>
      </c>
      <c r="E615" s="6">
        <v>22693</v>
      </c>
      <c r="F615" s="7">
        <v>43662.595381944448</v>
      </c>
      <c r="G615" s="69" t="s">
        <v>4</v>
      </c>
      <c r="H615" s="2">
        <v>1976</v>
      </c>
      <c r="I615" s="1">
        <f t="shared" si="50"/>
        <v>16.196721311475411</v>
      </c>
      <c r="J615" s="1">
        <v>1.6839999999999999</v>
      </c>
      <c r="K615" s="2">
        <v>122</v>
      </c>
      <c r="L615" s="68">
        <v>270</v>
      </c>
      <c r="M615" s="8">
        <f t="shared" si="51"/>
        <v>2.2131147540983607</v>
      </c>
      <c r="N615" s="8">
        <v>0.60599999999999998</v>
      </c>
      <c r="O615" s="69">
        <f t="shared" si="52"/>
        <v>122</v>
      </c>
      <c r="P615" s="9">
        <f t="shared" si="53"/>
        <v>7.3185185185185189</v>
      </c>
      <c r="Q615" s="77" t="s">
        <v>719</v>
      </c>
      <c r="V615" s="80"/>
      <c r="W615" s="81"/>
      <c r="X615" s="86" t="str">
        <f t="shared" si="54"/>
        <v>No_data</v>
      </c>
    </row>
    <row r="616" spans="1:24" x14ac:dyDescent="0.3">
      <c r="A616" s="45" t="s">
        <v>2834</v>
      </c>
      <c r="B616" s="68" t="s">
        <v>820</v>
      </c>
      <c r="C616" s="2" t="s">
        <v>1</v>
      </c>
      <c r="D616" s="2">
        <v>58</v>
      </c>
      <c r="E616" s="6">
        <v>22150</v>
      </c>
      <c r="F616" s="7">
        <v>43662.605405092596</v>
      </c>
      <c r="G616" s="69" t="s">
        <v>4</v>
      </c>
      <c r="H616" s="2">
        <v>2406</v>
      </c>
      <c r="I616" s="1">
        <f t="shared" si="50"/>
        <v>14.760736196319018</v>
      </c>
      <c r="J616" s="1">
        <v>1.76</v>
      </c>
      <c r="K616" s="2">
        <v>163</v>
      </c>
      <c r="L616" s="68">
        <v>402</v>
      </c>
      <c r="M616" s="8">
        <f t="shared" si="51"/>
        <v>2.4662576687116564</v>
      </c>
      <c r="N616" s="8">
        <v>0.53600000000000003</v>
      </c>
      <c r="O616" s="69">
        <f t="shared" si="52"/>
        <v>163</v>
      </c>
      <c r="P616" s="9">
        <f t="shared" si="53"/>
        <v>5.9850746268656714</v>
      </c>
      <c r="Q616" s="77" t="s">
        <v>719</v>
      </c>
      <c r="V616" s="80"/>
      <c r="W616" s="81"/>
      <c r="X616" s="86" t="str">
        <f t="shared" si="54"/>
        <v>No_data</v>
      </c>
    </row>
    <row r="617" spans="1:24" x14ac:dyDescent="0.3">
      <c r="A617" s="45" t="s">
        <v>2835</v>
      </c>
      <c r="B617" s="68" t="s">
        <v>1689</v>
      </c>
      <c r="C617" s="2" t="s">
        <v>1</v>
      </c>
      <c r="D617" s="2">
        <v>59</v>
      </c>
      <c r="E617" s="6">
        <v>21838</v>
      </c>
      <c r="F617" s="7">
        <v>43662.616307870368</v>
      </c>
      <c r="G617" s="69" t="s">
        <v>4</v>
      </c>
      <c r="H617" s="2">
        <v>1163</v>
      </c>
      <c r="I617" s="1">
        <f t="shared" si="50"/>
        <v>9.6916666666666664</v>
      </c>
      <c r="J617" s="1">
        <v>0.93300000000000005</v>
      </c>
      <c r="K617" s="2">
        <v>120</v>
      </c>
      <c r="L617" s="68">
        <v>434</v>
      </c>
      <c r="M617" s="8">
        <f t="shared" si="51"/>
        <v>3.6166666666666667</v>
      </c>
      <c r="N617" s="8">
        <v>0.71199999999999997</v>
      </c>
      <c r="O617" s="69">
        <f t="shared" si="52"/>
        <v>120</v>
      </c>
      <c r="P617" s="9">
        <f t="shared" si="53"/>
        <v>2.6797235023041472</v>
      </c>
      <c r="Q617" s="77" t="s">
        <v>719</v>
      </c>
      <c r="V617" s="80"/>
      <c r="W617" s="81"/>
      <c r="X617" s="86" t="str">
        <f t="shared" si="54"/>
        <v>No_data</v>
      </c>
    </row>
    <row r="618" spans="1:24" x14ac:dyDescent="0.3">
      <c r="A618" s="45" t="s">
        <v>2836</v>
      </c>
      <c r="B618" s="68" t="s">
        <v>1690</v>
      </c>
      <c r="C618" s="2" t="s">
        <v>1</v>
      </c>
      <c r="D618" s="2">
        <v>55</v>
      </c>
      <c r="E618" s="6">
        <v>23367</v>
      </c>
      <c r="F618" s="7">
        <v>43662.628321759257</v>
      </c>
      <c r="G618" s="69" t="s">
        <v>4</v>
      </c>
      <c r="H618" s="2">
        <v>1917</v>
      </c>
      <c r="I618" s="1">
        <f t="shared" si="50"/>
        <v>15.975</v>
      </c>
      <c r="J618" s="1">
        <v>1.746</v>
      </c>
      <c r="K618" s="2">
        <v>120</v>
      </c>
      <c r="L618" s="68">
        <v>374</v>
      </c>
      <c r="M618" s="8">
        <f t="shared" si="51"/>
        <v>3.1166666666666667</v>
      </c>
      <c r="N618" s="8">
        <v>0.63800000000000001</v>
      </c>
      <c r="O618" s="69">
        <f t="shared" si="52"/>
        <v>120</v>
      </c>
      <c r="P618" s="9">
        <f t="shared" si="53"/>
        <v>5.1256684491978612</v>
      </c>
      <c r="Q618" s="77" t="s">
        <v>719</v>
      </c>
      <c r="V618" s="80"/>
      <c r="W618" s="81"/>
      <c r="X618" s="86" t="str">
        <f t="shared" si="54"/>
        <v>No_data</v>
      </c>
    </row>
    <row r="619" spans="1:24" x14ac:dyDescent="0.3">
      <c r="A619" s="45" t="s">
        <v>2837</v>
      </c>
      <c r="B619" s="68" t="s">
        <v>1691</v>
      </c>
      <c r="C619" s="2" t="s">
        <v>6</v>
      </c>
      <c r="D619" s="2">
        <v>67</v>
      </c>
      <c r="E619" s="6">
        <v>19162</v>
      </c>
      <c r="F619" s="7">
        <v>43662.643483796295</v>
      </c>
      <c r="G619" s="69" t="s">
        <v>4</v>
      </c>
      <c r="H619" s="2">
        <v>1735</v>
      </c>
      <c r="I619" s="1">
        <f t="shared" si="50"/>
        <v>12.851851851851851</v>
      </c>
      <c r="J619" s="1">
        <v>1.347</v>
      </c>
      <c r="K619" s="2">
        <v>135</v>
      </c>
      <c r="L619" s="68">
        <v>643</v>
      </c>
      <c r="M619" s="8">
        <f t="shared" si="51"/>
        <v>4.7629629629629626</v>
      </c>
      <c r="N619" s="8">
        <v>0.755</v>
      </c>
      <c r="O619" s="69">
        <f t="shared" si="52"/>
        <v>135</v>
      </c>
      <c r="P619" s="9">
        <f t="shared" si="53"/>
        <v>2.698289269051322</v>
      </c>
      <c r="Q619" s="77" t="s">
        <v>719</v>
      </c>
      <c r="V619" s="80"/>
      <c r="W619" s="81"/>
      <c r="X619" s="86" t="str">
        <f t="shared" si="54"/>
        <v>No_data</v>
      </c>
    </row>
    <row r="620" spans="1:24" x14ac:dyDescent="0.3">
      <c r="A620" s="45" t="s">
        <v>2838</v>
      </c>
      <c r="B620" s="68" t="s">
        <v>1692</v>
      </c>
      <c r="C620" s="2" t="s">
        <v>1</v>
      </c>
      <c r="D620" s="2">
        <v>75</v>
      </c>
      <c r="E620" s="6">
        <v>16027</v>
      </c>
      <c r="F620" s="7">
        <v>43662.669502314813</v>
      </c>
      <c r="G620" s="69" t="s">
        <v>4</v>
      </c>
      <c r="H620" s="2">
        <v>2837</v>
      </c>
      <c r="I620" s="1">
        <f t="shared" si="50"/>
        <v>18.422077922077921</v>
      </c>
      <c r="J620" s="1">
        <v>1.946</v>
      </c>
      <c r="K620" s="2">
        <v>154</v>
      </c>
      <c r="L620" s="68">
        <v>622</v>
      </c>
      <c r="M620" s="8">
        <f t="shared" si="51"/>
        <v>4.0389610389610393</v>
      </c>
      <c r="N620" s="8">
        <v>0.60399999999999998</v>
      </c>
      <c r="O620" s="69">
        <f t="shared" si="52"/>
        <v>154</v>
      </c>
      <c r="P620" s="9">
        <f t="shared" si="53"/>
        <v>4.561093247588424</v>
      </c>
      <c r="Q620" s="77" t="s">
        <v>719</v>
      </c>
      <c r="V620" s="80"/>
      <c r="W620" s="81"/>
      <c r="X620" s="86" t="str">
        <f t="shared" si="54"/>
        <v>No_data</v>
      </c>
    </row>
    <row r="621" spans="1:24" x14ac:dyDescent="0.3">
      <c r="A621" s="45" t="s">
        <v>2839</v>
      </c>
      <c r="B621" s="68" t="s">
        <v>1693</v>
      </c>
      <c r="C621" s="2" t="s">
        <v>6</v>
      </c>
      <c r="D621" s="2">
        <v>49</v>
      </c>
      <c r="E621" s="6">
        <v>25465</v>
      </c>
      <c r="F621" s="7">
        <v>43662.69431712963</v>
      </c>
      <c r="G621" s="69" t="s">
        <v>4</v>
      </c>
      <c r="H621" s="2">
        <v>2033</v>
      </c>
      <c r="I621" s="1">
        <f t="shared" si="50"/>
        <v>12.706250000000001</v>
      </c>
      <c r="J621" s="1">
        <v>1.0620000000000001</v>
      </c>
      <c r="K621" s="2">
        <v>160</v>
      </c>
      <c r="L621" s="68">
        <v>404</v>
      </c>
      <c r="M621" s="8">
        <f t="shared" si="51"/>
        <v>2.5249999999999999</v>
      </c>
      <c r="N621" s="8">
        <v>0.56000000000000005</v>
      </c>
      <c r="O621" s="69">
        <f t="shared" si="52"/>
        <v>160</v>
      </c>
      <c r="P621" s="9">
        <f t="shared" si="53"/>
        <v>5.0321782178217829</v>
      </c>
      <c r="Q621" s="77" t="s">
        <v>719</v>
      </c>
      <c r="V621" s="80"/>
      <c r="W621" s="81"/>
      <c r="X621" s="86" t="str">
        <f t="shared" si="54"/>
        <v>No_data</v>
      </c>
    </row>
    <row r="622" spans="1:24" x14ac:dyDescent="0.3">
      <c r="A622" s="45" t="s">
        <v>2840</v>
      </c>
      <c r="B622" s="68" t="s">
        <v>1694</v>
      </c>
      <c r="C622" s="2" t="s">
        <v>1</v>
      </c>
      <c r="D622" s="2">
        <v>37</v>
      </c>
      <c r="E622" s="6">
        <v>30102</v>
      </c>
      <c r="F622" s="7">
        <v>43662.709826388891</v>
      </c>
      <c r="G622" s="69" t="s">
        <v>4</v>
      </c>
      <c r="H622" s="2">
        <v>1448</v>
      </c>
      <c r="I622" s="1">
        <f t="shared" si="50"/>
        <v>10.725925925925926</v>
      </c>
      <c r="J622" s="1">
        <v>1.278</v>
      </c>
      <c r="K622" s="2">
        <v>135</v>
      </c>
      <c r="L622" s="68">
        <v>299</v>
      </c>
      <c r="M622" s="8">
        <f t="shared" si="51"/>
        <v>2.2148148148148148</v>
      </c>
      <c r="N622" s="8">
        <v>0.61599999999999999</v>
      </c>
      <c r="O622" s="69">
        <f t="shared" si="52"/>
        <v>135</v>
      </c>
      <c r="P622" s="9">
        <f t="shared" si="53"/>
        <v>4.8428093645484953</v>
      </c>
      <c r="Q622" s="77" t="s">
        <v>719</v>
      </c>
      <c r="V622" s="80"/>
      <c r="W622" s="81"/>
      <c r="X622" s="86" t="str">
        <f t="shared" si="54"/>
        <v>No_data</v>
      </c>
    </row>
    <row r="623" spans="1:24" x14ac:dyDescent="0.3">
      <c r="A623" s="45" t="s">
        <v>2841</v>
      </c>
      <c r="B623" s="68" t="s">
        <v>1695</v>
      </c>
      <c r="C623" s="2" t="s">
        <v>6</v>
      </c>
      <c r="D623" s="2">
        <v>85</v>
      </c>
      <c r="E623" s="6">
        <v>12455</v>
      </c>
      <c r="F623" s="7">
        <v>43663.618032407408</v>
      </c>
      <c r="G623" s="69" t="s">
        <v>4</v>
      </c>
      <c r="H623" s="2">
        <v>1018</v>
      </c>
      <c r="I623" s="1">
        <f t="shared" si="50"/>
        <v>13.573333333333334</v>
      </c>
      <c r="J623" s="1">
        <v>0.96099999999999997</v>
      </c>
      <c r="K623" s="2">
        <v>75</v>
      </c>
      <c r="L623" s="68">
        <v>249</v>
      </c>
      <c r="M623" s="8">
        <f t="shared" si="51"/>
        <v>3.32</v>
      </c>
      <c r="N623" s="8">
        <v>0.59599999999999997</v>
      </c>
      <c r="O623" s="69">
        <f t="shared" si="52"/>
        <v>75</v>
      </c>
      <c r="P623" s="9">
        <f t="shared" si="53"/>
        <v>4.0883534136546187</v>
      </c>
      <c r="Q623" s="77" t="s">
        <v>719</v>
      </c>
      <c r="V623" s="80"/>
      <c r="W623" s="81"/>
      <c r="X623" s="86" t="str">
        <f t="shared" si="54"/>
        <v>No_data</v>
      </c>
    </row>
    <row r="624" spans="1:24" x14ac:dyDescent="0.3">
      <c r="A624" s="45" t="s">
        <v>2842</v>
      </c>
      <c r="B624" s="68" t="s">
        <v>1696</v>
      </c>
      <c r="C624" s="2" t="s">
        <v>1</v>
      </c>
      <c r="D624" s="2">
        <v>46</v>
      </c>
      <c r="E624" s="6">
        <v>26733</v>
      </c>
      <c r="F624" s="7">
        <v>43663.638703703706</v>
      </c>
      <c r="G624" s="69" t="s">
        <v>4</v>
      </c>
      <c r="H624" s="2">
        <v>871</v>
      </c>
      <c r="I624" s="1">
        <f t="shared" si="50"/>
        <v>6.2214285714285715</v>
      </c>
      <c r="J624" s="1">
        <v>0.82299999999999995</v>
      </c>
      <c r="K624" s="2">
        <v>140</v>
      </c>
      <c r="L624" s="68">
        <v>197</v>
      </c>
      <c r="M624" s="8">
        <f t="shared" si="51"/>
        <v>1.4071428571428573</v>
      </c>
      <c r="N624" s="8">
        <v>0.49299999999999999</v>
      </c>
      <c r="O624" s="69">
        <f t="shared" si="52"/>
        <v>140</v>
      </c>
      <c r="P624" s="9">
        <f t="shared" si="53"/>
        <v>4.4213197969543145</v>
      </c>
      <c r="Q624" s="77" t="s">
        <v>719</v>
      </c>
      <c r="V624" s="80"/>
      <c r="W624" s="81"/>
      <c r="X624" s="86" t="str">
        <f t="shared" si="54"/>
        <v>No_data</v>
      </c>
    </row>
    <row r="625" spans="1:24" x14ac:dyDescent="0.3">
      <c r="A625" s="45" t="s">
        <v>2843</v>
      </c>
      <c r="B625" s="68" t="s">
        <v>1697</v>
      </c>
      <c r="C625" s="2" t="s">
        <v>1</v>
      </c>
      <c r="D625" s="2">
        <v>46</v>
      </c>
      <c r="E625" s="6">
        <v>26751</v>
      </c>
      <c r="F625" s="7">
        <v>43663.649895833332</v>
      </c>
      <c r="G625" s="69" t="s">
        <v>4</v>
      </c>
      <c r="H625" s="2">
        <v>1105</v>
      </c>
      <c r="I625" s="1">
        <f t="shared" si="50"/>
        <v>9.5258620689655178</v>
      </c>
      <c r="J625" s="1">
        <v>0.85899999999999999</v>
      </c>
      <c r="K625" s="2">
        <v>116</v>
      </c>
      <c r="L625" s="68">
        <v>270</v>
      </c>
      <c r="M625" s="8">
        <f t="shared" si="51"/>
        <v>2.3275862068965516</v>
      </c>
      <c r="N625" s="8">
        <v>0.58599999999999997</v>
      </c>
      <c r="O625" s="69">
        <f t="shared" si="52"/>
        <v>116</v>
      </c>
      <c r="P625" s="9">
        <f t="shared" si="53"/>
        <v>4.0925925925925934</v>
      </c>
      <c r="Q625" s="77" t="s">
        <v>719</v>
      </c>
      <c r="V625" s="80"/>
      <c r="W625" s="81"/>
      <c r="X625" s="86" t="str">
        <f t="shared" si="54"/>
        <v>No_data</v>
      </c>
    </row>
    <row r="626" spans="1:24" x14ac:dyDescent="0.3">
      <c r="A626" s="45" t="s">
        <v>2844</v>
      </c>
      <c r="B626" s="68" t="s">
        <v>1698</v>
      </c>
      <c r="C626" s="2" t="s">
        <v>6</v>
      </c>
      <c r="D626" s="2">
        <v>90</v>
      </c>
      <c r="E626" s="6">
        <v>10503</v>
      </c>
      <c r="F626" s="7">
        <v>43663.665868055556</v>
      </c>
      <c r="G626" s="69" t="s">
        <v>4</v>
      </c>
      <c r="H626" s="2">
        <v>2008</v>
      </c>
      <c r="I626" s="1">
        <f t="shared" si="50"/>
        <v>11.474285714285715</v>
      </c>
      <c r="J626" s="1">
        <v>1.4379999999999999</v>
      </c>
      <c r="K626" s="2">
        <v>175</v>
      </c>
      <c r="L626" s="68">
        <v>654</v>
      </c>
      <c r="M626" s="8">
        <f t="shared" si="51"/>
        <v>3.7371428571428571</v>
      </c>
      <c r="N626" s="8">
        <v>0.61499999999999999</v>
      </c>
      <c r="O626" s="69">
        <f t="shared" si="52"/>
        <v>175</v>
      </c>
      <c r="P626" s="9">
        <f t="shared" si="53"/>
        <v>3.070336391437309</v>
      </c>
      <c r="Q626" s="77" t="s">
        <v>719</v>
      </c>
      <c r="V626" s="80"/>
      <c r="W626" s="81"/>
      <c r="X626" s="86" t="str">
        <f t="shared" si="54"/>
        <v>No_data</v>
      </c>
    </row>
    <row r="627" spans="1:24" x14ac:dyDescent="0.3">
      <c r="A627" s="45" t="s">
        <v>2845</v>
      </c>
      <c r="B627" s="68" t="s">
        <v>1699</v>
      </c>
      <c r="C627" s="2" t="s">
        <v>6</v>
      </c>
      <c r="D627" s="2">
        <v>62</v>
      </c>
      <c r="E627" s="6">
        <v>20965</v>
      </c>
      <c r="F627" s="7">
        <v>43663.69258101852</v>
      </c>
      <c r="G627" s="69" t="s">
        <v>4</v>
      </c>
      <c r="H627" s="2">
        <v>1981</v>
      </c>
      <c r="I627" s="1">
        <f t="shared" si="50"/>
        <v>14.355072463768115</v>
      </c>
      <c r="J627" s="1">
        <v>1.5029999999999999</v>
      </c>
      <c r="K627" s="2">
        <v>138</v>
      </c>
      <c r="L627" s="68">
        <v>427</v>
      </c>
      <c r="M627" s="8">
        <f t="shared" si="51"/>
        <v>3.0942028985507246</v>
      </c>
      <c r="N627" s="8">
        <v>0.51100000000000001</v>
      </c>
      <c r="O627" s="69">
        <f t="shared" si="52"/>
        <v>138</v>
      </c>
      <c r="P627" s="9">
        <f t="shared" si="53"/>
        <v>4.639344262295082</v>
      </c>
      <c r="Q627" s="77" t="s">
        <v>719</v>
      </c>
      <c r="V627" s="80"/>
      <c r="W627" s="81"/>
      <c r="X627" s="86" t="str">
        <f t="shared" si="54"/>
        <v>No_data</v>
      </c>
    </row>
    <row r="628" spans="1:24" x14ac:dyDescent="0.3">
      <c r="A628" s="45" t="s">
        <v>2846</v>
      </c>
      <c r="B628" s="68" t="s">
        <v>1570</v>
      </c>
      <c r="C628" s="2" t="s">
        <v>1</v>
      </c>
      <c r="D628" s="2">
        <v>41</v>
      </c>
      <c r="E628" s="6">
        <v>28396</v>
      </c>
      <c r="F628" s="7">
        <v>43664.563402777778</v>
      </c>
      <c r="G628" s="69" t="s">
        <v>4</v>
      </c>
      <c r="H628" s="2">
        <v>1706</v>
      </c>
      <c r="I628" s="1">
        <f t="shared" si="50"/>
        <v>11.93006993006993</v>
      </c>
      <c r="J628" s="1">
        <v>2.0510000000000002</v>
      </c>
      <c r="K628" s="2">
        <v>143</v>
      </c>
      <c r="L628" s="68">
        <v>338</v>
      </c>
      <c r="M628" s="8">
        <f t="shared" si="51"/>
        <v>2.3636363636363638</v>
      </c>
      <c r="N628" s="8">
        <v>0.53800000000000003</v>
      </c>
      <c r="O628" s="69">
        <f t="shared" si="52"/>
        <v>143</v>
      </c>
      <c r="P628" s="9">
        <f t="shared" si="53"/>
        <v>5.0473372781065082</v>
      </c>
      <c r="Q628" s="77" t="s">
        <v>719</v>
      </c>
      <c r="V628" s="80"/>
      <c r="W628" s="81"/>
      <c r="X628" s="86" t="str">
        <f t="shared" si="54"/>
        <v>No_data</v>
      </c>
    </row>
    <row r="629" spans="1:24" x14ac:dyDescent="0.3">
      <c r="A629" s="45" t="s">
        <v>2847</v>
      </c>
      <c r="B629" s="68" t="s">
        <v>1101</v>
      </c>
      <c r="C629" s="2" t="s">
        <v>1</v>
      </c>
      <c r="D629" s="2">
        <v>51</v>
      </c>
      <c r="E629" s="6">
        <v>24781</v>
      </c>
      <c r="F629" s="7">
        <v>43664.586539351854</v>
      </c>
      <c r="G629" s="69" t="s">
        <v>4</v>
      </c>
      <c r="H629" s="2">
        <v>1647</v>
      </c>
      <c r="I629" s="1">
        <f t="shared" si="50"/>
        <v>9.2011173184357542</v>
      </c>
      <c r="J629" s="1">
        <v>1.1870000000000001</v>
      </c>
      <c r="K629" s="2">
        <v>179</v>
      </c>
      <c r="L629" s="68">
        <v>441</v>
      </c>
      <c r="M629" s="8">
        <f t="shared" si="51"/>
        <v>2.4636871508379889</v>
      </c>
      <c r="N629" s="8">
        <v>0.57299999999999995</v>
      </c>
      <c r="O629" s="69">
        <f t="shared" si="52"/>
        <v>179</v>
      </c>
      <c r="P629" s="9">
        <f t="shared" si="53"/>
        <v>3.7346938775510203</v>
      </c>
      <c r="Q629" s="77" t="s">
        <v>719</v>
      </c>
      <c r="V629" s="80"/>
      <c r="W629" s="81"/>
      <c r="X629" s="86" t="str">
        <f t="shared" si="54"/>
        <v>No_data</v>
      </c>
    </row>
    <row r="630" spans="1:24" x14ac:dyDescent="0.3">
      <c r="A630" s="45" t="s">
        <v>2848</v>
      </c>
      <c r="B630" s="68" t="s">
        <v>1700</v>
      </c>
      <c r="C630" s="2" t="s">
        <v>1</v>
      </c>
      <c r="D630" s="2">
        <v>49</v>
      </c>
      <c r="E630" s="6">
        <v>25571</v>
      </c>
      <c r="F630" s="7">
        <v>43664.59716435185</v>
      </c>
      <c r="G630" s="69" t="s">
        <v>4</v>
      </c>
      <c r="H630" s="2">
        <v>1405</v>
      </c>
      <c r="I630" s="1">
        <f t="shared" si="50"/>
        <v>11.062992125984252</v>
      </c>
      <c r="J630" s="1">
        <v>1.0369999999999999</v>
      </c>
      <c r="K630" s="2">
        <v>127</v>
      </c>
      <c r="L630" s="68">
        <v>374</v>
      </c>
      <c r="M630" s="8">
        <f t="shared" si="51"/>
        <v>2.9448818897637796</v>
      </c>
      <c r="N630" s="8">
        <v>0.58199999999999996</v>
      </c>
      <c r="O630" s="69">
        <f t="shared" si="52"/>
        <v>127</v>
      </c>
      <c r="P630" s="9">
        <f t="shared" si="53"/>
        <v>3.7566844919786093</v>
      </c>
      <c r="Q630" s="77" t="s">
        <v>719</v>
      </c>
      <c r="V630" s="80"/>
      <c r="W630" s="81"/>
      <c r="X630" s="86" t="str">
        <f t="shared" si="54"/>
        <v>No_data</v>
      </c>
    </row>
    <row r="631" spans="1:24" x14ac:dyDescent="0.3">
      <c r="A631" s="45" t="s">
        <v>2849</v>
      </c>
      <c r="B631" s="68" t="s">
        <v>42</v>
      </c>
      <c r="C631" s="2" t="s">
        <v>1</v>
      </c>
      <c r="D631" s="2">
        <v>80</v>
      </c>
      <c r="E631" s="6">
        <v>14194</v>
      </c>
      <c r="F631" s="7">
        <v>43664.617476851854</v>
      </c>
      <c r="G631" s="69" t="s">
        <v>22</v>
      </c>
      <c r="H631" s="2">
        <v>2191</v>
      </c>
      <c r="I631" s="1">
        <f t="shared" si="50"/>
        <v>16.853846153846153</v>
      </c>
      <c r="J631" s="1">
        <v>1.2949999999999999</v>
      </c>
      <c r="K631" s="2">
        <v>130</v>
      </c>
      <c r="L631" s="68">
        <v>782</v>
      </c>
      <c r="M631" s="8">
        <f t="shared" si="51"/>
        <v>6.0153846153846153</v>
      </c>
      <c r="N631" s="8">
        <v>0.88</v>
      </c>
      <c r="O631" s="69">
        <f t="shared" si="52"/>
        <v>130</v>
      </c>
      <c r="P631" s="9">
        <f t="shared" si="53"/>
        <v>2.8017902813299229</v>
      </c>
      <c r="Q631" s="77" t="s">
        <v>719</v>
      </c>
      <c r="V631" s="80"/>
      <c r="W631" s="81"/>
      <c r="X631" s="86" t="str">
        <f t="shared" si="54"/>
        <v>No_data</v>
      </c>
    </row>
    <row r="632" spans="1:24" x14ac:dyDescent="0.3">
      <c r="A632" s="45" t="s">
        <v>2850</v>
      </c>
      <c r="B632" s="68" t="s">
        <v>1701</v>
      </c>
      <c r="C632" s="2" t="s">
        <v>1</v>
      </c>
      <c r="D632" s="2">
        <v>55</v>
      </c>
      <c r="E632" s="6">
        <v>23331</v>
      </c>
      <c r="F632" s="7">
        <v>43664.645381944443</v>
      </c>
      <c r="G632" s="69" t="s">
        <v>22</v>
      </c>
      <c r="H632" s="2">
        <v>1808</v>
      </c>
      <c r="I632" s="1">
        <f t="shared" si="50"/>
        <v>14.464</v>
      </c>
      <c r="J632" s="1">
        <v>1.377</v>
      </c>
      <c r="K632" s="2">
        <v>125</v>
      </c>
      <c r="L632" s="68">
        <v>317</v>
      </c>
      <c r="M632" s="8">
        <f t="shared" si="51"/>
        <v>2.536</v>
      </c>
      <c r="N632" s="8">
        <v>0.56100000000000005</v>
      </c>
      <c r="O632" s="69">
        <f t="shared" si="52"/>
        <v>125</v>
      </c>
      <c r="P632" s="9">
        <f t="shared" si="53"/>
        <v>5.7034700315457414</v>
      </c>
      <c r="Q632" s="77" t="s">
        <v>719</v>
      </c>
      <c r="V632" s="80"/>
      <c r="W632" s="81"/>
      <c r="X632" s="86" t="str">
        <f t="shared" si="54"/>
        <v>No_data</v>
      </c>
    </row>
    <row r="633" spans="1:24" x14ac:dyDescent="0.3">
      <c r="A633" s="45" t="s">
        <v>2851</v>
      </c>
      <c r="B633" s="68" t="s">
        <v>1702</v>
      </c>
      <c r="C633" s="2" t="s">
        <v>6</v>
      </c>
      <c r="D633" s="2">
        <v>64</v>
      </c>
      <c r="E633" s="6">
        <v>20222</v>
      </c>
      <c r="F633" s="7">
        <v>43664.666817129626</v>
      </c>
      <c r="G633" s="69" t="s">
        <v>4</v>
      </c>
      <c r="H633" s="2">
        <v>1107</v>
      </c>
      <c r="I633" s="1">
        <f t="shared" si="50"/>
        <v>11.652631578947368</v>
      </c>
      <c r="J633" s="1">
        <v>1.137</v>
      </c>
      <c r="K633" s="2">
        <v>95</v>
      </c>
      <c r="L633" s="68">
        <v>310</v>
      </c>
      <c r="M633" s="8">
        <f t="shared" si="51"/>
        <v>3.263157894736842</v>
      </c>
      <c r="N633" s="8">
        <v>0.48799999999999999</v>
      </c>
      <c r="O633" s="69">
        <f t="shared" si="52"/>
        <v>95</v>
      </c>
      <c r="P633" s="9">
        <f t="shared" si="53"/>
        <v>3.5709677419354837</v>
      </c>
      <c r="Q633" s="77" t="s">
        <v>719</v>
      </c>
      <c r="R633" t="s">
        <v>1703</v>
      </c>
      <c r="V633" s="80"/>
      <c r="W633" s="81"/>
      <c r="X633" s="86" t="str">
        <f t="shared" si="54"/>
        <v>No_data</v>
      </c>
    </row>
    <row r="634" spans="1:24" x14ac:dyDescent="0.3">
      <c r="A634" s="45" t="s">
        <v>2852</v>
      </c>
      <c r="B634" s="68" t="s">
        <v>1704</v>
      </c>
      <c r="C634" s="2" t="s">
        <v>1</v>
      </c>
      <c r="D634" s="2">
        <v>55</v>
      </c>
      <c r="E634" s="6">
        <v>23386</v>
      </c>
      <c r="F634" s="7">
        <v>43664.689212962963</v>
      </c>
      <c r="G634" s="69" t="s">
        <v>4</v>
      </c>
      <c r="H634" s="2">
        <v>1245</v>
      </c>
      <c r="I634" s="1">
        <f t="shared" si="50"/>
        <v>9.2222222222222214</v>
      </c>
      <c r="J634" s="1">
        <v>0.95199999999999996</v>
      </c>
      <c r="K634" s="2">
        <v>135</v>
      </c>
      <c r="L634" s="68">
        <v>265</v>
      </c>
      <c r="M634" s="8">
        <f t="shared" si="51"/>
        <v>1.962962962962963</v>
      </c>
      <c r="N634" s="8">
        <v>0.39400000000000002</v>
      </c>
      <c r="O634" s="69">
        <f t="shared" si="52"/>
        <v>135</v>
      </c>
      <c r="P634" s="9">
        <f t="shared" si="53"/>
        <v>4.698113207547169</v>
      </c>
      <c r="Q634" s="77" t="s">
        <v>719</v>
      </c>
      <c r="V634" s="80"/>
      <c r="W634" s="81"/>
      <c r="X634" s="86" t="str">
        <f t="shared" si="54"/>
        <v>No_data</v>
      </c>
    </row>
    <row r="635" spans="1:24" x14ac:dyDescent="0.3">
      <c r="A635" s="45" t="s">
        <v>2853</v>
      </c>
      <c r="B635" s="68" t="s">
        <v>1705</v>
      </c>
      <c r="C635" s="2" t="s">
        <v>6</v>
      </c>
      <c r="D635" s="2">
        <v>66</v>
      </c>
      <c r="E635" s="6">
        <v>19338</v>
      </c>
      <c r="F635" s="7">
        <v>43664.712256944447</v>
      </c>
      <c r="G635" s="69" t="s">
        <v>4</v>
      </c>
      <c r="H635" s="2">
        <v>1605</v>
      </c>
      <c r="I635" s="1">
        <f t="shared" si="50"/>
        <v>11.464285714285714</v>
      </c>
      <c r="J635" s="1">
        <v>1.159</v>
      </c>
      <c r="K635" s="2">
        <v>140</v>
      </c>
      <c r="L635" s="68">
        <v>518</v>
      </c>
      <c r="M635" s="8">
        <f t="shared" si="51"/>
        <v>3.7</v>
      </c>
      <c r="N635" s="8">
        <v>0.68600000000000005</v>
      </c>
      <c r="O635" s="69">
        <f t="shared" si="52"/>
        <v>140</v>
      </c>
      <c r="P635" s="9">
        <f t="shared" si="53"/>
        <v>3.0984555984555979</v>
      </c>
      <c r="Q635" s="77" t="s">
        <v>719</v>
      </c>
      <c r="V635" s="80"/>
      <c r="W635" s="81"/>
      <c r="X635" s="86" t="str">
        <f t="shared" si="54"/>
        <v>No_data</v>
      </c>
    </row>
    <row r="636" spans="1:24" x14ac:dyDescent="0.3">
      <c r="A636" s="45" t="s">
        <v>2854</v>
      </c>
      <c r="B636" s="68" t="s">
        <v>1706</v>
      </c>
      <c r="C636" s="2" t="s">
        <v>1</v>
      </c>
      <c r="D636" s="2">
        <v>63</v>
      </c>
      <c r="E636" s="6">
        <v>20559</v>
      </c>
      <c r="F636" s="7">
        <v>43665.532372685186</v>
      </c>
      <c r="G636" s="69" t="s">
        <v>4</v>
      </c>
      <c r="H636" s="2">
        <v>2638</v>
      </c>
      <c r="I636" s="1">
        <f t="shared" si="50"/>
        <v>16.283950617283949</v>
      </c>
      <c r="J636" s="1">
        <v>1.33</v>
      </c>
      <c r="K636" s="2">
        <v>162</v>
      </c>
      <c r="L636" s="68">
        <v>660</v>
      </c>
      <c r="M636" s="8">
        <f t="shared" si="51"/>
        <v>4.0740740740740744</v>
      </c>
      <c r="N636" s="8">
        <v>0.56299999999999994</v>
      </c>
      <c r="O636" s="69">
        <f t="shared" si="52"/>
        <v>162</v>
      </c>
      <c r="P636" s="9">
        <f t="shared" si="53"/>
        <v>3.9969696969696962</v>
      </c>
      <c r="Q636" s="77" t="s">
        <v>719</v>
      </c>
      <c r="V636" s="80"/>
      <c r="W636" s="81"/>
      <c r="X636" s="86" t="str">
        <f t="shared" si="54"/>
        <v>No_data</v>
      </c>
    </row>
    <row r="637" spans="1:24" x14ac:dyDescent="0.3">
      <c r="A637" s="45" t="s">
        <v>2855</v>
      </c>
      <c r="B637" s="68" t="s">
        <v>1707</v>
      </c>
      <c r="C637" s="2" t="s">
        <v>1</v>
      </c>
      <c r="D637" s="2">
        <v>59</v>
      </c>
      <c r="E637" s="6">
        <v>21798</v>
      </c>
      <c r="F637" s="7">
        <v>43665.548310185186</v>
      </c>
      <c r="G637" s="69" t="s">
        <v>4</v>
      </c>
      <c r="H637" s="2">
        <v>1709</v>
      </c>
      <c r="I637" s="1">
        <f t="shared" si="50"/>
        <v>12.65925925925926</v>
      </c>
      <c r="J637" s="1">
        <v>1.1539999999999999</v>
      </c>
      <c r="K637" s="2">
        <v>135</v>
      </c>
      <c r="L637" s="68">
        <v>380</v>
      </c>
      <c r="M637" s="8">
        <f t="shared" si="51"/>
        <v>2.8148148148148149</v>
      </c>
      <c r="N637" s="8">
        <v>0.60099999999999998</v>
      </c>
      <c r="O637" s="69">
        <f t="shared" si="52"/>
        <v>135</v>
      </c>
      <c r="P637" s="9">
        <f t="shared" si="53"/>
        <v>4.4973684210526317</v>
      </c>
      <c r="Q637" s="77" t="s">
        <v>719</v>
      </c>
      <c r="V637" s="80"/>
      <c r="W637" s="81"/>
      <c r="X637" s="86" t="str">
        <f t="shared" si="54"/>
        <v>No_data</v>
      </c>
    </row>
    <row r="638" spans="1:24" x14ac:dyDescent="0.3">
      <c r="A638" s="45" t="s">
        <v>2856</v>
      </c>
      <c r="B638" s="68" t="s">
        <v>1708</v>
      </c>
      <c r="C638" s="2" t="s">
        <v>1</v>
      </c>
      <c r="D638" s="2">
        <v>54</v>
      </c>
      <c r="E638" s="6">
        <v>23816</v>
      </c>
      <c r="F638" s="7">
        <v>43665.559444444443</v>
      </c>
      <c r="G638" s="69" t="s">
        <v>4</v>
      </c>
      <c r="H638" s="2">
        <v>2672</v>
      </c>
      <c r="I638" s="1">
        <f t="shared" si="50"/>
        <v>15.810650887573965</v>
      </c>
      <c r="J638" s="1">
        <v>1.1950000000000001</v>
      </c>
      <c r="K638" s="2">
        <v>169</v>
      </c>
      <c r="L638" s="68">
        <v>711</v>
      </c>
      <c r="M638" s="8">
        <f t="shared" si="51"/>
        <v>4.2071005917159763</v>
      </c>
      <c r="N638" s="8">
        <v>0.56599999999999995</v>
      </c>
      <c r="O638" s="69">
        <f t="shared" si="52"/>
        <v>169</v>
      </c>
      <c r="P638" s="9">
        <f t="shared" si="53"/>
        <v>3.7580872011251762</v>
      </c>
      <c r="Q638" s="77" t="s">
        <v>719</v>
      </c>
      <c r="V638" s="80"/>
      <c r="W638" s="81"/>
      <c r="X638" s="86" t="str">
        <f t="shared" si="54"/>
        <v>No_data</v>
      </c>
    </row>
    <row r="639" spans="1:24" x14ac:dyDescent="0.3">
      <c r="A639" s="45" t="s">
        <v>2857</v>
      </c>
      <c r="B639" s="68" t="s">
        <v>1709</v>
      </c>
      <c r="C639" s="2" t="s">
        <v>1</v>
      </c>
      <c r="D639" s="2">
        <v>58</v>
      </c>
      <c r="E639" s="6">
        <v>22211</v>
      </c>
      <c r="F639" s="7">
        <v>43668.568043981482</v>
      </c>
      <c r="G639" s="69" t="s">
        <v>4</v>
      </c>
      <c r="H639" s="2">
        <v>1440</v>
      </c>
      <c r="I639" s="1">
        <f t="shared" si="50"/>
        <v>10.588235294117647</v>
      </c>
      <c r="J639" s="1">
        <v>1.238</v>
      </c>
      <c r="K639" s="2">
        <v>136</v>
      </c>
      <c r="L639" s="68">
        <v>269</v>
      </c>
      <c r="M639" s="8">
        <f t="shared" si="51"/>
        <v>1.9779411764705883</v>
      </c>
      <c r="N639" s="8">
        <v>0.49399999999999999</v>
      </c>
      <c r="O639" s="69">
        <f t="shared" si="52"/>
        <v>136</v>
      </c>
      <c r="P639" s="9">
        <f t="shared" si="53"/>
        <v>5.3531598513011147</v>
      </c>
      <c r="Q639" s="77" t="s">
        <v>719</v>
      </c>
      <c r="V639" s="80"/>
      <c r="W639" s="81"/>
      <c r="X639" s="86" t="str">
        <f t="shared" si="54"/>
        <v>No_data</v>
      </c>
    </row>
    <row r="640" spans="1:24" x14ac:dyDescent="0.3">
      <c r="A640" s="45" t="s">
        <v>2858</v>
      </c>
      <c r="B640" s="68" t="s">
        <v>632</v>
      </c>
      <c r="C640" s="2" t="s">
        <v>1</v>
      </c>
      <c r="D640" s="2">
        <v>42</v>
      </c>
      <c r="E640" s="6">
        <v>28171</v>
      </c>
      <c r="F640" s="7">
        <v>43668.584062499998</v>
      </c>
      <c r="G640" s="69" t="s">
        <v>4</v>
      </c>
      <c r="H640" s="2">
        <v>2153</v>
      </c>
      <c r="I640" s="1">
        <f t="shared" si="50"/>
        <v>14.848275862068965</v>
      </c>
      <c r="J640" s="1">
        <v>1.948</v>
      </c>
      <c r="K640" s="2">
        <v>145</v>
      </c>
      <c r="L640" s="68">
        <v>291</v>
      </c>
      <c r="M640" s="8">
        <f t="shared" si="51"/>
        <v>2.0068965517241377</v>
      </c>
      <c r="N640" s="8">
        <v>0.38200000000000001</v>
      </c>
      <c r="O640" s="69">
        <f t="shared" si="52"/>
        <v>145</v>
      </c>
      <c r="P640" s="9">
        <f t="shared" si="53"/>
        <v>7.398625429553265</v>
      </c>
      <c r="Q640" s="77" t="s">
        <v>719</v>
      </c>
      <c r="V640" s="80"/>
      <c r="W640" s="81"/>
      <c r="X640" s="86" t="str">
        <f t="shared" si="54"/>
        <v>No_data</v>
      </c>
    </row>
    <row r="641" spans="1:24" x14ac:dyDescent="0.3">
      <c r="A641" s="45" t="s">
        <v>2859</v>
      </c>
      <c r="B641" s="68" t="s">
        <v>1710</v>
      </c>
      <c r="C641" s="2" t="s">
        <v>1</v>
      </c>
      <c r="D641" s="2">
        <v>55</v>
      </c>
      <c r="E641" s="6">
        <v>23443</v>
      </c>
      <c r="F641" s="7">
        <v>43668.603738425925</v>
      </c>
      <c r="G641" s="69" t="s">
        <v>4</v>
      </c>
      <c r="H641" s="2">
        <v>2362</v>
      </c>
      <c r="I641" s="1">
        <f t="shared" si="50"/>
        <v>13.894117647058824</v>
      </c>
      <c r="J641" s="1">
        <v>1.083</v>
      </c>
      <c r="K641" s="2">
        <v>170</v>
      </c>
      <c r="L641" s="68">
        <v>482</v>
      </c>
      <c r="M641" s="8">
        <f t="shared" si="51"/>
        <v>2.835294117647059</v>
      </c>
      <c r="N641" s="8">
        <v>0.56200000000000006</v>
      </c>
      <c r="O641" s="69">
        <f t="shared" si="52"/>
        <v>170</v>
      </c>
      <c r="P641" s="9">
        <f t="shared" si="53"/>
        <v>4.9004149377593356</v>
      </c>
      <c r="Q641" s="77" t="s">
        <v>719</v>
      </c>
      <c r="V641" s="80"/>
      <c r="W641" s="81"/>
      <c r="X641" s="86" t="str">
        <f t="shared" si="54"/>
        <v>No_data</v>
      </c>
    </row>
    <row r="642" spans="1:24" x14ac:dyDescent="0.3">
      <c r="A642" s="45" t="s">
        <v>2860</v>
      </c>
      <c r="B642" s="68" t="s">
        <v>1711</v>
      </c>
      <c r="C642" s="2" t="s">
        <v>1</v>
      </c>
      <c r="D642" s="2">
        <v>74</v>
      </c>
      <c r="E642" s="6">
        <v>16574</v>
      </c>
      <c r="F642" s="7">
        <v>43668.615185185183</v>
      </c>
      <c r="G642" s="69" t="s">
        <v>4</v>
      </c>
      <c r="H642" s="2">
        <v>2503</v>
      </c>
      <c r="I642" s="1">
        <f t="shared" si="50"/>
        <v>15.450617283950617</v>
      </c>
      <c r="J642" s="1">
        <v>1.131</v>
      </c>
      <c r="K642" s="2">
        <v>162</v>
      </c>
      <c r="L642" s="68">
        <v>483</v>
      </c>
      <c r="M642" s="8">
        <f t="shared" si="51"/>
        <v>2.9814814814814814</v>
      </c>
      <c r="N642" s="8">
        <v>0.504</v>
      </c>
      <c r="O642" s="69">
        <f t="shared" si="52"/>
        <v>162</v>
      </c>
      <c r="P642" s="9">
        <f t="shared" si="53"/>
        <v>5.1821946169772257</v>
      </c>
      <c r="Q642" s="77" t="s">
        <v>719</v>
      </c>
      <c r="V642" s="80"/>
      <c r="W642" s="81"/>
      <c r="X642" s="86" t="str">
        <f t="shared" si="54"/>
        <v>No_data</v>
      </c>
    </row>
    <row r="643" spans="1:24" x14ac:dyDescent="0.3">
      <c r="A643" s="45" t="s">
        <v>2861</v>
      </c>
      <c r="B643" s="68" t="s">
        <v>1712</v>
      </c>
      <c r="C643" s="2" t="s">
        <v>1</v>
      </c>
      <c r="D643" s="2">
        <v>75</v>
      </c>
      <c r="E643" s="6">
        <v>16131</v>
      </c>
      <c r="F643" s="7">
        <v>43668.640277777777</v>
      </c>
      <c r="G643" s="69" t="s">
        <v>4</v>
      </c>
      <c r="H643" s="2">
        <v>2661</v>
      </c>
      <c r="I643" s="1">
        <f t="shared" si="50"/>
        <v>17.057692307692307</v>
      </c>
      <c r="J643" s="1">
        <v>1.639</v>
      </c>
      <c r="K643" s="2">
        <v>156</v>
      </c>
      <c r="L643" s="68">
        <v>733</v>
      </c>
      <c r="M643" s="8">
        <f t="shared" si="51"/>
        <v>4.6987179487179489</v>
      </c>
      <c r="N643" s="8">
        <v>0.64700000000000002</v>
      </c>
      <c r="O643" s="69">
        <f t="shared" si="52"/>
        <v>156</v>
      </c>
      <c r="P643" s="9">
        <f t="shared" si="53"/>
        <v>3.6302864938608455</v>
      </c>
      <c r="Q643" s="77" t="s">
        <v>719</v>
      </c>
      <c r="V643" s="80"/>
      <c r="W643" s="81"/>
      <c r="X643" s="86" t="str">
        <f t="shared" si="54"/>
        <v>No_data</v>
      </c>
    </row>
    <row r="644" spans="1:24" x14ac:dyDescent="0.3">
      <c r="A644" s="45" t="s">
        <v>2862</v>
      </c>
      <c r="B644" s="68" t="s">
        <v>368</v>
      </c>
      <c r="C644" s="2" t="s">
        <v>1</v>
      </c>
      <c r="D644" s="2">
        <v>58</v>
      </c>
      <c r="E644" s="6">
        <v>22148</v>
      </c>
      <c r="F644" s="7">
        <v>43668.65320601852</v>
      </c>
      <c r="G644" s="69" t="s">
        <v>4</v>
      </c>
      <c r="H644" s="2">
        <v>2361</v>
      </c>
      <c r="I644" s="1">
        <f t="shared" si="50"/>
        <v>20.530434782608694</v>
      </c>
      <c r="J644" s="1">
        <v>2.0529999999999999</v>
      </c>
      <c r="K644" s="2">
        <v>115</v>
      </c>
      <c r="L644" s="68">
        <v>395</v>
      </c>
      <c r="M644" s="8">
        <f t="shared" si="51"/>
        <v>3.4347826086956523</v>
      </c>
      <c r="N644" s="8">
        <v>0.71499999999999997</v>
      </c>
      <c r="O644" s="69">
        <f t="shared" si="52"/>
        <v>115</v>
      </c>
      <c r="P644" s="9">
        <f t="shared" si="53"/>
        <v>5.9772151898734167</v>
      </c>
      <c r="Q644" s="77" t="s">
        <v>719</v>
      </c>
      <c r="V644" s="80"/>
      <c r="W644" s="81"/>
      <c r="X644" s="86" t="str">
        <f t="shared" si="54"/>
        <v>No_data</v>
      </c>
    </row>
    <row r="645" spans="1:24" x14ac:dyDescent="0.3">
      <c r="A645" s="45" t="s">
        <v>2863</v>
      </c>
      <c r="B645" s="68" t="s">
        <v>237</v>
      </c>
      <c r="C645" s="2" t="s">
        <v>1</v>
      </c>
      <c r="D645" s="2">
        <v>56</v>
      </c>
      <c r="E645" s="6">
        <v>23029</v>
      </c>
      <c r="F645" s="7">
        <v>43668.664363425924</v>
      </c>
      <c r="G645" s="69" t="s">
        <v>22</v>
      </c>
      <c r="H645" s="2">
        <v>1973</v>
      </c>
      <c r="I645" s="1">
        <f t="shared" si="50"/>
        <v>14.507352941176471</v>
      </c>
      <c r="J645" s="1">
        <v>1.4550000000000001</v>
      </c>
      <c r="K645" s="2">
        <v>136</v>
      </c>
      <c r="L645" s="68">
        <v>396</v>
      </c>
      <c r="M645" s="8">
        <f t="shared" si="51"/>
        <v>2.9117647058823528</v>
      </c>
      <c r="N645" s="8">
        <v>0.57699999999999996</v>
      </c>
      <c r="O645" s="69">
        <f t="shared" si="52"/>
        <v>136</v>
      </c>
      <c r="P645" s="9">
        <f t="shared" si="53"/>
        <v>4.9823232323232327</v>
      </c>
      <c r="Q645" s="77" t="s">
        <v>719</v>
      </c>
      <c r="V645" s="80"/>
      <c r="W645" s="81"/>
      <c r="X645" s="86" t="str">
        <f t="shared" si="54"/>
        <v>No_data</v>
      </c>
    </row>
    <row r="646" spans="1:24" x14ac:dyDescent="0.3">
      <c r="A646" s="45" t="s">
        <v>2864</v>
      </c>
      <c r="B646" s="68" t="s">
        <v>1713</v>
      </c>
      <c r="C646" s="2" t="s">
        <v>6</v>
      </c>
      <c r="D646" s="2">
        <v>66</v>
      </c>
      <c r="E646" s="6">
        <v>19373</v>
      </c>
      <c r="F646" s="7">
        <v>43668.693576388891</v>
      </c>
      <c r="G646" s="69" t="s">
        <v>4</v>
      </c>
      <c r="H646" s="2">
        <v>1273</v>
      </c>
      <c r="I646" s="1">
        <f t="shared" si="50"/>
        <v>7.7151515151515149</v>
      </c>
      <c r="J646" s="1">
        <v>1.3240000000000001</v>
      </c>
      <c r="K646" s="2">
        <v>165</v>
      </c>
      <c r="L646" s="68">
        <v>358</v>
      </c>
      <c r="M646" s="8">
        <f t="shared" si="51"/>
        <v>2.1696969696969699</v>
      </c>
      <c r="N646" s="8">
        <v>0.746</v>
      </c>
      <c r="O646" s="69">
        <f t="shared" si="52"/>
        <v>165</v>
      </c>
      <c r="P646" s="9">
        <f t="shared" si="53"/>
        <v>3.5558659217877091</v>
      </c>
      <c r="Q646" s="77" t="s">
        <v>719</v>
      </c>
      <c r="V646" s="80"/>
      <c r="W646" s="81"/>
      <c r="X646" s="86" t="str">
        <f t="shared" si="54"/>
        <v>No_data</v>
      </c>
    </row>
    <row r="647" spans="1:24" x14ac:dyDescent="0.3">
      <c r="A647" s="45" t="s">
        <v>2865</v>
      </c>
      <c r="B647" s="68" t="s">
        <v>1714</v>
      </c>
      <c r="C647" s="2" t="s">
        <v>1</v>
      </c>
      <c r="D647" s="2">
        <v>37</v>
      </c>
      <c r="E647" s="6">
        <v>29800</v>
      </c>
      <c r="F647" s="7">
        <v>43668.712083333332</v>
      </c>
      <c r="G647" s="69" t="s">
        <v>4</v>
      </c>
      <c r="H647" s="2">
        <v>1475</v>
      </c>
      <c r="I647" s="1">
        <f t="shared" si="50"/>
        <v>9.8333333333333339</v>
      </c>
      <c r="J647" s="1">
        <v>1.161</v>
      </c>
      <c r="K647" s="2">
        <v>150</v>
      </c>
      <c r="L647" s="68">
        <v>404</v>
      </c>
      <c r="M647" s="8">
        <f t="shared" si="51"/>
        <v>2.6933333333333334</v>
      </c>
      <c r="N647" s="8">
        <v>0.56699999999999995</v>
      </c>
      <c r="O647" s="69">
        <f t="shared" si="52"/>
        <v>150</v>
      </c>
      <c r="P647" s="9">
        <f t="shared" si="53"/>
        <v>3.6509900990099013</v>
      </c>
      <c r="Q647" s="77" t="s">
        <v>719</v>
      </c>
      <c r="V647" s="80"/>
      <c r="W647" s="81"/>
      <c r="X647" s="86" t="str">
        <f t="shared" si="54"/>
        <v>No_data</v>
      </c>
    </row>
    <row r="648" spans="1:24" x14ac:dyDescent="0.3">
      <c r="A648" s="45" t="s">
        <v>2866</v>
      </c>
      <c r="B648" s="68" t="s">
        <v>1715</v>
      </c>
      <c r="C648" s="2" t="s">
        <v>1</v>
      </c>
      <c r="D648" s="2">
        <v>49</v>
      </c>
      <c r="E648" s="6">
        <v>25536</v>
      </c>
      <c r="F648" s="7">
        <v>43669.594953703701</v>
      </c>
      <c r="G648" s="69" t="s">
        <v>4</v>
      </c>
      <c r="H648" s="2">
        <v>1333</v>
      </c>
      <c r="I648" s="1">
        <f t="shared" ref="I648:I711" si="55">H648/K648</f>
        <v>12.118181818181819</v>
      </c>
      <c r="J648" s="1">
        <v>2.012</v>
      </c>
      <c r="K648" s="2">
        <v>110</v>
      </c>
      <c r="L648" s="68">
        <v>405</v>
      </c>
      <c r="M648" s="8">
        <f t="shared" ref="M648:M711" si="56">L648/O648</f>
        <v>3.6818181818181817</v>
      </c>
      <c r="N648" s="8">
        <v>0.60499999999999998</v>
      </c>
      <c r="O648" s="69">
        <f t="shared" ref="O648:O711" si="57">K648</f>
        <v>110</v>
      </c>
      <c r="P648" s="9">
        <f t="shared" ref="P648:P711" si="58">I648/M648</f>
        <v>3.2913580246913585</v>
      </c>
      <c r="Q648" s="77" t="s">
        <v>719</v>
      </c>
      <c r="V648" s="80"/>
      <c r="W648" s="81"/>
      <c r="X648" s="86" t="str">
        <f t="shared" si="54"/>
        <v>No_data</v>
      </c>
    </row>
    <row r="649" spans="1:24" x14ac:dyDescent="0.3">
      <c r="A649" s="45" t="s">
        <v>2867</v>
      </c>
      <c r="B649" s="68" t="s">
        <v>1716</v>
      </c>
      <c r="C649" s="2" t="s">
        <v>1</v>
      </c>
      <c r="D649" s="2">
        <v>62</v>
      </c>
      <c r="E649" s="6">
        <v>20854</v>
      </c>
      <c r="F649" s="7">
        <v>43669.606296296297</v>
      </c>
      <c r="G649" s="69" t="s">
        <v>4</v>
      </c>
      <c r="H649" s="2">
        <v>1637</v>
      </c>
      <c r="I649" s="1">
        <f t="shared" si="55"/>
        <v>14.616071428571429</v>
      </c>
      <c r="J649" s="1">
        <v>0.92300000000000004</v>
      </c>
      <c r="K649" s="2">
        <v>112</v>
      </c>
      <c r="L649" s="68">
        <v>286</v>
      </c>
      <c r="M649" s="8">
        <f t="shared" si="56"/>
        <v>2.5535714285714284</v>
      </c>
      <c r="N649" s="8">
        <v>0.58299999999999996</v>
      </c>
      <c r="O649" s="69">
        <f t="shared" si="57"/>
        <v>112</v>
      </c>
      <c r="P649" s="9">
        <f t="shared" si="58"/>
        <v>5.7237762237762242</v>
      </c>
      <c r="Q649" s="77" t="s">
        <v>719</v>
      </c>
      <c r="V649" s="80"/>
      <c r="W649" s="81"/>
      <c r="X649" s="86" t="str">
        <f t="shared" ref="X649:X712" si="59">IF(AND(W649&lt;&gt;0,V649&lt;&gt;0),W649-V649,"No_data")</f>
        <v>No_data</v>
      </c>
    </row>
    <row r="650" spans="1:24" x14ac:dyDescent="0.3">
      <c r="A650" s="45" t="s">
        <v>2868</v>
      </c>
      <c r="B650" s="68" t="s">
        <v>1717</v>
      </c>
      <c r="C650" s="2" t="s">
        <v>6</v>
      </c>
      <c r="D650" s="2">
        <v>47</v>
      </c>
      <c r="E650" s="6">
        <v>26142</v>
      </c>
      <c r="F650" s="7">
        <v>43669.617673611108</v>
      </c>
      <c r="G650" s="69" t="s">
        <v>22</v>
      </c>
      <c r="H650" s="2">
        <v>1290</v>
      </c>
      <c r="I650" s="1">
        <f t="shared" si="55"/>
        <v>7.166666666666667</v>
      </c>
      <c r="J650" s="1">
        <v>0.80800000000000005</v>
      </c>
      <c r="K650" s="2">
        <v>180</v>
      </c>
      <c r="L650" s="68">
        <v>445</v>
      </c>
      <c r="M650" s="8">
        <f t="shared" si="56"/>
        <v>2.4722222222222223</v>
      </c>
      <c r="N650" s="8">
        <v>0.53300000000000003</v>
      </c>
      <c r="O650" s="69">
        <f t="shared" si="57"/>
        <v>180</v>
      </c>
      <c r="P650" s="9">
        <f t="shared" si="58"/>
        <v>2.898876404494382</v>
      </c>
      <c r="Q650" s="77" t="s">
        <v>719</v>
      </c>
      <c r="V650" s="80"/>
      <c r="W650" s="81"/>
      <c r="X650" s="86" t="str">
        <f t="shared" si="59"/>
        <v>No_data</v>
      </c>
    </row>
    <row r="651" spans="1:24" x14ac:dyDescent="0.3">
      <c r="A651" s="45" t="s">
        <v>2869</v>
      </c>
      <c r="B651" s="68" t="s">
        <v>1718</v>
      </c>
      <c r="C651" s="2" t="s">
        <v>6</v>
      </c>
      <c r="D651" s="2">
        <v>52</v>
      </c>
      <c r="E651" s="6">
        <v>24658</v>
      </c>
      <c r="F651" s="7">
        <v>43669.641458333332</v>
      </c>
      <c r="G651" s="69" t="s">
        <v>4</v>
      </c>
      <c r="H651" s="2">
        <v>980</v>
      </c>
      <c r="I651" s="1">
        <f t="shared" si="55"/>
        <v>5.104166666666667</v>
      </c>
      <c r="J651" s="1">
        <v>0.752</v>
      </c>
      <c r="K651" s="2">
        <v>192</v>
      </c>
      <c r="L651" s="68">
        <v>450</v>
      </c>
      <c r="M651" s="8">
        <f t="shared" si="56"/>
        <v>2.34375</v>
      </c>
      <c r="N651" s="8">
        <v>0.61099999999999999</v>
      </c>
      <c r="O651" s="69">
        <f t="shared" si="57"/>
        <v>192</v>
      </c>
      <c r="P651" s="9">
        <f t="shared" si="58"/>
        <v>2.177777777777778</v>
      </c>
      <c r="Q651" s="77" t="s">
        <v>719</v>
      </c>
      <c r="V651" s="80"/>
      <c r="W651" s="81"/>
      <c r="X651" s="86" t="str">
        <f t="shared" si="59"/>
        <v>No_data</v>
      </c>
    </row>
    <row r="652" spans="1:24" x14ac:dyDescent="0.3">
      <c r="A652" s="45" t="s">
        <v>2870</v>
      </c>
      <c r="B652" s="68" t="s">
        <v>1719</v>
      </c>
      <c r="C652" s="2" t="s">
        <v>1</v>
      </c>
      <c r="D652" s="2">
        <v>59</v>
      </c>
      <c r="E652" s="6">
        <v>21838</v>
      </c>
      <c r="F652" s="7">
        <v>43669.66510416667</v>
      </c>
      <c r="G652" s="69" t="s">
        <v>22</v>
      </c>
      <c r="H652" s="2">
        <v>2447</v>
      </c>
      <c r="I652" s="1">
        <f t="shared" si="55"/>
        <v>13.155913978494624</v>
      </c>
      <c r="J652" s="1">
        <v>1.645</v>
      </c>
      <c r="K652" s="2">
        <v>186</v>
      </c>
      <c r="L652" s="68">
        <v>748</v>
      </c>
      <c r="M652" s="8">
        <f t="shared" si="56"/>
        <v>4.021505376344086</v>
      </c>
      <c r="N652" s="8">
        <v>0.72</v>
      </c>
      <c r="O652" s="69">
        <f t="shared" si="57"/>
        <v>186</v>
      </c>
      <c r="P652" s="9">
        <f t="shared" si="58"/>
        <v>3.2713903743315509</v>
      </c>
      <c r="Q652" s="77" t="s">
        <v>719</v>
      </c>
      <c r="V652" s="80"/>
      <c r="W652" s="81"/>
      <c r="X652" s="86" t="str">
        <f t="shared" si="59"/>
        <v>No_data</v>
      </c>
    </row>
    <row r="653" spans="1:24" x14ac:dyDescent="0.3">
      <c r="A653" s="45" t="s">
        <v>2871</v>
      </c>
      <c r="B653" s="68" t="s">
        <v>1720</v>
      </c>
      <c r="C653" s="2" t="s">
        <v>1</v>
      </c>
      <c r="D653" s="2">
        <v>42</v>
      </c>
      <c r="E653" s="6">
        <v>28119</v>
      </c>
      <c r="F653" s="7">
        <v>43669.693229166667</v>
      </c>
      <c r="G653" s="69" t="s">
        <v>4</v>
      </c>
      <c r="H653" s="2">
        <v>1752</v>
      </c>
      <c r="I653" s="1">
        <f t="shared" si="55"/>
        <v>10.95</v>
      </c>
      <c r="J653" s="1">
        <v>0.95</v>
      </c>
      <c r="K653" s="2">
        <v>160</v>
      </c>
      <c r="L653" s="68">
        <v>310</v>
      </c>
      <c r="M653" s="8">
        <f t="shared" si="56"/>
        <v>1.9375</v>
      </c>
      <c r="N653" s="8">
        <v>0.55700000000000005</v>
      </c>
      <c r="O653" s="69">
        <f t="shared" si="57"/>
        <v>160</v>
      </c>
      <c r="P653" s="9">
        <f t="shared" si="58"/>
        <v>5.6516129032258062</v>
      </c>
      <c r="Q653" s="77" t="s">
        <v>719</v>
      </c>
      <c r="V653" s="80"/>
      <c r="W653" s="81"/>
      <c r="X653" s="86" t="str">
        <f t="shared" si="59"/>
        <v>No_data</v>
      </c>
    </row>
    <row r="654" spans="1:24" x14ac:dyDescent="0.3">
      <c r="A654" s="45" t="s">
        <v>2872</v>
      </c>
      <c r="B654" s="68" t="s">
        <v>1721</v>
      </c>
      <c r="C654" s="2" t="s">
        <v>6</v>
      </c>
      <c r="D654" s="2">
        <v>20</v>
      </c>
      <c r="E654" s="6">
        <v>36206</v>
      </c>
      <c r="F654" s="7">
        <v>43669.716967592591</v>
      </c>
      <c r="G654" s="69" t="s">
        <v>4</v>
      </c>
      <c r="H654" s="2">
        <v>1085</v>
      </c>
      <c r="I654" s="1">
        <f t="shared" si="55"/>
        <v>6.5757575757575761</v>
      </c>
      <c r="J654" s="1">
        <v>0.80500000000000005</v>
      </c>
      <c r="K654" s="2">
        <v>165</v>
      </c>
      <c r="L654" s="68">
        <v>306</v>
      </c>
      <c r="M654" s="8">
        <f t="shared" si="56"/>
        <v>1.8545454545454545</v>
      </c>
      <c r="N654" s="8">
        <v>0.43099999999999999</v>
      </c>
      <c r="O654" s="69">
        <f t="shared" si="57"/>
        <v>165</v>
      </c>
      <c r="P654" s="9">
        <f t="shared" si="58"/>
        <v>3.5457516339869284</v>
      </c>
      <c r="Q654" s="77" t="s">
        <v>719</v>
      </c>
      <c r="V654" s="80"/>
      <c r="W654" s="81"/>
      <c r="X654" s="86" t="str">
        <f t="shared" si="59"/>
        <v>No_data</v>
      </c>
    </row>
    <row r="655" spans="1:24" x14ac:dyDescent="0.3">
      <c r="A655" s="45" t="s">
        <v>2873</v>
      </c>
      <c r="B655" s="68" t="s">
        <v>1722</v>
      </c>
      <c r="C655" s="2" t="s">
        <v>1</v>
      </c>
      <c r="D655" s="2">
        <v>57</v>
      </c>
      <c r="E655" s="6">
        <v>22702</v>
      </c>
      <c r="F655" s="7">
        <v>43670.628171296295</v>
      </c>
      <c r="G655" s="69" t="s">
        <v>4</v>
      </c>
      <c r="H655" s="2">
        <v>1670</v>
      </c>
      <c r="I655" s="1">
        <f t="shared" si="55"/>
        <v>14.910714285714286</v>
      </c>
      <c r="J655" s="1">
        <v>1.373</v>
      </c>
      <c r="K655" s="2">
        <v>112</v>
      </c>
      <c r="L655" s="68">
        <v>287</v>
      </c>
      <c r="M655" s="8">
        <f t="shared" si="56"/>
        <v>2.5625</v>
      </c>
      <c r="N655" s="8">
        <v>0.59699999999999998</v>
      </c>
      <c r="O655" s="69">
        <f t="shared" si="57"/>
        <v>112</v>
      </c>
      <c r="P655" s="9">
        <f t="shared" si="58"/>
        <v>5.8188153310104536</v>
      </c>
      <c r="Q655" s="77" t="s">
        <v>719</v>
      </c>
      <c r="V655" s="80"/>
      <c r="W655" s="81"/>
      <c r="X655" s="86" t="str">
        <f t="shared" si="59"/>
        <v>No_data</v>
      </c>
    </row>
    <row r="656" spans="1:24" x14ac:dyDescent="0.3">
      <c r="A656" s="45" t="s">
        <v>2874</v>
      </c>
      <c r="B656" s="68" t="s">
        <v>1723</v>
      </c>
      <c r="C656" s="2" t="s">
        <v>1</v>
      </c>
      <c r="D656" s="2">
        <v>71</v>
      </c>
      <c r="E656" s="6">
        <v>17491</v>
      </c>
      <c r="F656" s="7">
        <v>43670.641469907408</v>
      </c>
      <c r="G656" s="69" t="s">
        <v>4</v>
      </c>
      <c r="H656" s="2">
        <v>964</v>
      </c>
      <c r="I656" s="1">
        <f t="shared" si="55"/>
        <v>8.9259259259259256</v>
      </c>
      <c r="J656" s="1">
        <v>1.2949999999999999</v>
      </c>
      <c r="K656" s="2">
        <v>108</v>
      </c>
      <c r="L656" s="68">
        <v>261</v>
      </c>
      <c r="M656" s="8">
        <f t="shared" si="56"/>
        <v>2.4166666666666665</v>
      </c>
      <c r="N656" s="8">
        <v>0.495</v>
      </c>
      <c r="O656" s="69">
        <f t="shared" si="57"/>
        <v>108</v>
      </c>
      <c r="P656" s="9">
        <f t="shared" si="58"/>
        <v>3.6934865900383143</v>
      </c>
      <c r="Q656" s="77" t="s">
        <v>719</v>
      </c>
      <c r="V656" s="80"/>
      <c r="W656" s="81"/>
      <c r="X656" s="86" t="str">
        <f t="shared" si="59"/>
        <v>No_data</v>
      </c>
    </row>
    <row r="657" spans="1:24" x14ac:dyDescent="0.3">
      <c r="A657" s="45" t="s">
        <v>2875</v>
      </c>
      <c r="B657" s="68" t="s">
        <v>1724</v>
      </c>
      <c r="C657" s="2" t="s">
        <v>1</v>
      </c>
      <c r="D657" s="2">
        <v>37</v>
      </c>
      <c r="E657" s="6">
        <v>29895</v>
      </c>
      <c r="F657" s="7">
        <v>43670.666331018518</v>
      </c>
      <c r="G657" s="69" t="s">
        <v>4</v>
      </c>
      <c r="H657" s="2">
        <v>977</v>
      </c>
      <c r="I657" s="1">
        <f t="shared" si="55"/>
        <v>7.8159999999999998</v>
      </c>
      <c r="J657" s="1">
        <v>0.88300000000000001</v>
      </c>
      <c r="K657" s="2">
        <v>125</v>
      </c>
      <c r="L657" s="68">
        <v>246</v>
      </c>
      <c r="M657" s="8">
        <f t="shared" si="56"/>
        <v>1.968</v>
      </c>
      <c r="N657" s="8">
        <v>0.28199999999999997</v>
      </c>
      <c r="O657" s="69">
        <f t="shared" si="57"/>
        <v>125</v>
      </c>
      <c r="P657" s="9">
        <f t="shared" si="58"/>
        <v>3.9715447154471546</v>
      </c>
      <c r="Q657" s="77" t="s">
        <v>719</v>
      </c>
      <c r="V657" s="80"/>
      <c r="W657" s="81"/>
      <c r="X657" s="86" t="str">
        <f t="shared" si="59"/>
        <v>No_data</v>
      </c>
    </row>
    <row r="658" spans="1:24" x14ac:dyDescent="0.3">
      <c r="A658" s="45" t="s">
        <v>2876</v>
      </c>
      <c r="B658" s="68" t="s">
        <v>1175</v>
      </c>
      <c r="C658" s="2" t="s">
        <v>1</v>
      </c>
      <c r="D658" s="2">
        <v>51</v>
      </c>
      <c r="E658" s="6">
        <v>25018</v>
      </c>
      <c r="F658" s="7">
        <v>43670.67832175926</v>
      </c>
      <c r="G658" s="69" t="s">
        <v>22</v>
      </c>
      <c r="H658" s="2">
        <v>1573</v>
      </c>
      <c r="I658" s="1">
        <f t="shared" si="55"/>
        <v>10.700680272108844</v>
      </c>
      <c r="J658" s="1">
        <v>1.5680000000000001</v>
      </c>
      <c r="K658" s="2">
        <v>147</v>
      </c>
      <c r="L658" s="68">
        <v>358</v>
      </c>
      <c r="M658" s="8">
        <f t="shared" si="56"/>
        <v>2.435374149659864</v>
      </c>
      <c r="N658" s="8">
        <v>0.53700000000000003</v>
      </c>
      <c r="O658" s="69">
        <f t="shared" si="57"/>
        <v>147</v>
      </c>
      <c r="P658" s="9">
        <f t="shared" si="58"/>
        <v>4.3938547486033519</v>
      </c>
      <c r="Q658" s="77" t="s">
        <v>719</v>
      </c>
      <c r="V658" s="80"/>
      <c r="W658" s="81"/>
      <c r="X658" s="86" t="str">
        <f t="shared" si="59"/>
        <v>No_data</v>
      </c>
    </row>
    <row r="659" spans="1:24" x14ac:dyDescent="0.3">
      <c r="A659" s="45" t="s">
        <v>2877</v>
      </c>
      <c r="B659" s="68" t="s">
        <v>1725</v>
      </c>
      <c r="C659" s="2" t="s">
        <v>6</v>
      </c>
      <c r="D659" s="2">
        <v>79</v>
      </c>
      <c r="E659" s="6">
        <v>14717</v>
      </c>
      <c r="F659" s="7">
        <v>43670.70140046296</v>
      </c>
      <c r="G659" s="69" t="s">
        <v>4</v>
      </c>
      <c r="H659" s="2">
        <v>2103</v>
      </c>
      <c r="I659" s="1">
        <f t="shared" si="55"/>
        <v>19.472222222222221</v>
      </c>
      <c r="J659" s="1">
        <v>1.363</v>
      </c>
      <c r="K659" s="2">
        <v>108</v>
      </c>
      <c r="L659" s="68">
        <v>530</v>
      </c>
      <c r="M659" s="8">
        <f t="shared" si="56"/>
        <v>4.9074074074074074</v>
      </c>
      <c r="N659" s="8">
        <v>0.71699999999999997</v>
      </c>
      <c r="O659" s="69">
        <f t="shared" si="57"/>
        <v>108</v>
      </c>
      <c r="P659" s="9">
        <f t="shared" si="58"/>
        <v>3.9679245283018867</v>
      </c>
      <c r="Q659" s="77" t="s">
        <v>719</v>
      </c>
      <c r="V659" s="80"/>
      <c r="W659" s="81"/>
      <c r="X659" s="86" t="str">
        <f t="shared" si="59"/>
        <v>No_data</v>
      </c>
    </row>
    <row r="660" spans="1:24" x14ac:dyDescent="0.3">
      <c r="A660" s="45" t="s">
        <v>2878</v>
      </c>
      <c r="B660" s="68" t="s">
        <v>1726</v>
      </c>
      <c r="C660" s="2" t="s">
        <v>6</v>
      </c>
      <c r="D660" s="2">
        <v>76</v>
      </c>
      <c r="E660" s="6">
        <v>15754</v>
      </c>
      <c r="F660" s="7">
        <v>43670.7112037037</v>
      </c>
      <c r="G660" s="69" t="s">
        <v>4</v>
      </c>
      <c r="H660" s="2">
        <v>2893</v>
      </c>
      <c r="I660" s="1">
        <f t="shared" si="55"/>
        <v>26.787037037037038</v>
      </c>
      <c r="J660" s="1">
        <v>2.1960000000000002</v>
      </c>
      <c r="K660" s="2">
        <v>108</v>
      </c>
      <c r="L660" s="68">
        <v>356</v>
      </c>
      <c r="M660" s="8">
        <f t="shared" si="56"/>
        <v>3.2962962962962963</v>
      </c>
      <c r="N660" s="8">
        <v>0.68700000000000006</v>
      </c>
      <c r="O660" s="69">
        <f t="shared" si="57"/>
        <v>108</v>
      </c>
      <c r="P660" s="9">
        <f t="shared" si="58"/>
        <v>8.1264044943820224</v>
      </c>
      <c r="Q660" s="77" t="s">
        <v>719</v>
      </c>
      <c r="R660" t="s">
        <v>987</v>
      </c>
      <c r="S660" t="s">
        <v>94</v>
      </c>
      <c r="V660" s="80"/>
      <c r="W660" s="81"/>
      <c r="X660" s="86" t="str">
        <f t="shared" si="59"/>
        <v>No_data</v>
      </c>
    </row>
    <row r="661" spans="1:24" x14ac:dyDescent="0.3">
      <c r="A661" s="45" t="s">
        <v>2879</v>
      </c>
      <c r="B661" s="68" t="s">
        <v>1727</v>
      </c>
      <c r="C661" s="2" t="s">
        <v>1</v>
      </c>
      <c r="D661" s="2">
        <v>58</v>
      </c>
      <c r="E661" s="6">
        <v>22169</v>
      </c>
      <c r="F661" s="7">
        <v>43670.726851851854</v>
      </c>
      <c r="G661" s="69" t="s">
        <v>4</v>
      </c>
      <c r="H661" s="2">
        <v>1765</v>
      </c>
      <c r="I661" s="1">
        <f t="shared" si="55"/>
        <v>15.21551724137931</v>
      </c>
      <c r="J661" s="1">
        <v>1.413</v>
      </c>
      <c r="K661" s="2">
        <v>116</v>
      </c>
      <c r="L661" s="68">
        <v>471</v>
      </c>
      <c r="M661" s="8">
        <f t="shared" si="56"/>
        <v>4.0603448275862073</v>
      </c>
      <c r="N661" s="8">
        <v>0.92600000000000005</v>
      </c>
      <c r="O661" s="69">
        <f t="shared" si="57"/>
        <v>116</v>
      </c>
      <c r="P661" s="9">
        <f t="shared" si="58"/>
        <v>3.7473460721868359</v>
      </c>
      <c r="Q661" s="77" t="s">
        <v>719</v>
      </c>
      <c r="V661" s="80"/>
      <c r="W661" s="81"/>
      <c r="X661" s="86" t="str">
        <f t="shared" si="59"/>
        <v>No_data</v>
      </c>
    </row>
    <row r="662" spans="1:24" x14ac:dyDescent="0.3">
      <c r="A662" s="45" t="s">
        <v>2880</v>
      </c>
      <c r="B662" s="68" t="s">
        <v>1728</v>
      </c>
      <c r="C662" s="2" t="s">
        <v>1</v>
      </c>
      <c r="D662" s="2">
        <v>58</v>
      </c>
      <c r="E662" s="6">
        <v>22337</v>
      </c>
      <c r="F662" s="7">
        <v>43670.74046296296</v>
      </c>
      <c r="G662" s="69" t="s">
        <v>4</v>
      </c>
      <c r="H662" s="2">
        <v>2143</v>
      </c>
      <c r="I662" s="1">
        <f t="shared" si="55"/>
        <v>15.874074074074073</v>
      </c>
      <c r="J662" s="1">
        <v>1.768</v>
      </c>
      <c r="K662" s="2">
        <v>135</v>
      </c>
      <c r="L662" s="68">
        <v>557</v>
      </c>
      <c r="M662" s="8">
        <f t="shared" si="56"/>
        <v>4.1259259259259258</v>
      </c>
      <c r="N662" s="8">
        <v>0.66300000000000003</v>
      </c>
      <c r="O662" s="69">
        <f t="shared" si="57"/>
        <v>135</v>
      </c>
      <c r="P662" s="9">
        <f t="shared" si="58"/>
        <v>3.8473967684021542</v>
      </c>
      <c r="Q662" s="77" t="s">
        <v>719</v>
      </c>
      <c r="V662" s="80"/>
      <c r="W662" s="81"/>
      <c r="X662" s="86" t="str">
        <f t="shared" si="59"/>
        <v>No_data</v>
      </c>
    </row>
    <row r="663" spans="1:24" x14ac:dyDescent="0.3">
      <c r="A663" s="45" t="s">
        <v>2881</v>
      </c>
      <c r="B663" s="68" t="s">
        <v>248</v>
      </c>
      <c r="C663" s="2" t="s">
        <v>1</v>
      </c>
      <c r="D663" s="2">
        <v>50</v>
      </c>
      <c r="E663" s="6">
        <v>25271</v>
      </c>
      <c r="F663" s="7">
        <v>43671.556122685186</v>
      </c>
      <c r="G663" s="69" t="s">
        <v>4</v>
      </c>
      <c r="H663" s="2">
        <v>1551</v>
      </c>
      <c r="I663" s="1">
        <f t="shared" si="55"/>
        <v>11.574626865671641</v>
      </c>
      <c r="J663" s="1">
        <v>1.538</v>
      </c>
      <c r="K663" s="2">
        <v>134</v>
      </c>
      <c r="L663" s="68">
        <v>341</v>
      </c>
      <c r="M663" s="8">
        <f t="shared" si="56"/>
        <v>2.544776119402985</v>
      </c>
      <c r="N663" s="8">
        <v>0.65600000000000003</v>
      </c>
      <c r="O663" s="69">
        <f t="shared" si="57"/>
        <v>134</v>
      </c>
      <c r="P663" s="9">
        <f t="shared" si="58"/>
        <v>4.5483870967741939</v>
      </c>
      <c r="Q663" s="77" t="s">
        <v>719</v>
      </c>
      <c r="V663" s="80"/>
      <c r="W663" s="81"/>
      <c r="X663" s="86" t="str">
        <f t="shared" si="59"/>
        <v>No_data</v>
      </c>
    </row>
    <row r="664" spans="1:24" x14ac:dyDescent="0.3">
      <c r="A664" s="45" t="s">
        <v>2882</v>
      </c>
      <c r="B664" s="68" t="s">
        <v>1729</v>
      </c>
      <c r="C664" s="2" t="s">
        <v>1</v>
      </c>
      <c r="D664" s="2">
        <v>42</v>
      </c>
      <c r="E664" s="6">
        <v>28154</v>
      </c>
      <c r="F664" s="7">
        <v>43671.575983796298</v>
      </c>
      <c r="G664" s="69" t="s">
        <v>22</v>
      </c>
      <c r="H664" s="2">
        <v>1459</v>
      </c>
      <c r="I664" s="1">
        <f t="shared" si="55"/>
        <v>9.3525641025641022</v>
      </c>
      <c r="J664" s="1">
        <v>1.2430000000000001</v>
      </c>
      <c r="K664" s="2">
        <v>156</v>
      </c>
      <c r="L664" s="68">
        <v>466</v>
      </c>
      <c r="M664" s="8">
        <f t="shared" si="56"/>
        <v>2.9871794871794872</v>
      </c>
      <c r="N664" s="8">
        <v>0.66200000000000003</v>
      </c>
      <c r="O664" s="69">
        <f t="shared" si="57"/>
        <v>156</v>
      </c>
      <c r="P664" s="9">
        <f t="shared" si="58"/>
        <v>3.1309012875536477</v>
      </c>
      <c r="Q664" s="77" t="s">
        <v>719</v>
      </c>
      <c r="V664" s="80"/>
      <c r="W664" s="81"/>
      <c r="X664" s="86" t="str">
        <f t="shared" si="59"/>
        <v>No_data</v>
      </c>
    </row>
    <row r="665" spans="1:24" x14ac:dyDescent="0.3">
      <c r="A665" s="45" t="s">
        <v>2883</v>
      </c>
      <c r="B665" s="68" t="s">
        <v>1730</v>
      </c>
      <c r="C665" s="2" t="s">
        <v>1</v>
      </c>
      <c r="D665" s="2">
        <v>50</v>
      </c>
      <c r="E665" s="6">
        <v>25249</v>
      </c>
      <c r="F665" s="7">
        <v>43671.60050925926</v>
      </c>
      <c r="G665" s="69" t="s">
        <v>4</v>
      </c>
      <c r="H665" s="2">
        <v>1967</v>
      </c>
      <c r="I665" s="1">
        <f t="shared" si="55"/>
        <v>13.29054054054054</v>
      </c>
      <c r="J665" s="1">
        <v>0.84299999999999997</v>
      </c>
      <c r="K665" s="2">
        <v>148</v>
      </c>
      <c r="L665" s="68">
        <v>483</v>
      </c>
      <c r="M665" s="8">
        <f t="shared" si="56"/>
        <v>3.2635135135135136</v>
      </c>
      <c r="N665" s="8">
        <v>0.68400000000000005</v>
      </c>
      <c r="O665" s="69">
        <f t="shared" si="57"/>
        <v>148</v>
      </c>
      <c r="P665" s="9">
        <f t="shared" si="58"/>
        <v>4.0724637681159415</v>
      </c>
      <c r="Q665" s="77" t="s">
        <v>719</v>
      </c>
      <c r="V665" s="80"/>
      <c r="W665" s="81"/>
      <c r="X665" s="86" t="str">
        <f t="shared" si="59"/>
        <v>No_data</v>
      </c>
    </row>
    <row r="666" spans="1:24" x14ac:dyDescent="0.3">
      <c r="A666" s="45" t="s">
        <v>2884</v>
      </c>
      <c r="B666" s="68" t="s">
        <v>1731</v>
      </c>
      <c r="C666" s="2" t="s">
        <v>1</v>
      </c>
      <c r="D666" s="2">
        <v>74</v>
      </c>
      <c r="E666" s="6">
        <v>16299</v>
      </c>
      <c r="F666" s="7">
        <v>43671.613240740742</v>
      </c>
      <c r="G666" s="69" t="s">
        <v>4</v>
      </c>
      <c r="H666" s="2">
        <v>3025</v>
      </c>
      <c r="I666" s="1">
        <f t="shared" si="55"/>
        <v>25.208333333333332</v>
      </c>
      <c r="J666" s="1">
        <v>1.69</v>
      </c>
      <c r="K666" s="2">
        <v>120</v>
      </c>
      <c r="L666" s="68">
        <v>885</v>
      </c>
      <c r="M666" s="8">
        <f t="shared" si="56"/>
        <v>7.375</v>
      </c>
      <c r="N666" s="8">
        <v>0.81</v>
      </c>
      <c r="O666" s="69">
        <f t="shared" si="57"/>
        <v>120</v>
      </c>
      <c r="P666" s="9">
        <f t="shared" si="58"/>
        <v>3.4180790960451977</v>
      </c>
      <c r="Q666" s="77" t="s">
        <v>719</v>
      </c>
      <c r="V666" s="80"/>
      <c r="W666" s="81"/>
      <c r="X666" s="86" t="str">
        <f t="shared" si="59"/>
        <v>No_data</v>
      </c>
    </row>
    <row r="667" spans="1:24" x14ac:dyDescent="0.3">
      <c r="A667" s="45" t="s">
        <v>2885</v>
      </c>
      <c r="B667" s="68" t="s">
        <v>1732</v>
      </c>
      <c r="C667" s="2" t="s">
        <v>6</v>
      </c>
      <c r="D667" s="2">
        <v>53</v>
      </c>
      <c r="E667" s="6">
        <v>24179</v>
      </c>
      <c r="F667" s="7">
        <v>43671.623969907407</v>
      </c>
      <c r="G667" s="69" t="s">
        <v>4</v>
      </c>
      <c r="H667" s="2">
        <v>468</v>
      </c>
      <c r="I667" s="1">
        <f t="shared" si="55"/>
        <v>4.0695652173913039</v>
      </c>
      <c r="J667" s="1">
        <v>0.58799999999999997</v>
      </c>
      <c r="K667" s="2">
        <v>115</v>
      </c>
      <c r="L667" s="68">
        <v>238</v>
      </c>
      <c r="M667" s="8">
        <f t="shared" si="56"/>
        <v>2.0695652173913044</v>
      </c>
      <c r="N667" s="8">
        <v>0.434</v>
      </c>
      <c r="O667" s="69">
        <f t="shared" si="57"/>
        <v>115</v>
      </c>
      <c r="P667" s="9">
        <f t="shared" si="58"/>
        <v>1.9663865546218484</v>
      </c>
      <c r="Q667" s="77" t="s">
        <v>719</v>
      </c>
      <c r="V667" s="80"/>
      <c r="W667" s="81"/>
      <c r="X667" s="86" t="str">
        <f t="shared" si="59"/>
        <v>No_data</v>
      </c>
    </row>
    <row r="668" spans="1:24" x14ac:dyDescent="0.3">
      <c r="A668" s="45" t="s">
        <v>2886</v>
      </c>
      <c r="B668" s="68" t="s">
        <v>1733</v>
      </c>
      <c r="C668" s="2" t="s">
        <v>1</v>
      </c>
      <c r="D668" s="2">
        <v>33</v>
      </c>
      <c r="E668" s="6">
        <v>31349</v>
      </c>
      <c r="F668" s="7">
        <v>43671.63484953704</v>
      </c>
      <c r="G668" s="69" t="s">
        <v>4</v>
      </c>
      <c r="H668" s="2">
        <v>1727</v>
      </c>
      <c r="I668" s="1">
        <f t="shared" si="55"/>
        <v>11.993055555555555</v>
      </c>
      <c r="J668" s="1">
        <v>1.526</v>
      </c>
      <c r="K668" s="2">
        <v>144</v>
      </c>
      <c r="L668" s="68">
        <v>468</v>
      </c>
      <c r="M668" s="8">
        <f t="shared" si="56"/>
        <v>3.25</v>
      </c>
      <c r="N668" s="8">
        <v>0.65300000000000002</v>
      </c>
      <c r="O668" s="69">
        <f t="shared" si="57"/>
        <v>144</v>
      </c>
      <c r="P668" s="9">
        <f t="shared" si="58"/>
        <v>3.6901709401709399</v>
      </c>
      <c r="Q668" s="77" t="s">
        <v>719</v>
      </c>
      <c r="V668" s="80"/>
      <c r="W668" s="81"/>
      <c r="X668" s="86" t="str">
        <f t="shared" si="59"/>
        <v>No_data</v>
      </c>
    </row>
    <row r="669" spans="1:24" x14ac:dyDescent="0.3">
      <c r="A669" s="45" t="s">
        <v>2887</v>
      </c>
      <c r="B669" s="68" t="s">
        <v>1734</v>
      </c>
      <c r="C669" s="2" t="s">
        <v>1</v>
      </c>
      <c r="D669" s="2">
        <v>30</v>
      </c>
      <c r="E669" s="6">
        <v>32451</v>
      </c>
      <c r="F669" s="7">
        <v>43671.653692129628</v>
      </c>
      <c r="G669" s="69" t="s">
        <v>553</v>
      </c>
      <c r="H669" s="2">
        <v>1712</v>
      </c>
      <c r="I669" s="1">
        <f t="shared" si="55"/>
        <v>13.587301587301587</v>
      </c>
      <c r="J669" s="1">
        <v>1.631</v>
      </c>
      <c r="K669" s="2">
        <v>126</v>
      </c>
      <c r="L669" s="68">
        <v>471</v>
      </c>
      <c r="M669" s="8">
        <f t="shared" si="56"/>
        <v>3.7380952380952381</v>
      </c>
      <c r="N669" s="8">
        <v>0.53900000000000003</v>
      </c>
      <c r="O669" s="69">
        <f t="shared" si="57"/>
        <v>126</v>
      </c>
      <c r="P669" s="9">
        <f t="shared" si="58"/>
        <v>3.634819532908705</v>
      </c>
      <c r="Q669" s="77" t="s">
        <v>719</v>
      </c>
      <c r="V669" s="80"/>
      <c r="W669" s="81"/>
      <c r="X669" s="86" t="str">
        <f t="shared" si="59"/>
        <v>No_data</v>
      </c>
    </row>
    <row r="670" spans="1:24" x14ac:dyDescent="0.3">
      <c r="A670" s="45" t="s">
        <v>2888</v>
      </c>
      <c r="B670" s="68" t="s">
        <v>1735</v>
      </c>
      <c r="C670" s="2" t="s">
        <v>1</v>
      </c>
      <c r="D670" s="2">
        <v>78</v>
      </c>
      <c r="E670" s="6">
        <v>15071</v>
      </c>
      <c r="F670" s="7">
        <v>43671.6637962963</v>
      </c>
      <c r="G670" s="69" t="s">
        <v>22</v>
      </c>
      <c r="H670" s="2">
        <v>2026</v>
      </c>
      <c r="I670" s="1">
        <f t="shared" si="55"/>
        <v>15.007407407407408</v>
      </c>
      <c r="J670" s="1">
        <v>1.2490000000000001</v>
      </c>
      <c r="K670" s="2">
        <v>135</v>
      </c>
      <c r="L670" s="68">
        <v>481</v>
      </c>
      <c r="M670" s="8">
        <f t="shared" si="56"/>
        <v>3.5629629629629629</v>
      </c>
      <c r="N670" s="8">
        <v>0.63</v>
      </c>
      <c r="O670" s="69">
        <f t="shared" si="57"/>
        <v>135</v>
      </c>
      <c r="P670" s="9">
        <f t="shared" si="58"/>
        <v>4.2120582120582126</v>
      </c>
      <c r="Q670" s="77" t="s">
        <v>719</v>
      </c>
      <c r="V670" s="80"/>
      <c r="W670" s="81"/>
      <c r="X670" s="86" t="str">
        <f t="shared" si="59"/>
        <v>No_data</v>
      </c>
    </row>
    <row r="671" spans="1:24" x14ac:dyDescent="0.3">
      <c r="A671" s="45" t="s">
        <v>2889</v>
      </c>
      <c r="B671" s="68" t="s">
        <v>1736</v>
      </c>
      <c r="C671" s="2" t="s">
        <v>1</v>
      </c>
      <c r="D671" s="2">
        <v>44</v>
      </c>
      <c r="E671" s="6">
        <v>27557</v>
      </c>
      <c r="F671" s="7">
        <v>43671.686793981484</v>
      </c>
      <c r="G671" s="69" t="s">
        <v>4</v>
      </c>
      <c r="H671" s="2">
        <v>997</v>
      </c>
      <c r="I671" s="1">
        <f t="shared" si="55"/>
        <v>8.5948275862068968</v>
      </c>
      <c r="J671" s="1">
        <v>0.84399999999999997</v>
      </c>
      <c r="K671" s="2">
        <v>116</v>
      </c>
      <c r="L671" s="68">
        <v>236</v>
      </c>
      <c r="M671" s="8">
        <f t="shared" si="56"/>
        <v>2.0344827586206895</v>
      </c>
      <c r="N671" s="8">
        <v>0.58899999999999997</v>
      </c>
      <c r="O671" s="69">
        <f t="shared" si="57"/>
        <v>116</v>
      </c>
      <c r="P671" s="9">
        <f t="shared" si="58"/>
        <v>4.2245762711864412</v>
      </c>
      <c r="Q671" s="77" t="s">
        <v>719</v>
      </c>
      <c r="V671" s="80"/>
      <c r="W671" s="81"/>
      <c r="X671" s="86" t="str">
        <f t="shared" si="59"/>
        <v>No_data</v>
      </c>
    </row>
    <row r="672" spans="1:24" x14ac:dyDescent="0.3">
      <c r="A672" s="45" t="s">
        <v>2890</v>
      </c>
      <c r="B672" s="68" t="s">
        <v>1737</v>
      </c>
      <c r="C672" s="2" t="s">
        <v>6</v>
      </c>
      <c r="D672" s="2">
        <v>60</v>
      </c>
      <c r="E672" s="6">
        <v>21417</v>
      </c>
      <c r="F672" s="7">
        <v>43671.716678240744</v>
      </c>
      <c r="G672" s="69" t="s">
        <v>4</v>
      </c>
      <c r="H672" s="2">
        <v>1920</v>
      </c>
      <c r="I672" s="1">
        <f t="shared" si="55"/>
        <v>12.387096774193548</v>
      </c>
      <c r="J672" s="1">
        <v>1.107</v>
      </c>
      <c r="K672" s="2">
        <v>155</v>
      </c>
      <c r="L672" s="68">
        <v>717</v>
      </c>
      <c r="M672" s="8">
        <f t="shared" si="56"/>
        <v>4.6258064516129034</v>
      </c>
      <c r="N672" s="8">
        <v>0.74</v>
      </c>
      <c r="O672" s="69">
        <f t="shared" si="57"/>
        <v>155</v>
      </c>
      <c r="P672" s="9">
        <f t="shared" si="58"/>
        <v>2.6778242677824267</v>
      </c>
      <c r="Q672" s="77" t="s">
        <v>719</v>
      </c>
      <c r="V672" s="80"/>
      <c r="W672" s="81"/>
      <c r="X672" s="86" t="str">
        <f t="shared" si="59"/>
        <v>No_data</v>
      </c>
    </row>
    <row r="673" spans="1:24" x14ac:dyDescent="0.3">
      <c r="A673" s="45" t="s">
        <v>2891</v>
      </c>
      <c r="B673" s="68" t="s">
        <v>1738</v>
      </c>
      <c r="C673" s="2" t="s">
        <v>1</v>
      </c>
      <c r="D673" s="2">
        <v>50</v>
      </c>
      <c r="E673" s="6">
        <v>25059</v>
      </c>
      <c r="F673" s="7">
        <v>43672.548113425924</v>
      </c>
      <c r="G673" s="69" t="s">
        <v>4</v>
      </c>
      <c r="H673" s="2">
        <v>1871</v>
      </c>
      <c r="I673" s="1">
        <f t="shared" si="55"/>
        <v>12.815068493150685</v>
      </c>
      <c r="J673" s="1">
        <v>1.365</v>
      </c>
      <c r="K673" s="2">
        <v>146</v>
      </c>
      <c r="L673" s="68">
        <v>482</v>
      </c>
      <c r="M673" s="8">
        <f t="shared" si="56"/>
        <v>3.3013698630136985</v>
      </c>
      <c r="N673" s="8">
        <v>0.82499999999999996</v>
      </c>
      <c r="O673" s="69">
        <f t="shared" si="57"/>
        <v>146</v>
      </c>
      <c r="P673" s="9">
        <f t="shared" si="58"/>
        <v>3.8817427385892116</v>
      </c>
      <c r="Q673" s="77" t="s">
        <v>719</v>
      </c>
      <c r="V673" s="80"/>
      <c r="W673" s="81"/>
      <c r="X673" s="86" t="str">
        <f t="shared" si="59"/>
        <v>No_data</v>
      </c>
    </row>
    <row r="674" spans="1:24" x14ac:dyDescent="0.3">
      <c r="A674" s="45" t="s">
        <v>2892</v>
      </c>
      <c r="B674" s="68" t="s">
        <v>1739</v>
      </c>
      <c r="C674" s="2" t="s">
        <v>1</v>
      </c>
      <c r="D674" s="2">
        <v>48</v>
      </c>
      <c r="E674" s="6">
        <v>26115</v>
      </c>
      <c r="F674" s="7">
        <v>43672.571655092594</v>
      </c>
      <c r="G674" s="69" t="s">
        <v>4</v>
      </c>
      <c r="H674" s="2">
        <v>1613</v>
      </c>
      <c r="I674" s="1">
        <f t="shared" si="55"/>
        <v>11.439716312056738</v>
      </c>
      <c r="J674" s="1">
        <v>1.431</v>
      </c>
      <c r="K674" s="2">
        <v>141</v>
      </c>
      <c r="L674" s="68">
        <v>385</v>
      </c>
      <c r="M674" s="8">
        <f t="shared" si="56"/>
        <v>2.7304964539007091</v>
      </c>
      <c r="N674" s="8">
        <v>0.63100000000000001</v>
      </c>
      <c r="O674" s="69">
        <f t="shared" si="57"/>
        <v>141</v>
      </c>
      <c r="P674" s="9">
        <f t="shared" si="58"/>
        <v>4.1896103896103902</v>
      </c>
      <c r="Q674" s="77" t="s">
        <v>719</v>
      </c>
      <c r="V674" s="80"/>
      <c r="W674" s="81"/>
      <c r="X674" s="86" t="str">
        <f t="shared" si="59"/>
        <v>No_data</v>
      </c>
    </row>
    <row r="675" spans="1:24" x14ac:dyDescent="0.3">
      <c r="A675" s="45" t="s">
        <v>2893</v>
      </c>
      <c r="B675" s="68" t="s">
        <v>216</v>
      </c>
      <c r="C675" s="2" t="s">
        <v>1</v>
      </c>
      <c r="D675" s="2">
        <v>52</v>
      </c>
      <c r="E675" s="6">
        <v>24324</v>
      </c>
      <c r="F675" s="7">
        <v>43672.582743055558</v>
      </c>
      <c r="G675" s="69" t="s">
        <v>4</v>
      </c>
      <c r="H675" s="2">
        <v>1858</v>
      </c>
      <c r="I675" s="1">
        <f t="shared" si="55"/>
        <v>16.017241379310345</v>
      </c>
      <c r="J675" s="1">
        <v>1.377</v>
      </c>
      <c r="K675" s="2">
        <v>116</v>
      </c>
      <c r="L675" s="68">
        <v>394</v>
      </c>
      <c r="M675" s="8">
        <f t="shared" si="56"/>
        <v>3.396551724137931</v>
      </c>
      <c r="N675" s="8">
        <v>0.52600000000000002</v>
      </c>
      <c r="O675" s="69">
        <f t="shared" si="57"/>
        <v>116</v>
      </c>
      <c r="P675" s="9">
        <f t="shared" si="58"/>
        <v>4.7157360406091371</v>
      </c>
      <c r="Q675" s="77" t="s">
        <v>719</v>
      </c>
      <c r="V675" s="80"/>
      <c r="W675" s="81"/>
      <c r="X675" s="86" t="str">
        <f t="shared" si="59"/>
        <v>No_data</v>
      </c>
    </row>
    <row r="676" spans="1:24" x14ac:dyDescent="0.3">
      <c r="A676" s="45" t="s">
        <v>2894</v>
      </c>
      <c r="B676" s="68" t="s">
        <v>1740</v>
      </c>
      <c r="C676" s="2" t="s">
        <v>1</v>
      </c>
      <c r="D676" s="2">
        <v>26</v>
      </c>
      <c r="E676" s="6">
        <v>34005</v>
      </c>
      <c r="F676" s="7">
        <v>43672.593877314815</v>
      </c>
      <c r="G676" s="69" t="s">
        <v>22</v>
      </c>
      <c r="H676" s="2">
        <v>1044</v>
      </c>
      <c r="I676" s="1">
        <f t="shared" si="55"/>
        <v>7.2</v>
      </c>
      <c r="J676" s="1">
        <v>1.018</v>
      </c>
      <c r="K676" s="2">
        <v>145</v>
      </c>
      <c r="L676" s="68">
        <v>375</v>
      </c>
      <c r="M676" s="8">
        <f t="shared" si="56"/>
        <v>2.5862068965517242</v>
      </c>
      <c r="N676" s="8">
        <v>0.61899999999999999</v>
      </c>
      <c r="O676" s="69">
        <f t="shared" si="57"/>
        <v>145</v>
      </c>
      <c r="P676" s="9">
        <f t="shared" si="58"/>
        <v>2.7839999999999998</v>
      </c>
      <c r="Q676" s="77" t="s">
        <v>719</v>
      </c>
      <c r="V676" s="80"/>
      <c r="W676" s="81"/>
      <c r="X676" s="86" t="str">
        <f t="shared" si="59"/>
        <v>No_data</v>
      </c>
    </row>
    <row r="677" spans="1:24" x14ac:dyDescent="0.3">
      <c r="A677" s="45" t="s">
        <v>2895</v>
      </c>
      <c r="B677" s="68" t="s">
        <v>1741</v>
      </c>
      <c r="C677" s="2" t="s">
        <v>6</v>
      </c>
      <c r="D677" s="2">
        <v>79</v>
      </c>
      <c r="E677" s="6">
        <v>14686</v>
      </c>
      <c r="F677" s="7">
        <v>43672.625648148147</v>
      </c>
      <c r="G677" s="69" t="s">
        <v>4</v>
      </c>
      <c r="H677" s="2">
        <v>2925</v>
      </c>
      <c r="I677" s="1">
        <f t="shared" si="55"/>
        <v>22.15909090909091</v>
      </c>
      <c r="J677" s="1">
        <v>1.8360000000000001</v>
      </c>
      <c r="K677" s="2">
        <v>132</v>
      </c>
      <c r="L677" s="68">
        <v>1340</v>
      </c>
      <c r="M677" s="8">
        <f t="shared" si="56"/>
        <v>10.151515151515152</v>
      </c>
      <c r="N677" s="8">
        <v>1.175</v>
      </c>
      <c r="O677" s="69">
        <f t="shared" si="57"/>
        <v>132</v>
      </c>
      <c r="P677" s="9">
        <f t="shared" si="58"/>
        <v>2.1828358208955225</v>
      </c>
      <c r="Q677" s="77" t="s">
        <v>719</v>
      </c>
      <c r="V677" s="80"/>
      <c r="W677" s="81"/>
      <c r="X677" s="86" t="str">
        <f t="shared" si="59"/>
        <v>No_data</v>
      </c>
    </row>
    <row r="678" spans="1:24" x14ac:dyDescent="0.3">
      <c r="A678" s="45" t="s">
        <v>2896</v>
      </c>
      <c r="B678" s="68" t="s">
        <v>1742</v>
      </c>
      <c r="C678" s="2" t="s">
        <v>1</v>
      </c>
      <c r="D678" s="2">
        <v>43</v>
      </c>
      <c r="E678" s="6">
        <v>27607</v>
      </c>
      <c r="F678" s="7">
        <v>43672.649004629631</v>
      </c>
      <c r="G678" s="69" t="s">
        <v>4</v>
      </c>
      <c r="H678" s="2">
        <v>1990</v>
      </c>
      <c r="I678" s="1">
        <f t="shared" si="55"/>
        <v>11.371428571428572</v>
      </c>
      <c r="J678" s="1">
        <v>1.248</v>
      </c>
      <c r="K678" s="2">
        <v>175</v>
      </c>
      <c r="L678" s="68">
        <v>506</v>
      </c>
      <c r="M678" s="8">
        <f t="shared" si="56"/>
        <v>2.8914285714285715</v>
      </c>
      <c r="N678" s="8">
        <v>0.58199999999999996</v>
      </c>
      <c r="O678" s="69">
        <f t="shared" si="57"/>
        <v>175</v>
      </c>
      <c r="P678" s="9">
        <f t="shared" si="58"/>
        <v>3.9328063241106719</v>
      </c>
      <c r="Q678" s="77" t="s">
        <v>719</v>
      </c>
      <c r="V678" s="80"/>
      <c r="W678" s="81"/>
      <c r="X678" s="86" t="str">
        <f t="shared" si="59"/>
        <v>No_data</v>
      </c>
    </row>
    <row r="679" spans="1:24" x14ac:dyDescent="0.3">
      <c r="A679" s="45" t="s">
        <v>2897</v>
      </c>
      <c r="B679" s="68" t="s">
        <v>1743</v>
      </c>
      <c r="C679" s="2" t="s">
        <v>1</v>
      </c>
      <c r="D679" s="2">
        <v>57</v>
      </c>
      <c r="E679" s="6">
        <v>22821</v>
      </c>
      <c r="F679" s="7">
        <v>43672.660046296296</v>
      </c>
      <c r="G679" s="69" t="s">
        <v>4</v>
      </c>
      <c r="H679" s="2">
        <v>1574</v>
      </c>
      <c r="I679" s="1">
        <f t="shared" si="55"/>
        <v>15.431372549019608</v>
      </c>
      <c r="J679" s="1">
        <v>1.5189999999999999</v>
      </c>
      <c r="K679" s="2">
        <v>102</v>
      </c>
      <c r="L679" s="68">
        <v>367</v>
      </c>
      <c r="M679" s="8">
        <f t="shared" si="56"/>
        <v>3.5980392156862746</v>
      </c>
      <c r="N679" s="8">
        <v>0.55000000000000004</v>
      </c>
      <c r="O679" s="69">
        <f t="shared" si="57"/>
        <v>102</v>
      </c>
      <c r="P679" s="9">
        <f t="shared" si="58"/>
        <v>4.2888283378746594</v>
      </c>
      <c r="Q679" s="77" t="s">
        <v>719</v>
      </c>
      <c r="V679" s="80"/>
      <c r="W679" s="81"/>
      <c r="X679" s="86" t="str">
        <f t="shared" si="59"/>
        <v>No_data</v>
      </c>
    </row>
    <row r="680" spans="1:24" x14ac:dyDescent="0.3">
      <c r="A680" s="45" t="s">
        <v>2898</v>
      </c>
      <c r="B680" s="68" t="s">
        <v>1744</v>
      </c>
      <c r="C680" s="2" t="s">
        <v>1</v>
      </c>
      <c r="D680" s="2">
        <v>63</v>
      </c>
      <c r="E680" s="6">
        <v>20329</v>
      </c>
      <c r="F680" s="7">
        <v>43672.674189814818</v>
      </c>
      <c r="G680" s="69" t="s">
        <v>4</v>
      </c>
      <c r="H680" s="2">
        <v>2072</v>
      </c>
      <c r="I680" s="1">
        <f t="shared" si="55"/>
        <v>19.733333333333334</v>
      </c>
      <c r="J680" s="1">
        <v>2.1230000000000002</v>
      </c>
      <c r="K680" s="2">
        <v>105</v>
      </c>
      <c r="L680" s="68">
        <v>439</v>
      </c>
      <c r="M680" s="8">
        <f t="shared" si="56"/>
        <v>4.1809523809523812</v>
      </c>
      <c r="N680" s="8">
        <v>1.1419999999999999</v>
      </c>
      <c r="O680" s="69">
        <f t="shared" si="57"/>
        <v>105</v>
      </c>
      <c r="P680" s="9">
        <f t="shared" si="58"/>
        <v>4.7198177676537583</v>
      </c>
      <c r="Q680" s="77" t="s">
        <v>719</v>
      </c>
      <c r="V680" s="80"/>
      <c r="W680" s="81"/>
      <c r="X680" s="86" t="str">
        <f t="shared" si="59"/>
        <v>No_data</v>
      </c>
    </row>
    <row r="681" spans="1:24" x14ac:dyDescent="0.3">
      <c r="A681" s="45" t="s">
        <v>2899</v>
      </c>
      <c r="B681" s="68" t="s">
        <v>1745</v>
      </c>
      <c r="C681" s="2" t="s">
        <v>1</v>
      </c>
      <c r="D681" s="2">
        <v>56</v>
      </c>
      <c r="E681" s="6">
        <v>23205</v>
      </c>
      <c r="F681" s="7">
        <v>43675.590937499997</v>
      </c>
      <c r="G681" s="69" t="s">
        <v>4</v>
      </c>
      <c r="H681" s="2">
        <v>1413</v>
      </c>
      <c r="I681" s="1">
        <f t="shared" si="55"/>
        <v>10.092857142857143</v>
      </c>
      <c r="J681" s="1">
        <v>0.90500000000000003</v>
      </c>
      <c r="K681" s="2">
        <v>140</v>
      </c>
      <c r="L681" s="68">
        <v>328</v>
      </c>
      <c r="M681" s="8">
        <f t="shared" si="56"/>
        <v>2.342857142857143</v>
      </c>
      <c r="N681" s="8">
        <v>0.54700000000000004</v>
      </c>
      <c r="O681" s="69">
        <f t="shared" si="57"/>
        <v>140</v>
      </c>
      <c r="P681" s="9">
        <f t="shared" si="58"/>
        <v>4.3079268292682924</v>
      </c>
      <c r="Q681" s="77" t="s">
        <v>719</v>
      </c>
      <c r="V681" s="80"/>
      <c r="W681" s="81"/>
      <c r="X681" s="86" t="str">
        <f t="shared" si="59"/>
        <v>No_data</v>
      </c>
    </row>
    <row r="682" spans="1:24" x14ac:dyDescent="0.3">
      <c r="A682" s="45" t="s">
        <v>2900</v>
      </c>
      <c r="B682" s="68" t="s">
        <v>1746</v>
      </c>
      <c r="C682" s="2" t="s">
        <v>6</v>
      </c>
      <c r="D682" s="2">
        <v>69</v>
      </c>
      <c r="E682" s="6">
        <v>18406</v>
      </c>
      <c r="F682" s="7">
        <v>43675.60900462963</v>
      </c>
      <c r="G682" s="69" t="s">
        <v>4</v>
      </c>
      <c r="H682" s="2">
        <v>1711</v>
      </c>
      <c r="I682" s="1">
        <f t="shared" si="55"/>
        <v>11.8</v>
      </c>
      <c r="J682" s="1">
        <v>1.484</v>
      </c>
      <c r="K682" s="2">
        <v>145</v>
      </c>
      <c r="L682" s="68">
        <v>499</v>
      </c>
      <c r="M682" s="8">
        <f t="shared" si="56"/>
        <v>3.4413793103448276</v>
      </c>
      <c r="N682" s="8">
        <v>0.59899999999999998</v>
      </c>
      <c r="O682" s="69">
        <f t="shared" si="57"/>
        <v>145</v>
      </c>
      <c r="P682" s="9">
        <f t="shared" si="58"/>
        <v>3.4288577154308619</v>
      </c>
      <c r="Q682" s="77" t="s">
        <v>719</v>
      </c>
      <c r="V682" s="80"/>
      <c r="W682" s="81"/>
      <c r="X682" s="86" t="str">
        <f t="shared" si="59"/>
        <v>No_data</v>
      </c>
    </row>
    <row r="683" spans="1:24" x14ac:dyDescent="0.3">
      <c r="A683" s="45" t="s">
        <v>2901</v>
      </c>
      <c r="B683" s="68" t="s">
        <v>1747</v>
      </c>
      <c r="C683" s="2" t="s">
        <v>1</v>
      </c>
      <c r="D683" s="2">
        <v>48</v>
      </c>
      <c r="E683" s="6">
        <v>25916</v>
      </c>
      <c r="F683" s="7">
        <v>43675.621134259258</v>
      </c>
      <c r="G683" s="69" t="s">
        <v>4</v>
      </c>
      <c r="H683" s="2">
        <v>1339</v>
      </c>
      <c r="I683" s="1">
        <f t="shared" si="55"/>
        <v>12.875</v>
      </c>
      <c r="J683" s="1">
        <v>1.212</v>
      </c>
      <c r="K683" s="2">
        <v>104</v>
      </c>
      <c r="L683" s="68">
        <v>430</v>
      </c>
      <c r="M683" s="8">
        <f t="shared" si="56"/>
        <v>4.134615384615385</v>
      </c>
      <c r="N683" s="8">
        <v>0.71099999999999997</v>
      </c>
      <c r="O683" s="69">
        <f t="shared" si="57"/>
        <v>104</v>
      </c>
      <c r="P683" s="9">
        <f t="shared" si="58"/>
        <v>3.1139534883720925</v>
      </c>
      <c r="Q683" s="77" t="s">
        <v>719</v>
      </c>
      <c r="V683" s="80"/>
      <c r="W683" s="81"/>
      <c r="X683" s="86" t="str">
        <f t="shared" si="59"/>
        <v>No_data</v>
      </c>
    </row>
    <row r="684" spans="1:24" x14ac:dyDescent="0.3">
      <c r="A684" s="45" t="s">
        <v>2902</v>
      </c>
      <c r="B684" s="68" t="s">
        <v>1748</v>
      </c>
      <c r="C684" s="2" t="s">
        <v>1</v>
      </c>
      <c r="D684" s="2">
        <v>56</v>
      </c>
      <c r="E684" s="6">
        <v>23169</v>
      </c>
      <c r="F684" s="7">
        <v>43675.646458333336</v>
      </c>
      <c r="G684" s="69" t="s">
        <v>4</v>
      </c>
      <c r="H684" s="2">
        <v>1693</v>
      </c>
      <c r="I684" s="1">
        <f t="shared" si="55"/>
        <v>10.077380952380953</v>
      </c>
      <c r="J684" s="1">
        <v>1.1739999999999999</v>
      </c>
      <c r="K684" s="2">
        <v>168</v>
      </c>
      <c r="L684" s="68">
        <v>384</v>
      </c>
      <c r="M684" s="8">
        <f t="shared" si="56"/>
        <v>2.2857142857142856</v>
      </c>
      <c r="N684" s="8">
        <v>0.52600000000000002</v>
      </c>
      <c r="O684" s="69">
        <f t="shared" si="57"/>
        <v>168</v>
      </c>
      <c r="P684" s="9">
        <f t="shared" si="58"/>
        <v>4.408854166666667</v>
      </c>
      <c r="Q684" s="77" t="s">
        <v>719</v>
      </c>
      <c r="V684" s="80"/>
      <c r="W684" s="81"/>
      <c r="X684" s="86" t="str">
        <f t="shared" si="59"/>
        <v>No_data</v>
      </c>
    </row>
    <row r="685" spans="1:24" x14ac:dyDescent="0.3">
      <c r="A685" s="45" t="s">
        <v>2903</v>
      </c>
      <c r="B685" s="68" t="s">
        <v>1749</v>
      </c>
      <c r="C685" s="2" t="s">
        <v>1</v>
      </c>
      <c r="D685" s="2">
        <v>28</v>
      </c>
      <c r="E685" s="6">
        <v>33287</v>
      </c>
      <c r="F685" s="7">
        <v>43675.655868055554</v>
      </c>
      <c r="G685" s="69" t="s">
        <v>4</v>
      </c>
      <c r="H685" s="2">
        <v>998</v>
      </c>
      <c r="I685" s="1">
        <f t="shared" si="55"/>
        <v>6.6533333333333333</v>
      </c>
      <c r="J685" s="1">
        <v>0.85899999999999999</v>
      </c>
      <c r="K685" s="2">
        <v>150</v>
      </c>
      <c r="L685" s="68">
        <v>255</v>
      </c>
      <c r="M685" s="8">
        <f t="shared" si="56"/>
        <v>1.7</v>
      </c>
      <c r="N685" s="8">
        <v>0.47399999999999998</v>
      </c>
      <c r="O685" s="69">
        <f t="shared" si="57"/>
        <v>150</v>
      </c>
      <c r="P685" s="9">
        <f t="shared" si="58"/>
        <v>3.9137254901960787</v>
      </c>
      <c r="Q685" s="77" t="s">
        <v>719</v>
      </c>
      <c r="V685" s="80"/>
      <c r="W685" s="81"/>
      <c r="X685" s="86" t="str">
        <f t="shared" si="59"/>
        <v>No_data</v>
      </c>
    </row>
    <row r="686" spans="1:24" x14ac:dyDescent="0.3">
      <c r="A686" s="45" t="s">
        <v>2904</v>
      </c>
      <c r="B686" s="68" t="s">
        <v>1750</v>
      </c>
      <c r="C686" s="2" t="s">
        <v>1</v>
      </c>
      <c r="D686" s="2">
        <v>51</v>
      </c>
      <c r="E686" s="6">
        <v>24995</v>
      </c>
      <c r="F686" s="7">
        <v>43675.667627314811</v>
      </c>
      <c r="G686" s="69" t="s">
        <v>22</v>
      </c>
      <c r="H686" s="2">
        <v>701</v>
      </c>
      <c r="I686" s="1">
        <f t="shared" si="55"/>
        <v>7.01</v>
      </c>
      <c r="J686" s="1">
        <v>1.0589999999999999</v>
      </c>
      <c r="K686" s="2">
        <v>100</v>
      </c>
      <c r="L686" s="68">
        <v>140</v>
      </c>
      <c r="M686" s="8">
        <f t="shared" si="56"/>
        <v>1.4</v>
      </c>
      <c r="N686" s="8">
        <v>0.51200000000000001</v>
      </c>
      <c r="O686" s="69">
        <f t="shared" si="57"/>
        <v>100</v>
      </c>
      <c r="P686" s="9">
        <f t="shared" si="58"/>
        <v>5.0071428571428571</v>
      </c>
      <c r="Q686" s="77" t="s">
        <v>719</v>
      </c>
      <c r="V686" s="80"/>
      <c r="W686" s="81"/>
      <c r="X686" s="86" t="str">
        <f t="shared" si="59"/>
        <v>No_data</v>
      </c>
    </row>
    <row r="687" spans="1:24" x14ac:dyDescent="0.3">
      <c r="A687" s="45" t="s">
        <v>2905</v>
      </c>
      <c r="B687" s="68" t="s">
        <v>1751</v>
      </c>
      <c r="C687" s="2" t="s">
        <v>1</v>
      </c>
      <c r="D687" s="2">
        <v>58</v>
      </c>
      <c r="E687" s="6">
        <v>22295</v>
      </c>
      <c r="F687" s="7">
        <v>43675.690150462964</v>
      </c>
      <c r="G687" s="69" t="s">
        <v>4</v>
      </c>
      <c r="H687" s="2">
        <v>1416</v>
      </c>
      <c r="I687" s="1">
        <f t="shared" si="55"/>
        <v>13.111111111111111</v>
      </c>
      <c r="J687" s="1">
        <v>1.194</v>
      </c>
      <c r="K687" s="2">
        <v>108</v>
      </c>
      <c r="L687" s="68">
        <v>190</v>
      </c>
      <c r="M687" s="8">
        <f t="shared" si="56"/>
        <v>1.7592592592592593</v>
      </c>
      <c r="N687" s="8">
        <v>0.43</v>
      </c>
      <c r="O687" s="69">
        <f t="shared" si="57"/>
        <v>108</v>
      </c>
      <c r="P687" s="9">
        <f t="shared" si="58"/>
        <v>7.4526315789473676</v>
      </c>
      <c r="Q687" s="77" t="s">
        <v>719</v>
      </c>
      <c r="V687" s="80"/>
      <c r="W687" s="81"/>
      <c r="X687" s="86" t="str">
        <f t="shared" si="59"/>
        <v>No_data</v>
      </c>
    </row>
    <row r="688" spans="1:24" x14ac:dyDescent="0.3">
      <c r="A688" s="45" t="s">
        <v>2906</v>
      </c>
      <c r="B688" s="68" t="s">
        <v>1752</v>
      </c>
      <c r="C688" s="2" t="s">
        <v>1</v>
      </c>
      <c r="D688" s="2">
        <v>61</v>
      </c>
      <c r="E688" s="6">
        <v>21211</v>
      </c>
      <c r="F688" s="7">
        <v>43676.563321759262</v>
      </c>
      <c r="G688" s="69" t="s">
        <v>4</v>
      </c>
      <c r="H688" s="2">
        <v>1037</v>
      </c>
      <c r="I688" s="1">
        <f t="shared" si="55"/>
        <v>11.031914893617021</v>
      </c>
      <c r="J688" s="1">
        <v>1.248</v>
      </c>
      <c r="K688" s="2">
        <v>94</v>
      </c>
      <c r="L688" s="68">
        <v>105</v>
      </c>
      <c r="M688" s="8">
        <f t="shared" si="56"/>
        <v>1.1170212765957446</v>
      </c>
      <c r="N688" s="8">
        <v>0.32300000000000001</v>
      </c>
      <c r="O688" s="69">
        <f t="shared" si="57"/>
        <v>94</v>
      </c>
      <c r="P688" s="9">
        <f t="shared" si="58"/>
        <v>9.8761904761904766</v>
      </c>
      <c r="Q688" s="77" t="s">
        <v>719</v>
      </c>
      <c r="V688" s="80"/>
      <c r="W688" s="81"/>
      <c r="X688" s="86" t="str">
        <f t="shared" si="59"/>
        <v>No_data</v>
      </c>
    </row>
    <row r="689" spans="1:24" x14ac:dyDescent="0.3">
      <c r="A689" s="45" t="s">
        <v>2907</v>
      </c>
      <c r="B689" s="68" t="s">
        <v>1753</v>
      </c>
      <c r="C689" s="2" t="s">
        <v>1</v>
      </c>
      <c r="D689" s="2">
        <v>46</v>
      </c>
      <c r="E689" s="6">
        <v>26706</v>
      </c>
      <c r="F689" s="7">
        <v>43676.595092592594</v>
      </c>
      <c r="G689" s="69" t="s">
        <v>4</v>
      </c>
      <c r="H689" s="2">
        <v>1259</v>
      </c>
      <c r="I689" s="1">
        <f t="shared" si="55"/>
        <v>9.9920634920634921</v>
      </c>
      <c r="J689" s="1">
        <v>1.3109999999999999</v>
      </c>
      <c r="K689" s="2">
        <v>126</v>
      </c>
      <c r="L689" s="68">
        <v>243</v>
      </c>
      <c r="M689" s="8">
        <f t="shared" si="56"/>
        <v>1.9285714285714286</v>
      </c>
      <c r="N689" s="8">
        <v>0.45900000000000002</v>
      </c>
      <c r="O689" s="69">
        <f t="shared" si="57"/>
        <v>126</v>
      </c>
      <c r="P689" s="9">
        <f t="shared" si="58"/>
        <v>5.1810699588477362</v>
      </c>
      <c r="Q689" s="77" t="s">
        <v>719</v>
      </c>
      <c r="V689" s="80"/>
      <c r="W689" s="81"/>
      <c r="X689" s="86" t="str">
        <f t="shared" si="59"/>
        <v>No_data</v>
      </c>
    </row>
    <row r="690" spans="1:24" x14ac:dyDescent="0.3">
      <c r="A690" s="45" t="s">
        <v>2908</v>
      </c>
      <c r="B690" s="68" t="s">
        <v>1754</v>
      </c>
      <c r="C690" s="2" t="s">
        <v>1</v>
      </c>
      <c r="D690" s="2">
        <v>15</v>
      </c>
      <c r="E690" s="6">
        <v>37856</v>
      </c>
      <c r="F690" s="7">
        <v>43676.606898148151</v>
      </c>
      <c r="G690" s="69" t="s">
        <v>4</v>
      </c>
      <c r="H690" s="2">
        <v>850</v>
      </c>
      <c r="I690" s="1">
        <f t="shared" si="55"/>
        <v>8.5</v>
      </c>
      <c r="J690" s="1">
        <v>1.2350000000000001</v>
      </c>
      <c r="K690" s="2">
        <v>100</v>
      </c>
      <c r="L690" s="68">
        <v>102</v>
      </c>
      <c r="M690" s="8">
        <f t="shared" si="56"/>
        <v>1.02</v>
      </c>
      <c r="N690" s="8">
        <v>0.34799999999999998</v>
      </c>
      <c r="O690" s="69">
        <f t="shared" si="57"/>
        <v>100</v>
      </c>
      <c r="P690" s="9">
        <f t="shared" si="58"/>
        <v>8.3333333333333339</v>
      </c>
      <c r="Q690" s="77" t="s">
        <v>719</v>
      </c>
      <c r="R690" t="s">
        <v>162</v>
      </c>
      <c r="V690" s="80"/>
      <c r="W690" s="81"/>
      <c r="X690" s="86" t="str">
        <f t="shared" si="59"/>
        <v>No_data</v>
      </c>
    </row>
    <row r="691" spans="1:24" x14ac:dyDescent="0.3">
      <c r="A691" s="45" t="s">
        <v>2909</v>
      </c>
      <c r="B691" s="68" t="s">
        <v>632</v>
      </c>
      <c r="C691" s="2" t="s">
        <v>1</v>
      </c>
      <c r="D691" s="2">
        <v>37</v>
      </c>
      <c r="E691" s="6">
        <v>29815</v>
      </c>
      <c r="F691" s="7">
        <v>43676.61755787037</v>
      </c>
      <c r="G691" s="69" t="s">
        <v>4</v>
      </c>
      <c r="H691" s="2">
        <v>946</v>
      </c>
      <c r="I691" s="1">
        <f t="shared" si="55"/>
        <v>9.0961538461538467</v>
      </c>
      <c r="J691" s="1">
        <v>1.542</v>
      </c>
      <c r="K691" s="2">
        <v>104</v>
      </c>
      <c r="L691" s="68">
        <v>204</v>
      </c>
      <c r="M691" s="8">
        <f t="shared" si="56"/>
        <v>1.9615384615384615</v>
      </c>
      <c r="N691" s="8">
        <v>0.501</v>
      </c>
      <c r="O691" s="69">
        <f t="shared" si="57"/>
        <v>104</v>
      </c>
      <c r="P691" s="9">
        <f t="shared" si="58"/>
        <v>4.6372549019607847</v>
      </c>
      <c r="Q691" s="77" t="s">
        <v>719</v>
      </c>
      <c r="V691" s="80"/>
      <c r="W691" s="81"/>
      <c r="X691" s="86" t="str">
        <f t="shared" si="59"/>
        <v>No_data</v>
      </c>
    </row>
    <row r="692" spans="1:24" x14ac:dyDescent="0.3">
      <c r="A692" s="45" t="s">
        <v>2910</v>
      </c>
      <c r="B692" s="68" t="s">
        <v>1755</v>
      </c>
      <c r="C692" s="2" t="s">
        <v>6</v>
      </c>
      <c r="D692" s="2">
        <v>39</v>
      </c>
      <c r="E692" s="6">
        <v>29399</v>
      </c>
      <c r="F692" s="7">
        <v>43676.638541666667</v>
      </c>
      <c r="G692" s="69" t="s">
        <v>22</v>
      </c>
      <c r="H692" s="2">
        <v>865</v>
      </c>
      <c r="I692" s="1">
        <f t="shared" si="55"/>
        <v>5.7666666666666666</v>
      </c>
      <c r="J692" s="1">
        <v>0.86199999999999999</v>
      </c>
      <c r="K692" s="2">
        <v>150</v>
      </c>
      <c r="L692" s="68">
        <v>298</v>
      </c>
      <c r="M692" s="8">
        <f t="shared" si="56"/>
        <v>1.9866666666666666</v>
      </c>
      <c r="N692" s="8">
        <v>0.28299999999999997</v>
      </c>
      <c r="O692" s="69">
        <f t="shared" si="57"/>
        <v>150</v>
      </c>
      <c r="P692" s="9">
        <f t="shared" si="58"/>
        <v>2.9026845637583896</v>
      </c>
      <c r="Q692" s="77" t="s">
        <v>719</v>
      </c>
      <c r="V692" s="80"/>
      <c r="W692" s="81"/>
      <c r="X692" s="86" t="str">
        <f t="shared" si="59"/>
        <v>No_data</v>
      </c>
    </row>
    <row r="693" spans="1:24" x14ac:dyDescent="0.3">
      <c r="A693" s="45" t="s">
        <v>2911</v>
      </c>
      <c r="B693" s="68" t="s">
        <v>1756</v>
      </c>
      <c r="C693" s="2" t="s">
        <v>1</v>
      </c>
      <c r="D693" s="2">
        <v>50</v>
      </c>
      <c r="E693" s="6">
        <v>25195</v>
      </c>
      <c r="F693" s="7">
        <v>43676.664120370369</v>
      </c>
      <c r="G693" s="69" t="s">
        <v>4</v>
      </c>
      <c r="H693" s="2">
        <v>1064</v>
      </c>
      <c r="I693" s="1">
        <f t="shared" si="55"/>
        <v>9.672727272727272</v>
      </c>
      <c r="J693" s="1">
        <v>0.9</v>
      </c>
      <c r="K693" s="2">
        <v>110</v>
      </c>
      <c r="L693" s="68">
        <v>170</v>
      </c>
      <c r="M693" s="8">
        <f t="shared" si="56"/>
        <v>1.5454545454545454</v>
      </c>
      <c r="N693" s="8">
        <v>0.53600000000000003</v>
      </c>
      <c r="O693" s="69">
        <f t="shared" si="57"/>
        <v>110</v>
      </c>
      <c r="P693" s="9">
        <f t="shared" si="58"/>
        <v>6.2588235294117647</v>
      </c>
      <c r="Q693" s="77" t="s">
        <v>719</v>
      </c>
      <c r="V693" s="80"/>
      <c r="W693" s="81"/>
      <c r="X693" s="86" t="str">
        <f t="shared" si="59"/>
        <v>No_data</v>
      </c>
    </row>
    <row r="694" spans="1:24" x14ac:dyDescent="0.3">
      <c r="A694" s="45" t="s">
        <v>2912</v>
      </c>
      <c r="B694" s="68" t="s">
        <v>1757</v>
      </c>
      <c r="C694" s="2" t="s">
        <v>6</v>
      </c>
      <c r="D694" s="2">
        <v>62</v>
      </c>
      <c r="E694" s="6">
        <v>20830</v>
      </c>
      <c r="F694" s="7">
        <v>43676.676631944443</v>
      </c>
      <c r="G694" s="69" t="s">
        <v>4</v>
      </c>
      <c r="H694" s="2">
        <v>1181</v>
      </c>
      <c r="I694" s="1">
        <f t="shared" si="55"/>
        <v>11.81</v>
      </c>
      <c r="J694" s="1">
        <v>1.522</v>
      </c>
      <c r="K694" s="2">
        <v>100</v>
      </c>
      <c r="L694" s="68">
        <v>329</v>
      </c>
      <c r="M694" s="8">
        <f t="shared" si="56"/>
        <v>3.29</v>
      </c>
      <c r="N694" s="8">
        <v>0.65600000000000003</v>
      </c>
      <c r="O694" s="69">
        <f t="shared" si="57"/>
        <v>100</v>
      </c>
      <c r="P694" s="9">
        <f t="shared" si="58"/>
        <v>3.589665653495441</v>
      </c>
      <c r="Q694" s="77" t="s">
        <v>719</v>
      </c>
      <c r="V694" s="80"/>
      <c r="W694" s="81"/>
      <c r="X694" s="86" t="str">
        <f t="shared" si="59"/>
        <v>No_data</v>
      </c>
    </row>
    <row r="695" spans="1:24" x14ac:dyDescent="0.3">
      <c r="A695" s="45" t="s">
        <v>2913</v>
      </c>
      <c r="B695" s="68" t="s">
        <v>1758</v>
      </c>
      <c r="C695" s="2" t="s">
        <v>1</v>
      </c>
      <c r="D695" s="2">
        <v>61</v>
      </c>
      <c r="E695" s="6">
        <v>21114</v>
      </c>
      <c r="F695" s="7">
        <v>43677.628136574072</v>
      </c>
      <c r="G695" s="69" t="s">
        <v>4</v>
      </c>
      <c r="H695" s="2">
        <v>1506</v>
      </c>
      <c r="I695" s="1">
        <f t="shared" si="55"/>
        <v>14.074766355140186</v>
      </c>
      <c r="J695" s="1">
        <v>1.242</v>
      </c>
      <c r="K695" s="2">
        <v>107</v>
      </c>
      <c r="L695" s="68">
        <v>225</v>
      </c>
      <c r="M695" s="8">
        <f t="shared" si="56"/>
        <v>2.1028037383177569</v>
      </c>
      <c r="N695" s="8">
        <v>0.33500000000000002</v>
      </c>
      <c r="O695" s="69">
        <f t="shared" si="57"/>
        <v>107</v>
      </c>
      <c r="P695" s="9">
        <f t="shared" si="58"/>
        <v>6.6933333333333334</v>
      </c>
      <c r="Q695" s="77" t="s">
        <v>719</v>
      </c>
      <c r="V695" s="80"/>
      <c r="W695" s="81"/>
      <c r="X695" s="86" t="str">
        <f t="shared" si="59"/>
        <v>No_data</v>
      </c>
    </row>
    <row r="696" spans="1:24" x14ac:dyDescent="0.3">
      <c r="A696" s="45" t="s">
        <v>2914</v>
      </c>
      <c r="B696" s="68" t="s">
        <v>1759</v>
      </c>
      <c r="C696" s="2" t="s">
        <v>1</v>
      </c>
      <c r="D696" s="2">
        <v>49</v>
      </c>
      <c r="E696" s="6">
        <v>25766</v>
      </c>
      <c r="F696" s="7">
        <v>43677.642939814818</v>
      </c>
      <c r="G696" s="69" t="s">
        <v>4</v>
      </c>
      <c r="H696" s="2">
        <v>1750</v>
      </c>
      <c r="I696" s="1">
        <f t="shared" si="55"/>
        <v>11.666666666666666</v>
      </c>
      <c r="J696" s="1">
        <v>1.4910000000000001</v>
      </c>
      <c r="K696" s="2">
        <v>150</v>
      </c>
      <c r="L696" s="68">
        <v>325</v>
      </c>
      <c r="M696" s="8">
        <f t="shared" si="56"/>
        <v>2.1666666666666665</v>
      </c>
      <c r="N696" s="8">
        <v>0.46899999999999997</v>
      </c>
      <c r="O696" s="69">
        <f t="shared" si="57"/>
        <v>150</v>
      </c>
      <c r="P696" s="9">
        <f t="shared" si="58"/>
        <v>5.384615384615385</v>
      </c>
      <c r="Q696" s="77" t="s">
        <v>719</v>
      </c>
      <c r="V696" s="80"/>
      <c r="W696" s="81"/>
      <c r="X696" s="86" t="str">
        <f t="shared" si="59"/>
        <v>No_data</v>
      </c>
    </row>
    <row r="697" spans="1:24" x14ac:dyDescent="0.3">
      <c r="A697" s="45" t="s">
        <v>2915</v>
      </c>
      <c r="B697" s="68" t="s">
        <v>1760</v>
      </c>
      <c r="C697" s="2" t="s">
        <v>1</v>
      </c>
      <c r="D697" s="2">
        <v>56</v>
      </c>
      <c r="E697" s="6">
        <v>23032</v>
      </c>
      <c r="F697" s="7">
        <v>43677.656307870369</v>
      </c>
      <c r="G697" s="69" t="s">
        <v>22</v>
      </c>
      <c r="H697" s="2">
        <v>1766</v>
      </c>
      <c r="I697" s="1">
        <f t="shared" si="55"/>
        <v>19.195652173913043</v>
      </c>
      <c r="J697" s="1">
        <v>1.7430000000000001</v>
      </c>
      <c r="K697" s="2">
        <v>92</v>
      </c>
      <c r="L697" s="68">
        <v>285</v>
      </c>
      <c r="M697" s="8">
        <f t="shared" si="56"/>
        <v>3.097826086956522</v>
      </c>
      <c r="N697" s="8">
        <v>0.69599999999999995</v>
      </c>
      <c r="O697" s="69">
        <f t="shared" si="57"/>
        <v>92</v>
      </c>
      <c r="P697" s="9">
        <f t="shared" si="58"/>
        <v>6.1964912280701752</v>
      </c>
      <c r="Q697" s="77" t="s">
        <v>719</v>
      </c>
      <c r="V697" s="80"/>
      <c r="W697" s="81"/>
      <c r="X697" s="86" t="str">
        <f t="shared" si="59"/>
        <v>No_data</v>
      </c>
    </row>
    <row r="698" spans="1:24" x14ac:dyDescent="0.3">
      <c r="A698" s="45" t="s">
        <v>2916</v>
      </c>
      <c r="B698" s="68" t="s">
        <v>14</v>
      </c>
      <c r="C698" s="2" t="s">
        <v>1</v>
      </c>
      <c r="D698" s="2">
        <v>39</v>
      </c>
      <c r="E698" s="6">
        <v>29132</v>
      </c>
      <c r="F698" s="7">
        <v>43678.571956018517</v>
      </c>
      <c r="G698" s="69" t="s">
        <v>4</v>
      </c>
      <c r="H698" s="2">
        <v>1455</v>
      </c>
      <c r="I698" s="8">
        <f t="shared" si="55"/>
        <v>8.3142857142857149</v>
      </c>
      <c r="J698" s="8">
        <v>1.139</v>
      </c>
      <c r="K698" s="2">
        <v>175</v>
      </c>
      <c r="L698" s="68">
        <v>331</v>
      </c>
      <c r="M698" s="8">
        <f t="shared" si="56"/>
        <v>1.8914285714285715</v>
      </c>
      <c r="N698" s="8">
        <v>0.55200000000000005</v>
      </c>
      <c r="O698" s="69">
        <f t="shared" si="57"/>
        <v>175</v>
      </c>
      <c r="P698" s="9">
        <f t="shared" si="58"/>
        <v>4.3957703927492453</v>
      </c>
      <c r="Q698" s="77" t="s">
        <v>719</v>
      </c>
      <c r="R698" s="2"/>
      <c r="S698" s="2"/>
      <c r="T698" s="2"/>
      <c r="U698" s="2"/>
      <c r="V698" s="82"/>
      <c r="W698" s="83"/>
      <c r="X698" s="86" t="str">
        <f t="shared" si="59"/>
        <v>No_data</v>
      </c>
    </row>
    <row r="699" spans="1:24" x14ac:dyDescent="0.3">
      <c r="A699" s="45" t="s">
        <v>2917</v>
      </c>
      <c r="B699" s="68" t="s">
        <v>16</v>
      </c>
      <c r="C699" s="2" t="s">
        <v>1</v>
      </c>
      <c r="D699" s="2">
        <v>61</v>
      </c>
      <c r="E699" s="6">
        <v>21197</v>
      </c>
      <c r="F699" s="7">
        <v>43678.585416666669</v>
      </c>
      <c r="G699" s="69" t="s">
        <v>4</v>
      </c>
      <c r="H699" s="2">
        <v>1148</v>
      </c>
      <c r="I699" s="8">
        <f t="shared" si="55"/>
        <v>14.717948717948717</v>
      </c>
      <c r="J699" s="8">
        <v>1.7569999999999999</v>
      </c>
      <c r="K699" s="2">
        <v>78</v>
      </c>
      <c r="L699" s="68">
        <v>268</v>
      </c>
      <c r="M699" s="8">
        <f t="shared" si="56"/>
        <v>3.4358974358974357</v>
      </c>
      <c r="N699" s="8">
        <v>0.57199999999999995</v>
      </c>
      <c r="O699" s="69">
        <f t="shared" si="57"/>
        <v>78</v>
      </c>
      <c r="P699" s="9">
        <f t="shared" si="58"/>
        <v>4.2835820895522385</v>
      </c>
      <c r="Q699" s="77" t="s">
        <v>719</v>
      </c>
      <c r="R699" s="2"/>
      <c r="S699" s="2"/>
      <c r="T699" s="2"/>
      <c r="U699" s="2"/>
      <c r="V699" s="82"/>
      <c r="W699" s="83"/>
      <c r="X699" s="86" t="str">
        <f t="shared" si="59"/>
        <v>No_data</v>
      </c>
    </row>
    <row r="700" spans="1:24" x14ac:dyDescent="0.3">
      <c r="A700" s="45" t="s">
        <v>2918</v>
      </c>
      <c r="B700" s="68" t="s">
        <v>18</v>
      </c>
      <c r="C700" s="2" t="s">
        <v>6</v>
      </c>
      <c r="D700" s="2">
        <v>88</v>
      </c>
      <c r="E700" s="6">
        <v>11505</v>
      </c>
      <c r="F700" s="7">
        <v>43678.599618055552</v>
      </c>
      <c r="G700" s="69" t="s">
        <v>4</v>
      </c>
      <c r="H700" s="2">
        <v>1702</v>
      </c>
      <c r="I700" s="8">
        <f t="shared" si="55"/>
        <v>17.729166666666668</v>
      </c>
      <c r="J700" s="8">
        <v>1.1279999999999999</v>
      </c>
      <c r="K700" s="2">
        <v>96</v>
      </c>
      <c r="L700" s="68">
        <v>481</v>
      </c>
      <c r="M700" s="8">
        <f t="shared" si="56"/>
        <v>5.010416666666667</v>
      </c>
      <c r="N700" s="8">
        <v>0.65700000000000003</v>
      </c>
      <c r="O700" s="69">
        <f t="shared" si="57"/>
        <v>96</v>
      </c>
      <c r="P700" s="9">
        <f t="shared" si="58"/>
        <v>3.5384615384615383</v>
      </c>
      <c r="Q700" s="77" t="s">
        <v>719</v>
      </c>
      <c r="R700" s="2"/>
      <c r="S700" s="2"/>
      <c r="T700" s="2"/>
      <c r="U700" s="2"/>
      <c r="V700" s="82"/>
      <c r="W700" s="83"/>
      <c r="X700" s="86" t="str">
        <f t="shared" si="59"/>
        <v>No_data</v>
      </c>
    </row>
    <row r="701" spans="1:24" x14ac:dyDescent="0.3">
      <c r="A701" s="45" t="s">
        <v>2919</v>
      </c>
      <c r="B701" s="68" t="s">
        <v>21</v>
      </c>
      <c r="C701" s="2" t="s">
        <v>1</v>
      </c>
      <c r="D701" s="2">
        <v>65</v>
      </c>
      <c r="E701" s="6">
        <v>19881</v>
      </c>
      <c r="F701" s="7">
        <v>43678.609502314815</v>
      </c>
      <c r="G701" s="69" t="s">
        <v>22</v>
      </c>
      <c r="H701" s="2">
        <v>2104</v>
      </c>
      <c r="I701" s="8">
        <f t="shared" si="55"/>
        <v>15.246376811594203</v>
      </c>
      <c r="J701" s="8">
        <v>1.323</v>
      </c>
      <c r="K701" s="2">
        <v>138</v>
      </c>
      <c r="L701" s="68">
        <v>526</v>
      </c>
      <c r="M701" s="8">
        <f t="shared" si="56"/>
        <v>3.8115942028985508</v>
      </c>
      <c r="N701" s="8">
        <v>0.71</v>
      </c>
      <c r="O701" s="69">
        <f t="shared" si="57"/>
        <v>138</v>
      </c>
      <c r="P701" s="9">
        <f t="shared" si="58"/>
        <v>4</v>
      </c>
      <c r="Q701" s="77" t="s">
        <v>719</v>
      </c>
      <c r="R701" s="2"/>
      <c r="S701" s="2"/>
      <c r="T701" s="2"/>
      <c r="U701" s="2"/>
      <c r="V701" s="82"/>
      <c r="W701" s="83"/>
      <c r="X701" s="86" t="str">
        <f t="shared" si="59"/>
        <v>No_data</v>
      </c>
    </row>
    <row r="702" spans="1:24" x14ac:dyDescent="0.3">
      <c r="A702" s="45" t="s">
        <v>2920</v>
      </c>
      <c r="B702" s="68" t="s">
        <v>27</v>
      </c>
      <c r="C702" s="2" t="s">
        <v>1</v>
      </c>
      <c r="D702" s="2">
        <v>71</v>
      </c>
      <c r="E702" s="6">
        <v>17732</v>
      </c>
      <c r="F702" s="7">
        <v>43678.641030092593</v>
      </c>
      <c r="G702" s="69" t="s">
        <v>4</v>
      </c>
      <c r="H702" s="2">
        <v>1342</v>
      </c>
      <c r="I702" s="8">
        <f t="shared" si="55"/>
        <v>12.425925925925926</v>
      </c>
      <c r="J702" s="8">
        <v>1.224</v>
      </c>
      <c r="K702" s="2">
        <v>108</v>
      </c>
      <c r="L702" s="68">
        <v>291</v>
      </c>
      <c r="M702" s="8">
        <f t="shared" si="56"/>
        <v>2.6944444444444446</v>
      </c>
      <c r="N702" s="8">
        <v>0.57099999999999995</v>
      </c>
      <c r="O702" s="69">
        <f t="shared" si="57"/>
        <v>108</v>
      </c>
      <c r="P702" s="9">
        <f t="shared" si="58"/>
        <v>4.6116838487972505</v>
      </c>
      <c r="Q702" s="77" t="s">
        <v>719</v>
      </c>
      <c r="R702" s="2"/>
      <c r="S702" s="2"/>
      <c r="T702" s="2"/>
      <c r="U702" s="2"/>
      <c r="V702" s="82"/>
      <c r="W702" s="83"/>
      <c r="X702" s="86" t="str">
        <f t="shared" si="59"/>
        <v>No_data</v>
      </c>
    </row>
    <row r="703" spans="1:24" x14ac:dyDescent="0.3">
      <c r="A703" s="45" t="s">
        <v>2921</v>
      </c>
      <c r="B703" s="68" t="s">
        <v>31</v>
      </c>
      <c r="C703" s="2" t="s">
        <v>1</v>
      </c>
      <c r="D703" s="2">
        <v>52</v>
      </c>
      <c r="E703" s="6">
        <v>24625</v>
      </c>
      <c r="F703" s="7">
        <v>43678.65116898148</v>
      </c>
      <c r="G703" s="69" t="s">
        <v>4</v>
      </c>
      <c r="H703" s="2">
        <v>2482</v>
      </c>
      <c r="I703" s="8">
        <f t="shared" si="55"/>
        <v>17.728571428571428</v>
      </c>
      <c r="J703" s="8">
        <v>1.6910000000000001</v>
      </c>
      <c r="K703" s="2">
        <v>140</v>
      </c>
      <c r="L703" s="68">
        <v>380</v>
      </c>
      <c r="M703" s="8">
        <f t="shared" si="56"/>
        <v>2.7142857142857144</v>
      </c>
      <c r="N703" s="8">
        <v>0.57899999999999996</v>
      </c>
      <c r="O703" s="69">
        <f t="shared" si="57"/>
        <v>140</v>
      </c>
      <c r="P703" s="9">
        <f t="shared" si="58"/>
        <v>6.5315789473684207</v>
      </c>
      <c r="Q703" s="77" t="s">
        <v>719</v>
      </c>
      <c r="R703" s="2"/>
      <c r="S703" s="2"/>
      <c r="T703" s="2"/>
      <c r="U703" s="2"/>
      <c r="V703" s="82"/>
      <c r="W703" s="83"/>
      <c r="X703" s="86" t="str">
        <f t="shared" si="59"/>
        <v>No_data</v>
      </c>
    </row>
    <row r="704" spans="1:24" x14ac:dyDescent="0.3">
      <c r="A704" s="45" t="s">
        <v>2922</v>
      </c>
      <c r="B704" s="68" t="s">
        <v>34</v>
      </c>
      <c r="C704" s="2" t="s">
        <v>1</v>
      </c>
      <c r="D704" s="2">
        <v>42</v>
      </c>
      <c r="E704" s="6">
        <v>28081</v>
      </c>
      <c r="F704" s="7">
        <v>43678.671944444446</v>
      </c>
      <c r="G704" s="69" t="s">
        <v>4</v>
      </c>
      <c r="H704" s="2">
        <v>2375</v>
      </c>
      <c r="I704" s="8">
        <f t="shared" si="55"/>
        <v>11.875</v>
      </c>
      <c r="J704" s="8">
        <v>1.075</v>
      </c>
      <c r="K704" s="2">
        <v>200</v>
      </c>
      <c r="L704" s="68">
        <v>859</v>
      </c>
      <c r="M704" s="8">
        <f t="shared" si="56"/>
        <v>4.2949999999999999</v>
      </c>
      <c r="N704" s="8">
        <v>0.61599999999999999</v>
      </c>
      <c r="O704" s="69">
        <f t="shared" si="57"/>
        <v>200</v>
      </c>
      <c r="P704" s="9">
        <f t="shared" si="58"/>
        <v>2.7648428405122236</v>
      </c>
      <c r="Q704" s="77" t="s">
        <v>719</v>
      </c>
      <c r="R704" s="2"/>
      <c r="S704" s="2"/>
      <c r="T704" s="2"/>
      <c r="U704" s="2"/>
      <c r="V704" s="82"/>
      <c r="W704" s="83"/>
      <c r="X704" s="86" t="str">
        <f t="shared" si="59"/>
        <v>No_data</v>
      </c>
    </row>
    <row r="705" spans="1:24" x14ac:dyDescent="0.3">
      <c r="A705" s="45" t="s">
        <v>2923</v>
      </c>
      <c r="B705" s="68" t="s">
        <v>46</v>
      </c>
      <c r="C705" s="2" t="s">
        <v>1</v>
      </c>
      <c r="D705" s="2">
        <v>56</v>
      </c>
      <c r="E705" s="6">
        <v>22929</v>
      </c>
      <c r="F705" s="7">
        <v>43679.552222222221</v>
      </c>
      <c r="G705" s="69" t="s">
        <v>4</v>
      </c>
      <c r="H705" s="2">
        <v>1723</v>
      </c>
      <c r="I705" s="8">
        <f t="shared" si="55"/>
        <v>17.23</v>
      </c>
      <c r="J705" s="8">
        <v>1.62</v>
      </c>
      <c r="K705" s="2">
        <v>100</v>
      </c>
      <c r="L705" s="68">
        <v>277</v>
      </c>
      <c r="M705" s="8">
        <f t="shared" si="56"/>
        <v>2.77</v>
      </c>
      <c r="N705" s="8">
        <v>0.42299999999999999</v>
      </c>
      <c r="O705" s="69">
        <f t="shared" si="57"/>
        <v>100</v>
      </c>
      <c r="P705" s="9">
        <f t="shared" si="58"/>
        <v>6.2202166064981954</v>
      </c>
      <c r="Q705" s="77" t="s">
        <v>719</v>
      </c>
      <c r="R705" s="2"/>
      <c r="S705" s="2"/>
      <c r="T705" s="2"/>
      <c r="U705" s="2"/>
      <c r="V705" s="82"/>
      <c r="W705" s="83"/>
      <c r="X705" s="86" t="str">
        <f t="shared" si="59"/>
        <v>No_data</v>
      </c>
    </row>
    <row r="706" spans="1:24" x14ac:dyDescent="0.3">
      <c r="A706" s="45" t="s">
        <v>2924</v>
      </c>
      <c r="B706" s="68" t="s">
        <v>47</v>
      </c>
      <c r="C706" s="2" t="s">
        <v>1</v>
      </c>
      <c r="D706" s="2">
        <v>49</v>
      </c>
      <c r="E706" s="6">
        <v>25755</v>
      </c>
      <c r="F706" s="7">
        <v>43679.563379629632</v>
      </c>
      <c r="G706" s="69" t="s">
        <v>4</v>
      </c>
      <c r="H706" s="2">
        <v>2116</v>
      </c>
      <c r="I706" s="8">
        <f t="shared" si="55"/>
        <v>11.755555555555556</v>
      </c>
      <c r="J706" s="8">
        <v>1.397</v>
      </c>
      <c r="K706" s="2">
        <v>180</v>
      </c>
      <c r="L706" s="68">
        <v>428</v>
      </c>
      <c r="M706" s="8">
        <f t="shared" si="56"/>
        <v>2.3777777777777778</v>
      </c>
      <c r="N706" s="8">
        <v>0.54100000000000004</v>
      </c>
      <c r="O706" s="69">
        <f t="shared" si="57"/>
        <v>180</v>
      </c>
      <c r="P706" s="9">
        <f t="shared" si="58"/>
        <v>4.94392523364486</v>
      </c>
      <c r="Q706" s="77" t="s">
        <v>719</v>
      </c>
      <c r="R706" s="2"/>
      <c r="S706" s="2"/>
      <c r="T706" s="2"/>
      <c r="U706" s="2"/>
      <c r="V706" s="82"/>
      <c r="W706" s="83"/>
      <c r="X706" s="86" t="str">
        <f t="shared" si="59"/>
        <v>No_data</v>
      </c>
    </row>
    <row r="707" spans="1:24" x14ac:dyDescent="0.3">
      <c r="A707" s="45" t="s">
        <v>2925</v>
      </c>
      <c r="B707" s="68" t="s">
        <v>50</v>
      </c>
      <c r="C707" s="2" t="s">
        <v>6</v>
      </c>
      <c r="D707" s="2">
        <v>51</v>
      </c>
      <c r="E707" s="6">
        <v>24946</v>
      </c>
      <c r="F707" s="7">
        <v>43679.575578703705</v>
      </c>
      <c r="G707" s="69" t="s">
        <v>4</v>
      </c>
      <c r="H707" s="2">
        <v>1570</v>
      </c>
      <c r="I707" s="8">
        <f t="shared" si="55"/>
        <v>10.466666666666667</v>
      </c>
      <c r="J707" s="8">
        <v>1.109</v>
      </c>
      <c r="K707" s="2">
        <v>150</v>
      </c>
      <c r="L707" s="68">
        <v>452</v>
      </c>
      <c r="M707" s="8">
        <f t="shared" si="56"/>
        <v>3.0133333333333332</v>
      </c>
      <c r="N707" s="8">
        <v>0.53100000000000003</v>
      </c>
      <c r="O707" s="69">
        <f t="shared" si="57"/>
        <v>150</v>
      </c>
      <c r="P707" s="9">
        <f t="shared" si="58"/>
        <v>3.4734513274336285</v>
      </c>
      <c r="Q707" s="77" t="s">
        <v>719</v>
      </c>
      <c r="R707" s="2"/>
      <c r="S707" s="2"/>
      <c r="T707" s="2"/>
      <c r="U707" s="2"/>
      <c r="V707" s="82"/>
      <c r="W707" s="83"/>
      <c r="X707" s="86" t="str">
        <f t="shared" si="59"/>
        <v>No_data</v>
      </c>
    </row>
    <row r="708" spans="1:24" x14ac:dyDescent="0.3">
      <c r="A708" s="45" t="s">
        <v>2926</v>
      </c>
      <c r="B708" s="68" t="s">
        <v>54</v>
      </c>
      <c r="C708" s="2" t="s">
        <v>1</v>
      </c>
      <c r="D708" s="2">
        <v>48</v>
      </c>
      <c r="E708" s="6">
        <v>26147</v>
      </c>
      <c r="F708" s="7">
        <v>43679.604375000003</v>
      </c>
      <c r="G708" s="69" t="s">
        <v>4</v>
      </c>
      <c r="H708" s="2">
        <v>815</v>
      </c>
      <c r="I708" s="8">
        <f t="shared" si="55"/>
        <v>9.7023809523809526</v>
      </c>
      <c r="J708" s="8">
        <v>1.05</v>
      </c>
      <c r="K708" s="2">
        <v>84</v>
      </c>
      <c r="L708" s="68">
        <v>167</v>
      </c>
      <c r="M708" s="8">
        <f t="shared" si="56"/>
        <v>1.9880952380952381</v>
      </c>
      <c r="N708" s="8">
        <v>0.42499999999999999</v>
      </c>
      <c r="O708" s="69">
        <f t="shared" si="57"/>
        <v>84</v>
      </c>
      <c r="P708" s="9">
        <f t="shared" si="58"/>
        <v>4.8802395209580842</v>
      </c>
      <c r="Q708" s="77" t="s">
        <v>719</v>
      </c>
      <c r="R708" s="2"/>
      <c r="S708" s="2"/>
      <c r="T708" s="2"/>
      <c r="U708" s="2"/>
      <c r="V708" s="82"/>
      <c r="W708" s="83"/>
      <c r="X708" s="86" t="str">
        <f t="shared" si="59"/>
        <v>No_data</v>
      </c>
    </row>
    <row r="709" spans="1:24" x14ac:dyDescent="0.3">
      <c r="A709" s="45" t="s">
        <v>2927</v>
      </c>
      <c r="B709" s="68" t="s">
        <v>57</v>
      </c>
      <c r="C709" s="2" t="s">
        <v>1</v>
      </c>
      <c r="D709" s="2">
        <v>58</v>
      </c>
      <c r="E709" s="6">
        <v>22352</v>
      </c>
      <c r="F709" s="7">
        <v>43679.617534722223</v>
      </c>
      <c r="G709" s="69" t="s">
        <v>4</v>
      </c>
      <c r="H709" s="2">
        <v>1446</v>
      </c>
      <c r="I709" s="8">
        <f t="shared" si="55"/>
        <v>15.0625</v>
      </c>
      <c r="J709" s="8">
        <v>1.054</v>
      </c>
      <c r="K709" s="2">
        <v>96</v>
      </c>
      <c r="L709" s="68">
        <v>342</v>
      </c>
      <c r="M709" s="8">
        <f t="shared" si="56"/>
        <v>3.5625</v>
      </c>
      <c r="N709" s="8">
        <v>0.77900000000000003</v>
      </c>
      <c r="O709" s="69">
        <f t="shared" si="57"/>
        <v>96</v>
      </c>
      <c r="P709" s="9">
        <f t="shared" si="58"/>
        <v>4.2280701754385968</v>
      </c>
      <c r="Q709" s="77" t="s">
        <v>719</v>
      </c>
      <c r="R709" s="2"/>
      <c r="S709" s="2" t="s">
        <v>30</v>
      </c>
      <c r="T709" s="2"/>
      <c r="U709" s="2"/>
      <c r="V709" s="82"/>
      <c r="W709" s="83"/>
      <c r="X709" s="86" t="str">
        <f t="shared" si="59"/>
        <v>No_data</v>
      </c>
    </row>
    <row r="710" spans="1:24" x14ac:dyDescent="0.3">
      <c r="A710" s="45" t="s">
        <v>2928</v>
      </c>
      <c r="B710" s="68" t="s">
        <v>59</v>
      </c>
      <c r="C710" s="2" t="s">
        <v>1</v>
      </c>
      <c r="D710" s="2">
        <v>60</v>
      </c>
      <c r="E710" s="6">
        <v>21466</v>
      </c>
      <c r="F710" s="7">
        <v>43679.629189814812</v>
      </c>
      <c r="G710" s="69" t="s">
        <v>4</v>
      </c>
      <c r="H710" s="2">
        <v>1351</v>
      </c>
      <c r="I710" s="8">
        <f t="shared" si="55"/>
        <v>12.50925925925926</v>
      </c>
      <c r="J710" s="8">
        <v>1.1399999999999999</v>
      </c>
      <c r="K710" s="2">
        <v>108</v>
      </c>
      <c r="L710" s="68">
        <v>253</v>
      </c>
      <c r="M710" s="8">
        <f t="shared" si="56"/>
        <v>2.3425925925925926</v>
      </c>
      <c r="N710" s="8">
        <v>0.47699999999999998</v>
      </c>
      <c r="O710" s="69">
        <f t="shared" si="57"/>
        <v>108</v>
      </c>
      <c r="P710" s="9">
        <f t="shared" si="58"/>
        <v>5.3399209486166006</v>
      </c>
      <c r="Q710" s="77" t="s">
        <v>719</v>
      </c>
      <c r="R710" s="2"/>
      <c r="S710" s="2"/>
      <c r="T710" s="2"/>
      <c r="U710" s="2"/>
      <c r="V710" s="82"/>
      <c r="W710" s="83"/>
      <c r="X710" s="86" t="str">
        <f t="shared" si="59"/>
        <v>No_data</v>
      </c>
    </row>
    <row r="711" spans="1:24" x14ac:dyDescent="0.3">
      <c r="A711" s="45" t="s">
        <v>2929</v>
      </c>
      <c r="B711" s="68" t="s">
        <v>62</v>
      </c>
      <c r="C711" s="2" t="s">
        <v>1</v>
      </c>
      <c r="D711" s="2">
        <v>81</v>
      </c>
      <c r="E711" s="6">
        <v>13981</v>
      </c>
      <c r="F711" s="7">
        <v>43679.643101851849</v>
      </c>
      <c r="G711" s="69" t="s">
        <v>4</v>
      </c>
      <c r="H711" s="2">
        <v>2529</v>
      </c>
      <c r="I711" s="8">
        <f t="shared" si="55"/>
        <v>18.064285714285713</v>
      </c>
      <c r="J711" s="8">
        <v>1.3839999999999999</v>
      </c>
      <c r="K711" s="2">
        <v>140</v>
      </c>
      <c r="L711" s="68">
        <v>1017</v>
      </c>
      <c r="M711" s="8">
        <f t="shared" si="56"/>
        <v>7.2642857142857142</v>
      </c>
      <c r="N711" s="8">
        <v>0.93400000000000005</v>
      </c>
      <c r="O711" s="69">
        <f t="shared" si="57"/>
        <v>140</v>
      </c>
      <c r="P711" s="9">
        <f t="shared" si="58"/>
        <v>2.4867256637168138</v>
      </c>
      <c r="Q711" s="77" t="s">
        <v>719</v>
      </c>
      <c r="R711" s="2"/>
      <c r="S711" s="2"/>
      <c r="T711" s="2"/>
      <c r="U711" s="2"/>
      <c r="V711" s="82"/>
      <c r="W711" s="83"/>
      <c r="X711" s="86" t="str">
        <f t="shared" si="59"/>
        <v>No_data</v>
      </c>
    </row>
    <row r="712" spans="1:24" x14ac:dyDescent="0.3">
      <c r="A712" s="45" t="s">
        <v>2930</v>
      </c>
      <c r="B712" s="68" t="s">
        <v>66</v>
      </c>
      <c r="C712" s="2" t="s">
        <v>1</v>
      </c>
      <c r="D712" s="2">
        <v>65</v>
      </c>
      <c r="E712" s="6">
        <v>19596</v>
      </c>
      <c r="F712" s="7">
        <v>43679.662002314813</v>
      </c>
      <c r="G712" s="69" t="s">
        <v>22</v>
      </c>
      <c r="H712" s="2">
        <v>1869</v>
      </c>
      <c r="I712" s="8">
        <f t="shared" ref="I712:I775" si="60">H712/K712</f>
        <v>15.574999999999999</v>
      </c>
      <c r="J712" s="8">
        <v>1.4990000000000001</v>
      </c>
      <c r="K712" s="2">
        <v>120</v>
      </c>
      <c r="L712" s="68">
        <v>430</v>
      </c>
      <c r="M712" s="8">
        <f t="shared" ref="M712:M775" si="61">L712/O712</f>
        <v>3.5833333333333335</v>
      </c>
      <c r="N712" s="8">
        <v>0.65600000000000003</v>
      </c>
      <c r="O712" s="69">
        <f t="shared" ref="O712:O775" si="62">K712</f>
        <v>120</v>
      </c>
      <c r="P712" s="9">
        <f t="shared" ref="P712:P775" si="63">I712/M712</f>
        <v>4.3465116279069766</v>
      </c>
      <c r="Q712" s="77" t="s">
        <v>719</v>
      </c>
      <c r="R712" s="2"/>
      <c r="S712" s="2"/>
      <c r="T712" s="2"/>
      <c r="U712" s="2"/>
      <c r="V712" s="82"/>
      <c r="W712" s="83"/>
      <c r="X712" s="86" t="str">
        <f t="shared" si="59"/>
        <v>No_data</v>
      </c>
    </row>
    <row r="713" spans="1:24" x14ac:dyDescent="0.3">
      <c r="A713" s="45" t="s">
        <v>2931</v>
      </c>
      <c r="B713" s="68" t="s">
        <v>70</v>
      </c>
      <c r="C713" s="2" t="s">
        <v>6</v>
      </c>
      <c r="D713" s="2">
        <v>59</v>
      </c>
      <c r="E713" s="6">
        <v>21969</v>
      </c>
      <c r="F713" s="7">
        <v>43682.407546296294</v>
      </c>
      <c r="G713" s="69" t="s">
        <v>71</v>
      </c>
      <c r="H713" s="2">
        <v>1590</v>
      </c>
      <c r="I713" s="8">
        <f t="shared" si="60"/>
        <v>9.8148148148148149</v>
      </c>
      <c r="J713" s="8">
        <v>1.0880000000000001</v>
      </c>
      <c r="K713" s="2">
        <v>162</v>
      </c>
      <c r="L713" s="68">
        <v>807</v>
      </c>
      <c r="M713" s="8">
        <f t="shared" si="61"/>
        <v>4.9814814814814818</v>
      </c>
      <c r="N713" s="8">
        <v>0.77600000000000002</v>
      </c>
      <c r="O713" s="69">
        <f t="shared" si="62"/>
        <v>162</v>
      </c>
      <c r="P713" s="9">
        <f t="shared" si="63"/>
        <v>1.970260223048327</v>
      </c>
      <c r="Q713" s="77" t="s">
        <v>719</v>
      </c>
      <c r="R713" s="2"/>
      <c r="S713" s="2"/>
      <c r="T713" s="2"/>
      <c r="U713" s="2"/>
      <c r="V713" s="82"/>
      <c r="W713" s="83"/>
      <c r="X713" s="86" t="str">
        <f t="shared" ref="X713:X776" si="64">IF(AND(W713&lt;&gt;0,V713&lt;&gt;0),W713-V713,"No_data")</f>
        <v>No_data</v>
      </c>
    </row>
    <row r="714" spans="1:24" x14ac:dyDescent="0.3">
      <c r="A714" s="45" t="s">
        <v>2932</v>
      </c>
      <c r="B714" s="68" t="s">
        <v>84</v>
      </c>
      <c r="C714" s="2" t="s">
        <v>1</v>
      </c>
      <c r="D714" s="2">
        <v>64</v>
      </c>
      <c r="E714" s="6">
        <v>20285</v>
      </c>
      <c r="F714" s="7">
        <v>43682.602731481478</v>
      </c>
      <c r="G714" s="69" t="s">
        <v>4</v>
      </c>
      <c r="H714" s="2">
        <v>1860</v>
      </c>
      <c r="I714" s="8">
        <f t="shared" si="60"/>
        <v>14.418604651162791</v>
      </c>
      <c r="J714" s="8">
        <v>1.498</v>
      </c>
      <c r="K714" s="2">
        <v>129</v>
      </c>
      <c r="L714" s="68">
        <v>242</v>
      </c>
      <c r="M714" s="8">
        <f t="shared" si="61"/>
        <v>1.875968992248062</v>
      </c>
      <c r="N714" s="8">
        <v>0.41499999999999998</v>
      </c>
      <c r="O714" s="69">
        <f t="shared" si="62"/>
        <v>129</v>
      </c>
      <c r="P714" s="9">
        <f t="shared" si="63"/>
        <v>7.6859504132231411</v>
      </c>
      <c r="Q714" s="77" t="s">
        <v>719</v>
      </c>
      <c r="R714" s="2"/>
      <c r="S714" s="2"/>
      <c r="T714" s="2"/>
      <c r="U714" s="2"/>
      <c r="V714" s="82"/>
      <c r="W714" s="83"/>
      <c r="X714" s="86" t="str">
        <f t="shared" si="64"/>
        <v>No_data</v>
      </c>
    </row>
    <row r="715" spans="1:24" x14ac:dyDescent="0.3">
      <c r="A715" s="45" t="s">
        <v>2933</v>
      </c>
      <c r="B715" s="68" t="s">
        <v>86</v>
      </c>
      <c r="C715" s="2" t="s">
        <v>1</v>
      </c>
      <c r="D715" s="2">
        <v>74</v>
      </c>
      <c r="E715" s="6">
        <v>16475</v>
      </c>
      <c r="F715" s="7">
        <v>43682.612939814811</v>
      </c>
      <c r="G715" s="69" t="s">
        <v>4</v>
      </c>
      <c r="H715" s="2">
        <v>1648</v>
      </c>
      <c r="I715" s="8">
        <f t="shared" si="60"/>
        <v>10.986666666666666</v>
      </c>
      <c r="J715" s="8">
        <v>1.123</v>
      </c>
      <c r="K715" s="2">
        <v>150</v>
      </c>
      <c r="L715" s="68">
        <v>469</v>
      </c>
      <c r="M715" s="8">
        <f t="shared" si="61"/>
        <v>3.1266666666666665</v>
      </c>
      <c r="N715" s="8">
        <v>0.81299999999999994</v>
      </c>
      <c r="O715" s="69">
        <f t="shared" si="62"/>
        <v>150</v>
      </c>
      <c r="P715" s="9">
        <f t="shared" si="63"/>
        <v>3.5138592750533051</v>
      </c>
      <c r="Q715" s="77" t="s">
        <v>719</v>
      </c>
      <c r="R715" s="2"/>
      <c r="S715" s="2"/>
      <c r="T715" s="2"/>
      <c r="U715" s="2"/>
      <c r="V715" s="82"/>
      <c r="W715" s="83"/>
      <c r="X715" s="86" t="str">
        <f t="shared" si="64"/>
        <v>No_data</v>
      </c>
    </row>
    <row r="716" spans="1:24" x14ac:dyDescent="0.3">
      <c r="A716" s="45" t="s">
        <v>2934</v>
      </c>
      <c r="B716" s="68" t="s">
        <v>89</v>
      </c>
      <c r="C716" s="2" t="s">
        <v>1</v>
      </c>
      <c r="D716" s="2">
        <v>60</v>
      </c>
      <c r="E716" s="6">
        <v>21539</v>
      </c>
      <c r="F716" s="7">
        <v>43682.625555555554</v>
      </c>
      <c r="G716" s="69" t="s">
        <v>4</v>
      </c>
      <c r="H716" s="2">
        <v>4637</v>
      </c>
      <c r="I716" s="8">
        <f t="shared" si="60"/>
        <v>30.913333333333334</v>
      </c>
      <c r="J716" s="8">
        <v>1.7829999999999999</v>
      </c>
      <c r="K716" s="2">
        <v>150</v>
      </c>
      <c r="L716" s="68">
        <v>660</v>
      </c>
      <c r="M716" s="8">
        <f t="shared" si="61"/>
        <v>4.4000000000000004</v>
      </c>
      <c r="N716" s="8">
        <v>0.67600000000000005</v>
      </c>
      <c r="O716" s="69">
        <f t="shared" si="62"/>
        <v>150</v>
      </c>
      <c r="P716" s="9">
        <f t="shared" si="63"/>
        <v>7.0257575757575754</v>
      </c>
      <c r="Q716" s="77" t="s">
        <v>719</v>
      </c>
      <c r="R716" s="2"/>
      <c r="S716" s="2" t="s">
        <v>43</v>
      </c>
      <c r="T716" s="2"/>
      <c r="U716" s="2"/>
      <c r="V716" s="82"/>
      <c r="W716" s="83"/>
      <c r="X716" s="86" t="str">
        <f t="shared" si="64"/>
        <v>No_data</v>
      </c>
    </row>
    <row r="717" spans="1:24" x14ac:dyDescent="0.3">
      <c r="A717" s="45" t="s">
        <v>2935</v>
      </c>
      <c r="B717" s="68" t="s">
        <v>92</v>
      </c>
      <c r="C717" s="2" t="s">
        <v>1</v>
      </c>
      <c r="D717" s="2">
        <v>54</v>
      </c>
      <c r="E717" s="6">
        <v>23701</v>
      </c>
      <c r="F717" s="7">
        <v>43682.636076388888</v>
      </c>
      <c r="G717" s="69" t="s">
        <v>4</v>
      </c>
      <c r="H717" s="2">
        <v>785</v>
      </c>
      <c r="I717" s="8">
        <f t="shared" si="60"/>
        <v>13.53448275862069</v>
      </c>
      <c r="J717" s="8">
        <v>1.7090000000000001</v>
      </c>
      <c r="K717" s="2">
        <v>58</v>
      </c>
      <c r="L717" s="68">
        <v>168</v>
      </c>
      <c r="M717" s="8">
        <f t="shared" si="61"/>
        <v>2.896551724137931</v>
      </c>
      <c r="N717" s="8">
        <v>0.55200000000000005</v>
      </c>
      <c r="O717" s="69">
        <f t="shared" si="62"/>
        <v>58</v>
      </c>
      <c r="P717" s="9">
        <f t="shared" si="63"/>
        <v>4.6726190476190474</v>
      </c>
      <c r="Q717" s="77" t="s">
        <v>719</v>
      </c>
      <c r="R717" s="2"/>
      <c r="S717" s="2"/>
      <c r="T717" s="2"/>
      <c r="U717" s="2"/>
      <c r="V717" s="82"/>
      <c r="W717" s="83"/>
      <c r="X717" s="86" t="str">
        <f t="shared" si="64"/>
        <v>No_data</v>
      </c>
    </row>
    <row r="718" spans="1:24" x14ac:dyDescent="0.3">
      <c r="A718" s="45" t="s">
        <v>2936</v>
      </c>
      <c r="B718" s="68" t="s">
        <v>95</v>
      </c>
      <c r="C718" s="2" t="s">
        <v>6</v>
      </c>
      <c r="D718" s="2">
        <v>67</v>
      </c>
      <c r="E718" s="6">
        <v>19094</v>
      </c>
      <c r="F718" s="7">
        <v>43682.650729166664</v>
      </c>
      <c r="G718" s="69" t="s">
        <v>4</v>
      </c>
      <c r="H718" s="2">
        <v>2216</v>
      </c>
      <c r="I718" s="8">
        <f t="shared" si="60"/>
        <v>11.913978494623656</v>
      </c>
      <c r="J718" s="8">
        <v>0.95499999999999996</v>
      </c>
      <c r="K718" s="2">
        <v>186</v>
      </c>
      <c r="L718" s="68">
        <v>668</v>
      </c>
      <c r="M718" s="8">
        <f t="shared" si="61"/>
        <v>3.5913978494623655</v>
      </c>
      <c r="N718" s="8">
        <v>0.70099999999999996</v>
      </c>
      <c r="O718" s="69">
        <f t="shared" si="62"/>
        <v>186</v>
      </c>
      <c r="P718" s="9">
        <f t="shared" si="63"/>
        <v>3.317365269461078</v>
      </c>
      <c r="Q718" s="77" t="s">
        <v>719</v>
      </c>
      <c r="R718" s="2"/>
      <c r="S718" s="2"/>
      <c r="T718" s="2"/>
      <c r="U718" s="2"/>
      <c r="V718" s="82"/>
      <c r="W718" s="83"/>
      <c r="X718" s="86" t="str">
        <f t="shared" si="64"/>
        <v>No_data</v>
      </c>
    </row>
    <row r="719" spans="1:24" x14ac:dyDescent="0.3">
      <c r="A719" s="45" t="s">
        <v>2937</v>
      </c>
      <c r="B719" s="68" t="s">
        <v>97</v>
      </c>
      <c r="C719" s="2" t="s">
        <v>1</v>
      </c>
      <c r="D719" s="2">
        <v>79</v>
      </c>
      <c r="E719" s="6">
        <v>14742</v>
      </c>
      <c r="F719" s="7">
        <v>43682.664756944447</v>
      </c>
      <c r="G719" s="69" t="s">
        <v>22</v>
      </c>
      <c r="H719" s="2">
        <v>1732</v>
      </c>
      <c r="I719" s="8">
        <f t="shared" si="60"/>
        <v>15.745454545454546</v>
      </c>
      <c r="J719" s="8">
        <v>1.774</v>
      </c>
      <c r="K719" s="2">
        <v>110</v>
      </c>
      <c r="L719" s="68">
        <v>317</v>
      </c>
      <c r="M719" s="8">
        <f t="shared" si="61"/>
        <v>2.8818181818181818</v>
      </c>
      <c r="N719" s="8">
        <v>0.56999999999999995</v>
      </c>
      <c r="O719" s="69">
        <f t="shared" si="62"/>
        <v>110</v>
      </c>
      <c r="P719" s="9">
        <f t="shared" si="63"/>
        <v>5.4637223974763405</v>
      </c>
      <c r="Q719" s="77" t="s">
        <v>719</v>
      </c>
      <c r="R719" s="2"/>
      <c r="S719" s="2" t="s">
        <v>30</v>
      </c>
      <c r="T719" s="2"/>
      <c r="U719" s="2"/>
      <c r="V719" s="82"/>
      <c r="W719" s="83"/>
      <c r="X719" s="86" t="str">
        <f t="shared" si="64"/>
        <v>No_data</v>
      </c>
    </row>
    <row r="720" spans="1:24" x14ac:dyDescent="0.3">
      <c r="A720" s="45" t="s">
        <v>2938</v>
      </c>
      <c r="B720" s="68" t="s">
        <v>101</v>
      </c>
      <c r="C720" s="2" t="s">
        <v>1</v>
      </c>
      <c r="D720" s="2">
        <v>47</v>
      </c>
      <c r="E720" s="6">
        <v>26261</v>
      </c>
      <c r="F720" s="7">
        <v>43682.696030092593</v>
      </c>
      <c r="G720" s="69" t="s">
        <v>4</v>
      </c>
      <c r="H720" s="2">
        <v>1319</v>
      </c>
      <c r="I720" s="8">
        <f t="shared" si="60"/>
        <v>9.9924242424242422</v>
      </c>
      <c r="J720" s="8">
        <v>0.88700000000000001</v>
      </c>
      <c r="K720" s="2">
        <v>132</v>
      </c>
      <c r="L720" s="68">
        <v>358</v>
      </c>
      <c r="M720" s="8">
        <f t="shared" si="61"/>
        <v>2.7121212121212119</v>
      </c>
      <c r="N720" s="8">
        <v>0.502</v>
      </c>
      <c r="O720" s="69">
        <f t="shared" si="62"/>
        <v>132</v>
      </c>
      <c r="P720" s="9">
        <f t="shared" si="63"/>
        <v>3.6843575418994416</v>
      </c>
      <c r="Q720" s="77" t="s">
        <v>719</v>
      </c>
      <c r="R720" s="2"/>
      <c r="S720" s="2"/>
      <c r="T720" s="2"/>
      <c r="U720" s="2"/>
      <c r="V720" s="82"/>
      <c r="W720" s="83"/>
      <c r="X720" s="86" t="str">
        <f t="shared" si="64"/>
        <v>No_data</v>
      </c>
    </row>
    <row r="721" spans="1:24" x14ac:dyDescent="0.3">
      <c r="A721" s="45" t="s">
        <v>2939</v>
      </c>
      <c r="B721" s="68" t="s">
        <v>103</v>
      </c>
      <c r="C721" s="2" t="s">
        <v>1</v>
      </c>
      <c r="D721" s="2">
        <v>50</v>
      </c>
      <c r="E721" s="6">
        <v>25257</v>
      </c>
      <c r="F721" s="7">
        <v>43682.712395833332</v>
      </c>
      <c r="G721" s="69" t="s">
        <v>4</v>
      </c>
      <c r="H721" s="2">
        <v>1797</v>
      </c>
      <c r="I721" s="8">
        <f t="shared" si="60"/>
        <v>9.0757575757575761</v>
      </c>
      <c r="J721" s="8">
        <v>1.117</v>
      </c>
      <c r="K721" s="2">
        <v>198</v>
      </c>
      <c r="L721" s="68">
        <v>411</v>
      </c>
      <c r="M721" s="8">
        <f t="shared" si="61"/>
        <v>2.0757575757575757</v>
      </c>
      <c r="N721" s="8">
        <v>0.55100000000000005</v>
      </c>
      <c r="O721" s="69">
        <f t="shared" si="62"/>
        <v>198</v>
      </c>
      <c r="P721" s="9">
        <f t="shared" si="63"/>
        <v>4.3722627737226283</v>
      </c>
      <c r="Q721" s="77" t="s">
        <v>719</v>
      </c>
      <c r="R721" s="2"/>
      <c r="S721" s="2"/>
      <c r="T721" s="2"/>
      <c r="U721" s="2"/>
      <c r="V721" s="82"/>
      <c r="W721" s="83"/>
      <c r="X721" s="86" t="str">
        <f t="shared" si="64"/>
        <v>No_data</v>
      </c>
    </row>
    <row r="722" spans="1:24" x14ac:dyDescent="0.3">
      <c r="A722" s="45" t="s">
        <v>2940</v>
      </c>
      <c r="B722" s="68" t="s">
        <v>112</v>
      </c>
      <c r="C722" s="2" t="s">
        <v>1</v>
      </c>
      <c r="D722" s="2">
        <v>51</v>
      </c>
      <c r="E722" s="6">
        <v>24811</v>
      </c>
      <c r="F722" s="7">
        <v>43683.554548611108</v>
      </c>
      <c r="G722" s="69" t="s">
        <v>4</v>
      </c>
      <c r="H722" s="2">
        <v>1577</v>
      </c>
      <c r="I722" s="8">
        <f t="shared" si="60"/>
        <v>10.174193548387096</v>
      </c>
      <c r="J722" s="8">
        <v>1.0449999999999999</v>
      </c>
      <c r="K722" s="2">
        <v>155</v>
      </c>
      <c r="L722" s="68">
        <v>383</v>
      </c>
      <c r="M722" s="8">
        <f t="shared" si="61"/>
        <v>2.4709677419354841</v>
      </c>
      <c r="N722" s="8">
        <v>0.51400000000000001</v>
      </c>
      <c r="O722" s="69">
        <f t="shared" si="62"/>
        <v>155</v>
      </c>
      <c r="P722" s="9">
        <f t="shared" si="63"/>
        <v>4.1174934725848562</v>
      </c>
      <c r="Q722" s="77" t="s">
        <v>719</v>
      </c>
      <c r="R722" s="2"/>
      <c r="S722" s="2"/>
      <c r="T722" s="2"/>
      <c r="U722" s="2"/>
      <c r="V722" s="82"/>
      <c r="W722" s="83"/>
      <c r="X722" s="86" t="str">
        <f t="shared" si="64"/>
        <v>No_data</v>
      </c>
    </row>
    <row r="723" spans="1:24" x14ac:dyDescent="0.3">
      <c r="A723" s="45" t="s">
        <v>2941</v>
      </c>
      <c r="B723" s="68" t="s">
        <v>114</v>
      </c>
      <c r="C723" s="2" t="s">
        <v>1</v>
      </c>
      <c r="D723" s="2">
        <v>57</v>
      </c>
      <c r="E723" s="6">
        <v>22653</v>
      </c>
      <c r="F723" s="7">
        <v>43683.565057870372</v>
      </c>
      <c r="G723" s="69" t="s">
        <v>4</v>
      </c>
      <c r="H723" s="2">
        <v>1631</v>
      </c>
      <c r="I723" s="8">
        <f t="shared" si="60"/>
        <v>15.101851851851851</v>
      </c>
      <c r="J723" s="8">
        <v>1.238</v>
      </c>
      <c r="K723" s="2">
        <v>108</v>
      </c>
      <c r="L723" s="68">
        <v>274</v>
      </c>
      <c r="M723" s="8">
        <f t="shared" si="61"/>
        <v>2.5370370370370372</v>
      </c>
      <c r="N723" s="8">
        <v>0.55400000000000005</v>
      </c>
      <c r="O723" s="69">
        <f t="shared" si="62"/>
        <v>108</v>
      </c>
      <c r="P723" s="9">
        <f t="shared" si="63"/>
        <v>5.9525547445255471</v>
      </c>
      <c r="Q723" s="77" t="s">
        <v>719</v>
      </c>
      <c r="R723" s="2"/>
      <c r="S723" s="2"/>
      <c r="T723" s="2"/>
      <c r="U723" s="2"/>
      <c r="V723" s="82"/>
      <c r="W723" s="83"/>
      <c r="X723" s="86" t="str">
        <f t="shared" si="64"/>
        <v>No_data</v>
      </c>
    </row>
    <row r="724" spans="1:24" x14ac:dyDescent="0.3">
      <c r="A724" s="45" t="s">
        <v>2942</v>
      </c>
      <c r="B724" s="68" t="s">
        <v>53</v>
      </c>
      <c r="C724" s="2" t="s">
        <v>1</v>
      </c>
      <c r="D724" s="2">
        <v>54</v>
      </c>
      <c r="E724" s="6">
        <v>23841</v>
      </c>
      <c r="F724" s="7">
        <v>43683.576006944444</v>
      </c>
      <c r="G724" s="69" t="s">
        <v>4</v>
      </c>
      <c r="H724" s="2">
        <v>1178</v>
      </c>
      <c r="I724" s="8">
        <f t="shared" si="60"/>
        <v>11.549019607843137</v>
      </c>
      <c r="J724" s="8">
        <v>1.1140000000000001</v>
      </c>
      <c r="K724" s="2">
        <v>102</v>
      </c>
      <c r="L724" s="68">
        <v>431</v>
      </c>
      <c r="M724" s="8">
        <f t="shared" si="61"/>
        <v>4.2254901960784315</v>
      </c>
      <c r="N724" s="8">
        <v>0.81899999999999995</v>
      </c>
      <c r="O724" s="69">
        <f t="shared" si="62"/>
        <v>102</v>
      </c>
      <c r="P724" s="9">
        <f t="shared" si="63"/>
        <v>2.7331786542923431</v>
      </c>
      <c r="Q724" s="77" t="s">
        <v>719</v>
      </c>
      <c r="R724" s="2"/>
      <c r="S724" s="2"/>
      <c r="T724" s="2"/>
      <c r="U724" s="2"/>
      <c r="V724" s="82"/>
      <c r="W724" s="83"/>
      <c r="X724" s="86" t="str">
        <f t="shared" si="64"/>
        <v>No_data</v>
      </c>
    </row>
    <row r="725" spans="1:24" x14ac:dyDescent="0.3">
      <c r="A725" s="45" t="s">
        <v>2943</v>
      </c>
      <c r="B725" s="68" t="s">
        <v>118</v>
      </c>
      <c r="C725" s="2" t="s">
        <v>1</v>
      </c>
      <c r="D725" s="2">
        <v>61</v>
      </c>
      <c r="E725" s="6">
        <v>21184</v>
      </c>
      <c r="F725" s="7">
        <v>43683.591608796298</v>
      </c>
      <c r="G725" s="69" t="s">
        <v>4</v>
      </c>
      <c r="H725" s="2">
        <v>2403</v>
      </c>
      <c r="I725" s="8">
        <f t="shared" si="60"/>
        <v>14.563636363636364</v>
      </c>
      <c r="J725" s="8">
        <v>1.0840000000000001</v>
      </c>
      <c r="K725" s="2">
        <v>165</v>
      </c>
      <c r="L725" s="68">
        <v>584</v>
      </c>
      <c r="M725" s="8">
        <f t="shared" si="61"/>
        <v>3.5393939393939395</v>
      </c>
      <c r="N725" s="8">
        <v>0.68500000000000005</v>
      </c>
      <c r="O725" s="69">
        <f t="shared" si="62"/>
        <v>165</v>
      </c>
      <c r="P725" s="9">
        <f t="shared" si="63"/>
        <v>4.1147260273972606</v>
      </c>
      <c r="Q725" s="77" t="s">
        <v>719</v>
      </c>
      <c r="R725" s="2"/>
      <c r="S725" s="2"/>
      <c r="T725" s="2"/>
      <c r="U725" s="2"/>
      <c r="V725" s="82"/>
      <c r="W725" s="83"/>
      <c r="X725" s="86" t="str">
        <f t="shared" si="64"/>
        <v>No_data</v>
      </c>
    </row>
    <row r="726" spans="1:24" x14ac:dyDescent="0.3">
      <c r="A726" s="45" t="s">
        <v>2944</v>
      </c>
      <c r="B726" s="68" t="s">
        <v>119</v>
      </c>
      <c r="C726" s="2" t="s">
        <v>1</v>
      </c>
      <c r="D726" s="2">
        <v>42</v>
      </c>
      <c r="E726" s="6">
        <v>28282</v>
      </c>
      <c r="F726" s="7">
        <v>43683.60255787037</v>
      </c>
      <c r="G726" s="69" t="s">
        <v>4</v>
      </c>
      <c r="H726" s="2">
        <v>1331</v>
      </c>
      <c r="I726" s="8">
        <f t="shared" si="60"/>
        <v>7.0797872340425529</v>
      </c>
      <c r="J726" s="8">
        <v>0.97</v>
      </c>
      <c r="K726" s="2">
        <v>188</v>
      </c>
      <c r="L726" s="68">
        <v>284</v>
      </c>
      <c r="M726" s="8">
        <f t="shared" si="61"/>
        <v>1.5106382978723405</v>
      </c>
      <c r="N726" s="8">
        <v>0.51200000000000001</v>
      </c>
      <c r="O726" s="69">
        <f t="shared" si="62"/>
        <v>188</v>
      </c>
      <c r="P726" s="9">
        <f t="shared" si="63"/>
        <v>4.686619718309859</v>
      </c>
      <c r="Q726" s="77" t="s">
        <v>719</v>
      </c>
      <c r="R726" s="2"/>
      <c r="S726" s="2"/>
      <c r="T726" s="2"/>
      <c r="U726" s="2"/>
      <c r="V726" s="82"/>
      <c r="W726" s="83"/>
      <c r="X726" s="86" t="str">
        <f t="shared" si="64"/>
        <v>No_data</v>
      </c>
    </row>
    <row r="727" spans="1:24" x14ac:dyDescent="0.3">
      <c r="A727" s="45" t="s">
        <v>2945</v>
      </c>
      <c r="B727" s="68" t="s">
        <v>122</v>
      </c>
      <c r="C727" s="2" t="s">
        <v>6</v>
      </c>
      <c r="D727" s="2">
        <v>62</v>
      </c>
      <c r="E727" s="6">
        <v>20677</v>
      </c>
      <c r="F727" s="7">
        <v>43683.626180555555</v>
      </c>
      <c r="G727" s="69" t="s">
        <v>4</v>
      </c>
      <c r="H727" s="2">
        <v>1130</v>
      </c>
      <c r="I727" s="8">
        <f t="shared" si="60"/>
        <v>9.7413793103448274</v>
      </c>
      <c r="J727" s="8">
        <v>1.143</v>
      </c>
      <c r="K727" s="2">
        <v>116</v>
      </c>
      <c r="L727" s="68">
        <v>373</v>
      </c>
      <c r="M727" s="8">
        <f t="shared" si="61"/>
        <v>3.2155172413793105</v>
      </c>
      <c r="N727" s="8">
        <v>0.55600000000000005</v>
      </c>
      <c r="O727" s="69">
        <f t="shared" si="62"/>
        <v>116</v>
      </c>
      <c r="P727" s="9">
        <f t="shared" si="63"/>
        <v>3.0294906166219837</v>
      </c>
      <c r="Q727" s="77" t="s">
        <v>719</v>
      </c>
      <c r="R727" s="2"/>
      <c r="S727" s="2"/>
      <c r="T727" s="2"/>
      <c r="U727" s="2"/>
      <c r="V727" s="82"/>
      <c r="W727" s="83"/>
      <c r="X727" s="86" t="str">
        <f t="shared" si="64"/>
        <v>No_data</v>
      </c>
    </row>
    <row r="728" spans="1:24" x14ac:dyDescent="0.3">
      <c r="A728" s="45" t="s">
        <v>2946</v>
      </c>
      <c r="B728" s="68" t="s">
        <v>125</v>
      </c>
      <c r="C728" s="2" t="s">
        <v>1</v>
      </c>
      <c r="D728" s="2">
        <v>49</v>
      </c>
      <c r="E728" s="6">
        <v>25563</v>
      </c>
      <c r="F728" s="7">
        <v>43683.643877314818</v>
      </c>
      <c r="G728" s="69" t="s">
        <v>4</v>
      </c>
      <c r="H728" s="2">
        <v>1346</v>
      </c>
      <c r="I728" s="8">
        <f t="shared" si="60"/>
        <v>8.9733333333333327</v>
      </c>
      <c r="J728" s="8">
        <v>1.1639999999999999</v>
      </c>
      <c r="K728" s="2">
        <v>150</v>
      </c>
      <c r="L728" s="68">
        <v>398</v>
      </c>
      <c r="M728" s="8">
        <f t="shared" si="61"/>
        <v>2.6533333333333333</v>
      </c>
      <c r="N728" s="8">
        <v>0.505</v>
      </c>
      <c r="O728" s="69">
        <f t="shared" si="62"/>
        <v>150</v>
      </c>
      <c r="P728" s="9">
        <f t="shared" si="63"/>
        <v>3.3819095477386933</v>
      </c>
      <c r="Q728" s="77" t="s">
        <v>719</v>
      </c>
      <c r="R728" s="2"/>
      <c r="S728" s="2"/>
      <c r="T728" s="2"/>
      <c r="U728" s="2"/>
      <c r="V728" s="82"/>
      <c r="W728" s="83"/>
      <c r="X728" s="86" t="str">
        <f t="shared" si="64"/>
        <v>No_data</v>
      </c>
    </row>
    <row r="729" spans="1:24" x14ac:dyDescent="0.3">
      <c r="A729" s="45" t="s">
        <v>2947</v>
      </c>
      <c r="B729" s="68" t="s">
        <v>126</v>
      </c>
      <c r="C729" s="2" t="s">
        <v>6</v>
      </c>
      <c r="D729" s="2">
        <v>57</v>
      </c>
      <c r="E729" s="6">
        <v>22690</v>
      </c>
      <c r="F729" s="7">
        <v>43683.657048611109</v>
      </c>
      <c r="G729" s="69" t="s">
        <v>4</v>
      </c>
      <c r="H729" s="2">
        <v>2448</v>
      </c>
      <c r="I729" s="8">
        <f t="shared" si="60"/>
        <v>13.021276595744681</v>
      </c>
      <c r="J729" s="8">
        <v>1.2150000000000001</v>
      </c>
      <c r="K729" s="2">
        <v>188</v>
      </c>
      <c r="L729" s="68">
        <v>564</v>
      </c>
      <c r="M729" s="8">
        <f t="shared" si="61"/>
        <v>3</v>
      </c>
      <c r="N729" s="8">
        <v>0.58499999999999996</v>
      </c>
      <c r="O729" s="69">
        <f t="shared" si="62"/>
        <v>188</v>
      </c>
      <c r="P729" s="9">
        <f t="shared" si="63"/>
        <v>4.3404255319148932</v>
      </c>
      <c r="Q729" s="77" t="s">
        <v>719</v>
      </c>
      <c r="R729" s="2"/>
      <c r="S729" s="2"/>
      <c r="T729" s="2"/>
      <c r="U729" s="2"/>
      <c r="V729" s="82"/>
      <c r="W729" s="83"/>
      <c r="X729" s="86" t="str">
        <f t="shared" si="64"/>
        <v>No_data</v>
      </c>
    </row>
    <row r="730" spans="1:24" x14ac:dyDescent="0.3">
      <c r="A730" s="45" t="s">
        <v>2948</v>
      </c>
      <c r="B730" s="68" t="s">
        <v>127</v>
      </c>
      <c r="C730" s="2" t="s">
        <v>1</v>
      </c>
      <c r="D730" s="2">
        <v>61</v>
      </c>
      <c r="E730" s="6">
        <v>21397</v>
      </c>
      <c r="F730" s="7">
        <v>43683.668009259258</v>
      </c>
      <c r="G730" s="69" t="s">
        <v>22</v>
      </c>
      <c r="H730" s="2">
        <v>2027</v>
      </c>
      <c r="I730" s="8">
        <f t="shared" si="60"/>
        <v>10.237373737373737</v>
      </c>
      <c r="J730" s="8">
        <v>1.153</v>
      </c>
      <c r="K730" s="2">
        <v>198</v>
      </c>
      <c r="L730" s="68">
        <v>569</v>
      </c>
      <c r="M730" s="8">
        <f t="shared" si="61"/>
        <v>2.8737373737373737</v>
      </c>
      <c r="N730" s="8">
        <v>0.59499999999999997</v>
      </c>
      <c r="O730" s="69">
        <f t="shared" si="62"/>
        <v>198</v>
      </c>
      <c r="P730" s="9">
        <f t="shared" si="63"/>
        <v>3.5623901581722319</v>
      </c>
      <c r="Q730" s="77" t="s">
        <v>719</v>
      </c>
      <c r="R730" s="2"/>
      <c r="S730" s="2"/>
      <c r="T730" s="2"/>
      <c r="U730" s="2"/>
      <c r="V730" s="82"/>
      <c r="W730" s="83"/>
      <c r="X730" s="86" t="str">
        <f t="shared" si="64"/>
        <v>No_data</v>
      </c>
    </row>
    <row r="731" spans="1:24" x14ac:dyDescent="0.3">
      <c r="A731" s="45" t="s">
        <v>2949</v>
      </c>
      <c r="B731" s="68" t="s">
        <v>129</v>
      </c>
      <c r="C731" s="2" t="s">
        <v>1</v>
      </c>
      <c r="D731" s="2">
        <v>11</v>
      </c>
      <c r="E731" s="6">
        <v>39433</v>
      </c>
      <c r="F731" s="7">
        <v>43683.694490740738</v>
      </c>
      <c r="G731" s="69" t="s">
        <v>4</v>
      </c>
      <c r="H731" s="2">
        <v>1656</v>
      </c>
      <c r="I731" s="8">
        <f t="shared" si="60"/>
        <v>13.35483870967742</v>
      </c>
      <c r="J731" s="8">
        <v>1.276</v>
      </c>
      <c r="K731" s="2">
        <v>124</v>
      </c>
      <c r="L731" s="68">
        <v>216</v>
      </c>
      <c r="M731" s="8">
        <f t="shared" si="61"/>
        <v>1.7419354838709677</v>
      </c>
      <c r="N731" s="8">
        <v>0.50800000000000001</v>
      </c>
      <c r="O731" s="69">
        <f t="shared" si="62"/>
        <v>124</v>
      </c>
      <c r="P731" s="9">
        <f t="shared" si="63"/>
        <v>7.666666666666667</v>
      </c>
      <c r="Q731" s="77" t="s">
        <v>719</v>
      </c>
      <c r="R731" s="2"/>
      <c r="S731" s="2"/>
      <c r="T731" s="2"/>
      <c r="U731" s="2"/>
      <c r="V731" s="82"/>
      <c r="W731" s="83"/>
      <c r="X731" s="86" t="str">
        <f t="shared" si="64"/>
        <v>No_data</v>
      </c>
    </row>
    <row r="732" spans="1:24" x14ac:dyDescent="0.3">
      <c r="A732" s="45" t="s">
        <v>2950</v>
      </c>
      <c r="B732" s="68" t="s">
        <v>131</v>
      </c>
      <c r="C732" s="2" t="s">
        <v>1</v>
      </c>
      <c r="D732" s="2">
        <v>67</v>
      </c>
      <c r="E732" s="6">
        <v>19050</v>
      </c>
      <c r="F732" s="7">
        <v>43683.708680555559</v>
      </c>
      <c r="G732" s="69" t="s">
        <v>4</v>
      </c>
      <c r="H732" s="2">
        <v>1535</v>
      </c>
      <c r="I732" s="8">
        <f t="shared" si="60"/>
        <v>12.28</v>
      </c>
      <c r="J732" s="8">
        <v>1.609</v>
      </c>
      <c r="K732" s="2">
        <v>125</v>
      </c>
      <c r="L732" s="68">
        <v>345</v>
      </c>
      <c r="M732" s="8">
        <f t="shared" si="61"/>
        <v>2.76</v>
      </c>
      <c r="N732" s="8">
        <v>0.51400000000000001</v>
      </c>
      <c r="O732" s="69">
        <f t="shared" si="62"/>
        <v>125</v>
      </c>
      <c r="P732" s="9">
        <f t="shared" si="63"/>
        <v>4.4492753623188408</v>
      </c>
      <c r="Q732" s="77" t="s">
        <v>719</v>
      </c>
      <c r="R732" s="2"/>
      <c r="S732" s="2" t="s">
        <v>107</v>
      </c>
      <c r="T732" s="2"/>
      <c r="U732" s="2"/>
      <c r="V732" s="82"/>
      <c r="W732" s="83"/>
      <c r="X732" s="86" t="str">
        <f t="shared" si="64"/>
        <v>No_data</v>
      </c>
    </row>
    <row r="733" spans="1:24" x14ac:dyDescent="0.3">
      <c r="A733" s="45" t="s">
        <v>2951</v>
      </c>
      <c r="B733" s="68" t="s">
        <v>141</v>
      </c>
      <c r="C733" s="2" t="s">
        <v>1</v>
      </c>
      <c r="D733" s="2">
        <v>56</v>
      </c>
      <c r="E733" s="6">
        <v>23124</v>
      </c>
      <c r="F733" s="7">
        <v>43684.564849537041</v>
      </c>
      <c r="G733" s="69" t="s">
        <v>4</v>
      </c>
      <c r="H733" s="2">
        <v>2608</v>
      </c>
      <c r="I733" s="8">
        <f t="shared" si="60"/>
        <v>16.3</v>
      </c>
      <c r="J733" s="8">
        <v>1.1319999999999999</v>
      </c>
      <c r="K733" s="2">
        <v>160</v>
      </c>
      <c r="L733" s="68">
        <v>667</v>
      </c>
      <c r="M733" s="8">
        <f t="shared" si="61"/>
        <v>4.1687500000000002</v>
      </c>
      <c r="N733" s="8">
        <v>0.878</v>
      </c>
      <c r="O733" s="69">
        <f t="shared" si="62"/>
        <v>160</v>
      </c>
      <c r="P733" s="9">
        <f t="shared" si="63"/>
        <v>3.9100449775112445</v>
      </c>
      <c r="Q733" s="77" t="s">
        <v>719</v>
      </c>
      <c r="R733" s="2"/>
      <c r="S733" s="2"/>
      <c r="T733" s="2"/>
      <c r="U733" s="2"/>
      <c r="V733" s="82"/>
      <c r="W733" s="83"/>
      <c r="X733" s="86" t="str">
        <f t="shared" si="64"/>
        <v>No_data</v>
      </c>
    </row>
    <row r="734" spans="1:24" x14ac:dyDescent="0.3">
      <c r="A734" s="45" t="s">
        <v>2952</v>
      </c>
      <c r="B734" s="68" t="s">
        <v>13</v>
      </c>
      <c r="C734" s="2" t="s">
        <v>1</v>
      </c>
      <c r="D734" s="2">
        <v>53</v>
      </c>
      <c r="E734" s="6">
        <v>24247</v>
      </c>
      <c r="F734" s="7">
        <v>43684.600127314814</v>
      </c>
      <c r="G734" s="69" t="s">
        <v>4</v>
      </c>
      <c r="H734" s="2">
        <v>1749</v>
      </c>
      <c r="I734" s="8">
        <f t="shared" si="60"/>
        <v>12.062068965517241</v>
      </c>
      <c r="J734" s="8">
        <v>1.365</v>
      </c>
      <c r="K734" s="2">
        <v>145</v>
      </c>
      <c r="L734" s="68">
        <v>297</v>
      </c>
      <c r="M734" s="8">
        <f t="shared" si="61"/>
        <v>2.0482758620689654</v>
      </c>
      <c r="N734" s="8">
        <v>0.49099999999999999</v>
      </c>
      <c r="O734" s="69">
        <f t="shared" si="62"/>
        <v>145</v>
      </c>
      <c r="P734" s="9">
        <f t="shared" si="63"/>
        <v>5.8888888888888893</v>
      </c>
      <c r="Q734" s="77" t="s">
        <v>719</v>
      </c>
      <c r="R734" s="2"/>
      <c r="S734" s="2"/>
      <c r="T734" s="2"/>
      <c r="U734" s="2"/>
      <c r="V734" s="82"/>
      <c r="W734" s="83"/>
      <c r="X734" s="86" t="str">
        <f t="shared" si="64"/>
        <v>No_data</v>
      </c>
    </row>
    <row r="735" spans="1:24" x14ac:dyDescent="0.3">
      <c r="A735" s="45" t="s">
        <v>2953</v>
      </c>
      <c r="B735" s="68" t="s">
        <v>149</v>
      </c>
      <c r="C735" s="2" t="s">
        <v>6</v>
      </c>
      <c r="D735" s="2">
        <v>54</v>
      </c>
      <c r="E735" s="6">
        <v>23923</v>
      </c>
      <c r="F735" s="7">
        <v>43684.610150462962</v>
      </c>
      <c r="G735" s="69" t="s">
        <v>4</v>
      </c>
      <c r="H735" s="2">
        <v>947</v>
      </c>
      <c r="I735" s="8">
        <f t="shared" si="60"/>
        <v>5.8819875776397517</v>
      </c>
      <c r="J735" s="8">
        <v>0.76100000000000001</v>
      </c>
      <c r="K735" s="2">
        <v>161</v>
      </c>
      <c r="L735" s="68">
        <v>358</v>
      </c>
      <c r="M735" s="8">
        <f t="shared" si="61"/>
        <v>2.2236024844720497</v>
      </c>
      <c r="N735" s="8">
        <v>0.46100000000000002</v>
      </c>
      <c r="O735" s="69">
        <f t="shared" si="62"/>
        <v>161</v>
      </c>
      <c r="P735" s="9">
        <f t="shared" si="63"/>
        <v>2.6452513966480447</v>
      </c>
      <c r="Q735" s="77" t="s">
        <v>719</v>
      </c>
      <c r="R735" s="2"/>
      <c r="S735" s="2" t="s">
        <v>43</v>
      </c>
      <c r="T735" s="2" t="s">
        <v>30</v>
      </c>
      <c r="U735" s="2"/>
      <c r="V735" s="82"/>
      <c r="W735" s="83"/>
      <c r="X735" s="86" t="str">
        <f t="shared" si="64"/>
        <v>No_data</v>
      </c>
    </row>
    <row r="736" spans="1:24" x14ac:dyDescent="0.3">
      <c r="A736" s="45" t="s">
        <v>2954</v>
      </c>
      <c r="B736" s="68" t="s">
        <v>156</v>
      </c>
      <c r="C736" s="2" t="s">
        <v>1</v>
      </c>
      <c r="D736" s="2">
        <v>47</v>
      </c>
      <c r="E736" s="6">
        <v>26391</v>
      </c>
      <c r="F736" s="7">
        <v>43684.646284722221</v>
      </c>
      <c r="G736" s="69" t="s">
        <v>4</v>
      </c>
      <c r="H736" s="2">
        <v>1702</v>
      </c>
      <c r="I736" s="8">
        <f t="shared" si="60"/>
        <v>12.157142857142857</v>
      </c>
      <c r="J736" s="8">
        <v>1.855</v>
      </c>
      <c r="K736" s="2">
        <v>140</v>
      </c>
      <c r="L736" s="68">
        <v>409</v>
      </c>
      <c r="M736" s="8">
        <f t="shared" si="61"/>
        <v>2.9214285714285713</v>
      </c>
      <c r="N736" s="8">
        <v>0.48099999999999998</v>
      </c>
      <c r="O736" s="69">
        <f t="shared" si="62"/>
        <v>140</v>
      </c>
      <c r="P736" s="9">
        <f t="shared" si="63"/>
        <v>4.1613691931540346</v>
      </c>
      <c r="Q736" s="77" t="s">
        <v>719</v>
      </c>
      <c r="R736" s="2"/>
      <c r="S736" s="2" t="s">
        <v>107</v>
      </c>
      <c r="T736" s="2"/>
      <c r="U736" s="2"/>
      <c r="V736" s="82"/>
      <c r="W736" s="83"/>
      <c r="X736" s="86" t="str">
        <f t="shared" si="64"/>
        <v>No_data</v>
      </c>
    </row>
    <row r="737" spans="1:24" x14ac:dyDescent="0.3">
      <c r="A737" s="45" t="s">
        <v>2955</v>
      </c>
      <c r="B737" s="68" t="s">
        <v>158</v>
      </c>
      <c r="C737" s="2" t="s">
        <v>1</v>
      </c>
      <c r="D737" s="2">
        <v>53</v>
      </c>
      <c r="E737" s="6">
        <v>24154</v>
      </c>
      <c r="F737" s="7">
        <v>43684.655833333331</v>
      </c>
      <c r="G737" s="69" t="s">
        <v>4</v>
      </c>
      <c r="H737" s="2">
        <v>1936</v>
      </c>
      <c r="I737" s="8">
        <f t="shared" si="60"/>
        <v>13.828571428571429</v>
      </c>
      <c r="J737" s="8">
        <v>1.2290000000000001</v>
      </c>
      <c r="K737" s="2">
        <v>140</v>
      </c>
      <c r="L737" s="68">
        <v>322</v>
      </c>
      <c r="M737" s="8">
        <f t="shared" si="61"/>
        <v>2.2999999999999998</v>
      </c>
      <c r="N737" s="8">
        <v>0.55900000000000005</v>
      </c>
      <c r="O737" s="69">
        <f t="shared" si="62"/>
        <v>140</v>
      </c>
      <c r="P737" s="9">
        <f t="shared" si="63"/>
        <v>6.0124223602484479</v>
      </c>
      <c r="Q737" s="77" t="s">
        <v>719</v>
      </c>
      <c r="R737" s="2"/>
      <c r="S737" s="2"/>
      <c r="T737" s="2"/>
      <c r="U737" s="2"/>
      <c r="V737" s="82"/>
      <c r="W737" s="83"/>
      <c r="X737" s="86" t="str">
        <f t="shared" si="64"/>
        <v>No_data</v>
      </c>
    </row>
    <row r="738" spans="1:24" x14ac:dyDescent="0.3">
      <c r="A738" s="45" t="s">
        <v>2956</v>
      </c>
      <c r="B738" s="68" t="s">
        <v>159</v>
      </c>
      <c r="C738" s="2" t="s">
        <v>1</v>
      </c>
      <c r="D738" s="2">
        <v>56</v>
      </c>
      <c r="E738" s="6">
        <v>23106</v>
      </c>
      <c r="F738" s="7">
        <v>43684.667592592596</v>
      </c>
      <c r="G738" s="69" t="s">
        <v>22</v>
      </c>
      <c r="H738" s="2">
        <v>2288</v>
      </c>
      <c r="I738" s="8">
        <f t="shared" si="60"/>
        <v>15.253333333333334</v>
      </c>
      <c r="J738" s="8">
        <v>1.222</v>
      </c>
      <c r="K738" s="2">
        <v>150</v>
      </c>
      <c r="L738" s="68">
        <v>381</v>
      </c>
      <c r="M738" s="8">
        <f t="shared" si="61"/>
        <v>2.54</v>
      </c>
      <c r="N738" s="8">
        <v>0.57499999999999996</v>
      </c>
      <c r="O738" s="69">
        <f t="shared" si="62"/>
        <v>150</v>
      </c>
      <c r="P738" s="9">
        <f t="shared" si="63"/>
        <v>6.0052493438320207</v>
      </c>
      <c r="Q738" s="77" t="s">
        <v>719</v>
      </c>
      <c r="R738" s="2"/>
      <c r="S738" s="2"/>
      <c r="T738" s="2"/>
      <c r="U738" s="2"/>
      <c r="V738" s="82"/>
      <c r="W738" s="83"/>
      <c r="X738" s="86" t="str">
        <f t="shared" si="64"/>
        <v>No_data</v>
      </c>
    </row>
    <row r="739" spans="1:24" x14ac:dyDescent="0.3">
      <c r="A739" s="45" t="s">
        <v>2957</v>
      </c>
      <c r="B739" s="68" t="s">
        <v>163</v>
      </c>
      <c r="C739" s="2" t="s">
        <v>1</v>
      </c>
      <c r="D739" s="2">
        <v>59</v>
      </c>
      <c r="E739" s="6">
        <v>21807</v>
      </c>
      <c r="F739" s="7">
        <v>43684.692245370374</v>
      </c>
      <c r="G739" s="69" t="s">
        <v>4</v>
      </c>
      <c r="H739" s="2">
        <v>2120</v>
      </c>
      <c r="I739" s="8">
        <f t="shared" si="60"/>
        <v>17.096774193548388</v>
      </c>
      <c r="J739" s="8">
        <v>1.736</v>
      </c>
      <c r="K739" s="2">
        <v>124</v>
      </c>
      <c r="L739" s="68">
        <v>422</v>
      </c>
      <c r="M739" s="8">
        <f t="shared" si="61"/>
        <v>3.403225806451613</v>
      </c>
      <c r="N739" s="8">
        <v>0.58299999999999996</v>
      </c>
      <c r="O739" s="69">
        <f t="shared" si="62"/>
        <v>124</v>
      </c>
      <c r="P739" s="9">
        <f t="shared" si="63"/>
        <v>5.0236966824644549</v>
      </c>
      <c r="Q739" s="77" t="s">
        <v>719</v>
      </c>
      <c r="R739" s="2"/>
      <c r="S739" s="2" t="s">
        <v>43</v>
      </c>
      <c r="T739" s="2" t="s">
        <v>107</v>
      </c>
      <c r="U739" s="2"/>
      <c r="V739" s="82"/>
      <c r="W739" s="83"/>
      <c r="X739" s="86" t="str">
        <f t="shared" si="64"/>
        <v>No_data</v>
      </c>
    </row>
    <row r="740" spans="1:24" x14ac:dyDescent="0.3">
      <c r="A740" s="45" t="s">
        <v>2958</v>
      </c>
      <c r="B740" s="68" t="s">
        <v>165</v>
      </c>
      <c r="C740" s="2" t="s">
        <v>1</v>
      </c>
      <c r="D740" s="2">
        <v>61</v>
      </c>
      <c r="E740" s="6">
        <v>21370</v>
      </c>
      <c r="F740" s="7">
        <v>43684.702893518515</v>
      </c>
      <c r="G740" s="69" t="s">
        <v>4</v>
      </c>
      <c r="H740" s="2">
        <v>2472</v>
      </c>
      <c r="I740" s="8">
        <f t="shared" si="60"/>
        <v>18.31111111111111</v>
      </c>
      <c r="J740" s="8">
        <v>2.5259999999999998</v>
      </c>
      <c r="K740" s="2">
        <v>135</v>
      </c>
      <c r="L740" s="68">
        <v>467</v>
      </c>
      <c r="M740" s="8">
        <f t="shared" si="61"/>
        <v>3.4592592592592593</v>
      </c>
      <c r="N740" s="8">
        <v>0.64400000000000002</v>
      </c>
      <c r="O740" s="69">
        <f t="shared" si="62"/>
        <v>135</v>
      </c>
      <c r="P740" s="9">
        <f t="shared" si="63"/>
        <v>5.2933618843683083</v>
      </c>
      <c r="Q740" s="77" t="s">
        <v>719</v>
      </c>
      <c r="R740" s="2"/>
      <c r="S740" s="2" t="s">
        <v>43</v>
      </c>
      <c r="T740" s="2"/>
      <c r="U740" s="2"/>
      <c r="V740" s="82"/>
      <c r="W740" s="83"/>
      <c r="X740" s="86" t="str">
        <f t="shared" si="64"/>
        <v>No_data</v>
      </c>
    </row>
    <row r="741" spans="1:24" x14ac:dyDescent="0.3">
      <c r="A741" s="45" t="s">
        <v>2959</v>
      </c>
      <c r="B741" s="68" t="s">
        <v>167</v>
      </c>
      <c r="C741" s="2" t="s">
        <v>1</v>
      </c>
      <c r="D741" s="2">
        <v>81</v>
      </c>
      <c r="E741" s="6">
        <v>13820</v>
      </c>
      <c r="F741" s="7">
        <v>43685.41946759259</v>
      </c>
      <c r="G741" s="69" t="s">
        <v>71</v>
      </c>
      <c r="H741" s="2">
        <v>3361</v>
      </c>
      <c r="I741" s="8">
        <f t="shared" si="60"/>
        <v>18.672222222222221</v>
      </c>
      <c r="J741" s="8">
        <v>1.373</v>
      </c>
      <c r="K741" s="2">
        <v>180</v>
      </c>
      <c r="L741" s="68">
        <v>948</v>
      </c>
      <c r="M741" s="8">
        <f t="shared" si="61"/>
        <v>5.2666666666666666</v>
      </c>
      <c r="N741" s="8">
        <v>0.83</v>
      </c>
      <c r="O741" s="69">
        <f t="shared" si="62"/>
        <v>180</v>
      </c>
      <c r="P741" s="9">
        <f t="shared" si="63"/>
        <v>3.5453586497890295</v>
      </c>
      <c r="Q741" s="77" t="s">
        <v>719</v>
      </c>
      <c r="R741" s="2"/>
      <c r="S741" s="2"/>
      <c r="T741" s="2"/>
      <c r="U741" s="2"/>
      <c r="V741" s="82"/>
      <c r="W741" s="83"/>
      <c r="X741" s="86" t="str">
        <f t="shared" si="64"/>
        <v>No_data</v>
      </c>
    </row>
    <row r="742" spans="1:24" x14ac:dyDescent="0.3">
      <c r="A742" s="45" t="s">
        <v>2960</v>
      </c>
      <c r="B742" s="68" t="s">
        <v>175</v>
      </c>
      <c r="C742" s="2" t="s">
        <v>6</v>
      </c>
      <c r="D742" s="2">
        <v>52</v>
      </c>
      <c r="E742" s="6">
        <v>24470</v>
      </c>
      <c r="F742" s="7">
        <v>43685.561365740738</v>
      </c>
      <c r="G742" s="69" t="s">
        <v>4</v>
      </c>
      <c r="H742" s="2">
        <v>1024</v>
      </c>
      <c r="I742" s="8">
        <f t="shared" si="60"/>
        <v>7.3142857142857141</v>
      </c>
      <c r="J742" s="8">
        <v>0.76900000000000002</v>
      </c>
      <c r="K742" s="2">
        <v>140</v>
      </c>
      <c r="L742" s="68">
        <v>308</v>
      </c>
      <c r="M742" s="8">
        <f t="shared" si="61"/>
        <v>2.2000000000000002</v>
      </c>
      <c r="N742" s="8">
        <v>0.52600000000000002</v>
      </c>
      <c r="O742" s="69">
        <f t="shared" si="62"/>
        <v>140</v>
      </c>
      <c r="P742" s="9">
        <f t="shared" si="63"/>
        <v>3.3246753246753245</v>
      </c>
      <c r="Q742" s="77" t="s">
        <v>719</v>
      </c>
      <c r="R742" s="2"/>
      <c r="S742" s="2" t="s">
        <v>30</v>
      </c>
      <c r="T742" s="2"/>
      <c r="U742" s="2"/>
      <c r="V742" s="82"/>
      <c r="W742" s="83"/>
      <c r="X742" s="86" t="str">
        <f t="shared" si="64"/>
        <v>No_data</v>
      </c>
    </row>
    <row r="743" spans="1:24" x14ac:dyDescent="0.3">
      <c r="A743" s="45" t="s">
        <v>2961</v>
      </c>
      <c r="B743" s="68" t="s">
        <v>183</v>
      </c>
      <c r="C743" s="2" t="s">
        <v>1</v>
      </c>
      <c r="D743" s="2">
        <v>45</v>
      </c>
      <c r="E743" s="6">
        <v>27033</v>
      </c>
      <c r="F743" s="7">
        <v>43685.611087962963</v>
      </c>
      <c r="G743" s="69" t="s">
        <v>4</v>
      </c>
      <c r="H743" s="2">
        <v>888</v>
      </c>
      <c r="I743" s="8">
        <f t="shared" si="60"/>
        <v>8.5384615384615383</v>
      </c>
      <c r="J743" s="8">
        <v>1.2689999999999999</v>
      </c>
      <c r="K743" s="2">
        <v>104</v>
      </c>
      <c r="L743" s="68">
        <v>158</v>
      </c>
      <c r="M743" s="8">
        <f t="shared" si="61"/>
        <v>1.5192307692307692</v>
      </c>
      <c r="N743" s="8">
        <v>0.502</v>
      </c>
      <c r="O743" s="69">
        <f t="shared" si="62"/>
        <v>104</v>
      </c>
      <c r="P743" s="9">
        <f t="shared" si="63"/>
        <v>5.6202531645569618</v>
      </c>
      <c r="Q743" s="77" t="s">
        <v>719</v>
      </c>
      <c r="R743" s="2"/>
      <c r="S743" s="2"/>
      <c r="T743" s="2"/>
      <c r="U743" s="2"/>
      <c r="V743" s="82"/>
      <c r="W743" s="83"/>
      <c r="X743" s="86" t="str">
        <f t="shared" si="64"/>
        <v>No_data</v>
      </c>
    </row>
    <row r="744" spans="1:24" x14ac:dyDescent="0.3">
      <c r="A744" s="45" t="s">
        <v>2962</v>
      </c>
      <c r="B744" s="68" t="s">
        <v>185</v>
      </c>
      <c r="C744" s="2" t="s">
        <v>6</v>
      </c>
      <c r="D744" s="2">
        <v>28</v>
      </c>
      <c r="E744" s="6">
        <v>33318</v>
      </c>
      <c r="F744" s="7">
        <v>43685.62232638889</v>
      </c>
      <c r="G744" s="69" t="s">
        <v>4</v>
      </c>
      <c r="H744" s="2">
        <v>906</v>
      </c>
      <c r="I744" s="8">
        <f t="shared" si="60"/>
        <v>5.6624999999999996</v>
      </c>
      <c r="J744" s="8">
        <v>0.70799999999999996</v>
      </c>
      <c r="K744" s="2">
        <v>160</v>
      </c>
      <c r="L744" s="68">
        <v>325</v>
      </c>
      <c r="M744" s="8">
        <f t="shared" si="61"/>
        <v>2.03125</v>
      </c>
      <c r="N744" s="8">
        <v>0.379</v>
      </c>
      <c r="O744" s="69">
        <f t="shared" si="62"/>
        <v>160</v>
      </c>
      <c r="P744" s="9">
        <f t="shared" si="63"/>
        <v>2.7876923076923075</v>
      </c>
      <c r="Q744" s="77" t="s">
        <v>719</v>
      </c>
      <c r="R744" s="2"/>
      <c r="S744" s="2"/>
      <c r="T744" s="2"/>
      <c r="U744" s="2"/>
      <c r="V744" s="82"/>
      <c r="W744" s="83"/>
      <c r="X744" s="86" t="str">
        <f t="shared" si="64"/>
        <v>No_data</v>
      </c>
    </row>
    <row r="745" spans="1:24" x14ac:dyDescent="0.3">
      <c r="A745" s="45" t="s">
        <v>2963</v>
      </c>
      <c r="B745" s="68" t="s">
        <v>188</v>
      </c>
      <c r="C745" s="2" t="s">
        <v>1</v>
      </c>
      <c r="D745" s="2">
        <v>78</v>
      </c>
      <c r="E745" s="6">
        <v>14874</v>
      </c>
      <c r="F745" s="7">
        <v>43685.632268518515</v>
      </c>
      <c r="G745" s="69" t="s">
        <v>4</v>
      </c>
      <c r="H745" s="2">
        <v>1474</v>
      </c>
      <c r="I745" s="8">
        <f t="shared" si="60"/>
        <v>12.598290598290598</v>
      </c>
      <c r="J745" s="8">
        <v>1.48</v>
      </c>
      <c r="K745" s="2">
        <v>117</v>
      </c>
      <c r="L745" s="68">
        <v>282</v>
      </c>
      <c r="M745" s="8">
        <f t="shared" si="61"/>
        <v>2.4102564102564101</v>
      </c>
      <c r="N745" s="8">
        <v>0.58899999999999997</v>
      </c>
      <c r="O745" s="69">
        <f t="shared" si="62"/>
        <v>117</v>
      </c>
      <c r="P745" s="9">
        <f t="shared" si="63"/>
        <v>5.2269503546099294</v>
      </c>
      <c r="Q745" s="77" t="s">
        <v>719</v>
      </c>
      <c r="R745" s="2"/>
      <c r="S745" s="2" t="s">
        <v>43</v>
      </c>
      <c r="T745" s="2"/>
      <c r="U745" s="2"/>
      <c r="V745" s="82"/>
      <c r="W745" s="83"/>
      <c r="X745" s="86" t="str">
        <f t="shared" si="64"/>
        <v>No_data</v>
      </c>
    </row>
    <row r="746" spans="1:24" x14ac:dyDescent="0.3">
      <c r="A746" s="45" t="s">
        <v>2964</v>
      </c>
      <c r="B746" s="68" t="s">
        <v>192</v>
      </c>
      <c r="C746" s="2" t="s">
        <v>1</v>
      </c>
      <c r="D746" s="2">
        <v>56</v>
      </c>
      <c r="E746" s="6">
        <v>23084</v>
      </c>
      <c r="F746" s="7">
        <v>43685.652638888889</v>
      </c>
      <c r="G746" s="69" t="s">
        <v>4</v>
      </c>
      <c r="H746" s="2">
        <v>2855</v>
      </c>
      <c r="I746" s="8">
        <f t="shared" si="60"/>
        <v>16.314285714285713</v>
      </c>
      <c r="J746" s="8">
        <v>2.173</v>
      </c>
      <c r="K746" s="2">
        <v>175</v>
      </c>
      <c r="L746" s="68">
        <v>462</v>
      </c>
      <c r="M746" s="8">
        <f t="shared" si="61"/>
        <v>2.64</v>
      </c>
      <c r="N746" s="8">
        <v>0.627</v>
      </c>
      <c r="O746" s="69">
        <f t="shared" si="62"/>
        <v>175</v>
      </c>
      <c r="P746" s="9">
        <f t="shared" si="63"/>
        <v>6.1796536796536792</v>
      </c>
      <c r="Q746" s="77" t="s">
        <v>719</v>
      </c>
      <c r="R746" s="2"/>
      <c r="S746" s="2"/>
      <c r="T746" s="2"/>
      <c r="U746" s="2"/>
      <c r="V746" s="82"/>
      <c r="W746" s="83"/>
      <c r="X746" s="86" t="str">
        <f t="shared" si="64"/>
        <v>No_data</v>
      </c>
    </row>
    <row r="747" spans="1:24" x14ac:dyDescent="0.3">
      <c r="A747" s="45" t="s">
        <v>2965</v>
      </c>
      <c r="B747" s="68" t="s">
        <v>195</v>
      </c>
      <c r="C747" s="2" t="s">
        <v>1</v>
      </c>
      <c r="D747" s="2">
        <v>52</v>
      </c>
      <c r="E747" s="6">
        <v>24478</v>
      </c>
      <c r="F747" s="7">
        <v>43685.66678240741</v>
      </c>
      <c r="G747" s="69" t="s">
        <v>22</v>
      </c>
      <c r="H747" s="2">
        <v>826</v>
      </c>
      <c r="I747" s="8">
        <f t="shared" si="60"/>
        <v>7.2456140350877192</v>
      </c>
      <c r="J747" s="8">
        <v>0.98299999999999998</v>
      </c>
      <c r="K747" s="2">
        <v>114</v>
      </c>
      <c r="L747" s="68">
        <v>217</v>
      </c>
      <c r="M747" s="8">
        <f t="shared" si="61"/>
        <v>1.9035087719298245</v>
      </c>
      <c r="N747" s="8">
        <v>0.47899999999999998</v>
      </c>
      <c r="O747" s="69">
        <f t="shared" si="62"/>
        <v>114</v>
      </c>
      <c r="P747" s="9">
        <f t="shared" si="63"/>
        <v>3.806451612903226</v>
      </c>
      <c r="Q747" s="77" t="s">
        <v>719</v>
      </c>
      <c r="R747" s="2"/>
      <c r="S747" s="2"/>
      <c r="T747" s="2"/>
      <c r="U747" s="2"/>
      <c r="V747" s="82"/>
      <c r="W747" s="83"/>
      <c r="X747" s="86" t="str">
        <f t="shared" si="64"/>
        <v>No_data</v>
      </c>
    </row>
    <row r="748" spans="1:24" x14ac:dyDescent="0.3">
      <c r="A748" s="45" t="s">
        <v>2966</v>
      </c>
      <c r="B748" s="68" t="s">
        <v>197</v>
      </c>
      <c r="C748" s="2" t="s">
        <v>1</v>
      </c>
      <c r="D748" s="2">
        <v>59</v>
      </c>
      <c r="E748" s="6">
        <v>21803</v>
      </c>
      <c r="F748" s="7">
        <v>43685.686203703706</v>
      </c>
      <c r="G748" s="69" t="s">
        <v>4</v>
      </c>
      <c r="H748" s="2">
        <v>1257</v>
      </c>
      <c r="I748" s="8">
        <f t="shared" si="60"/>
        <v>12.086538461538462</v>
      </c>
      <c r="J748" s="8">
        <v>1.232</v>
      </c>
      <c r="K748" s="2">
        <v>104</v>
      </c>
      <c r="L748" s="68">
        <v>266</v>
      </c>
      <c r="M748" s="8">
        <f t="shared" si="61"/>
        <v>2.5576923076923075</v>
      </c>
      <c r="N748" s="8">
        <v>0.51800000000000002</v>
      </c>
      <c r="O748" s="69">
        <f t="shared" si="62"/>
        <v>104</v>
      </c>
      <c r="P748" s="9">
        <f t="shared" si="63"/>
        <v>4.7255639097744364</v>
      </c>
      <c r="Q748" s="77" t="s">
        <v>719</v>
      </c>
      <c r="R748" s="2"/>
      <c r="S748" s="2"/>
      <c r="T748" s="2"/>
      <c r="U748" s="2"/>
      <c r="V748" s="82"/>
      <c r="W748" s="83"/>
      <c r="X748" s="86" t="str">
        <f t="shared" si="64"/>
        <v>No_data</v>
      </c>
    </row>
    <row r="749" spans="1:24" x14ac:dyDescent="0.3">
      <c r="A749" s="45" t="s">
        <v>2967</v>
      </c>
      <c r="B749" s="68" t="s">
        <v>198</v>
      </c>
      <c r="C749" s="2" t="s">
        <v>1</v>
      </c>
      <c r="D749" s="2">
        <v>42</v>
      </c>
      <c r="E749" s="6">
        <v>28247</v>
      </c>
      <c r="F749" s="7">
        <v>43685.699826388889</v>
      </c>
      <c r="G749" s="69" t="s">
        <v>4</v>
      </c>
      <c r="H749" s="2">
        <v>1482</v>
      </c>
      <c r="I749" s="8">
        <f t="shared" si="60"/>
        <v>11.4</v>
      </c>
      <c r="J749" s="8">
        <v>2.13</v>
      </c>
      <c r="K749" s="2">
        <v>130</v>
      </c>
      <c r="L749" s="68">
        <v>260</v>
      </c>
      <c r="M749" s="8">
        <f t="shared" si="61"/>
        <v>2</v>
      </c>
      <c r="N749" s="8">
        <v>0.498</v>
      </c>
      <c r="O749" s="69">
        <f t="shared" si="62"/>
        <v>130</v>
      </c>
      <c r="P749" s="9">
        <f t="shared" si="63"/>
        <v>5.7</v>
      </c>
      <c r="Q749" s="77" t="s">
        <v>719</v>
      </c>
      <c r="R749" s="2"/>
      <c r="S749" s="2"/>
      <c r="T749" s="2"/>
      <c r="U749" s="2"/>
      <c r="V749" s="82"/>
      <c r="W749" s="83"/>
      <c r="X749" s="86" t="str">
        <f t="shared" si="64"/>
        <v>No_data</v>
      </c>
    </row>
    <row r="750" spans="1:24" x14ac:dyDescent="0.3">
      <c r="A750" s="45" t="s">
        <v>2968</v>
      </c>
      <c r="B750" s="68" t="s">
        <v>208</v>
      </c>
      <c r="C750" s="2" t="s">
        <v>1</v>
      </c>
      <c r="D750" s="2">
        <v>51</v>
      </c>
      <c r="E750" s="6">
        <v>25020</v>
      </c>
      <c r="F750" s="7">
        <v>43686.550694444442</v>
      </c>
      <c r="G750" s="69" t="s">
        <v>4</v>
      </c>
      <c r="H750" s="2">
        <v>1427</v>
      </c>
      <c r="I750" s="8">
        <f t="shared" si="60"/>
        <v>8.6484848484848484</v>
      </c>
      <c r="J750" s="8">
        <v>1.248</v>
      </c>
      <c r="K750" s="2">
        <v>165</v>
      </c>
      <c r="L750" s="68">
        <v>355</v>
      </c>
      <c r="M750" s="8">
        <f t="shared" si="61"/>
        <v>2.1515151515151514</v>
      </c>
      <c r="N750" s="8">
        <v>0.46300000000000002</v>
      </c>
      <c r="O750" s="69">
        <f t="shared" si="62"/>
        <v>165</v>
      </c>
      <c r="P750" s="9">
        <f t="shared" si="63"/>
        <v>4.0197183098591553</v>
      </c>
      <c r="Q750" s="77" t="s">
        <v>719</v>
      </c>
      <c r="R750" s="2"/>
      <c r="S750" s="2"/>
      <c r="T750" s="2"/>
      <c r="U750" s="2"/>
      <c r="V750" s="82"/>
      <c r="W750" s="83"/>
      <c r="X750" s="86" t="str">
        <f t="shared" si="64"/>
        <v>No_data</v>
      </c>
    </row>
    <row r="751" spans="1:24" x14ac:dyDescent="0.3">
      <c r="A751" s="45" t="s">
        <v>2969</v>
      </c>
      <c r="B751" s="68" t="s">
        <v>211</v>
      </c>
      <c r="C751" s="2" t="s">
        <v>1</v>
      </c>
      <c r="D751" s="2">
        <v>67</v>
      </c>
      <c r="E751" s="6">
        <v>18887</v>
      </c>
      <c r="F751" s="7">
        <v>43686.566041666665</v>
      </c>
      <c r="G751" s="69" t="s">
        <v>4</v>
      </c>
      <c r="H751" s="2">
        <v>1953</v>
      </c>
      <c r="I751" s="8">
        <f t="shared" si="60"/>
        <v>13.5625</v>
      </c>
      <c r="J751" s="8">
        <v>1.518</v>
      </c>
      <c r="K751" s="2">
        <v>144</v>
      </c>
      <c r="L751" s="68">
        <v>467</v>
      </c>
      <c r="M751" s="8">
        <f t="shared" si="61"/>
        <v>3.2430555555555554</v>
      </c>
      <c r="N751" s="8">
        <v>0.64</v>
      </c>
      <c r="O751" s="69">
        <f t="shared" si="62"/>
        <v>144</v>
      </c>
      <c r="P751" s="9">
        <f t="shared" si="63"/>
        <v>4.1820128479657388</v>
      </c>
      <c r="Q751" s="77" t="s">
        <v>719</v>
      </c>
      <c r="R751" s="2"/>
      <c r="S751" s="2"/>
      <c r="T751" s="2"/>
      <c r="U751" s="2"/>
      <c r="V751" s="82"/>
      <c r="W751" s="83"/>
      <c r="X751" s="86" t="str">
        <f t="shared" si="64"/>
        <v>No_data</v>
      </c>
    </row>
    <row r="752" spans="1:24" x14ac:dyDescent="0.3">
      <c r="A752" s="45" t="s">
        <v>2970</v>
      </c>
      <c r="B752" s="68" t="s">
        <v>213</v>
      </c>
      <c r="C752" s="2" t="s">
        <v>1</v>
      </c>
      <c r="D752" s="2">
        <v>50</v>
      </c>
      <c r="E752" s="6">
        <v>25355</v>
      </c>
      <c r="F752" s="7">
        <v>43686.576365740744</v>
      </c>
      <c r="G752" s="69" t="s">
        <v>4</v>
      </c>
      <c r="H752" s="2">
        <v>708</v>
      </c>
      <c r="I752" s="8">
        <f t="shared" si="60"/>
        <v>11.8</v>
      </c>
      <c r="J752" s="8">
        <v>1.5049999999999999</v>
      </c>
      <c r="K752" s="2">
        <v>60</v>
      </c>
      <c r="L752" s="68">
        <v>179</v>
      </c>
      <c r="M752" s="8">
        <f t="shared" si="61"/>
        <v>2.9833333333333334</v>
      </c>
      <c r="N752" s="8">
        <v>0.72499999999999998</v>
      </c>
      <c r="O752" s="69">
        <f t="shared" si="62"/>
        <v>60</v>
      </c>
      <c r="P752" s="9">
        <f t="shared" si="63"/>
        <v>3.9553072625698324</v>
      </c>
      <c r="Q752" s="77" t="s">
        <v>719</v>
      </c>
      <c r="R752" s="2"/>
      <c r="S752" s="2"/>
      <c r="T752" s="2"/>
      <c r="U752" s="2"/>
      <c r="V752" s="82"/>
      <c r="W752" s="83"/>
      <c r="X752" s="86" t="str">
        <f t="shared" si="64"/>
        <v>No_data</v>
      </c>
    </row>
    <row r="753" spans="1:24" x14ac:dyDescent="0.3">
      <c r="A753" s="45" t="s">
        <v>2971</v>
      </c>
      <c r="B753" s="68" t="s">
        <v>216</v>
      </c>
      <c r="C753" s="2" t="s">
        <v>1</v>
      </c>
      <c r="D753" s="2">
        <v>45</v>
      </c>
      <c r="E753" s="6">
        <v>26972</v>
      </c>
      <c r="F753" s="7">
        <v>43686.59814814815</v>
      </c>
      <c r="G753" s="69" t="s">
        <v>4</v>
      </c>
      <c r="H753" s="2">
        <v>1141</v>
      </c>
      <c r="I753" s="8">
        <f t="shared" si="60"/>
        <v>14.262499999999999</v>
      </c>
      <c r="J753" s="8">
        <v>1.421</v>
      </c>
      <c r="K753" s="2">
        <v>80</v>
      </c>
      <c r="L753" s="68">
        <v>251</v>
      </c>
      <c r="M753" s="8">
        <f t="shared" si="61"/>
        <v>3.1375000000000002</v>
      </c>
      <c r="N753" s="8">
        <v>0.497</v>
      </c>
      <c r="O753" s="69">
        <f t="shared" si="62"/>
        <v>80</v>
      </c>
      <c r="P753" s="9">
        <f t="shared" si="63"/>
        <v>4.5458167330677286</v>
      </c>
      <c r="Q753" s="77" t="s">
        <v>719</v>
      </c>
      <c r="R753" s="2"/>
      <c r="S753" s="2"/>
      <c r="T753" s="2"/>
      <c r="U753" s="2"/>
      <c r="V753" s="82"/>
      <c r="W753" s="83"/>
      <c r="X753" s="86" t="str">
        <f t="shared" si="64"/>
        <v>No_data</v>
      </c>
    </row>
    <row r="754" spans="1:24" x14ac:dyDescent="0.3">
      <c r="A754" s="45" t="s">
        <v>2972</v>
      </c>
      <c r="B754" s="68" t="s">
        <v>219</v>
      </c>
      <c r="C754" s="2" t="s">
        <v>1</v>
      </c>
      <c r="D754" s="2">
        <v>55</v>
      </c>
      <c r="E754" s="6">
        <v>23504</v>
      </c>
      <c r="F754" s="7">
        <v>43686.616770833331</v>
      </c>
      <c r="G754" s="69" t="s">
        <v>4</v>
      </c>
      <c r="H754" s="2">
        <v>1875</v>
      </c>
      <c r="I754" s="8">
        <f t="shared" si="60"/>
        <v>18.028846153846153</v>
      </c>
      <c r="J754" s="8">
        <v>1.361</v>
      </c>
      <c r="K754" s="2">
        <v>104</v>
      </c>
      <c r="L754" s="68">
        <v>420</v>
      </c>
      <c r="M754" s="8">
        <f t="shared" si="61"/>
        <v>4.0384615384615383</v>
      </c>
      <c r="N754" s="8">
        <v>0.622</v>
      </c>
      <c r="O754" s="69">
        <f t="shared" si="62"/>
        <v>104</v>
      </c>
      <c r="P754" s="9">
        <f t="shared" si="63"/>
        <v>4.4642857142857144</v>
      </c>
      <c r="Q754" s="77" t="s">
        <v>719</v>
      </c>
      <c r="R754" s="2"/>
      <c r="S754" s="2" t="s">
        <v>43</v>
      </c>
      <c r="T754" s="2"/>
      <c r="U754" s="2"/>
      <c r="V754" s="82"/>
      <c r="W754" s="83"/>
      <c r="X754" s="86" t="str">
        <f t="shared" si="64"/>
        <v>No_data</v>
      </c>
    </row>
    <row r="755" spans="1:24" x14ac:dyDescent="0.3">
      <c r="A755" s="45" t="s">
        <v>2973</v>
      </c>
      <c r="B755" s="68" t="s">
        <v>222</v>
      </c>
      <c r="C755" s="2" t="s">
        <v>1</v>
      </c>
      <c r="D755" s="2">
        <v>73</v>
      </c>
      <c r="E755" s="6">
        <v>16881</v>
      </c>
      <c r="F755" s="7">
        <v>43686.625497685185</v>
      </c>
      <c r="G755" s="69" t="s">
        <v>4</v>
      </c>
      <c r="H755" s="2">
        <v>2467</v>
      </c>
      <c r="I755" s="8">
        <f t="shared" si="60"/>
        <v>20.558333333333334</v>
      </c>
      <c r="J755" s="8">
        <v>1.454</v>
      </c>
      <c r="K755" s="2">
        <v>120</v>
      </c>
      <c r="L755" s="68">
        <v>422</v>
      </c>
      <c r="M755" s="8">
        <f t="shared" si="61"/>
        <v>3.5166666666666666</v>
      </c>
      <c r="N755" s="8">
        <v>0.502</v>
      </c>
      <c r="O755" s="69">
        <f t="shared" si="62"/>
        <v>120</v>
      </c>
      <c r="P755" s="9">
        <f t="shared" si="63"/>
        <v>5.8459715639810428</v>
      </c>
      <c r="Q755" s="77" t="s">
        <v>719</v>
      </c>
      <c r="R755" s="2"/>
      <c r="S755" s="2"/>
      <c r="T755" s="2"/>
      <c r="U755" s="2"/>
      <c r="V755" s="82"/>
      <c r="W755" s="83"/>
      <c r="X755" s="86" t="str">
        <f t="shared" si="64"/>
        <v>No_data</v>
      </c>
    </row>
    <row r="756" spans="1:24" x14ac:dyDescent="0.3">
      <c r="A756" s="45" t="s">
        <v>2974</v>
      </c>
      <c r="B756" s="68" t="s">
        <v>223</v>
      </c>
      <c r="C756" s="2" t="s">
        <v>1</v>
      </c>
      <c r="D756" s="2">
        <v>47</v>
      </c>
      <c r="E756" s="6">
        <v>26443</v>
      </c>
      <c r="F756" s="7">
        <v>43686.638402777775</v>
      </c>
      <c r="G756" s="69" t="s">
        <v>4</v>
      </c>
      <c r="H756" s="2">
        <v>930</v>
      </c>
      <c r="I756" s="8">
        <f t="shared" si="60"/>
        <v>9.7894736842105257</v>
      </c>
      <c r="J756" s="8">
        <v>1.03</v>
      </c>
      <c r="K756" s="2">
        <v>95</v>
      </c>
      <c r="L756" s="68">
        <v>243</v>
      </c>
      <c r="M756" s="8">
        <f t="shared" si="61"/>
        <v>2.5578947368421052</v>
      </c>
      <c r="N756" s="8">
        <v>0.54</v>
      </c>
      <c r="O756" s="69">
        <f t="shared" si="62"/>
        <v>95</v>
      </c>
      <c r="P756" s="9">
        <f t="shared" si="63"/>
        <v>3.8271604938271602</v>
      </c>
      <c r="Q756" s="77" t="s">
        <v>719</v>
      </c>
      <c r="R756" s="2"/>
      <c r="S756" s="2"/>
      <c r="T756" s="2"/>
      <c r="U756" s="2"/>
      <c r="V756" s="82"/>
      <c r="W756" s="83"/>
      <c r="X756" s="86" t="str">
        <f t="shared" si="64"/>
        <v>No_data</v>
      </c>
    </row>
    <row r="757" spans="1:24" x14ac:dyDescent="0.3">
      <c r="A757" s="45" t="s">
        <v>2975</v>
      </c>
      <c r="B757" s="68" t="s">
        <v>226</v>
      </c>
      <c r="C757" s="2" t="s">
        <v>1</v>
      </c>
      <c r="D757" s="2">
        <v>45</v>
      </c>
      <c r="E757" s="6">
        <v>26909</v>
      </c>
      <c r="F757" s="7">
        <v>43686.649131944447</v>
      </c>
      <c r="G757" s="69" t="s">
        <v>4</v>
      </c>
      <c r="H757" s="2">
        <v>1060</v>
      </c>
      <c r="I757" s="8">
        <f t="shared" si="60"/>
        <v>9.2173913043478262</v>
      </c>
      <c r="J757" s="8">
        <v>1.0329999999999999</v>
      </c>
      <c r="K757" s="2">
        <v>115</v>
      </c>
      <c r="L757" s="68">
        <v>268</v>
      </c>
      <c r="M757" s="8">
        <f t="shared" si="61"/>
        <v>2.3304347826086955</v>
      </c>
      <c r="N757" s="8">
        <v>0.50800000000000001</v>
      </c>
      <c r="O757" s="69">
        <f t="shared" si="62"/>
        <v>115</v>
      </c>
      <c r="P757" s="9">
        <f t="shared" si="63"/>
        <v>3.955223880597015</v>
      </c>
      <c r="Q757" s="77" t="s">
        <v>719</v>
      </c>
      <c r="R757" s="2"/>
      <c r="S757" s="2"/>
      <c r="T757" s="2"/>
      <c r="U757" s="2"/>
      <c r="V757" s="82"/>
      <c r="W757" s="83"/>
      <c r="X757" s="86" t="str">
        <f t="shared" si="64"/>
        <v>No_data</v>
      </c>
    </row>
    <row r="758" spans="1:24" x14ac:dyDescent="0.3">
      <c r="A758" s="45" t="s">
        <v>2976</v>
      </c>
      <c r="B758" s="68" t="s">
        <v>230</v>
      </c>
      <c r="C758" s="2" t="s">
        <v>1</v>
      </c>
      <c r="D758" s="2">
        <v>35</v>
      </c>
      <c r="E758" s="6">
        <v>30539</v>
      </c>
      <c r="F758" s="7">
        <v>43686.672210648147</v>
      </c>
      <c r="G758" s="69" t="s">
        <v>4</v>
      </c>
      <c r="H758" s="2">
        <v>1065</v>
      </c>
      <c r="I758" s="8">
        <f t="shared" si="60"/>
        <v>8.0075187969924819</v>
      </c>
      <c r="J758" s="8">
        <v>1.2090000000000001</v>
      </c>
      <c r="K758" s="2">
        <v>133</v>
      </c>
      <c r="L758" s="68">
        <v>336</v>
      </c>
      <c r="M758" s="8">
        <f t="shared" si="61"/>
        <v>2.5263157894736841</v>
      </c>
      <c r="N758" s="8">
        <v>0.501</v>
      </c>
      <c r="O758" s="69">
        <f t="shared" si="62"/>
        <v>133</v>
      </c>
      <c r="P758" s="9">
        <f t="shared" si="63"/>
        <v>3.1696428571428577</v>
      </c>
      <c r="Q758" s="77" t="s">
        <v>719</v>
      </c>
      <c r="R758" s="2"/>
      <c r="S758" s="2"/>
      <c r="T758" s="2"/>
      <c r="U758" s="2"/>
      <c r="V758" s="82"/>
      <c r="W758" s="83"/>
      <c r="X758" s="86" t="str">
        <f t="shared" si="64"/>
        <v>No_data</v>
      </c>
    </row>
    <row r="759" spans="1:24" x14ac:dyDescent="0.3">
      <c r="A759" s="45" t="s">
        <v>2977</v>
      </c>
      <c r="B759" s="68" t="s">
        <v>233</v>
      </c>
      <c r="C759" s="2" t="s">
        <v>1</v>
      </c>
      <c r="D759" s="2">
        <v>72</v>
      </c>
      <c r="E759" s="6">
        <v>17350</v>
      </c>
      <c r="F759" s="7">
        <v>43686.681238425925</v>
      </c>
      <c r="G759" s="69" t="s">
        <v>4</v>
      </c>
      <c r="H759" s="2">
        <v>2125</v>
      </c>
      <c r="I759" s="8">
        <f t="shared" si="60"/>
        <v>16.346153846153847</v>
      </c>
      <c r="J759" s="8">
        <v>1.413</v>
      </c>
      <c r="K759" s="2">
        <v>130</v>
      </c>
      <c r="L759" s="68">
        <v>511</v>
      </c>
      <c r="M759" s="8">
        <f t="shared" si="61"/>
        <v>3.9307692307692306</v>
      </c>
      <c r="N759" s="8">
        <v>0.79900000000000004</v>
      </c>
      <c r="O759" s="69">
        <f t="shared" si="62"/>
        <v>130</v>
      </c>
      <c r="P759" s="9">
        <f t="shared" si="63"/>
        <v>4.1585127201565557</v>
      </c>
      <c r="Q759" s="77" t="s">
        <v>719</v>
      </c>
      <c r="R759" s="2"/>
      <c r="S759" s="2"/>
      <c r="T759" s="2"/>
      <c r="U759" s="2"/>
      <c r="V759" s="82"/>
      <c r="W759" s="83"/>
      <c r="X759" s="86" t="str">
        <f t="shared" si="64"/>
        <v>No_data</v>
      </c>
    </row>
    <row r="760" spans="1:24" x14ac:dyDescent="0.3">
      <c r="A760" s="45" t="s">
        <v>2978</v>
      </c>
      <c r="B760" s="68" t="s">
        <v>234</v>
      </c>
      <c r="C760" s="2" t="s">
        <v>1</v>
      </c>
      <c r="D760" s="2">
        <v>46</v>
      </c>
      <c r="E760" s="6">
        <v>26604</v>
      </c>
      <c r="F760" s="7">
        <v>43686.696458333332</v>
      </c>
      <c r="G760" s="69" t="s">
        <v>4</v>
      </c>
      <c r="H760" s="2">
        <v>1379</v>
      </c>
      <c r="I760" s="8">
        <f t="shared" si="60"/>
        <v>15.322222222222223</v>
      </c>
      <c r="J760" s="8">
        <v>1.804</v>
      </c>
      <c r="K760" s="2">
        <v>90</v>
      </c>
      <c r="L760" s="68">
        <v>259</v>
      </c>
      <c r="M760" s="8">
        <f t="shared" si="61"/>
        <v>2.8777777777777778</v>
      </c>
      <c r="N760" s="8">
        <v>0.55700000000000005</v>
      </c>
      <c r="O760" s="69">
        <f t="shared" si="62"/>
        <v>90</v>
      </c>
      <c r="P760" s="9">
        <f t="shared" si="63"/>
        <v>5.3243243243243246</v>
      </c>
      <c r="Q760" s="77" t="s">
        <v>719</v>
      </c>
      <c r="R760" s="2"/>
      <c r="S760" s="2"/>
      <c r="T760" s="2"/>
      <c r="U760" s="2"/>
      <c r="V760" s="82"/>
      <c r="W760" s="83"/>
      <c r="X760" s="86" t="str">
        <f t="shared" si="64"/>
        <v>No_data</v>
      </c>
    </row>
    <row r="761" spans="1:24" x14ac:dyDescent="0.3">
      <c r="A761" s="45" t="s">
        <v>2979</v>
      </c>
      <c r="B761" s="68" t="s">
        <v>244</v>
      </c>
      <c r="C761" s="2" t="s">
        <v>1</v>
      </c>
      <c r="D761" s="2">
        <v>12</v>
      </c>
      <c r="E761" s="6">
        <v>39070</v>
      </c>
      <c r="F761" s="7">
        <v>43689.565335648149</v>
      </c>
      <c r="G761" s="69" t="s">
        <v>4</v>
      </c>
      <c r="H761" s="2">
        <v>428</v>
      </c>
      <c r="I761" s="8">
        <f t="shared" si="60"/>
        <v>8.9166666666666661</v>
      </c>
      <c r="J761" s="8">
        <v>0.82099999999999995</v>
      </c>
      <c r="K761" s="2">
        <v>48</v>
      </c>
      <c r="L761" s="68">
        <v>46</v>
      </c>
      <c r="M761" s="8">
        <f t="shared" si="61"/>
        <v>0.95833333333333337</v>
      </c>
      <c r="N761" s="8">
        <v>0.20200000000000001</v>
      </c>
      <c r="O761" s="69">
        <f t="shared" si="62"/>
        <v>48</v>
      </c>
      <c r="P761" s="9">
        <f t="shared" si="63"/>
        <v>9.3043478260869552</v>
      </c>
      <c r="Q761" s="77" t="s">
        <v>719</v>
      </c>
      <c r="R761" s="2"/>
      <c r="S761" s="2"/>
      <c r="T761" s="2"/>
      <c r="U761" s="2"/>
      <c r="V761" s="82"/>
      <c r="W761" s="83"/>
      <c r="X761" s="86" t="str">
        <f t="shared" si="64"/>
        <v>No_data</v>
      </c>
    </row>
    <row r="762" spans="1:24" x14ac:dyDescent="0.3">
      <c r="A762" s="45" t="s">
        <v>2980</v>
      </c>
      <c r="B762" s="68" t="s">
        <v>248</v>
      </c>
      <c r="C762" s="2" t="s">
        <v>1</v>
      </c>
      <c r="D762" s="2">
        <v>64</v>
      </c>
      <c r="E762" s="6">
        <v>20272</v>
      </c>
      <c r="F762" s="7">
        <v>43689.584247685183</v>
      </c>
      <c r="G762" s="69" t="s">
        <v>4</v>
      </c>
      <c r="H762" s="2">
        <v>896</v>
      </c>
      <c r="I762" s="8">
        <f t="shared" si="60"/>
        <v>14.688524590163935</v>
      </c>
      <c r="J762" s="8">
        <v>0.95799999999999996</v>
      </c>
      <c r="K762" s="2">
        <v>61</v>
      </c>
      <c r="L762" s="68">
        <v>234</v>
      </c>
      <c r="M762" s="8">
        <f t="shared" si="61"/>
        <v>3.8360655737704916</v>
      </c>
      <c r="N762" s="8">
        <v>0.63700000000000001</v>
      </c>
      <c r="O762" s="69">
        <f t="shared" si="62"/>
        <v>61</v>
      </c>
      <c r="P762" s="9">
        <f t="shared" si="63"/>
        <v>3.8290598290598292</v>
      </c>
      <c r="Q762" s="77" t="s">
        <v>719</v>
      </c>
      <c r="R762" s="2"/>
      <c r="S762" s="2"/>
      <c r="T762" s="2"/>
      <c r="U762" s="2"/>
      <c r="V762" s="82"/>
      <c r="W762" s="83"/>
      <c r="X762" s="86" t="str">
        <f t="shared" si="64"/>
        <v>No_data</v>
      </c>
    </row>
    <row r="763" spans="1:24" x14ac:dyDescent="0.3">
      <c r="A763" s="45" t="s">
        <v>2981</v>
      </c>
      <c r="B763" s="68" t="s">
        <v>250</v>
      </c>
      <c r="C763" s="2" t="s">
        <v>1</v>
      </c>
      <c r="D763" s="2">
        <v>47</v>
      </c>
      <c r="E763" s="6">
        <v>26451</v>
      </c>
      <c r="F763" s="7">
        <v>43689.594409722224</v>
      </c>
      <c r="G763" s="69" t="s">
        <v>4</v>
      </c>
      <c r="H763" s="2">
        <v>822</v>
      </c>
      <c r="I763" s="8">
        <f t="shared" si="60"/>
        <v>10.275</v>
      </c>
      <c r="J763" s="8">
        <v>1.079</v>
      </c>
      <c r="K763" s="2">
        <v>80</v>
      </c>
      <c r="L763" s="68">
        <v>197</v>
      </c>
      <c r="M763" s="8">
        <f t="shared" si="61"/>
        <v>2.4624999999999999</v>
      </c>
      <c r="N763" s="8">
        <v>0.59399999999999997</v>
      </c>
      <c r="O763" s="69">
        <f t="shared" si="62"/>
        <v>80</v>
      </c>
      <c r="P763" s="9">
        <f t="shared" si="63"/>
        <v>4.1725888324873095</v>
      </c>
      <c r="Q763" s="77" t="s">
        <v>719</v>
      </c>
      <c r="R763" s="2"/>
      <c r="S763" s="2"/>
      <c r="T763" s="2"/>
      <c r="U763" s="2"/>
      <c r="V763" s="82"/>
      <c r="W763" s="83"/>
      <c r="X763" s="86" t="str">
        <f t="shared" si="64"/>
        <v>No_data</v>
      </c>
    </row>
    <row r="764" spans="1:24" x14ac:dyDescent="0.3">
      <c r="A764" s="45" t="s">
        <v>2982</v>
      </c>
      <c r="B764" s="68" t="s">
        <v>253</v>
      </c>
      <c r="C764" s="2" t="s">
        <v>1</v>
      </c>
      <c r="D764" s="2">
        <v>47</v>
      </c>
      <c r="E764" s="6">
        <v>26185</v>
      </c>
      <c r="F764" s="7">
        <v>43689.611168981479</v>
      </c>
      <c r="G764" s="69" t="s">
        <v>4</v>
      </c>
      <c r="H764" s="2">
        <v>2119</v>
      </c>
      <c r="I764" s="8">
        <f t="shared" si="60"/>
        <v>12.108571428571429</v>
      </c>
      <c r="J764" s="8">
        <v>1.306</v>
      </c>
      <c r="K764" s="2">
        <v>175</v>
      </c>
      <c r="L764" s="68">
        <v>514</v>
      </c>
      <c r="M764" s="8">
        <f t="shared" si="61"/>
        <v>2.9371428571428573</v>
      </c>
      <c r="N764" s="8">
        <v>0.44400000000000001</v>
      </c>
      <c r="O764" s="69">
        <f t="shared" si="62"/>
        <v>175</v>
      </c>
      <c r="P764" s="9">
        <f t="shared" si="63"/>
        <v>4.1225680933852136</v>
      </c>
      <c r="Q764" s="77" t="s">
        <v>719</v>
      </c>
      <c r="R764" s="2"/>
      <c r="S764" s="2"/>
      <c r="T764" s="2"/>
      <c r="U764" s="2"/>
      <c r="V764" s="82"/>
      <c r="W764" s="83"/>
      <c r="X764" s="86" t="str">
        <f t="shared" si="64"/>
        <v>No_data</v>
      </c>
    </row>
    <row r="765" spans="1:24" x14ac:dyDescent="0.3">
      <c r="A765" s="45" t="s">
        <v>2983</v>
      </c>
      <c r="B765" s="68" t="s">
        <v>256</v>
      </c>
      <c r="C765" s="2" t="s">
        <v>1</v>
      </c>
      <c r="D765" s="2">
        <v>58</v>
      </c>
      <c r="E765" s="6">
        <v>22142</v>
      </c>
      <c r="F765" s="7">
        <v>43689.623414351852</v>
      </c>
      <c r="G765" s="69" t="s">
        <v>4</v>
      </c>
      <c r="H765" s="2">
        <v>1348</v>
      </c>
      <c r="I765" s="8">
        <f t="shared" si="60"/>
        <v>14.652173913043478</v>
      </c>
      <c r="J765" s="8">
        <v>1.607</v>
      </c>
      <c r="K765" s="2">
        <v>92</v>
      </c>
      <c r="L765" s="68">
        <v>236</v>
      </c>
      <c r="M765" s="8">
        <f t="shared" si="61"/>
        <v>2.5652173913043477</v>
      </c>
      <c r="N765" s="8">
        <v>0.7</v>
      </c>
      <c r="O765" s="69">
        <f t="shared" si="62"/>
        <v>92</v>
      </c>
      <c r="P765" s="9">
        <f t="shared" si="63"/>
        <v>5.7118644067796618</v>
      </c>
      <c r="Q765" s="77" t="s">
        <v>719</v>
      </c>
      <c r="R765" s="2"/>
      <c r="S765" s="2"/>
      <c r="T765" s="2"/>
      <c r="U765" s="2"/>
      <c r="V765" s="82"/>
      <c r="W765" s="83"/>
      <c r="X765" s="86" t="str">
        <f t="shared" si="64"/>
        <v>No_data</v>
      </c>
    </row>
    <row r="766" spans="1:24" x14ac:dyDescent="0.3">
      <c r="A766" s="45" t="s">
        <v>2984</v>
      </c>
      <c r="B766" s="68" t="s">
        <v>260</v>
      </c>
      <c r="C766" s="2" t="s">
        <v>1</v>
      </c>
      <c r="D766" s="2">
        <v>56</v>
      </c>
      <c r="E766" s="6">
        <v>23104</v>
      </c>
      <c r="F766" s="7">
        <v>43689.64435185185</v>
      </c>
      <c r="G766" s="69" t="s">
        <v>4</v>
      </c>
      <c r="H766" s="2">
        <v>1621</v>
      </c>
      <c r="I766" s="8">
        <f t="shared" si="60"/>
        <v>14.736363636363636</v>
      </c>
      <c r="J766" s="8">
        <v>1.29</v>
      </c>
      <c r="K766" s="2">
        <v>110</v>
      </c>
      <c r="L766" s="68">
        <v>395</v>
      </c>
      <c r="M766" s="8">
        <f t="shared" si="61"/>
        <v>3.5909090909090908</v>
      </c>
      <c r="N766" s="8">
        <v>0.68100000000000005</v>
      </c>
      <c r="O766" s="69">
        <f t="shared" si="62"/>
        <v>110</v>
      </c>
      <c r="P766" s="9">
        <f t="shared" si="63"/>
        <v>4.10379746835443</v>
      </c>
      <c r="Q766" s="77" t="s">
        <v>719</v>
      </c>
      <c r="R766" s="2"/>
      <c r="S766" s="2"/>
      <c r="T766" s="2"/>
      <c r="U766" s="2"/>
      <c r="V766" s="82"/>
      <c r="W766" s="83"/>
      <c r="X766" s="86" t="str">
        <f t="shared" si="64"/>
        <v>No_data</v>
      </c>
    </row>
    <row r="767" spans="1:24" x14ac:dyDescent="0.3">
      <c r="A767" s="45" t="s">
        <v>2985</v>
      </c>
      <c r="B767" s="68" t="s">
        <v>263</v>
      </c>
      <c r="C767" s="2" t="s">
        <v>6</v>
      </c>
      <c r="D767" s="2">
        <v>24</v>
      </c>
      <c r="E767" s="6">
        <v>34790</v>
      </c>
      <c r="F767" s="7">
        <v>43689.659988425927</v>
      </c>
      <c r="G767" s="69" t="s">
        <v>4</v>
      </c>
      <c r="H767" s="2">
        <v>1043</v>
      </c>
      <c r="I767" s="8">
        <f t="shared" si="60"/>
        <v>4.806451612903226</v>
      </c>
      <c r="J767" s="8">
        <v>0.68</v>
      </c>
      <c r="K767" s="2">
        <v>217</v>
      </c>
      <c r="L767" s="68">
        <v>393</v>
      </c>
      <c r="M767" s="8">
        <f t="shared" si="61"/>
        <v>1.8110599078341014</v>
      </c>
      <c r="N767" s="8">
        <v>0.497</v>
      </c>
      <c r="O767" s="69">
        <f t="shared" si="62"/>
        <v>217</v>
      </c>
      <c r="P767" s="9">
        <f t="shared" si="63"/>
        <v>2.6539440203562341</v>
      </c>
      <c r="Q767" s="77" t="s">
        <v>719</v>
      </c>
      <c r="R767" s="2"/>
      <c r="S767" s="2"/>
      <c r="T767" s="2"/>
      <c r="U767" s="2"/>
      <c r="V767" s="82"/>
      <c r="W767" s="83"/>
      <c r="X767" s="86" t="str">
        <f t="shared" si="64"/>
        <v>No_data</v>
      </c>
    </row>
    <row r="768" spans="1:24" x14ac:dyDescent="0.3">
      <c r="A768" s="45" t="s">
        <v>2986</v>
      </c>
      <c r="B768" s="68" t="s">
        <v>266</v>
      </c>
      <c r="C768" s="2" t="s">
        <v>1</v>
      </c>
      <c r="D768" s="2">
        <v>51</v>
      </c>
      <c r="E768" s="6">
        <v>25016</v>
      </c>
      <c r="F768" s="7">
        <v>43689.689189814817</v>
      </c>
      <c r="G768" s="69" t="s">
        <v>4</v>
      </c>
      <c r="H768" s="2">
        <v>1207</v>
      </c>
      <c r="I768" s="8">
        <f t="shared" si="60"/>
        <v>11.833333333333334</v>
      </c>
      <c r="J768" s="8">
        <v>1.044</v>
      </c>
      <c r="K768" s="2">
        <v>102</v>
      </c>
      <c r="L768" s="68">
        <v>266</v>
      </c>
      <c r="M768" s="8">
        <f t="shared" si="61"/>
        <v>2.607843137254902</v>
      </c>
      <c r="N768" s="8">
        <v>0.6</v>
      </c>
      <c r="O768" s="69">
        <f t="shared" si="62"/>
        <v>102</v>
      </c>
      <c r="P768" s="9">
        <f t="shared" si="63"/>
        <v>4.5375939849624061</v>
      </c>
      <c r="Q768" s="77" t="s">
        <v>719</v>
      </c>
      <c r="R768" s="2"/>
      <c r="S768" s="2" t="s">
        <v>43</v>
      </c>
      <c r="T768" s="2"/>
      <c r="U768" s="2"/>
      <c r="V768" s="82"/>
      <c r="W768" s="83"/>
      <c r="X768" s="86" t="str">
        <f t="shared" si="64"/>
        <v>No_data</v>
      </c>
    </row>
    <row r="769" spans="1:24" x14ac:dyDescent="0.3">
      <c r="A769" s="45" t="s">
        <v>2987</v>
      </c>
      <c r="B769" s="68" t="s">
        <v>268</v>
      </c>
      <c r="C769" s="2" t="s">
        <v>6</v>
      </c>
      <c r="D769" s="2">
        <v>79</v>
      </c>
      <c r="E769" s="6">
        <v>14626</v>
      </c>
      <c r="F769" s="7">
        <v>43689.712384259263</v>
      </c>
      <c r="G769" s="69" t="s">
        <v>4</v>
      </c>
      <c r="H769" s="2">
        <v>1602</v>
      </c>
      <c r="I769" s="8">
        <f t="shared" si="60"/>
        <v>14.052631578947368</v>
      </c>
      <c r="J769" s="8">
        <v>1.375</v>
      </c>
      <c r="K769" s="2">
        <v>114</v>
      </c>
      <c r="L769" s="68">
        <v>654</v>
      </c>
      <c r="M769" s="8">
        <f t="shared" si="61"/>
        <v>5.7368421052631575</v>
      </c>
      <c r="N769" s="8">
        <v>0.79900000000000004</v>
      </c>
      <c r="O769" s="69">
        <f t="shared" si="62"/>
        <v>114</v>
      </c>
      <c r="P769" s="9">
        <f t="shared" si="63"/>
        <v>2.4495412844036699</v>
      </c>
      <c r="Q769" s="77" t="s">
        <v>719</v>
      </c>
      <c r="R769" s="2"/>
      <c r="S769" s="2"/>
      <c r="T769" s="2"/>
      <c r="U769" s="2"/>
      <c r="V769" s="82"/>
      <c r="W769" s="83"/>
      <c r="X769" s="86" t="str">
        <f t="shared" si="64"/>
        <v>No_data</v>
      </c>
    </row>
    <row r="770" spans="1:24" x14ac:dyDescent="0.3">
      <c r="A770" s="45" t="s">
        <v>2988</v>
      </c>
      <c r="B770" s="68" t="s">
        <v>270</v>
      </c>
      <c r="C770" s="2" t="s">
        <v>6</v>
      </c>
      <c r="D770" s="2">
        <v>39</v>
      </c>
      <c r="E770" s="6">
        <v>29102</v>
      </c>
      <c r="F770" s="7">
        <v>43690.505196759259</v>
      </c>
      <c r="G770" s="69" t="s">
        <v>4</v>
      </c>
      <c r="H770" s="2">
        <v>1606</v>
      </c>
      <c r="I770" s="8">
        <f t="shared" si="60"/>
        <v>6.6916666666666664</v>
      </c>
      <c r="J770" s="8">
        <v>0.76900000000000002</v>
      </c>
      <c r="K770" s="2">
        <v>240</v>
      </c>
      <c r="L770" s="68">
        <v>514</v>
      </c>
      <c r="M770" s="8">
        <f t="shared" si="61"/>
        <v>2.1416666666666666</v>
      </c>
      <c r="N770" s="8">
        <v>0.53800000000000003</v>
      </c>
      <c r="O770" s="69">
        <f t="shared" si="62"/>
        <v>240</v>
      </c>
      <c r="P770" s="9">
        <f t="shared" si="63"/>
        <v>3.1245136186770428</v>
      </c>
      <c r="Q770" s="77" t="s">
        <v>719</v>
      </c>
      <c r="R770" s="2"/>
      <c r="S770" s="2"/>
      <c r="T770" s="2"/>
      <c r="U770" s="2"/>
      <c r="V770" s="82"/>
      <c r="W770" s="83"/>
      <c r="X770" s="86" t="str">
        <f t="shared" si="64"/>
        <v>No_data</v>
      </c>
    </row>
    <row r="771" spans="1:24" x14ac:dyDescent="0.3">
      <c r="A771" s="45" t="s">
        <v>2989</v>
      </c>
      <c r="B771" s="68" t="s">
        <v>279</v>
      </c>
      <c r="C771" s="2" t="s">
        <v>1</v>
      </c>
      <c r="D771" s="2">
        <v>41</v>
      </c>
      <c r="E771" s="6">
        <v>28532</v>
      </c>
      <c r="F771" s="7">
        <v>43690.577604166669</v>
      </c>
      <c r="G771" s="69" t="s">
        <v>22</v>
      </c>
      <c r="H771" s="2">
        <v>994</v>
      </c>
      <c r="I771" s="8">
        <f t="shared" si="60"/>
        <v>7.1</v>
      </c>
      <c r="J771" s="8">
        <v>0.79800000000000004</v>
      </c>
      <c r="K771" s="2">
        <v>140</v>
      </c>
      <c r="L771" s="68">
        <v>226</v>
      </c>
      <c r="M771" s="8">
        <f t="shared" si="61"/>
        <v>1.6142857142857143</v>
      </c>
      <c r="N771" s="8">
        <v>0.48899999999999999</v>
      </c>
      <c r="O771" s="69">
        <f t="shared" si="62"/>
        <v>140</v>
      </c>
      <c r="P771" s="9">
        <f t="shared" si="63"/>
        <v>4.3982300884955752</v>
      </c>
      <c r="Q771" s="77" t="s">
        <v>719</v>
      </c>
      <c r="R771" s="2"/>
      <c r="S771" s="2"/>
      <c r="T771" s="2"/>
      <c r="U771" s="2"/>
      <c r="V771" s="82"/>
      <c r="W771" s="83"/>
      <c r="X771" s="86" t="str">
        <f t="shared" si="64"/>
        <v>No_data</v>
      </c>
    </row>
    <row r="772" spans="1:24" x14ac:dyDescent="0.3">
      <c r="A772" s="45" t="s">
        <v>2990</v>
      </c>
      <c r="B772" s="68" t="s">
        <v>283</v>
      </c>
      <c r="C772" s="2" t="s">
        <v>1</v>
      </c>
      <c r="D772" s="2">
        <v>40</v>
      </c>
      <c r="E772" s="6">
        <v>28779</v>
      </c>
      <c r="F772" s="7">
        <v>43690.597557870373</v>
      </c>
      <c r="G772" s="69" t="s">
        <v>4</v>
      </c>
      <c r="H772" s="2">
        <v>1160</v>
      </c>
      <c r="I772" s="8">
        <f t="shared" si="60"/>
        <v>10.545454545454545</v>
      </c>
      <c r="J772" s="8">
        <v>1.405</v>
      </c>
      <c r="K772" s="2">
        <v>110</v>
      </c>
      <c r="L772" s="68">
        <v>285</v>
      </c>
      <c r="M772" s="8">
        <f t="shared" si="61"/>
        <v>2.5909090909090908</v>
      </c>
      <c r="N772" s="8">
        <v>0.65400000000000003</v>
      </c>
      <c r="O772" s="69">
        <f t="shared" si="62"/>
        <v>110</v>
      </c>
      <c r="P772" s="9">
        <f t="shared" si="63"/>
        <v>4.0701754385964914</v>
      </c>
      <c r="Q772" s="77" t="s">
        <v>719</v>
      </c>
      <c r="R772" s="2"/>
      <c r="S772" s="2"/>
      <c r="T772" s="2"/>
      <c r="U772" s="2"/>
      <c r="V772" s="82"/>
      <c r="W772" s="83"/>
      <c r="X772" s="86" t="str">
        <f t="shared" si="64"/>
        <v>No_data</v>
      </c>
    </row>
    <row r="773" spans="1:24" x14ac:dyDescent="0.3">
      <c r="A773" s="45" t="s">
        <v>2991</v>
      </c>
      <c r="B773" s="68" t="s">
        <v>286</v>
      </c>
      <c r="C773" s="2" t="s">
        <v>1</v>
      </c>
      <c r="D773" s="2">
        <v>38</v>
      </c>
      <c r="E773" s="6">
        <v>29681</v>
      </c>
      <c r="F773" s="7">
        <v>43690.608206018522</v>
      </c>
      <c r="G773" s="69" t="s">
        <v>4</v>
      </c>
      <c r="H773" s="2">
        <v>686</v>
      </c>
      <c r="I773" s="8">
        <f t="shared" si="60"/>
        <v>7.7954545454545459</v>
      </c>
      <c r="J773" s="8">
        <v>0.94899999999999995</v>
      </c>
      <c r="K773" s="2">
        <v>88</v>
      </c>
      <c r="L773" s="68">
        <v>169</v>
      </c>
      <c r="M773" s="8">
        <f t="shared" si="61"/>
        <v>1.9204545454545454</v>
      </c>
      <c r="N773" s="8">
        <v>0.27200000000000002</v>
      </c>
      <c r="O773" s="69">
        <f t="shared" si="62"/>
        <v>88</v>
      </c>
      <c r="P773" s="9">
        <f t="shared" si="63"/>
        <v>4.059171597633136</v>
      </c>
      <c r="Q773" s="77" t="s">
        <v>719</v>
      </c>
      <c r="R773" s="2"/>
      <c r="S773" s="2"/>
      <c r="T773" s="2"/>
      <c r="U773" s="2"/>
      <c r="V773" s="82"/>
      <c r="W773" s="83"/>
      <c r="X773" s="86" t="str">
        <f t="shared" si="64"/>
        <v>No_data</v>
      </c>
    </row>
    <row r="774" spans="1:24" x14ac:dyDescent="0.3">
      <c r="A774" s="45" t="s">
        <v>2992</v>
      </c>
      <c r="B774" s="68" t="s">
        <v>289</v>
      </c>
      <c r="C774" s="2" t="s">
        <v>1</v>
      </c>
      <c r="D774" s="2">
        <v>49</v>
      </c>
      <c r="E774" s="6">
        <v>25645</v>
      </c>
      <c r="F774" s="7">
        <v>43690.622210648151</v>
      </c>
      <c r="G774" s="69" t="s">
        <v>4</v>
      </c>
      <c r="H774" s="2">
        <v>820</v>
      </c>
      <c r="I774" s="8">
        <f t="shared" si="60"/>
        <v>8.1999999999999993</v>
      </c>
      <c r="J774" s="8">
        <v>1.101</v>
      </c>
      <c r="K774" s="2">
        <v>100</v>
      </c>
      <c r="L774" s="68">
        <v>141</v>
      </c>
      <c r="M774" s="8">
        <f t="shared" si="61"/>
        <v>1.41</v>
      </c>
      <c r="N774" s="8">
        <v>0.49399999999999999</v>
      </c>
      <c r="O774" s="69">
        <f t="shared" si="62"/>
        <v>100</v>
      </c>
      <c r="P774" s="9">
        <f t="shared" si="63"/>
        <v>5.8156028368794326</v>
      </c>
      <c r="Q774" s="77" t="s">
        <v>719</v>
      </c>
      <c r="R774" s="2"/>
      <c r="S774" s="2"/>
      <c r="T774" s="2"/>
      <c r="U774" s="2"/>
      <c r="V774" s="82"/>
      <c r="W774" s="83"/>
      <c r="X774" s="86" t="str">
        <f t="shared" si="64"/>
        <v>No_data</v>
      </c>
    </row>
    <row r="775" spans="1:24" x14ac:dyDescent="0.3">
      <c r="A775" s="45" t="s">
        <v>2993</v>
      </c>
      <c r="B775" s="68" t="s">
        <v>293</v>
      </c>
      <c r="C775" s="2" t="s">
        <v>1</v>
      </c>
      <c r="D775" s="2">
        <v>54</v>
      </c>
      <c r="E775" s="6">
        <v>23863</v>
      </c>
      <c r="F775" s="7">
        <v>43690.654236111113</v>
      </c>
      <c r="G775" s="69" t="s">
        <v>4</v>
      </c>
      <c r="H775" s="2">
        <v>447</v>
      </c>
      <c r="I775" s="8">
        <f t="shared" si="60"/>
        <v>8.5961538461538467</v>
      </c>
      <c r="J775" s="8">
        <v>1.2250000000000001</v>
      </c>
      <c r="K775" s="2">
        <v>52</v>
      </c>
      <c r="L775" s="68">
        <v>123</v>
      </c>
      <c r="M775" s="8">
        <f t="shared" si="61"/>
        <v>2.3653846153846154</v>
      </c>
      <c r="N775" s="8">
        <v>0.48599999999999999</v>
      </c>
      <c r="O775" s="69">
        <f t="shared" si="62"/>
        <v>52</v>
      </c>
      <c r="P775" s="9">
        <f t="shared" si="63"/>
        <v>3.6341463414634148</v>
      </c>
      <c r="Q775" s="77" t="s">
        <v>719</v>
      </c>
      <c r="R775" s="2"/>
      <c r="S775" s="2" t="s">
        <v>107</v>
      </c>
      <c r="T775" s="2"/>
      <c r="U775" s="2"/>
      <c r="V775" s="82"/>
      <c r="W775" s="83"/>
      <c r="X775" s="86" t="str">
        <f t="shared" si="64"/>
        <v>No_data</v>
      </c>
    </row>
    <row r="776" spans="1:24" x14ac:dyDescent="0.3">
      <c r="A776" s="45" t="s">
        <v>2994</v>
      </c>
      <c r="B776" s="68" t="s">
        <v>38</v>
      </c>
      <c r="C776" s="2" t="s">
        <v>1</v>
      </c>
      <c r="D776" s="2">
        <v>32</v>
      </c>
      <c r="E776" s="6">
        <v>31940</v>
      </c>
      <c r="F776" s="7">
        <v>43690.666759259257</v>
      </c>
      <c r="G776" s="69" t="s">
        <v>4</v>
      </c>
      <c r="H776" s="2">
        <v>766</v>
      </c>
      <c r="I776" s="8">
        <f t="shared" ref="I776:I839" si="65">H776/K776</f>
        <v>5.7593984962406015</v>
      </c>
      <c r="J776" s="8">
        <v>0.75</v>
      </c>
      <c r="K776" s="2">
        <v>133</v>
      </c>
      <c r="L776" s="68">
        <v>210</v>
      </c>
      <c r="M776" s="8">
        <f t="shared" ref="M776:M839" si="66">L776/O776</f>
        <v>1.5789473684210527</v>
      </c>
      <c r="N776" s="8">
        <v>0.52500000000000002</v>
      </c>
      <c r="O776" s="69">
        <f t="shared" ref="O776:O837" si="67">K776</f>
        <v>133</v>
      </c>
      <c r="P776" s="9">
        <f t="shared" ref="P776:P839" si="68">I776/M776</f>
        <v>3.6476190476190475</v>
      </c>
      <c r="Q776" s="77" t="s">
        <v>719</v>
      </c>
      <c r="R776" s="2"/>
      <c r="S776" s="2" t="s">
        <v>30</v>
      </c>
      <c r="T776" s="2"/>
      <c r="U776" s="2"/>
      <c r="V776" s="82"/>
      <c r="W776" s="83"/>
      <c r="X776" s="86" t="str">
        <f t="shared" si="64"/>
        <v>No_data</v>
      </c>
    </row>
    <row r="777" spans="1:24" x14ac:dyDescent="0.3">
      <c r="A777" s="45" t="s">
        <v>2995</v>
      </c>
      <c r="B777" s="68" t="s">
        <v>296</v>
      </c>
      <c r="C777" s="2" t="s">
        <v>1</v>
      </c>
      <c r="D777" s="2">
        <v>69</v>
      </c>
      <c r="E777" s="6">
        <v>18172</v>
      </c>
      <c r="F777" s="7">
        <v>43690.681087962963</v>
      </c>
      <c r="G777" s="69" t="s">
        <v>4</v>
      </c>
      <c r="H777" s="2">
        <v>1851</v>
      </c>
      <c r="I777" s="8">
        <f t="shared" si="65"/>
        <v>11.425925925925926</v>
      </c>
      <c r="J777" s="8">
        <v>1.341</v>
      </c>
      <c r="K777" s="2">
        <v>162</v>
      </c>
      <c r="L777" s="68">
        <v>574</v>
      </c>
      <c r="M777" s="8">
        <f t="shared" si="66"/>
        <v>3.5432098765432101</v>
      </c>
      <c r="N777" s="8">
        <v>0.61099999999999999</v>
      </c>
      <c r="O777" s="69">
        <f t="shared" si="67"/>
        <v>162</v>
      </c>
      <c r="P777" s="9">
        <f t="shared" si="68"/>
        <v>3.224738675958188</v>
      </c>
      <c r="Q777" s="77" t="s">
        <v>719</v>
      </c>
      <c r="R777" s="2"/>
      <c r="S777" s="2"/>
      <c r="T777" s="2"/>
      <c r="U777" s="2"/>
      <c r="V777" s="82"/>
      <c r="W777" s="83"/>
      <c r="X777" s="86" t="str">
        <f t="shared" ref="X777:X840" si="69">IF(AND(W777&lt;&gt;0,V777&lt;&gt;0),W777-V777,"No_data")</f>
        <v>No_data</v>
      </c>
    </row>
    <row r="778" spans="1:24" x14ac:dyDescent="0.3">
      <c r="A778" s="45" t="s">
        <v>2996</v>
      </c>
      <c r="B778" s="68" t="s">
        <v>311</v>
      </c>
      <c r="C778" s="2" t="s">
        <v>1</v>
      </c>
      <c r="D778" s="2">
        <v>42</v>
      </c>
      <c r="E778" s="6">
        <v>28308</v>
      </c>
      <c r="F778" s="7">
        <v>43691.588564814818</v>
      </c>
      <c r="G778" s="69" t="s">
        <v>4</v>
      </c>
      <c r="H778" s="2">
        <v>969</v>
      </c>
      <c r="I778" s="8">
        <f t="shared" si="65"/>
        <v>7.6904761904761907</v>
      </c>
      <c r="J778" s="8">
        <v>1.0620000000000001</v>
      </c>
      <c r="K778" s="2">
        <v>126</v>
      </c>
      <c r="L778" s="68">
        <v>233</v>
      </c>
      <c r="M778" s="8">
        <f t="shared" si="66"/>
        <v>1.8492063492063493</v>
      </c>
      <c r="N778" s="8">
        <v>0.49099999999999999</v>
      </c>
      <c r="O778" s="69">
        <f t="shared" si="67"/>
        <v>126</v>
      </c>
      <c r="P778" s="9">
        <f t="shared" si="68"/>
        <v>4.1587982832618025</v>
      </c>
      <c r="Q778" s="77" t="s">
        <v>719</v>
      </c>
      <c r="R778" s="2"/>
      <c r="S778" s="2"/>
      <c r="T778" s="2"/>
      <c r="U778" s="2"/>
      <c r="V778" s="82"/>
      <c r="W778" s="83"/>
      <c r="X778" s="86" t="str">
        <f t="shared" si="69"/>
        <v>No_data</v>
      </c>
    </row>
    <row r="779" spans="1:24" x14ac:dyDescent="0.3">
      <c r="A779" s="45" t="s">
        <v>2997</v>
      </c>
      <c r="B779" s="68" t="s">
        <v>313</v>
      </c>
      <c r="C779" s="2" t="s">
        <v>1</v>
      </c>
      <c r="D779" s="2">
        <v>72</v>
      </c>
      <c r="E779" s="6">
        <v>17062</v>
      </c>
      <c r="F779" s="7">
        <v>43691.612083333333</v>
      </c>
      <c r="G779" s="69" t="s">
        <v>4</v>
      </c>
      <c r="H779" s="2">
        <v>1878</v>
      </c>
      <c r="I779" s="8">
        <f t="shared" si="65"/>
        <v>17.072727272727274</v>
      </c>
      <c r="J779" s="8">
        <v>1.4119999999999999</v>
      </c>
      <c r="K779" s="2">
        <v>110</v>
      </c>
      <c r="L779" s="68">
        <v>371</v>
      </c>
      <c r="M779" s="8">
        <f t="shared" si="66"/>
        <v>3.3727272727272726</v>
      </c>
      <c r="N779" s="8">
        <v>0.55600000000000005</v>
      </c>
      <c r="O779" s="69">
        <f t="shared" si="67"/>
        <v>110</v>
      </c>
      <c r="P779" s="9">
        <f t="shared" si="68"/>
        <v>5.0619946091644215</v>
      </c>
      <c r="Q779" s="77" t="s">
        <v>719</v>
      </c>
      <c r="R779" s="2"/>
      <c r="S779" s="2"/>
      <c r="T779" s="2"/>
      <c r="U779" s="2"/>
      <c r="V779" s="82"/>
      <c r="W779" s="83"/>
      <c r="X779" s="86" t="str">
        <f t="shared" si="69"/>
        <v>No_data</v>
      </c>
    </row>
    <row r="780" spans="1:24" x14ac:dyDescent="0.3">
      <c r="A780" s="45" t="s">
        <v>2998</v>
      </c>
      <c r="B780" s="68" t="s">
        <v>315</v>
      </c>
      <c r="C780" s="2" t="s">
        <v>1</v>
      </c>
      <c r="D780" s="2">
        <v>50</v>
      </c>
      <c r="E780" s="6">
        <v>25249</v>
      </c>
      <c r="F780" s="7">
        <v>43691.623402777775</v>
      </c>
      <c r="G780" s="69" t="s">
        <v>4</v>
      </c>
      <c r="H780" s="2">
        <v>1691</v>
      </c>
      <c r="I780" s="8">
        <f t="shared" si="65"/>
        <v>10.503105590062113</v>
      </c>
      <c r="J780" s="8">
        <v>0.91600000000000004</v>
      </c>
      <c r="K780" s="2">
        <v>161</v>
      </c>
      <c r="L780" s="68">
        <v>359</v>
      </c>
      <c r="M780" s="8">
        <f t="shared" si="66"/>
        <v>2.2298136645962732</v>
      </c>
      <c r="N780" s="8">
        <v>0.67300000000000004</v>
      </c>
      <c r="O780" s="69">
        <f t="shared" si="67"/>
        <v>161</v>
      </c>
      <c r="P780" s="9">
        <f t="shared" si="68"/>
        <v>4.7103064066852376</v>
      </c>
      <c r="Q780" s="77" t="s">
        <v>719</v>
      </c>
      <c r="R780" s="2"/>
      <c r="S780" s="2"/>
      <c r="T780" s="2"/>
      <c r="U780" s="2"/>
      <c r="V780" s="82"/>
      <c r="W780" s="83"/>
      <c r="X780" s="86" t="str">
        <f t="shared" si="69"/>
        <v>No_data</v>
      </c>
    </row>
    <row r="781" spans="1:24" x14ac:dyDescent="0.3">
      <c r="A781" s="45" t="s">
        <v>2999</v>
      </c>
      <c r="B781" s="68" t="s">
        <v>319</v>
      </c>
      <c r="C781" s="2" t="s">
        <v>6</v>
      </c>
      <c r="D781" s="2">
        <v>23</v>
      </c>
      <c r="E781" s="6">
        <v>34971</v>
      </c>
      <c r="F781" s="7">
        <v>43691.635995370372</v>
      </c>
      <c r="G781" s="69" t="s">
        <v>4</v>
      </c>
      <c r="H781" s="2">
        <v>768</v>
      </c>
      <c r="I781" s="8">
        <f t="shared" si="65"/>
        <v>5.8181818181818183</v>
      </c>
      <c r="J781" s="8">
        <v>1.032</v>
      </c>
      <c r="K781" s="2">
        <v>132</v>
      </c>
      <c r="L781" s="68">
        <v>321</v>
      </c>
      <c r="M781" s="8">
        <f t="shared" si="66"/>
        <v>2.4318181818181817</v>
      </c>
      <c r="N781" s="8">
        <v>0.497</v>
      </c>
      <c r="O781" s="69">
        <f t="shared" si="67"/>
        <v>132</v>
      </c>
      <c r="P781" s="9">
        <f t="shared" si="68"/>
        <v>2.3925233644859816</v>
      </c>
      <c r="Q781" s="77" t="s">
        <v>719</v>
      </c>
      <c r="R781" s="2"/>
      <c r="S781" s="2"/>
      <c r="T781" s="2"/>
      <c r="U781" s="2"/>
      <c r="V781" s="82"/>
      <c r="W781" s="83"/>
      <c r="X781" s="86" t="str">
        <f t="shared" si="69"/>
        <v>No_data</v>
      </c>
    </row>
    <row r="782" spans="1:24" x14ac:dyDescent="0.3">
      <c r="A782" s="45" t="s">
        <v>3000</v>
      </c>
      <c r="B782" s="68" t="s">
        <v>322</v>
      </c>
      <c r="C782" s="2" t="s">
        <v>1</v>
      </c>
      <c r="D782" s="2">
        <v>58</v>
      </c>
      <c r="E782" s="6">
        <v>22177</v>
      </c>
      <c r="F782" s="7">
        <v>43691.659837962965</v>
      </c>
      <c r="G782" s="69" t="s">
        <v>4</v>
      </c>
      <c r="H782" s="2">
        <v>1308</v>
      </c>
      <c r="I782" s="8">
        <f t="shared" si="65"/>
        <v>16.350000000000001</v>
      </c>
      <c r="J782" s="8">
        <v>0.88700000000000001</v>
      </c>
      <c r="K782" s="2">
        <v>80</v>
      </c>
      <c r="L782" s="68">
        <v>195</v>
      </c>
      <c r="M782" s="8">
        <f t="shared" si="66"/>
        <v>2.4375</v>
      </c>
      <c r="N782" s="8">
        <v>0.61299999999999999</v>
      </c>
      <c r="O782" s="69">
        <f t="shared" si="67"/>
        <v>80</v>
      </c>
      <c r="P782" s="9">
        <f t="shared" si="68"/>
        <v>6.7076923076923078</v>
      </c>
      <c r="Q782" s="77" t="s">
        <v>719</v>
      </c>
      <c r="R782" s="2"/>
      <c r="S782" s="2"/>
      <c r="T782" s="2"/>
      <c r="U782" s="2"/>
      <c r="V782" s="82"/>
      <c r="W782" s="83"/>
      <c r="X782" s="86" t="str">
        <f t="shared" si="69"/>
        <v>No_data</v>
      </c>
    </row>
    <row r="783" spans="1:24" x14ac:dyDescent="0.3">
      <c r="A783" s="45" t="s">
        <v>3001</v>
      </c>
      <c r="B783" s="68" t="s">
        <v>326</v>
      </c>
      <c r="C783" s="2" t="s">
        <v>1</v>
      </c>
      <c r="D783" s="2">
        <v>49</v>
      </c>
      <c r="E783" s="6">
        <v>25616</v>
      </c>
      <c r="F783" s="7">
        <v>43691.671805555554</v>
      </c>
      <c r="G783" s="69" t="s">
        <v>22</v>
      </c>
      <c r="H783" s="2">
        <v>286</v>
      </c>
      <c r="I783" s="8">
        <f t="shared" si="65"/>
        <v>10.592592592592593</v>
      </c>
      <c r="J783" s="8">
        <v>0.79700000000000004</v>
      </c>
      <c r="K783" s="2">
        <v>27</v>
      </c>
      <c r="L783" s="68">
        <v>79</v>
      </c>
      <c r="M783" s="8">
        <f t="shared" si="66"/>
        <v>2.925925925925926</v>
      </c>
      <c r="N783" s="8">
        <v>0.26700000000000002</v>
      </c>
      <c r="O783" s="69">
        <f t="shared" si="67"/>
        <v>27</v>
      </c>
      <c r="P783" s="9">
        <f t="shared" si="68"/>
        <v>3.6202531645569622</v>
      </c>
      <c r="Q783" s="77" t="s">
        <v>719</v>
      </c>
      <c r="R783" s="2"/>
      <c r="S783" s="2"/>
      <c r="T783" s="2"/>
      <c r="U783" s="2"/>
      <c r="V783" s="82"/>
      <c r="W783" s="83"/>
      <c r="X783" s="86" t="str">
        <f t="shared" si="69"/>
        <v>No_data</v>
      </c>
    </row>
    <row r="784" spans="1:24" x14ac:dyDescent="0.3">
      <c r="A784" s="45" t="s">
        <v>3002</v>
      </c>
      <c r="B784" s="68" t="s">
        <v>328</v>
      </c>
      <c r="C784" s="2" t="s">
        <v>1</v>
      </c>
      <c r="D784" s="2">
        <v>78</v>
      </c>
      <c r="E784" s="6">
        <v>14955</v>
      </c>
      <c r="F784" s="7">
        <v>43691.691076388888</v>
      </c>
      <c r="G784" s="69" t="s">
        <v>4</v>
      </c>
      <c r="H784" s="2">
        <v>1236</v>
      </c>
      <c r="I784" s="8">
        <f t="shared" si="65"/>
        <v>17.166666666666668</v>
      </c>
      <c r="J784" s="8">
        <v>1.619</v>
      </c>
      <c r="K784" s="2">
        <v>72</v>
      </c>
      <c r="L784" s="68">
        <v>409</v>
      </c>
      <c r="M784" s="8">
        <f t="shared" si="66"/>
        <v>5.6805555555555554</v>
      </c>
      <c r="N784" s="8">
        <v>0.66800000000000004</v>
      </c>
      <c r="O784" s="69">
        <f t="shared" si="67"/>
        <v>72</v>
      </c>
      <c r="P784" s="9">
        <f t="shared" si="68"/>
        <v>3.0220048899755505</v>
      </c>
      <c r="Q784" s="77" t="s">
        <v>719</v>
      </c>
      <c r="R784" s="2"/>
      <c r="S784" s="2" t="s">
        <v>329</v>
      </c>
      <c r="T784" s="2" t="s">
        <v>107</v>
      </c>
      <c r="U784" s="2"/>
      <c r="V784" s="82"/>
      <c r="W784" s="83"/>
      <c r="X784" s="86" t="str">
        <f t="shared" si="69"/>
        <v>No_data</v>
      </c>
    </row>
    <row r="785" spans="1:24" x14ac:dyDescent="0.3">
      <c r="A785" s="45" t="s">
        <v>3003</v>
      </c>
      <c r="B785" s="68" t="s">
        <v>332</v>
      </c>
      <c r="C785" s="2" t="s">
        <v>1</v>
      </c>
      <c r="D785" s="2">
        <v>45</v>
      </c>
      <c r="E785" s="6">
        <v>27225</v>
      </c>
      <c r="F785" s="7">
        <v>43693.411736111113</v>
      </c>
      <c r="G785" s="69" t="s">
        <v>71</v>
      </c>
      <c r="H785" s="2">
        <v>1316</v>
      </c>
      <c r="I785" s="8">
        <f t="shared" si="65"/>
        <v>10.966666666666667</v>
      </c>
      <c r="J785" s="8">
        <v>1.173</v>
      </c>
      <c r="K785" s="2">
        <v>120</v>
      </c>
      <c r="L785" s="68">
        <v>399</v>
      </c>
      <c r="M785" s="8">
        <f t="shared" si="66"/>
        <v>3.3250000000000002</v>
      </c>
      <c r="N785" s="8">
        <v>0.67600000000000005</v>
      </c>
      <c r="O785" s="69">
        <f t="shared" si="67"/>
        <v>120</v>
      </c>
      <c r="P785" s="9">
        <f t="shared" si="68"/>
        <v>3.2982456140350878</v>
      </c>
      <c r="Q785" s="77" t="s">
        <v>719</v>
      </c>
      <c r="R785" s="2"/>
      <c r="S785" s="2"/>
      <c r="T785" s="2"/>
      <c r="U785" s="2"/>
      <c r="V785" s="82"/>
      <c r="W785" s="83"/>
      <c r="X785" s="86" t="str">
        <f t="shared" si="69"/>
        <v>No_data</v>
      </c>
    </row>
    <row r="786" spans="1:24" x14ac:dyDescent="0.3">
      <c r="A786" s="45" t="s">
        <v>3004</v>
      </c>
      <c r="B786" s="68" t="s">
        <v>342</v>
      </c>
      <c r="C786" s="2" t="s">
        <v>6</v>
      </c>
      <c r="D786" s="2">
        <v>84</v>
      </c>
      <c r="E786" s="6">
        <v>12931</v>
      </c>
      <c r="F786" s="7">
        <v>43693.571689814817</v>
      </c>
      <c r="G786" s="69" t="s">
        <v>4</v>
      </c>
      <c r="H786" s="2">
        <v>1668</v>
      </c>
      <c r="I786" s="8">
        <f t="shared" si="65"/>
        <v>15.444444444444445</v>
      </c>
      <c r="J786" s="8">
        <v>1.4159999999999999</v>
      </c>
      <c r="K786" s="2">
        <v>108</v>
      </c>
      <c r="L786" s="68">
        <v>985</v>
      </c>
      <c r="M786" s="8">
        <f t="shared" si="66"/>
        <v>9.1203703703703702</v>
      </c>
      <c r="N786" s="8">
        <v>0.94399999999999995</v>
      </c>
      <c r="O786" s="69">
        <f t="shared" si="67"/>
        <v>108</v>
      </c>
      <c r="P786" s="9">
        <f t="shared" si="68"/>
        <v>1.6934010152284265</v>
      </c>
      <c r="Q786" s="77" t="s">
        <v>719</v>
      </c>
      <c r="R786" s="2"/>
      <c r="S786" s="2" t="s">
        <v>343</v>
      </c>
      <c r="T786" s="2"/>
      <c r="U786" s="2"/>
      <c r="V786" s="82"/>
      <c r="W786" s="83"/>
      <c r="X786" s="86" t="str">
        <f t="shared" si="69"/>
        <v>No_data</v>
      </c>
    </row>
    <row r="787" spans="1:24" x14ac:dyDescent="0.3">
      <c r="A787" s="45" t="s">
        <v>3005</v>
      </c>
      <c r="B787" s="68" t="s">
        <v>345</v>
      </c>
      <c r="C787" s="2" t="s">
        <v>1</v>
      </c>
      <c r="D787" s="2">
        <v>48</v>
      </c>
      <c r="E787" s="6">
        <v>26000</v>
      </c>
      <c r="F787" s="7">
        <v>43693.587673611109</v>
      </c>
      <c r="G787" s="69" t="s">
        <v>4</v>
      </c>
      <c r="H787" s="2">
        <v>1064</v>
      </c>
      <c r="I787" s="8">
        <f t="shared" si="65"/>
        <v>11.083333333333334</v>
      </c>
      <c r="J787" s="8">
        <v>0.91400000000000003</v>
      </c>
      <c r="K787" s="2">
        <v>96</v>
      </c>
      <c r="L787" s="68">
        <v>261</v>
      </c>
      <c r="M787" s="8">
        <f t="shared" si="66"/>
        <v>2.71875</v>
      </c>
      <c r="N787" s="8">
        <v>0.57499999999999996</v>
      </c>
      <c r="O787" s="69">
        <f t="shared" si="67"/>
        <v>96</v>
      </c>
      <c r="P787" s="9">
        <f t="shared" si="68"/>
        <v>4.0766283524904221</v>
      </c>
      <c r="Q787" s="77" t="s">
        <v>719</v>
      </c>
      <c r="R787" s="2"/>
      <c r="S787" s="2"/>
      <c r="T787" s="2"/>
      <c r="U787" s="2"/>
      <c r="V787" s="82"/>
      <c r="W787" s="83"/>
      <c r="X787" s="86" t="str">
        <f t="shared" si="69"/>
        <v>No_data</v>
      </c>
    </row>
    <row r="788" spans="1:24" x14ac:dyDescent="0.3">
      <c r="A788" s="45" t="s">
        <v>3006</v>
      </c>
      <c r="B788" s="68" t="s">
        <v>346</v>
      </c>
      <c r="C788" s="2" t="s">
        <v>1</v>
      </c>
      <c r="D788" s="2">
        <v>49</v>
      </c>
      <c r="E788" s="6">
        <v>25690</v>
      </c>
      <c r="F788" s="7">
        <v>43693.598460648151</v>
      </c>
      <c r="G788" s="69" t="s">
        <v>4</v>
      </c>
      <c r="H788" s="2">
        <v>783</v>
      </c>
      <c r="I788" s="8">
        <f t="shared" si="65"/>
        <v>13.05</v>
      </c>
      <c r="J788" s="8">
        <v>1.2410000000000001</v>
      </c>
      <c r="K788" s="2">
        <v>60</v>
      </c>
      <c r="L788" s="68">
        <v>219</v>
      </c>
      <c r="M788" s="8">
        <f t="shared" si="66"/>
        <v>3.65</v>
      </c>
      <c r="N788" s="8">
        <v>0.51500000000000001</v>
      </c>
      <c r="O788" s="69">
        <f t="shared" si="67"/>
        <v>60</v>
      </c>
      <c r="P788" s="9">
        <f t="shared" si="68"/>
        <v>3.5753424657534247</v>
      </c>
      <c r="Q788" s="77" t="s">
        <v>719</v>
      </c>
      <c r="R788" s="2"/>
      <c r="S788" s="2" t="s">
        <v>30</v>
      </c>
      <c r="T788" s="2" t="s">
        <v>148</v>
      </c>
      <c r="U788" s="2"/>
      <c r="V788" s="82"/>
      <c r="W788" s="83"/>
      <c r="X788" s="86" t="str">
        <f t="shared" si="69"/>
        <v>No_data</v>
      </c>
    </row>
    <row r="789" spans="1:24" x14ac:dyDescent="0.3">
      <c r="A789" s="45" t="s">
        <v>3007</v>
      </c>
      <c r="B789" s="68" t="s">
        <v>348</v>
      </c>
      <c r="C789" s="2" t="s">
        <v>1</v>
      </c>
      <c r="D789" s="2">
        <v>49</v>
      </c>
      <c r="E789" s="6">
        <v>25759</v>
      </c>
      <c r="F789" s="7">
        <v>43693.609143518515</v>
      </c>
      <c r="G789" s="69" t="s">
        <v>4</v>
      </c>
      <c r="H789" s="2">
        <v>438</v>
      </c>
      <c r="I789" s="8">
        <f t="shared" si="65"/>
        <v>8.4230769230769234</v>
      </c>
      <c r="J789" s="8">
        <v>1.1259999999999999</v>
      </c>
      <c r="K789" s="2">
        <v>52</v>
      </c>
      <c r="L789" s="68">
        <v>144</v>
      </c>
      <c r="M789" s="8">
        <f t="shared" si="66"/>
        <v>2.7692307692307692</v>
      </c>
      <c r="N789" s="8">
        <v>0.58099999999999996</v>
      </c>
      <c r="O789" s="69">
        <f t="shared" si="67"/>
        <v>52</v>
      </c>
      <c r="P789" s="9">
        <f t="shared" si="68"/>
        <v>3.041666666666667</v>
      </c>
      <c r="Q789" s="77" t="s">
        <v>719</v>
      </c>
      <c r="R789" s="2"/>
      <c r="S789" s="2"/>
      <c r="T789" s="2"/>
      <c r="U789" s="2"/>
      <c r="V789" s="82"/>
      <c r="W789" s="83"/>
      <c r="X789" s="86" t="str">
        <f t="shared" si="69"/>
        <v>No_data</v>
      </c>
    </row>
    <row r="790" spans="1:24" x14ac:dyDescent="0.3">
      <c r="A790" s="45" t="s">
        <v>3008</v>
      </c>
      <c r="B790" s="68" t="s">
        <v>42</v>
      </c>
      <c r="C790" s="2" t="s">
        <v>1</v>
      </c>
      <c r="D790" s="2">
        <v>38</v>
      </c>
      <c r="E790" s="6">
        <v>29527</v>
      </c>
      <c r="F790" s="7">
        <v>43693.620833333334</v>
      </c>
      <c r="G790" s="69" t="s">
        <v>4</v>
      </c>
      <c r="H790" s="2">
        <v>354</v>
      </c>
      <c r="I790" s="8">
        <f t="shared" si="65"/>
        <v>11.0625</v>
      </c>
      <c r="J790" s="8">
        <v>0.98199999999999998</v>
      </c>
      <c r="K790" s="2">
        <v>32</v>
      </c>
      <c r="L790" s="68">
        <v>105</v>
      </c>
      <c r="M790" s="8">
        <f t="shared" si="66"/>
        <v>3.28125</v>
      </c>
      <c r="N790" s="8">
        <v>0.52300000000000002</v>
      </c>
      <c r="O790" s="69">
        <f t="shared" si="67"/>
        <v>32</v>
      </c>
      <c r="P790" s="9">
        <f t="shared" si="68"/>
        <v>3.3714285714285714</v>
      </c>
      <c r="Q790" s="77" t="s">
        <v>719</v>
      </c>
      <c r="R790" s="2"/>
      <c r="S790" s="2" t="s">
        <v>30</v>
      </c>
      <c r="T790" s="2"/>
      <c r="U790" s="2"/>
      <c r="V790" s="82"/>
      <c r="W790" s="83"/>
      <c r="X790" s="86" t="str">
        <f t="shared" si="69"/>
        <v>No_data</v>
      </c>
    </row>
    <row r="791" spans="1:24" x14ac:dyDescent="0.3">
      <c r="A791" s="45" t="s">
        <v>3009</v>
      </c>
      <c r="B791" s="68" t="s">
        <v>351</v>
      </c>
      <c r="C791" s="2" t="s">
        <v>1</v>
      </c>
      <c r="D791" s="2">
        <v>43</v>
      </c>
      <c r="E791" s="6">
        <v>27692</v>
      </c>
      <c r="F791" s="7">
        <v>43693.641435185185</v>
      </c>
      <c r="G791" s="69" t="s">
        <v>4</v>
      </c>
      <c r="H791" s="2">
        <v>512</v>
      </c>
      <c r="I791" s="8">
        <f t="shared" si="65"/>
        <v>7.1111111111111107</v>
      </c>
      <c r="J791" s="8">
        <v>0.66200000000000003</v>
      </c>
      <c r="K791" s="2">
        <v>72</v>
      </c>
      <c r="L791" s="68">
        <v>173</v>
      </c>
      <c r="M791" s="8">
        <f t="shared" si="66"/>
        <v>2.4027777777777777</v>
      </c>
      <c r="N791" s="8">
        <v>0.66400000000000003</v>
      </c>
      <c r="O791" s="69">
        <f t="shared" si="67"/>
        <v>72</v>
      </c>
      <c r="P791" s="9">
        <f t="shared" si="68"/>
        <v>2.9595375722543351</v>
      </c>
      <c r="Q791" s="77" t="s">
        <v>719</v>
      </c>
      <c r="R791" s="2"/>
      <c r="S791" s="2" t="s">
        <v>30</v>
      </c>
      <c r="T791" s="2"/>
      <c r="U791" s="2"/>
      <c r="V791" s="82"/>
      <c r="W791" s="83"/>
      <c r="X791" s="86" t="str">
        <f t="shared" si="69"/>
        <v>No_data</v>
      </c>
    </row>
    <row r="792" spans="1:24" x14ac:dyDescent="0.3">
      <c r="A792" s="45" t="s">
        <v>3010</v>
      </c>
      <c r="B792" s="68" t="s">
        <v>353</v>
      </c>
      <c r="C792" s="2" t="s">
        <v>1</v>
      </c>
      <c r="D792" s="2">
        <v>69</v>
      </c>
      <c r="E792" s="6">
        <v>18420</v>
      </c>
      <c r="F792" s="7">
        <v>43693.655624999999</v>
      </c>
      <c r="G792" s="69" t="s">
        <v>4</v>
      </c>
      <c r="H792" s="2">
        <v>589</v>
      </c>
      <c r="I792" s="8">
        <f t="shared" si="65"/>
        <v>9.8166666666666664</v>
      </c>
      <c r="J792" s="8">
        <v>1.2</v>
      </c>
      <c r="K792" s="2">
        <v>60</v>
      </c>
      <c r="L792" s="68">
        <v>165</v>
      </c>
      <c r="M792" s="8">
        <f t="shared" si="66"/>
        <v>2.75</v>
      </c>
      <c r="N792" s="8">
        <v>0.65400000000000003</v>
      </c>
      <c r="O792" s="69">
        <f t="shared" si="67"/>
        <v>60</v>
      </c>
      <c r="P792" s="9">
        <f t="shared" si="68"/>
        <v>3.5696969696969698</v>
      </c>
      <c r="Q792" s="77" t="s">
        <v>719</v>
      </c>
      <c r="R792" s="2"/>
      <c r="S792" s="2" t="s">
        <v>148</v>
      </c>
      <c r="T792" s="2"/>
      <c r="U792" s="2"/>
      <c r="V792" s="82"/>
      <c r="W792" s="83"/>
      <c r="X792" s="86" t="str">
        <f t="shared" si="69"/>
        <v>No_data</v>
      </c>
    </row>
    <row r="793" spans="1:24" x14ac:dyDescent="0.3">
      <c r="A793" s="45" t="s">
        <v>3011</v>
      </c>
      <c r="B793" s="68" t="s">
        <v>355</v>
      </c>
      <c r="C793" s="2" t="s">
        <v>6</v>
      </c>
      <c r="D793" s="2">
        <v>77</v>
      </c>
      <c r="E793" s="6">
        <v>15521</v>
      </c>
      <c r="F793" s="7">
        <v>43693.674837962964</v>
      </c>
      <c r="G793" s="69" t="s">
        <v>4</v>
      </c>
      <c r="H793" s="2">
        <v>835</v>
      </c>
      <c r="I793" s="8">
        <f t="shared" si="65"/>
        <v>11.928571428571429</v>
      </c>
      <c r="J793" s="8">
        <v>0.70899999999999996</v>
      </c>
      <c r="K793" s="2">
        <v>70</v>
      </c>
      <c r="L793" s="68">
        <v>295</v>
      </c>
      <c r="M793" s="8">
        <f t="shared" si="66"/>
        <v>4.2142857142857144</v>
      </c>
      <c r="N793" s="8">
        <v>0.53500000000000003</v>
      </c>
      <c r="O793" s="69">
        <f t="shared" si="67"/>
        <v>70</v>
      </c>
      <c r="P793" s="9">
        <f t="shared" si="68"/>
        <v>2.8305084745762712</v>
      </c>
      <c r="Q793" s="77" t="s">
        <v>719</v>
      </c>
      <c r="R793" s="2"/>
      <c r="S793" s="2"/>
      <c r="T793" s="2"/>
      <c r="U793" s="2"/>
      <c r="V793" s="82"/>
      <c r="W793" s="83"/>
      <c r="X793" s="86" t="str">
        <f t="shared" si="69"/>
        <v>No_data</v>
      </c>
    </row>
    <row r="794" spans="1:24" x14ac:dyDescent="0.3">
      <c r="A794" s="45" t="s">
        <v>3012</v>
      </c>
      <c r="B794" s="68" t="s">
        <v>358</v>
      </c>
      <c r="C794" s="2" t="s">
        <v>6</v>
      </c>
      <c r="D794" s="2">
        <v>70</v>
      </c>
      <c r="E794" s="6">
        <v>18094</v>
      </c>
      <c r="F794" s="7">
        <v>43693.712824074071</v>
      </c>
      <c r="G794" s="69" t="s">
        <v>4</v>
      </c>
      <c r="H794" s="2">
        <v>1648</v>
      </c>
      <c r="I794" s="8">
        <f t="shared" si="65"/>
        <v>16.48</v>
      </c>
      <c r="J794" s="8">
        <v>1.0389999999999999</v>
      </c>
      <c r="K794" s="2">
        <v>100</v>
      </c>
      <c r="L794" s="68">
        <v>493</v>
      </c>
      <c r="M794" s="8">
        <f t="shared" si="66"/>
        <v>4.93</v>
      </c>
      <c r="N794" s="8">
        <v>0.86799999999999999</v>
      </c>
      <c r="O794" s="69">
        <f t="shared" si="67"/>
        <v>100</v>
      </c>
      <c r="P794" s="9">
        <f t="shared" si="68"/>
        <v>3.3427991886409738</v>
      </c>
      <c r="Q794" s="77" t="s">
        <v>719</v>
      </c>
      <c r="R794" s="2"/>
      <c r="S794" s="2" t="s">
        <v>343</v>
      </c>
      <c r="T794" s="2"/>
      <c r="U794" s="2"/>
      <c r="V794" s="82"/>
      <c r="W794" s="83"/>
      <c r="X794" s="86" t="str">
        <f t="shared" si="69"/>
        <v>No_data</v>
      </c>
    </row>
    <row r="795" spans="1:24" x14ac:dyDescent="0.3">
      <c r="A795" s="45" t="s">
        <v>3013</v>
      </c>
      <c r="B795" s="68" t="s">
        <v>360</v>
      </c>
      <c r="C795" s="2" t="s">
        <v>6</v>
      </c>
      <c r="D795" s="2">
        <v>36</v>
      </c>
      <c r="E795" s="6">
        <v>30220</v>
      </c>
      <c r="F795" s="7">
        <v>43696.51494212963</v>
      </c>
      <c r="G795" s="69" t="s">
        <v>4</v>
      </c>
      <c r="H795" s="2">
        <v>487</v>
      </c>
      <c r="I795" s="8">
        <f t="shared" si="65"/>
        <v>13.914285714285715</v>
      </c>
      <c r="J795" s="8">
        <v>0.61199999999999999</v>
      </c>
      <c r="K795" s="2">
        <v>35</v>
      </c>
      <c r="L795" s="68">
        <v>270</v>
      </c>
      <c r="M795" s="8">
        <f t="shared" si="66"/>
        <v>7.7142857142857144</v>
      </c>
      <c r="N795" s="8">
        <v>1.7589999999999999</v>
      </c>
      <c r="O795" s="69">
        <f t="shared" si="67"/>
        <v>35</v>
      </c>
      <c r="P795" s="9">
        <f t="shared" si="68"/>
        <v>1.8037037037037038</v>
      </c>
      <c r="Q795" s="77" t="s">
        <v>719</v>
      </c>
      <c r="R795" s="2"/>
      <c r="S795" s="2" t="s">
        <v>343</v>
      </c>
      <c r="T795" s="2"/>
      <c r="U795" s="2"/>
      <c r="V795" s="82"/>
      <c r="W795" s="83"/>
      <c r="X795" s="86" t="str">
        <f t="shared" si="69"/>
        <v>No_data</v>
      </c>
    </row>
    <row r="796" spans="1:24" x14ac:dyDescent="0.3">
      <c r="A796" s="45" t="s">
        <v>3014</v>
      </c>
      <c r="B796" s="68" t="s">
        <v>363</v>
      </c>
      <c r="C796" s="2" t="s">
        <v>1</v>
      </c>
      <c r="D796" s="2">
        <v>59</v>
      </c>
      <c r="E796" s="6">
        <v>21960</v>
      </c>
      <c r="F796" s="7">
        <v>43696.531192129631</v>
      </c>
      <c r="G796" s="69" t="s">
        <v>4</v>
      </c>
      <c r="H796" s="2">
        <v>413</v>
      </c>
      <c r="I796" s="8">
        <f t="shared" si="65"/>
        <v>13.766666666666667</v>
      </c>
      <c r="J796" s="8">
        <v>1.5009999999999999</v>
      </c>
      <c r="K796" s="2">
        <v>30</v>
      </c>
      <c r="L796" s="68">
        <v>101</v>
      </c>
      <c r="M796" s="8">
        <f t="shared" si="66"/>
        <v>3.3666666666666667</v>
      </c>
      <c r="N796" s="8">
        <v>0.49</v>
      </c>
      <c r="O796" s="69">
        <f t="shared" si="67"/>
        <v>30</v>
      </c>
      <c r="P796" s="9">
        <f t="shared" si="68"/>
        <v>4.0891089108910892</v>
      </c>
      <c r="Q796" s="77" t="s">
        <v>719</v>
      </c>
      <c r="R796" s="2"/>
      <c r="S796" s="2" t="s">
        <v>343</v>
      </c>
      <c r="T796" s="2"/>
      <c r="U796" s="2"/>
      <c r="V796" s="82"/>
      <c r="W796" s="83"/>
      <c r="X796" s="86" t="str">
        <f t="shared" si="69"/>
        <v>No_data</v>
      </c>
    </row>
    <row r="797" spans="1:24" x14ac:dyDescent="0.3">
      <c r="A797" s="45" t="s">
        <v>3015</v>
      </c>
      <c r="B797" s="68" t="s">
        <v>366</v>
      </c>
      <c r="C797" s="2" t="s">
        <v>1</v>
      </c>
      <c r="D797" s="2">
        <v>50</v>
      </c>
      <c r="E797" s="6">
        <v>25143</v>
      </c>
      <c r="F797" s="7">
        <v>43696.545798611114</v>
      </c>
      <c r="G797" s="69" t="s">
        <v>4</v>
      </c>
      <c r="H797" s="2">
        <v>841</v>
      </c>
      <c r="I797" s="8">
        <f t="shared" si="65"/>
        <v>10.782051282051283</v>
      </c>
      <c r="J797" s="8">
        <v>1.224</v>
      </c>
      <c r="K797" s="2">
        <v>78</v>
      </c>
      <c r="L797" s="68">
        <v>272</v>
      </c>
      <c r="M797" s="8">
        <f t="shared" si="66"/>
        <v>3.4871794871794872</v>
      </c>
      <c r="N797" s="8">
        <v>0.59699999999999998</v>
      </c>
      <c r="O797" s="69">
        <f t="shared" si="67"/>
        <v>78</v>
      </c>
      <c r="P797" s="9">
        <f t="shared" si="68"/>
        <v>3.0919117647058827</v>
      </c>
      <c r="Q797" s="77" t="s">
        <v>719</v>
      </c>
      <c r="R797" s="2"/>
      <c r="S797" s="2"/>
      <c r="T797" s="2"/>
      <c r="U797" s="2"/>
      <c r="V797" s="82"/>
      <c r="W797" s="83"/>
      <c r="X797" s="86" t="str">
        <f t="shared" si="69"/>
        <v>No_data</v>
      </c>
    </row>
    <row r="798" spans="1:24" x14ac:dyDescent="0.3">
      <c r="A798" s="45" t="s">
        <v>3016</v>
      </c>
      <c r="B798" s="68" t="s">
        <v>368</v>
      </c>
      <c r="C798" s="2" t="s">
        <v>1</v>
      </c>
      <c r="D798" s="2">
        <v>55</v>
      </c>
      <c r="E798" s="6">
        <v>23564</v>
      </c>
      <c r="F798" s="7">
        <v>43696.557337962964</v>
      </c>
      <c r="G798" s="69" t="s">
        <v>4</v>
      </c>
      <c r="H798" s="2">
        <v>950</v>
      </c>
      <c r="I798" s="8">
        <f t="shared" si="65"/>
        <v>12.666666666666666</v>
      </c>
      <c r="J798" s="8">
        <v>1.528</v>
      </c>
      <c r="K798" s="2">
        <v>75</v>
      </c>
      <c r="L798" s="68">
        <v>177</v>
      </c>
      <c r="M798" s="8">
        <f t="shared" si="66"/>
        <v>2.36</v>
      </c>
      <c r="N798" s="8">
        <v>0.629</v>
      </c>
      <c r="O798" s="69">
        <f t="shared" si="67"/>
        <v>75</v>
      </c>
      <c r="P798" s="9">
        <f t="shared" si="68"/>
        <v>5.3672316384180787</v>
      </c>
      <c r="Q798" s="77" t="s">
        <v>719</v>
      </c>
      <c r="R798" s="2"/>
      <c r="S798" s="2"/>
      <c r="T798" s="2"/>
      <c r="U798" s="2"/>
      <c r="V798" s="82"/>
      <c r="W798" s="83"/>
      <c r="X798" s="86" t="str">
        <f t="shared" si="69"/>
        <v>No_data</v>
      </c>
    </row>
    <row r="799" spans="1:24" x14ac:dyDescent="0.3">
      <c r="A799" s="45" t="s">
        <v>3017</v>
      </c>
      <c r="B799" s="68" t="s">
        <v>370</v>
      </c>
      <c r="C799" s="2" t="s">
        <v>1</v>
      </c>
      <c r="D799" s="2">
        <v>51</v>
      </c>
      <c r="E799" s="6">
        <v>25066</v>
      </c>
      <c r="F799" s="7">
        <v>43696.57545138889</v>
      </c>
      <c r="G799" s="69" t="s">
        <v>4</v>
      </c>
      <c r="H799" s="2">
        <v>305</v>
      </c>
      <c r="I799" s="8">
        <f t="shared" si="65"/>
        <v>11.296296296296296</v>
      </c>
      <c r="J799" s="8">
        <v>1.171</v>
      </c>
      <c r="K799" s="2">
        <v>27</v>
      </c>
      <c r="L799" s="68">
        <v>88</v>
      </c>
      <c r="M799" s="8">
        <f t="shared" si="66"/>
        <v>3.2592592592592591</v>
      </c>
      <c r="N799" s="8">
        <v>0.85899999999999999</v>
      </c>
      <c r="O799" s="69">
        <f t="shared" si="67"/>
        <v>27</v>
      </c>
      <c r="P799" s="9">
        <f t="shared" si="68"/>
        <v>3.4659090909090908</v>
      </c>
      <c r="Q799" s="77" t="s">
        <v>719</v>
      </c>
      <c r="R799" s="2"/>
      <c r="S799" s="2" t="s">
        <v>148</v>
      </c>
      <c r="T799" s="2"/>
      <c r="U799" s="2"/>
      <c r="V799" s="82"/>
      <c r="W799" s="83"/>
      <c r="X799" s="86" t="str">
        <f t="shared" si="69"/>
        <v>No_data</v>
      </c>
    </row>
    <row r="800" spans="1:24" x14ac:dyDescent="0.3">
      <c r="A800" s="45" t="s">
        <v>3018</v>
      </c>
      <c r="B800" s="68" t="s">
        <v>374</v>
      </c>
      <c r="C800" s="2" t="s">
        <v>1</v>
      </c>
      <c r="D800" s="2">
        <v>46</v>
      </c>
      <c r="E800" s="6">
        <v>26683</v>
      </c>
      <c r="F800" s="7">
        <v>43696.590370370373</v>
      </c>
      <c r="G800" s="69" t="s">
        <v>4</v>
      </c>
      <c r="H800" s="2">
        <v>439</v>
      </c>
      <c r="I800" s="8">
        <f t="shared" si="65"/>
        <v>13.71875</v>
      </c>
      <c r="J800" s="8">
        <v>1.054</v>
      </c>
      <c r="K800" s="2">
        <v>32</v>
      </c>
      <c r="L800" s="68">
        <v>141</v>
      </c>
      <c r="M800" s="8">
        <f t="shared" si="66"/>
        <v>4.40625</v>
      </c>
      <c r="N800" s="8">
        <v>0.499</v>
      </c>
      <c r="O800" s="69">
        <f t="shared" si="67"/>
        <v>32</v>
      </c>
      <c r="P800" s="9">
        <f t="shared" si="68"/>
        <v>3.1134751773049647</v>
      </c>
      <c r="Q800" s="77" t="s">
        <v>719</v>
      </c>
      <c r="R800" s="2"/>
      <c r="S800" s="2" t="s">
        <v>43</v>
      </c>
      <c r="T800" s="2"/>
      <c r="U800" s="2"/>
      <c r="V800" s="82"/>
      <c r="W800" s="83"/>
      <c r="X800" s="86" t="str">
        <f t="shared" si="69"/>
        <v>No_data</v>
      </c>
    </row>
    <row r="801" spans="1:24" x14ac:dyDescent="0.3">
      <c r="A801" s="45" t="s">
        <v>3019</v>
      </c>
      <c r="B801" s="68" t="s">
        <v>377</v>
      </c>
      <c r="C801" s="2" t="s">
        <v>6</v>
      </c>
      <c r="D801" s="2">
        <v>57</v>
      </c>
      <c r="E801" s="6">
        <v>22616</v>
      </c>
      <c r="F801" s="7">
        <v>43696.60491898148</v>
      </c>
      <c r="G801" s="69" t="s">
        <v>4</v>
      </c>
      <c r="H801" s="2">
        <v>1082</v>
      </c>
      <c r="I801" s="8">
        <f t="shared" si="65"/>
        <v>13.525</v>
      </c>
      <c r="J801" s="8">
        <v>0.88600000000000001</v>
      </c>
      <c r="K801" s="2">
        <v>80</v>
      </c>
      <c r="L801" s="68">
        <v>394</v>
      </c>
      <c r="M801" s="8">
        <f t="shared" si="66"/>
        <v>4.9249999999999998</v>
      </c>
      <c r="N801" s="8">
        <v>0.89700000000000002</v>
      </c>
      <c r="O801" s="69">
        <f t="shared" si="67"/>
        <v>80</v>
      </c>
      <c r="P801" s="9">
        <f t="shared" si="68"/>
        <v>2.7461928934010156</v>
      </c>
      <c r="Q801" s="77" t="s">
        <v>719</v>
      </c>
      <c r="R801" s="2"/>
      <c r="S801" s="2"/>
      <c r="T801" s="2"/>
      <c r="U801" s="2"/>
      <c r="V801" s="82"/>
      <c r="W801" s="83"/>
      <c r="X801" s="86" t="str">
        <f t="shared" si="69"/>
        <v>No_data</v>
      </c>
    </row>
    <row r="802" spans="1:24" x14ac:dyDescent="0.3">
      <c r="A802" s="45" t="s">
        <v>3020</v>
      </c>
      <c r="B802" s="68" t="s">
        <v>380</v>
      </c>
      <c r="C802" s="2" t="s">
        <v>1</v>
      </c>
      <c r="D802" s="2">
        <v>55</v>
      </c>
      <c r="E802" s="6">
        <v>23508</v>
      </c>
      <c r="F802" s="7">
        <v>43696.620370370372</v>
      </c>
      <c r="G802" s="69" t="s">
        <v>4</v>
      </c>
      <c r="H802" s="2">
        <v>1199</v>
      </c>
      <c r="I802" s="8">
        <f t="shared" si="65"/>
        <v>14.105882352941176</v>
      </c>
      <c r="J802" s="8">
        <v>1.1339999999999999</v>
      </c>
      <c r="K802" s="2">
        <v>85</v>
      </c>
      <c r="L802" s="68">
        <v>230</v>
      </c>
      <c r="M802" s="8">
        <f t="shared" si="66"/>
        <v>2.7058823529411766</v>
      </c>
      <c r="N802" s="8">
        <v>0.53100000000000003</v>
      </c>
      <c r="O802" s="69">
        <f t="shared" si="67"/>
        <v>85</v>
      </c>
      <c r="P802" s="9">
        <f t="shared" si="68"/>
        <v>5.213043478260869</v>
      </c>
      <c r="Q802" s="77" t="s">
        <v>719</v>
      </c>
      <c r="R802" s="2"/>
      <c r="S802" s="2"/>
      <c r="T802" s="2"/>
      <c r="U802" s="2"/>
      <c r="V802" s="82"/>
      <c r="W802" s="83"/>
      <c r="X802" s="86" t="str">
        <f t="shared" si="69"/>
        <v>No_data</v>
      </c>
    </row>
    <row r="803" spans="1:24" x14ac:dyDescent="0.3">
      <c r="A803" s="45" t="s">
        <v>3021</v>
      </c>
      <c r="B803" s="68" t="s">
        <v>383</v>
      </c>
      <c r="C803" s="2" t="s">
        <v>6</v>
      </c>
      <c r="D803" s="2">
        <v>70</v>
      </c>
      <c r="E803" s="6">
        <v>18013</v>
      </c>
      <c r="F803" s="7">
        <v>43696.631828703707</v>
      </c>
      <c r="G803" s="69" t="s">
        <v>4</v>
      </c>
      <c r="H803" s="2">
        <v>604</v>
      </c>
      <c r="I803" s="8">
        <f t="shared" si="65"/>
        <v>7.55</v>
      </c>
      <c r="J803" s="8">
        <v>0.84</v>
      </c>
      <c r="K803" s="2">
        <v>80</v>
      </c>
      <c r="L803" s="68">
        <v>210</v>
      </c>
      <c r="M803" s="8">
        <f t="shared" si="66"/>
        <v>2.625</v>
      </c>
      <c r="N803" s="8">
        <v>0.53700000000000003</v>
      </c>
      <c r="O803" s="69">
        <f t="shared" si="67"/>
        <v>80</v>
      </c>
      <c r="P803" s="9">
        <f t="shared" si="68"/>
        <v>2.8761904761904762</v>
      </c>
      <c r="Q803" s="77" t="s">
        <v>719</v>
      </c>
      <c r="R803" s="2"/>
      <c r="S803" s="2"/>
      <c r="T803" s="2"/>
      <c r="U803" s="2"/>
      <c r="V803" s="82"/>
      <c r="W803" s="83"/>
      <c r="X803" s="86" t="str">
        <f t="shared" si="69"/>
        <v>No_data</v>
      </c>
    </row>
    <row r="804" spans="1:24" x14ac:dyDescent="0.3">
      <c r="A804" s="45" t="s">
        <v>3022</v>
      </c>
      <c r="B804" s="68" t="s">
        <v>386</v>
      </c>
      <c r="C804" s="2" t="s">
        <v>1</v>
      </c>
      <c r="D804" s="2">
        <v>43</v>
      </c>
      <c r="E804" s="6">
        <v>27779</v>
      </c>
      <c r="F804" s="7">
        <v>43696.656006944446</v>
      </c>
      <c r="G804" s="69" t="s">
        <v>4</v>
      </c>
      <c r="H804" s="2">
        <v>1198</v>
      </c>
      <c r="I804" s="8">
        <f t="shared" si="65"/>
        <v>8.8088235294117645</v>
      </c>
      <c r="J804" s="8">
        <v>1.0289999999999999</v>
      </c>
      <c r="K804" s="2">
        <v>136</v>
      </c>
      <c r="L804" s="68">
        <v>226</v>
      </c>
      <c r="M804" s="8">
        <f t="shared" si="66"/>
        <v>1.661764705882353</v>
      </c>
      <c r="N804" s="8">
        <v>0.49</v>
      </c>
      <c r="O804" s="69">
        <f t="shared" si="67"/>
        <v>136</v>
      </c>
      <c r="P804" s="9">
        <f t="shared" si="68"/>
        <v>5.3008849557522124</v>
      </c>
      <c r="Q804" s="77" t="s">
        <v>719</v>
      </c>
      <c r="R804" s="2"/>
      <c r="S804" s="2"/>
      <c r="T804" s="2"/>
      <c r="U804" s="2"/>
      <c r="V804" s="82"/>
      <c r="W804" s="83"/>
      <c r="X804" s="86" t="str">
        <f t="shared" si="69"/>
        <v>No_data</v>
      </c>
    </row>
    <row r="805" spans="1:24" x14ac:dyDescent="0.3">
      <c r="A805" s="45" t="s">
        <v>3023</v>
      </c>
      <c r="B805" s="68" t="s">
        <v>389</v>
      </c>
      <c r="C805" s="2" t="s">
        <v>6</v>
      </c>
      <c r="D805" s="2">
        <v>51</v>
      </c>
      <c r="E805" s="6">
        <v>24979</v>
      </c>
      <c r="F805" s="7">
        <v>43696.676921296297</v>
      </c>
      <c r="G805" s="69" t="s">
        <v>22</v>
      </c>
      <c r="H805" s="2">
        <v>1075</v>
      </c>
      <c r="I805" s="8">
        <f t="shared" si="65"/>
        <v>15.357142857142858</v>
      </c>
      <c r="J805" s="8">
        <v>1.9259999999999999</v>
      </c>
      <c r="K805" s="2">
        <v>70</v>
      </c>
      <c r="L805" s="68">
        <v>260</v>
      </c>
      <c r="M805" s="8">
        <f t="shared" si="66"/>
        <v>3.7142857142857144</v>
      </c>
      <c r="N805" s="8">
        <v>0.54200000000000004</v>
      </c>
      <c r="O805" s="69">
        <f t="shared" si="67"/>
        <v>70</v>
      </c>
      <c r="P805" s="9">
        <f t="shared" si="68"/>
        <v>4.134615384615385</v>
      </c>
      <c r="Q805" s="77" t="s">
        <v>719</v>
      </c>
      <c r="R805" s="2"/>
      <c r="S805" s="2" t="s">
        <v>148</v>
      </c>
      <c r="T805" s="2"/>
      <c r="U805" s="2"/>
      <c r="V805" s="82"/>
      <c r="W805" s="83"/>
      <c r="X805" s="86" t="str">
        <f t="shared" si="69"/>
        <v>No_data</v>
      </c>
    </row>
    <row r="806" spans="1:24" x14ac:dyDescent="0.3">
      <c r="A806" s="45" t="s">
        <v>3024</v>
      </c>
      <c r="B806" s="68" t="s">
        <v>391</v>
      </c>
      <c r="C806" s="2" t="s">
        <v>1</v>
      </c>
      <c r="D806" s="2">
        <v>59</v>
      </c>
      <c r="E806" s="6">
        <v>22141</v>
      </c>
      <c r="F806" s="7">
        <v>43696.697581018518</v>
      </c>
      <c r="G806" s="69" t="s">
        <v>4</v>
      </c>
      <c r="H806" s="2">
        <v>894</v>
      </c>
      <c r="I806" s="8">
        <f t="shared" si="65"/>
        <v>13.147058823529411</v>
      </c>
      <c r="J806" s="8">
        <v>1.4990000000000001</v>
      </c>
      <c r="K806" s="2">
        <v>68</v>
      </c>
      <c r="L806" s="68">
        <v>164</v>
      </c>
      <c r="M806" s="8">
        <f t="shared" si="66"/>
        <v>2.4117647058823528</v>
      </c>
      <c r="N806" s="8">
        <v>0.73799999999999999</v>
      </c>
      <c r="O806" s="69">
        <f t="shared" si="67"/>
        <v>68</v>
      </c>
      <c r="P806" s="9">
        <f t="shared" si="68"/>
        <v>5.4512195121951219</v>
      </c>
      <c r="Q806" s="77" t="s">
        <v>719</v>
      </c>
      <c r="R806" s="2"/>
      <c r="S806" s="2"/>
      <c r="T806" s="2"/>
      <c r="U806" s="2"/>
      <c r="V806" s="82"/>
      <c r="W806" s="83"/>
      <c r="X806" s="86" t="str">
        <f t="shared" si="69"/>
        <v>No_data</v>
      </c>
    </row>
    <row r="807" spans="1:24" x14ac:dyDescent="0.3">
      <c r="A807" s="45" t="s">
        <v>3025</v>
      </c>
      <c r="B807" s="68" t="s">
        <v>393</v>
      </c>
      <c r="C807" s="2" t="s">
        <v>1</v>
      </c>
      <c r="D807" s="2">
        <v>45</v>
      </c>
      <c r="E807" s="6">
        <v>27102</v>
      </c>
      <c r="F807" s="7">
        <v>43696.708761574075</v>
      </c>
      <c r="G807" s="69" t="s">
        <v>4</v>
      </c>
      <c r="H807" s="2">
        <v>800</v>
      </c>
      <c r="I807" s="8">
        <f t="shared" si="65"/>
        <v>10</v>
      </c>
      <c r="J807" s="8">
        <v>1.079</v>
      </c>
      <c r="K807" s="2">
        <v>80</v>
      </c>
      <c r="L807" s="68">
        <v>185</v>
      </c>
      <c r="M807" s="8">
        <f t="shared" si="66"/>
        <v>2.3125</v>
      </c>
      <c r="N807" s="8">
        <v>0.49299999999999999</v>
      </c>
      <c r="O807" s="69">
        <f t="shared" si="67"/>
        <v>80</v>
      </c>
      <c r="P807" s="9">
        <f t="shared" si="68"/>
        <v>4.3243243243243246</v>
      </c>
      <c r="Q807" s="77" t="s">
        <v>719</v>
      </c>
      <c r="R807" s="2"/>
      <c r="S807" s="2"/>
      <c r="T807" s="2"/>
      <c r="U807" s="2"/>
      <c r="V807" s="82"/>
      <c r="W807" s="83"/>
      <c r="X807" s="86" t="str">
        <f t="shared" si="69"/>
        <v>No_data</v>
      </c>
    </row>
    <row r="808" spans="1:24" x14ac:dyDescent="0.3">
      <c r="A808" s="45" t="s">
        <v>3026</v>
      </c>
      <c r="B808" s="68" t="s">
        <v>398</v>
      </c>
      <c r="C808" s="2" t="s">
        <v>1</v>
      </c>
      <c r="D808" s="2">
        <v>59</v>
      </c>
      <c r="E808" s="6">
        <v>22041</v>
      </c>
      <c r="F808" s="7">
        <v>43697.534861111111</v>
      </c>
      <c r="G808" s="69" t="s">
        <v>4</v>
      </c>
      <c r="H808" s="2">
        <v>585</v>
      </c>
      <c r="I808" s="8">
        <f t="shared" si="65"/>
        <v>10.446428571428571</v>
      </c>
      <c r="J808" s="8">
        <v>1.32</v>
      </c>
      <c r="K808" s="2">
        <v>56</v>
      </c>
      <c r="L808" s="68">
        <v>170</v>
      </c>
      <c r="M808" s="8">
        <f t="shared" si="66"/>
        <v>3.0357142857142856</v>
      </c>
      <c r="N808" s="8">
        <v>0.57099999999999995</v>
      </c>
      <c r="O808" s="69">
        <f t="shared" si="67"/>
        <v>56</v>
      </c>
      <c r="P808" s="9">
        <f t="shared" si="68"/>
        <v>3.4411764705882355</v>
      </c>
      <c r="Q808" s="77" t="s">
        <v>719</v>
      </c>
      <c r="R808" s="2"/>
      <c r="S808" s="2"/>
      <c r="T808" s="2"/>
      <c r="U808" s="2"/>
      <c r="V808" s="82"/>
      <c r="W808" s="83"/>
      <c r="X808" s="86" t="str">
        <f t="shared" si="69"/>
        <v>No_data</v>
      </c>
    </row>
    <row r="809" spans="1:24" x14ac:dyDescent="0.3">
      <c r="A809" s="45" t="s">
        <v>3027</v>
      </c>
      <c r="B809" s="68" t="s">
        <v>401</v>
      </c>
      <c r="C809" s="2" t="s">
        <v>1</v>
      </c>
      <c r="D809" s="2">
        <v>41</v>
      </c>
      <c r="E809" s="6">
        <v>28413</v>
      </c>
      <c r="F809" s="7">
        <v>43697.545520833337</v>
      </c>
      <c r="G809" s="69" t="s">
        <v>4</v>
      </c>
      <c r="H809" s="2">
        <v>519</v>
      </c>
      <c r="I809" s="8">
        <f t="shared" si="65"/>
        <v>7.208333333333333</v>
      </c>
      <c r="J809" s="8">
        <v>0.76800000000000002</v>
      </c>
      <c r="K809" s="2">
        <v>72</v>
      </c>
      <c r="L809" s="68">
        <v>160</v>
      </c>
      <c r="M809" s="8">
        <f t="shared" si="66"/>
        <v>2.2222222222222223</v>
      </c>
      <c r="N809" s="8">
        <v>0.45100000000000001</v>
      </c>
      <c r="O809" s="69">
        <f t="shared" si="67"/>
        <v>72</v>
      </c>
      <c r="P809" s="9">
        <f t="shared" si="68"/>
        <v>3.2437499999999999</v>
      </c>
      <c r="Q809" s="77" t="s">
        <v>719</v>
      </c>
      <c r="R809" s="2"/>
      <c r="S809" s="2"/>
      <c r="T809" s="2"/>
      <c r="U809" s="2"/>
      <c r="V809" s="82"/>
      <c r="W809" s="83"/>
      <c r="X809" s="86" t="str">
        <f t="shared" si="69"/>
        <v>No_data</v>
      </c>
    </row>
    <row r="810" spans="1:24" x14ac:dyDescent="0.3">
      <c r="A810" s="45" t="s">
        <v>3028</v>
      </c>
      <c r="B810" s="68" t="s">
        <v>403</v>
      </c>
      <c r="C810" s="2" t="s">
        <v>1</v>
      </c>
      <c r="D810" s="2">
        <v>40</v>
      </c>
      <c r="E810" s="6">
        <v>28813</v>
      </c>
      <c r="F810" s="7">
        <v>43697.564675925925</v>
      </c>
      <c r="G810" s="69" t="s">
        <v>4</v>
      </c>
      <c r="H810" s="2">
        <v>458</v>
      </c>
      <c r="I810" s="8">
        <f t="shared" si="65"/>
        <v>7.6333333333333337</v>
      </c>
      <c r="J810" s="8">
        <v>1.377</v>
      </c>
      <c r="K810" s="2">
        <v>60</v>
      </c>
      <c r="L810" s="68">
        <v>127</v>
      </c>
      <c r="M810" s="8">
        <f t="shared" si="66"/>
        <v>2.1166666666666667</v>
      </c>
      <c r="N810" s="8">
        <v>0.372</v>
      </c>
      <c r="O810" s="69">
        <f t="shared" si="67"/>
        <v>60</v>
      </c>
      <c r="P810" s="9">
        <f t="shared" si="68"/>
        <v>3.6062992125984255</v>
      </c>
      <c r="Q810" s="77" t="s">
        <v>719</v>
      </c>
      <c r="R810" s="2"/>
      <c r="S810" s="2" t="s">
        <v>43</v>
      </c>
      <c r="T810" s="2"/>
      <c r="U810" s="2"/>
      <c r="V810" s="82"/>
      <c r="W810" s="83"/>
      <c r="X810" s="86" t="str">
        <f t="shared" si="69"/>
        <v>No_data</v>
      </c>
    </row>
    <row r="811" spans="1:24" x14ac:dyDescent="0.3">
      <c r="A811" s="45" t="s">
        <v>3029</v>
      </c>
      <c r="B811" s="68" t="s">
        <v>407</v>
      </c>
      <c r="C811" s="2" t="s">
        <v>1</v>
      </c>
      <c r="D811" s="2">
        <v>48</v>
      </c>
      <c r="E811" s="6">
        <v>26065</v>
      </c>
      <c r="F811" s="7">
        <v>43697.576111111113</v>
      </c>
      <c r="G811" s="69" t="s">
        <v>4</v>
      </c>
      <c r="H811" s="2">
        <v>1330</v>
      </c>
      <c r="I811" s="8">
        <f t="shared" si="65"/>
        <v>20.46153846153846</v>
      </c>
      <c r="J811" s="8">
        <v>2.2229999999999999</v>
      </c>
      <c r="K811" s="2">
        <v>65</v>
      </c>
      <c r="L811" s="68">
        <v>152</v>
      </c>
      <c r="M811" s="8">
        <f t="shared" si="66"/>
        <v>2.3384615384615386</v>
      </c>
      <c r="N811" s="8">
        <v>0.47699999999999998</v>
      </c>
      <c r="O811" s="69">
        <f t="shared" si="67"/>
        <v>65</v>
      </c>
      <c r="P811" s="9">
        <f t="shared" si="68"/>
        <v>8.7499999999999982</v>
      </c>
      <c r="Q811" s="77" t="s">
        <v>719</v>
      </c>
      <c r="R811" s="2"/>
      <c r="S811" s="2" t="s">
        <v>406</v>
      </c>
      <c r="T811" s="2"/>
      <c r="U811" s="2"/>
      <c r="V811" s="82"/>
      <c r="W811" s="83"/>
      <c r="X811" s="86" t="str">
        <f t="shared" si="69"/>
        <v>No_data</v>
      </c>
    </row>
    <row r="812" spans="1:24" x14ac:dyDescent="0.3">
      <c r="A812" s="45" t="s">
        <v>3030</v>
      </c>
      <c r="B812" s="68" t="s">
        <v>409</v>
      </c>
      <c r="C812" s="2" t="s">
        <v>1</v>
      </c>
      <c r="D812" s="2">
        <v>73</v>
      </c>
      <c r="E812" s="6">
        <v>16871</v>
      </c>
      <c r="F812" s="7">
        <v>43697.589375000003</v>
      </c>
      <c r="G812" s="69" t="s">
        <v>4</v>
      </c>
      <c r="H812" s="2">
        <v>1388</v>
      </c>
      <c r="I812" s="8">
        <f t="shared" si="65"/>
        <v>19.828571428571429</v>
      </c>
      <c r="J812" s="8">
        <v>1.7609999999999999</v>
      </c>
      <c r="K812" s="2">
        <v>70</v>
      </c>
      <c r="L812" s="68">
        <v>279</v>
      </c>
      <c r="M812" s="8">
        <f t="shared" si="66"/>
        <v>3.9857142857142858</v>
      </c>
      <c r="N812" s="8">
        <v>0.80700000000000005</v>
      </c>
      <c r="O812" s="69">
        <f t="shared" si="67"/>
        <v>70</v>
      </c>
      <c r="P812" s="9">
        <f t="shared" si="68"/>
        <v>4.9749103942652333</v>
      </c>
      <c r="Q812" s="77" t="s">
        <v>719</v>
      </c>
      <c r="R812" s="2"/>
      <c r="S812" s="2"/>
      <c r="T812" s="2"/>
      <c r="U812" s="2"/>
      <c r="V812" s="82"/>
      <c r="W812" s="83"/>
      <c r="X812" s="86" t="str">
        <f t="shared" si="69"/>
        <v>No_data</v>
      </c>
    </row>
    <row r="813" spans="1:24" x14ac:dyDescent="0.3">
      <c r="A813" s="45" t="s">
        <v>3031</v>
      </c>
      <c r="B813" s="68" t="s">
        <v>412</v>
      </c>
      <c r="C813" s="2" t="s">
        <v>6</v>
      </c>
      <c r="D813" s="2">
        <v>61</v>
      </c>
      <c r="E813" s="6">
        <v>21242</v>
      </c>
      <c r="F813" s="7">
        <v>43697.600983796299</v>
      </c>
      <c r="G813" s="69" t="s">
        <v>4</v>
      </c>
      <c r="H813" s="2">
        <v>748</v>
      </c>
      <c r="I813" s="8">
        <f t="shared" si="65"/>
        <v>9.5897435897435894</v>
      </c>
      <c r="J813" s="8">
        <v>0.999</v>
      </c>
      <c r="K813" s="2">
        <v>78</v>
      </c>
      <c r="L813" s="68">
        <v>266</v>
      </c>
      <c r="M813" s="8">
        <f t="shared" si="66"/>
        <v>3.4102564102564101</v>
      </c>
      <c r="N813" s="8">
        <v>0.874</v>
      </c>
      <c r="O813" s="69">
        <f t="shared" si="67"/>
        <v>78</v>
      </c>
      <c r="P813" s="9">
        <f t="shared" si="68"/>
        <v>2.8120300751879701</v>
      </c>
      <c r="Q813" s="77" t="s">
        <v>719</v>
      </c>
      <c r="R813" s="2"/>
      <c r="S813" s="2"/>
      <c r="T813" s="2"/>
      <c r="U813" s="2"/>
      <c r="V813" s="82"/>
      <c r="W813" s="83"/>
      <c r="X813" s="86" t="str">
        <f t="shared" si="69"/>
        <v>No_data</v>
      </c>
    </row>
    <row r="814" spans="1:24" x14ac:dyDescent="0.3">
      <c r="A814" s="45" t="s">
        <v>3032</v>
      </c>
      <c r="B814" s="68" t="s">
        <v>414</v>
      </c>
      <c r="C814" s="2" t="s">
        <v>1</v>
      </c>
      <c r="D814" s="2">
        <v>50</v>
      </c>
      <c r="E814" s="6">
        <v>25232</v>
      </c>
      <c r="F814" s="7">
        <v>43697.615590277775</v>
      </c>
      <c r="G814" s="69" t="s">
        <v>4</v>
      </c>
      <c r="H814" s="2">
        <v>957</v>
      </c>
      <c r="I814" s="8">
        <f t="shared" si="65"/>
        <v>14.723076923076922</v>
      </c>
      <c r="J814" s="8">
        <v>1.179</v>
      </c>
      <c r="K814" s="2">
        <v>65</v>
      </c>
      <c r="L814" s="68">
        <v>214</v>
      </c>
      <c r="M814" s="8">
        <f t="shared" si="66"/>
        <v>3.2923076923076922</v>
      </c>
      <c r="N814" s="8">
        <v>0.45800000000000002</v>
      </c>
      <c r="O814" s="69">
        <f t="shared" si="67"/>
        <v>65</v>
      </c>
      <c r="P814" s="9">
        <f t="shared" si="68"/>
        <v>4.47196261682243</v>
      </c>
      <c r="Q814" s="77" t="s">
        <v>719</v>
      </c>
      <c r="R814" s="2"/>
      <c r="S814" s="2"/>
      <c r="T814" s="2"/>
      <c r="U814" s="2"/>
      <c r="V814" s="82"/>
      <c r="W814" s="83"/>
      <c r="X814" s="86" t="str">
        <f t="shared" si="69"/>
        <v>No_data</v>
      </c>
    </row>
    <row r="815" spans="1:24" x14ac:dyDescent="0.3">
      <c r="A815" s="45" t="s">
        <v>3033</v>
      </c>
      <c r="B815" s="68" t="s">
        <v>420</v>
      </c>
      <c r="C815" s="2" t="s">
        <v>6</v>
      </c>
      <c r="D815" s="2">
        <v>54</v>
      </c>
      <c r="E815" s="6">
        <v>23774</v>
      </c>
      <c r="F815" s="7">
        <v>43697.641053240739</v>
      </c>
      <c r="G815" s="69" t="s">
        <v>22</v>
      </c>
      <c r="H815" s="2">
        <v>959</v>
      </c>
      <c r="I815" s="8">
        <f t="shared" si="65"/>
        <v>12.294871794871796</v>
      </c>
      <c r="J815" s="8">
        <v>1.1859999999999999</v>
      </c>
      <c r="K815" s="2">
        <v>78</v>
      </c>
      <c r="L815" s="68">
        <v>214</v>
      </c>
      <c r="M815" s="8">
        <f t="shared" si="66"/>
        <v>2.7435897435897436</v>
      </c>
      <c r="N815" s="8">
        <v>0.495</v>
      </c>
      <c r="O815" s="69">
        <f t="shared" si="67"/>
        <v>78</v>
      </c>
      <c r="P815" s="9">
        <f t="shared" si="68"/>
        <v>4.4813084112149539</v>
      </c>
      <c r="Q815" s="77" t="s">
        <v>719</v>
      </c>
      <c r="R815" s="2"/>
      <c r="S815" s="2"/>
      <c r="T815" s="2"/>
      <c r="U815" s="2"/>
      <c r="V815" s="82"/>
      <c r="W815" s="83"/>
      <c r="X815" s="86" t="str">
        <f t="shared" si="69"/>
        <v>No_data</v>
      </c>
    </row>
    <row r="816" spans="1:24" x14ac:dyDescent="0.3">
      <c r="A816" s="45" t="s">
        <v>3034</v>
      </c>
      <c r="B816" s="68" t="s">
        <v>424</v>
      </c>
      <c r="C816" s="2" t="s">
        <v>6</v>
      </c>
      <c r="D816" s="2">
        <v>57</v>
      </c>
      <c r="E816" s="6">
        <v>22716</v>
      </c>
      <c r="F816" s="7">
        <v>43697.670011574075</v>
      </c>
      <c r="G816" s="69" t="s">
        <v>4</v>
      </c>
      <c r="H816" s="2">
        <v>2263</v>
      </c>
      <c r="I816" s="8">
        <f t="shared" si="65"/>
        <v>15.715277777777779</v>
      </c>
      <c r="J816" s="8">
        <v>1.4370000000000001</v>
      </c>
      <c r="K816" s="2">
        <v>144</v>
      </c>
      <c r="L816" s="68">
        <v>616</v>
      </c>
      <c r="M816" s="8">
        <f t="shared" si="66"/>
        <v>4.2777777777777777</v>
      </c>
      <c r="N816" s="8">
        <v>0.76100000000000001</v>
      </c>
      <c r="O816" s="69">
        <f t="shared" si="67"/>
        <v>144</v>
      </c>
      <c r="P816" s="9">
        <f t="shared" si="68"/>
        <v>3.6737012987012991</v>
      </c>
      <c r="Q816" s="77" t="s">
        <v>719</v>
      </c>
      <c r="R816" s="2"/>
      <c r="S816" s="2"/>
      <c r="T816" s="2"/>
      <c r="U816" s="2"/>
      <c r="V816" s="82"/>
      <c r="W816" s="83"/>
      <c r="X816" s="86" t="str">
        <f t="shared" si="69"/>
        <v>No_data</v>
      </c>
    </row>
    <row r="817" spans="1:24" x14ac:dyDescent="0.3">
      <c r="A817" s="45" t="s">
        <v>3035</v>
      </c>
      <c r="B817" s="68" t="s">
        <v>426</v>
      </c>
      <c r="C817" s="2" t="s">
        <v>1</v>
      </c>
      <c r="D817" s="2">
        <v>39</v>
      </c>
      <c r="E817" s="6">
        <v>29448</v>
      </c>
      <c r="F817" s="7">
        <v>43697.683159722219</v>
      </c>
      <c r="G817" s="69" t="s">
        <v>4</v>
      </c>
      <c r="H817" s="2">
        <v>501</v>
      </c>
      <c r="I817" s="8">
        <f t="shared" si="65"/>
        <v>10.4375</v>
      </c>
      <c r="J817" s="8">
        <v>1.2010000000000001</v>
      </c>
      <c r="K817" s="2">
        <v>48</v>
      </c>
      <c r="L817" s="68">
        <v>85</v>
      </c>
      <c r="M817" s="8">
        <f t="shared" si="66"/>
        <v>1.7708333333333333</v>
      </c>
      <c r="N817" s="8">
        <v>0.42499999999999999</v>
      </c>
      <c r="O817" s="69">
        <f t="shared" si="67"/>
        <v>48</v>
      </c>
      <c r="P817" s="9">
        <f t="shared" si="68"/>
        <v>5.8941176470588239</v>
      </c>
      <c r="Q817" s="77" t="s">
        <v>719</v>
      </c>
      <c r="R817" s="2"/>
      <c r="S817" s="2"/>
      <c r="T817" s="2"/>
      <c r="U817" s="2"/>
      <c r="V817" s="82"/>
      <c r="W817" s="83"/>
      <c r="X817" s="86" t="str">
        <f t="shared" si="69"/>
        <v>No_data</v>
      </c>
    </row>
    <row r="818" spans="1:24" x14ac:dyDescent="0.3">
      <c r="A818" s="45" t="s">
        <v>3036</v>
      </c>
      <c r="B818" s="68" t="s">
        <v>440</v>
      </c>
      <c r="C818" s="2" t="s">
        <v>1</v>
      </c>
      <c r="D818" s="2">
        <v>49</v>
      </c>
      <c r="E818" s="6">
        <v>25535</v>
      </c>
      <c r="F818" s="7">
        <v>43698.603773148148</v>
      </c>
      <c r="G818" s="69" t="s">
        <v>4</v>
      </c>
      <c r="H818" s="2">
        <v>1245</v>
      </c>
      <c r="I818" s="8">
        <f t="shared" si="65"/>
        <v>8.8928571428571423</v>
      </c>
      <c r="J818" s="8">
        <v>0.99399999999999999</v>
      </c>
      <c r="K818" s="2">
        <v>140</v>
      </c>
      <c r="L818" s="68">
        <v>278</v>
      </c>
      <c r="M818" s="8">
        <f t="shared" si="66"/>
        <v>1.9857142857142858</v>
      </c>
      <c r="N818" s="8">
        <v>0.379</v>
      </c>
      <c r="O818" s="69">
        <f t="shared" si="67"/>
        <v>140</v>
      </c>
      <c r="P818" s="9">
        <f t="shared" si="68"/>
        <v>4.4784172661870496</v>
      </c>
      <c r="Q818" s="77" t="s">
        <v>719</v>
      </c>
      <c r="R818" s="2"/>
      <c r="S818" s="2"/>
      <c r="T818" s="2"/>
      <c r="U818" s="2"/>
      <c r="V818" s="82"/>
      <c r="W818" s="83"/>
      <c r="X818" s="86" t="str">
        <f t="shared" si="69"/>
        <v>No_data</v>
      </c>
    </row>
    <row r="819" spans="1:24" x14ac:dyDescent="0.3">
      <c r="A819" s="45" t="s">
        <v>3037</v>
      </c>
      <c r="B819" s="68" t="s">
        <v>443</v>
      </c>
      <c r="C819" s="2" t="s">
        <v>1</v>
      </c>
      <c r="D819" s="2">
        <v>49</v>
      </c>
      <c r="E819" s="6">
        <v>25642</v>
      </c>
      <c r="F819" s="7">
        <v>43698.620671296296</v>
      </c>
      <c r="G819" s="69" t="s">
        <v>4</v>
      </c>
      <c r="H819" s="2">
        <v>1264</v>
      </c>
      <c r="I819" s="8">
        <f t="shared" si="65"/>
        <v>9.1594202898550723</v>
      </c>
      <c r="J819" s="8">
        <v>0.80400000000000005</v>
      </c>
      <c r="K819" s="2">
        <v>138</v>
      </c>
      <c r="L819" s="68">
        <v>321</v>
      </c>
      <c r="M819" s="8">
        <f t="shared" si="66"/>
        <v>2.3260869565217392</v>
      </c>
      <c r="N819" s="8">
        <v>0.52900000000000003</v>
      </c>
      <c r="O819" s="69">
        <f t="shared" si="67"/>
        <v>138</v>
      </c>
      <c r="P819" s="9">
        <f t="shared" si="68"/>
        <v>3.9376947040498438</v>
      </c>
      <c r="Q819" s="77" t="s">
        <v>719</v>
      </c>
      <c r="R819" s="2"/>
      <c r="S819" s="2"/>
      <c r="T819" s="2"/>
      <c r="U819" s="2"/>
      <c r="V819" s="82"/>
      <c r="W819" s="83"/>
      <c r="X819" s="86" t="str">
        <f t="shared" si="69"/>
        <v>No_data</v>
      </c>
    </row>
    <row r="820" spans="1:24" x14ac:dyDescent="0.3">
      <c r="A820" s="45" t="s">
        <v>3038</v>
      </c>
      <c r="B820" s="68" t="s">
        <v>446</v>
      </c>
      <c r="C820" s="2" t="s">
        <v>1</v>
      </c>
      <c r="D820" s="2">
        <v>53</v>
      </c>
      <c r="E820" s="6">
        <v>24329</v>
      </c>
      <c r="F820" s="7">
        <v>43698.633935185186</v>
      </c>
      <c r="G820" s="69" t="s">
        <v>22</v>
      </c>
      <c r="H820" s="2">
        <v>1768</v>
      </c>
      <c r="I820" s="8">
        <f t="shared" si="65"/>
        <v>13.096296296296297</v>
      </c>
      <c r="J820" s="8">
        <v>0.92100000000000004</v>
      </c>
      <c r="K820" s="2">
        <v>135</v>
      </c>
      <c r="L820" s="68">
        <v>443</v>
      </c>
      <c r="M820" s="8">
        <f t="shared" si="66"/>
        <v>3.2814814814814817</v>
      </c>
      <c r="N820" s="8">
        <v>0.58099999999999996</v>
      </c>
      <c r="O820" s="69">
        <f t="shared" si="67"/>
        <v>135</v>
      </c>
      <c r="P820" s="9">
        <f t="shared" si="68"/>
        <v>3.9909706546275392</v>
      </c>
      <c r="Q820" s="77" t="s">
        <v>719</v>
      </c>
      <c r="R820" s="2"/>
      <c r="S820" s="2"/>
      <c r="T820" s="2"/>
      <c r="U820" s="2"/>
      <c r="V820" s="82"/>
      <c r="W820" s="83"/>
      <c r="X820" s="86" t="str">
        <f t="shared" si="69"/>
        <v>No_data</v>
      </c>
    </row>
    <row r="821" spans="1:24" x14ac:dyDescent="0.3">
      <c r="A821" s="45" t="s">
        <v>3039</v>
      </c>
      <c r="B821" s="68" t="s">
        <v>448</v>
      </c>
      <c r="C821" s="2" t="s">
        <v>6</v>
      </c>
      <c r="D821" s="2">
        <v>56</v>
      </c>
      <c r="E821" s="6">
        <v>23102</v>
      </c>
      <c r="F821" s="7">
        <v>43698.655810185184</v>
      </c>
      <c r="G821" s="69" t="s">
        <v>4</v>
      </c>
      <c r="H821" s="2">
        <v>1226</v>
      </c>
      <c r="I821" s="8">
        <f t="shared" si="65"/>
        <v>8.1733333333333338</v>
      </c>
      <c r="J821" s="8">
        <v>1.252</v>
      </c>
      <c r="K821" s="2">
        <v>150</v>
      </c>
      <c r="L821" s="68">
        <v>598</v>
      </c>
      <c r="M821" s="8">
        <f t="shared" si="66"/>
        <v>3.9866666666666668</v>
      </c>
      <c r="N821" s="8">
        <v>0.81899999999999995</v>
      </c>
      <c r="O821" s="69">
        <f t="shared" si="67"/>
        <v>150</v>
      </c>
      <c r="P821" s="9">
        <f t="shared" si="68"/>
        <v>2.0501672240802677</v>
      </c>
      <c r="Q821" s="77" t="s">
        <v>719</v>
      </c>
      <c r="R821" s="2"/>
      <c r="S821" s="2"/>
      <c r="T821" s="2"/>
      <c r="U821" s="2"/>
      <c r="V821" s="82"/>
      <c r="W821" s="83"/>
      <c r="X821" s="86" t="str">
        <f t="shared" si="69"/>
        <v>No_data</v>
      </c>
    </row>
    <row r="822" spans="1:24" x14ac:dyDescent="0.3">
      <c r="A822" s="45" t="s">
        <v>3040</v>
      </c>
      <c r="B822" s="68" t="s">
        <v>452</v>
      </c>
      <c r="C822" s="2" t="s">
        <v>6</v>
      </c>
      <c r="D822" s="2">
        <v>57</v>
      </c>
      <c r="E822" s="6">
        <v>22626</v>
      </c>
      <c r="F822" s="7">
        <v>43698.691377314812</v>
      </c>
      <c r="G822" s="69" t="s">
        <v>4</v>
      </c>
      <c r="H822" s="2">
        <v>2932</v>
      </c>
      <c r="I822" s="8">
        <f t="shared" si="65"/>
        <v>13.089285714285714</v>
      </c>
      <c r="J822" s="8">
        <v>1.3859999999999999</v>
      </c>
      <c r="K822" s="2">
        <v>224</v>
      </c>
      <c r="L822" s="68">
        <v>691</v>
      </c>
      <c r="M822" s="8">
        <f t="shared" si="66"/>
        <v>3.0848214285714284</v>
      </c>
      <c r="N822" s="8">
        <v>0.75600000000000001</v>
      </c>
      <c r="O822" s="69">
        <f t="shared" si="67"/>
        <v>224</v>
      </c>
      <c r="P822" s="9">
        <f t="shared" si="68"/>
        <v>4.2431259044862522</v>
      </c>
      <c r="Q822" s="77" t="s">
        <v>719</v>
      </c>
      <c r="R822" s="2"/>
      <c r="S822" s="2"/>
      <c r="T822" s="2"/>
      <c r="U822" s="2"/>
      <c r="V822" s="82"/>
      <c r="W822" s="83"/>
      <c r="X822" s="86" t="str">
        <f t="shared" si="69"/>
        <v>No_data</v>
      </c>
    </row>
    <row r="823" spans="1:24" x14ac:dyDescent="0.3">
      <c r="A823" s="45" t="s">
        <v>3041</v>
      </c>
      <c r="B823" s="68" t="s">
        <v>454</v>
      </c>
      <c r="C823" s="2" t="s">
        <v>1</v>
      </c>
      <c r="D823" s="2">
        <v>55</v>
      </c>
      <c r="E823" s="6">
        <v>23580</v>
      </c>
      <c r="F823" s="7">
        <v>43698.703263888892</v>
      </c>
      <c r="G823" s="69" t="s">
        <v>4</v>
      </c>
      <c r="H823" s="2">
        <v>1971</v>
      </c>
      <c r="I823" s="8">
        <f t="shared" si="65"/>
        <v>12.634615384615385</v>
      </c>
      <c r="J823" s="8">
        <v>1.2809999999999999</v>
      </c>
      <c r="K823" s="2">
        <v>156</v>
      </c>
      <c r="L823" s="68">
        <v>365</v>
      </c>
      <c r="M823" s="8">
        <f t="shared" si="66"/>
        <v>2.3397435897435899</v>
      </c>
      <c r="N823" s="8">
        <v>0.55100000000000005</v>
      </c>
      <c r="O823" s="69">
        <f t="shared" si="67"/>
        <v>156</v>
      </c>
      <c r="P823" s="9">
        <f t="shared" si="68"/>
        <v>5.3999999999999995</v>
      </c>
      <c r="Q823" s="77" t="s">
        <v>719</v>
      </c>
      <c r="R823" s="2"/>
      <c r="S823" s="2"/>
      <c r="T823" s="2"/>
      <c r="U823" s="2"/>
      <c r="V823" s="82"/>
      <c r="W823" s="83"/>
      <c r="X823" s="86" t="str">
        <f t="shared" si="69"/>
        <v>No_data</v>
      </c>
    </row>
    <row r="824" spans="1:24" x14ac:dyDescent="0.3">
      <c r="A824" s="45" t="s">
        <v>3042</v>
      </c>
      <c r="B824" s="68" t="s">
        <v>463</v>
      </c>
      <c r="C824" s="2" t="s">
        <v>1</v>
      </c>
      <c r="D824" s="2">
        <v>56</v>
      </c>
      <c r="E824" s="6">
        <v>23050</v>
      </c>
      <c r="F824" s="7">
        <v>43699.55431712963</v>
      </c>
      <c r="G824" s="69" t="s">
        <v>4</v>
      </c>
      <c r="H824" s="2">
        <v>1288</v>
      </c>
      <c r="I824" s="8">
        <f t="shared" si="65"/>
        <v>14.636363636363637</v>
      </c>
      <c r="J824" s="8">
        <v>1.1060000000000001</v>
      </c>
      <c r="K824" s="2">
        <v>88</v>
      </c>
      <c r="L824" s="68">
        <v>210</v>
      </c>
      <c r="M824" s="8">
        <f t="shared" si="66"/>
        <v>2.3863636363636362</v>
      </c>
      <c r="N824" s="8">
        <v>0.55600000000000005</v>
      </c>
      <c r="O824" s="69">
        <f t="shared" si="67"/>
        <v>88</v>
      </c>
      <c r="P824" s="9">
        <f t="shared" si="68"/>
        <v>6.1333333333333337</v>
      </c>
      <c r="Q824" s="77" t="s">
        <v>719</v>
      </c>
      <c r="R824" s="2"/>
      <c r="S824" s="2"/>
      <c r="T824" s="2"/>
      <c r="U824" s="2"/>
      <c r="V824" s="82"/>
      <c r="W824" s="83"/>
      <c r="X824" s="86" t="str">
        <f t="shared" si="69"/>
        <v>No_data</v>
      </c>
    </row>
    <row r="825" spans="1:24" x14ac:dyDescent="0.3">
      <c r="A825" s="45" t="s">
        <v>3043</v>
      </c>
      <c r="B825" s="68" t="s">
        <v>465</v>
      </c>
      <c r="C825" s="2" t="s">
        <v>1</v>
      </c>
      <c r="D825" s="2">
        <v>54</v>
      </c>
      <c r="E825" s="6">
        <v>23821</v>
      </c>
      <c r="F825" s="7">
        <v>43699.567337962966</v>
      </c>
      <c r="G825" s="69" t="s">
        <v>4</v>
      </c>
      <c r="H825" s="2">
        <v>1104</v>
      </c>
      <c r="I825" s="8">
        <f t="shared" si="65"/>
        <v>11.5</v>
      </c>
      <c r="J825" s="8">
        <v>1.508</v>
      </c>
      <c r="K825" s="2">
        <v>96</v>
      </c>
      <c r="L825" s="68">
        <v>280</v>
      </c>
      <c r="M825" s="8">
        <f t="shared" si="66"/>
        <v>2.9166666666666665</v>
      </c>
      <c r="N825" s="8">
        <v>0.57399999999999995</v>
      </c>
      <c r="O825" s="69">
        <f t="shared" si="67"/>
        <v>96</v>
      </c>
      <c r="P825" s="9">
        <f t="shared" si="68"/>
        <v>3.9428571428571431</v>
      </c>
      <c r="Q825" s="77" t="s">
        <v>719</v>
      </c>
      <c r="R825" s="2"/>
      <c r="S825" s="2"/>
      <c r="T825" s="2"/>
      <c r="U825" s="2"/>
      <c r="V825" s="82"/>
      <c r="W825" s="83"/>
      <c r="X825" s="86" t="str">
        <f t="shared" si="69"/>
        <v>No_data</v>
      </c>
    </row>
    <row r="826" spans="1:24" x14ac:dyDescent="0.3">
      <c r="A826" s="45" t="s">
        <v>3044</v>
      </c>
      <c r="B826" s="68" t="s">
        <v>467</v>
      </c>
      <c r="C826" s="2" t="s">
        <v>1</v>
      </c>
      <c r="D826" s="2">
        <v>73</v>
      </c>
      <c r="E826" s="6">
        <v>16993</v>
      </c>
      <c r="F826" s="7">
        <v>43699.578553240739</v>
      </c>
      <c r="G826" s="69" t="s">
        <v>4</v>
      </c>
      <c r="H826" s="2">
        <v>1651</v>
      </c>
      <c r="I826" s="8">
        <f t="shared" si="65"/>
        <v>19.654761904761905</v>
      </c>
      <c r="J826" s="8">
        <v>2.0089999999999999</v>
      </c>
      <c r="K826" s="2">
        <v>84</v>
      </c>
      <c r="L826" s="68">
        <v>323</v>
      </c>
      <c r="M826" s="8">
        <f t="shared" si="66"/>
        <v>3.8452380952380953</v>
      </c>
      <c r="N826" s="8">
        <v>0.72</v>
      </c>
      <c r="O826" s="69">
        <f t="shared" si="67"/>
        <v>84</v>
      </c>
      <c r="P826" s="9">
        <f t="shared" si="68"/>
        <v>5.1114551083591326</v>
      </c>
      <c r="Q826" s="77" t="s">
        <v>719</v>
      </c>
      <c r="R826" s="2"/>
      <c r="S826" s="2" t="s">
        <v>148</v>
      </c>
      <c r="T826" s="2"/>
      <c r="U826" s="2"/>
      <c r="V826" s="82"/>
      <c r="W826" s="83"/>
      <c r="X826" s="86" t="str">
        <f t="shared" si="69"/>
        <v>No_data</v>
      </c>
    </row>
    <row r="827" spans="1:24" x14ac:dyDescent="0.3">
      <c r="A827" s="45" t="s">
        <v>3045</v>
      </c>
      <c r="B827" s="68" t="s">
        <v>469</v>
      </c>
      <c r="C827" s="2" t="s">
        <v>1</v>
      </c>
      <c r="D827" s="2">
        <v>62</v>
      </c>
      <c r="E827" s="6">
        <v>20896</v>
      </c>
      <c r="F827" s="7">
        <v>43699.594826388886</v>
      </c>
      <c r="G827" s="69" t="s">
        <v>4</v>
      </c>
      <c r="H827" s="2">
        <v>1383</v>
      </c>
      <c r="I827" s="8">
        <f t="shared" si="65"/>
        <v>13.83</v>
      </c>
      <c r="J827" s="8">
        <v>0.95399999999999996</v>
      </c>
      <c r="K827" s="2">
        <v>100</v>
      </c>
      <c r="L827" s="68">
        <v>258</v>
      </c>
      <c r="M827" s="8">
        <f t="shared" si="66"/>
        <v>2.58</v>
      </c>
      <c r="N827" s="8">
        <v>0.51600000000000001</v>
      </c>
      <c r="O827" s="69">
        <f t="shared" si="67"/>
        <v>100</v>
      </c>
      <c r="P827" s="9">
        <f t="shared" si="68"/>
        <v>5.3604651162790695</v>
      </c>
      <c r="Q827" s="77" t="s">
        <v>719</v>
      </c>
      <c r="R827" s="2"/>
      <c r="S827" s="2"/>
      <c r="T827" s="2"/>
      <c r="U827" s="2"/>
      <c r="V827" s="82"/>
      <c r="W827" s="83"/>
      <c r="X827" s="86" t="str">
        <f t="shared" si="69"/>
        <v>No_data</v>
      </c>
    </row>
    <row r="828" spans="1:24" x14ac:dyDescent="0.3">
      <c r="A828" s="45" t="s">
        <v>3046</v>
      </c>
      <c r="B828" s="68" t="s">
        <v>472</v>
      </c>
      <c r="C828" s="2" t="s">
        <v>1</v>
      </c>
      <c r="D828" s="2">
        <v>56</v>
      </c>
      <c r="E828" s="6">
        <v>22919</v>
      </c>
      <c r="F828" s="7">
        <v>43699.607789351852</v>
      </c>
      <c r="G828" s="69" t="s">
        <v>4</v>
      </c>
      <c r="H828" s="2">
        <v>1442</v>
      </c>
      <c r="I828" s="8">
        <f t="shared" si="65"/>
        <v>16.964705882352941</v>
      </c>
      <c r="J828" s="8">
        <v>2.2959999999999998</v>
      </c>
      <c r="K828" s="2">
        <v>85</v>
      </c>
      <c r="L828" s="68">
        <v>181</v>
      </c>
      <c r="M828" s="8">
        <f t="shared" si="66"/>
        <v>2.1294117647058823</v>
      </c>
      <c r="N828" s="8">
        <v>0.65100000000000002</v>
      </c>
      <c r="O828" s="69">
        <f t="shared" si="67"/>
        <v>85</v>
      </c>
      <c r="P828" s="9">
        <f t="shared" si="68"/>
        <v>7.9668508287292816</v>
      </c>
      <c r="Q828" s="77" t="s">
        <v>719</v>
      </c>
      <c r="R828" s="2"/>
      <c r="S828" s="2"/>
      <c r="T828" s="2"/>
      <c r="U828" s="2"/>
      <c r="V828" s="82"/>
      <c r="W828" s="83"/>
      <c r="X828" s="86" t="str">
        <f t="shared" si="69"/>
        <v>No_data</v>
      </c>
    </row>
    <row r="829" spans="1:24" x14ac:dyDescent="0.3">
      <c r="A829" s="45" t="s">
        <v>3047</v>
      </c>
      <c r="B829" s="68" t="s">
        <v>475</v>
      </c>
      <c r="C829" s="2" t="s">
        <v>1</v>
      </c>
      <c r="D829" s="2">
        <v>41</v>
      </c>
      <c r="E829" s="6">
        <v>28429</v>
      </c>
      <c r="F829" s="7">
        <v>43699.632928240739</v>
      </c>
      <c r="G829" s="69" t="s">
        <v>4</v>
      </c>
      <c r="H829" s="2">
        <v>1603</v>
      </c>
      <c r="I829" s="8">
        <f t="shared" si="65"/>
        <v>11.055172413793104</v>
      </c>
      <c r="J829" s="8">
        <v>1.571</v>
      </c>
      <c r="K829" s="2">
        <v>145</v>
      </c>
      <c r="L829" s="68">
        <v>280</v>
      </c>
      <c r="M829" s="8">
        <f t="shared" si="66"/>
        <v>1.9310344827586208</v>
      </c>
      <c r="N829" s="8">
        <v>0.52200000000000002</v>
      </c>
      <c r="O829" s="69">
        <f t="shared" si="67"/>
        <v>145</v>
      </c>
      <c r="P829" s="9">
        <f t="shared" si="68"/>
        <v>5.7249999999999996</v>
      </c>
      <c r="Q829" s="77" t="s">
        <v>719</v>
      </c>
      <c r="R829" s="2"/>
      <c r="S829" s="2"/>
      <c r="T829" s="2"/>
      <c r="U829" s="2"/>
      <c r="V829" s="82"/>
      <c r="W829" s="83"/>
      <c r="X829" s="86" t="str">
        <f t="shared" si="69"/>
        <v>No_data</v>
      </c>
    </row>
    <row r="830" spans="1:24" x14ac:dyDescent="0.3">
      <c r="A830" s="45" t="s">
        <v>3048</v>
      </c>
      <c r="B830" s="68" t="s">
        <v>479</v>
      </c>
      <c r="C830" s="2" t="s">
        <v>1</v>
      </c>
      <c r="D830" s="2">
        <v>44</v>
      </c>
      <c r="E830" s="6">
        <v>27537</v>
      </c>
      <c r="F830" s="7">
        <v>43699.65315972222</v>
      </c>
      <c r="G830" s="69" t="s">
        <v>4</v>
      </c>
      <c r="H830" s="2">
        <v>1144</v>
      </c>
      <c r="I830" s="8">
        <f t="shared" si="65"/>
        <v>12.71111111111111</v>
      </c>
      <c r="J830" s="8">
        <v>0.89</v>
      </c>
      <c r="K830" s="2">
        <v>90</v>
      </c>
      <c r="L830" s="68">
        <v>210</v>
      </c>
      <c r="M830" s="8">
        <f t="shared" si="66"/>
        <v>2.3333333333333335</v>
      </c>
      <c r="N830" s="8">
        <v>0.47399999999999998</v>
      </c>
      <c r="O830" s="69">
        <f t="shared" si="67"/>
        <v>90</v>
      </c>
      <c r="P830" s="9">
        <f t="shared" si="68"/>
        <v>5.4476190476190469</v>
      </c>
      <c r="Q830" s="77" t="s">
        <v>719</v>
      </c>
      <c r="R830" s="2"/>
      <c r="S830" s="2"/>
      <c r="T830" s="2"/>
      <c r="U830" s="2"/>
      <c r="V830" s="82"/>
      <c r="W830" s="83"/>
      <c r="X830" s="86" t="str">
        <f t="shared" si="69"/>
        <v>No_data</v>
      </c>
    </row>
    <row r="831" spans="1:24" x14ac:dyDescent="0.3">
      <c r="A831" s="45" t="s">
        <v>3049</v>
      </c>
      <c r="B831" s="68" t="s">
        <v>481</v>
      </c>
      <c r="C831" s="2" t="s">
        <v>1</v>
      </c>
      <c r="D831" s="2">
        <v>59</v>
      </c>
      <c r="E831" s="6">
        <v>21808</v>
      </c>
      <c r="F831" s="7">
        <v>43699.665567129632</v>
      </c>
      <c r="G831" s="69" t="s">
        <v>22</v>
      </c>
      <c r="H831" s="2">
        <v>1267</v>
      </c>
      <c r="I831" s="8">
        <f t="shared" si="65"/>
        <v>13.197916666666666</v>
      </c>
      <c r="J831" s="8">
        <v>1.671</v>
      </c>
      <c r="K831" s="2">
        <v>96</v>
      </c>
      <c r="L831" s="68">
        <v>174</v>
      </c>
      <c r="M831" s="8">
        <f t="shared" si="66"/>
        <v>1.8125</v>
      </c>
      <c r="N831" s="8">
        <v>0.46600000000000003</v>
      </c>
      <c r="O831" s="69">
        <f t="shared" si="67"/>
        <v>96</v>
      </c>
      <c r="P831" s="9">
        <f t="shared" si="68"/>
        <v>7.2816091954022983</v>
      </c>
      <c r="Q831" s="77" t="s">
        <v>719</v>
      </c>
      <c r="R831" s="2"/>
      <c r="S831" s="2"/>
      <c r="T831" s="2"/>
      <c r="U831" s="2"/>
      <c r="V831" s="82"/>
      <c r="W831" s="83"/>
      <c r="X831" s="86" t="str">
        <f t="shared" si="69"/>
        <v>No_data</v>
      </c>
    </row>
    <row r="832" spans="1:24" x14ac:dyDescent="0.3">
      <c r="A832" s="45" t="s">
        <v>3050</v>
      </c>
      <c r="B832" s="68" t="s">
        <v>484</v>
      </c>
      <c r="C832" s="2" t="s">
        <v>1</v>
      </c>
      <c r="D832" s="2">
        <v>54</v>
      </c>
      <c r="E832" s="6">
        <v>23938</v>
      </c>
      <c r="F832" s="7">
        <v>43699.69253472222</v>
      </c>
      <c r="G832" s="69" t="s">
        <v>4</v>
      </c>
      <c r="H832" s="2">
        <v>1963</v>
      </c>
      <c r="I832" s="8">
        <f t="shared" si="65"/>
        <v>12.192546583850932</v>
      </c>
      <c r="J832" s="8">
        <v>1.143</v>
      </c>
      <c r="K832" s="2">
        <v>161</v>
      </c>
      <c r="L832" s="68">
        <v>325</v>
      </c>
      <c r="M832" s="8">
        <f t="shared" si="66"/>
        <v>2.018633540372671</v>
      </c>
      <c r="N832" s="8">
        <v>0.42499999999999999</v>
      </c>
      <c r="O832" s="69">
        <f t="shared" si="67"/>
        <v>161</v>
      </c>
      <c r="P832" s="9">
        <f t="shared" si="68"/>
        <v>6.04</v>
      </c>
      <c r="Q832" s="77" t="s">
        <v>719</v>
      </c>
      <c r="R832" s="2"/>
      <c r="S832" s="2"/>
      <c r="T832" s="2"/>
      <c r="U832" s="2"/>
      <c r="V832" s="82"/>
      <c r="W832" s="83"/>
      <c r="X832" s="86" t="str">
        <f t="shared" si="69"/>
        <v>No_data</v>
      </c>
    </row>
    <row r="833" spans="1:24" x14ac:dyDescent="0.3">
      <c r="A833" s="45" t="s">
        <v>3051</v>
      </c>
      <c r="B833" s="68" t="s">
        <v>486</v>
      </c>
      <c r="C833" s="2" t="s">
        <v>1</v>
      </c>
      <c r="D833" s="2">
        <v>35</v>
      </c>
      <c r="E833" s="6">
        <v>30579</v>
      </c>
      <c r="F833" s="7">
        <v>43699.715925925928</v>
      </c>
      <c r="G833" s="69" t="s">
        <v>4</v>
      </c>
      <c r="H833" s="2">
        <v>813</v>
      </c>
      <c r="I833" s="8">
        <f t="shared" si="65"/>
        <v>8.1300000000000008</v>
      </c>
      <c r="J833" s="8">
        <v>1.0509999999999999</v>
      </c>
      <c r="K833" s="2">
        <v>100</v>
      </c>
      <c r="L833" s="68">
        <v>175</v>
      </c>
      <c r="M833" s="8">
        <f t="shared" si="66"/>
        <v>1.75</v>
      </c>
      <c r="N833" s="8">
        <v>0.435</v>
      </c>
      <c r="O833" s="69">
        <f t="shared" si="67"/>
        <v>100</v>
      </c>
      <c r="P833" s="9">
        <f t="shared" si="68"/>
        <v>4.6457142857142859</v>
      </c>
      <c r="Q833" s="77" t="s">
        <v>719</v>
      </c>
      <c r="R833" s="2"/>
      <c r="S833" s="2"/>
      <c r="T833" s="2"/>
      <c r="U833" s="2"/>
      <c r="V833" s="82"/>
      <c r="W833" s="83"/>
      <c r="X833" s="86" t="str">
        <f t="shared" si="69"/>
        <v>No_data</v>
      </c>
    </row>
    <row r="834" spans="1:24" x14ac:dyDescent="0.3">
      <c r="A834" s="45" t="s">
        <v>3052</v>
      </c>
      <c r="B834" s="68" t="s">
        <v>495</v>
      </c>
      <c r="C834" s="2" t="s">
        <v>1</v>
      </c>
      <c r="D834" s="2">
        <v>38</v>
      </c>
      <c r="E834" s="6">
        <v>29459</v>
      </c>
      <c r="F834" s="7">
        <v>43700.560358796298</v>
      </c>
      <c r="G834" s="69" t="s">
        <v>4</v>
      </c>
      <c r="H834" s="2">
        <v>1017</v>
      </c>
      <c r="I834" s="8">
        <f t="shared" si="65"/>
        <v>9.4166666666666661</v>
      </c>
      <c r="J834" s="8">
        <v>0.92900000000000005</v>
      </c>
      <c r="K834" s="2">
        <v>108</v>
      </c>
      <c r="L834" s="68">
        <v>279</v>
      </c>
      <c r="M834" s="8">
        <f t="shared" si="66"/>
        <v>2.5833333333333335</v>
      </c>
      <c r="N834" s="8">
        <v>0.51400000000000001</v>
      </c>
      <c r="O834" s="69">
        <f t="shared" si="67"/>
        <v>108</v>
      </c>
      <c r="P834" s="9">
        <f t="shared" si="68"/>
        <v>3.6451612903225801</v>
      </c>
      <c r="Q834" s="77" t="s">
        <v>719</v>
      </c>
      <c r="R834" s="2"/>
      <c r="S834" s="2"/>
      <c r="T834" s="2"/>
      <c r="U834" s="2"/>
      <c r="V834" s="82"/>
      <c r="W834" s="83"/>
      <c r="X834" s="86" t="str">
        <f t="shared" si="69"/>
        <v>No_data</v>
      </c>
    </row>
    <row r="835" spans="1:24" x14ac:dyDescent="0.3">
      <c r="A835" s="46" t="s">
        <v>3053</v>
      </c>
      <c r="B835" s="68" t="s">
        <v>496</v>
      </c>
      <c r="C835" s="2" t="s">
        <v>1</v>
      </c>
      <c r="D835" s="2">
        <v>46</v>
      </c>
      <c r="E835" s="6">
        <v>26790</v>
      </c>
      <c r="F835" s="7">
        <v>43700.571388888886</v>
      </c>
      <c r="G835" s="69" t="s">
        <v>4</v>
      </c>
      <c r="H835" s="2">
        <v>1060</v>
      </c>
      <c r="I835" s="8">
        <f t="shared" si="65"/>
        <v>11.041666666666666</v>
      </c>
      <c r="J835" s="8">
        <v>1.609</v>
      </c>
      <c r="K835" s="2">
        <v>96</v>
      </c>
      <c r="L835" s="68">
        <v>329</v>
      </c>
      <c r="M835" s="8">
        <f t="shared" si="66"/>
        <v>3.4270833333333335</v>
      </c>
      <c r="N835" s="8">
        <v>0.61099999999999999</v>
      </c>
      <c r="O835" s="69">
        <f t="shared" si="67"/>
        <v>96</v>
      </c>
      <c r="P835" s="9">
        <f t="shared" si="68"/>
        <v>3.2218844984802431</v>
      </c>
      <c r="Q835" s="77" t="s">
        <v>719</v>
      </c>
      <c r="R835" s="2"/>
      <c r="S835" s="2"/>
      <c r="T835" s="2"/>
      <c r="U835" s="2"/>
      <c r="V835" s="82"/>
      <c r="W835" s="83"/>
      <c r="X835" s="86" t="str">
        <f t="shared" si="69"/>
        <v>No_data</v>
      </c>
    </row>
    <row r="836" spans="1:24" x14ac:dyDescent="0.3">
      <c r="A836" s="46" t="s">
        <v>3054</v>
      </c>
      <c r="B836" s="68" t="s">
        <v>498</v>
      </c>
      <c r="C836" s="2" t="s">
        <v>1</v>
      </c>
      <c r="D836" s="2">
        <v>57</v>
      </c>
      <c r="E836" s="6">
        <v>22669</v>
      </c>
      <c r="F836" s="7">
        <v>43700.580960648149</v>
      </c>
      <c r="G836" s="69" t="s">
        <v>4</v>
      </c>
      <c r="H836" s="2">
        <v>2249</v>
      </c>
      <c r="I836" s="8">
        <f t="shared" si="65"/>
        <v>18.741666666666667</v>
      </c>
      <c r="J836" s="8">
        <v>1.28</v>
      </c>
      <c r="K836" s="2">
        <v>120</v>
      </c>
      <c r="L836" s="68">
        <v>498</v>
      </c>
      <c r="M836" s="8">
        <f t="shared" si="66"/>
        <v>4.1500000000000004</v>
      </c>
      <c r="N836" s="8">
        <v>0.752</v>
      </c>
      <c r="O836" s="69">
        <f t="shared" si="67"/>
        <v>120</v>
      </c>
      <c r="P836" s="9">
        <f t="shared" si="68"/>
        <v>4.5160642570281118</v>
      </c>
      <c r="Q836" s="77" t="s">
        <v>719</v>
      </c>
      <c r="R836" s="2"/>
      <c r="S836" s="2"/>
      <c r="T836" s="2"/>
      <c r="U836" s="2"/>
      <c r="V836" s="82"/>
      <c r="W836" s="83"/>
      <c r="X836" s="86" t="str">
        <f t="shared" si="69"/>
        <v>No_data</v>
      </c>
    </row>
    <row r="837" spans="1:24" x14ac:dyDescent="0.3">
      <c r="A837" s="46" t="s">
        <v>3055</v>
      </c>
      <c r="B837" s="68" t="s">
        <v>501</v>
      </c>
      <c r="C837" s="2" t="s">
        <v>1</v>
      </c>
      <c r="D837" s="2">
        <v>44</v>
      </c>
      <c r="E837" s="6">
        <v>27395</v>
      </c>
      <c r="F837" s="7">
        <v>43700.591828703706</v>
      </c>
      <c r="G837" s="69" t="s">
        <v>4</v>
      </c>
      <c r="H837" s="2">
        <v>1752</v>
      </c>
      <c r="I837" s="8">
        <f t="shared" si="65"/>
        <v>13.272727272727273</v>
      </c>
      <c r="J837" s="8">
        <v>1.544</v>
      </c>
      <c r="K837" s="2">
        <v>132</v>
      </c>
      <c r="L837" s="68">
        <v>392</v>
      </c>
      <c r="M837" s="8">
        <f t="shared" si="66"/>
        <v>2.9696969696969697</v>
      </c>
      <c r="N837" s="8">
        <v>0.65300000000000002</v>
      </c>
      <c r="O837" s="69">
        <f t="shared" si="67"/>
        <v>132</v>
      </c>
      <c r="P837" s="9">
        <f t="shared" si="68"/>
        <v>4.4693877551020407</v>
      </c>
      <c r="Q837" s="77" t="s">
        <v>719</v>
      </c>
      <c r="R837" s="2"/>
      <c r="S837" s="2"/>
      <c r="T837" s="2"/>
      <c r="U837" s="2"/>
      <c r="V837" s="82"/>
      <c r="W837" s="83"/>
      <c r="X837" s="86" t="str">
        <f t="shared" si="69"/>
        <v>No_data</v>
      </c>
    </row>
    <row r="838" spans="1:24" x14ac:dyDescent="0.3">
      <c r="A838" s="46" t="s">
        <v>3056</v>
      </c>
      <c r="B838" s="68" t="s">
        <v>504</v>
      </c>
      <c r="C838" s="2" t="s">
        <v>1</v>
      </c>
      <c r="D838" s="2">
        <v>36</v>
      </c>
      <c r="E838" s="6">
        <v>30208</v>
      </c>
      <c r="F838" s="7">
        <v>43700.604004629633</v>
      </c>
      <c r="G838" s="69" t="s">
        <v>4</v>
      </c>
      <c r="H838" s="2">
        <v>766</v>
      </c>
      <c r="I838" s="8">
        <f t="shared" si="65"/>
        <v>9.5749999999999993</v>
      </c>
      <c r="J838" s="8">
        <v>1.4650000000000001</v>
      </c>
      <c r="K838" s="2">
        <v>80</v>
      </c>
      <c r="L838" s="68">
        <v>205</v>
      </c>
      <c r="M838" s="8">
        <f t="shared" si="66"/>
        <v>2.5625</v>
      </c>
      <c r="N838" s="8">
        <v>0.56999999999999995</v>
      </c>
      <c r="O838" s="69">
        <v>80</v>
      </c>
      <c r="P838" s="9">
        <f t="shared" si="68"/>
        <v>3.7365853658536583</v>
      </c>
      <c r="Q838" s="77" t="s">
        <v>719</v>
      </c>
      <c r="R838" s="2"/>
      <c r="S838" s="2"/>
      <c r="T838" s="2"/>
      <c r="U838" s="2"/>
      <c r="V838" s="82"/>
      <c r="W838" s="83"/>
      <c r="X838" s="86" t="str">
        <f t="shared" si="69"/>
        <v>No_data</v>
      </c>
    </row>
    <row r="839" spans="1:24" x14ac:dyDescent="0.3">
      <c r="A839" s="46" t="s">
        <v>3057</v>
      </c>
      <c r="B839" s="68" t="s">
        <v>489</v>
      </c>
      <c r="C839" s="2" t="s">
        <v>1</v>
      </c>
      <c r="D839" s="2">
        <v>51</v>
      </c>
      <c r="E839" s="6">
        <v>24931</v>
      </c>
      <c r="F839" s="7">
        <v>43700.627638888887</v>
      </c>
      <c r="G839" s="69" t="s">
        <v>4</v>
      </c>
      <c r="H839" s="2">
        <v>2305</v>
      </c>
      <c r="I839" s="8">
        <f t="shared" si="65"/>
        <v>23.05</v>
      </c>
      <c r="J839" s="8">
        <v>1.855</v>
      </c>
      <c r="K839" s="2">
        <v>100</v>
      </c>
      <c r="L839" s="68">
        <v>387</v>
      </c>
      <c r="M839" s="8">
        <f t="shared" si="66"/>
        <v>3.87</v>
      </c>
      <c r="N839" s="8">
        <v>0.67700000000000005</v>
      </c>
      <c r="O839" s="69">
        <v>100</v>
      </c>
      <c r="P839" s="9">
        <f t="shared" si="68"/>
        <v>5.9560723514211888</v>
      </c>
      <c r="Q839" s="77" t="s">
        <v>719</v>
      </c>
      <c r="R839" s="2"/>
      <c r="S839" s="2"/>
      <c r="T839" s="2"/>
      <c r="U839" s="2"/>
      <c r="V839" s="82"/>
      <c r="W839" s="83"/>
      <c r="X839" s="86" t="str">
        <f t="shared" si="69"/>
        <v>No_data</v>
      </c>
    </row>
    <row r="840" spans="1:24" x14ac:dyDescent="0.3">
      <c r="A840" s="46" t="s">
        <v>3058</v>
      </c>
      <c r="B840" s="68" t="s">
        <v>508</v>
      </c>
      <c r="C840" s="2" t="s">
        <v>1</v>
      </c>
      <c r="D840" s="2">
        <v>33</v>
      </c>
      <c r="E840" s="6">
        <v>31404</v>
      </c>
      <c r="F840" s="7">
        <v>43700.637870370374</v>
      </c>
      <c r="G840" s="69" t="s">
        <v>4</v>
      </c>
      <c r="H840" s="2">
        <v>809</v>
      </c>
      <c r="I840" s="8">
        <f t="shared" ref="I840:I903" si="70">H840/K840</f>
        <v>11.557142857142857</v>
      </c>
      <c r="J840" s="8">
        <v>1.002</v>
      </c>
      <c r="K840" s="2">
        <v>70</v>
      </c>
      <c r="L840" s="68">
        <v>245</v>
      </c>
      <c r="M840" s="8">
        <f t="shared" ref="M840:M903" si="71">L840/O840</f>
        <v>3.5</v>
      </c>
      <c r="N840" s="8">
        <v>0.63100000000000001</v>
      </c>
      <c r="O840" s="69">
        <v>70</v>
      </c>
      <c r="P840" s="9">
        <f t="shared" ref="P840:P903" si="72">I840/M840</f>
        <v>3.3020408163265307</v>
      </c>
      <c r="Q840" s="77" t="s">
        <v>719</v>
      </c>
      <c r="R840" s="2"/>
      <c r="S840" s="2"/>
      <c r="T840" s="2"/>
      <c r="U840" s="2"/>
      <c r="V840" s="82"/>
      <c r="W840" s="83"/>
      <c r="X840" s="86" t="str">
        <f t="shared" si="69"/>
        <v>No_data</v>
      </c>
    </row>
    <row r="841" spans="1:24" x14ac:dyDescent="0.3">
      <c r="A841" s="46" t="s">
        <v>3059</v>
      </c>
      <c r="B841" s="68" t="s">
        <v>510</v>
      </c>
      <c r="C841" s="2" t="s">
        <v>1</v>
      </c>
      <c r="D841" s="2">
        <v>43</v>
      </c>
      <c r="E841" s="6">
        <v>27782</v>
      </c>
      <c r="F841" s="7">
        <v>43700.659930555557</v>
      </c>
      <c r="G841" s="69" t="s">
        <v>4</v>
      </c>
      <c r="H841" s="2">
        <v>2259</v>
      </c>
      <c r="I841" s="8">
        <f t="shared" si="70"/>
        <v>15.6875</v>
      </c>
      <c r="J841" s="8">
        <v>1.708</v>
      </c>
      <c r="K841" s="2">
        <v>144</v>
      </c>
      <c r="L841" s="68">
        <v>334</v>
      </c>
      <c r="M841" s="8">
        <f t="shared" si="71"/>
        <v>2.3194444444444446</v>
      </c>
      <c r="N841" s="8">
        <v>0.63300000000000001</v>
      </c>
      <c r="O841" s="69">
        <v>144</v>
      </c>
      <c r="P841" s="9">
        <f t="shared" si="72"/>
        <v>6.7634730538922154</v>
      </c>
      <c r="Q841" s="77" t="s">
        <v>719</v>
      </c>
      <c r="R841" s="2"/>
      <c r="S841" s="2"/>
      <c r="T841" s="2"/>
      <c r="U841" s="2"/>
      <c r="V841" s="82"/>
      <c r="W841" s="83"/>
      <c r="X841" s="86" t="str">
        <f t="shared" ref="X841:X882" si="73">IF(AND(W841&lt;&gt;0,V841&lt;&gt;0),W841-V841,"No_data")</f>
        <v>No_data</v>
      </c>
    </row>
    <row r="842" spans="1:24" x14ac:dyDescent="0.3">
      <c r="A842" s="46" t="s">
        <v>3060</v>
      </c>
      <c r="B842" s="68" t="s">
        <v>513</v>
      </c>
      <c r="C842" s="2" t="s">
        <v>6</v>
      </c>
      <c r="D842" s="2">
        <v>67</v>
      </c>
      <c r="E842" s="6">
        <v>19061</v>
      </c>
      <c r="F842" s="7">
        <v>43700.701041666667</v>
      </c>
      <c r="G842" s="69" t="s">
        <v>4</v>
      </c>
      <c r="H842" s="2">
        <v>1382</v>
      </c>
      <c r="I842" s="8">
        <f t="shared" si="70"/>
        <v>10.63076923076923</v>
      </c>
      <c r="J842" s="8">
        <v>1.0580000000000001</v>
      </c>
      <c r="K842" s="2">
        <v>130</v>
      </c>
      <c r="L842" s="68">
        <v>321</v>
      </c>
      <c r="M842" s="8">
        <f t="shared" si="71"/>
        <v>2.4692307692307693</v>
      </c>
      <c r="N842" s="8">
        <v>0.501</v>
      </c>
      <c r="O842" s="69">
        <v>130</v>
      </c>
      <c r="P842" s="9">
        <f t="shared" si="72"/>
        <v>4.3052959501557631</v>
      </c>
      <c r="Q842" s="77" t="s">
        <v>719</v>
      </c>
      <c r="R842" s="2"/>
      <c r="S842" s="2"/>
      <c r="T842" s="2"/>
      <c r="U842" s="2"/>
      <c r="V842" s="82"/>
      <c r="W842" s="83"/>
      <c r="X842" s="86" t="str">
        <f t="shared" si="73"/>
        <v>No_data</v>
      </c>
    </row>
    <row r="843" spans="1:24" x14ac:dyDescent="0.3">
      <c r="A843" s="46" t="s">
        <v>3061</v>
      </c>
      <c r="B843" s="68" t="s">
        <v>515</v>
      </c>
      <c r="C843" s="2" t="s">
        <v>1</v>
      </c>
      <c r="D843" s="2">
        <v>52</v>
      </c>
      <c r="E843" s="6">
        <v>24667</v>
      </c>
      <c r="F843" s="7">
        <v>43703.476712962962</v>
      </c>
      <c r="G843" s="69" t="s">
        <v>71</v>
      </c>
      <c r="H843" s="2">
        <v>1427</v>
      </c>
      <c r="I843" s="8">
        <f t="shared" si="70"/>
        <v>17.837499999999999</v>
      </c>
      <c r="J843" s="8">
        <v>1.496</v>
      </c>
      <c r="K843" s="2">
        <v>80</v>
      </c>
      <c r="L843" s="68">
        <v>375</v>
      </c>
      <c r="M843" s="8">
        <f t="shared" si="71"/>
        <v>4.6875</v>
      </c>
      <c r="N843" s="8">
        <v>0.88</v>
      </c>
      <c r="O843" s="69">
        <v>80</v>
      </c>
      <c r="P843" s="9">
        <f t="shared" si="72"/>
        <v>3.805333333333333</v>
      </c>
      <c r="Q843" s="77" t="s">
        <v>719</v>
      </c>
      <c r="R843" s="2"/>
      <c r="S843" s="2" t="s">
        <v>148</v>
      </c>
      <c r="T843" s="2"/>
      <c r="U843" s="2"/>
      <c r="V843" s="82"/>
      <c r="W843" s="83"/>
      <c r="X843" s="86" t="str">
        <f t="shared" si="73"/>
        <v>No_data</v>
      </c>
    </row>
    <row r="844" spans="1:24" x14ac:dyDescent="0.3">
      <c r="A844" s="46" t="s">
        <v>3062</v>
      </c>
      <c r="B844" s="68" t="s">
        <v>517</v>
      </c>
      <c r="C844" s="2" t="s">
        <v>1</v>
      </c>
      <c r="D844" s="2">
        <v>36</v>
      </c>
      <c r="E844" s="6">
        <v>30490</v>
      </c>
      <c r="F844" s="7">
        <v>43703.51934027778</v>
      </c>
      <c r="G844" s="69" t="s">
        <v>4</v>
      </c>
      <c r="H844" s="2">
        <v>1069</v>
      </c>
      <c r="I844" s="8">
        <f t="shared" si="70"/>
        <v>12.576470588235294</v>
      </c>
      <c r="J844" s="8">
        <v>1.762</v>
      </c>
      <c r="K844" s="2">
        <v>85</v>
      </c>
      <c r="L844" s="68">
        <v>250</v>
      </c>
      <c r="M844" s="8">
        <f t="shared" si="71"/>
        <v>2.9411764705882355</v>
      </c>
      <c r="N844" s="8">
        <v>0.52</v>
      </c>
      <c r="O844" s="69">
        <v>85</v>
      </c>
      <c r="P844" s="9">
        <f t="shared" si="72"/>
        <v>4.2759999999999998</v>
      </c>
      <c r="Q844" s="77" t="s">
        <v>719</v>
      </c>
      <c r="R844" s="2"/>
      <c r="S844" s="2"/>
      <c r="T844" s="2"/>
      <c r="U844" s="2"/>
      <c r="V844" s="82"/>
      <c r="W844" s="83"/>
      <c r="X844" s="86" t="str">
        <f t="shared" si="73"/>
        <v>No_data</v>
      </c>
    </row>
    <row r="845" spans="1:24" x14ac:dyDescent="0.3">
      <c r="A845" s="46" t="s">
        <v>3063</v>
      </c>
      <c r="B845" s="68" t="s">
        <v>281</v>
      </c>
      <c r="C845" s="2" t="s">
        <v>1</v>
      </c>
      <c r="D845" s="2">
        <v>50</v>
      </c>
      <c r="E845" s="6">
        <v>25213</v>
      </c>
      <c r="F845" s="7">
        <v>43703.528784722221</v>
      </c>
      <c r="G845" s="69" t="s">
        <v>4</v>
      </c>
      <c r="H845" s="2">
        <v>1673</v>
      </c>
      <c r="I845" s="8">
        <f t="shared" si="70"/>
        <v>11.618055555555555</v>
      </c>
      <c r="J845" s="8">
        <v>1.3640000000000001</v>
      </c>
      <c r="K845" s="2">
        <v>144</v>
      </c>
      <c r="L845" s="68">
        <v>312</v>
      </c>
      <c r="M845" s="8">
        <f t="shared" si="71"/>
        <v>2.1666666666666665</v>
      </c>
      <c r="N845" s="8">
        <v>0.442</v>
      </c>
      <c r="O845" s="69">
        <v>144</v>
      </c>
      <c r="P845" s="9">
        <f t="shared" si="72"/>
        <v>5.3621794871794872</v>
      </c>
      <c r="Q845" s="77" t="s">
        <v>719</v>
      </c>
      <c r="R845" s="2"/>
      <c r="S845" s="2"/>
      <c r="T845" s="2"/>
      <c r="U845" s="2"/>
      <c r="V845" s="82"/>
      <c r="W845" s="83"/>
      <c r="X845" s="86" t="str">
        <f t="shared" si="73"/>
        <v>No_data</v>
      </c>
    </row>
    <row r="846" spans="1:24" x14ac:dyDescent="0.3">
      <c r="A846" s="46" t="s">
        <v>3064</v>
      </c>
      <c r="B846" s="68" t="s">
        <v>521</v>
      </c>
      <c r="C846" s="2" t="s">
        <v>1</v>
      </c>
      <c r="D846" s="2">
        <v>76</v>
      </c>
      <c r="E846" s="6">
        <v>15867</v>
      </c>
      <c r="F846" s="7">
        <v>43703.539293981485</v>
      </c>
      <c r="G846" s="69" t="s">
        <v>4</v>
      </c>
      <c r="H846" s="2">
        <v>1873</v>
      </c>
      <c r="I846" s="8">
        <f t="shared" si="70"/>
        <v>14.865079365079366</v>
      </c>
      <c r="J846" s="8">
        <v>1.248</v>
      </c>
      <c r="K846" s="2">
        <v>126</v>
      </c>
      <c r="L846" s="68">
        <v>314</v>
      </c>
      <c r="M846" s="8">
        <f t="shared" si="71"/>
        <v>2.4920634920634921</v>
      </c>
      <c r="N846" s="8">
        <v>0.61599999999999999</v>
      </c>
      <c r="O846" s="69">
        <v>126</v>
      </c>
      <c r="P846" s="9">
        <f t="shared" si="72"/>
        <v>5.9649681528662422</v>
      </c>
      <c r="Q846" s="77" t="s">
        <v>719</v>
      </c>
      <c r="R846" s="2"/>
      <c r="S846" s="2"/>
      <c r="T846" s="2"/>
      <c r="U846" s="2"/>
      <c r="V846" s="82"/>
      <c r="W846" s="83"/>
      <c r="X846" s="86" t="str">
        <f t="shared" si="73"/>
        <v>No_data</v>
      </c>
    </row>
    <row r="847" spans="1:24" x14ac:dyDescent="0.3">
      <c r="A847" s="46" t="s">
        <v>3065</v>
      </c>
      <c r="B847" s="68" t="s">
        <v>527</v>
      </c>
      <c r="C847" s="2" t="s">
        <v>1</v>
      </c>
      <c r="D847" s="2">
        <v>47</v>
      </c>
      <c r="E847" s="6">
        <v>26366</v>
      </c>
      <c r="F847" s="7">
        <v>43703.575104166666</v>
      </c>
      <c r="G847" s="69" t="s">
        <v>4</v>
      </c>
      <c r="H847" s="2">
        <v>1157</v>
      </c>
      <c r="I847" s="8">
        <f t="shared" si="70"/>
        <v>10.712962962962964</v>
      </c>
      <c r="J847" s="8">
        <v>1.246</v>
      </c>
      <c r="K847" s="2">
        <v>108</v>
      </c>
      <c r="L847" s="68">
        <v>327</v>
      </c>
      <c r="M847" s="8">
        <f t="shared" si="71"/>
        <v>3.0277777777777777</v>
      </c>
      <c r="N847" s="8">
        <v>0.70299999999999996</v>
      </c>
      <c r="O847" s="69">
        <v>108</v>
      </c>
      <c r="P847" s="9">
        <f t="shared" si="72"/>
        <v>3.5382262996941898</v>
      </c>
      <c r="Q847" s="77" t="s">
        <v>719</v>
      </c>
      <c r="R847" s="2"/>
      <c r="S847" s="2"/>
      <c r="T847" s="2"/>
      <c r="U847" s="2"/>
      <c r="V847" s="82"/>
      <c r="W847" s="83"/>
      <c r="X847" s="86" t="str">
        <f t="shared" si="73"/>
        <v>No_data</v>
      </c>
    </row>
    <row r="848" spans="1:24" x14ac:dyDescent="0.3">
      <c r="A848" s="46" t="s">
        <v>3066</v>
      </c>
      <c r="B848" s="68" t="s">
        <v>529</v>
      </c>
      <c r="C848" s="2" t="s">
        <v>1</v>
      </c>
      <c r="D848" s="2">
        <v>47</v>
      </c>
      <c r="E848" s="6">
        <v>26427</v>
      </c>
      <c r="F848" s="7">
        <v>43703.58556712963</v>
      </c>
      <c r="G848" s="69" t="s">
        <v>4</v>
      </c>
      <c r="H848" s="2">
        <v>772</v>
      </c>
      <c r="I848" s="8">
        <f t="shared" si="70"/>
        <v>9.65</v>
      </c>
      <c r="J848" s="8">
        <v>1.115</v>
      </c>
      <c r="K848" s="2">
        <v>80</v>
      </c>
      <c r="L848" s="68">
        <v>200</v>
      </c>
      <c r="M848" s="8">
        <f t="shared" si="71"/>
        <v>2.5</v>
      </c>
      <c r="N848" s="8">
        <v>0.52800000000000002</v>
      </c>
      <c r="O848" s="69">
        <v>80</v>
      </c>
      <c r="P848" s="9">
        <f t="shared" si="72"/>
        <v>3.8600000000000003</v>
      </c>
      <c r="Q848" s="77" t="s">
        <v>719</v>
      </c>
      <c r="R848" s="2"/>
      <c r="S848" s="2"/>
      <c r="T848" s="2"/>
      <c r="U848" s="2"/>
      <c r="V848" s="82"/>
      <c r="W848" s="83"/>
      <c r="X848" s="86" t="str">
        <f t="shared" si="73"/>
        <v>No_data</v>
      </c>
    </row>
    <row r="849" spans="1:24" x14ac:dyDescent="0.3">
      <c r="A849" s="46" t="s">
        <v>3067</v>
      </c>
      <c r="B849" s="68" t="s">
        <v>533</v>
      </c>
      <c r="C849" s="2" t="s">
        <v>6</v>
      </c>
      <c r="D849" s="2">
        <v>26</v>
      </c>
      <c r="E849" s="6">
        <v>33882</v>
      </c>
      <c r="F849" s="7">
        <v>43703.612060185187</v>
      </c>
      <c r="G849" s="69" t="s">
        <v>4</v>
      </c>
      <c r="H849" s="2">
        <v>398</v>
      </c>
      <c r="I849" s="8">
        <f t="shared" si="70"/>
        <v>6.6333333333333337</v>
      </c>
      <c r="J849" s="8">
        <v>1.0249999999999999</v>
      </c>
      <c r="K849" s="2">
        <v>60</v>
      </c>
      <c r="L849" s="68">
        <v>142</v>
      </c>
      <c r="M849" s="8">
        <f t="shared" si="71"/>
        <v>2.3666666666666667</v>
      </c>
      <c r="N849" s="8">
        <v>0.48599999999999999</v>
      </c>
      <c r="O849" s="69">
        <v>60</v>
      </c>
      <c r="P849" s="9">
        <f t="shared" si="72"/>
        <v>2.802816901408451</v>
      </c>
      <c r="Q849" s="77" t="s">
        <v>719</v>
      </c>
      <c r="R849" s="2"/>
      <c r="S849" s="2"/>
      <c r="T849" s="2"/>
      <c r="U849" s="2"/>
      <c r="V849" s="82"/>
      <c r="W849" s="83"/>
      <c r="X849" s="86" t="str">
        <f t="shared" si="73"/>
        <v>No_data</v>
      </c>
    </row>
    <row r="850" spans="1:24" x14ac:dyDescent="0.3">
      <c r="A850" s="46" t="s">
        <v>3068</v>
      </c>
      <c r="B850" s="68" t="s">
        <v>536</v>
      </c>
      <c r="C850" s="2" t="s">
        <v>1</v>
      </c>
      <c r="D850" s="2">
        <v>43</v>
      </c>
      <c r="E850" s="6">
        <v>27767</v>
      </c>
      <c r="F850" s="7">
        <v>43703.6253125</v>
      </c>
      <c r="G850" s="69" t="s">
        <v>22</v>
      </c>
      <c r="H850" s="2">
        <v>1175</v>
      </c>
      <c r="I850" s="8">
        <f t="shared" si="70"/>
        <v>10.307017543859649</v>
      </c>
      <c r="J850" s="8">
        <v>0.97899999999999998</v>
      </c>
      <c r="K850" s="2">
        <v>114</v>
      </c>
      <c r="L850" s="68">
        <v>369</v>
      </c>
      <c r="M850" s="8">
        <f t="shared" si="71"/>
        <v>3.236842105263158</v>
      </c>
      <c r="N850" s="8">
        <v>0.59899999999999998</v>
      </c>
      <c r="O850" s="69">
        <v>114</v>
      </c>
      <c r="P850" s="9">
        <f t="shared" si="72"/>
        <v>3.1842818428184279</v>
      </c>
      <c r="Q850" s="77" t="s">
        <v>719</v>
      </c>
      <c r="R850" s="2"/>
      <c r="S850" s="2"/>
      <c r="T850" s="2"/>
      <c r="U850" s="2"/>
      <c r="V850" s="82"/>
      <c r="W850" s="83"/>
      <c r="X850" s="86" t="str">
        <f t="shared" si="73"/>
        <v>No_data</v>
      </c>
    </row>
    <row r="851" spans="1:24" x14ac:dyDescent="0.3">
      <c r="A851" s="46" t="s">
        <v>3069</v>
      </c>
      <c r="B851" s="68" t="s">
        <v>541</v>
      </c>
      <c r="C851" s="2" t="s">
        <v>6</v>
      </c>
      <c r="D851" s="2">
        <v>36</v>
      </c>
      <c r="E851" s="6">
        <v>30524</v>
      </c>
      <c r="F851" s="7">
        <v>43703.661793981482</v>
      </c>
      <c r="G851" s="69" t="s">
        <v>4</v>
      </c>
      <c r="H851" s="2">
        <v>1099</v>
      </c>
      <c r="I851" s="8">
        <f t="shared" si="70"/>
        <v>6.8260869565217392</v>
      </c>
      <c r="J851" s="8">
        <v>0.78700000000000003</v>
      </c>
      <c r="K851" s="2">
        <v>161</v>
      </c>
      <c r="L851" s="68">
        <v>284</v>
      </c>
      <c r="M851" s="8">
        <f t="shared" si="71"/>
        <v>1.7639751552795031</v>
      </c>
      <c r="N851" s="8">
        <v>0.42599999999999999</v>
      </c>
      <c r="O851" s="69">
        <v>161</v>
      </c>
      <c r="P851" s="9">
        <f t="shared" si="72"/>
        <v>3.869718309859155</v>
      </c>
      <c r="Q851" s="77" t="s">
        <v>719</v>
      </c>
      <c r="R851" s="2"/>
      <c r="S851" s="2"/>
      <c r="T851" s="2"/>
      <c r="U851" s="2"/>
      <c r="V851" s="82"/>
      <c r="W851" s="83"/>
      <c r="X851" s="86" t="str">
        <f t="shared" si="73"/>
        <v>No_data</v>
      </c>
    </row>
    <row r="852" spans="1:24" x14ac:dyDescent="0.3">
      <c r="A852" s="46" t="s">
        <v>3070</v>
      </c>
      <c r="B852" s="68" t="s">
        <v>544</v>
      </c>
      <c r="C852" s="2" t="s">
        <v>1</v>
      </c>
      <c r="D852" s="2">
        <v>59</v>
      </c>
      <c r="E852" s="6">
        <v>22046</v>
      </c>
      <c r="F852" s="7">
        <v>43703.681597222225</v>
      </c>
      <c r="G852" s="69" t="s">
        <v>4</v>
      </c>
      <c r="H852" s="2">
        <v>1497</v>
      </c>
      <c r="I852" s="8">
        <f t="shared" si="70"/>
        <v>13.017391304347827</v>
      </c>
      <c r="J852" s="8">
        <v>1.2490000000000001</v>
      </c>
      <c r="K852" s="2">
        <v>115</v>
      </c>
      <c r="L852" s="68">
        <v>313</v>
      </c>
      <c r="M852" s="8">
        <f t="shared" si="71"/>
        <v>2.7217391304347824</v>
      </c>
      <c r="N852" s="8">
        <v>0.6</v>
      </c>
      <c r="O852" s="69">
        <v>115</v>
      </c>
      <c r="P852" s="9">
        <f t="shared" si="72"/>
        <v>4.7827476038338661</v>
      </c>
      <c r="Q852" s="77" t="s">
        <v>719</v>
      </c>
      <c r="R852" s="2"/>
      <c r="S852" s="2"/>
      <c r="T852" s="2"/>
      <c r="U852" s="2"/>
      <c r="V852" s="82"/>
      <c r="W852" s="83"/>
      <c r="X852" s="86" t="str">
        <f t="shared" si="73"/>
        <v>No_data</v>
      </c>
    </row>
    <row r="853" spans="1:24" x14ac:dyDescent="0.3">
      <c r="A853" s="46" t="s">
        <v>3071</v>
      </c>
      <c r="B853" s="68" t="s">
        <v>558</v>
      </c>
      <c r="C853" s="2" t="s">
        <v>6</v>
      </c>
      <c r="D853" s="2">
        <v>34</v>
      </c>
      <c r="E853" s="6">
        <v>30960</v>
      </c>
      <c r="F853" s="7">
        <v>43704.576516203706</v>
      </c>
      <c r="G853" s="69" t="s">
        <v>4</v>
      </c>
      <c r="H853" s="2">
        <v>432</v>
      </c>
      <c r="I853" s="8">
        <f t="shared" si="70"/>
        <v>4</v>
      </c>
      <c r="J853" s="8">
        <v>0.64100000000000001</v>
      </c>
      <c r="K853" s="2">
        <v>108</v>
      </c>
      <c r="L853" s="68">
        <v>163</v>
      </c>
      <c r="M853" s="8">
        <f t="shared" si="71"/>
        <v>1.8111111111111111</v>
      </c>
      <c r="N853" s="8">
        <v>0.55900000000000005</v>
      </c>
      <c r="O853" s="69">
        <v>90</v>
      </c>
      <c r="P853" s="9">
        <f t="shared" si="72"/>
        <v>2.2085889570552149</v>
      </c>
      <c r="Q853" s="77" t="s">
        <v>719</v>
      </c>
      <c r="R853" s="2"/>
      <c r="S853" s="2"/>
      <c r="T853" s="2"/>
      <c r="U853" s="2"/>
      <c r="V853" s="82"/>
      <c r="W853" s="83"/>
      <c r="X853" s="86" t="str">
        <f t="shared" si="73"/>
        <v>No_data</v>
      </c>
    </row>
    <row r="854" spans="1:24" x14ac:dyDescent="0.3">
      <c r="A854" s="46" t="s">
        <v>3072</v>
      </c>
      <c r="B854" s="68" t="s">
        <v>561</v>
      </c>
      <c r="C854" s="2" t="s">
        <v>1</v>
      </c>
      <c r="D854" s="2">
        <v>43</v>
      </c>
      <c r="E854" s="6">
        <v>27659</v>
      </c>
      <c r="F854" s="7">
        <v>43704.598425925928</v>
      </c>
      <c r="G854" s="69" t="s">
        <v>4</v>
      </c>
      <c r="H854" s="2">
        <v>1228</v>
      </c>
      <c r="I854" s="8">
        <f t="shared" si="70"/>
        <v>8.353741496598639</v>
      </c>
      <c r="J854" s="8">
        <v>1.121</v>
      </c>
      <c r="K854" s="2">
        <v>147</v>
      </c>
      <c r="L854" s="68">
        <v>286</v>
      </c>
      <c r="M854" s="8">
        <f t="shared" si="71"/>
        <v>1.9455782312925169</v>
      </c>
      <c r="N854" s="8">
        <v>0.47899999999999998</v>
      </c>
      <c r="O854" s="69">
        <v>147</v>
      </c>
      <c r="P854" s="9">
        <f t="shared" si="72"/>
        <v>4.2937062937062933</v>
      </c>
      <c r="Q854" s="77" t="s">
        <v>719</v>
      </c>
      <c r="R854" s="2"/>
      <c r="S854" s="2"/>
      <c r="T854" s="2"/>
      <c r="U854" s="2"/>
      <c r="V854" s="82"/>
      <c r="W854" s="83"/>
      <c r="X854" s="86" t="str">
        <f t="shared" si="73"/>
        <v>No_data</v>
      </c>
    </row>
    <row r="855" spans="1:24" x14ac:dyDescent="0.3">
      <c r="A855" s="46" t="s">
        <v>3073</v>
      </c>
      <c r="B855" s="68" t="s">
        <v>563</v>
      </c>
      <c r="C855" s="2" t="s">
        <v>1</v>
      </c>
      <c r="D855" s="2">
        <v>52</v>
      </c>
      <c r="E855" s="6">
        <v>24545</v>
      </c>
      <c r="F855" s="7">
        <v>43704.611203703702</v>
      </c>
      <c r="G855" s="69" t="s">
        <v>4</v>
      </c>
      <c r="H855" s="2">
        <v>1177</v>
      </c>
      <c r="I855" s="8">
        <f t="shared" si="70"/>
        <v>15.089743589743589</v>
      </c>
      <c r="J855" s="8">
        <v>2.0139999999999998</v>
      </c>
      <c r="K855" s="2">
        <v>78</v>
      </c>
      <c r="L855" s="68">
        <v>129</v>
      </c>
      <c r="M855" s="8">
        <f t="shared" si="71"/>
        <v>1.6538461538461537</v>
      </c>
      <c r="N855" s="8">
        <v>0.505</v>
      </c>
      <c r="O855" s="69">
        <v>78</v>
      </c>
      <c r="P855" s="9">
        <f t="shared" si="72"/>
        <v>9.1240310077519382</v>
      </c>
      <c r="Q855" s="77" t="s">
        <v>719</v>
      </c>
      <c r="R855" s="2"/>
      <c r="S855" s="2"/>
      <c r="T855" s="2"/>
      <c r="U855" s="2"/>
      <c r="V855" s="82"/>
      <c r="W855" s="83"/>
      <c r="X855" s="86" t="str">
        <f t="shared" si="73"/>
        <v>No_data</v>
      </c>
    </row>
    <row r="856" spans="1:24" x14ac:dyDescent="0.3">
      <c r="A856" s="46" t="s">
        <v>3074</v>
      </c>
      <c r="B856" s="68" t="s">
        <v>565</v>
      </c>
      <c r="C856" s="2" t="s">
        <v>6</v>
      </c>
      <c r="D856" s="2">
        <v>65</v>
      </c>
      <c r="E856" s="6">
        <v>19731</v>
      </c>
      <c r="F856" s="7">
        <v>43704.625567129631</v>
      </c>
      <c r="G856" s="69" t="s">
        <v>22</v>
      </c>
      <c r="H856" s="2">
        <v>994</v>
      </c>
      <c r="I856" s="8">
        <f t="shared" si="70"/>
        <v>7.8888888888888893</v>
      </c>
      <c r="J856" s="8">
        <v>1.006</v>
      </c>
      <c r="K856" s="2">
        <v>126</v>
      </c>
      <c r="L856" s="68">
        <v>229</v>
      </c>
      <c r="M856" s="8">
        <f t="shared" si="71"/>
        <v>1.8174603174603174</v>
      </c>
      <c r="N856" s="8">
        <v>0.58499999999999996</v>
      </c>
      <c r="O856" s="69">
        <v>126</v>
      </c>
      <c r="P856" s="9">
        <f t="shared" si="72"/>
        <v>4.3406113537117905</v>
      </c>
      <c r="Q856" s="77" t="s">
        <v>719</v>
      </c>
      <c r="R856" s="2"/>
      <c r="S856" s="2"/>
      <c r="T856" s="2"/>
      <c r="U856" s="2"/>
      <c r="V856" s="82"/>
      <c r="W856" s="83"/>
      <c r="X856" s="86" t="str">
        <f t="shared" si="73"/>
        <v>No_data</v>
      </c>
    </row>
    <row r="857" spans="1:24" x14ac:dyDescent="0.3">
      <c r="A857" s="46" t="s">
        <v>3075</v>
      </c>
      <c r="B857" s="68" t="s">
        <v>570</v>
      </c>
      <c r="C857" s="2" t="s">
        <v>1</v>
      </c>
      <c r="D857" s="2">
        <v>64</v>
      </c>
      <c r="E857" s="6">
        <v>20277</v>
      </c>
      <c r="F857" s="7">
        <v>43704.650277777779</v>
      </c>
      <c r="G857" s="69" t="s">
        <v>22</v>
      </c>
      <c r="H857" s="2">
        <v>1493</v>
      </c>
      <c r="I857" s="8">
        <f t="shared" si="70"/>
        <v>13.096491228070175</v>
      </c>
      <c r="J857" s="8">
        <v>1.113</v>
      </c>
      <c r="K857" s="2">
        <v>114</v>
      </c>
      <c r="L857" s="68">
        <v>434</v>
      </c>
      <c r="M857" s="8">
        <f t="shared" si="71"/>
        <v>3.807017543859649</v>
      </c>
      <c r="N857" s="8">
        <v>0.70199999999999996</v>
      </c>
      <c r="O857" s="69">
        <v>114</v>
      </c>
      <c r="P857" s="9">
        <f t="shared" si="72"/>
        <v>3.4400921658986174</v>
      </c>
      <c r="Q857" s="77" t="s">
        <v>719</v>
      </c>
      <c r="R857" s="2"/>
      <c r="S857" s="2" t="s">
        <v>148</v>
      </c>
      <c r="T857" s="2"/>
      <c r="U857" s="2"/>
      <c r="V857" s="82"/>
      <c r="W857" s="83"/>
      <c r="X857" s="86" t="str">
        <f t="shared" si="73"/>
        <v>No_data</v>
      </c>
    </row>
    <row r="858" spans="1:24" x14ac:dyDescent="0.3">
      <c r="A858" s="46" t="s">
        <v>3076</v>
      </c>
      <c r="B858" s="68" t="s">
        <v>574</v>
      </c>
      <c r="C858" s="2" t="s">
        <v>6</v>
      </c>
      <c r="D858" s="2">
        <v>61</v>
      </c>
      <c r="E858" s="6">
        <v>21280</v>
      </c>
      <c r="F858" s="7">
        <v>43704.693356481483</v>
      </c>
      <c r="G858" s="69" t="s">
        <v>4</v>
      </c>
      <c r="H858" s="2">
        <v>1162</v>
      </c>
      <c r="I858" s="8">
        <f t="shared" si="70"/>
        <v>10.375</v>
      </c>
      <c r="J858" s="8">
        <v>0.84</v>
      </c>
      <c r="K858" s="2">
        <v>112</v>
      </c>
      <c r="L858" s="68">
        <v>453</v>
      </c>
      <c r="M858" s="8">
        <f t="shared" si="71"/>
        <v>4.0446428571428568</v>
      </c>
      <c r="N858" s="8">
        <v>0.74</v>
      </c>
      <c r="O858" s="69">
        <v>112</v>
      </c>
      <c r="P858" s="9">
        <f t="shared" si="72"/>
        <v>2.5651214128035322</v>
      </c>
      <c r="Q858" s="77" t="s">
        <v>719</v>
      </c>
      <c r="R858" s="2"/>
      <c r="S858" s="2"/>
      <c r="T858" s="2"/>
      <c r="U858" s="2"/>
      <c r="V858" s="82"/>
      <c r="W858" s="83"/>
      <c r="X858" s="86" t="str">
        <f t="shared" si="73"/>
        <v>No_data</v>
      </c>
    </row>
    <row r="859" spans="1:24" x14ac:dyDescent="0.3">
      <c r="A859" s="46" t="s">
        <v>3077</v>
      </c>
      <c r="B859" s="68" t="s">
        <v>576</v>
      </c>
      <c r="C859" s="2" t="s">
        <v>1</v>
      </c>
      <c r="D859" s="2">
        <v>65</v>
      </c>
      <c r="E859" s="6">
        <v>19959</v>
      </c>
      <c r="F859" s="7">
        <v>43704.705740740741</v>
      </c>
      <c r="G859" s="69" t="s">
        <v>4</v>
      </c>
      <c r="H859" s="2">
        <v>1405</v>
      </c>
      <c r="I859" s="8">
        <f t="shared" si="70"/>
        <v>16.529411764705884</v>
      </c>
      <c r="J859" s="8">
        <v>2.13</v>
      </c>
      <c r="K859" s="2">
        <v>85</v>
      </c>
      <c r="L859" s="68">
        <v>226</v>
      </c>
      <c r="M859" s="8">
        <f t="shared" si="71"/>
        <v>2.6588235294117646</v>
      </c>
      <c r="N859" s="8">
        <v>0.58899999999999997</v>
      </c>
      <c r="O859" s="69">
        <v>85</v>
      </c>
      <c r="P859" s="9">
        <f t="shared" si="72"/>
        <v>6.2168141592920367</v>
      </c>
      <c r="Q859" s="77" t="s">
        <v>719</v>
      </c>
      <c r="R859" s="2"/>
      <c r="S859" s="2"/>
      <c r="T859" s="2"/>
      <c r="U859" s="2"/>
      <c r="V859" s="82"/>
      <c r="W859" s="83"/>
      <c r="X859" s="86" t="str">
        <f t="shared" si="73"/>
        <v>No_data</v>
      </c>
    </row>
    <row r="860" spans="1:24" x14ac:dyDescent="0.3">
      <c r="A860" s="46" t="s">
        <v>3078</v>
      </c>
      <c r="B860" s="68" t="s">
        <v>590</v>
      </c>
      <c r="C860" s="2" t="s">
        <v>1</v>
      </c>
      <c r="D860" s="2">
        <v>41</v>
      </c>
      <c r="E860" s="6">
        <v>28399</v>
      </c>
      <c r="F860" s="7">
        <v>43705.601423611108</v>
      </c>
      <c r="G860" s="69" t="s">
        <v>4</v>
      </c>
      <c r="H860" s="2">
        <v>731</v>
      </c>
      <c r="I860" s="8">
        <f t="shared" si="70"/>
        <v>11.421875</v>
      </c>
      <c r="J860" s="8">
        <v>1.0049999999999999</v>
      </c>
      <c r="K860" s="2">
        <v>64</v>
      </c>
      <c r="L860" s="68">
        <v>141</v>
      </c>
      <c r="M860" s="8">
        <f t="shared" si="71"/>
        <v>2.203125</v>
      </c>
      <c r="N860" s="8">
        <v>0.443</v>
      </c>
      <c r="O860" s="69">
        <v>64</v>
      </c>
      <c r="P860" s="9">
        <f t="shared" si="72"/>
        <v>5.1843971631205674</v>
      </c>
      <c r="Q860" s="77" t="s">
        <v>719</v>
      </c>
      <c r="R860" s="2"/>
      <c r="S860" s="2"/>
      <c r="T860" s="2"/>
      <c r="U860" s="2"/>
      <c r="V860" s="82"/>
      <c r="W860" s="83"/>
      <c r="X860" s="86" t="str">
        <f t="shared" si="73"/>
        <v>No_data</v>
      </c>
    </row>
    <row r="861" spans="1:24" x14ac:dyDescent="0.3">
      <c r="A861" s="46" t="s">
        <v>3079</v>
      </c>
      <c r="B861" s="68" t="s">
        <v>591</v>
      </c>
      <c r="C861" s="2" t="s">
        <v>1</v>
      </c>
      <c r="D861" s="2">
        <v>95</v>
      </c>
      <c r="E861" s="6">
        <v>8978</v>
      </c>
      <c r="F861" s="7">
        <v>43705.618136574078</v>
      </c>
      <c r="G861" s="69" t="s">
        <v>4</v>
      </c>
      <c r="H861" s="2">
        <v>1465</v>
      </c>
      <c r="I861" s="8">
        <f t="shared" si="70"/>
        <v>9.7666666666666675</v>
      </c>
      <c r="J861" s="8">
        <v>1.149</v>
      </c>
      <c r="K861" s="2">
        <v>150</v>
      </c>
      <c r="L861" s="68">
        <v>448</v>
      </c>
      <c r="M861" s="8">
        <f t="shared" si="71"/>
        <v>2.9866666666666668</v>
      </c>
      <c r="N861" s="8">
        <v>0.73299999999999998</v>
      </c>
      <c r="O861" s="69">
        <v>150</v>
      </c>
      <c r="P861" s="9">
        <f t="shared" si="72"/>
        <v>3.270089285714286</v>
      </c>
      <c r="Q861" s="77" t="s">
        <v>719</v>
      </c>
      <c r="R861" s="2"/>
      <c r="S861" s="2"/>
      <c r="T861" s="2"/>
      <c r="U861" s="2"/>
      <c r="V861" s="82"/>
      <c r="W861" s="83"/>
      <c r="X861" s="86" t="str">
        <f t="shared" si="73"/>
        <v>No_data</v>
      </c>
    </row>
    <row r="862" spans="1:24" x14ac:dyDescent="0.3">
      <c r="A862" s="46" t="s">
        <v>3080</v>
      </c>
      <c r="B862" s="68" t="s">
        <v>595</v>
      </c>
      <c r="C862" s="2" t="s">
        <v>1</v>
      </c>
      <c r="D862" s="2">
        <v>54</v>
      </c>
      <c r="E862" s="6">
        <v>23844</v>
      </c>
      <c r="F862" s="7">
        <v>43705.632534722223</v>
      </c>
      <c r="G862" s="69" t="s">
        <v>4</v>
      </c>
      <c r="H862" s="2">
        <v>1682</v>
      </c>
      <c r="I862" s="8">
        <f t="shared" si="70"/>
        <v>14.134453781512605</v>
      </c>
      <c r="J862" s="8">
        <v>1.127</v>
      </c>
      <c r="K862" s="2">
        <v>119</v>
      </c>
      <c r="L862" s="68">
        <v>818</v>
      </c>
      <c r="M862" s="8">
        <f t="shared" si="71"/>
        <v>6.8739495798319323</v>
      </c>
      <c r="N862" s="8">
        <v>0.754</v>
      </c>
      <c r="O862" s="69">
        <v>119</v>
      </c>
      <c r="P862" s="9">
        <f t="shared" si="72"/>
        <v>2.0562347188264058</v>
      </c>
      <c r="Q862" s="77" t="s">
        <v>719</v>
      </c>
      <c r="R862" s="2"/>
      <c r="S862" s="2"/>
      <c r="T862" s="2"/>
      <c r="U862" s="2"/>
      <c r="V862" s="82"/>
      <c r="W862" s="83"/>
      <c r="X862" s="86" t="str">
        <f t="shared" si="73"/>
        <v>No_data</v>
      </c>
    </row>
    <row r="863" spans="1:24" x14ac:dyDescent="0.3">
      <c r="A863" s="46" t="s">
        <v>3081</v>
      </c>
      <c r="B863" s="68" t="s">
        <v>598</v>
      </c>
      <c r="C863" s="2" t="s">
        <v>1</v>
      </c>
      <c r="D863" s="2">
        <v>41</v>
      </c>
      <c r="E863" s="6">
        <v>28551</v>
      </c>
      <c r="F863" s="7">
        <v>43705.644791666666</v>
      </c>
      <c r="G863" s="69" t="s">
        <v>4</v>
      </c>
      <c r="H863" s="2">
        <v>1084</v>
      </c>
      <c r="I863" s="8">
        <f t="shared" si="70"/>
        <v>13.55</v>
      </c>
      <c r="J863" s="8">
        <v>1.5169999999999999</v>
      </c>
      <c r="K863" s="2">
        <v>80</v>
      </c>
      <c r="L863" s="68">
        <v>382</v>
      </c>
      <c r="M863" s="8">
        <f t="shared" si="71"/>
        <v>4.7750000000000004</v>
      </c>
      <c r="N863" s="8">
        <v>0.67500000000000004</v>
      </c>
      <c r="O863" s="69">
        <v>80</v>
      </c>
      <c r="P863" s="9">
        <f t="shared" si="72"/>
        <v>2.837696335078534</v>
      </c>
      <c r="Q863" s="77" t="s">
        <v>719</v>
      </c>
      <c r="R863" s="2"/>
      <c r="S863" s="2"/>
      <c r="T863" s="2"/>
      <c r="U863" s="2"/>
      <c r="V863" s="82"/>
      <c r="W863" s="83"/>
      <c r="X863" s="86" t="str">
        <f t="shared" si="73"/>
        <v>No_data</v>
      </c>
    </row>
    <row r="864" spans="1:24" x14ac:dyDescent="0.3">
      <c r="A864" s="46" t="s">
        <v>3082</v>
      </c>
      <c r="B864" s="68" t="s">
        <v>601</v>
      </c>
      <c r="C864" s="2" t="s">
        <v>6</v>
      </c>
      <c r="D864" s="2">
        <v>65</v>
      </c>
      <c r="E864" s="6">
        <v>19649</v>
      </c>
      <c r="F864" s="7">
        <v>43705.658252314817</v>
      </c>
      <c r="G864" s="69" t="s">
        <v>22</v>
      </c>
      <c r="H864" s="2">
        <v>2236</v>
      </c>
      <c r="I864" s="8">
        <f t="shared" si="70"/>
        <v>19.964285714285715</v>
      </c>
      <c r="J864" s="8">
        <v>2.274</v>
      </c>
      <c r="K864" s="2">
        <v>112</v>
      </c>
      <c r="L864" s="68">
        <v>775</v>
      </c>
      <c r="M864" s="8">
        <f t="shared" si="71"/>
        <v>6.9196428571428568</v>
      </c>
      <c r="N864" s="8">
        <v>0.871</v>
      </c>
      <c r="O864" s="69">
        <v>112</v>
      </c>
      <c r="P864" s="9">
        <f t="shared" si="72"/>
        <v>2.8851612903225807</v>
      </c>
      <c r="Q864" s="77" t="s">
        <v>719</v>
      </c>
      <c r="R864" s="2"/>
      <c r="S864" s="2"/>
      <c r="T864" s="2"/>
      <c r="U864" s="2"/>
      <c r="V864" s="82"/>
      <c r="W864" s="83"/>
      <c r="X864" s="86" t="str">
        <f t="shared" si="73"/>
        <v>No_data</v>
      </c>
    </row>
    <row r="865" spans="1:24" x14ac:dyDescent="0.3">
      <c r="A865" s="46" t="s">
        <v>3083</v>
      </c>
      <c r="B865" s="68" t="s">
        <v>611</v>
      </c>
      <c r="C865" s="2" t="s">
        <v>1</v>
      </c>
      <c r="D865" s="2">
        <v>51</v>
      </c>
      <c r="E865" s="6">
        <v>24981</v>
      </c>
      <c r="F865" s="7">
        <v>43706.562650462962</v>
      </c>
      <c r="G865" s="69" t="s">
        <v>4</v>
      </c>
      <c r="H865" s="2">
        <v>734</v>
      </c>
      <c r="I865" s="8">
        <f t="shared" si="70"/>
        <v>9.1750000000000007</v>
      </c>
      <c r="J865" s="8">
        <v>0.72499999999999998</v>
      </c>
      <c r="K865" s="2">
        <v>80</v>
      </c>
      <c r="L865" s="68">
        <v>301</v>
      </c>
      <c r="M865" s="8">
        <f t="shared" si="71"/>
        <v>3.7625000000000002</v>
      </c>
      <c r="N865" s="8">
        <v>0.75</v>
      </c>
      <c r="O865" s="69">
        <v>80</v>
      </c>
      <c r="P865" s="9">
        <f t="shared" si="72"/>
        <v>2.4385382059800667</v>
      </c>
      <c r="Q865" s="77" t="s">
        <v>719</v>
      </c>
      <c r="R865" s="2"/>
      <c r="S865" s="2"/>
      <c r="T865" s="2"/>
      <c r="U865" s="2"/>
      <c r="V865" s="82"/>
      <c r="W865" s="83"/>
      <c r="X865" s="86" t="str">
        <f t="shared" si="73"/>
        <v>No_data</v>
      </c>
    </row>
    <row r="866" spans="1:24" x14ac:dyDescent="0.3">
      <c r="A866" s="46" t="s">
        <v>3084</v>
      </c>
      <c r="B866" s="68" t="s">
        <v>614</v>
      </c>
      <c r="C866" s="2" t="s">
        <v>1</v>
      </c>
      <c r="D866" s="2">
        <v>46</v>
      </c>
      <c r="E866" s="6">
        <v>26726</v>
      </c>
      <c r="F866" s="7">
        <v>43706.578657407408</v>
      </c>
      <c r="G866" s="69" t="s">
        <v>4</v>
      </c>
      <c r="H866" s="2">
        <v>933</v>
      </c>
      <c r="I866" s="8">
        <f t="shared" si="70"/>
        <v>9.8210526315789473</v>
      </c>
      <c r="J866" s="8">
        <v>0.95599999999999996</v>
      </c>
      <c r="K866" s="2">
        <v>95</v>
      </c>
      <c r="L866" s="68">
        <v>226</v>
      </c>
      <c r="M866" s="8">
        <f t="shared" si="71"/>
        <v>2.3789473684210525</v>
      </c>
      <c r="N866" s="8">
        <v>0.56799999999999995</v>
      </c>
      <c r="O866" s="69">
        <v>95</v>
      </c>
      <c r="P866" s="9">
        <f t="shared" si="72"/>
        <v>4.1283185840707963</v>
      </c>
      <c r="Q866" s="77" t="s">
        <v>719</v>
      </c>
      <c r="R866" s="2"/>
      <c r="S866" s="2"/>
      <c r="T866" s="2"/>
      <c r="U866" s="2"/>
      <c r="V866" s="82"/>
      <c r="W866" s="83"/>
      <c r="X866" s="86" t="str">
        <f t="shared" si="73"/>
        <v>No_data</v>
      </c>
    </row>
    <row r="867" spans="1:24" x14ac:dyDescent="0.3">
      <c r="A867" s="46" t="s">
        <v>3085</v>
      </c>
      <c r="B867" s="68" t="s">
        <v>616</v>
      </c>
      <c r="C867" s="2" t="s">
        <v>6</v>
      </c>
      <c r="D867" s="2">
        <v>47</v>
      </c>
      <c r="E867" s="6">
        <v>26394</v>
      </c>
      <c r="F867" s="7">
        <v>43706.589259259257</v>
      </c>
      <c r="G867" s="69" t="s">
        <v>4</v>
      </c>
      <c r="H867" s="2">
        <v>895</v>
      </c>
      <c r="I867" s="8">
        <f t="shared" si="70"/>
        <v>7.458333333333333</v>
      </c>
      <c r="J867" s="8">
        <v>0.68500000000000005</v>
      </c>
      <c r="K867" s="2">
        <v>120</v>
      </c>
      <c r="L867" s="68">
        <v>199</v>
      </c>
      <c r="M867" s="8">
        <f t="shared" si="71"/>
        <v>1.6583333333333334</v>
      </c>
      <c r="N867" s="8">
        <v>0.47599999999999998</v>
      </c>
      <c r="O867" s="69">
        <v>120</v>
      </c>
      <c r="P867" s="9">
        <f t="shared" si="72"/>
        <v>4.4974874371859288</v>
      </c>
      <c r="Q867" s="77" t="s">
        <v>719</v>
      </c>
      <c r="R867" s="2"/>
      <c r="S867" s="2"/>
      <c r="T867" s="2"/>
      <c r="U867" s="2"/>
      <c r="V867" s="82"/>
      <c r="W867" s="83"/>
      <c r="X867" s="86" t="str">
        <f t="shared" si="73"/>
        <v>No_data</v>
      </c>
    </row>
    <row r="868" spans="1:24" x14ac:dyDescent="0.3">
      <c r="A868" s="46" t="s">
        <v>3086</v>
      </c>
      <c r="B868" s="68" t="s">
        <v>619</v>
      </c>
      <c r="C868" s="2" t="s">
        <v>1</v>
      </c>
      <c r="D868" s="2">
        <v>46</v>
      </c>
      <c r="E868" s="6">
        <v>26766</v>
      </c>
      <c r="F868" s="7">
        <v>43706.602546296293</v>
      </c>
      <c r="G868" s="69" t="s">
        <v>4</v>
      </c>
      <c r="H868" s="2">
        <v>735</v>
      </c>
      <c r="I868" s="8">
        <f t="shared" si="70"/>
        <v>9.4230769230769234</v>
      </c>
      <c r="J868" s="8">
        <v>0.93300000000000005</v>
      </c>
      <c r="K868" s="2">
        <v>78</v>
      </c>
      <c r="L868" s="68">
        <v>188</v>
      </c>
      <c r="M868" s="8">
        <f t="shared" si="71"/>
        <v>2.4102564102564101</v>
      </c>
      <c r="N868" s="8">
        <v>0.59099999999999997</v>
      </c>
      <c r="O868" s="69">
        <v>78</v>
      </c>
      <c r="P868" s="9">
        <f t="shared" si="72"/>
        <v>3.9095744680851068</v>
      </c>
      <c r="Q868" s="77" t="s">
        <v>719</v>
      </c>
      <c r="R868" s="2"/>
      <c r="S868" s="2"/>
      <c r="T868" s="2"/>
      <c r="U868" s="2"/>
      <c r="V868" s="82"/>
      <c r="W868" s="83"/>
      <c r="X868" s="86" t="str">
        <f t="shared" si="73"/>
        <v>No_data</v>
      </c>
    </row>
    <row r="869" spans="1:24" x14ac:dyDescent="0.3">
      <c r="A869" s="46" t="s">
        <v>3087</v>
      </c>
      <c r="B869" s="68" t="s">
        <v>621</v>
      </c>
      <c r="C869" s="2" t="s">
        <v>1</v>
      </c>
      <c r="D869" s="2">
        <v>65</v>
      </c>
      <c r="E869" s="6">
        <v>19603</v>
      </c>
      <c r="F869" s="7">
        <v>43706.624618055554</v>
      </c>
      <c r="G869" s="69" t="s">
        <v>4</v>
      </c>
      <c r="H869" s="2">
        <v>1224</v>
      </c>
      <c r="I869" s="8">
        <f t="shared" si="70"/>
        <v>11.333333333333334</v>
      </c>
      <c r="J869" s="8">
        <v>1.4530000000000001</v>
      </c>
      <c r="K869" s="2">
        <v>108</v>
      </c>
      <c r="L869" s="68">
        <v>310</v>
      </c>
      <c r="M869" s="8">
        <f t="shared" si="71"/>
        <v>2.8703703703703702</v>
      </c>
      <c r="N869" s="8">
        <v>0.65700000000000003</v>
      </c>
      <c r="O869" s="69">
        <v>108</v>
      </c>
      <c r="P869" s="9">
        <f t="shared" si="72"/>
        <v>3.9483870967741939</v>
      </c>
      <c r="Q869" s="77" t="s">
        <v>719</v>
      </c>
      <c r="R869" s="2"/>
      <c r="S869" s="2"/>
      <c r="T869" s="2"/>
      <c r="U869" s="2"/>
      <c r="V869" s="82"/>
      <c r="W869" s="83"/>
      <c r="X869" s="86" t="str">
        <f t="shared" si="73"/>
        <v>No_data</v>
      </c>
    </row>
    <row r="870" spans="1:24" x14ac:dyDescent="0.3">
      <c r="A870" s="46" t="s">
        <v>3088</v>
      </c>
      <c r="B870" s="68" t="s">
        <v>626</v>
      </c>
      <c r="C870" s="2" t="s">
        <v>1</v>
      </c>
      <c r="D870" s="2">
        <v>51</v>
      </c>
      <c r="E870" s="6">
        <v>25029</v>
      </c>
      <c r="F870" s="7">
        <v>43706.644826388889</v>
      </c>
      <c r="G870" s="69" t="s">
        <v>4</v>
      </c>
      <c r="H870" s="2">
        <v>795</v>
      </c>
      <c r="I870" s="8">
        <f t="shared" si="70"/>
        <v>9.9375</v>
      </c>
      <c r="J870" s="8">
        <v>0.83199999999999996</v>
      </c>
      <c r="K870" s="2">
        <v>80</v>
      </c>
      <c r="L870" s="68">
        <v>134</v>
      </c>
      <c r="M870" s="8">
        <f t="shared" si="71"/>
        <v>1.675</v>
      </c>
      <c r="N870" s="8">
        <v>0.52200000000000002</v>
      </c>
      <c r="O870" s="69">
        <v>80</v>
      </c>
      <c r="P870" s="9">
        <f t="shared" si="72"/>
        <v>5.9328358208955221</v>
      </c>
      <c r="Q870" s="77" t="s">
        <v>719</v>
      </c>
      <c r="R870" s="2"/>
      <c r="S870" s="2"/>
      <c r="T870" s="2"/>
      <c r="U870" s="2"/>
      <c r="V870" s="82"/>
      <c r="W870" s="83"/>
      <c r="X870" s="86" t="str">
        <f t="shared" si="73"/>
        <v>No_data</v>
      </c>
    </row>
    <row r="871" spans="1:24" x14ac:dyDescent="0.3">
      <c r="A871" s="46" t="s">
        <v>3089</v>
      </c>
      <c r="B871" s="68" t="s">
        <v>630</v>
      </c>
      <c r="C871" s="2" t="s">
        <v>1</v>
      </c>
      <c r="D871" s="2">
        <v>75</v>
      </c>
      <c r="E871" s="6">
        <v>16198</v>
      </c>
      <c r="F871" s="7">
        <v>43706.675486111111</v>
      </c>
      <c r="G871" s="69" t="s">
        <v>22</v>
      </c>
      <c r="H871" s="2">
        <v>1744</v>
      </c>
      <c r="I871" s="8">
        <f t="shared" si="70"/>
        <v>11.473684210526315</v>
      </c>
      <c r="J871" s="8">
        <v>1.079</v>
      </c>
      <c r="K871" s="2">
        <v>152</v>
      </c>
      <c r="L871" s="68">
        <v>349</v>
      </c>
      <c r="M871" s="8">
        <f t="shared" si="71"/>
        <v>2.2960526315789473</v>
      </c>
      <c r="N871" s="8">
        <v>0.45800000000000002</v>
      </c>
      <c r="O871" s="69">
        <v>152</v>
      </c>
      <c r="P871" s="9">
        <f t="shared" si="72"/>
        <v>4.9971346704871058</v>
      </c>
      <c r="Q871" s="77" t="s">
        <v>719</v>
      </c>
      <c r="R871" s="2"/>
      <c r="S871" s="2"/>
      <c r="T871" s="2"/>
      <c r="U871" s="2"/>
      <c r="V871" s="82"/>
      <c r="W871" s="83"/>
      <c r="X871" s="86" t="str">
        <f t="shared" si="73"/>
        <v>No_data</v>
      </c>
    </row>
    <row r="872" spans="1:24" x14ac:dyDescent="0.3">
      <c r="A872" s="46" t="s">
        <v>3090</v>
      </c>
      <c r="B872" s="68" t="s">
        <v>214</v>
      </c>
      <c r="C872" s="2" t="s">
        <v>1</v>
      </c>
      <c r="D872" s="2">
        <v>54</v>
      </c>
      <c r="E872" s="6">
        <v>23798</v>
      </c>
      <c r="F872" s="7">
        <v>43706.697118055556</v>
      </c>
      <c r="G872" s="69" t="s">
        <v>4</v>
      </c>
      <c r="H872" s="2">
        <v>667</v>
      </c>
      <c r="I872" s="8">
        <f t="shared" si="70"/>
        <v>10.421875</v>
      </c>
      <c r="J872" s="8">
        <v>0.98899999999999999</v>
      </c>
      <c r="K872" s="2">
        <v>64</v>
      </c>
      <c r="L872" s="68">
        <v>162</v>
      </c>
      <c r="M872" s="8">
        <f t="shared" si="71"/>
        <v>2.53125</v>
      </c>
      <c r="N872" s="8">
        <v>0.56299999999999994</v>
      </c>
      <c r="O872" s="69">
        <v>64</v>
      </c>
      <c r="P872" s="9">
        <f t="shared" si="72"/>
        <v>4.117283950617284</v>
      </c>
      <c r="Q872" s="77" t="s">
        <v>719</v>
      </c>
      <c r="R872" s="2"/>
      <c r="S872" s="2"/>
      <c r="T872" s="2"/>
      <c r="U872" s="2"/>
      <c r="V872" s="82"/>
      <c r="W872" s="83"/>
      <c r="X872" s="86" t="str">
        <f t="shared" si="73"/>
        <v>No_data</v>
      </c>
    </row>
    <row r="873" spans="1:24" x14ac:dyDescent="0.3">
      <c r="A873" s="46" t="s">
        <v>3091</v>
      </c>
      <c r="B873" s="68" t="s">
        <v>639</v>
      </c>
      <c r="C873" s="2" t="s">
        <v>1</v>
      </c>
      <c r="D873" s="2">
        <v>69</v>
      </c>
      <c r="E873" s="6">
        <v>18422</v>
      </c>
      <c r="F873" s="7">
        <v>43707.547766203701</v>
      </c>
      <c r="G873" s="69" t="s">
        <v>4</v>
      </c>
      <c r="H873" s="2">
        <v>1506</v>
      </c>
      <c r="I873" s="8">
        <f t="shared" si="70"/>
        <v>14.764705882352942</v>
      </c>
      <c r="J873" s="8">
        <v>1.127</v>
      </c>
      <c r="K873" s="2">
        <v>102</v>
      </c>
      <c r="L873" s="68">
        <v>594</v>
      </c>
      <c r="M873" s="8">
        <f t="shared" si="71"/>
        <v>5.8235294117647056</v>
      </c>
      <c r="N873" s="8">
        <v>0.92700000000000005</v>
      </c>
      <c r="O873" s="69">
        <v>102</v>
      </c>
      <c r="P873" s="9">
        <f t="shared" si="72"/>
        <v>2.5353535353535355</v>
      </c>
      <c r="Q873" s="77" t="s">
        <v>719</v>
      </c>
      <c r="R873" s="2"/>
      <c r="S873" s="2"/>
      <c r="T873" s="2"/>
      <c r="U873" s="2"/>
      <c r="V873" s="82"/>
      <c r="W873" s="83"/>
      <c r="X873" s="86" t="str">
        <f t="shared" si="73"/>
        <v>No_data</v>
      </c>
    </row>
    <row r="874" spans="1:24" x14ac:dyDescent="0.3">
      <c r="A874" s="46" t="s">
        <v>3092</v>
      </c>
      <c r="B874" s="68" t="s">
        <v>641</v>
      </c>
      <c r="C874" s="2" t="s">
        <v>1</v>
      </c>
      <c r="D874" s="2">
        <v>61</v>
      </c>
      <c r="E874" s="6">
        <v>21114</v>
      </c>
      <c r="F874" s="7">
        <v>43707.561990740738</v>
      </c>
      <c r="G874" s="69" t="s">
        <v>4</v>
      </c>
      <c r="H874" s="2">
        <v>1222</v>
      </c>
      <c r="I874" s="8">
        <f t="shared" si="70"/>
        <v>16.078947368421051</v>
      </c>
      <c r="J874" s="8">
        <v>1.3440000000000001</v>
      </c>
      <c r="K874" s="2">
        <v>76</v>
      </c>
      <c r="L874" s="68">
        <v>288</v>
      </c>
      <c r="M874" s="8">
        <f t="shared" si="71"/>
        <v>3.7894736842105261</v>
      </c>
      <c r="N874" s="8">
        <v>0.59599999999999997</v>
      </c>
      <c r="O874" s="69">
        <v>76</v>
      </c>
      <c r="P874" s="9">
        <f t="shared" si="72"/>
        <v>4.2430555555555554</v>
      </c>
      <c r="Q874" s="77" t="s">
        <v>719</v>
      </c>
      <c r="R874" s="2"/>
      <c r="S874" s="2"/>
      <c r="T874" s="2"/>
      <c r="U874" s="2"/>
      <c r="V874" s="82"/>
      <c r="W874" s="83"/>
      <c r="X874" s="86" t="str">
        <f t="shared" si="73"/>
        <v>No_data</v>
      </c>
    </row>
    <row r="875" spans="1:24" x14ac:dyDescent="0.3">
      <c r="A875" s="46" t="s">
        <v>1998</v>
      </c>
      <c r="B875" s="68" t="s">
        <v>643</v>
      </c>
      <c r="C875" s="2" t="s">
        <v>6</v>
      </c>
      <c r="D875" s="2">
        <v>64</v>
      </c>
      <c r="E875" s="6">
        <v>19984</v>
      </c>
      <c r="F875" s="7">
        <v>43707.572106481479</v>
      </c>
      <c r="G875" s="69" t="s">
        <v>4</v>
      </c>
      <c r="H875" s="2">
        <v>1638</v>
      </c>
      <c r="I875" s="8">
        <f t="shared" si="70"/>
        <v>15.166666666666666</v>
      </c>
      <c r="J875" s="8">
        <v>2.0019999999999998</v>
      </c>
      <c r="K875" s="2">
        <v>108</v>
      </c>
      <c r="L875" s="68">
        <v>184</v>
      </c>
      <c r="M875" s="8">
        <f t="shared" si="71"/>
        <v>1.7037037037037037</v>
      </c>
      <c r="N875" s="8">
        <v>0.498</v>
      </c>
      <c r="O875" s="69">
        <v>108</v>
      </c>
      <c r="P875" s="9">
        <f t="shared" si="72"/>
        <v>8.9021739130434785</v>
      </c>
      <c r="Q875" s="77" t="s">
        <v>719</v>
      </c>
      <c r="R875" s="2"/>
      <c r="S875" s="2"/>
      <c r="T875" s="2"/>
      <c r="U875" s="2"/>
      <c r="V875" s="82"/>
      <c r="W875" s="83"/>
      <c r="X875" s="86" t="str">
        <f t="shared" si="73"/>
        <v>No_data</v>
      </c>
    </row>
    <row r="876" spans="1:24" x14ac:dyDescent="0.3">
      <c r="A876" s="46" t="s">
        <v>3093</v>
      </c>
      <c r="B876" s="68" t="s">
        <v>647</v>
      </c>
      <c r="C876" s="2" t="s">
        <v>1</v>
      </c>
      <c r="D876" s="2">
        <v>55</v>
      </c>
      <c r="E876" s="6">
        <v>23362</v>
      </c>
      <c r="F876" s="7">
        <v>43707.595914351848</v>
      </c>
      <c r="G876" s="69" t="s">
        <v>4</v>
      </c>
      <c r="H876" s="2">
        <v>1464</v>
      </c>
      <c r="I876" s="8">
        <f t="shared" si="70"/>
        <v>10.457142857142857</v>
      </c>
      <c r="J876" s="8">
        <v>1.466</v>
      </c>
      <c r="K876" s="2">
        <v>140</v>
      </c>
      <c r="L876" s="68">
        <v>302</v>
      </c>
      <c r="M876" s="8">
        <f t="shared" si="71"/>
        <v>2.157142857142857</v>
      </c>
      <c r="N876" s="8">
        <v>0.52700000000000002</v>
      </c>
      <c r="O876" s="69">
        <v>140</v>
      </c>
      <c r="P876" s="9">
        <f t="shared" si="72"/>
        <v>4.8476821192052979</v>
      </c>
      <c r="Q876" s="77" t="s">
        <v>719</v>
      </c>
      <c r="R876" s="2"/>
      <c r="S876" s="2"/>
      <c r="T876" s="2"/>
      <c r="U876" s="2"/>
      <c r="V876" s="82"/>
      <c r="W876" s="83"/>
      <c r="X876" s="86" t="str">
        <f t="shared" si="73"/>
        <v>No_data</v>
      </c>
    </row>
    <row r="877" spans="1:24" x14ac:dyDescent="0.3">
      <c r="A877" s="46" t="s">
        <v>3094</v>
      </c>
      <c r="B877" s="68" t="s">
        <v>649</v>
      </c>
      <c r="C877" s="2" t="s">
        <v>1</v>
      </c>
      <c r="D877" s="2">
        <v>44</v>
      </c>
      <c r="E877" s="6">
        <v>27426</v>
      </c>
      <c r="F877" s="7">
        <v>43707.608472222222</v>
      </c>
      <c r="G877" s="69" t="s">
        <v>4</v>
      </c>
      <c r="H877" s="2">
        <v>1645</v>
      </c>
      <c r="I877" s="8">
        <f t="shared" si="70"/>
        <v>16.127450980392158</v>
      </c>
      <c r="J877" s="8">
        <v>2.0670000000000002</v>
      </c>
      <c r="K877" s="2">
        <v>102</v>
      </c>
      <c r="L877" s="68">
        <v>343</v>
      </c>
      <c r="M877" s="8">
        <f t="shared" si="71"/>
        <v>3.3627450980392157</v>
      </c>
      <c r="N877" s="8">
        <v>0.626</v>
      </c>
      <c r="O877" s="69">
        <v>102</v>
      </c>
      <c r="P877" s="9">
        <f t="shared" si="72"/>
        <v>4.795918367346939</v>
      </c>
      <c r="Q877" s="77" t="s">
        <v>719</v>
      </c>
      <c r="R877" s="2"/>
      <c r="S877" s="2"/>
      <c r="T877" s="2"/>
      <c r="U877" s="2"/>
      <c r="V877" s="82"/>
      <c r="W877" s="83"/>
      <c r="X877" s="86" t="str">
        <f t="shared" si="73"/>
        <v>No_data</v>
      </c>
    </row>
    <row r="878" spans="1:24" x14ac:dyDescent="0.3">
      <c r="A878" s="46" t="s">
        <v>3095</v>
      </c>
      <c r="B878" s="68" t="s">
        <v>651</v>
      </c>
      <c r="C878" s="2" t="s">
        <v>1</v>
      </c>
      <c r="D878" s="2">
        <v>51</v>
      </c>
      <c r="E878" s="6">
        <v>24779</v>
      </c>
      <c r="F878" s="7">
        <v>43707.622581018521</v>
      </c>
      <c r="G878" s="69" t="s">
        <v>4</v>
      </c>
      <c r="H878" s="2">
        <v>836</v>
      </c>
      <c r="I878" s="8">
        <f t="shared" si="70"/>
        <v>13.933333333333334</v>
      </c>
      <c r="J878" s="8">
        <v>2.0979999999999999</v>
      </c>
      <c r="K878" s="2">
        <v>60</v>
      </c>
      <c r="L878" s="68">
        <v>170</v>
      </c>
      <c r="M878" s="8">
        <f t="shared" si="71"/>
        <v>2.8333333333333335</v>
      </c>
      <c r="N878" s="8">
        <v>0.64200000000000002</v>
      </c>
      <c r="O878" s="69">
        <v>60</v>
      </c>
      <c r="P878" s="9">
        <f t="shared" si="72"/>
        <v>4.9176470588235288</v>
      </c>
      <c r="Q878" s="77" t="s">
        <v>719</v>
      </c>
      <c r="R878" s="2"/>
      <c r="S878" s="2"/>
      <c r="T878" s="2"/>
      <c r="U878" s="2"/>
      <c r="V878" s="82"/>
      <c r="W878" s="83"/>
      <c r="X878" s="86" t="str">
        <f t="shared" si="73"/>
        <v>No_data</v>
      </c>
    </row>
    <row r="879" spans="1:24" x14ac:dyDescent="0.3">
      <c r="A879" s="46" t="s">
        <v>3096</v>
      </c>
      <c r="B879" s="68" t="s">
        <v>654</v>
      </c>
      <c r="C879" s="2" t="s">
        <v>1</v>
      </c>
      <c r="D879" s="2">
        <v>47</v>
      </c>
      <c r="E879" s="6">
        <v>26327</v>
      </c>
      <c r="F879" s="7">
        <v>43707.635405092595</v>
      </c>
      <c r="G879" s="69" t="s">
        <v>4</v>
      </c>
      <c r="H879" s="2">
        <v>1140</v>
      </c>
      <c r="I879" s="8">
        <f t="shared" si="70"/>
        <v>10.555555555555555</v>
      </c>
      <c r="J879" s="8">
        <v>1.5369999999999999</v>
      </c>
      <c r="K879" s="2">
        <v>108</v>
      </c>
      <c r="L879" s="68">
        <v>272</v>
      </c>
      <c r="M879" s="8">
        <f t="shared" si="71"/>
        <v>2.5185185185185186</v>
      </c>
      <c r="N879" s="8">
        <v>0.69</v>
      </c>
      <c r="O879" s="69">
        <v>108</v>
      </c>
      <c r="P879" s="9">
        <f t="shared" si="72"/>
        <v>4.1911764705882355</v>
      </c>
      <c r="Q879" s="77" t="s">
        <v>719</v>
      </c>
      <c r="R879" s="2"/>
      <c r="S879" s="2"/>
      <c r="T879" s="2"/>
      <c r="U879" s="2"/>
      <c r="V879" s="82"/>
      <c r="W879" s="83"/>
      <c r="X879" s="86" t="str">
        <f t="shared" si="73"/>
        <v>No_data</v>
      </c>
    </row>
    <row r="880" spans="1:24" x14ac:dyDescent="0.3">
      <c r="A880" s="46" t="s">
        <v>3097</v>
      </c>
      <c r="B880" s="68" t="s">
        <v>656</v>
      </c>
      <c r="C880" s="2" t="s">
        <v>1</v>
      </c>
      <c r="D880" s="2">
        <v>51</v>
      </c>
      <c r="E880" s="6">
        <v>24948</v>
      </c>
      <c r="F880" s="7">
        <v>43707.645624999997</v>
      </c>
      <c r="G880" s="69" t="s">
        <v>22</v>
      </c>
      <c r="H880" s="2">
        <v>1550</v>
      </c>
      <c r="I880" s="8">
        <f t="shared" si="70"/>
        <v>14.090909090909092</v>
      </c>
      <c r="J880" s="8">
        <v>1.764</v>
      </c>
      <c r="K880" s="2">
        <v>110</v>
      </c>
      <c r="L880" s="68">
        <v>360</v>
      </c>
      <c r="M880" s="8">
        <f t="shared" si="71"/>
        <v>3.2727272727272729</v>
      </c>
      <c r="N880" s="8">
        <v>0.64800000000000002</v>
      </c>
      <c r="O880" s="69">
        <v>110</v>
      </c>
      <c r="P880" s="9">
        <f t="shared" si="72"/>
        <v>4.3055555555555554</v>
      </c>
      <c r="Q880" s="77" t="s">
        <v>719</v>
      </c>
      <c r="R880" s="2"/>
      <c r="S880" s="2"/>
      <c r="T880" s="2"/>
      <c r="U880" s="2"/>
      <c r="V880" s="82"/>
      <c r="W880" s="83"/>
      <c r="X880" s="86" t="str">
        <f t="shared" si="73"/>
        <v>No_data</v>
      </c>
    </row>
    <row r="881" spans="1:24" x14ac:dyDescent="0.3">
      <c r="A881" s="46" t="s">
        <v>3098</v>
      </c>
      <c r="B881" s="68" t="s">
        <v>659</v>
      </c>
      <c r="C881" s="2" t="s">
        <v>6</v>
      </c>
      <c r="D881" s="2">
        <v>38</v>
      </c>
      <c r="E881" s="6">
        <v>29623</v>
      </c>
      <c r="F881" s="7">
        <v>43707.668749999997</v>
      </c>
      <c r="G881" s="69" t="s">
        <v>4</v>
      </c>
      <c r="H881" s="2">
        <v>722</v>
      </c>
      <c r="I881" s="8">
        <f t="shared" si="70"/>
        <v>5.1571428571428575</v>
      </c>
      <c r="J881" s="8">
        <v>0.63800000000000001</v>
      </c>
      <c r="K881" s="2">
        <v>140</v>
      </c>
      <c r="L881" s="68">
        <v>184</v>
      </c>
      <c r="M881" s="8">
        <f t="shared" si="71"/>
        <v>1.3142857142857143</v>
      </c>
      <c r="N881" s="8">
        <v>0.48099999999999998</v>
      </c>
      <c r="O881" s="69">
        <v>140</v>
      </c>
      <c r="P881" s="9">
        <f t="shared" si="72"/>
        <v>3.9239130434782612</v>
      </c>
      <c r="Q881" s="77" t="s">
        <v>719</v>
      </c>
      <c r="R881" s="2"/>
      <c r="S881" s="2"/>
      <c r="T881" s="2"/>
      <c r="U881" s="2"/>
      <c r="V881" s="82"/>
      <c r="W881" s="83"/>
      <c r="X881" s="86" t="str">
        <f t="shared" si="73"/>
        <v>No_data</v>
      </c>
    </row>
    <row r="882" spans="1:24" x14ac:dyDescent="0.3">
      <c r="A882" s="46" t="s">
        <v>3099</v>
      </c>
      <c r="B882" s="68" t="s">
        <v>523</v>
      </c>
      <c r="C882" s="2" t="s">
        <v>6</v>
      </c>
      <c r="D882" s="2">
        <v>59</v>
      </c>
      <c r="E882" s="6">
        <v>21928</v>
      </c>
      <c r="F882" s="7">
        <v>43707.680763888886</v>
      </c>
      <c r="G882" s="69" t="s">
        <v>4</v>
      </c>
      <c r="H882" s="2">
        <v>2699</v>
      </c>
      <c r="I882" s="8">
        <f t="shared" si="70"/>
        <v>22.491666666666667</v>
      </c>
      <c r="J882" s="8">
        <v>1.5169999999999999</v>
      </c>
      <c r="K882" s="2">
        <v>120</v>
      </c>
      <c r="L882" s="68">
        <v>903</v>
      </c>
      <c r="M882" s="8">
        <f t="shared" si="71"/>
        <v>7.5250000000000004</v>
      </c>
      <c r="N882" s="8">
        <v>1.02</v>
      </c>
      <c r="O882" s="69">
        <v>120</v>
      </c>
      <c r="P882" s="9">
        <f t="shared" si="72"/>
        <v>2.9889258028792911</v>
      </c>
      <c r="Q882" s="77" t="s">
        <v>719</v>
      </c>
      <c r="R882" s="2"/>
      <c r="S882" s="2"/>
      <c r="T882" s="2"/>
      <c r="U882" s="2"/>
      <c r="V882" s="82"/>
      <c r="W882" s="83"/>
      <c r="X882" s="86" t="str">
        <f t="shared" si="73"/>
        <v>No_data</v>
      </c>
    </row>
    <row r="883" spans="1:24" x14ac:dyDescent="0.3">
      <c r="A883" s="45" t="s">
        <v>3246</v>
      </c>
      <c r="B883" s="68" t="s">
        <v>1761</v>
      </c>
      <c r="C883" s="2" t="s">
        <v>1</v>
      </c>
      <c r="D883" s="2">
        <v>47</v>
      </c>
      <c r="E883" s="6">
        <v>26232</v>
      </c>
      <c r="F883" s="7">
        <v>43647.519456018519</v>
      </c>
      <c r="G883" s="69" t="s">
        <v>4</v>
      </c>
      <c r="H883" s="18">
        <v>1228</v>
      </c>
      <c r="I883" s="8">
        <f t="shared" si="70"/>
        <v>12.926315789473684</v>
      </c>
      <c r="J883" s="8">
        <v>3.762</v>
      </c>
      <c r="K883" s="10">
        <v>95</v>
      </c>
      <c r="L883" s="68">
        <v>346</v>
      </c>
      <c r="M883" s="8">
        <f t="shared" si="71"/>
        <v>3.642105263157895</v>
      </c>
      <c r="N883" s="8">
        <v>1.94</v>
      </c>
      <c r="O883" s="69">
        <f t="shared" ref="O883:O946" si="74">K883</f>
        <v>95</v>
      </c>
      <c r="P883" s="48">
        <f t="shared" si="72"/>
        <v>3.5491329479768781</v>
      </c>
      <c r="Q883" s="77" t="s">
        <v>718</v>
      </c>
      <c r="R883" s="18"/>
      <c r="S883" s="2"/>
      <c r="T883" s="2"/>
      <c r="U883" s="10"/>
      <c r="V883" s="80"/>
      <c r="W883" s="81"/>
      <c r="X883" s="86" t="str">
        <f>IF(AND(W883&lt;&gt;0,V883&lt;&gt;0),W883-V883,"No_data")</f>
        <v>No_data</v>
      </c>
    </row>
    <row r="884" spans="1:24" x14ac:dyDescent="0.3">
      <c r="A884" s="45" t="s">
        <v>3247</v>
      </c>
      <c r="B884" s="68" t="s">
        <v>1762</v>
      </c>
      <c r="C884" s="2" t="s">
        <v>1</v>
      </c>
      <c r="D884" s="2">
        <v>58</v>
      </c>
      <c r="E884" s="6">
        <v>22345</v>
      </c>
      <c r="F884" s="7">
        <v>43647.524317129632</v>
      </c>
      <c r="G884" s="69" t="s">
        <v>4</v>
      </c>
      <c r="H884" s="18">
        <v>4017</v>
      </c>
      <c r="I884" s="8">
        <f t="shared" si="70"/>
        <v>25.106249999999999</v>
      </c>
      <c r="J884" s="8">
        <v>5.75</v>
      </c>
      <c r="K884" s="10">
        <v>160</v>
      </c>
      <c r="L884" s="68">
        <v>831</v>
      </c>
      <c r="M884" s="8">
        <f t="shared" si="71"/>
        <v>5.1937499999999996</v>
      </c>
      <c r="N884" s="8">
        <v>2.2559999999999998</v>
      </c>
      <c r="O884" s="69">
        <f t="shared" si="74"/>
        <v>160</v>
      </c>
      <c r="P884" s="48">
        <f t="shared" si="72"/>
        <v>4.8339350180505418</v>
      </c>
      <c r="Q884" s="77" t="s">
        <v>718</v>
      </c>
      <c r="R884" s="18"/>
      <c r="S884" s="2"/>
      <c r="T884" s="2"/>
      <c r="U884" s="10"/>
      <c r="V884" s="80"/>
      <c r="W884" s="81"/>
      <c r="X884" s="86" t="str">
        <f t="shared" ref="X884:X947" si="75">IF(AND(W884&lt;&gt;0,V884&lt;&gt;0),W884-V884,"No_data")</f>
        <v>No_data</v>
      </c>
    </row>
    <row r="885" spans="1:24" x14ac:dyDescent="0.3">
      <c r="A885" s="45" t="s">
        <v>3248</v>
      </c>
      <c r="B885" s="68" t="s">
        <v>1763</v>
      </c>
      <c r="C885" s="2" t="s">
        <v>6</v>
      </c>
      <c r="D885" s="2">
        <v>72</v>
      </c>
      <c r="E885" s="6">
        <v>17126</v>
      </c>
      <c r="F885" s="7">
        <v>43647.533472222225</v>
      </c>
      <c r="G885" s="69" t="s">
        <v>4</v>
      </c>
      <c r="H885" s="18">
        <v>2143</v>
      </c>
      <c r="I885" s="8">
        <f t="shared" si="70"/>
        <v>17.858333333333334</v>
      </c>
      <c r="J885" s="8">
        <v>4.3220000000000001</v>
      </c>
      <c r="K885" s="10">
        <v>120</v>
      </c>
      <c r="L885" s="68">
        <v>631</v>
      </c>
      <c r="M885" s="8">
        <f t="shared" si="71"/>
        <v>5.2583333333333337</v>
      </c>
      <c r="N885" s="8">
        <v>2.0720000000000001</v>
      </c>
      <c r="O885" s="69">
        <f t="shared" si="74"/>
        <v>120</v>
      </c>
      <c r="P885" s="48">
        <f t="shared" si="72"/>
        <v>3.3961965134706813</v>
      </c>
      <c r="Q885" s="77" t="s">
        <v>718</v>
      </c>
      <c r="R885" s="18"/>
      <c r="S885" s="2"/>
      <c r="T885" s="2"/>
      <c r="U885" s="10"/>
      <c r="V885" s="80"/>
      <c r="W885" s="81"/>
      <c r="X885" s="86" t="str">
        <f t="shared" si="75"/>
        <v>No_data</v>
      </c>
    </row>
    <row r="886" spans="1:24" x14ac:dyDescent="0.3">
      <c r="A886" s="45" t="s">
        <v>3249</v>
      </c>
      <c r="B886" s="68" t="s">
        <v>7</v>
      </c>
      <c r="C886" s="2" t="s">
        <v>1</v>
      </c>
      <c r="D886" s="2">
        <v>48</v>
      </c>
      <c r="E886" s="6">
        <v>25960</v>
      </c>
      <c r="F886" s="7">
        <v>43647.544710648152</v>
      </c>
      <c r="G886" s="69" t="s">
        <v>4</v>
      </c>
      <c r="H886" s="18">
        <v>2279</v>
      </c>
      <c r="I886" s="8">
        <f t="shared" si="70"/>
        <v>15.717241379310344</v>
      </c>
      <c r="J886" s="8">
        <v>3.62</v>
      </c>
      <c r="K886" s="10">
        <v>145</v>
      </c>
      <c r="L886" s="68">
        <v>555</v>
      </c>
      <c r="M886" s="8">
        <f t="shared" si="71"/>
        <v>3.8275862068965516</v>
      </c>
      <c r="N886" s="8">
        <v>2.0419999999999998</v>
      </c>
      <c r="O886" s="69">
        <f t="shared" si="74"/>
        <v>145</v>
      </c>
      <c r="P886" s="48">
        <f t="shared" si="72"/>
        <v>4.1063063063063066</v>
      </c>
      <c r="Q886" s="77" t="s">
        <v>718</v>
      </c>
      <c r="R886" s="18"/>
      <c r="S886" s="2"/>
      <c r="T886" s="2"/>
      <c r="U886" s="10"/>
      <c r="V886" s="80"/>
      <c r="W886" s="81"/>
      <c r="X886" s="86" t="str">
        <f t="shared" si="75"/>
        <v>No_data</v>
      </c>
    </row>
    <row r="887" spans="1:24" x14ac:dyDescent="0.3">
      <c r="A887" s="45" t="s">
        <v>3250</v>
      </c>
      <c r="B887" s="68" t="s">
        <v>1764</v>
      </c>
      <c r="C887" s="2" t="s">
        <v>1</v>
      </c>
      <c r="D887" s="2">
        <v>54</v>
      </c>
      <c r="E887" s="6">
        <v>23853</v>
      </c>
      <c r="F887" s="7">
        <v>43647.562881944446</v>
      </c>
      <c r="G887" s="69" t="s">
        <v>4</v>
      </c>
      <c r="H887" s="18">
        <v>2566</v>
      </c>
      <c r="I887" s="8">
        <f t="shared" si="70"/>
        <v>19.007407407407406</v>
      </c>
      <c r="J887" s="8">
        <v>4.5519999999999996</v>
      </c>
      <c r="K887" s="10">
        <v>135</v>
      </c>
      <c r="L887" s="68">
        <v>499</v>
      </c>
      <c r="M887" s="8">
        <f t="shared" si="71"/>
        <v>3.6962962962962962</v>
      </c>
      <c r="N887" s="8">
        <v>1.9750000000000001</v>
      </c>
      <c r="O887" s="69">
        <f t="shared" si="74"/>
        <v>135</v>
      </c>
      <c r="P887" s="48">
        <f t="shared" si="72"/>
        <v>5.1422845691382761</v>
      </c>
      <c r="Q887" s="77" t="s">
        <v>718</v>
      </c>
      <c r="R887" s="18"/>
      <c r="S887" s="2"/>
      <c r="T887" s="2"/>
      <c r="U887" s="10"/>
      <c r="V887" s="80"/>
      <c r="W887" s="81"/>
      <c r="X887" s="86" t="str">
        <f t="shared" si="75"/>
        <v>No_data</v>
      </c>
    </row>
    <row r="888" spans="1:24" x14ac:dyDescent="0.3">
      <c r="A888" s="45" t="s">
        <v>3251</v>
      </c>
      <c r="B888" s="68" t="s">
        <v>1765</v>
      </c>
      <c r="C888" s="2" t="s">
        <v>1</v>
      </c>
      <c r="D888" s="2">
        <v>65</v>
      </c>
      <c r="E888" s="6">
        <v>19594</v>
      </c>
      <c r="F888" s="7">
        <v>43647.577164351853</v>
      </c>
      <c r="G888" s="69" t="s">
        <v>4</v>
      </c>
      <c r="H888" s="18">
        <v>1822</v>
      </c>
      <c r="I888" s="8">
        <f t="shared" si="70"/>
        <v>16.563636363636363</v>
      </c>
      <c r="J888" s="8">
        <v>3.7669999999999999</v>
      </c>
      <c r="K888" s="10">
        <v>110</v>
      </c>
      <c r="L888" s="68">
        <v>467</v>
      </c>
      <c r="M888" s="8">
        <f t="shared" si="71"/>
        <v>4.2454545454545451</v>
      </c>
      <c r="N888" s="8">
        <v>2.2269999999999999</v>
      </c>
      <c r="O888" s="69">
        <f t="shared" si="74"/>
        <v>110</v>
      </c>
      <c r="P888" s="48">
        <f t="shared" si="72"/>
        <v>3.9014989293361886</v>
      </c>
      <c r="Q888" s="77" t="s">
        <v>718</v>
      </c>
      <c r="R888" s="18"/>
      <c r="S888" s="2"/>
      <c r="T888" s="2"/>
      <c r="U888" s="10"/>
      <c r="V888" s="80"/>
      <c r="W888" s="81"/>
      <c r="X888" s="86" t="str">
        <f t="shared" si="75"/>
        <v>No_data</v>
      </c>
    </row>
    <row r="889" spans="1:24" x14ac:dyDescent="0.3">
      <c r="A889" s="45" t="s">
        <v>3252</v>
      </c>
      <c r="B889" s="68" t="s">
        <v>1766</v>
      </c>
      <c r="C889" s="2" t="s">
        <v>1</v>
      </c>
      <c r="D889" s="2">
        <v>55</v>
      </c>
      <c r="E889" s="6">
        <v>23202</v>
      </c>
      <c r="F889" s="7">
        <v>43647.588437500002</v>
      </c>
      <c r="G889" s="69" t="s">
        <v>4</v>
      </c>
      <c r="H889" s="18">
        <v>2562</v>
      </c>
      <c r="I889" s="8">
        <f t="shared" si="70"/>
        <v>17.079999999999998</v>
      </c>
      <c r="J889" s="8">
        <v>4.3470000000000004</v>
      </c>
      <c r="K889" s="10">
        <v>150</v>
      </c>
      <c r="L889" s="68">
        <v>730</v>
      </c>
      <c r="M889" s="8">
        <f t="shared" si="71"/>
        <v>4.8666666666666663</v>
      </c>
      <c r="N889" s="8">
        <v>2.2749999999999999</v>
      </c>
      <c r="O889" s="69">
        <f t="shared" si="74"/>
        <v>150</v>
      </c>
      <c r="P889" s="48">
        <f t="shared" si="72"/>
        <v>3.5095890410958903</v>
      </c>
      <c r="Q889" s="77" t="s">
        <v>718</v>
      </c>
      <c r="R889" s="18"/>
      <c r="S889" s="2"/>
      <c r="T889" s="2"/>
      <c r="U889" s="10"/>
      <c r="V889" s="80"/>
      <c r="W889" s="81"/>
      <c r="X889" s="86" t="str">
        <f t="shared" si="75"/>
        <v>No_data</v>
      </c>
    </row>
    <row r="890" spans="1:24" x14ac:dyDescent="0.3">
      <c r="A890" s="45" t="s">
        <v>3253</v>
      </c>
      <c r="B890" s="68" t="s">
        <v>1767</v>
      </c>
      <c r="C890" s="2" t="s">
        <v>1</v>
      </c>
      <c r="D890" s="2">
        <v>53</v>
      </c>
      <c r="E890" s="6">
        <v>24126</v>
      </c>
      <c r="F890" s="7">
        <v>43647.624976851854</v>
      </c>
      <c r="G890" s="69" t="s">
        <v>4</v>
      </c>
      <c r="H890" s="18">
        <v>3150</v>
      </c>
      <c r="I890" s="8">
        <f t="shared" si="70"/>
        <v>27.631578947368421</v>
      </c>
      <c r="J890" s="8">
        <v>5.6479999999999997</v>
      </c>
      <c r="K890" s="10">
        <v>114</v>
      </c>
      <c r="L890" s="68">
        <v>354</v>
      </c>
      <c r="M890" s="8">
        <f t="shared" si="71"/>
        <v>3.1052631578947367</v>
      </c>
      <c r="N890" s="8">
        <v>1.9750000000000001</v>
      </c>
      <c r="O890" s="69">
        <f t="shared" si="74"/>
        <v>114</v>
      </c>
      <c r="P890" s="48">
        <f t="shared" si="72"/>
        <v>8.898305084745763</v>
      </c>
      <c r="Q890" s="77" t="s">
        <v>718</v>
      </c>
      <c r="R890" s="18"/>
      <c r="S890" s="2"/>
      <c r="T890" s="2"/>
      <c r="U890" s="10"/>
      <c r="V890" s="80"/>
      <c r="W890" s="81"/>
      <c r="X890" s="86" t="str">
        <f t="shared" si="75"/>
        <v>No_data</v>
      </c>
    </row>
    <row r="891" spans="1:24" x14ac:dyDescent="0.3">
      <c r="A891" s="45" t="s">
        <v>3254</v>
      </c>
      <c r="B891" s="68" t="s">
        <v>1768</v>
      </c>
      <c r="C891" s="2" t="s">
        <v>6</v>
      </c>
      <c r="D891" s="2">
        <v>71</v>
      </c>
      <c r="E891" s="6">
        <v>17396</v>
      </c>
      <c r="F891" s="7">
        <v>43647.636712962965</v>
      </c>
      <c r="G891" s="69" t="s">
        <v>4</v>
      </c>
      <c r="H891" s="18">
        <v>1670</v>
      </c>
      <c r="I891" s="8">
        <f t="shared" si="70"/>
        <v>14.910714285714286</v>
      </c>
      <c r="J891" s="8">
        <v>4.2590000000000003</v>
      </c>
      <c r="K891" s="10">
        <v>112</v>
      </c>
      <c r="L891" s="68">
        <v>437</v>
      </c>
      <c r="M891" s="8">
        <f t="shared" si="71"/>
        <v>3.9017857142857144</v>
      </c>
      <c r="N891" s="8">
        <v>2.04</v>
      </c>
      <c r="O891" s="69">
        <f t="shared" si="74"/>
        <v>112</v>
      </c>
      <c r="P891" s="48">
        <f t="shared" si="72"/>
        <v>3.8215102974828374</v>
      </c>
      <c r="Q891" s="77" t="s">
        <v>718</v>
      </c>
      <c r="R891" s="18" t="s">
        <v>1181</v>
      </c>
      <c r="S891" s="2"/>
      <c r="T891" s="2"/>
      <c r="U891" s="10"/>
      <c r="V891" s="80"/>
      <c r="W891" s="81"/>
      <c r="X891" s="86" t="str">
        <f t="shared" si="75"/>
        <v>No_data</v>
      </c>
    </row>
    <row r="892" spans="1:24" x14ac:dyDescent="0.3">
      <c r="A892" s="45" t="s">
        <v>3255</v>
      </c>
      <c r="B892" s="68" t="s">
        <v>1769</v>
      </c>
      <c r="C892" s="2" t="s">
        <v>6</v>
      </c>
      <c r="D892" s="2">
        <v>16</v>
      </c>
      <c r="E892" s="6">
        <v>37535</v>
      </c>
      <c r="F892" s="7">
        <v>43647.639085648145</v>
      </c>
      <c r="G892" s="69" t="s">
        <v>4</v>
      </c>
      <c r="H892" s="18">
        <v>973</v>
      </c>
      <c r="I892" s="8">
        <f t="shared" si="70"/>
        <v>10.576086956521738</v>
      </c>
      <c r="J892" s="8">
        <v>3.3780000000000001</v>
      </c>
      <c r="K892" s="10">
        <v>92</v>
      </c>
      <c r="L892" s="68">
        <v>255</v>
      </c>
      <c r="M892" s="8">
        <f t="shared" si="71"/>
        <v>2.7717391304347827</v>
      </c>
      <c r="N892" s="8">
        <v>1.786</v>
      </c>
      <c r="O892" s="69">
        <f t="shared" si="74"/>
        <v>92</v>
      </c>
      <c r="P892" s="48">
        <f t="shared" si="72"/>
        <v>3.8156862745098037</v>
      </c>
      <c r="Q892" s="77" t="s">
        <v>718</v>
      </c>
      <c r="R892" s="18"/>
      <c r="S892" s="2"/>
      <c r="T892" s="2"/>
      <c r="U892" s="10"/>
      <c r="V892" s="80"/>
      <c r="W892" s="81"/>
      <c r="X892" s="86" t="str">
        <f t="shared" si="75"/>
        <v>No_data</v>
      </c>
    </row>
    <row r="893" spans="1:24" x14ac:dyDescent="0.3">
      <c r="A893" s="45" t="s">
        <v>3256</v>
      </c>
      <c r="B893" s="68" t="s">
        <v>1770</v>
      </c>
      <c r="C893" s="2" t="s">
        <v>6</v>
      </c>
      <c r="D893" s="2">
        <v>41</v>
      </c>
      <c r="E893" s="6">
        <v>28491</v>
      </c>
      <c r="F893" s="7">
        <v>43647.651377314818</v>
      </c>
      <c r="G893" s="69" t="s">
        <v>4</v>
      </c>
      <c r="H893" s="18">
        <v>1924</v>
      </c>
      <c r="I893" s="8">
        <f t="shared" si="70"/>
        <v>11.452380952380953</v>
      </c>
      <c r="J893" s="8">
        <v>3.589</v>
      </c>
      <c r="K893" s="10">
        <v>168</v>
      </c>
      <c r="L893" s="68">
        <v>407</v>
      </c>
      <c r="M893" s="8">
        <f t="shared" si="71"/>
        <v>2.4226190476190474</v>
      </c>
      <c r="N893" s="8">
        <v>1.665</v>
      </c>
      <c r="O893" s="69">
        <f t="shared" si="74"/>
        <v>168</v>
      </c>
      <c r="P893" s="48">
        <f t="shared" si="72"/>
        <v>4.7272727272727275</v>
      </c>
      <c r="Q893" s="77" t="s">
        <v>718</v>
      </c>
      <c r="R893" s="18"/>
      <c r="S893" s="2"/>
      <c r="T893" s="2"/>
      <c r="U893" s="10"/>
      <c r="V893" s="80"/>
      <c r="W893" s="81"/>
      <c r="X893" s="86" t="str">
        <f t="shared" si="75"/>
        <v>No_data</v>
      </c>
    </row>
    <row r="894" spans="1:24" x14ac:dyDescent="0.3">
      <c r="A894" s="45" t="s">
        <v>3257</v>
      </c>
      <c r="B894" s="68" t="s">
        <v>1771</v>
      </c>
      <c r="C894" s="2" t="s">
        <v>6</v>
      </c>
      <c r="D894" s="2">
        <v>21</v>
      </c>
      <c r="E894" s="6">
        <v>35625</v>
      </c>
      <c r="F894" s="7">
        <v>43648.446400462963</v>
      </c>
      <c r="G894" s="69" t="s">
        <v>71</v>
      </c>
      <c r="H894" s="18">
        <v>1150</v>
      </c>
      <c r="I894" s="8">
        <f t="shared" si="70"/>
        <v>7.0987654320987659</v>
      </c>
      <c r="J894" s="8">
        <v>2.7240000000000002</v>
      </c>
      <c r="K894" s="10">
        <v>162</v>
      </c>
      <c r="L894" s="68">
        <v>427</v>
      </c>
      <c r="M894" s="8">
        <f t="shared" si="71"/>
        <v>2.6358024691358026</v>
      </c>
      <c r="N894" s="8">
        <v>1.5069999999999999</v>
      </c>
      <c r="O894" s="69">
        <f t="shared" si="74"/>
        <v>162</v>
      </c>
      <c r="P894" s="48">
        <f t="shared" si="72"/>
        <v>2.6932084309133488</v>
      </c>
      <c r="Q894" s="77" t="s">
        <v>718</v>
      </c>
      <c r="R894" s="18"/>
      <c r="S894" s="2"/>
      <c r="T894" s="2"/>
      <c r="U894" s="10"/>
      <c r="V894" s="80"/>
      <c r="W894" s="81"/>
      <c r="X894" s="86" t="str">
        <f t="shared" si="75"/>
        <v>No_data</v>
      </c>
    </row>
    <row r="895" spans="1:24" x14ac:dyDescent="0.3">
      <c r="A895" s="45" t="s">
        <v>3258</v>
      </c>
      <c r="B895" s="68" t="s">
        <v>1772</v>
      </c>
      <c r="C895" s="2" t="s">
        <v>1</v>
      </c>
      <c r="D895" s="2">
        <v>51</v>
      </c>
      <c r="E895" s="6">
        <v>24710</v>
      </c>
      <c r="F895" s="7">
        <v>43648.516759259262</v>
      </c>
      <c r="G895" s="69" t="s">
        <v>4</v>
      </c>
      <c r="H895" s="18">
        <v>2143</v>
      </c>
      <c r="I895" s="8">
        <f t="shared" si="70"/>
        <v>24.632183908045977</v>
      </c>
      <c r="J895" s="8">
        <v>4.9749999999999996</v>
      </c>
      <c r="K895" s="10">
        <v>87</v>
      </c>
      <c r="L895" s="68">
        <v>548</v>
      </c>
      <c r="M895" s="8">
        <f t="shared" si="71"/>
        <v>6.2988505747126435</v>
      </c>
      <c r="N895" s="8">
        <v>2.57</v>
      </c>
      <c r="O895" s="69">
        <f t="shared" si="74"/>
        <v>87</v>
      </c>
      <c r="P895" s="48">
        <f t="shared" si="72"/>
        <v>3.9105839416058394</v>
      </c>
      <c r="Q895" s="77" t="s">
        <v>718</v>
      </c>
      <c r="R895" s="18"/>
      <c r="S895" s="2"/>
      <c r="T895" s="2"/>
      <c r="U895" s="10"/>
      <c r="V895" s="80"/>
      <c r="W895" s="81"/>
      <c r="X895" s="86" t="str">
        <f t="shared" si="75"/>
        <v>No_data</v>
      </c>
    </row>
    <row r="896" spans="1:24" x14ac:dyDescent="0.3">
      <c r="A896" s="45" t="s">
        <v>3259</v>
      </c>
      <c r="B896" s="68" t="s">
        <v>1773</v>
      </c>
      <c r="C896" s="2" t="s">
        <v>1</v>
      </c>
      <c r="D896" s="2">
        <v>51</v>
      </c>
      <c r="E896" s="6">
        <v>24786</v>
      </c>
      <c r="F896" s="7">
        <v>43648.52138888889</v>
      </c>
      <c r="G896" s="69" t="s">
        <v>4</v>
      </c>
      <c r="H896" s="18">
        <v>2626</v>
      </c>
      <c r="I896" s="8">
        <f t="shared" si="70"/>
        <v>19.451851851851853</v>
      </c>
      <c r="J896" s="8">
        <v>4.8259999999999996</v>
      </c>
      <c r="K896" s="10">
        <v>135</v>
      </c>
      <c r="L896" s="68">
        <v>710</v>
      </c>
      <c r="M896" s="8">
        <f t="shared" si="71"/>
        <v>5.2592592592592595</v>
      </c>
      <c r="N896" s="8">
        <v>2.4460000000000002</v>
      </c>
      <c r="O896" s="69">
        <f t="shared" si="74"/>
        <v>135</v>
      </c>
      <c r="P896" s="48">
        <f t="shared" si="72"/>
        <v>3.6985915492957746</v>
      </c>
      <c r="Q896" s="77" t="s">
        <v>718</v>
      </c>
      <c r="R896" s="18"/>
      <c r="S896" s="2"/>
      <c r="T896" s="2"/>
      <c r="U896" s="10"/>
      <c r="V896" s="80"/>
      <c r="W896" s="81"/>
      <c r="X896" s="86" t="str">
        <f t="shared" si="75"/>
        <v>No_data</v>
      </c>
    </row>
    <row r="897" spans="1:24" x14ac:dyDescent="0.3">
      <c r="A897" s="45" t="s">
        <v>3260</v>
      </c>
      <c r="B897" s="68" t="s">
        <v>1037</v>
      </c>
      <c r="C897" s="2" t="s">
        <v>1</v>
      </c>
      <c r="D897" s="2">
        <v>59</v>
      </c>
      <c r="E897" s="6">
        <v>21828</v>
      </c>
      <c r="F897" s="7">
        <v>43648.530219907407</v>
      </c>
      <c r="G897" s="69" t="s">
        <v>4</v>
      </c>
      <c r="H897" s="18">
        <v>3123</v>
      </c>
      <c r="I897" s="8">
        <f t="shared" si="70"/>
        <v>26.922413793103448</v>
      </c>
      <c r="J897" s="8">
        <v>5.8490000000000002</v>
      </c>
      <c r="K897" s="10">
        <v>116</v>
      </c>
      <c r="L897" s="68">
        <v>474</v>
      </c>
      <c r="M897" s="8">
        <f t="shared" si="71"/>
        <v>4.0862068965517242</v>
      </c>
      <c r="N897" s="8">
        <v>1.877</v>
      </c>
      <c r="O897" s="69">
        <f t="shared" si="74"/>
        <v>116</v>
      </c>
      <c r="P897" s="48">
        <f t="shared" si="72"/>
        <v>6.5886075949367084</v>
      </c>
      <c r="Q897" s="77" t="s">
        <v>718</v>
      </c>
      <c r="R897" s="18"/>
      <c r="S897" s="2"/>
      <c r="T897" s="2"/>
      <c r="U897" s="10"/>
      <c r="V897" s="80"/>
      <c r="W897" s="81"/>
      <c r="X897" s="86" t="str">
        <f t="shared" si="75"/>
        <v>No_data</v>
      </c>
    </row>
    <row r="898" spans="1:24" x14ac:dyDescent="0.3">
      <c r="A898" s="45" t="s">
        <v>3261</v>
      </c>
      <c r="B898" s="68" t="s">
        <v>1774</v>
      </c>
      <c r="C898" s="2" t="s">
        <v>1</v>
      </c>
      <c r="D898" s="2">
        <v>80</v>
      </c>
      <c r="E898" s="6">
        <v>14319</v>
      </c>
      <c r="F898" s="7">
        <v>43648.540833333333</v>
      </c>
      <c r="G898" s="69" t="s">
        <v>4</v>
      </c>
      <c r="H898" s="18">
        <v>3124</v>
      </c>
      <c r="I898" s="8">
        <f t="shared" si="70"/>
        <v>24.030769230769231</v>
      </c>
      <c r="J898" s="8">
        <v>4.5490000000000004</v>
      </c>
      <c r="K898" s="10">
        <v>130</v>
      </c>
      <c r="L898" s="68">
        <v>1117</v>
      </c>
      <c r="M898" s="8">
        <f t="shared" si="71"/>
        <v>8.592307692307692</v>
      </c>
      <c r="N898" s="8">
        <v>2.903</v>
      </c>
      <c r="O898" s="69">
        <f t="shared" si="74"/>
        <v>130</v>
      </c>
      <c r="P898" s="48">
        <f t="shared" si="72"/>
        <v>2.7967770814682185</v>
      </c>
      <c r="Q898" s="77" t="s">
        <v>718</v>
      </c>
      <c r="R898" s="18"/>
      <c r="S898" s="2"/>
      <c r="T898" s="2"/>
      <c r="U898" s="10"/>
      <c r="V898" s="80"/>
      <c r="W898" s="81"/>
      <c r="X898" s="86" t="str">
        <f t="shared" si="75"/>
        <v>No_data</v>
      </c>
    </row>
    <row r="899" spans="1:24" x14ac:dyDescent="0.3">
      <c r="A899" s="45" t="s">
        <v>3262</v>
      </c>
      <c r="B899" s="68" t="s">
        <v>1775</v>
      </c>
      <c r="C899" s="2" t="s">
        <v>1</v>
      </c>
      <c r="D899" s="2">
        <v>43</v>
      </c>
      <c r="E899" s="6">
        <v>27863</v>
      </c>
      <c r="F899" s="7">
        <v>43648.571643518517</v>
      </c>
      <c r="G899" s="69" t="s">
        <v>4</v>
      </c>
      <c r="H899" s="18">
        <v>2125</v>
      </c>
      <c r="I899" s="8">
        <f t="shared" si="70"/>
        <v>14.166666666666666</v>
      </c>
      <c r="J899" s="8">
        <v>4.1970000000000001</v>
      </c>
      <c r="K899" s="10">
        <v>150</v>
      </c>
      <c r="L899" s="68">
        <v>611</v>
      </c>
      <c r="M899" s="8">
        <f t="shared" si="71"/>
        <v>4.0733333333333333</v>
      </c>
      <c r="N899" s="8">
        <v>1.8859999999999999</v>
      </c>
      <c r="O899" s="69">
        <f t="shared" si="74"/>
        <v>150</v>
      </c>
      <c r="P899" s="48">
        <f t="shared" si="72"/>
        <v>3.4779050736497545</v>
      </c>
      <c r="Q899" s="77" t="s">
        <v>718</v>
      </c>
      <c r="R899" s="18"/>
      <c r="S899" s="2"/>
      <c r="T899" s="2"/>
      <c r="U899" s="10"/>
      <c r="V899" s="80"/>
      <c r="W899" s="81"/>
      <c r="X899" s="86" t="str">
        <f t="shared" si="75"/>
        <v>No_data</v>
      </c>
    </row>
    <row r="900" spans="1:24" x14ac:dyDescent="0.3">
      <c r="A900" s="45" t="s">
        <v>3263</v>
      </c>
      <c r="B900" s="68" t="s">
        <v>1776</v>
      </c>
      <c r="C900" s="2" t="s">
        <v>1</v>
      </c>
      <c r="D900" s="2">
        <v>53</v>
      </c>
      <c r="E900" s="6">
        <v>23955</v>
      </c>
      <c r="F900" s="7">
        <v>43648.5858912037</v>
      </c>
      <c r="G900" s="69" t="s">
        <v>4</v>
      </c>
      <c r="H900" s="18">
        <v>2549</v>
      </c>
      <c r="I900" s="8">
        <f t="shared" si="70"/>
        <v>25.49</v>
      </c>
      <c r="J900" s="8">
        <v>4.6740000000000004</v>
      </c>
      <c r="K900" s="10">
        <v>100</v>
      </c>
      <c r="L900" s="68">
        <v>576</v>
      </c>
      <c r="M900" s="8">
        <f t="shared" si="71"/>
        <v>5.76</v>
      </c>
      <c r="N900" s="8">
        <v>2.5390000000000001</v>
      </c>
      <c r="O900" s="69">
        <f t="shared" si="74"/>
        <v>100</v>
      </c>
      <c r="P900" s="48">
        <f t="shared" si="72"/>
        <v>4.4253472222222223</v>
      </c>
      <c r="Q900" s="77" t="s">
        <v>718</v>
      </c>
      <c r="R900" s="18"/>
      <c r="S900" s="2"/>
      <c r="T900" s="2"/>
      <c r="U900" s="10"/>
      <c r="V900" s="80"/>
      <c r="W900" s="81"/>
      <c r="X900" s="86" t="str">
        <f t="shared" si="75"/>
        <v>No_data</v>
      </c>
    </row>
    <row r="901" spans="1:24" x14ac:dyDescent="0.3">
      <c r="A901" s="45" t="s">
        <v>3264</v>
      </c>
      <c r="B901" s="68" t="s">
        <v>1777</v>
      </c>
      <c r="C901" s="2" t="s">
        <v>1</v>
      </c>
      <c r="D901" s="2">
        <v>41</v>
      </c>
      <c r="E901" s="6">
        <v>28446</v>
      </c>
      <c r="F901" s="7">
        <v>43648.600208333337</v>
      </c>
      <c r="G901" s="69" t="s">
        <v>4</v>
      </c>
      <c r="H901" s="18">
        <v>2910</v>
      </c>
      <c r="I901" s="8">
        <f t="shared" si="70"/>
        <v>20.785714285714285</v>
      </c>
      <c r="J901" s="8">
        <v>4.9340000000000002</v>
      </c>
      <c r="K901" s="10">
        <v>140</v>
      </c>
      <c r="L901" s="68">
        <v>612</v>
      </c>
      <c r="M901" s="8">
        <f t="shared" si="71"/>
        <v>4.371428571428571</v>
      </c>
      <c r="N901" s="8">
        <v>2.1539999999999999</v>
      </c>
      <c r="O901" s="69">
        <f t="shared" si="74"/>
        <v>140</v>
      </c>
      <c r="P901" s="48">
        <f t="shared" si="72"/>
        <v>4.7549019607843137</v>
      </c>
      <c r="Q901" s="77" t="s">
        <v>718</v>
      </c>
      <c r="R901" s="18"/>
      <c r="S901" s="2"/>
      <c r="T901" s="2"/>
      <c r="U901" s="10"/>
      <c r="V901" s="80"/>
      <c r="W901" s="81"/>
      <c r="X901" s="86" t="str">
        <f t="shared" si="75"/>
        <v>No_data</v>
      </c>
    </row>
    <row r="902" spans="1:24" x14ac:dyDescent="0.3">
      <c r="A902" s="45" t="s">
        <v>3265</v>
      </c>
      <c r="B902" s="68" t="s">
        <v>1778</v>
      </c>
      <c r="C902" s="2" t="s">
        <v>1</v>
      </c>
      <c r="D902" s="2">
        <v>50</v>
      </c>
      <c r="E902" s="6">
        <v>25171</v>
      </c>
      <c r="F902" s="7">
        <v>43648.620983796296</v>
      </c>
      <c r="G902" s="69" t="s">
        <v>4</v>
      </c>
      <c r="H902" s="18">
        <v>2743</v>
      </c>
      <c r="I902" s="8">
        <f t="shared" si="70"/>
        <v>28.572916666666668</v>
      </c>
      <c r="J902" s="8">
        <v>5.7709999999999999</v>
      </c>
      <c r="K902" s="10">
        <v>96</v>
      </c>
      <c r="L902" s="68">
        <v>520</v>
      </c>
      <c r="M902" s="8">
        <f t="shared" si="71"/>
        <v>5.416666666666667</v>
      </c>
      <c r="N902" s="8">
        <v>2.3109999999999999</v>
      </c>
      <c r="O902" s="69">
        <f t="shared" si="74"/>
        <v>96</v>
      </c>
      <c r="P902" s="48">
        <f t="shared" si="72"/>
        <v>5.2750000000000004</v>
      </c>
      <c r="Q902" s="77" t="s">
        <v>718</v>
      </c>
      <c r="R902" s="18"/>
      <c r="S902" s="2"/>
      <c r="T902" s="2"/>
      <c r="U902" s="10"/>
      <c r="V902" s="80"/>
      <c r="W902" s="81"/>
      <c r="X902" s="86" t="str">
        <f t="shared" si="75"/>
        <v>No_data</v>
      </c>
    </row>
    <row r="903" spans="1:24" x14ac:dyDescent="0.3">
      <c r="A903" s="45" t="s">
        <v>3266</v>
      </c>
      <c r="B903" s="68" t="s">
        <v>1779</v>
      </c>
      <c r="C903" s="2" t="s">
        <v>1</v>
      </c>
      <c r="D903" s="2">
        <v>68</v>
      </c>
      <c r="E903" s="6">
        <v>18590</v>
      </c>
      <c r="F903" s="7">
        <v>43648.634780092594</v>
      </c>
      <c r="G903" s="69" t="s">
        <v>4</v>
      </c>
      <c r="H903" s="18">
        <v>2283</v>
      </c>
      <c r="I903" s="8">
        <f t="shared" si="70"/>
        <v>18.263999999999999</v>
      </c>
      <c r="J903" s="8">
        <v>4.3920000000000003</v>
      </c>
      <c r="K903" s="10">
        <v>125</v>
      </c>
      <c r="L903" s="68">
        <v>702</v>
      </c>
      <c r="M903" s="8">
        <f t="shared" si="71"/>
        <v>5.6159999999999997</v>
      </c>
      <c r="N903" s="8">
        <v>2.3479999999999999</v>
      </c>
      <c r="O903" s="69">
        <f t="shared" si="74"/>
        <v>125</v>
      </c>
      <c r="P903" s="48">
        <f t="shared" si="72"/>
        <v>3.2521367521367521</v>
      </c>
      <c r="Q903" s="77" t="s">
        <v>718</v>
      </c>
      <c r="R903" s="18"/>
      <c r="S903" s="2"/>
      <c r="T903" s="2"/>
      <c r="U903" s="10"/>
      <c r="V903" s="80"/>
      <c r="W903" s="81"/>
      <c r="X903" s="86" t="str">
        <f t="shared" si="75"/>
        <v>No_data</v>
      </c>
    </row>
    <row r="904" spans="1:24" x14ac:dyDescent="0.3">
      <c r="A904" s="45" t="s">
        <v>3267</v>
      </c>
      <c r="B904" s="68" t="s">
        <v>1780</v>
      </c>
      <c r="C904" s="2" t="s">
        <v>6</v>
      </c>
      <c r="D904" s="2">
        <v>71</v>
      </c>
      <c r="E904" s="6">
        <v>17663</v>
      </c>
      <c r="F904" s="7">
        <v>43648.66578703704</v>
      </c>
      <c r="G904" s="69" t="s">
        <v>4</v>
      </c>
      <c r="H904" s="18">
        <v>1469</v>
      </c>
      <c r="I904" s="8">
        <f t="shared" ref="I904:I967" si="76">H904/K904</f>
        <v>11.3</v>
      </c>
      <c r="J904" s="8">
        <v>3.137</v>
      </c>
      <c r="K904" s="10">
        <v>130</v>
      </c>
      <c r="L904" s="68">
        <v>832</v>
      </c>
      <c r="M904" s="8">
        <f t="shared" ref="M904:M967" si="77">L904/O904</f>
        <v>6.4</v>
      </c>
      <c r="N904" s="8">
        <v>2.3479999999999999</v>
      </c>
      <c r="O904" s="69">
        <f t="shared" si="74"/>
        <v>130</v>
      </c>
      <c r="P904" s="48">
        <f t="shared" ref="P904:P967" si="78">I904/M904</f>
        <v>1.765625</v>
      </c>
      <c r="Q904" s="77" t="s">
        <v>718</v>
      </c>
      <c r="R904" s="18"/>
      <c r="S904" s="2"/>
      <c r="T904" s="2"/>
      <c r="U904" s="10"/>
      <c r="V904" s="80"/>
      <c r="W904" s="81"/>
      <c r="X904" s="86" t="str">
        <f t="shared" si="75"/>
        <v>No_data</v>
      </c>
    </row>
    <row r="905" spans="1:24" x14ac:dyDescent="0.3">
      <c r="A905" s="45" t="s">
        <v>3268</v>
      </c>
      <c r="B905" s="68" t="s">
        <v>1781</v>
      </c>
      <c r="C905" s="2" t="s">
        <v>1</v>
      </c>
      <c r="D905" s="2">
        <v>67</v>
      </c>
      <c r="E905" s="6">
        <v>18972</v>
      </c>
      <c r="F905" s="7">
        <v>43648.689409722225</v>
      </c>
      <c r="G905" s="69" t="s">
        <v>4</v>
      </c>
      <c r="H905" s="18">
        <v>2031</v>
      </c>
      <c r="I905" s="8">
        <f t="shared" si="76"/>
        <v>21.15625</v>
      </c>
      <c r="J905" s="8">
        <v>4.2510000000000003</v>
      </c>
      <c r="K905" s="10">
        <v>96</v>
      </c>
      <c r="L905" s="68">
        <v>511</v>
      </c>
      <c r="M905" s="8">
        <f t="shared" si="77"/>
        <v>5.322916666666667</v>
      </c>
      <c r="N905" s="8">
        <v>2.6379999999999999</v>
      </c>
      <c r="O905" s="69">
        <f t="shared" si="74"/>
        <v>96</v>
      </c>
      <c r="P905" s="48">
        <f t="shared" si="78"/>
        <v>3.9745596868884538</v>
      </c>
      <c r="Q905" s="77" t="s">
        <v>718</v>
      </c>
      <c r="R905" s="18"/>
      <c r="S905" s="2"/>
      <c r="T905" s="2"/>
      <c r="U905" s="10"/>
      <c r="V905" s="80"/>
      <c r="W905" s="81"/>
      <c r="X905" s="86" t="str">
        <f t="shared" si="75"/>
        <v>No_data</v>
      </c>
    </row>
    <row r="906" spans="1:24" x14ac:dyDescent="0.3">
      <c r="A906" s="45" t="s">
        <v>3269</v>
      </c>
      <c r="B906" s="68" t="s">
        <v>1782</v>
      </c>
      <c r="C906" s="2" t="s">
        <v>1</v>
      </c>
      <c r="D906" s="2">
        <v>61</v>
      </c>
      <c r="E906" s="6">
        <v>21241</v>
      </c>
      <c r="F906" s="7">
        <v>43648.689629629633</v>
      </c>
      <c r="G906" s="69" t="s">
        <v>4</v>
      </c>
      <c r="H906" s="18">
        <v>1331</v>
      </c>
      <c r="I906" s="8">
        <f t="shared" si="76"/>
        <v>17.513157894736842</v>
      </c>
      <c r="J906" s="8">
        <v>4.7679999999999998</v>
      </c>
      <c r="K906" s="10">
        <v>76</v>
      </c>
      <c r="L906" s="68">
        <v>255</v>
      </c>
      <c r="M906" s="8">
        <f t="shared" si="77"/>
        <v>3.3552631578947367</v>
      </c>
      <c r="N906" s="8">
        <v>2.0640000000000001</v>
      </c>
      <c r="O906" s="69">
        <f t="shared" si="74"/>
        <v>76</v>
      </c>
      <c r="P906" s="48">
        <f t="shared" si="78"/>
        <v>5.219607843137255</v>
      </c>
      <c r="Q906" s="77" t="s">
        <v>718</v>
      </c>
      <c r="R906" s="18"/>
      <c r="S906" s="2"/>
      <c r="T906" s="2"/>
      <c r="U906" s="10"/>
      <c r="V906" s="80"/>
      <c r="W906" s="81"/>
      <c r="X906" s="86" t="str">
        <f t="shared" si="75"/>
        <v>No_data</v>
      </c>
    </row>
    <row r="907" spans="1:24" x14ac:dyDescent="0.3">
      <c r="A907" s="45" t="s">
        <v>3270</v>
      </c>
      <c r="B907" s="68" t="s">
        <v>1783</v>
      </c>
      <c r="C907" s="2" t="s">
        <v>1</v>
      </c>
      <c r="D907" s="2">
        <v>62</v>
      </c>
      <c r="E907" s="6">
        <v>20655</v>
      </c>
      <c r="F907" s="7">
        <v>43649.517870370371</v>
      </c>
      <c r="G907" s="69" t="s">
        <v>4</v>
      </c>
      <c r="H907" s="18">
        <v>1520</v>
      </c>
      <c r="I907" s="8">
        <f t="shared" si="76"/>
        <v>16.521739130434781</v>
      </c>
      <c r="J907" s="8">
        <v>3.9430000000000001</v>
      </c>
      <c r="K907" s="10">
        <v>92</v>
      </c>
      <c r="L907" s="68">
        <v>588</v>
      </c>
      <c r="M907" s="8">
        <f t="shared" si="77"/>
        <v>6.3913043478260869</v>
      </c>
      <c r="N907" s="8">
        <v>2.7610000000000001</v>
      </c>
      <c r="O907" s="69">
        <f t="shared" si="74"/>
        <v>92</v>
      </c>
      <c r="P907" s="48">
        <f t="shared" si="78"/>
        <v>2.5850340136054419</v>
      </c>
      <c r="Q907" s="77" t="s">
        <v>718</v>
      </c>
      <c r="R907" s="18"/>
      <c r="S907" s="2"/>
      <c r="T907" s="2"/>
      <c r="U907" s="10"/>
      <c r="V907" s="80"/>
      <c r="W907" s="81"/>
      <c r="X907" s="86" t="str">
        <f t="shared" si="75"/>
        <v>No_data</v>
      </c>
    </row>
    <row r="908" spans="1:24" x14ac:dyDescent="0.3">
      <c r="A908" s="45" t="s">
        <v>3271</v>
      </c>
      <c r="B908" s="68" t="s">
        <v>1784</v>
      </c>
      <c r="C908" s="2" t="s">
        <v>1</v>
      </c>
      <c r="D908" s="2">
        <v>53</v>
      </c>
      <c r="E908" s="6">
        <v>24248</v>
      </c>
      <c r="F908" s="7">
        <v>43649.521307870367</v>
      </c>
      <c r="G908" s="69" t="s">
        <v>4</v>
      </c>
      <c r="H908" s="18">
        <v>2115</v>
      </c>
      <c r="I908" s="8">
        <f t="shared" si="76"/>
        <v>18.883928571428573</v>
      </c>
      <c r="J908" s="8">
        <v>4.3719999999999999</v>
      </c>
      <c r="K908" s="10">
        <v>112</v>
      </c>
      <c r="L908" s="68">
        <v>415</v>
      </c>
      <c r="M908" s="8">
        <f t="shared" si="77"/>
        <v>3.7053571428571428</v>
      </c>
      <c r="N908" s="8">
        <v>1.9159999999999999</v>
      </c>
      <c r="O908" s="69">
        <f t="shared" si="74"/>
        <v>112</v>
      </c>
      <c r="P908" s="48">
        <f t="shared" si="78"/>
        <v>5.096385542168675</v>
      </c>
      <c r="Q908" s="77" t="s">
        <v>718</v>
      </c>
      <c r="R908" s="18"/>
      <c r="S908" s="2"/>
      <c r="T908" s="2"/>
      <c r="U908" s="10"/>
      <c r="V908" s="80"/>
      <c r="W908" s="81"/>
      <c r="X908" s="86" t="str">
        <f t="shared" si="75"/>
        <v>No_data</v>
      </c>
    </row>
    <row r="909" spans="1:24" x14ac:dyDescent="0.3">
      <c r="A909" s="45" t="s">
        <v>3272</v>
      </c>
      <c r="B909" s="68" t="s">
        <v>1785</v>
      </c>
      <c r="C909" s="2" t="s">
        <v>1</v>
      </c>
      <c r="D909" s="2">
        <v>58</v>
      </c>
      <c r="E909" s="6">
        <v>22197</v>
      </c>
      <c r="F909" s="7">
        <v>43649.539502314816</v>
      </c>
      <c r="G909" s="69" t="s">
        <v>4</v>
      </c>
      <c r="H909" s="18">
        <v>2063</v>
      </c>
      <c r="I909" s="8">
        <f t="shared" si="76"/>
        <v>16.373015873015873</v>
      </c>
      <c r="J909" s="8">
        <v>4.4720000000000004</v>
      </c>
      <c r="K909" s="10">
        <v>126</v>
      </c>
      <c r="L909" s="68">
        <v>450</v>
      </c>
      <c r="M909" s="8">
        <f t="shared" si="77"/>
        <v>3.5714285714285716</v>
      </c>
      <c r="N909" s="8">
        <v>1.9159999999999999</v>
      </c>
      <c r="O909" s="69">
        <f t="shared" si="74"/>
        <v>126</v>
      </c>
      <c r="P909" s="48">
        <f t="shared" si="78"/>
        <v>4.5844444444444443</v>
      </c>
      <c r="Q909" s="77" t="s">
        <v>718</v>
      </c>
      <c r="R909" s="18"/>
      <c r="S909" s="2"/>
      <c r="T909" s="2"/>
      <c r="U909" s="10"/>
      <c r="V909" s="80"/>
      <c r="W909" s="81"/>
      <c r="X909" s="86" t="str">
        <f t="shared" si="75"/>
        <v>No_data</v>
      </c>
    </row>
    <row r="910" spans="1:24" x14ac:dyDescent="0.3">
      <c r="A910" s="45" t="s">
        <v>3273</v>
      </c>
      <c r="B910" s="68" t="s">
        <v>1786</v>
      </c>
      <c r="C910" s="2" t="s">
        <v>1</v>
      </c>
      <c r="D910" s="2">
        <v>58</v>
      </c>
      <c r="E910" s="6">
        <v>22168</v>
      </c>
      <c r="F910" s="7">
        <v>43649.543344907404</v>
      </c>
      <c r="G910" s="69" t="s">
        <v>4</v>
      </c>
      <c r="H910" s="18">
        <v>1867</v>
      </c>
      <c r="I910" s="8">
        <f t="shared" si="76"/>
        <v>18.670000000000002</v>
      </c>
      <c r="J910" s="8">
        <v>4.49</v>
      </c>
      <c r="K910" s="10">
        <v>100</v>
      </c>
      <c r="L910" s="68">
        <v>457</v>
      </c>
      <c r="M910" s="8">
        <f t="shared" si="77"/>
        <v>4.57</v>
      </c>
      <c r="N910" s="8">
        <v>2.1240000000000001</v>
      </c>
      <c r="O910" s="69">
        <f t="shared" si="74"/>
        <v>100</v>
      </c>
      <c r="P910" s="48">
        <f t="shared" si="78"/>
        <v>4.0853391684901537</v>
      </c>
      <c r="Q910" s="77" t="s">
        <v>718</v>
      </c>
      <c r="R910" s="18"/>
      <c r="S910" s="2"/>
      <c r="T910" s="2"/>
      <c r="U910" s="10"/>
      <c r="V910" s="80"/>
      <c r="W910" s="81"/>
      <c r="X910" s="86" t="str">
        <f t="shared" si="75"/>
        <v>No_data</v>
      </c>
    </row>
    <row r="911" spans="1:24" x14ac:dyDescent="0.3">
      <c r="A911" s="45" t="s">
        <v>3274</v>
      </c>
      <c r="B911" s="68" t="s">
        <v>1787</v>
      </c>
      <c r="C911" s="2" t="s">
        <v>1</v>
      </c>
      <c r="D911" s="2">
        <v>63</v>
      </c>
      <c r="E911" s="6">
        <v>20387</v>
      </c>
      <c r="F911" s="7">
        <v>43649.56454861111</v>
      </c>
      <c r="G911" s="69" t="s">
        <v>4</v>
      </c>
      <c r="H911" s="18">
        <v>2690</v>
      </c>
      <c r="I911" s="8">
        <f t="shared" si="76"/>
        <v>22.416666666666668</v>
      </c>
      <c r="J911" s="8">
        <v>4.625</v>
      </c>
      <c r="K911" s="10">
        <v>120</v>
      </c>
      <c r="L911" s="68">
        <v>568</v>
      </c>
      <c r="M911" s="8">
        <f t="shared" si="77"/>
        <v>4.7333333333333334</v>
      </c>
      <c r="N911" s="8">
        <v>2.2370000000000001</v>
      </c>
      <c r="O911" s="69">
        <f t="shared" si="74"/>
        <v>120</v>
      </c>
      <c r="P911" s="48">
        <f t="shared" si="78"/>
        <v>4.7359154929577469</v>
      </c>
      <c r="Q911" s="77" t="s">
        <v>718</v>
      </c>
      <c r="R911" s="18"/>
      <c r="S911" s="2"/>
      <c r="T911" s="2"/>
      <c r="U911" s="10"/>
      <c r="V911" s="80"/>
      <c r="W911" s="81"/>
      <c r="X911" s="86" t="str">
        <f t="shared" si="75"/>
        <v>No_data</v>
      </c>
    </row>
    <row r="912" spans="1:24" x14ac:dyDescent="0.3">
      <c r="A912" s="45" t="s">
        <v>3275</v>
      </c>
      <c r="B912" s="68" t="s">
        <v>1788</v>
      </c>
      <c r="C912" s="2" t="s">
        <v>6</v>
      </c>
      <c r="D912" s="2">
        <v>42</v>
      </c>
      <c r="E912" s="6">
        <v>28074</v>
      </c>
      <c r="F912" s="7">
        <v>43649.575891203705</v>
      </c>
      <c r="G912" s="69" t="s">
        <v>4</v>
      </c>
      <c r="H912" s="18">
        <v>3151</v>
      </c>
      <c r="I912" s="8">
        <f t="shared" si="76"/>
        <v>24.238461538461539</v>
      </c>
      <c r="J912" s="8">
        <v>4.9429999999999996</v>
      </c>
      <c r="K912" s="10">
        <v>130</v>
      </c>
      <c r="L912" s="68">
        <v>1540</v>
      </c>
      <c r="M912" s="8">
        <f t="shared" si="77"/>
        <v>11.846153846153847</v>
      </c>
      <c r="N912" s="8">
        <v>3.7109999999999999</v>
      </c>
      <c r="O912" s="69">
        <f t="shared" si="74"/>
        <v>130</v>
      </c>
      <c r="P912" s="48">
        <f t="shared" si="78"/>
        <v>2.046103896103896</v>
      </c>
      <c r="Q912" s="77" t="s">
        <v>718</v>
      </c>
      <c r="R912" s="18"/>
      <c r="S912" s="2"/>
      <c r="T912" s="2"/>
      <c r="U912" s="10"/>
      <c r="V912" s="80"/>
      <c r="W912" s="81"/>
      <c r="X912" s="86" t="str">
        <f t="shared" si="75"/>
        <v>No_data</v>
      </c>
    </row>
    <row r="913" spans="1:24" x14ac:dyDescent="0.3">
      <c r="A913" s="45" t="s">
        <v>3276</v>
      </c>
      <c r="B913" s="68" t="s">
        <v>1789</v>
      </c>
      <c r="C913" s="2" t="s">
        <v>1</v>
      </c>
      <c r="D913" s="2">
        <v>62</v>
      </c>
      <c r="E913" s="6">
        <v>20889</v>
      </c>
      <c r="F913" s="7">
        <v>43649.589687500003</v>
      </c>
      <c r="G913" s="69" t="s">
        <v>4</v>
      </c>
      <c r="H913" s="18">
        <v>2984</v>
      </c>
      <c r="I913" s="8">
        <f t="shared" si="76"/>
        <v>20.579310344827586</v>
      </c>
      <c r="J913" s="8">
        <v>4.2930000000000001</v>
      </c>
      <c r="K913" s="10">
        <v>145</v>
      </c>
      <c r="L913" s="68">
        <v>480</v>
      </c>
      <c r="M913" s="8">
        <f t="shared" si="77"/>
        <v>3.3103448275862069</v>
      </c>
      <c r="N913" s="8">
        <v>1.9379999999999999</v>
      </c>
      <c r="O913" s="69">
        <f t="shared" si="74"/>
        <v>145</v>
      </c>
      <c r="P913" s="48">
        <f t="shared" si="78"/>
        <v>6.2166666666666668</v>
      </c>
      <c r="Q913" s="77" t="s">
        <v>718</v>
      </c>
      <c r="R913" s="18"/>
      <c r="S913" s="2"/>
      <c r="T913" s="2"/>
      <c r="U913" s="10"/>
      <c r="V913" s="80"/>
      <c r="W913" s="81"/>
      <c r="X913" s="86" t="str">
        <f t="shared" si="75"/>
        <v>No_data</v>
      </c>
    </row>
    <row r="914" spans="1:24" x14ac:dyDescent="0.3">
      <c r="A914" s="45" t="s">
        <v>3277</v>
      </c>
      <c r="B914" s="68" t="s">
        <v>1790</v>
      </c>
      <c r="C914" s="2" t="s">
        <v>1</v>
      </c>
      <c r="D914" s="2">
        <v>48</v>
      </c>
      <c r="E914" s="6">
        <v>26071</v>
      </c>
      <c r="F914" s="7">
        <v>43649.609259259261</v>
      </c>
      <c r="G914" s="69" t="s">
        <v>4</v>
      </c>
      <c r="H914" s="18">
        <v>2468</v>
      </c>
      <c r="I914" s="8">
        <f t="shared" si="76"/>
        <v>17.020689655172415</v>
      </c>
      <c r="J914" s="8">
        <v>4.4180000000000001</v>
      </c>
      <c r="K914" s="10">
        <v>145</v>
      </c>
      <c r="L914" s="68">
        <v>475</v>
      </c>
      <c r="M914" s="8">
        <f t="shared" si="77"/>
        <v>3.2758620689655173</v>
      </c>
      <c r="N914" s="8">
        <v>1.873</v>
      </c>
      <c r="O914" s="69">
        <f t="shared" si="74"/>
        <v>145</v>
      </c>
      <c r="P914" s="48">
        <f t="shared" si="78"/>
        <v>5.1957894736842105</v>
      </c>
      <c r="Q914" s="77" t="s">
        <v>718</v>
      </c>
      <c r="R914" s="18"/>
      <c r="S914" s="2"/>
      <c r="T914" s="2"/>
      <c r="U914" s="10"/>
      <c r="V914" s="80"/>
      <c r="W914" s="81"/>
      <c r="X914" s="86" t="str">
        <f t="shared" si="75"/>
        <v>No_data</v>
      </c>
    </row>
    <row r="915" spans="1:24" x14ac:dyDescent="0.3">
      <c r="A915" s="45" t="s">
        <v>3278</v>
      </c>
      <c r="B915" s="68" t="s">
        <v>326</v>
      </c>
      <c r="C915" s="2" t="s">
        <v>1</v>
      </c>
      <c r="D915" s="2">
        <v>48</v>
      </c>
      <c r="E915" s="6">
        <v>25883</v>
      </c>
      <c r="F915" s="7">
        <v>43649.621724537035</v>
      </c>
      <c r="G915" s="69" t="s">
        <v>4</v>
      </c>
      <c r="H915" s="18">
        <v>1841</v>
      </c>
      <c r="I915" s="8">
        <f t="shared" si="76"/>
        <v>14.3828125</v>
      </c>
      <c r="J915" s="8">
        <v>3.7610000000000001</v>
      </c>
      <c r="K915" s="10">
        <v>128</v>
      </c>
      <c r="L915" s="68">
        <v>358</v>
      </c>
      <c r="M915" s="8">
        <f t="shared" si="77"/>
        <v>2.796875</v>
      </c>
      <c r="N915" s="8">
        <v>1.6850000000000001</v>
      </c>
      <c r="O915" s="69">
        <f t="shared" si="74"/>
        <v>128</v>
      </c>
      <c r="P915" s="48">
        <f t="shared" si="78"/>
        <v>5.1424581005586596</v>
      </c>
      <c r="Q915" s="77" t="s">
        <v>718</v>
      </c>
      <c r="R915" s="18"/>
      <c r="S915" s="2"/>
      <c r="T915" s="2"/>
      <c r="U915" s="10"/>
      <c r="V915" s="80"/>
      <c r="W915" s="81"/>
      <c r="X915" s="86" t="str">
        <f t="shared" si="75"/>
        <v>No_data</v>
      </c>
    </row>
    <row r="916" spans="1:24" x14ac:dyDescent="0.3">
      <c r="A916" s="45" t="s">
        <v>3279</v>
      </c>
      <c r="B916" s="68" t="s">
        <v>1791</v>
      </c>
      <c r="C916" s="2" t="s">
        <v>6</v>
      </c>
      <c r="D916" s="2">
        <v>67</v>
      </c>
      <c r="E916" s="6">
        <v>19100</v>
      </c>
      <c r="F916" s="7">
        <v>43649.632314814815</v>
      </c>
      <c r="G916" s="69" t="s">
        <v>4</v>
      </c>
      <c r="H916" s="18">
        <v>3970</v>
      </c>
      <c r="I916" s="8">
        <f t="shared" si="76"/>
        <v>27.569444444444443</v>
      </c>
      <c r="J916" s="8">
        <v>6.1139999999999999</v>
      </c>
      <c r="K916" s="10">
        <v>144</v>
      </c>
      <c r="L916" s="68">
        <v>831</v>
      </c>
      <c r="M916" s="8">
        <f t="shared" si="77"/>
        <v>5.770833333333333</v>
      </c>
      <c r="N916" s="8">
        <v>2.569</v>
      </c>
      <c r="O916" s="69">
        <f t="shared" si="74"/>
        <v>144</v>
      </c>
      <c r="P916" s="48">
        <f t="shared" si="78"/>
        <v>4.7773766546329721</v>
      </c>
      <c r="Q916" s="77" t="s">
        <v>718</v>
      </c>
      <c r="R916" s="18"/>
      <c r="S916" s="2"/>
      <c r="T916" s="2"/>
      <c r="U916" s="10"/>
      <c r="V916" s="80"/>
      <c r="W916" s="81"/>
      <c r="X916" s="86" t="str">
        <f t="shared" si="75"/>
        <v>No_data</v>
      </c>
    </row>
    <row r="917" spans="1:24" x14ac:dyDescent="0.3">
      <c r="A917" s="45" t="s">
        <v>3280</v>
      </c>
      <c r="B917" s="68" t="s">
        <v>1792</v>
      </c>
      <c r="C917" s="2" t="s">
        <v>6</v>
      </c>
      <c r="D917" s="2">
        <v>68</v>
      </c>
      <c r="E917" s="6">
        <v>18625</v>
      </c>
      <c r="F917" s="7">
        <v>43649.656469907408</v>
      </c>
      <c r="G917" s="69" t="s">
        <v>4</v>
      </c>
      <c r="H917" s="18">
        <v>1801</v>
      </c>
      <c r="I917" s="8">
        <f t="shared" si="76"/>
        <v>16.080357142857142</v>
      </c>
      <c r="J917" s="8">
        <v>4.2279999999999998</v>
      </c>
      <c r="K917" s="10">
        <v>112</v>
      </c>
      <c r="L917" s="68">
        <v>588</v>
      </c>
      <c r="M917" s="8">
        <f t="shared" si="77"/>
        <v>5.25</v>
      </c>
      <c r="N917" s="8">
        <v>2.5089999999999999</v>
      </c>
      <c r="O917" s="69">
        <f t="shared" si="74"/>
        <v>112</v>
      </c>
      <c r="P917" s="48">
        <f t="shared" si="78"/>
        <v>3.0629251700680271</v>
      </c>
      <c r="Q917" s="77" t="s">
        <v>718</v>
      </c>
      <c r="R917" s="18"/>
      <c r="S917" s="2"/>
      <c r="T917" s="2"/>
      <c r="U917" s="10"/>
      <c r="V917" s="80"/>
      <c r="W917" s="81"/>
      <c r="X917" s="86" t="str">
        <f t="shared" si="75"/>
        <v>No_data</v>
      </c>
    </row>
    <row r="918" spans="1:24" x14ac:dyDescent="0.3">
      <c r="A918" s="45" t="s">
        <v>3281</v>
      </c>
      <c r="B918" s="68" t="s">
        <v>1794</v>
      </c>
      <c r="C918" s="2" t="s">
        <v>1</v>
      </c>
      <c r="D918" s="2">
        <v>62</v>
      </c>
      <c r="E918" s="6">
        <v>20929</v>
      </c>
      <c r="F918" s="7">
        <v>43650.528483796297</v>
      </c>
      <c r="G918" s="69" t="s">
        <v>4</v>
      </c>
      <c r="H918" s="18">
        <v>2737</v>
      </c>
      <c r="I918" s="8">
        <f t="shared" si="76"/>
        <v>21.896000000000001</v>
      </c>
      <c r="J918" s="8">
        <v>5.23</v>
      </c>
      <c r="K918" s="10">
        <v>125</v>
      </c>
      <c r="L918" s="68">
        <v>742</v>
      </c>
      <c r="M918" s="8">
        <f t="shared" si="77"/>
        <v>5.9359999999999999</v>
      </c>
      <c r="N918" s="8">
        <v>2.3029999999999999</v>
      </c>
      <c r="O918" s="69">
        <f t="shared" si="74"/>
        <v>125</v>
      </c>
      <c r="P918" s="48">
        <f t="shared" si="78"/>
        <v>3.6886792452830188</v>
      </c>
      <c r="Q918" s="77" t="s">
        <v>718</v>
      </c>
      <c r="R918" s="18"/>
      <c r="S918" s="2"/>
      <c r="T918" s="2"/>
      <c r="U918" s="10"/>
      <c r="V918" s="80"/>
      <c r="W918" s="81"/>
      <c r="X918" s="86" t="str">
        <f t="shared" si="75"/>
        <v>No_data</v>
      </c>
    </row>
    <row r="919" spans="1:24" x14ac:dyDescent="0.3">
      <c r="A919" s="45" t="s">
        <v>3282</v>
      </c>
      <c r="B919" s="68" t="s">
        <v>1795</v>
      </c>
      <c r="C919" s="2" t="s">
        <v>1</v>
      </c>
      <c r="D919" s="2">
        <v>56</v>
      </c>
      <c r="E919" s="6">
        <v>23097</v>
      </c>
      <c r="F919" s="7">
        <v>43650.534525462965</v>
      </c>
      <c r="G919" s="69" t="s">
        <v>4</v>
      </c>
      <c r="H919" s="18">
        <v>2364</v>
      </c>
      <c r="I919" s="8">
        <f t="shared" si="76"/>
        <v>24.625</v>
      </c>
      <c r="J919" s="8">
        <v>5.2720000000000002</v>
      </c>
      <c r="K919" s="10">
        <v>96</v>
      </c>
      <c r="L919" s="68">
        <v>441</v>
      </c>
      <c r="M919" s="8">
        <f t="shared" si="77"/>
        <v>4.59375</v>
      </c>
      <c r="N919" s="8">
        <v>2.2080000000000002</v>
      </c>
      <c r="O919" s="69">
        <f t="shared" si="74"/>
        <v>96</v>
      </c>
      <c r="P919" s="48">
        <f t="shared" si="78"/>
        <v>5.3605442176870746</v>
      </c>
      <c r="Q919" s="77" t="s">
        <v>718</v>
      </c>
      <c r="R919" s="18"/>
      <c r="S919" s="2"/>
      <c r="T919" s="2"/>
      <c r="U919" s="10"/>
      <c r="V919" s="80"/>
      <c r="W919" s="81"/>
      <c r="X919" s="86" t="str">
        <f t="shared" si="75"/>
        <v>No_data</v>
      </c>
    </row>
    <row r="920" spans="1:24" x14ac:dyDescent="0.3">
      <c r="A920" s="45" t="s">
        <v>3283</v>
      </c>
      <c r="B920" s="68" t="s">
        <v>1796</v>
      </c>
      <c r="C920" s="2" t="s">
        <v>1</v>
      </c>
      <c r="D920" s="2">
        <v>48</v>
      </c>
      <c r="E920" s="6">
        <v>26003</v>
      </c>
      <c r="F920" s="7">
        <v>43650.550798611112</v>
      </c>
      <c r="G920" s="69" t="s">
        <v>4</v>
      </c>
      <c r="H920" s="18">
        <v>1831</v>
      </c>
      <c r="I920" s="8">
        <f t="shared" si="76"/>
        <v>18.128712871287128</v>
      </c>
      <c r="J920" s="8">
        <v>5.19</v>
      </c>
      <c r="K920" s="10">
        <v>101</v>
      </c>
      <c r="L920" s="68">
        <v>526</v>
      </c>
      <c r="M920" s="8">
        <f t="shared" si="77"/>
        <v>5.2079207920792081</v>
      </c>
      <c r="N920" s="8">
        <v>2.3929999999999998</v>
      </c>
      <c r="O920" s="69">
        <f t="shared" si="74"/>
        <v>101</v>
      </c>
      <c r="P920" s="48">
        <f t="shared" si="78"/>
        <v>3.4809885931558933</v>
      </c>
      <c r="Q920" s="77" t="s">
        <v>718</v>
      </c>
      <c r="R920" s="18"/>
      <c r="S920" s="2"/>
      <c r="T920" s="2"/>
      <c r="U920" s="10"/>
      <c r="V920" s="80"/>
      <c r="W920" s="81"/>
      <c r="X920" s="86" t="str">
        <f t="shared" si="75"/>
        <v>No_data</v>
      </c>
    </row>
    <row r="921" spans="1:24" x14ac:dyDescent="0.3">
      <c r="A921" s="45" t="s">
        <v>3284</v>
      </c>
      <c r="B921" s="68" t="s">
        <v>1797</v>
      </c>
      <c r="C921" s="2" t="s">
        <v>1</v>
      </c>
      <c r="D921" s="2">
        <v>60</v>
      </c>
      <c r="E921" s="6">
        <v>21527</v>
      </c>
      <c r="F921" s="7">
        <v>43650.582789351851</v>
      </c>
      <c r="G921" s="69" t="s">
        <v>4</v>
      </c>
      <c r="H921" s="18">
        <v>3303</v>
      </c>
      <c r="I921" s="8">
        <f t="shared" si="76"/>
        <v>27.524999999999999</v>
      </c>
      <c r="J921" s="8">
        <v>5.8019999999999996</v>
      </c>
      <c r="K921" s="10">
        <v>120</v>
      </c>
      <c r="L921" s="68">
        <v>529</v>
      </c>
      <c r="M921" s="8">
        <f t="shared" si="77"/>
        <v>4.4083333333333332</v>
      </c>
      <c r="N921" s="8">
        <v>2.1</v>
      </c>
      <c r="O921" s="69">
        <f t="shared" si="74"/>
        <v>120</v>
      </c>
      <c r="P921" s="48">
        <f t="shared" si="78"/>
        <v>6.2438563327032135</v>
      </c>
      <c r="Q921" s="77" t="s">
        <v>718</v>
      </c>
      <c r="R921" s="18"/>
      <c r="S921" s="2"/>
      <c r="T921" s="2"/>
      <c r="U921" s="10"/>
      <c r="V921" s="80"/>
      <c r="W921" s="81"/>
      <c r="X921" s="86" t="str">
        <f t="shared" si="75"/>
        <v>No_data</v>
      </c>
    </row>
    <row r="922" spans="1:24" x14ac:dyDescent="0.3">
      <c r="A922" s="45" t="s">
        <v>3285</v>
      </c>
      <c r="B922" s="68" t="s">
        <v>1798</v>
      </c>
      <c r="C922" s="2" t="s">
        <v>6</v>
      </c>
      <c r="D922" s="2">
        <v>72</v>
      </c>
      <c r="E922" s="6">
        <v>17320</v>
      </c>
      <c r="F922" s="7">
        <v>43650.591990740744</v>
      </c>
      <c r="G922" s="69" t="s">
        <v>4</v>
      </c>
      <c r="H922" s="18">
        <v>2274</v>
      </c>
      <c r="I922" s="8">
        <f t="shared" si="76"/>
        <v>22.74</v>
      </c>
      <c r="J922" s="8">
        <v>4.51</v>
      </c>
      <c r="K922" s="10">
        <v>100</v>
      </c>
      <c r="L922" s="68">
        <v>742</v>
      </c>
      <c r="M922" s="8">
        <f t="shared" si="77"/>
        <v>7.42</v>
      </c>
      <c r="N922" s="8">
        <v>2.907</v>
      </c>
      <c r="O922" s="69">
        <f t="shared" si="74"/>
        <v>100</v>
      </c>
      <c r="P922" s="48">
        <f t="shared" si="78"/>
        <v>3.0646900269541777</v>
      </c>
      <c r="Q922" s="77" t="s">
        <v>718</v>
      </c>
      <c r="R922" s="18"/>
      <c r="S922" s="2"/>
      <c r="T922" s="2"/>
      <c r="U922" s="10"/>
      <c r="V922" s="80"/>
      <c r="W922" s="81"/>
      <c r="X922" s="86" t="str">
        <f t="shared" si="75"/>
        <v>No_data</v>
      </c>
    </row>
    <row r="923" spans="1:24" x14ac:dyDescent="0.3">
      <c r="A923" s="45" t="s">
        <v>3286</v>
      </c>
      <c r="B923" s="68" t="s">
        <v>281</v>
      </c>
      <c r="C923" s="2" t="s">
        <v>1</v>
      </c>
      <c r="D923" s="2">
        <v>47</v>
      </c>
      <c r="E923" s="6">
        <v>26236</v>
      </c>
      <c r="F923" s="7">
        <v>43650.608668981484</v>
      </c>
      <c r="G923" s="69" t="s">
        <v>4</v>
      </c>
      <c r="H923" s="18">
        <v>1546</v>
      </c>
      <c r="I923" s="8">
        <f t="shared" si="76"/>
        <v>15.46</v>
      </c>
      <c r="J923" s="8">
        <v>3.8039999999999998</v>
      </c>
      <c r="K923" s="10">
        <v>100</v>
      </c>
      <c r="L923" s="68">
        <v>455</v>
      </c>
      <c r="M923" s="8">
        <f t="shared" si="77"/>
        <v>4.55</v>
      </c>
      <c r="N923" s="8">
        <v>1.839</v>
      </c>
      <c r="O923" s="69">
        <f t="shared" si="74"/>
        <v>100</v>
      </c>
      <c r="P923" s="48">
        <f t="shared" si="78"/>
        <v>3.3978021978021982</v>
      </c>
      <c r="Q923" s="77" t="s">
        <v>718</v>
      </c>
      <c r="R923" s="18"/>
      <c r="S923" s="2"/>
      <c r="T923" s="2"/>
      <c r="U923" s="10"/>
      <c r="V923" s="80"/>
      <c r="W923" s="81"/>
      <c r="X923" s="86" t="str">
        <f t="shared" si="75"/>
        <v>No_data</v>
      </c>
    </row>
    <row r="924" spans="1:24" x14ac:dyDescent="0.3">
      <c r="A924" s="45" t="s">
        <v>3287</v>
      </c>
      <c r="B924" s="68" t="s">
        <v>1799</v>
      </c>
      <c r="C924" s="2" t="s">
        <v>6</v>
      </c>
      <c r="D924" s="2">
        <v>75</v>
      </c>
      <c r="E924" s="6">
        <v>16225</v>
      </c>
      <c r="F924" s="7">
        <v>43650.615370370368</v>
      </c>
      <c r="G924" s="69" t="s">
        <v>4</v>
      </c>
      <c r="H924" s="18">
        <v>3961</v>
      </c>
      <c r="I924" s="8">
        <f t="shared" si="76"/>
        <v>22.005555555555556</v>
      </c>
      <c r="J924" s="8">
        <v>4.6459999999999999</v>
      </c>
      <c r="K924" s="10">
        <v>180</v>
      </c>
      <c r="L924" s="68">
        <v>1207</v>
      </c>
      <c r="M924" s="8">
        <f t="shared" si="77"/>
        <v>6.7055555555555557</v>
      </c>
      <c r="N924" s="8">
        <v>2.673</v>
      </c>
      <c r="O924" s="69">
        <f t="shared" si="74"/>
        <v>180</v>
      </c>
      <c r="P924" s="48">
        <f t="shared" si="78"/>
        <v>3.2816901408450705</v>
      </c>
      <c r="Q924" s="77" t="s">
        <v>718</v>
      </c>
      <c r="R924" s="18"/>
      <c r="S924" s="2"/>
      <c r="T924" s="2"/>
      <c r="U924" s="10"/>
      <c r="V924" s="80"/>
      <c r="W924" s="81"/>
      <c r="X924" s="86" t="str">
        <f t="shared" si="75"/>
        <v>No_data</v>
      </c>
    </row>
    <row r="925" spans="1:24" x14ac:dyDescent="0.3">
      <c r="A925" s="45" t="s">
        <v>3288</v>
      </c>
      <c r="B925" s="68" t="s">
        <v>1800</v>
      </c>
      <c r="C925" s="2" t="s">
        <v>6</v>
      </c>
      <c r="D925" s="2">
        <v>76</v>
      </c>
      <c r="E925" s="6">
        <v>15640</v>
      </c>
      <c r="F925" s="7">
        <v>43650.623518518521</v>
      </c>
      <c r="G925" s="69" t="s">
        <v>4</v>
      </c>
      <c r="H925" s="18">
        <v>3244</v>
      </c>
      <c r="I925" s="8">
        <f t="shared" si="76"/>
        <v>27.033333333333335</v>
      </c>
      <c r="J925" s="8">
        <v>5.7830000000000004</v>
      </c>
      <c r="K925" s="10">
        <v>120</v>
      </c>
      <c r="L925" s="68">
        <v>745</v>
      </c>
      <c r="M925" s="8">
        <f t="shared" si="77"/>
        <v>6.208333333333333</v>
      </c>
      <c r="N925" s="8">
        <v>2.5299999999999998</v>
      </c>
      <c r="O925" s="69">
        <f t="shared" si="74"/>
        <v>120</v>
      </c>
      <c r="P925" s="48">
        <f t="shared" si="78"/>
        <v>4.3543624161073833</v>
      </c>
      <c r="Q925" s="77" t="s">
        <v>718</v>
      </c>
      <c r="R925" s="18"/>
      <c r="S925" s="2"/>
      <c r="T925" s="2"/>
      <c r="U925" s="10"/>
      <c r="V925" s="80"/>
      <c r="W925" s="81"/>
      <c r="X925" s="86" t="str">
        <f t="shared" si="75"/>
        <v>No_data</v>
      </c>
    </row>
    <row r="926" spans="1:24" x14ac:dyDescent="0.3">
      <c r="A926" s="45" t="s">
        <v>3289</v>
      </c>
      <c r="B926" s="68" t="s">
        <v>1801</v>
      </c>
      <c r="C926" s="2" t="s">
        <v>1</v>
      </c>
      <c r="D926" s="2">
        <v>44</v>
      </c>
      <c r="E926" s="6">
        <v>27577</v>
      </c>
      <c r="F926" s="7">
        <v>43650.65730324074</v>
      </c>
      <c r="G926" s="69" t="s">
        <v>4</v>
      </c>
      <c r="H926" s="18">
        <v>2112</v>
      </c>
      <c r="I926" s="8">
        <f t="shared" si="76"/>
        <v>19.555555555555557</v>
      </c>
      <c r="J926" s="8">
        <v>4.452</v>
      </c>
      <c r="K926" s="10">
        <v>108</v>
      </c>
      <c r="L926" s="68">
        <v>462</v>
      </c>
      <c r="M926" s="8">
        <f t="shared" si="77"/>
        <v>4.2777777777777777</v>
      </c>
      <c r="N926" s="8">
        <v>2.0859999999999999</v>
      </c>
      <c r="O926" s="69">
        <f t="shared" si="74"/>
        <v>108</v>
      </c>
      <c r="P926" s="48">
        <f t="shared" si="78"/>
        <v>4.5714285714285721</v>
      </c>
      <c r="Q926" s="77" t="s">
        <v>718</v>
      </c>
      <c r="R926" s="18"/>
      <c r="S926" s="2"/>
      <c r="T926" s="2"/>
      <c r="U926" s="10"/>
      <c r="V926" s="80"/>
      <c r="W926" s="81"/>
      <c r="X926" s="86" t="str">
        <f t="shared" si="75"/>
        <v>No_data</v>
      </c>
    </row>
    <row r="927" spans="1:24" x14ac:dyDescent="0.3">
      <c r="A927" s="45" t="s">
        <v>3290</v>
      </c>
      <c r="B927" s="68" t="s">
        <v>1802</v>
      </c>
      <c r="C927" s="2" t="s">
        <v>6</v>
      </c>
      <c r="D927" s="2">
        <v>45</v>
      </c>
      <c r="E927" s="6">
        <v>27066</v>
      </c>
      <c r="F927" s="7">
        <v>43650.657442129632</v>
      </c>
      <c r="G927" s="69" t="s">
        <v>4</v>
      </c>
      <c r="H927" s="18">
        <v>981</v>
      </c>
      <c r="I927" s="8">
        <f t="shared" si="76"/>
        <v>8.1750000000000007</v>
      </c>
      <c r="J927" s="8">
        <v>3.089</v>
      </c>
      <c r="K927" s="10">
        <v>120</v>
      </c>
      <c r="L927" s="68">
        <v>471</v>
      </c>
      <c r="M927" s="8">
        <f t="shared" si="77"/>
        <v>3.9249999999999998</v>
      </c>
      <c r="N927" s="8">
        <v>1.9319999999999999</v>
      </c>
      <c r="O927" s="69">
        <f t="shared" si="74"/>
        <v>120</v>
      </c>
      <c r="P927" s="48">
        <f t="shared" si="78"/>
        <v>2.0828025477707008</v>
      </c>
      <c r="Q927" s="77" t="s">
        <v>718</v>
      </c>
      <c r="R927" s="18"/>
      <c r="S927" s="2"/>
      <c r="T927" s="2"/>
      <c r="U927" s="10"/>
      <c r="V927" s="80"/>
      <c r="W927" s="81"/>
      <c r="X927" s="86" t="str">
        <f t="shared" si="75"/>
        <v>No_data</v>
      </c>
    </row>
    <row r="928" spans="1:24" x14ac:dyDescent="0.3">
      <c r="A928" s="45" t="s">
        <v>3291</v>
      </c>
      <c r="B928" s="68" t="s">
        <v>1803</v>
      </c>
      <c r="C928" s="2" t="s">
        <v>1</v>
      </c>
      <c r="D928" s="2">
        <v>64</v>
      </c>
      <c r="E928" s="6">
        <v>20003</v>
      </c>
      <c r="F928" s="7">
        <v>43651.517083333332</v>
      </c>
      <c r="G928" s="69" t="s">
        <v>4</v>
      </c>
      <c r="H928" s="18">
        <v>2493</v>
      </c>
      <c r="I928" s="8">
        <f t="shared" si="76"/>
        <v>22.663636363636364</v>
      </c>
      <c r="J928" s="8">
        <v>4.3979999999999997</v>
      </c>
      <c r="K928" s="10">
        <v>110</v>
      </c>
      <c r="L928" s="68">
        <v>949</v>
      </c>
      <c r="M928" s="8">
        <f t="shared" si="77"/>
        <v>8.627272727272727</v>
      </c>
      <c r="N928" s="8">
        <v>3.2480000000000002</v>
      </c>
      <c r="O928" s="69">
        <f t="shared" si="74"/>
        <v>110</v>
      </c>
      <c r="P928" s="48">
        <f t="shared" si="78"/>
        <v>2.6269757639620654</v>
      </c>
      <c r="Q928" s="77" t="s">
        <v>718</v>
      </c>
      <c r="R928" s="18"/>
      <c r="S928" s="2"/>
      <c r="T928" s="2"/>
      <c r="U928" s="10"/>
      <c r="V928" s="80"/>
      <c r="W928" s="81"/>
      <c r="X928" s="86" t="str">
        <f t="shared" si="75"/>
        <v>No_data</v>
      </c>
    </row>
    <row r="929" spans="1:24" x14ac:dyDescent="0.3">
      <c r="A929" s="45" t="s">
        <v>3292</v>
      </c>
      <c r="B929" s="68" t="s">
        <v>1804</v>
      </c>
      <c r="C929" s="2" t="s">
        <v>1</v>
      </c>
      <c r="D929" s="2">
        <v>46</v>
      </c>
      <c r="E929" s="6">
        <v>26762</v>
      </c>
      <c r="F929" s="7">
        <v>43651.527337962965</v>
      </c>
      <c r="G929" s="69" t="s">
        <v>4</v>
      </c>
      <c r="H929" s="18">
        <v>2005</v>
      </c>
      <c r="I929" s="8">
        <f t="shared" si="76"/>
        <v>14.321428571428571</v>
      </c>
      <c r="J929" s="8">
        <v>3.9929999999999999</v>
      </c>
      <c r="K929" s="10">
        <v>140</v>
      </c>
      <c r="L929" s="68">
        <v>616</v>
      </c>
      <c r="M929" s="8">
        <f t="shared" si="77"/>
        <v>4.4000000000000004</v>
      </c>
      <c r="N929" s="8">
        <v>2.266</v>
      </c>
      <c r="O929" s="69">
        <f t="shared" si="74"/>
        <v>140</v>
      </c>
      <c r="P929" s="48">
        <f t="shared" si="78"/>
        <v>3.2548701298701297</v>
      </c>
      <c r="Q929" s="77" t="s">
        <v>718</v>
      </c>
      <c r="R929" s="18"/>
      <c r="S929" s="2"/>
      <c r="T929" s="2"/>
      <c r="U929" s="10"/>
      <c r="V929" s="80"/>
      <c r="W929" s="81"/>
      <c r="X929" s="86" t="str">
        <f t="shared" si="75"/>
        <v>No_data</v>
      </c>
    </row>
    <row r="930" spans="1:24" x14ac:dyDescent="0.3">
      <c r="A930" s="45" t="s">
        <v>3293</v>
      </c>
      <c r="B930" s="68" t="s">
        <v>1805</v>
      </c>
      <c r="C930" s="2" t="s">
        <v>6</v>
      </c>
      <c r="D930" s="2">
        <v>54</v>
      </c>
      <c r="E930" s="6">
        <v>23575</v>
      </c>
      <c r="F930" s="7">
        <v>43651.530439814815</v>
      </c>
      <c r="G930" s="69" t="s">
        <v>4</v>
      </c>
      <c r="H930" s="18">
        <v>2218</v>
      </c>
      <c r="I930" s="8">
        <f t="shared" si="76"/>
        <v>12.322222222222223</v>
      </c>
      <c r="J930" s="8">
        <v>3.6539999999999999</v>
      </c>
      <c r="K930" s="10">
        <v>180</v>
      </c>
      <c r="L930" s="68">
        <v>848</v>
      </c>
      <c r="M930" s="8">
        <f t="shared" si="77"/>
        <v>4.7111111111111112</v>
      </c>
      <c r="N930" s="8">
        <v>2.278</v>
      </c>
      <c r="O930" s="69">
        <f t="shared" si="74"/>
        <v>180</v>
      </c>
      <c r="P930" s="48">
        <f t="shared" si="78"/>
        <v>2.6155660377358489</v>
      </c>
      <c r="Q930" s="77" t="s">
        <v>718</v>
      </c>
      <c r="R930" s="18"/>
      <c r="S930" s="2"/>
      <c r="T930" s="2"/>
      <c r="U930" s="10"/>
      <c r="V930" s="80"/>
      <c r="W930" s="81"/>
      <c r="X930" s="86" t="str">
        <f t="shared" si="75"/>
        <v>No_data</v>
      </c>
    </row>
    <row r="931" spans="1:24" x14ac:dyDescent="0.3">
      <c r="A931" s="45" t="s">
        <v>3294</v>
      </c>
      <c r="B931" s="68" t="s">
        <v>1806</v>
      </c>
      <c r="C931" s="2" t="s">
        <v>1</v>
      </c>
      <c r="D931" s="2">
        <v>58</v>
      </c>
      <c r="E931" s="6">
        <v>22130</v>
      </c>
      <c r="F931" s="7">
        <v>43651.55636574074</v>
      </c>
      <c r="G931" s="69" t="s">
        <v>4</v>
      </c>
      <c r="H931" s="18">
        <v>1764</v>
      </c>
      <c r="I931" s="8">
        <f t="shared" si="76"/>
        <v>16.96153846153846</v>
      </c>
      <c r="J931" s="8">
        <v>3.8159999999999998</v>
      </c>
      <c r="K931" s="10">
        <v>104</v>
      </c>
      <c r="L931" s="68">
        <v>575</v>
      </c>
      <c r="M931" s="8">
        <f t="shared" si="77"/>
        <v>5.5288461538461542</v>
      </c>
      <c r="N931" s="8">
        <v>2.2719999999999998</v>
      </c>
      <c r="O931" s="69">
        <f t="shared" si="74"/>
        <v>104</v>
      </c>
      <c r="P931" s="48">
        <f t="shared" si="78"/>
        <v>3.0678260869565213</v>
      </c>
      <c r="Q931" s="77" t="s">
        <v>718</v>
      </c>
      <c r="R931" s="18"/>
      <c r="S931" s="2"/>
      <c r="T931" s="2"/>
      <c r="U931" s="10"/>
      <c r="V931" s="80"/>
      <c r="W931" s="81"/>
      <c r="X931" s="86" t="str">
        <f t="shared" si="75"/>
        <v>No_data</v>
      </c>
    </row>
    <row r="932" spans="1:24" x14ac:dyDescent="0.3">
      <c r="A932" s="45" t="s">
        <v>3295</v>
      </c>
      <c r="B932" s="68" t="s">
        <v>1807</v>
      </c>
      <c r="C932" s="2" t="s">
        <v>1</v>
      </c>
      <c r="D932" s="2">
        <v>58</v>
      </c>
      <c r="E932" s="6">
        <v>22431</v>
      </c>
      <c r="F932" s="7">
        <v>43651.579502314817</v>
      </c>
      <c r="G932" s="69" t="s">
        <v>4</v>
      </c>
      <c r="H932" s="18">
        <v>2273</v>
      </c>
      <c r="I932" s="8">
        <f t="shared" si="76"/>
        <v>19.594827586206897</v>
      </c>
      <c r="J932" s="8">
        <v>4.3760000000000003</v>
      </c>
      <c r="K932" s="10">
        <v>116</v>
      </c>
      <c r="L932" s="68">
        <v>634</v>
      </c>
      <c r="M932" s="8">
        <f t="shared" si="77"/>
        <v>5.4655172413793105</v>
      </c>
      <c r="N932" s="8">
        <v>2.0830000000000002</v>
      </c>
      <c r="O932" s="69">
        <f t="shared" si="74"/>
        <v>116</v>
      </c>
      <c r="P932" s="48">
        <f t="shared" si="78"/>
        <v>3.585173501577287</v>
      </c>
      <c r="Q932" s="77" t="s">
        <v>718</v>
      </c>
      <c r="R932" s="18"/>
      <c r="S932" s="2"/>
      <c r="T932" s="2"/>
      <c r="U932" s="10"/>
      <c r="V932" s="80"/>
      <c r="W932" s="81"/>
      <c r="X932" s="86" t="str">
        <f t="shared" si="75"/>
        <v>No_data</v>
      </c>
    </row>
    <row r="933" spans="1:24" x14ac:dyDescent="0.3">
      <c r="A933" s="45" t="s">
        <v>3296</v>
      </c>
      <c r="B933" s="68" t="s">
        <v>950</v>
      </c>
      <c r="C933" s="2" t="s">
        <v>1</v>
      </c>
      <c r="D933" s="2">
        <v>78</v>
      </c>
      <c r="E933" s="6">
        <v>14881</v>
      </c>
      <c r="F933" s="7">
        <v>43651.581747685188</v>
      </c>
      <c r="G933" s="69" t="s">
        <v>4</v>
      </c>
      <c r="H933" s="18">
        <v>2354</v>
      </c>
      <c r="I933" s="8">
        <f t="shared" si="76"/>
        <v>19.616666666666667</v>
      </c>
      <c r="J933" s="8">
        <v>4.4269999999999996</v>
      </c>
      <c r="K933" s="10">
        <v>120</v>
      </c>
      <c r="L933" s="68">
        <v>970</v>
      </c>
      <c r="M933" s="8">
        <f t="shared" si="77"/>
        <v>8.0833333333333339</v>
      </c>
      <c r="N933" s="8">
        <v>2.7669999999999999</v>
      </c>
      <c r="O933" s="69">
        <f t="shared" si="74"/>
        <v>120</v>
      </c>
      <c r="P933" s="48">
        <f t="shared" si="78"/>
        <v>2.42680412371134</v>
      </c>
      <c r="Q933" s="77" t="s">
        <v>718</v>
      </c>
      <c r="R933" s="18"/>
      <c r="S933" s="2"/>
      <c r="T933" s="2"/>
      <c r="U933" s="10"/>
      <c r="V933" s="80"/>
      <c r="W933" s="81"/>
      <c r="X933" s="86" t="str">
        <f t="shared" si="75"/>
        <v>No_data</v>
      </c>
    </row>
    <row r="934" spans="1:24" x14ac:dyDescent="0.3">
      <c r="A934" s="45" t="s">
        <v>3297</v>
      </c>
      <c r="B934" s="68" t="s">
        <v>388</v>
      </c>
      <c r="C934" s="2" t="s">
        <v>1</v>
      </c>
      <c r="D934" s="2">
        <v>59</v>
      </c>
      <c r="E934" s="6">
        <v>22032</v>
      </c>
      <c r="F934" s="7">
        <v>43651.593726851854</v>
      </c>
      <c r="G934" s="69" t="s">
        <v>4</v>
      </c>
      <c r="H934" s="18">
        <v>1974</v>
      </c>
      <c r="I934" s="8">
        <f t="shared" si="76"/>
        <v>18.277777777777779</v>
      </c>
      <c r="J934" s="8">
        <v>4.3319999999999999</v>
      </c>
      <c r="K934" s="10">
        <v>108</v>
      </c>
      <c r="L934" s="68">
        <v>565</v>
      </c>
      <c r="M934" s="8">
        <f t="shared" si="77"/>
        <v>5.2314814814814818</v>
      </c>
      <c r="N934" s="8">
        <v>2.4289999999999998</v>
      </c>
      <c r="O934" s="69">
        <f t="shared" si="74"/>
        <v>108</v>
      </c>
      <c r="P934" s="48">
        <f t="shared" si="78"/>
        <v>3.4938053097345132</v>
      </c>
      <c r="Q934" s="77" t="s">
        <v>718</v>
      </c>
      <c r="R934" s="18"/>
      <c r="S934" s="2"/>
      <c r="T934" s="2"/>
      <c r="U934" s="10"/>
      <c r="V934" s="80"/>
      <c r="W934" s="81"/>
      <c r="X934" s="86" t="str">
        <f t="shared" si="75"/>
        <v>No_data</v>
      </c>
    </row>
    <row r="935" spans="1:24" x14ac:dyDescent="0.3">
      <c r="A935" s="45" t="s">
        <v>3298</v>
      </c>
      <c r="B935" s="68" t="s">
        <v>1808</v>
      </c>
      <c r="C935" s="2" t="s">
        <v>1</v>
      </c>
      <c r="D935" s="2">
        <v>47</v>
      </c>
      <c r="E935" s="6">
        <v>26238</v>
      </c>
      <c r="F935" s="7">
        <v>43651.613946759258</v>
      </c>
      <c r="G935" s="69" t="s">
        <v>4</v>
      </c>
      <c r="H935" s="18">
        <v>1985</v>
      </c>
      <c r="I935" s="8">
        <f t="shared" si="76"/>
        <v>13.784722222222221</v>
      </c>
      <c r="J935" s="8">
        <v>3.9620000000000002</v>
      </c>
      <c r="K935" s="10">
        <v>144</v>
      </c>
      <c r="L935" s="68">
        <v>453</v>
      </c>
      <c r="M935" s="8">
        <f t="shared" si="77"/>
        <v>3.1458333333333335</v>
      </c>
      <c r="N935" s="8">
        <v>1.66</v>
      </c>
      <c r="O935" s="69">
        <f t="shared" si="74"/>
        <v>144</v>
      </c>
      <c r="P935" s="48">
        <f t="shared" si="78"/>
        <v>4.3818984547461364</v>
      </c>
      <c r="Q935" s="77" t="s">
        <v>718</v>
      </c>
      <c r="R935" s="18"/>
      <c r="S935" s="2"/>
      <c r="T935" s="2"/>
      <c r="U935" s="10"/>
      <c r="V935" s="80"/>
      <c r="W935" s="81"/>
      <c r="X935" s="86" t="str">
        <f t="shared" si="75"/>
        <v>No_data</v>
      </c>
    </row>
    <row r="936" spans="1:24" x14ac:dyDescent="0.3">
      <c r="A936" s="45" t="s">
        <v>3299</v>
      </c>
      <c r="B936" s="68" t="s">
        <v>428</v>
      </c>
      <c r="C936" s="2" t="s">
        <v>1</v>
      </c>
      <c r="D936" s="2">
        <v>39</v>
      </c>
      <c r="E936" s="6">
        <v>29064</v>
      </c>
      <c r="F936" s="7">
        <v>43651.625381944446</v>
      </c>
      <c r="G936" s="69" t="s">
        <v>4</v>
      </c>
      <c r="H936" s="18">
        <v>984</v>
      </c>
      <c r="I936" s="8">
        <f t="shared" si="76"/>
        <v>11.714285714285714</v>
      </c>
      <c r="J936" s="8">
        <v>3.431</v>
      </c>
      <c r="K936" s="10">
        <v>84</v>
      </c>
      <c r="L936" s="68">
        <v>261</v>
      </c>
      <c r="M936" s="8">
        <f t="shared" si="77"/>
        <v>3.1071428571428572</v>
      </c>
      <c r="N936" s="8">
        <v>1.756</v>
      </c>
      <c r="O936" s="69">
        <f t="shared" si="74"/>
        <v>84</v>
      </c>
      <c r="P936" s="48">
        <f t="shared" si="78"/>
        <v>3.7701149425287355</v>
      </c>
      <c r="Q936" s="77" t="s">
        <v>718</v>
      </c>
      <c r="R936" s="18"/>
      <c r="S936" s="2"/>
      <c r="T936" s="2"/>
      <c r="U936" s="10"/>
      <c r="V936" s="80"/>
      <c r="W936" s="81"/>
      <c r="X936" s="86" t="str">
        <f t="shared" si="75"/>
        <v>No_data</v>
      </c>
    </row>
    <row r="937" spans="1:24" x14ac:dyDescent="0.3">
      <c r="A937" s="45" t="s">
        <v>3300</v>
      </c>
      <c r="B937" s="68" t="s">
        <v>1809</v>
      </c>
      <c r="C937" s="2" t="s">
        <v>6</v>
      </c>
      <c r="D937" s="2">
        <v>82</v>
      </c>
      <c r="E937" s="6">
        <v>13552</v>
      </c>
      <c r="F937" s="7">
        <v>43651.63784722222</v>
      </c>
      <c r="G937" s="69" t="s">
        <v>4</v>
      </c>
      <c r="H937" s="18">
        <v>2274</v>
      </c>
      <c r="I937" s="8">
        <f t="shared" si="76"/>
        <v>18.95</v>
      </c>
      <c r="J937" s="8">
        <v>4.8099999999999996</v>
      </c>
      <c r="K937" s="10">
        <v>120</v>
      </c>
      <c r="L937" s="68">
        <v>749</v>
      </c>
      <c r="M937" s="8">
        <f t="shared" si="77"/>
        <v>6.2416666666666663</v>
      </c>
      <c r="N937" s="8">
        <v>2.2970000000000002</v>
      </c>
      <c r="O937" s="69">
        <f t="shared" si="74"/>
        <v>120</v>
      </c>
      <c r="P937" s="48">
        <f t="shared" si="78"/>
        <v>3.0360480640854473</v>
      </c>
      <c r="Q937" s="77" t="s">
        <v>718</v>
      </c>
      <c r="R937" s="18"/>
      <c r="S937" s="2"/>
      <c r="T937" s="2"/>
      <c r="U937" s="10"/>
      <c r="V937" s="80"/>
      <c r="W937" s="81"/>
      <c r="X937" s="86" t="str">
        <f t="shared" si="75"/>
        <v>No_data</v>
      </c>
    </row>
    <row r="938" spans="1:24" x14ac:dyDescent="0.3">
      <c r="A938" s="45" t="s">
        <v>3301</v>
      </c>
      <c r="B938" s="68" t="s">
        <v>1810</v>
      </c>
      <c r="C938" s="2" t="s">
        <v>1</v>
      </c>
      <c r="D938" s="2">
        <v>40</v>
      </c>
      <c r="E938" s="6">
        <v>29023</v>
      </c>
      <c r="F938" s="7">
        <v>43651.668391203704</v>
      </c>
      <c r="G938" s="69" t="s">
        <v>4</v>
      </c>
      <c r="H938" s="18">
        <v>1178</v>
      </c>
      <c r="I938" s="8">
        <f t="shared" si="76"/>
        <v>9.8166666666666664</v>
      </c>
      <c r="J938" s="8">
        <v>3.1520000000000001</v>
      </c>
      <c r="K938" s="10">
        <v>120</v>
      </c>
      <c r="L938" s="68">
        <v>392</v>
      </c>
      <c r="M938" s="8">
        <f t="shared" si="77"/>
        <v>3.2666666666666666</v>
      </c>
      <c r="N938" s="8">
        <v>1.748</v>
      </c>
      <c r="O938" s="69">
        <f t="shared" si="74"/>
        <v>120</v>
      </c>
      <c r="P938" s="48">
        <f t="shared" si="78"/>
        <v>3.0051020408163267</v>
      </c>
      <c r="Q938" s="77" t="s">
        <v>718</v>
      </c>
      <c r="R938" s="18"/>
      <c r="S938" s="2"/>
      <c r="T938" s="2"/>
      <c r="U938" s="10"/>
      <c r="V938" s="80"/>
      <c r="W938" s="81"/>
      <c r="X938" s="86" t="str">
        <f t="shared" si="75"/>
        <v>No_data</v>
      </c>
    </row>
    <row r="939" spans="1:24" x14ac:dyDescent="0.3">
      <c r="A939" s="45" t="s">
        <v>3302</v>
      </c>
      <c r="B939" s="68" t="s">
        <v>1811</v>
      </c>
      <c r="C939" s="2" t="s">
        <v>6</v>
      </c>
      <c r="D939" s="2">
        <v>61</v>
      </c>
      <c r="E939" s="6">
        <v>21234</v>
      </c>
      <c r="F939" s="7">
        <v>43651.699907407405</v>
      </c>
      <c r="G939" s="69" t="s">
        <v>4</v>
      </c>
      <c r="H939" s="18">
        <v>1328</v>
      </c>
      <c r="I939" s="8">
        <f t="shared" si="76"/>
        <v>12.072727272727272</v>
      </c>
      <c r="J939" s="8">
        <v>3.7429999999999999</v>
      </c>
      <c r="K939" s="10">
        <v>110</v>
      </c>
      <c r="L939" s="68">
        <v>521</v>
      </c>
      <c r="M939" s="8">
        <f t="shared" si="77"/>
        <v>4.7363636363636363</v>
      </c>
      <c r="N939" s="8">
        <v>2.3130000000000002</v>
      </c>
      <c r="O939" s="69">
        <f t="shared" si="74"/>
        <v>110</v>
      </c>
      <c r="P939" s="48">
        <f t="shared" si="78"/>
        <v>2.5489443378119003</v>
      </c>
      <c r="Q939" s="77" t="s">
        <v>718</v>
      </c>
      <c r="R939" s="18"/>
      <c r="S939" s="2"/>
      <c r="T939" s="2"/>
      <c r="U939" s="10"/>
      <c r="V939" s="80"/>
      <c r="W939" s="81"/>
      <c r="X939" s="86" t="str">
        <f t="shared" si="75"/>
        <v>No_data</v>
      </c>
    </row>
    <row r="940" spans="1:24" x14ac:dyDescent="0.3">
      <c r="A940" s="45" t="s">
        <v>3303</v>
      </c>
      <c r="B940" s="68" t="s">
        <v>1812</v>
      </c>
      <c r="C940" s="2" t="s">
        <v>6</v>
      </c>
      <c r="D940" s="2">
        <v>22</v>
      </c>
      <c r="E940" s="6">
        <v>35404</v>
      </c>
      <c r="F940" s="7">
        <v>43651.714525462965</v>
      </c>
      <c r="G940" s="69" t="s">
        <v>4</v>
      </c>
      <c r="H940" s="18">
        <v>1145</v>
      </c>
      <c r="I940" s="8">
        <f t="shared" si="76"/>
        <v>5.841836734693878</v>
      </c>
      <c r="J940" s="8">
        <v>2.629</v>
      </c>
      <c r="K940" s="10">
        <v>196</v>
      </c>
      <c r="L940" s="68">
        <v>381</v>
      </c>
      <c r="M940" s="8">
        <f t="shared" si="77"/>
        <v>1.9438775510204083</v>
      </c>
      <c r="N940" s="8">
        <v>1.333</v>
      </c>
      <c r="O940" s="69">
        <f t="shared" si="74"/>
        <v>196</v>
      </c>
      <c r="P940" s="48">
        <f t="shared" si="78"/>
        <v>3.0052493438320211</v>
      </c>
      <c r="Q940" s="77" t="s">
        <v>718</v>
      </c>
      <c r="R940" s="18"/>
      <c r="S940" s="2"/>
      <c r="T940" s="2"/>
      <c r="U940" s="10"/>
      <c r="V940" s="80"/>
      <c r="W940" s="81"/>
      <c r="X940" s="86" t="str">
        <f t="shared" si="75"/>
        <v>No_data</v>
      </c>
    </row>
    <row r="941" spans="1:24" x14ac:dyDescent="0.3">
      <c r="A941" s="45" t="s">
        <v>3304</v>
      </c>
      <c r="B941" s="68" t="s">
        <v>1813</v>
      </c>
      <c r="C941" s="2" t="s">
        <v>1</v>
      </c>
      <c r="D941" s="2">
        <v>61</v>
      </c>
      <c r="E941" s="6">
        <v>21053</v>
      </c>
      <c r="F941" s="7">
        <v>43654.517569444448</v>
      </c>
      <c r="G941" s="69" t="s">
        <v>4</v>
      </c>
      <c r="H941" s="18">
        <v>3164</v>
      </c>
      <c r="I941" s="8">
        <f t="shared" si="76"/>
        <v>22.6</v>
      </c>
      <c r="J941" s="8">
        <v>4.9340000000000002</v>
      </c>
      <c r="K941" s="10">
        <v>140</v>
      </c>
      <c r="L941" s="68">
        <v>580</v>
      </c>
      <c r="M941" s="8">
        <f t="shared" si="77"/>
        <v>4.1428571428571432</v>
      </c>
      <c r="N941" s="8">
        <v>2.1680000000000001</v>
      </c>
      <c r="O941" s="69">
        <f t="shared" si="74"/>
        <v>140</v>
      </c>
      <c r="P941" s="48">
        <f t="shared" si="78"/>
        <v>5.455172413793103</v>
      </c>
      <c r="Q941" s="77" t="s">
        <v>718</v>
      </c>
      <c r="R941" s="18"/>
      <c r="S941" s="2"/>
      <c r="T941" s="2"/>
      <c r="U941" s="10"/>
      <c r="V941" s="80"/>
      <c r="W941" s="81"/>
      <c r="X941" s="86" t="str">
        <f t="shared" si="75"/>
        <v>No_data</v>
      </c>
    </row>
    <row r="942" spans="1:24" x14ac:dyDescent="0.3">
      <c r="A942" s="45" t="s">
        <v>3305</v>
      </c>
      <c r="B942" s="68" t="s">
        <v>1479</v>
      </c>
      <c r="C942" s="2" t="s">
        <v>1</v>
      </c>
      <c r="D942" s="2">
        <v>56</v>
      </c>
      <c r="E942" s="6">
        <v>22870</v>
      </c>
      <c r="F942" s="7">
        <v>43654.535914351851</v>
      </c>
      <c r="G942" s="69" t="s">
        <v>4</v>
      </c>
      <c r="H942" s="18">
        <v>2220</v>
      </c>
      <c r="I942" s="8">
        <f t="shared" si="76"/>
        <v>18.5</v>
      </c>
      <c r="J942" s="8">
        <v>4.6070000000000002</v>
      </c>
      <c r="K942" s="10">
        <v>120</v>
      </c>
      <c r="L942" s="68">
        <v>354</v>
      </c>
      <c r="M942" s="8">
        <f t="shared" si="77"/>
        <v>2.95</v>
      </c>
      <c r="N942" s="8">
        <v>1.5109999999999999</v>
      </c>
      <c r="O942" s="69">
        <f t="shared" si="74"/>
        <v>120</v>
      </c>
      <c r="P942" s="48">
        <f t="shared" si="78"/>
        <v>6.2711864406779654</v>
      </c>
      <c r="Q942" s="77" t="s">
        <v>718</v>
      </c>
      <c r="R942" s="18"/>
      <c r="S942" s="2"/>
      <c r="T942" s="2"/>
      <c r="U942" s="10"/>
      <c r="V942" s="80"/>
      <c r="W942" s="81"/>
      <c r="X942" s="86" t="str">
        <f t="shared" si="75"/>
        <v>No_data</v>
      </c>
    </row>
    <row r="943" spans="1:24" x14ac:dyDescent="0.3">
      <c r="A943" s="45" t="s">
        <v>3306</v>
      </c>
      <c r="B943" s="68" t="s">
        <v>1814</v>
      </c>
      <c r="C943" s="2" t="s">
        <v>6</v>
      </c>
      <c r="D943" s="2">
        <v>78</v>
      </c>
      <c r="E943" s="6">
        <v>14885</v>
      </c>
      <c r="F943" s="7">
        <v>43654.546203703707</v>
      </c>
      <c r="G943" s="69" t="s">
        <v>4</v>
      </c>
      <c r="H943" s="18">
        <v>2877</v>
      </c>
      <c r="I943" s="8">
        <f t="shared" si="76"/>
        <v>17.436363636363637</v>
      </c>
      <c r="J943" s="8">
        <v>4.8079999999999998</v>
      </c>
      <c r="K943" s="10">
        <v>165</v>
      </c>
      <c r="L943" s="68">
        <v>753</v>
      </c>
      <c r="M943" s="8">
        <f t="shared" si="77"/>
        <v>4.5636363636363635</v>
      </c>
      <c r="N943" s="8">
        <v>2.1539999999999999</v>
      </c>
      <c r="O943" s="69">
        <f t="shared" si="74"/>
        <v>165</v>
      </c>
      <c r="P943" s="48">
        <f t="shared" si="78"/>
        <v>3.8207171314741037</v>
      </c>
      <c r="Q943" s="77" t="s">
        <v>718</v>
      </c>
      <c r="R943" s="18"/>
      <c r="S943" s="2"/>
      <c r="T943" s="2"/>
      <c r="U943" s="10"/>
      <c r="V943" s="80"/>
      <c r="W943" s="81"/>
      <c r="X943" s="86" t="str">
        <f t="shared" si="75"/>
        <v>No_data</v>
      </c>
    </row>
    <row r="944" spans="1:24" x14ac:dyDescent="0.3">
      <c r="A944" s="45" t="s">
        <v>3307</v>
      </c>
      <c r="B944" s="68" t="s">
        <v>1511</v>
      </c>
      <c r="C944" s="2" t="s">
        <v>1</v>
      </c>
      <c r="D944" s="2">
        <v>46</v>
      </c>
      <c r="E944" s="6">
        <v>26760</v>
      </c>
      <c r="F944" s="7">
        <v>43654.562013888892</v>
      </c>
      <c r="G944" s="69" t="s">
        <v>4</v>
      </c>
      <c r="H944" s="18">
        <v>1962</v>
      </c>
      <c r="I944" s="8">
        <f t="shared" si="76"/>
        <v>11.541176470588235</v>
      </c>
      <c r="J944" s="8">
        <v>3.6</v>
      </c>
      <c r="K944" s="10">
        <v>170</v>
      </c>
      <c r="L944" s="68">
        <v>392</v>
      </c>
      <c r="M944" s="8">
        <f t="shared" si="77"/>
        <v>2.3058823529411763</v>
      </c>
      <c r="N944" s="8">
        <v>1.58</v>
      </c>
      <c r="O944" s="69">
        <f t="shared" si="74"/>
        <v>170</v>
      </c>
      <c r="P944" s="48">
        <f t="shared" si="78"/>
        <v>5.0051020408163271</v>
      </c>
      <c r="Q944" s="77" t="s">
        <v>718</v>
      </c>
      <c r="R944" s="18"/>
      <c r="S944" s="2"/>
      <c r="T944" s="2"/>
      <c r="U944" s="10"/>
      <c r="V944" s="80"/>
      <c r="W944" s="81"/>
      <c r="X944" s="86" t="str">
        <f t="shared" si="75"/>
        <v>No_data</v>
      </c>
    </row>
    <row r="945" spans="1:24" x14ac:dyDescent="0.3">
      <c r="A945" s="45" t="s">
        <v>3308</v>
      </c>
      <c r="B945" s="68" t="s">
        <v>1815</v>
      </c>
      <c r="C945" s="2" t="s">
        <v>1</v>
      </c>
      <c r="D945" s="2">
        <v>64</v>
      </c>
      <c r="E945" s="6">
        <v>19973</v>
      </c>
      <c r="F945" s="7">
        <v>43654.579953703702</v>
      </c>
      <c r="G945" s="69" t="s">
        <v>4</v>
      </c>
      <c r="H945" s="18">
        <v>1951</v>
      </c>
      <c r="I945" s="8">
        <f t="shared" si="76"/>
        <v>16.965217391304346</v>
      </c>
      <c r="J945" s="8">
        <v>4.968</v>
      </c>
      <c r="K945" s="10">
        <v>115</v>
      </c>
      <c r="L945" s="68">
        <v>485</v>
      </c>
      <c r="M945" s="8">
        <f t="shared" si="77"/>
        <v>4.2173913043478262</v>
      </c>
      <c r="N945" s="8">
        <v>2.1349999999999998</v>
      </c>
      <c r="O945" s="69">
        <f t="shared" si="74"/>
        <v>115</v>
      </c>
      <c r="P945" s="48">
        <f t="shared" si="78"/>
        <v>4.0226804123711339</v>
      </c>
      <c r="Q945" s="77" t="s">
        <v>718</v>
      </c>
      <c r="R945" s="18"/>
      <c r="S945" s="2"/>
      <c r="T945" s="2"/>
      <c r="U945" s="10"/>
      <c r="V945" s="80"/>
      <c r="W945" s="81"/>
      <c r="X945" s="86" t="str">
        <f t="shared" si="75"/>
        <v>No_data</v>
      </c>
    </row>
    <row r="946" spans="1:24" x14ac:dyDescent="0.3">
      <c r="A946" s="45" t="s">
        <v>3309</v>
      </c>
      <c r="B946" s="68" t="s">
        <v>1816</v>
      </c>
      <c r="C946" s="2" t="s">
        <v>1</v>
      </c>
      <c r="D946" s="2">
        <v>53</v>
      </c>
      <c r="E946" s="6">
        <v>24265</v>
      </c>
      <c r="F946" s="7">
        <v>43654.593946759262</v>
      </c>
      <c r="G946" s="69" t="s">
        <v>4</v>
      </c>
      <c r="H946" s="18">
        <v>2860</v>
      </c>
      <c r="I946" s="8">
        <f t="shared" si="76"/>
        <v>19.066666666666666</v>
      </c>
      <c r="J946" s="8">
        <v>5.0960000000000001</v>
      </c>
      <c r="K946" s="10">
        <v>150</v>
      </c>
      <c r="L946" s="68">
        <v>625</v>
      </c>
      <c r="M946" s="8">
        <f t="shared" si="77"/>
        <v>4.166666666666667</v>
      </c>
      <c r="N946" s="8">
        <v>2.169</v>
      </c>
      <c r="O946" s="69">
        <f t="shared" si="74"/>
        <v>150</v>
      </c>
      <c r="P946" s="48">
        <f t="shared" si="78"/>
        <v>4.5759999999999996</v>
      </c>
      <c r="Q946" s="77" t="s">
        <v>718</v>
      </c>
      <c r="R946" s="18"/>
      <c r="S946" s="2"/>
      <c r="T946" s="2"/>
      <c r="U946" s="10"/>
      <c r="V946" s="80"/>
      <c r="W946" s="81"/>
      <c r="X946" s="86" t="str">
        <f t="shared" si="75"/>
        <v>No_data</v>
      </c>
    </row>
    <row r="947" spans="1:24" x14ac:dyDescent="0.3">
      <c r="A947" s="45" t="s">
        <v>3310</v>
      </c>
      <c r="B947" s="68" t="s">
        <v>1817</v>
      </c>
      <c r="C947" s="2" t="s">
        <v>1</v>
      </c>
      <c r="D947" s="2">
        <v>64</v>
      </c>
      <c r="E947" s="6">
        <v>20261</v>
      </c>
      <c r="F947" s="7">
        <v>43654.606446759259</v>
      </c>
      <c r="G947" s="69" t="s">
        <v>4</v>
      </c>
      <c r="H947" s="18">
        <v>1938</v>
      </c>
      <c r="I947" s="8">
        <f t="shared" si="76"/>
        <v>17.944444444444443</v>
      </c>
      <c r="J947" s="8">
        <v>4.3529999999999998</v>
      </c>
      <c r="K947" s="10">
        <v>108</v>
      </c>
      <c r="L947" s="68">
        <v>454</v>
      </c>
      <c r="M947" s="8">
        <f t="shared" si="77"/>
        <v>4.2037037037037033</v>
      </c>
      <c r="N947" s="8">
        <v>2.0499999999999998</v>
      </c>
      <c r="O947" s="69">
        <f t="shared" ref="O947:O1010" si="79">K947</f>
        <v>108</v>
      </c>
      <c r="P947" s="48">
        <f t="shared" si="78"/>
        <v>4.2687224669603525</v>
      </c>
      <c r="Q947" s="77" t="s">
        <v>718</v>
      </c>
      <c r="R947" s="18"/>
      <c r="S947" s="2"/>
      <c r="T947" s="2"/>
      <c r="U947" s="10"/>
      <c r="V947" s="80"/>
      <c r="W947" s="81"/>
      <c r="X947" s="86" t="str">
        <f t="shared" si="75"/>
        <v>No_data</v>
      </c>
    </row>
    <row r="948" spans="1:24" x14ac:dyDescent="0.3">
      <c r="A948" s="45" t="s">
        <v>3311</v>
      </c>
      <c r="B948" s="68" t="s">
        <v>1818</v>
      </c>
      <c r="C948" s="2" t="s">
        <v>1</v>
      </c>
      <c r="D948" s="2">
        <v>44</v>
      </c>
      <c r="E948" s="6">
        <v>27408</v>
      </c>
      <c r="F948" s="7">
        <v>43654.629583333335</v>
      </c>
      <c r="G948" s="69" t="s">
        <v>4</v>
      </c>
      <c r="H948" s="18">
        <v>1189</v>
      </c>
      <c r="I948" s="8">
        <f t="shared" si="76"/>
        <v>14.154761904761905</v>
      </c>
      <c r="J948" s="8">
        <v>4.1779999999999999</v>
      </c>
      <c r="K948" s="10">
        <v>84</v>
      </c>
      <c r="L948" s="68">
        <v>359</v>
      </c>
      <c r="M948" s="8">
        <f t="shared" si="77"/>
        <v>4.2738095238095237</v>
      </c>
      <c r="N948" s="8">
        <v>1.891</v>
      </c>
      <c r="O948" s="69">
        <f t="shared" si="79"/>
        <v>84</v>
      </c>
      <c r="P948" s="48">
        <f t="shared" si="78"/>
        <v>3.3119777158774375</v>
      </c>
      <c r="Q948" s="77" t="s">
        <v>718</v>
      </c>
      <c r="R948" s="18"/>
      <c r="S948" s="2"/>
      <c r="T948" s="2"/>
      <c r="U948" s="10"/>
      <c r="V948" s="80"/>
      <c r="W948" s="81"/>
      <c r="X948" s="86" t="str">
        <f t="shared" ref="X948:X1011" si="80">IF(AND(W948&lt;&gt;0,V948&lt;&gt;0),W948-V948,"No_data")</f>
        <v>No_data</v>
      </c>
    </row>
    <row r="949" spans="1:24" x14ac:dyDescent="0.3">
      <c r="A949" s="45" t="s">
        <v>2007</v>
      </c>
      <c r="B949" s="68" t="s">
        <v>1244</v>
      </c>
      <c r="C949" s="2" t="s">
        <v>1</v>
      </c>
      <c r="D949" s="2">
        <v>59</v>
      </c>
      <c r="E949" s="6">
        <v>21872</v>
      </c>
      <c r="F949" s="7">
        <v>43654.642210648148</v>
      </c>
      <c r="G949" s="69" t="s">
        <v>4</v>
      </c>
      <c r="H949" s="18">
        <v>2369</v>
      </c>
      <c r="I949" s="8">
        <f t="shared" si="76"/>
        <v>22.778846153846153</v>
      </c>
      <c r="J949" s="8">
        <v>4.468</v>
      </c>
      <c r="K949" s="10">
        <v>104</v>
      </c>
      <c r="L949" s="68">
        <v>442</v>
      </c>
      <c r="M949" s="8">
        <f t="shared" si="77"/>
        <v>4.25</v>
      </c>
      <c r="N949" s="8">
        <v>2.198</v>
      </c>
      <c r="O949" s="69">
        <f t="shared" si="79"/>
        <v>104</v>
      </c>
      <c r="P949" s="48">
        <f t="shared" si="78"/>
        <v>5.3597285067873299</v>
      </c>
      <c r="Q949" s="77" t="s">
        <v>718</v>
      </c>
      <c r="R949" s="18"/>
      <c r="S949" s="2"/>
      <c r="T949" s="2"/>
      <c r="U949" s="10"/>
      <c r="V949" s="80"/>
      <c r="W949" s="81"/>
      <c r="X949" s="86" t="str">
        <f t="shared" si="80"/>
        <v>No_data</v>
      </c>
    </row>
    <row r="950" spans="1:24" x14ac:dyDescent="0.3">
      <c r="A950" s="45" t="s">
        <v>3312</v>
      </c>
      <c r="B950" s="68" t="s">
        <v>1819</v>
      </c>
      <c r="C950" s="2" t="s">
        <v>1</v>
      </c>
      <c r="D950" s="2">
        <v>77</v>
      </c>
      <c r="E950" s="6">
        <v>15462</v>
      </c>
      <c r="F950" s="7">
        <v>43654.653935185182</v>
      </c>
      <c r="G950" s="69" t="s">
        <v>4</v>
      </c>
      <c r="H950" s="18">
        <v>1823</v>
      </c>
      <c r="I950" s="8">
        <f t="shared" si="76"/>
        <v>16.87962962962963</v>
      </c>
      <c r="J950" s="8">
        <v>3.9550000000000001</v>
      </c>
      <c r="K950" s="10">
        <v>108</v>
      </c>
      <c r="L950" s="68">
        <v>485</v>
      </c>
      <c r="M950" s="8">
        <f t="shared" si="77"/>
        <v>4.4907407407407405</v>
      </c>
      <c r="N950" s="8">
        <v>1.984</v>
      </c>
      <c r="O950" s="69">
        <f t="shared" si="79"/>
        <v>108</v>
      </c>
      <c r="P950" s="48">
        <f t="shared" si="78"/>
        <v>3.7587628865979386</v>
      </c>
      <c r="Q950" s="77" t="s">
        <v>718</v>
      </c>
      <c r="R950" s="18"/>
      <c r="S950" s="2"/>
      <c r="T950" s="2"/>
      <c r="U950" s="10"/>
      <c r="V950" s="80"/>
      <c r="W950" s="81"/>
      <c r="X950" s="86" t="str">
        <f t="shared" si="80"/>
        <v>No_data</v>
      </c>
    </row>
    <row r="951" spans="1:24" x14ac:dyDescent="0.3">
      <c r="A951" s="45" t="s">
        <v>3313</v>
      </c>
      <c r="B951" s="68" t="s">
        <v>1820</v>
      </c>
      <c r="C951" s="2" t="s">
        <v>1</v>
      </c>
      <c r="D951" s="2">
        <v>52</v>
      </c>
      <c r="E951" s="6">
        <v>24466</v>
      </c>
      <c r="F951" s="7">
        <v>43654.676099537035</v>
      </c>
      <c r="G951" s="69" t="s">
        <v>4</v>
      </c>
      <c r="H951" s="18">
        <v>3403</v>
      </c>
      <c r="I951" s="8">
        <f t="shared" si="76"/>
        <v>23.964788732394368</v>
      </c>
      <c r="J951" s="8">
        <v>5.9870000000000001</v>
      </c>
      <c r="K951" s="10">
        <v>142</v>
      </c>
      <c r="L951" s="68">
        <v>545</v>
      </c>
      <c r="M951" s="8">
        <f t="shared" si="77"/>
        <v>3.8380281690140845</v>
      </c>
      <c r="N951" s="8">
        <v>1.8009999999999999</v>
      </c>
      <c r="O951" s="69">
        <f t="shared" si="79"/>
        <v>142</v>
      </c>
      <c r="P951" s="48">
        <f t="shared" si="78"/>
        <v>6.244036697247707</v>
      </c>
      <c r="Q951" s="77" t="s">
        <v>718</v>
      </c>
      <c r="R951" s="18"/>
      <c r="S951" s="2"/>
      <c r="T951" s="2"/>
      <c r="U951" s="10"/>
      <c r="V951" s="80"/>
      <c r="W951" s="81"/>
      <c r="X951" s="86" t="str">
        <f t="shared" si="80"/>
        <v>No_data</v>
      </c>
    </row>
    <row r="952" spans="1:24" x14ac:dyDescent="0.3">
      <c r="A952" s="45" t="s">
        <v>3314</v>
      </c>
      <c r="B952" s="68" t="s">
        <v>1821</v>
      </c>
      <c r="C952" s="2" t="s">
        <v>1</v>
      </c>
      <c r="D952" s="2">
        <v>56</v>
      </c>
      <c r="E952" s="6">
        <v>23178</v>
      </c>
      <c r="F952" s="7">
        <v>43654.69390046296</v>
      </c>
      <c r="G952" s="69" t="s">
        <v>4</v>
      </c>
      <c r="H952" s="18">
        <v>1320</v>
      </c>
      <c r="I952" s="8">
        <f t="shared" si="76"/>
        <v>15.172413793103448</v>
      </c>
      <c r="J952" s="8">
        <v>3.528</v>
      </c>
      <c r="K952" s="10">
        <v>87</v>
      </c>
      <c r="L952" s="68">
        <v>213</v>
      </c>
      <c r="M952" s="8">
        <f t="shared" si="77"/>
        <v>2.4482758620689653</v>
      </c>
      <c r="N952" s="8">
        <v>1.5229999999999999</v>
      </c>
      <c r="O952" s="69">
        <f t="shared" si="79"/>
        <v>87</v>
      </c>
      <c r="P952" s="48">
        <f t="shared" si="78"/>
        <v>6.1971830985915499</v>
      </c>
      <c r="Q952" s="77" t="s">
        <v>718</v>
      </c>
      <c r="R952" s="18"/>
      <c r="S952" s="2"/>
      <c r="T952" s="2"/>
      <c r="U952" s="10"/>
      <c r="V952" s="80"/>
      <c r="W952" s="81"/>
      <c r="X952" s="86" t="str">
        <f t="shared" si="80"/>
        <v>No_data</v>
      </c>
    </row>
    <row r="953" spans="1:24" x14ac:dyDescent="0.3">
      <c r="A953" s="45" t="s">
        <v>3315</v>
      </c>
      <c r="B953" s="68" t="s">
        <v>1822</v>
      </c>
      <c r="C953" s="2" t="s">
        <v>1</v>
      </c>
      <c r="D953" s="2">
        <v>54</v>
      </c>
      <c r="E953" s="6">
        <v>23864</v>
      </c>
      <c r="F953" s="7">
        <v>43654.716412037036</v>
      </c>
      <c r="G953" s="69" t="s">
        <v>4</v>
      </c>
      <c r="H953" s="18">
        <v>2154</v>
      </c>
      <c r="I953" s="8">
        <f t="shared" si="76"/>
        <v>19.232142857142858</v>
      </c>
      <c r="J953" s="8">
        <v>4.4420000000000002</v>
      </c>
      <c r="K953" s="10">
        <v>112</v>
      </c>
      <c r="L953" s="68">
        <v>427</v>
      </c>
      <c r="M953" s="8">
        <f t="shared" si="77"/>
        <v>3.8125</v>
      </c>
      <c r="N953" s="8">
        <v>2.15</v>
      </c>
      <c r="O953" s="69">
        <f t="shared" si="79"/>
        <v>112</v>
      </c>
      <c r="P953" s="48">
        <f t="shared" si="78"/>
        <v>5.0444964871194378</v>
      </c>
      <c r="Q953" s="77" t="s">
        <v>718</v>
      </c>
      <c r="R953" s="18"/>
      <c r="S953" s="2"/>
      <c r="T953" s="2"/>
      <c r="U953" s="10"/>
      <c r="V953" s="80"/>
      <c r="W953" s="81"/>
      <c r="X953" s="86" t="str">
        <f t="shared" si="80"/>
        <v>No_data</v>
      </c>
    </row>
    <row r="954" spans="1:24" x14ac:dyDescent="0.3">
      <c r="A954" s="45" t="s">
        <v>3316</v>
      </c>
      <c r="B954" s="68" t="s">
        <v>1823</v>
      </c>
      <c r="C954" s="2" t="s">
        <v>6</v>
      </c>
      <c r="D954" s="2">
        <v>62</v>
      </c>
      <c r="E954" s="6">
        <v>20694</v>
      </c>
      <c r="F954" s="7">
        <v>43655.412106481483</v>
      </c>
      <c r="G954" s="69" t="s">
        <v>71</v>
      </c>
      <c r="H954" s="18">
        <v>2368</v>
      </c>
      <c r="I954" s="8">
        <f t="shared" si="76"/>
        <v>19.733333333333334</v>
      </c>
      <c r="J954" s="8">
        <v>4.8380000000000001</v>
      </c>
      <c r="K954" s="10">
        <v>120</v>
      </c>
      <c r="L954" s="68">
        <v>804</v>
      </c>
      <c r="M954" s="8">
        <f t="shared" si="77"/>
        <v>6.7</v>
      </c>
      <c r="N954" s="8">
        <v>2.8</v>
      </c>
      <c r="O954" s="69">
        <f t="shared" si="79"/>
        <v>120</v>
      </c>
      <c r="P954" s="48">
        <f t="shared" si="78"/>
        <v>2.9452736318407959</v>
      </c>
      <c r="Q954" s="77" t="s">
        <v>718</v>
      </c>
      <c r="R954" s="18"/>
      <c r="S954" s="2"/>
      <c r="T954" s="2"/>
      <c r="U954" s="10"/>
      <c r="V954" s="80"/>
      <c r="W954" s="81"/>
      <c r="X954" s="86" t="str">
        <f t="shared" si="80"/>
        <v>No_data</v>
      </c>
    </row>
    <row r="955" spans="1:24" x14ac:dyDescent="0.3">
      <c r="A955" s="45" t="s">
        <v>3317</v>
      </c>
      <c r="B955" s="68" t="s">
        <v>1824</v>
      </c>
      <c r="C955" s="2" t="s">
        <v>6</v>
      </c>
      <c r="D955" s="2">
        <v>23</v>
      </c>
      <c r="E955" s="6">
        <v>34965</v>
      </c>
      <c r="F955" s="7">
        <v>43655.51935185185</v>
      </c>
      <c r="G955" s="69" t="s">
        <v>4</v>
      </c>
      <c r="H955" s="18">
        <v>1457</v>
      </c>
      <c r="I955" s="8">
        <f t="shared" si="76"/>
        <v>8.094444444444445</v>
      </c>
      <c r="J955" s="8">
        <v>3.149</v>
      </c>
      <c r="K955" s="10">
        <v>180</v>
      </c>
      <c r="L955" s="68">
        <v>634</v>
      </c>
      <c r="M955" s="8">
        <f t="shared" si="77"/>
        <v>3.5222222222222221</v>
      </c>
      <c r="N955" s="8">
        <v>1.649</v>
      </c>
      <c r="O955" s="69">
        <f t="shared" si="79"/>
        <v>180</v>
      </c>
      <c r="P955" s="48">
        <f t="shared" si="78"/>
        <v>2.2981072555205051</v>
      </c>
      <c r="Q955" s="77" t="s">
        <v>718</v>
      </c>
      <c r="R955" s="18"/>
      <c r="S955" s="2"/>
      <c r="T955" s="2"/>
      <c r="U955" s="10"/>
      <c r="V955" s="80"/>
      <c r="W955" s="81"/>
      <c r="X955" s="86" t="str">
        <f t="shared" si="80"/>
        <v>No_data</v>
      </c>
    </row>
    <row r="956" spans="1:24" x14ac:dyDescent="0.3">
      <c r="A956" s="45" t="s">
        <v>3318</v>
      </c>
      <c r="B956" s="68" t="s">
        <v>1825</v>
      </c>
      <c r="C956" s="2" t="s">
        <v>1</v>
      </c>
      <c r="D956" s="2">
        <v>26</v>
      </c>
      <c r="E956" s="6">
        <v>33843</v>
      </c>
      <c r="F956" s="7">
        <v>43655.540925925925</v>
      </c>
      <c r="G956" s="69" t="s">
        <v>553</v>
      </c>
      <c r="H956" s="18">
        <v>1228</v>
      </c>
      <c r="I956" s="8">
        <f t="shared" si="76"/>
        <v>10.233333333333333</v>
      </c>
      <c r="J956" s="8">
        <v>3.4950000000000001</v>
      </c>
      <c r="K956" s="10">
        <v>120</v>
      </c>
      <c r="L956" s="68">
        <v>573</v>
      </c>
      <c r="M956" s="8">
        <f t="shared" si="77"/>
        <v>4.7750000000000004</v>
      </c>
      <c r="N956" s="8">
        <v>2.2810000000000001</v>
      </c>
      <c r="O956" s="69">
        <f t="shared" si="79"/>
        <v>120</v>
      </c>
      <c r="P956" s="48">
        <f t="shared" si="78"/>
        <v>2.1431064572425824</v>
      </c>
      <c r="Q956" s="77" t="s">
        <v>718</v>
      </c>
      <c r="R956" s="18"/>
      <c r="S956" s="2"/>
      <c r="T956" s="2"/>
      <c r="U956" s="10"/>
      <c r="V956" s="80"/>
      <c r="W956" s="81"/>
      <c r="X956" s="86" t="str">
        <f t="shared" si="80"/>
        <v>No_data</v>
      </c>
    </row>
    <row r="957" spans="1:24" x14ac:dyDescent="0.3">
      <c r="A957" s="45" t="s">
        <v>3319</v>
      </c>
      <c r="B957" s="68" t="s">
        <v>1826</v>
      </c>
      <c r="C957" s="2" t="s">
        <v>6</v>
      </c>
      <c r="D957" s="2">
        <v>12.5</v>
      </c>
      <c r="E957" s="6">
        <v>39083</v>
      </c>
      <c r="F957" s="7">
        <v>43655.550393518519</v>
      </c>
      <c r="G957" s="69" t="s">
        <v>4</v>
      </c>
      <c r="H957" s="18">
        <v>2218</v>
      </c>
      <c r="I957" s="8">
        <f t="shared" si="76"/>
        <v>17.887096774193548</v>
      </c>
      <c r="J957" s="8">
        <v>4.2240000000000002</v>
      </c>
      <c r="K957" s="10">
        <v>124</v>
      </c>
      <c r="L957" s="68">
        <v>274</v>
      </c>
      <c r="M957" s="8">
        <f t="shared" si="77"/>
        <v>2.2096774193548385</v>
      </c>
      <c r="N957" s="8">
        <v>1.5740000000000001</v>
      </c>
      <c r="O957" s="69">
        <f t="shared" si="79"/>
        <v>124</v>
      </c>
      <c r="P957" s="48">
        <f t="shared" si="78"/>
        <v>8.0948905109489058</v>
      </c>
      <c r="Q957" s="77" t="s">
        <v>718</v>
      </c>
      <c r="R957" s="18"/>
      <c r="S957" s="2"/>
      <c r="T957" s="2"/>
      <c r="U957" s="10"/>
      <c r="V957" s="80"/>
      <c r="W957" s="81"/>
      <c r="X957" s="86" t="str">
        <f t="shared" si="80"/>
        <v>No_data</v>
      </c>
    </row>
    <row r="958" spans="1:24" x14ac:dyDescent="0.3">
      <c r="A958" s="45" t="s">
        <v>3320</v>
      </c>
      <c r="B958" s="68" t="s">
        <v>1827</v>
      </c>
      <c r="C958" s="2" t="s">
        <v>1</v>
      </c>
      <c r="D958" s="2">
        <v>57</v>
      </c>
      <c r="E958" s="6">
        <v>22782</v>
      </c>
      <c r="F958" s="7">
        <v>43655.564004629632</v>
      </c>
      <c r="G958" s="69" t="s">
        <v>4</v>
      </c>
      <c r="H958" s="18">
        <v>4428</v>
      </c>
      <c r="I958" s="8">
        <f t="shared" si="76"/>
        <v>31.62857142857143</v>
      </c>
      <c r="J958" s="8">
        <v>6.3330000000000002</v>
      </c>
      <c r="K958" s="10">
        <v>140</v>
      </c>
      <c r="L958" s="68">
        <v>653</v>
      </c>
      <c r="M958" s="8">
        <f t="shared" si="77"/>
        <v>4.6642857142857146</v>
      </c>
      <c r="N958" s="8">
        <v>2.331</v>
      </c>
      <c r="O958" s="69">
        <f t="shared" si="79"/>
        <v>140</v>
      </c>
      <c r="P958" s="48">
        <f t="shared" si="78"/>
        <v>6.7810107197549767</v>
      </c>
      <c r="Q958" s="77" t="s">
        <v>718</v>
      </c>
      <c r="R958" s="18"/>
      <c r="S958" s="2"/>
      <c r="T958" s="2"/>
      <c r="U958" s="10"/>
      <c r="V958" s="80"/>
      <c r="W958" s="81"/>
      <c r="X958" s="86" t="str">
        <f t="shared" si="80"/>
        <v>No_data</v>
      </c>
    </row>
    <row r="959" spans="1:24" x14ac:dyDescent="0.3">
      <c r="A959" s="45" t="s">
        <v>3321</v>
      </c>
      <c r="B959" s="68" t="s">
        <v>91</v>
      </c>
      <c r="C959" s="2" t="s">
        <v>1</v>
      </c>
      <c r="D959" s="2">
        <v>58</v>
      </c>
      <c r="E959" s="6">
        <v>22294</v>
      </c>
      <c r="F959" s="7">
        <v>43655.609768518516</v>
      </c>
      <c r="G959" s="69" t="s">
        <v>4</v>
      </c>
      <c r="H959" s="18">
        <v>1578</v>
      </c>
      <c r="I959" s="8">
        <f t="shared" si="76"/>
        <v>15.78</v>
      </c>
      <c r="J959" s="8">
        <v>4.0910000000000002</v>
      </c>
      <c r="K959" s="10">
        <v>100</v>
      </c>
      <c r="L959" s="68">
        <v>286</v>
      </c>
      <c r="M959" s="8">
        <f t="shared" si="77"/>
        <v>2.86</v>
      </c>
      <c r="N959" s="8">
        <v>1.4570000000000001</v>
      </c>
      <c r="O959" s="69">
        <f t="shared" si="79"/>
        <v>100</v>
      </c>
      <c r="P959" s="48">
        <f t="shared" si="78"/>
        <v>5.5174825174825175</v>
      </c>
      <c r="Q959" s="77" t="s">
        <v>718</v>
      </c>
      <c r="R959" s="18"/>
      <c r="S959" s="2"/>
      <c r="T959" s="2"/>
      <c r="U959" s="10"/>
      <c r="V959" s="80"/>
      <c r="W959" s="81"/>
      <c r="X959" s="86" t="str">
        <f t="shared" si="80"/>
        <v>No_data</v>
      </c>
    </row>
    <row r="960" spans="1:24" x14ac:dyDescent="0.3">
      <c r="A960" s="45" t="s">
        <v>3322</v>
      </c>
      <c r="B960" s="68" t="s">
        <v>1506</v>
      </c>
      <c r="C960" s="2" t="s">
        <v>1</v>
      </c>
      <c r="D960" s="2">
        <v>47</v>
      </c>
      <c r="E960" s="6">
        <v>26247</v>
      </c>
      <c r="F960" s="7">
        <v>43655.62090277778</v>
      </c>
      <c r="G960" s="69" t="s">
        <v>4</v>
      </c>
      <c r="H960" s="18">
        <v>1387</v>
      </c>
      <c r="I960" s="8">
        <f t="shared" si="76"/>
        <v>14.447916666666666</v>
      </c>
      <c r="J960" s="8">
        <v>4.1619999999999999</v>
      </c>
      <c r="K960" s="10">
        <v>96</v>
      </c>
      <c r="L960" s="68">
        <v>319</v>
      </c>
      <c r="M960" s="8">
        <f t="shared" si="77"/>
        <v>3.3229166666666665</v>
      </c>
      <c r="N960" s="8">
        <v>2.1739999999999999</v>
      </c>
      <c r="O960" s="69">
        <f t="shared" si="79"/>
        <v>96</v>
      </c>
      <c r="P960" s="48">
        <f t="shared" si="78"/>
        <v>4.3479623824451412</v>
      </c>
      <c r="Q960" s="77" t="s">
        <v>718</v>
      </c>
      <c r="R960" s="18"/>
      <c r="S960" s="2"/>
      <c r="T960" s="2"/>
      <c r="U960" s="10"/>
      <c r="V960" s="80"/>
      <c r="W960" s="81"/>
      <c r="X960" s="86" t="str">
        <f t="shared" si="80"/>
        <v>No_data</v>
      </c>
    </row>
    <row r="961" spans="1:24" x14ac:dyDescent="0.3">
      <c r="A961" s="45" t="s">
        <v>3323</v>
      </c>
      <c r="B961" s="68" t="s">
        <v>1828</v>
      </c>
      <c r="C961" s="2" t="s">
        <v>1</v>
      </c>
      <c r="D961" s="2">
        <v>82</v>
      </c>
      <c r="E961" s="6">
        <v>13651</v>
      </c>
      <c r="F961" s="7">
        <v>43655.630671296298</v>
      </c>
      <c r="G961" s="69" t="s">
        <v>4</v>
      </c>
      <c r="H961" s="18">
        <v>3721</v>
      </c>
      <c r="I961" s="8">
        <f t="shared" si="76"/>
        <v>35.778846153846153</v>
      </c>
      <c r="J961" s="8">
        <v>5.8230000000000004</v>
      </c>
      <c r="K961" s="10">
        <v>104</v>
      </c>
      <c r="L961" s="68">
        <v>1140</v>
      </c>
      <c r="M961" s="8">
        <f t="shared" si="77"/>
        <v>10.961538461538462</v>
      </c>
      <c r="N961" s="8">
        <v>3.5249999999999999</v>
      </c>
      <c r="O961" s="69">
        <f t="shared" si="79"/>
        <v>104</v>
      </c>
      <c r="P961" s="48">
        <f t="shared" si="78"/>
        <v>3.2640350877192983</v>
      </c>
      <c r="Q961" s="77" t="s">
        <v>718</v>
      </c>
      <c r="R961" s="18"/>
      <c r="S961" s="2"/>
      <c r="T961" s="2"/>
      <c r="U961" s="10"/>
      <c r="V961" s="80"/>
      <c r="W961" s="81"/>
      <c r="X961" s="86" t="str">
        <f t="shared" si="80"/>
        <v>No_data</v>
      </c>
    </row>
    <row r="962" spans="1:24" x14ac:dyDescent="0.3">
      <c r="A962" s="45" t="s">
        <v>3324</v>
      </c>
      <c r="B962" s="68" t="s">
        <v>1411</v>
      </c>
      <c r="C962" s="2" t="s">
        <v>1</v>
      </c>
      <c r="D962" s="2">
        <v>45</v>
      </c>
      <c r="E962" s="6">
        <v>26970</v>
      </c>
      <c r="F962" s="7">
        <v>43655.645972222221</v>
      </c>
      <c r="G962" s="69" t="s">
        <v>4</v>
      </c>
      <c r="H962" s="18">
        <v>2700</v>
      </c>
      <c r="I962" s="8">
        <f t="shared" si="76"/>
        <v>18</v>
      </c>
      <c r="J962" s="8">
        <v>4.3609999999999998</v>
      </c>
      <c r="K962" s="10">
        <v>150</v>
      </c>
      <c r="L962" s="68">
        <v>577</v>
      </c>
      <c r="M962" s="8">
        <f t="shared" si="77"/>
        <v>3.8466666666666667</v>
      </c>
      <c r="N962" s="8">
        <v>2.17</v>
      </c>
      <c r="O962" s="69">
        <f t="shared" si="79"/>
        <v>150</v>
      </c>
      <c r="P962" s="48">
        <f t="shared" si="78"/>
        <v>4.6793760831889077</v>
      </c>
      <c r="Q962" s="77" t="s">
        <v>718</v>
      </c>
      <c r="R962" s="18"/>
      <c r="S962" s="2"/>
      <c r="T962" s="2"/>
      <c r="U962" s="10"/>
      <c r="V962" s="80"/>
      <c r="W962" s="81"/>
      <c r="X962" s="86" t="str">
        <f t="shared" si="80"/>
        <v>No_data</v>
      </c>
    </row>
    <row r="963" spans="1:24" x14ac:dyDescent="0.3">
      <c r="A963" s="45" t="s">
        <v>3325</v>
      </c>
      <c r="B963" s="68" t="s">
        <v>1829</v>
      </c>
      <c r="C963" s="2" t="s">
        <v>1</v>
      </c>
      <c r="D963" s="2">
        <v>54</v>
      </c>
      <c r="E963" s="6">
        <v>23867</v>
      </c>
      <c r="F963" s="7">
        <v>43655.656412037039</v>
      </c>
      <c r="G963" s="69" t="s">
        <v>4</v>
      </c>
      <c r="H963" s="18">
        <v>4481</v>
      </c>
      <c r="I963" s="8">
        <f t="shared" si="76"/>
        <v>27.660493827160494</v>
      </c>
      <c r="J963" s="8">
        <v>5.5019999999999998</v>
      </c>
      <c r="K963" s="10">
        <v>162</v>
      </c>
      <c r="L963" s="68">
        <v>703</v>
      </c>
      <c r="M963" s="8">
        <f t="shared" si="77"/>
        <v>4.3395061728395063</v>
      </c>
      <c r="N963" s="8">
        <v>2.2069999999999999</v>
      </c>
      <c r="O963" s="69">
        <f t="shared" si="79"/>
        <v>162</v>
      </c>
      <c r="P963" s="48">
        <f t="shared" si="78"/>
        <v>6.3741109530583211</v>
      </c>
      <c r="Q963" s="77" t="s">
        <v>718</v>
      </c>
      <c r="R963" s="18" t="s">
        <v>999</v>
      </c>
      <c r="S963" s="2"/>
      <c r="T963" s="2"/>
      <c r="U963" s="10"/>
      <c r="V963" s="80"/>
      <c r="W963" s="81"/>
      <c r="X963" s="86" t="str">
        <f t="shared" si="80"/>
        <v>No_data</v>
      </c>
    </row>
    <row r="964" spans="1:24" x14ac:dyDescent="0.3">
      <c r="A964" s="45" t="s">
        <v>3326</v>
      </c>
      <c r="B964" s="68" t="s">
        <v>1830</v>
      </c>
      <c r="C964" s="2" t="s">
        <v>6</v>
      </c>
      <c r="D964" s="2">
        <v>79</v>
      </c>
      <c r="E964" s="6">
        <v>14471</v>
      </c>
      <c r="F964" s="7">
        <v>43655.684652777774</v>
      </c>
      <c r="G964" s="69" t="s">
        <v>4</v>
      </c>
      <c r="H964" s="18">
        <v>2650</v>
      </c>
      <c r="I964" s="8">
        <f t="shared" si="76"/>
        <v>16.987179487179485</v>
      </c>
      <c r="J964" s="8">
        <v>4.1909999999999998</v>
      </c>
      <c r="K964" s="10">
        <v>156</v>
      </c>
      <c r="L964" s="68">
        <v>1248</v>
      </c>
      <c r="M964" s="8">
        <f t="shared" si="77"/>
        <v>8</v>
      </c>
      <c r="N964" s="8">
        <v>2.9820000000000002</v>
      </c>
      <c r="O964" s="69">
        <f t="shared" si="79"/>
        <v>156</v>
      </c>
      <c r="P964" s="48">
        <f t="shared" si="78"/>
        <v>2.1233974358974357</v>
      </c>
      <c r="Q964" s="77" t="s">
        <v>718</v>
      </c>
      <c r="R964" s="18"/>
      <c r="S964" s="2"/>
      <c r="T964" s="2"/>
      <c r="U964" s="10"/>
      <c r="V964" s="80"/>
      <c r="W964" s="81"/>
      <c r="X964" s="86" t="str">
        <f t="shared" si="80"/>
        <v>No_data</v>
      </c>
    </row>
    <row r="965" spans="1:24" x14ac:dyDescent="0.3">
      <c r="A965" s="45" t="s">
        <v>3327</v>
      </c>
      <c r="B965" s="68" t="s">
        <v>64</v>
      </c>
      <c r="C965" s="2" t="s">
        <v>1</v>
      </c>
      <c r="D965" s="2">
        <v>41</v>
      </c>
      <c r="E965" s="6">
        <v>28408</v>
      </c>
      <c r="F965" s="7">
        <v>43655.704282407409</v>
      </c>
      <c r="G965" s="69" t="s">
        <v>4</v>
      </c>
      <c r="H965" s="18">
        <v>1351</v>
      </c>
      <c r="I965" s="8">
        <f t="shared" si="76"/>
        <v>10.007407407407408</v>
      </c>
      <c r="J965" s="8">
        <v>3.3929999999999998</v>
      </c>
      <c r="K965" s="10">
        <v>135</v>
      </c>
      <c r="L965" s="68">
        <v>300</v>
      </c>
      <c r="M965" s="8">
        <f t="shared" si="77"/>
        <v>2.2222222222222223</v>
      </c>
      <c r="N965" s="8">
        <v>1.4690000000000001</v>
      </c>
      <c r="O965" s="69">
        <f t="shared" si="79"/>
        <v>135</v>
      </c>
      <c r="P965" s="48">
        <f t="shared" si="78"/>
        <v>4.503333333333333</v>
      </c>
      <c r="Q965" s="77" t="s">
        <v>718</v>
      </c>
      <c r="R965" s="18"/>
      <c r="S965" s="2"/>
      <c r="T965" s="2"/>
      <c r="U965" s="10"/>
      <c r="V965" s="80"/>
      <c r="W965" s="81"/>
      <c r="X965" s="86" t="str">
        <f t="shared" si="80"/>
        <v>No_data</v>
      </c>
    </row>
    <row r="966" spans="1:24" x14ac:dyDescent="0.3">
      <c r="A966" s="45" t="s">
        <v>3328</v>
      </c>
      <c r="B966" s="68" t="s">
        <v>1428</v>
      </c>
      <c r="C966" s="2" t="s">
        <v>1</v>
      </c>
      <c r="D966" s="2">
        <v>57</v>
      </c>
      <c r="E966" s="6">
        <v>22537</v>
      </c>
      <c r="F966" s="7">
        <v>43655.708437499998</v>
      </c>
      <c r="G966" s="69" t="s">
        <v>4</v>
      </c>
      <c r="H966" s="18">
        <v>2564</v>
      </c>
      <c r="I966" s="8">
        <f t="shared" si="76"/>
        <v>22.892857142857142</v>
      </c>
      <c r="J966" s="8">
        <v>5.6079999999999997</v>
      </c>
      <c r="K966" s="10">
        <v>112</v>
      </c>
      <c r="L966" s="68">
        <v>327</v>
      </c>
      <c r="M966" s="8">
        <f t="shared" si="77"/>
        <v>2.9196428571428572</v>
      </c>
      <c r="N966" s="8">
        <v>1.4650000000000001</v>
      </c>
      <c r="O966" s="69">
        <f t="shared" si="79"/>
        <v>112</v>
      </c>
      <c r="P966" s="48">
        <f t="shared" si="78"/>
        <v>7.8409785932721707</v>
      </c>
      <c r="Q966" s="77" t="s">
        <v>718</v>
      </c>
      <c r="R966" s="18"/>
      <c r="S966" s="2"/>
      <c r="T966" s="2"/>
      <c r="U966" s="10"/>
      <c r="V966" s="80"/>
      <c r="W966" s="81"/>
      <c r="X966" s="86" t="str">
        <f t="shared" si="80"/>
        <v>No_data</v>
      </c>
    </row>
    <row r="967" spans="1:24" x14ac:dyDescent="0.3">
      <c r="A967" s="45" t="s">
        <v>3329</v>
      </c>
      <c r="B967" s="68" t="s">
        <v>1831</v>
      </c>
      <c r="C967" s="2" t="s">
        <v>1</v>
      </c>
      <c r="D967" s="2">
        <v>50</v>
      </c>
      <c r="E967" s="6">
        <v>25194</v>
      </c>
      <c r="F967" s="7">
        <v>43656.518171296295</v>
      </c>
      <c r="G967" s="69" t="s">
        <v>4</v>
      </c>
      <c r="H967" s="18">
        <v>2373</v>
      </c>
      <c r="I967" s="8">
        <f t="shared" si="76"/>
        <v>20.282051282051281</v>
      </c>
      <c r="J967" s="8">
        <v>4.6920000000000002</v>
      </c>
      <c r="K967" s="10">
        <v>117</v>
      </c>
      <c r="L967" s="68">
        <v>550</v>
      </c>
      <c r="M967" s="8">
        <f t="shared" si="77"/>
        <v>4.700854700854701</v>
      </c>
      <c r="N967" s="8">
        <v>2.1469999999999998</v>
      </c>
      <c r="O967" s="69">
        <f t="shared" si="79"/>
        <v>117</v>
      </c>
      <c r="P967" s="48">
        <f t="shared" si="78"/>
        <v>4.3145454545454545</v>
      </c>
      <c r="Q967" s="77" t="s">
        <v>718</v>
      </c>
      <c r="R967" s="18"/>
      <c r="S967" s="2"/>
      <c r="T967" s="2"/>
      <c r="U967" s="10"/>
      <c r="V967" s="80"/>
      <c r="W967" s="81"/>
      <c r="X967" s="86" t="str">
        <f t="shared" si="80"/>
        <v>No_data</v>
      </c>
    </row>
    <row r="968" spans="1:24" x14ac:dyDescent="0.3">
      <c r="A968" s="45" t="s">
        <v>3330</v>
      </c>
      <c r="B968" s="68" t="s">
        <v>1832</v>
      </c>
      <c r="C968" s="2" t="s">
        <v>1</v>
      </c>
      <c r="D968" s="2">
        <v>47</v>
      </c>
      <c r="E968" s="6">
        <v>26361</v>
      </c>
      <c r="F968" s="7">
        <v>43656.521354166667</v>
      </c>
      <c r="G968" s="69" t="s">
        <v>4</v>
      </c>
      <c r="H968" s="18">
        <v>2185</v>
      </c>
      <c r="I968" s="8">
        <f t="shared" ref="I968:I1031" si="81">H968/K968</f>
        <v>13.65625</v>
      </c>
      <c r="J968" s="8">
        <v>3.7919999999999998</v>
      </c>
      <c r="K968" s="10">
        <v>160</v>
      </c>
      <c r="L968" s="68">
        <v>555</v>
      </c>
      <c r="M968" s="8">
        <f t="shared" ref="M968:M1031" si="82">L968/O968</f>
        <v>3.46875</v>
      </c>
      <c r="N968" s="8">
        <v>2.08</v>
      </c>
      <c r="O968" s="69">
        <f t="shared" si="79"/>
        <v>160</v>
      </c>
      <c r="P968" s="48">
        <f t="shared" ref="P968:P1031" si="83">I968/M968</f>
        <v>3.9369369369369371</v>
      </c>
      <c r="Q968" s="77" t="s">
        <v>718</v>
      </c>
      <c r="R968" s="18"/>
      <c r="S968" s="2"/>
      <c r="T968" s="2"/>
      <c r="U968" s="10"/>
      <c r="V968" s="80"/>
      <c r="W968" s="81"/>
      <c r="X968" s="86" t="str">
        <f t="shared" si="80"/>
        <v>No_data</v>
      </c>
    </row>
    <row r="969" spans="1:24" x14ac:dyDescent="0.3">
      <c r="A969" s="45" t="s">
        <v>3331</v>
      </c>
      <c r="B969" s="68" t="s">
        <v>1833</v>
      </c>
      <c r="C969" s="2" t="s">
        <v>1</v>
      </c>
      <c r="D969" s="2">
        <v>70</v>
      </c>
      <c r="E969" s="6">
        <v>17972</v>
      </c>
      <c r="F969" s="7">
        <v>43656.528749999998</v>
      </c>
      <c r="G969" s="69" t="s">
        <v>4</v>
      </c>
      <c r="H969" s="18">
        <v>2827</v>
      </c>
      <c r="I969" s="8">
        <f t="shared" si="81"/>
        <v>18.846666666666668</v>
      </c>
      <c r="J969" s="8">
        <v>4.4429999999999996</v>
      </c>
      <c r="K969" s="10">
        <v>150</v>
      </c>
      <c r="L969" s="68">
        <v>809</v>
      </c>
      <c r="M969" s="8">
        <f t="shared" si="82"/>
        <v>5.3933333333333335</v>
      </c>
      <c r="N969" s="8">
        <v>2.3479999999999999</v>
      </c>
      <c r="O969" s="69">
        <f t="shared" si="79"/>
        <v>150</v>
      </c>
      <c r="P969" s="48">
        <f t="shared" si="83"/>
        <v>3.4944375772558716</v>
      </c>
      <c r="Q969" s="77" t="s">
        <v>718</v>
      </c>
      <c r="R969" s="18"/>
      <c r="S969" s="2"/>
      <c r="T969" s="2"/>
      <c r="U969" s="10"/>
      <c r="V969" s="80"/>
      <c r="W969" s="81"/>
      <c r="X969" s="86" t="str">
        <f t="shared" si="80"/>
        <v>No_data</v>
      </c>
    </row>
    <row r="970" spans="1:24" x14ac:dyDescent="0.3">
      <c r="A970" s="45" t="s">
        <v>3332</v>
      </c>
      <c r="B970" s="68" t="s">
        <v>1834</v>
      </c>
      <c r="C970" s="2" t="s">
        <v>1</v>
      </c>
      <c r="D970" s="2">
        <v>46</v>
      </c>
      <c r="E970" s="6">
        <v>26653</v>
      </c>
      <c r="F970" s="7">
        <v>43656.545208333337</v>
      </c>
      <c r="G970" s="69" t="s">
        <v>4</v>
      </c>
      <c r="H970" s="18">
        <v>1590</v>
      </c>
      <c r="I970" s="8">
        <f t="shared" si="81"/>
        <v>12.619047619047619</v>
      </c>
      <c r="J970" s="8">
        <v>3.6720000000000002</v>
      </c>
      <c r="K970" s="10">
        <v>126</v>
      </c>
      <c r="L970" s="68">
        <v>321</v>
      </c>
      <c r="M970" s="8">
        <f t="shared" si="82"/>
        <v>2.5476190476190474</v>
      </c>
      <c r="N970" s="8">
        <v>1.5780000000000001</v>
      </c>
      <c r="O970" s="69">
        <f t="shared" si="79"/>
        <v>126</v>
      </c>
      <c r="P970" s="48">
        <f t="shared" si="83"/>
        <v>4.9532710280373831</v>
      </c>
      <c r="Q970" s="77" t="s">
        <v>718</v>
      </c>
      <c r="R970" s="18"/>
      <c r="S970" s="2"/>
      <c r="T970" s="2"/>
      <c r="U970" s="10"/>
      <c r="V970" s="80"/>
      <c r="W970" s="81"/>
      <c r="X970" s="86" t="str">
        <f t="shared" si="80"/>
        <v>No_data</v>
      </c>
    </row>
    <row r="971" spans="1:24" x14ac:dyDescent="0.3">
      <c r="A971" s="45" t="s">
        <v>3333</v>
      </c>
      <c r="B971" s="68" t="s">
        <v>1835</v>
      </c>
      <c r="C971" s="2" t="s">
        <v>1</v>
      </c>
      <c r="D971" s="2">
        <v>59</v>
      </c>
      <c r="E971" s="6">
        <v>21766</v>
      </c>
      <c r="F971" s="7">
        <v>43656.571273148147</v>
      </c>
      <c r="G971" s="69" t="s">
        <v>4</v>
      </c>
      <c r="H971" s="18">
        <v>2922</v>
      </c>
      <c r="I971" s="8">
        <f t="shared" si="81"/>
        <v>19.48</v>
      </c>
      <c r="J971" s="8">
        <v>5.3079999999999998</v>
      </c>
      <c r="K971" s="10">
        <v>150</v>
      </c>
      <c r="L971" s="68">
        <v>663</v>
      </c>
      <c r="M971" s="8">
        <f t="shared" si="82"/>
        <v>4.42</v>
      </c>
      <c r="N971" s="8">
        <v>2.093</v>
      </c>
      <c r="O971" s="69">
        <f t="shared" si="79"/>
        <v>150</v>
      </c>
      <c r="P971" s="48">
        <f t="shared" si="83"/>
        <v>4.4072398190045252</v>
      </c>
      <c r="Q971" s="77" t="s">
        <v>718</v>
      </c>
      <c r="R971" s="18"/>
      <c r="S971" s="2"/>
      <c r="T971" s="2"/>
      <c r="U971" s="10"/>
      <c r="V971" s="80"/>
      <c r="W971" s="81"/>
      <c r="X971" s="86" t="str">
        <f t="shared" si="80"/>
        <v>No_data</v>
      </c>
    </row>
    <row r="972" spans="1:24" x14ac:dyDescent="0.3">
      <c r="A972" s="45" t="s">
        <v>3334</v>
      </c>
      <c r="B972" s="68" t="s">
        <v>1836</v>
      </c>
      <c r="C972" s="2" t="s">
        <v>1</v>
      </c>
      <c r="D972" s="2">
        <v>56</v>
      </c>
      <c r="E972" s="6">
        <v>22850</v>
      </c>
      <c r="F972" s="7">
        <v>43656.581388888888</v>
      </c>
      <c r="G972" s="69" t="s">
        <v>4</v>
      </c>
      <c r="H972" s="18">
        <v>3496</v>
      </c>
      <c r="I972" s="8">
        <f t="shared" si="81"/>
        <v>26.892307692307693</v>
      </c>
      <c r="J972" s="8">
        <v>5.1150000000000002</v>
      </c>
      <c r="K972" s="10">
        <v>130</v>
      </c>
      <c r="L972" s="68">
        <v>494</v>
      </c>
      <c r="M972" s="8">
        <f t="shared" si="82"/>
        <v>3.8</v>
      </c>
      <c r="N972" s="8">
        <v>1.8360000000000001</v>
      </c>
      <c r="O972" s="69">
        <f t="shared" si="79"/>
        <v>130</v>
      </c>
      <c r="P972" s="48">
        <f t="shared" si="83"/>
        <v>7.0769230769230775</v>
      </c>
      <c r="Q972" s="77" t="s">
        <v>718</v>
      </c>
      <c r="R972" s="18"/>
      <c r="S972" s="2"/>
      <c r="T972" s="2"/>
      <c r="U972" s="10"/>
      <c r="V972" s="80"/>
      <c r="W972" s="81"/>
      <c r="X972" s="86" t="str">
        <f t="shared" si="80"/>
        <v>No_data</v>
      </c>
    </row>
    <row r="973" spans="1:24" x14ac:dyDescent="0.3">
      <c r="A973" s="45" t="s">
        <v>3335</v>
      </c>
      <c r="B973" s="68" t="s">
        <v>1837</v>
      </c>
      <c r="C973" s="2" t="s">
        <v>6</v>
      </c>
      <c r="D973" s="2">
        <v>38</v>
      </c>
      <c r="E973" s="6">
        <v>29750</v>
      </c>
      <c r="F973" s="7">
        <v>43656.591446759259</v>
      </c>
      <c r="G973" s="69" t="s">
        <v>4</v>
      </c>
      <c r="H973" s="18">
        <v>2438</v>
      </c>
      <c r="I973" s="8">
        <f t="shared" si="81"/>
        <v>12.313131313131313</v>
      </c>
      <c r="J973" s="8">
        <v>3.6309999999999998</v>
      </c>
      <c r="K973" s="10">
        <v>198</v>
      </c>
      <c r="L973" s="68">
        <v>795</v>
      </c>
      <c r="M973" s="8">
        <f t="shared" si="82"/>
        <v>4.0151515151515156</v>
      </c>
      <c r="N973" s="8">
        <v>2.0009999999999999</v>
      </c>
      <c r="O973" s="69">
        <f t="shared" si="79"/>
        <v>198</v>
      </c>
      <c r="P973" s="48">
        <f t="shared" si="83"/>
        <v>3.0666666666666664</v>
      </c>
      <c r="Q973" s="77" t="s">
        <v>718</v>
      </c>
      <c r="R973" s="18"/>
      <c r="S973" s="2"/>
      <c r="T973" s="2"/>
      <c r="U973" s="10"/>
      <c r="V973" s="80"/>
      <c r="W973" s="81"/>
      <c r="X973" s="86" t="str">
        <f t="shared" si="80"/>
        <v>No_data</v>
      </c>
    </row>
    <row r="974" spans="1:24" x14ac:dyDescent="0.3">
      <c r="A974" s="45" t="s">
        <v>3336</v>
      </c>
      <c r="B974" s="68" t="s">
        <v>1838</v>
      </c>
      <c r="C974" s="2" t="s">
        <v>6</v>
      </c>
      <c r="D974" s="2">
        <v>40</v>
      </c>
      <c r="E974" s="6">
        <v>28833</v>
      </c>
      <c r="F974" s="7">
        <v>43656.617581018516</v>
      </c>
      <c r="G974" s="69" t="s">
        <v>4</v>
      </c>
      <c r="H974" s="18">
        <v>1469</v>
      </c>
      <c r="I974" s="8">
        <f t="shared" si="81"/>
        <v>8.394285714285715</v>
      </c>
      <c r="J974" s="8">
        <v>2.9940000000000002</v>
      </c>
      <c r="K974" s="10">
        <v>175</v>
      </c>
      <c r="L974" s="68">
        <v>406</v>
      </c>
      <c r="M974" s="8">
        <f t="shared" si="82"/>
        <v>2.3199999999999998</v>
      </c>
      <c r="N974" s="8">
        <v>1.482</v>
      </c>
      <c r="O974" s="69">
        <f t="shared" si="79"/>
        <v>175</v>
      </c>
      <c r="P974" s="48">
        <f t="shared" si="83"/>
        <v>3.6182266009852224</v>
      </c>
      <c r="Q974" s="77" t="s">
        <v>718</v>
      </c>
      <c r="R974" s="18"/>
      <c r="S974" s="2"/>
      <c r="T974" s="2"/>
      <c r="U974" s="10"/>
      <c r="V974" s="80"/>
      <c r="W974" s="81"/>
      <c r="X974" s="86" t="str">
        <f t="shared" si="80"/>
        <v>No_data</v>
      </c>
    </row>
    <row r="975" spans="1:24" x14ac:dyDescent="0.3">
      <c r="A975" s="45" t="s">
        <v>3337</v>
      </c>
      <c r="B975" s="68" t="s">
        <v>1839</v>
      </c>
      <c r="C975" s="2" t="s">
        <v>1</v>
      </c>
      <c r="D975" s="2">
        <v>65</v>
      </c>
      <c r="E975" s="6">
        <v>19824</v>
      </c>
      <c r="F975" s="7">
        <v>43656.62840277778</v>
      </c>
      <c r="G975" s="69" t="s">
        <v>4</v>
      </c>
      <c r="H975" s="18">
        <v>3188</v>
      </c>
      <c r="I975" s="8">
        <f t="shared" si="81"/>
        <v>24.523076923076925</v>
      </c>
      <c r="J975" s="8">
        <v>5.1539999999999999</v>
      </c>
      <c r="K975" s="10">
        <v>130</v>
      </c>
      <c r="L975" s="68">
        <v>413</v>
      </c>
      <c r="M975" s="8">
        <f t="shared" si="82"/>
        <v>3.1769230769230767</v>
      </c>
      <c r="N975" s="8">
        <v>1.806</v>
      </c>
      <c r="O975" s="69">
        <f t="shared" si="79"/>
        <v>130</v>
      </c>
      <c r="P975" s="48">
        <f t="shared" si="83"/>
        <v>7.7191283292978214</v>
      </c>
      <c r="Q975" s="77" t="s">
        <v>718</v>
      </c>
      <c r="R975" s="18"/>
      <c r="S975" s="2"/>
      <c r="T975" s="2"/>
      <c r="U975" s="10"/>
      <c r="V975" s="80"/>
      <c r="W975" s="81"/>
      <c r="X975" s="86" t="str">
        <f t="shared" si="80"/>
        <v>No_data</v>
      </c>
    </row>
    <row r="976" spans="1:24" x14ac:dyDescent="0.3">
      <c r="A976" s="45" t="s">
        <v>3338</v>
      </c>
      <c r="B976" s="68" t="s">
        <v>1840</v>
      </c>
      <c r="C976" s="2" t="s">
        <v>6</v>
      </c>
      <c r="D976" s="2">
        <v>54</v>
      </c>
      <c r="E976" s="6">
        <v>23791</v>
      </c>
      <c r="F976" s="7">
        <v>43656.654409722221</v>
      </c>
      <c r="G976" s="69" t="s">
        <v>4</v>
      </c>
      <c r="H976" s="18">
        <v>1971</v>
      </c>
      <c r="I976" s="8">
        <f t="shared" si="81"/>
        <v>14.931818181818182</v>
      </c>
      <c r="J976" s="8">
        <v>3.972</v>
      </c>
      <c r="K976" s="10">
        <v>132</v>
      </c>
      <c r="L976" s="68">
        <v>553</v>
      </c>
      <c r="M976" s="8">
        <f t="shared" si="82"/>
        <v>4.1893939393939394</v>
      </c>
      <c r="N976" s="8">
        <v>1.931</v>
      </c>
      <c r="O976" s="69">
        <f t="shared" si="79"/>
        <v>132</v>
      </c>
      <c r="P976" s="48">
        <f t="shared" si="83"/>
        <v>3.5641952983725136</v>
      </c>
      <c r="Q976" s="77" t="s">
        <v>718</v>
      </c>
      <c r="R976" s="18"/>
      <c r="S976" s="2"/>
      <c r="T976" s="2"/>
      <c r="U976" s="10"/>
      <c r="V976" s="80"/>
      <c r="W976" s="81"/>
      <c r="X976" s="86" t="str">
        <f t="shared" si="80"/>
        <v>No_data</v>
      </c>
    </row>
    <row r="977" spans="1:24" x14ac:dyDescent="0.3">
      <c r="A977" s="45" t="s">
        <v>3339</v>
      </c>
      <c r="B977" s="68" t="s">
        <v>1841</v>
      </c>
      <c r="C977" s="2" t="s">
        <v>1</v>
      </c>
      <c r="D977" s="2">
        <v>34</v>
      </c>
      <c r="E977" s="6">
        <v>31205</v>
      </c>
      <c r="F977" s="7">
        <v>43656.666620370372</v>
      </c>
      <c r="G977" s="69" t="s">
        <v>4</v>
      </c>
      <c r="H977" s="18">
        <v>2534</v>
      </c>
      <c r="I977" s="8">
        <f t="shared" si="81"/>
        <v>21.844827586206897</v>
      </c>
      <c r="J977" s="8">
        <v>4.8</v>
      </c>
      <c r="K977" s="10">
        <v>116</v>
      </c>
      <c r="L977" s="68">
        <v>557</v>
      </c>
      <c r="M977" s="8">
        <f t="shared" si="82"/>
        <v>4.8017241379310347</v>
      </c>
      <c r="N977" s="8">
        <v>2.3079999999999998</v>
      </c>
      <c r="O977" s="69">
        <f t="shared" si="79"/>
        <v>116</v>
      </c>
      <c r="P977" s="48">
        <f t="shared" si="83"/>
        <v>4.5493716337522443</v>
      </c>
      <c r="Q977" s="77" t="s">
        <v>718</v>
      </c>
      <c r="R977" s="18"/>
      <c r="S977" s="2"/>
      <c r="T977" s="2"/>
      <c r="U977" s="10"/>
      <c r="V977" s="80"/>
      <c r="W977" s="81"/>
      <c r="X977" s="86" t="str">
        <f t="shared" si="80"/>
        <v>No_data</v>
      </c>
    </row>
    <row r="978" spans="1:24" x14ac:dyDescent="0.3">
      <c r="A978" s="45" t="s">
        <v>3340</v>
      </c>
      <c r="B978" s="68" t="s">
        <v>219</v>
      </c>
      <c r="C978" s="2" t="s">
        <v>1</v>
      </c>
      <c r="D978" s="2">
        <v>52</v>
      </c>
      <c r="E978" s="6">
        <v>24605</v>
      </c>
      <c r="F978" s="7">
        <v>43657.519016203703</v>
      </c>
      <c r="G978" s="69" t="s">
        <v>4</v>
      </c>
      <c r="H978" s="18">
        <v>2281</v>
      </c>
      <c r="I978" s="8">
        <f t="shared" si="81"/>
        <v>16.896296296296295</v>
      </c>
      <c r="J978" s="8">
        <v>4.0149999999999997</v>
      </c>
      <c r="K978" s="10">
        <v>135</v>
      </c>
      <c r="L978" s="68">
        <v>615</v>
      </c>
      <c r="M978" s="8">
        <f t="shared" si="82"/>
        <v>4.5555555555555554</v>
      </c>
      <c r="N978" s="8">
        <v>2.3010000000000002</v>
      </c>
      <c r="O978" s="69">
        <f t="shared" si="79"/>
        <v>135</v>
      </c>
      <c r="P978" s="48">
        <f t="shared" si="83"/>
        <v>3.7089430894308943</v>
      </c>
      <c r="Q978" s="77" t="s">
        <v>718</v>
      </c>
      <c r="R978" s="18"/>
      <c r="S978" s="2"/>
      <c r="T978" s="2"/>
      <c r="U978" s="10"/>
      <c r="V978" s="80"/>
      <c r="W978" s="81"/>
      <c r="X978" s="86" t="str">
        <f t="shared" si="80"/>
        <v>No_data</v>
      </c>
    </row>
    <row r="979" spans="1:24" x14ac:dyDescent="0.3">
      <c r="A979" s="45" t="s">
        <v>3341</v>
      </c>
      <c r="B979" s="68" t="s">
        <v>1842</v>
      </c>
      <c r="C979" s="2" t="s">
        <v>1</v>
      </c>
      <c r="D979" s="2">
        <v>49</v>
      </c>
      <c r="E979" s="6">
        <v>25629</v>
      </c>
      <c r="F979" s="7">
        <v>43657.52884259259</v>
      </c>
      <c r="G979" s="69" t="s">
        <v>4</v>
      </c>
      <c r="H979" s="18">
        <v>2561</v>
      </c>
      <c r="I979" s="8">
        <f t="shared" si="81"/>
        <v>17.662068965517243</v>
      </c>
      <c r="J979" s="8">
        <v>4</v>
      </c>
      <c r="K979" s="10">
        <v>145</v>
      </c>
      <c r="L979" s="68">
        <v>832</v>
      </c>
      <c r="M979" s="8">
        <f t="shared" si="82"/>
        <v>5.7379310344827585</v>
      </c>
      <c r="N979" s="8">
        <v>2.617</v>
      </c>
      <c r="O979" s="69">
        <f t="shared" si="79"/>
        <v>145</v>
      </c>
      <c r="P979" s="48">
        <f t="shared" si="83"/>
        <v>3.0781250000000004</v>
      </c>
      <c r="Q979" s="77" t="s">
        <v>718</v>
      </c>
      <c r="R979" s="18"/>
      <c r="S979" s="2"/>
      <c r="T979" s="2"/>
      <c r="U979" s="10"/>
      <c r="V979" s="80"/>
      <c r="W979" s="81"/>
      <c r="X979" s="86" t="str">
        <f t="shared" si="80"/>
        <v>No_data</v>
      </c>
    </row>
    <row r="980" spans="1:24" x14ac:dyDescent="0.3">
      <c r="A980" s="45" t="s">
        <v>3342</v>
      </c>
      <c r="B980" s="68" t="s">
        <v>1843</v>
      </c>
      <c r="C980" s="2" t="s">
        <v>1</v>
      </c>
      <c r="D980" s="2">
        <v>50</v>
      </c>
      <c r="E980" s="6">
        <v>25186</v>
      </c>
      <c r="F980" s="7">
        <v>43657.532280092593</v>
      </c>
      <c r="G980" s="69" t="s">
        <v>4</v>
      </c>
      <c r="H980" s="18">
        <v>2593</v>
      </c>
      <c r="I980" s="8">
        <f t="shared" si="81"/>
        <v>19.496240601503761</v>
      </c>
      <c r="J980" s="8">
        <v>4.2670000000000003</v>
      </c>
      <c r="K980" s="10">
        <v>133</v>
      </c>
      <c r="L980" s="68">
        <v>795</v>
      </c>
      <c r="M980" s="8">
        <f t="shared" si="82"/>
        <v>5.977443609022556</v>
      </c>
      <c r="N980" s="8">
        <v>2.3660000000000001</v>
      </c>
      <c r="O980" s="69">
        <f t="shared" si="79"/>
        <v>133</v>
      </c>
      <c r="P980" s="48">
        <f t="shared" si="83"/>
        <v>3.2616352201257865</v>
      </c>
      <c r="Q980" s="77" t="s">
        <v>718</v>
      </c>
      <c r="R980" s="18"/>
      <c r="S980" s="2"/>
      <c r="T980" s="2"/>
      <c r="U980" s="10"/>
      <c r="V980" s="80"/>
      <c r="W980" s="81"/>
      <c r="X980" s="86" t="str">
        <f t="shared" si="80"/>
        <v>No_data</v>
      </c>
    </row>
    <row r="981" spans="1:24" x14ac:dyDescent="0.3">
      <c r="A981" s="45" t="s">
        <v>3343</v>
      </c>
      <c r="B981" s="68" t="s">
        <v>1844</v>
      </c>
      <c r="C981" s="2" t="s">
        <v>1</v>
      </c>
      <c r="D981" s="2">
        <v>59</v>
      </c>
      <c r="E981" s="6">
        <v>21771</v>
      </c>
      <c r="F981" s="7">
        <v>43657.544340277775</v>
      </c>
      <c r="G981" s="69" t="s">
        <v>4</v>
      </c>
      <c r="H981" s="18">
        <v>3626</v>
      </c>
      <c r="I981" s="8">
        <f t="shared" si="81"/>
        <v>30.991452991452991</v>
      </c>
      <c r="J981" s="8">
        <v>6.4409999999999998</v>
      </c>
      <c r="K981" s="10">
        <v>117</v>
      </c>
      <c r="L981" s="68">
        <v>589</v>
      </c>
      <c r="M981" s="8">
        <f t="shared" si="82"/>
        <v>5.0341880341880341</v>
      </c>
      <c r="N981" s="8">
        <v>2.0680000000000001</v>
      </c>
      <c r="O981" s="69">
        <f t="shared" si="79"/>
        <v>117</v>
      </c>
      <c r="P981" s="48">
        <f t="shared" si="83"/>
        <v>6.1561969439728355</v>
      </c>
      <c r="Q981" s="77" t="s">
        <v>718</v>
      </c>
      <c r="R981" s="18"/>
      <c r="S981" s="2"/>
      <c r="T981" s="2"/>
      <c r="U981" s="10"/>
      <c r="V981" s="80"/>
      <c r="W981" s="81"/>
      <c r="X981" s="86" t="str">
        <f t="shared" si="80"/>
        <v>No_data</v>
      </c>
    </row>
    <row r="982" spans="1:24" x14ac:dyDescent="0.3">
      <c r="A982" s="45" t="s">
        <v>3344</v>
      </c>
      <c r="B982" s="68" t="s">
        <v>1845</v>
      </c>
      <c r="C982" s="2" t="s">
        <v>1</v>
      </c>
      <c r="D982" s="2">
        <v>33</v>
      </c>
      <c r="E982" s="6">
        <v>31395</v>
      </c>
      <c r="F982" s="7">
        <v>43657.565439814818</v>
      </c>
      <c r="G982" s="69" t="s">
        <v>4</v>
      </c>
      <c r="H982" s="18">
        <v>1096</v>
      </c>
      <c r="I982" s="8">
        <f t="shared" si="81"/>
        <v>9.8738738738738743</v>
      </c>
      <c r="J982" s="8">
        <v>3.2480000000000002</v>
      </c>
      <c r="K982" s="10">
        <v>111</v>
      </c>
      <c r="L982" s="68">
        <v>290</v>
      </c>
      <c r="M982" s="8">
        <f t="shared" si="82"/>
        <v>2.6126126126126126</v>
      </c>
      <c r="N982" s="8">
        <v>1.7949999999999999</v>
      </c>
      <c r="O982" s="69">
        <f t="shared" si="79"/>
        <v>111</v>
      </c>
      <c r="P982" s="48">
        <f t="shared" si="83"/>
        <v>3.7793103448275862</v>
      </c>
      <c r="Q982" s="77" t="s">
        <v>718</v>
      </c>
      <c r="R982" s="18"/>
      <c r="S982" s="2"/>
      <c r="T982" s="2"/>
      <c r="U982" s="10"/>
      <c r="V982" s="80"/>
      <c r="W982" s="81"/>
      <c r="X982" s="86" t="str">
        <f t="shared" si="80"/>
        <v>No_data</v>
      </c>
    </row>
    <row r="983" spans="1:24" x14ac:dyDescent="0.3">
      <c r="A983" s="45" t="s">
        <v>3345</v>
      </c>
      <c r="B983" s="68" t="s">
        <v>1846</v>
      </c>
      <c r="C983" s="2" t="s">
        <v>6</v>
      </c>
      <c r="D983" s="2">
        <v>74</v>
      </c>
      <c r="E983" s="6">
        <v>16530</v>
      </c>
      <c r="F983" s="7">
        <v>43657.582025462965</v>
      </c>
      <c r="G983" s="69" t="s">
        <v>4</v>
      </c>
      <c r="H983" s="18">
        <v>2571</v>
      </c>
      <c r="I983" s="8">
        <f t="shared" si="81"/>
        <v>17.854166666666668</v>
      </c>
      <c r="J983" s="8">
        <v>4.4279999999999999</v>
      </c>
      <c r="K983" s="10">
        <v>144</v>
      </c>
      <c r="L983" s="68">
        <v>934</v>
      </c>
      <c r="M983" s="8">
        <f t="shared" si="82"/>
        <v>6.4861111111111107</v>
      </c>
      <c r="N983" s="8">
        <v>2.347</v>
      </c>
      <c r="O983" s="69">
        <f t="shared" si="79"/>
        <v>144</v>
      </c>
      <c r="P983" s="48">
        <f t="shared" si="83"/>
        <v>2.7526766595289081</v>
      </c>
      <c r="Q983" s="77" t="s">
        <v>718</v>
      </c>
      <c r="R983" s="18"/>
      <c r="S983" s="2"/>
      <c r="T983" s="2"/>
      <c r="U983" s="10"/>
      <c r="V983" s="80"/>
      <c r="W983" s="81"/>
      <c r="X983" s="86" t="str">
        <f t="shared" si="80"/>
        <v>No_data</v>
      </c>
    </row>
    <row r="984" spans="1:24" x14ac:dyDescent="0.3">
      <c r="A984" s="45" t="s">
        <v>3346</v>
      </c>
      <c r="B984" s="68" t="s">
        <v>1847</v>
      </c>
      <c r="C984" s="2" t="s">
        <v>1</v>
      </c>
      <c r="D984" s="2">
        <v>48</v>
      </c>
      <c r="E984" s="6">
        <v>25887</v>
      </c>
      <c r="F984" s="7">
        <v>43657.599085648151</v>
      </c>
      <c r="G984" s="69" t="s">
        <v>4</v>
      </c>
      <c r="H984" s="18">
        <v>3247</v>
      </c>
      <c r="I984" s="8">
        <f t="shared" si="81"/>
        <v>22.548611111111111</v>
      </c>
      <c r="J984" s="8">
        <v>4.8040000000000003</v>
      </c>
      <c r="K984" s="10">
        <v>144</v>
      </c>
      <c r="L984" s="68">
        <v>933</v>
      </c>
      <c r="M984" s="8">
        <f t="shared" si="82"/>
        <v>6.479166666666667</v>
      </c>
      <c r="N984" s="8">
        <v>2.6859999999999999</v>
      </c>
      <c r="O984" s="69">
        <f t="shared" si="79"/>
        <v>144</v>
      </c>
      <c r="P984" s="48">
        <f t="shared" si="83"/>
        <v>3.480171489817792</v>
      </c>
      <c r="Q984" s="77" t="s">
        <v>718</v>
      </c>
      <c r="R984" s="18"/>
      <c r="S984" s="2"/>
      <c r="T984" s="2"/>
      <c r="U984" s="10"/>
      <c r="V984" s="80"/>
      <c r="W984" s="81"/>
      <c r="X984" s="86" t="str">
        <f t="shared" si="80"/>
        <v>No_data</v>
      </c>
    </row>
    <row r="985" spans="1:24" x14ac:dyDescent="0.3">
      <c r="A985" s="45" t="s">
        <v>3347</v>
      </c>
      <c r="B985" s="68" t="s">
        <v>1848</v>
      </c>
      <c r="C985" s="2" t="s">
        <v>1</v>
      </c>
      <c r="D985" s="2">
        <v>54</v>
      </c>
      <c r="E985" s="6">
        <v>23856</v>
      </c>
      <c r="F985" s="7">
        <v>43657.612407407411</v>
      </c>
      <c r="G985" s="69" t="s">
        <v>4</v>
      </c>
      <c r="H985" s="18">
        <v>2943</v>
      </c>
      <c r="I985" s="8">
        <f t="shared" si="81"/>
        <v>23.544</v>
      </c>
      <c r="J985" s="8">
        <v>5.2249999999999996</v>
      </c>
      <c r="K985" s="10">
        <v>125</v>
      </c>
      <c r="L985" s="68">
        <v>616</v>
      </c>
      <c r="M985" s="8">
        <f t="shared" si="82"/>
        <v>4.9279999999999999</v>
      </c>
      <c r="N985" s="8">
        <v>2.137</v>
      </c>
      <c r="O985" s="69">
        <f t="shared" si="79"/>
        <v>125</v>
      </c>
      <c r="P985" s="48">
        <f t="shared" si="83"/>
        <v>4.7775974025974026</v>
      </c>
      <c r="Q985" s="77" t="s">
        <v>718</v>
      </c>
      <c r="R985" s="18"/>
      <c r="S985" s="2"/>
      <c r="T985" s="2"/>
      <c r="U985" s="10"/>
      <c r="V985" s="80"/>
      <c r="W985" s="81"/>
      <c r="X985" s="86" t="str">
        <f t="shared" si="80"/>
        <v>No_data</v>
      </c>
    </row>
    <row r="986" spans="1:24" x14ac:dyDescent="0.3">
      <c r="A986" s="45" t="s">
        <v>3348</v>
      </c>
      <c r="B986" s="68" t="s">
        <v>1849</v>
      </c>
      <c r="C986" s="2" t="s">
        <v>1</v>
      </c>
      <c r="D986" s="2">
        <v>47</v>
      </c>
      <c r="E986" s="6">
        <v>26297</v>
      </c>
      <c r="F986" s="7">
        <v>43657.642141203702</v>
      </c>
      <c r="G986" s="69" t="s">
        <v>4</v>
      </c>
      <c r="H986" s="18">
        <v>1809</v>
      </c>
      <c r="I986" s="8">
        <f t="shared" si="81"/>
        <v>15.074999999999999</v>
      </c>
      <c r="J986" s="8">
        <v>3.8180000000000001</v>
      </c>
      <c r="K986" s="10">
        <v>120</v>
      </c>
      <c r="L986" s="68">
        <v>509</v>
      </c>
      <c r="M986" s="8">
        <f t="shared" si="82"/>
        <v>4.2416666666666663</v>
      </c>
      <c r="N986" s="8">
        <v>2.0659999999999998</v>
      </c>
      <c r="O986" s="69">
        <f t="shared" si="79"/>
        <v>120</v>
      </c>
      <c r="P986" s="48">
        <f t="shared" si="83"/>
        <v>3.5540275049115917</v>
      </c>
      <c r="Q986" s="77" t="s">
        <v>718</v>
      </c>
      <c r="R986" s="18"/>
      <c r="S986" s="2"/>
      <c r="T986" s="2"/>
      <c r="U986" s="10"/>
      <c r="V986" s="80"/>
      <c r="W986" s="81"/>
      <c r="X986" s="86" t="str">
        <f t="shared" si="80"/>
        <v>No_data</v>
      </c>
    </row>
    <row r="987" spans="1:24" x14ac:dyDescent="0.3">
      <c r="A987" s="45" t="s">
        <v>3349</v>
      </c>
      <c r="B987" s="68" t="s">
        <v>1850</v>
      </c>
      <c r="C987" s="2" t="s">
        <v>1</v>
      </c>
      <c r="D987" s="2">
        <v>50</v>
      </c>
      <c r="E987" s="6">
        <v>25108</v>
      </c>
      <c r="F987" s="7">
        <v>43657.654687499999</v>
      </c>
      <c r="G987" s="69" t="s">
        <v>4</v>
      </c>
      <c r="H987" s="18">
        <v>3088</v>
      </c>
      <c r="I987" s="8">
        <f t="shared" si="81"/>
        <v>19.92258064516129</v>
      </c>
      <c r="J987" s="8">
        <v>4.4569999999999999</v>
      </c>
      <c r="K987" s="10">
        <v>155</v>
      </c>
      <c r="L987" s="68">
        <v>757</v>
      </c>
      <c r="M987" s="8">
        <f t="shared" si="82"/>
        <v>4.8838709677419354</v>
      </c>
      <c r="N987" s="8">
        <v>2.2589999999999999</v>
      </c>
      <c r="O987" s="69">
        <f t="shared" si="79"/>
        <v>155</v>
      </c>
      <c r="P987" s="48">
        <f t="shared" si="83"/>
        <v>4.079260237780713</v>
      </c>
      <c r="Q987" s="77" t="s">
        <v>718</v>
      </c>
      <c r="R987" s="18"/>
      <c r="S987" s="2"/>
      <c r="T987" s="2"/>
      <c r="U987" s="10"/>
      <c r="V987" s="80"/>
      <c r="W987" s="81"/>
      <c r="X987" s="86" t="str">
        <f t="shared" si="80"/>
        <v>No_data</v>
      </c>
    </row>
    <row r="988" spans="1:24" x14ac:dyDescent="0.3">
      <c r="A988" s="45" t="s">
        <v>3350</v>
      </c>
      <c r="B988" s="68" t="s">
        <v>1851</v>
      </c>
      <c r="C988" s="2" t="s">
        <v>1</v>
      </c>
      <c r="D988" s="2">
        <v>27</v>
      </c>
      <c r="E988" s="6">
        <v>33717</v>
      </c>
      <c r="F988" s="7">
        <v>43657.659930555557</v>
      </c>
      <c r="G988" s="69" t="s">
        <v>4</v>
      </c>
      <c r="H988" s="18">
        <v>1102</v>
      </c>
      <c r="I988" s="8">
        <f t="shared" si="81"/>
        <v>10.803921568627452</v>
      </c>
      <c r="J988" s="8">
        <v>3.6619999999999999</v>
      </c>
      <c r="K988" s="10">
        <v>102</v>
      </c>
      <c r="L988" s="68">
        <v>363</v>
      </c>
      <c r="M988" s="8">
        <f t="shared" si="82"/>
        <v>3.5588235294117645</v>
      </c>
      <c r="N988" s="8">
        <v>1.865</v>
      </c>
      <c r="O988" s="69">
        <f t="shared" si="79"/>
        <v>102</v>
      </c>
      <c r="P988" s="48">
        <f t="shared" si="83"/>
        <v>3.0358126721763088</v>
      </c>
      <c r="Q988" s="77" t="s">
        <v>718</v>
      </c>
      <c r="R988" s="18" t="s">
        <v>987</v>
      </c>
      <c r="S988" s="2"/>
      <c r="T988" s="2"/>
      <c r="U988" s="10"/>
      <c r="V988" s="80"/>
      <c r="W988" s="81"/>
      <c r="X988" s="86" t="str">
        <f t="shared" si="80"/>
        <v>No_data</v>
      </c>
    </row>
    <row r="989" spans="1:24" x14ac:dyDescent="0.3">
      <c r="A989" s="45" t="s">
        <v>3351</v>
      </c>
      <c r="B989" s="68" t="s">
        <v>1852</v>
      </c>
      <c r="C989" s="2" t="s">
        <v>1</v>
      </c>
      <c r="D989" s="2">
        <v>76</v>
      </c>
      <c r="E989" s="6">
        <v>15702</v>
      </c>
      <c r="F989" s="7">
        <v>43658.400567129633</v>
      </c>
      <c r="G989" s="69" t="s">
        <v>71</v>
      </c>
      <c r="H989" s="18">
        <v>1567</v>
      </c>
      <c r="I989" s="8">
        <f t="shared" si="81"/>
        <v>13.626086956521739</v>
      </c>
      <c r="J989" s="8">
        <v>3.7309999999999999</v>
      </c>
      <c r="K989" s="10">
        <v>115</v>
      </c>
      <c r="L989" s="68">
        <v>509</v>
      </c>
      <c r="M989" s="8">
        <f t="shared" si="82"/>
        <v>4.4260869565217389</v>
      </c>
      <c r="N989" s="8">
        <v>2.294</v>
      </c>
      <c r="O989" s="69">
        <f t="shared" si="79"/>
        <v>115</v>
      </c>
      <c r="P989" s="48">
        <f t="shared" si="83"/>
        <v>3.0785854616895878</v>
      </c>
      <c r="Q989" s="77" t="s">
        <v>718</v>
      </c>
      <c r="R989" s="18"/>
      <c r="S989" s="2"/>
      <c r="T989" s="2"/>
      <c r="U989" s="10"/>
      <c r="V989" s="80"/>
      <c r="W989" s="81"/>
      <c r="X989" s="86" t="str">
        <f t="shared" si="80"/>
        <v>No_data</v>
      </c>
    </row>
    <row r="990" spans="1:24" x14ac:dyDescent="0.3">
      <c r="A990" s="45" t="s">
        <v>3352</v>
      </c>
      <c r="B990" s="68" t="s">
        <v>1853</v>
      </c>
      <c r="C990" s="2" t="s">
        <v>1</v>
      </c>
      <c r="D990" s="2">
        <v>47</v>
      </c>
      <c r="E990" s="6">
        <v>26458</v>
      </c>
      <c r="F990" s="7">
        <v>43658.516782407409</v>
      </c>
      <c r="G990" s="69" t="s">
        <v>4</v>
      </c>
      <c r="H990" s="18">
        <v>1609</v>
      </c>
      <c r="I990" s="8">
        <f t="shared" si="81"/>
        <v>17.301075268817204</v>
      </c>
      <c r="J990" s="8">
        <v>4.24</v>
      </c>
      <c r="K990" s="10">
        <v>93</v>
      </c>
      <c r="L990" s="68">
        <v>490</v>
      </c>
      <c r="M990" s="8">
        <f t="shared" si="82"/>
        <v>5.268817204301075</v>
      </c>
      <c r="N990" s="8">
        <v>2.41</v>
      </c>
      <c r="O990" s="69">
        <f t="shared" si="79"/>
        <v>93</v>
      </c>
      <c r="P990" s="48">
        <f t="shared" si="83"/>
        <v>3.2836734693877552</v>
      </c>
      <c r="Q990" s="77" t="s">
        <v>718</v>
      </c>
      <c r="R990" s="18"/>
      <c r="S990" s="2"/>
      <c r="T990" s="2"/>
      <c r="U990" s="10"/>
      <c r="V990" s="80"/>
      <c r="W990" s="81"/>
      <c r="X990" s="86" t="str">
        <f t="shared" si="80"/>
        <v>No_data</v>
      </c>
    </row>
    <row r="991" spans="1:24" x14ac:dyDescent="0.3">
      <c r="A991" s="45" t="s">
        <v>3353</v>
      </c>
      <c r="B991" s="68" t="s">
        <v>1854</v>
      </c>
      <c r="C991" s="2" t="s">
        <v>6</v>
      </c>
      <c r="D991" s="2">
        <v>76</v>
      </c>
      <c r="E991" s="6">
        <v>15615</v>
      </c>
      <c r="F991" s="7">
        <v>43658.529178240744</v>
      </c>
      <c r="G991" s="69" t="s">
        <v>4</v>
      </c>
      <c r="H991" s="18">
        <v>2146</v>
      </c>
      <c r="I991" s="8">
        <f t="shared" si="81"/>
        <v>19.509090909090908</v>
      </c>
      <c r="J991" s="8">
        <v>4.8360000000000003</v>
      </c>
      <c r="K991" s="10">
        <v>110</v>
      </c>
      <c r="L991" s="68">
        <v>811</v>
      </c>
      <c r="M991" s="8">
        <f t="shared" si="82"/>
        <v>7.372727272727273</v>
      </c>
      <c r="N991" s="8">
        <v>2.7320000000000002</v>
      </c>
      <c r="O991" s="69">
        <f t="shared" si="79"/>
        <v>110</v>
      </c>
      <c r="P991" s="48">
        <f t="shared" si="83"/>
        <v>2.6461159062885322</v>
      </c>
      <c r="Q991" s="77" t="s">
        <v>718</v>
      </c>
      <c r="R991" s="18"/>
      <c r="S991" s="2"/>
      <c r="T991" s="2"/>
      <c r="U991" s="10"/>
      <c r="V991" s="80"/>
      <c r="W991" s="81"/>
      <c r="X991" s="86" t="str">
        <f t="shared" si="80"/>
        <v>No_data</v>
      </c>
    </row>
    <row r="992" spans="1:24" x14ac:dyDescent="0.3">
      <c r="A992" s="45" t="s">
        <v>3354</v>
      </c>
      <c r="B992" s="68" t="s">
        <v>307</v>
      </c>
      <c r="C992" s="2" t="s">
        <v>1</v>
      </c>
      <c r="D992" s="2">
        <v>58</v>
      </c>
      <c r="E992" s="6">
        <v>22452</v>
      </c>
      <c r="F992" s="7">
        <v>43658.538645833331</v>
      </c>
      <c r="G992" s="69" t="s">
        <v>4</v>
      </c>
      <c r="H992" s="18">
        <v>2817</v>
      </c>
      <c r="I992" s="8">
        <f t="shared" si="81"/>
        <v>19.427586206896553</v>
      </c>
      <c r="J992" s="8">
        <v>5.407</v>
      </c>
      <c r="K992" s="10">
        <v>145</v>
      </c>
      <c r="L992" s="68">
        <v>672</v>
      </c>
      <c r="M992" s="8">
        <f t="shared" si="82"/>
        <v>4.63448275862069</v>
      </c>
      <c r="N992" s="8">
        <v>2.5409999999999999</v>
      </c>
      <c r="O992" s="69">
        <f t="shared" si="79"/>
        <v>145</v>
      </c>
      <c r="P992" s="48">
        <f t="shared" si="83"/>
        <v>4.1919642857142856</v>
      </c>
      <c r="Q992" s="77" t="s">
        <v>718</v>
      </c>
      <c r="R992" s="18"/>
      <c r="S992" s="2"/>
      <c r="T992" s="2"/>
      <c r="U992" s="10"/>
      <c r="V992" s="80"/>
      <c r="W992" s="81"/>
      <c r="X992" s="86" t="str">
        <f t="shared" si="80"/>
        <v>No_data</v>
      </c>
    </row>
    <row r="993" spans="1:24" x14ac:dyDescent="0.3">
      <c r="A993" s="45" t="s">
        <v>3355</v>
      </c>
      <c r="B993" s="68" t="s">
        <v>462</v>
      </c>
      <c r="C993" s="2" t="s">
        <v>1</v>
      </c>
      <c r="D993" s="2">
        <v>51</v>
      </c>
      <c r="E993" s="6">
        <v>24728</v>
      </c>
      <c r="F993" s="7">
        <v>43658.557500000003</v>
      </c>
      <c r="G993" s="69" t="s">
        <v>4</v>
      </c>
      <c r="H993" s="18">
        <v>4290</v>
      </c>
      <c r="I993" s="8">
        <f t="shared" si="81"/>
        <v>34.32</v>
      </c>
      <c r="J993" s="8">
        <v>6.1109999999999998</v>
      </c>
      <c r="K993" s="10">
        <v>125</v>
      </c>
      <c r="L993" s="68">
        <v>629</v>
      </c>
      <c r="M993" s="8">
        <f t="shared" si="82"/>
        <v>5.032</v>
      </c>
      <c r="N993" s="8">
        <v>2.214</v>
      </c>
      <c r="O993" s="69">
        <f t="shared" si="79"/>
        <v>125</v>
      </c>
      <c r="P993" s="48">
        <f t="shared" si="83"/>
        <v>6.8203497615262325</v>
      </c>
      <c r="Q993" s="77" t="s">
        <v>718</v>
      </c>
      <c r="R993" s="18"/>
      <c r="S993" s="2"/>
      <c r="T993" s="2"/>
      <c r="U993" s="10"/>
      <c r="V993" s="80"/>
      <c r="W993" s="81"/>
      <c r="X993" s="86" t="str">
        <f t="shared" si="80"/>
        <v>No_data</v>
      </c>
    </row>
    <row r="994" spans="1:24" x14ac:dyDescent="0.3">
      <c r="A994" s="45" t="s">
        <v>3356</v>
      </c>
      <c r="B994" s="68" t="s">
        <v>1855</v>
      </c>
      <c r="C994" s="2" t="s">
        <v>1</v>
      </c>
      <c r="D994" s="2">
        <v>47</v>
      </c>
      <c r="E994" s="6">
        <v>26232</v>
      </c>
      <c r="F994" s="7">
        <v>43658.581608796296</v>
      </c>
      <c r="G994" s="69" t="s">
        <v>4</v>
      </c>
      <c r="H994" s="18">
        <v>2330</v>
      </c>
      <c r="I994" s="8">
        <f t="shared" si="81"/>
        <v>17.923076923076923</v>
      </c>
      <c r="J994" s="8">
        <v>4.266</v>
      </c>
      <c r="K994" s="10">
        <v>130</v>
      </c>
      <c r="L994" s="68">
        <v>664</v>
      </c>
      <c r="M994" s="8">
        <f t="shared" si="82"/>
        <v>5.1076923076923073</v>
      </c>
      <c r="N994" s="8">
        <v>2.242</v>
      </c>
      <c r="O994" s="69">
        <f t="shared" si="79"/>
        <v>130</v>
      </c>
      <c r="P994" s="48">
        <f t="shared" si="83"/>
        <v>3.5090361445783134</v>
      </c>
      <c r="Q994" s="77" t="s">
        <v>718</v>
      </c>
      <c r="R994" s="18"/>
      <c r="S994" s="2"/>
      <c r="T994" s="2"/>
      <c r="U994" s="10"/>
      <c r="V994" s="80"/>
      <c r="W994" s="81"/>
      <c r="X994" s="86" t="str">
        <f t="shared" si="80"/>
        <v>No_data</v>
      </c>
    </row>
    <row r="995" spans="1:24" x14ac:dyDescent="0.3">
      <c r="A995" s="45" t="s">
        <v>3357</v>
      </c>
      <c r="B995" s="68" t="s">
        <v>820</v>
      </c>
      <c r="C995" s="2" t="s">
        <v>1</v>
      </c>
      <c r="D995" s="2">
        <v>69</v>
      </c>
      <c r="E995" s="6">
        <v>18118</v>
      </c>
      <c r="F995" s="7">
        <v>43658.609490740739</v>
      </c>
      <c r="G995" s="69" t="s">
        <v>4</v>
      </c>
      <c r="H995" s="18">
        <v>4209</v>
      </c>
      <c r="I995" s="8">
        <f t="shared" si="81"/>
        <v>32.376923076923077</v>
      </c>
      <c r="J995" s="8">
        <v>6.3140000000000001</v>
      </c>
      <c r="K995" s="10">
        <v>130</v>
      </c>
      <c r="L995" s="68">
        <v>1406</v>
      </c>
      <c r="M995" s="8">
        <f t="shared" si="82"/>
        <v>10.815384615384616</v>
      </c>
      <c r="N995" s="8">
        <v>3.7450000000000001</v>
      </c>
      <c r="O995" s="69">
        <f t="shared" si="79"/>
        <v>130</v>
      </c>
      <c r="P995" s="48">
        <f t="shared" si="83"/>
        <v>2.9935988620199145</v>
      </c>
      <c r="Q995" s="77" t="s">
        <v>718</v>
      </c>
      <c r="R995" s="18"/>
      <c r="S995" s="2"/>
      <c r="T995" s="2"/>
      <c r="U995" s="10"/>
      <c r="V995" s="80"/>
      <c r="W995" s="81"/>
      <c r="X995" s="86" t="str">
        <f t="shared" si="80"/>
        <v>No_data</v>
      </c>
    </row>
    <row r="996" spans="1:24" x14ac:dyDescent="0.3">
      <c r="A996" s="45" t="s">
        <v>3358</v>
      </c>
      <c r="B996" s="68" t="s">
        <v>1856</v>
      </c>
      <c r="C996" s="2" t="s">
        <v>6</v>
      </c>
      <c r="D996" s="2">
        <v>70</v>
      </c>
      <c r="E996" s="6">
        <v>18066</v>
      </c>
      <c r="F996" s="7">
        <v>43658.613217592596</v>
      </c>
      <c r="G996" s="69" t="s">
        <v>4</v>
      </c>
      <c r="H996" s="18">
        <v>2485</v>
      </c>
      <c r="I996" s="8">
        <f t="shared" si="81"/>
        <v>15.339506172839506</v>
      </c>
      <c r="J996" s="8">
        <v>4.0229999999999997</v>
      </c>
      <c r="K996" s="10">
        <v>162</v>
      </c>
      <c r="L996" s="68">
        <v>745</v>
      </c>
      <c r="M996" s="8">
        <f t="shared" si="82"/>
        <v>4.5987654320987659</v>
      </c>
      <c r="N996" s="8">
        <v>2.1880000000000002</v>
      </c>
      <c r="O996" s="69">
        <f t="shared" si="79"/>
        <v>162</v>
      </c>
      <c r="P996" s="48">
        <f t="shared" si="83"/>
        <v>3.3355704697986575</v>
      </c>
      <c r="Q996" s="77" t="s">
        <v>718</v>
      </c>
      <c r="R996" s="18"/>
      <c r="S996" s="2"/>
      <c r="T996" s="2"/>
      <c r="U996" s="10"/>
      <c r="V996" s="80"/>
      <c r="W996" s="81"/>
      <c r="X996" s="86" t="str">
        <f t="shared" si="80"/>
        <v>No_data</v>
      </c>
    </row>
    <row r="997" spans="1:24" x14ac:dyDescent="0.3">
      <c r="A997" s="45" t="s">
        <v>3359</v>
      </c>
      <c r="B997" s="68" t="s">
        <v>1857</v>
      </c>
      <c r="C997" s="2" t="s">
        <v>6</v>
      </c>
      <c r="D997" s="2">
        <v>49</v>
      </c>
      <c r="E997" s="6">
        <v>25527</v>
      </c>
      <c r="F997" s="7">
        <v>43658.650833333333</v>
      </c>
      <c r="G997" s="69" t="s">
        <v>4</v>
      </c>
      <c r="H997" s="18">
        <v>2906</v>
      </c>
      <c r="I997" s="8">
        <f t="shared" si="81"/>
        <v>23.43548387096774</v>
      </c>
      <c r="J997" s="8">
        <v>5.4429999999999996</v>
      </c>
      <c r="K997" s="10">
        <v>124</v>
      </c>
      <c r="L997" s="68">
        <v>564</v>
      </c>
      <c r="M997" s="8">
        <f t="shared" si="82"/>
        <v>4.5483870967741939</v>
      </c>
      <c r="N997" s="8">
        <v>2.2250000000000001</v>
      </c>
      <c r="O997" s="69">
        <f t="shared" si="79"/>
        <v>124</v>
      </c>
      <c r="P997" s="48">
        <f t="shared" si="83"/>
        <v>5.1524822695035457</v>
      </c>
      <c r="Q997" s="77" t="s">
        <v>718</v>
      </c>
      <c r="R997" s="18"/>
      <c r="S997" s="2"/>
      <c r="T997" s="2"/>
      <c r="U997" s="10"/>
      <c r="V997" s="80"/>
      <c r="W997" s="81"/>
      <c r="X997" s="86" t="str">
        <f t="shared" si="80"/>
        <v>No_data</v>
      </c>
    </row>
    <row r="998" spans="1:24" x14ac:dyDescent="0.3">
      <c r="A998" s="45" t="s">
        <v>3360</v>
      </c>
      <c r="B998" s="68" t="s">
        <v>1858</v>
      </c>
      <c r="C998" s="2" t="s">
        <v>6</v>
      </c>
      <c r="D998" s="2">
        <v>51</v>
      </c>
      <c r="E998" s="6">
        <v>24789</v>
      </c>
      <c r="F998" s="7">
        <v>43658.651053240741</v>
      </c>
      <c r="G998" s="69" t="s">
        <v>4</v>
      </c>
      <c r="H998" s="18">
        <v>2448</v>
      </c>
      <c r="I998" s="8">
        <f t="shared" si="81"/>
        <v>20.399999999999999</v>
      </c>
      <c r="J998" s="8">
        <v>4.3819999999999997</v>
      </c>
      <c r="K998" s="10">
        <v>120</v>
      </c>
      <c r="L998" s="68">
        <v>653</v>
      </c>
      <c r="M998" s="8">
        <f t="shared" si="82"/>
        <v>5.4416666666666664</v>
      </c>
      <c r="N998" s="8">
        <v>2.39</v>
      </c>
      <c r="O998" s="69">
        <f t="shared" si="79"/>
        <v>120</v>
      </c>
      <c r="P998" s="48">
        <f t="shared" si="83"/>
        <v>3.7488514548238898</v>
      </c>
      <c r="Q998" s="77" t="s">
        <v>718</v>
      </c>
      <c r="R998" s="18"/>
      <c r="S998" s="2"/>
      <c r="T998" s="2"/>
      <c r="U998" s="10"/>
      <c r="V998" s="80"/>
      <c r="W998" s="81"/>
      <c r="X998" s="86" t="str">
        <f t="shared" si="80"/>
        <v>No_data</v>
      </c>
    </row>
    <row r="999" spans="1:24" x14ac:dyDescent="0.3">
      <c r="A999" s="45" t="s">
        <v>3361</v>
      </c>
      <c r="B999" s="68" t="s">
        <v>1859</v>
      </c>
      <c r="C999" s="2" t="s">
        <v>1</v>
      </c>
      <c r="D999" s="2">
        <v>29</v>
      </c>
      <c r="E999" s="6">
        <v>32798</v>
      </c>
      <c r="F999" s="7">
        <v>43658.675104166665</v>
      </c>
      <c r="G999" s="69" t="s">
        <v>4</v>
      </c>
      <c r="H999" s="18">
        <v>1383</v>
      </c>
      <c r="I999" s="8">
        <f t="shared" si="81"/>
        <v>12.026086956521739</v>
      </c>
      <c r="J999" s="8">
        <v>3.4140000000000001</v>
      </c>
      <c r="K999" s="10">
        <v>115</v>
      </c>
      <c r="L999" s="68">
        <v>503</v>
      </c>
      <c r="M999" s="8">
        <f t="shared" si="82"/>
        <v>4.3739130434782609</v>
      </c>
      <c r="N999" s="8">
        <v>2.105</v>
      </c>
      <c r="O999" s="69">
        <f t="shared" si="79"/>
        <v>115</v>
      </c>
      <c r="P999" s="48">
        <f t="shared" si="83"/>
        <v>2.749502982107356</v>
      </c>
      <c r="Q999" s="77" t="s">
        <v>718</v>
      </c>
      <c r="R999" s="18"/>
      <c r="S999" s="2"/>
      <c r="T999" s="2"/>
      <c r="U999" s="10"/>
      <c r="V999" s="80"/>
      <c r="W999" s="81"/>
      <c r="X999" s="86" t="str">
        <f t="shared" si="80"/>
        <v>No_data</v>
      </c>
    </row>
    <row r="1000" spans="1:24" x14ac:dyDescent="0.3">
      <c r="A1000" s="45" t="s">
        <v>3362</v>
      </c>
      <c r="B1000" s="68" t="s">
        <v>1860</v>
      </c>
      <c r="C1000" s="2" t="s">
        <v>1</v>
      </c>
      <c r="D1000" s="2">
        <v>52</v>
      </c>
      <c r="E1000" s="6">
        <v>24615</v>
      </c>
      <c r="F1000" s="7">
        <v>43658.698506944442</v>
      </c>
      <c r="G1000" s="69" t="s">
        <v>4</v>
      </c>
      <c r="H1000" s="18">
        <v>1713</v>
      </c>
      <c r="I1000" s="8">
        <f t="shared" si="81"/>
        <v>15.861111111111111</v>
      </c>
      <c r="J1000" s="8">
        <v>4.202</v>
      </c>
      <c r="K1000" s="10">
        <v>108</v>
      </c>
      <c r="L1000" s="68">
        <v>388</v>
      </c>
      <c r="M1000" s="8">
        <f t="shared" si="82"/>
        <v>3.5925925925925926</v>
      </c>
      <c r="N1000" s="8">
        <v>1.6970000000000001</v>
      </c>
      <c r="O1000" s="69">
        <f t="shared" si="79"/>
        <v>108</v>
      </c>
      <c r="P1000" s="48">
        <f t="shared" si="83"/>
        <v>4.4149484536082477</v>
      </c>
      <c r="Q1000" s="77" t="s">
        <v>718</v>
      </c>
      <c r="R1000" s="18"/>
      <c r="S1000" s="2"/>
      <c r="T1000" s="2"/>
      <c r="U1000" s="10"/>
      <c r="V1000" s="80"/>
      <c r="W1000" s="81"/>
      <c r="X1000" s="86" t="str">
        <f t="shared" si="80"/>
        <v>No_data</v>
      </c>
    </row>
    <row r="1001" spans="1:24" x14ac:dyDescent="0.3">
      <c r="A1001" s="45" t="s">
        <v>3363</v>
      </c>
      <c r="B1001" s="68" t="s">
        <v>1861</v>
      </c>
      <c r="C1001" s="2" t="s">
        <v>6</v>
      </c>
      <c r="D1001" s="2">
        <v>79</v>
      </c>
      <c r="E1001" s="6">
        <v>14512</v>
      </c>
      <c r="F1001" s="7">
        <v>43658.698923611111</v>
      </c>
      <c r="G1001" s="69" t="s">
        <v>4</v>
      </c>
      <c r="H1001" s="18">
        <v>2928</v>
      </c>
      <c r="I1001" s="8">
        <f t="shared" si="81"/>
        <v>21.68888888888889</v>
      </c>
      <c r="J1001" s="8">
        <v>4.5510000000000002</v>
      </c>
      <c r="K1001" s="10">
        <v>135</v>
      </c>
      <c r="L1001" s="68">
        <v>789</v>
      </c>
      <c r="M1001" s="8">
        <f t="shared" si="82"/>
        <v>5.8444444444444441</v>
      </c>
      <c r="N1001" s="8">
        <v>2.6930000000000001</v>
      </c>
      <c r="O1001" s="69">
        <f t="shared" si="79"/>
        <v>135</v>
      </c>
      <c r="P1001" s="48">
        <f t="shared" si="83"/>
        <v>3.7110266159695819</v>
      </c>
      <c r="Q1001" s="77" t="s">
        <v>718</v>
      </c>
      <c r="R1001" s="18"/>
      <c r="S1001" s="2"/>
      <c r="T1001" s="2"/>
      <c r="U1001" s="10"/>
      <c r="V1001" s="80"/>
      <c r="W1001" s="81"/>
      <c r="X1001" s="86" t="str">
        <f t="shared" si="80"/>
        <v>No_data</v>
      </c>
    </row>
    <row r="1002" spans="1:24" x14ac:dyDescent="0.3">
      <c r="A1002" s="45" t="s">
        <v>3364</v>
      </c>
      <c r="B1002" s="68" t="s">
        <v>1862</v>
      </c>
      <c r="C1002" s="2" t="s">
        <v>1</v>
      </c>
      <c r="D1002" s="2">
        <v>44</v>
      </c>
      <c r="E1002" s="6">
        <v>27247</v>
      </c>
      <c r="F1002" s="7">
        <v>43661.515046296299</v>
      </c>
      <c r="G1002" s="69" t="s">
        <v>4</v>
      </c>
      <c r="H1002" s="18">
        <v>1458</v>
      </c>
      <c r="I1002" s="8">
        <f t="shared" si="81"/>
        <v>10.055172413793104</v>
      </c>
      <c r="J1002" s="8">
        <v>2.9830000000000001</v>
      </c>
      <c r="K1002" s="10">
        <v>145</v>
      </c>
      <c r="L1002" s="68">
        <v>542</v>
      </c>
      <c r="M1002" s="8">
        <f t="shared" si="82"/>
        <v>3.7379310344827585</v>
      </c>
      <c r="N1002" s="8">
        <v>2.0680000000000001</v>
      </c>
      <c r="O1002" s="69">
        <f t="shared" si="79"/>
        <v>145</v>
      </c>
      <c r="P1002" s="48">
        <f t="shared" si="83"/>
        <v>2.6900369003690039</v>
      </c>
      <c r="Q1002" s="77" t="s">
        <v>718</v>
      </c>
      <c r="R1002" s="18"/>
      <c r="S1002" s="2"/>
      <c r="T1002" s="2"/>
      <c r="U1002" s="10"/>
      <c r="V1002" s="80"/>
      <c r="W1002" s="81"/>
      <c r="X1002" s="86" t="str">
        <f t="shared" si="80"/>
        <v>No_data</v>
      </c>
    </row>
    <row r="1003" spans="1:24" x14ac:dyDescent="0.3">
      <c r="A1003" s="45" t="s">
        <v>3365</v>
      </c>
      <c r="B1003" s="68" t="s">
        <v>1863</v>
      </c>
      <c r="C1003" s="2" t="s">
        <v>1</v>
      </c>
      <c r="D1003" s="2">
        <v>61</v>
      </c>
      <c r="E1003" s="6">
        <v>21363</v>
      </c>
      <c r="F1003" s="7">
        <v>43661.519745370373</v>
      </c>
      <c r="G1003" s="69" t="s">
        <v>4</v>
      </c>
      <c r="H1003" s="18">
        <v>2314</v>
      </c>
      <c r="I1003" s="8">
        <f t="shared" si="81"/>
        <v>15.958620689655172</v>
      </c>
      <c r="J1003" s="8">
        <v>4.4279999999999999</v>
      </c>
      <c r="K1003" s="10">
        <v>145</v>
      </c>
      <c r="L1003" s="68">
        <v>422</v>
      </c>
      <c r="M1003" s="8">
        <f t="shared" si="82"/>
        <v>2.9103448275862069</v>
      </c>
      <c r="N1003" s="8">
        <v>1.829</v>
      </c>
      <c r="O1003" s="69">
        <f t="shared" si="79"/>
        <v>145</v>
      </c>
      <c r="P1003" s="48">
        <f t="shared" si="83"/>
        <v>5.483412322274881</v>
      </c>
      <c r="Q1003" s="77" t="s">
        <v>718</v>
      </c>
      <c r="R1003" s="18"/>
      <c r="S1003" s="2"/>
      <c r="T1003" s="2"/>
      <c r="U1003" s="10"/>
      <c r="V1003" s="80"/>
      <c r="W1003" s="81"/>
      <c r="X1003" s="86" t="str">
        <f t="shared" si="80"/>
        <v>No_data</v>
      </c>
    </row>
    <row r="1004" spans="1:24" x14ac:dyDescent="0.3">
      <c r="A1004" s="45" t="s">
        <v>3366</v>
      </c>
      <c r="B1004" s="68" t="s">
        <v>1864</v>
      </c>
      <c r="C1004" s="2" t="s">
        <v>6</v>
      </c>
      <c r="D1004" s="2">
        <v>64</v>
      </c>
      <c r="E1004" s="6">
        <v>20194</v>
      </c>
      <c r="F1004" s="7">
        <v>43661.531921296293</v>
      </c>
      <c r="G1004" s="69" t="s">
        <v>4</v>
      </c>
      <c r="H1004" s="18">
        <v>3774</v>
      </c>
      <c r="I1004" s="8">
        <f t="shared" si="81"/>
        <v>24.828947368421051</v>
      </c>
      <c r="J1004" s="8">
        <v>5.0860000000000003</v>
      </c>
      <c r="K1004" s="10">
        <v>152</v>
      </c>
      <c r="L1004" s="68">
        <v>1460</v>
      </c>
      <c r="M1004" s="8">
        <f t="shared" si="82"/>
        <v>9.6052631578947363</v>
      </c>
      <c r="N1004" s="8">
        <v>3.2719999999999998</v>
      </c>
      <c r="O1004" s="69">
        <f t="shared" si="79"/>
        <v>152</v>
      </c>
      <c r="P1004" s="48">
        <f t="shared" si="83"/>
        <v>2.5849315068493151</v>
      </c>
      <c r="Q1004" s="77" t="s">
        <v>718</v>
      </c>
      <c r="R1004" s="18"/>
      <c r="S1004" s="2"/>
      <c r="T1004" s="2"/>
      <c r="U1004" s="10"/>
      <c r="V1004" s="80"/>
      <c r="W1004" s="81"/>
      <c r="X1004" s="86" t="str">
        <f t="shared" si="80"/>
        <v>No_data</v>
      </c>
    </row>
    <row r="1005" spans="1:24" x14ac:dyDescent="0.3">
      <c r="A1005" s="45" t="s">
        <v>3367</v>
      </c>
      <c r="B1005" s="68" t="s">
        <v>1865</v>
      </c>
      <c r="C1005" s="2" t="s">
        <v>1</v>
      </c>
      <c r="D1005" s="2">
        <v>53</v>
      </c>
      <c r="E1005" s="6">
        <v>23943</v>
      </c>
      <c r="F1005" s="7">
        <v>43661.553263888891</v>
      </c>
      <c r="G1005" s="69" t="s">
        <v>4</v>
      </c>
      <c r="H1005" s="18">
        <v>1430</v>
      </c>
      <c r="I1005" s="8">
        <f t="shared" si="81"/>
        <v>10.592592592592593</v>
      </c>
      <c r="J1005" s="8">
        <v>3.67</v>
      </c>
      <c r="K1005" s="10">
        <v>135</v>
      </c>
      <c r="L1005" s="68">
        <v>350</v>
      </c>
      <c r="M1005" s="8">
        <f t="shared" si="82"/>
        <v>2.5925925925925926</v>
      </c>
      <c r="N1005" s="8">
        <v>1.488</v>
      </c>
      <c r="O1005" s="69">
        <f t="shared" si="79"/>
        <v>135</v>
      </c>
      <c r="P1005" s="48">
        <f t="shared" si="83"/>
        <v>4.0857142857142863</v>
      </c>
      <c r="Q1005" s="77" t="s">
        <v>718</v>
      </c>
      <c r="R1005" s="18"/>
      <c r="S1005" s="2"/>
      <c r="T1005" s="2"/>
      <c r="U1005" s="10"/>
      <c r="V1005" s="80"/>
      <c r="W1005" s="81"/>
      <c r="X1005" s="86" t="str">
        <f t="shared" si="80"/>
        <v>No_data</v>
      </c>
    </row>
    <row r="1006" spans="1:24" x14ac:dyDescent="0.3">
      <c r="A1006" s="45" t="s">
        <v>3368</v>
      </c>
      <c r="B1006" s="68" t="s">
        <v>1866</v>
      </c>
      <c r="C1006" s="2" t="s">
        <v>1</v>
      </c>
      <c r="D1006" s="2">
        <v>64</v>
      </c>
      <c r="E1006" s="6">
        <v>20222</v>
      </c>
      <c r="F1006" s="7">
        <v>43661.577731481484</v>
      </c>
      <c r="G1006" s="69" t="s">
        <v>4</v>
      </c>
      <c r="H1006" s="18">
        <v>2327</v>
      </c>
      <c r="I1006" s="8">
        <f t="shared" si="81"/>
        <v>17.899999999999999</v>
      </c>
      <c r="J1006" s="8">
        <v>4.7389999999999999</v>
      </c>
      <c r="K1006" s="10">
        <v>130</v>
      </c>
      <c r="L1006" s="68">
        <v>452</v>
      </c>
      <c r="M1006" s="8">
        <f t="shared" si="82"/>
        <v>3.476923076923077</v>
      </c>
      <c r="N1006" s="8">
        <v>1.835</v>
      </c>
      <c r="O1006" s="69">
        <f t="shared" si="79"/>
        <v>130</v>
      </c>
      <c r="P1006" s="48">
        <f t="shared" si="83"/>
        <v>5.1482300884955743</v>
      </c>
      <c r="Q1006" s="77" t="s">
        <v>718</v>
      </c>
      <c r="R1006" s="18"/>
      <c r="S1006" s="2"/>
      <c r="T1006" s="2"/>
      <c r="U1006" s="10"/>
      <c r="V1006" s="80"/>
      <c r="W1006" s="81"/>
      <c r="X1006" s="86" t="str">
        <f t="shared" si="80"/>
        <v>No_data</v>
      </c>
    </row>
    <row r="1007" spans="1:24" x14ac:dyDescent="0.3">
      <c r="A1007" s="45" t="s">
        <v>3369</v>
      </c>
      <c r="B1007" s="68" t="s">
        <v>1867</v>
      </c>
      <c r="C1007" s="2" t="s">
        <v>1</v>
      </c>
      <c r="D1007" s="2">
        <v>71</v>
      </c>
      <c r="E1007" s="6">
        <v>17536</v>
      </c>
      <c r="F1007" s="7">
        <v>43661.583148148151</v>
      </c>
      <c r="G1007" s="69" t="s">
        <v>4</v>
      </c>
      <c r="H1007" s="18">
        <v>2615</v>
      </c>
      <c r="I1007" s="8">
        <f t="shared" si="81"/>
        <v>22.543103448275861</v>
      </c>
      <c r="J1007" s="8">
        <v>4.6740000000000004</v>
      </c>
      <c r="K1007" s="10">
        <v>116</v>
      </c>
      <c r="L1007" s="68">
        <v>607</v>
      </c>
      <c r="M1007" s="8">
        <f t="shared" si="82"/>
        <v>5.2327586206896548</v>
      </c>
      <c r="N1007" s="8">
        <v>2.411</v>
      </c>
      <c r="O1007" s="69">
        <f t="shared" si="79"/>
        <v>116</v>
      </c>
      <c r="P1007" s="48">
        <f t="shared" si="83"/>
        <v>4.3080724876441518</v>
      </c>
      <c r="Q1007" s="77" t="s">
        <v>718</v>
      </c>
      <c r="R1007" s="18"/>
      <c r="S1007" s="2"/>
      <c r="T1007" s="2"/>
      <c r="U1007" s="10"/>
      <c r="V1007" s="80"/>
      <c r="W1007" s="81"/>
      <c r="X1007" s="86" t="str">
        <f t="shared" si="80"/>
        <v>No_data</v>
      </c>
    </row>
    <row r="1008" spans="1:24" x14ac:dyDescent="0.3">
      <c r="A1008" s="45" t="s">
        <v>3370</v>
      </c>
      <c r="B1008" s="68" t="s">
        <v>1868</v>
      </c>
      <c r="C1008" s="2" t="s">
        <v>1</v>
      </c>
      <c r="D1008" s="2">
        <v>36</v>
      </c>
      <c r="E1008" s="6">
        <v>30157</v>
      </c>
      <c r="F1008" s="7">
        <v>43661.614537037036</v>
      </c>
      <c r="G1008" s="69" t="s">
        <v>4</v>
      </c>
      <c r="H1008" s="18">
        <v>1417</v>
      </c>
      <c r="I1008" s="8">
        <f t="shared" si="81"/>
        <v>10.496296296296297</v>
      </c>
      <c r="J1008" s="8">
        <v>3.4870000000000001</v>
      </c>
      <c r="K1008" s="10">
        <v>135</v>
      </c>
      <c r="L1008" s="68">
        <v>381</v>
      </c>
      <c r="M1008" s="8">
        <f t="shared" si="82"/>
        <v>2.8222222222222224</v>
      </c>
      <c r="N1008" s="8">
        <v>1.554</v>
      </c>
      <c r="O1008" s="69">
        <f t="shared" si="79"/>
        <v>135</v>
      </c>
      <c r="P1008" s="48">
        <f t="shared" si="83"/>
        <v>3.7191601049868765</v>
      </c>
      <c r="Q1008" s="77" t="s">
        <v>718</v>
      </c>
      <c r="R1008" s="18"/>
      <c r="S1008" s="2"/>
      <c r="T1008" s="2"/>
      <c r="U1008" s="10"/>
      <c r="V1008" s="80"/>
      <c r="W1008" s="81"/>
      <c r="X1008" s="86" t="str">
        <f t="shared" si="80"/>
        <v>No_data</v>
      </c>
    </row>
    <row r="1009" spans="1:24" x14ac:dyDescent="0.3">
      <c r="A1009" s="45" t="s">
        <v>3371</v>
      </c>
      <c r="B1009" s="68" t="s">
        <v>760</v>
      </c>
      <c r="C1009" s="2" t="s">
        <v>1</v>
      </c>
      <c r="D1009" s="2">
        <v>68</v>
      </c>
      <c r="E1009" s="6">
        <v>18531</v>
      </c>
      <c r="F1009" s="7">
        <v>43661.618113425924</v>
      </c>
      <c r="G1009" s="69" t="s">
        <v>4</v>
      </c>
      <c r="H1009" s="18">
        <v>3783</v>
      </c>
      <c r="I1009" s="8">
        <f t="shared" si="81"/>
        <v>23.351851851851851</v>
      </c>
      <c r="J1009" s="8">
        <v>5.3179999999999996</v>
      </c>
      <c r="K1009" s="10">
        <v>162</v>
      </c>
      <c r="L1009" s="68">
        <v>811</v>
      </c>
      <c r="M1009" s="8">
        <f t="shared" si="82"/>
        <v>5.0061728395061724</v>
      </c>
      <c r="N1009" s="8">
        <v>2.2879999999999998</v>
      </c>
      <c r="O1009" s="69">
        <f t="shared" si="79"/>
        <v>162</v>
      </c>
      <c r="P1009" s="48">
        <f t="shared" si="83"/>
        <v>4.6646115906288532</v>
      </c>
      <c r="Q1009" s="77" t="s">
        <v>718</v>
      </c>
      <c r="R1009" s="18"/>
      <c r="S1009" s="2"/>
      <c r="T1009" s="2"/>
      <c r="U1009" s="10"/>
      <c r="V1009" s="80"/>
      <c r="W1009" s="81"/>
      <c r="X1009" s="86" t="str">
        <f t="shared" si="80"/>
        <v>No_data</v>
      </c>
    </row>
    <row r="1010" spans="1:24" x14ac:dyDescent="0.3">
      <c r="A1010" s="45" t="s">
        <v>3372</v>
      </c>
      <c r="B1010" s="68" t="s">
        <v>1869</v>
      </c>
      <c r="C1010" s="2" t="s">
        <v>1</v>
      </c>
      <c r="D1010" s="2">
        <v>34</v>
      </c>
      <c r="E1010" s="6">
        <v>31160</v>
      </c>
      <c r="F1010" s="7">
        <v>43661.627986111111</v>
      </c>
      <c r="G1010" s="69" t="s">
        <v>4</v>
      </c>
      <c r="H1010" s="18">
        <v>1175</v>
      </c>
      <c r="I1010" s="8">
        <f t="shared" si="81"/>
        <v>13.352272727272727</v>
      </c>
      <c r="J1010" s="8">
        <v>3.766</v>
      </c>
      <c r="K1010" s="10">
        <v>88</v>
      </c>
      <c r="L1010" s="68">
        <v>310</v>
      </c>
      <c r="M1010" s="8">
        <f t="shared" si="82"/>
        <v>3.5227272727272729</v>
      </c>
      <c r="N1010" s="8">
        <v>1.762</v>
      </c>
      <c r="O1010" s="69">
        <f t="shared" si="79"/>
        <v>88</v>
      </c>
      <c r="P1010" s="48">
        <f t="shared" si="83"/>
        <v>3.790322580645161</v>
      </c>
      <c r="Q1010" s="77" t="s">
        <v>718</v>
      </c>
      <c r="R1010" s="18"/>
      <c r="S1010" s="2"/>
      <c r="T1010" s="2"/>
      <c r="U1010" s="10"/>
      <c r="V1010" s="80"/>
      <c r="W1010" s="81"/>
      <c r="X1010" s="86" t="str">
        <f t="shared" si="80"/>
        <v>No_data</v>
      </c>
    </row>
    <row r="1011" spans="1:24" x14ac:dyDescent="0.3">
      <c r="A1011" s="45" t="s">
        <v>3373</v>
      </c>
      <c r="B1011" s="68" t="s">
        <v>1736</v>
      </c>
      <c r="C1011" s="2" t="s">
        <v>1</v>
      </c>
      <c r="D1011" s="2">
        <v>80</v>
      </c>
      <c r="E1011" s="6">
        <v>14399</v>
      </c>
      <c r="F1011" s="7">
        <v>43661.642118055555</v>
      </c>
      <c r="G1011" s="69" t="s">
        <v>4</v>
      </c>
      <c r="H1011" s="18">
        <v>2792</v>
      </c>
      <c r="I1011" s="8">
        <f t="shared" si="81"/>
        <v>25.381818181818183</v>
      </c>
      <c r="J1011" s="8">
        <v>4.8179999999999996</v>
      </c>
      <c r="K1011" s="10">
        <v>110</v>
      </c>
      <c r="L1011" s="68">
        <v>756</v>
      </c>
      <c r="M1011" s="8">
        <f t="shared" si="82"/>
        <v>6.872727272727273</v>
      </c>
      <c r="N1011" s="8">
        <v>2.9710000000000001</v>
      </c>
      <c r="O1011" s="69">
        <f t="shared" ref="O1011:O1074" si="84">K1011</f>
        <v>110</v>
      </c>
      <c r="P1011" s="48">
        <f t="shared" si="83"/>
        <v>3.693121693121693</v>
      </c>
      <c r="Q1011" s="77" t="s">
        <v>718</v>
      </c>
      <c r="R1011" s="18"/>
      <c r="S1011" s="2"/>
      <c r="T1011" s="2"/>
      <c r="U1011" s="10"/>
      <c r="V1011" s="80"/>
      <c r="W1011" s="81"/>
      <c r="X1011" s="86" t="str">
        <f t="shared" si="80"/>
        <v>No_data</v>
      </c>
    </row>
    <row r="1012" spans="1:24" x14ac:dyDescent="0.3">
      <c r="A1012" s="45" t="s">
        <v>3374</v>
      </c>
      <c r="B1012" s="68" t="s">
        <v>1870</v>
      </c>
      <c r="C1012" s="2" t="s">
        <v>1</v>
      </c>
      <c r="D1012" s="2">
        <v>68</v>
      </c>
      <c r="E1012" s="6">
        <v>18581</v>
      </c>
      <c r="F1012" s="7">
        <v>43661.653460648151</v>
      </c>
      <c r="G1012" s="69" t="s">
        <v>4</v>
      </c>
      <c r="H1012" s="18">
        <v>3914</v>
      </c>
      <c r="I1012" s="8">
        <f t="shared" si="81"/>
        <v>27.957142857142856</v>
      </c>
      <c r="J1012" s="8">
        <v>5.5720000000000001</v>
      </c>
      <c r="K1012" s="10">
        <v>140</v>
      </c>
      <c r="L1012" s="68">
        <v>817</v>
      </c>
      <c r="M1012" s="8">
        <f t="shared" si="82"/>
        <v>5.8357142857142854</v>
      </c>
      <c r="N1012" s="8">
        <v>2.3029999999999999</v>
      </c>
      <c r="O1012" s="69">
        <f t="shared" si="84"/>
        <v>140</v>
      </c>
      <c r="P1012" s="48">
        <f t="shared" si="83"/>
        <v>4.7906976744186043</v>
      </c>
      <c r="Q1012" s="77" t="s">
        <v>718</v>
      </c>
      <c r="R1012" s="18"/>
      <c r="S1012" s="2"/>
      <c r="T1012" s="2"/>
      <c r="U1012" s="10"/>
      <c r="V1012" s="80"/>
      <c r="W1012" s="81"/>
      <c r="X1012" s="86" t="str">
        <f t="shared" ref="X1012:X1075" si="85">IF(AND(W1012&lt;&gt;0,V1012&lt;&gt;0),W1012-V1012,"No_data")</f>
        <v>No_data</v>
      </c>
    </row>
    <row r="1013" spans="1:24" x14ac:dyDescent="0.3">
      <c r="A1013" s="45" t="s">
        <v>3375</v>
      </c>
      <c r="B1013" s="68" t="s">
        <v>1871</v>
      </c>
      <c r="C1013" s="2" t="s">
        <v>1</v>
      </c>
      <c r="D1013" s="2">
        <v>48</v>
      </c>
      <c r="E1013" s="6">
        <v>26028</v>
      </c>
      <c r="F1013" s="7">
        <v>43662.516863425924</v>
      </c>
      <c r="G1013" s="69" t="s">
        <v>4</v>
      </c>
      <c r="H1013" s="18">
        <v>2599</v>
      </c>
      <c r="I1013" s="8">
        <f t="shared" si="81"/>
        <v>18.833333333333332</v>
      </c>
      <c r="J1013" s="8">
        <v>4.4420000000000002</v>
      </c>
      <c r="K1013" s="10">
        <v>138</v>
      </c>
      <c r="L1013" s="68">
        <v>1267</v>
      </c>
      <c r="M1013" s="8">
        <f t="shared" si="82"/>
        <v>9.1811594202898554</v>
      </c>
      <c r="N1013" s="8">
        <v>3.1930000000000001</v>
      </c>
      <c r="O1013" s="69">
        <f t="shared" si="84"/>
        <v>138</v>
      </c>
      <c r="P1013" s="48">
        <f t="shared" si="83"/>
        <v>2.0513022888713492</v>
      </c>
      <c r="Q1013" s="77" t="s">
        <v>718</v>
      </c>
      <c r="R1013" s="18"/>
      <c r="S1013" s="2"/>
      <c r="T1013" s="2"/>
      <c r="U1013" s="10"/>
      <c r="V1013" s="80"/>
      <c r="W1013" s="81"/>
      <c r="X1013" s="86" t="str">
        <f t="shared" si="85"/>
        <v>No_data</v>
      </c>
    </row>
    <row r="1014" spans="1:24" x14ac:dyDescent="0.3">
      <c r="A1014" s="45" t="s">
        <v>3376</v>
      </c>
      <c r="B1014" s="68" t="s">
        <v>1872</v>
      </c>
      <c r="C1014" s="2" t="s">
        <v>1</v>
      </c>
      <c r="D1014" s="2">
        <v>41</v>
      </c>
      <c r="E1014" s="6">
        <v>28666</v>
      </c>
      <c r="F1014" s="7">
        <v>43662.521319444444</v>
      </c>
      <c r="G1014" s="69" t="s">
        <v>4</v>
      </c>
      <c r="H1014" s="18">
        <v>1686</v>
      </c>
      <c r="I1014" s="8">
        <f t="shared" si="81"/>
        <v>14.660869565217391</v>
      </c>
      <c r="J1014" s="8">
        <v>3.41</v>
      </c>
      <c r="K1014" s="10">
        <v>115</v>
      </c>
      <c r="L1014" s="68">
        <v>474</v>
      </c>
      <c r="M1014" s="8">
        <f t="shared" si="82"/>
        <v>4.1217391304347828</v>
      </c>
      <c r="N1014" s="8">
        <v>2.044</v>
      </c>
      <c r="O1014" s="69">
        <f t="shared" si="84"/>
        <v>115</v>
      </c>
      <c r="P1014" s="48">
        <f t="shared" si="83"/>
        <v>3.5569620253164556</v>
      </c>
      <c r="Q1014" s="77" t="s">
        <v>718</v>
      </c>
      <c r="R1014" s="18"/>
      <c r="S1014" s="2"/>
      <c r="T1014" s="2"/>
      <c r="U1014" s="10"/>
      <c r="V1014" s="80"/>
      <c r="W1014" s="81"/>
      <c r="X1014" s="86" t="str">
        <f t="shared" si="85"/>
        <v>No_data</v>
      </c>
    </row>
    <row r="1015" spans="1:24" x14ac:dyDescent="0.3">
      <c r="A1015" s="45" t="s">
        <v>3377</v>
      </c>
      <c r="B1015" s="68" t="s">
        <v>1873</v>
      </c>
      <c r="C1015" s="2" t="s">
        <v>1</v>
      </c>
      <c r="D1015" s="2">
        <v>69</v>
      </c>
      <c r="E1015" s="6">
        <v>18419</v>
      </c>
      <c r="F1015" s="7">
        <v>43662.541180555556</v>
      </c>
      <c r="G1015" s="69" t="s">
        <v>4</v>
      </c>
      <c r="H1015" s="18">
        <v>2996</v>
      </c>
      <c r="I1015" s="8">
        <f t="shared" si="81"/>
        <v>24.966666666666665</v>
      </c>
      <c r="J1015" s="8">
        <v>6.1159999999999997</v>
      </c>
      <c r="K1015" s="10">
        <v>120</v>
      </c>
      <c r="L1015" s="68">
        <v>1111</v>
      </c>
      <c r="M1015" s="8">
        <f t="shared" si="82"/>
        <v>9.2583333333333329</v>
      </c>
      <c r="N1015" s="8">
        <v>2.9350000000000001</v>
      </c>
      <c r="O1015" s="69">
        <f t="shared" si="84"/>
        <v>120</v>
      </c>
      <c r="P1015" s="48">
        <f t="shared" si="83"/>
        <v>2.6966696669666965</v>
      </c>
      <c r="Q1015" s="77" t="s">
        <v>718</v>
      </c>
      <c r="R1015" s="18"/>
      <c r="S1015" s="2"/>
      <c r="T1015" s="2"/>
      <c r="U1015" s="10"/>
      <c r="V1015" s="80"/>
      <c r="W1015" s="81"/>
      <c r="X1015" s="86" t="str">
        <f t="shared" si="85"/>
        <v>No_data</v>
      </c>
    </row>
    <row r="1016" spans="1:24" x14ac:dyDescent="0.3">
      <c r="A1016" s="45" t="s">
        <v>3378</v>
      </c>
      <c r="B1016" s="68" t="s">
        <v>1874</v>
      </c>
      <c r="C1016" s="2" t="s">
        <v>1</v>
      </c>
      <c r="D1016" s="2">
        <v>60</v>
      </c>
      <c r="E1016" s="6">
        <v>21681</v>
      </c>
      <c r="F1016" s="7">
        <v>43662.55704861111</v>
      </c>
      <c r="G1016" s="69" t="s">
        <v>4</v>
      </c>
      <c r="H1016" s="18">
        <v>2128</v>
      </c>
      <c r="I1016" s="8">
        <f t="shared" si="81"/>
        <v>24.459770114942529</v>
      </c>
      <c r="J1016" s="8">
        <v>4.9290000000000003</v>
      </c>
      <c r="K1016" s="10">
        <v>87</v>
      </c>
      <c r="L1016" s="68">
        <v>375</v>
      </c>
      <c r="M1016" s="8">
        <f t="shared" si="82"/>
        <v>4.3103448275862073</v>
      </c>
      <c r="N1016" s="8">
        <v>2.137</v>
      </c>
      <c r="O1016" s="69">
        <f t="shared" si="84"/>
        <v>87</v>
      </c>
      <c r="P1016" s="48">
        <f t="shared" si="83"/>
        <v>5.6746666666666661</v>
      </c>
      <c r="Q1016" s="77" t="s">
        <v>718</v>
      </c>
      <c r="R1016" s="18"/>
      <c r="S1016" s="2"/>
      <c r="T1016" s="2"/>
      <c r="U1016" s="10"/>
      <c r="V1016" s="80"/>
      <c r="W1016" s="81"/>
      <c r="X1016" s="86" t="str">
        <f t="shared" si="85"/>
        <v>No_data</v>
      </c>
    </row>
    <row r="1017" spans="1:24" x14ac:dyDescent="0.3">
      <c r="A1017" s="45" t="s">
        <v>3379</v>
      </c>
      <c r="B1017" s="68" t="s">
        <v>1875</v>
      </c>
      <c r="C1017" s="2" t="s">
        <v>1</v>
      </c>
      <c r="D1017" s="2">
        <v>40</v>
      </c>
      <c r="E1017" s="6">
        <v>28914</v>
      </c>
      <c r="F1017" s="7">
        <v>43662.565694444442</v>
      </c>
      <c r="G1017" s="69" t="s">
        <v>4</v>
      </c>
      <c r="H1017" s="18">
        <v>1557</v>
      </c>
      <c r="I1017" s="8">
        <f t="shared" si="81"/>
        <v>14.971153846153847</v>
      </c>
      <c r="J1017" s="8">
        <v>3.7480000000000002</v>
      </c>
      <c r="K1017" s="10">
        <v>104</v>
      </c>
      <c r="L1017" s="68">
        <v>486</v>
      </c>
      <c r="M1017" s="8">
        <f t="shared" si="82"/>
        <v>4.6730769230769234</v>
      </c>
      <c r="N1017" s="8">
        <v>2.3540000000000001</v>
      </c>
      <c r="O1017" s="69">
        <f t="shared" si="84"/>
        <v>104</v>
      </c>
      <c r="P1017" s="48">
        <f t="shared" si="83"/>
        <v>3.2037037037037037</v>
      </c>
      <c r="Q1017" s="77" t="s">
        <v>718</v>
      </c>
      <c r="R1017" s="18"/>
      <c r="S1017" s="2"/>
      <c r="T1017" s="2"/>
      <c r="U1017" s="10"/>
      <c r="V1017" s="80"/>
      <c r="W1017" s="81"/>
      <c r="X1017" s="86" t="str">
        <f t="shared" si="85"/>
        <v>No_data</v>
      </c>
    </row>
    <row r="1018" spans="1:24" x14ac:dyDescent="0.3">
      <c r="A1018" s="45" t="s">
        <v>3380</v>
      </c>
      <c r="B1018" s="68" t="s">
        <v>1876</v>
      </c>
      <c r="C1018" s="2" t="s">
        <v>1</v>
      </c>
      <c r="D1018" s="2">
        <v>66</v>
      </c>
      <c r="E1018" s="6">
        <v>19471</v>
      </c>
      <c r="F1018" s="7">
        <v>43662.58525462963</v>
      </c>
      <c r="G1018" s="69" t="s">
        <v>4</v>
      </c>
      <c r="H1018" s="18">
        <v>2543</v>
      </c>
      <c r="I1018" s="8">
        <f t="shared" si="81"/>
        <v>19.561538461538461</v>
      </c>
      <c r="J1018" s="8">
        <v>4.3689999999999998</v>
      </c>
      <c r="K1018" s="10">
        <v>130</v>
      </c>
      <c r="L1018" s="68">
        <v>801</v>
      </c>
      <c r="M1018" s="8">
        <f t="shared" si="82"/>
        <v>6.1615384615384619</v>
      </c>
      <c r="N1018" s="8">
        <v>2.5329999999999999</v>
      </c>
      <c r="O1018" s="69">
        <f t="shared" si="84"/>
        <v>130</v>
      </c>
      <c r="P1018" s="48">
        <f t="shared" si="83"/>
        <v>3.1747815230961298</v>
      </c>
      <c r="Q1018" s="77" t="s">
        <v>718</v>
      </c>
      <c r="R1018" s="18"/>
      <c r="S1018" s="2"/>
      <c r="T1018" s="2"/>
      <c r="U1018" s="10"/>
      <c r="V1018" s="80"/>
      <c r="W1018" s="81"/>
      <c r="X1018" s="86" t="str">
        <f t="shared" si="85"/>
        <v>No_data</v>
      </c>
    </row>
    <row r="1019" spans="1:24" x14ac:dyDescent="0.3">
      <c r="A1019" s="45" t="s">
        <v>3381</v>
      </c>
      <c r="B1019" s="68" t="s">
        <v>1877</v>
      </c>
      <c r="C1019" s="2" t="s">
        <v>1</v>
      </c>
      <c r="D1019" s="2">
        <v>52</v>
      </c>
      <c r="E1019" s="6">
        <v>24529</v>
      </c>
      <c r="F1019" s="7">
        <v>43662.596412037034</v>
      </c>
      <c r="G1019" s="69" t="s">
        <v>4</v>
      </c>
      <c r="H1019" s="18">
        <v>2259</v>
      </c>
      <c r="I1019" s="8">
        <f t="shared" si="81"/>
        <v>18.071999999999999</v>
      </c>
      <c r="J1019" s="8">
        <v>4.8179999999999996</v>
      </c>
      <c r="K1019" s="10">
        <v>125</v>
      </c>
      <c r="L1019" s="68">
        <v>770</v>
      </c>
      <c r="M1019" s="8">
        <f t="shared" si="82"/>
        <v>6.16</v>
      </c>
      <c r="N1019" s="8">
        <v>2.6320000000000001</v>
      </c>
      <c r="O1019" s="69">
        <f t="shared" si="84"/>
        <v>125</v>
      </c>
      <c r="P1019" s="48">
        <f t="shared" si="83"/>
        <v>2.9337662337662334</v>
      </c>
      <c r="Q1019" s="77" t="s">
        <v>718</v>
      </c>
      <c r="R1019" s="18"/>
      <c r="S1019" s="2"/>
      <c r="T1019" s="2"/>
      <c r="U1019" s="10"/>
      <c r="V1019" s="80"/>
      <c r="W1019" s="81"/>
      <c r="X1019" s="86" t="str">
        <f t="shared" si="85"/>
        <v>No_data</v>
      </c>
    </row>
    <row r="1020" spans="1:24" x14ac:dyDescent="0.3">
      <c r="A1020" s="45" t="s">
        <v>3382</v>
      </c>
      <c r="B1020" s="68" t="s">
        <v>991</v>
      </c>
      <c r="C1020" s="2" t="s">
        <v>1</v>
      </c>
      <c r="D1020" s="2">
        <v>50</v>
      </c>
      <c r="E1020" s="6">
        <v>25125</v>
      </c>
      <c r="F1020" s="7">
        <v>43662.605439814812</v>
      </c>
      <c r="G1020" s="69" t="s">
        <v>4</v>
      </c>
      <c r="H1020" s="18">
        <v>3034</v>
      </c>
      <c r="I1020" s="8">
        <f t="shared" si="81"/>
        <v>23.338461538461537</v>
      </c>
      <c r="J1020" s="8">
        <v>4.9829999999999997</v>
      </c>
      <c r="K1020" s="10">
        <v>130</v>
      </c>
      <c r="L1020" s="68">
        <v>570</v>
      </c>
      <c r="M1020" s="8">
        <f t="shared" si="82"/>
        <v>4.384615384615385</v>
      </c>
      <c r="N1020" s="8">
        <v>2.1539999999999999</v>
      </c>
      <c r="O1020" s="69">
        <f t="shared" si="84"/>
        <v>130</v>
      </c>
      <c r="P1020" s="48">
        <f t="shared" si="83"/>
        <v>5.3228070175438589</v>
      </c>
      <c r="Q1020" s="77" t="s">
        <v>718</v>
      </c>
      <c r="R1020" s="18"/>
      <c r="S1020" s="2"/>
      <c r="T1020" s="2"/>
      <c r="U1020" s="10"/>
      <c r="V1020" s="80"/>
      <c r="W1020" s="81"/>
      <c r="X1020" s="86" t="str">
        <f t="shared" si="85"/>
        <v>No_data</v>
      </c>
    </row>
    <row r="1021" spans="1:24" x14ac:dyDescent="0.3">
      <c r="A1021" s="45" t="s">
        <v>3383</v>
      </c>
      <c r="B1021" s="68" t="s">
        <v>1878</v>
      </c>
      <c r="C1021" s="2" t="s">
        <v>1</v>
      </c>
      <c r="D1021" s="2">
        <v>51</v>
      </c>
      <c r="E1021" s="6">
        <v>25034</v>
      </c>
      <c r="F1021" s="7">
        <v>43662.631631944445</v>
      </c>
      <c r="G1021" s="69" t="s">
        <v>4</v>
      </c>
      <c r="H1021" s="18">
        <v>2045</v>
      </c>
      <c r="I1021" s="8">
        <f t="shared" si="81"/>
        <v>18.59090909090909</v>
      </c>
      <c r="J1021" s="8">
        <v>4.6870000000000003</v>
      </c>
      <c r="K1021" s="10">
        <v>110</v>
      </c>
      <c r="L1021" s="68">
        <v>614</v>
      </c>
      <c r="M1021" s="8">
        <f t="shared" si="82"/>
        <v>5.581818181818182</v>
      </c>
      <c r="N1021" s="8">
        <v>2.649</v>
      </c>
      <c r="O1021" s="69">
        <f t="shared" si="84"/>
        <v>110</v>
      </c>
      <c r="P1021" s="48">
        <f t="shared" si="83"/>
        <v>3.3306188925081432</v>
      </c>
      <c r="Q1021" s="77" t="s">
        <v>718</v>
      </c>
      <c r="R1021" s="18"/>
      <c r="S1021" s="2"/>
      <c r="T1021" s="2"/>
      <c r="U1021" s="10"/>
      <c r="V1021" s="80"/>
      <c r="W1021" s="81"/>
      <c r="X1021" s="86" t="str">
        <f t="shared" si="85"/>
        <v>No_data</v>
      </c>
    </row>
    <row r="1022" spans="1:24" x14ac:dyDescent="0.3">
      <c r="A1022" s="45" t="s">
        <v>3384</v>
      </c>
      <c r="B1022" s="68" t="s">
        <v>1879</v>
      </c>
      <c r="C1022" s="2" t="s">
        <v>1</v>
      </c>
      <c r="D1022" s="2">
        <v>56</v>
      </c>
      <c r="E1022" s="6">
        <v>22860</v>
      </c>
      <c r="F1022" s="7">
        <v>43662.652442129627</v>
      </c>
      <c r="G1022" s="69" t="s">
        <v>4</v>
      </c>
      <c r="H1022" s="18">
        <v>3085</v>
      </c>
      <c r="I1022" s="8">
        <f t="shared" si="81"/>
        <v>21.275862068965516</v>
      </c>
      <c r="J1022" s="8">
        <v>4.9829999999999997</v>
      </c>
      <c r="K1022" s="10">
        <v>145</v>
      </c>
      <c r="L1022" s="68">
        <v>605</v>
      </c>
      <c r="M1022" s="8">
        <f t="shared" si="82"/>
        <v>4.1724137931034484</v>
      </c>
      <c r="N1022" s="8">
        <v>2.1349999999999998</v>
      </c>
      <c r="O1022" s="69">
        <f t="shared" si="84"/>
        <v>145</v>
      </c>
      <c r="P1022" s="48">
        <f t="shared" si="83"/>
        <v>5.0991735537190079</v>
      </c>
      <c r="Q1022" s="77" t="s">
        <v>718</v>
      </c>
      <c r="R1022" s="18"/>
      <c r="S1022" s="2"/>
      <c r="T1022" s="2"/>
      <c r="U1022" s="10"/>
      <c r="V1022" s="80"/>
      <c r="W1022" s="81"/>
      <c r="X1022" s="86" t="str">
        <f t="shared" si="85"/>
        <v>No_data</v>
      </c>
    </row>
    <row r="1023" spans="1:24" x14ac:dyDescent="0.3">
      <c r="A1023" s="45" t="s">
        <v>3385</v>
      </c>
      <c r="B1023" s="68" t="s">
        <v>1880</v>
      </c>
      <c r="C1023" s="2" t="s">
        <v>6</v>
      </c>
      <c r="D1023" s="2">
        <v>26</v>
      </c>
      <c r="E1023" s="6">
        <v>34030</v>
      </c>
      <c r="F1023" s="7">
        <v>43662.669444444444</v>
      </c>
      <c r="G1023" s="69" t="s">
        <v>4</v>
      </c>
      <c r="H1023" s="18">
        <v>1363</v>
      </c>
      <c r="I1023" s="8">
        <f t="shared" si="81"/>
        <v>12.62037037037037</v>
      </c>
      <c r="J1023" s="8">
        <v>3.5979999999999999</v>
      </c>
      <c r="K1023" s="10">
        <v>108</v>
      </c>
      <c r="L1023" s="68">
        <v>267</v>
      </c>
      <c r="M1023" s="8">
        <f t="shared" si="82"/>
        <v>2.4722222222222223</v>
      </c>
      <c r="N1023" s="8">
        <v>1.591</v>
      </c>
      <c r="O1023" s="69">
        <f t="shared" si="84"/>
        <v>108</v>
      </c>
      <c r="P1023" s="48">
        <f t="shared" si="83"/>
        <v>5.1048689138576773</v>
      </c>
      <c r="Q1023" s="77" t="s">
        <v>718</v>
      </c>
      <c r="R1023" s="18"/>
      <c r="S1023" s="2"/>
      <c r="T1023" s="2"/>
      <c r="U1023" s="10"/>
      <c r="V1023" s="80"/>
      <c r="W1023" s="81"/>
      <c r="X1023" s="86" t="str">
        <f t="shared" si="85"/>
        <v>No_data</v>
      </c>
    </row>
    <row r="1024" spans="1:24" x14ac:dyDescent="0.3">
      <c r="A1024" s="45" t="s">
        <v>3386</v>
      </c>
      <c r="B1024" s="68" t="s">
        <v>1881</v>
      </c>
      <c r="C1024" s="2" t="s">
        <v>1</v>
      </c>
      <c r="D1024" s="2">
        <v>45</v>
      </c>
      <c r="E1024" s="6">
        <v>26931</v>
      </c>
      <c r="F1024" s="7">
        <v>43662.696585648147</v>
      </c>
      <c r="G1024" s="69" t="s">
        <v>4</v>
      </c>
      <c r="H1024" s="18">
        <v>1462</v>
      </c>
      <c r="I1024" s="8">
        <f t="shared" si="81"/>
        <v>15.553191489361701</v>
      </c>
      <c r="J1024" s="8">
        <v>4.1390000000000002</v>
      </c>
      <c r="K1024" s="10">
        <v>94</v>
      </c>
      <c r="L1024" s="68">
        <v>246</v>
      </c>
      <c r="M1024" s="8">
        <f t="shared" si="82"/>
        <v>2.6170212765957448</v>
      </c>
      <c r="N1024" s="8">
        <v>1.7729999999999999</v>
      </c>
      <c r="O1024" s="69">
        <f t="shared" si="84"/>
        <v>94</v>
      </c>
      <c r="P1024" s="48">
        <f t="shared" si="83"/>
        <v>5.9430894308943083</v>
      </c>
      <c r="Q1024" s="77" t="s">
        <v>718</v>
      </c>
      <c r="R1024" s="18"/>
      <c r="S1024" s="2"/>
      <c r="T1024" s="2"/>
      <c r="U1024" s="10"/>
      <c r="V1024" s="80"/>
      <c r="W1024" s="81"/>
      <c r="X1024" s="86" t="str">
        <f t="shared" si="85"/>
        <v>No_data</v>
      </c>
    </row>
    <row r="1025" spans="1:24" x14ac:dyDescent="0.3">
      <c r="A1025" s="45" t="s">
        <v>3387</v>
      </c>
      <c r="B1025" s="68" t="s">
        <v>1882</v>
      </c>
      <c r="C1025" s="2" t="s">
        <v>6</v>
      </c>
      <c r="D1025" s="2">
        <v>70</v>
      </c>
      <c r="E1025" s="6">
        <v>17885</v>
      </c>
      <c r="F1025" s="7">
        <v>43662.718101851853</v>
      </c>
      <c r="G1025" s="69" t="s">
        <v>4</v>
      </c>
      <c r="H1025" s="18">
        <v>2226</v>
      </c>
      <c r="I1025" s="8">
        <f t="shared" si="81"/>
        <v>16.130434782608695</v>
      </c>
      <c r="J1025" s="8">
        <v>4.1710000000000003</v>
      </c>
      <c r="K1025" s="10">
        <v>138</v>
      </c>
      <c r="L1025" s="68">
        <v>1143</v>
      </c>
      <c r="M1025" s="8">
        <f t="shared" si="82"/>
        <v>8.2826086956521738</v>
      </c>
      <c r="N1025" s="8">
        <v>2.9820000000000002</v>
      </c>
      <c r="O1025" s="69">
        <f t="shared" si="84"/>
        <v>138</v>
      </c>
      <c r="P1025" s="48">
        <f t="shared" si="83"/>
        <v>1.94750656167979</v>
      </c>
      <c r="Q1025" s="77" t="s">
        <v>718</v>
      </c>
      <c r="R1025" s="18"/>
      <c r="S1025" s="2"/>
      <c r="T1025" s="2"/>
      <c r="U1025" s="10"/>
      <c r="V1025" s="80"/>
      <c r="W1025" s="81"/>
      <c r="X1025" s="86" t="str">
        <f t="shared" si="85"/>
        <v>No_data</v>
      </c>
    </row>
    <row r="1026" spans="1:24" x14ac:dyDescent="0.3">
      <c r="A1026" s="45" t="s">
        <v>3388</v>
      </c>
      <c r="B1026" s="68" t="s">
        <v>1883</v>
      </c>
      <c r="C1026" s="2" t="s">
        <v>1</v>
      </c>
      <c r="D1026" s="2">
        <v>37</v>
      </c>
      <c r="E1026" s="6">
        <v>29791</v>
      </c>
      <c r="F1026" s="7">
        <v>43663.517546296294</v>
      </c>
      <c r="G1026" s="69" t="s">
        <v>4</v>
      </c>
      <c r="H1026" s="18">
        <v>2064</v>
      </c>
      <c r="I1026" s="8">
        <f t="shared" si="81"/>
        <v>15.28888888888889</v>
      </c>
      <c r="J1026" s="8">
        <v>3.5950000000000002</v>
      </c>
      <c r="K1026" s="10">
        <v>135</v>
      </c>
      <c r="L1026" s="68">
        <v>863</v>
      </c>
      <c r="M1026" s="8">
        <f t="shared" si="82"/>
        <v>6.3925925925925924</v>
      </c>
      <c r="N1026" s="8">
        <v>2.3849999999999998</v>
      </c>
      <c r="O1026" s="69">
        <f t="shared" si="84"/>
        <v>135</v>
      </c>
      <c r="P1026" s="48">
        <f t="shared" si="83"/>
        <v>2.3916570104287374</v>
      </c>
      <c r="Q1026" s="77" t="s">
        <v>718</v>
      </c>
      <c r="R1026" s="18"/>
      <c r="S1026" s="2"/>
      <c r="T1026" s="2"/>
      <c r="U1026" s="10"/>
      <c r="V1026" s="80"/>
      <c r="W1026" s="81"/>
      <c r="X1026" s="86" t="str">
        <f t="shared" si="85"/>
        <v>No_data</v>
      </c>
    </row>
    <row r="1027" spans="1:24" x14ac:dyDescent="0.3">
      <c r="A1027" s="45" t="s">
        <v>3389</v>
      </c>
      <c r="B1027" s="68" t="s">
        <v>1884</v>
      </c>
      <c r="C1027" s="2" t="s">
        <v>6</v>
      </c>
      <c r="D1027" s="2">
        <v>62</v>
      </c>
      <c r="E1027" s="6">
        <v>20876</v>
      </c>
      <c r="F1027" s="7">
        <v>43663.529722222222</v>
      </c>
      <c r="G1027" s="69" t="s">
        <v>4</v>
      </c>
      <c r="H1027" s="18">
        <v>2874</v>
      </c>
      <c r="I1027" s="8">
        <f t="shared" si="81"/>
        <v>17.418181818181818</v>
      </c>
      <c r="J1027" s="8">
        <v>4.3150000000000004</v>
      </c>
      <c r="K1027" s="10">
        <v>165</v>
      </c>
      <c r="L1027" s="68">
        <v>751</v>
      </c>
      <c r="M1027" s="8">
        <f t="shared" si="82"/>
        <v>4.5515151515151517</v>
      </c>
      <c r="N1027" s="8">
        <v>2.0550000000000002</v>
      </c>
      <c r="O1027" s="69">
        <f t="shared" si="84"/>
        <v>165</v>
      </c>
      <c r="P1027" s="48">
        <f t="shared" si="83"/>
        <v>3.8268974700399463</v>
      </c>
      <c r="Q1027" s="77" t="s">
        <v>718</v>
      </c>
      <c r="R1027" s="18"/>
      <c r="S1027" s="2"/>
      <c r="T1027" s="2"/>
      <c r="U1027" s="10"/>
      <c r="V1027" s="80"/>
      <c r="W1027" s="81"/>
      <c r="X1027" s="86" t="str">
        <f t="shared" si="85"/>
        <v>No_data</v>
      </c>
    </row>
    <row r="1028" spans="1:24" x14ac:dyDescent="0.3">
      <c r="A1028" s="45" t="s">
        <v>3390</v>
      </c>
      <c r="B1028" s="68" t="s">
        <v>1885</v>
      </c>
      <c r="C1028" s="2" t="s">
        <v>6</v>
      </c>
      <c r="D1028" s="2">
        <v>61</v>
      </c>
      <c r="E1028" s="6">
        <v>21357</v>
      </c>
      <c r="F1028" s="7">
        <v>43663.535914351851</v>
      </c>
      <c r="G1028" s="69" t="s">
        <v>4</v>
      </c>
      <c r="H1028" s="18">
        <v>1225</v>
      </c>
      <c r="I1028" s="8">
        <f t="shared" si="81"/>
        <v>9.2803030303030312</v>
      </c>
      <c r="J1028" s="8">
        <v>2.9430000000000001</v>
      </c>
      <c r="K1028" s="10">
        <v>132</v>
      </c>
      <c r="L1028" s="68">
        <v>447</v>
      </c>
      <c r="M1028" s="8">
        <f t="shared" si="82"/>
        <v>3.3863636363636362</v>
      </c>
      <c r="N1028" s="8">
        <v>1.6930000000000001</v>
      </c>
      <c r="O1028" s="69">
        <f t="shared" si="84"/>
        <v>132</v>
      </c>
      <c r="P1028" s="48">
        <f t="shared" si="83"/>
        <v>2.7404921700223719</v>
      </c>
      <c r="Q1028" s="77" t="s">
        <v>718</v>
      </c>
      <c r="R1028" s="18"/>
      <c r="S1028" s="2"/>
      <c r="T1028" s="2"/>
      <c r="U1028" s="10"/>
      <c r="V1028" s="80"/>
      <c r="W1028" s="81"/>
      <c r="X1028" s="86" t="str">
        <f t="shared" si="85"/>
        <v>No_data</v>
      </c>
    </row>
    <row r="1029" spans="1:24" x14ac:dyDescent="0.3">
      <c r="A1029" s="45" t="s">
        <v>3391</v>
      </c>
      <c r="B1029" s="68" t="s">
        <v>1886</v>
      </c>
      <c r="C1029" s="2" t="s">
        <v>1</v>
      </c>
      <c r="D1029" s="2">
        <v>48</v>
      </c>
      <c r="E1029" s="6">
        <v>25795</v>
      </c>
      <c r="F1029" s="7">
        <v>43663.548564814817</v>
      </c>
      <c r="G1029" s="69" t="s">
        <v>4</v>
      </c>
      <c r="H1029" s="18">
        <v>1874</v>
      </c>
      <c r="I1029" s="8">
        <f t="shared" si="81"/>
        <v>13.881481481481481</v>
      </c>
      <c r="J1029" s="8">
        <v>3.8730000000000002</v>
      </c>
      <c r="K1029" s="10">
        <v>135</v>
      </c>
      <c r="L1029" s="68">
        <v>571</v>
      </c>
      <c r="M1029" s="8">
        <f t="shared" si="82"/>
        <v>4.2296296296296294</v>
      </c>
      <c r="N1029" s="8">
        <v>1.9850000000000001</v>
      </c>
      <c r="O1029" s="69">
        <f t="shared" si="84"/>
        <v>135</v>
      </c>
      <c r="P1029" s="48">
        <f t="shared" si="83"/>
        <v>3.2819614711033278</v>
      </c>
      <c r="Q1029" s="77" t="s">
        <v>718</v>
      </c>
      <c r="R1029" s="18"/>
      <c r="S1029" s="2"/>
      <c r="T1029" s="2"/>
      <c r="U1029" s="10"/>
      <c r="V1029" s="80"/>
      <c r="W1029" s="81"/>
      <c r="X1029" s="86" t="str">
        <f t="shared" si="85"/>
        <v>No_data</v>
      </c>
    </row>
    <row r="1030" spans="1:24" x14ac:dyDescent="0.3">
      <c r="A1030" s="45" t="s">
        <v>3392</v>
      </c>
      <c r="B1030" s="68" t="s">
        <v>1887</v>
      </c>
      <c r="C1030" s="2" t="s">
        <v>1</v>
      </c>
      <c r="D1030" s="2">
        <v>51</v>
      </c>
      <c r="E1030" s="6">
        <v>24987</v>
      </c>
      <c r="F1030" s="7">
        <v>43663.562997685185</v>
      </c>
      <c r="G1030" s="69" t="s">
        <v>4</v>
      </c>
      <c r="H1030" s="18">
        <v>2453</v>
      </c>
      <c r="I1030" s="8">
        <f t="shared" si="81"/>
        <v>17.034722222222221</v>
      </c>
      <c r="J1030" s="8">
        <v>4.5979999999999999</v>
      </c>
      <c r="K1030" s="10">
        <v>144</v>
      </c>
      <c r="L1030" s="68">
        <v>635</v>
      </c>
      <c r="M1030" s="8">
        <f t="shared" si="82"/>
        <v>4.4097222222222223</v>
      </c>
      <c r="N1030" s="8">
        <v>2.1070000000000002</v>
      </c>
      <c r="O1030" s="69">
        <f t="shared" si="84"/>
        <v>144</v>
      </c>
      <c r="P1030" s="48">
        <f t="shared" si="83"/>
        <v>3.8629921259842517</v>
      </c>
      <c r="Q1030" s="77" t="s">
        <v>718</v>
      </c>
      <c r="R1030" s="18"/>
      <c r="S1030" s="2"/>
      <c r="T1030" s="2"/>
      <c r="U1030" s="10"/>
      <c r="V1030" s="80"/>
      <c r="W1030" s="81"/>
      <c r="X1030" s="86" t="str">
        <f t="shared" si="85"/>
        <v>No_data</v>
      </c>
    </row>
    <row r="1031" spans="1:24" x14ac:dyDescent="0.3">
      <c r="A1031" s="45" t="s">
        <v>3393</v>
      </c>
      <c r="B1031" s="68" t="s">
        <v>1888</v>
      </c>
      <c r="C1031" s="2" t="s">
        <v>1</v>
      </c>
      <c r="D1031" s="2">
        <v>54</v>
      </c>
      <c r="E1031" s="6">
        <v>23611</v>
      </c>
      <c r="F1031" s="7">
        <v>43663.572766203702</v>
      </c>
      <c r="G1031" s="69" t="s">
        <v>4</v>
      </c>
      <c r="H1031" s="18">
        <v>2260</v>
      </c>
      <c r="I1031" s="8">
        <f t="shared" si="81"/>
        <v>18.833333333333332</v>
      </c>
      <c r="J1031" s="8">
        <v>4.5529999999999999</v>
      </c>
      <c r="K1031" s="10">
        <v>120</v>
      </c>
      <c r="L1031" s="68">
        <v>394</v>
      </c>
      <c r="M1031" s="8">
        <f t="shared" si="82"/>
        <v>3.2833333333333332</v>
      </c>
      <c r="N1031" s="8">
        <v>1.984</v>
      </c>
      <c r="O1031" s="69">
        <f t="shared" si="84"/>
        <v>120</v>
      </c>
      <c r="P1031" s="48">
        <f t="shared" si="83"/>
        <v>5.7360406091370555</v>
      </c>
      <c r="Q1031" s="77" t="s">
        <v>718</v>
      </c>
      <c r="R1031" s="18"/>
      <c r="S1031" s="2"/>
      <c r="T1031" s="2"/>
      <c r="U1031" s="10"/>
      <c r="V1031" s="80"/>
      <c r="W1031" s="81"/>
      <c r="X1031" s="86" t="str">
        <f t="shared" si="85"/>
        <v>No_data</v>
      </c>
    </row>
    <row r="1032" spans="1:24" x14ac:dyDescent="0.3">
      <c r="A1032" s="45" t="s">
        <v>3394</v>
      </c>
      <c r="B1032" s="68" t="s">
        <v>1781</v>
      </c>
      <c r="C1032" s="2" t="s">
        <v>1</v>
      </c>
      <c r="D1032" s="2">
        <v>67</v>
      </c>
      <c r="E1032" s="6">
        <v>19107</v>
      </c>
      <c r="F1032" s="7">
        <v>43663.596516203703</v>
      </c>
      <c r="G1032" s="69" t="s">
        <v>4</v>
      </c>
      <c r="H1032" s="18">
        <v>2034</v>
      </c>
      <c r="I1032" s="8">
        <f t="shared" ref="I1032:I1095" si="86">H1032/K1032</f>
        <v>19.37142857142857</v>
      </c>
      <c r="J1032" s="8">
        <v>3.9980000000000002</v>
      </c>
      <c r="K1032" s="10">
        <v>105</v>
      </c>
      <c r="L1032" s="68">
        <v>665</v>
      </c>
      <c r="M1032" s="8">
        <f t="shared" ref="M1032:M1095" si="87">L1032/O1032</f>
        <v>6.333333333333333</v>
      </c>
      <c r="N1032" s="8">
        <v>2.8879999999999999</v>
      </c>
      <c r="O1032" s="69">
        <f t="shared" si="84"/>
        <v>105</v>
      </c>
      <c r="P1032" s="48">
        <f t="shared" ref="P1032:P1095" si="88">I1032/M1032</f>
        <v>3.0586466165413535</v>
      </c>
      <c r="Q1032" s="77" t="s">
        <v>718</v>
      </c>
      <c r="R1032" s="18"/>
      <c r="S1032" s="2"/>
      <c r="T1032" s="2"/>
      <c r="U1032" s="10"/>
      <c r="V1032" s="80"/>
      <c r="W1032" s="81"/>
      <c r="X1032" s="86" t="str">
        <f t="shared" si="85"/>
        <v>No_data</v>
      </c>
    </row>
    <row r="1033" spans="1:24" x14ac:dyDescent="0.3">
      <c r="A1033" s="45" t="s">
        <v>3395</v>
      </c>
      <c r="B1033" s="68" t="s">
        <v>744</v>
      </c>
      <c r="C1033" s="2" t="s">
        <v>1</v>
      </c>
      <c r="D1033" s="2">
        <v>51</v>
      </c>
      <c r="E1033" s="6">
        <v>24729</v>
      </c>
      <c r="F1033" s="7">
        <v>43663.607511574075</v>
      </c>
      <c r="G1033" s="69" t="s">
        <v>4</v>
      </c>
      <c r="H1033" s="18">
        <v>2050</v>
      </c>
      <c r="I1033" s="8">
        <f t="shared" si="86"/>
        <v>15.76923076923077</v>
      </c>
      <c r="J1033" s="8">
        <v>3.948</v>
      </c>
      <c r="K1033" s="10">
        <v>130</v>
      </c>
      <c r="L1033" s="68">
        <v>565</v>
      </c>
      <c r="M1033" s="8">
        <f t="shared" si="87"/>
        <v>4.3461538461538458</v>
      </c>
      <c r="N1033" s="8">
        <v>2.0369999999999999</v>
      </c>
      <c r="O1033" s="69">
        <f t="shared" si="84"/>
        <v>130</v>
      </c>
      <c r="P1033" s="48">
        <f t="shared" si="88"/>
        <v>3.6283185840707968</v>
      </c>
      <c r="Q1033" s="77" t="s">
        <v>718</v>
      </c>
      <c r="R1033" s="18"/>
      <c r="S1033" s="2"/>
      <c r="T1033" s="2"/>
      <c r="U1033" s="10"/>
      <c r="V1033" s="80"/>
      <c r="W1033" s="81"/>
      <c r="X1033" s="86" t="str">
        <f t="shared" si="85"/>
        <v>No_data</v>
      </c>
    </row>
    <row r="1034" spans="1:24" x14ac:dyDescent="0.3">
      <c r="A1034" s="45" t="s">
        <v>3396</v>
      </c>
      <c r="B1034" s="68" t="s">
        <v>1889</v>
      </c>
      <c r="C1034" s="2" t="s">
        <v>1</v>
      </c>
      <c r="D1034" s="2">
        <v>63</v>
      </c>
      <c r="E1034" s="6">
        <v>20516</v>
      </c>
      <c r="F1034" s="7">
        <v>43663.628900462965</v>
      </c>
      <c r="G1034" s="69" t="s">
        <v>4</v>
      </c>
      <c r="H1034" s="18">
        <v>3099</v>
      </c>
      <c r="I1034" s="8">
        <f t="shared" si="86"/>
        <v>19.368749999999999</v>
      </c>
      <c r="J1034" s="8">
        <v>4.2519999999999998</v>
      </c>
      <c r="K1034" s="10">
        <v>160</v>
      </c>
      <c r="L1034" s="68">
        <v>759</v>
      </c>
      <c r="M1034" s="8">
        <f t="shared" si="87"/>
        <v>4.7437500000000004</v>
      </c>
      <c r="N1034" s="8">
        <v>1.9630000000000001</v>
      </c>
      <c r="O1034" s="69">
        <f t="shared" si="84"/>
        <v>160</v>
      </c>
      <c r="P1034" s="48">
        <f t="shared" si="88"/>
        <v>4.083003952569169</v>
      </c>
      <c r="Q1034" s="77" t="s">
        <v>718</v>
      </c>
      <c r="R1034" s="18"/>
      <c r="S1034" s="2"/>
      <c r="T1034" s="2"/>
      <c r="U1034" s="10"/>
      <c r="V1034" s="80"/>
      <c r="W1034" s="81"/>
      <c r="X1034" s="86" t="str">
        <f t="shared" si="85"/>
        <v>No_data</v>
      </c>
    </row>
    <row r="1035" spans="1:24" x14ac:dyDescent="0.3">
      <c r="A1035" s="45" t="s">
        <v>3397</v>
      </c>
      <c r="B1035" s="68" t="s">
        <v>1890</v>
      </c>
      <c r="C1035" s="2" t="s">
        <v>1</v>
      </c>
      <c r="D1035" s="2">
        <v>55</v>
      </c>
      <c r="E1035" s="6">
        <v>23335</v>
      </c>
      <c r="F1035" s="7">
        <v>43663.639421296299</v>
      </c>
      <c r="G1035" s="69" t="s">
        <v>4</v>
      </c>
      <c r="H1035" s="18">
        <v>1991</v>
      </c>
      <c r="I1035" s="8">
        <f t="shared" si="86"/>
        <v>18.961904761904762</v>
      </c>
      <c r="J1035" s="8">
        <v>4.3869999999999996</v>
      </c>
      <c r="K1035" s="10">
        <v>105</v>
      </c>
      <c r="L1035" s="68">
        <v>356</v>
      </c>
      <c r="M1035" s="8">
        <f t="shared" si="87"/>
        <v>3.3904761904761904</v>
      </c>
      <c r="N1035" s="8">
        <v>1.873</v>
      </c>
      <c r="O1035" s="69">
        <f t="shared" si="84"/>
        <v>105</v>
      </c>
      <c r="P1035" s="48">
        <f t="shared" si="88"/>
        <v>5.5926966292134832</v>
      </c>
      <c r="Q1035" s="77" t="s">
        <v>718</v>
      </c>
      <c r="R1035" s="18"/>
      <c r="S1035" s="2"/>
      <c r="T1035" s="2"/>
      <c r="U1035" s="10"/>
      <c r="V1035" s="80"/>
      <c r="W1035" s="81"/>
      <c r="X1035" s="86" t="str">
        <f t="shared" si="85"/>
        <v>No_data</v>
      </c>
    </row>
    <row r="1036" spans="1:24" x14ac:dyDescent="0.3">
      <c r="A1036" s="45" t="s">
        <v>3398</v>
      </c>
      <c r="B1036" s="68" t="s">
        <v>1891</v>
      </c>
      <c r="C1036" s="2" t="s">
        <v>6</v>
      </c>
      <c r="D1036" s="2">
        <v>64</v>
      </c>
      <c r="E1036" s="6">
        <v>20053</v>
      </c>
      <c r="F1036" s="7">
        <v>43663.654444444444</v>
      </c>
      <c r="G1036" s="69" t="s">
        <v>4</v>
      </c>
      <c r="H1036" s="18">
        <v>3587</v>
      </c>
      <c r="I1036" s="8">
        <f t="shared" si="86"/>
        <v>36.232323232323232</v>
      </c>
      <c r="J1036" s="8">
        <v>6.1559999999999997</v>
      </c>
      <c r="K1036" s="10">
        <v>99</v>
      </c>
      <c r="L1036" s="68">
        <v>1475</v>
      </c>
      <c r="M1036" s="8">
        <f t="shared" si="87"/>
        <v>14.8989898989899</v>
      </c>
      <c r="N1036" s="8">
        <v>4.2889999999999997</v>
      </c>
      <c r="O1036" s="69">
        <f t="shared" si="84"/>
        <v>99</v>
      </c>
      <c r="P1036" s="48">
        <f t="shared" si="88"/>
        <v>2.4318644067796611</v>
      </c>
      <c r="Q1036" s="77" t="s">
        <v>718</v>
      </c>
      <c r="R1036" s="18"/>
      <c r="S1036" s="2"/>
      <c r="T1036" s="2"/>
      <c r="U1036" s="10"/>
      <c r="V1036" s="80"/>
      <c r="W1036" s="81"/>
      <c r="X1036" s="86" t="str">
        <f t="shared" si="85"/>
        <v>No_data</v>
      </c>
    </row>
    <row r="1037" spans="1:24" x14ac:dyDescent="0.3">
      <c r="A1037" s="45" t="s">
        <v>3399</v>
      </c>
      <c r="B1037" s="68" t="s">
        <v>1892</v>
      </c>
      <c r="C1037" s="2" t="s">
        <v>1</v>
      </c>
      <c r="D1037" s="2">
        <v>58</v>
      </c>
      <c r="E1037" s="6">
        <v>22308</v>
      </c>
      <c r="F1037" s="7">
        <v>43663.692685185182</v>
      </c>
      <c r="G1037" s="69" t="s">
        <v>4</v>
      </c>
      <c r="H1037" s="18">
        <v>2228</v>
      </c>
      <c r="I1037" s="8">
        <f t="shared" si="86"/>
        <v>16.262773722627738</v>
      </c>
      <c r="J1037" s="8">
        <v>3.9169999999999998</v>
      </c>
      <c r="K1037" s="10">
        <v>137</v>
      </c>
      <c r="L1037" s="68">
        <v>601</v>
      </c>
      <c r="M1037" s="8">
        <f t="shared" si="87"/>
        <v>4.3868613138686134</v>
      </c>
      <c r="N1037" s="8">
        <v>2.157</v>
      </c>
      <c r="O1037" s="69">
        <f t="shared" si="84"/>
        <v>137</v>
      </c>
      <c r="P1037" s="48">
        <f t="shared" si="88"/>
        <v>3.7071547420965056</v>
      </c>
      <c r="Q1037" s="77" t="s">
        <v>718</v>
      </c>
      <c r="R1037" s="18"/>
      <c r="S1037" s="2"/>
      <c r="T1037" s="2"/>
      <c r="U1037" s="10"/>
      <c r="V1037" s="80"/>
      <c r="W1037" s="81"/>
      <c r="X1037" s="86" t="str">
        <f t="shared" si="85"/>
        <v>No_data</v>
      </c>
    </row>
    <row r="1038" spans="1:24" x14ac:dyDescent="0.3">
      <c r="A1038" s="45" t="s">
        <v>3400</v>
      </c>
      <c r="B1038" s="68" t="s">
        <v>1893</v>
      </c>
      <c r="C1038" s="2" t="s">
        <v>6</v>
      </c>
      <c r="D1038" s="2">
        <v>47</v>
      </c>
      <c r="E1038" s="6">
        <v>26136</v>
      </c>
      <c r="F1038" s="7">
        <v>43663.701296296298</v>
      </c>
      <c r="G1038" s="69" t="s">
        <v>4</v>
      </c>
      <c r="H1038" s="18">
        <v>1426</v>
      </c>
      <c r="I1038" s="8">
        <f t="shared" si="86"/>
        <v>10.562962962962963</v>
      </c>
      <c r="J1038" s="8">
        <v>3.32</v>
      </c>
      <c r="K1038" s="10">
        <v>135</v>
      </c>
      <c r="L1038" s="68">
        <v>650</v>
      </c>
      <c r="M1038" s="8">
        <f t="shared" si="87"/>
        <v>4.8148148148148149</v>
      </c>
      <c r="N1038" s="8">
        <v>2.2799999999999998</v>
      </c>
      <c r="O1038" s="69">
        <f t="shared" si="84"/>
        <v>135</v>
      </c>
      <c r="P1038" s="48">
        <f t="shared" si="88"/>
        <v>2.1938461538461538</v>
      </c>
      <c r="Q1038" s="77" t="s">
        <v>718</v>
      </c>
      <c r="R1038" s="18"/>
      <c r="S1038" s="2"/>
      <c r="T1038" s="2"/>
      <c r="U1038" s="10"/>
      <c r="V1038" s="80"/>
      <c r="W1038" s="81"/>
      <c r="X1038" s="86" t="str">
        <f t="shared" si="85"/>
        <v>No_data</v>
      </c>
    </row>
    <row r="1039" spans="1:24" x14ac:dyDescent="0.3">
      <c r="A1039" s="45" t="s">
        <v>3401</v>
      </c>
      <c r="B1039" s="68" t="s">
        <v>1894</v>
      </c>
      <c r="C1039" s="2" t="s">
        <v>6</v>
      </c>
      <c r="D1039" s="2">
        <v>35</v>
      </c>
      <c r="E1039" s="6">
        <v>30855</v>
      </c>
      <c r="F1039" s="7">
        <v>43663.714872685188</v>
      </c>
      <c r="G1039" s="69" t="s">
        <v>4</v>
      </c>
      <c r="H1039" s="18">
        <v>951</v>
      </c>
      <c r="I1039" s="8">
        <f t="shared" si="86"/>
        <v>5.0052631578947366</v>
      </c>
      <c r="J1039" s="8">
        <v>2.2189999999999999</v>
      </c>
      <c r="K1039" s="10">
        <v>190</v>
      </c>
      <c r="L1039" s="68">
        <v>264</v>
      </c>
      <c r="M1039" s="8">
        <f t="shared" si="87"/>
        <v>1.3894736842105264</v>
      </c>
      <c r="N1039" s="8">
        <v>1.115</v>
      </c>
      <c r="O1039" s="69">
        <f t="shared" si="84"/>
        <v>190</v>
      </c>
      <c r="P1039" s="48">
        <f t="shared" si="88"/>
        <v>3.6022727272727271</v>
      </c>
      <c r="Q1039" s="77" t="s">
        <v>718</v>
      </c>
      <c r="R1039" s="18"/>
      <c r="S1039" s="2"/>
      <c r="T1039" s="2"/>
      <c r="U1039" s="10"/>
      <c r="V1039" s="80"/>
      <c r="W1039" s="81"/>
      <c r="X1039" s="86" t="str">
        <f t="shared" si="85"/>
        <v>No_data</v>
      </c>
    </row>
    <row r="1040" spans="1:24" x14ac:dyDescent="0.3">
      <c r="A1040" s="45" t="s">
        <v>3402</v>
      </c>
      <c r="B1040" s="68" t="s">
        <v>1895</v>
      </c>
      <c r="C1040" s="2" t="s">
        <v>1</v>
      </c>
      <c r="D1040" s="2">
        <v>44</v>
      </c>
      <c r="E1040" s="6">
        <v>27525</v>
      </c>
      <c r="F1040" s="7">
        <v>43664.517187500001</v>
      </c>
      <c r="G1040" s="69" t="s">
        <v>4</v>
      </c>
      <c r="H1040" s="18">
        <v>2220</v>
      </c>
      <c r="I1040" s="8">
        <f t="shared" si="86"/>
        <v>18.5</v>
      </c>
      <c r="J1040" s="8">
        <v>4.3540000000000001</v>
      </c>
      <c r="K1040" s="10">
        <v>120</v>
      </c>
      <c r="L1040" s="68">
        <v>552</v>
      </c>
      <c r="M1040" s="8">
        <f t="shared" si="87"/>
        <v>4.5999999999999996</v>
      </c>
      <c r="N1040" s="8">
        <v>2.0310000000000001</v>
      </c>
      <c r="O1040" s="69">
        <f t="shared" si="84"/>
        <v>120</v>
      </c>
      <c r="P1040" s="48">
        <f t="shared" si="88"/>
        <v>4.0217391304347831</v>
      </c>
      <c r="Q1040" s="77" t="s">
        <v>718</v>
      </c>
      <c r="R1040" s="18"/>
      <c r="S1040" s="2"/>
      <c r="T1040" s="2"/>
      <c r="U1040" s="10"/>
      <c r="V1040" s="80"/>
      <c r="W1040" s="81"/>
      <c r="X1040" s="86" t="str">
        <f t="shared" si="85"/>
        <v>No_data</v>
      </c>
    </row>
    <row r="1041" spans="1:24" x14ac:dyDescent="0.3">
      <c r="A1041" s="45" t="s">
        <v>3403</v>
      </c>
      <c r="B1041" s="68" t="s">
        <v>1896</v>
      </c>
      <c r="C1041" s="2" t="s">
        <v>1</v>
      </c>
      <c r="D1041" s="2">
        <v>57</v>
      </c>
      <c r="E1041" s="6">
        <v>22756</v>
      </c>
      <c r="F1041" s="7">
        <v>43664.52071759259</v>
      </c>
      <c r="G1041" s="69" t="s">
        <v>4</v>
      </c>
      <c r="H1041" s="18">
        <v>3888</v>
      </c>
      <c r="I1041" s="8">
        <f t="shared" si="86"/>
        <v>27.771428571428572</v>
      </c>
      <c r="J1041" s="8">
        <v>5.04</v>
      </c>
      <c r="K1041" s="10">
        <v>140</v>
      </c>
      <c r="L1041" s="68">
        <v>1672</v>
      </c>
      <c r="M1041" s="8">
        <f t="shared" si="87"/>
        <v>11.942857142857143</v>
      </c>
      <c r="N1041" s="8">
        <v>3.677</v>
      </c>
      <c r="O1041" s="69">
        <f t="shared" si="84"/>
        <v>140</v>
      </c>
      <c r="P1041" s="48">
        <f t="shared" si="88"/>
        <v>2.3253588516746411</v>
      </c>
      <c r="Q1041" s="77" t="s">
        <v>718</v>
      </c>
      <c r="R1041" s="18"/>
      <c r="S1041" s="2"/>
      <c r="T1041" s="2"/>
      <c r="U1041" s="10"/>
      <c r="V1041" s="80"/>
      <c r="W1041" s="81"/>
      <c r="X1041" s="86" t="str">
        <f t="shared" si="85"/>
        <v>No_data</v>
      </c>
    </row>
    <row r="1042" spans="1:24" x14ac:dyDescent="0.3">
      <c r="A1042" s="45" t="s">
        <v>3404</v>
      </c>
      <c r="B1042" s="68" t="s">
        <v>1897</v>
      </c>
      <c r="C1042" s="2" t="s">
        <v>1</v>
      </c>
      <c r="D1042" s="2">
        <v>45</v>
      </c>
      <c r="E1042" s="6">
        <v>26886</v>
      </c>
      <c r="F1042" s="7">
        <v>43664.539548611108</v>
      </c>
      <c r="G1042" s="69" t="s">
        <v>4</v>
      </c>
      <c r="H1042" s="18">
        <v>2027</v>
      </c>
      <c r="I1042" s="8">
        <f t="shared" si="86"/>
        <v>18.768518518518519</v>
      </c>
      <c r="J1042" s="8">
        <v>4.1349999999999998</v>
      </c>
      <c r="K1042" s="10">
        <v>108</v>
      </c>
      <c r="L1042" s="68">
        <v>370</v>
      </c>
      <c r="M1042" s="8">
        <f t="shared" si="87"/>
        <v>3.425925925925926</v>
      </c>
      <c r="N1042" s="8">
        <v>1.91</v>
      </c>
      <c r="O1042" s="69">
        <f t="shared" si="84"/>
        <v>108</v>
      </c>
      <c r="P1042" s="48">
        <f t="shared" si="88"/>
        <v>5.4783783783783786</v>
      </c>
      <c r="Q1042" s="77" t="s">
        <v>718</v>
      </c>
      <c r="R1042" s="18"/>
      <c r="S1042" s="2"/>
      <c r="T1042" s="2"/>
      <c r="U1042" s="10"/>
      <c r="V1042" s="80"/>
      <c r="W1042" s="81"/>
      <c r="X1042" s="86" t="str">
        <f t="shared" si="85"/>
        <v>No_data</v>
      </c>
    </row>
    <row r="1043" spans="1:24" x14ac:dyDescent="0.3">
      <c r="A1043" s="45" t="s">
        <v>3405</v>
      </c>
      <c r="B1043" s="68" t="s">
        <v>1898</v>
      </c>
      <c r="C1043" s="2" t="s">
        <v>1</v>
      </c>
      <c r="D1043" s="2">
        <v>57</v>
      </c>
      <c r="E1043" s="6">
        <v>22535</v>
      </c>
      <c r="F1043" s="7">
        <v>43664.550902777781</v>
      </c>
      <c r="G1043" s="69" t="s">
        <v>4</v>
      </c>
      <c r="H1043" s="18">
        <v>2584</v>
      </c>
      <c r="I1043" s="8">
        <f t="shared" si="86"/>
        <v>20.1875</v>
      </c>
      <c r="J1043" s="8">
        <v>4.8920000000000003</v>
      </c>
      <c r="K1043" s="10">
        <v>128</v>
      </c>
      <c r="L1043" s="68">
        <v>575</v>
      </c>
      <c r="M1043" s="8">
        <f t="shared" si="87"/>
        <v>4.4921875</v>
      </c>
      <c r="N1043" s="8">
        <v>2.004</v>
      </c>
      <c r="O1043" s="69">
        <f t="shared" si="84"/>
        <v>128</v>
      </c>
      <c r="P1043" s="48">
        <f t="shared" si="88"/>
        <v>4.493913043478261</v>
      </c>
      <c r="Q1043" s="77" t="s">
        <v>718</v>
      </c>
      <c r="R1043" s="18"/>
      <c r="S1043" s="2"/>
      <c r="T1043" s="2"/>
      <c r="U1043" s="10"/>
      <c r="V1043" s="80"/>
      <c r="W1043" s="81"/>
      <c r="X1043" s="86" t="str">
        <f t="shared" si="85"/>
        <v>No_data</v>
      </c>
    </row>
    <row r="1044" spans="1:24" x14ac:dyDescent="0.3">
      <c r="A1044" s="45" t="s">
        <v>3406</v>
      </c>
      <c r="B1044" s="68" t="s">
        <v>1899</v>
      </c>
      <c r="C1044" s="2" t="s">
        <v>1</v>
      </c>
      <c r="D1044" s="2">
        <v>45</v>
      </c>
      <c r="E1044" s="6">
        <v>27057</v>
      </c>
      <c r="F1044" s="7">
        <v>43664.564953703702</v>
      </c>
      <c r="G1044" s="69" t="s">
        <v>4</v>
      </c>
      <c r="H1044" s="18">
        <v>2049</v>
      </c>
      <c r="I1044" s="8">
        <f t="shared" si="86"/>
        <v>14.635714285714286</v>
      </c>
      <c r="J1044" s="8">
        <v>3.694</v>
      </c>
      <c r="K1044" s="10">
        <v>140</v>
      </c>
      <c r="L1044" s="68">
        <v>692</v>
      </c>
      <c r="M1044" s="8">
        <f t="shared" si="87"/>
        <v>4.9428571428571431</v>
      </c>
      <c r="N1044" s="8">
        <v>2.2109999999999999</v>
      </c>
      <c r="O1044" s="69">
        <f t="shared" si="84"/>
        <v>140</v>
      </c>
      <c r="P1044" s="48">
        <f t="shared" si="88"/>
        <v>2.9609826589595376</v>
      </c>
      <c r="Q1044" s="77" t="s">
        <v>718</v>
      </c>
      <c r="R1044" s="18"/>
      <c r="S1044" s="2"/>
      <c r="T1044" s="2"/>
      <c r="U1044" s="10"/>
      <c r="V1044" s="80"/>
      <c r="W1044" s="81"/>
      <c r="X1044" s="86" t="str">
        <f t="shared" si="85"/>
        <v>No_data</v>
      </c>
    </row>
    <row r="1045" spans="1:24" x14ac:dyDescent="0.3">
      <c r="A1045" s="45" t="s">
        <v>3407</v>
      </c>
      <c r="B1045" s="68" t="s">
        <v>1900</v>
      </c>
      <c r="C1045" s="2" t="s">
        <v>1</v>
      </c>
      <c r="D1045" s="2">
        <v>57</v>
      </c>
      <c r="E1045" s="6">
        <v>22605</v>
      </c>
      <c r="F1045" s="7">
        <v>43664.588379629633</v>
      </c>
      <c r="G1045" s="69" t="s">
        <v>4</v>
      </c>
      <c r="H1045" s="18">
        <v>2670</v>
      </c>
      <c r="I1045" s="8">
        <f t="shared" si="86"/>
        <v>20.53846153846154</v>
      </c>
      <c r="J1045" s="8">
        <v>4.99</v>
      </c>
      <c r="K1045" s="10">
        <v>130</v>
      </c>
      <c r="L1045" s="68">
        <v>590</v>
      </c>
      <c r="M1045" s="8">
        <f t="shared" si="87"/>
        <v>4.5384615384615383</v>
      </c>
      <c r="N1045" s="8">
        <v>2.4470000000000001</v>
      </c>
      <c r="O1045" s="69">
        <f t="shared" si="84"/>
        <v>130</v>
      </c>
      <c r="P1045" s="48">
        <f t="shared" si="88"/>
        <v>4.5254237288135597</v>
      </c>
      <c r="Q1045" s="77" t="s">
        <v>718</v>
      </c>
      <c r="R1045" s="18"/>
      <c r="S1045" s="2"/>
      <c r="T1045" s="2"/>
      <c r="U1045" s="10"/>
      <c r="V1045" s="80"/>
      <c r="W1045" s="81"/>
      <c r="X1045" s="86" t="str">
        <f t="shared" si="85"/>
        <v>No_data</v>
      </c>
    </row>
    <row r="1046" spans="1:24" x14ac:dyDescent="0.3">
      <c r="A1046" s="45" t="s">
        <v>3408</v>
      </c>
      <c r="B1046" s="68" t="s">
        <v>1196</v>
      </c>
      <c r="C1046" s="2" t="s">
        <v>1</v>
      </c>
      <c r="D1046" s="2">
        <v>47</v>
      </c>
      <c r="E1046" s="6">
        <v>26210</v>
      </c>
      <c r="F1046" s="7">
        <v>43664.602106481485</v>
      </c>
      <c r="G1046" s="69" t="s">
        <v>4</v>
      </c>
      <c r="H1046" s="18">
        <v>1922</v>
      </c>
      <c r="I1046" s="8">
        <f t="shared" si="86"/>
        <v>11.045977011494253</v>
      </c>
      <c r="J1046" s="8">
        <v>3.2410000000000001</v>
      </c>
      <c r="K1046" s="10">
        <v>174</v>
      </c>
      <c r="L1046" s="68">
        <v>705</v>
      </c>
      <c r="M1046" s="8">
        <f t="shared" si="87"/>
        <v>4.0517241379310347</v>
      </c>
      <c r="N1046" s="8">
        <v>1.9630000000000001</v>
      </c>
      <c r="O1046" s="69">
        <f t="shared" si="84"/>
        <v>174</v>
      </c>
      <c r="P1046" s="48">
        <f t="shared" si="88"/>
        <v>2.7262411347517732</v>
      </c>
      <c r="Q1046" s="77" t="s">
        <v>718</v>
      </c>
      <c r="R1046" s="18"/>
      <c r="S1046" s="2"/>
      <c r="T1046" s="2"/>
      <c r="U1046" s="10"/>
      <c r="V1046" s="80"/>
      <c r="W1046" s="81"/>
      <c r="X1046" s="86" t="str">
        <f t="shared" si="85"/>
        <v>No_data</v>
      </c>
    </row>
    <row r="1047" spans="1:24" x14ac:dyDescent="0.3">
      <c r="A1047" s="45" t="s">
        <v>3409</v>
      </c>
      <c r="B1047" s="68" t="s">
        <v>1901</v>
      </c>
      <c r="C1047" s="2" t="s">
        <v>1</v>
      </c>
      <c r="D1047" s="2">
        <v>45</v>
      </c>
      <c r="E1047" s="6">
        <v>27140</v>
      </c>
      <c r="F1047" s="7">
        <v>43664.609212962961</v>
      </c>
      <c r="G1047" s="69" t="s">
        <v>4</v>
      </c>
      <c r="H1047" s="18">
        <v>1918</v>
      </c>
      <c r="I1047" s="8">
        <f t="shared" si="86"/>
        <v>14.753846153846155</v>
      </c>
      <c r="J1047" s="8">
        <v>3.6219999999999999</v>
      </c>
      <c r="K1047" s="10">
        <v>130</v>
      </c>
      <c r="L1047" s="68">
        <v>575</v>
      </c>
      <c r="M1047" s="8">
        <f t="shared" si="87"/>
        <v>4.4230769230769234</v>
      </c>
      <c r="N1047" s="8">
        <v>2.0720000000000001</v>
      </c>
      <c r="O1047" s="69">
        <f t="shared" si="84"/>
        <v>130</v>
      </c>
      <c r="P1047" s="48">
        <f t="shared" si="88"/>
        <v>3.3356521739130436</v>
      </c>
      <c r="Q1047" s="77" t="s">
        <v>718</v>
      </c>
      <c r="R1047" s="18"/>
      <c r="S1047" s="2"/>
      <c r="T1047" s="2"/>
      <c r="U1047" s="10"/>
      <c r="V1047" s="80"/>
      <c r="W1047" s="81"/>
      <c r="X1047" s="86" t="str">
        <f t="shared" si="85"/>
        <v>No_data</v>
      </c>
    </row>
    <row r="1048" spans="1:24" x14ac:dyDescent="0.3">
      <c r="A1048" s="45" t="s">
        <v>3410</v>
      </c>
      <c r="B1048" s="68" t="s">
        <v>1902</v>
      </c>
      <c r="C1048" s="2" t="s">
        <v>1</v>
      </c>
      <c r="D1048" s="2">
        <v>47</v>
      </c>
      <c r="E1048" s="6">
        <v>26224</v>
      </c>
      <c r="F1048" s="7">
        <v>43664.640844907408</v>
      </c>
      <c r="G1048" s="69" t="s">
        <v>4</v>
      </c>
      <c r="H1048" s="18">
        <v>2230</v>
      </c>
      <c r="I1048" s="8">
        <f t="shared" si="86"/>
        <v>17.153846153846153</v>
      </c>
      <c r="J1048" s="8">
        <v>3.9740000000000002</v>
      </c>
      <c r="K1048" s="10">
        <v>130</v>
      </c>
      <c r="L1048" s="68">
        <v>563</v>
      </c>
      <c r="M1048" s="8">
        <f t="shared" si="87"/>
        <v>4.3307692307692305</v>
      </c>
      <c r="N1048" s="8">
        <v>1.982</v>
      </c>
      <c r="O1048" s="69">
        <f t="shared" si="84"/>
        <v>130</v>
      </c>
      <c r="P1048" s="48">
        <f t="shared" si="88"/>
        <v>3.9609236234458263</v>
      </c>
      <c r="Q1048" s="77" t="s">
        <v>718</v>
      </c>
      <c r="R1048" s="18"/>
      <c r="S1048" s="2"/>
      <c r="T1048" s="2"/>
      <c r="U1048" s="10"/>
      <c r="V1048" s="80"/>
      <c r="W1048" s="81"/>
      <c r="X1048" s="86" t="str">
        <f t="shared" si="85"/>
        <v>No_data</v>
      </c>
    </row>
    <row r="1049" spans="1:24" x14ac:dyDescent="0.3">
      <c r="A1049" s="45" t="s">
        <v>3411</v>
      </c>
      <c r="B1049" s="68" t="s">
        <v>1370</v>
      </c>
      <c r="C1049" s="2" t="s">
        <v>1</v>
      </c>
      <c r="D1049" s="2">
        <v>52</v>
      </c>
      <c r="E1049" s="6">
        <v>24482</v>
      </c>
      <c r="F1049" s="7">
        <v>43664.648310185185</v>
      </c>
      <c r="G1049" s="69" t="s">
        <v>4</v>
      </c>
      <c r="H1049" s="18">
        <v>2322</v>
      </c>
      <c r="I1049" s="8">
        <f t="shared" si="86"/>
        <v>17.861538461538462</v>
      </c>
      <c r="J1049" s="8">
        <v>4.3819999999999997</v>
      </c>
      <c r="K1049" s="10">
        <v>130</v>
      </c>
      <c r="L1049" s="68">
        <v>531</v>
      </c>
      <c r="M1049" s="8">
        <f t="shared" si="87"/>
        <v>4.0846153846153843</v>
      </c>
      <c r="N1049" s="8">
        <v>1.988</v>
      </c>
      <c r="O1049" s="69">
        <f t="shared" si="84"/>
        <v>130</v>
      </c>
      <c r="P1049" s="48">
        <f t="shared" si="88"/>
        <v>4.3728813559322042</v>
      </c>
      <c r="Q1049" s="77" t="s">
        <v>718</v>
      </c>
      <c r="R1049" s="18"/>
      <c r="S1049" s="2"/>
      <c r="T1049" s="2"/>
      <c r="U1049" s="10"/>
      <c r="V1049" s="80"/>
      <c r="W1049" s="81"/>
      <c r="X1049" s="86" t="str">
        <f t="shared" si="85"/>
        <v>No_data</v>
      </c>
    </row>
    <row r="1050" spans="1:24" x14ac:dyDescent="0.3">
      <c r="A1050" s="45" t="s">
        <v>3412</v>
      </c>
      <c r="B1050" s="68" t="s">
        <v>1903</v>
      </c>
      <c r="C1050" s="2" t="s">
        <v>6</v>
      </c>
      <c r="D1050" s="2">
        <v>59</v>
      </c>
      <c r="E1050" s="6">
        <v>21875</v>
      </c>
      <c r="F1050" s="7">
        <v>43664.671886574077</v>
      </c>
      <c r="G1050" s="69" t="s">
        <v>4</v>
      </c>
      <c r="H1050" s="18">
        <v>1067</v>
      </c>
      <c r="I1050" s="8">
        <f t="shared" si="86"/>
        <v>8.8916666666666675</v>
      </c>
      <c r="J1050" s="8">
        <v>3.0310000000000001</v>
      </c>
      <c r="K1050" s="10">
        <v>120</v>
      </c>
      <c r="L1050" s="68">
        <v>550</v>
      </c>
      <c r="M1050" s="8">
        <f t="shared" si="87"/>
        <v>4.583333333333333</v>
      </c>
      <c r="N1050" s="8">
        <v>2.3069999999999999</v>
      </c>
      <c r="O1050" s="69">
        <f t="shared" si="84"/>
        <v>120</v>
      </c>
      <c r="P1050" s="48">
        <f t="shared" si="88"/>
        <v>1.9400000000000004</v>
      </c>
      <c r="Q1050" s="77" t="s">
        <v>718</v>
      </c>
      <c r="R1050" s="18" t="s">
        <v>94</v>
      </c>
      <c r="S1050" s="2"/>
      <c r="T1050" s="2"/>
      <c r="U1050" s="10"/>
      <c r="V1050" s="80"/>
      <c r="W1050" s="81"/>
      <c r="X1050" s="86" t="str">
        <f t="shared" si="85"/>
        <v>No_data</v>
      </c>
    </row>
    <row r="1051" spans="1:24" x14ac:dyDescent="0.3">
      <c r="A1051" s="45" t="s">
        <v>3413</v>
      </c>
      <c r="B1051" s="68" t="s">
        <v>1904</v>
      </c>
      <c r="C1051" s="2" t="s">
        <v>1</v>
      </c>
      <c r="D1051" s="2">
        <v>67</v>
      </c>
      <c r="E1051" s="6">
        <v>19064</v>
      </c>
      <c r="F1051" s="7">
        <v>43665.517118055555</v>
      </c>
      <c r="G1051" s="69" t="s">
        <v>4</v>
      </c>
      <c r="H1051" s="18">
        <v>2043</v>
      </c>
      <c r="I1051" s="8">
        <f t="shared" si="86"/>
        <v>26.881578947368421</v>
      </c>
      <c r="J1051" s="8">
        <v>6.2460000000000004</v>
      </c>
      <c r="K1051" s="10">
        <v>76</v>
      </c>
      <c r="L1051" s="68">
        <v>491</v>
      </c>
      <c r="M1051" s="8">
        <f t="shared" si="87"/>
        <v>6.4605263157894735</v>
      </c>
      <c r="N1051" s="8">
        <v>2.8540000000000001</v>
      </c>
      <c r="O1051" s="69">
        <f t="shared" si="84"/>
        <v>76</v>
      </c>
      <c r="P1051" s="48">
        <f t="shared" si="88"/>
        <v>4.1608961303462326</v>
      </c>
      <c r="Q1051" s="77" t="s">
        <v>718</v>
      </c>
      <c r="R1051" s="18" t="s">
        <v>94</v>
      </c>
      <c r="S1051" s="2"/>
      <c r="T1051" s="2"/>
      <c r="U1051" s="10"/>
      <c r="V1051" s="80"/>
      <c r="W1051" s="81"/>
      <c r="X1051" s="86" t="str">
        <f t="shared" si="85"/>
        <v>No_data</v>
      </c>
    </row>
    <row r="1052" spans="1:24" x14ac:dyDescent="0.3">
      <c r="A1052" s="45" t="s">
        <v>3414</v>
      </c>
      <c r="B1052" s="68" t="s">
        <v>1905</v>
      </c>
      <c r="C1052" s="2" t="s">
        <v>6</v>
      </c>
      <c r="D1052" s="2">
        <v>68</v>
      </c>
      <c r="E1052" s="6">
        <v>18561</v>
      </c>
      <c r="F1052" s="7">
        <v>43665.529513888891</v>
      </c>
      <c r="G1052" s="69" t="s">
        <v>4</v>
      </c>
      <c r="H1052" s="18">
        <v>2570</v>
      </c>
      <c r="I1052" s="8">
        <f t="shared" si="86"/>
        <v>15.962732919254659</v>
      </c>
      <c r="J1052" s="8">
        <v>3.738</v>
      </c>
      <c r="K1052" s="10">
        <v>161</v>
      </c>
      <c r="L1052" s="68">
        <v>864</v>
      </c>
      <c r="M1052" s="8">
        <f t="shared" si="87"/>
        <v>5.3664596273291929</v>
      </c>
      <c r="N1052" s="8">
        <v>2.2349999999999999</v>
      </c>
      <c r="O1052" s="69">
        <f t="shared" si="84"/>
        <v>161</v>
      </c>
      <c r="P1052" s="48">
        <f t="shared" si="88"/>
        <v>2.9745370370370368</v>
      </c>
      <c r="Q1052" s="77" t="s">
        <v>718</v>
      </c>
      <c r="R1052" s="18"/>
      <c r="S1052" s="2"/>
      <c r="T1052" s="2"/>
      <c r="U1052" s="10"/>
      <c r="V1052" s="80"/>
      <c r="W1052" s="81"/>
      <c r="X1052" s="86" t="str">
        <f t="shared" si="85"/>
        <v>No_data</v>
      </c>
    </row>
    <row r="1053" spans="1:24" x14ac:dyDescent="0.3">
      <c r="A1053" s="45" t="s">
        <v>3415</v>
      </c>
      <c r="B1053" s="68" t="s">
        <v>1906</v>
      </c>
      <c r="C1053" s="2" t="s">
        <v>1</v>
      </c>
      <c r="D1053" s="2">
        <v>29</v>
      </c>
      <c r="E1053" s="6">
        <v>32836</v>
      </c>
      <c r="F1053" s="7">
        <v>43665.537766203706</v>
      </c>
      <c r="G1053" s="69" t="s">
        <v>4</v>
      </c>
      <c r="H1053" s="18">
        <v>1250</v>
      </c>
      <c r="I1053" s="8">
        <f t="shared" si="86"/>
        <v>12.5</v>
      </c>
      <c r="J1053" s="8">
        <v>3.2639999999999998</v>
      </c>
      <c r="K1053" s="10">
        <v>100</v>
      </c>
      <c r="L1053" s="68">
        <v>424</v>
      </c>
      <c r="M1053" s="8">
        <f t="shared" si="87"/>
        <v>4.24</v>
      </c>
      <c r="N1053" s="8">
        <v>2.0209999999999999</v>
      </c>
      <c r="O1053" s="69">
        <f t="shared" si="84"/>
        <v>100</v>
      </c>
      <c r="P1053" s="48">
        <f t="shared" si="88"/>
        <v>2.9481132075471699</v>
      </c>
      <c r="Q1053" s="77" t="s">
        <v>718</v>
      </c>
      <c r="R1053" s="18"/>
      <c r="S1053" s="2"/>
      <c r="T1053" s="2"/>
      <c r="U1053" s="10"/>
      <c r="V1053" s="80"/>
      <c r="W1053" s="81"/>
      <c r="X1053" s="86" t="str">
        <f t="shared" si="85"/>
        <v>No_data</v>
      </c>
    </row>
    <row r="1054" spans="1:24" x14ac:dyDescent="0.3">
      <c r="A1054" s="45" t="s">
        <v>3416</v>
      </c>
      <c r="B1054" s="68" t="s">
        <v>1907</v>
      </c>
      <c r="C1054" s="2" t="s">
        <v>1</v>
      </c>
      <c r="D1054" s="2">
        <v>53</v>
      </c>
      <c r="E1054" s="6">
        <v>24140</v>
      </c>
      <c r="F1054" s="7">
        <v>43665.554328703707</v>
      </c>
      <c r="G1054" s="69" t="s">
        <v>4</v>
      </c>
      <c r="H1054" s="18">
        <v>4018</v>
      </c>
      <c r="I1054" s="8">
        <f t="shared" si="86"/>
        <v>29.762962962962963</v>
      </c>
      <c r="J1054" s="8">
        <v>5.5069999999999997</v>
      </c>
      <c r="K1054" s="10">
        <v>135</v>
      </c>
      <c r="L1054" s="68">
        <v>834</v>
      </c>
      <c r="M1054" s="8">
        <f t="shared" si="87"/>
        <v>6.177777777777778</v>
      </c>
      <c r="N1054" s="8">
        <v>2.6619999999999999</v>
      </c>
      <c r="O1054" s="69">
        <f t="shared" si="84"/>
        <v>135</v>
      </c>
      <c r="P1054" s="48">
        <f t="shared" si="88"/>
        <v>4.8177458033573135</v>
      </c>
      <c r="Q1054" s="77" t="s">
        <v>718</v>
      </c>
      <c r="R1054" s="18"/>
      <c r="S1054" s="2"/>
      <c r="T1054" s="2"/>
      <c r="U1054" s="10"/>
      <c r="V1054" s="80"/>
      <c r="W1054" s="81"/>
      <c r="X1054" s="86" t="str">
        <f t="shared" si="85"/>
        <v>No_data</v>
      </c>
    </row>
    <row r="1055" spans="1:24" x14ac:dyDescent="0.3">
      <c r="A1055" s="45" t="s">
        <v>3417</v>
      </c>
      <c r="B1055" s="68" t="s">
        <v>1908</v>
      </c>
      <c r="C1055" s="2" t="s">
        <v>1</v>
      </c>
      <c r="D1055" s="2">
        <v>45</v>
      </c>
      <c r="E1055" s="6">
        <v>27137</v>
      </c>
      <c r="F1055" s="7">
        <v>43665.573148148149</v>
      </c>
      <c r="G1055" s="69" t="s">
        <v>4</v>
      </c>
      <c r="H1055" s="18">
        <v>3112</v>
      </c>
      <c r="I1055" s="8">
        <f t="shared" si="86"/>
        <v>22.228571428571428</v>
      </c>
      <c r="J1055" s="8">
        <v>5.7770000000000001</v>
      </c>
      <c r="K1055" s="10">
        <v>140</v>
      </c>
      <c r="L1055" s="68">
        <v>627</v>
      </c>
      <c r="M1055" s="8">
        <f t="shared" si="87"/>
        <v>4.4785714285714286</v>
      </c>
      <c r="N1055" s="8">
        <v>2.2519999999999998</v>
      </c>
      <c r="O1055" s="69">
        <f t="shared" si="84"/>
        <v>140</v>
      </c>
      <c r="P1055" s="48">
        <f t="shared" si="88"/>
        <v>4.9633173843700158</v>
      </c>
      <c r="Q1055" s="77" t="s">
        <v>718</v>
      </c>
      <c r="R1055" s="18"/>
      <c r="S1055" s="2"/>
      <c r="T1055" s="2"/>
      <c r="U1055" s="10"/>
      <c r="V1055" s="80"/>
      <c r="W1055" s="81"/>
      <c r="X1055" s="86" t="str">
        <f t="shared" si="85"/>
        <v>No_data</v>
      </c>
    </row>
    <row r="1056" spans="1:24" x14ac:dyDescent="0.3">
      <c r="A1056" s="45" t="s">
        <v>3418</v>
      </c>
      <c r="B1056" s="68" t="s">
        <v>1909</v>
      </c>
      <c r="C1056" s="2" t="s">
        <v>6</v>
      </c>
      <c r="D1056" s="2">
        <v>52</v>
      </c>
      <c r="E1056" s="6">
        <v>24312</v>
      </c>
      <c r="F1056" s="7">
        <v>43665.587314814817</v>
      </c>
      <c r="G1056" s="69" t="s">
        <v>4</v>
      </c>
      <c r="H1056" s="18">
        <v>1372</v>
      </c>
      <c r="I1056" s="8">
        <f t="shared" si="86"/>
        <v>11.930434782608696</v>
      </c>
      <c r="J1056" s="8">
        <v>3.2730000000000001</v>
      </c>
      <c r="K1056" s="10">
        <v>115</v>
      </c>
      <c r="L1056" s="68">
        <v>416</v>
      </c>
      <c r="M1056" s="8">
        <f t="shared" si="87"/>
        <v>3.6173913043478261</v>
      </c>
      <c r="N1056" s="8">
        <v>1.998</v>
      </c>
      <c r="O1056" s="69">
        <f t="shared" si="84"/>
        <v>115</v>
      </c>
      <c r="P1056" s="48">
        <f t="shared" si="88"/>
        <v>3.2980769230769234</v>
      </c>
      <c r="Q1056" s="77" t="s">
        <v>718</v>
      </c>
      <c r="R1056" s="18"/>
      <c r="S1056" s="2"/>
      <c r="T1056" s="2"/>
      <c r="U1056" s="10"/>
      <c r="V1056" s="80"/>
      <c r="W1056" s="81"/>
      <c r="X1056" s="86" t="str">
        <f t="shared" si="85"/>
        <v>No_data</v>
      </c>
    </row>
    <row r="1057" spans="1:24" x14ac:dyDescent="0.3">
      <c r="A1057" s="45" t="s">
        <v>3419</v>
      </c>
      <c r="B1057" s="68" t="s">
        <v>1910</v>
      </c>
      <c r="C1057" s="2" t="s">
        <v>1</v>
      </c>
      <c r="D1057" s="2">
        <v>46</v>
      </c>
      <c r="E1057" s="6">
        <v>26576</v>
      </c>
      <c r="F1057" s="7">
        <v>43665.61277777778</v>
      </c>
      <c r="G1057" s="69" t="s">
        <v>4</v>
      </c>
      <c r="H1057" s="18">
        <v>2688</v>
      </c>
      <c r="I1057" s="8">
        <f t="shared" si="86"/>
        <v>18.53793103448276</v>
      </c>
      <c r="J1057" s="8">
        <v>4.7889999999999997</v>
      </c>
      <c r="K1057" s="10">
        <v>145</v>
      </c>
      <c r="L1057" s="68">
        <v>415</v>
      </c>
      <c r="M1057" s="8">
        <f t="shared" si="87"/>
        <v>2.8620689655172415</v>
      </c>
      <c r="N1057" s="8">
        <v>1.754</v>
      </c>
      <c r="O1057" s="69">
        <f t="shared" si="84"/>
        <v>145</v>
      </c>
      <c r="P1057" s="48">
        <f t="shared" si="88"/>
        <v>6.4771084337349398</v>
      </c>
      <c r="Q1057" s="77" t="s">
        <v>718</v>
      </c>
      <c r="R1057" s="18"/>
      <c r="S1057" s="2"/>
      <c r="T1057" s="2"/>
      <c r="U1057" s="10"/>
      <c r="V1057" s="80"/>
      <c r="W1057" s="81"/>
      <c r="X1057" s="86" t="str">
        <f t="shared" si="85"/>
        <v>No_data</v>
      </c>
    </row>
    <row r="1058" spans="1:24" x14ac:dyDescent="0.3">
      <c r="A1058" s="45" t="s">
        <v>3420</v>
      </c>
      <c r="B1058" s="68" t="s">
        <v>515</v>
      </c>
      <c r="C1058" s="2" t="s">
        <v>1</v>
      </c>
      <c r="D1058" s="2">
        <v>50</v>
      </c>
      <c r="E1058" s="6">
        <v>25215</v>
      </c>
      <c r="F1058" s="7">
        <v>43665.624224537038</v>
      </c>
      <c r="G1058" s="69" t="s">
        <v>4</v>
      </c>
      <c r="H1058" s="18">
        <v>2242</v>
      </c>
      <c r="I1058" s="8">
        <f t="shared" si="86"/>
        <v>13.587878787878788</v>
      </c>
      <c r="J1058" s="8">
        <v>3.8479999999999999</v>
      </c>
      <c r="K1058" s="10">
        <v>165</v>
      </c>
      <c r="L1058" s="68">
        <v>598</v>
      </c>
      <c r="M1058" s="8">
        <f t="shared" si="87"/>
        <v>3.624242424242424</v>
      </c>
      <c r="N1058" s="8">
        <v>2.105</v>
      </c>
      <c r="O1058" s="69">
        <f t="shared" si="84"/>
        <v>165</v>
      </c>
      <c r="P1058" s="48">
        <f t="shared" si="88"/>
        <v>3.7491638795986626</v>
      </c>
      <c r="Q1058" s="77" t="s">
        <v>718</v>
      </c>
      <c r="R1058" s="18"/>
      <c r="S1058" s="2"/>
      <c r="T1058" s="2"/>
      <c r="U1058" s="10"/>
      <c r="V1058" s="80"/>
      <c r="W1058" s="81"/>
      <c r="X1058" s="86" t="str">
        <f t="shared" si="85"/>
        <v>No_data</v>
      </c>
    </row>
    <row r="1059" spans="1:24" x14ac:dyDescent="0.3">
      <c r="A1059" s="45" t="s">
        <v>3421</v>
      </c>
      <c r="B1059" s="68" t="s">
        <v>1911</v>
      </c>
      <c r="C1059" s="2" t="s">
        <v>1</v>
      </c>
      <c r="D1059" s="2">
        <v>47</v>
      </c>
      <c r="E1059" s="6">
        <v>26294</v>
      </c>
      <c r="F1059" s="7">
        <v>43665.639872685184</v>
      </c>
      <c r="G1059" s="69" t="s">
        <v>4</v>
      </c>
      <c r="H1059" s="18">
        <v>1692</v>
      </c>
      <c r="I1059" s="8">
        <f t="shared" si="86"/>
        <v>14.1</v>
      </c>
      <c r="J1059" s="8">
        <v>3.9089999999999998</v>
      </c>
      <c r="K1059" s="10">
        <v>120</v>
      </c>
      <c r="L1059" s="68">
        <v>283</v>
      </c>
      <c r="M1059" s="8">
        <f t="shared" si="87"/>
        <v>2.3583333333333334</v>
      </c>
      <c r="N1059" s="8">
        <v>1.5920000000000001</v>
      </c>
      <c r="O1059" s="69">
        <f t="shared" si="84"/>
        <v>120</v>
      </c>
      <c r="P1059" s="48">
        <f t="shared" si="88"/>
        <v>5.978798586572438</v>
      </c>
      <c r="Q1059" s="77" t="s">
        <v>718</v>
      </c>
      <c r="R1059" s="18"/>
      <c r="S1059" s="2"/>
      <c r="T1059" s="2"/>
      <c r="U1059" s="10"/>
      <c r="V1059" s="80"/>
      <c r="W1059" s="81"/>
      <c r="X1059" s="86" t="str">
        <f t="shared" si="85"/>
        <v>No_data</v>
      </c>
    </row>
    <row r="1060" spans="1:24" x14ac:dyDescent="0.3">
      <c r="A1060" s="45" t="s">
        <v>3422</v>
      </c>
      <c r="B1060" s="68" t="s">
        <v>1305</v>
      </c>
      <c r="C1060" s="2" t="s">
        <v>1</v>
      </c>
      <c r="D1060" s="2">
        <v>41</v>
      </c>
      <c r="E1060" s="6">
        <v>28468</v>
      </c>
      <c r="F1060" s="7">
        <v>43665.653692129628</v>
      </c>
      <c r="G1060" s="69" t="s">
        <v>4</v>
      </c>
      <c r="H1060" s="18">
        <v>2666</v>
      </c>
      <c r="I1060" s="8">
        <f t="shared" si="86"/>
        <v>17.773333333333333</v>
      </c>
      <c r="J1060" s="8">
        <v>4.51</v>
      </c>
      <c r="K1060" s="10">
        <v>150</v>
      </c>
      <c r="L1060" s="68">
        <v>551</v>
      </c>
      <c r="M1060" s="8">
        <f t="shared" si="87"/>
        <v>3.6733333333333333</v>
      </c>
      <c r="N1060" s="8">
        <v>1.958</v>
      </c>
      <c r="O1060" s="69">
        <f t="shared" si="84"/>
        <v>150</v>
      </c>
      <c r="P1060" s="48">
        <f t="shared" si="88"/>
        <v>4.8384754990925591</v>
      </c>
      <c r="Q1060" s="77" t="s">
        <v>718</v>
      </c>
      <c r="R1060" s="18"/>
      <c r="S1060" s="2"/>
      <c r="T1060" s="2"/>
      <c r="U1060" s="10"/>
      <c r="V1060" s="80"/>
      <c r="W1060" s="81"/>
      <c r="X1060" s="86" t="str">
        <f t="shared" si="85"/>
        <v>No_data</v>
      </c>
    </row>
    <row r="1061" spans="1:24" x14ac:dyDescent="0.3">
      <c r="A1061" s="45" t="s">
        <v>3423</v>
      </c>
      <c r="B1061" s="68" t="s">
        <v>426</v>
      </c>
      <c r="C1061" s="2" t="s">
        <v>6</v>
      </c>
      <c r="D1061" s="2">
        <v>5.5</v>
      </c>
      <c r="E1061" s="6">
        <v>41646</v>
      </c>
      <c r="F1061" s="7">
        <v>43665.666898148149</v>
      </c>
      <c r="G1061" s="69" t="s">
        <v>4</v>
      </c>
      <c r="H1061" s="18">
        <v>954</v>
      </c>
      <c r="I1061" s="8">
        <f t="shared" si="86"/>
        <v>16.736842105263158</v>
      </c>
      <c r="J1061" s="8">
        <v>4.0419999999999998</v>
      </c>
      <c r="K1061" s="10">
        <v>57</v>
      </c>
      <c r="L1061" s="68">
        <v>146</v>
      </c>
      <c r="M1061" s="8">
        <f t="shared" si="87"/>
        <v>2.5614035087719298</v>
      </c>
      <c r="N1061" s="8">
        <v>1.57</v>
      </c>
      <c r="O1061" s="69">
        <f t="shared" si="84"/>
        <v>57</v>
      </c>
      <c r="P1061" s="48">
        <f t="shared" si="88"/>
        <v>6.5342465753424657</v>
      </c>
      <c r="Q1061" s="77" t="s">
        <v>718</v>
      </c>
      <c r="R1061" s="18"/>
      <c r="S1061" s="2"/>
      <c r="T1061" s="2"/>
      <c r="U1061" s="10"/>
      <c r="V1061" s="80"/>
      <c r="W1061" s="81"/>
      <c r="X1061" s="86" t="str">
        <f t="shared" si="85"/>
        <v>No_data</v>
      </c>
    </row>
    <row r="1062" spans="1:24" x14ac:dyDescent="0.3">
      <c r="A1062" s="45" t="s">
        <v>3424</v>
      </c>
      <c r="B1062" s="68" t="s">
        <v>1912</v>
      </c>
      <c r="C1062" s="2" t="s">
        <v>1</v>
      </c>
      <c r="D1062" s="2">
        <v>51</v>
      </c>
      <c r="E1062" s="6">
        <v>24846</v>
      </c>
      <c r="F1062" s="7">
        <v>43665.703599537039</v>
      </c>
      <c r="G1062" s="69" t="s">
        <v>4</v>
      </c>
      <c r="H1062" s="18">
        <v>2281</v>
      </c>
      <c r="I1062" s="8">
        <f t="shared" si="86"/>
        <v>14.25625</v>
      </c>
      <c r="J1062" s="8">
        <v>3.617</v>
      </c>
      <c r="K1062" s="10">
        <v>160</v>
      </c>
      <c r="L1062" s="68">
        <v>735</v>
      </c>
      <c r="M1062" s="8">
        <f t="shared" si="87"/>
        <v>4.59375</v>
      </c>
      <c r="N1062" s="8">
        <v>2.0379999999999998</v>
      </c>
      <c r="O1062" s="69">
        <f t="shared" si="84"/>
        <v>160</v>
      </c>
      <c r="P1062" s="48">
        <f t="shared" si="88"/>
        <v>3.1034013605442174</v>
      </c>
      <c r="Q1062" s="77" t="s">
        <v>718</v>
      </c>
      <c r="R1062" s="18"/>
      <c r="S1062" s="2"/>
      <c r="T1062" s="2"/>
      <c r="U1062" s="10"/>
      <c r="V1062" s="80"/>
      <c r="W1062" s="81"/>
      <c r="X1062" s="86" t="str">
        <f t="shared" si="85"/>
        <v>No_data</v>
      </c>
    </row>
    <row r="1063" spans="1:24" x14ac:dyDescent="0.3">
      <c r="A1063" s="45" t="s">
        <v>3425</v>
      </c>
      <c r="B1063" s="68" t="s">
        <v>1913</v>
      </c>
      <c r="C1063" s="2" t="s">
        <v>6</v>
      </c>
      <c r="D1063" s="2">
        <v>71</v>
      </c>
      <c r="E1063" s="6">
        <v>17728</v>
      </c>
      <c r="F1063" s="7">
        <v>43668.516655092593</v>
      </c>
      <c r="G1063" s="69" t="s">
        <v>4</v>
      </c>
      <c r="H1063" s="18">
        <v>2555</v>
      </c>
      <c r="I1063" s="8">
        <f t="shared" si="86"/>
        <v>21.291666666666668</v>
      </c>
      <c r="J1063" s="8">
        <v>4.6230000000000002</v>
      </c>
      <c r="K1063" s="10">
        <v>120</v>
      </c>
      <c r="L1063" s="68">
        <v>582</v>
      </c>
      <c r="M1063" s="8">
        <f t="shared" si="87"/>
        <v>4.8499999999999996</v>
      </c>
      <c r="N1063" s="8">
        <v>2.21</v>
      </c>
      <c r="O1063" s="69">
        <f t="shared" si="84"/>
        <v>120</v>
      </c>
      <c r="P1063" s="48">
        <f t="shared" si="88"/>
        <v>4.3900343642611688</v>
      </c>
      <c r="Q1063" s="77" t="s">
        <v>718</v>
      </c>
      <c r="R1063" s="18"/>
      <c r="S1063" s="2"/>
      <c r="T1063" s="2"/>
      <c r="U1063" s="10"/>
      <c r="V1063" s="80"/>
      <c r="W1063" s="81"/>
      <c r="X1063" s="86" t="str">
        <f t="shared" si="85"/>
        <v>No_data</v>
      </c>
    </row>
    <row r="1064" spans="1:24" x14ac:dyDescent="0.3">
      <c r="A1064" s="45" t="s">
        <v>3426</v>
      </c>
      <c r="B1064" s="68" t="s">
        <v>1914</v>
      </c>
      <c r="C1064" s="2" t="s">
        <v>1</v>
      </c>
      <c r="D1064" s="2">
        <v>57</v>
      </c>
      <c r="E1064" s="6">
        <v>22492</v>
      </c>
      <c r="F1064" s="7">
        <v>43668.522581018522</v>
      </c>
      <c r="G1064" s="69" t="s">
        <v>4</v>
      </c>
      <c r="H1064" s="18">
        <v>2890</v>
      </c>
      <c r="I1064" s="8">
        <f t="shared" si="86"/>
        <v>18.64516129032258</v>
      </c>
      <c r="J1064" s="8">
        <v>4.1239999999999997</v>
      </c>
      <c r="K1064" s="10">
        <v>155</v>
      </c>
      <c r="L1064" s="68">
        <v>588</v>
      </c>
      <c r="M1064" s="8">
        <f t="shared" si="87"/>
        <v>3.7935483870967741</v>
      </c>
      <c r="N1064" s="8">
        <v>1.6850000000000001</v>
      </c>
      <c r="O1064" s="69">
        <f t="shared" si="84"/>
        <v>155</v>
      </c>
      <c r="P1064" s="48">
        <f t="shared" si="88"/>
        <v>4.9149659863945576</v>
      </c>
      <c r="Q1064" s="77" t="s">
        <v>718</v>
      </c>
      <c r="R1064" s="18"/>
      <c r="S1064" s="2"/>
      <c r="T1064" s="2"/>
      <c r="U1064" s="10"/>
      <c r="V1064" s="80"/>
      <c r="W1064" s="81"/>
      <c r="X1064" s="86" t="str">
        <f t="shared" si="85"/>
        <v>No_data</v>
      </c>
    </row>
    <row r="1065" spans="1:24" x14ac:dyDescent="0.3">
      <c r="A1065" s="45" t="s">
        <v>3427</v>
      </c>
      <c r="B1065" s="68" t="s">
        <v>1915</v>
      </c>
      <c r="C1065" s="2" t="s">
        <v>1</v>
      </c>
      <c r="D1065" s="2">
        <v>49</v>
      </c>
      <c r="E1065" s="6">
        <v>25725</v>
      </c>
      <c r="F1065" s="7">
        <v>43668.544027777774</v>
      </c>
      <c r="G1065" s="69" t="s">
        <v>4</v>
      </c>
      <c r="H1065" s="18">
        <v>2231</v>
      </c>
      <c r="I1065" s="8">
        <f t="shared" si="86"/>
        <v>17.161538461538463</v>
      </c>
      <c r="J1065" s="8">
        <v>4.3739999999999997</v>
      </c>
      <c r="K1065" s="10">
        <v>130</v>
      </c>
      <c r="L1065" s="68">
        <v>562</v>
      </c>
      <c r="M1065" s="8">
        <f t="shared" si="87"/>
        <v>4.3230769230769228</v>
      </c>
      <c r="N1065" s="8">
        <v>2.032</v>
      </c>
      <c r="O1065" s="69">
        <f t="shared" si="84"/>
        <v>130</v>
      </c>
      <c r="P1065" s="48">
        <f t="shared" si="88"/>
        <v>3.969750889679716</v>
      </c>
      <c r="Q1065" s="77" t="s">
        <v>718</v>
      </c>
      <c r="R1065" s="18"/>
      <c r="S1065" s="2"/>
      <c r="T1065" s="2"/>
      <c r="U1065" s="10"/>
      <c r="V1065" s="80"/>
      <c r="W1065" s="81"/>
      <c r="X1065" s="86" t="str">
        <f t="shared" si="85"/>
        <v>No_data</v>
      </c>
    </row>
    <row r="1066" spans="1:24" x14ac:dyDescent="0.3">
      <c r="A1066" s="45" t="s">
        <v>3428</v>
      </c>
      <c r="B1066" s="68" t="s">
        <v>1916</v>
      </c>
      <c r="C1066" s="2" t="s">
        <v>1</v>
      </c>
      <c r="D1066" s="2">
        <v>55</v>
      </c>
      <c r="E1066" s="6">
        <v>23573</v>
      </c>
      <c r="F1066" s="7">
        <v>43668.546585648146</v>
      </c>
      <c r="G1066" s="69" t="s">
        <v>4</v>
      </c>
      <c r="H1066" s="18">
        <v>2463</v>
      </c>
      <c r="I1066" s="8">
        <f t="shared" si="86"/>
        <v>20.524999999999999</v>
      </c>
      <c r="J1066" s="8">
        <v>4.3520000000000003</v>
      </c>
      <c r="K1066" s="10">
        <v>120</v>
      </c>
      <c r="L1066" s="68">
        <v>398</v>
      </c>
      <c r="M1066" s="8">
        <f t="shared" si="87"/>
        <v>3.3166666666666669</v>
      </c>
      <c r="N1066" s="8">
        <v>1.7050000000000001</v>
      </c>
      <c r="O1066" s="69">
        <f t="shared" si="84"/>
        <v>120</v>
      </c>
      <c r="P1066" s="48">
        <f t="shared" si="88"/>
        <v>6.1884422110552757</v>
      </c>
      <c r="Q1066" s="77" t="s">
        <v>718</v>
      </c>
      <c r="R1066" s="18"/>
      <c r="S1066" s="2"/>
      <c r="T1066" s="2"/>
      <c r="U1066" s="10"/>
      <c r="V1066" s="80"/>
      <c r="W1066" s="81"/>
      <c r="X1066" s="86" t="str">
        <f t="shared" si="85"/>
        <v>No_data</v>
      </c>
    </row>
    <row r="1067" spans="1:24" x14ac:dyDescent="0.3">
      <c r="A1067" s="45" t="s">
        <v>3429</v>
      </c>
      <c r="B1067" s="68" t="s">
        <v>1917</v>
      </c>
      <c r="C1067" s="2" t="s">
        <v>1</v>
      </c>
      <c r="D1067" s="2">
        <v>47</v>
      </c>
      <c r="E1067" s="6">
        <v>26310</v>
      </c>
      <c r="F1067" s="7">
        <v>43668.573541666665</v>
      </c>
      <c r="G1067" s="69" t="s">
        <v>4</v>
      </c>
      <c r="H1067" s="18">
        <v>3563</v>
      </c>
      <c r="I1067" s="8">
        <f t="shared" si="86"/>
        <v>23.753333333333334</v>
      </c>
      <c r="J1067" s="8">
        <v>5.5419999999999998</v>
      </c>
      <c r="K1067" s="10">
        <v>150</v>
      </c>
      <c r="L1067" s="68">
        <v>734</v>
      </c>
      <c r="M1067" s="8">
        <f t="shared" si="87"/>
        <v>4.8933333333333335</v>
      </c>
      <c r="N1067" s="8">
        <v>2.3580000000000001</v>
      </c>
      <c r="O1067" s="69">
        <f t="shared" si="84"/>
        <v>150</v>
      </c>
      <c r="P1067" s="48">
        <f t="shared" si="88"/>
        <v>4.8542234332425069</v>
      </c>
      <c r="Q1067" s="77" t="s">
        <v>718</v>
      </c>
      <c r="R1067" s="18"/>
      <c r="S1067" s="2"/>
      <c r="T1067" s="2"/>
      <c r="U1067" s="10"/>
      <c r="V1067" s="80"/>
      <c r="W1067" s="81"/>
      <c r="X1067" s="86" t="str">
        <f t="shared" si="85"/>
        <v>No_data</v>
      </c>
    </row>
    <row r="1068" spans="1:24" x14ac:dyDescent="0.3">
      <c r="A1068" s="45" t="s">
        <v>3430</v>
      </c>
      <c r="B1068" s="68" t="s">
        <v>1918</v>
      </c>
      <c r="C1068" s="2" t="s">
        <v>1</v>
      </c>
      <c r="D1068" s="2">
        <v>48</v>
      </c>
      <c r="E1068" s="6">
        <v>25911</v>
      </c>
      <c r="F1068" s="7">
        <v>43668.576018518521</v>
      </c>
      <c r="G1068" s="69" t="s">
        <v>4</v>
      </c>
      <c r="H1068" s="18">
        <v>2047</v>
      </c>
      <c r="I1068" s="8">
        <f t="shared" si="86"/>
        <v>17.058333333333334</v>
      </c>
      <c r="J1068" s="8">
        <v>4.1710000000000003</v>
      </c>
      <c r="K1068" s="10">
        <v>120</v>
      </c>
      <c r="L1068" s="68">
        <v>377</v>
      </c>
      <c r="M1068" s="8">
        <f t="shared" si="87"/>
        <v>3.1416666666666666</v>
      </c>
      <c r="N1068" s="8">
        <v>1.667</v>
      </c>
      <c r="O1068" s="69">
        <f t="shared" si="84"/>
        <v>120</v>
      </c>
      <c r="P1068" s="48">
        <f t="shared" si="88"/>
        <v>5.4297082228116711</v>
      </c>
      <c r="Q1068" s="77" t="s">
        <v>718</v>
      </c>
      <c r="R1068" s="18"/>
      <c r="S1068" s="2"/>
      <c r="T1068" s="2"/>
      <c r="U1068" s="10"/>
      <c r="V1068" s="80"/>
      <c r="W1068" s="81"/>
      <c r="X1068" s="86" t="str">
        <f t="shared" si="85"/>
        <v>No_data</v>
      </c>
    </row>
    <row r="1069" spans="1:24" x14ac:dyDescent="0.3">
      <c r="A1069" s="45" t="s">
        <v>3431</v>
      </c>
      <c r="B1069" s="68" t="s">
        <v>1919</v>
      </c>
      <c r="C1069" s="2" t="s">
        <v>1</v>
      </c>
      <c r="D1069" s="2">
        <v>56</v>
      </c>
      <c r="E1069" s="6">
        <v>23147</v>
      </c>
      <c r="F1069" s="7">
        <v>43668.616851851853</v>
      </c>
      <c r="G1069" s="69" t="s">
        <v>4</v>
      </c>
      <c r="H1069" s="18">
        <v>1728</v>
      </c>
      <c r="I1069" s="8">
        <f t="shared" si="86"/>
        <v>17.28</v>
      </c>
      <c r="J1069" s="8">
        <v>4.3140000000000001</v>
      </c>
      <c r="K1069" s="10">
        <v>100</v>
      </c>
      <c r="L1069" s="68">
        <v>375</v>
      </c>
      <c r="M1069" s="8">
        <f t="shared" si="87"/>
        <v>3.75</v>
      </c>
      <c r="N1069" s="8">
        <v>1.992</v>
      </c>
      <c r="O1069" s="69">
        <f t="shared" si="84"/>
        <v>100</v>
      </c>
      <c r="P1069" s="48">
        <f t="shared" si="88"/>
        <v>4.6080000000000005</v>
      </c>
      <c r="Q1069" s="77" t="s">
        <v>718</v>
      </c>
      <c r="R1069" s="18"/>
      <c r="S1069" s="2"/>
      <c r="T1069" s="2"/>
      <c r="U1069" s="10"/>
      <c r="V1069" s="80"/>
      <c r="W1069" s="81"/>
      <c r="X1069" s="86" t="str">
        <f t="shared" si="85"/>
        <v>No_data</v>
      </c>
    </row>
    <row r="1070" spans="1:24" x14ac:dyDescent="0.3">
      <c r="A1070" s="45" t="s">
        <v>3432</v>
      </c>
      <c r="B1070" s="68" t="s">
        <v>1920</v>
      </c>
      <c r="C1070" s="2" t="s">
        <v>1</v>
      </c>
      <c r="D1070" s="2">
        <v>53</v>
      </c>
      <c r="E1070" s="6">
        <v>24117</v>
      </c>
      <c r="F1070" s="7">
        <v>43668.62641203704</v>
      </c>
      <c r="G1070" s="69" t="s">
        <v>4</v>
      </c>
      <c r="H1070" s="18">
        <v>1537</v>
      </c>
      <c r="I1070" s="8">
        <f t="shared" si="86"/>
        <v>15.37</v>
      </c>
      <c r="J1070" s="8">
        <v>4.327</v>
      </c>
      <c r="K1070" s="10">
        <v>100</v>
      </c>
      <c r="L1070" s="68">
        <v>404</v>
      </c>
      <c r="M1070" s="8">
        <f t="shared" si="87"/>
        <v>4.04</v>
      </c>
      <c r="N1070" s="8">
        <v>2.0539999999999998</v>
      </c>
      <c r="O1070" s="69">
        <f t="shared" si="84"/>
        <v>100</v>
      </c>
      <c r="P1070" s="48">
        <f t="shared" si="88"/>
        <v>3.8044554455445541</v>
      </c>
      <c r="Q1070" s="77" t="s">
        <v>718</v>
      </c>
      <c r="R1070" s="18"/>
      <c r="S1070" s="2"/>
      <c r="T1070" s="2"/>
      <c r="U1070" s="10"/>
      <c r="V1070" s="80"/>
      <c r="W1070" s="81"/>
      <c r="X1070" s="86" t="str">
        <f t="shared" si="85"/>
        <v>No_data</v>
      </c>
    </row>
    <row r="1071" spans="1:24" x14ac:dyDescent="0.3">
      <c r="A1071" s="45" t="s">
        <v>3433</v>
      </c>
      <c r="B1071" s="68" t="s">
        <v>1921</v>
      </c>
      <c r="C1071" s="2" t="s">
        <v>1</v>
      </c>
      <c r="D1071" s="2">
        <v>48</v>
      </c>
      <c r="E1071" s="6">
        <v>25995</v>
      </c>
      <c r="F1071" s="7">
        <v>43668.628900462965</v>
      </c>
      <c r="G1071" s="69" t="s">
        <v>4</v>
      </c>
      <c r="H1071" s="18">
        <v>2034</v>
      </c>
      <c r="I1071" s="8">
        <f t="shared" si="86"/>
        <v>13.56</v>
      </c>
      <c r="J1071" s="8">
        <v>3.8079999999999998</v>
      </c>
      <c r="K1071" s="10">
        <v>150</v>
      </c>
      <c r="L1071" s="68">
        <v>704</v>
      </c>
      <c r="M1071" s="8">
        <f t="shared" si="87"/>
        <v>4.6933333333333334</v>
      </c>
      <c r="N1071" s="8">
        <v>2.1080000000000001</v>
      </c>
      <c r="O1071" s="69">
        <f t="shared" si="84"/>
        <v>150</v>
      </c>
      <c r="P1071" s="48">
        <f t="shared" si="88"/>
        <v>2.8892045454545454</v>
      </c>
      <c r="Q1071" s="77" t="s">
        <v>718</v>
      </c>
      <c r="R1071" s="18"/>
      <c r="S1071" s="2"/>
      <c r="T1071" s="2"/>
      <c r="U1071" s="10"/>
      <c r="V1071" s="80"/>
      <c r="W1071" s="81"/>
      <c r="X1071" s="86" t="str">
        <f t="shared" si="85"/>
        <v>No_data</v>
      </c>
    </row>
    <row r="1072" spans="1:24" x14ac:dyDescent="0.3">
      <c r="A1072" s="45" t="s">
        <v>3434</v>
      </c>
      <c r="B1072" s="68" t="s">
        <v>1169</v>
      </c>
      <c r="C1072" s="2" t="s">
        <v>1</v>
      </c>
      <c r="D1072" s="2">
        <v>53</v>
      </c>
      <c r="E1072" s="6">
        <v>24104</v>
      </c>
      <c r="F1072" s="7">
        <v>43668.644467592596</v>
      </c>
      <c r="G1072" s="69" t="s">
        <v>4</v>
      </c>
      <c r="H1072" s="18">
        <v>2608</v>
      </c>
      <c r="I1072" s="8">
        <f t="shared" si="86"/>
        <v>18.62857142857143</v>
      </c>
      <c r="J1072" s="8">
        <v>4.2530000000000001</v>
      </c>
      <c r="K1072" s="10">
        <v>140</v>
      </c>
      <c r="L1072" s="68">
        <v>721</v>
      </c>
      <c r="M1072" s="8">
        <f t="shared" si="87"/>
        <v>5.15</v>
      </c>
      <c r="N1072" s="8">
        <v>2.2570000000000001</v>
      </c>
      <c r="O1072" s="69">
        <f t="shared" si="84"/>
        <v>140</v>
      </c>
      <c r="P1072" s="48">
        <f t="shared" si="88"/>
        <v>3.6171983356449378</v>
      </c>
      <c r="Q1072" s="77" t="s">
        <v>718</v>
      </c>
      <c r="R1072" s="18"/>
      <c r="S1072" s="2"/>
      <c r="T1072" s="2"/>
      <c r="U1072" s="10"/>
      <c r="V1072" s="80"/>
      <c r="W1072" s="81"/>
      <c r="X1072" s="86" t="str">
        <f t="shared" si="85"/>
        <v>No_data</v>
      </c>
    </row>
    <row r="1073" spans="1:24" x14ac:dyDescent="0.3">
      <c r="A1073" s="45" t="s">
        <v>3435</v>
      </c>
      <c r="B1073" s="68" t="s">
        <v>1922</v>
      </c>
      <c r="C1073" s="2" t="s">
        <v>6</v>
      </c>
      <c r="D1073" s="2">
        <v>35</v>
      </c>
      <c r="E1073" s="6">
        <v>30849</v>
      </c>
      <c r="F1073" s="7">
        <v>43668.673483796294</v>
      </c>
      <c r="G1073" s="69" t="s">
        <v>4</v>
      </c>
      <c r="H1073" s="18">
        <v>1414</v>
      </c>
      <c r="I1073" s="8">
        <f t="shared" si="86"/>
        <v>20.2</v>
      </c>
      <c r="J1073" s="8">
        <v>4.7480000000000002</v>
      </c>
      <c r="K1073" s="10">
        <v>70</v>
      </c>
      <c r="L1073" s="68">
        <v>539</v>
      </c>
      <c r="M1073" s="8">
        <f t="shared" si="87"/>
        <v>7.7</v>
      </c>
      <c r="N1073" s="8">
        <v>2.6389999999999998</v>
      </c>
      <c r="O1073" s="69">
        <f t="shared" si="84"/>
        <v>70</v>
      </c>
      <c r="P1073" s="48">
        <f t="shared" si="88"/>
        <v>2.6233766233766231</v>
      </c>
      <c r="Q1073" s="77" t="s">
        <v>718</v>
      </c>
      <c r="R1073" s="18" t="s">
        <v>987</v>
      </c>
      <c r="S1073" s="2" t="s">
        <v>94</v>
      </c>
      <c r="T1073" s="2"/>
      <c r="U1073" s="10"/>
      <c r="V1073" s="80"/>
      <c r="W1073" s="81"/>
      <c r="X1073" s="86" t="str">
        <f t="shared" si="85"/>
        <v>No_data</v>
      </c>
    </row>
    <row r="1074" spans="1:24" x14ac:dyDescent="0.3">
      <c r="A1074" s="45" t="s">
        <v>3436</v>
      </c>
      <c r="B1074" s="68" t="s">
        <v>1511</v>
      </c>
      <c r="C1074" s="2" t="s">
        <v>1</v>
      </c>
      <c r="D1074" s="2">
        <v>49</v>
      </c>
      <c r="E1074" s="6">
        <v>25527</v>
      </c>
      <c r="F1074" s="7">
        <v>43669.516967592594</v>
      </c>
      <c r="G1074" s="69" t="s">
        <v>4</v>
      </c>
      <c r="H1074" s="18">
        <v>2959</v>
      </c>
      <c r="I1074" s="8">
        <f t="shared" si="86"/>
        <v>26.419642857142858</v>
      </c>
      <c r="J1074" s="8">
        <v>5.4089999999999998</v>
      </c>
      <c r="K1074" s="10">
        <v>112</v>
      </c>
      <c r="L1074" s="68">
        <v>671</v>
      </c>
      <c r="M1074" s="8">
        <f t="shared" si="87"/>
        <v>5.9910714285714288</v>
      </c>
      <c r="N1074" s="8">
        <v>2.5449999999999999</v>
      </c>
      <c r="O1074" s="69">
        <f t="shared" si="84"/>
        <v>112</v>
      </c>
      <c r="P1074" s="48">
        <f t="shared" si="88"/>
        <v>4.4098360655737707</v>
      </c>
      <c r="Q1074" s="77" t="s">
        <v>718</v>
      </c>
      <c r="R1074" s="18"/>
      <c r="S1074" s="2"/>
      <c r="T1074" s="2"/>
      <c r="U1074" s="10"/>
      <c r="V1074" s="80"/>
      <c r="W1074" s="81"/>
      <c r="X1074" s="86" t="str">
        <f t="shared" si="85"/>
        <v>No_data</v>
      </c>
    </row>
    <row r="1075" spans="1:24" x14ac:dyDescent="0.3">
      <c r="A1075" s="45" t="s">
        <v>3437</v>
      </c>
      <c r="B1075" s="68" t="s">
        <v>1923</v>
      </c>
      <c r="C1075" s="2" t="s">
        <v>1</v>
      </c>
      <c r="D1075" s="2">
        <v>48</v>
      </c>
      <c r="E1075" s="6">
        <v>25867</v>
      </c>
      <c r="F1075" s="7">
        <v>43669.528773148151</v>
      </c>
      <c r="G1075" s="69" t="s">
        <v>4</v>
      </c>
      <c r="H1075" s="18">
        <v>2511</v>
      </c>
      <c r="I1075" s="8">
        <f t="shared" si="86"/>
        <v>14.946428571428571</v>
      </c>
      <c r="J1075" s="8">
        <v>3.8969999999999998</v>
      </c>
      <c r="K1075" s="10">
        <v>168</v>
      </c>
      <c r="L1075" s="68">
        <v>1003</v>
      </c>
      <c r="M1075" s="8">
        <f t="shared" si="87"/>
        <v>5.9702380952380949</v>
      </c>
      <c r="N1075" s="8">
        <v>2.5249999999999999</v>
      </c>
      <c r="O1075" s="69">
        <f t="shared" ref="O1075:O1138" si="89">K1075</f>
        <v>168</v>
      </c>
      <c r="P1075" s="48">
        <f t="shared" si="88"/>
        <v>2.5034895314057826</v>
      </c>
      <c r="Q1075" s="77" t="s">
        <v>718</v>
      </c>
      <c r="R1075" s="18"/>
      <c r="S1075" s="2"/>
      <c r="T1075" s="2"/>
      <c r="U1075" s="10"/>
      <c r="V1075" s="80"/>
      <c r="W1075" s="81"/>
      <c r="X1075" s="86" t="str">
        <f t="shared" si="85"/>
        <v>No_data</v>
      </c>
    </row>
    <row r="1076" spans="1:24" x14ac:dyDescent="0.3">
      <c r="A1076" s="45" t="s">
        <v>3438</v>
      </c>
      <c r="B1076" s="68" t="s">
        <v>1924</v>
      </c>
      <c r="C1076" s="2" t="s">
        <v>1</v>
      </c>
      <c r="D1076" s="2">
        <v>69</v>
      </c>
      <c r="E1076" s="6">
        <v>18318</v>
      </c>
      <c r="F1076" s="7">
        <v>43669.531539351854</v>
      </c>
      <c r="G1076" s="69" t="s">
        <v>4</v>
      </c>
      <c r="H1076" s="18">
        <v>2671</v>
      </c>
      <c r="I1076" s="8">
        <f t="shared" si="86"/>
        <v>24.731481481481481</v>
      </c>
      <c r="J1076" s="8">
        <v>4.9630000000000001</v>
      </c>
      <c r="K1076" s="10">
        <v>108</v>
      </c>
      <c r="L1076" s="68">
        <v>515</v>
      </c>
      <c r="M1076" s="8">
        <f t="shared" si="87"/>
        <v>4.7685185185185182</v>
      </c>
      <c r="N1076" s="8">
        <v>2.4750000000000001</v>
      </c>
      <c r="O1076" s="69">
        <f t="shared" si="89"/>
        <v>108</v>
      </c>
      <c r="P1076" s="48">
        <f t="shared" si="88"/>
        <v>5.1864077669902917</v>
      </c>
      <c r="Q1076" s="77" t="s">
        <v>718</v>
      </c>
      <c r="R1076" s="18"/>
      <c r="S1076" s="2"/>
      <c r="T1076" s="2"/>
      <c r="U1076" s="10"/>
      <c r="V1076" s="80"/>
      <c r="W1076" s="81"/>
      <c r="X1076" s="86" t="str">
        <f t="shared" ref="X1076:X1139" si="90">IF(AND(W1076&lt;&gt;0,V1076&lt;&gt;0),W1076-V1076,"No_data")</f>
        <v>No_data</v>
      </c>
    </row>
    <row r="1077" spans="1:24" x14ac:dyDescent="0.3">
      <c r="A1077" s="45" t="s">
        <v>3439</v>
      </c>
      <c r="B1077" s="68" t="s">
        <v>1925</v>
      </c>
      <c r="C1077" s="2" t="s">
        <v>1</v>
      </c>
      <c r="D1077" s="2">
        <v>57</v>
      </c>
      <c r="E1077" s="6">
        <v>22689</v>
      </c>
      <c r="F1077" s="7">
        <v>43669.551469907405</v>
      </c>
      <c r="G1077" s="69" t="s">
        <v>22</v>
      </c>
      <c r="H1077" s="18">
        <v>3754</v>
      </c>
      <c r="I1077" s="8">
        <f t="shared" si="86"/>
        <v>32.643478260869564</v>
      </c>
      <c r="J1077" s="8">
        <v>6.0190000000000001</v>
      </c>
      <c r="K1077" s="10">
        <v>115</v>
      </c>
      <c r="L1077" s="68">
        <v>329</v>
      </c>
      <c r="M1077" s="8">
        <f t="shared" si="87"/>
        <v>2.8608695652173912</v>
      </c>
      <c r="N1077" s="8">
        <v>1.538</v>
      </c>
      <c r="O1077" s="69">
        <f t="shared" si="89"/>
        <v>115</v>
      </c>
      <c r="P1077" s="48">
        <f t="shared" si="88"/>
        <v>11.410334346504559</v>
      </c>
      <c r="Q1077" s="77" t="s">
        <v>718</v>
      </c>
      <c r="R1077" s="18"/>
      <c r="S1077" s="2"/>
      <c r="T1077" s="2"/>
      <c r="U1077" s="10"/>
      <c r="V1077" s="80"/>
      <c r="W1077" s="81"/>
      <c r="X1077" s="86" t="str">
        <f t="shared" si="90"/>
        <v>No_data</v>
      </c>
    </row>
    <row r="1078" spans="1:24" x14ac:dyDescent="0.3">
      <c r="A1078" s="45" t="s">
        <v>3440</v>
      </c>
      <c r="B1078" s="68" t="s">
        <v>1926</v>
      </c>
      <c r="C1078" s="2" t="s">
        <v>1</v>
      </c>
      <c r="D1078" s="2">
        <v>56</v>
      </c>
      <c r="E1078" s="6">
        <v>23086</v>
      </c>
      <c r="F1078" s="7">
        <v>43669.569108796299</v>
      </c>
      <c r="G1078" s="69" t="s">
        <v>4</v>
      </c>
      <c r="H1078" s="18">
        <v>1873</v>
      </c>
      <c r="I1078" s="8">
        <f t="shared" si="86"/>
        <v>16.146551724137932</v>
      </c>
      <c r="J1078" s="8">
        <v>3.6</v>
      </c>
      <c r="K1078" s="10">
        <v>116</v>
      </c>
      <c r="L1078" s="68">
        <v>454</v>
      </c>
      <c r="M1078" s="8">
        <f t="shared" si="87"/>
        <v>3.9137931034482758</v>
      </c>
      <c r="N1078" s="8">
        <v>2.35</v>
      </c>
      <c r="O1078" s="69">
        <f t="shared" si="89"/>
        <v>116</v>
      </c>
      <c r="P1078" s="48">
        <f t="shared" si="88"/>
        <v>4.1255506607929515</v>
      </c>
      <c r="Q1078" s="77" t="s">
        <v>718</v>
      </c>
      <c r="R1078" s="18"/>
      <c r="S1078" s="2"/>
      <c r="T1078" s="2"/>
      <c r="U1078" s="10"/>
      <c r="V1078" s="80"/>
      <c r="W1078" s="81"/>
      <c r="X1078" s="86" t="str">
        <f t="shared" si="90"/>
        <v>No_data</v>
      </c>
    </row>
    <row r="1079" spans="1:24" x14ac:dyDescent="0.3">
      <c r="A1079" s="45" t="s">
        <v>3441</v>
      </c>
      <c r="B1079" s="68" t="s">
        <v>1927</v>
      </c>
      <c r="C1079" s="2" t="s">
        <v>1</v>
      </c>
      <c r="D1079" s="2">
        <v>38</v>
      </c>
      <c r="E1079" s="6">
        <v>29634</v>
      </c>
      <c r="F1079" s="7">
        <v>43669.591585648152</v>
      </c>
      <c r="G1079" s="69" t="s">
        <v>4</v>
      </c>
      <c r="H1079" s="18">
        <v>2499</v>
      </c>
      <c r="I1079" s="8">
        <f t="shared" si="86"/>
        <v>18.375</v>
      </c>
      <c r="J1079" s="8">
        <v>4.5149999999999997</v>
      </c>
      <c r="K1079" s="10">
        <v>136</v>
      </c>
      <c r="L1079" s="68">
        <v>827</v>
      </c>
      <c r="M1079" s="8">
        <f t="shared" si="87"/>
        <v>6.0808823529411766</v>
      </c>
      <c r="N1079" s="8">
        <v>2.5529999999999999</v>
      </c>
      <c r="O1079" s="69">
        <f t="shared" si="89"/>
        <v>136</v>
      </c>
      <c r="P1079" s="48">
        <f t="shared" si="88"/>
        <v>3.0217654171704957</v>
      </c>
      <c r="Q1079" s="77" t="s">
        <v>718</v>
      </c>
      <c r="R1079" s="18"/>
      <c r="S1079" s="2"/>
      <c r="T1079" s="2"/>
      <c r="U1079" s="10"/>
      <c r="V1079" s="80"/>
      <c r="W1079" s="81"/>
      <c r="X1079" s="86" t="str">
        <f t="shared" si="90"/>
        <v>No_data</v>
      </c>
    </row>
    <row r="1080" spans="1:24" x14ac:dyDescent="0.3">
      <c r="A1080" s="45" t="s">
        <v>3442</v>
      </c>
      <c r="B1080" s="68" t="s">
        <v>1928</v>
      </c>
      <c r="C1080" s="2" t="s">
        <v>1</v>
      </c>
      <c r="D1080" s="2">
        <v>48</v>
      </c>
      <c r="E1080" s="6">
        <v>25981</v>
      </c>
      <c r="F1080" s="7">
        <v>43669.60497685185</v>
      </c>
      <c r="G1080" s="69" t="s">
        <v>4</v>
      </c>
      <c r="H1080" s="18">
        <v>2154</v>
      </c>
      <c r="I1080" s="8">
        <f t="shared" si="86"/>
        <v>16.569230769230771</v>
      </c>
      <c r="J1080" s="8">
        <v>4.4370000000000003</v>
      </c>
      <c r="K1080" s="10">
        <v>130</v>
      </c>
      <c r="L1080" s="68">
        <v>506</v>
      </c>
      <c r="M1080" s="8">
        <f t="shared" si="87"/>
        <v>3.8923076923076922</v>
      </c>
      <c r="N1080" s="8">
        <v>1.865</v>
      </c>
      <c r="O1080" s="69">
        <f t="shared" si="89"/>
        <v>130</v>
      </c>
      <c r="P1080" s="48">
        <f t="shared" si="88"/>
        <v>4.2569169960474316</v>
      </c>
      <c r="Q1080" s="77" t="s">
        <v>718</v>
      </c>
      <c r="R1080" s="18"/>
      <c r="S1080" s="2"/>
      <c r="T1080" s="2"/>
      <c r="U1080" s="10"/>
      <c r="V1080" s="80"/>
      <c r="W1080" s="81"/>
      <c r="X1080" s="86" t="str">
        <f t="shared" si="90"/>
        <v>No_data</v>
      </c>
    </row>
    <row r="1081" spans="1:24" x14ac:dyDescent="0.3">
      <c r="A1081" s="45" t="s">
        <v>3443</v>
      </c>
      <c r="B1081" s="68" t="s">
        <v>1333</v>
      </c>
      <c r="C1081" s="2" t="s">
        <v>1</v>
      </c>
      <c r="D1081" s="2">
        <v>46</v>
      </c>
      <c r="E1081" s="6">
        <v>26859</v>
      </c>
      <c r="F1081" s="7">
        <v>43669.627349537041</v>
      </c>
      <c r="G1081" s="69" t="s">
        <v>4</v>
      </c>
      <c r="H1081" s="18">
        <v>1527</v>
      </c>
      <c r="I1081" s="8">
        <f t="shared" si="86"/>
        <v>14.682692307692308</v>
      </c>
      <c r="J1081" s="8">
        <v>3.52</v>
      </c>
      <c r="K1081" s="10">
        <v>104</v>
      </c>
      <c r="L1081" s="68">
        <v>434</v>
      </c>
      <c r="M1081" s="8">
        <f t="shared" si="87"/>
        <v>4.1730769230769234</v>
      </c>
      <c r="N1081" s="8">
        <v>1.8979999999999999</v>
      </c>
      <c r="O1081" s="69">
        <f t="shared" si="89"/>
        <v>104</v>
      </c>
      <c r="P1081" s="48">
        <f t="shared" si="88"/>
        <v>3.5184331797235022</v>
      </c>
      <c r="Q1081" s="77" t="s">
        <v>718</v>
      </c>
      <c r="R1081" s="18"/>
      <c r="S1081" s="2"/>
      <c r="T1081" s="2"/>
      <c r="U1081" s="10"/>
      <c r="V1081" s="80"/>
      <c r="W1081" s="81"/>
      <c r="X1081" s="86" t="str">
        <f t="shared" si="90"/>
        <v>No_data</v>
      </c>
    </row>
    <row r="1082" spans="1:24" x14ac:dyDescent="0.3">
      <c r="A1082" s="45" t="s">
        <v>3444</v>
      </c>
      <c r="B1082" s="68" t="s">
        <v>1929</v>
      </c>
      <c r="C1082" s="2" t="s">
        <v>1</v>
      </c>
      <c r="D1082" s="2">
        <v>55</v>
      </c>
      <c r="E1082" s="6">
        <v>23559</v>
      </c>
      <c r="F1082" s="7">
        <v>43669.639652777776</v>
      </c>
      <c r="G1082" s="69" t="s">
        <v>4</v>
      </c>
      <c r="H1082" s="18">
        <v>3510</v>
      </c>
      <c r="I1082" s="8">
        <f t="shared" si="86"/>
        <v>30.258620689655171</v>
      </c>
      <c r="J1082" s="8">
        <v>6.343</v>
      </c>
      <c r="K1082" s="10">
        <v>116</v>
      </c>
      <c r="L1082" s="68">
        <v>551</v>
      </c>
      <c r="M1082" s="8">
        <f t="shared" si="87"/>
        <v>4.75</v>
      </c>
      <c r="N1082" s="8">
        <v>2.1379999999999999</v>
      </c>
      <c r="O1082" s="69">
        <f t="shared" si="89"/>
        <v>116</v>
      </c>
      <c r="P1082" s="48">
        <f t="shared" si="88"/>
        <v>6.3702359346642465</v>
      </c>
      <c r="Q1082" s="77" t="s">
        <v>718</v>
      </c>
      <c r="R1082" s="18"/>
      <c r="S1082" s="2"/>
      <c r="T1082" s="2"/>
      <c r="U1082" s="10"/>
      <c r="V1082" s="80"/>
      <c r="W1082" s="81"/>
      <c r="X1082" s="86" t="str">
        <f t="shared" si="90"/>
        <v>No_data</v>
      </c>
    </row>
    <row r="1083" spans="1:24" x14ac:dyDescent="0.3">
      <c r="A1083" s="45" t="s">
        <v>3445</v>
      </c>
      <c r="B1083" s="68" t="s">
        <v>1930</v>
      </c>
      <c r="C1083" s="2" t="s">
        <v>1</v>
      </c>
      <c r="D1083" s="2">
        <v>43</v>
      </c>
      <c r="E1083" s="6">
        <v>27935</v>
      </c>
      <c r="F1083" s="7">
        <v>43669.643900462965</v>
      </c>
      <c r="G1083" s="69" t="s">
        <v>4</v>
      </c>
      <c r="H1083" s="18">
        <v>1981</v>
      </c>
      <c r="I1083" s="8">
        <f t="shared" si="86"/>
        <v>16.508333333333333</v>
      </c>
      <c r="J1083" s="8">
        <v>3.9470000000000001</v>
      </c>
      <c r="K1083" s="10">
        <v>120</v>
      </c>
      <c r="L1083" s="68">
        <v>299</v>
      </c>
      <c r="M1083" s="8">
        <f t="shared" si="87"/>
        <v>2.4916666666666667</v>
      </c>
      <c r="N1083" s="8">
        <v>1.69</v>
      </c>
      <c r="O1083" s="69">
        <f t="shared" si="89"/>
        <v>120</v>
      </c>
      <c r="P1083" s="48">
        <f t="shared" si="88"/>
        <v>6.6254180602006683</v>
      </c>
      <c r="Q1083" s="77" t="s">
        <v>718</v>
      </c>
      <c r="R1083" s="18"/>
      <c r="S1083" s="2"/>
      <c r="T1083" s="2"/>
      <c r="U1083" s="10"/>
      <c r="V1083" s="80"/>
      <c r="W1083" s="81"/>
      <c r="X1083" s="86" t="str">
        <f t="shared" si="90"/>
        <v>No_data</v>
      </c>
    </row>
    <row r="1084" spans="1:24" x14ac:dyDescent="0.3">
      <c r="A1084" s="45" t="s">
        <v>3446</v>
      </c>
      <c r="B1084" s="68" t="s">
        <v>1931</v>
      </c>
      <c r="C1084" s="2" t="s">
        <v>6</v>
      </c>
      <c r="D1084" s="2">
        <v>61</v>
      </c>
      <c r="E1084" s="6">
        <v>21159</v>
      </c>
      <c r="F1084" s="7">
        <v>43669.665405092594</v>
      </c>
      <c r="G1084" s="69" t="s">
        <v>4</v>
      </c>
      <c r="H1084" s="18">
        <v>1916</v>
      </c>
      <c r="I1084" s="8">
        <f t="shared" si="86"/>
        <v>13.213793103448277</v>
      </c>
      <c r="J1084" s="8">
        <v>3.6389999999999998</v>
      </c>
      <c r="K1084" s="10">
        <v>145</v>
      </c>
      <c r="L1084" s="68">
        <v>632</v>
      </c>
      <c r="M1084" s="8">
        <f t="shared" si="87"/>
        <v>4.3586206896551722</v>
      </c>
      <c r="N1084" s="8">
        <v>2.2320000000000002</v>
      </c>
      <c r="O1084" s="69">
        <f t="shared" si="89"/>
        <v>145</v>
      </c>
      <c r="P1084" s="48">
        <f t="shared" si="88"/>
        <v>3.0316455696202533</v>
      </c>
      <c r="Q1084" s="77" t="s">
        <v>718</v>
      </c>
      <c r="R1084" s="18"/>
      <c r="S1084" s="2"/>
      <c r="T1084" s="2"/>
      <c r="U1084" s="10"/>
      <c r="V1084" s="80"/>
      <c r="W1084" s="81"/>
      <c r="X1084" s="86" t="str">
        <f t="shared" si="90"/>
        <v>No_data</v>
      </c>
    </row>
    <row r="1085" spans="1:24" x14ac:dyDescent="0.3">
      <c r="A1085" s="45" t="s">
        <v>3447</v>
      </c>
      <c r="B1085" s="68" t="s">
        <v>1932</v>
      </c>
      <c r="C1085" s="2" t="s">
        <v>1</v>
      </c>
      <c r="D1085" s="2">
        <v>51</v>
      </c>
      <c r="E1085" s="6">
        <v>24704</v>
      </c>
      <c r="F1085" s="7">
        <v>43669.682557870372</v>
      </c>
      <c r="G1085" s="69" t="s">
        <v>4</v>
      </c>
      <c r="H1085" s="18">
        <v>1677</v>
      </c>
      <c r="I1085" s="8">
        <f t="shared" si="86"/>
        <v>16.77</v>
      </c>
      <c r="J1085" s="8">
        <v>4.3339999999999996</v>
      </c>
      <c r="K1085" s="10">
        <v>100</v>
      </c>
      <c r="L1085" s="68">
        <v>456</v>
      </c>
      <c r="M1085" s="8">
        <f t="shared" si="87"/>
        <v>4.5599999999999996</v>
      </c>
      <c r="N1085" s="8">
        <v>2.11</v>
      </c>
      <c r="O1085" s="69">
        <f t="shared" si="89"/>
        <v>100</v>
      </c>
      <c r="P1085" s="48">
        <f t="shared" si="88"/>
        <v>3.6776315789473686</v>
      </c>
      <c r="Q1085" s="77" t="s">
        <v>718</v>
      </c>
      <c r="R1085" s="18"/>
      <c r="S1085" s="2"/>
      <c r="T1085" s="2"/>
      <c r="U1085" s="10"/>
      <c r="V1085" s="80"/>
      <c r="W1085" s="81"/>
      <c r="X1085" s="86" t="str">
        <f t="shared" si="90"/>
        <v>No_data</v>
      </c>
    </row>
    <row r="1086" spans="1:24" x14ac:dyDescent="0.3">
      <c r="A1086" s="45" t="s">
        <v>3448</v>
      </c>
      <c r="B1086" s="68" t="s">
        <v>388</v>
      </c>
      <c r="C1086" s="2" t="s">
        <v>1</v>
      </c>
      <c r="D1086" s="2">
        <v>62</v>
      </c>
      <c r="E1086" s="6">
        <v>20799</v>
      </c>
      <c r="F1086" s="7">
        <v>43669.705277777779</v>
      </c>
      <c r="G1086" s="69" t="s">
        <v>4</v>
      </c>
      <c r="H1086" s="18">
        <v>3315</v>
      </c>
      <c r="I1086" s="8">
        <f t="shared" si="86"/>
        <v>26.733870967741936</v>
      </c>
      <c r="J1086" s="8">
        <v>5.3390000000000004</v>
      </c>
      <c r="K1086" s="10">
        <v>124</v>
      </c>
      <c r="L1086" s="68">
        <v>456</v>
      </c>
      <c r="M1086" s="8">
        <f t="shared" si="87"/>
        <v>3.6774193548387095</v>
      </c>
      <c r="N1086" s="8">
        <v>1.9239999999999999</v>
      </c>
      <c r="O1086" s="69">
        <f t="shared" si="89"/>
        <v>124</v>
      </c>
      <c r="P1086" s="48">
        <f t="shared" si="88"/>
        <v>7.2697368421052637</v>
      </c>
      <c r="Q1086" s="77" t="s">
        <v>718</v>
      </c>
      <c r="R1086" s="18"/>
      <c r="S1086" s="2"/>
      <c r="T1086" s="2"/>
      <c r="U1086" s="10"/>
      <c r="V1086" s="80"/>
      <c r="W1086" s="81"/>
      <c r="X1086" s="86" t="str">
        <f t="shared" si="90"/>
        <v>No_data</v>
      </c>
    </row>
    <row r="1087" spans="1:24" x14ac:dyDescent="0.3">
      <c r="A1087" s="45" t="s">
        <v>3449</v>
      </c>
      <c r="B1087" s="68" t="s">
        <v>1933</v>
      </c>
      <c r="C1087" s="2" t="s">
        <v>1</v>
      </c>
      <c r="D1087" s="2">
        <v>68</v>
      </c>
      <c r="E1087" s="6">
        <v>18508</v>
      </c>
      <c r="F1087" s="7">
        <v>43670.514930555553</v>
      </c>
      <c r="G1087" s="69" t="s">
        <v>4</v>
      </c>
      <c r="H1087" s="18">
        <v>2541</v>
      </c>
      <c r="I1087" s="8">
        <f t="shared" si="86"/>
        <v>21.905172413793103</v>
      </c>
      <c r="J1087" s="8">
        <v>4.3739999999999997</v>
      </c>
      <c r="K1087" s="10">
        <v>116</v>
      </c>
      <c r="L1087" s="68">
        <v>680</v>
      </c>
      <c r="M1087" s="8">
        <f t="shared" si="87"/>
        <v>5.8620689655172411</v>
      </c>
      <c r="N1087" s="8">
        <v>2.56</v>
      </c>
      <c r="O1087" s="69">
        <f t="shared" si="89"/>
        <v>116</v>
      </c>
      <c r="P1087" s="48">
        <f t="shared" si="88"/>
        <v>3.736764705882353</v>
      </c>
      <c r="Q1087" s="77" t="s">
        <v>718</v>
      </c>
      <c r="R1087" s="18"/>
      <c r="S1087" s="2"/>
      <c r="T1087" s="2"/>
      <c r="U1087" s="10"/>
      <c r="V1087" s="80"/>
      <c r="W1087" s="81"/>
      <c r="X1087" s="86" t="str">
        <f t="shared" si="90"/>
        <v>No_data</v>
      </c>
    </row>
    <row r="1088" spans="1:24" x14ac:dyDescent="0.3">
      <c r="A1088" s="45" t="s">
        <v>3450</v>
      </c>
      <c r="B1088" s="68" t="s">
        <v>391</v>
      </c>
      <c r="C1088" s="2" t="s">
        <v>1</v>
      </c>
      <c r="D1088" s="2">
        <v>57</v>
      </c>
      <c r="E1088" s="6">
        <v>22826</v>
      </c>
      <c r="F1088" s="7">
        <v>43670.520520833335</v>
      </c>
      <c r="G1088" s="69" t="s">
        <v>4</v>
      </c>
      <c r="H1088" s="18">
        <v>2184</v>
      </c>
      <c r="I1088" s="8">
        <f t="shared" si="86"/>
        <v>15.062068965517241</v>
      </c>
      <c r="J1088" s="8">
        <v>3.8820000000000001</v>
      </c>
      <c r="K1088" s="10">
        <v>145</v>
      </c>
      <c r="L1088" s="68">
        <v>473</v>
      </c>
      <c r="M1088" s="8">
        <f t="shared" si="87"/>
        <v>3.2620689655172415</v>
      </c>
      <c r="N1088" s="8">
        <v>1.9930000000000001</v>
      </c>
      <c r="O1088" s="69">
        <f t="shared" si="89"/>
        <v>145</v>
      </c>
      <c r="P1088" s="48">
        <f t="shared" si="88"/>
        <v>4.617336152219873</v>
      </c>
      <c r="Q1088" s="77" t="s">
        <v>718</v>
      </c>
      <c r="R1088" s="18"/>
      <c r="S1088" s="2"/>
      <c r="T1088" s="2"/>
      <c r="U1088" s="10"/>
      <c r="V1088" s="80"/>
      <c r="W1088" s="81"/>
      <c r="X1088" s="86" t="str">
        <f t="shared" si="90"/>
        <v>No_data</v>
      </c>
    </row>
    <row r="1089" spans="1:24" x14ac:dyDescent="0.3">
      <c r="A1089" s="45" t="s">
        <v>2006</v>
      </c>
      <c r="B1089" s="68" t="s">
        <v>1178</v>
      </c>
      <c r="C1089" s="2" t="s">
        <v>1</v>
      </c>
      <c r="D1089" s="2">
        <v>45</v>
      </c>
      <c r="E1089" s="6">
        <v>27159</v>
      </c>
      <c r="F1089" s="7">
        <v>43670.536631944444</v>
      </c>
      <c r="G1089" s="69" t="s">
        <v>4</v>
      </c>
      <c r="H1089" s="18">
        <v>1994</v>
      </c>
      <c r="I1089" s="8">
        <f t="shared" si="86"/>
        <v>12.084848484848484</v>
      </c>
      <c r="J1089" s="8">
        <v>3.4649999999999999</v>
      </c>
      <c r="K1089" s="10">
        <v>165</v>
      </c>
      <c r="L1089" s="68">
        <v>770</v>
      </c>
      <c r="M1089" s="8">
        <f t="shared" si="87"/>
        <v>4.666666666666667</v>
      </c>
      <c r="N1089" s="8">
        <v>2.343</v>
      </c>
      <c r="O1089" s="69">
        <f t="shared" si="89"/>
        <v>165</v>
      </c>
      <c r="P1089" s="48">
        <f t="shared" si="88"/>
        <v>2.5896103896103893</v>
      </c>
      <c r="Q1089" s="77" t="s">
        <v>718</v>
      </c>
      <c r="R1089" s="18"/>
      <c r="S1089" s="2"/>
      <c r="T1089" s="2"/>
      <c r="U1089" s="10"/>
      <c r="V1089" s="80"/>
      <c r="W1089" s="81"/>
      <c r="X1089" s="86" t="str">
        <f t="shared" si="90"/>
        <v>No_data</v>
      </c>
    </row>
    <row r="1090" spans="1:24" x14ac:dyDescent="0.3">
      <c r="A1090" s="45" t="s">
        <v>3451</v>
      </c>
      <c r="B1090" s="68" t="s">
        <v>1934</v>
      </c>
      <c r="C1090" s="2" t="s">
        <v>1</v>
      </c>
      <c r="D1090" s="2">
        <v>47</v>
      </c>
      <c r="E1090" s="6">
        <v>26293</v>
      </c>
      <c r="F1090" s="7">
        <v>43670.562083333331</v>
      </c>
      <c r="G1090" s="69" t="s">
        <v>4</v>
      </c>
      <c r="H1090" s="18">
        <v>1354</v>
      </c>
      <c r="I1090" s="8">
        <f t="shared" si="86"/>
        <v>11.672413793103448</v>
      </c>
      <c r="J1090" s="8">
        <v>3.3330000000000002</v>
      </c>
      <c r="K1090" s="10">
        <v>116</v>
      </c>
      <c r="L1090" s="68">
        <v>390</v>
      </c>
      <c r="M1090" s="8">
        <f t="shared" si="87"/>
        <v>3.3620689655172415</v>
      </c>
      <c r="N1090" s="8">
        <v>1.7470000000000001</v>
      </c>
      <c r="O1090" s="69">
        <f t="shared" si="89"/>
        <v>116</v>
      </c>
      <c r="P1090" s="48">
        <f t="shared" si="88"/>
        <v>3.4717948717948715</v>
      </c>
      <c r="Q1090" s="77" t="s">
        <v>718</v>
      </c>
      <c r="R1090" s="18"/>
      <c r="S1090" s="2"/>
      <c r="T1090" s="2"/>
      <c r="U1090" s="10"/>
      <c r="V1090" s="80"/>
      <c r="W1090" s="81"/>
      <c r="X1090" s="86" t="str">
        <f t="shared" si="90"/>
        <v>No_data</v>
      </c>
    </row>
    <row r="1091" spans="1:24" x14ac:dyDescent="0.3">
      <c r="A1091" s="45" t="s">
        <v>3452</v>
      </c>
      <c r="B1091" s="68" t="s">
        <v>1935</v>
      </c>
      <c r="C1091" s="2" t="s">
        <v>1</v>
      </c>
      <c r="D1091" s="2">
        <v>53</v>
      </c>
      <c r="E1091" s="6">
        <v>24222</v>
      </c>
      <c r="F1091" s="7">
        <v>43670.578240740739</v>
      </c>
      <c r="G1091" s="69" t="s">
        <v>4</v>
      </c>
      <c r="H1091" s="18">
        <v>2805</v>
      </c>
      <c r="I1091" s="8">
        <f t="shared" si="86"/>
        <v>22.620967741935484</v>
      </c>
      <c r="J1091" s="8">
        <v>4.867</v>
      </c>
      <c r="K1091" s="10">
        <v>124</v>
      </c>
      <c r="L1091" s="68">
        <v>453</v>
      </c>
      <c r="M1091" s="8">
        <f t="shared" si="87"/>
        <v>3.653225806451613</v>
      </c>
      <c r="N1091" s="8">
        <v>2.0840000000000001</v>
      </c>
      <c r="O1091" s="69">
        <f t="shared" si="89"/>
        <v>124</v>
      </c>
      <c r="P1091" s="48">
        <f t="shared" si="88"/>
        <v>6.1920529801324502</v>
      </c>
      <c r="Q1091" s="77" t="s">
        <v>718</v>
      </c>
      <c r="R1091" s="18"/>
      <c r="S1091" s="2"/>
      <c r="T1091" s="2"/>
      <c r="U1091" s="10"/>
      <c r="V1091" s="80"/>
      <c r="W1091" s="81"/>
      <c r="X1091" s="86" t="str">
        <f t="shared" si="90"/>
        <v>No_data</v>
      </c>
    </row>
    <row r="1092" spans="1:24" x14ac:dyDescent="0.3">
      <c r="A1092" s="45" t="s">
        <v>3453</v>
      </c>
      <c r="B1092" s="68" t="s">
        <v>1936</v>
      </c>
      <c r="C1092" s="2" t="s">
        <v>1</v>
      </c>
      <c r="D1092" s="2">
        <v>48</v>
      </c>
      <c r="E1092" s="6">
        <v>26020</v>
      </c>
      <c r="F1092" s="7">
        <v>43670.588159722225</v>
      </c>
      <c r="G1092" s="69" t="s">
        <v>4</v>
      </c>
      <c r="H1092" s="18">
        <v>2328</v>
      </c>
      <c r="I1092" s="8">
        <f t="shared" si="86"/>
        <v>19.399999999999999</v>
      </c>
      <c r="J1092" s="8">
        <v>4.0129999999999999</v>
      </c>
      <c r="K1092" s="10">
        <v>120</v>
      </c>
      <c r="L1092" s="68">
        <v>546</v>
      </c>
      <c r="M1092" s="8">
        <f t="shared" si="87"/>
        <v>4.55</v>
      </c>
      <c r="N1092" s="8">
        <v>2.3580000000000001</v>
      </c>
      <c r="O1092" s="69">
        <f t="shared" si="89"/>
        <v>120</v>
      </c>
      <c r="P1092" s="48">
        <f t="shared" si="88"/>
        <v>4.2637362637362637</v>
      </c>
      <c r="Q1092" s="77" t="s">
        <v>718</v>
      </c>
      <c r="R1092" s="18"/>
      <c r="S1092" s="2"/>
      <c r="T1092" s="2"/>
      <c r="U1092" s="10"/>
      <c r="V1092" s="80"/>
      <c r="W1092" s="81"/>
      <c r="X1092" s="86" t="str">
        <f t="shared" si="90"/>
        <v>No_data</v>
      </c>
    </row>
    <row r="1093" spans="1:24" x14ac:dyDescent="0.3">
      <c r="A1093" s="45" t="s">
        <v>3454</v>
      </c>
      <c r="B1093" s="68" t="s">
        <v>1937</v>
      </c>
      <c r="C1093" s="2" t="s">
        <v>1</v>
      </c>
      <c r="D1093" s="2">
        <v>31</v>
      </c>
      <c r="E1093" s="6">
        <v>32090</v>
      </c>
      <c r="F1093" s="7">
        <v>43670.599895833337</v>
      </c>
      <c r="G1093" s="69" t="s">
        <v>4</v>
      </c>
      <c r="H1093" s="18">
        <v>2599</v>
      </c>
      <c r="I1093" s="8">
        <f t="shared" si="86"/>
        <v>16.767741935483873</v>
      </c>
      <c r="J1093" s="8">
        <v>3.972</v>
      </c>
      <c r="K1093" s="10">
        <v>155</v>
      </c>
      <c r="L1093" s="68">
        <v>690</v>
      </c>
      <c r="M1093" s="8">
        <f t="shared" si="87"/>
        <v>4.4516129032258061</v>
      </c>
      <c r="N1093" s="8">
        <v>1.9810000000000001</v>
      </c>
      <c r="O1093" s="69">
        <f t="shared" si="89"/>
        <v>155</v>
      </c>
      <c r="P1093" s="48">
        <f t="shared" si="88"/>
        <v>3.7666666666666675</v>
      </c>
      <c r="Q1093" s="77" t="s">
        <v>718</v>
      </c>
      <c r="R1093" s="18"/>
      <c r="S1093" s="2"/>
      <c r="T1093" s="2"/>
      <c r="U1093" s="10"/>
      <c r="V1093" s="80"/>
      <c r="W1093" s="81"/>
      <c r="X1093" s="86" t="str">
        <f t="shared" si="90"/>
        <v>No_data</v>
      </c>
    </row>
    <row r="1094" spans="1:24" x14ac:dyDescent="0.3">
      <c r="A1094" s="45" t="s">
        <v>3455</v>
      </c>
      <c r="B1094" s="68" t="s">
        <v>1938</v>
      </c>
      <c r="C1094" s="2" t="s">
        <v>1</v>
      </c>
      <c r="D1094" s="2">
        <v>72</v>
      </c>
      <c r="E1094" s="6">
        <v>17344</v>
      </c>
      <c r="F1094" s="7">
        <v>43670.6171875</v>
      </c>
      <c r="G1094" s="69" t="s">
        <v>4</v>
      </c>
      <c r="H1094" s="18">
        <v>2766</v>
      </c>
      <c r="I1094" s="8">
        <f t="shared" si="86"/>
        <v>22.128</v>
      </c>
      <c r="J1094" s="8">
        <v>4.5119999999999996</v>
      </c>
      <c r="K1094" s="10">
        <v>125</v>
      </c>
      <c r="L1094" s="68">
        <v>722</v>
      </c>
      <c r="M1094" s="8">
        <f t="shared" si="87"/>
        <v>5.7759999999999998</v>
      </c>
      <c r="N1094" s="8">
        <v>2.4089999999999998</v>
      </c>
      <c r="O1094" s="69">
        <f t="shared" si="89"/>
        <v>125</v>
      </c>
      <c r="P1094" s="48">
        <f t="shared" si="88"/>
        <v>3.8310249307479225</v>
      </c>
      <c r="Q1094" s="77" t="s">
        <v>718</v>
      </c>
      <c r="R1094" s="18"/>
      <c r="S1094" s="2"/>
      <c r="T1094" s="2"/>
      <c r="U1094" s="10"/>
      <c r="V1094" s="80"/>
      <c r="W1094" s="81"/>
      <c r="X1094" s="86" t="str">
        <f t="shared" si="90"/>
        <v>No_data</v>
      </c>
    </row>
    <row r="1095" spans="1:24" x14ac:dyDescent="0.3">
      <c r="A1095" s="45" t="s">
        <v>3456</v>
      </c>
      <c r="B1095" s="68" t="s">
        <v>1939</v>
      </c>
      <c r="C1095" s="2" t="s">
        <v>6</v>
      </c>
      <c r="D1095" s="2">
        <v>36</v>
      </c>
      <c r="E1095" s="6">
        <v>30174</v>
      </c>
      <c r="F1095" s="7">
        <v>43670.621041666665</v>
      </c>
      <c r="G1095" s="69" t="s">
        <v>4</v>
      </c>
      <c r="H1095" s="18">
        <v>2025</v>
      </c>
      <c r="I1095" s="8">
        <f t="shared" si="86"/>
        <v>13.064516129032258</v>
      </c>
      <c r="J1095" s="8">
        <v>3.5779999999999998</v>
      </c>
      <c r="K1095" s="10">
        <v>155</v>
      </c>
      <c r="L1095" s="68">
        <v>611</v>
      </c>
      <c r="M1095" s="8">
        <f t="shared" si="87"/>
        <v>3.9419354838709677</v>
      </c>
      <c r="N1095" s="8">
        <v>1.9179999999999999</v>
      </c>
      <c r="O1095" s="69">
        <f t="shared" si="89"/>
        <v>155</v>
      </c>
      <c r="P1095" s="48">
        <f t="shared" si="88"/>
        <v>3.314238952536825</v>
      </c>
      <c r="Q1095" s="77" t="s">
        <v>718</v>
      </c>
      <c r="R1095" s="18"/>
      <c r="S1095" s="2"/>
      <c r="T1095" s="2"/>
      <c r="U1095" s="10"/>
      <c r="V1095" s="80"/>
      <c r="W1095" s="81"/>
      <c r="X1095" s="86" t="str">
        <f t="shared" si="90"/>
        <v>No_data</v>
      </c>
    </row>
    <row r="1096" spans="1:24" x14ac:dyDescent="0.3">
      <c r="A1096" s="45" t="s">
        <v>3457</v>
      </c>
      <c r="B1096" s="68" t="s">
        <v>1940</v>
      </c>
      <c r="C1096" s="2" t="s">
        <v>1</v>
      </c>
      <c r="D1096" s="2">
        <v>63</v>
      </c>
      <c r="E1096" s="6">
        <v>20430</v>
      </c>
      <c r="F1096" s="7">
        <v>43670.661805555559</v>
      </c>
      <c r="G1096" s="69" t="s">
        <v>4</v>
      </c>
      <c r="H1096" s="18">
        <v>2295</v>
      </c>
      <c r="I1096" s="8">
        <f t="shared" ref="I1096:I1159" si="91">H1096/K1096</f>
        <v>21.25</v>
      </c>
      <c r="J1096" s="8">
        <v>4.4809999999999999</v>
      </c>
      <c r="K1096" s="10">
        <v>108</v>
      </c>
      <c r="L1096" s="68">
        <v>559</v>
      </c>
      <c r="M1096" s="8">
        <f t="shared" ref="M1096:M1159" si="92">L1096/O1096</f>
        <v>5.1759259259259256</v>
      </c>
      <c r="N1096" s="8">
        <v>2.2949999999999999</v>
      </c>
      <c r="O1096" s="69">
        <f t="shared" si="89"/>
        <v>108</v>
      </c>
      <c r="P1096" s="48">
        <f t="shared" ref="P1096:P1159" si="93">I1096/M1096</f>
        <v>4.1055456171735241</v>
      </c>
      <c r="Q1096" s="77" t="s">
        <v>718</v>
      </c>
      <c r="R1096" s="18"/>
      <c r="S1096" s="2"/>
      <c r="T1096" s="2"/>
      <c r="U1096" s="10"/>
      <c r="V1096" s="80"/>
      <c r="W1096" s="81"/>
      <c r="X1096" s="86" t="str">
        <f t="shared" si="90"/>
        <v>No_data</v>
      </c>
    </row>
    <row r="1097" spans="1:24" x14ac:dyDescent="0.3">
      <c r="A1097" s="45" t="s">
        <v>3458</v>
      </c>
      <c r="B1097" s="68" t="s">
        <v>1941</v>
      </c>
      <c r="C1097" s="2" t="s">
        <v>1</v>
      </c>
      <c r="D1097" s="2">
        <v>70</v>
      </c>
      <c r="E1097" s="6">
        <v>17945</v>
      </c>
      <c r="F1097" s="7">
        <v>43670.665300925924</v>
      </c>
      <c r="G1097" s="69" t="s">
        <v>4</v>
      </c>
      <c r="H1097" s="18">
        <v>2089</v>
      </c>
      <c r="I1097" s="8">
        <f t="shared" si="91"/>
        <v>14.921428571428571</v>
      </c>
      <c r="J1097" s="8">
        <v>4.0640000000000001</v>
      </c>
      <c r="K1097" s="10">
        <v>140</v>
      </c>
      <c r="L1097" s="68">
        <v>548</v>
      </c>
      <c r="M1097" s="8">
        <f t="shared" si="92"/>
        <v>3.9142857142857141</v>
      </c>
      <c r="N1097" s="8">
        <v>2.117</v>
      </c>
      <c r="O1097" s="69">
        <f t="shared" si="89"/>
        <v>140</v>
      </c>
      <c r="P1097" s="48">
        <f t="shared" si="93"/>
        <v>3.812043795620438</v>
      </c>
      <c r="Q1097" s="77" t="s">
        <v>718</v>
      </c>
      <c r="R1097" s="18"/>
      <c r="S1097" s="2"/>
      <c r="T1097" s="2"/>
      <c r="U1097" s="10"/>
      <c r="V1097" s="80"/>
      <c r="W1097" s="81"/>
      <c r="X1097" s="86" t="str">
        <f t="shared" si="90"/>
        <v>No_data</v>
      </c>
    </row>
    <row r="1098" spans="1:24" x14ac:dyDescent="0.3">
      <c r="A1098" s="45" t="s">
        <v>3459</v>
      </c>
      <c r="B1098" s="68" t="s">
        <v>1942</v>
      </c>
      <c r="C1098" s="2" t="s">
        <v>6</v>
      </c>
      <c r="D1098" s="2">
        <v>67</v>
      </c>
      <c r="E1098" s="6">
        <v>19001</v>
      </c>
      <c r="F1098" s="7">
        <v>43670.693206018521</v>
      </c>
      <c r="G1098" s="69" t="s">
        <v>4</v>
      </c>
      <c r="H1098" s="18">
        <v>1996</v>
      </c>
      <c r="I1098" s="8">
        <f t="shared" si="91"/>
        <v>12.320987654320987</v>
      </c>
      <c r="J1098" s="8">
        <v>3.52</v>
      </c>
      <c r="K1098" s="10">
        <v>162</v>
      </c>
      <c r="L1098" s="68">
        <v>823</v>
      </c>
      <c r="M1098" s="8">
        <f t="shared" si="92"/>
        <v>5.0802469135802468</v>
      </c>
      <c r="N1098" s="8">
        <v>2.3250000000000002</v>
      </c>
      <c r="O1098" s="69">
        <f t="shared" si="89"/>
        <v>162</v>
      </c>
      <c r="P1098" s="48">
        <f t="shared" si="93"/>
        <v>2.4252733900364518</v>
      </c>
      <c r="Q1098" s="77" t="s">
        <v>718</v>
      </c>
      <c r="R1098" s="18"/>
      <c r="S1098" s="2"/>
      <c r="T1098" s="2"/>
      <c r="U1098" s="10"/>
      <c r="V1098" s="80"/>
      <c r="W1098" s="81"/>
      <c r="X1098" s="86" t="str">
        <f t="shared" si="90"/>
        <v>No_data</v>
      </c>
    </row>
    <row r="1099" spans="1:24" x14ac:dyDescent="0.3">
      <c r="A1099" s="45" t="s">
        <v>3460</v>
      </c>
      <c r="B1099" s="68" t="s">
        <v>1943</v>
      </c>
      <c r="C1099" s="2" t="s">
        <v>6</v>
      </c>
      <c r="D1099" s="2">
        <v>57</v>
      </c>
      <c r="E1099" s="6">
        <v>22627</v>
      </c>
      <c r="F1099" s="7">
        <v>43670.70921296296</v>
      </c>
      <c r="G1099" s="69" t="s">
        <v>4</v>
      </c>
      <c r="H1099" s="18">
        <v>2234</v>
      </c>
      <c r="I1099" s="8">
        <f t="shared" si="91"/>
        <v>17.872</v>
      </c>
      <c r="J1099" s="8">
        <v>4.8680000000000003</v>
      </c>
      <c r="K1099" s="10">
        <v>125</v>
      </c>
      <c r="L1099" s="68">
        <v>953</v>
      </c>
      <c r="M1099" s="8">
        <f t="shared" si="92"/>
        <v>7.6239999999999997</v>
      </c>
      <c r="N1099" s="8">
        <v>3.2989999999999999</v>
      </c>
      <c r="O1099" s="69">
        <f t="shared" si="89"/>
        <v>125</v>
      </c>
      <c r="P1099" s="48">
        <f t="shared" si="93"/>
        <v>2.3441762854144805</v>
      </c>
      <c r="Q1099" s="77" t="s">
        <v>718</v>
      </c>
      <c r="R1099" s="18"/>
      <c r="S1099" s="2"/>
      <c r="T1099" s="2"/>
      <c r="U1099" s="10"/>
      <c r="V1099" s="80"/>
      <c r="W1099" s="81"/>
      <c r="X1099" s="86" t="str">
        <f t="shared" si="90"/>
        <v>No_data</v>
      </c>
    </row>
    <row r="1100" spans="1:24" x14ac:dyDescent="0.3">
      <c r="A1100" s="45" t="s">
        <v>3461</v>
      </c>
      <c r="B1100" s="68" t="s">
        <v>1944</v>
      </c>
      <c r="C1100" s="2" t="s">
        <v>6</v>
      </c>
      <c r="D1100" s="2">
        <v>30</v>
      </c>
      <c r="E1100" s="6">
        <v>32354</v>
      </c>
      <c r="F1100" s="7">
        <v>43670.721493055556</v>
      </c>
      <c r="G1100" s="69" t="s">
        <v>4</v>
      </c>
      <c r="H1100" s="18">
        <v>1860</v>
      </c>
      <c r="I1100" s="8">
        <f t="shared" si="91"/>
        <v>15</v>
      </c>
      <c r="J1100" s="8">
        <v>3.548</v>
      </c>
      <c r="K1100" s="10">
        <v>124</v>
      </c>
      <c r="L1100" s="68">
        <v>664</v>
      </c>
      <c r="M1100" s="8">
        <f t="shared" si="92"/>
        <v>5.354838709677419</v>
      </c>
      <c r="N1100" s="8">
        <v>2.069</v>
      </c>
      <c r="O1100" s="69">
        <f t="shared" si="89"/>
        <v>124</v>
      </c>
      <c r="P1100" s="48">
        <f t="shared" si="93"/>
        <v>2.8012048192771086</v>
      </c>
      <c r="Q1100" s="77" t="s">
        <v>718</v>
      </c>
      <c r="R1100" s="18"/>
      <c r="S1100" s="2"/>
      <c r="T1100" s="2"/>
      <c r="U1100" s="10"/>
      <c r="V1100" s="80"/>
      <c r="W1100" s="81"/>
      <c r="X1100" s="86" t="str">
        <f t="shared" si="90"/>
        <v>No_data</v>
      </c>
    </row>
    <row r="1101" spans="1:24" x14ac:dyDescent="0.3">
      <c r="A1101" s="45" t="s">
        <v>3462</v>
      </c>
      <c r="B1101" s="68" t="s">
        <v>1945</v>
      </c>
      <c r="C1101" s="2" t="s">
        <v>1</v>
      </c>
      <c r="D1101" s="2">
        <v>56</v>
      </c>
      <c r="E1101" s="6">
        <v>23021</v>
      </c>
      <c r="F1101" s="7">
        <v>43671.517256944448</v>
      </c>
      <c r="G1101" s="69" t="s">
        <v>4</v>
      </c>
      <c r="H1101" s="18">
        <v>3250</v>
      </c>
      <c r="I1101" s="8">
        <f t="shared" si="91"/>
        <v>29.27927927927928</v>
      </c>
      <c r="J1101" s="8">
        <v>5.633</v>
      </c>
      <c r="K1101" s="10">
        <v>111</v>
      </c>
      <c r="L1101" s="68">
        <v>622</v>
      </c>
      <c r="M1101" s="8">
        <f t="shared" si="92"/>
        <v>5.6036036036036032</v>
      </c>
      <c r="N1101" s="8">
        <v>2.36</v>
      </c>
      <c r="O1101" s="69">
        <f t="shared" si="89"/>
        <v>111</v>
      </c>
      <c r="P1101" s="48">
        <f t="shared" si="93"/>
        <v>5.22508038585209</v>
      </c>
      <c r="Q1101" s="77" t="s">
        <v>718</v>
      </c>
      <c r="R1101" s="18"/>
      <c r="S1101" s="2"/>
      <c r="T1101" s="2"/>
      <c r="U1101" s="10"/>
      <c r="V1101" s="80"/>
      <c r="W1101" s="81"/>
      <c r="X1101" s="86" t="str">
        <f t="shared" si="90"/>
        <v>No_data</v>
      </c>
    </row>
    <row r="1102" spans="1:24" x14ac:dyDescent="0.3">
      <c r="A1102" s="45" t="s">
        <v>3463</v>
      </c>
      <c r="B1102" s="68" t="s">
        <v>1946</v>
      </c>
      <c r="C1102" s="2" t="s">
        <v>1</v>
      </c>
      <c r="D1102" s="2">
        <v>67</v>
      </c>
      <c r="E1102" s="6">
        <v>18847</v>
      </c>
      <c r="F1102" s="7">
        <v>43671.529282407406</v>
      </c>
      <c r="G1102" s="69" t="s">
        <v>4</v>
      </c>
      <c r="H1102" s="18">
        <v>4040</v>
      </c>
      <c r="I1102" s="8">
        <f t="shared" si="91"/>
        <v>21.041666666666668</v>
      </c>
      <c r="J1102" s="8">
        <v>5.1180000000000003</v>
      </c>
      <c r="K1102" s="10">
        <v>192</v>
      </c>
      <c r="L1102" s="68">
        <v>1509</v>
      </c>
      <c r="M1102" s="8">
        <f t="shared" si="92"/>
        <v>7.859375</v>
      </c>
      <c r="N1102" s="8">
        <v>2.9039999999999999</v>
      </c>
      <c r="O1102" s="69">
        <f t="shared" si="89"/>
        <v>192</v>
      </c>
      <c r="P1102" s="48">
        <f t="shared" si="93"/>
        <v>2.6772697150430749</v>
      </c>
      <c r="Q1102" s="77" t="s">
        <v>718</v>
      </c>
      <c r="R1102" s="18"/>
      <c r="S1102" s="2"/>
      <c r="T1102" s="2"/>
      <c r="U1102" s="10"/>
      <c r="V1102" s="80"/>
      <c r="W1102" s="81"/>
      <c r="X1102" s="86" t="str">
        <f t="shared" si="90"/>
        <v>No_data</v>
      </c>
    </row>
    <row r="1103" spans="1:24" x14ac:dyDescent="0.3">
      <c r="A1103" s="45" t="s">
        <v>3464</v>
      </c>
      <c r="B1103" s="68" t="s">
        <v>1947</v>
      </c>
      <c r="C1103" s="2" t="s">
        <v>1</v>
      </c>
      <c r="D1103" s="2">
        <v>57</v>
      </c>
      <c r="E1103" s="6">
        <v>22628</v>
      </c>
      <c r="F1103" s="7">
        <v>43671.552060185182</v>
      </c>
      <c r="G1103" s="69" t="s">
        <v>4</v>
      </c>
      <c r="H1103" s="18">
        <v>2808</v>
      </c>
      <c r="I1103" s="8">
        <f t="shared" si="91"/>
        <v>30.857142857142858</v>
      </c>
      <c r="J1103" s="8">
        <v>4.9829999999999997</v>
      </c>
      <c r="K1103" s="10">
        <v>91</v>
      </c>
      <c r="L1103" s="68">
        <v>653</v>
      </c>
      <c r="M1103" s="8">
        <f t="shared" si="92"/>
        <v>7.1758241758241761</v>
      </c>
      <c r="N1103" s="8">
        <v>2.383</v>
      </c>
      <c r="O1103" s="69">
        <f t="shared" si="89"/>
        <v>91</v>
      </c>
      <c r="P1103" s="48">
        <f t="shared" si="93"/>
        <v>4.3001531393568149</v>
      </c>
      <c r="Q1103" s="77" t="s">
        <v>718</v>
      </c>
      <c r="R1103" s="18"/>
      <c r="S1103" s="2"/>
      <c r="T1103" s="2"/>
      <c r="U1103" s="10"/>
      <c r="V1103" s="80"/>
      <c r="W1103" s="81"/>
      <c r="X1103" s="86" t="str">
        <f t="shared" si="90"/>
        <v>No_data</v>
      </c>
    </row>
    <row r="1104" spans="1:24" x14ac:dyDescent="0.3">
      <c r="A1104" s="45" t="s">
        <v>3465</v>
      </c>
      <c r="B1104" s="68" t="s">
        <v>1948</v>
      </c>
      <c r="C1104" s="2" t="s">
        <v>6</v>
      </c>
      <c r="D1104" s="2">
        <v>55</v>
      </c>
      <c r="E1104" s="6">
        <v>23218</v>
      </c>
      <c r="F1104" s="7">
        <v>43671.559756944444</v>
      </c>
      <c r="G1104" s="69" t="s">
        <v>4</v>
      </c>
      <c r="H1104" s="18">
        <v>1911</v>
      </c>
      <c r="I1104" s="8">
        <f t="shared" si="91"/>
        <v>14.477272727272727</v>
      </c>
      <c r="J1104" s="8">
        <v>3.91</v>
      </c>
      <c r="K1104" s="10">
        <v>132</v>
      </c>
      <c r="L1104" s="68">
        <v>947</v>
      </c>
      <c r="M1104" s="8">
        <f t="shared" si="92"/>
        <v>7.1742424242424239</v>
      </c>
      <c r="N1104" s="8">
        <v>2.819</v>
      </c>
      <c r="O1104" s="69">
        <f t="shared" si="89"/>
        <v>132</v>
      </c>
      <c r="P1104" s="48">
        <f t="shared" si="93"/>
        <v>2.0179514255543824</v>
      </c>
      <c r="Q1104" s="77" t="s">
        <v>718</v>
      </c>
      <c r="R1104" s="18"/>
      <c r="S1104" s="2"/>
      <c r="T1104" s="2"/>
      <c r="U1104" s="10"/>
      <c r="V1104" s="80"/>
      <c r="W1104" s="81"/>
      <c r="X1104" s="86" t="str">
        <f t="shared" si="90"/>
        <v>No_data</v>
      </c>
    </row>
    <row r="1105" spans="1:24" x14ac:dyDescent="0.3">
      <c r="A1105" s="45" t="s">
        <v>3466</v>
      </c>
      <c r="B1105" s="68" t="s">
        <v>1949</v>
      </c>
      <c r="C1105" s="2" t="s">
        <v>1</v>
      </c>
      <c r="D1105" s="2">
        <v>63</v>
      </c>
      <c r="E1105" s="6">
        <v>20622</v>
      </c>
      <c r="F1105" s="7">
        <v>43671.568761574075</v>
      </c>
      <c r="G1105" s="69" t="s">
        <v>4</v>
      </c>
      <c r="H1105" s="18">
        <v>3129</v>
      </c>
      <c r="I1105" s="8">
        <f t="shared" si="91"/>
        <v>25.032</v>
      </c>
      <c r="J1105" s="8">
        <v>4.9820000000000002</v>
      </c>
      <c r="K1105" s="10">
        <v>125</v>
      </c>
      <c r="L1105" s="68">
        <v>790</v>
      </c>
      <c r="M1105" s="8">
        <f t="shared" si="92"/>
        <v>6.32</v>
      </c>
      <c r="N1105" s="8">
        <v>2.371</v>
      </c>
      <c r="O1105" s="69">
        <f t="shared" si="89"/>
        <v>125</v>
      </c>
      <c r="P1105" s="48">
        <f t="shared" si="93"/>
        <v>3.9607594936708859</v>
      </c>
      <c r="Q1105" s="77" t="s">
        <v>718</v>
      </c>
      <c r="R1105" s="18"/>
      <c r="S1105" s="2"/>
      <c r="T1105" s="2"/>
      <c r="U1105" s="10"/>
      <c r="V1105" s="80"/>
      <c r="W1105" s="81"/>
      <c r="X1105" s="86" t="str">
        <f t="shared" si="90"/>
        <v>No_data</v>
      </c>
    </row>
    <row r="1106" spans="1:24" x14ac:dyDescent="0.3">
      <c r="A1106" s="45" t="s">
        <v>3467</v>
      </c>
      <c r="B1106" s="68" t="s">
        <v>1950</v>
      </c>
      <c r="C1106" s="2" t="s">
        <v>1</v>
      </c>
      <c r="D1106" s="2">
        <v>62</v>
      </c>
      <c r="E1106" s="6">
        <v>20715</v>
      </c>
      <c r="F1106" s="7">
        <v>43671.583148148151</v>
      </c>
      <c r="G1106" s="69" t="s">
        <v>4</v>
      </c>
      <c r="H1106" s="18">
        <v>2559</v>
      </c>
      <c r="I1106" s="8">
        <f t="shared" si="91"/>
        <v>21.324999999999999</v>
      </c>
      <c r="J1106" s="8">
        <v>4.5510000000000002</v>
      </c>
      <c r="K1106" s="10">
        <v>120</v>
      </c>
      <c r="L1106" s="68">
        <v>581</v>
      </c>
      <c r="M1106" s="8">
        <f t="shared" si="92"/>
        <v>4.8416666666666668</v>
      </c>
      <c r="N1106" s="8">
        <v>2.1059999999999999</v>
      </c>
      <c r="O1106" s="69">
        <f t="shared" si="89"/>
        <v>120</v>
      </c>
      <c r="P1106" s="48">
        <f t="shared" si="93"/>
        <v>4.4044750430292599</v>
      </c>
      <c r="Q1106" s="77" t="s">
        <v>718</v>
      </c>
      <c r="R1106" s="18"/>
      <c r="S1106" s="2"/>
      <c r="T1106" s="2"/>
      <c r="U1106" s="10"/>
      <c r="V1106" s="80"/>
      <c r="W1106" s="81"/>
      <c r="X1106" s="86" t="str">
        <f t="shared" si="90"/>
        <v>No_data</v>
      </c>
    </row>
    <row r="1107" spans="1:24" x14ac:dyDescent="0.3">
      <c r="A1107" s="45" t="s">
        <v>3468</v>
      </c>
      <c r="B1107" s="68" t="s">
        <v>1951</v>
      </c>
      <c r="C1107" s="2" t="s">
        <v>6</v>
      </c>
      <c r="D1107" s="2">
        <v>59</v>
      </c>
      <c r="E1107" s="6">
        <v>21835</v>
      </c>
      <c r="F1107" s="7">
        <v>43671.597731481481</v>
      </c>
      <c r="G1107" s="69" t="s">
        <v>4</v>
      </c>
      <c r="H1107" s="18">
        <v>3238</v>
      </c>
      <c r="I1107" s="8">
        <f t="shared" si="91"/>
        <v>16.353535353535353</v>
      </c>
      <c r="J1107" s="8">
        <v>3.9020000000000001</v>
      </c>
      <c r="K1107" s="10">
        <v>198</v>
      </c>
      <c r="L1107" s="68">
        <v>983</v>
      </c>
      <c r="M1107" s="8">
        <f t="shared" si="92"/>
        <v>4.9646464646464645</v>
      </c>
      <c r="N1107" s="8">
        <v>2.1850000000000001</v>
      </c>
      <c r="O1107" s="69">
        <f t="shared" si="89"/>
        <v>198</v>
      </c>
      <c r="P1107" s="48">
        <f t="shared" si="93"/>
        <v>3.2939979654120042</v>
      </c>
      <c r="Q1107" s="77" t="s">
        <v>718</v>
      </c>
      <c r="R1107" s="18"/>
      <c r="S1107" s="2"/>
      <c r="T1107" s="2"/>
      <c r="U1107" s="10"/>
      <c r="V1107" s="80"/>
      <c r="W1107" s="81"/>
      <c r="X1107" s="86" t="str">
        <f t="shared" si="90"/>
        <v>No_data</v>
      </c>
    </row>
    <row r="1108" spans="1:24" x14ac:dyDescent="0.3">
      <c r="A1108" s="45" t="s">
        <v>3469</v>
      </c>
      <c r="B1108" s="68" t="s">
        <v>1952</v>
      </c>
      <c r="C1108" s="2" t="s">
        <v>1</v>
      </c>
      <c r="D1108" s="2">
        <v>44</v>
      </c>
      <c r="E1108" s="6">
        <v>27599</v>
      </c>
      <c r="F1108" s="7">
        <v>43671.627789351849</v>
      </c>
      <c r="G1108" s="69" t="s">
        <v>4</v>
      </c>
      <c r="H1108" s="18">
        <v>2463</v>
      </c>
      <c r="I1108" s="8">
        <f t="shared" si="91"/>
        <v>17.592857142857142</v>
      </c>
      <c r="J1108" s="8">
        <v>4.3109999999999999</v>
      </c>
      <c r="K1108" s="10">
        <v>140</v>
      </c>
      <c r="L1108" s="68">
        <v>649</v>
      </c>
      <c r="M1108" s="8">
        <f t="shared" si="92"/>
        <v>4.6357142857142861</v>
      </c>
      <c r="N1108" s="8">
        <v>2.16</v>
      </c>
      <c r="O1108" s="69">
        <f t="shared" si="89"/>
        <v>140</v>
      </c>
      <c r="P1108" s="48">
        <f t="shared" si="93"/>
        <v>3.7950693374422184</v>
      </c>
      <c r="Q1108" s="77" t="s">
        <v>718</v>
      </c>
      <c r="R1108" s="18"/>
      <c r="S1108" s="2"/>
      <c r="T1108" s="2"/>
      <c r="U1108" s="10"/>
      <c r="V1108" s="80"/>
      <c r="W1108" s="81"/>
      <c r="X1108" s="86" t="str">
        <f t="shared" si="90"/>
        <v>No_data</v>
      </c>
    </row>
    <row r="1109" spans="1:24" x14ac:dyDescent="0.3">
      <c r="A1109" s="45" t="s">
        <v>3470</v>
      </c>
      <c r="B1109" s="68" t="s">
        <v>1953</v>
      </c>
      <c r="C1109" s="2" t="s">
        <v>1</v>
      </c>
      <c r="D1109" s="2">
        <v>51</v>
      </c>
      <c r="E1109" s="6">
        <v>24802</v>
      </c>
      <c r="F1109" s="7">
        <v>43671.638495370367</v>
      </c>
      <c r="G1109" s="69" t="s">
        <v>4</v>
      </c>
      <c r="H1109" s="18">
        <v>2539</v>
      </c>
      <c r="I1109" s="8">
        <f t="shared" si="91"/>
        <v>24.41346153846154</v>
      </c>
      <c r="J1109" s="8">
        <v>4.51</v>
      </c>
      <c r="K1109" s="10">
        <v>104</v>
      </c>
      <c r="L1109" s="68">
        <v>580</v>
      </c>
      <c r="M1109" s="8">
        <f t="shared" si="92"/>
        <v>5.5769230769230766</v>
      </c>
      <c r="N1109" s="8">
        <v>2.343</v>
      </c>
      <c r="O1109" s="69">
        <f t="shared" si="89"/>
        <v>104</v>
      </c>
      <c r="P1109" s="48">
        <f t="shared" si="93"/>
        <v>4.3775862068965523</v>
      </c>
      <c r="Q1109" s="77" t="s">
        <v>718</v>
      </c>
      <c r="R1109" s="18"/>
      <c r="S1109" s="2"/>
      <c r="T1109" s="2"/>
      <c r="U1109" s="10"/>
      <c r="V1109" s="80"/>
      <c r="W1109" s="81"/>
      <c r="X1109" s="86" t="str">
        <f t="shared" si="90"/>
        <v>No_data</v>
      </c>
    </row>
    <row r="1110" spans="1:24" x14ac:dyDescent="0.3">
      <c r="A1110" s="45" t="s">
        <v>3471</v>
      </c>
      <c r="B1110" s="68" t="s">
        <v>1954</v>
      </c>
      <c r="C1110" s="2" t="s">
        <v>1</v>
      </c>
      <c r="D1110" s="2">
        <v>53</v>
      </c>
      <c r="E1110" s="6">
        <v>24205</v>
      </c>
      <c r="F1110" s="7">
        <v>43671.648900462962</v>
      </c>
      <c r="G1110" s="69" t="s">
        <v>4</v>
      </c>
      <c r="H1110" s="18">
        <v>2999</v>
      </c>
      <c r="I1110" s="8">
        <f t="shared" si="91"/>
        <v>23.069230769230771</v>
      </c>
      <c r="J1110" s="8">
        <v>5.28</v>
      </c>
      <c r="K1110" s="10">
        <v>130</v>
      </c>
      <c r="L1110" s="68">
        <v>641</v>
      </c>
      <c r="M1110" s="8">
        <f t="shared" si="92"/>
        <v>4.930769230769231</v>
      </c>
      <c r="N1110" s="8">
        <v>2.488</v>
      </c>
      <c r="O1110" s="69">
        <f t="shared" si="89"/>
        <v>130</v>
      </c>
      <c r="P1110" s="48">
        <f t="shared" si="93"/>
        <v>4.6786271450858035</v>
      </c>
      <c r="Q1110" s="77" t="s">
        <v>718</v>
      </c>
      <c r="R1110" s="18"/>
      <c r="S1110" s="2"/>
      <c r="T1110" s="2"/>
      <c r="U1110" s="10"/>
      <c r="V1110" s="80"/>
      <c r="W1110" s="81"/>
      <c r="X1110" s="86" t="str">
        <f t="shared" si="90"/>
        <v>No_data</v>
      </c>
    </row>
    <row r="1111" spans="1:24" x14ac:dyDescent="0.3">
      <c r="A1111" s="45" t="s">
        <v>3472</v>
      </c>
      <c r="B1111" s="68" t="s">
        <v>1955</v>
      </c>
      <c r="C1111" s="2" t="s">
        <v>1</v>
      </c>
      <c r="D1111" s="2">
        <v>72</v>
      </c>
      <c r="E1111" s="6">
        <v>17111</v>
      </c>
      <c r="F1111" s="7">
        <v>43671.677708333336</v>
      </c>
      <c r="G1111" s="69" t="s">
        <v>4</v>
      </c>
      <c r="H1111" s="18">
        <v>2248</v>
      </c>
      <c r="I1111" s="8">
        <f t="shared" si="91"/>
        <v>16.057142857142857</v>
      </c>
      <c r="J1111" s="8">
        <v>4.0960000000000001</v>
      </c>
      <c r="K1111" s="10">
        <v>140</v>
      </c>
      <c r="L1111" s="68">
        <v>808</v>
      </c>
      <c r="M1111" s="8">
        <f t="shared" si="92"/>
        <v>5.7714285714285714</v>
      </c>
      <c r="N1111" s="8">
        <v>2.4329999999999998</v>
      </c>
      <c r="O1111" s="69">
        <f t="shared" si="89"/>
        <v>140</v>
      </c>
      <c r="P1111" s="48">
        <f t="shared" si="93"/>
        <v>2.782178217821782</v>
      </c>
      <c r="Q1111" s="77" t="s">
        <v>718</v>
      </c>
      <c r="R1111" s="18"/>
      <c r="S1111" s="2"/>
      <c r="T1111" s="2"/>
      <c r="U1111" s="10"/>
      <c r="V1111" s="80"/>
      <c r="W1111" s="81"/>
      <c r="X1111" s="86" t="str">
        <f t="shared" si="90"/>
        <v>No_data</v>
      </c>
    </row>
    <row r="1112" spans="1:24" x14ac:dyDescent="0.3">
      <c r="A1112" s="45" t="s">
        <v>3473</v>
      </c>
      <c r="B1112" s="68" t="s">
        <v>1956</v>
      </c>
      <c r="C1112" s="2" t="s">
        <v>1</v>
      </c>
      <c r="D1112" s="2">
        <v>51</v>
      </c>
      <c r="E1112" s="6">
        <v>24845</v>
      </c>
      <c r="F1112" s="7">
        <v>43672.515648148146</v>
      </c>
      <c r="G1112" s="69" t="s">
        <v>4</v>
      </c>
      <c r="H1112" s="18">
        <v>2413</v>
      </c>
      <c r="I1112" s="8">
        <f t="shared" si="91"/>
        <v>21.544642857142858</v>
      </c>
      <c r="J1112" s="8">
        <v>4.9550000000000001</v>
      </c>
      <c r="K1112" s="10">
        <v>112</v>
      </c>
      <c r="L1112" s="68">
        <v>659</v>
      </c>
      <c r="M1112" s="8">
        <f t="shared" si="92"/>
        <v>5.8839285714285712</v>
      </c>
      <c r="N1112" s="8">
        <v>2.7370000000000001</v>
      </c>
      <c r="O1112" s="69">
        <f t="shared" si="89"/>
        <v>112</v>
      </c>
      <c r="P1112" s="48">
        <f t="shared" si="93"/>
        <v>3.6616084977238241</v>
      </c>
      <c r="Q1112" s="77" t="s">
        <v>718</v>
      </c>
      <c r="R1112" s="18"/>
      <c r="S1112" s="2"/>
      <c r="T1112" s="2"/>
      <c r="U1112" s="10"/>
      <c r="V1112" s="80"/>
      <c r="W1112" s="81"/>
      <c r="X1112" s="86" t="str">
        <f t="shared" si="90"/>
        <v>No_data</v>
      </c>
    </row>
    <row r="1113" spans="1:24" x14ac:dyDescent="0.3">
      <c r="A1113" s="45" t="s">
        <v>3474</v>
      </c>
      <c r="B1113" s="68" t="s">
        <v>1957</v>
      </c>
      <c r="C1113" s="2" t="s">
        <v>6</v>
      </c>
      <c r="D1113" s="2">
        <v>61</v>
      </c>
      <c r="E1113" s="6">
        <v>21107</v>
      </c>
      <c r="F1113" s="7">
        <v>43672.526643518519</v>
      </c>
      <c r="G1113" s="69" t="s">
        <v>553</v>
      </c>
      <c r="H1113" s="18">
        <v>2889</v>
      </c>
      <c r="I1113" s="8">
        <f t="shared" si="91"/>
        <v>18.638709677419357</v>
      </c>
      <c r="J1113" s="8">
        <v>4.2729999999999997</v>
      </c>
      <c r="K1113" s="10">
        <v>155</v>
      </c>
      <c r="L1113" s="68">
        <v>830</v>
      </c>
      <c r="M1113" s="8">
        <f t="shared" si="92"/>
        <v>5.354838709677419</v>
      </c>
      <c r="N1113" s="8">
        <v>2.1819999999999999</v>
      </c>
      <c r="O1113" s="69">
        <f t="shared" si="89"/>
        <v>155</v>
      </c>
      <c r="P1113" s="48">
        <f t="shared" si="93"/>
        <v>3.4807228915662658</v>
      </c>
      <c r="Q1113" s="77" t="s">
        <v>718</v>
      </c>
      <c r="R1113" s="18"/>
      <c r="S1113" s="2"/>
      <c r="T1113" s="2"/>
      <c r="U1113" s="10"/>
      <c r="V1113" s="80"/>
      <c r="W1113" s="81"/>
      <c r="X1113" s="86" t="str">
        <f t="shared" si="90"/>
        <v>No_data</v>
      </c>
    </row>
    <row r="1114" spans="1:24" x14ac:dyDescent="0.3">
      <c r="A1114" s="45" t="s">
        <v>3475</v>
      </c>
      <c r="B1114" s="68" t="s">
        <v>1958</v>
      </c>
      <c r="C1114" s="2" t="s">
        <v>1</v>
      </c>
      <c r="D1114" s="2">
        <v>33</v>
      </c>
      <c r="E1114" s="6">
        <v>31281</v>
      </c>
      <c r="F1114" s="7">
        <v>43672.531828703701</v>
      </c>
      <c r="G1114" s="69" t="s">
        <v>4</v>
      </c>
      <c r="H1114" s="18">
        <v>2072</v>
      </c>
      <c r="I1114" s="8">
        <f t="shared" si="91"/>
        <v>14.289655172413793</v>
      </c>
      <c r="J1114" s="8">
        <v>4.2990000000000004</v>
      </c>
      <c r="K1114" s="10">
        <v>145</v>
      </c>
      <c r="L1114" s="68">
        <v>676</v>
      </c>
      <c r="M1114" s="8">
        <f t="shared" si="92"/>
        <v>4.6620689655172418</v>
      </c>
      <c r="N1114" s="8">
        <v>2.028</v>
      </c>
      <c r="O1114" s="69">
        <f t="shared" si="89"/>
        <v>145</v>
      </c>
      <c r="P1114" s="48">
        <f t="shared" si="93"/>
        <v>3.0650887573964494</v>
      </c>
      <c r="Q1114" s="77" t="s">
        <v>718</v>
      </c>
      <c r="R1114" s="18"/>
      <c r="S1114" s="2"/>
      <c r="T1114" s="2"/>
      <c r="U1114" s="10"/>
      <c r="V1114" s="80"/>
      <c r="W1114" s="81"/>
      <c r="X1114" s="86" t="str">
        <f t="shared" si="90"/>
        <v>No_data</v>
      </c>
    </row>
    <row r="1115" spans="1:24" x14ac:dyDescent="0.3">
      <c r="A1115" s="45" t="s">
        <v>3476</v>
      </c>
      <c r="B1115" s="68" t="s">
        <v>1959</v>
      </c>
      <c r="C1115" s="2" t="s">
        <v>6</v>
      </c>
      <c r="D1115" s="2">
        <v>81</v>
      </c>
      <c r="E1115" s="6">
        <v>13895</v>
      </c>
      <c r="F1115" s="7">
        <v>43672.546701388892</v>
      </c>
      <c r="G1115" s="69" t="s">
        <v>4</v>
      </c>
      <c r="H1115" s="18">
        <v>2862</v>
      </c>
      <c r="I1115" s="8">
        <f t="shared" si="91"/>
        <v>21.2</v>
      </c>
      <c r="J1115" s="8">
        <v>5.0839999999999996</v>
      </c>
      <c r="K1115" s="10">
        <v>135</v>
      </c>
      <c r="L1115" s="68">
        <v>1375</v>
      </c>
      <c r="M1115" s="8">
        <f t="shared" si="92"/>
        <v>10.185185185185185</v>
      </c>
      <c r="N1115" s="8">
        <v>3.1219999999999999</v>
      </c>
      <c r="O1115" s="69">
        <f t="shared" si="89"/>
        <v>135</v>
      </c>
      <c r="P1115" s="48">
        <f t="shared" si="93"/>
        <v>2.0814545454545454</v>
      </c>
      <c r="Q1115" s="77" t="s">
        <v>718</v>
      </c>
      <c r="R1115" s="18"/>
      <c r="S1115" s="2"/>
      <c r="T1115" s="2"/>
      <c r="U1115" s="10"/>
      <c r="V1115" s="80"/>
      <c r="W1115" s="81"/>
      <c r="X1115" s="86" t="str">
        <f t="shared" si="90"/>
        <v>No_data</v>
      </c>
    </row>
    <row r="1116" spans="1:24" x14ac:dyDescent="0.3">
      <c r="A1116" s="45" t="s">
        <v>3477</v>
      </c>
      <c r="B1116" s="68" t="s">
        <v>647</v>
      </c>
      <c r="C1116" s="2" t="s">
        <v>1</v>
      </c>
      <c r="D1116" s="2">
        <v>51</v>
      </c>
      <c r="E1116" s="6">
        <v>24961</v>
      </c>
      <c r="F1116" s="7">
        <v>43672.572233796294</v>
      </c>
      <c r="G1116" s="69" t="s">
        <v>4</v>
      </c>
      <c r="H1116" s="18">
        <v>3310</v>
      </c>
      <c r="I1116" s="8">
        <f t="shared" si="91"/>
        <v>17.421052631578949</v>
      </c>
      <c r="J1116" s="8">
        <v>4.2750000000000004</v>
      </c>
      <c r="K1116" s="10">
        <v>190</v>
      </c>
      <c r="L1116" s="68">
        <v>900</v>
      </c>
      <c r="M1116" s="8">
        <f t="shared" si="92"/>
        <v>4.7368421052631575</v>
      </c>
      <c r="N1116" s="8">
        <v>2.3780000000000001</v>
      </c>
      <c r="O1116" s="69">
        <f t="shared" si="89"/>
        <v>190</v>
      </c>
      <c r="P1116" s="48">
        <f t="shared" si="93"/>
        <v>3.6777777777777785</v>
      </c>
      <c r="Q1116" s="77" t="s">
        <v>718</v>
      </c>
      <c r="R1116" s="18"/>
      <c r="S1116" s="2"/>
      <c r="T1116" s="2"/>
      <c r="U1116" s="10"/>
      <c r="V1116" s="80"/>
      <c r="W1116" s="81"/>
      <c r="X1116" s="86" t="str">
        <f t="shared" si="90"/>
        <v>No_data</v>
      </c>
    </row>
    <row r="1117" spans="1:24" x14ac:dyDescent="0.3">
      <c r="A1117" s="45" t="s">
        <v>3478</v>
      </c>
      <c r="B1117" s="68" t="s">
        <v>1960</v>
      </c>
      <c r="C1117" s="2" t="s">
        <v>6</v>
      </c>
      <c r="D1117" s="2">
        <v>24</v>
      </c>
      <c r="E1117" s="6">
        <v>34769</v>
      </c>
      <c r="F1117" s="7">
        <v>43672.576817129629</v>
      </c>
      <c r="G1117" s="69" t="s">
        <v>4</v>
      </c>
      <c r="H1117" s="18">
        <v>1308</v>
      </c>
      <c r="I1117" s="8">
        <f t="shared" si="91"/>
        <v>9.0206896551724132</v>
      </c>
      <c r="J1117" s="8">
        <v>3.4689999999999999</v>
      </c>
      <c r="K1117" s="10">
        <v>145</v>
      </c>
      <c r="L1117" s="68">
        <v>497</v>
      </c>
      <c r="M1117" s="8">
        <f t="shared" si="92"/>
        <v>3.4275862068965517</v>
      </c>
      <c r="N1117" s="8">
        <v>1.9850000000000001</v>
      </c>
      <c r="O1117" s="69">
        <f t="shared" si="89"/>
        <v>145</v>
      </c>
      <c r="P1117" s="48">
        <f t="shared" si="93"/>
        <v>2.6317907444668007</v>
      </c>
      <c r="Q1117" s="77" t="s">
        <v>718</v>
      </c>
      <c r="R1117" s="18"/>
      <c r="S1117" s="2"/>
      <c r="T1117" s="2"/>
      <c r="U1117" s="10"/>
      <c r="V1117" s="80"/>
      <c r="W1117" s="81"/>
      <c r="X1117" s="86" t="str">
        <f t="shared" si="90"/>
        <v>No_data</v>
      </c>
    </row>
    <row r="1118" spans="1:24" x14ac:dyDescent="0.3">
      <c r="A1118" s="45" t="s">
        <v>3479</v>
      </c>
      <c r="B1118" s="68" t="s">
        <v>47</v>
      </c>
      <c r="C1118" s="2" t="s">
        <v>1</v>
      </c>
      <c r="D1118" s="2">
        <v>47</v>
      </c>
      <c r="E1118" s="6">
        <v>26482</v>
      </c>
      <c r="F1118" s="7">
        <v>43672.597349537034</v>
      </c>
      <c r="G1118" s="69" t="s">
        <v>4</v>
      </c>
      <c r="H1118" s="18">
        <v>1980</v>
      </c>
      <c r="I1118" s="8">
        <f t="shared" si="91"/>
        <v>17.678571428571427</v>
      </c>
      <c r="J1118" s="8">
        <v>4.0389999999999997</v>
      </c>
      <c r="K1118" s="10">
        <v>112</v>
      </c>
      <c r="L1118" s="68">
        <v>632</v>
      </c>
      <c r="M1118" s="8">
        <f t="shared" si="92"/>
        <v>5.6428571428571432</v>
      </c>
      <c r="N1118" s="8">
        <v>2.2250000000000001</v>
      </c>
      <c r="O1118" s="69">
        <f t="shared" si="89"/>
        <v>112</v>
      </c>
      <c r="P1118" s="48">
        <f t="shared" si="93"/>
        <v>3.1329113924050627</v>
      </c>
      <c r="Q1118" s="77" t="s">
        <v>718</v>
      </c>
      <c r="R1118" s="18"/>
      <c r="S1118" s="2"/>
      <c r="T1118" s="2"/>
      <c r="U1118" s="10"/>
      <c r="V1118" s="80"/>
      <c r="W1118" s="81"/>
      <c r="X1118" s="86" t="str">
        <f t="shared" si="90"/>
        <v>No_data</v>
      </c>
    </row>
    <row r="1119" spans="1:24" x14ac:dyDescent="0.3">
      <c r="A1119" s="45" t="s">
        <v>3480</v>
      </c>
      <c r="B1119" s="68" t="s">
        <v>1961</v>
      </c>
      <c r="C1119" s="2" t="s">
        <v>1</v>
      </c>
      <c r="D1119" s="2">
        <v>73</v>
      </c>
      <c r="E1119" s="6">
        <v>16811</v>
      </c>
      <c r="F1119" s="7">
        <v>43672.616620370369</v>
      </c>
      <c r="G1119" s="69" t="s">
        <v>4</v>
      </c>
      <c r="H1119" s="18">
        <v>2595</v>
      </c>
      <c r="I1119" s="8">
        <f t="shared" si="91"/>
        <v>22.565217391304348</v>
      </c>
      <c r="J1119" s="8">
        <v>5.1319999999999997</v>
      </c>
      <c r="K1119" s="10">
        <v>115</v>
      </c>
      <c r="L1119" s="68">
        <v>846</v>
      </c>
      <c r="M1119" s="8">
        <f t="shared" si="92"/>
        <v>7.3565217391304349</v>
      </c>
      <c r="N1119" s="8">
        <v>2.669</v>
      </c>
      <c r="O1119" s="69">
        <f t="shared" si="89"/>
        <v>115</v>
      </c>
      <c r="P1119" s="48">
        <f t="shared" si="93"/>
        <v>3.0673758865248226</v>
      </c>
      <c r="Q1119" s="77" t="s">
        <v>718</v>
      </c>
      <c r="R1119" s="18"/>
      <c r="S1119" s="2"/>
      <c r="T1119" s="2"/>
      <c r="U1119" s="10"/>
      <c r="V1119" s="80"/>
      <c r="W1119" s="81"/>
      <c r="X1119" s="86" t="str">
        <f t="shared" si="90"/>
        <v>No_data</v>
      </c>
    </row>
    <row r="1120" spans="1:24" x14ac:dyDescent="0.3">
      <c r="A1120" s="45" t="s">
        <v>3481</v>
      </c>
      <c r="B1120" s="68" t="s">
        <v>1962</v>
      </c>
      <c r="C1120" s="2" t="s">
        <v>1</v>
      </c>
      <c r="D1120" s="2">
        <v>51</v>
      </c>
      <c r="E1120" s="6">
        <v>24923</v>
      </c>
      <c r="F1120" s="7">
        <v>43672.62605324074</v>
      </c>
      <c r="G1120" s="69" t="s">
        <v>4</v>
      </c>
      <c r="H1120" s="18">
        <v>2559</v>
      </c>
      <c r="I1120" s="8">
        <f t="shared" si="91"/>
        <v>19.534351145038169</v>
      </c>
      <c r="J1120" s="8">
        <v>4.6479999999999997</v>
      </c>
      <c r="K1120" s="10">
        <v>131</v>
      </c>
      <c r="L1120" s="68">
        <v>590</v>
      </c>
      <c r="M1120" s="8">
        <f t="shared" si="92"/>
        <v>4.5038167938931295</v>
      </c>
      <c r="N1120" s="8">
        <v>1.9630000000000001</v>
      </c>
      <c r="O1120" s="69">
        <f t="shared" si="89"/>
        <v>131</v>
      </c>
      <c r="P1120" s="48">
        <f t="shared" si="93"/>
        <v>4.3372881355932211</v>
      </c>
      <c r="Q1120" s="77" t="s">
        <v>718</v>
      </c>
      <c r="R1120" s="18"/>
      <c r="S1120" s="2"/>
      <c r="T1120" s="2"/>
      <c r="U1120" s="10"/>
      <c r="V1120" s="80"/>
      <c r="W1120" s="81"/>
      <c r="X1120" s="86" t="str">
        <f t="shared" si="90"/>
        <v>No_data</v>
      </c>
    </row>
    <row r="1121" spans="1:24" x14ac:dyDescent="0.3">
      <c r="A1121" s="45" t="s">
        <v>3482</v>
      </c>
      <c r="B1121" s="68" t="s">
        <v>566</v>
      </c>
      <c r="C1121" s="2" t="s">
        <v>1</v>
      </c>
      <c r="D1121" s="2">
        <v>61</v>
      </c>
      <c r="E1121" s="6">
        <v>21254</v>
      </c>
      <c r="F1121" s="7">
        <v>43672.652233796296</v>
      </c>
      <c r="G1121" s="69" t="s">
        <v>4</v>
      </c>
      <c r="H1121" s="18">
        <v>1912</v>
      </c>
      <c r="I1121" s="8">
        <f t="shared" si="91"/>
        <v>14.9375</v>
      </c>
      <c r="J1121" s="8">
        <v>4.5170000000000003</v>
      </c>
      <c r="K1121" s="10">
        <v>128</v>
      </c>
      <c r="L1121" s="68">
        <v>414</v>
      </c>
      <c r="M1121" s="8">
        <f t="shared" si="92"/>
        <v>3.234375</v>
      </c>
      <c r="N1121" s="8">
        <v>2.0059999999999998</v>
      </c>
      <c r="O1121" s="69">
        <f t="shared" si="89"/>
        <v>128</v>
      </c>
      <c r="P1121" s="48">
        <f t="shared" si="93"/>
        <v>4.6183574879227054</v>
      </c>
      <c r="Q1121" s="77" t="s">
        <v>718</v>
      </c>
      <c r="R1121" s="18" t="s">
        <v>148</v>
      </c>
      <c r="S1121" s="2"/>
      <c r="T1121" s="2"/>
      <c r="U1121" s="10"/>
      <c r="V1121" s="80"/>
      <c r="W1121" s="81"/>
      <c r="X1121" s="86" t="str">
        <f t="shared" si="90"/>
        <v>No_data</v>
      </c>
    </row>
    <row r="1122" spans="1:24" x14ac:dyDescent="0.3">
      <c r="A1122" s="45" t="s">
        <v>3483</v>
      </c>
      <c r="B1122" s="68" t="s">
        <v>1963</v>
      </c>
      <c r="C1122" s="2" t="s">
        <v>1</v>
      </c>
      <c r="D1122" s="2">
        <v>62</v>
      </c>
      <c r="E1122" s="6">
        <v>20907</v>
      </c>
      <c r="F1122" s="7">
        <v>43672.666805555556</v>
      </c>
      <c r="G1122" s="69" t="s">
        <v>4</v>
      </c>
      <c r="H1122" s="18">
        <v>2894</v>
      </c>
      <c r="I1122" s="8">
        <f t="shared" si="91"/>
        <v>23.338709677419356</v>
      </c>
      <c r="J1122" s="8">
        <v>4.95</v>
      </c>
      <c r="K1122" s="10">
        <v>124</v>
      </c>
      <c r="L1122" s="68">
        <v>389</v>
      </c>
      <c r="M1122" s="8">
        <f t="shared" si="92"/>
        <v>3.1370967741935485</v>
      </c>
      <c r="N1122" s="8">
        <v>1.579</v>
      </c>
      <c r="O1122" s="69">
        <f t="shared" si="89"/>
        <v>124</v>
      </c>
      <c r="P1122" s="48">
        <f t="shared" si="93"/>
        <v>7.4395886889460154</v>
      </c>
      <c r="Q1122" s="77" t="s">
        <v>718</v>
      </c>
      <c r="R1122" s="18"/>
      <c r="S1122" s="2"/>
      <c r="T1122" s="2"/>
      <c r="U1122" s="10"/>
      <c r="V1122" s="80"/>
      <c r="W1122" s="81"/>
      <c r="X1122" s="86" t="str">
        <f t="shared" si="90"/>
        <v>No_data</v>
      </c>
    </row>
    <row r="1123" spans="1:24" x14ac:dyDescent="0.3">
      <c r="A1123" s="45" t="s">
        <v>3484</v>
      </c>
      <c r="B1123" s="68" t="s">
        <v>1964</v>
      </c>
      <c r="C1123" s="2" t="s">
        <v>6</v>
      </c>
      <c r="D1123" s="2">
        <v>54</v>
      </c>
      <c r="E1123" s="6">
        <v>23604</v>
      </c>
      <c r="F1123" s="7">
        <v>43672.701168981483</v>
      </c>
      <c r="G1123" s="69" t="s">
        <v>4</v>
      </c>
      <c r="H1123" s="18">
        <v>2492</v>
      </c>
      <c r="I1123" s="8">
        <f t="shared" si="91"/>
        <v>20.096774193548388</v>
      </c>
      <c r="J1123" s="8">
        <v>4.63</v>
      </c>
      <c r="K1123" s="10">
        <v>124</v>
      </c>
      <c r="L1123" s="68">
        <v>481</v>
      </c>
      <c r="M1123" s="8">
        <f t="shared" si="92"/>
        <v>3.879032258064516</v>
      </c>
      <c r="N1123" s="8">
        <v>1.806</v>
      </c>
      <c r="O1123" s="69">
        <f t="shared" si="89"/>
        <v>124</v>
      </c>
      <c r="P1123" s="48">
        <f t="shared" si="93"/>
        <v>5.1808731808731814</v>
      </c>
      <c r="Q1123" s="77" t="s">
        <v>718</v>
      </c>
      <c r="R1123" s="18" t="s">
        <v>1965</v>
      </c>
      <c r="S1123" s="2"/>
      <c r="T1123" s="2"/>
      <c r="U1123" s="10"/>
      <c r="V1123" s="80"/>
      <c r="W1123" s="81"/>
      <c r="X1123" s="86" t="str">
        <f t="shared" si="90"/>
        <v>No_data</v>
      </c>
    </row>
    <row r="1124" spans="1:24" x14ac:dyDescent="0.3">
      <c r="A1124" s="45" t="s">
        <v>3485</v>
      </c>
      <c r="B1124" s="68" t="s">
        <v>1966</v>
      </c>
      <c r="C1124" s="2" t="s">
        <v>6</v>
      </c>
      <c r="D1124" s="2">
        <v>71</v>
      </c>
      <c r="E1124" s="6">
        <v>17445</v>
      </c>
      <c r="F1124" s="7">
        <v>43675.517638888887</v>
      </c>
      <c r="G1124" s="69" t="s">
        <v>4</v>
      </c>
      <c r="H1124" s="18">
        <v>2249</v>
      </c>
      <c r="I1124" s="8">
        <f t="shared" si="91"/>
        <v>16.064285714285713</v>
      </c>
      <c r="J1124" s="8">
        <v>4.5730000000000004</v>
      </c>
      <c r="K1124" s="10">
        <v>140</v>
      </c>
      <c r="L1124" s="68">
        <v>888</v>
      </c>
      <c r="M1124" s="8">
        <f t="shared" si="92"/>
        <v>6.3428571428571425</v>
      </c>
      <c r="N1124" s="8">
        <v>2.6139999999999999</v>
      </c>
      <c r="O1124" s="69">
        <f t="shared" si="89"/>
        <v>140</v>
      </c>
      <c r="P1124" s="48">
        <f t="shared" si="93"/>
        <v>2.5326576576576576</v>
      </c>
      <c r="Q1124" s="77" t="s">
        <v>718</v>
      </c>
      <c r="R1124" s="18"/>
      <c r="S1124" s="2"/>
      <c r="T1124" s="2"/>
      <c r="U1124" s="10"/>
      <c r="V1124" s="80"/>
      <c r="W1124" s="81"/>
      <c r="X1124" s="86" t="str">
        <f t="shared" si="90"/>
        <v>No_data</v>
      </c>
    </row>
    <row r="1125" spans="1:24" x14ac:dyDescent="0.3">
      <c r="A1125" s="45" t="s">
        <v>3486</v>
      </c>
      <c r="B1125" s="68" t="s">
        <v>1967</v>
      </c>
      <c r="C1125" s="2" t="s">
        <v>1</v>
      </c>
      <c r="D1125" s="2">
        <v>60</v>
      </c>
      <c r="E1125" s="6">
        <v>21429</v>
      </c>
      <c r="F1125" s="7">
        <v>43675.531944444447</v>
      </c>
      <c r="G1125" s="69" t="s">
        <v>4</v>
      </c>
      <c r="H1125" s="18">
        <v>2164</v>
      </c>
      <c r="I1125" s="8">
        <f t="shared" si="91"/>
        <v>21.009708737864077</v>
      </c>
      <c r="J1125" s="8">
        <v>0.49180000000000001</v>
      </c>
      <c r="K1125" s="10">
        <v>103</v>
      </c>
      <c r="L1125" s="68">
        <v>579</v>
      </c>
      <c r="M1125" s="8">
        <f t="shared" si="92"/>
        <v>5.6213592233009706</v>
      </c>
      <c r="N1125" s="8">
        <v>2.5329999999999999</v>
      </c>
      <c r="O1125" s="69">
        <f t="shared" si="89"/>
        <v>103</v>
      </c>
      <c r="P1125" s="48">
        <f t="shared" si="93"/>
        <v>3.7374784110535408</v>
      </c>
      <c r="Q1125" s="77" t="s">
        <v>718</v>
      </c>
      <c r="R1125" s="18"/>
      <c r="S1125" s="2"/>
      <c r="T1125" s="2"/>
      <c r="U1125" s="10"/>
      <c r="V1125" s="80"/>
      <c r="W1125" s="81"/>
      <c r="X1125" s="86" t="str">
        <f t="shared" si="90"/>
        <v>No_data</v>
      </c>
    </row>
    <row r="1126" spans="1:24" x14ac:dyDescent="0.3">
      <c r="A1126" s="45" t="s">
        <v>3487</v>
      </c>
      <c r="B1126" s="68" t="s">
        <v>1968</v>
      </c>
      <c r="C1126" s="2" t="s">
        <v>1</v>
      </c>
      <c r="D1126" s="2">
        <v>34</v>
      </c>
      <c r="E1126" s="6">
        <v>31203</v>
      </c>
      <c r="F1126" s="7">
        <v>43675.536249999997</v>
      </c>
      <c r="G1126" s="69" t="s">
        <v>4</v>
      </c>
      <c r="H1126" s="18">
        <v>1949</v>
      </c>
      <c r="I1126" s="8">
        <f t="shared" si="91"/>
        <v>15.592000000000001</v>
      </c>
      <c r="J1126" s="8">
        <v>3.69</v>
      </c>
      <c r="K1126" s="10">
        <v>125</v>
      </c>
      <c r="L1126" s="68">
        <v>439</v>
      </c>
      <c r="M1126" s="8">
        <f t="shared" si="92"/>
        <v>3.512</v>
      </c>
      <c r="N1126" s="8">
        <v>1.8029999999999999</v>
      </c>
      <c r="O1126" s="69">
        <f t="shared" si="89"/>
        <v>125</v>
      </c>
      <c r="P1126" s="48">
        <f t="shared" si="93"/>
        <v>4.4396355353075174</v>
      </c>
      <c r="Q1126" s="77" t="s">
        <v>718</v>
      </c>
      <c r="R1126" s="18"/>
      <c r="S1126" s="2"/>
      <c r="T1126" s="2"/>
      <c r="U1126" s="10"/>
      <c r="V1126" s="80"/>
      <c r="W1126" s="81"/>
      <c r="X1126" s="86" t="str">
        <f t="shared" si="90"/>
        <v>No_data</v>
      </c>
    </row>
    <row r="1127" spans="1:24" x14ac:dyDescent="0.3">
      <c r="A1127" s="45" t="s">
        <v>3488</v>
      </c>
      <c r="B1127" s="68" t="s">
        <v>1969</v>
      </c>
      <c r="C1127" s="2" t="s">
        <v>1</v>
      </c>
      <c r="D1127" s="2">
        <v>49</v>
      </c>
      <c r="E1127" s="6">
        <v>25716</v>
      </c>
      <c r="F1127" s="7">
        <v>43675.552708333336</v>
      </c>
      <c r="G1127" s="69" t="s">
        <v>4</v>
      </c>
      <c r="H1127" s="18">
        <v>3166</v>
      </c>
      <c r="I1127" s="8">
        <f t="shared" si="91"/>
        <v>27.771929824561404</v>
      </c>
      <c r="J1127" s="8">
        <v>5.266</v>
      </c>
      <c r="K1127" s="10">
        <v>114</v>
      </c>
      <c r="L1127" s="68">
        <v>623</v>
      </c>
      <c r="M1127" s="8">
        <f t="shared" si="92"/>
        <v>5.4649122807017543</v>
      </c>
      <c r="N1127" s="8">
        <v>2.504</v>
      </c>
      <c r="O1127" s="69">
        <f t="shared" si="89"/>
        <v>114</v>
      </c>
      <c r="P1127" s="48">
        <f t="shared" si="93"/>
        <v>5.0818619582664528</v>
      </c>
      <c r="Q1127" s="77" t="s">
        <v>718</v>
      </c>
      <c r="R1127" s="18"/>
      <c r="S1127" s="2"/>
      <c r="T1127" s="2"/>
      <c r="U1127" s="10"/>
      <c r="V1127" s="80"/>
      <c r="W1127" s="81"/>
      <c r="X1127" s="86" t="str">
        <f t="shared" si="90"/>
        <v>No_data</v>
      </c>
    </row>
    <row r="1128" spans="1:24" x14ac:dyDescent="0.3">
      <c r="A1128" s="45" t="s">
        <v>3489</v>
      </c>
      <c r="B1128" s="68" t="s">
        <v>1970</v>
      </c>
      <c r="C1128" s="2" t="s">
        <v>1</v>
      </c>
      <c r="D1128" s="2">
        <v>56</v>
      </c>
      <c r="E1128" s="6">
        <v>23217</v>
      </c>
      <c r="F1128" s="7">
        <v>43675.579768518517</v>
      </c>
      <c r="G1128" s="69" t="s">
        <v>4</v>
      </c>
      <c r="H1128" s="18">
        <v>2808</v>
      </c>
      <c r="I1128" s="8">
        <f t="shared" si="91"/>
        <v>20.496350364963504</v>
      </c>
      <c r="J1128" s="8">
        <v>4.8159999999999998</v>
      </c>
      <c r="K1128" s="10">
        <v>137</v>
      </c>
      <c r="L1128" s="68">
        <v>659</v>
      </c>
      <c r="M1128" s="8">
        <f t="shared" si="92"/>
        <v>4.8102189781021893</v>
      </c>
      <c r="N1128" s="8">
        <v>2.387</v>
      </c>
      <c r="O1128" s="69">
        <f t="shared" si="89"/>
        <v>137</v>
      </c>
      <c r="P1128" s="48">
        <f t="shared" si="93"/>
        <v>4.2610015174506835</v>
      </c>
      <c r="Q1128" s="77" t="s">
        <v>718</v>
      </c>
      <c r="R1128" s="18"/>
      <c r="S1128" s="2"/>
      <c r="T1128" s="2"/>
      <c r="U1128" s="10"/>
      <c r="V1128" s="80"/>
      <c r="W1128" s="81"/>
      <c r="X1128" s="86" t="str">
        <f t="shared" si="90"/>
        <v>No_data</v>
      </c>
    </row>
    <row r="1129" spans="1:24" x14ac:dyDescent="0.3">
      <c r="A1129" s="45" t="s">
        <v>3490</v>
      </c>
      <c r="B1129" s="68" t="s">
        <v>1971</v>
      </c>
      <c r="C1129" s="2" t="s">
        <v>1</v>
      </c>
      <c r="D1129" s="2">
        <v>55</v>
      </c>
      <c r="E1129" s="6">
        <v>23381</v>
      </c>
      <c r="F1129" s="7">
        <v>43675.591608796298</v>
      </c>
      <c r="G1129" s="69" t="s">
        <v>4</v>
      </c>
      <c r="H1129" s="18">
        <v>2333</v>
      </c>
      <c r="I1129" s="8">
        <f t="shared" si="91"/>
        <v>23.33</v>
      </c>
      <c r="J1129" s="8">
        <v>4.68</v>
      </c>
      <c r="K1129" s="10">
        <v>100</v>
      </c>
      <c r="L1129" s="68">
        <v>556</v>
      </c>
      <c r="M1129" s="8">
        <f t="shared" si="92"/>
        <v>5.56</v>
      </c>
      <c r="N1129" s="8">
        <v>2.4180000000000001</v>
      </c>
      <c r="O1129" s="69">
        <f t="shared" si="89"/>
        <v>100</v>
      </c>
      <c r="P1129" s="48">
        <f t="shared" si="93"/>
        <v>4.1960431654676258</v>
      </c>
      <c r="Q1129" s="77" t="s">
        <v>718</v>
      </c>
      <c r="R1129" s="18"/>
      <c r="S1129" s="2"/>
      <c r="T1129" s="2"/>
      <c r="U1129" s="10"/>
      <c r="V1129" s="80"/>
      <c r="W1129" s="81"/>
      <c r="X1129" s="86" t="str">
        <f t="shared" si="90"/>
        <v>No_data</v>
      </c>
    </row>
    <row r="1130" spans="1:24" x14ac:dyDescent="0.3">
      <c r="A1130" s="45" t="s">
        <v>3491</v>
      </c>
      <c r="B1130" s="68" t="s">
        <v>219</v>
      </c>
      <c r="C1130" s="2" t="s">
        <v>1</v>
      </c>
      <c r="D1130" s="2">
        <v>70</v>
      </c>
      <c r="E1130" s="6">
        <v>17944</v>
      </c>
      <c r="F1130" s="7">
        <v>43675.602523148147</v>
      </c>
      <c r="G1130" s="69" t="s">
        <v>4</v>
      </c>
      <c r="H1130" s="18">
        <v>3130</v>
      </c>
      <c r="I1130" s="8">
        <f t="shared" si="91"/>
        <v>26.982758620689655</v>
      </c>
      <c r="J1130" s="8">
        <v>4.8920000000000003</v>
      </c>
      <c r="K1130" s="10">
        <v>116</v>
      </c>
      <c r="L1130" s="68">
        <v>538</v>
      </c>
      <c r="M1130" s="8">
        <f t="shared" si="92"/>
        <v>4.6379310344827589</v>
      </c>
      <c r="N1130" s="8">
        <v>2.181</v>
      </c>
      <c r="O1130" s="69">
        <f t="shared" si="89"/>
        <v>116</v>
      </c>
      <c r="P1130" s="48">
        <f t="shared" si="93"/>
        <v>5.8178438661710032</v>
      </c>
      <c r="Q1130" s="77" t="s">
        <v>718</v>
      </c>
      <c r="R1130" s="18"/>
      <c r="S1130" s="2"/>
      <c r="T1130" s="2"/>
      <c r="U1130" s="10"/>
      <c r="V1130" s="80"/>
      <c r="W1130" s="81"/>
      <c r="X1130" s="86" t="str">
        <f t="shared" si="90"/>
        <v>No_data</v>
      </c>
    </row>
    <row r="1131" spans="1:24" x14ac:dyDescent="0.3">
      <c r="A1131" s="45" t="s">
        <v>3492</v>
      </c>
      <c r="B1131" s="68" t="s">
        <v>1972</v>
      </c>
      <c r="C1131" s="2" t="s">
        <v>1</v>
      </c>
      <c r="D1131" s="2">
        <v>43</v>
      </c>
      <c r="E1131" s="6">
        <v>27881</v>
      </c>
      <c r="F1131" s="7">
        <v>43675.615879629629</v>
      </c>
      <c r="G1131" s="69" t="s">
        <v>4</v>
      </c>
      <c r="H1131" s="18">
        <v>1852</v>
      </c>
      <c r="I1131" s="8">
        <f t="shared" si="91"/>
        <v>14.030303030303031</v>
      </c>
      <c r="J1131" s="8">
        <v>3.7189999999999999</v>
      </c>
      <c r="K1131" s="10">
        <v>132</v>
      </c>
      <c r="L1131" s="68">
        <v>452</v>
      </c>
      <c r="M1131" s="8">
        <f t="shared" si="92"/>
        <v>3.4242424242424243</v>
      </c>
      <c r="N1131" s="8">
        <v>2.0680000000000001</v>
      </c>
      <c r="O1131" s="69">
        <f t="shared" si="89"/>
        <v>132</v>
      </c>
      <c r="P1131" s="48">
        <f t="shared" si="93"/>
        <v>4.0973451327433628</v>
      </c>
      <c r="Q1131" s="77" t="s">
        <v>718</v>
      </c>
      <c r="R1131" s="18"/>
      <c r="S1131" s="2"/>
      <c r="T1131" s="2"/>
      <c r="U1131" s="10"/>
      <c r="V1131" s="80"/>
      <c r="W1131" s="81"/>
      <c r="X1131" s="86" t="str">
        <f t="shared" si="90"/>
        <v>No_data</v>
      </c>
    </row>
    <row r="1132" spans="1:24" x14ac:dyDescent="0.3">
      <c r="A1132" s="45" t="s">
        <v>3493</v>
      </c>
      <c r="B1132" s="68" t="s">
        <v>1973</v>
      </c>
      <c r="C1132" s="2" t="s">
        <v>6</v>
      </c>
      <c r="D1132" s="2">
        <v>64</v>
      </c>
      <c r="E1132" s="6">
        <v>20091</v>
      </c>
      <c r="F1132" s="7">
        <v>43675.621122685188</v>
      </c>
      <c r="G1132" s="69" t="s">
        <v>4</v>
      </c>
      <c r="H1132" s="18">
        <v>2296</v>
      </c>
      <c r="I1132" s="8">
        <f t="shared" si="91"/>
        <v>15.726027397260275</v>
      </c>
      <c r="J1132" s="8">
        <v>3.88</v>
      </c>
      <c r="K1132" s="10">
        <v>146</v>
      </c>
      <c r="L1132" s="68">
        <v>859</v>
      </c>
      <c r="M1132" s="8">
        <f t="shared" si="92"/>
        <v>5.8835616438356162</v>
      </c>
      <c r="N1132" s="8">
        <v>2.6269999999999998</v>
      </c>
      <c r="O1132" s="69">
        <f t="shared" si="89"/>
        <v>146</v>
      </c>
      <c r="P1132" s="48">
        <f t="shared" si="93"/>
        <v>2.6728754365541327</v>
      </c>
      <c r="Q1132" s="77" t="s">
        <v>718</v>
      </c>
      <c r="R1132" s="18"/>
      <c r="S1132" s="2"/>
      <c r="T1132" s="2"/>
      <c r="U1132" s="10"/>
      <c r="V1132" s="80"/>
      <c r="W1132" s="81"/>
      <c r="X1132" s="86" t="str">
        <f t="shared" si="90"/>
        <v>No_data</v>
      </c>
    </row>
    <row r="1133" spans="1:24" x14ac:dyDescent="0.3">
      <c r="A1133" s="45" t="s">
        <v>3494</v>
      </c>
      <c r="B1133" s="68" t="s">
        <v>1974</v>
      </c>
      <c r="C1133" s="2" t="s">
        <v>1</v>
      </c>
      <c r="D1133" s="2">
        <v>36</v>
      </c>
      <c r="E1133" s="6">
        <v>30476</v>
      </c>
      <c r="F1133" s="7">
        <v>43675.654479166667</v>
      </c>
      <c r="G1133" s="69" t="s">
        <v>4</v>
      </c>
      <c r="H1133" s="18">
        <v>1828</v>
      </c>
      <c r="I1133" s="8">
        <f t="shared" si="91"/>
        <v>14.741935483870968</v>
      </c>
      <c r="J1133" s="8">
        <v>3.6819999999999999</v>
      </c>
      <c r="K1133" s="10">
        <v>124</v>
      </c>
      <c r="L1133" s="68">
        <v>481</v>
      </c>
      <c r="M1133" s="8">
        <f t="shared" si="92"/>
        <v>3.879032258064516</v>
      </c>
      <c r="N1133" s="8">
        <v>1.9359999999999999</v>
      </c>
      <c r="O1133" s="69">
        <f t="shared" si="89"/>
        <v>124</v>
      </c>
      <c r="P1133" s="48">
        <f t="shared" si="93"/>
        <v>3.8004158004158004</v>
      </c>
      <c r="Q1133" s="77" t="s">
        <v>718</v>
      </c>
      <c r="R1133" s="18"/>
      <c r="S1133" s="2"/>
      <c r="T1133" s="2"/>
      <c r="U1133" s="10"/>
      <c r="V1133" s="80"/>
      <c r="W1133" s="81"/>
      <c r="X1133" s="86" t="str">
        <f t="shared" si="90"/>
        <v>No_data</v>
      </c>
    </row>
    <row r="1134" spans="1:24" x14ac:dyDescent="0.3">
      <c r="A1134" s="45" t="s">
        <v>3495</v>
      </c>
      <c r="B1134" s="68" t="s">
        <v>1975</v>
      </c>
      <c r="C1134" s="2" t="s">
        <v>6</v>
      </c>
      <c r="D1134" s="2">
        <v>59</v>
      </c>
      <c r="E1134" s="6">
        <v>21788</v>
      </c>
      <c r="F1134" s="7">
        <v>43675.666574074072</v>
      </c>
      <c r="G1134" s="69" t="s">
        <v>4</v>
      </c>
      <c r="H1134" s="18">
        <v>1556</v>
      </c>
      <c r="I1134" s="8">
        <f t="shared" si="91"/>
        <v>9.9743589743589745</v>
      </c>
      <c r="J1134" s="8">
        <v>3.2650000000000001</v>
      </c>
      <c r="K1134" s="10">
        <v>156</v>
      </c>
      <c r="L1134" s="68">
        <v>410</v>
      </c>
      <c r="M1134" s="8">
        <f t="shared" si="92"/>
        <v>2.6282051282051282</v>
      </c>
      <c r="N1134" s="8">
        <v>1.716</v>
      </c>
      <c r="O1134" s="69">
        <f t="shared" si="89"/>
        <v>156</v>
      </c>
      <c r="P1134" s="48">
        <f t="shared" si="93"/>
        <v>3.7951219512195125</v>
      </c>
      <c r="Q1134" s="77" t="s">
        <v>718</v>
      </c>
      <c r="R1134" s="18"/>
      <c r="S1134" s="2"/>
      <c r="T1134" s="2"/>
      <c r="U1134" s="10"/>
      <c r="V1134" s="80"/>
      <c r="W1134" s="81"/>
      <c r="X1134" s="86" t="str">
        <f t="shared" si="90"/>
        <v>No_data</v>
      </c>
    </row>
    <row r="1135" spans="1:24" x14ac:dyDescent="0.3">
      <c r="A1135" s="45" t="s">
        <v>3496</v>
      </c>
      <c r="B1135" s="68" t="s">
        <v>1848</v>
      </c>
      <c r="C1135" s="2" t="s">
        <v>1</v>
      </c>
      <c r="D1135" s="2">
        <v>51</v>
      </c>
      <c r="E1135" s="6">
        <v>24896</v>
      </c>
      <c r="F1135" s="7">
        <v>43676.518148148149</v>
      </c>
      <c r="G1135" s="69" t="s">
        <v>4</v>
      </c>
      <c r="H1135" s="18">
        <v>1358</v>
      </c>
      <c r="I1135" s="8">
        <f t="shared" si="91"/>
        <v>13.057692307692308</v>
      </c>
      <c r="J1135" s="8">
        <v>3.7149999999999999</v>
      </c>
      <c r="K1135" s="10">
        <v>104</v>
      </c>
      <c r="L1135" s="68">
        <v>405</v>
      </c>
      <c r="M1135" s="8">
        <f t="shared" si="92"/>
        <v>3.8942307692307692</v>
      </c>
      <c r="N1135" s="8">
        <v>1.9850000000000001</v>
      </c>
      <c r="O1135" s="69">
        <f t="shared" si="89"/>
        <v>104</v>
      </c>
      <c r="P1135" s="48">
        <f t="shared" si="93"/>
        <v>3.3530864197530867</v>
      </c>
      <c r="Q1135" s="77" t="s">
        <v>718</v>
      </c>
      <c r="R1135" s="18"/>
      <c r="S1135" s="2"/>
      <c r="T1135" s="2"/>
      <c r="U1135" s="10"/>
      <c r="V1135" s="80"/>
      <c r="W1135" s="81"/>
      <c r="X1135" s="86" t="str">
        <f t="shared" si="90"/>
        <v>No_data</v>
      </c>
    </row>
    <row r="1136" spans="1:24" x14ac:dyDescent="0.3">
      <c r="A1136" s="45" t="s">
        <v>3497</v>
      </c>
      <c r="B1136" s="68" t="s">
        <v>1976</v>
      </c>
      <c r="C1136" s="2" t="s">
        <v>1</v>
      </c>
      <c r="D1136" s="2">
        <v>47</v>
      </c>
      <c r="E1136" s="6">
        <v>26334</v>
      </c>
      <c r="F1136" s="7">
        <v>43676.531701388885</v>
      </c>
      <c r="G1136" s="69" t="s">
        <v>4</v>
      </c>
      <c r="H1136" s="18">
        <v>1344</v>
      </c>
      <c r="I1136" s="8">
        <f t="shared" si="91"/>
        <v>16</v>
      </c>
      <c r="J1136" s="8">
        <v>3.4009999999999998</v>
      </c>
      <c r="K1136" s="10">
        <v>84</v>
      </c>
      <c r="L1136" s="68">
        <v>409</v>
      </c>
      <c r="M1136" s="8">
        <f t="shared" si="92"/>
        <v>4.8690476190476186</v>
      </c>
      <c r="N1136" s="8">
        <v>2.2050000000000001</v>
      </c>
      <c r="O1136" s="69">
        <f t="shared" si="89"/>
        <v>84</v>
      </c>
      <c r="P1136" s="48">
        <f t="shared" si="93"/>
        <v>3.2860635696821521</v>
      </c>
      <c r="Q1136" s="77" t="s">
        <v>718</v>
      </c>
      <c r="R1136" s="18"/>
      <c r="S1136" s="2"/>
      <c r="T1136" s="2"/>
      <c r="U1136" s="10"/>
      <c r="V1136" s="80"/>
      <c r="W1136" s="81"/>
      <c r="X1136" s="86" t="str">
        <f t="shared" si="90"/>
        <v>No_data</v>
      </c>
    </row>
    <row r="1137" spans="1:24" x14ac:dyDescent="0.3">
      <c r="A1137" s="45" t="s">
        <v>3498</v>
      </c>
      <c r="B1137" s="68" t="s">
        <v>515</v>
      </c>
      <c r="C1137" s="2" t="s">
        <v>1</v>
      </c>
      <c r="D1137" s="2">
        <v>53</v>
      </c>
      <c r="E1137" s="6">
        <v>24037</v>
      </c>
      <c r="F1137" s="7">
        <v>43676.534768518519</v>
      </c>
      <c r="G1137" s="69" t="s">
        <v>4</v>
      </c>
      <c r="H1137" s="18">
        <v>2934</v>
      </c>
      <c r="I1137" s="8">
        <f t="shared" si="91"/>
        <v>21.260869565217391</v>
      </c>
      <c r="J1137" s="8">
        <v>5.0350000000000001</v>
      </c>
      <c r="K1137" s="10">
        <v>138</v>
      </c>
      <c r="L1137" s="68">
        <v>382</v>
      </c>
      <c r="M1137" s="8">
        <f t="shared" si="92"/>
        <v>2.7681159420289854</v>
      </c>
      <c r="N1137" s="8">
        <v>1.853</v>
      </c>
      <c r="O1137" s="69">
        <f t="shared" si="89"/>
        <v>138</v>
      </c>
      <c r="P1137" s="48">
        <f t="shared" si="93"/>
        <v>7.6806282722513091</v>
      </c>
      <c r="Q1137" s="77" t="s">
        <v>718</v>
      </c>
      <c r="R1137" s="18"/>
      <c r="S1137" s="2"/>
      <c r="T1137" s="2"/>
      <c r="U1137" s="10"/>
      <c r="V1137" s="80"/>
      <c r="W1137" s="81"/>
      <c r="X1137" s="86" t="str">
        <f t="shared" si="90"/>
        <v>No_data</v>
      </c>
    </row>
    <row r="1138" spans="1:24" x14ac:dyDescent="0.3">
      <c r="A1138" s="45" t="s">
        <v>3499</v>
      </c>
      <c r="B1138" s="68" t="s">
        <v>1977</v>
      </c>
      <c r="C1138" s="2" t="s">
        <v>1</v>
      </c>
      <c r="D1138" s="2">
        <v>42</v>
      </c>
      <c r="E1138" s="6">
        <v>28190</v>
      </c>
      <c r="F1138" s="7">
        <v>43676.546354166669</v>
      </c>
      <c r="G1138" s="69" t="s">
        <v>4</v>
      </c>
      <c r="H1138" s="18">
        <v>1608</v>
      </c>
      <c r="I1138" s="8">
        <f t="shared" si="91"/>
        <v>13.4</v>
      </c>
      <c r="J1138" s="8">
        <v>3.5960000000000001</v>
      </c>
      <c r="K1138" s="10">
        <v>120</v>
      </c>
      <c r="L1138" s="68">
        <v>333</v>
      </c>
      <c r="M1138" s="8">
        <f t="shared" si="92"/>
        <v>2.7749999999999999</v>
      </c>
      <c r="N1138" s="8">
        <v>1.6879999999999999</v>
      </c>
      <c r="O1138" s="69">
        <f t="shared" si="89"/>
        <v>120</v>
      </c>
      <c r="P1138" s="48">
        <f t="shared" si="93"/>
        <v>4.8288288288288292</v>
      </c>
      <c r="Q1138" s="77" t="s">
        <v>718</v>
      </c>
      <c r="R1138" s="18"/>
      <c r="S1138" s="2"/>
      <c r="T1138" s="2"/>
      <c r="U1138" s="10"/>
      <c r="V1138" s="80"/>
      <c r="W1138" s="81"/>
      <c r="X1138" s="86" t="str">
        <f t="shared" si="90"/>
        <v>No_data</v>
      </c>
    </row>
    <row r="1139" spans="1:24" x14ac:dyDescent="0.3">
      <c r="A1139" s="45" t="s">
        <v>3500</v>
      </c>
      <c r="B1139" s="68" t="s">
        <v>753</v>
      </c>
      <c r="C1139" s="2" t="s">
        <v>1</v>
      </c>
      <c r="D1139" s="2">
        <v>44</v>
      </c>
      <c r="E1139" s="6">
        <v>27456</v>
      </c>
      <c r="F1139" s="7">
        <v>43676.575381944444</v>
      </c>
      <c r="G1139" s="69" t="s">
        <v>4</v>
      </c>
      <c r="H1139" s="18">
        <v>1612</v>
      </c>
      <c r="I1139" s="8">
        <f t="shared" si="91"/>
        <v>14.017391304347827</v>
      </c>
      <c r="J1139" s="8">
        <v>3.6509999999999998</v>
      </c>
      <c r="K1139" s="10">
        <v>115</v>
      </c>
      <c r="L1139" s="68">
        <v>469</v>
      </c>
      <c r="M1139" s="8">
        <f t="shared" si="92"/>
        <v>4.0782608695652174</v>
      </c>
      <c r="N1139" s="8">
        <v>2.1120000000000001</v>
      </c>
      <c r="O1139" s="69">
        <f t="shared" ref="O1139:O1202" si="94">K1139</f>
        <v>115</v>
      </c>
      <c r="P1139" s="48">
        <f t="shared" si="93"/>
        <v>3.4371002132196162</v>
      </c>
      <c r="Q1139" s="77" t="s">
        <v>718</v>
      </c>
      <c r="R1139" s="18"/>
      <c r="S1139" s="2"/>
      <c r="T1139" s="2"/>
      <c r="U1139" s="10"/>
      <c r="V1139" s="80"/>
      <c r="W1139" s="81"/>
      <c r="X1139" s="86" t="str">
        <f t="shared" si="90"/>
        <v>No_data</v>
      </c>
    </row>
    <row r="1140" spans="1:24" x14ac:dyDescent="0.3">
      <c r="A1140" s="45" t="s">
        <v>3501</v>
      </c>
      <c r="B1140" s="68" t="s">
        <v>1978</v>
      </c>
      <c r="C1140" s="2" t="s">
        <v>1</v>
      </c>
      <c r="D1140" s="2">
        <v>58</v>
      </c>
      <c r="E1140" s="6">
        <v>22367</v>
      </c>
      <c r="F1140" s="7">
        <v>43676.588113425925</v>
      </c>
      <c r="G1140" s="69" t="s">
        <v>4</v>
      </c>
      <c r="H1140" s="18">
        <v>1720</v>
      </c>
      <c r="I1140" s="8">
        <f t="shared" si="91"/>
        <v>17.916666666666668</v>
      </c>
      <c r="J1140" s="8">
        <v>4.3929999999999998</v>
      </c>
      <c r="K1140" s="10">
        <v>96</v>
      </c>
      <c r="L1140" s="68">
        <v>340</v>
      </c>
      <c r="M1140" s="8">
        <f t="shared" si="92"/>
        <v>3.5416666666666665</v>
      </c>
      <c r="N1140" s="8">
        <v>1.698</v>
      </c>
      <c r="O1140" s="69">
        <f t="shared" si="94"/>
        <v>96</v>
      </c>
      <c r="P1140" s="48">
        <f t="shared" si="93"/>
        <v>5.0588235294117654</v>
      </c>
      <c r="Q1140" s="77" t="s">
        <v>718</v>
      </c>
      <c r="R1140" s="18"/>
      <c r="S1140" s="2"/>
      <c r="T1140" s="2"/>
      <c r="U1140" s="10"/>
      <c r="V1140" s="80"/>
      <c r="W1140" s="81"/>
      <c r="X1140" s="86" t="str">
        <f t="shared" ref="X1140:X1203" si="95">IF(AND(W1140&lt;&gt;0,V1140&lt;&gt;0),W1140-V1140,"No_data")</f>
        <v>No_data</v>
      </c>
    </row>
    <row r="1141" spans="1:24" x14ac:dyDescent="0.3">
      <c r="A1141" s="45" t="s">
        <v>3502</v>
      </c>
      <c r="B1141" s="68" t="s">
        <v>1979</v>
      </c>
      <c r="C1141" s="2" t="s">
        <v>1</v>
      </c>
      <c r="D1141" s="2">
        <v>55</v>
      </c>
      <c r="E1141" s="6">
        <v>23469</v>
      </c>
      <c r="F1141" s="7">
        <v>43676.599444444444</v>
      </c>
      <c r="G1141" s="69" t="s">
        <v>4</v>
      </c>
      <c r="H1141" s="18">
        <v>2107</v>
      </c>
      <c r="I1141" s="8">
        <f t="shared" si="91"/>
        <v>19.154545454545456</v>
      </c>
      <c r="J1141" s="8">
        <v>4.78</v>
      </c>
      <c r="K1141" s="10">
        <v>110</v>
      </c>
      <c r="L1141" s="68">
        <v>451</v>
      </c>
      <c r="M1141" s="8">
        <f t="shared" si="92"/>
        <v>4.0999999999999996</v>
      </c>
      <c r="N1141" s="8">
        <v>2.226</v>
      </c>
      <c r="O1141" s="69">
        <f t="shared" si="94"/>
        <v>110</v>
      </c>
      <c r="P1141" s="48">
        <f t="shared" si="93"/>
        <v>4.671840354767185</v>
      </c>
      <c r="Q1141" s="77" t="s">
        <v>718</v>
      </c>
      <c r="R1141" s="18"/>
      <c r="S1141" s="2"/>
      <c r="T1141" s="2"/>
      <c r="U1141" s="10"/>
      <c r="V1141" s="80"/>
      <c r="W1141" s="81"/>
      <c r="X1141" s="86" t="str">
        <f t="shared" si="95"/>
        <v>No_data</v>
      </c>
    </row>
    <row r="1142" spans="1:24" x14ac:dyDescent="0.3">
      <c r="A1142" s="45" t="s">
        <v>3503</v>
      </c>
      <c r="B1142" s="68" t="s">
        <v>1980</v>
      </c>
      <c r="C1142" s="2" t="s">
        <v>1</v>
      </c>
      <c r="D1142" s="2">
        <v>48</v>
      </c>
      <c r="E1142" s="6">
        <v>25916</v>
      </c>
      <c r="F1142" s="7">
        <v>43676.626446759263</v>
      </c>
      <c r="G1142" s="69" t="s">
        <v>4</v>
      </c>
      <c r="H1142" s="18">
        <v>1562</v>
      </c>
      <c r="I1142" s="8">
        <f t="shared" si="91"/>
        <v>13.016666666666667</v>
      </c>
      <c r="J1142" s="8">
        <v>3.6920000000000002</v>
      </c>
      <c r="K1142" s="10">
        <v>120</v>
      </c>
      <c r="L1142" s="68">
        <v>685</v>
      </c>
      <c r="M1142" s="8">
        <f t="shared" si="92"/>
        <v>5.708333333333333</v>
      </c>
      <c r="N1142" s="8">
        <v>2.6040000000000001</v>
      </c>
      <c r="O1142" s="69">
        <f t="shared" si="94"/>
        <v>120</v>
      </c>
      <c r="P1142" s="48">
        <f t="shared" si="93"/>
        <v>2.2802919708029199</v>
      </c>
      <c r="Q1142" s="77" t="s">
        <v>718</v>
      </c>
      <c r="R1142" s="18"/>
      <c r="S1142" s="2"/>
      <c r="T1142" s="2"/>
      <c r="U1142" s="10"/>
      <c r="V1142" s="80"/>
      <c r="W1142" s="81"/>
      <c r="X1142" s="86" t="str">
        <f t="shared" si="95"/>
        <v>No_data</v>
      </c>
    </row>
    <row r="1143" spans="1:24" x14ac:dyDescent="0.3">
      <c r="A1143" s="45" t="s">
        <v>3504</v>
      </c>
      <c r="B1143" s="68" t="s">
        <v>1981</v>
      </c>
      <c r="C1143" s="2" t="s">
        <v>6</v>
      </c>
      <c r="D1143" s="2">
        <v>23</v>
      </c>
      <c r="E1143" s="6">
        <v>35171</v>
      </c>
      <c r="F1143" s="7">
        <v>43676.64366898148</v>
      </c>
      <c r="G1143" s="69" t="s">
        <v>4</v>
      </c>
      <c r="H1143" s="18">
        <v>1003</v>
      </c>
      <c r="I1143" s="8">
        <f t="shared" si="91"/>
        <v>6.6866666666666665</v>
      </c>
      <c r="J1143" s="8">
        <v>2.573</v>
      </c>
      <c r="K1143" s="10">
        <v>150</v>
      </c>
      <c r="L1143" s="68">
        <v>447</v>
      </c>
      <c r="M1143" s="8">
        <f t="shared" si="92"/>
        <v>2.98</v>
      </c>
      <c r="N1143" s="8">
        <v>1.677</v>
      </c>
      <c r="O1143" s="69">
        <f t="shared" si="94"/>
        <v>150</v>
      </c>
      <c r="P1143" s="48">
        <f t="shared" si="93"/>
        <v>2.2438478747203581</v>
      </c>
      <c r="Q1143" s="77" t="s">
        <v>718</v>
      </c>
      <c r="R1143" s="18"/>
      <c r="S1143" s="2"/>
      <c r="T1143" s="2"/>
      <c r="U1143" s="10"/>
      <c r="V1143" s="80"/>
      <c r="W1143" s="81"/>
      <c r="X1143" s="86" t="str">
        <f t="shared" si="95"/>
        <v>No_data</v>
      </c>
    </row>
    <row r="1144" spans="1:24" x14ac:dyDescent="0.3">
      <c r="A1144" s="45" t="s">
        <v>3505</v>
      </c>
      <c r="B1144" s="68" t="s">
        <v>1982</v>
      </c>
      <c r="C1144" s="2" t="s">
        <v>6</v>
      </c>
      <c r="D1144" s="2">
        <v>80</v>
      </c>
      <c r="E1144" s="6">
        <v>14193</v>
      </c>
      <c r="F1144" s="7">
        <v>43676.670104166667</v>
      </c>
      <c r="G1144" s="69" t="s">
        <v>4</v>
      </c>
      <c r="H1144" s="18">
        <v>1693</v>
      </c>
      <c r="I1144" s="8">
        <f t="shared" si="91"/>
        <v>18.81111111111111</v>
      </c>
      <c r="J1144" s="8">
        <v>4.5880000000000001</v>
      </c>
      <c r="K1144" s="10">
        <v>90</v>
      </c>
      <c r="L1144" s="68">
        <v>694</v>
      </c>
      <c r="M1144" s="8">
        <f t="shared" si="92"/>
        <v>7.7111111111111112</v>
      </c>
      <c r="N1144" s="8">
        <v>2.9649999999999999</v>
      </c>
      <c r="O1144" s="69">
        <f t="shared" si="94"/>
        <v>90</v>
      </c>
      <c r="P1144" s="48">
        <f t="shared" si="93"/>
        <v>2.439481268011527</v>
      </c>
      <c r="Q1144" s="77" t="s">
        <v>718</v>
      </c>
      <c r="R1144" s="18" t="s">
        <v>343</v>
      </c>
      <c r="S1144" s="2"/>
      <c r="T1144" s="2"/>
      <c r="U1144" s="10"/>
      <c r="V1144" s="80"/>
      <c r="W1144" s="81"/>
      <c r="X1144" s="86" t="str">
        <f t="shared" si="95"/>
        <v>No_data</v>
      </c>
    </row>
    <row r="1145" spans="1:24" x14ac:dyDescent="0.3">
      <c r="A1145" s="45" t="s">
        <v>3506</v>
      </c>
      <c r="B1145" s="68" t="s">
        <v>1983</v>
      </c>
      <c r="C1145" s="2" t="s">
        <v>6</v>
      </c>
      <c r="D1145" s="2">
        <v>56</v>
      </c>
      <c r="E1145" s="6">
        <v>23154</v>
      </c>
      <c r="F1145" s="7">
        <v>43676.683437500003</v>
      </c>
      <c r="G1145" s="69" t="s">
        <v>553</v>
      </c>
      <c r="H1145" s="18">
        <v>1515</v>
      </c>
      <c r="I1145" s="8">
        <f t="shared" si="91"/>
        <v>15.459183673469388</v>
      </c>
      <c r="J1145" s="8">
        <v>3.4649999999999999</v>
      </c>
      <c r="K1145" s="10">
        <v>98</v>
      </c>
      <c r="L1145" s="68">
        <v>353</v>
      </c>
      <c r="M1145" s="8">
        <f t="shared" si="92"/>
        <v>3.6020408163265305</v>
      </c>
      <c r="N1145" s="8">
        <v>2.004</v>
      </c>
      <c r="O1145" s="69">
        <f t="shared" si="94"/>
        <v>98</v>
      </c>
      <c r="P1145" s="48">
        <f t="shared" si="93"/>
        <v>4.2917847025495757</v>
      </c>
      <c r="Q1145" s="77" t="s">
        <v>718</v>
      </c>
      <c r="R1145" s="18"/>
      <c r="S1145" s="2"/>
      <c r="T1145" s="2"/>
      <c r="U1145" s="10"/>
      <c r="V1145" s="80"/>
      <c r="W1145" s="81"/>
      <c r="X1145" s="86" t="str">
        <f t="shared" si="95"/>
        <v>No_data</v>
      </c>
    </row>
    <row r="1146" spans="1:24" x14ac:dyDescent="0.3">
      <c r="A1146" s="45" t="s">
        <v>3507</v>
      </c>
      <c r="B1146" s="68" t="s">
        <v>1984</v>
      </c>
      <c r="C1146" s="2" t="s">
        <v>1</v>
      </c>
      <c r="D1146" s="2">
        <v>50</v>
      </c>
      <c r="E1146" s="6">
        <v>25320</v>
      </c>
      <c r="F1146" s="7">
        <v>43676.701377314814</v>
      </c>
      <c r="G1146" s="69" t="s">
        <v>4</v>
      </c>
      <c r="H1146" s="18">
        <v>1395</v>
      </c>
      <c r="I1146" s="8">
        <f t="shared" si="91"/>
        <v>12.025862068965518</v>
      </c>
      <c r="J1146" s="8">
        <v>3.4780000000000002</v>
      </c>
      <c r="K1146" s="10">
        <v>116</v>
      </c>
      <c r="L1146" s="68">
        <v>240</v>
      </c>
      <c r="M1146" s="8">
        <f t="shared" si="92"/>
        <v>2.0689655172413794</v>
      </c>
      <c r="N1146" s="8">
        <v>1.502</v>
      </c>
      <c r="O1146" s="69">
        <f t="shared" si="94"/>
        <v>116</v>
      </c>
      <c r="P1146" s="48">
        <f t="shared" si="93"/>
        <v>5.8125</v>
      </c>
      <c r="Q1146" s="77" t="s">
        <v>718</v>
      </c>
      <c r="R1146" s="18"/>
      <c r="S1146" s="2"/>
      <c r="T1146" s="2"/>
      <c r="U1146" s="10"/>
      <c r="V1146" s="80"/>
      <c r="W1146" s="81"/>
      <c r="X1146" s="86" t="str">
        <f t="shared" si="95"/>
        <v>No_data</v>
      </c>
    </row>
    <row r="1147" spans="1:24" x14ac:dyDescent="0.3">
      <c r="A1147" s="45" t="s">
        <v>3508</v>
      </c>
      <c r="B1147" s="68" t="s">
        <v>1985</v>
      </c>
      <c r="C1147" s="2" t="s">
        <v>1</v>
      </c>
      <c r="D1147" s="2">
        <v>51</v>
      </c>
      <c r="E1147" s="6">
        <v>24907</v>
      </c>
      <c r="F1147" s="7">
        <v>43677.520127314812</v>
      </c>
      <c r="G1147" s="69" t="s">
        <v>4</v>
      </c>
      <c r="H1147" s="18">
        <v>2121</v>
      </c>
      <c r="I1147" s="8">
        <f t="shared" si="91"/>
        <v>25.554216867469879</v>
      </c>
      <c r="J1147" s="8">
        <v>5.66</v>
      </c>
      <c r="K1147" s="10">
        <v>83</v>
      </c>
      <c r="L1147" s="68">
        <v>438</v>
      </c>
      <c r="M1147" s="8">
        <f t="shared" si="92"/>
        <v>5.2771084337349397</v>
      </c>
      <c r="N1147" s="8">
        <v>2.109</v>
      </c>
      <c r="O1147" s="69">
        <f t="shared" si="94"/>
        <v>83</v>
      </c>
      <c r="P1147" s="48">
        <f t="shared" si="93"/>
        <v>4.8424657534246576</v>
      </c>
      <c r="Q1147" s="77" t="s">
        <v>718</v>
      </c>
      <c r="R1147" s="18"/>
      <c r="S1147" s="2"/>
      <c r="T1147" s="2"/>
      <c r="U1147" s="10"/>
      <c r="V1147" s="80"/>
      <c r="W1147" s="81"/>
      <c r="X1147" s="86" t="str">
        <f t="shared" si="95"/>
        <v>No_data</v>
      </c>
    </row>
    <row r="1148" spans="1:24" x14ac:dyDescent="0.3">
      <c r="A1148" s="45" t="s">
        <v>3509</v>
      </c>
      <c r="B1148" s="68" t="s">
        <v>1986</v>
      </c>
      <c r="C1148" s="2" t="s">
        <v>6</v>
      </c>
      <c r="D1148" s="2">
        <v>45</v>
      </c>
      <c r="E1148" s="6">
        <v>27138</v>
      </c>
      <c r="F1148" s="7">
        <v>43677.529074074075</v>
      </c>
      <c r="G1148" s="69" t="s">
        <v>4</v>
      </c>
      <c r="H1148" s="18">
        <v>887</v>
      </c>
      <c r="I1148" s="8">
        <f t="shared" si="91"/>
        <v>8.2129629629629637</v>
      </c>
      <c r="J1148" s="8">
        <v>2.992</v>
      </c>
      <c r="K1148" s="10">
        <v>108</v>
      </c>
      <c r="L1148" s="68">
        <v>241</v>
      </c>
      <c r="M1148" s="8">
        <f t="shared" si="92"/>
        <v>2.2314814814814814</v>
      </c>
      <c r="N1148" s="8">
        <v>1.6040000000000001</v>
      </c>
      <c r="O1148" s="69">
        <f t="shared" si="94"/>
        <v>108</v>
      </c>
      <c r="P1148" s="48">
        <f t="shared" si="93"/>
        <v>3.6804979253112036</v>
      </c>
      <c r="Q1148" s="77" t="s">
        <v>718</v>
      </c>
      <c r="R1148" s="18"/>
      <c r="S1148" s="2"/>
      <c r="T1148" s="2"/>
      <c r="U1148" s="10"/>
      <c r="V1148" s="80"/>
      <c r="W1148" s="81"/>
      <c r="X1148" s="86" t="str">
        <f t="shared" si="95"/>
        <v>No_data</v>
      </c>
    </row>
    <row r="1149" spans="1:24" x14ac:dyDescent="0.3">
      <c r="A1149" s="45" t="s">
        <v>3510</v>
      </c>
      <c r="B1149" s="68" t="s">
        <v>1987</v>
      </c>
      <c r="C1149" s="2" t="s">
        <v>1</v>
      </c>
      <c r="D1149" s="2">
        <v>65</v>
      </c>
      <c r="E1149" s="6">
        <v>19634</v>
      </c>
      <c r="F1149" s="7">
        <v>43677.534756944442</v>
      </c>
      <c r="G1149" s="69" t="s">
        <v>4</v>
      </c>
      <c r="H1149" s="18">
        <v>2799</v>
      </c>
      <c r="I1149" s="8">
        <f t="shared" si="91"/>
        <v>24.55263157894737</v>
      </c>
      <c r="J1149" s="8">
        <v>5.4580000000000002</v>
      </c>
      <c r="K1149" s="10">
        <v>114</v>
      </c>
      <c r="L1149" s="68">
        <v>499</v>
      </c>
      <c r="M1149" s="8">
        <f t="shared" si="92"/>
        <v>4.3771929824561404</v>
      </c>
      <c r="N1149" s="8">
        <v>2.2000000000000002</v>
      </c>
      <c r="O1149" s="69">
        <f t="shared" si="94"/>
        <v>114</v>
      </c>
      <c r="P1149" s="48">
        <f t="shared" si="93"/>
        <v>5.6092184368737481</v>
      </c>
      <c r="Q1149" s="77" t="s">
        <v>718</v>
      </c>
      <c r="R1149" s="18" t="s">
        <v>148</v>
      </c>
      <c r="S1149" s="2"/>
      <c r="T1149" s="2"/>
      <c r="U1149" s="10"/>
      <c r="V1149" s="80"/>
      <c r="W1149" s="81"/>
      <c r="X1149" s="86" t="str">
        <f t="shared" si="95"/>
        <v>No_data</v>
      </c>
    </row>
    <row r="1150" spans="1:24" x14ac:dyDescent="0.3">
      <c r="A1150" s="45" t="s">
        <v>3511</v>
      </c>
      <c r="B1150" s="68" t="s">
        <v>1988</v>
      </c>
      <c r="C1150" s="2" t="s">
        <v>1</v>
      </c>
      <c r="D1150" s="2">
        <v>42</v>
      </c>
      <c r="E1150" s="6">
        <v>28260</v>
      </c>
      <c r="F1150" s="7">
        <v>43677.555601851855</v>
      </c>
      <c r="G1150" s="69" t="s">
        <v>4</v>
      </c>
      <c r="H1150" s="18">
        <v>2396</v>
      </c>
      <c r="I1150" s="8">
        <f t="shared" si="91"/>
        <v>35.235294117647058</v>
      </c>
      <c r="J1150" s="8">
        <v>7.2750000000000004</v>
      </c>
      <c r="K1150" s="10">
        <v>68</v>
      </c>
      <c r="L1150" s="68">
        <v>427</v>
      </c>
      <c r="M1150" s="8">
        <f t="shared" si="92"/>
        <v>6.2794117647058822</v>
      </c>
      <c r="N1150" s="8">
        <v>2.4729999999999999</v>
      </c>
      <c r="O1150" s="69">
        <f t="shared" si="94"/>
        <v>68</v>
      </c>
      <c r="P1150" s="48">
        <f t="shared" si="93"/>
        <v>5.6112412177985949</v>
      </c>
      <c r="Q1150" s="77" t="s">
        <v>718</v>
      </c>
      <c r="R1150" s="18"/>
      <c r="S1150" s="2"/>
      <c r="T1150" s="2"/>
      <c r="U1150" s="10"/>
      <c r="V1150" s="80"/>
      <c r="W1150" s="81"/>
      <c r="X1150" s="86" t="str">
        <f t="shared" si="95"/>
        <v>No_data</v>
      </c>
    </row>
    <row r="1151" spans="1:24" x14ac:dyDescent="0.3">
      <c r="A1151" s="45" t="s">
        <v>3512</v>
      </c>
      <c r="B1151" s="68" t="s">
        <v>1989</v>
      </c>
      <c r="C1151" s="2" t="s">
        <v>1</v>
      </c>
      <c r="D1151" s="2">
        <v>50</v>
      </c>
      <c r="E1151" s="6">
        <v>25390</v>
      </c>
      <c r="F1151" s="7">
        <v>43677.557951388888</v>
      </c>
      <c r="G1151" s="69" t="s">
        <v>4</v>
      </c>
      <c r="H1151" s="18">
        <v>1167</v>
      </c>
      <c r="I1151" s="8">
        <f t="shared" si="91"/>
        <v>16.671428571428571</v>
      </c>
      <c r="J1151" s="8">
        <v>4.3159999999999998</v>
      </c>
      <c r="K1151" s="10">
        <v>70</v>
      </c>
      <c r="L1151" s="68">
        <v>466</v>
      </c>
      <c r="M1151" s="8">
        <f t="shared" si="92"/>
        <v>6.6571428571428575</v>
      </c>
      <c r="N1151" s="8">
        <v>2.5019999999999998</v>
      </c>
      <c r="O1151" s="69">
        <f t="shared" si="94"/>
        <v>70</v>
      </c>
      <c r="P1151" s="48">
        <f t="shared" si="93"/>
        <v>2.5042918454935621</v>
      </c>
      <c r="Q1151" s="77" t="s">
        <v>718</v>
      </c>
      <c r="R1151" s="18"/>
      <c r="S1151" s="2"/>
      <c r="T1151" s="2"/>
      <c r="U1151" s="10"/>
      <c r="V1151" s="80"/>
      <c r="W1151" s="81"/>
      <c r="X1151" s="86" t="str">
        <f t="shared" si="95"/>
        <v>No_data</v>
      </c>
    </row>
    <row r="1152" spans="1:24" x14ac:dyDescent="0.3">
      <c r="A1152" s="45" t="s">
        <v>3513</v>
      </c>
      <c r="B1152" s="68" t="s">
        <v>1990</v>
      </c>
      <c r="C1152" s="2" t="s">
        <v>6</v>
      </c>
      <c r="D1152" s="2">
        <v>54</v>
      </c>
      <c r="E1152" s="6">
        <v>23704</v>
      </c>
      <c r="F1152" s="7">
        <v>43677.584467592591</v>
      </c>
      <c r="G1152" s="69" t="s">
        <v>4</v>
      </c>
      <c r="H1152" s="18">
        <v>2392</v>
      </c>
      <c r="I1152" s="8">
        <f t="shared" si="91"/>
        <v>37.968253968253968</v>
      </c>
      <c r="J1152" s="8">
        <v>6.024</v>
      </c>
      <c r="K1152" s="10">
        <v>63</v>
      </c>
      <c r="L1152" s="68">
        <v>405</v>
      </c>
      <c r="M1152" s="8">
        <f t="shared" si="92"/>
        <v>6.4285714285714288</v>
      </c>
      <c r="N1152" s="8">
        <v>2.8780000000000001</v>
      </c>
      <c r="O1152" s="69">
        <f t="shared" si="94"/>
        <v>63</v>
      </c>
      <c r="P1152" s="48">
        <f t="shared" si="93"/>
        <v>5.9061728395061728</v>
      </c>
      <c r="Q1152" s="77" t="s">
        <v>718</v>
      </c>
      <c r="R1152" s="18" t="s">
        <v>148</v>
      </c>
      <c r="S1152" s="2" t="s">
        <v>999</v>
      </c>
      <c r="T1152" s="2"/>
      <c r="U1152" s="10"/>
      <c r="V1152" s="80"/>
      <c r="W1152" s="81"/>
      <c r="X1152" s="86" t="str">
        <f t="shared" si="95"/>
        <v>No_data</v>
      </c>
    </row>
    <row r="1153" spans="1:24" x14ac:dyDescent="0.3">
      <c r="A1153" s="45" t="s">
        <v>3514</v>
      </c>
      <c r="B1153" s="68" t="s">
        <v>1991</v>
      </c>
      <c r="C1153" s="2" t="s">
        <v>1</v>
      </c>
      <c r="D1153" s="2">
        <v>47</v>
      </c>
      <c r="E1153" s="6">
        <v>26319</v>
      </c>
      <c r="F1153" s="7">
        <v>43677.610115740739</v>
      </c>
      <c r="G1153" s="69" t="s">
        <v>4</v>
      </c>
      <c r="H1153" s="18">
        <v>1934</v>
      </c>
      <c r="I1153" s="8">
        <f t="shared" si="91"/>
        <v>15.472</v>
      </c>
      <c r="J1153" s="8">
        <v>4.3949999999999996</v>
      </c>
      <c r="K1153" s="10">
        <v>125</v>
      </c>
      <c r="L1153" s="68">
        <v>513</v>
      </c>
      <c r="M1153" s="8">
        <f t="shared" si="92"/>
        <v>4.1040000000000001</v>
      </c>
      <c r="N1153" s="8">
        <v>2.0670000000000002</v>
      </c>
      <c r="O1153" s="69">
        <f t="shared" si="94"/>
        <v>125</v>
      </c>
      <c r="P1153" s="48">
        <f t="shared" si="93"/>
        <v>3.7699805068226118</v>
      </c>
      <c r="Q1153" s="77" t="s">
        <v>718</v>
      </c>
      <c r="R1153" s="18"/>
      <c r="S1153" s="2"/>
      <c r="T1153" s="2"/>
      <c r="U1153" s="10"/>
      <c r="V1153" s="80"/>
      <c r="W1153" s="81"/>
      <c r="X1153" s="86" t="str">
        <f t="shared" si="95"/>
        <v>No_data</v>
      </c>
    </row>
    <row r="1154" spans="1:24" x14ac:dyDescent="0.3">
      <c r="A1154" s="45" t="s">
        <v>3515</v>
      </c>
      <c r="B1154" s="68" t="s">
        <v>1992</v>
      </c>
      <c r="C1154" s="2" t="s">
        <v>1</v>
      </c>
      <c r="D1154" s="2">
        <v>59</v>
      </c>
      <c r="E1154" s="6">
        <v>22083</v>
      </c>
      <c r="F1154" s="7">
        <v>43677.614039351851</v>
      </c>
      <c r="G1154" s="69" t="s">
        <v>4</v>
      </c>
      <c r="H1154" s="18">
        <v>3350</v>
      </c>
      <c r="I1154" s="8">
        <f t="shared" si="91"/>
        <v>37.222222222222221</v>
      </c>
      <c r="J1154" s="8">
        <v>6.7450000000000001</v>
      </c>
      <c r="K1154" s="10">
        <v>90</v>
      </c>
      <c r="L1154" s="68">
        <v>414</v>
      </c>
      <c r="M1154" s="8">
        <f t="shared" si="92"/>
        <v>4.5999999999999996</v>
      </c>
      <c r="N1154" s="8">
        <v>2.2069999999999999</v>
      </c>
      <c r="O1154" s="69">
        <f t="shared" si="94"/>
        <v>90</v>
      </c>
      <c r="P1154" s="48">
        <f t="shared" si="93"/>
        <v>8.0917874396135279</v>
      </c>
      <c r="Q1154" s="77" t="s">
        <v>718</v>
      </c>
      <c r="R1154" s="18" t="s">
        <v>43</v>
      </c>
      <c r="S1154" s="2"/>
      <c r="T1154" s="2"/>
      <c r="U1154" s="10"/>
      <c r="V1154" s="80"/>
      <c r="W1154" s="81"/>
      <c r="X1154" s="86" t="str">
        <f t="shared" si="95"/>
        <v>No_data</v>
      </c>
    </row>
    <row r="1155" spans="1:24" x14ac:dyDescent="0.3">
      <c r="A1155" s="45" t="s">
        <v>3516</v>
      </c>
      <c r="B1155" s="68" t="s">
        <v>1993</v>
      </c>
      <c r="C1155" s="2" t="s">
        <v>1</v>
      </c>
      <c r="D1155" s="2">
        <v>41</v>
      </c>
      <c r="E1155" s="6">
        <v>28649</v>
      </c>
      <c r="F1155" s="7">
        <v>43677.626273148147</v>
      </c>
      <c r="G1155" s="69" t="s">
        <v>4</v>
      </c>
      <c r="H1155" s="18">
        <v>1889</v>
      </c>
      <c r="I1155" s="8">
        <f t="shared" si="91"/>
        <v>12.593333333333334</v>
      </c>
      <c r="J1155" s="8">
        <v>4.335</v>
      </c>
      <c r="K1155" s="10">
        <v>150</v>
      </c>
      <c r="L1155" s="68">
        <v>568</v>
      </c>
      <c r="M1155" s="8">
        <f t="shared" si="92"/>
        <v>3.7866666666666666</v>
      </c>
      <c r="N1155" s="8">
        <v>1.92</v>
      </c>
      <c r="O1155" s="69">
        <f t="shared" si="94"/>
        <v>150</v>
      </c>
      <c r="P1155" s="48">
        <f t="shared" si="93"/>
        <v>3.325704225352113</v>
      </c>
      <c r="Q1155" s="77" t="s">
        <v>718</v>
      </c>
      <c r="R1155" s="18"/>
      <c r="S1155" s="2"/>
      <c r="T1155" s="2"/>
      <c r="U1155" s="10"/>
      <c r="V1155" s="80"/>
      <c r="W1155" s="81"/>
      <c r="X1155" s="86" t="str">
        <f t="shared" si="95"/>
        <v>No_data</v>
      </c>
    </row>
    <row r="1156" spans="1:24" x14ac:dyDescent="0.3">
      <c r="A1156" s="45" t="s">
        <v>3517</v>
      </c>
      <c r="B1156" s="68" t="s">
        <v>1994</v>
      </c>
      <c r="C1156" s="2" t="s">
        <v>1</v>
      </c>
      <c r="D1156" s="2">
        <v>58</v>
      </c>
      <c r="E1156" s="6">
        <v>22450</v>
      </c>
      <c r="F1156" s="7">
        <v>43677.636157407411</v>
      </c>
      <c r="G1156" s="69" t="s">
        <v>4</v>
      </c>
      <c r="H1156" s="18">
        <v>2506</v>
      </c>
      <c r="I1156" s="8">
        <f t="shared" si="91"/>
        <v>20.883333333333333</v>
      </c>
      <c r="J1156" s="8">
        <v>4.5510000000000002</v>
      </c>
      <c r="K1156" s="10">
        <v>120</v>
      </c>
      <c r="L1156" s="68">
        <v>457</v>
      </c>
      <c r="M1156" s="8">
        <f t="shared" si="92"/>
        <v>3.8083333333333331</v>
      </c>
      <c r="N1156" s="8">
        <v>2.3090000000000002</v>
      </c>
      <c r="O1156" s="69">
        <f t="shared" si="94"/>
        <v>120</v>
      </c>
      <c r="P1156" s="48">
        <f t="shared" si="93"/>
        <v>5.4835886214442011</v>
      </c>
      <c r="Q1156" s="77" t="s">
        <v>718</v>
      </c>
      <c r="R1156" s="18"/>
      <c r="S1156" s="2"/>
      <c r="T1156" s="2"/>
      <c r="U1156" s="10"/>
      <c r="V1156" s="80"/>
      <c r="W1156" s="81"/>
      <c r="X1156" s="86" t="str">
        <f t="shared" si="95"/>
        <v>No_data</v>
      </c>
    </row>
    <row r="1157" spans="1:24" x14ac:dyDescent="0.3">
      <c r="A1157" s="45" t="s">
        <v>3518</v>
      </c>
      <c r="B1157" s="68" t="s">
        <v>1995</v>
      </c>
      <c r="C1157" s="2" t="s">
        <v>6</v>
      </c>
      <c r="D1157" s="2">
        <v>87</v>
      </c>
      <c r="E1157" s="6">
        <v>11895</v>
      </c>
      <c r="F1157" s="7">
        <v>43677.658842592595</v>
      </c>
      <c r="G1157" s="69" t="s">
        <v>4</v>
      </c>
      <c r="H1157" s="18">
        <v>2828</v>
      </c>
      <c r="I1157" s="8">
        <f t="shared" si="91"/>
        <v>18.128205128205128</v>
      </c>
      <c r="J1157" s="8">
        <v>4.4790000000000001</v>
      </c>
      <c r="K1157" s="10">
        <v>156</v>
      </c>
      <c r="L1157" s="68">
        <v>1302</v>
      </c>
      <c r="M1157" s="8">
        <f t="shared" si="92"/>
        <v>8.3461538461538467</v>
      </c>
      <c r="N1157" s="8">
        <v>3.2639999999999998</v>
      </c>
      <c r="O1157" s="69">
        <f t="shared" si="94"/>
        <v>156</v>
      </c>
      <c r="P1157" s="48">
        <f t="shared" si="93"/>
        <v>2.172043010752688</v>
      </c>
      <c r="Q1157" s="77" t="s">
        <v>718</v>
      </c>
      <c r="R1157" s="18"/>
      <c r="S1157" s="2"/>
      <c r="T1157" s="2"/>
      <c r="U1157" s="10"/>
      <c r="V1157" s="80"/>
      <c r="W1157" s="81"/>
      <c r="X1157" s="86" t="str">
        <f t="shared" si="95"/>
        <v>No_data</v>
      </c>
    </row>
    <row r="1158" spans="1:24" x14ac:dyDescent="0.3">
      <c r="A1158" s="45" t="s">
        <v>3519</v>
      </c>
      <c r="B1158" s="68" t="s">
        <v>0</v>
      </c>
      <c r="C1158" s="2" t="s">
        <v>1</v>
      </c>
      <c r="D1158" s="2">
        <v>10</v>
      </c>
      <c r="E1158" s="6">
        <v>39787</v>
      </c>
      <c r="F1158" s="7">
        <v>43678.373796296299</v>
      </c>
      <c r="G1158" s="69" t="s">
        <v>2</v>
      </c>
      <c r="H1158" s="18">
        <v>2629</v>
      </c>
      <c r="I1158" s="8">
        <f t="shared" si="91"/>
        <v>21.908333333333335</v>
      </c>
      <c r="J1158" s="8">
        <v>4.51</v>
      </c>
      <c r="K1158" s="10">
        <v>120</v>
      </c>
      <c r="L1158" s="68">
        <v>321</v>
      </c>
      <c r="M1158" s="8">
        <f t="shared" si="92"/>
        <v>2.6749999999999998</v>
      </c>
      <c r="N1158" s="8">
        <v>1.573</v>
      </c>
      <c r="O1158" s="69">
        <f t="shared" si="94"/>
        <v>120</v>
      </c>
      <c r="P1158" s="48">
        <f t="shared" si="93"/>
        <v>8.1900311526479754</v>
      </c>
      <c r="Q1158" s="77" t="s">
        <v>718</v>
      </c>
      <c r="R1158" s="18"/>
      <c r="S1158" s="2"/>
      <c r="T1158" s="2"/>
      <c r="U1158" s="10"/>
      <c r="V1158" s="82"/>
      <c r="W1158" s="83"/>
      <c r="X1158" s="86" t="str">
        <f t="shared" si="95"/>
        <v>No_data</v>
      </c>
    </row>
    <row r="1159" spans="1:24" x14ac:dyDescent="0.3">
      <c r="A1159" s="45" t="s">
        <v>3520</v>
      </c>
      <c r="B1159" s="68" t="s">
        <v>3</v>
      </c>
      <c r="C1159" s="2" t="s">
        <v>1</v>
      </c>
      <c r="D1159" s="2">
        <v>54</v>
      </c>
      <c r="E1159" s="6">
        <v>23608</v>
      </c>
      <c r="F1159" s="7">
        <v>43678.513541666667</v>
      </c>
      <c r="G1159" s="69" t="s">
        <v>4</v>
      </c>
      <c r="H1159" s="18">
        <v>2555</v>
      </c>
      <c r="I1159" s="8">
        <f t="shared" si="91"/>
        <v>18.25</v>
      </c>
      <c r="J1159" s="8">
        <v>4.5789999999999997</v>
      </c>
      <c r="K1159" s="10">
        <v>140</v>
      </c>
      <c r="L1159" s="68">
        <v>707</v>
      </c>
      <c r="M1159" s="8">
        <f t="shared" si="92"/>
        <v>5.05</v>
      </c>
      <c r="N1159" s="8">
        <v>2.2290000000000001</v>
      </c>
      <c r="O1159" s="69">
        <f t="shared" si="94"/>
        <v>140</v>
      </c>
      <c r="P1159" s="48">
        <f t="shared" si="93"/>
        <v>3.613861386138614</v>
      </c>
      <c r="Q1159" s="77" t="s">
        <v>718</v>
      </c>
      <c r="R1159" s="18"/>
      <c r="S1159" s="2"/>
      <c r="T1159" s="2"/>
      <c r="U1159" s="10"/>
      <c r="V1159" s="82"/>
      <c r="W1159" s="83"/>
      <c r="X1159" s="86" t="str">
        <f t="shared" si="95"/>
        <v>No_data</v>
      </c>
    </row>
    <row r="1160" spans="1:24" x14ac:dyDescent="0.3">
      <c r="A1160" s="45" t="s">
        <v>3521</v>
      </c>
      <c r="B1160" s="68" t="s">
        <v>8</v>
      </c>
      <c r="C1160" s="2" t="s">
        <v>1</v>
      </c>
      <c r="D1160" s="2">
        <v>52</v>
      </c>
      <c r="E1160" s="6">
        <v>24497</v>
      </c>
      <c r="F1160" s="7">
        <v>43678.539884259262</v>
      </c>
      <c r="G1160" s="69" t="s">
        <v>4</v>
      </c>
      <c r="H1160" s="18">
        <v>2489</v>
      </c>
      <c r="I1160" s="8">
        <f t="shared" ref="I1160:I1223" si="96">H1160/K1160</f>
        <v>14.470930232558139</v>
      </c>
      <c r="J1160" s="8">
        <v>4.0970000000000004</v>
      </c>
      <c r="K1160" s="10">
        <v>172</v>
      </c>
      <c r="L1160" s="68">
        <v>663</v>
      </c>
      <c r="M1160" s="8">
        <f t="shared" ref="M1160:M1223" si="97">L1160/O1160</f>
        <v>3.8546511627906979</v>
      </c>
      <c r="N1160" s="8">
        <v>2.093</v>
      </c>
      <c r="O1160" s="69">
        <f t="shared" si="94"/>
        <v>172</v>
      </c>
      <c r="P1160" s="48">
        <f t="shared" ref="P1160:P1223" si="98">I1160/M1160</f>
        <v>3.7541478129713419</v>
      </c>
      <c r="Q1160" s="77" t="s">
        <v>718</v>
      </c>
      <c r="R1160" s="18"/>
      <c r="S1160" s="2" t="s">
        <v>9</v>
      </c>
      <c r="T1160" s="2"/>
      <c r="U1160" s="10"/>
      <c r="V1160" s="82"/>
      <c r="W1160" s="83"/>
      <c r="X1160" s="86" t="str">
        <f t="shared" si="95"/>
        <v>No_data</v>
      </c>
    </row>
    <row r="1161" spans="1:24" x14ac:dyDescent="0.3">
      <c r="A1161" s="45" t="s">
        <v>3522</v>
      </c>
      <c r="B1161" s="68" t="s">
        <v>12</v>
      </c>
      <c r="C1161" s="2" t="s">
        <v>1</v>
      </c>
      <c r="D1161" s="2">
        <v>51</v>
      </c>
      <c r="E1161" s="6">
        <v>24884</v>
      </c>
      <c r="F1161" s="7">
        <v>43678.566388888888</v>
      </c>
      <c r="G1161" s="69" t="s">
        <v>4</v>
      </c>
      <c r="H1161" s="18">
        <v>1792</v>
      </c>
      <c r="I1161" s="8">
        <f t="shared" si="96"/>
        <v>12.8</v>
      </c>
      <c r="J1161" s="8">
        <v>3.7949999999999999</v>
      </c>
      <c r="K1161" s="10">
        <v>140</v>
      </c>
      <c r="L1161" s="68">
        <v>522</v>
      </c>
      <c r="M1161" s="8">
        <f t="shared" si="97"/>
        <v>3.7285714285714286</v>
      </c>
      <c r="N1161" s="8">
        <v>1.9810000000000001</v>
      </c>
      <c r="O1161" s="69">
        <f t="shared" si="94"/>
        <v>140</v>
      </c>
      <c r="P1161" s="48">
        <f t="shared" si="98"/>
        <v>3.4329501915708813</v>
      </c>
      <c r="Q1161" s="77" t="s">
        <v>718</v>
      </c>
      <c r="R1161" s="18"/>
      <c r="S1161" s="2"/>
      <c r="T1161" s="2"/>
      <c r="U1161" s="10"/>
      <c r="V1161" s="82"/>
      <c r="W1161" s="83"/>
      <c r="X1161" s="86" t="str">
        <f t="shared" si="95"/>
        <v>No_data</v>
      </c>
    </row>
    <row r="1162" spans="1:24" x14ac:dyDescent="0.3">
      <c r="A1162" s="45" t="s">
        <v>3523</v>
      </c>
      <c r="B1162" s="68" t="s">
        <v>13</v>
      </c>
      <c r="C1162" s="2" t="s">
        <v>1</v>
      </c>
      <c r="D1162" s="2">
        <v>69</v>
      </c>
      <c r="E1162" s="6">
        <v>18151</v>
      </c>
      <c r="F1162" s="7">
        <v>43678.568726851852</v>
      </c>
      <c r="G1162" s="69" t="s">
        <v>4</v>
      </c>
      <c r="H1162" s="18">
        <v>2480</v>
      </c>
      <c r="I1162" s="8">
        <f t="shared" si="96"/>
        <v>17.222222222222221</v>
      </c>
      <c r="J1162" s="8">
        <v>4.4450000000000003</v>
      </c>
      <c r="K1162" s="10">
        <v>144</v>
      </c>
      <c r="L1162" s="68">
        <v>564</v>
      </c>
      <c r="M1162" s="8">
        <f t="shared" si="97"/>
        <v>3.9166666666666665</v>
      </c>
      <c r="N1162" s="8">
        <v>1.8979999999999999</v>
      </c>
      <c r="O1162" s="69">
        <f t="shared" si="94"/>
        <v>144</v>
      </c>
      <c r="P1162" s="48">
        <f t="shared" si="98"/>
        <v>4.3971631205673756</v>
      </c>
      <c r="Q1162" s="77" t="s">
        <v>718</v>
      </c>
      <c r="R1162" s="18"/>
      <c r="S1162" s="2"/>
      <c r="T1162" s="2"/>
      <c r="U1162" s="10"/>
      <c r="V1162" s="82"/>
      <c r="W1162" s="83"/>
      <c r="X1162" s="86" t="str">
        <f t="shared" si="95"/>
        <v>No_data</v>
      </c>
    </row>
    <row r="1163" spans="1:24" x14ac:dyDescent="0.3">
      <c r="A1163" s="45" t="s">
        <v>3524</v>
      </c>
      <c r="B1163" s="68" t="s">
        <v>15</v>
      </c>
      <c r="C1163" s="2" t="s">
        <v>1</v>
      </c>
      <c r="D1163" s="2">
        <v>55</v>
      </c>
      <c r="E1163" s="6">
        <v>23460</v>
      </c>
      <c r="F1163" s="7">
        <v>43678.578958333332</v>
      </c>
      <c r="G1163" s="69" t="s">
        <v>4</v>
      </c>
      <c r="H1163" s="18">
        <v>1860</v>
      </c>
      <c r="I1163" s="8">
        <f t="shared" si="96"/>
        <v>17.222222222222221</v>
      </c>
      <c r="J1163" s="8">
        <v>4.78</v>
      </c>
      <c r="K1163" s="10">
        <v>108</v>
      </c>
      <c r="L1163" s="68">
        <v>433</v>
      </c>
      <c r="M1163" s="8">
        <f t="shared" si="97"/>
        <v>4.0092592592592595</v>
      </c>
      <c r="N1163" s="8">
        <v>2.129</v>
      </c>
      <c r="O1163" s="69">
        <f t="shared" si="94"/>
        <v>108</v>
      </c>
      <c r="P1163" s="48">
        <f t="shared" si="98"/>
        <v>4.2956120092378747</v>
      </c>
      <c r="Q1163" s="77" t="s">
        <v>718</v>
      </c>
      <c r="R1163" s="18"/>
      <c r="S1163" s="2"/>
      <c r="T1163" s="2"/>
      <c r="U1163" s="10"/>
      <c r="V1163" s="82"/>
      <c r="W1163" s="83"/>
      <c r="X1163" s="86" t="str">
        <f t="shared" si="95"/>
        <v>No_data</v>
      </c>
    </row>
    <row r="1164" spans="1:24" x14ac:dyDescent="0.3">
      <c r="A1164" s="45" t="s">
        <v>3525</v>
      </c>
      <c r="B1164" s="68" t="s">
        <v>20</v>
      </c>
      <c r="C1164" s="2" t="s">
        <v>1</v>
      </c>
      <c r="D1164" s="2">
        <v>64</v>
      </c>
      <c r="E1164" s="6">
        <v>20128</v>
      </c>
      <c r="F1164" s="7">
        <v>43678.60533564815</v>
      </c>
      <c r="G1164" s="69" t="s">
        <v>4</v>
      </c>
      <c r="H1164" s="18">
        <v>2821</v>
      </c>
      <c r="I1164" s="8">
        <f t="shared" si="96"/>
        <v>20.742647058823529</v>
      </c>
      <c r="J1164" s="8">
        <v>4.8719999999999999</v>
      </c>
      <c r="K1164" s="10">
        <v>136</v>
      </c>
      <c r="L1164" s="68">
        <v>752</v>
      </c>
      <c r="M1164" s="8">
        <f t="shared" si="97"/>
        <v>5.5294117647058822</v>
      </c>
      <c r="N1164" s="8">
        <v>2.27</v>
      </c>
      <c r="O1164" s="69">
        <f t="shared" si="94"/>
        <v>136</v>
      </c>
      <c r="P1164" s="48">
        <f t="shared" si="98"/>
        <v>3.7513297872340425</v>
      </c>
      <c r="Q1164" s="77" t="s">
        <v>718</v>
      </c>
      <c r="R1164" s="18"/>
      <c r="S1164" s="2"/>
      <c r="T1164" s="2"/>
      <c r="U1164" s="10"/>
      <c r="V1164" s="82"/>
      <c r="W1164" s="83"/>
      <c r="X1164" s="86" t="str">
        <f t="shared" si="95"/>
        <v>No_data</v>
      </c>
    </row>
    <row r="1165" spans="1:24" x14ac:dyDescent="0.3">
      <c r="A1165" s="45" t="s">
        <v>3526</v>
      </c>
      <c r="B1165" s="68" t="s">
        <v>23</v>
      </c>
      <c r="C1165" s="2" t="s">
        <v>1</v>
      </c>
      <c r="D1165" s="2">
        <v>52</v>
      </c>
      <c r="E1165" s="6">
        <v>24465</v>
      </c>
      <c r="F1165" s="7">
        <v>43678.610717592594</v>
      </c>
      <c r="G1165" s="69" t="s">
        <v>4</v>
      </c>
      <c r="H1165" s="18">
        <v>1757</v>
      </c>
      <c r="I1165" s="8">
        <f t="shared" si="96"/>
        <v>18.494736842105262</v>
      </c>
      <c r="J1165" s="8">
        <v>5.0060000000000002</v>
      </c>
      <c r="K1165" s="10">
        <v>95</v>
      </c>
      <c r="L1165" s="68">
        <v>375</v>
      </c>
      <c r="M1165" s="8">
        <f t="shared" si="97"/>
        <v>3.9473684210526314</v>
      </c>
      <c r="N1165" s="8">
        <v>1.9259999999999999</v>
      </c>
      <c r="O1165" s="69">
        <f t="shared" si="94"/>
        <v>95</v>
      </c>
      <c r="P1165" s="48">
        <f t="shared" si="98"/>
        <v>4.6853333333333333</v>
      </c>
      <c r="Q1165" s="77" t="s">
        <v>718</v>
      </c>
      <c r="R1165" s="18"/>
      <c r="S1165" s="2"/>
      <c r="T1165" s="2"/>
      <c r="U1165" s="10"/>
      <c r="V1165" s="82"/>
      <c r="W1165" s="83"/>
      <c r="X1165" s="86" t="str">
        <f t="shared" si="95"/>
        <v>No_data</v>
      </c>
    </row>
    <row r="1166" spans="1:24" x14ac:dyDescent="0.3">
      <c r="A1166" s="45" t="s">
        <v>3527</v>
      </c>
      <c r="B1166" s="68" t="s">
        <v>26</v>
      </c>
      <c r="C1166" s="2" t="s">
        <v>6</v>
      </c>
      <c r="D1166" s="2">
        <v>74</v>
      </c>
      <c r="E1166" s="6">
        <v>16440</v>
      </c>
      <c r="F1166" s="7">
        <v>43678.639780092592</v>
      </c>
      <c r="G1166" s="69" t="s">
        <v>4</v>
      </c>
      <c r="H1166" s="18">
        <v>2002</v>
      </c>
      <c r="I1166" s="8">
        <f t="shared" si="96"/>
        <v>15.166666666666666</v>
      </c>
      <c r="J1166" s="8">
        <v>4.1849999999999996</v>
      </c>
      <c r="K1166" s="10">
        <v>132</v>
      </c>
      <c r="L1166" s="68">
        <v>760</v>
      </c>
      <c r="M1166" s="8">
        <f t="shared" si="97"/>
        <v>5.7575757575757578</v>
      </c>
      <c r="N1166" s="8">
        <v>2.496</v>
      </c>
      <c r="O1166" s="69">
        <f t="shared" si="94"/>
        <v>132</v>
      </c>
      <c r="P1166" s="48">
        <f t="shared" si="98"/>
        <v>2.6342105263157891</v>
      </c>
      <c r="Q1166" s="77" t="s">
        <v>718</v>
      </c>
      <c r="R1166" s="18"/>
      <c r="S1166" s="2"/>
      <c r="T1166" s="2"/>
      <c r="U1166" s="10"/>
      <c r="V1166" s="82"/>
      <c r="W1166" s="83"/>
      <c r="X1166" s="86" t="str">
        <f t="shared" si="95"/>
        <v>No_data</v>
      </c>
    </row>
    <row r="1167" spans="1:24" x14ac:dyDescent="0.3">
      <c r="A1167" s="45" t="s">
        <v>3528</v>
      </c>
      <c r="B1167" s="68" t="s">
        <v>28</v>
      </c>
      <c r="C1167" s="2" t="s">
        <v>1</v>
      </c>
      <c r="D1167" s="2">
        <v>50</v>
      </c>
      <c r="E1167" s="6">
        <v>25363</v>
      </c>
      <c r="F1167" s="7">
        <v>43678.642025462963</v>
      </c>
      <c r="G1167" s="69" t="s">
        <v>4</v>
      </c>
      <c r="H1167" s="18">
        <v>1526</v>
      </c>
      <c r="I1167" s="8">
        <f t="shared" si="96"/>
        <v>15.895833333333334</v>
      </c>
      <c r="J1167" s="8">
        <v>3.278</v>
      </c>
      <c r="K1167" s="10">
        <v>96</v>
      </c>
      <c r="L1167" s="68">
        <v>266</v>
      </c>
      <c r="M1167" s="8">
        <f t="shared" si="97"/>
        <v>2.7708333333333335</v>
      </c>
      <c r="N1167" s="8">
        <v>1.726</v>
      </c>
      <c r="O1167" s="69">
        <f t="shared" si="94"/>
        <v>96</v>
      </c>
      <c r="P1167" s="48">
        <f t="shared" si="98"/>
        <v>5.7368421052631575</v>
      </c>
      <c r="Q1167" s="77" t="s">
        <v>718</v>
      </c>
      <c r="R1167" s="18"/>
      <c r="S1167" s="2"/>
      <c r="T1167" s="2"/>
      <c r="U1167" s="10"/>
      <c r="V1167" s="82"/>
      <c r="W1167" s="83"/>
      <c r="X1167" s="86" t="str">
        <f t="shared" si="95"/>
        <v>No_data</v>
      </c>
    </row>
    <row r="1168" spans="1:24" x14ac:dyDescent="0.3">
      <c r="A1168" s="45" t="s">
        <v>3529</v>
      </c>
      <c r="B1168" s="68" t="s">
        <v>32</v>
      </c>
      <c r="C1168" s="2" t="s">
        <v>6</v>
      </c>
      <c r="D1168" s="2">
        <v>25</v>
      </c>
      <c r="E1168" s="6">
        <v>34344</v>
      </c>
      <c r="F1168" s="7">
        <v>43678.652337962965</v>
      </c>
      <c r="G1168" s="69" t="s">
        <v>4</v>
      </c>
      <c r="H1168" s="18">
        <v>1608</v>
      </c>
      <c r="I1168" s="8">
        <f t="shared" si="96"/>
        <v>5.8901098901098905</v>
      </c>
      <c r="J1168" s="8">
        <v>2.4620000000000002</v>
      </c>
      <c r="K1168" s="10">
        <v>273</v>
      </c>
      <c r="L1168" s="68">
        <v>525</v>
      </c>
      <c r="M1168" s="8">
        <f t="shared" si="97"/>
        <v>1.9230769230769231</v>
      </c>
      <c r="N1168" s="8">
        <v>1.5760000000000001</v>
      </c>
      <c r="O1168" s="69">
        <f t="shared" si="94"/>
        <v>273</v>
      </c>
      <c r="P1168" s="48">
        <f t="shared" si="98"/>
        <v>3.0628571428571432</v>
      </c>
      <c r="Q1168" s="77" t="s">
        <v>718</v>
      </c>
      <c r="R1168" s="18"/>
      <c r="S1168" s="2"/>
      <c r="T1168" s="2"/>
      <c r="U1168" s="10"/>
      <c r="V1168" s="82"/>
      <c r="W1168" s="83"/>
      <c r="X1168" s="86" t="str">
        <f t="shared" si="95"/>
        <v>No_data</v>
      </c>
    </row>
    <row r="1169" spans="1:24" x14ac:dyDescent="0.3">
      <c r="A1169" s="45" t="s">
        <v>3530</v>
      </c>
      <c r="B1169" s="68" t="s">
        <v>37</v>
      </c>
      <c r="C1169" s="2" t="s">
        <v>1</v>
      </c>
      <c r="D1169" s="2">
        <v>48</v>
      </c>
      <c r="E1169" s="6">
        <v>25968</v>
      </c>
      <c r="F1169" s="7">
        <v>43679.519375000003</v>
      </c>
      <c r="G1169" s="69" t="s">
        <v>4</v>
      </c>
      <c r="H1169" s="18">
        <v>2873</v>
      </c>
      <c r="I1169" s="8">
        <f t="shared" si="96"/>
        <v>17.734567901234566</v>
      </c>
      <c r="J1169" s="8">
        <v>4.3259999999999996</v>
      </c>
      <c r="K1169" s="10">
        <v>162</v>
      </c>
      <c r="L1169" s="68">
        <v>820</v>
      </c>
      <c r="M1169" s="8">
        <f t="shared" si="97"/>
        <v>5.0617283950617287</v>
      </c>
      <c r="N1169" s="8">
        <v>2.3559999999999999</v>
      </c>
      <c r="O1169" s="69">
        <f t="shared" si="94"/>
        <v>162</v>
      </c>
      <c r="P1169" s="48">
        <f t="shared" si="98"/>
        <v>3.5036585365853652</v>
      </c>
      <c r="Q1169" s="77" t="s">
        <v>718</v>
      </c>
      <c r="R1169" s="18"/>
      <c r="S1169" s="2"/>
      <c r="T1169" s="2"/>
      <c r="U1169" s="10"/>
      <c r="V1169" s="82"/>
      <c r="W1169" s="83"/>
      <c r="X1169" s="86" t="str">
        <f t="shared" si="95"/>
        <v>No_data</v>
      </c>
    </row>
    <row r="1170" spans="1:24" x14ac:dyDescent="0.3">
      <c r="A1170" s="45" t="s">
        <v>3531</v>
      </c>
      <c r="B1170" s="68" t="s">
        <v>38</v>
      </c>
      <c r="C1170" s="2" t="s">
        <v>1</v>
      </c>
      <c r="D1170" s="2">
        <v>52</v>
      </c>
      <c r="E1170" s="6">
        <v>24376</v>
      </c>
      <c r="F1170" s="7">
        <v>43679.522685185184</v>
      </c>
      <c r="G1170" s="69" t="s">
        <v>4</v>
      </c>
      <c r="H1170" s="18">
        <v>2964</v>
      </c>
      <c r="I1170" s="8">
        <f t="shared" si="96"/>
        <v>20.583333333333332</v>
      </c>
      <c r="J1170" s="8">
        <v>4.2039999999999997</v>
      </c>
      <c r="K1170" s="10">
        <v>144</v>
      </c>
      <c r="L1170" s="68">
        <v>851</v>
      </c>
      <c r="M1170" s="8">
        <f t="shared" si="97"/>
        <v>5.9097222222222223</v>
      </c>
      <c r="N1170" s="8">
        <v>2.5219999999999998</v>
      </c>
      <c r="O1170" s="69">
        <f t="shared" si="94"/>
        <v>144</v>
      </c>
      <c r="P1170" s="48">
        <f t="shared" si="98"/>
        <v>3.4829612220916566</v>
      </c>
      <c r="Q1170" s="77" t="s">
        <v>718</v>
      </c>
      <c r="R1170" s="18"/>
      <c r="S1170" s="2" t="s">
        <v>30</v>
      </c>
      <c r="T1170" s="2"/>
      <c r="U1170" s="10"/>
      <c r="V1170" s="82"/>
      <c r="W1170" s="83"/>
      <c r="X1170" s="86" t="str">
        <f t="shared" si="95"/>
        <v>No_data</v>
      </c>
    </row>
    <row r="1171" spans="1:24" x14ac:dyDescent="0.3">
      <c r="A1171" s="45" t="s">
        <v>3532</v>
      </c>
      <c r="B1171" s="68" t="s">
        <v>42</v>
      </c>
      <c r="C1171" s="2" t="s">
        <v>1</v>
      </c>
      <c r="D1171" s="2">
        <v>50</v>
      </c>
      <c r="E1171" s="6">
        <v>25316</v>
      </c>
      <c r="F1171" s="7">
        <v>43679.537951388891</v>
      </c>
      <c r="G1171" s="69" t="s">
        <v>4</v>
      </c>
      <c r="H1171" s="18">
        <v>3006</v>
      </c>
      <c r="I1171" s="8">
        <f t="shared" si="96"/>
        <v>29.470588235294116</v>
      </c>
      <c r="J1171" s="8">
        <v>5.242</v>
      </c>
      <c r="K1171" s="10">
        <v>102</v>
      </c>
      <c r="L1171" s="68">
        <v>728</v>
      </c>
      <c r="M1171" s="8">
        <f t="shared" si="97"/>
        <v>7.1372549019607847</v>
      </c>
      <c r="N1171" s="8">
        <v>2.5099999999999998</v>
      </c>
      <c r="O1171" s="69">
        <f t="shared" si="94"/>
        <v>102</v>
      </c>
      <c r="P1171" s="48">
        <f t="shared" si="98"/>
        <v>4.1291208791208787</v>
      </c>
      <c r="Q1171" s="77" t="s">
        <v>718</v>
      </c>
      <c r="R1171" s="18"/>
      <c r="S1171" s="2" t="s">
        <v>43</v>
      </c>
      <c r="T1171" s="2"/>
      <c r="U1171" s="10"/>
      <c r="V1171" s="82"/>
      <c r="W1171" s="83"/>
      <c r="X1171" s="86" t="str">
        <f t="shared" si="95"/>
        <v>No_data</v>
      </c>
    </row>
    <row r="1172" spans="1:24" x14ac:dyDescent="0.3">
      <c r="A1172" s="45" t="s">
        <v>3533</v>
      </c>
      <c r="B1172" s="68" t="s">
        <v>45</v>
      </c>
      <c r="C1172" s="2" t="s">
        <v>1</v>
      </c>
      <c r="D1172" s="2">
        <v>56</v>
      </c>
      <c r="E1172" s="6">
        <v>23111</v>
      </c>
      <c r="F1172" s="7">
        <v>43679.552118055559</v>
      </c>
      <c r="G1172" s="69" t="s">
        <v>4</v>
      </c>
      <c r="H1172" s="18">
        <v>2901</v>
      </c>
      <c r="I1172" s="8">
        <f t="shared" si="96"/>
        <v>16.672413793103448</v>
      </c>
      <c r="J1172" s="8">
        <v>4.3390000000000004</v>
      </c>
      <c r="K1172" s="10">
        <v>174</v>
      </c>
      <c r="L1172" s="68">
        <v>703</v>
      </c>
      <c r="M1172" s="8">
        <f t="shared" si="97"/>
        <v>4.0402298850574709</v>
      </c>
      <c r="N1172" s="8">
        <v>2.0609999999999999</v>
      </c>
      <c r="O1172" s="69">
        <f t="shared" si="94"/>
        <v>174</v>
      </c>
      <c r="P1172" s="48">
        <f t="shared" si="98"/>
        <v>4.126600284495022</v>
      </c>
      <c r="Q1172" s="77" t="s">
        <v>718</v>
      </c>
      <c r="R1172" s="18"/>
      <c r="S1172" s="2"/>
      <c r="T1172" s="2"/>
      <c r="U1172" s="10"/>
      <c r="V1172" s="82"/>
      <c r="W1172" s="83"/>
      <c r="X1172" s="86" t="str">
        <f t="shared" si="95"/>
        <v>No_data</v>
      </c>
    </row>
    <row r="1173" spans="1:24" x14ac:dyDescent="0.3">
      <c r="A1173" s="45" t="s">
        <v>3534</v>
      </c>
      <c r="B1173" s="68" t="s">
        <v>49</v>
      </c>
      <c r="C1173" s="2" t="s">
        <v>1</v>
      </c>
      <c r="D1173" s="2">
        <v>40</v>
      </c>
      <c r="E1173" s="6">
        <v>29052</v>
      </c>
      <c r="F1173" s="7">
        <v>43679.574930555558</v>
      </c>
      <c r="G1173" s="69" t="s">
        <v>4</v>
      </c>
      <c r="H1173" s="18">
        <v>1802</v>
      </c>
      <c r="I1173" s="8">
        <f t="shared" si="96"/>
        <v>18.770833333333332</v>
      </c>
      <c r="J1173" s="8">
        <v>4.5410000000000004</v>
      </c>
      <c r="K1173" s="10">
        <v>96</v>
      </c>
      <c r="L1173" s="68">
        <v>458</v>
      </c>
      <c r="M1173" s="8">
        <f t="shared" si="97"/>
        <v>4.770833333333333</v>
      </c>
      <c r="N1173" s="8">
        <v>2.528</v>
      </c>
      <c r="O1173" s="69">
        <f t="shared" si="94"/>
        <v>96</v>
      </c>
      <c r="P1173" s="48">
        <f t="shared" si="98"/>
        <v>3.9344978165938866</v>
      </c>
      <c r="Q1173" s="77" t="s">
        <v>718</v>
      </c>
      <c r="R1173" s="18"/>
      <c r="S1173" s="2"/>
      <c r="T1173" s="2"/>
      <c r="U1173" s="10"/>
      <c r="V1173" s="82"/>
      <c r="W1173" s="83"/>
      <c r="X1173" s="86" t="str">
        <f t="shared" si="95"/>
        <v>No_data</v>
      </c>
    </row>
    <row r="1174" spans="1:24" x14ac:dyDescent="0.3">
      <c r="A1174" s="45" t="s">
        <v>3535</v>
      </c>
      <c r="B1174" s="68" t="s">
        <v>51</v>
      </c>
      <c r="C1174" s="2" t="s">
        <v>1</v>
      </c>
      <c r="D1174" s="2">
        <v>46</v>
      </c>
      <c r="E1174" s="6">
        <v>26655</v>
      </c>
      <c r="F1174" s="7">
        <v>43679.577708333331</v>
      </c>
      <c r="G1174" s="69" t="s">
        <v>4</v>
      </c>
      <c r="H1174" s="18">
        <v>1951</v>
      </c>
      <c r="I1174" s="8">
        <f t="shared" si="96"/>
        <v>18.064814814814813</v>
      </c>
      <c r="J1174" s="8">
        <v>4.335</v>
      </c>
      <c r="K1174" s="10">
        <v>108</v>
      </c>
      <c r="L1174" s="68">
        <v>531</v>
      </c>
      <c r="M1174" s="8">
        <f t="shared" si="97"/>
        <v>4.916666666666667</v>
      </c>
      <c r="N1174" s="8">
        <v>1.9239999999999999</v>
      </c>
      <c r="O1174" s="69">
        <f t="shared" si="94"/>
        <v>108</v>
      </c>
      <c r="P1174" s="48">
        <f t="shared" si="98"/>
        <v>3.6741996233521652</v>
      </c>
      <c r="Q1174" s="77" t="s">
        <v>718</v>
      </c>
      <c r="R1174" s="18"/>
      <c r="S1174" s="2"/>
      <c r="T1174" s="2"/>
      <c r="U1174" s="10"/>
      <c r="V1174" s="82"/>
      <c r="W1174" s="83"/>
      <c r="X1174" s="86" t="str">
        <f t="shared" si="95"/>
        <v>No_data</v>
      </c>
    </row>
    <row r="1175" spans="1:24" x14ac:dyDescent="0.3">
      <c r="A1175" s="45" t="s">
        <v>3536</v>
      </c>
      <c r="B1175" s="68" t="s">
        <v>55</v>
      </c>
      <c r="C1175" s="2" t="s">
        <v>6</v>
      </c>
      <c r="D1175" s="2">
        <v>30</v>
      </c>
      <c r="E1175" s="6">
        <v>32655</v>
      </c>
      <c r="F1175" s="7">
        <v>43679.610219907408</v>
      </c>
      <c r="G1175" s="69" t="s">
        <v>4</v>
      </c>
      <c r="H1175" s="18">
        <v>2079</v>
      </c>
      <c r="I1175" s="8">
        <f t="shared" si="96"/>
        <v>10.5</v>
      </c>
      <c r="J1175" s="8">
        <v>3.5590000000000002</v>
      </c>
      <c r="K1175" s="10">
        <v>198</v>
      </c>
      <c r="L1175" s="68">
        <v>628</v>
      </c>
      <c r="M1175" s="8">
        <f t="shared" si="97"/>
        <v>3.1717171717171717</v>
      </c>
      <c r="N1175" s="8">
        <v>1.7769999999999999</v>
      </c>
      <c r="O1175" s="69">
        <f t="shared" si="94"/>
        <v>198</v>
      </c>
      <c r="P1175" s="48">
        <f t="shared" si="98"/>
        <v>3.3105095541401273</v>
      </c>
      <c r="Q1175" s="77" t="s">
        <v>718</v>
      </c>
      <c r="R1175" s="18"/>
      <c r="S1175" s="2"/>
      <c r="T1175" s="2"/>
      <c r="U1175" s="10"/>
      <c r="V1175" s="82"/>
      <c r="W1175" s="83"/>
      <c r="X1175" s="86" t="str">
        <f t="shared" si="95"/>
        <v>No_data</v>
      </c>
    </row>
    <row r="1176" spans="1:24" x14ac:dyDescent="0.3">
      <c r="A1176" s="45" t="s">
        <v>3537</v>
      </c>
      <c r="B1176" s="68" t="s">
        <v>58</v>
      </c>
      <c r="C1176" s="2" t="s">
        <v>6</v>
      </c>
      <c r="D1176" s="2">
        <v>51</v>
      </c>
      <c r="E1176" s="6">
        <v>24724</v>
      </c>
      <c r="F1176" s="7">
        <v>43679.623032407406</v>
      </c>
      <c r="G1176" s="69" t="s">
        <v>4</v>
      </c>
      <c r="H1176" s="18">
        <v>1016</v>
      </c>
      <c r="I1176" s="8">
        <f t="shared" si="96"/>
        <v>10.36734693877551</v>
      </c>
      <c r="J1176" s="8">
        <v>3.3929999999999998</v>
      </c>
      <c r="K1176" s="10">
        <v>98</v>
      </c>
      <c r="L1176" s="68">
        <v>198</v>
      </c>
      <c r="M1176" s="8">
        <f t="shared" si="97"/>
        <v>2.0204081632653059</v>
      </c>
      <c r="N1176" s="8">
        <v>1.429</v>
      </c>
      <c r="O1176" s="69">
        <f t="shared" si="94"/>
        <v>98</v>
      </c>
      <c r="P1176" s="48">
        <f t="shared" si="98"/>
        <v>5.1313131313131315</v>
      </c>
      <c r="Q1176" s="77" t="s">
        <v>718</v>
      </c>
      <c r="R1176" s="18"/>
      <c r="S1176" s="2" t="s">
        <v>30</v>
      </c>
      <c r="T1176" s="2"/>
      <c r="U1176" s="10"/>
      <c r="V1176" s="82"/>
      <c r="W1176" s="83"/>
      <c r="X1176" s="86" t="str">
        <f t="shared" si="95"/>
        <v>No_data</v>
      </c>
    </row>
    <row r="1177" spans="1:24" x14ac:dyDescent="0.3">
      <c r="A1177" s="45" t="s">
        <v>3538</v>
      </c>
      <c r="B1177" s="68" t="s">
        <v>61</v>
      </c>
      <c r="C1177" s="2" t="s">
        <v>6</v>
      </c>
      <c r="D1177" s="2">
        <v>34</v>
      </c>
      <c r="E1177" s="6">
        <v>31020</v>
      </c>
      <c r="F1177" s="7">
        <v>43679.636840277781</v>
      </c>
      <c r="G1177" s="69" t="s">
        <v>4</v>
      </c>
      <c r="H1177" s="18">
        <v>1337</v>
      </c>
      <c r="I1177" s="8">
        <f t="shared" si="96"/>
        <v>8.2530864197530871</v>
      </c>
      <c r="J1177" s="8">
        <v>2.952</v>
      </c>
      <c r="K1177" s="10">
        <v>162</v>
      </c>
      <c r="L1177" s="68">
        <v>458</v>
      </c>
      <c r="M1177" s="8">
        <f t="shared" si="97"/>
        <v>2.8271604938271606</v>
      </c>
      <c r="N1177" s="8">
        <v>1.837</v>
      </c>
      <c r="O1177" s="69">
        <f t="shared" si="94"/>
        <v>162</v>
      </c>
      <c r="P1177" s="48">
        <f t="shared" si="98"/>
        <v>2.9192139737991267</v>
      </c>
      <c r="Q1177" s="77" t="s">
        <v>718</v>
      </c>
      <c r="R1177" s="18"/>
      <c r="S1177" s="2"/>
      <c r="T1177" s="2"/>
      <c r="U1177" s="10"/>
      <c r="V1177" s="82"/>
      <c r="W1177" s="83"/>
      <c r="X1177" s="86" t="str">
        <f t="shared" si="95"/>
        <v>No_data</v>
      </c>
    </row>
    <row r="1178" spans="1:24" x14ac:dyDescent="0.3">
      <c r="A1178" s="45" t="s">
        <v>3539</v>
      </c>
      <c r="B1178" s="68" t="s">
        <v>63</v>
      </c>
      <c r="C1178" s="2" t="s">
        <v>1</v>
      </c>
      <c r="D1178" s="2">
        <v>48</v>
      </c>
      <c r="E1178" s="6">
        <v>26045</v>
      </c>
      <c r="F1178" s="7">
        <v>43679.643125000002</v>
      </c>
      <c r="G1178" s="69" t="s">
        <v>4</v>
      </c>
      <c r="H1178" s="18">
        <v>2021</v>
      </c>
      <c r="I1178" s="8">
        <f t="shared" si="96"/>
        <v>10.526041666666666</v>
      </c>
      <c r="J1178" s="8">
        <v>3.3439999999999999</v>
      </c>
      <c r="K1178" s="10">
        <v>192</v>
      </c>
      <c r="L1178" s="68">
        <v>592</v>
      </c>
      <c r="M1178" s="8">
        <f t="shared" si="97"/>
        <v>3.0833333333333335</v>
      </c>
      <c r="N1178" s="8">
        <v>1.863</v>
      </c>
      <c r="O1178" s="69">
        <f t="shared" si="94"/>
        <v>192</v>
      </c>
      <c r="P1178" s="48">
        <f t="shared" si="98"/>
        <v>3.4138513513513509</v>
      </c>
      <c r="Q1178" s="77" t="s">
        <v>718</v>
      </c>
      <c r="R1178" s="18"/>
      <c r="S1178" s="2"/>
      <c r="T1178" s="2"/>
      <c r="U1178" s="10"/>
      <c r="V1178" s="82"/>
      <c r="W1178" s="83"/>
      <c r="X1178" s="86" t="str">
        <f t="shared" si="95"/>
        <v>No_data</v>
      </c>
    </row>
    <row r="1179" spans="1:24" x14ac:dyDescent="0.3">
      <c r="A1179" s="45" t="s">
        <v>3540</v>
      </c>
      <c r="B1179" s="68" t="s">
        <v>65</v>
      </c>
      <c r="C1179" s="2" t="s">
        <v>6</v>
      </c>
      <c r="D1179" s="2">
        <v>61</v>
      </c>
      <c r="E1179" s="6">
        <v>21290</v>
      </c>
      <c r="F1179" s="7">
        <v>43679.657812500001</v>
      </c>
      <c r="G1179" s="69" t="s">
        <v>4</v>
      </c>
      <c r="H1179" s="18">
        <v>2608</v>
      </c>
      <c r="I1179" s="8">
        <f t="shared" si="96"/>
        <v>13.171717171717171</v>
      </c>
      <c r="J1179" s="8">
        <v>3.5870000000000002</v>
      </c>
      <c r="K1179" s="10">
        <v>198</v>
      </c>
      <c r="L1179" s="68">
        <v>821</v>
      </c>
      <c r="M1179" s="8">
        <f t="shared" si="97"/>
        <v>4.1464646464646462</v>
      </c>
      <c r="N1179" s="8">
        <v>1.897</v>
      </c>
      <c r="O1179" s="69">
        <f t="shared" si="94"/>
        <v>198</v>
      </c>
      <c r="P1179" s="48">
        <f t="shared" si="98"/>
        <v>3.1766138855054811</v>
      </c>
      <c r="Q1179" s="77" t="s">
        <v>718</v>
      </c>
      <c r="R1179" s="18"/>
      <c r="S1179" s="2" t="s">
        <v>40</v>
      </c>
      <c r="T1179" s="2"/>
      <c r="U1179" s="10"/>
      <c r="V1179" s="82"/>
      <c r="W1179" s="83"/>
      <c r="X1179" s="86" t="str">
        <f t="shared" si="95"/>
        <v>No_data</v>
      </c>
    </row>
    <row r="1180" spans="1:24" x14ac:dyDescent="0.3">
      <c r="A1180" s="45" t="s">
        <v>3541</v>
      </c>
      <c r="B1180" s="68" t="s">
        <v>69</v>
      </c>
      <c r="C1180" s="2" t="s">
        <v>1</v>
      </c>
      <c r="D1180" s="2">
        <v>44</v>
      </c>
      <c r="E1180" s="6">
        <v>27317</v>
      </c>
      <c r="F1180" s="7">
        <v>43679.703414351854</v>
      </c>
      <c r="G1180" s="69" t="s">
        <v>4</v>
      </c>
      <c r="H1180" s="18">
        <v>2129</v>
      </c>
      <c r="I1180" s="8">
        <f t="shared" si="96"/>
        <v>15.207142857142857</v>
      </c>
      <c r="J1180" s="8">
        <v>4.1349999999999998</v>
      </c>
      <c r="K1180" s="10">
        <v>140</v>
      </c>
      <c r="L1180" s="68">
        <v>548</v>
      </c>
      <c r="M1180" s="8">
        <f t="shared" si="97"/>
        <v>3.9142857142857141</v>
      </c>
      <c r="N1180" s="8">
        <v>1.8759999999999999</v>
      </c>
      <c r="O1180" s="69">
        <f t="shared" si="94"/>
        <v>140</v>
      </c>
      <c r="P1180" s="48">
        <f t="shared" si="98"/>
        <v>3.8850364963503652</v>
      </c>
      <c r="Q1180" s="77" t="s">
        <v>718</v>
      </c>
      <c r="R1180" s="18"/>
      <c r="S1180" s="2"/>
      <c r="T1180" s="2"/>
      <c r="U1180" s="10"/>
      <c r="V1180" s="82"/>
      <c r="W1180" s="83"/>
      <c r="X1180" s="86" t="str">
        <f t="shared" si="95"/>
        <v>No_data</v>
      </c>
    </row>
    <row r="1181" spans="1:24" x14ac:dyDescent="0.3">
      <c r="A1181" s="45" t="s">
        <v>3542</v>
      </c>
      <c r="B1181" s="68" t="s">
        <v>72</v>
      </c>
      <c r="C1181" s="2" t="s">
        <v>1</v>
      </c>
      <c r="D1181" s="2">
        <v>46</v>
      </c>
      <c r="E1181" s="6">
        <v>26554</v>
      </c>
      <c r="F1181" s="7">
        <v>43682.517557870371</v>
      </c>
      <c r="G1181" s="69" t="s">
        <v>4</v>
      </c>
      <c r="H1181" s="18">
        <v>2185</v>
      </c>
      <c r="I1181" s="8">
        <f t="shared" si="96"/>
        <v>19.863636363636363</v>
      </c>
      <c r="J1181" s="8">
        <v>4.4109999999999996</v>
      </c>
      <c r="K1181" s="10">
        <v>110</v>
      </c>
      <c r="L1181" s="68">
        <v>586</v>
      </c>
      <c r="M1181" s="8">
        <f t="shared" si="97"/>
        <v>5.3272727272727272</v>
      </c>
      <c r="N1181" s="8">
        <v>2.3029999999999999</v>
      </c>
      <c r="O1181" s="69">
        <f t="shared" si="94"/>
        <v>110</v>
      </c>
      <c r="P1181" s="48">
        <f t="shared" si="98"/>
        <v>3.7286689419795223</v>
      </c>
      <c r="Q1181" s="77" t="s">
        <v>718</v>
      </c>
      <c r="R1181" s="18"/>
      <c r="S1181" s="2"/>
      <c r="T1181" s="2"/>
      <c r="U1181" s="10"/>
      <c r="V1181" s="82"/>
      <c r="W1181" s="83"/>
      <c r="X1181" s="86" t="str">
        <f t="shared" si="95"/>
        <v>No_data</v>
      </c>
    </row>
    <row r="1182" spans="1:24" x14ac:dyDescent="0.3">
      <c r="A1182" s="45" t="s">
        <v>3543</v>
      </c>
      <c r="B1182" s="68" t="s">
        <v>75</v>
      </c>
      <c r="C1182" s="2" t="s">
        <v>1</v>
      </c>
      <c r="D1182" s="2">
        <v>52</v>
      </c>
      <c r="E1182" s="6">
        <v>24612</v>
      </c>
      <c r="F1182" s="7">
        <v>43682.537511574075</v>
      </c>
      <c r="G1182" s="69" t="s">
        <v>4</v>
      </c>
      <c r="H1182" s="18">
        <v>1889</v>
      </c>
      <c r="I1182" s="8">
        <f t="shared" si="96"/>
        <v>16.28448275862069</v>
      </c>
      <c r="J1182" s="8">
        <v>4.1429999999999998</v>
      </c>
      <c r="K1182" s="10">
        <v>116</v>
      </c>
      <c r="L1182" s="68">
        <v>691</v>
      </c>
      <c r="M1182" s="8">
        <f t="shared" si="97"/>
        <v>5.9568965517241379</v>
      </c>
      <c r="N1182" s="8">
        <v>2.3380000000000001</v>
      </c>
      <c r="O1182" s="69">
        <f t="shared" si="94"/>
        <v>116</v>
      </c>
      <c r="P1182" s="48">
        <f t="shared" si="98"/>
        <v>2.7337192474674388</v>
      </c>
      <c r="Q1182" s="77" t="s">
        <v>718</v>
      </c>
      <c r="R1182" s="18"/>
      <c r="S1182" s="2"/>
      <c r="T1182" s="2"/>
      <c r="U1182" s="10"/>
      <c r="V1182" s="82"/>
      <c r="W1182" s="83"/>
      <c r="X1182" s="86" t="str">
        <f t="shared" si="95"/>
        <v>No_data</v>
      </c>
    </row>
    <row r="1183" spans="1:24" x14ac:dyDescent="0.3">
      <c r="A1183" s="45" t="s">
        <v>3544</v>
      </c>
      <c r="B1183" s="68" t="s">
        <v>77</v>
      </c>
      <c r="C1183" s="2" t="s">
        <v>1</v>
      </c>
      <c r="D1183" s="2">
        <v>58</v>
      </c>
      <c r="E1183" s="6">
        <v>22474</v>
      </c>
      <c r="F1183" s="7">
        <v>43682.549699074072</v>
      </c>
      <c r="G1183" s="69" t="s">
        <v>4</v>
      </c>
      <c r="H1183" s="18">
        <v>2078</v>
      </c>
      <c r="I1183" s="8">
        <f t="shared" si="96"/>
        <v>16.623999999999999</v>
      </c>
      <c r="J1183" s="8">
        <v>4.1130000000000004</v>
      </c>
      <c r="K1183" s="10">
        <v>125</v>
      </c>
      <c r="L1183" s="68">
        <v>650</v>
      </c>
      <c r="M1183" s="8">
        <f t="shared" si="97"/>
        <v>5.2</v>
      </c>
      <c r="N1183" s="8">
        <v>2.3069999999999999</v>
      </c>
      <c r="O1183" s="69">
        <f t="shared" si="94"/>
        <v>125</v>
      </c>
      <c r="P1183" s="48">
        <f t="shared" si="98"/>
        <v>3.1969230769230768</v>
      </c>
      <c r="Q1183" s="77" t="s">
        <v>718</v>
      </c>
      <c r="R1183" s="18"/>
      <c r="S1183" s="2"/>
      <c r="T1183" s="2"/>
      <c r="U1183" s="10"/>
      <c r="V1183" s="82"/>
      <c r="W1183" s="83"/>
      <c r="X1183" s="86" t="str">
        <f t="shared" si="95"/>
        <v>No_data</v>
      </c>
    </row>
    <row r="1184" spans="1:24" x14ac:dyDescent="0.3">
      <c r="A1184" s="45" t="s">
        <v>3545</v>
      </c>
      <c r="B1184" s="68" t="s">
        <v>78</v>
      </c>
      <c r="C1184" s="2" t="s">
        <v>6</v>
      </c>
      <c r="D1184" s="2">
        <v>70</v>
      </c>
      <c r="E1184" s="6">
        <v>17771</v>
      </c>
      <c r="F1184" s="7">
        <v>43682.550868055558</v>
      </c>
      <c r="G1184" s="69" t="s">
        <v>4</v>
      </c>
      <c r="H1184" s="18">
        <v>2550</v>
      </c>
      <c r="I1184" s="8">
        <f t="shared" si="96"/>
        <v>20.399999999999999</v>
      </c>
      <c r="J1184" s="8">
        <v>4.1989999999999998</v>
      </c>
      <c r="K1184" s="10">
        <v>125</v>
      </c>
      <c r="L1184" s="68">
        <v>925</v>
      </c>
      <c r="M1184" s="8">
        <f t="shared" si="97"/>
        <v>7.4</v>
      </c>
      <c r="N1184" s="8">
        <v>2.762</v>
      </c>
      <c r="O1184" s="69">
        <f t="shared" si="94"/>
        <v>125</v>
      </c>
      <c r="P1184" s="48">
        <f t="shared" si="98"/>
        <v>2.7567567567567566</v>
      </c>
      <c r="Q1184" s="77" t="s">
        <v>718</v>
      </c>
      <c r="R1184" s="18"/>
      <c r="S1184" s="2"/>
      <c r="T1184" s="2"/>
      <c r="U1184" s="10"/>
      <c r="V1184" s="82"/>
      <c r="W1184" s="83"/>
      <c r="X1184" s="86" t="str">
        <f t="shared" si="95"/>
        <v>No_data</v>
      </c>
    </row>
    <row r="1185" spans="1:24" x14ac:dyDescent="0.3">
      <c r="A1185" s="45" t="s">
        <v>3546</v>
      </c>
      <c r="B1185" s="68" t="s">
        <v>79</v>
      </c>
      <c r="C1185" s="2" t="s">
        <v>1</v>
      </c>
      <c r="D1185" s="2">
        <v>55</v>
      </c>
      <c r="E1185" s="6">
        <v>23367</v>
      </c>
      <c r="F1185" s="7">
        <v>43682.568854166668</v>
      </c>
      <c r="G1185" s="69" t="s">
        <v>4</v>
      </c>
      <c r="H1185" s="18">
        <v>2823</v>
      </c>
      <c r="I1185" s="8">
        <f t="shared" si="96"/>
        <v>25.205357142857142</v>
      </c>
      <c r="J1185" s="8">
        <v>5.4180000000000001</v>
      </c>
      <c r="K1185" s="10">
        <v>112</v>
      </c>
      <c r="L1185" s="68">
        <v>423</v>
      </c>
      <c r="M1185" s="8">
        <f t="shared" si="97"/>
        <v>3.7767857142857144</v>
      </c>
      <c r="N1185" s="8">
        <v>1.8680000000000001</v>
      </c>
      <c r="O1185" s="69">
        <f t="shared" si="94"/>
        <v>112</v>
      </c>
      <c r="P1185" s="48">
        <f t="shared" si="98"/>
        <v>6.6737588652482263</v>
      </c>
      <c r="Q1185" s="77" t="s">
        <v>718</v>
      </c>
      <c r="R1185" s="18"/>
      <c r="S1185" s="2" t="s">
        <v>43</v>
      </c>
      <c r="T1185" s="2"/>
      <c r="U1185" s="10"/>
      <c r="V1185" s="82"/>
      <c r="W1185" s="83"/>
      <c r="X1185" s="86" t="str">
        <f t="shared" si="95"/>
        <v>No_data</v>
      </c>
    </row>
    <row r="1186" spans="1:24" x14ac:dyDescent="0.3">
      <c r="A1186" s="45" t="s">
        <v>3547</v>
      </c>
      <c r="B1186" s="68" t="s">
        <v>81</v>
      </c>
      <c r="C1186" s="2" t="s">
        <v>1</v>
      </c>
      <c r="D1186" s="2">
        <v>56</v>
      </c>
      <c r="E1186" s="6">
        <v>23228</v>
      </c>
      <c r="F1186" s="7">
        <v>43682.580405092594</v>
      </c>
      <c r="G1186" s="69" t="s">
        <v>4</v>
      </c>
      <c r="H1186" s="18">
        <v>2983</v>
      </c>
      <c r="I1186" s="8">
        <f t="shared" si="96"/>
        <v>21.307142857142857</v>
      </c>
      <c r="J1186" s="8">
        <v>5.3710000000000004</v>
      </c>
      <c r="K1186" s="10">
        <v>140</v>
      </c>
      <c r="L1186" s="68">
        <v>406</v>
      </c>
      <c r="M1186" s="8">
        <f t="shared" si="97"/>
        <v>2.9</v>
      </c>
      <c r="N1186" s="8">
        <v>1.7350000000000001</v>
      </c>
      <c r="O1186" s="69">
        <f t="shared" si="94"/>
        <v>140</v>
      </c>
      <c r="P1186" s="48">
        <f t="shared" si="98"/>
        <v>7.347290640394089</v>
      </c>
      <c r="Q1186" s="77" t="s">
        <v>718</v>
      </c>
      <c r="R1186" s="18"/>
      <c r="S1186" s="2"/>
      <c r="T1186" s="2"/>
      <c r="U1186" s="10"/>
      <c r="V1186" s="82"/>
      <c r="W1186" s="83"/>
      <c r="X1186" s="86" t="str">
        <f t="shared" si="95"/>
        <v>No_data</v>
      </c>
    </row>
    <row r="1187" spans="1:24" x14ac:dyDescent="0.3">
      <c r="A1187" s="45" t="s">
        <v>3548</v>
      </c>
      <c r="B1187" s="68" t="s">
        <v>83</v>
      </c>
      <c r="C1187" s="2" t="s">
        <v>1</v>
      </c>
      <c r="D1187" s="2">
        <v>54</v>
      </c>
      <c r="E1187" s="6">
        <v>23886</v>
      </c>
      <c r="F1187" s="7">
        <v>43682.60224537037</v>
      </c>
      <c r="G1187" s="69" t="s">
        <v>4</v>
      </c>
      <c r="H1187" s="18">
        <v>2538</v>
      </c>
      <c r="I1187" s="8">
        <f t="shared" si="96"/>
        <v>22.660714285714285</v>
      </c>
      <c r="J1187" s="8">
        <v>5.6479999999999997</v>
      </c>
      <c r="K1187" s="10">
        <v>112</v>
      </c>
      <c r="L1187" s="68">
        <v>387</v>
      </c>
      <c r="M1187" s="8">
        <f t="shared" si="97"/>
        <v>3.4553571428571428</v>
      </c>
      <c r="N1187" s="8">
        <v>1.7390000000000001</v>
      </c>
      <c r="O1187" s="69">
        <f t="shared" si="94"/>
        <v>112</v>
      </c>
      <c r="P1187" s="48">
        <f t="shared" si="98"/>
        <v>6.558139534883721</v>
      </c>
      <c r="Q1187" s="77" t="s">
        <v>718</v>
      </c>
      <c r="R1187" s="18"/>
      <c r="S1187" s="2"/>
      <c r="T1187" s="2"/>
      <c r="U1187" s="10"/>
      <c r="V1187" s="82"/>
      <c r="W1187" s="83"/>
      <c r="X1187" s="86" t="str">
        <f t="shared" si="95"/>
        <v>No_data</v>
      </c>
    </row>
    <row r="1188" spans="1:24" x14ac:dyDescent="0.3">
      <c r="A1188" s="45" t="s">
        <v>3549</v>
      </c>
      <c r="B1188" s="68" t="s">
        <v>87</v>
      </c>
      <c r="C1188" s="2" t="s">
        <v>1</v>
      </c>
      <c r="D1188" s="2">
        <v>48</v>
      </c>
      <c r="E1188" s="6">
        <v>25991</v>
      </c>
      <c r="F1188" s="7">
        <v>43682.613553240742</v>
      </c>
      <c r="G1188" s="69" t="s">
        <v>4</v>
      </c>
      <c r="H1188" s="18">
        <v>2800</v>
      </c>
      <c r="I1188" s="8">
        <f t="shared" si="96"/>
        <v>16.969696969696969</v>
      </c>
      <c r="J1188" s="8">
        <v>4.1130000000000004</v>
      </c>
      <c r="K1188" s="10">
        <v>165</v>
      </c>
      <c r="L1188" s="68">
        <v>766</v>
      </c>
      <c r="M1188" s="8">
        <f t="shared" si="97"/>
        <v>4.6424242424242426</v>
      </c>
      <c r="N1188" s="8">
        <v>2.23</v>
      </c>
      <c r="O1188" s="69">
        <f t="shared" si="94"/>
        <v>165</v>
      </c>
      <c r="P1188" s="48">
        <f t="shared" si="98"/>
        <v>3.6553524804177542</v>
      </c>
      <c r="Q1188" s="77" t="s">
        <v>718</v>
      </c>
      <c r="R1188" s="18"/>
      <c r="S1188" s="2"/>
      <c r="T1188" s="2"/>
      <c r="U1188" s="10"/>
      <c r="V1188" s="82"/>
      <c r="W1188" s="83"/>
      <c r="X1188" s="86" t="str">
        <f t="shared" si="95"/>
        <v>No_data</v>
      </c>
    </row>
    <row r="1189" spans="1:24" x14ac:dyDescent="0.3">
      <c r="A1189" s="45" t="s">
        <v>3550</v>
      </c>
      <c r="B1189" s="68" t="s">
        <v>90</v>
      </c>
      <c r="C1189" s="2" t="s">
        <v>1</v>
      </c>
      <c r="D1189" s="2">
        <v>57</v>
      </c>
      <c r="E1189" s="6">
        <v>22500</v>
      </c>
      <c r="F1189" s="7">
        <v>43682.632789351854</v>
      </c>
      <c r="G1189" s="69" t="s">
        <v>4</v>
      </c>
      <c r="H1189" s="18">
        <v>1966</v>
      </c>
      <c r="I1189" s="8">
        <f t="shared" si="96"/>
        <v>20.914893617021278</v>
      </c>
      <c r="J1189" s="8">
        <v>4.3840000000000003</v>
      </c>
      <c r="K1189" s="10">
        <v>94</v>
      </c>
      <c r="L1189" s="68">
        <v>481</v>
      </c>
      <c r="M1189" s="8">
        <f t="shared" si="97"/>
        <v>5.1170212765957448</v>
      </c>
      <c r="N1189" s="8">
        <v>2.0939999999999999</v>
      </c>
      <c r="O1189" s="69">
        <f t="shared" si="94"/>
        <v>94</v>
      </c>
      <c r="P1189" s="48">
        <f t="shared" si="98"/>
        <v>4.0873180873180877</v>
      </c>
      <c r="Q1189" s="77" t="s">
        <v>718</v>
      </c>
      <c r="R1189" s="18"/>
      <c r="S1189" s="2"/>
      <c r="T1189" s="2"/>
      <c r="U1189" s="10"/>
      <c r="V1189" s="82"/>
      <c r="W1189" s="83"/>
      <c r="X1189" s="86" t="str">
        <f t="shared" si="95"/>
        <v>No_data</v>
      </c>
    </row>
    <row r="1190" spans="1:24" x14ac:dyDescent="0.3">
      <c r="A1190" s="45" t="s">
        <v>3551</v>
      </c>
      <c r="B1190" s="68" t="s">
        <v>96</v>
      </c>
      <c r="C1190" s="2" t="s">
        <v>1</v>
      </c>
      <c r="D1190" s="2">
        <v>53</v>
      </c>
      <c r="E1190" s="6">
        <v>24279</v>
      </c>
      <c r="F1190" s="7">
        <v>43682.658136574071</v>
      </c>
      <c r="G1190" s="69" t="s">
        <v>4</v>
      </c>
      <c r="H1190" s="18">
        <v>2379</v>
      </c>
      <c r="I1190" s="8">
        <f t="shared" si="96"/>
        <v>18.3</v>
      </c>
      <c r="J1190" s="8">
        <v>4.4749999999999996</v>
      </c>
      <c r="K1190" s="10">
        <v>130</v>
      </c>
      <c r="L1190" s="68">
        <v>496</v>
      </c>
      <c r="M1190" s="8">
        <f t="shared" si="97"/>
        <v>3.8153846153846156</v>
      </c>
      <c r="N1190" s="8">
        <v>2.1629999999999998</v>
      </c>
      <c r="O1190" s="69">
        <f t="shared" si="94"/>
        <v>130</v>
      </c>
      <c r="P1190" s="48">
        <f t="shared" si="98"/>
        <v>4.7963709677419351</v>
      </c>
      <c r="Q1190" s="77" t="s">
        <v>718</v>
      </c>
      <c r="R1190" s="18"/>
      <c r="S1190" s="2"/>
      <c r="T1190" s="2"/>
      <c r="U1190" s="10"/>
      <c r="V1190" s="82"/>
      <c r="W1190" s="83"/>
      <c r="X1190" s="86" t="str">
        <f t="shared" si="95"/>
        <v>No_data</v>
      </c>
    </row>
    <row r="1191" spans="1:24" x14ac:dyDescent="0.3">
      <c r="A1191" s="45" t="s">
        <v>3552</v>
      </c>
      <c r="B1191" s="68" t="s">
        <v>99</v>
      </c>
      <c r="C1191" s="2" t="s">
        <v>1</v>
      </c>
      <c r="D1191" s="2">
        <v>63</v>
      </c>
      <c r="E1191" s="6">
        <v>20525</v>
      </c>
      <c r="F1191" s="7">
        <v>43682.671805555554</v>
      </c>
      <c r="G1191" s="69" t="s">
        <v>4</v>
      </c>
      <c r="H1191" s="18">
        <v>1465</v>
      </c>
      <c r="I1191" s="8">
        <f t="shared" si="96"/>
        <v>10.851851851851851</v>
      </c>
      <c r="J1191" s="8">
        <v>3.22</v>
      </c>
      <c r="K1191" s="10">
        <v>135</v>
      </c>
      <c r="L1191" s="68">
        <v>382</v>
      </c>
      <c r="M1191" s="8">
        <f t="shared" si="97"/>
        <v>2.8296296296296295</v>
      </c>
      <c r="N1191" s="8">
        <v>1.6140000000000001</v>
      </c>
      <c r="O1191" s="69">
        <f t="shared" si="94"/>
        <v>135</v>
      </c>
      <c r="P1191" s="48">
        <f t="shared" si="98"/>
        <v>3.8350785340314135</v>
      </c>
      <c r="Q1191" s="77" t="s">
        <v>718</v>
      </c>
      <c r="R1191" s="18"/>
      <c r="S1191" s="2"/>
      <c r="T1191" s="2"/>
      <c r="U1191" s="10"/>
      <c r="V1191" s="82"/>
      <c r="W1191" s="83"/>
      <c r="X1191" s="86" t="str">
        <f t="shared" si="95"/>
        <v>No_data</v>
      </c>
    </row>
    <row r="1192" spans="1:24" x14ac:dyDescent="0.3">
      <c r="A1192" s="45" t="s">
        <v>3553</v>
      </c>
      <c r="B1192" s="68" t="s">
        <v>105</v>
      </c>
      <c r="C1192" s="2" t="s">
        <v>1</v>
      </c>
      <c r="D1192" s="2">
        <v>53</v>
      </c>
      <c r="E1192" s="6">
        <v>23980</v>
      </c>
      <c r="F1192" s="7">
        <v>43683.517974537041</v>
      </c>
      <c r="G1192" s="69" t="s">
        <v>4</v>
      </c>
      <c r="H1192" s="18">
        <v>2039</v>
      </c>
      <c r="I1192" s="8">
        <f t="shared" si="96"/>
        <v>13.154838709677419</v>
      </c>
      <c r="J1192" s="8">
        <v>3.7189999999999999</v>
      </c>
      <c r="K1192" s="10">
        <v>155</v>
      </c>
      <c r="L1192" s="68">
        <v>627</v>
      </c>
      <c r="M1192" s="8">
        <f t="shared" si="97"/>
        <v>4.0451612903225804</v>
      </c>
      <c r="N1192" s="8">
        <v>2.081</v>
      </c>
      <c r="O1192" s="69">
        <f t="shared" si="94"/>
        <v>155</v>
      </c>
      <c r="P1192" s="48">
        <f t="shared" si="98"/>
        <v>3.2519936204146731</v>
      </c>
      <c r="Q1192" s="77" t="s">
        <v>718</v>
      </c>
      <c r="R1192" s="18"/>
      <c r="S1192" s="2"/>
      <c r="T1192" s="2"/>
      <c r="U1192" s="10"/>
      <c r="V1192" s="82"/>
      <c r="W1192" s="83"/>
      <c r="X1192" s="86" t="str">
        <f t="shared" si="95"/>
        <v>No_data</v>
      </c>
    </row>
    <row r="1193" spans="1:24" x14ac:dyDescent="0.3">
      <c r="A1193" s="45" t="s">
        <v>3554</v>
      </c>
      <c r="B1193" s="68" t="s">
        <v>106</v>
      </c>
      <c r="C1193" s="2" t="s">
        <v>1</v>
      </c>
      <c r="D1193" s="2">
        <v>61</v>
      </c>
      <c r="E1193" s="6">
        <v>21160</v>
      </c>
      <c r="F1193" s="7">
        <v>43683.522048611114</v>
      </c>
      <c r="G1193" s="69" t="s">
        <v>4</v>
      </c>
      <c r="H1193" s="18">
        <v>2258</v>
      </c>
      <c r="I1193" s="8">
        <f t="shared" si="96"/>
        <v>19.46551724137931</v>
      </c>
      <c r="J1193" s="8">
        <v>4.5880000000000001</v>
      </c>
      <c r="K1193" s="10">
        <v>116</v>
      </c>
      <c r="L1193" s="68">
        <v>526</v>
      </c>
      <c r="M1193" s="8">
        <f t="shared" si="97"/>
        <v>4.5344827586206895</v>
      </c>
      <c r="N1193" s="8">
        <v>2.1890000000000001</v>
      </c>
      <c r="O1193" s="69">
        <f t="shared" si="94"/>
        <v>116</v>
      </c>
      <c r="P1193" s="48">
        <f t="shared" si="98"/>
        <v>4.2927756653992395</v>
      </c>
      <c r="Q1193" s="77" t="s">
        <v>718</v>
      </c>
      <c r="R1193" s="18"/>
      <c r="S1193" s="2" t="s">
        <v>107</v>
      </c>
      <c r="T1193" s="2"/>
      <c r="U1193" s="10"/>
      <c r="V1193" s="82"/>
      <c r="W1193" s="83"/>
      <c r="X1193" s="86" t="str">
        <f t="shared" si="95"/>
        <v>No_data</v>
      </c>
    </row>
    <row r="1194" spans="1:24" x14ac:dyDescent="0.3">
      <c r="A1194" s="45" t="s">
        <v>3555</v>
      </c>
      <c r="B1194" s="68" t="s">
        <v>109</v>
      </c>
      <c r="C1194" s="2" t="s">
        <v>1</v>
      </c>
      <c r="D1194" s="2">
        <v>49</v>
      </c>
      <c r="E1194" s="6">
        <v>25498</v>
      </c>
      <c r="F1194" s="7">
        <v>43683.533425925925</v>
      </c>
      <c r="G1194" s="69" t="s">
        <v>4</v>
      </c>
      <c r="H1194" s="18">
        <v>1784</v>
      </c>
      <c r="I1194" s="8">
        <f t="shared" si="96"/>
        <v>17.84</v>
      </c>
      <c r="J1194" s="8">
        <v>4.0839999999999996</v>
      </c>
      <c r="K1194" s="10">
        <v>100</v>
      </c>
      <c r="L1194" s="68">
        <v>404</v>
      </c>
      <c r="M1194" s="8">
        <f t="shared" si="97"/>
        <v>4.04</v>
      </c>
      <c r="N1194" s="8">
        <v>1.7170000000000001</v>
      </c>
      <c r="O1194" s="69">
        <f t="shared" si="94"/>
        <v>100</v>
      </c>
      <c r="P1194" s="48">
        <f t="shared" si="98"/>
        <v>4.4158415841584162</v>
      </c>
      <c r="Q1194" s="77" t="s">
        <v>718</v>
      </c>
      <c r="R1194" s="18"/>
      <c r="S1194" s="2"/>
      <c r="T1194" s="2"/>
      <c r="U1194" s="10"/>
      <c r="V1194" s="82"/>
      <c r="W1194" s="83"/>
      <c r="X1194" s="86" t="str">
        <f t="shared" si="95"/>
        <v>No_data</v>
      </c>
    </row>
    <row r="1195" spans="1:24" x14ac:dyDescent="0.3">
      <c r="A1195" s="45" t="s">
        <v>3556</v>
      </c>
      <c r="B1195" s="68" t="s">
        <v>111</v>
      </c>
      <c r="C1195" s="2" t="s">
        <v>6</v>
      </c>
      <c r="D1195" s="2">
        <v>66</v>
      </c>
      <c r="E1195" s="6">
        <v>19482</v>
      </c>
      <c r="F1195" s="7">
        <v>43683.544594907406</v>
      </c>
      <c r="G1195" s="69" t="s">
        <v>4</v>
      </c>
      <c r="H1195" s="18">
        <v>1834</v>
      </c>
      <c r="I1195" s="8">
        <f t="shared" si="96"/>
        <v>10.48</v>
      </c>
      <c r="J1195" s="8">
        <v>3.036</v>
      </c>
      <c r="K1195" s="10">
        <v>175</v>
      </c>
      <c r="L1195" s="68">
        <v>541</v>
      </c>
      <c r="M1195" s="8">
        <f t="shared" si="97"/>
        <v>3.0914285714285716</v>
      </c>
      <c r="N1195" s="8">
        <v>1.87</v>
      </c>
      <c r="O1195" s="69">
        <f t="shared" si="94"/>
        <v>175</v>
      </c>
      <c r="P1195" s="48">
        <f t="shared" si="98"/>
        <v>3.3900184842883547</v>
      </c>
      <c r="Q1195" s="77" t="s">
        <v>718</v>
      </c>
      <c r="R1195" s="18"/>
      <c r="S1195" s="2"/>
      <c r="T1195" s="2"/>
      <c r="U1195" s="10"/>
      <c r="V1195" s="82"/>
      <c r="W1195" s="83"/>
      <c r="X1195" s="86" t="str">
        <f t="shared" si="95"/>
        <v>No_data</v>
      </c>
    </row>
    <row r="1196" spans="1:24" x14ac:dyDescent="0.3">
      <c r="A1196" s="45" t="s">
        <v>3557</v>
      </c>
      <c r="B1196" s="68" t="s">
        <v>113</v>
      </c>
      <c r="C1196" s="2" t="s">
        <v>1</v>
      </c>
      <c r="D1196" s="2">
        <v>41</v>
      </c>
      <c r="E1196" s="6">
        <v>28504</v>
      </c>
      <c r="F1196" s="7">
        <v>43683.564837962964</v>
      </c>
      <c r="G1196" s="69" t="s">
        <v>4</v>
      </c>
      <c r="H1196" s="18">
        <v>3223</v>
      </c>
      <c r="I1196" s="8">
        <f t="shared" si="96"/>
        <v>18.738372093023255</v>
      </c>
      <c r="J1196" s="8">
        <v>4.1440000000000001</v>
      </c>
      <c r="K1196" s="10">
        <v>172</v>
      </c>
      <c r="L1196" s="68">
        <v>660</v>
      </c>
      <c r="M1196" s="8">
        <f t="shared" si="97"/>
        <v>3.8372093023255816</v>
      </c>
      <c r="N1196" s="8">
        <v>1.9850000000000001</v>
      </c>
      <c r="O1196" s="69">
        <f t="shared" si="94"/>
        <v>172</v>
      </c>
      <c r="P1196" s="48">
        <f t="shared" si="98"/>
        <v>4.8833333333333329</v>
      </c>
      <c r="Q1196" s="77" t="s">
        <v>718</v>
      </c>
      <c r="R1196" s="18"/>
      <c r="S1196" s="2"/>
      <c r="T1196" s="2"/>
      <c r="U1196" s="10"/>
      <c r="V1196" s="82"/>
      <c r="W1196" s="83"/>
      <c r="X1196" s="86" t="str">
        <f t="shared" si="95"/>
        <v>No_data</v>
      </c>
    </row>
    <row r="1197" spans="1:24" x14ac:dyDescent="0.3">
      <c r="A1197" s="45" t="s">
        <v>3558</v>
      </c>
      <c r="B1197" s="68" t="s">
        <v>115</v>
      </c>
      <c r="C1197" s="2" t="s">
        <v>1</v>
      </c>
      <c r="D1197" s="2">
        <v>54</v>
      </c>
      <c r="E1197" s="6">
        <v>23623</v>
      </c>
      <c r="F1197" s="7">
        <v>43683.5783912037</v>
      </c>
      <c r="G1197" s="69" t="s">
        <v>4</v>
      </c>
      <c r="H1197" s="18">
        <v>2484</v>
      </c>
      <c r="I1197" s="8">
        <f t="shared" si="96"/>
        <v>20.873949579831933</v>
      </c>
      <c r="J1197" s="8">
        <v>4.4539999999999997</v>
      </c>
      <c r="K1197" s="10">
        <v>119</v>
      </c>
      <c r="L1197" s="68">
        <v>765</v>
      </c>
      <c r="M1197" s="8">
        <f t="shared" si="97"/>
        <v>6.4285714285714288</v>
      </c>
      <c r="N1197" s="8">
        <v>2.4990000000000001</v>
      </c>
      <c r="O1197" s="69">
        <f t="shared" si="94"/>
        <v>119</v>
      </c>
      <c r="P1197" s="48">
        <f t="shared" si="98"/>
        <v>3.2470588235294118</v>
      </c>
      <c r="Q1197" s="77" t="s">
        <v>718</v>
      </c>
      <c r="R1197" s="18"/>
      <c r="S1197" s="2" t="s">
        <v>116</v>
      </c>
      <c r="T1197" s="2"/>
      <c r="U1197" s="10"/>
      <c r="V1197" s="82"/>
      <c r="W1197" s="83"/>
      <c r="X1197" s="86" t="str">
        <f t="shared" si="95"/>
        <v>No_data</v>
      </c>
    </row>
    <row r="1198" spans="1:24" x14ac:dyDescent="0.3">
      <c r="A1198" s="45" t="s">
        <v>3559</v>
      </c>
      <c r="B1198" s="68" t="s">
        <v>120</v>
      </c>
      <c r="C1198" s="2" t="s">
        <v>1</v>
      </c>
      <c r="D1198" s="2">
        <v>52</v>
      </c>
      <c r="E1198" s="6">
        <v>24428</v>
      </c>
      <c r="F1198" s="7">
        <v>43683.607118055559</v>
      </c>
      <c r="G1198" s="69" t="s">
        <v>4</v>
      </c>
      <c r="H1198" s="18">
        <v>5091</v>
      </c>
      <c r="I1198" s="8">
        <f t="shared" si="96"/>
        <v>31.042682926829269</v>
      </c>
      <c r="J1198" s="8">
        <v>6.2069999999999999</v>
      </c>
      <c r="K1198" s="10">
        <v>164</v>
      </c>
      <c r="L1198" s="68">
        <v>717</v>
      </c>
      <c r="M1198" s="8">
        <f t="shared" si="97"/>
        <v>4.3719512195121952</v>
      </c>
      <c r="N1198" s="8">
        <v>2.2160000000000002</v>
      </c>
      <c r="O1198" s="69">
        <f t="shared" si="94"/>
        <v>164</v>
      </c>
      <c r="P1198" s="48">
        <f t="shared" si="98"/>
        <v>7.1004184100418408</v>
      </c>
      <c r="Q1198" s="77" t="s">
        <v>718</v>
      </c>
      <c r="R1198" s="18"/>
      <c r="S1198" s="2" t="s">
        <v>43</v>
      </c>
      <c r="T1198" s="2" t="s">
        <v>107</v>
      </c>
      <c r="U1198" s="10"/>
      <c r="V1198" s="82"/>
      <c r="W1198" s="83"/>
      <c r="X1198" s="86" t="str">
        <f t="shared" si="95"/>
        <v>No_data</v>
      </c>
    </row>
    <row r="1199" spans="1:24" x14ac:dyDescent="0.3">
      <c r="A1199" s="45" t="s">
        <v>3560</v>
      </c>
      <c r="B1199" s="68" t="s">
        <v>121</v>
      </c>
      <c r="C1199" s="2" t="s">
        <v>1</v>
      </c>
      <c r="D1199" s="2">
        <v>47</v>
      </c>
      <c r="E1199" s="6">
        <v>26345</v>
      </c>
      <c r="F1199" s="7">
        <v>43683.611111111109</v>
      </c>
      <c r="G1199" s="69" t="s">
        <v>4</v>
      </c>
      <c r="H1199" s="18">
        <v>2290</v>
      </c>
      <c r="I1199" s="8">
        <f t="shared" si="96"/>
        <v>16.962962962962962</v>
      </c>
      <c r="J1199" s="8">
        <v>4.1970000000000001</v>
      </c>
      <c r="K1199" s="10">
        <v>135</v>
      </c>
      <c r="L1199" s="68">
        <v>461</v>
      </c>
      <c r="M1199" s="8">
        <f t="shared" si="97"/>
        <v>3.414814814814815</v>
      </c>
      <c r="N1199" s="8">
        <v>1.81</v>
      </c>
      <c r="O1199" s="69">
        <f t="shared" si="94"/>
        <v>135</v>
      </c>
      <c r="P1199" s="48">
        <f t="shared" si="98"/>
        <v>4.9674620390455528</v>
      </c>
      <c r="Q1199" s="77" t="s">
        <v>718</v>
      </c>
      <c r="R1199" s="18"/>
      <c r="S1199" s="2"/>
      <c r="T1199" s="2"/>
      <c r="U1199" s="10"/>
      <c r="V1199" s="82"/>
      <c r="W1199" s="83"/>
      <c r="X1199" s="86" t="str">
        <f t="shared" si="95"/>
        <v>No_data</v>
      </c>
    </row>
    <row r="1200" spans="1:24" x14ac:dyDescent="0.3">
      <c r="A1200" s="45" t="s">
        <v>3561</v>
      </c>
      <c r="B1200" s="68" t="s">
        <v>123</v>
      </c>
      <c r="C1200" s="2" t="s">
        <v>1</v>
      </c>
      <c r="D1200" s="2">
        <v>57</v>
      </c>
      <c r="E1200" s="6">
        <v>22518</v>
      </c>
      <c r="F1200" s="7">
        <v>43683.629351851851</v>
      </c>
      <c r="G1200" s="69" t="s">
        <v>4</v>
      </c>
      <c r="H1200" s="18">
        <v>2368</v>
      </c>
      <c r="I1200" s="8">
        <f t="shared" si="96"/>
        <v>23.68</v>
      </c>
      <c r="J1200" s="8">
        <v>5.0529999999999999</v>
      </c>
      <c r="K1200" s="10">
        <v>100</v>
      </c>
      <c r="L1200" s="68">
        <v>483</v>
      </c>
      <c r="M1200" s="8">
        <f t="shared" si="97"/>
        <v>4.83</v>
      </c>
      <c r="N1200" s="8">
        <v>2</v>
      </c>
      <c r="O1200" s="69">
        <f t="shared" si="94"/>
        <v>100</v>
      </c>
      <c r="P1200" s="48">
        <f t="shared" si="98"/>
        <v>4.9026915113871636</v>
      </c>
      <c r="Q1200" s="77" t="s">
        <v>718</v>
      </c>
      <c r="R1200" s="18"/>
      <c r="S1200" s="2"/>
      <c r="T1200" s="2"/>
      <c r="U1200" s="10"/>
      <c r="V1200" s="82"/>
      <c r="W1200" s="83"/>
      <c r="X1200" s="86" t="str">
        <f t="shared" si="95"/>
        <v>No_data</v>
      </c>
    </row>
    <row r="1201" spans="1:24" x14ac:dyDescent="0.3">
      <c r="A1201" s="45" t="s">
        <v>3562</v>
      </c>
      <c r="B1201" s="68" t="s">
        <v>124</v>
      </c>
      <c r="C1201" s="2" t="s">
        <v>1</v>
      </c>
      <c r="D1201" s="2">
        <v>50</v>
      </c>
      <c r="E1201" s="6">
        <v>25283</v>
      </c>
      <c r="F1201" s="7">
        <v>43683.634641203702</v>
      </c>
      <c r="G1201" s="69" t="s">
        <v>4</v>
      </c>
      <c r="H1201" s="18">
        <v>3123</v>
      </c>
      <c r="I1201" s="8">
        <f t="shared" si="96"/>
        <v>32.53125</v>
      </c>
      <c r="J1201" s="8">
        <v>5.5780000000000003</v>
      </c>
      <c r="K1201" s="10">
        <v>96</v>
      </c>
      <c r="L1201" s="68">
        <v>924</v>
      </c>
      <c r="M1201" s="8">
        <f t="shared" si="97"/>
        <v>9.625</v>
      </c>
      <c r="N1201" s="8">
        <v>3.2650000000000001</v>
      </c>
      <c r="O1201" s="69">
        <f t="shared" si="94"/>
        <v>96</v>
      </c>
      <c r="P1201" s="48">
        <f t="shared" si="98"/>
        <v>3.3798701298701297</v>
      </c>
      <c r="Q1201" s="77" t="s">
        <v>718</v>
      </c>
      <c r="R1201" s="18"/>
      <c r="S1201" s="2" t="s">
        <v>43</v>
      </c>
      <c r="T1201" s="2"/>
      <c r="U1201" s="10"/>
      <c r="V1201" s="82"/>
      <c r="W1201" s="83"/>
      <c r="X1201" s="86" t="str">
        <f t="shared" si="95"/>
        <v>No_data</v>
      </c>
    </row>
    <row r="1202" spans="1:24" x14ac:dyDescent="0.3">
      <c r="A1202" s="45" t="s">
        <v>3563</v>
      </c>
      <c r="B1202" s="68" t="s">
        <v>128</v>
      </c>
      <c r="C1202" s="2" t="s">
        <v>6</v>
      </c>
      <c r="D1202" s="2">
        <v>25</v>
      </c>
      <c r="E1202" s="6">
        <v>34338</v>
      </c>
      <c r="F1202" s="7">
        <v>43683.672905092593</v>
      </c>
      <c r="G1202" s="69" t="s">
        <v>4</v>
      </c>
      <c r="H1202" s="18">
        <v>1080</v>
      </c>
      <c r="I1202" s="8">
        <f t="shared" si="96"/>
        <v>7.7142857142857144</v>
      </c>
      <c r="J1202" s="8">
        <v>2.9540000000000002</v>
      </c>
      <c r="K1202" s="10">
        <v>140</v>
      </c>
      <c r="L1202" s="68">
        <v>498</v>
      </c>
      <c r="M1202" s="8">
        <f t="shared" si="97"/>
        <v>3.5571428571428569</v>
      </c>
      <c r="N1202" s="8">
        <v>2.0009999999999999</v>
      </c>
      <c r="O1202" s="69">
        <f t="shared" si="94"/>
        <v>140</v>
      </c>
      <c r="P1202" s="48">
        <f t="shared" si="98"/>
        <v>2.168674698795181</v>
      </c>
      <c r="Q1202" s="77" t="s">
        <v>718</v>
      </c>
      <c r="R1202" s="18"/>
      <c r="S1202" s="2"/>
      <c r="T1202" s="2"/>
      <c r="U1202" s="10"/>
      <c r="V1202" s="82"/>
      <c r="W1202" s="83"/>
      <c r="X1202" s="86" t="str">
        <f t="shared" si="95"/>
        <v>No_data</v>
      </c>
    </row>
    <row r="1203" spans="1:24" x14ac:dyDescent="0.3">
      <c r="A1203" s="45" t="s">
        <v>3564</v>
      </c>
      <c r="B1203" s="68" t="s">
        <v>130</v>
      </c>
      <c r="C1203" s="2" t="s">
        <v>1</v>
      </c>
      <c r="D1203" s="2">
        <v>47</v>
      </c>
      <c r="E1203" s="6">
        <v>26190</v>
      </c>
      <c r="F1203" s="7">
        <v>43683.696574074071</v>
      </c>
      <c r="G1203" s="69" t="s">
        <v>4</v>
      </c>
      <c r="H1203" s="18">
        <v>3184</v>
      </c>
      <c r="I1203" s="8">
        <f t="shared" si="96"/>
        <v>16.846560846560848</v>
      </c>
      <c r="J1203" s="8">
        <v>4.1790000000000003</v>
      </c>
      <c r="K1203" s="10">
        <v>189</v>
      </c>
      <c r="L1203" s="68">
        <v>748</v>
      </c>
      <c r="M1203" s="8">
        <f t="shared" si="97"/>
        <v>3.9576719576719577</v>
      </c>
      <c r="N1203" s="8">
        <v>2.0310000000000001</v>
      </c>
      <c r="O1203" s="69">
        <f t="shared" ref="O1203:O1266" si="99">K1203</f>
        <v>189</v>
      </c>
      <c r="P1203" s="48">
        <f t="shared" si="98"/>
        <v>4.2566844919786098</v>
      </c>
      <c r="Q1203" s="77" t="s">
        <v>718</v>
      </c>
      <c r="R1203" s="18"/>
      <c r="S1203" s="2"/>
      <c r="T1203" s="2"/>
      <c r="U1203" s="10"/>
      <c r="V1203" s="82"/>
      <c r="W1203" s="83"/>
      <c r="X1203" s="86" t="str">
        <f t="shared" si="95"/>
        <v>No_data</v>
      </c>
    </row>
    <row r="1204" spans="1:24" x14ac:dyDescent="0.3">
      <c r="A1204" s="45" t="s">
        <v>3565</v>
      </c>
      <c r="B1204" s="68" t="s">
        <v>132</v>
      </c>
      <c r="C1204" s="2" t="s">
        <v>1</v>
      </c>
      <c r="D1204" s="2">
        <v>54</v>
      </c>
      <c r="E1204" s="6">
        <v>23876</v>
      </c>
      <c r="F1204" s="7">
        <v>43683.717245370368</v>
      </c>
      <c r="G1204" s="69" t="s">
        <v>4</v>
      </c>
      <c r="H1204" s="18">
        <v>1513</v>
      </c>
      <c r="I1204" s="8">
        <f t="shared" si="96"/>
        <v>18.912500000000001</v>
      </c>
      <c r="J1204" s="8">
        <v>4.7149999999999999</v>
      </c>
      <c r="K1204" s="10">
        <v>80</v>
      </c>
      <c r="L1204" s="68">
        <v>349</v>
      </c>
      <c r="M1204" s="8">
        <f t="shared" si="97"/>
        <v>4.3624999999999998</v>
      </c>
      <c r="N1204" s="8">
        <v>1.9950000000000001</v>
      </c>
      <c r="O1204" s="69">
        <f t="shared" si="99"/>
        <v>80</v>
      </c>
      <c r="P1204" s="48">
        <f t="shared" si="98"/>
        <v>4.3352435530085964</v>
      </c>
      <c r="Q1204" s="77" t="s">
        <v>718</v>
      </c>
      <c r="R1204" s="18"/>
      <c r="S1204" s="2" t="s">
        <v>133</v>
      </c>
      <c r="T1204" s="2"/>
      <c r="U1204" s="10"/>
      <c r="V1204" s="82"/>
      <c r="W1204" s="83"/>
      <c r="X1204" s="86" t="str">
        <f t="shared" ref="X1204:X1267" si="100">IF(AND(W1204&lt;&gt;0,V1204&lt;&gt;0),W1204-V1204,"No_data")</f>
        <v>No_data</v>
      </c>
    </row>
    <row r="1205" spans="1:24" x14ac:dyDescent="0.3">
      <c r="A1205" s="45" t="s">
        <v>3566</v>
      </c>
      <c r="B1205" s="68" t="s">
        <v>134</v>
      </c>
      <c r="C1205" s="2" t="s">
        <v>6</v>
      </c>
      <c r="D1205" s="2">
        <v>58</v>
      </c>
      <c r="E1205" s="6">
        <v>22145</v>
      </c>
      <c r="F1205" s="7">
        <v>43684.395497685182</v>
      </c>
      <c r="G1205" s="69" t="s">
        <v>71</v>
      </c>
      <c r="H1205" s="18">
        <v>4471</v>
      </c>
      <c r="I1205" s="8">
        <f t="shared" si="96"/>
        <v>24.838888888888889</v>
      </c>
      <c r="J1205" s="8">
        <v>5.2919999999999998</v>
      </c>
      <c r="K1205" s="10">
        <v>180</v>
      </c>
      <c r="L1205" s="68">
        <v>1685</v>
      </c>
      <c r="M1205" s="8">
        <f t="shared" si="97"/>
        <v>9.3611111111111107</v>
      </c>
      <c r="N1205" s="8">
        <v>3.6150000000000002</v>
      </c>
      <c r="O1205" s="69">
        <f t="shared" si="99"/>
        <v>180</v>
      </c>
      <c r="P1205" s="48">
        <f t="shared" si="98"/>
        <v>2.6534124629080118</v>
      </c>
      <c r="Q1205" s="77" t="s">
        <v>718</v>
      </c>
      <c r="R1205" s="18"/>
      <c r="S1205" s="2" t="s">
        <v>43</v>
      </c>
      <c r="T1205" s="2"/>
      <c r="U1205" s="10"/>
      <c r="V1205" s="82"/>
      <c r="W1205" s="83"/>
      <c r="X1205" s="86" t="str">
        <f t="shared" si="100"/>
        <v>No_data</v>
      </c>
    </row>
    <row r="1206" spans="1:24" x14ac:dyDescent="0.3">
      <c r="A1206" s="45" t="s">
        <v>3567</v>
      </c>
      <c r="B1206" s="68" t="s">
        <v>135</v>
      </c>
      <c r="C1206" s="2" t="s">
        <v>1</v>
      </c>
      <c r="D1206" s="2">
        <v>45</v>
      </c>
      <c r="E1206" s="6">
        <v>27054</v>
      </c>
      <c r="F1206" s="7">
        <v>43684.516504629632</v>
      </c>
      <c r="G1206" s="69" t="s">
        <v>4</v>
      </c>
      <c r="H1206" s="18">
        <v>2783</v>
      </c>
      <c r="I1206" s="8">
        <f t="shared" si="96"/>
        <v>21.407692307692308</v>
      </c>
      <c r="J1206" s="8">
        <v>4.7640000000000002</v>
      </c>
      <c r="K1206" s="10">
        <v>130</v>
      </c>
      <c r="L1206" s="68">
        <v>636</v>
      </c>
      <c r="M1206" s="8">
        <f t="shared" si="97"/>
        <v>4.8923076923076927</v>
      </c>
      <c r="N1206" s="8">
        <v>2.4180000000000001</v>
      </c>
      <c r="O1206" s="69">
        <f t="shared" si="99"/>
        <v>130</v>
      </c>
      <c r="P1206" s="48">
        <f t="shared" si="98"/>
        <v>4.3757861635220126</v>
      </c>
      <c r="Q1206" s="77" t="s">
        <v>718</v>
      </c>
      <c r="R1206" s="18"/>
      <c r="S1206" s="2"/>
      <c r="T1206" s="2"/>
      <c r="U1206" s="10"/>
      <c r="V1206" s="82"/>
      <c r="W1206" s="83"/>
      <c r="X1206" s="86" t="str">
        <f t="shared" si="100"/>
        <v>No_data</v>
      </c>
    </row>
    <row r="1207" spans="1:24" x14ac:dyDescent="0.3">
      <c r="A1207" s="45" t="s">
        <v>3568</v>
      </c>
      <c r="B1207" s="68" t="s">
        <v>137</v>
      </c>
      <c r="C1207" s="2" t="s">
        <v>1</v>
      </c>
      <c r="D1207" s="2">
        <v>42</v>
      </c>
      <c r="E1207" s="6">
        <v>28166</v>
      </c>
      <c r="F1207" s="7">
        <v>43684.521307870367</v>
      </c>
      <c r="G1207" s="69" t="s">
        <v>4</v>
      </c>
      <c r="H1207" s="18">
        <v>2137</v>
      </c>
      <c r="I1207" s="8">
        <f t="shared" si="96"/>
        <v>18.422413793103448</v>
      </c>
      <c r="J1207" s="8">
        <v>4.9429999999999996</v>
      </c>
      <c r="K1207" s="10">
        <v>116</v>
      </c>
      <c r="L1207" s="68">
        <v>659</v>
      </c>
      <c r="M1207" s="8">
        <f t="shared" si="97"/>
        <v>5.681034482758621</v>
      </c>
      <c r="N1207" s="8">
        <v>2.387</v>
      </c>
      <c r="O1207" s="69">
        <f t="shared" si="99"/>
        <v>116</v>
      </c>
      <c r="P1207" s="48">
        <f t="shared" si="98"/>
        <v>3.2427921092564489</v>
      </c>
      <c r="Q1207" s="77" t="s">
        <v>718</v>
      </c>
      <c r="R1207" s="18"/>
      <c r="S1207" s="2"/>
      <c r="T1207" s="2"/>
      <c r="U1207" s="10"/>
      <c r="V1207" s="82"/>
      <c r="W1207" s="83"/>
      <c r="X1207" s="86" t="str">
        <f t="shared" si="100"/>
        <v>No_data</v>
      </c>
    </row>
    <row r="1208" spans="1:24" x14ac:dyDescent="0.3">
      <c r="A1208" s="45" t="s">
        <v>3569</v>
      </c>
      <c r="B1208" s="68" t="s">
        <v>138</v>
      </c>
      <c r="C1208" s="2" t="s">
        <v>1</v>
      </c>
      <c r="D1208" s="2">
        <v>50</v>
      </c>
      <c r="E1208" s="6">
        <v>25215</v>
      </c>
      <c r="F1208" s="7">
        <v>43684.545567129629</v>
      </c>
      <c r="G1208" s="69" t="s">
        <v>4</v>
      </c>
      <c r="H1208" s="18">
        <v>2855</v>
      </c>
      <c r="I1208" s="8">
        <f t="shared" si="96"/>
        <v>17.84375</v>
      </c>
      <c r="J1208" s="8">
        <v>4.04</v>
      </c>
      <c r="K1208" s="10">
        <v>160</v>
      </c>
      <c r="L1208" s="68">
        <v>861</v>
      </c>
      <c r="M1208" s="8">
        <f t="shared" si="97"/>
        <v>5.3812499999999996</v>
      </c>
      <c r="N1208" s="8">
        <v>2.226</v>
      </c>
      <c r="O1208" s="69">
        <f t="shared" si="99"/>
        <v>160</v>
      </c>
      <c r="P1208" s="48">
        <f t="shared" si="98"/>
        <v>3.315911730545877</v>
      </c>
      <c r="Q1208" s="77" t="s">
        <v>718</v>
      </c>
      <c r="R1208" s="18"/>
      <c r="S1208" s="2"/>
      <c r="T1208" s="2"/>
      <c r="U1208" s="10"/>
      <c r="V1208" s="82"/>
      <c r="W1208" s="83"/>
      <c r="X1208" s="86" t="str">
        <f t="shared" si="100"/>
        <v>No_data</v>
      </c>
    </row>
    <row r="1209" spans="1:24" x14ac:dyDescent="0.3">
      <c r="A1209" s="45" t="s">
        <v>3570</v>
      </c>
      <c r="B1209" s="68" t="s">
        <v>140</v>
      </c>
      <c r="C1209" s="2" t="s">
        <v>1</v>
      </c>
      <c r="D1209" s="2">
        <v>58</v>
      </c>
      <c r="E1209" s="6">
        <v>22270</v>
      </c>
      <c r="F1209" s="7">
        <v>43684.554803240739</v>
      </c>
      <c r="G1209" s="69" t="s">
        <v>4</v>
      </c>
      <c r="H1209" s="18">
        <v>2653</v>
      </c>
      <c r="I1209" s="8">
        <f t="shared" si="96"/>
        <v>19.651851851851852</v>
      </c>
      <c r="J1209" s="8">
        <v>4.7539999999999996</v>
      </c>
      <c r="K1209" s="10">
        <v>135</v>
      </c>
      <c r="L1209" s="68">
        <v>497</v>
      </c>
      <c r="M1209" s="8">
        <f t="shared" si="97"/>
        <v>3.6814814814814816</v>
      </c>
      <c r="N1209" s="8">
        <v>1.972</v>
      </c>
      <c r="O1209" s="69">
        <f t="shared" si="99"/>
        <v>135</v>
      </c>
      <c r="P1209" s="48">
        <f t="shared" si="98"/>
        <v>5.3380281690140841</v>
      </c>
      <c r="Q1209" s="77" t="s">
        <v>718</v>
      </c>
      <c r="R1209" s="18"/>
      <c r="S1209" s="2"/>
      <c r="T1209" s="2"/>
      <c r="U1209" s="10"/>
      <c r="V1209" s="82"/>
      <c r="W1209" s="83"/>
      <c r="X1209" s="86" t="str">
        <f t="shared" si="100"/>
        <v>No_data</v>
      </c>
    </row>
    <row r="1210" spans="1:24" x14ac:dyDescent="0.3">
      <c r="A1210" s="45" t="s">
        <v>3571</v>
      </c>
      <c r="B1210" s="68" t="s">
        <v>144</v>
      </c>
      <c r="C1210" s="2" t="s">
        <v>1</v>
      </c>
      <c r="D1210" s="2">
        <v>58</v>
      </c>
      <c r="E1210" s="6">
        <v>22389</v>
      </c>
      <c r="F1210" s="7">
        <v>43684.579942129632</v>
      </c>
      <c r="G1210" s="69" t="s">
        <v>4</v>
      </c>
      <c r="H1210" s="18">
        <v>1997</v>
      </c>
      <c r="I1210" s="8">
        <f t="shared" si="96"/>
        <v>20.802083333333332</v>
      </c>
      <c r="J1210" s="8">
        <v>4.407</v>
      </c>
      <c r="K1210" s="10">
        <v>96</v>
      </c>
      <c r="L1210" s="68">
        <v>261</v>
      </c>
      <c r="M1210" s="8">
        <f t="shared" si="97"/>
        <v>2.71875</v>
      </c>
      <c r="N1210" s="8">
        <v>1.419</v>
      </c>
      <c r="O1210" s="69">
        <f t="shared" si="99"/>
        <v>96</v>
      </c>
      <c r="P1210" s="48">
        <f t="shared" si="98"/>
        <v>7.6513409961685817</v>
      </c>
      <c r="Q1210" s="77" t="s">
        <v>718</v>
      </c>
      <c r="R1210" s="18"/>
      <c r="S1210" s="2"/>
      <c r="T1210" s="2"/>
      <c r="U1210" s="10"/>
      <c r="V1210" s="82"/>
      <c r="W1210" s="83"/>
      <c r="X1210" s="86" t="str">
        <f t="shared" si="100"/>
        <v>No_data</v>
      </c>
    </row>
    <row r="1211" spans="1:24" x14ac:dyDescent="0.3">
      <c r="A1211" s="45" t="s">
        <v>3572</v>
      </c>
      <c r="B1211" s="68" t="s">
        <v>146</v>
      </c>
      <c r="C1211" s="2" t="s">
        <v>1</v>
      </c>
      <c r="D1211" s="2">
        <v>76</v>
      </c>
      <c r="E1211" s="6">
        <v>15700</v>
      </c>
      <c r="F1211" s="7">
        <v>43684.604456018518</v>
      </c>
      <c r="G1211" s="69" t="s">
        <v>4</v>
      </c>
      <c r="H1211" s="18">
        <v>3430</v>
      </c>
      <c r="I1211" s="8">
        <f t="shared" si="96"/>
        <v>22.565789473684209</v>
      </c>
      <c r="J1211" s="8">
        <v>4.5810000000000004</v>
      </c>
      <c r="K1211" s="10">
        <v>152</v>
      </c>
      <c r="L1211" s="68">
        <v>1156</v>
      </c>
      <c r="M1211" s="8">
        <f t="shared" si="97"/>
        <v>7.6052631578947372</v>
      </c>
      <c r="N1211" s="8">
        <v>2.9119999999999999</v>
      </c>
      <c r="O1211" s="69">
        <f t="shared" si="99"/>
        <v>152</v>
      </c>
      <c r="P1211" s="48">
        <f t="shared" si="98"/>
        <v>2.9671280276816607</v>
      </c>
      <c r="Q1211" s="77" t="s">
        <v>718</v>
      </c>
      <c r="R1211" s="18"/>
      <c r="S1211" s="2" t="s">
        <v>43</v>
      </c>
      <c r="T1211" s="2" t="s">
        <v>30</v>
      </c>
      <c r="U1211" s="10"/>
      <c r="V1211" s="82"/>
      <c r="W1211" s="83"/>
      <c r="X1211" s="86" t="str">
        <f t="shared" si="100"/>
        <v>No_data</v>
      </c>
    </row>
    <row r="1212" spans="1:24" x14ac:dyDescent="0.3">
      <c r="A1212" s="45" t="s">
        <v>3573</v>
      </c>
      <c r="B1212" s="68" t="s">
        <v>150</v>
      </c>
      <c r="C1212" s="2" t="s">
        <v>1</v>
      </c>
      <c r="D1212" s="2">
        <v>44</v>
      </c>
      <c r="E1212" s="6">
        <v>27487</v>
      </c>
      <c r="F1212" s="7">
        <v>43684.615844907406</v>
      </c>
      <c r="G1212" s="69" t="s">
        <v>4</v>
      </c>
      <c r="H1212" s="18">
        <v>2091</v>
      </c>
      <c r="I1212" s="8">
        <f t="shared" si="96"/>
        <v>13.490322580645161</v>
      </c>
      <c r="J1212" s="8">
        <v>3.835</v>
      </c>
      <c r="K1212" s="10">
        <v>155</v>
      </c>
      <c r="L1212" s="68">
        <v>490</v>
      </c>
      <c r="M1212" s="8">
        <f t="shared" si="97"/>
        <v>3.161290322580645</v>
      </c>
      <c r="N1212" s="8">
        <v>1.909</v>
      </c>
      <c r="O1212" s="69">
        <f t="shared" si="99"/>
        <v>155</v>
      </c>
      <c r="P1212" s="48">
        <f t="shared" si="98"/>
        <v>4.2673469387755105</v>
      </c>
      <c r="Q1212" s="77" t="s">
        <v>718</v>
      </c>
      <c r="R1212" s="18"/>
      <c r="S1212" s="2"/>
      <c r="T1212" s="2"/>
      <c r="U1212" s="10"/>
      <c r="V1212" s="82"/>
      <c r="W1212" s="83"/>
      <c r="X1212" s="86" t="str">
        <f t="shared" si="100"/>
        <v>No_data</v>
      </c>
    </row>
    <row r="1213" spans="1:24" x14ac:dyDescent="0.3">
      <c r="A1213" s="45" t="s">
        <v>3574</v>
      </c>
      <c r="B1213" s="68" t="s">
        <v>151</v>
      </c>
      <c r="C1213" s="2" t="s">
        <v>1</v>
      </c>
      <c r="D1213" s="2">
        <v>67</v>
      </c>
      <c r="E1213" s="6">
        <v>19068</v>
      </c>
      <c r="F1213" s="7">
        <v>43684.621215277781</v>
      </c>
      <c r="G1213" s="69" t="s">
        <v>4</v>
      </c>
      <c r="H1213" s="18">
        <v>3294</v>
      </c>
      <c r="I1213" s="8">
        <f t="shared" si="96"/>
        <v>31.673076923076923</v>
      </c>
      <c r="J1213" s="8">
        <v>5.383</v>
      </c>
      <c r="K1213" s="10">
        <v>104</v>
      </c>
      <c r="L1213" s="68">
        <v>600</v>
      </c>
      <c r="M1213" s="8">
        <f t="shared" si="97"/>
        <v>5.7692307692307692</v>
      </c>
      <c r="N1213" s="8">
        <v>2.4900000000000002</v>
      </c>
      <c r="O1213" s="69">
        <f t="shared" si="99"/>
        <v>104</v>
      </c>
      <c r="P1213" s="48">
        <f t="shared" si="98"/>
        <v>5.49</v>
      </c>
      <c r="Q1213" s="77" t="s">
        <v>718</v>
      </c>
      <c r="R1213" s="18"/>
      <c r="S1213" s="2" t="s">
        <v>43</v>
      </c>
      <c r="T1213" s="2"/>
      <c r="U1213" s="10"/>
      <c r="V1213" s="82"/>
      <c r="W1213" s="83"/>
      <c r="X1213" s="86" t="str">
        <f t="shared" si="100"/>
        <v>No_data</v>
      </c>
    </row>
    <row r="1214" spans="1:24" x14ac:dyDescent="0.3">
      <c r="A1214" s="45" t="s">
        <v>3575</v>
      </c>
      <c r="B1214" s="68" t="s">
        <v>154</v>
      </c>
      <c r="C1214" s="2" t="s">
        <v>1</v>
      </c>
      <c r="D1214" s="2">
        <v>44</v>
      </c>
      <c r="E1214" s="6">
        <v>27484</v>
      </c>
      <c r="F1214" s="7">
        <v>43684.631180555552</v>
      </c>
      <c r="G1214" s="69" t="s">
        <v>4</v>
      </c>
      <c r="H1214" s="18">
        <v>2677</v>
      </c>
      <c r="I1214" s="8">
        <f t="shared" si="96"/>
        <v>12.747619047619047</v>
      </c>
      <c r="J1214" s="8">
        <v>3.9529999999999998</v>
      </c>
      <c r="K1214" s="10">
        <v>210</v>
      </c>
      <c r="L1214" s="68">
        <v>767</v>
      </c>
      <c r="M1214" s="8">
        <f t="shared" si="97"/>
        <v>3.6523809523809523</v>
      </c>
      <c r="N1214" s="8">
        <v>1.9510000000000001</v>
      </c>
      <c r="O1214" s="69">
        <f t="shared" si="99"/>
        <v>210</v>
      </c>
      <c r="P1214" s="48">
        <f t="shared" si="98"/>
        <v>3.4902216427640154</v>
      </c>
      <c r="Q1214" s="77" t="s">
        <v>718</v>
      </c>
      <c r="R1214" s="18"/>
      <c r="S1214" s="2"/>
      <c r="T1214" s="2"/>
      <c r="U1214" s="10"/>
      <c r="V1214" s="82"/>
      <c r="W1214" s="83"/>
      <c r="X1214" s="86" t="str">
        <f t="shared" si="100"/>
        <v>No_data</v>
      </c>
    </row>
    <row r="1215" spans="1:24" x14ac:dyDescent="0.3">
      <c r="A1215" s="45" t="s">
        <v>3576</v>
      </c>
      <c r="B1215" s="68" t="s">
        <v>157</v>
      </c>
      <c r="C1215" s="2" t="s">
        <v>1</v>
      </c>
      <c r="D1215" s="2">
        <v>10</v>
      </c>
      <c r="E1215" s="6">
        <v>39701</v>
      </c>
      <c r="F1215" s="7">
        <v>43684.655185185184</v>
      </c>
      <c r="G1215" s="69" t="s">
        <v>4</v>
      </c>
      <c r="H1215" s="18">
        <v>2446</v>
      </c>
      <c r="I1215" s="8">
        <f t="shared" si="96"/>
        <v>18.815384615384616</v>
      </c>
      <c r="J1215" s="8">
        <v>4.4089999999999998</v>
      </c>
      <c r="K1215" s="10">
        <v>130</v>
      </c>
      <c r="L1215" s="68">
        <v>346</v>
      </c>
      <c r="M1215" s="8">
        <f t="shared" si="97"/>
        <v>2.6615384615384614</v>
      </c>
      <c r="N1215" s="8">
        <v>1.65</v>
      </c>
      <c r="O1215" s="69">
        <f t="shared" si="99"/>
        <v>130</v>
      </c>
      <c r="P1215" s="48">
        <f t="shared" si="98"/>
        <v>7.0693641618497116</v>
      </c>
      <c r="Q1215" s="77" t="s">
        <v>718</v>
      </c>
      <c r="R1215" s="18"/>
      <c r="S1215" s="2" t="s">
        <v>148</v>
      </c>
      <c r="T1215" s="2"/>
      <c r="U1215" s="10"/>
      <c r="V1215" s="82"/>
      <c r="W1215" s="83"/>
      <c r="X1215" s="86" t="str">
        <f t="shared" si="100"/>
        <v>No_data</v>
      </c>
    </row>
    <row r="1216" spans="1:24" x14ac:dyDescent="0.3">
      <c r="A1216" s="45" t="s">
        <v>3577</v>
      </c>
      <c r="B1216" s="68" t="s">
        <v>168</v>
      </c>
      <c r="C1216" s="2" t="s">
        <v>1</v>
      </c>
      <c r="D1216" s="2">
        <v>39</v>
      </c>
      <c r="E1216" s="6">
        <v>29315</v>
      </c>
      <c r="F1216" s="7">
        <v>43685.520509259259</v>
      </c>
      <c r="G1216" s="69" t="s">
        <v>4</v>
      </c>
      <c r="H1216" s="18">
        <v>1626</v>
      </c>
      <c r="I1216" s="8">
        <f t="shared" si="96"/>
        <v>14.781818181818181</v>
      </c>
      <c r="J1216" s="8">
        <v>3.9409999999999998</v>
      </c>
      <c r="K1216" s="10">
        <v>110</v>
      </c>
      <c r="L1216" s="68">
        <v>445</v>
      </c>
      <c r="M1216" s="8">
        <f t="shared" si="97"/>
        <v>4.0454545454545459</v>
      </c>
      <c r="N1216" s="8">
        <v>2.02</v>
      </c>
      <c r="O1216" s="69">
        <f t="shared" si="99"/>
        <v>110</v>
      </c>
      <c r="P1216" s="48">
        <f t="shared" si="98"/>
        <v>3.6539325842696626</v>
      </c>
      <c r="Q1216" s="77" t="s">
        <v>718</v>
      </c>
      <c r="R1216" s="18"/>
      <c r="S1216" s="2"/>
      <c r="T1216" s="2"/>
      <c r="U1216" s="10"/>
      <c r="V1216" s="82"/>
      <c r="W1216" s="83"/>
      <c r="X1216" s="86" t="str">
        <f t="shared" si="100"/>
        <v>No_data</v>
      </c>
    </row>
    <row r="1217" spans="1:24" x14ac:dyDescent="0.3">
      <c r="A1217" s="45" t="s">
        <v>3578</v>
      </c>
      <c r="B1217" s="68" t="s">
        <v>170</v>
      </c>
      <c r="C1217" s="2" t="s">
        <v>1</v>
      </c>
      <c r="D1217" s="2">
        <v>64</v>
      </c>
      <c r="E1217" s="6">
        <v>20250</v>
      </c>
      <c r="F1217" s="7">
        <v>43685.528564814813</v>
      </c>
      <c r="G1217" s="69" t="s">
        <v>4</v>
      </c>
      <c r="H1217" s="18">
        <v>3114</v>
      </c>
      <c r="I1217" s="8">
        <f t="shared" si="96"/>
        <v>20.090322580645161</v>
      </c>
      <c r="J1217" s="8">
        <v>4.9400000000000004</v>
      </c>
      <c r="K1217" s="10">
        <v>155</v>
      </c>
      <c r="L1217" s="68">
        <v>739</v>
      </c>
      <c r="M1217" s="8">
        <f t="shared" si="97"/>
        <v>4.7677419354838708</v>
      </c>
      <c r="N1217" s="8">
        <v>2.0880000000000001</v>
      </c>
      <c r="O1217" s="69">
        <f t="shared" si="99"/>
        <v>155</v>
      </c>
      <c r="P1217" s="48">
        <f t="shared" si="98"/>
        <v>4.2138024357239514</v>
      </c>
      <c r="Q1217" s="77" t="s">
        <v>718</v>
      </c>
      <c r="R1217" s="18"/>
      <c r="S1217" s="2" t="s">
        <v>43</v>
      </c>
      <c r="T1217" s="2"/>
      <c r="U1217" s="10"/>
      <c r="V1217" s="82"/>
      <c r="W1217" s="83"/>
      <c r="X1217" s="86" t="str">
        <f t="shared" si="100"/>
        <v>No_data</v>
      </c>
    </row>
    <row r="1218" spans="1:24" x14ac:dyDescent="0.3">
      <c r="A1218" s="45" t="s">
        <v>3579</v>
      </c>
      <c r="B1218" s="68" t="s">
        <v>172</v>
      </c>
      <c r="C1218" s="2" t="s">
        <v>1</v>
      </c>
      <c r="D1218" s="2">
        <v>57</v>
      </c>
      <c r="E1218" s="6">
        <v>22820</v>
      </c>
      <c r="F1218" s="7">
        <v>43685.539178240739</v>
      </c>
      <c r="G1218" s="69" t="s">
        <v>4</v>
      </c>
      <c r="H1218" s="18">
        <v>3544</v>
      </c>
      <c r="I1218" s="8">
        <f t="shared" si="96"/>
        <v>26.251851851851853</v>
      </c>
      <c r="J1218" s="8">
        <v>5.524</v>
      </c>
      <c r="K1218" s="10">
        <v>135</v>
      </c>
      <c r="L1218" s="68">
        <v>585</v>
      </c>
      <c r="M1218" s="8">
        <f t="shared" si="97"/>
        <v>4.333333333333333</v>
      </c>
      <c r="N1218" s="8">
        <v>2.0150000000000001</v>
      </c>
      <c r="O1218" s="69">
        <f t="shared" si="99"/>
        <v>135</v>
      </c>
      <c r="P1218" s="48">
        <f t="shared" si="98"/>
        <v>6.0581196581196588</v>
      </c>
      <c r="Q1218" s="77" t="s">
        <v>718</v>
      </c>
      <c r="R1218" s="18"/>
      <c r="S1218" s="2" t="s">
        <v>43</v>
      </c>
      <c r="T1218" s="2"/>
      <c r="U1218" s="10"/>
      <c r="V1218" s="82"/>
      <c r="W1218" s="83"/>
      <c r="X1218" s="86" t="str">
        <f t="shared" si="100"/>
        <v>No_data</v>
      </c>
    </row>
    <row r="1219" spans="1:24" x14ac:dyDescent="0.3">
      <c r="A1219" s="45" t="s">
        <v>3580</v>
      </c>
      <c r="B1219" s="68" t="s">
        <v>176</v>
      </c>
      <c r="C1219" s="2" t="s">
        <v>1</v>
      </c>
      <c r="D1219" s="2">
        <v>43</v>
      </c>
      <c r="E1219" s="6">
        <v>27746</v>
      </c>
      <c r="F1219" s="7">
        <v>43685.562002314815</v>
      </c>
      <c r="G1219" s="69" t="s">
        <v>4</v>
      </c>
      <c r="H1219" s="18">
        <v>3429</v>
      </c>
      <c r="I1219" s="8">
        <f t="shared" si="96"/>
        <v>14.908695652173913</v>
      </c>
      <c r="J1219" s="8">
        <v>4.0880000000000001</v>
      </c>
      <c r="K1219" s="10">
        <v>230</v>
      </c>
      <c r="L1219" s="68">
        <v>841</v>
      </c>
      <c r="M1219" s="8">
        <f t="shared" si="97"/>
        <v>3.6565217391304348</v>
      </c>
      <c r="N1219" s="8">
        <v>1.802</v>
      </c>
      <c r="O1219" s="69">
        <f t="shared" si="99"/>
        <v>230</v>
      </c>
      <c r="P1219" s="48">
        <f t="shared" si="98"/>
        <v>4.077288941736029</v>
      </c>
      <c r="Q1219" s="77" t="s">
        <v>718</v>
      </c>
      <c r="R1219" s="18"/>
      <c r="S1219" s="2"/>
      <c r="T1219" s="2"/>
      <c r="U1219" s="10"/>
      <c r="V1219" s="82"/>
      <c r="W1219" s="83"/>
      <c r="X1219" s="86" t="str">
        <f t="shared" si="100"/>
        <v>No_data</v>
      </c>
    </row>
    <row r="1220" spans="1:24" x14ac:dyDescent="0.3">
      <c r="A1220" s="45" t="s">
        <v>3581</v>
      </c>
      <c r="B1220" s="68" t="s">
        <v>177</v>
      </c>
      <c r="C1220" s="2" t="s">
        <v>1</v>
      </c>
      <c r="D1220" s="2">
        <v>46</v>
      </c>
      <c r="E1220" s="6">
        <v>26714</v>
      </c>
      <c r="F1220" s="7">
        <v>43685.56925925926</v>
      </c>
      <c r="G1220" s="69" t="s">
        <v>4</v>
      </c>
      <c r="H1220" s="18">
        <v>2866</v>
      </c>
      <c r="I1220" s="8">
        <f t="shared" si="96"/>
        <v>17.475609756097562</v>
      </c>
      <c r="J1220" s="8">
        <v>4.1260000000000003</v>
      </c>
      <c r="K1220" s="10">
        <v>164</v>
      </c>
      <c r="L1220" s="68">
        <v>670</v>
      </c>
      <c r="M1220" s="8">
        <f t="shared" si="97"/>
        <v>4.0853658536585362</v>
      </c>
      <c r="N1220" s="8">
        <v>2.1150000000000002</v>
      </c>
      <c r="O1220" s="69">
        <f t="shared" si="99"/>
        <v>164</v>
      </c>
      <c r="P1220" s="48">
        <f t="shared" si="98"/>
        <v>4.2776119402985078</v>
      </c>
      <c r="Q1220" s="77" t="s">
        <v>718</v>
      </c>
      <c r="R1220" s="18"/>
      <c r="S1220" s="2"/>
      <c r="T1220" s="2"/>
      <c r="U1220" s="10"/>
      <c r="V1220" s="82"/>
      <c r="W1220" s="83"/>
      <c r="X1220" s="86" t="str">
        <f t="shared" si="100"/>
        <v>No_data</v>
      </c>
    </row>
    <row r="1221" spans="1:24" x14ac:dyDescent="0.3">
      <c r="A1221" s="45" t="s">
        <v>3582</v>
      </c>
      <c r="B1221" s="68" t="s">
        <v>180</v>
      </c>
      <c r="C1221" s="2" t="s">
        <v>1</v>
      </c>
      <c r="D1221" s="2">
        <v>46</v>
      </c>
      <c r="E1221" s="6">
        <v>26821</v>
      </c>
      <c r="F1221" s="7">
        <v>43685.588136574072</v>
      </c>
      <c r="G1221" s="69" t="s">
        <v>4</v>
      </c>
      <c r="H1221" s="18">
        <v>2394</v>
      </c>
      <c r="I1221" s="8">
        <f t="shared" si="96"/>
        <v>15.346153846153847</v>
      </c>
      <c r="J1221" s="8">
        <v>4.1680000000000001</v>
      </c>
      <c r="K1221" s="10">
        <v>156</v>
      </c>
      <c r="L1221" s="68">
        <v>508</v>
      </c>
      <c r="M1221" s="8">
        <f t="shared" si="97"/>
        <v>3.2564102564102564</v>
      </c>
      <c r="N1221" s="8">
        <v>1.7450000000000001</v>
      </c>
      <c r="O1221" s="69">
        <f t="shared" si="99"/>
        <v>156</v>
      </c>
      <c r="P1221" s="48">
        <f t="shared" si="98"/>
        <v>4.7125984251968509</v>
      </c>
      <c r="Q1221" s="77" t="s">
        <v>718</v>
      </c>
      <c r="R1221" s="18"/>
      <c r="S1221" s="2" t="s">
        <v>9</v>
      </c>
      <c r="T1221" s="2"/>
      <c r="U1221" s="10"/>
      <c r="V1221" s="82"/>
      <c r="W1221" s="83"/>
      <c r="X1221" s="86" t="str">
        <f t="shared" si="100"/>
        <v>No_data</v>
      </c>
    </row>
    <row r="1222" spans="1:24" x14ac:dyDescent="0.3">
      <c r="A1222" s="45" t="s">
        <v>3583</v>
      </c>
      <c r="B1222" s="68" t="s">
        <v>181</v>
      </c>
      <c r="C1222" s="2" t="s">
        <v>1</v>
      </c>
      <c r="D1222" s="2">
        <v>70</v>
      </c>
      <c r="E1222" s="6">
        <v>17757</v>
      </c>
      <c r="F1222" s="7">
        <v>43685.594872685186</v>
      </c>
      <c r="G1222" s="69" t="s">
        <v>4</v>
      </c>
      <c r="H1222" s="18">
        <v>2988</v>
      </c>
      <c r="I1222" s="8">
        <f t="shared" si="96"/>
        <v>22.984615384615385</v>
      </c>
      <c r="J1222" s="8">
        <v>5.3289999999999997</v>
      </c>
      <c r="K1222" s="10">
        <v>130</v>
      </c>
      <c r="L1222" s="68">
        <v>817</v>
      </c>
      <c r="M1222" s="8">
        <f t="shared" si="97"/>
        <v>6.2846153846153845</v>
      </c>
      <c r="N1222" s="8">
        <v>2.4750000000000001</v>
      </c>
      <c r="O1222" s="69">
        <f t="shared" si="99"/>
        <v>130</v>
      </c>
      <c r="P1222" s="48">
        <f t="shared" si="98"/>
        <v>3.657282741738066</v>
      </c>
      <c r="Q1222" s="77" t="s">
        <v>718</v>
      </c>
      <c r="R1222" s="18"/>
      <c r="S1222" s="2"/>
      <c r="T1222" s="2"/>
      <c r="U1222" s="10"/>
      <c r="V1222" s="82"/>
      <c r="W1222" s="83"/>
      <c r="X1222" s="86" t="str">
        <f t="shared" si="100"/>
        <v>No_data</v>
      </c>
    </row>
    <row r="1223" spans="1:24" x14ac:dyDescent="0.3">
      <c r="A1223" s="45" t="s">
        <v>3584</v>
      </c>
      <c r="B1223" s="68" t="s">
        <v>184</v>
      </c>
      <c r="C1223" s="2" t="s">
        <v>1</v>
      </c>
      <c r="D1223" s="2">
        <v>50</v>
      </c>
      <c r="E1223" s="6">
        <v>25157</v>
      </c>
      <c r="F1223" s="7">
        <v>43685.61546296296</v>
      </c>
      <c r="G1223" s="69" t="s">
        <v>4</v>
      </c>
      <c r="H1223" s="18">
        <v>1302</v>
      </c>
      <c r="I1223" s="8">
        <f t="shared" si="96"/>
        <v>15.5</v>
      </c>
      <c r="J1223" s="8">
        <v>3.698</v>
      </c>
      <c r="K1223" s="10">
        <v>84</v>
      </c>
      <c r="L1223" s="68">
        <v>205</v>
      </c>
      <c r="M1223" s="8">
        <f t="shared" si="97"/>
        <v>2.4404761904761907</v>
      </c>
      <c r="N1223" s="8">
        <v>1.631</v>
      </c>
      <c r="O1223" s="69">
        <f t="shared" si="99"/>
        <v>84</v>
      </c>
      <c r="P1223" s="48">
        <f t="shared" si="98"/>
        <v>6.3512195121951214</v>
      </c>
      <c r="Q1223" s="77" t="s">
        <v>718</v>
      </c>
      <c r="R1223" s="18"/>
      <c r="S1223" s="2" t="s">
        <v>9</v>
      </c>
      <c r="T1223" s="2"/>
      <c r="U1223" s="10"/>
      <c r="V1223" s="82"/>
      <c r="W1223" s="83"/>
      <c r="X1223" s="86" t="str">
        <f t="shared" si="100"/>
        <v>No_data</v>
      </c>
    </row>
    <row r="1224" spans="1:24" x14ac:dyDescent="0.3">
      <c r="A1224" s="45" t="s">
        <v>3585</v>
      </c>
      <c r="B1224" s="68" t="s">
        <v>187</v>
      </c>
      <c r="C1224" s="2" t="s">
        <v>1</v>
      </c>
      <c r="D1224" s="2">
        <v>50</v>
      </c>
      <c r="E1224" s="6">
        <v>25321</v>
      </c>
      <c r="F1224" s="7">
        <v>43685.626273148147</v>
      </c>
      <c r="G1224" s="69" t="s">
        <v>4</v>
      </c>
      <c r="H1224" s="18">
        <v>2004</v>
      </c>
      <c r="I1224" s="8">
        <f t="shared" ref="I1224:I1287" si="101">H1224/K1224</f>
        <v>12.929032258064517</v>
      </c>
      <c r="J1224" s="8">
        <v>3.7989999999999999</v>
      </c>
      <c r="K1224" s="10">
        <v>155</v>
      </c>
      <c r="L1224" s="68">
        <v>465</v>
      </c>
      <c r="M1224" s="8">
        <f t="shared" ref="M1224:M1287" si="102">L1224/O1224</f>
        <v>3</v>
      </c>
      <c r="N1224" s="8">
        <v>1.671</v>
      </c>
      <c r="O1224" s="69">
        <f t="shared" si="99"/>
        <v>155</v>
      </c>
      <c r="P1224" s="48">
        <f t="shared" ref="P1224:P1287" si="103">I1224/M1224</f>
        <v>4.3096774193548386</v>
      </c>
      <c r="Q1224" s="77" t="s">
        <v>718</v>
      </c>
      <c r="R1224" s="18"/>
      <c r="S1224" s="2"/>
      <c r="T1224" s="2"/>
      <c r="U1224" s="10"/>
      <c r="V1224" s="82"/>
      <c r="W1224" s="83"/>
      <c r="X1224" s="86" t="str">
        <f t="shared" si="100"/>
        <v>No_data</v>
      </c>
    </row>
    <row r="1225" spans="1:24" x14ac:dyDescent="0.3">
      <c r="A1225" s="45" t="s">
        <v>3586</v>
      </c>
      <c r="B1225" s="68" t="s">
        <v>190</v>
      </c>
      <c r="C1225" s="2" t="s">
        <v>1</v>
      </c>
      <c r="D1225" s="2">
        <v>60</v>
      </c>
      <c r="E1225" s="6">
        <v>21741</v>
      </c>
      <c r="F1225" s="7">
        <v>43685.637673611112</v>
      </c>
      <c r="G1225" s="69" t="s">
        <v>4</v>
      </c>
      <c r="H1225" s="18">
        <v>1866</v>
      </c>
      <c r="I1225" s="8">
        <f t="shared" si="101"/>
        <v>21.204545454545453</v>
      </c>
      <c r="J1225" s="8">
        <v>4.6689999999999996</v>
      </c>
      <c r="K1225" s="10">
        <v>88</v>
      </c>
      <c r="L1225" s="68">
        <v>284</v>
      </c>
      <c r="M1225" s="8">
        <f t="shared" si="102"/>
        <v>3.2272727272727271</v>
      </c>
      <c r="N1225" s="8">
        <v>1.7470000000000001</v>
      </c>
      <c r="O1225" s="69">
        <f t="shared" si="99"/>
        <v>88</v>
      </c>
      <c r="P1225" s="48">
        <f t="shared" si="103"/>
        <v>6.570422535211268</v>
      </c>
      <c r="Q1225" s="77" t="s">
        <v>718</v>
      </c>
      <c r="R1225" s="18"/>
      <c r="S1225" s="2"/>
      <c r="T1225" s="2"/>
      <c r="U1225" s="10"/>
      <c r="V1225" s="82"/>
      <c r="W1225" s="83"/>
      <c r="X1225" s="86" t="str">
        <f t="shared" si="100"/>
        <v>No_data</v>
      </c>
    </row>
    <row r="1226" spans="1:24" x14ac:dyDescent="0.3">
      <c r="A1226" s="45" t="s">
        <v>3587</v>
      </c>
      <c r="B1226" s="68" t="s">
        <v>193</v>
      </c>
      <c r="C1226" s="2" t="s">
        <v>1</v>
      </c>
      <c r="D1226" s="2">
        <v>72</v>
      </c>
      <c r="E1226" s="6">
        <v>17135</v>
      </c>
      <c r="F1226" s="7">
        <v>43685.657256944447</v>
      </c>
      <c r="G1226" s="69" t="s">
        <v>4</v>
      </c>
      <c r="H1226" s="18">
        <v>3356</v>
      </c>
      <c r="I1226" s="8">
        <f t="shared" si="101"/>
        <v>20.716049382716051</v>
      </c>
      <c r="J1226" s="8">
        <v>4.07</v>
      </c>
      <c r="K1226" s="10">
        <v>162</v>
      </c>
      <c r="L1226" s="68">
        <v>975</v>
      </c>
      <c r="M1226" s="8">
        <f t="shared" si="102"/>
        <v>6.0185185185185182</v>
      </c>
      <c r="N1226" s="8">
        <v>2.2829999999999999</v>
      </c>
      <c r="O1226" s="69">
        <f t="shared" si="99"/>
        <v>162</v>
      </c>
      <c r="P1226" s="48">
        <f t="shared" si="103"/>
        <v>3.4420512820512825</v>
      </c>
      <c r="Q1226" s="77" t="s">
        <v>718</v>
      </c>
      <c r="R1226" s="18"/>
      <c r="S1226" s="2" t="s">
        <v>43</v>
      </c>
      <c r="T1226" s="2"/>
      <c r="U1226" s="10"/>
      <c r="V1226" s="82"/>
      <c r="W1226" s="83"/>
      <c r="X1226" s="86" t="str">
        <f t="shared" si="100"/>
        <v>No_data</v>
      </c>
    </row>
    <row r="1227" spans="1:24" x14ac:dyDescent="0.3">
      <c r="A1227" s="45" t="s">
        <v>3588</v>
      </c>
      <c r="B1227" s="68" t="s">
        <v>201</v>
      </c>
      <c r="C1227" s="2" t="s">
        <v>6</v>
      </c>
      <c r="D1227" s="2">
        <v>57</v>
      </c>
      <c r="E1227" s="6">
        <v>22656</v>
      </c>
      <c r="F1227" s="7">
        <v>43686.516076388885</v>
      </c>
      <c r="G1227" s="69" t="s">
        <v>4</v>
      </c>
      <c r="H1227" s="18">
        <v>2058</v>
      </c>
      <c r="I1227" s="8">
        <f t="shared" si="101"/>
        <v>14.913043478260869</v>
      </c>
      <c r="J1227" s="8">
        <v>3.3029999999999999</v>
      </c>
      <c r="K1227" s="10">
        <v>138</v>
      </c>
      <c r="L1227" s="68">
        <v>743</v>
      </c>
      <c r="M1227" s="8">
        <f t="shared" si="102"/>
        <v>5.3840579710144931</v>
      </c>
      <c r="N1227" s="8">
        <v>2.3439999999999999</v>
      </c>
      <c r="O1227" s="69">
        <f t="shared" si="99"/>
        <v>138</v>
      </c>
      <c r="P1227" s="48">
        <f t="shared" si="103"/>
        <v>2.7698519515477789</v>
      </c>
      <c r="Q1227" s="77" t="s">
        <v>718</v>
      </c>
      <c r="R1227" s="18"/>
      <c r="S1227" s="2"/>
      <c r="T1227" s="2"/>
      <c r="U1227" s="10"/>
      <c r="V1227" s="82"/>
      <c r="W1227" s="83"/>
      <c r="X1227" s="86" t="str">
        <f t="shared" si="100"/>
        <v>No_data</v>
      </c>
    </row>
    <row r="1228" spans="1:24" x14ac:dyDescent="0.3">
      <c r="A1228" s="45" t="s">
        <v>3589</v>
      </c>
      <c r="B1228" s="68" t="s">
        <v>203</v>
      </c>
      <c r="C1228" s="2" t="s">
        <v>1</v>
      </c>
      <c r="D1228" s="2">
        <v>60</v>
      </c>
      <c r="E1228" s="6">
        <v>21740</v>
      </c>
      <c r="F1228" s="7">
        <v>43686.534733796296</v>
      </c>
      <c r="G1228" s="69" t="s">
        <v>4</v>
      </c>
      <c r="H1228" s="18">
        <v>2602</v>
      </c>
      <c r="I1228" s="8">
        <f t="shared" si="101"/>
        <v>20.015384615384615</v>
      </c>
      <c r="J1228" s="8">
        <v>4.8529999999999998</v>
      </c>
      <c r="K1228" s="10">
        <v>130</v>
      </c>
      <c r="L1228" s="68">
        <v>725</v>
      </c>
      <c r="M1228" s="8">
        <f t="shared" si="102"/>
        <v>5.5769230769230766</v>
      </c>
      <c r="N1228" s="8">
        <v>2.3620000000000001</v>
      </c>
      <c r="O1228" s="69">
        <f t="shared" si="99"/>
        <v>130</v>
      </c>
      <c r="P1228" s="48">
        <f t="shared" si="103"/>
        <v>3.5889655172413795</v>
      </c>
      <c r="Q1228" s="77" t="s">
        <v>718</v>
      </c>
      <c r="R1228" s="18"/>
      <c r="S1228" s="2"/>
      <c r="T1228" s="2"/>
      <c r="U1228" s="10"/>
      <c r="V1228" s="82"/>
      <c r="W1228" s="83"/>
      <c r="X1228" s="86" t="str">
        <f t="shared" si="100"/>
        <v>No_data</v>
      </c>
    </row>
    <row r="1229" spans="1:24" x14ac:dyDescent="0.3">
      <c r="A1229" s="45" t="s">
        <v>3590</v>
      </c>
      <c r="B1229" s="68" t="s">
        <v>205</v>
      </c>
      <c r="C1229" s="2" t="s">
        <v>1</v>
      </c>
      <c r="D1229" s="2">
        <v>46</v>
      </c>
      <c r="E1229" s="6">
        <v>26830</v>
      </c>
      <c r="F1229" s="7">
        <v>43686.543981481482</v>
      </c>
      <c r="G1229" s="69" t="s">
        <v>4</v>
      </c>
      <c r="H1229" s="18">
        <v>1552</v>
      </c>
      <c r="I1229" s="8">
        <f t="shared" si="101"/>
        <v>24.25</v>
      </c>
      <c r="J1229" s="8">
        <v>4.5949999999999998</v>
      </c>
      <c r="K1229" s="10">
        <v>64</v>
      </c>
      <c r="L1229" s="68">
        <v>422</v>
      </c>
      <c r="M1229" s="8">
        <f t="shared" si="102"/>
        <v>6.59375</v>
      </c>
      <c r="N1229" s="8">
        <v>2.6589999999999998</v>
      </c>
      <c r="O1229" s="69">
        <f t="shared" si="99"/>
        <v>64</v>
      </c>
      <c r="P1229" s="48">
        <f t="shared" si="103"/>
        <v>3.6777251184834121</v>
      </c>
      <c r="Q1229" s="77" t="s">
        <v>718</v>
      </c>
      <c r="R1229" s="18"/>
      <c r="S1229" s="2" t="s">
        <v>206</v>
      </c>
      <c r="T1229" s="2"/>
      <c r="U1229" s="10"/>
      <c r="V1229" s="82"/>
      <c r="W1229" s="83"/>
      <c r="X1229" s="86" t="str">
        <f t="shared" si="100"/>
        <v>No_data</v>
      </c>
    </row>
    <row r="1230" spans="1:24" x14ac:dyDescent="0.3">
      <c r="A1230" s="45" t="s">
        <v>3591</v>
      </c>
      <c r="B1230" s="68" t="s">
        <v>209</v>
      </c>
      <c r="C1230" s="2" t="s">
        <v>1</v>
      </c>
      <c r="D1230" s="2">
        <v>48</v>
      </c>
      <c r="E1230" s="6">
        <v>26065</v>
      </c>
      <c r="F1230" s="7">
        <v>43686.560752314814</v>
      </c>
      <c r="G1230" s="69" t="s">
        <v>4</v>
      </c>
      <c r="H1230" s="18">
        <v>1332</v>
      </c>
      <c r="I1230" s="8">
        <f t="shared" si="101"/>
        <v>15.670588235294117</v>
      </c>
      <c r="J1230" s="8">
        <v>4.218</v>
      </c>
      <c r="K1230" s="10">
        <v>85</v>
      </c>
      <c r="L1230" s="68">
        <v>440</v>
      </c>
      <c r="M1230" s="8">
        <f t="shared" si="102"/>
        <v>5.1764705882352944</v>
      </c>
      <c r="N1230" s="8">
        <v>2.0710000000000002</v>
      </c>
      <c r="O1230" s="69">
        <f t="shared" si="99"/>
        <v>85</v>
      </c>
      <c r="P1230" s="48">
        <f t="shared" si="103"/>
        <v>3.0272727272727269</v>
      </c>
      <c r="Q1230" s="77" t="s">
        <v>718</v>
      </c>
      <c r="R1230" s="18"/>
      <c r="S1230" s="2"/>
      <c r="T1230" s="2"/>
      <c r="U1230" s="10"/>
      <c r="V1230" s="82"/>
      <c r="W1230" s="83"/>
      <c r="X1230" s="86" t="str">
        <f t="shared" si="100"/>
        <v>No_data</v>
      </c>
    </row>
    <row r="1231" spans="1:24" x14ac:dyDescent="0.3">
      <c r="A1231" s="45" t="s">
        <v>3592</v>
      </c>
      <c r="B1231" s="68" t="s">
        <v>214</v>
      </c>
      <c r="C1231" s="2" t="s">
        <v>1</v>
      </c>
      <c r="D1231" s="2">
        <v>47</v>
      </c>
      <c r="E1231" s="6">
        <v>26353</v>
      </c>
      <c r="F1231" s="7">
        <v>43686.583240740743</v>
      </c>
      <c r="G1231" s="69" t="s">
        <v>4</v>
      </c>
      <c r="H1231" s="18">
        <v>2022</v>
      </c>
      <c r="I1231" s="8">
        <f t="shared" si="101"/>
        <v>16.850000000000001</v>
      </c>
      <c r="J1231" s="8">
        <v>4.1539999999999999</v>
      </c>
      <c r="K1231" s="10">
        <v>120</v>
      </c>
      <c r="L1231" s="68">
        <v>368</v>
      </c>
      <c r="M1231" s="8">
        <f t="shared" si="102"/>
        <v>3.0666666666666669</v>
      </c>
      <c r="N1231" s="8">
        <v>1.7669999999999999</v>
      </c>
      <c r="O1231" s="69">
        <f t="shared" si="99"/>
        <v>120</v>
      </c>
      <c r="P1231" s="48">
        <f t="shared" si="103"/>
        <v>5.4945652173913047</v>
      </c>
      <c r="Q1231" s="77" t="s">
        <v>718</v>
      </c>
      <c r="R1231" s="18"/>
      <c r="S1231" s="2"/>
      <c r="T1231" s="2"/>
      <c r="U1231" s="10"/>
      <c r="V1231" s="82"/>
      <c r="W1231" s="83"/>
      <c r="X1231" s="86" t="str">
        <f t="shared" si="100"/>
        <v>No_data</v>
      </c>
    </row>
    <row r="1232" spans="1:24" x14ac:dyDescent="0.3">
      <c r="A1232" s="45" t="s">
        <v>3593</v>
      </c>
      <c r="B1232" s="68" t="s">
        <v>215</v>
      </c>
      <c r="C1232" s="2" t="s">
        <v>1</v>
      </c>
      <c r="D1232" s="2">
        <v>53</v>
      </c>
      <c r="E1232" s="6">
        <v>23995</v>
      </c>
      <c r="F1232" s="7">
        <v>43686.593414351853</v>
      </c>
      <c r="G1232" s="69" t="s">
        <v>4</v>
      </c>
      <c r="H1232" s="18">
        <v>3019</v>
      </c>
      <c r="I1232" s="8">
        <f t="shared" si="101"/>
        <v>21.876811594202898</v>
      </c>
      <c r="J1232" s="8">
        <v>5.7190000000000003</v>
      </c>
      <c r="K1232" s="10">
        <v>138</v>
      </c>
      <c r="L1232" s="68">
        <v>713</v>
      </c>
      <c r="M1232" s="8">
        <f t="shared" si="102"/>
        <v>5.166666666666667</v>
      </c>
      <c r="N1232" s="8">
        <v>2.173</v>
      </c>
      <c r="O1232" s="69">
        <f t="shared" si="99"/>
        <v>138</v>
      </c>
      <c r="P1232" s="48">
        <f t="shared" si="103"/>
        <v>4.2342215988779799</v>
      </c>
      <c r="Q1232" s="77" t="s">
        <v>718</v>
      </c>
      <c r="R1232" s="18"/>
      <c r="S1232" s="2"/>
      <c r="T1232" s="2"/>
      <c r="U1232" s="10"/>
      <c r="V1232" s="82"/>
      <c r="W1232" s="83"/>
      <c r="X1232" s="86" t="str">
        <f t="shared" si="100"/>
        <v>No_data</v>
      </c>
    </row>
    <row r="1233" spans="1:24" x14ac:dyDescent="0.3">
      <c r="A1233" s="45" t="s">
        <v>3594</v>
      </c>
      <c r="B1233" s="68" t="s">
        <v>217</v>
      </c>
      <c r="C1233" s="2" t="s">
        <v>1</v>
      </c>
      <c r="D1233" s="2">
        <v>60</v>
      </c>
      <c r="E1233" s="6">
        <v>21459</v>
      </c>
      <c r="F1233" s="7">
        <v>43686.607800925929</v>
      </c>
      <c r="G1233" s="69" t="s">
        <v>4</v>
      </c>
      <c r="H1233" s="18">
        <v>4000</v>
      </c>
      <c r="I1233" s="8">
        <f t="shared" si="101"/>
        <v>37.037037037037038</v>
      </c>
      <c r="J1233" s="8">
        <v>6.9240000000000004</v>
      </c>
      <c r="K1233" s="10">
        <v>108</v>
      </c>
      <c r="L1233" s="68">
        <v>640</v>
      </c>
      <c r="M1233" s="8">
        <f t="shared" si="102"/>
        <v>5.9259259259259256</v>
      </c>
      <c r="N1233" s="8">
        <v>2.6219999999999999</v>
      </c>
      <c r="O1233" s="69">
        <f t="shared" si="99"/>
        <v>108</v>
      </c>
      <c r="P1233" s="48">
        <f t="shared" si="103"/>
        <v>6.2500000000000009</v>
      </c>
      <c r="Q1233" s="77" t="s">
        <v>718</v>
      </c>
      <c r="R1233" s="18"/>
      <c r="S1233" s="2" t="s">
        <v>43</v>
      </c>
      <c r="T1233" s="2"/>
      <c r="U1233" s="10"/>
      <c r="V1233" s="82"/>
      <c r="W1233" s="83"/>
      <c r="X1233" s="86" t="str">
        <f t="shared" si="100"/>
        <v>No_data</v>
      </c>
    </row>
    <row r="1234" spans="1:24" x14ac:dyDescent="0.3">
      <c r="A1234" s="45" t="s">
        <v>3595</v>
      </c>
      <c r="B1234" s="68" t="s">
        <v>220</v>
      </c>
      <c r="C1234" s="2" t="s">
        <v>1</v>
      </c>
      <c r="D1234" s="2">
        <v>60</v>
      </c>
      <c r="E1234" s="6">
        <v>21681</v>
      </c>
      <c r="F1234" s="7">
        <v>43686.622164351851</v>
      </c>
      <c r="G1234" s="69" t="s">
        <v>4</v>
      </c>
      <c r="H1234" s="18">
        <v>1524</v>
      </c>
      <c r="I1234" s="8">
        <f t="shared" si="101"/>
        <v>25.4</v>
      </c>
      <c r="J1234" s="8">
        <v>5.5060000000000002</v>
      </c>
      <c r="K1234" s="10">
        <v>60</v>
      </c>
      <c r="L1234" s="68">
        <v>338</v>
      </c>
      <c r="M1234" s="8">
        <f t="shared" si="102"/>
        <v>5.6333333333333337</v>
      </c>
      <c r="N1234" s="8">
        <v>2.4</v>
      </c>
      <c r="O1234" s="69">
        <f t="shared" si="99"/>
        <v>60</v>
      </c>
      <c r="P1234" s="48">
        <f t="shared" si="103"/>
        <v>4.5088757396449699</v>
      </c>
      <c r="Q1234" s="77" t="s">
        <v>718</v>
      </c>
      <c r="R1234" s="18"/>
      <c r="S1234" s="2"/>
      <c r="T1234" s="2"/>
      <c r="U1234" s="10"/>
      <c r="V1234" s="82"/>
      <c r="W1234" s="83"/>
      <c r="X1234" s="86" t="str">
        <f t="shared" si="100"/>
        <v>No_data</v>
      </c>
    </row>
    <row r="1235" spans="1:24" x14ac:dyDescent="0.3">
      <c r="A1235" s="45" t="s">
        <v>3596</v>
      </c>
      <c r="B1235" s="68" t="s">
        <v>225</v>
      </c>
      <c r="C1235" s="2" t="s">
        <v>6</v>
      </c>
      <c r="D1235" s="2">
        <v>67</v>
      </c>
      <c r="E1235" s="6">
        <v>19053</v>
      </c>
      <c r="F1235" s="7">
        <v>43686.642638888887</v>
      </c>
      <c r="G1235" s="69" t="s">
        <v>4</v>
      </c>
      <c r="H1235" s="18">
        <v>1478</v>
      </c>
      <c r="I1235" s="8">
        <f t="shared" si="101"/>
        <v>12.316666666666666</v>
      </c>
      <c r="J1235" s="8">
        <v>3.5070000000000001</v>
      </c>
      <c r="K1235" s="10">
        <v>120</v>
      </c>
      <c r="L1235" s="68">
        <v>617</v>
      </c>
      <c r="M1235" s="8">
        <f t="shared" si="102"/>
        <v>5.1416666666666666</v>
      </c>
      <c r="N1235" s="8">
        <v>2.464</v>
      </c>
      <c r="O1235" s="69">
        <f t="shared" si="99"/>
        <v>120</v>
      </c>
      <c r="P1235" s="48">
        <f t="shared" si="103"/>
        <v>2.3954619124797407</v>
      </c>
      <c r="Q1235" s="77" t="s">
        <v>718</v>
      </c>
      <c r="R1235" s="18"/>
      <c r="S1235" s="2"/>
      <c r="T1235" s="2"/>
      <c r="U1235" s="10"/>
      <c r="V1235" s="82"/>
      <c r="W1235" s="83"/>
      <c r="X1235" s="86" t="str">
        <f t="shared" si="100"/>
        <v>No_data</v>
      </c>
    </row>
    <row r="1236" spans="1:24" x14ac:dyDescent="0.3">
      <c r="A1236" s="45" t="s">
        <v>3597</v>
      </c>
      <c r="B1236" s="68" t="s">
        <v>227</v>
      </c>
      <c r="C1236" s="2" t="s">
        <v>1</v>
      </c>
      <c r="D1236" s="2">
        <v>41</v>
      </c>
      <c r="E1236" s="6">
        <v>28533</v>
      </c>
      <c r="F1236" s="7">
        <v>43686.659537037034</v>
      </c>
      <c r="G1236" s="69" t="s">
        <v>228</v>
      </c>
      <c r="H1236" s="18">
        <v>2160</v>
      </c>
      <c r="I1236" s="8">
        <f t="shared" si="101"/>
        <v>16.363636363636363</v>
      </c>
      <c r="J1236" s="8">
        <v>4.673</v>
      </c>
      <c r="K1236" s="10">
        <v>132</v>
      </c>
      <c r="L1236" s="68">
        <v>703</v>
      </c>
      <c r="M1236" s="8">
        <f t="shared" si="102"/>
        <v>5.3257575757575761</v>
      </c>
      <c r="N1236" s="8">
        <v>2.25</v>
      </c>
      <c r="O1236" s="69">
        <f t="shared" si="99"/>
        <v>132</v>
      </c>
      <c r="P1236" s="48">
        <f t="shared" si="103"/>
        <v>3.0725462304409672</v>
      </c>
      <c r="Q1236" s="77" t="s">
        <v>718</v>
      </c>
      <c r="R1236" s="18"/>
      <c r="S1236" s="2"/>
      <c r="T1236" s="2"/>
      <c r="U1236" s="10"/>
      <c r="V1236" s="82"/>
      <c r="W1236" s="83"/>
      <c r="X1236" s="86" t="str">
        <f t="shared" si="100"/>
        <v>No_data</v>
      </c>
    </row>
    <row r="1237" spans="1:24" x14ac:dyDescent="0.3">
      <c r="A1237" s="45" t="s">
        <v>3598</v>
      </c>
      <c r="B1237" s="68" t="s">
        <v>232</v>
      </c>
      <c r="C1237" s="2" t="s">
        <v>1</v>
      </c>
      <c r="D1237" s="2">
        <v>45</v>
      </c>
      <c r="E1237" s="6">
        <v>26910</v>
      </c>
      <c r="F1237" s="7">
        <v>43686.677581018521</v>
      </c>
      <c r="G1237" s="69" t="s">
        <v>4</v>
      </c>
      <c r="H1237" s="18">
        <v>2648</v>
      </c>
      <c r="I1237" s="8">
        <f t="shared" si="101"/>
        <v>17.653333333333332</v>
      </c>
      <c r="J1237" s="8">
        <v>4.407</v>
      </c>
      <c r="K1237" s="10">
        <v>150</v>
      </c>
      <c r="L1237" s="68">
        <v>880</v>
      </c>
      <c r="M1237" s="8">
        <f t="shared" si="102"/>
        <v>5.8666666666666663</v>
      </c>
      <c r="N1237" s="8">
        <v>2.738</v>
      </c>
      <c r="O1237" s="69">
        <f t="shared" si="99"/>
        <v>150</v>
      </c>
      <c r="P1237" s="48">
        <f t="shared" si="103"/>
        <v>3.0090909090909093</v>
      </c>
      <c r="Q1237" s="77" t="s">
        <v>718</v>
      </c>
      <c r="R1237" s="18"/>
      <c r="S1237" s="2"/>
      <c r="T1237" s="2"/>
      <c r="U1237" s="10"/>
      <c r="V1237" s="82"/>
      <c r="W1237" s="83"/>
      <c r="X1237" s="86" t="str">
        <f t="shared" si="100"/>
        <v>No_data</v>
      </c>
    </row>
    <row r="1238" spans="1:24" x14ac:dyDescent="0.3">
      <c r="A1238" s="45" t="s">
        <v>3599</v>
      </c>
      <c r="B1238" s="68" t="s">
        <v>237</v>
      </c>
      <c r="C1238" s="2" t="s">
        <v>1</v>
      </c>
      <c r="D1238" s="2">
        <v>72</v>
      </c>
      <c r="E1238" s="6">
        <v>17146</v>
      </c>
      <c r="F1238" s="7">
        <v>43689.520046296297</v>
      </c>
      <c r="G1238" s="69" t="s">
        <v>4</v>
      </c>
      <c r="H1238" s="18">
        <v>2470</v>
      </c>
      <c r="I1238" s="8">
        <f t="shared" si="101"/>
        <v>21.666666666666668</v>
      </c>
      <c r="J1238" s="8">
        <v>4.7160000000000002</v>
      </c>
      <c r="K1238" s="10">
        <v>114</v>
      </c>
      <c r="L1238" s="68">
        <v>614</v>
      </c>
      <c r="M1238" s="8">
        <f t="shared" si="102"/>
        <v>5.3859649122807021</v>
      </c>
      <c r="N1238" s="8">
        <v>2.3410000000000002</v>
      </c>
      <c r="O1238" s="69">
        <f t="shared" si="99"/>
        <v>114</v>
      </c>
      <c r="P1238" s="48">
        <f t="shared" si="103"/>
        <v>4.0228013029315957</v>
      </c>
      <c r="Q1238" s="77" t="s">
        <v>718</v>
      </c>
      <c r="R1238" s="18"/>
      <c r="S1238" s="2"/>
      <c r="T1238" s="2"/>
      <c r="U1238" s="10"/>
      <c r="V1238" s="82"/>
      <c r="W1238" s="83"/>
      <c r="X1238" s="86" t="str">
        <f t="shared" si="100"/>
        <v>No_data</v>
      </c>
    </row>
    <row r="1239" spans="1:24" x14ac:dyDescent="0.3">
      <c r="A1239" s="45" t="s">
        <v>3600</v>
      </c>
      <c r="B1239" s="68" t="s">
        <v>239</v>
      </c>
      <c r="C1239" s="2" t="s">
        <v>1</v>
      </c>
      <c r="D1239" s="2">
        <v>55</v>
      </c>
      <c r="E1239" s="6">
        <v>23320</v>
      </c>
      <c r="F1239" s="7">
        <v>43689.53329861111</v>
      </c>
      <c r="G1239" s="69" t="s">
        <v>4</v>
      </c>
      <c r="H1239" s="18">
        <v>2132</v>
      </c>
      <c r="I1239" s="8">
        <f t="shared" si="101"/>
        <v>21.32</v>
      </c>
      <c r="J1239" s="8">
        <v>4.2830000000000004</v>
      </c>
      <c r="K1239" s="10">
        <v>100</v>
      </c>
      <c r="L1239" s="68">
        <v>503</v>
      </c>
      <c r="M1239" s="8">
        <f t="shared" si="102"/>
        <v>5.03</v>
      </c>
      <c r="N1239" s="8">
        <v>1.956</v>
      </c>
      <c r="O1239" s="69">
        <f t="shared" si="99"/>
        <v>100</v>
      </c>
      <c r="P1239" s="48">
        <f t="shared" si="103"/>
        <v>4.2385685884691844</v>
      </c>
      <c r="Q1239" s="77" t="s">
        <v>718</v>
      </c>
      <c r="R1239" s="18"/>
      <c r="S1239" s="2"/>
      <c r="T1239" s="2"/>
      <c r="U1239" s="10"/>
      <c r="V1239" s="82"/>
      <c r="W1239" s="83"/>
      <c r="X1239" s="86" t="str">
        <f t="shared" si="100"/>
        <v>No_data</v>
      </c>
    </row>
    <row r="1240" spans="1:24" x14ac:dyDescent="0.3">
      <c r="A1240" s="45" t="s">
        <v>3601</v>
      </c>
      <c r="B1240" s="68" t="s">
        <v>241</v>
      </c>
      <c r="C1240" s="2" t="s">
        <v>6</v>
      </c>
      <c r="D1240" s="2">
        <v>32</v>
      </c>
      <c r="E1240" s="6">
        <v>31906</v>
      </c>
      <c r="F1240" s="7">
        <v>43689.5391087963</v>
      </c>
      <c r="G1240" s="69" t="s">
        <v>4</v>
      </c>
      <c r="H1240" s="18">
        <v>1045</v>
      </c>
      <c r="I1240" s="8">
        <f t="shared" si="101"/>
        <v>7.5724637681159424</v>
      </c>
      <c r="J1240" s="8">
        <v>2.4609999999999999</v>
      </c>
      <c r="K1240" s="10">
        <v>138</v>
      </c>
      <c r="L1240" s="68">
        <v>346</v>
      </c>
      <c r="M1240" s="8">
        <f t="shared" si="102"/>
        <v>2.5072463768115942</v>
      </c>
      <c r="N1240" s="8">
        <v>1.609</v>
      </c>
      <c r="O1240" s="69">
        <f t="shared" si="99"/>
        <v>138</v>
      </c>
      <c r="P1240" s="48">
        <f t="shared" si="103"/>
        <v>3.0202312138728327</v>
      </c>
      <c r="Q1240" s="77" t="s">
        <v>718</v>
      </c>
      <c r="R1240" s="18"/>
      <c r="S1240" s="2"/>
      <c r="T1240" s="2"/>
      <c r="U1240" s="10"/>
      <c r="V1240" s="82"/>
      <c r="W1240" s="83"/>
      <c r="X1240" s="86" t="str">
        <f t="shared" si="100"/>
        <v>No_data</v>
      </c>
    </row>
    <row r="1241" spans="1:24" x14ac:dyDescent="0.3">
      <c r="A1241" s="45" t="s">
        <v>3602</v>
      </c>
      <c r="B1241" s="68" t="s">
        <v>243</v>
      </c>
      <c r="C1241" s="2" t="s">
        <v>1</v>
      </c>
      <c r="D1241" s="2">
        <v>60</v>
      </c>
      <c r="E1241" s="6">
        <v>21498</v>
      </c>
      <c r="F1241" s="7">
        <v>43689.558576388888</v>
      </c>
      <c r="G1241" s="69" t="s">
        <v>4</v>
      </c>
      <c r="H1241" s="18">
        <v>2194</v>
      </c>
      <c r="I1241" s="8">
        <f t="shared" si="101"/>
        <v>21.94</v>
      </c>
      <c r="J1241" s="8">
        <v>4.9420000000000002</v>
      </c>
      <c r="K1241" s="10">
        <v>100</v>
      </c>
      <c r="L1241" s="68">
        <v>629</v>
      </c>
      <c r="M1241" s="8">
        <f t="shared" si="102"/>
        <v>6.29</v>
      </c>
      <c r="N1241" s="8">
        <v>2.5640000000000001</v>
      </c>
      <c r="O1241" s="69">
        <f t="shared" si="99"/>
        <v>100</v>
      </c>
      <c r="P1241" s="48">
        <f t="shared" si="103"/>
        <v>3.4880763116057234</v>
      </c>
      <c r="Q1241" s="77" t="s">
        <v>718</v>
      </c>
      <c r="R1241" s="18"/>
      <c r="S1241" s="2"/>
      <c r="T1241" s="2"/>
      <c r="U1241" s="10"/>
      <c r="V1241" s="82"/>
      <c r="W1241" s="83"/>
      <c r="X1241" s="86" t="str">
        <f t="shared" si="100"/>
        <v>No_data</v>
      </c>
    </row>
    <row r="1242" spans="1:24" x14ac:dyDescent="0.3">
      <c r="A1242" s="45" t="s">
        <v>3603</v>
      </c>
      <c r="B1242" s="68" t="s">
        <v>246</v>
      </c>
      <c r="C1242" s="2" t="s">
        <v>1</v>
      </c>
      <c r="D1242" s="2">
        <v>70</v>
      </c>
      <c r="E1242" s="6">
        <v>17983</v>
      </c>
      <c r="F1242" s="7">
        <v>43689.579502314817</v>
      </c>
      <c r="G1242" s="69" t="s">
        <v>4</v>
      </c>
      <c r="H1242" s="18">
        <v>1067</v>
      </c>
      <c r="I1242" s="8">
        <f t="shared" si="101"/>
        <v>24.25</v>
      </c>
      <c r="J1242" s="8">
        <v>5.0170000000000003</v>
      </c>
      <c r="K1242" s="10">
        <v>44</v>
      </c>
      <c r="L1242" s="68">
        <v>302</v>
      </c>
      <c r="M1242" s="8">
        <f t="shared" si="102"/>
        <v>6.8636363636363633</v>
      </c>
      <c r="N1242" s="8">
        <v>2.6019999999999999</v>
      </c>
      <c r="O1242" s="69">
        <f t="shared" si="99"/>
        <v>44</v>
      </c>
      <c r="P1242" s="48">
        <f t="shared" si="103"/>
        <v>3.5331125827814569</v>
      </c>
      <c r="Q1242" s="77" t="s">
        <v>718</v>
      </c>
      <c r="R1242" s="18"/>
      <c r="S1242" s="2"/>
      <c r="T1242" s="2"/>
      <c r="U1242" s="10"/>
      <c r="V1242" s="82"/>
      <c r="W1242" s="83"/>
      <c r="X1242" s="86" t="str">
        <f t="shared" si="100"/>
        <v>No_data</v>
      </c>
    </row>
    <row r="1243" spans="1:24" x14ac:dyDescent="0.3">
      <c r="A1243" s="45" t="s">
        <v>3604</v>
      </c>
      <c r="B1243" s="68" t="s">
        <v>249</v>
      </c>
      <c r="C1243" s="2" t="s">
        <v>1</v>
      </c>
      <c r="D1243" s="2">
        <v>49</v>
      </c>
      <c r="E1243" s="6">
        <v>25692</v>
      </c>
      <c r="F1243" s="7">
        <v>43689.590185185189</v>
      </c>
      <c r="G1243" s="69" t="s">
        <v>4</v>
      </c>
      <c r="H1243" s="18">
        <v>1877</v>
      </c>
      <c r="I1243" s="8">
        <f t="shared" si="101"/>
        <v>16.321739130434782</v>
      </c>
      <c r="J1243" s="8">
        <v>4.5720000000000001</v>
      </c>
      <c r="K1243" s="10">
        <v>115</v>
      </c>
      <c r="L1243" s="68">
        <v>503</v>
      </c>
      <c r="M1243" s="8">
        <f t="shared" si="102"/>
        <v>4.3739130434782609</v>
      </c>
      <c r="N1243" s="8">
        <v>2.23</v>
      </c>
      <c r="O1243" s="69">
        <f t="shared" si="99"/>
        <v>115</v>
      </c>
      <c r="P1243" s="48">
        <f t="shared" si="103"/>
        <v>3.731610337972167</v>
      </c>
      <c r="Q1243" s="77" t="s">
        <v>718</v>
      </c>
      <c r="R1243" s="18"/>
      <c r="S1243" s="2"/>
      <c r="T1243" s="2"/>
      <c r="U1243" s="10"/>
      <c r="V1243" s="82"/>
      <c r="W1243" s="83"/>
      <c r="X1243" s="86" t="str">
        <f t="shared" si="100"/>
        <v>No_data</v>
      </c>
    </row>
    <row r="1244" spans="1:24" x14ac:dyDescent="0.3">
      <c r="A1244" s="45" t="s">
        <v>3605</v>
      </c>
      <c r="B1244" s="68" t="s">
        <v>252</v>
      </c>
      <c r="C1244" s="2" t="s">
        <v>6</v>
      </c>
      <c r="D1244" s="2">
        <v>7</v>
      </c>
      <c r="E1244" s="6">
        <v>41024</v>
      </c>
      <c r="F1244" s="7">
        <v>43689.600671296299</v>
      </c>
      <c r="G1244" s="69" t="s">
        <v>4</v>
      </c>
      <c r="H1244" s="18">
        <v>958</v>
      </c>
      <c r="I1244" s="8">
        <f t="shared" si="101"/>
        <v>11.975</v>
      </c>
      <c r="J1244" s="8">
        <v>3.28</v>
      </c>
      <c r="K1244" s="10">
        <v>80</v>
      </c>
      <c r="L1244" s="68">
        <v>180</v>
      </c>
      <c r="M1244" s="8">
        <f t="shared" si="102"/>
        <v>2.25</v>
      </c>
      <c r="N1244" s="8">
        <v>1.5389999999999999</v>
      </c>
      <c r="O1244" s="69">
        <f t="shared" si="99"/>
        <v>80</v>
      </c>
      <c r="P1244" s="48">
        <f t="shared" si="103"/>
        <v>5.322222222222222</v>
      </c>
      <c r="Q1244" s="77" t="s">
        <v>718</v>
      </c>
      <c r="R1244" s="18"/>
      <c r="S1244" s="2"/>
      <c r="T1244" s="2"/>
      <c r="U1244" s="10"/>
      <c r="V1244" s="82"/>
      <c r="W1244" s="83"/>
      <c r="X1244" s="86" t="str">
        <f t="shared" si="100"/>
        <v>No_data</v>
      </c>
    </row>
    <row r="1245" spans="1:24" x14ac:dyDescent="0.3">
      <c r="A1245" s="45" t="s">
        <v>3606</v>
      </c>
      <c r="B1245" s="68" t="s">
        <v>255</v>
      </c>
      <c r="C1245" s="2" t="s">
        <v>6</v>
      </c>
      <c r="D1245" s="2">
        <v>67</v>
      </c>
      <c r="E1245" s="6">
        <v>19017</v>
      </c>
      <c r="F1245" s="7">
        <v>43689.619039351855</v>
      </c>
      <c r="G1245" s="69" t="s">
        <v>4</v>
      </c>
      <c r="H1245" s="18">
        <v>2070</v>
      </c>
      <c r="I1245" s="8">
        <f t="shared" si="101"/>
        <v>18</v>
      </c>
      <c r="J1245" s="8">
        <v>4.2590000000000003</v>
      </c>
      <c r="K1245" s="10">
        <v>115</v>
      </c>
      <c r="L1245" s="68">
        <v>723</v>
      </c>
      <c r="M1245" s="8">
        <f t="shared" si="102"/>
        <v>6.2869565217391301</v>
      </c>
      <c r="N1245" s="8">
        <v>2.6520000000000001</v>
      </c>
      <c r="O1245" s="69">
        <f t="shared" si="99"/>
        <v>115</v>
      </c>
      <c r="P1245" s="48">
        <f t="shared" si="103"/>
        <v>2.8630705394190872</v>
      </c>
      <c r="Q1245" s="77" t="s">
        <v>718</v>
      </c>
      <c r="R1245" s="18"/>
      <c r="S1245" s="2"/>
      <c r="T1245" s="2"/>
      <c r="U1245" s="10"/>
      <c r="V1245" s="82"/>
      <c r="W1245" s="83"/>
      <c r="X1245" s="86" t="str">
        <f t="shared" si="100"/>
        <v>No_data</v>
      </c>
    </row>
    <row r="1246" spans="1:24" x14ac:dyDescent="0.3">
      <c r="A1246" s="45" t="s">
        <v>3607</v>
      </c>
      <c r="B1246" s="68" t="s">
        <v>257</v>
      </c>
      <c r="C1246" s="2" t="s">
        <v>1</v>
      </c>
      <c r="D1246" s="2">
        <v>64</v>
      </c>
      <c r="E1246" s="6">
        <v>20109</v>
      </c>
      <c r="F1246" s="7">
        <v>43689.627106481479</v>
      </c>
      <c r="G1246" s="69" t="s">
        <v>4</v>
      </c>
      <c r="H1246" s="18">
        <v>3296</v>
      </c>
      <c r="I1246" s="8">
        <f t="shared" si="101"/>
        <v>23.884057971014492</v>
      </c>
      <c r="J1246" s="8">
        <v>5.1959999999999997</v>
      </c>
      <c r="K1246" s="10">
        <v>138</v>
      </c>
      <c r="L1246" s="68">
        <v>872</v>
      </c>
      <c r="M1246" s="8">
        <f t="shared" si="102"/>
        <v>6.3188405797101446</v>
      </c>
      <c r="N1246" s="8">
        <v>2.3860000000000001</v>
      </c>
      <c r="O1246" s="69">
        <f t="shared" si="99"/>
        <v>138</v>
      </c>
      <c r="P1246" s="48">
        <f t="shared" si="103"/>
        <v>3.7798165137614679</v>
      </c>
      <c r="Q1246" s="77" t="s">
        <v>718</v>
      </c>
      <c r="R1246" s="18"/>
      <c r="S1246" s="2"/>
      <c r="T1246" s="2"/>
      <c r="U1246" s="10"/>
      <c r="V1246" s="82"/>
      <c r="W1246" s="83"/>
      <c r="X1246" s="86" t="str">
        <f t="shared" si="100"/>
        <v>No_data</v>
      </c>
    </row>
    <row r="1247" spans="1:24" x14ac:dyDescent="0.3">
      <c r="A1247" s="45" t="s">
        <v>3608</v>
      </c>
      <c r="B1247" s="68" t="s">
        <v>258</v>
      </c>
      <c r="C1247" s="2" t="s">
        <v>1</v>
      </c>
      <c r="D1247" s="2">
        <v>70</v>
      </c>
      <c r="E1247" s="6">
        <v>17987</v>
      </c>
      <c r="F1247" s="7">
        <v>43689.639120370368</v>
      </c>
      <c r="G1247" s="69" t="s">
        <v>4</v>
      </c>
      <c r="H1247" s="18">
        <v>3622</v>
      </c>
      <c r="I1247" s="8">
        <f t="shared" si="101"/>
        <v>28.746031746031747</v>
      </c>
      <c r="J1247" s="8">
        <v>5.7489999999999997</v>
      </c>
      <c r="K1247" s="10">
        <v>126</v>
      </c>
      <c r="L1247" s="68">
        <v>905</v>
      </c>
      <c r="M1247" s="8">
        <f t="shared" si="102"/>
        <v>7.1825396825396828</v>
      </c>
      <c r="N1247" s="8">
        <v>2.8460000000000001</v>
      </c>
      <c r="O1247" s="69">
        <f t="shared" si="99"/>
        <v>126</v>
      </c>
      <c r="P1247" s="48">
        <f t="shared" si="103"/>
        <v>4.0022099447513808</v>
      </c>
      <c r="Q1247" s="77" t="s">
        <v>718</v>
      </c>
      <c r="R1247" s="18"/>
      <c r="S1247" s="2"/>
      <c r="T1247" s="2"/>
      <c r="U1247" s="10"/>
      <c r="V1247" s="82"/>
      <c r="W1247" s="83"/>
      <c r="X1247" s="86" t="str">
        <f t="shared" si="100"/>
        <v>No_data</v>
      </c>
    </row>
    <row r="1248" spans="1:24" x14ac:dyDescent="0.3">
      <c r="A1248" s="45" t="s">
        <v>3609</v>
      </c>
      <c r="B1248" s="68" t="s">
        <v>262</v>
      </c>
      <c r="C1248" s="2" t="s">
        <v>1</v>
      </c>
      <c r="D1248" s="2">
        <v>82</v>
      </c>
      <c r="E1248" s="6">
        <v>13625</v>
      </c>
      <c r="F1248" s="7">
        <v>43689.657106481478</v>
      </c>
      <c r="G1248" s="69" t="s">
        <v>4</v>
      </c>
      <c r="H1248" s="18">
        <v>2663</v>
      </c>
      <c r="I1248" s="8">
        <f t="shared" si="101"/>
        <v>27.739583333333332</v>
      </c>
      <c r="J1248" s="8">
        <v>5.718</v>
      </c>
      <c r="K1248" s="10">
        <v>96</v>
      </c>
      <c r="L1248" s="68">
        <v>1720</v>
      </c>
      <c r="M1248" s="8">
        <f t="shared" si="102"/>
        <v>17.916666666666668</v>
      </c>
      <c r="N1248" s="8">
        <v>4.4450000000000003</v>
      </c>
      <c r="O1248" s="69">
        <f t="shared" si="99"/>
        <v>96</v>
      </c>
      <c r="P1248" s="48">
        <f t="shared" si="103"/>
        <v>1.5482558139534881</v>
      </c>
      <c r="Q1248" s="77" t="s">
        <v>718</v>
      </c>
      <c r="R1248" s="18"/>
      <c r="S1248" s="2"/>
      <c r="T1248" s="2"/>
      <c r="U1248" s="10"/>
      <c r="V1248" s="82"/>
      <c r="W1248" s="83"/>
      <c r="X1248" s="86" t="str">
        <f t="shared" si="100"/>
        <v>No_data</v>
      </c>
    </row>
    <row r="1249" spans="1:24" x14ac:dyDescent="0.3">
      <c r="A1249" s="45" t="s">
        <v>3610</v>
      </c>
      <c r="B1249" s="68" t="s">
        <v>272</v>
      </c>
      <c r="C1249" s="2" t="s">
        <v>1</v>
      </c>
      <c r="D1249" s="2">
        <v>52</v>
      </c>
      <c r="E1249" s="6">
        <v>24353</v>
      </c>
      <c r="F1249" s="7">
        <v>43690.522303240738</v>
      </c>
      <c r="G1249" s="69" t="s">
        <v>4</v>
      </c>
      <c r="H1249" s="18">
        <v>1854</v>
      </c>
      <c r="I1249" s="8">
        <f t="shared" si="101"/>
        <v>16.553571428571427</v>
      </c>
      <c r="J1249" s="8">
        <v>4.0019999999999998</v>
      </c>
      <c r="K1249" s="10">
        <v>112</v>
      </c>
      <c r="L1249" s="68">
        <v>430</v>
      </c>
      <c r="M1249" s="8">
        <f t="shared" si="102"/>
        <v>3.8392857142857144</v>
      </c>
      <c r="N1249" s="8">
        <v>2.0379999999999998</v>
      </c>
      <c r="O1249" s="69">
        <f t="shared" si="99"/>
        <v>112</v>
      </c>
      <c r="P1249" s="48">
        <f t="shared" si="103"/>
        <v>4.311627906976744</v>
      </c>
      <c r="Q1249" s="77" t="s">
        <v>718</v>
      </c>
      <c r="R1249" s="18"/>
      <c r="S1249" s="2"/>
      <c r="T1249" s="2"/>
      <c r="U1249" s="10"/>
      <c r="V1249" s="82"/>
      <c r="W1249" s="83"/>
      <c r="X1249" s="86" t="str">
        <f t="shared" si="100"/>
        <v>No_data</v>
      </c>
    </row>
    <row r="1250" spans="1:24" x14ac:dyDescent="0.3">
      <c r="A1250" s="45" t="s">
        <v>3611</v>
      </c>
      <c r="B1250" s="68" t="s">
        <v>273</v>
      </c>
      <c r="C1250" s="2" t="s">
        <v>1</v>
      </c>
      <c r="D1250" s="2">
        <v>53</v>
      </c>
      <c r="E1250" s="6">
        <v>24165</v>
      </c>
      <c r="F1250" s="7">
        <v>43690.531712962962</v>
      </c>
      <c r="G1250" s="69" t="s">
        <v>4</v>
      </c>
      <c r="H1250" s="18">
        <v>2124</v>
      </c>
      <c r="I1250" s="8">
        <f t="shared" si="101"/>
        <v>19.309090909090909</v>
      </c>
      <c r="J1250" s="8">
        <v>4.1749999999999998</v>
      </c>
      <c r="K1250" s="10">
        <v>110</v>
      </c>
      <c r="L1250" s="68">
        <v>384</v>
      </c>
      <c r="M1250" s="8">
        <f t="shared" si="102"/>
        <v>3.4909090909090907</v>
      </c>
      <c r="N1250" s="8">
        <v>1.861</v>
      </c>
      <c r="O1250" s="69">
        <f t="shared" si="99"/>
        <v>110</v>
      </c>
      <c r="P1250" s="48">
        <f t="shared" si="103"/>
        <v>5.53125</v>
      </c>
      <c r="Q1250" s="77" t="s">
        <v>718</v>
      </c>
      <c r="R1250" s="18"/>
      <c r="S1250" s="2"/>
      <c r="T1250" s="2"/>
      <c r="U1250" s="10"/>
      <c r="V1250" s="82"/>
      <c r="W1250" s="83"/>
      <c r="X1250" s="86" t="str">
        <f t="shared" si="100"/>
        <v>No_data</v>
      </c>
    </row>
    <row r="1251" spans="1:24" x14ac:dyDescent="0.3">
      <c r="A1251" s="45" t="s">
        <v>3612</v>
      </c>
      <c r="B1251" s="68" t="s">
        <v>275</v>
      </c>
      <c r="C1251" s="2" t="s">
        <v>1</v>
      </c>
      <c r="D1251" s="2">
        <v>51</v>
      </c>
      <c r="E1251" s="6">
        <v>24893</v>
      </c>
      <c r="F1251" s="7">
        <v>43690.535185185188</v>
      </c>
      <c r="G1251" s="69" t="s">
        <v>4</v>
      </c>
      <c r="H1251" s="18">
        <v>2277</v>
      </c>
      <c r="I1251" s="8">
        <f t="shared" si="101"/>
        <v>19.629310344827587</v>
      </c>
      <c r="J1251" s="8">
        <v>4.2290000000000001</v>
      </c>
      <c r="K1251" s="10">
        <v>116</v>
      </c>
      <c r="L1251" s="68">
        <v>544</v>
      </c>
      <c r="M1251" s="8">
        <f t="shared" si="102"/>
        <v>4.6896551724137927</v>
      </c>
      <c r="N1251" s="8">
        <v>2.2320000000000002</v>
      </c>
      <c r="O1251" s="69">
        <f t="shared" si="99"/>
        <v>116</v>
      </c>
      <c r="P1251" s="48">
        <f t="shared" si="103"/>
        <v>4.1856617647058831</v>
      </c>
      <c r="Q1251" s="77" t="s">
        <v>718</v>
      </c>
      <c r="R1251" s="18"/>
      <c r="S1251" s="2"/>
      <c r="T1251" s="2"/>
      <c r="U1251" s="10"/>
      <c r="V1251" s="82"/>
      <c r="W1251" s="83"/>
      <c r="X1251" s="86" t="str">
        <f t="shared" si="100"/>
        <v>No_data</v>
      </c>
    </row>
    <row r="1252" spans="1:24" x14ac:dyDescent="0.3">
      <c r="A1252" s="45" t="s">
        <v>3613</v>
      </c>
      <c r="B1252" s="68" t="s">
        <v>281</v>
      </c>
      <c r="C1252" s="2" t="s">
        <v>1</v>
      </c>
      <c r="D1252" s="2">
        <v>58</v>
      </c>
      <c r="E1252" s="6">
        <v>22227</v>
      </c>
      <c r="F1252" s="7">
        <v>43690.584513888891</v>
      </c>
      <c r="G1252" s="69" t="s">
        <v>4</v>
      </c>
      <c r="H1252" s="18">
        <v>2908</v>
      </c>
      <c r="I1252" s="8">
        <f t="shared" si="101"/>
        <v>27.695238095238096</v>
      </c>
      <c r="J1252" s="8">
        <v>5.1120000000000001</v>
      </c>
      <c r="K1252" s="10">
        <v>105</v>
      </c>
      <c r="L1252" s="68">
        <v>596</v>
      </c>
      <c r="M1252" s="8">
        <f t="shared" si="102"/>
        <v>5.6761904761904765</v>
      </c>
      <c r="N1252" s="8">
        <v>1.919</v>
      </c>
      <c r="O1252" s="69">
        <f t="shared" si="99"/>
        <v>105</v>
      </c>
      <c r="P1252" s="48">
        <f t="shared" si="103"/>
        <v>4.8791946308724832</v>
      </c>
      <c r="Q1252" s="77" t="s">
        <v>718</v>
      </c>
      <c r="R1252" s="18"/>
      <c r="S1252" s="2"/>
      <c r="T1252" s="2"/>
      <c r="U1252" s="10"/>
      <c r="V1252" s="82"/>
      <c r="W1252" s="83"/>
      <c r="X1252" s="86" t="str">
        <f t="shared" si="100"/>
        <v>No_data</v>
      </c>
    </row>
    <row r="1253" spans="1:24" x14ac:dyDescent="0.3">
      <c r="A1253" s="45" t="s">
        <v>3614</v>
      </c>
      <c r="B1253" s="68" t="s">
        <v>282</v>
      </c>
      <c r="C1253" s="2" t="s">
        <v>6</v>
      </c>
      <c r="D1253" s="2">
        <v>54</v>
      </c>
      <c r="E1253" s="6">
        <v>23796</v>
      </c>
      <c r="F1253" s="7">
        <v>43690.584872685184</v>
      </c>
      <c r="G1253" s="69" t="s">
        <v>4</v>
      </c>
      <c r="H1253" s="18">
        <v>1974</v>
      </c>
      <c r="I1253" s="8">
        <f t="shared" si="101"/>
        <v>11.344827586206897</v>
      </c>
      <c r="J1253" s="8">
        <v>3.165</v>
      </c>
      <c r="K1253" s="10">
        <v>174</v>
      </c>
      <c r="L1253" s="68">
        <v>524</v>
      </c>
      <c r="M1253" s="8">
        <f t="shared" si="102"/>
        <v>3.0114942528735633</v>
      </c>
      <c r="N1253" s="8">
        <v>1.6619999999999999</v>
      </c>
      <c r="O1253" s="69">
        <f t="shared" si="99"/>
        <v>174</v>
      </c>
      <c r="P1253" s="48">
        <f t="shared" si="103"/>
        <v>3.7671755725190841</v>
      </c>
      <c r="Q1253" s="77" t="s">
        <v>718</v>
      </c>
      <c r="R1253" s="18"/>
      <c r="S1253" s="2"/>
      <c r="T1253" s="2"/>
      <c r="U1253" s="10"/>
      <c r="V1253" s="82"/>
      <c r="W1253" s="83"/>
      <c r="X1253" s="86" t="str">
        <f t="shared" si="100"/>
        <v>No_data</v>
      </c>
    </row>
    <row r="1254" spans="1:24" x14ac:dyDescent="0.3">
      <c r="A1254" s="45" t="s">
        <v>3615</v>
      </c>
      <c r="B1254" s="68" t="s">
        <v>285</v>
      </c>
      <c r="C1254" s="2" t="s">
        <v>6</v>
      </c>
      <c r="D1254" s="2">
        <v>16</v>
      </c>
      <c r="E1254" s="6">
        <v>37714</v>
      </c>
      <c r="F1254" s="7">
        <v>43690.601759259262</v>
      </c>
      <c r="G1254" s="69" t="s">
        <v>4</v>
      </c>
      <c r="H1254" s="18">
        <v>1762</v>
      </c>
      <c r="I1254" s="8">
        <f t="shared" si="101"/>
        <v>8.1574074074074066</v>
      </c>
      <c r="J1254" s="8">
        <v>3.073</v>
      </c>
      <c r="K1254" s="10">
        <v>216</v>
      </c>
      <c r="L1254" s="68">
        <v>545</v>
      </c>
      <c r="M1254" s="8">
        <f t="shared" si="102"/>
        <v>2.5231481481481484</v>
      </c>
      <c r="N1254" s="8">
        <v>1.6759999999999999</v>
      </c>
      <c r="O1254" s="69">
        <f t="shared" si="99"/>
        <v>216</v>
      </c>
      <c r="P1254" s="48">
        <f t="shared" si="103"/>
        <v>3.233027522935779</v>
      </c>
      <c r="Q1254" s="77" t="s">
        <v>718</v>
      </c>
      <c r="R1254" s="18"/>
      <c r="S1254" s="2"/>
      <c r="T1254" s="2"/>
      <c r="U1254" s="10"/>
      <c r="V1254" s="82"/>
      <c r="W1254" s="83"/>
      <c r="X1254" s="86" t="str">
        <f t="shared" si="100"/>
        <v>No_data</v>
      </c>
    </row>
    <row r="1255" spans="1:24" x14ac:dyDescent="0.3">
      <c r="A1255" s="45" t="s">
        <v>3616</v>
      </c>
      <c r="B1255" s="68" t="s">
        <v>287</v>
      </c>
      <c r="C1255" s="2" t="s">
        <v>6</v>
      </c>
      <c r="D1255" s="2">
        <v>76</v>
      </c>
      <c r="E1255" s="6">
        <v>15621</v>
      </c>
      <c r="F1255" s="7">
        <v>43690.621076388888</v>
      </c>
      <c r="G1255" s="69" t="s">
        <v>4</v>
      </c>
      <c r="H1255" s="18">
        <v>3343</v>
      </c>
      <c r="I1255" s="8">
        <f t="shared" si="101"/>
        <v>23.87857142857143</v>
      </c>
      <c r="J1255" s="8">
        <v>4.93</v>
      </c>
      <c r="K1255" s="10">
        <v>140</v>
      </c>
      <c r="L1255" s="68">
        <v>1032</v>
      </c>
      <c r="M1255" s="8">
        <f t="shared" si="102"/>
        <v>7.371428571428571</v>
      </c>
      <c r="N1255" s="8">
        <v>2.8290000000000002</v>
      </c>
      <c r="O1255" s="69">
        <f t="shared" si="99"/>
        <v>140</v>
      </c>
      <c r="P1255" s="48">
        <f t="shared" si="103"/>
        <v>3.239341085271318</v>
      </c>
      <c r="Q1255" s="77" t="s">
        <v>718</v>
      </c>
      <c r="R1255" s="18"/>
      <c r="S1255" s="2"/>
      <c r="T1255" s="2"/>
      <c r="U1255" s="10"/>
      <c r="V1255" s="82"/>
      <c r="W1255" s="83"/>
      <c r="X1255" s="86" t="str">
        <f t="shared" si="100"/>
        <v>No_data</v>
      </c>
    </row>
    <row r="1256" spans="1:24" x14ac:dyDescent="0.3">
      <c r="A1256" s="45" t="s">
        <v>3617</v>
      </c>
      <c r="B1256" s="68" t="s">
        <v>290</v>
      </c>
      <c r="C1256" s="2" t="s">
        <v>6</v>
      </c>
      <c r="D1256" s="2">
        <v>66</v>
      </c>
      <c r="E1256" s="6">
        <v>19387</v>
      </c>
      <c r="F1256" s="7">
        <v>43690.624745370369</v>
      </c>
      <c r="G1256" s="69" t="s">
        <v>4</v>
      </c>
      <c r="H1256" s="18">
        <v>4186</v>
      </c>
      <c r="I1256" s="8">
        <f t="shared" si="101"/>
        <v>24.057471264367816</v>
      </c>
      <c r="J1256" s="8">
        <v>5.1989999999999998</v>
      </c>
      <c r="K1256" s="10">
        <v>174</v>
      </c>
      <c r="L1256" s="68">
        <v>1013</v>
      </c>
      <c r="M1256" s="8">
        <f t="shared" si="102"/>
        <v>5.8218390804597702</v>
      </c>
      <c r="N1256" s="8">
        <v>2.2440000000000002</v>
      </c>
      <c r="O1256" s="69">
        <f t="shared" si="99"/>
        <v>174</v>
      </c>
      <c r="P1256" s="48">
        <f t="shared" si="103"/>
        <v>4.1322803553800593</v>
      </c>
      <c r="Q1256" s="77" t="s">
        <v>718</v>
      </c>
      <c r="R1256" s="18"/>
      <c r="S1256" s="2" t="s">
        <v>43</v>
      </c>
      <c r="T1256" s="2"/>
      <c r="U1256" s="10"/>
      <c r="V1256" s="82"/>
      <c r="W1256" s="83"/>
      <c r="X1256" s="86" t="str">
        <f t="shared" si="100"/>
        <v>No_data</v>
      </c>
    </row>
    <row r="1257" spans="1:24" x14ac:dyDescent="0.3">
      <c r="A1257" s="45" t="s">
        <v>3618</v>
      </c>
      <c r="B1257" s="68" t="s">
        <v>292</v>
      </c>
      <c r="C1257" s="2" t="s">
        <v>1</v>
      </c>
      <c r="D1257" s="2">
        <v>63</v>
      </c>
      <c r="E1257" s="6">
        <v>20578</v>
      </c>
      <c r="F1257" s="7">
        <v>43690.644236111111</v>
      </c>
      <c r="G1257" s="69" t="s">
        <v>4</v>
      </c>
      <c r="H1257" s="18">
        <v>2385</v>
      </c>
      <c r="I1257" s="8">
        <f t="shared" si="101"/>
        <v>15.387096774193548</v>
      </c>
      <c r="J1257" s="8">
        <v>4.0839999999999996</v>
      </c>
      <c r="K1257" s="10">
        <v>155</v>
      </c>
      <c r="L1257" s="68">
        <v>502</v>
      </c>
      <c r="M1257" s="8">
        <f t="shared" si="102"/>
        <v>3.2387096774193549</v>
      </c>
      <c r="N1257" s="8">
        <v>1.7729999999999999</v>
      </c>
      <c r="O1257" s="69">
        <f t="shared" si="99"/>
        <v>155</v>
      </c>
      <c r="P1257" s="48">
        <f t="shared" si="103"/>
        <v>4.7509960159362548</v>
      </c>
      <c r="Q1257" s="77" t="s">
        <v>718</v>
      </c>
      <c r="R1257" s="18"/>
      <c r="S1257" s="2"/>
      <c r="T1257" s="2"/>
      <c r="U1257" s="10"/>
      <c r="V1257" s="82"/>
      <c r="W1257" s="83"/>
      <c r="X1257" s="86" t="str">
        <f t="shared" si="100"/>
        <v>No_data</v>
      </c>
    </row>
    <row r="1258" spans="1:24" x14ac:dyDescent="0.3">
      <c r="A1258" s="45" t="s">
        <v>3619</v>
      </c>
      <c r="B1258" s="68" t="s">
        <v>295</v>
      </c>
      <c r="C1258" s="2" t="s">
        <v>6</v>
      </c>
      <c r="D1258" s="2">
        <v>72</v>
      </c>
      <c r="E1258" s="6">
        <v>17185</v>
      </c>
      <c r="F1258" s="7">
        <v>43690.662673611114</v>
      </c>
      <c r="G1258" s="69" t="s">
        <v>4</v>
      </c>
      <c r="H1258" s="18">
        <v>2157</v>
      </c>
      <c r="I1258" s="8">
        <f t="shared" si="101"/>
        <v>17.11904761904762</v>
      </c>
      <c r="J1258" s="8">
        <v>4.516</v>
      </c>
      <c r="K1258" s="10">
        <v>126</v>
      </c>
      <c r="L1258" s="68">
        <v>664</v>
      </c>
      <c r="M1258" s="8">
        <f t="shared" si="102"/>
        <v>5.2698412698412698</v>
      </c>
      <c r="N1258" s="8">
        <v>2.306</v>
      </c>
      <c r="O1258" s="69">
        <f t="shared" si="99"/>
        <v>126</v>
      </c>
      <c r="P1258" s="48">
        <f t="shared" si="103"/>
        <v>3.2484939759036147</v>
      </c>
      <c r="Q1258" s="77" t="s">
        <v>718</v>
      </c>
      <c r="R1258" s="18"/>
      <c r="S1258" s="2"/>
      <c r="T1258" s="2"/>
      <c r="U1258" s="10"/>
      <c r="V1258" s="82"/>
      <c r="W1258" s="83"/>
      <c r="X1258" s="86" t="str">
        <f t="shared" si="100"/>
        <v>No_data</v>
      </c>
    </row>
    <row r="1259" spans="1:24" x14ac:dyDescent="0.3">
      <c r="A1259" s="45" t="s">
        <v>3620</v>
      </c>
      <c r="B1259" s="68" t="s">
        <v>297</v>
      </c>
      <c r="C1259" s="2" t="s">
        <v>1</v>
      </c>
      <c r="D1259" s="2">
        <v>85</v>
      </c>
      <c r="E1259" s="6">
        <v>12479</v>
      </c>
      <c r="F1259" s="7">
        <v>43690.69804398148</v>
      </c>
      <c r="G1259" s="69" t="s">
        <v>4</v>
      </c>
      <c r="H1259" s="18">
        <v>2201</v>
      </c>
      <c r="I1259" s="8">
        <f t="shared" si="101"/>
        <v>20.37962962962963</v>
      </c>
      <c r="J1259" s="8">
        <v>4.7220000000000004</v>
      </c>
      <c r="K1259" s="10">
        <v>108</v>
      </c>
      <c r="L1259" s="68">
        <v>875</v>
      </c>
      <c r="M1259" s="8">
        <f t="shared" si="102"/>
        <v>8.1018518518518512</v>
      </c>
      <c r="N1259" s="8">
        <v>3.165</v>
      </c>
      <c r="O1259" s="69">
        <f t="shared" si="99"/>
        <v>108</v>
      </c>
      <c r="P1259" s="48">
        <f t="shared" si="103"/>
        <v>2.5154285714285716</v>
      </c>
      <c r="Q1259" s="77" t="s">
        <v>718</v>
      </c>
      <c r="R1259" s="18"/>
      <c r="S1259" s="2"/>
      <c r="T1259" s="2"/>
      <c r="U1259" s="10"/>
      <c r="V1259" s="82"/>
      <c r="W1259" s="83"/>
      <c r="X1259" s="86" t="str">
        <f t="shared" si="100"/>
        <v>No_data</v>
      </c>
    </row>
    <row r="1260" spans="1:24" x14ac:dyDescent="0.3">
      <c r="A1260" s="45" t="s">
        <v>3621</v>
      </c>
      <c r="B1260" s="68" t="s">
        <v>298</v>
      </c>
      <c r="C1260" s="2" t="s">
        <v>1</v>
      </c>
      <c r="D1260" s="2">
        <v>44</v>
      </c>
      <c r="E1260" s="6">
        <v>27440</v>
      </c>
      <c r="F1260" s="7">
        <v>43690.718946759262</v>
      </c>
      <c r="G1260" s="69" t="s">
        <v>4</v>
      </c>
      <c r="H1260" s="18">
        <v>1228</v>
      </c>
      <c r="I1260" s="8">
        <f t="shared" si="101"/>
        <v>13.954545454545455</v>
      </c>
      <c r="J1260" s="8">
        <v>3.2090000000000001</v>
      </c>
      <c r="K1260" s="10">
        <v>88</v>
      </c>
      <c r="L1260" s="68">
        <v>305</v>
      </c>
      <c r="M1260" s="8">
        <f t="shared" si="102"/>
        <v>3.4659090909090908</v>
      </c>
      <c r="N1260" s="8">
        <v>2.0169999999999999</v>
      </c>
      <c r="O1260" s="69">
        <f t="shared" si="99"/>
        <v>88</v>
      </c>
      <c r="P1260" s="48">
        <f t="shared" si="103"/>
        <v>4.0262295081967219</v>
      </c>
      <c r="Q1260" s="77" t="s">
        <v>718</v>
      </c>
      <c r="R1260" s="18"/>
      <c r="S1260" s="2"/>
      <c r="T1260" s="2"/>
      <c r="U1260" s="10"/>
      <c r="V1260" s="82"/>
      <c r="W1260" s="83"/>
      <c r="X1260" s="86" t="str">
        <f t="shared" si="100"/>
        <v>No_data</v>
      </c>
    </row>
    <row r="1261" spans="1:24" x14ac:dyDescent="0.3">
      <c r="A1261" s="45" t="s">
        <v>3622</v>
      </c>
      <c r="B1261" s="68" t="s">
        <v>299</v>
      </c>
      <c r="C1261" s="2" t="s">
        <v>1</v>
      </c>
      <c r="D1261" s="2">
        <v>56</v>
      </c>
      <c r="E1261" s="6">
        <v>22996</v>
      </c>
      <c r="F1261" s="7">
        <v>43691.516875000001</v>
      </c>
      <c r="G1261" s="69" t="s">
        <v>4</v>
      </c>
      <c r="H1261" s="18">
        <v>1919</v>
      </c>
      <c r="I1261" s="8">
        <f t="shared" si="101"/>
        <v>19.190000000000001</v>
      </c>
      <c r="J1261" s="8">
        <v>4.0019999999999998</v>
      </c>
      <c r="K1261" s="10">
        <v>100</v>
      </c>
      <c r="L1261" s="68">
        <v>498</v>
      </c>
      <c r="M1261" s="8">
        <f t="shared" si="102"/>
        <v>4.9800000000000004</v>
      </c>
      <c r="N1261" s="8">
        <v>2.2869999999999999</v>
      </c>
      <c r="O1261" s="69">
        <f t="shared" si="99"/>
        <v>100</v>
      </c>
      <c r="P1261" s="48">
        <f t="shared" si="103"/>
        <v>3.8534136546184738</v>
      </c>
      <c r="Q1261" s="77" t="s">
        <v>718</v>
      </c>
      <c r="R1261" s="18"/>
      <c r="S1261" s="2"/>
      <c r="T1261" s="2"/>
      <c r="U1261" s="10"/>
      <c r="V1261" s="82"/>
      <c r="W1261" s="83"/>
      <c r="X1261" s="86" t="str">
        <f t="shared" si="100"/>
        <v>No_data</v>
      </c>
    </row>
    <row r="1262" spans="1:24" x14ac:dyDescent="0.3">
      <c r="A1262" s="45" t="s">
        <v>3623</v>
      </c>
      <c r="B1262" s="68" t="s">
        <v>301</v>
      </c>
      <c r="C1262" s="2" t="s">
        <v>1</v>
      </c>
      <c r="D1262" s="2">
        <v>50</v>
      </c>
      <c r="E1262" s="6">
        <v>25196</v>
      </c>
      <c r="F1262" s="7">
        <v>43691.52753472222</v>
      </c>
      <c r="G1262" s="69" t="s">
        <v>4</v>
      </c>
      <c r="H1262" s="18">
        <v>1686</v>
      </c>
      <c r="I1262" s="8">
        <f t="shared" si="101"/>
        <v>21.615384615384617</v>
      </c>
      <c r="J1262" s="8">
        <v>4.5220000000000002</v>
      </c>
      <c r="K1262" s="10">
        <v>78</v>
      </c>
      <c r="L1262" s="68">
        <v>529</v>
      </c>
      <c r="M1262" s="8">
        <f t="shared" si="102"/>
        <v>6.7820512820512819</v>
      </c>
      <c r="N1262" s="8">
        <v>2.4740000000000002</v>
      </c>
      <c r="O1262" s="69">
        <f t="shared" si="99"/>
        <v>78</v>
      </c>
      <c r="P1262" s="48">
        <f t="shared" si="103"/>
        <v>3.1871455576559549</v>
      </c>
      <c r="Q1262" s="77" t="s">
        <v>718</v>
      </c>
      <c r="R1262" s="18"/>
      <c r="S1262" s="2" t="s">
        <v>43</v>
      </c>
      <c r="T1262" s="2" t="s">
        <v>30</v>
      </c>
      <c r="U1262" s="10"/>
      <c r="V1262" s="82"/>
      <c r="W1262" s="83"/>
      <c r="X1262" s="86" t="str">
        <f t="shared" si="100"/>
        <v>No_data</v>
      </c>
    </row>
    <row r="1263" spans="1:24" x14ac:dyDescent="0.3">
      <c r="A1263" s="45" t="s">
        <v>3624</v>
      </c>
      <c r="B1263" s="68" t="s">
        <v>302</v>
      </c>
      <c r="C1263" s="2" t="s">
        <v>1</v>
      </c>
      <c r="D1263" s="2">
        <v>49</v>
      </c>
      <c r="E1263" s="6">
        <v>25434</v>
      </c>
      <c r="F1263" s="7">
        <v>43691.530509259261</v>
      </c>
      <c r="G1263" s="69" t="s">
        <v>4</v>
      </c>
      <c r="H1263" s="18">
        <v>2313</v>
      </c>
      <c r="I1263" s="8">
        <f t="shared" si="101"/>
        <v>27.535714285714285</v>
      </c>
      <c r="J1263" s="8">
        <v>5.2190000000000003</v>
      </c>
      <c r="K1263" s="10">
        <v>84</v>
      </c>
      <c r="L1263" s="68">
        <v>507</v>
      </c>
      <c r="M1263" s="8">
        <f t="shared" si="102"/>
        <v>6.0357142857142856</v>
      </c>
      <c r="N1263" s="8">
        <v>2.3919999999999999</v>
      </c>
      <c r="O1263" s="69">
        <f t="shared" si="99"/>
        <v>84</v>
      </c>
      <c r="P1263" s="48">
        <f t="shared" si="103"/>
        <v>4.5621301775147929</v>
      </c>
      <c r="Q1263" s="77" t="s">
        <v>718</v>
      </c>
      <c r="R1263" s="18"/>
      <c r="S1263" s="2" t="s">
        <v>43</v>
      </c>
      <c r="T1263" s="2"/>
      <c r="U1263" s="10"/>
      <c r="V1263" s="82"/>
      <c r="W1263" s="83"/>
      <c r="X1263" s="86" t="str">
        <f t="shared" si="100"/>
        <v>No_data</v>
      </c>
    </row>
    <row r="1264" spans="1:24" x14ac:dyDescent="0.3">
      <c r="A1264" s="45" t="s">
        <v>3625</v>
      </c>
      <c r="B1264" s="68" t="s">
        <v>304</v>
      </c>
      <c r="C1264" s="2" t="s">
        <v>1</v>
      </c>
      <c r="D1264" s="2">
        <v>67</v>
      </c>
      <c r="E1264" s="6">
        <v>19006</v>
      </c>
      <c r="F1264" s="7">
        <v>43691.543819444443</v>
      </c>
      <c r="G1264" s="69" t="s">
        <v>4</v>
      </c>
      <c r="H1264" s="18">
        <v>2247</v>
      </c>
      <c r="I1264" s="8">
        <f t="shared" si="101"/>
        <v>27.74074074074074</v>
      </c>
      <c r="J1264" s="8">
        <v>4.6310000000000002</v>
      </c>
      <c r="K1264" s="10">
        <v>81</v>
      </c>
      <c r="L1264" s="68">
        <v>504</v>
      </c>
      <c r="M1264" s="8">
        <f t="shared" si="102"/>
        <v>6.2222222222222223</v>
      </c>
      <c r="N1264" s="8">
        <v>2.4340000000000002</v>
      </c>
      <c r="O1264" s="69">
        <f t="shared" si="99"/>
        <v>81</v>
      </c>
      <c r="P1264" s="48">
        <f t="shared" si="103"/>
        <v>4.458333333333333</v>
      </c>
      <c r="Q1264" s="77" t="s">
        <v>718</v>
      </c>
      <c r="R1264" s="18"/>
      <c r="S1264" s="2" t="s">
        <v>107</v>
      </c>
      <c r="T1264" s="2"/>
      <c r="U1264" s="10"/>
      <c r="V1264" s="82"/>
      <c r="W1264" s="83"/>
      <c r="X1264" s="86" t="str">
        <f t="shared" si="100"/>
        <v>No_data</v>
      </c>
    </row>
    <row r="1265" spans="1:24" x14ac:dyDescent="0.3">
      <c r="A1265" s="45" t="s">
        <v>3626</v>
      </c>
      <c r="B1265" s="68" t="s">
        <v>308</v>
      </c>
      <c r="C1265" s="2" t="s">
        <v>1</v>
      </c>
      <c r="D1265" s="2">
        <v>48</v>
      </c>
      <c r="E1265" s="6">
        <v>25979</v>
      </c>
      <c r="F1265" s="7">
        <v>43691.575509259259</v>
      </c>
      <c r="G1265" s="69" t="s">
        <v>4</v>
      </c>
      <c r="H1265" s="18">
        <v>1356</v>
      </c>
      <c r="I1265" s="8">
        <f t="shared" si="101"/>
        <v>16.95</v>
      </c>
      <c r="J1265" s="8">
        <v>4.2300000000000004</v>
      </c>
      <c r="K1265" s="10">
        <v>80</v>
      </c>
      <c r="L1265" s="68">
        <v>404</v>
      </c>
      <c r="M1265" s="8">
        <f t="shared" si="102"/>
        <v>5.05</v>
      </c>
      <c r="N1265" s="8">
        <v>2.4180000000000001</v>
      </c>
      <c r="O1265" s="69">
        <f t="shared" si="99"/>
        <v>80</v>
      </c>
      <c r="P1265" s="48">
        <f t="shared" si="103"/>
        <v>3.3564356435643563</v>
      </c>
      <c r="Q1265" s="77" t="s">
        <v>718</v>
      </c>
      <c r="R1265" s="18"/>
      <c r="S1265" s="2"/>
      <c r="T1265" s="2"/>
      <c r="U1265" s="10"/>
      <c r="V1265" s="82"/>
      <c r="W1265" s="83"/>
      <c r="X1265" s="86" t="str">
        <f t="shared" si="100"/>
        <v>No_data</v>
      </c>
    </row>
    <row r="1266" spans="1:24" x14ac:dyDescent="0.3">
      <c r="A1266" s="45" t="s">
        <v>3627</v>
      </c>
      <c r="B1266" s="68" t="s">
        <v>309</v>
      </c>
      <c r="C1266" s="2" t="s">
        <v>1</v>
      </c>
      <c r="D1266" s="2">
        <v>45</v>
      </c>
      <c r="E1266" s="6">
        <v>26977</v>
      </c>
      <c r="F1266" s="7">
        <v>43691.583148148151</v>
      </c>
      <c r="G1266" s="69" t="s">
        <v>4</v>
      </c>
      <c r="H1266" s="18">
        <v>1038</v>
      </c>
      <c r="I1266" s="8">
        <f t="shared" si="101"/>
        <v>12.975</v>
      </c>
      <c r="J1266" s="8">
        <v>3.7789999999999999</v>
      </c>
      <c r="K1266" s="10">
        <v>80</v>
      </c>
      <c r="L1266" s="68">
        <v>169</v>
      </c>
      <c r="M1266" s="8">
        <f t="shared" si="102"/>
        <v>2.1124999999999998</v>
      </c>
      <c r="N1266" s="8">
        <v>1.4319999999999999</v>
      </c>
      <c r="O1266" s="69">
        <f t="shared" si="99"/>
        <v>80</v>
      </c>
      <c r="P1266" s="48">
        <f t="shared" si="103"/>
        <v>6.1420118343195274</v>
      </c>
      <c r="Q1266" s="77" t="s">
        <v>718</v>
      </c>
      <c r="R1266" s="18"/>
      <c r="S1266" s="2"/>
      <c r="T1266" s="2"/>
      <c r="U1266" s="10"/>
      <c r="V1266" s="82"/>
      <c r="W1266" s="83"/>
      <c r="X1266" s="86" t="str">
        <f t="shared" si="100"/>
        <v>No_data</v>
      </c>
    </row>
    <row r="1267" spans="1:24" x14ac:dyDescent="0.3">
      <c r="A1267" s="45" t="s">
        <v>3628</v>
      </c>
      <c r="B1267" s="68" t="s">
        <v>219</v>
      </c>
      <c r="C1267" s="2" t="s">
        <v>1</v>
      </c>
      <c r="D1267" s="2">
        <v>55</v>
      </c>
      <c r="E1267" s="6">
        <v>23543</v>
      </c>
      <c r="F1267" s="7">
        <v>43691.597893518519</v>
      </c>
      <c r="G1267" s="69" t="s">
        <v>4</v>
      </c>
      <c r="H1267" s="18">
        <v>2299</v>
      </c>
      <c r="I1267" s="8">
        <f t="shared" si="101"/>
        <v>24.72043010752688</v>
      </c>
      <c r="J1267" s="8">
        <v>4.7530000000000001</v>
      </c>
      <c r="K1267" s="10">
        <v>93</v>
      </c>
      <c r="L1267" s="68">
        <v>470</v>
      </c>
      <c r="M1267" s="8">
        <f t="shared" si="102"/>
        <v>5.053763440860215</v>
      </c>
      <c r="N1267" s="8">
        <v>2.1539999999999999</v>
      </c>
      <c r="O1267" s="69">
        <f t="shared" ref="O1267:O1329" si="104">K1267</f>
        <v>93</v>
      </c>
      <c r="P1267" s="48">
        <f t="shared" si="103"/>
        <v>4.8914893617021278</v>
      </c>
      <c r="Q1267" s="77" t="s">
        <v>718</v>
      </c>
      <c r="R1267" s="18"/>
      <c r="S1267" s="2"/>
      <c r="T1267" s="2"/>
      <c r="U1267" s="10"/>
      <c r="V1267" s="82"/>
      <c r="W1267" s="83"/>
      <c r="X1267" s="86" t="str">
        <f t="shared" si="100"/>
        <v>No_data</v>
      </c>
    </row>
    <row r="1268" spans="1:24" x14ac:dyDescent="0.3">
      <c r="A1268" s="45" t="s">
        <v>3629</v>
      </c>
      <c r="B1268" s="68" t="s">
        <v>316</v>
      </c>
      <c r="C1268" s="2" t="s">
        <v>1</v>
      </c>
      <c r="D1268" s="2">
        <v>50</v>
      </c>
      <c r="E1268" s="6">
        <v>25228</v>
      </c>
      <c r="F1268" s="7">
        <v>43691.627638888887</v>
      </c>
      <c r="G1268" s="69" t="s">
        <v>4</v>
      </c>
      <c r="H1268" s="18">
        <v>2362</v>
      </c>
      <c r="I1268" s="8">
        <f t="shared" si="101"/>
        <v>27.788235294117648</v>
      </c>
      <c r="J1268" s="8">
        <v>4.5910000000000002</v>
      </c>
      <c r="K1268" s="10">
        <v>85</v>
      </c>
      <c r="L1268" s="68">
        <v>536</v>
      </c>
      <c r="M1268" s="8">
        <f t="shared" si="102"/>
        <v>6.3058823529411763</v>
      </c>
      <c r="N1268" s="8">
        <v>2.8580000000000001</v>
      </c>
      <c r="O1268" s="69">
        <f t="shared" si="104"/>
        <v>85</v>
      </c>
      <c r="P1268" s="48">
        <f t="shared" si="103"/>
        <v>4.4067164179104479</v>
      </c>
      <c r="Q1268" s="77" t="s">
        <v>718</v>
      </c>
      <c r="R1268" s="18"/>
      <c r="S1268" s="2"/>
      <c r="T1268" s="2"/>
      <c r="U1268" s="10"/>
      <c r="V1268" s="82"/>
      <c r="W1268" s="83"/>
      <c r="X1268" s="86" t="str">
        <f t="shared" ref="X1268:X1331" si="105">IF(AND(W1268&lt;&gt;0,V1268&lt;&gt;0),W1268-V1268,"No_data")</f>
        <v>No_data</v>
      </c>
    </row>
    <row r="1269" spans="1:24" x14ac:dyDescent="0.3">
      <c r="A1269" s="45" t="s">
        <v>3630</v>
      </c>
      <c r="B1269" s="68" t="s">
        <v>317</v>
      </c>
      <c r="C1269" s="2" t="s">
        <v>1</v>
      </c>
      <c r="D1269" s="2">
        <v>57</v>
      </c>
      <c r="E1269" s="6">
        <v>22732</v>
      </c>
      <c r="F1269" s="7">
        <v>43691.630555555559</v>
      </c>
      <c r="G1269" s="69" t="s">
        <v>4</v>
      </c>
      <c r="H1269" s="18">
        <v>859</v>
      </c>
      <c r="I1269" s="8">
        <f t="shared" si="101"/>
        <v>19.088888888888889</v>
      </c>
      <c r="J1269" s="8">
        <v>4.133</v>
      </c>
      <c r="K1269" s="10">
        <v>45</v>
      </c>
      <c r="L1269" s="68">
        <v>137</v>
      </c>
      <c r="M1269" s="8">
        <f t="shared" si="102"/>
        <v>3.0444444444444443</v>
      </c>
      <c r="N1269" s="8">
        <v>1.821</v>
      </c>
      <c r="O1269" s="69">
        <f t="shared" si="104"/>
        <v>45</v>
      </c>
      <c r="P1269" s="48">
        <f t="shared" si="103"/>
        <v>6.2700729927007304</v>
      </c>
      <c r="Q1269" s="77" t="s">
        <v>718</v>
      </c>
      <c r="R1269" s="18"/>
      <c r="S1269" s="2"/>
      <c r="T1269" s="2"/>
      <c r="U1269" s="10"/>
      <c r="V1269" s="82"/>
      <c r="W1269" s="83"/>
      <c r="X1269" s="86" t="str">
        <f t="shared" si="105"/>
        <v>No_data</v>
      </c>
    </row>
    <row r="1270" spans="1:24" x14ac:dyDescent="0.3">
      <c r="A1270" s="45" t="s">
        <v>3631</v>
      </c>
      <c r="B1270" s="68" t="s">
        <v>320</v>
      </c>
      <c r="C1270" s="2" t="s">
        <v>1</v>
      </c>
      <c r="D1270" s="2">
        <v>52</v>
      </c>
      <c r="E1270" s="6">
        <v>24600</v>
      </c>
      <c r="F1270" s="7">
        <v>43691.641215277778</v>
      </c>
      <c r="G1270" s="69" t="s">
        <v>4</v>
      </c>
      <c r="H1270" s="18">
        <v>1905</v>
      </c>
      <c r="I1270" s="8">
        <f t="shared" si="101"/>
        <v>19.05</v>
      </c>
      <c r="J1270" s="8">
        <v>4.2050000000000001</v>
      </c>
      <c r="K1270" s="10">
        <v>100</v>
      </c>
      <c r="L1270" s="68">
        <v>520</v>
      </c>
      <c r="M1270" s="8">
        <f t="shared" si="102"/>
        <v>5.2</v>
      </c>
      <c r="N1270" s="8">
        <v>2.1179999999999999</v>
      </c>
      <c r="O1270" s="69">
        <f t="shared" si="104"/>
        <v>100</v>
      </c>
      <c r="P1270" s="48">
        <f t="shared" si="103"/>
        <v>3.6634615384615383</v>
      </c>
      <c r="Q1270" s="77" t="s">
        <v>718</v>
      </c>
      <c r="R1270" s="18"/>
      <c r="S1270" s="2"/>
      <c r="T1270" s="2"/>
      <c r="U1270" s="10"/>
      <c r="V1270" s="82"/>
      <c r="W1270" s="83"/>
      <c r="X1270" s="86" t="str">
        <f t="shared" si="105"/>
        <v>No_data</v>
      </c>
    </row>
    <row r="1271" spans="1:24" x14ac:dyDescent="0.3">
      <c r="A1271" s="45" t="s">
        <v>3632</v>
      </c>
      <c r="B1271" s="68" t="s">
        <v>323</v>
      </c>
      <c r="C1271" s="2" t="s">
        <v>6</v>
      </c>
      <c r="D1271" s="2">
        <v>22</v>
      </c>
      <c r="E1271" s="6">
        <v>35426</v>
      </c>
      <c r="F1271" s="7">
        <v>43691.661712962959</v>
      </c>
      <c r="G1271" s="69" t="s">
        <v>4</v>
      </c>
      <c r="H1271" s="18">
        <v>848</v>
      </c>
      <c r="I1271" s="8">
        <f t="shared" si="101"/>
        <v>8.0761904761904759</v>
      </c>
      <c r="J1271" s="8">
        <v>2.871</v>
      </c>
      <c r="K1271" s="10">
        <v>105</v>
      </c>
      <c r="L1271" s="68">
        <v>194</v>
      </c>
      <c r="M1271" s="8">
        <f t="shared" si="102"/>
        <v>1.8476190476190477</v>
      </c>
      <c r="N1271" s="8">
        <v>1.1910000000000001</v>
      </c>
      <c r="O1271" s="69">
        <f t="shared" si="104"/>
        <v>105</v>
      </c>
      <c r="P1271" s="48">
        <f t="shared" si="103"/>
        <v>4.3711340206185563</v>
      </c>
      <c r="Q1271" s="77" t="s">
        <v>718</v>
      </c>
      <c r="R1271" s="18"/>
      <c r="S1271" s="2" t="s">
        <v>324</v>
      </c>
      <c r="T1271" s="2"/>
      <c r="U1271" s="10"/>
      <c r="V1271" s="82"/>
      <c r="W1271" s="83"/>
      <c r="X1271" s="86" t="str">
        <f t="shared" si="105"/>
        <v>No_data</v>
      </c>
    </row>
    <row r="1272" spans="1:24" x14ac:dyDescent="0.3">
      <c r="A1272" s="45" t="s">
        <v>3633</v>
      </c>
      <c r="B1272" s="68" t="s">
        <v>333</v>
      </c>
      <c r="C1272" s="2" t="s">
        <v>6</v>
      </c>
      <c r="D1272" s="2">
        <v>63</v>
      </c>
      <c r="E1272" s="6">
        <v>20351</v>
      </c>
      <c r="F1272" s="7">
        <v>43693.515185185184</v>
      </c>
      <c r="G1272" s="69" t="s">
        <v>4</v>
      </c>
      <c r="H1272" s="18">
        <v>2625</v>
      </c>
      <c r="I1272" s="8">
        <f t="shared" si="101"/>
        <v>21.875</v>
      </c>
      <c r="J1272" s="8">
        <v>4.5140000000000002</v>
      </c>
      <c r="K1272" s="10">
        <v>120</v>
      </c>
      <c r="L1272" s="68">
        <v>1042</v>
      </c>
      <c r="M1272" s="8">
        <f t="shared" si="102"/>
        <v>8.6833333333333336</v>
      </c>
      <c r="N1272" s="8">
        <v>2.956</v>
      </c>
      <c r="O1272" s="69">
        <f t="shared" si="104"/>
        <v>120</v>
      </c>
      <c r="P1272" s="48">
        <f t="shared" si="103"/>
        <v>2.5191938579654511</v>
      </c>
      <c r="Q1272" s="77" t="s">
        <v>718</v>
      </c>
      <c r="R1272" s="18"/>
      <c r="S1272" s="2"/>
      <c r="T1272" s="2"/>
      <c r="U1272" s="10"/>
      <c r="V1272" s="82"/>
      <c r="W1272" s="83"/>
      <c r="X1272" s="86" t="str">
        <f t="shared" si="105"/>
        <v>No_data</v>
      </c>
    </row>
    <row r="1273" spans="1:24" x14ac:dyDescent="0.3">
      <c r="A1273" s="45" t="s">
        <v>3634</v>
      </c>
      <c r="B1273" s="68" t="s">
        <v>334</v>
      </c>
      <c r="C1273" s="2" t="s">
        <v>1</v>
      </c>
      <c r="D1273" s="2">
        <v>55</v>
      </c>
      <c r="E1273" s="6">
        <v>23604</v>
      </c>
      <c r="F1273" s="7">
        <v>43693.519837962966</v>
      </c>
      <c r="G1273" s="69" t="s">
        <v>4</v>
      </c>
      <c r="H1273" s="18">
        <v>1067</v>
      </c>
      <c r="I1273" s="8">
        <f t="shared" si="101"/>
        <v>17.783333333333335</v>
      </c>
      <c r="J1273" s="8">
        <v>5.218</v>
      </c>
      <c r="K1273" s="10">
        <v>60</v>
      </c>
      <c r="L1273" s="68">
        <v>335</v>
      </c>
      <c r="M1273" s="8">
        <f t="shared" si="102"/>
        <v>5.583333333333333</v>
      </c>
      <c r="N1273" s="8">
        <v>2.302</v>
      </c>
      <c r="O1273" s="69">
        <f t="shared" si="104"/>
        <v>60</v>
      </c>
      <c r="P1273" s="48">
        <f t="shared" si="103"/>
        <v>3.185074626865672</v>
      </c>
      <c r="Q1273" s="77" t="s">
        <v>718</v>
      </c>
      <c r="R1273" s="18"/>
      <c r="S1273" s="2"/>
      <c r="T1273" s="2"/>
      <c r="U1273" s="10"/>
      <c r="V1273" s="82"/>
      <c r="W1273" s="83"/>
      <c r="X1273" s="86" t="str">
        <f t="shared" si="105"/>
        <v>No_data</v>
      </c>
    </row>
    <row r="1274" spans="1:24" x14ac:dyDescent="0.3">
      <c r="A1274" s="45" t="s">
        <v>3635</v>
      </c>
      <c r="B1274" s="68" t="s">
        <v>337</v>
      </c>
      <c r="C1274" s="2" t="s">
        <v>1</v>
      </c>
      <c r="D1274" s="2">
        <v>60</v>
      </c>
      <c r="E1274" s="6">
        <v>21768</v>
      </c>
      <c r="F1274" s="7">
        <v>43693.538888888892</v>
      </c>
      <c r="G1274" s="69" t="s">
        <v>4</v>
      </c>
      <c r="H1274" s="18">
        <v>619</v>
      </c>
      <c r="I1274" s="8">
        <f t="shared" si="101"/>
        <v>20.633333333333333</v>
      </c>
      <c r="J1274" s="8">
        <v>2.7349999999999999</v>
      </c>
      <c r="K1274" s="10">
        <v>30</v>
      </c>
      <c r="L1274" s="68">
        <v>217</v>
      </c>
      <c r="M1274" s="8">
        <f t="shared" si="102"/>
        <v>7.2333333333333334</v>
      </c>
      <c r="N1274" s="8">
        <v>2.3149999999999999</v>
      </c>
      <c r="O1274" s="69">
        <f t="shared" si="104"/>
        <v>30</v>
      </c>
      <c r="P1274" s="48">
        <f t="shared" si="103"/>
        <v>2.8525345622119813</v>
      </c>
      <c r="Q1274" s="77" t="s">
        <v>718</v>
      </c>
      <c r="R1274" s="18"/>
      <c r="S1274" s="2" t="s">
        <v>329</v>
      </c>
      <c r="T1274" s="2"/>
      <c r="U1274" s="10"/>
      <c r="V1274" s="82"/>
      <c r="W1274" s="83"/>
      <c r="X1274" s="86" t="str">
        <f t="shared" si="105"/>
        <v>No_data</v>
      </c>
    </row>
    <row r="1275" spans="1:24" x14ac:dyDescent="0.3">
      <c r="A1275" s="45" t="s">
        <v>3636</v>
      </c>
      <c r="B1275" s="68" t="s">
        <v>339</v>
      </c>
      <c r="C1275" s="2" t="s">
        <v>1</v>
      </c>
      <c r="D1275" s="2">
        <v>60</v>
      </c>
      <c r="E1275" s="6">
        <v>21458</v>
      </c>
      <c r="F1275" s="7">
        <v>43693.553402777776</v>
      </c>
      <c r="G1275" s="69" t="s">
        <v>4</v>
      </c>
      <c r="H1275" s="18">
        <v>811</v>
      </c>
      <c r="I1275" s="8">
        <f t="shared" si="101"/>
        <v>20.794871794871796</v>
      </c>
      <c r="J1275" s="8">
        <v>4.5490000000000004</v>
      </c>
      <c r="K1275" s="10">
        <v>39</v>
      </c>
      <c r="L1275" s="68">
        <v>223</v>
      </c>
      <c r="M1275" s="8">
        <f t="shared" si="102"/>
        <v>5.7179487179487181</v>
      </c>
      <c r="N1275" s="8">
        <v>1.919</v>
      </c>
      <c r="O1275" s="69">
        <f t="shared" si="104"/>
        <v>39</v>
      </c>
      <c r="P1275" s="48">
        <f t="shared" si="103"/>
        <v>3.6367713004484306</v>
      </c>
      <c r="Q1275" s="77" t="s">
        <v>718</v>
      </c>
      <c r="R1275" s="18"/>
      <c r="S1275" s="2" t="s">
        <v>107</v>
      </c>
      <c r="T1275" s="2"/>
      <c r="U1275" s="10"/>
      <c r="V1275" s="82"/>
      <c r="W1275" s="83"/>
      <c r="X1275" s="86" t="str">
        <f t="shared" si="105"/>
        <v>No_data</v>
      </c>
    </row>
    <row r="1276" spans="1:24" x14ac:dyDescent="0.3">
      <c r="A1276" s="45" t="s">
        <v>3637</v>
      </c>
      <c r="B1276" s="68" t="s">
        <v>359</v>
      </c>
      <c r="C1276" s="2" t="s">
        <v>1</v>
      </c>
      <c r="D1276" s="2">
        <v>75</v>
      </c>
      <c r="E1276" s="6">
        <v>16062</v>
      </c>
      <c r="F1276" s="7">
        <v>43696.389166666668</v>
      </c>
      <c r="G1276" s="69" t="s">
        <v>71</v>
      </c>
      <c r="H1276" s="18">
        <v>2194</v>
      </c>
      <c r="I1276" s="8">
        <f t="shared" si="101"/>
        <v>26.11904761904762</v>
      </c>
      <c r="J1276" s="8">
        <v>5.4740000000000002</v>
      </c>
      <c r="K1276" s="10">
        <v>84</v>
      </c>
      <c r="L1276" s="68">
        <v>733</v>
      </c>
      <c r="M1276" s="8">
        <f t="shared" si="102"/>
        <v>8.7261904761904763</v>
      </c>
      <c r="N1276" s="8">
        <v>3.0510000000000002</v>
      </c>
      <c r="O1276" s="69">
        <f t="shared" si="104"/>
        <v>84</v>
      </c>
      <c r="P1276" s="48">
        <f t="shared" si="103"/>
        <v>2.9931787175989086</v>
      </c>
      <c r="Q1276" s="77" t="s">
        <v>718</v>
      </c>
      <c r="R1276" s="18"/>
      <c r="S1276" s="2"/>
      <c r="T1276" s="2"/>
      <c r="U1276" s="10"/>
      <c r="V1276" s="82"/>
      <c r="W1276" s="83"/>
      <c r="X1276" s="86" t="str">
        <f t="shared" si="105"/>
        <v>No_data</v>
      </c>
    </row>
    <row r="1277" spans="1:24" x14ac:dyDescent="0.3">
      <c r="A1277" s="45" t="s">
        <v>3638</v>
      </c>
      <c r="B1277" s="68" t="s">
        <v>361</v>
      </c>
      <c r="C1277" s="2" t="s">
        <v>6</v>
      </c>
      <c r="D1277" s="2">
        <v>87</v>
      </c>
      <c r="E1277" s="6">
        <v>11663</v>
      </c>
      <c r="F1277" s="7">
        <v>43696.517372685186</v>
      </c>
      <c r="G1277" s="69" t="s">
        <v>4</v>
      </c>
      <c r="H1277" s="18">
        <v>1450</v>
      </c>
      <c r="I1277" s="8">
        <f t="shared" si="101"/>
        <v>18.589743589743591</v>
      </c>
      <c r="J1277" s="8">
        <v>4.3620000000000001</v>
      </c>
      <c r="K1277" s="10">
        <v>78</v>
      </c>
      <c r="L1277" s="68">
        <v>752</v>
      </c>
      <c r="M1277" s="8">
        <f t="shared" si="102"/>
        <v>9.6410256410256405</v>
      </c>
      <c r="N1277" s="8">
        <v>3.6890000000000001</v>
      </c>
      <c r="O1277" s="69">
        <f t="shared" si="104"/>
        <v>78</v>
      </c>
      <c r="P1277" s="48">
        <f t="shared" si="103"/>
        <v>1.9281914893617025</v>
      </c>
      <c r="Q1277" s="77" t="s">
        <v>718</v>
      </c>
      <c r="R1277" s="18"/>
      <c r="S1277" s="2"/>
      <c r="T1277" s="2"/>
      <c r="U1277" s="10"/>
      <c r="V1277" s="82"/>
      <c r="W1277" s="83"/>
      <c r="X1277" s="86" t="str">
        <f t="shared" si="105"/>
        <v>No_data</v>
      </c>
    </row>
    <row r="1278" spans="1:24" x14ac:dyDescent="0.3">
      <c r="A1278" s="45" t="s">
        <v>3639</v>
      </c>
      <c r="B1278" s="68" t="s">
        <v>364</v>
      </c>
      <c r="C1278" s="2" t="s">
        <v>1</v>
      </c>
      <c r="D1278" s="2">
        <v>37</v>
      </c>
      <c r="E1278" s="6">
        <v>29928</v>
      </c>
      <c r="F1278" s="7">
        <v>43696.532025462962</v>
      </c>
      <c r="G1278" s="69" t="s">
        <v>4</v>
      </c>
      <c r="H1278" s="18">
        <v>864</v>
      </c>
      <c r="I1278" s="8">
        <f t="shared" si="101"/>
        <v>11.076923076923077</v>
      </c>
      <c r="J1278" s="8">
        <v>2.8639999999999999</v>
      </c>
      <c r="K1278" s="10">
        <v>78</v>
      </c>
      <c r="L1278" s="68">
        <v>214</v>
      </c>
      <c r="M1278" s="8">
        <f t="shared" si="102"/>
        <v>2.7435897435897436</v>
      </c>
      <c r="N1278" s="8">
        <v>1.5409999999999999</v>
      </c>
      <c r="O1278" s="69">
        <f t="shared" si="104"/>
        <v>78</v>
      </c>
      <c r="P1278" s="48">
        <f t="shared" si="103"/>
        <v>4.037383177570093</v>
      </c>
      <c r="Q1278" s="77" t="s">
        <v>718</v>
      </c>
      <c r="R1278" s="18"/>
      <c r="S1278" s="2"/>
      <c r="T1278" s="2"/>
      <c r="U1278" s="10"/>
      <c r="V1278" s="82"/>
      <c r="W1278" s="83"/>
      <c r="X1278" s="86" t="str">
        <f t="shared" si="105"/>
        <v>No_data</v>
      </c>
    </row>
    <row r="1279" spans="1:24" x14ac:dyDescent="0.3">
      <c r="A1279" s="45" t="s">
        <v>3640</v>
      </c>
      <c r="B1279" s="68" t="s">
        <v>371</v>
      </c>
      <c r="C1279" s="2" t="s">
        <v>6</v>
      </c>
      <c r="D1279" s="2">
        <v>43</v>
      </c>
      <c r="E1279" s="6">
        <v>27913</v>
      </c>
      <c r="F1279" s="7">
        <v>43696.57576388889</v>
      </c>
      <c r="G1279" s="69" t="s">
        <v>4</v>
      </c>
      <c r="H1279" s="18">
        <v>346</v>
      </c>
      <c r="I1279" s="8">
        <f t="shared" si="101"/>
        <v>4.9428571428571431</v>
      </c>
      <c r="J1279" s="8">
        <v>2.0699999999999998</v>
      </c>
      <c r="K1279" s="10">
        <v>70</v>
      </c>
      <c r="L1279" s="68">
        <v>141</v>
      </c>
      <c r="M1279" s="8">
        <f t="shared" si="102"/>
        <v>2.0142857142857142</v>
      </c>
      <c r="N1279" s="8">
        <v>1.3779999999999999</v>
      </c>
      <c r="O1279" s="69">
        <f t="shared" si="104"/>
        <v>70</v>
      </c>
      <c r="P1279" s="48">
        <f t="shared" si="103"/>
        <v>2.4539007092198584</v>
      </c>
      <c r="Q1279" s="77" t="s">
        <v>718</v>
      </c>
      <c r="R1279" s="18"/>
      <c r="S1279" s="2" t="s">
        <v>148</v>
      </c>
      <c r="T1279" s="2"/>
      <c r="U1279" s="10"/>
      <c r="V1279" s="82"/>
      <c r="W1279" s="83"/>
      <c r="X1279" s="86" t="str">
        <f t="shared" si="105"/>
        <v>No_data</v>
      </c>
    </row>
    <row r="1280" spans="1:24" x14ac:dyDescent="0.3">
      <c r="A1280" s="45" t="s">
        <v>3641</v>
      </c>
      <c r="B1280" s="68" t="s">
        <v>373</v>
      </c>
      <c r="C1280" s="2" t="s">
        <v>6</v>
      </c>
      <c r="D1280" s="2">
        <v>53</v>
      </c>
      <c r="E1280" s="6">
        <v>24016</v>
      </c>
      <c r="F1280" s="7">
        <v>43696.585347222222</v>
      </c>
      <c r="G1280" s="69" t="s">
        <v>4</v>
      </c>
      <c r="H1280" s="18">
        <v>638</v>
      </c>
      <c r="I1280" s="8">
        <f t="shared" si="101"/>
        <v>13.291666666666666</v>
      </c>
      <c r="J1280" s="8">
        <v>3.77</v>
      </c>
      <c r="K1280" s="10">
        <v>48</v>
      </c>
      <c r="L1280" s="68">
        <v>124</v>
      </c>
      <c r="M1280" s="8">
        <f t="shared" si="102"/>
        <v>2.5833333333333335</v>
      </c>
      <c r="N1280" s="8">
        <v>1.8080000000000001</v>
      </c>
      <c r="O1280" s="69">
        <f t="shared" si="104"/>
        <v>48</v>
      </c>
      <c r="P1280" s="48">
        <f t="shared" si="103"/>
        <v>5.1451612903225801</v>
      </c>
      <c r="Q1280" s="77" t="s">
        <v>718</v>
      </c>
      <c r="R1280" s="18"/>
      <c r="S1280" s="2" t="s">
        <v>343</v>
      </c>
      <c r="T1280" s="2"/>
      <c r="U1280" s="10"/>
      <c r="V1280" s="82"/>
      <c r="W1280" s="83"/>
      <c r="X1280" s="86" t="str">
        <f t="shared" si="105"/>
        <v>No_data</v>
      </c>
    </row>
    <row r="1281" spans="1:24" x14ac:dyDescent="0.3">
      <c r="A1281" s="45" t="s">
        <v>3642</v>
      </c>
      <c r="B1281" s="68" t="s">
        <v>375</v>
      </c>
      <c r="C1281" s="2" t="s">
        <v>6</v>
      </c>
      <c r="D1281" s="2">
        <v>63</v>
      </c>
      <c r="E1281" s="6">
        <v>20546</v>
      </c>
      <c r="F1281" s="7">
        <v>43696.595821759256</v>
      </c>
      <c r="G1281" s="69" t="s">
        <v>4</v>
      </c>
      <c r="H1281" s="18">
        <v>2146</v>
      </c>
      <c r="I1281" s="8">
        <f t="shared" si="101"/>
        <v>19.87037037037037</v>
      </c>
      <c r="J1281" s="8">
        <v>4.0670000000000002</v>
      </c>
      <c r="K1281" s="10">
        <v>108</v>
      </c>
      <c r="L1281" s="68">
        <v>570</v>
      </c>
      <c r="M1281" s="8">
        <f t="shared" si="102"/>
        <v>5.2777777777777777</v>
      </c>
      <c r="N1281" s="8">
        <v>2.2160000000000002</v>
      </c>
      <c r="O1281" s="69">
        <f t="shared" si="104"/>
        <v>108</v>
      </c>
      <c r="P1281" s="48">
        <f t="shared" si="103"/>
        <v>3.7649122807017545</v>
      </c>
      <c r="Q1281" s="77" t="s">
        <v>718</v>
      </c>
      <c r="R1281" s="18"/>
      <c r="S1281" s="2"/>
      <c r="T1281" s="2"/>
      <c r="U1281" s="10"/>
      <c r="V1281" s="82"/>
      <c r="W1281" s="83"/>
      <c r="X1281" s="86" t="str">
        <f t="shared" si="105"/>
        <v>No_data</v>
      </c>
    </row>
    <row r="1282" spans="1:24" x14ac:dyDescent="0.3">
      <c r="A1282" s="45" t="s">
        <v>3643</v>
      </c>
      <c r="B1282" s="68" t="s">
        <v>378</v>
      </c>
      <c r="C1282" s="2" t="s">
        <v>6</v>
      </c>
      <c r="D1282" s="2">
        <v>45</v>
      </c>
      <c r="E1282" s="6">
        <v>26908</v>
      </c>
      <c r="F1282" s="7">
        <v>43696.609479166669</v>
      </c>
      <c r="G1282" s="69" t="s">
        <v>4</v>
      </c>
      <c r="H1282" s="18">
        <v>552</v>
      </c>
      <c r="I1282" s="8">
        <f t="shared" si="101"/>
        <v>6.1333333333333337</v>
      </c>
      <c r="J1282" s="8">
        <v>2.919</v>
      </c>
      <c r="K1282" s="10">
        <v>90</v>
      </c>
      <c r="L1282" s="68">
        <v>203</v>
      </c>
      <c r="M1282" s="8">
        <f t="shared" si="102"/>
        <v>2.2555555555555555</v>
      </c>
      <c r="N1282" s="8">
        <v>1.345</v>
      </c>
      <c r="O1282" s="69">
        <f t="shared" si="104"/>
        <v>90</v>
      </c>
      <c r="P1282" s="48">
        <f t="shared" si="103"/>
        <v>2.7192118226600988</v>
      </c>
      <c r="Q1282" s="77" t="s">
        <v>718</v>
      </c>
      <c r="R1282" s="18"/>
      <c r="S1282" s="2" t="s">
        <v>148</v>
      </c>
      <c r="T1282" s="2"/>
      <c r="U1282" s="10"/>
      <c r="V1282" s="82"/>
      <c r="W1282" s="83"/>
      <c r="X1282" s="86" t="str">
        <f t="shared" si="105"/>
        <v>No_data</v>
      </c>
    </row>
    <row r="1283" spans="1:24" x14ac:dyDescent="0.3">
      <c r="A1283" s="45" t="s">
        <v>3644</v>
      </c>
      <c r="B1283" s="68" t="s">
        <v>381</v>
      </c>
      <c r="C1283" s="2" t="s">
        <v>1</v>
      </c>
      <c r="D1283" s="2">
        <v>60</v>
      </c>
      <c r="E1283" s="6">
        <v>21636</v>
      </c>
      <c r="F1283" s="7">
        <v>43696.621296296296</v>
      </c>
      <c r="G1283" s="69" t="s">
        <v>4</v>
      </c>
      <c r="H1283" s="18">
        <v>1397</v>
      </c>
      <c r="I1283" s="8">
        <f t="shared" si="101"/>
        <v>23.283333333333335</v>
      </c>
      <c r="J1283" s="8">
        <v>5.0730000000000004</v>
      </c>
      <c r="K1283" s="10">
        <v>60</v>
      </c>
      <c r="L1283" s="68">
        <v>363</v>
      </c>
      <c r="M1283" s="8">
        <f t="shared" si="102"/>
        <v>6.05</v>
      </c>
      <c r="N1283" s="8">
        <v>2.15</v>
      </c>
      <c r="O1283" s="69">
        <f t="shared" si="104"/>
        <v>60</v>
      </c>
      <c r="P1283" s="48">
        <f t="shared" si="103"/>
        <v>3.8484848484848491</v>
      </c>
      <c r="Q1283" s="77" t="s">
        <v>718</v>
      </c>
      <c r="R1283" s="18"/>
      <c r="S1283" s="2"/>
      <c r="T1283" s="2"/>
      <c r="U1283" s="10"/>
      <c r="V1283" s="82"/>
      <c r="W1283" s="83"/>
      <c r="X1283" s="86" t="str">
        <f t="shared" si="105"/>
        <v>No_data</v>
      </c>
    </row>
    <row r="1284" spans="1:24" x14ac:dyDescent="0.3">
      <c r="A1284" s="45" t="s">
        <v>3645</v>
      </c>
      <c r="B1284" s="68" t="s">
        <v>118</v>
      </c>
      <c r="C1284" s="2" t="s">
        <v>1</v>
      </c>
      <c r="D1284" s="2">
        <v>48</v>
      </c>
      <c r="E1284" s="6">
        <v>26026</v>
      </c>
      <c r="F1284" s="7">
        <v>43696.642638888887</v>
      </c>
      <c r="G1284" s="69" t="s">
        <v>4</v>
      </c>
      <c r="H1284" s="18">
        <v>1376</v>
      </c>
      <c r="I1284" s="8">
        <f t="shared" si="101"/>
        <v>17.2</v>
      </c>
      <c r="J1284" s="8">
        <v>4.5960000000000001</v>
      </c>
      <c r="K1284" s="10">
        <v>80</v>
      </c>
      <c r="L1284" s="68">
        <v>335</v>
      </c>
      <c r="M1284" s="8">
        <f t="shared" si="102"/>
        <v>4.1875</v>
      </c>
      <c r="N1284" s="8">
        <v>1.923</v>
      </c>
      <c r="O1284" s="69">
        <f t="shared" si="104"/>
        <v>80</v>
      </c>
      <c r="P1284" s="48">
        <f t="shared" si="103"/>
        <v>4.107462686567164</v>
      </c>
      <c r="Q1284" s="77" t="s">
        <v>718</v>
      </c>
      <c r="R1284" s="18"/>
      <c r="S1284" s="2"/>
      <c r="T1284" s="2"/>
      <c r="U1284" s="10"/>
      <c r="V1284" s="82"/>
      <c r="W1284" s="83"/>
      <c r="X1284" s="86" t="str">
        <f t="shared" si="105"/>
        <v>No_data</v>
      </c>
    </row>
    <row r="1285" spans="1:24" x14ac:dyDescent="0.3">
      <c r="A1285" s="45" t="s">
        <v>3646</v>
      </c>
      <c r="B1285" s="68" t="s">
        <v>385</v>
      </c>
      <c r="C1285" s="2" t="s">
        <v>6</v>
      </c>
      <c r="D1285" s="2">
        <v>84</v>
      </c>
      <c r="E1285" s="6">
        <v>12841</v>
      </c>
      <c r="F1285" s="7">
        <v>43696.654594907406</v>
      </c>
      <c r="G1285" s="69" t="s">
        <v>4</v>
      </c>
      <c r="H1285" s="18">
        <v>4294</v>
      </c>
      <c r="I1285" s="8">
        <f t="shared" si="101"/>
        <v>40.895238095238092</v>
      </c>
      <c r="J1285" s="8">
        <v>6.4020000000000001</v>
      </c>
      <c r="K1285" s="10">
        <v>105</v>
      </c>
      <c r="L1285" s="68">
        <v>1467</v>
      </c>
      <c r="M1285" s="8">
        <f t="shared" si="102"/>
        <v>13.971428571428572</v>
      </c>
      <c r="N1285" s="8">
        <v>4.1470000000000002</v>
      </c>
      <c r="O1285" s="69">
        <f t="shared" si="104"/>
        <v>105</v>
      </c>
      <c r="P1285" s="48">
        <f t="shared" si="103"/>
        <v>2.9270620313565097</v>
      </c>
      <c r="Q1285" s="77" t="s">
        <v>718</v>
      </c>
      <c r="R1285" s="18"/>
      <c r="S1285" s="2"/>
      <c r="T1285" s="2"/>
      <c r="U1285" s="10"/>
      <c r="V1285" s="82"/>
      <c r="W1285" s="83"/>
      <c r="X1285" s="86" t="str">
        <f t="shared" si="105"/>
        <v>No_data</v>
      </c>
    </row>
    <row r="1286" spans="1:24" x14ac:dyDescent="0.3">
      <c r="A1286" s="45" t="s">
        <v>3647</v>
      </c>
      <c r="B1286" s="68" t="s">
        <v>390</v>
      </c>
      <c r="C1286" s="2" t="s">
        <v>6</v>
      </c>
      <c r="D1286" s="2">
        <v>60</v>
      </c>
      <c r="E1286" s="6">
        <v>21660</v>
      </c>
      <c r="F1286" s="7">
        <v>43696.680486111109</v>
      </c>
      <c r="G1286" s="69" t="s">
        <v>4</v>
      </c>
      <c r="H1286" s="18">
        <v>1078</v>
      </c>
      <c r="I1286" s="8">
        <f t="shared" si="101"/>
        <v>15.852941176470589</v>
      </c>
      <c r="J1286" s="8">
        <v>3.96</v>
      </c>
      <c r="K1286" s="10">
        <v>68</v>
      </c>
      <c r="L1286" s="68">
        <v>256</v>
      </c>
      <c r="M1286" s="8">
        <f t="shared" si="102"/>
        <v>3.7647058823529411</v>
      </c>
      <c r="N1286" s="8">
        <v>2.0299999999999998</v>
      </c>
      <c r="O1286" s="69">
        <f t="shared" si="104"/>
        <v>68</v>
      </c>
      <c r="P1286" s="48">
        <f t="shared" si="103"/>
        <v>4.2109375</v>
      </c>
      <c r="Q1286" s="77" t="s">
        <v>718</v>
      </c>
      <c r="R1286" s="18"/>
      <c r="S1286" s="2"/>
      <c r="T1286" s="2"/>
      <c r="U1286" s="10"/>
      <c r="V1286" s="82"/>
      <c r="W1286" s="83"/>
      <c r="X1286" s="86" t="str">
        <f t="shared" si="105"/>
        <v>No_data</v>
      </c>
    </row>
    <row r="1287" spans="1:24" x14ac:dyDescent="0.3">
      <c r="A1287" s="45" t="s">
        <v>3648</v>
      </c>
      <c r="B1287" s="68" t="s">
        <v>392</v>
      </c>
      <c r="C1287" s="2" t="s">
        <v>1</v>
      </c>
      <c r="D1287" s="2">
        <v>40</v>
      </c>
      <c r="E1287" s="6">
        <v>28948</v>
      </c>
      <c r="F1287" s="7">
        <v>43696.698541666665</v>
      </c>
      <c r="G1287" s="69" t="s">
        <v>4</v>
      </c>
      <c r="H1287" s="18">
        <v>629</v>
      </c>
      <c r="I1287" s="8">
        <f t="shared" si="101"/>
        <v>15.341463414634147</v>
      </c>
      <c r="J1287" s="8">
        <v>4.72</v>
      </c>
      <c r="K1287" s="10">
        <v>41</v>
      </c>
      <c r="L1287" s="68">
        <v>227</v>
      </c>
      <c r="M1287" s="8">
        <f t="shared" si="102"/>
        <v>5.5365853658536581</v>
      </c>
      <c r="N1287" s="8">
        <v>2.4809999999999999</v>
      </c>
      <c r="O1287" s="69">
        <f t="shared" si="104"/>
        <v>41</v>
      </c>
      <c r="P1287" s="48">
        <f t="shared" si="103"/>
        <v>2.770925110132159</v>
      </c>
      <c r="Q1287" s="77" t="s">
        <v>718</v>
      </c>
      <c r="R1287" s="18"/>
      <c r="S1287" s="2"/>
      <c r="T1287" s="2"/>
      <c r="U1287" s="10"/>
      <c r="V1287" s="82"/>
      <c r="W1287" s="83"/>
      <c r="X1287" s="86" t="str">
        <f t="shared" si="105"/>
        <v>No_data</v>
      </c>
    </row>
    <row r="1288" spans="1:24" x14ac:dyDescent="0.3">
      <c r="A1288" s="45" t="s">
        <v>3649</v>
      </c>
      <c r="B1288" s="68" t="s">
        <v>394</v>
      </c>
      <c r="C1288" s="2" t="s">
        <v>6</v>
      </c>
      <c r="D1288" s="2">
        <v>51</v>
      </c>
      <c r="E1288" s="6">
        <v>24996</v>
      </c>
      <c r="F1288" s="7">
        <v>43697.399641203701</v>
      </c>
      <c r="G1288" s="69" t="s">
        <v>71</v>
      </c>
      <c r="H1288" s="18">
        <v>536</v>
      </c>
      <c r="I1288" s="8">
        <f t="shared" ref="I1288:I1351" si="106">H1288/K1288</f>
        <v>9.5714285714285712</v>
      </c>
      <c r="J1288" s="8">
        <v>2.9159999999999999</v>
      </c>
      <c r="K1288" s="10">
        <v>56</v>
      </c>
      <c r="L1288" s="68">
        <v>236</v>
      </c>
      <c r="M1288" s="8">
        <f t="shared" ref="M1288:M1351" si="107">L1288/O1288</f>
        <v>4.2142857142857144</v>
      </c>
      <c r="N1288" s="8">
        <v>2.0249999999999999</v>
      </c>
      <c r="O1288" s="69">
        <f t="shared" si="104"/>
        <v>56</v>
      </c>
      <c r="P1288" s="48">
        <f t="shared" ref="P1288:P1351" si="108">I1288/M1288</f>
        <v>2.2711864406779658</v>
      </c>
      <c r="Q1288" s="77" t="s">
        <v>718</v>
      </c>
      <c r="R1288" s="18"/>
      <c r="S1288" s="2"/>
      <c r="T1288" s="2"/>
      <c r="U1288" s="10"/>
      <c r="V1288" s="82"/>
      <c r="W1288" s="83"/>
      <c r="X1288" s="86" t="str">
        <f t="shared" si="105"/>
        <v>No_data</v>
      </c>
    </row>
    <row r="1289" spans="1:24" x14ac:dyDescent="0.3">
      <c r="A1289" s="45" t="s">
        <v>3650</v>
      </c>
      <c r="B1289" s="68" t="s">
        <v>395</v>
      </c>
      <c r="C1289" s="2" t="s">
        <v>1</v>
      </c>
      <c r="D1289" s="2">
        <v>9</v>
      </c>
      <c r="E1289" s="6">
        <v>40153</v>
      </c>
      <c r="F1289" s="7">
        <v>43697.517905092594</v>
      </c>
      <c r="G1289" s="69" t="s">
        <v>4</v>
      </c>
      <c r="H1289" s="18">
        <v>845</v>
      </c>
      <c r="I1289" s="8">
        <f t="shared" si="106"/>
        <v>13</v>
      </c>
      <c r="J1289" s="8">
        <v>3.8039999999999998</v>
      </c>
      <c r="K1289" s="10">
        <v>65</v>
      </c>
      <c r="L1289" s="68">
        <v>135</v>
      </c>
      <c r="M1289" s="8">
        <f t="shared" si="107"/>
        <v>2.0769230769230771</v>
      </c>
      <c r="N1289" s="8">
        <v>1.373</v>
      </c>
      <c r="O1289" s="69">
        <f t="shared" si="104"/>
        <v>65</v>
      </c>
      <c r="P1289" s="48">
        <f t="shared" si="108"/>
        <v>6.2592592592592586</v>
      </c>
      <c r="Q1289" s="77" t="s">
        <v>718</v>
      </c>
      <c r="R1289" s="18"/>
      <c r="S1289" s="2"/>
      <c r="T1289" s="2"/>
      <c r="U1289" s="10"/>
      <c r="V1289" s="82"/>
      <c r="W1289" s="83"/>
      <c r="X1289" s="86" t="str">
        <f t="shared" si="105"/>
        <v>No_data</v>
      </c>
    </row>
    <row r="1290" spans="1:24" x14ac:dyDescent="0.3">
      <c r="A1290" s="45" t="s">
        <v>3651</v>
      </c>
      <c r="B1290" s="68" t="s">
        <v>396</v>
      </c>
      <c r="C1290" s="2" t="s">
        <v>1</v>
      </c>
      <c r="D1290" s="2">
        <v>65</v>
      </c>
      <c r="E1290" s="6">
        <v>19953</v>
      </c>
      <c r="F1290" s="7">
        <v>43697.522187499999</v>
      </c>
      <c r="G1290" s="69" t="s">
        <v>4</v>
      </c>
      <c r="H1290" s="18">
        <v>967</v>
      </c>
      <c r="I1290" s="8">
        <f t="shared" si="106"/>
        <v>18.596153846153847</v>
      </c>
      <c r="J1290" s="8">
        <v>4.6539999999999999</v>
      </c>
      <c r="K1290" s="10">
        <v>52</v>
      </c>
      <c r="L1290" s="68">
        <v>174</v>
      </c>
      <c r="M1290" s="8">
        <f t="shared" si="107"/>
        <v>3.3461538461538463</v>
      </c>
      <c r="N1290" s="8">
        <v>2.1320000000000001</v>
      </c>
      <c r="O1290" s="69">
        <f t="shared" si="104"/>
        <v>52</v>
      </c>
      <c r="P1290" s="48">
        <f t="shared" si="108"/>
        <v>5.5574712643678161</v>
      </c>
      <c r="Q1290" s="77" t="s">
        <v>718</v>
      </c>
      <c r="R1290" s="18"/>
      <c r="S1290" s="2"/>
      <c r="T1290" s="2"/>
      <c r="U1290" s="10"/>
      <c r="V1290" s="82"/>
      <c r="W1290" s="83"/>
      <c r="X1290" s="86" t="str">
        <f t="shared" si="105"/>
        <v>No_data</v>
      </c>
    </row>
    <row r="1291" spans="1:24" x14ac:dyDescent="0.3">
      <c r="A1291" s="45" t="s">
        <v>3652</v>
      </c>
      <c r="B1291" s="68" t="s">
        <v>399</v>
      </c>
      <c r="C1291" s="2" t="s">
        <v>6</v>
      </c>
      <c r="D1291" s="2">
        <v>61</v>
      </c>
      <c r="E1291" s="6">
        <v>21257</v>
      </c>
      <c r="F1291" s="7">
        <v>43697.535983796297</v>
      </c>
      <c r="G1291" s="69" t="s">
        <v>4</v>
      </c>
      <c r="H1291" s="18">
        <v>409</v>
      </c>
      <c r="I1291" s="8">
        <f t="shared" si="106"/>
        <v>8.5208333333333339</v>
      </c>
      <c r="J1291" s="8">
        <v>2.343</v>
      </c>
      <c r="K1291" s="10">
        <v>48</v>
      </c>
      <c r="L1291" s="68">
        <v>173</v>
      </c>
      <c r="M1291" s="8">
        <f t="shared" si="107"/>
        <v>3.6041666666666665</v>
      </c>
      <c r="N1291" s="8">
        <v>1.7470000000000001</v>
      </c>
      <c r="O1291" s="69">
        <f t="shared" si="104"/>
        <v>48</v>
      </c>
      <c r="P1291" s="48">
        <f t="shared" si="108"/>
        <v>2.3641618497109831</v>
      </c>
      <c r="Q1291" s="77" t="s">
        <v>718</v>
      </c>
      <c r="R1291" s="18"/>
      <c r="S1291" s="2"/>
      <c r="T1291" s="2"/>
      <c r="U1291" s="10"/>
      <c r="V1291" s="82"/>
      <c r="W1291" s="83"/>
      <c r="X1291" s="86" t="str">
        <f t="shared" si="105"/>
        <v>No_data</v>
      </c>
    </row>
    <row r="1292" spans="1:24" x14ac:dyDescent="0.3">
      <c r="A1292" s="45" t="s">
        <v>3653</v>
      </c>
      <c r="B1292" s="68" t="s">
        <v>404</v>
      </c>
      <c r="C1292" s="2" t="s">
        <v>1</v>
      </c>
      <c r="D1292" s="2">
        <v>54</v>
      </c>
      <c r="E1292" s="6">
        <v>23680</v>
      </c>
      <c r="F1292" s="7">
        <v>43697.569687499999</v>
      </c>
      <c r="G1292" s="69" t="s">
        <v>4</v>
      </c>
      <c r="H1292" s="18">
        <v>726</v>
      </c>
      <c r="I1292" s="8">
        <f t="shared" si="106"/>
        <v>24.2</v>
      </c>
      <c r="J1292" s="8">
        <v>5.0339999999999998</v>
      </c>
      <c r="K1292" s="10">
        <v>30</v>
      </c>
      <c r="L1292" s="68">
        <v>185</v>
      </c>
      <c r="M1292" s="8">
        <f t="shared" si="107"/>
        <v>6.166666666666667</v>
      </c>
      <c r="N1292" s="8">
        <v>2.9020000000000001</v>
      </c>
      <c r="O1292" s="69">
        <f t="shared" si="104"/>
        <v>30</v>
      </c>
      <c r="P1292" s="48">
        <f t="shared" si="108"/>
        <v>3.9243243243243242</v>
      </c>
      <c r="Q1292" s="77" t="s">
        <v>718</v>
      </c>
      <c r="R1292" s="18"/>
      <c r="S1292" s="2" t="s">
        <v>43</v>
      </c>
      <c r="T1292" s="2"/>
      <c r="U1292" s="10"/>
      <c r="V1292" s="82"/>
      <c r="W1292" s="83"/>
      <c r="X1292" s="86" t="str">
        <f t="shared" si="105"/>
        <v>No_data</v>
      </c>
    </row>
    <row r="1293" spans="1:24" x14ac:dyDescent="0.3">
      <c r="A1293" s="45" t="s">
        <v>3654</v>
      </c>
      <c r="B1293" s="68" t="s">
        <v>410</v>
      </c>
      <c r="C1293" s="2" t="s">
        <v>1</v>
      </c>
      <c r="D1293" s="2">
        <v>44</v>
      </c>
      <c r="E1293" s="6">
        <v>27336</v>
      </c>
      <c r="F1293" s="7">
        <v>43697.591435185182</v>
      </c>
      <c r="G1293" s="69" t="s">
        <v>4</v>
      </c>
      <c r="H1293" s="18">
        <v>1554</v>
      </c>
      <c r="I1293" s="8">
        <f t="shared" si="106"/>
        <v>25.9</v>
      </c>
      <c r="J1293" s="8">
        <v>5.274</v>
      </c>
      <c r="K1293" s="10">
        <v>60</v>
      </c>
      <c r="L1293" s="68">
        <v>203</v>
      </c>
      <c r="M1293" s="8">
        <f t="shared" si="107"/>
        <v>3.3833333333333333</v>
      </c>
      <c r="N1293" s="8">
        <v>1.86</v>
      </c>
      <c r="O1293" s="69">
        <f t="shared" si="104"/>
        <v>60</v>
      </c>
      <c r="P1293" s="48">
        <f t="shared" si="108"/>
        <v>7.6551724137931032</v>
      </c>
      <c r="Q1293" s="77" t="s">
        <v>718</v>
      </c>
      <c r="R1293" s="18"/>
      <c r="S1293" s="2"/>
      <c r="T1293" s="2"/>
      <c r="U1293" s="10"/>
      <c r="V1293" s="82"/>
      <c r="W1293" s="83"/>
      <c r="X1293" s="86" t="str">
        <f t="shared" si="105"/>
        <v>No_data</v>
      </c>
    </row>
    <row r="1294" spans="1:24" x14ac:dyDescent="0.3">
      <c r="A1294" s="45" t="s">
        <v>3655</v>
      </c>
      <c r="B1294" s="68" t="s">
        <v>413</v>
      </c>
      <c r="C1294" s="2" t="s">
        <v>1</v>
      </c>
      <c r="D1294" s="2">
        <v>59</v>
      </c>
      <c r="E1294" s="6">
        <v>21948</v>
      </c>
      <c r="F1294" s="7">
        <v>43697.614120370374</v>
      </c>
      <c r="G1294" s="69" t="s">
        <v>4</v>
      </c>
      <c r="H1294" s="18">
        <v>945</v>
      </c>
      <c r="I1294" s="8">
        <f t="shared" si="106"/>
        <v>22.5</v>
      </c>
      <c r="J1294" s="8">
        <v>3.7890000000000001</v>
      </c>
      <c r="K1294" s="10">
        <v>42</v>
      </c>
      <c r="L1294" s="68">
        <v>204</v>
      </c>
      <c r="M1294" s="8">
        <f t="shared" si="107"/>
        <v>4.8571428571428568</v>
      </c>
      <c r="N1294" s="8">
        <v>2.3220000000000001</v>
      </c>
      <c r="O1294" s="69">
        <f t="shared" si="104"/>
        <v>42</v>
      </c>
      <c r="P1294" s="48">
        <f t="shared" si="108"/>
        <v>4.632352941176471</v>
      </c>
      <c r="Q1294" s="77" t="s">
        <v>718</v>
      </c>
      <c r="R1294" s="18"/>
      <c r="S1294" s="2"/>
      <c r="T1294" s="2"/>
      <c r="U1294" s="10"/>
      <c r="V1294" s="82"/>
      <c r="W1294" s="83"/>
      <c r="X1294" s="86" t="str">
        <f t="shared" si="105"/>
        <v>No_data</v>
      </c>
    </row>
    <row r="1295" spans="1:24" x14ac:dyDescent="0.3">
      <c r="A1295" s="45" t="s">
        <v>3656</v>
      </c>
      <c r="B1295" s="68" t="s">
        <v>415</v>
      </c>
      <c r="C1295" s="2" t="s">
        <v>1</v>
      </c>
      <c r="D1295" s="2">
        <v>56</v>
      </c>
      <c r="E1295" s="6">
        <v>22970</v>
      </c>
      <c r="F1295" s="7">
        <v>43697.616122685184</v>
      </c>
      <c r="G1295" s="69" t="s">
        <v>4</v>
      </c>
      <c r="H1295" s="18">
        <v>3187</v>
      </c>
      <c r="I1295" s="8">
        <f t="shared" si="106"/>
        <v>44.263888888888886</v>
      </c>
      <c r="J1295" s="8">
        <v>6.5759999999999996</v>
      </c>
      <c r="K1295" s="10">
        <v>72</v>
      </c>
      <c r="L1295" s="68">
        <v>1227</v>
      </c>
      <c r="M1295" s="8">
        <f t="shared" si="107"/>
        <v>17.041666666666668</v>
      </c>
      <c r="N1295" s="8">
        <v>4.0750000000000002</v>
      </c>
      <c r="O1295" s="69">
        <f t="shared" si="104"/>
        <v>72</v>
      </c>
      <c r="P1295" s="48">
        <f t="shared" si="108"/>
        <v>2.5973920130399346</v>
      </c>
      <c r="Q1295" s="77" t="s">
        <v>718</v>
      </c>
      <c r="R1295" s="18"/>
      <c r="S1295" s="2"/>
      <c r="T1295" s="2"/>
      <c r="U1295" s="10"/>
      <c r="V1295" s="82"/>
      <c r="W1295" s="83"/>
      <c r="X1295" s="86" t="str">
        <f t="shared" si="105"/>
        <v>No_data</v>
      </c>
    </row>
    <row r="1296" spans="1:24" x14ac:dyDescent="0.3">
      <c r="A1296" s="45" t="s">
        <v>3657</v>
      </c>
      <c r="B1296" s="68" t="s">
        <v>418</v>
      </c>
      <c r="C1296" s="2" t="s">
        <v>6</v>
      </c>
      <c r="D1296" s="2">
        <v>40</v>
      </c>
      <c r="E1296" s="6">
        <v>28983</v>
      </c>
      <c r="F1296" s="7">
        <v>43697.632708333331</v>
      </c>
      <c r="G1296" s="69" t="s">
        <v>4</v>
      </c>
      <c r="H1296" s="18">
        <v>642</v>
      </c>
      <c r="I1296" s="8">
        <f t="shared" si="106"/>
        <v>8.0250000000000004</v>
      </c>
      <c r="J1296" s="8">
        <v>2.77</v>
      </c>
      <c r="K1296" s="10">
        <v>80</v>
      </c>
      <c r="L1296" s="68">
        <v>269</v>
      </c>
      <c r="M1296" s="8">
        <f t="shared" si="107"/>
        <v>3.3624999999999998</v>
      </c>
      <c r="N1296" s="8">
        <v>1.911</v>
      </c>
      <c r="O1296" s="69">
        <f t="shared" si="104"/>
        <v>80</v>
      </c>
      <c r="P1296" s="48">
        <f t="shared" si="108"/>
        <v>2.3866171003717476</v>
      </c>
      <c r="Q1296" s="77" t="s">
        <v>718</v>
      </c>
      <c r="R1296" s="18"/>
      <c r="S1296" s="2"/>
      <c r="T1296" s="2"/>
      <c r="U1296" s="10"/>
      <c r="V1296" s="82"/>
      <c r="W1296" s="83"/>
      <c r="X1296" s="86" t="str">
        <f t="shared" si="105"/>
        <v>No_data</v>
      </c>
    </row>
    <row r="1297" spans="1:24" x14ac:dyDescent="0.3">
      <c r="A1297" s="46" t="s">
        <v>3658</v>
      </c>
      <c r="B1297" s="68" t="s">
        <v>419</v>
      </c>
      <c r="C1297" s="2" t="s">
        <v>1</v>
      </c>
      <c r="D1297" s="2">
        <v>48</v>
      </c>
      <c r="E1297" s="6">
        <v>26109</v>
      </c>
      <c r="F1297" s="7">
        <v>43697.637303240743</v>
      </c>
      <c r="G1297" s="69" t="s">
        <v>4</v>
      </c>
      <c r="H1297" s="18">
        <v>1940</v>
      </c>
      <c r="I1297" s="8">
        <f t="shared" si="106"/>
        <v>25.866666666666667</v>
      </c>
      <c r="J1297" s="8">
        <v>5.2069999999999999</v>
      </c>
      <c r="K1297" s="10">
        <v>75</v>
      </c>
      <c r="L1297" s="68">
        <v>414</v>
      </c>
      <c r="M1297" s="8">
        <f t="shared" si="107"/>
        <v>5.52</v>
      </c>
      <c r="N1297" s="8">
        <v>2.3959999999999999</v>
      </c>
      <c r="O1297" s="69">
        <f t="shared" si="104"/>
        <v>75</v>
      </c>
      <c r="P1297" s="48">
        <f t="shared" si="108"/>
        <v>4.6859903381642516</v>
      </c>
      <c r="Q1297" s="77" t="s">
        <v>718</v>
      </c>
      <c r="R1297" s="18"/>
      <c r="S1297" s="2"/>
      <c r="T1297" s="2"/>
      <c r="U1297" s="10"/>
      <c r="V1297" s="82"/>
      <c r="W1297" s="83"/>
      <c r="X1297" s="86" t="str">
        <f t="shared" si="105"/>
        <v>No_data</v>
      </c>
    </row>
    <row r="1298" spans="1:24" x14ac:dyDescent="0.3">
      <c r="A1298" s="46" t="s">
        <v>3659</v>
      </c>
      <c r="B1298" s="68" t="s">
        <v>423</v>
      </c>
      <c r="C1298" s="2" t="s">
        <v>6</v>
      </c>
      <c r="D1298" s="2">
        <v>58</v>
      </c>
      <c r="E1298" s="6">
        <v>22152</v>
      </c>
      <c r="F1298" s="7">
        <v>43697.663032407407</v>
      </c>
      <c r="G1298" s="69" t="s">
        <v>4</v>
      </c>
      <c r="H1298" s="18">
        <v>1704</v>
      </c>
      <c r="I1298" s="8">
        <f t="shared" si="106"/>
        <v>15.49090909090909</v>
      </c>
      <c r="J1298" s="8">
        <v>4.0860000000000003</v>
      </c>
      <c r="K1298" s="10">
        <v>110</v>
      </c>
      <c r="L1298" s="68">
        <v>424</v>
      </c>
      <c r="M1298" s="8">
        <f t="shared" si="107"/>
        <v>3.8545454545454545</v>
      </c>
      <c r="N1298" s="8">
        <v>2.0179999999999998</v>
      </c>
      <c r="O1298" s="69">
        <f t="shared" si="104"/>
        <v>110</v>
      </c>
      <c r="P1298" s="48">
        <f t="shared" si="108"/>
        <v>4.0188679245283021</v>
      </c>
      <c r="Q1298" s="77" t="s">
        <v>718</v>
      </c>
      <c r="R1298" s="18"/>
      <c r="S1298" s="2"/>
      <c r="T1298" s="2"/>
      <c r="U1298" s="10"/>
      <c r="V1298" s="82"/>
      <c r="W1298" s="83"/>
      <c r="X1298" s="86" t="str">
        <f t="shared" si="105"/>
        <v>No_data</v>
      </c>
    </row>
    <row r="1299" spans="1:24" x14ac:dyDescent="0.3">
      <c r="A1299" s="46" t="s">
        <v>3660</v>
      </c>
      <c r="B1299" s="68" t="s">
        <v>373</v>
      </c>
      <c r="C1299" s="2" t="s">
        <v>1</v>
      </c>
      <c r="D1299" s="2">
        <v>57</v>
      </c>
      <c r="E1299" s="6">
        <v>22757</v>
      </c>
      <c r="F1299" s="7">
        <v>43697.701689814814</v>
      </c>
      <c r="G1299" s="69" t="s">
        <v>4</v>
      </c>
      <c r="H1299" s="18">
        <v>1174</v>
      </c>
      <c r="I1299" s="8">
        <f t="shared" si="106"/>
        <v>19.566666666666666</v>
      </c>
      <c r="J1299" s="8">
        <v>4.774</v>
      </c>
      <c r="K1299" s="10">
        <v>60</v>
      </c>
      <c r="L1299" s="68">
        <v>227</v>
      </c>
      <c r="M1299" s="8">
        <f t="shared" si="107"/>
        <v>3.7833333333333332</v>
      </c>
      <c r="N1299" s="8">
        <v>1.8049999999999999</v>
      </c>
      <c r="O1299" s="69">
        <f t="shared" si="104"/>
        <v>60</v>
      </c>
      <c r="P1299" s="48">
        <f t="shared" si="108"/>
        <v>5.1718061674008808</v>
      </c>
      <c r="Q1299" s="77" t="s">
        <v>718</v>
      </c>
      <c r="R1299" s="18"/>
      <c r="S1299" s="2"/>
      <c r="T1299" s="2"/>
      <c r="U1299" s="10"/>
      <c r="V1299" s="82"/>
      <c r="W1299" s="83"/>
      <c r="X1299" s="86" t="str">
        <f t="shared" si="105"/>
        <v>No_data</v>
      </c>
    </row>
    <row r="1300" spans="1:24" x14ac:dyDescent="0.3">
      <c r="A1300" s="46" t="s">
        <v>3661</v>
      </c>
      <c r="B1300" s="68" t="s">
        <v>240</v>
      </c>
      <c r="C1300" s="2" t="s">
        <v>1</v>
      </c>
      <c r="D1300" s="2">
        <v>44</v>
      </c>
      <c r="E1300" s="6">
        <v>27331</v>
      </c>
      <c r="F1300" s="7">
        <v>43697.702002314814</v>
      </c>
      <c r="G1300" s="69" t="s">
        <v>4</v>
      </c>
      <c r="H1300" s="18">
        <v>931</v>
      </c>
      <c r="I1300" s="8">
        <f t="shared" si="106"/>
        <v>15.516666666666667</v>
      </c>
      <c r="J1300" s="8">
        <v>4.6959999999999997</v>
      </c>
      <c r="K1300" s="10">
        <v>60</v>
      </c>
      <c r="L1300" s="68">
        <v>173</v>
      </c>
      <c r="M1300" s="8">
        <f t="shared" si="107"/>
        <v>2.8833333333333333</v>
      </c>
      <c r="N1300" s="8">
        <v>1.6879999999999999</v>
      </c>
      <c r="O1300" s="69">
        <f t="shared" si="104"/>
        <v>60</v>
      </c>
      <c r="P1300" s="48">
        <f t="shared" si="108"/>
        <v>5.3815028901734108</v>
      </c>
      <c r="Q1300" s="77" t="s">
        <v>718</v>
      </c>
      <c r="R1300" s="18"/>
      <c r="S1300" s="2"/>
      <c r="T1300" s="2"/>
      <c r="U1300" s="10"/>
      <c r="V1300" s="82"/>
      <c r="W1300" s="83"/>
      <c r="X1300" s="86" t="str">
        <f t="shared" si="105"/>
        <v>No_data</v>
      </c>
    </row>
    <row r="1301" spans="1:24" x14ac:dyDescent="0.3">
      <c r="A1301" s="46" t="s">
        <v>3662</v>
      </c>
      <c r="B1301" s="68" t="s">
        <v>428</v>
      </c>
      <c r="C1301" s="2" t="s">
        <v>1</v>
      </c>
      <c r="D1301" s="2">
        <v>47</v>
      </c>
      <c r="E1301" s="6">
        <v>26388</v>
      </c>
      <c r="F1301" s="7">
        <v>43698.516273148147</v>
      </c>
      <c r="G1301" s="69" t="s">
        <v>4</v>
      </c>
      <c r="H1301" s="18">
        <v>1736</v>
      </c>
      <c r="I1301" s="8">
        <f t="shared" si="106"/>
        <v>21.7</v>
      </c>
      <c r="J1301" s="8">
        <v>4.7130000000000001</v>
      </c>
      <c r="K1301" s="10">
        <v>80</v>
      </c>
      <c r="L1301" s="68">
        <v>603</v>
      </c>
      <c r="M1301" s="8">
        <f t="shared" si="107"/>
        <v>7.5374999999999996</v>
      </c>
      <c r="N1301" s="8">
        <v>2.85</v>
      </c>
      <c r="O1301" s="69">
        <f t="shared" si="104"/>
        <v>80</v>
      </c>
      <c r="P1301" s="48">
        <f t="shared" si="108"/>
        <v>2.8789386401326702</v>
      </c>
      <c r="Q1301" s="77" t="s">
        <v>718</v>
      </c>
      <c r="R1301" s="18"/>
      <c r="S1301" s="2"/>
      <c r="T1301" s="2"/>
      <c r="U1301" s="10"/>
      <c r="V1301" s="82"/>
      <c r="W1301" s="83"/>
      <c r="X1301" s="86" t="str">
        <f t="shared" si="105"/>
        <v>No_data</v>
      </c>
    </row>
    <row r="1302" spans="1:24" x14ac:dyDescent="0.3">
      <c r="A1302" s="46" t="s">
        <v>3663</v>
      </c>
      <c r="B1302" s="68" t="s">
        <v>430</v>
      </c>
      <c r="C1302" s="2" t="s">
        <v>1</v>
      </c>
      <c r="D1302" s="2">
        <v>41</v>
      </c>
      <c r="E1302" s="6">
        <v>28703</v>
      </c>
      <c r="F1302" s="7">
        <v>43698.527245370373</v>
      </c>
      <c r="G1302" s="69" t="s">
        <v>4</v>
      </c>
      <c r="H1302" s="18">
        <v>1371</v>
      </c>
      <c r="I1302" s="8">
        <f t="shared" si="106"/>
        <v>14.43157894736842</v>
      </c>
      <c r="J1302" s="8">
        <v>3.7490000000000001</v>
      </c>
      <c r="K1302" s="10">
        <v>95</v>
      </c>
      <c r="L1302" s="68">
        <v>524</v>
      </c>
      <c r="M1302" s="8">
        <f t="shared" si="107"/>
        <v>5.5157894736842108</v>
      </c>
      <c r="N1302" s="8">
        <v>2.3330000000000002</v>
      </c>
      <c r="O1302" s="69">
        <f t="shared" si="104"/>
        <v>95</v>
      </c>
      <c r="P1302" s="48">
        <f t="shared" si="108"/>
        <v>2.6164122137404577</v>
      </c>
      <c r="Q1302" s="77" t="s">
        <v>718</v>
      </c>
      <c r="R1302" s="18"/>
      <c r="S1302" s="2"/>
      <c r="T1302" s="2"/>
      <c r="U1302" s="10"/>
      <c r="V1302" s="82"/>
      <c r="W1302" s="83"/>
      <c r="X1302" s="86" t="str">
        <f t="shared" si="105"/>
        <v>No_data</v>
      </c>
    </row>
    <row r="1303" spans="1:24" x14ac:dyDescent="0.3">
      <c r="A1303" s="46" t="s">
        <v>3664</v>
      </c>
      <c r="B1303" s="68" t="s">
        <v>431</v>
      </c>
      <c r="C1303" s="2" t="s">
        <v>6</v>
      </c>
      <c r="D1303" s="2">
        <v>77</v>
      </c>
      <c r="E1303" s="6">
        <v>15389</v>
      </c>
      <c r="F1303" s="7">
        <v>43698.529131944444</v>
      </c>
      <c r="G1303" s="69" t="s">
        <v>4</v>
      </c>
      <c r="H1303" s="18">
        <v>2278</v>
      </c>
      <c r="I1303" s="8">
        <f t="shared" si="106"/>
        <v>21.092592592592592</v>
      </c>
      <c r="J1303" s="8">
        <v>4.5039999999999996</v>
      </c>
      <c r="K1303" s="10">
        <v>108</v>
      </c>
      <c r="L1303" s="68">
        <v>822</v>
      </c>
      <c r="M1303" s="8">
        <f t="shared" si="107"/>
        <v>7.6111111111111107</v>
      </c>
      <c r="N1303" s="8">
        <v>2.629</v>
      </c>
      <c r="O1303" s="69">
        <f t="shared" si="104"/>
        <v>108</v>
      </c>
      <c r="P1303" s="48">
        <f t="shared" si="108"/>
        <v>2.7712895377128954</v>
      </c>
      <c r="Q1303" s="77" t="s">
        <v>718</v>
      </c>
      <c r="R1303" s="18"/>
      <c r="S1303" s="2"/>
      <c r="T1303" s="2"/>
      <c r="U1303" s="10"/>
      <c r="V1303" s="82"/>
      <c r="W1303" s="83"/>
      <c r="X1303" s="86" t="str">
        <f t="shared" si="105"/>
        <v>No_data</v>
      </c>
    </row>
    <row r="1304" spans="1:24" x14ac:dyDescent="0.3">
      <c r="A1304" s="46" t="s">
        <v>3665</v>
      </c>
      <c r="B1304" s="68" t="s">
        <v>433</v>
      </c>
      <c r="C1304" s="2" t="s">
        <v>6</v>
      </c>
      <c r="D1304" s="2">
        <v>75</v>
      </c>
      <c r="E1304" s="6">
        <v>16164</v>
      </c>
      <c r="F1304" s="7">
        <v>43698.544965277775</v>
      </c>
      <c r="G1304" s="69" t="s">
        <v>4</v>
      </c>
      <c r="H1304" s="18">
        <v>1857</v>
      </c>
      <c r="I1304" s="8">
        <f t="shared" si="106"/>
        <v>13.456521739130435</v>
      </c>
      <c r="J1304" s="8">
        <v>3.7029999999999998</v>
      </c>
      <c r="K1304" s="10">
        <v>138</v>
      </c>
      <c r="L1304" s="68">
        <v>670</v>
      </c>
      <c r="M1304" s="8">
        <f t="shared" si="107"/>
        <v>4.8550724637681162</v>
      </c>
      <c r="N1304" s="8">
        <v>2.335</v>
      </c>
      <c r="O1304" s="69">
        <f t="shared" si="104"/>
        <v>138</v>
      </c>
      <c r="P1304" s="48">
        <f t="shared" si="108"/>
        <v>2.7716417910447761</v>
      </c>
      <c r="Q1304" s="77" t="s">
        <v>718</v>
      </c>
      <c r="R1304" s="18"/>
      <c r="S1304" s="2" t="s">
        <v>148</v>
      </c>
      <c r="T1304" s="2"/>
      <c r="U1304" s="10"/>
      <c r="V1304" s="82"/>
      <c r="W1304" s="83"/>
      <c r="X1304" s="86" t="str">
        <f t="shared" si="105"/>
        <v>No_data</v>
      </c>
    </row>
    <row r="1305" spans="1:24" x14ac:dyDescent="0.3">
      <c r="A1305" s="46" t="s">
        <v>3666</v>
      </c>
      <c r="B1305" s="68" t="s">
        <v>437</v>
      </c>
      <c r="C1305" s="2" t="s">
        <v>1</v>
      </c>
      <c r="D1305" s="2">
        <v>53</v>
      </c>
      <c r="E1305" s="6">
        <v>24143</v>
      </c>
      <c r="F1305" s="7">
        <v>43698.579340277778</v>
      </c>
      <c r="G1305" s="69" t="s">
        <v>4</v>
      </c>
      <c r="H1305" s="18">
        <v>1167</v>
      </c>
      <c r="I1305" s="8">
        <f t="shared" si="106"/>
        <v>16.208333333333332</v>
      </c>
      <c r="J1305" s="8">
        <v>3.6539999999999999</v>
      </c>
      <c r="K1305" s="10">
        <v>72</v>
      </c>
      <c r="L1305" s="68">
        <v>340</v>
      </c>
      <c r="M1305" s="8">
        <f t="shared" si="107"/>
        <v>4.7222222222222223</v>
      </c>
      <c r="N1305" s="8">
        <v>1.8480000000000001</v>
      </c>
      <c r="O1305" s="69">
        <f t="shared" si="104"/>
        <v>72</v>
      </c>
      <c r="P1305" s="48">
        <f t="shared" si="108"/>
        <v>3.4323529411764704</v>
      </c>
      <c r="Q1305" s="77" t="s">
        <v>718</v>
      </c>
      <c r="R1305" s="18"/>
      <c r="S1305" s="2"/>
      <c r="T1305" s="2"/>
      <c r="U1305" s="10"/>
      <c r="V1305" s="82"/>
      <c r="W1305" s="83"/>
      <c r="X1305" s="86" t="str">
        <f t="shared" si="105"/>
        <v>No_data</v>
      </c>
    </row>
    <row r="1306" spans="1:24" x14ac:dyDescent="0.3">
      <c r="A1306" s="46" t="s">
        <v>3667</v>
      </c>
      <c r="B1306" s="68" t="s">
        <v>178</v>
      </c>
      <c r="C1306" s="2" t="s">
        <v>1</v>
      </c>
      <c r="D1306" s="2">
        <v>47</v>
      </c>
      <c r="E1306" s="6">
        <v>26301</v>
      </c>
      <c r="F1306" s="7">
        <v>43698.583969907406</v>
      </c>
      <c r="G1306" s="69" t="s">
        <v>4</v>
      </c>
      <c r="H1306" s="18">
        <v>1428</v>
      </c>
      <c r="I1306" s="8">
        <f t="shared" si="106"/>
        <v>17.850000000000001</v>
      </c>
      <c r="J1306" s="8">
        <v>4.4210000000000003</v>
      </c>
      <c r="K1306" s="10">
        <v>80</v>
      </c>
      <c r="L1306" s="68">
        <v>343</v>
      </c>
      <c r="M1306" s="8">
        <f t="shared" si="107"/>
        <v>4.2874999999999996</v>
      </c>
      <c r="N1306" s="8">
        <v>2.0329999999999999</v>
      </c>
      <c r="O1306" s="69">
        <f t="shared" si="104"/>
        <v>80</v>
      </c>
      <c r="P1306" s="48">
        <f t="shared" si="108"/>
        <v>4.16326530612245</v>
      </c>
      <c r="Q1306" s="77" t="s">
        <v>718</v>
      </c>
      <c r="R1306" s="18"/>
      <c r="S1306" s="2"/>
      <c r="T1306" s="2"/>
      <c r="U1306" s="10"/>
      <c r="V1306" s="82"/>
      <c r="W1306" s="83"/>
      <c r="X1306" s="86" t="str">
        <f t="shared" si="105"/>
        <v>No_data</v>
      </c>
    </row>
    <row r="1307" spans="1:24" x14ac:dyDescent="0.3">
      <c r="A1307" s="46" t="s">
        <v>3668</v>
      </c>
      <c r="B1307" s="68" t="s">
        <v>439</v>
      </c>
      <c r="C1307" s="2" t="s">
        <v>1</v>
      </c>
      <c r="D1307" s="2">
        <v>61</v>
      </c>
      <c r="E1307" s="6">
        <v>21252</v>
      </c>
      <c r="F1307" s="7">
        <v>43698.598240740743</v>
      </c>
      <c r="G1307" s="69" t="s">
        <v>4</v>
      </c>
      <c r="H1307" s="18">
        <v>2733</v>
      </c>
      <c r="I1307" s="8">
        <f t="shared" si="106"/>
        <v>28.768421052631577</v>
      </c>
      <c r="J1307" s="8">
        <v>4.6980000000000004</v>
      </c>
      <c r="K1307" s="10">
        <v>95</v>
      </c>
      <c r="L1307" s="68">
        <v>469</v>
      </c>
      <c r="M1307" s="8">
        <f t="shared" si="107"/>
        <v>4.9368421052631577</v>
      </c>
      <c r="N1307" s="8">
        <v>2.1080000000000001</v>
      </c>
      <c r="O1307" s="69">
        <f t="shared" si="104"/>
        <v>95</v>
      </c>
      <c r="P1307" s="48">
        <f t="shared" si="108"/>
        <v>5.8272921108742004</v>
      </c>
      <c r="Q1307" s="77" t="s">
        <v>718</v>
      </c>
      <c r="R1307" s="18"/>
      <c r="S1307" s="2"/>
      <c r="T1307" s="2"/>
      <c r="U1307" s="10"/>
      <c r="V1307" s="82"/>
      <c r="W1307" s="83"/>
      <c r="X1307" s="86" t="str">
        <f t="shared" si="105"/>
        <v>No_data</v>
      </c>
    </row>
    <row r="1308" spans="1:24" x14ac:dyDescent="0.3">
      <c r="A1308" s="46" t="s">
        <v>3669</v>
      </c>
      <c r="B1308" s="68" t="s">
        <v>442</v>
      </c>
      <c r="C1308" s="2" t="s">
        <v>1</v>
      </c>
      <c r="D1308" s="2">
        <v>54</v>
      </c>
      <c r="E1308" s="6">
        <v>23927</v>
      </c>
      <c r="F1308" s="7">
        <v>43698.618761574071</v>
      </c>
      <c r="G1308" s="69" t="s">
        <v>4</v>
      </c>
      <c r="H1308" s="18">
        <v>1754</v>
      </c>
      <c r="I1308" s="8">
        <f t="shared" si="106"/>
        <v>16.865384615384617</v>
      </c>
      <c r="J1308" s="8">
        <v>4.2720000000000002</v>
      </c>
      <c r="K1308" s="10">
        <v>104</v>
      </c>
      <c r="L1308" s="68">
        <v>1014</v>
      </c>
      <c r="M1308" s="8">
        <f t="shared" si="107"/>
        <v>9.75</v>
      </c>
      <c r="N1308" s="8">
        <v>3.121</v>
      </c>
      <c r="O1308" s="69">
        <f t="shared" si="104"/>
        <v>104</v>
      </c>
      <c r="P1308" s="48">
        <f t="shared" si="108"/>
        <v>1.7297830374753453</v>
      </c>
      <c r="Q1308" s="77" t="s">
        <v>718</v>
      </c>
      <c r="R1308" s="18"/>
      <c r="S1308" s="2"/>
      <c r="T1308" s="2"/>
      <c r="U1308" s="10"/>
      <c r="V1308" s="82"/>
      <c r="W1308" s="83"/>
      <c r="X1308" s="86" t="str">
        <f t="shared" si="105"/>
        <v>No_data</v>
      </c>
    </row>
    <row r="1309" spans="1:24" x14ac:dyDescent="0.3">
      <c r="A1309" s="46" t="s">
        <v>3670</v>
      </c>
      <c r="B1309" s="68" t="s">
        <v>445</v>
      </c>
      <c r="C1309" s="2" t="s">
        <v>1</v>
      </c>
      <c r="D1309" s="2">
        <v>55</v>
      </c>
      <c r="E1309" s="6">
        <v>23463</v>
      </c>
      <c r="F1309" s="7">
        <v>43698.632395833331</v>
      </c>
      <c r="G1309" s="69" t="s">
        <v>4</v>
      </c>
      <c r="H1309" s="18">
        <v>3022</v>
      </c>
      <c r="I1309" s="8">
        <f t="shared" si="106"/>
        <v>29.057692307692307</v>
      </c>
      <c r="J1309" s="8">
        <v>6.9420000000000002</v>
      </c>
      <c r="K1309" s="10">
        <v>104</v>
      </c>
      <c r="L1309" s="68">
        <v>503</v>
      </c>
      <c r="M1309" s="8">
        <f t="shared" si="107"/>
        <v>4.8365384615384617</v>
      </c>
      <c r="N1309" s="8">
        <v>2.3650000000000002</v>
      </c>
      <c r="O1309" s="69">
        <f t="shared" si="104"/>
        <v>104</v>
      </c>
      <c r="P1309" s="48">
        <f t="shared" si="108"/>
        <v>6.0079522862823058</v>
      </c>
      <c r="Q1309" s="77" t="s">
        <v>718</v>
      </c>
      <c r="R1309" s="18"/>
      <c r="S1309" s="2"/>
      <c r="T1309" s="2"/>
      <c r="U1309" s="10"/>
      <c r="V1309" s="82"/>
      <c r="W1309" s="83"/>
      <c r="X1309" s="86" t="str">
        <f t="shared" si="105"/>
        <v>No_data</v>
      </c>
    </row>
    <row r="1310" spans="1:24" x14ac:dyDescent="0.3">
      <c r="A1310" s="46" t="s">
        <v>3671</v>
      </c>
      <c r="B1310" s="68" t="s">
        <v>450</v>
      </c>
      <c r="C1310" s="2" t="s">
        <v>1</v>
      </c>
      <c r="D1310" s="2">
        <v>46</v>
      </c>
      <c r="E1310" s="6">
        <v>26809</v>
      </c>
      <c r="F1310" s="7">
        <v>43698.660104166665</v>
      </c>
      <c r="G1310" s="69" t="s">
        <v>4</v>
      </c>
      <c r="H1310" s="18">
        <v>1978</v>
      </c>
      <c r="I1310" s="8">
        <f t="shared" si="106"/>
        <v>20.821052631578947</v>
      </c>
      <c r="J1310" s="8">
        <v>4.7489999999999997</v>
      </c>
      <c r="K1310" s="10">
        <v>95</v>
      </c>
      <c r="L1310" s="68">
        <v>404</v>
      </c>
      <c r="M1310" s="8">
        <f t="shared" si="107"/>
        <v>4.2526315789473683</v>
      </c>
      <c r="N1310" s="8">
        <v>1.9950000000000001</v>
      </c>
      <c r="O1310" s="69">
        <f t="shared" si="104"/>
        <v>95</v>
      </c>
      <c r="P1310" s="48">
        <f t="shared" si="108"/>
        <v>4.8960396039603964</v>
      </c>
      <c r="Q1310" s="77" t="s">
        <v>718</v>
      </c>
      <c r="R1310" s="18"/>
      <c r="S1310" s="2"/>
      <c r="T1310" s="2"/>
      <c r="U1310" s="10"/>
      <c r="V1310" s="82"/>
      <c r="W1310" s="83"/>
      <c r="X1310" s="86" t="str">
        <f t="shared" si="105"/>
        <v>No_data</v>
      </c>
    </row>
    <row r="1311" spans="1:24" x14ac:dyDescent="0.3">
      <c r="A1311" s="46" t="s">
        <v>3672</v>
      </c>
      <c r="B1311" s="68" t="s">
        <v>214</v>
      </c>
      <c r="C1311" s="2" t="s">
        <v>1</v>
      </c>
      <c r="D1311" s="2">
        <v>61</v>
      </c>
      <c r="E1311" s="6">
        <v>21248</v>
      </c>
      <c r="F1311" s="7">
        <v>43698.669722222221</v>
      </c>
      <c r="G1311" s="69" t="s">
        <v>4</v>
      </c>
      <c r="H1311" s="18">
        <v>3261</v>
      </c>
      <c r="I1311" s="8">
        <f t="shared" si="106"/>
        <v>26.088000000000001</v>
      </c>
      <c r="J1311" s="8">
        <v>5.14</v>
      </c>
      <c r="K1311" s="10">
        <v>125</v>
      </c>
      <c r="L1311" s="68">
        <v>1198</v>
      </c>
      <c r="M1311" s="8">
        <f t="shared" si="107"/>
        <v>9.5839999999999996</v>
      </c>
      <c r="N1311" s="8">
        <v>3.5019999999999998</v>
      </c>
      <c r="O1311" s="69">
        <f t="shared" si="104"/>
        <v>125</v>
      </c>
      <c r="P1311" s="48">
        <f t="shared" si="108"/>
        <v>2.7220367278797997</v>
      </c>
      <c r="Q1311" s="77" t="s">
        <v>718</v>
      </c>
      <c r="R1311" s="18"/>
      <c r="S1311" s="2"/>
      <c r="T1311" s="2"/>
      <c r="U1311" s="10"/>
      <c r="V1311" s="82"/>
      <c r="W1311" s="83"/>
      <c r="X1311" s="86" t="str">
        <f t="shared" si="105"/>
        <v>No_data</v>
      </c>
    </row>
    <row r="1312" spans="1:24" x14ac:dyDescent="0.3">
      <c r="A1312" s="46" t="s">
        <v>3673</v>
      </c>
      <c r="B1312" s="68" t="s">
        <v>456</v>
      </c>
      <c r="C1312" s="2" t="s">
        <v>1</v>
      </c>
      <c r="D1312" s="2">
        <v>55</v>
      </c>
      <c r="E1312" s="6">
        <v>23531</v>
      </c>
      <c r="F1312" s="7">
        <v>43699.516273148147</v>
      </c>
      <c r="G1312" s="69" t="s">
        <v>4</v>
      </c>
      <c r="H1312" s="18">
        <v>2225</v>
      </c>
      <c r="I1312" s="8">
        <f t="shared" si="106"/>
        <v>22.25</v>
      </c>
      <c r="J1312" s="8">
        <v>4.99</v>
      </c>
      <c r="K1312" s="10">
        <v>100</v>
      </c>
      <c r="L1312" s="68">
        <v>734</v>
      </c>
      <c r="M1312" s="8">
        <f t="shared" si="107"/>
        <v>7.34</v>
      </c>
      <c r="N1312" s="8">
        <v>2.6829999999999998</v>
      </c>
      <c r="O1312" s="69">
        <f t="shared" si="104"/>
        <v>100</v>
      </c>
      <c r="P1312" s="48">
        <f t="shared" si="108"/>
        <v>3.0313351498637604</v>
      </c>
      <c r="Q1312" s="77" t="s">
        <v>718</v>
      </c>
      <c r="R1312" s="18"/>
      <c r="S1312" s="2"/>
      <c r="T1312" s="2"/>
      <c r="U1312" s="10"/>
      <c r="V1312" s="82"/>
      <c r="W1312" s="83"/>
      <c r="X1312" s="86" t="str">
        <f t="shared" si="105"/>
        <v>No_data</v>
      </c>
    </row>
    <row r="1313" spans="1:24" x14ac:dyDescent="0.3">
      <c r="A1313" s="46" t="s">
        <v>3674</v>
      </c>
      <c r="B1313" s="68" t="s">
        <v>458</v>
      </c>
      <c r="C1313" s="2" t="s">
        <v>6</v>
      </c>
      <c r="D1313" s="2">
        <v>22</v>
      </c>
      <c r="E1313" s="6">
        <v>35422</v>
      </c>
      <c r="F1313" s="7">
        <v>43699.527511574073</v>
      </c>
      <c r="G1313" s="69" t="s">
        <v>4</v>
      </c>
      <c r="H1313" s="18">
        <v>1028</v>
      </c>
      <c r="I1313" s="8">
        <f t="shared" si="106"/>
        <v>8.5666666666666664</v>
      </c>
      <c r="J1313" s="8">
        <v>2.9809999999999999</v>
      </c>
      <c r="K1313" s="10">
        <v>120</v>
      </c>
      <c r="L1313" s="68">
        <v>387</v>
      </c>
      <c r="M1313" s="8">
        <f t="shared" si="107"/>
        <v>3.2250000000000001</v>
      </c>
      <c r="N1313" s="8">
        <v>1.77</v>
      </c>
      <c r="O1313" s="69">
        <f t="shared" si="104"/>
        <v>120</v>
      </c>
      <c r="P1313" s="48">
        <f t="shared" si="108"/>
        <v>2.6563307493540051</v>
      </c>
      <c r="Q1313" s="77" t="s">
        <v>718</v>
      </c>
      <c r="R1313" s="18"/>
      <c r="S1313" s="2"/>
      <c r="T1313" s="2"/>
      <c r="U1313" s="10"/>
      <c r="V1313" s="82"/>
      <c r="W1313" s="83"/>
      <c r="X1313" s="86" t="str">
        <f t="shared" si="105"/>
        <v>No_data</v>
      </c>
    </row>
    <row r="1314" spans="1:24" x14ac:dyDescent="0.3">
      <c r="A1314" s="46" t="s">
        <v>3675</v>
      </c>
      <c r="B1314" s="68" t="s">
        <v>459</v>
      </c>
      <c r="C1314" s="2" t="s">
        <v>1</v>
      </c>
      <c r="D1314" s="2">
        <v>58</v>
      </c>
      <c r="E1314" s="6">
        <v>22174</v>
      </c>
      <c r="F1314" s="7">
        <v>43699.538981481484</v>
      </c>
      <c r="G1314" s="69" t="s">
        <v>4</v>
      </c>
      <c r="H1314" s="18">
        <v>3851</v>
      </c>
      <c r="I1314" s="8">
        <f t="shared" si="106"/>
        <v>24.685897435897434</v>
      </c>
      <c r="J1314" s="8">
        <v>5.2110000000000003</v>
      </c>
      <c r="K1314" s="10">
        <v>156</v>
      </c>
      <c r="L1314" s="68">
        <v>772</v>
      </c>
      <c r="M1314" s="8">
        <f t="shared" si="107"/>
        <v>4.9487179487179489</v>
      </c>
      <c r="N1314" s="8">
        <v>2.0630000000000002</v>
      </c>
      <c r="O1314" s="69">
        <f t="shared" si="104"/>
        <v>156</v>
      </c>
      <c r="P1314" s="48">
        <f t="shared" si="108"/>
        <v>4.9883419689119162</v>
      </c>
      <c r="Q1314" s="77" t="s">
        <v>718</v>
      </c>
      <c r="R1314" s="18"/>
      <c r="S1314" s="2"/>
      <c r="T1314" s="2"/>
      <c r="U1314" s="10"/>
      <c r="V1314" s="82"/>
      <c r="W1314" s="83"/>
      <c r="X1314" s="86" t="str">
        <f t="shared" si="105"/>
        <v>No_data</v>
      </c>
    </row>
    <row r="1315" spans="1:24" x14ac:dyDescent="0.3">
      <c r="A1315" s="46" t="s">
        <v>3676</v>
      </c>
      <c r="B1315" s="68" t="s">
        <v>461</v>
      </c>
      <c r="C1315" s="2" t="s">
        <v>1</v>
      </c>
      <c r="D1315" s="2">
        <v>49</v>
      </c>
      <c r="E1315" s="6">
        <v>25522</v>
      </c>
      <c r="F1315" s="7">
        <v>43699.542268518519</v>
      </c>
      <c r="G1315" s="69" t="s">
        <v>4</v>
      </c>
      <c r="H1315" s="18">
        <v>2594</v>
      </c>
      <c r="I1315" s="8">
        <f t="shared" si="106"/>
        <v>19.214814814814815</v>
      </c>
      <c r="J1315" s="8">
        <v>4.3319999999999999</v>
      </c>
      <c r="K1315" s="10">
        <v>135</v>
      </c>
      <c r="L1315" s="68">
        <v>400</v>
      </c>
      <c r="M1315" s="8">
        <f t="shared" si="107"/>
        <v>2.9629629629629628</v>
      </c>
      <c r="N1315" s="8">
        <v>1.6719999999999999</v>
      </c>
      <c r="O1315" s="69">
        <f t="shared" si="104"/>
        <v>135</v>
      </c>
      <c r="P1315" s="48">
        <f t="shared" si="108"/>
        <v>6.4850000000000003</v>
      </c>
      <c r="Q1315" s="77" t="s">
        <v>718</v>
      </c>
      <c r="R1315" s="18"/>
      <c r="S1315" s="2"/>
      <c r="T1315" s="2"/>
      <c r="U1315" s="10"/>
      <c r="V1315" s="82"/>
      <c r="W1315" s="83"/>
      <c r="X1315" s="86" t="str">
        <f t="shared" si="105"/>
        <v>No_data</v>
      </c>
    </row>
    <row r="1316" spans="1:24" x14ac:dyDescent="0.3">
      <c r="A1316" s="46" t="s">
        <v>3677</v>
      </c>
      <c r="B1316" s="68" t="s">
        <v>464</v>
      </c>
      <c r="C1316" s="2" t="s">
        <v>1</v>
      </c>
      <c r="D1316" s="2">
        <v>48</v>
      </c>
      <c r="E1316" s="6">
        <v>25859</v>
      </c>
      <c r="F1316" s="7">
        <v>43699.563981481479</v>
      </c>
      <c r="G1316" s="69" t="s">
        <v>4</v>
      </c>
      <c r="H1316" s="18">
        <v>2042</v>
      </c>
      <c r="I1316" s="8">
        <f t="shared" si="106"/>
        <v>16.206349206349206</v>
      </c>
      <c r="J1316" s="8">
        <v>4.577</v>
      </c>
      <c r="K1316" s="10">
        <v>126</v>
      </c>
      <c r="L1316" s="68">
        <v>507</v>
      </c>
      <c r="M1316" s="8">
        <f t="shared" si="107"/>
        <v>4.0238095238095237</v>
      </c>
      <c r="N1316" s="8">
        <v>2.0609999999999999</v>
      </c>
      <c r="O1316" s="69">
        <f t="shared" si="104"/>
        <v>126</v>
      </c>
      <c r="P1316" s="48">
        <f t="shared" si="108"/>
        <v>4.0276134122287965</v>
      </c>
      <c r="Q1316" s="77" t="s">
        <v>718</v>
      </c>
      <c r="R1316" s="18"/>
      <c r="S1316" s="2"/>
      <c r="T1316" s="2"/>
      <c r="U1316" s="10"/>
      <c r="V1316" s="82"/>
      <c r="W1316" s="83"/>
      <c r="X1316" s="86" t="str">
        <f t="shared" si="105"/>
        <v>No_data</v>
      </c>
    </row>
    <row r="1317" spans="1:24" x14ac:dyDescent="0.3">
      <c r="A1317" s="46" t="s">
        <v>3678</v>
      </c>
      <c r="B1317" s="68" t="s">
        <v>363</v>
      </c>
      <c r="C1317" s="2" t="s">
        <v>1</v>
      </c>
      <c r="D1317" s="2">
        <v>53</v>
      </c>
      <c r="E1317" s="6">
        <v>24334</v>
      </c>
      <c r="F1317" s="7">
        <v>43699.5781712963</v>
      </c>
      <c r="G1317" s="69" t="s">
        <v>4</v>
      </c>
      <c r="H1317" s="18">
        <v>2293</v>
      </c>
      <c r="I1317" s="8">
        <f t="shared" si="106"/>
        <v>19.939130434782609</v>
      </c>
      <c r="J1317" s="8">
        <v>4.6440000000000001</v>
      </c>
      <c r="K1317" s="10">
        <v>115</v>
      </c>
      <c r="L1317" s="68">
        <v>388</v>
      </c>
      <c r="M1317" s="8">
        <f t="shared" si="107"/>
        <v>3.3739130434782609</v>
      </c>
      <c r="N1317" s="8">
        <v>1.8939999999999999</v>
      </c>
      <c r="O1317" s="69">
        <f t="shared" si="104"/>
        <v>115</v>
      </c>
      <c r="P1317" s="48">
        <f t="shared" si="108"/>
        <v>5.9097938144329891</v>
      </c>
      <c r="Q1317" s="77" t="s">
        <v>718</v>
      </c>
      <c r="R1317" s="18"/>
      <c r="S1317" s="2"/>
      <c r="T1317" s="2"/>
      <c r="U1317" s="10"/>
      <c r="V1317" s="82"/>
      <c r="W1317" s="83"/>
      <c r="X1317" s="86" t="str">
        <f t="shared" si="105"/>
        <v>No_data</v>
      </c>
    </row>
    <row r="1318" spans="1:24" x14ac:dyDescent="0.3">
      <c r="A1318" s="46" t="s">
        <v>3679</v>
      </c>
      <c r="B1318" s="68" t="s">
        <v>471</v>
      </c>
      <c r="C1318" s="2" t="s">
        <v>1</v>
      </c>
      <c r="D1318" s="2">
        <v>56</v>
      </c>
      <c r="E1318" s="6">
        <v>23067</v>
      </c>
      <c r="F1318" s="7">
        <v>43699.601076388892</v>
      </c>
      <c r="G1318" s="69" t="s">
        <v>4</v>
      </c>
      <c r="H1318" s="18">
        <v>3902</v>
      </c>
      <c r="I1318" s="8">
        <f t="shared" si="106"/>
        <v>28.903703703703705</v>
      </c>
      <c r="J1318" s="8">
        <v>5.7050000000000001</v>
      </c>
      <c r="K1318" s="10">
        <v>135</v>
      </c>
      <c r="L1318" s="68">
        <v>749</v>
      </c>
      <c r="M1318" s="8">
        <f t="shared" si="107"/>
        <v>5.5481481481481483</v>
      </c>
      <c r="N1318" s="8">
        <v>2.512</v>
      </c>
      <c r="O1318" s="69">
        <f t="shared" si="104"/>
        <v>135</v>
      </c>
      <c r="P1318" s="48">
        <f t="shared" si="108"/>
        <v>5.2096128170894529</v>
      </c>
      <c r="Q1318" s="77" t="s">
        <v>718</v>
      </c>
      <c r="R1318" s="18"/>
      <c r="S1318" s="2"/>
      <c r="T1318" s="2"/>
      <c r="U1318" s="10"/>
      <c r="V1318" s="82"/>
      <c r="W1318" s="83"/>
      <c r="X1318" s="86" t="str">
        <f t="shared" si="105"/>
        <v>No_data</v>
      </c>
    </row>
    <row r="1319" spans="1:24" x14ac:dyDescent="0.3">
      <c r="A1319" s="46" t="s">
        <v>3680</v>
      </c>
      <c r="B1319" s="68" t="s">
        <v>120</v>
      </c>
      <c r="C1319" s="2" t="s">
        <v>1</v>
      </c>
      <c r="D1319" s="2">
        <v>67</v>
      </c>
      <c r="E1319" s="6">
        <v>18973</v>
      </c>
      <c r="F1319" s="7">
        <v>43699.601400462961</v>
      </c>
      <c r="G1319" s="69" t="s">
        <v>4</v>
      </c>
      <c r="H1319" s="18">
        <v>1605</v>
      </c>
      <c r="I1319" s="8">
        <f t="shared" si="106"/>
        <v>18.882352941176471</v>
      </c>
      <c r="J1319" s="8">
        <v>4.3239999999999998</v>
      </c>
      <c r="K1319" s="10">
        <v>85</v>
      </c>
      <c r="L1319" s="68">
        <v>351</v>
      </c>
      <c r="M1319" s="8">
        <f t="shared" si="107"/>
        <v>4.1294117647058828</v>
      </c>
      <c r="N1319" s="8">
        <v>1.901</v>
      </c>
      <c r="O1319" s="69">
        <f t="shared" si="104"/>
        <v>85</v>
      </c>
      <c r="P1319" s="48">
        <f t="shared" si="108"/>
        <v>4.5726495726495724</v>
      </c>
      <c r="Q1319" s="77" t="s">
        <v>718</v>
      </c>
      <c r="R1319" s="18"/>
      <c r="S1319" s="2"/>
      <c r="T1319" s="2"/>
      <c r="U1319" s="10"/>
      <c r="V1319" s="82"/>
      <c r="W1319" s="83"/>
      <c r="X1319" s="86" t="str">
        <f t="shared" si="105"/>
        <v>No_data</v>
      </c>
    </row>
    <row r="1320" spans="1:24" x14ac:dyDescent="0.3">
      <c r="A1320" s="46" t="s">
        <v>3681</v>
      </c>
      <c r="B1320" s="68" t="s">
        <v>476</v>
      </c>
      <c r="C1320" s="2" t="s">
        <v>6</v>
      </c>
      <c r="D1320" s="2">
        <v>61</v>
      </c>
      <c r="E1320" s="6">
        <v>21221</v>
      </c>
      <c r="F1320" s="7">
        <v>43699.636145833334</v>
      </c>
      <c r="G1320" s="69" t="s">
        <v>4</v>
      </c>
      <c r="H1320" s="18">
        <v>1630</v>
      </c>
      <c r="I1320" s="8">
        <f t="shared" si="106"/>
        <v>12.348484848484848</v>
      </c>
      <c r="J1320" s="8">
        <v>3.3180000000000001</v>
      </c>
      <c r="K1320" s="10">
        <v>132</v>
      </c>
      <c r="L1320" s="68">
        <v>489</v>
      </c>
      <c r="M1320" s="8">
        <f t="shared" si="107"/>
        <v>3.7045454545454546</v>
      </c>
      <c r="N1320" s="8">
        <v>1.98</v>
      </c>
      <c r="O1320" s="69">
        <f t="shared" si="104"/>
        <v>132</v>
      </c>
      <c r="P1320" s="48">
        <f t="shared" si="108"/>
        <v>3.333333333333333</v>
      </c>
      <c r="Q1320" s="77" t="s">
        <v>718</v>
      </c>
      <c r="R1320" s="18"/>
      <c r="S1320" s="2"/>
      <c r="T1320" s="2"/>
      <c r="U1320" s="10"/>
      <c r="V1320" s="82"/>
      <c r="W1320" s="83"/>
      <c r="X1320" s="86" t="str">
        <f t="shared" si="105"/>
        <v>No_data</v>
      </c>
    </row>
    <row r="1321" spans="1:24" x14ac:dyDescent="0.3">
      <c r="A1321" s="46" t="s">
        <v>3682</v>
      </c>
      <c r="B1321" s="68" t="s">
        <v>477</v>
      </c>
      <c r="C1321" s="2" t="s">
        <v>6</v>
      </c>
      <c r="D1321" s="2">
        <v>72</v>
      </c>
      <c r="E1321" s="6">
        <v>17235</v>
      </c>
      <c r="F1321" s="7">
        <v>43699.6406712963</v>
      </c>
      <c r="G1321" s="69" t="s">
        <v>4</v>
      </c>
      <c r="H1321" s="18">
        <v>1847</v>
      </c>
      <c r="I1321" s="8">
        <f t="shared" si="106"/>
        <v>19.239583333333332</v>
      </c>
      <c r="J1321" s="8">
        <v>4.2670000000000003</v>
      </c>
      <c r="K1321" s="10">
        <v>96</v>
      </c>
      <c r="L1321" s="68">
        <v>653</v>
      </c>
      <c r="M1321" s="8">
        <f t="shared" si="107"/>
        <v>6.802083333333333</v>
      </c>
      <c r="N1321" s="8">
        <v>2.3149999999999999</v>
      </c>
      <c r="O1321" s="69">
        <f t="shared" si="104"/>
        <v>96</v>
      </c>
      <c r="P1321" s="48">
        <f t="shared" si="108"/>
        <v>2.8284839203675345</v>
      </c>
      <c r="Q1321" s="77" t="s">
        <v>718</v>
      </c>
      <c r="R1321" s="18"/>
      <c r="S1321" s="2"/>
      <c r="T1321" s="2"/>
      <c r="U1321" s="10"/>
      <c r="V1321" s="82"/>
      <c r="W1321" s="83"/>
      <c r="X1321" s="86" t="str">
        <f t="shared" si="105"/>
        <v>No_data</v>
      </c>
    </row>
    <row r="1322" spans="1:24" x14ac:dyDescent="0.3">
      <c r="A1322" s="46" t="s">
        <v>3683</v>
      </c>
      <c r="B1322" s="68" t="s">
        <v>482</v>
      </c>
      <c r="C1322" s="2" t="s">
        <v>6</v>
      </c>
      <c r="D1322" s="2">
        <v>31</v>
      </c>
      <c r="E1322" s="6">
        <v>32052</v>
      </c>
      <c r="F1322" s="7">
        <v>43699.669363425928</v>
      </c>
      <c r="G1322" s="69" t="s">
        <v>4</v>
      </c>
      <c r="H1322" s="18">
        <v>1008</v>
      </c>
      <c r="I1322" s="8">
        <f t="shared" si="106"/>
        <v>8.765217391304347</v>
      </c>
      <c r="J1322" s="8">
        <v>2.9449999999999998</v>
      </c>
      <c r="K1322" s="10">
        <v>115</v>
      </c>
      <c r="L1322" s="68">
        <v>302</v>
      </c>
      <c r="M1322" s="8">
        <f t="shared" si="107"/>
        <v>2.6260869565217391</v>
      </c>
      <c r="N1322" s="8">
        <v>1.53</v>
      </c>
      <c r="O1322" s="69">
        <f t="shared" si="104"/>
        <v>115</v>
      </c>
      <c r="P1322" s="48">
        <f t="shared" si="108"/>
        <v>3.3377483443708607</v>
      </c>
      <c r="Q1322" s="77" t="s">
        <v>718</v>
      </c>
      <c r="R1322" s="18"/>
      <c r="S1322" s="2"/>
      <c r="T1322" s="2"/>
      <c r="U1322" s="10"/>
      <c r="V1322" s="82"/>
      <c r="W1322" s="83"/>
      <c r="X1322" s="86" t="str">
        <f t="shared" si="105"/>
        <v>No_data</v>
      </c>
    </row>
    <row r="1323" spans="1:24" x14ac:dyDescent="0.3">
      <c r="A1323" s="46" t="s">
        <v>3684</v>
      </c>
      <c r="B1323" s="68" t="s">
        <v>488</v>
      </c>
      <c r="C1323" s="2" t="s">
        <v>6</v>
      </c>
      <c r="D1323" s="2">
        <v>26</v>
      </c>
      <c r="E1323" s="6">
        <v>34132</v>
      </c>
      <c r="F1323" s="7">
        <v>43700.517233796294</v>
      </c>
      <c r="G1323" s="69" t="s">
        <v>4</v>
      </c>
      <c r="H1323" s="18">
        <v>936</v>
      </c>
      <c r="I1323" s="8">
        <f t="shared" si="106"/>
        <v>7.8</v>
      </c>
      <c r="J1323" s="8">
        <v>2.8210000000000002</v>
      </c>
      <c r="K1323" s="10">
        <v>120</v>
      </c>
      <c r="L1323" s="68">
        <v>462</v>
      </c>
      <c r="M1323" s="8">
        <f t="shared" si="107"/>
        <v>3.85</v>
      </c>
      <c r="N1323" s="8">
        <v>1.7989999999999999</v>
      </c>
      <c r="O1323" s="69">
        <f t="shared" si="104"/>
        <v>120</v>
      </c>
      <c r="P1323" s="48">
        <f t="shared" si="108"/>
        <v>2.0259740259740258</v>
      </c>
      <c r="Q1323" s="77" t="s">
        <v>718</v>
      </c>
      <c r="R1323" s="18"/>
      <c r="S1323" s="2" t="s">
        <v>148</v>
      </c>
      <c r="T1323" s="2"/>
      <c r="U1323" s="10"/>
      <c r="V1323" s="82"/>
      <c r="W1323" s="83"/>
      <c r="X1323" s="86" t="str">
        <f t="shared" si="105"/>
        <v>No_data</v>
      </c>
    </row>
    <row r="1324" spans="1:24" x14ac:dyDescent="0.3">
      <c r="A1324" s="46" t="s">
        <v>3685</v>
      </c>
      <c r="B1324" s="68" t="s">
        <v>490</v>
      </c>
      <c r="C1324" s="2" t="s">
        <v>1</v>
      </c>
      <c r="D1324" s="2">
        <v>78</v>
      </c>
      <c r="E1324" s="6">
        <v>15078</v>
      </c>
      <c r="F1324" s="7">
        <v>43700.528865740744</v>
      </c>
      <c r="G1324" s="69" t="s">
        <v>4</v>
      </c>
      <c r="H1324" s="18">
        <v>3346</v>
      </c>
      <c r="I1324" s="8">
        <f t="shared" si="106"/>
        <v>33.46</v>
      </c>
      <c r="J1324" s="8">
        <v>6.0739999999999998</v>
      </c>
      <c r="K1324" s="10">
        <v>100</v>
      </c>
      <c r="L1324" s="68">
        <v>787</v>
      </c>
      <c r="M1324" s="8">
        <f t="shared" si="107"/>
        <v>7.87</v>
      </c>
      <c r="N1324" s="8">
        <v>2.9119999999999999</v>
      </c>
      <c r="O1324" s="69">
        <f t="shared" si="104"/>
        <v>100</v>
      </c>
      <c r="P1324" s="48">
        <f t="shared" si="108"/>
        <v>4.2515883100381195</v>
      </c>
      <c r="Q1324" s="77" t="s">
        <v>718</v>
      </c>
      <c r="R1324" s="18"/>
      <c r="S1324" s="2"/>
      <c r="T1324" s="2"/>
      <c r="U1324" s="10"/>
      <c r="V1324" s="82"/>
      <c r="W1324" s="83"/>
      <c r="X1324" s="86" t="str">
        <f t="shared" si="105"/>
        <v>No_data</v>
      </c>
    </row>
    <row r="1325" spans="1:24" x14ac:dyDescent="0.3">
      <c r="A1325" s="46" t="s">
        <v>3686</v>
      </c>
      <c r="B1325" s="68" t="s">
        <v>492</v>
      </c>
      <c r="C1325" s="2" t="s">
        <v>6</v>
      </c>
      <c r="D1325" s="2">
        <v>63</v>
      </c>
      <c r="E1325" s="6">
        <v>20497</v>
      </c>
      <c r="F1325" s="7">
        <v>43700.535671296297</v>
      </c>
      <c r="G1325" s="69" t="s">
        <v>4</v>
      </c>
      <c r="H1325" s="18">
        <v>2550</v>
      </c>
      <c r="I1325" s="8">
        <f t="shared" si="106"/>
        <v>19.318181818181817</v>
      </c>
      <c r="J1325" s="8">
        <v>3.9430000000000001</v>
      </c>
      <c r="K1325" s="10">
        <v>132</v>
      </c>
      <c r="L1325" s="68">
        <v>800</v>
      </c>
      <c r="M1325" s="8">
        <f t="shared" si="107"/>
        <v>6.0606060606060606</v>
      </c>
      <c r="N1325" s="8">
        <v>2.7120000000000002</v>
      </c>
      <c r="O1325" s="69">
        <f t="shared" si="104"/>
        <v>132</v>
      </c>
      <c r="P1325" s="48">
        <f t="shared" si="108"/>
        <v>3.1874999999999996</v>
      </c>
      <c r="Q1325" s="77" t="s">
        <v>718</v>
      </c>
      <c r="R1325" s="18"/>
      <c r="S1325" s="2"/>
      <c r="T1325" s="2"/>
      <c r="U1325" s="10"/>
      <c r="V1325" s="82"/>
      <c r="W1325" s="83"/>
      <c r="X1325" s="86" t="str">
        <f t="shared" si="105"/>
        <v>No_data</v>
      </c>
    </row>
    <row r="1326" spans="1:24" x14ac:dyDescent="0.3">
      <c r="A1326" s="46" t="s">
        <v>3687</v>
      </c>
      <c r="B1326" s="68" t="s">
        <v>493</v>
      </c>
      <c r="C1326" s="2" t="s">
        <v>1</v>
      </c>
      <c r="D1326" s="2">
        <v>51</v>
      </c>
      <c r="E1326" s="6">
        <v>25007</v>
      </c>
      <c r="F1326" s="7">
        <v>43700.546435185184</v>
      </c>
      <c r="G1326" s="69" t="s">
        <v>4</v>
      </c>
      <c r="H1326" s="18">
        <v>2716</v>
      </c>
      <c r="I1326" s="8">
        <f t="shared" si="106"/>
        <v>24.690909090909091</v>
      </c>
      <c r="J1326" s="8">
        <v>5.532</v>
      </c>
      <c r="K1326" s="10">
        <v>110</v>
      </c>
      <c r="L1326" s="68">
        <v>540</v>
      </c>
      <c r="M1326" s="8">
        <f t="shared" si="107"/>
        <v>4.9090909090909092</v>
      </c>
      <c r="N1326" s="8">
        <v>2.593</v>
      </c>
      <c r="O1326" s="69">
        <f t="shared" si="104"/>
        <v>110</v>
      </c>
      <c r="P1326" s="48">
        <f t="shared" si="108"/>
        <v>5.0296296296296292</v>
      </c>
      <c r="Q1326" s="77" t="s">
        <v>718</v>
      </c>
      <c r="R1326" s="18"/>
      <c r="S1326" s="2"/>
      <c r="T1326" s="2"/>
      <c r="U1326" s="10"/>
      <c r="V1326" s="82"/>
      <c r="W1326" s="83"/>
      <c r="X1326" s="86" t="str">
        <f t="shared" si="105"/>
        <v>No_data</v>
      </c>
    </row>
    <row r="1327" spans="1:24" x14ac:dyDescent="0.3">
      <c r="A1327" s="46" t="s">
        <v>3688</v>
      </c>
      <c r="B1327" s="68" t="s">
        <v>499</v>
      </c>
      <c r="C1327" s="2" t="s">
        <v>6</v>
      </c>
      <c r="D1327" s="2">
        <v>43</v>
      </c>
      <c r="E1327" s="6">
        <v>27912</v>
      </c>
      <c r="F1327" s="7">
        <v>43700.581469907411</v>
      </c>
      <c r="G1327" s="69" t="s">
        <v>4</v>
      </c>
      <c r="H1327" s="18">
        <v>1452</v>
      </c>
      <c r="I1327" s="8">
        <f t="shared" si="106"/>
        <v>14.52</v>
      </c>
      <c r="J1327" s="8">
        <v>3.891</v>
      </c>
      <c r="K1327" s="10">
        <v>100</v>
      </c>
      <c r="L1327" s="68">
        <v>443</v>
      </c>
      <c r="M1327" s="8">
        <f t="shared" si="107"/>
        <v>4.43</v>
      </c>
      <c r="N1327" s="8">
        <v>2.3839999999999999</v>
      </c>
      <c r="O1327" s="69">
        <f t="shared" si="104"/>
        <v>100</v>
      </c>
      <c r="P1327" s="48">
        <f t="shared" si="108"/>
        <v>3.2776523702031604</v>
      </c>
      <c r="Q1327" s="77" t="s">
        <v>718</v>
      </c>
      <c r="R1327" s="18"/>
      <c r="S1327" s="2"/>
      <c r="T1327" s="2"/>
      <c r="U1327" s="10"/>
      <c r="V1327" s="82"/>
      <c r="W1327" s="83"/>
      <c r="X1327" s="86" t="str">
        <f t="shared" si="105"/>
        <v>No_data</v>
      </c>
    </row>
    <row r="1328" spans="1:24" x14ac:dyDescent="0.3">
      <c r="A1328" s="46" t="s">
        <v>3689</v>
      </c>
      <c r="B1328" s="68" t="s">
        <v>502</v>
      </c>
      <c r="C1328" s="2" t="s">
        <v>1</v>
      </c>
      <c r="D1328" s="2">
        <v>53</v>
      </c>
      <c r="E1328" s="6">
        <v>23988</v>
      </c>
      <c r="F1328" s="7">
        <v>43700.592592592591</v>
      </c>
      <c r="G1328" s="69" t="s">
        <v>4</v>
      </c>
      <c r="H1328" s="18">
        <v>2869</v>
      </c>
      <c r="I1328" s="8">
        <f t="shared" si="106"/>
        <v>21.734848484848484</v>
      </c>
      <c r="J1328" s="8">
        <v>4.6079999999999997</v>
      </c>
      <c r="K1328" s="10">
        <v>132</v>
      </c>
      <c r="L1328" s="68">
        <v>522</v>
      </c>
      <c r="M1328" s="8">
        <f t="shared" si="107"/>
        <v>3.9545454545454546</v>
      </c>
      <c r="N1328" s="8">
        <v>1.694</v>
      </c>
      <c r="O1328" s="69">
        <f t="shared" si="104"/>
        <v>132</v>
      </c>
      <c r="P1328" s="48">
        <f t="shared" si="108"/>
        <v>5.4961685823754785</v>
      </c>
      <c r="Q1328" s="77" t="s">
        <v>718</v>
      </c>
      <c r="R1328" s="18"/>
      <c r="S1328" s="2"/>
      <c r="T1328" s="2"/>
      <c r="U1328" s="10"/>
      <c r="V1328" s="82"/>
      <c r="W1328" s="83"/>
      <c r="X1328" s="86" t="str">
        <f t="shared" si="105"/>
        <v>No_data</v>
      </c>
    </row>
    <row r="1329" spans="1:24" x14ac:dyDescent="0.3">
      <c r="A1329" s="46" t="s">
        <v>3690</v>
      </c>
      <c r="B1329" s="68" t="s">
        <v>503</v>
      </c>
      <c r="C1329" s="2" t="s">
        <v>1</v>
      </c>
      <c r="D1329" s="2">
        <v>48</v>
      </c>
      <c r="E1329" s="6">
        <v>25947</v>
      </c>
      <c r="F1329" s="7">
        <v>43700.597800925927</v>
      </c>
      <c r="G1329" s="69" t="s">
        <v>4</v>
      </c>
      <c r="H1329" s="18">
        <v>670</v>
      </c>
      <c r="I1329" s="8">
        <f t="shared" si="106"/>
        <v>17.179487179487179</v>
      </c>
      <c r="J1329" s="8">
        <v>3.7759999999999998</v>
      </c>
      <c r="K1329" s="10">
        <v>39</v>
      </c>
      <c r="L1329" s="68">
        <v>174</v>
      </c>
      <c r="M1329" s="8">
        <f t="shared" si="107"/>
        <v>4.4615384615384617</v>
      </c>
      <c r="N1329" s="8">
        <v>2.512</v>
      </c>
      <c r="O1329" s="69">
        <f t="shared" si="104"/>
        <v>39</v>
      </c>
      <c r="P1329" s="48">
        <f t="shared" si="108"/>
        <v>3.8505747126436778</v>
      </c>
      <c r="Q1329" s="77" t="s">
        <v>718</v>
      </c>
      <c r="R1329" s="18"/>
      <c r="S1329" s="2"/>
      <c r="T1329" s="2"/>
      <c r="U1329" s="10"/>
      <c r="V1329" s="82"/>
      <c r="W1329" s="83"/>
      <c r="X1329" s="86" t="str">
        <f t="shared" si="105"/>
        <v>No_data</v>
      </c>
    </row>
    <row r="1330" spans="1:24" x14ac:dyDescent="0.3">
      <c r="A1330" s="46" t="s">
        <v>3691</v>
      </c>
      <c r="B1330" s="68" t="s">
        <v>506</v>
      </c>
      <c r="C1330" s="2" t="s">
        <v>1</v>
      </c>
      <c r="D1330" s="2">
        <v>60</v>
      </c>
      <c r="E1330" s="6">
        <v>21515</v>
      </c>
      <c r="F1330" s="7">
        <v>43700.619131944448</v>
      </c>
      <c r="G1330" s="69" t="s">
        <v>4</v>
      </c>
      <c r="H1330" s="18">
        <v>2901</v>
      </c>
      <c r="I1330" s="8">
        <f t="shared" si="106"/>
        <v>25.22608695652174</v>
      </c>
      <c r="J1330" s="8">
        <v>5.03</v>
      </c>
      <c r="K1330" s="10">
        <v>115</v>
      </c>
      <c r="L1330" s="68">
        <v>703</v>
      </c>
      <c r="M1330" s="8">
        <f t="shared" si="107"/>
        <v>6.1130434782608694</v>
      </c>
      <c r="N1330" s="8">
        <v>2.5259999999999998</v>
      </c>
      <c r="O1330" s="69">
        <v>115</v>
      </c>
      <c r="P1330" s="48">
        <f t="shared" si="108"/>
        <v>4.126600284495022</v>
      </c>
      <c r="Q1330" s="77" t="s">
        <v>718</v>
      </c>
      <c r="R1330" s="18"/>
      <c r="S1330" s="2"/>
      <c r="T1330" s="2"/>
      <c r="U1330" s="10"/>
      <c r="V1330" s="82"/>
      <c r="W1330" s="83"/>
      <c r="X1330" s="86" t="str">
        <f t="shared" si="105"/>
        <v>No_data</v>
      </c>
    </row>
    <row r="1331" spans="1:24" x14ac:dyDescent="0.3">
      <c r="A1331" s="46" t="s">
        <v>3692</v>
      </c>
      <c r="B1331" s="68" t="s">
        <v>516</v>
      </c>
      <c r="C1331" s="2" t="s">
        <v>1</v>
      </c>
      <c r="D1331" s="2">
        <v>41</v>
      </c>
      <c r="E1331" s="6">
        <v>28678</v>
      </c>
      <c r="F1331" s="7">
        <v>43703.518611111111</v>
      </c>
      <c r="G1331" s="69" t="s">
        <v>4</v>
      </c>
      <c r="H1331" s="18">
        <v>2065</v>
      </c>
      <c r="I1331" s="8">
        <f t="shared" si="106"/>
        <v>20.65</v>
      </c>
      <c r="J1331" s="8">
        <v>4.4459999999999997</v>
      </c>
      <c r="K1331" s="10">
        <v>100</v>
      </c>
      <c r="L1331" s="68">
        <v>921</v>
      </c>
      <c r="M1331" s="8">
        <f t="shared" si="107"/>
        <v>9.2100000000000009</v>
      </c>
      <c r="N1331" s="8">
        <v>3.1179999999999999</v>
      </c>
      <c r="O1331" s="69">
        <v>100</v>
      </c>
      <c r="P1331" s="48">
        <f t="shared" si="108"/>
        <v>2.2421281216069486</v>
      </c>
      <c r="Q1331" s="77" t="s">
        <v>718</v>
      </c>
      <c r="R1331" s="18"/>
      <c r="S1331" s="2"/>
      <c r="T1331" s="2"/>
      <c r="U1331" s="10"/>
      <c r="V1331" s="82"/>
      <c r="W1331" s="83"/>
      <c r="X1331" s="86" t="str">
        <f t="shared" si="105"/>
        <v>No_data</v>
      </c>
    </row>
    <row r="1332" spans="1:24" x14ac:dyDescent="0.3">
      <c r="A1332" s="46" t="s">
        <v>3693</v>
      </c>
      <c r="B1332" s="68" t="s">
        <v>519</v>
      </c>
      <c r="C1332" s="2" t="s">
        <v>1</v>
      </c>
      <c r="D1332" s="2">
        <v>54</v>
      </c>
      <c r="E1332" s="6">
        <v>23900</v>
      </c>
      <c r="F1332" s="7">
        <v>43703.524456018517</v>
      </c>
      <c r="G1332" s="69" t="s">
        <v>4</v>
      </c>
      <c r="H1332" s="18">
        <v>2073</v>
      </c>
      <c r="I1332" s="8">
        <f t="shared" si="106"/>
        <v>23.033333333333335</v>
      </c>
      <c r="J1332" s="8">
        <v>4.609</v>
      </c>
      <c r="K1332" s="10">
        <v>90</v>
      </c>
      <c r="L1332" s="68">
        <v>642</v>
      </c>
      <c r="M1332" s="8">
        <f t="shared" si="107"/>
        <v>7.1333333333333337</v>
      </c>
      <c r="N1332" s="8">
        <v>2.8250000000000002</v>
      </c>
      <c r="O1332" s="69">
        <v>90</v>
      </c>
      <c r="P1332" s="48">
        <f t="shared" si="108"/>
        <v>3.2289719626168223</v>
      </c>
      <c r="Q1332" s="77" t="s">
        <v>718</v>
      </c>
      <c r="R1332" s="18"/>
      <c r="S1332" s="2"/>
      <c r="T1332" s="2"/>
      <c r="U1332" s="10"/>
      <c r="V1332" s="82"/>
      <c r="W1332" s="83"/>
      <c r="X1332" s="86" t="str">
        <f t="shared" ref="X1332:X1387" si="109">IF(AND(W1332&lt;&gt;0,V1332&lt;&gt;0),W1332-V1332,"No_data")</f>
        <v>No_data</v>
      </c>
    </row>
    <row r="1333" spans="1:24" x14ac:dyDescent="0.3">
      <c r="A1333" s="46" t="s">
        <v>3694</v>
      </c>
      <c r="B1333" s="68" t="s">
        <v>520</v>
      </c>
      <c r="C1333" s="2" t="s">
        <v>1</v>
      </c>
      <c r="D1333" s="2">
        <v>65</v>
      </c>
      <c r="E1333" s="6">
        <v>19680</v>
      </c>
      <c r="F1333" s="7">
        <v>43703.534328703703</v>
      </c>
      <c r="G1333" s="69" t="s">
        <v>4</v>
      </c>
      <c r="H1333" s="18">
        <v>2446</v>
      </c>
      <c r="I1333" s="8">
        <f t="shared" si="106"/>
        <v>25.747368421052631</v>
      </c>
      <c r="J1333" s="8">
        <v>5.6449999999999996</v>
      </c>
      <c r="K1333" s="10">
        <v>95</v>
      </c>
      <c r="L1333" s="68">
        <v>536</v>
      </c>
      <c r="M1333" s="8">
        <f t="shared" si="107"/>
        <v>5.6421052631578945</v>
      </c>
      <c r="N1333" s="8">
        <v>2.681</v>
      </c>
      <c r="O1333" s="69">
        <v>95</v>
      </c>
      <c r="P1333" s="48">
        <f t="shared" si="108"/>
        <v>4.5634328358208958</v>
      </c>
      <c r="Q1333" s="77" t="s">
        <v>718</v>
      </c>
      <c r="R1333" s="18"/>
      <c r="S1333" s="2"/>
      <c r="T1333" s="2"/>
      <c r="U1333" s="10"/>
      <c r="V1333" s="82"/>
      <c r="W1333" s="83"/>
      <c r="X1333" s="86" t="str">
        <f t="shared" si="109"/>
        <v>No_data</v>
      </c>
    </row>
    <row r="1334" spans="1:24" x14ac:dyDescent="0.3">
      <c r="A1334" s="46" t="s">
        <v>3695</v>
      </c>
      <c r="B1334" s="68" t="s">
        <v>524</v>
      </c>
      <c r="C1334" s="2" t="s">
        <v>1</v>
      </c>
      <c r="D1334" s="2">
        <v>61</v>
      </c>
      <c r="E1334" s="6">
        <v>21413</v>
      </c>
      <c r="F1334" s="7">
        <v>43703.553599537037</v>
      </c>
      <c r="G1334" s="69" t="s">
        <v>4</v>
      </c>
      <c r="H1334" s="18">
        <v>2442</v>
      </c>
      <c r="I1334" s="8">
        <f t="shared" si="106"/>
        <v>28.729411764705883</v>
      </c>
      <c r="J1334" s="8">
        <v>5.7409999999999997</v>
      </c>
      <c r="K1334" s="10">
        <v>85</v>
      </c>
      <c r="L1334" s="68">
        <v>344</v>
      </c>
      <c r="M1334" s="8">
        <f t="shared" si="107"/>
        <v>4.0470588235294116</v>
      </c>
      <c r="N1334" s="8">
        <v>1.7789999999999999</v>
      </c>
      <c r="O1334" s="69">
        <v>85</v>
      </c>
      <c r="P1334" s="48">
        <f t="shared" si="108"/>
        <v>7.0988372093023262</v>
      </c>
      <c r="Q1334" s="77" t="s">
        <v>718</v>
      </c>
      <c r="R1334" s="18"/>
      <c r="S1334" s="2"/>
      <c r="T1334" s="2"/>
      <c r="U1334" s="10"/>
      <c r="V1334" s="82"/>
      <c r="W1334" s="83"/>
      <c r="X1334" s="86" t="str">
        <f t="shared" si="109"/>
        <v>No_data</v>
      </c>
    </row>
    <row r="1335" spans="1:24" x14ac:dyDescent="0.3">
      <c r="A1335" s="46" t="s">
        <v>3696</v>
      </c>
      <c r="B1335" s="68" t="s">
        <v>525</v>
      </c>
      <c r="C1335" s="2" t="s">
        <v>6</v>
      </c>
      <c r="D1335" s="2">
        <v>50</v>
      </c>
      <c r="E1335" s="6">
        <v>25097</v>
      </c>
      <c r="F1335" s="7">
        <v>43703.563935185186</v>
      </c>
      <c r="G1335" s="69" t="s">
        <v>4</v>
      </c>
      <c r="H1335" s="18">
        <v>1909</v>
      </c>
      <c r="I1335" s="8">
        <f t="shared" si="106"/>
        <v>13.635714285714286</v>
      </c>
      <c r="J1335" s="8">
        <v>3.38</v>
      </c>
      <c r="K1335" s="10">
        <v>140</v>
      </c>
      <c r="L1335" s="68">
        <v>891</v>
      </c>
      <c r="M1335" s="8">
        <f t="shared" si="107"/>
        <v>6.3642857142857139</v>
      </c>
      <c r="N1335" s="8">
        <v>2.6989999999999998</v>
      </c>
      <c r="O1335" s="69">
        <v>140</v>
      </c>
      <c r="P1335" s="48">
        <f t="shared" si="108"/>
        <v>2.1425364758698096</v>
      </c>
      <c r="Q1335" s="77" t="s">
        <v>718</v>
      </c>
      <c r="R1335" s="18"/>
      <c r="S1335" s="2"/>
      <c r="T1335" s="2"/>
      <c r="U1335" s="10"/>
      <c r="V1335" s="82"/>
      <c r="W1335" s="83"/>
      <c r="X1335" s="86" t="str">
        <f t="shared" si="109"/>
        <v>No_data</v>
      </c>
    </row>
    <row r="1336" spans="1:24" x14ac:dyDescent="0.3">
      <c r="A1336" s="46" t="s">
        <v>3697</v>
      </c>
      <c r="B1336" s="68" t="s">
        <v>528</v>
      </c>
      <c r="C1336" s="2" t="s">
        <v>1</v>
      </c>
      <c r="D1336" s="2">
        <v>59</v>
      </c>
      <c r="E1336" s="6">
        <v>22014</v>
      </c>
      <c r="F1336" s="7">
        <v>43703.577696759261</v>
      </c>
      <c r="G1336" s="69" t="s">
        <v>4</v>
      </c>
      <c r="H1336" s="18">
        <v>2519</v>
      </c>
      <c r="I1336" s="8">
        <f t="shared" si="106"/>
        <v>26.515789473684212</v>
      </c>
      <c r="J1336" s="8">
        <v>4.899</v>
      </c>
      <c r="K1336" s="10">
        <v>95</v>
      </c>
      <c r="L1336" s="68">
        <v>647</v>
      </c>
      <c r="M1336" s="8">
        <f t="shared" si="107"/>
        <v>6.810526315789474</v>
      </c>
      <c r="N1336" s="8">
        <v>2.6389999999999998</v>
      </c>
      <c r="O1336" s="69">
        <v>95</v>
      </c>
      <c r="P1336" s="48">
        <f t="shared" si="108"/>
        <v>3.8933539412673879</v>
      </c>
      <c r="Q1336" s="77" t="s">
        <v>718</v>
      </c>
      <c r="R1336" s="18"/>
      <c r="S1336" s="2"/>
      <c r="T1336" s="2"/>
      <c r="U1336" s="10"/>
      <c r="V1336" s="82"/>
      <c r="W1336" s="83"/>
      <c r="X1336" s="86" t="str">
        <f t="shared" si="109"/>
        <v>No_data</v>
      </c>
    </row>
    <row r="1337" spans="1:24" x14ac:dyDescent="0.3">
      <c r="A1337" s="46" t="s">
        <v>3698</v>
      </c>
      <c r="B1337" s="68" t="s">
        <v>532</v>
      </c>
      <c r="C1337" s="2" t="s">
        <v>1</v>
      </c>
      <c r="D1337" s="2">
        <v>56</v>
      </c>
      <c r="E1337" s="6">
        <v>22995</v>
      </c>
      <c r="F1337" s="7">
        <v>43703.602673611109</v>
      </c>
      <c r="G1337" s="69" t="s">
        <v>4</v>
      </c>
      <c r="H1337" s="18">
        <v>2112</v>
      </c>
      <c r="I1337" s="8">
        <f t="shared" si="106"/>
        <v>22.231578947368423</v>
      </c>
      <c r="J1337" s="8">
        <v>4.9039999999999999</v>
      </c>
      <c r="K1337" s="10">
        <v>95</v>
      </c>
      <c r="L1337" s="68">
        <v>416</v>
      </c>
      <c r="M1337" s="8">
        <f t="shared" si="107"/>
        <v>4.3789473684210529</v>
      </c>
      <c r="N1337" s="8">
        <v>1.99</v>
      </c>
      <c r="O1337" s="69">
        <v>95</v>
      </c>
      <c r="P1337" s="48">
        <f t="shared" si="108"/>
        <v>5.0769230769230766</v>
      </c>
      <c r="Q1337" s="77" t="s">
        <v>718</v>
      </c>
      <c r="R1337" s="18"/>
      <c r="S1337" s="2"/>
      <c r="T1337" s="2"/>
      <c r="U1337" s="10"/>
      <c r="V1337" s="82"/>
      <c r="W1337" s="83"/>
      <c r="X1337" s="86" t="str">
        <f t="shared" si="109"/>
        <v>No_data</v>
      </c>
    </row>
    <row r="1338" spans="1:24" x14ac:dyDescent="0.3">
      <c r="A1338" s="46" t="s">
        <v>3699</v>
      </c>
      <c r="B1338" s="68" t="s">
        <v>535</v>
      </c>
      <c r="C1338" s="2" t="s">
        <v>1</v>
      </c>
      <c r="D1338" s="2">
        <v>50</v>
      </c>
      <c r="E1338" s="6">
        <v>25220</v>
      </c>
      <c r="F1338" s="7">
        <v>43703.619247685187</v>
      </c>
      <c r="G1338" s="69" t="s">
        <v>4</v>
      </c>
      <c r="H1338" s="18">
        <v>1529</v>
      </c>
      <c r="I1338" s="8">
        <f t="shared" si="106"/>
        <v>20.386666666666667</v>
      </c>
      <c r="J1338" s="8">
        <v>4.1189999999999998</v>
      </c>
      <c r="K1338" s="10">
        <v>75</v>
      </c>
      <c r="L1338" s="68">
        <v>401</v>
      </c>
      <c r="M1338" s="8">
        <f t="shared" si="107"/>
        <v>5.3466666666666667</v>
      </c>
      <c r="N1338" s="8">
        <v>2.165</v>
      </c>
      <c r="O1338" s="69">
        <v>75</v>
      </c>
      <c r="P1338" s="48">
        <f t="shared" si="108"/>
        <v>3.8129675810473818</v>
      </c>
      <c r="Q1338" s="77" t="s">
        <v>718</v>
      </c>
      <c r="R1338" s="18"/>
      <c r="S1338" s="2"/>
      <c r="T1338" s="2"/>
      <c r="U1338" s="10"/>
      <c r="V1338" s="82"/>
      <c r="W1338" s="83"/>
      <c r="X1338" s="86" t="str">
        <f t="shared" si="109"/>
        <v>No_data</v>
      </c>
    </row>
    <row r="1339" spans="1:24" x14ac:dyDescent="0.3">
      <c r="A1339" s="46" t="s">
        <v>3700</v>
      </c>
      <c r="B1339" s="68" t="s">
        <v>537</v>
      </c>
      <c r="C1339" s="2" t="s">
        <v>6</v>
      </c>
      <c r="D1339" s="2">
        <v>50</v>
      </c>
      <c r="E1339" s="6">
        <v>25427</v>
      </c>
      <c r="F1339" s="7">
        <v>43703.625567129631</v>
      </c>
      <c r="G1339" s="69" t="s">
        <v>22</v>
      </c>
      <c r="H1339" s="18">
        <v>3085</v>
      </c>
      <c r="I1339" s="8">
        <f t="shared" si="106"/>
        <v>20.032467532467532</v>
      </c>
      <c r="J1339" s="8">
        <v>5.2060000000000004</v>
      </c>
      <c r="K1339" s="10">
        <v>154</v>
      </c>
      <c r="L1339" s="68">
        <v>567</v>
      </c>
      <c r="M1339" s="8">
        <f t="shared" si="107"/>
        <v>3.6818181818181817</v>
      </c>
      <c r="N1339" s="8">
        <v>2.141</v>
      </c>
      <c r="O1339" s="69">
        <v>154</v>
      </c>
      <c r="P1339" s="48">
        <f t="shared" si="108"/>
        <v>5.4409171075837746</v>
      </c>
      <c r="Q1339" s="77" t="s">
        <v>718</v>
      </c>
      <c r="R1339" s="18"/>
      <c r="S1339" s="2"/>
      <c r="T1339" s="2"/>
      <c r="U1339" s="10"/>
      <c r="V1339" s="82"/>
      <c r="W1339" s="83"/>
      <c r="X1339" s="86" t="str">
        <f t="shared" si="109"/>
        <v>No_data</v>
      </c>
    </row>
    <row r="1340" spans="1:24" x14ac:dyDescent="0.3">
      <c r="A1340" s="46" t="s">
        <v>3701</v>
      </c>
      <c r="B1340" s="68" t="s">
        <v>539</v>
      </c>
      <c r="C1340" s="2" t="s">
        <v>6</v>
      </c>
      <c r="D1340" s="2">
        <v>59</v>
      </c>
      <c r="E1340" s="6">
        <v>22122</v>
      </c>
      <c r="F1340" s="7">
        <v>43703.635000000002</v>
      </c>
      <c r="G1340" s="69" t="s">
        <v>4</v>
      </c>
      <c r="H1340" s="18">
        <v>1301</v>
      </c>
      <c r="I1340" s="8">
        <f t="shared" si="106"/>
        <v>16.262499999999999</v>
      </c>
      <c r="J1340" s="8">
        <v>4.2919999999999998</v>
      </c>
      <c r="K1340" s="10">
        <v>80</v>
      </c>
      <c r="L1340" s="68">
        <v>558</v>
      </c>
      <c r="M1340" s="8">
        <f t="shared" si="107"/>
        <v>6.9749999999999996</v>
      </c>
      <c r="N1340" s="8">
        <v>2.8010000000000002</v>
      </c>
      <c r="O1340" s="69">
        <v>80</v>
      </c>
      <c r="P1340" s="48">
        <f t="shared" si="108"/>
        <v>2.3315412186379927</v>
      </c>
      <c r="Q1340" s="77" t="s">
        <v>718</v>
      </c>
      <c r="R1340" s="18"/>
      <c r="S1340" s="2"/>
      <c r="T1340" s="2"/>
      <c r="U1340" s="10"/>
      <c r="V1340" s="82"/>
      <c r="W1340" s="83"/>
      <c r="X1340" s="86" t="str">
        <f t="shared" si="109"/>
        <v>No_data</v>
      </c>
    </row>
    <row r="1341" spans="1:24" x14ac:dyDescent="0.3">
      <c r="A1341" s="46" t="s">
        <v>3702</v>
      </c>
      <c r="B1341" s="68" t="s">
        <v>542</v>
      </c>
      <c r="C1341" s="2" t="s">
        <v>1</v>
      </c>
      <c r="D1341" s="2">
        <v>71</v>
      </c>
      <c r="E1341" s="6">
        <v>17620</v>
      </c>
      <c r="F1341" s="7">
        <v>43703.671273148146</v>
      </c>
      <c r="G1341" s="69" t="s">
        <v>4</v>
      </c>
      <c r="H1341" s="18">
        <v>4253</v>
      </c>
      <c r="I1341" s="8">
        <f t="shared" si="106"/>
        <v>31.977443609022558</v>
      </c>
      <c r="J1341" s="8">
        <v>5.3789999999999996</v>
      </c>
      <c r="K1341" s="10">
        <v>133</v>
      </c>
      <c r="L1341" s="68">
        <v>791</v>
      </c>
      <c r="M1341" s="8">
        <f t="shared" si="107"/>
        <v>5.9473684210526319</v>
      </c>
      <c r="N1341" s="8">
        <v>2.4159999999999999</v>
      </c>
      <c r="O1341" s="69">
        <v>133</v>
      </c>
      <c r="P1341" s="48">
        <f t="shared" si="108"/>
        <v>5.3767383059418457</v>
      </c>
      <c r="Q1341" s="77" t="s">
        <v>718</v>
      </c>
      <c r="R1341" s="18"/>
      <c r="S1341" s="2"/>
      <c r="T1341" s="2"/>
      <c r="U1341" s="10"/>
      <c r="V1341" s="82"/>
      <c r="W1341" s="83"/>
      <c r="X1341" s="86" t="str">
        <f t="shared" si="109"/>
        <v>No_data</v>
      </c>
    </row>
    <row r="1342" spans="1:24" x14ac:dyDescent="0.3">
      <c r="A1342" s="46" t="s">
        <v>3703</v>
      </c>
      <c r="B1342" s="68" t="s">
        <v>548</v>
      </c>
      <c r="C1342" s="2" t="s">
        <v>6</v>
      </c>
      <c r="D1342" s="2">
        <v>46</v>
      </c>
      <c r="E1342" s="6">
        <v>26678</v>
      </c>
      <c r="F1342" s="7">
        <v>43704.415335648147</v>
      </c>
      <c r="G1342" s="69" t="s">
        <v>71</v>
      </c>
      <c r="H1342" s="18">
        <v>1183</v>
      </c>
      <c r="I1342" s="8">
        <f t="shared" si="106"/>
        <v>14.7875</v>
      </c>
      <c r="J1342" s="8">
        <v>4.6870000000000003</v>
      </c>
      <c r="K1342" s="10">
        <v>80</v>
      </c>
      <c r="L1342" s="68">
        <v>872</v>
      </c>
      <c r="M1342" s="8">
        <f t="shared" si="107"/>
        <v>10.9</v>
      </c>
      <c r="N1342" s="8">
        <v>3.0670000000000002</v>
      </c>
      <c r="O1342" s="69">
        <v>80</v>
      </c>
      <c r="P1342" s="48">
        <f t="shared" si="108"/>
        <v>1.3566513761467889</v>
      </c>
      <c r="Q1342" s="77" t="s">
        <v>718</v>
      </c>
      <c r="R1342" s="18"/>
      <c r="S1342" s="2" t="s">
        <v>148</v>
      </c>
      <c r="T1342" s="2"/>
      <c r="U1342" s="10"/>
      <c r="V1342" s="82"/>
      <c r="W1342" s="83"/>
      <c r="X1342" s="86" t="str">
        <f t="shared" si="109"/>
        <v>No_data</v>
      </c>
    </row>
    <row r="1343" spans="1:24" x14ac:dyDescent="0.3">
      <c r="A1343" s="46" t="s">
        <v>3704</v>
      </c>
      <c r="B1343" s="68" t="s">
        <v>549</v>
      </c>
      <c r="C1343" s="2" t="s">
        <v>1</v>
      </c>
      <c r="D1343" s="2">
        <v>58</v>
      </c>
      <c r="E1343" s="6">
        <v>22329</v>
      </c>
      <c r="F1343" s="7">
        <v>43704.51734953704</v>
      </c>
      <c r="G1343" s="69" t="s">
        <v>4</v>
      </c>
      <c r="H1343" s="18">
        <v>1677</v>
      </c>
      <c r="I1343" s="8">
        <f t="shared" si="106"/>
        <v>19.056818181818183</v>
      </c>
      <c r="J1343" s="8">
        <v>4.3769999999999998</v>
      </c>
      <c r="K1343" s="10">
        <v>88</v>
      </c>
      <c r="L1343" s="68">
        <v>430</v>
      </c>
      <c r="M1343" s="8">
        <f t="shared" si="107"/>
        <v>4.8863636363636367</v>
      </c>
      <c r="N1343" s="8">
        <v>2.1520000000000001</v>
      </c>
      <c r="O1343" s="69">
        <v>88</v>
      </c>
      <c r="P1343" s="48">
        <f t="shared" si="108"/>
        <v>3.9</v>
      </c>
      <c r="Q1343" s="77" t="s">
        <v>718</v>
      </c>
      <c r="R1343" s="18"/>
      <c r="S1343" s="2"/>
      <c r="T1343" s="2"/>
      <c r="U1343" s="10"/>
      <c r="V1343" s="82"/>
      <c r="W1343" s="83"/>
      <c r="X1343" s="86" t="str">
        <f t="shared" si="109"/>
        <v>No_data</v>
      </c>
    </row>
    <row r="1344" spans="1:24" x14ac:dyDescent="0.3">
      <c r="A1344" s="46" t="s">
        <v>3705</v>
      </c>
      <c r="B1344" s="68" t="s">
        <v>550</v>
      </c>
      <c r="C1344" s="2" t="s">
        <v>6</v>
      </c>
      <c r="D1344" s="2">
        <v>73</v>
      </c>
      <c r="E1344" s="6">
        <v>17032</v>
      </c>
      <c r="F1344" s="7">
        <v>43704.520300925928</v>
      </c>
      <c r="G1344" s="69" t="s">
        <v>4</v>
      </c>
      <c r="H1344" s="18">
        <v>2588</v>
      </c>
      <c r="I1344" s="8">
        <f t="shared" si="106"/>
        <v>25.88</v>
      </c>
      <c r="J1344" s="8">
        <v>5.1509999999999998</v>
      </c>
      <c r="K1344" s="10">
        <v>100</v>
      </c>
      <c r="L1344" s="68">
        <v>546</v>
      </c>
      <c r="M1344" s="8">
        <f t="shared" si="107"/>
        <v>5.46</v>
      </c>
      <c r="N1344" s="8">
        <v>2.3370000000000002</v>
      </c>
      <c r="O1344" s="69">
        <v>100</v>
      </c>
      <c r="P1344" s="48">
        <f t="shared" si="108"/>
        <v>4.73992673992674</v>
      </c>
      <c r="Q1344" s="77" t="s">
        <v>718</v>
      </c>
      <c r="R1344" s="18"/>
      <c r="S1344" s="2"/>
      <c r="T1344" s="2"/>
      <c r="U1344" s="10"/>
      <c r="V1344" s="82"/>
      <c r="W1344" s="83"/>
      <c r="X1344" s="86" t="str">
        <f t="shared" si="109"/>
        <v>No_data</v>
      </c>
    </row>
    <row r="1345" spans="1:24" x14ac:dyDescent="0.3">
      <c r="A1345" s="46" t="s">
        <v>3706</v>
      </c>
      <c r="B1345" s="68" t="s">
        <v>554</v>
      </c>
      <c r="C1345" s="2" t="s">
        <v>1</v>
      </c>
      <c r="D1345" s="2">
        <v>50</v>
      </c>
      <c r="E1345" s="6">
        <v>25121</v>
      </c>
      <c r="F1345" s="7">
        <v>43704.540370370371</v>
      </c>
      <c r="G1345" s="69" t="s">
        <v>4</v>
      </c>
      <c r="H1345" s="18">
        <v>1504</v>
      </c>
      <c r="I1345" s="8">
        <f t="shared" si="106"/>
        <v>18.8</v>
      </c>
      <c r="J1345" s="8">
        <v>4.758</v>
      </c>
      <c r="K1345" s="10">
        <v>80</v>
      </c>
      <c r="L1345" s="68">
        <v>322</v>
      </c>
      <c r="M1345" s="8">
        <f t="shared" si="107"/>
        <v>4.0250000000000004</v>
      </c>
      <c r="N1345" s="8">
        <v>2.2559999999999998</v>
      </c>
      <c r="O1345" s="69">
        <v>80</v>
      </c>
      <c r="P1345" s="48">
        <f t="shared" si="108"/>
        <v>4.670807453416149</v>
      </c>
      <c r="Q1345" s="77" t="s">
        <v>718</v>
      </c>
      <c r="R1345" s="18"/>
      <c r="S1345" s="2"/>
      <c r="T1345" s="2"/>
      <c r="U1345" s="10"/>
      <c r="V1345" s="82"/>
      <c r="W1345" s="83"/>
      <c r="X1345" s="86" t="str">
        <f t="shared" si="109"/>
        <v>No_data</v>
      </c>
    </row>
    <row r="1346" spans="1:24" x14ac:dyDescent="0.3">
      <c r="A1346" s="46" t="s">
        <v>3707</v>
      </c>
      <c r="B1346" s="68" t="s">
        <v>348</v>
      </c>
      <c r="C1346" s="2" t="s">
        <v>1</v>
      </c>
      <c r="D1346" s="2">
        <v>55</v>
      </c>
      <c r="E1346" s="6">
        <v>23430</v>
      </c>
      <c r="F1346" s="7">
        <v>43704.546053240738</v>
      </c>
      <c r="G1346" s="69" t="s">
        <v>4</v>
      </c>
      <c r="H1346" s="18">
        <v>1901</v>
      </c>
      <c r="I1346" s="8">
        <f t="shared" si="106"/>
        <v>15.841666666666667</v>
      </c>
      <c r="J1346" s="8">
        <v>3.87</v>
      </c>
      <c r="K1346" s="10">
        <v>120</v>
      </c>
      <c r="L1346" s="68">
        <v>330</v>
      </c>
      <c r="M1346" s="8">
        <f t="shared" si="107"/>
        <v>2.75</v>
      </c>
      <c r="N1346" s="8">
        <v>1.677</v>
      </c>
      <c r="O1346" s="69">
        <v>120</v>
      </c>
      <c r="P1346" s="48">
        <f t="shared" si="108"/>
        <v>5.7606060606060607</v>
      </c>
      <c r="Q1346" s="77" t="s">
        <v>718</v>
      </c>
      <c r="R1346" s="18"/>
      <c r="S1346" s="2"/>
      <c r="T1346" s="2"/>
      <c r="U1346" s="10"/>
      <c r="V1346" s="82"/>
      <c r="W1346" s="83"/>
      <c r="X1346" s="86" t="str">
        <f t="shared" si="109"/>
        <v>No_data</v>
      </c>
    </row>
    <row r="1347" spans="1:24" x14ac:dyDescent="0.3">
      <c r="A1347" s="46" t="s">
        <v>3708</v>
      </c>
      <c r="B1347" s="68" t="s">
        <v>557</v>
      </c>
      <c r="C1347" s="2" t="s">
        <v>1</v>
      </c>
      <c r="D1347" s="2">
        <v>54</v>
      </c>
      <c r="E1347" s="6">
        <v>23632</v>
      </c>
      <c r="F1347" s="7">
        <v>43704.569201388891</v>
      </c>
      <c r="G1347" s="69" t="s">
        <v>4</v>
      </c>
      <c r="H1347" s="18">
        <v>2062</v>
      </c>
      <c r="I1347" s="8">
        <f t="shared" si="106"/>
        <v>27.131578947368421</v>
      </c>
      <c r="J1347" s="8">
        <v>6.2770000000000001</v>
      </c>
      <c r="K1347" s="10">
        <v>76</v>
      </c>
      <c r="L1347" s="68">
        <v>349</v>
      </c>
      <c r="M1347" s="8">
        <f t="shared" si="107"/>
        <v>4.5921052631578947</v>
      </c>
      <c r="N1347" s="8">
        <v>1.974</v>
      </c>
      <c r="O1347" s="69">
        <v>76</v>
      </c>
      <c r="P1347" s="48">
        <f t="shared" si="108"/>
        <v>5.9083094555873927</v>
      </c>
      <c r="Q1347" s="77" t="s">
        <v>718</v>
      </c>
      <c r="R1347" s="18"/>
      <c r="S1347" s="2"/>
      <c r="T1347" s="2"/>
      <c r="U1347" s="10"/>
      <c r="V1347" s="82"/>
      <c r="W1347" s="83"/>
      <c r="X1347" s="86" t="str">
        <f t="shared" si="109"/>
        <v>No_data</v>
      </c>
    </row>
    <row r="1348" spans="1:24" x14ac:dyDescent="0.3">
      <c r="A1348" s="46" t="s">
        <v>3709</v>
      </c>
      <c r="B1348" s="68" t="s">
        <v>560</v>
      </c>
      <c r="C1348" s="2" t="s">
        <v>1</v>
      </c>
      <c r="D1348" s="2">
        <v>62</v>
      </c>
      <c r="E1348" s="6">
        <v>20694</v>
      </c>
      <c r="F1348" s="7">
        <v>43704.594722222224</v>
      </c>
      <c r="G1348" s="69" t="s">
        <v>4</v>
      </c>
      <c r="H1348" s="18">
        <v>2690</v>
      </c>
      <c r="I1348" s="8">
        <f t="shared" si="106"/>
        <v>26.372549019607842</v>
      </c>
      <c r="J1348" s="8">
        <v>6.5960000000000001</v>
      </c>
      <c r="K1348" s="10">
        <v>102</v>
      </c>
      <c r="L1348" s="68">
        <v>374</v>
      </c>
      <c r="M1348" s="8">
        <f t="shared" si="107"/>
        <v>3.6666666666666665</v>
      </c>
      <c r="N1348" s="8">
        <v>2.2879999999999998</v>
      </c>
      <c r="O1348" s="69">
        <v>102</v>
      </c>
      <c r="P1348" s="48">
        <f t="shared" si="108"/>
        <v>7.1925133689839571</v>
      </c>
      <c r="Q1348" s="77" t="s">
        <v>718</v>
      </c>
      <c r="R1348" s="18"/>
      <c r="S1348" s="2"/>
      <c r="T1348" s="2"/>
      <c r="U1348" s="10"/>
      <c r="V1348" s="82"/>
      <c r="W1348" s="83"/>
      <c r="X1348" s="86" t="str">
        <f t="shared" si="109"/>
        <v>No_data</v>
      </c>
    </row>
    <row r="1349" spans="1:24" x14ac:dyDescent="0.3">
      <c r="A1349" s="46" t="s">
        <v>3710</v>
      </c>
      <c r="B1349" s="68" t="s">
        <v>566</v>
      </c>
      <c r="C1349" s="2" t="s">
        <v>1</v>
      </c>
      <c r="D1349" s="2">
        <v>70</v>
      </c>
      <c r="E1349" s="6">
        <v>18033</v>
      </c>
      <c r="F1349" s="7">
        <v>43704.625914351855</v>
      </c>
      <c r="G1349" s="69" t="s">
        <v>4</v>
      </c>
      <c r="H1349" s="18">
        <v>1921</v>
      </c>
      <c r="I1349" s="8">
        <f t="shared" si="106"/>
        <v>24.012499999999999</v>
      </c>
      <c r="J1349" s="8">
        <v>5.1890000000000001</v>
      </c>
      <c r="K1349" s="10">
        <v>80</v>
      </c>
      <c r="L1349" s="68">
        <v>301</v>
      </c>
      <c r="M1349" s="8">
        <f t="shared" si="107"/>
        <v>3.7625000000000002</v>
      </c>
      <c r="N1349" s="8">
        <v>1.802</v>
      </c>
      <c r="O1349" s="69">
        <v>80</v>
      </c>
      <c r="P1349" s="48">
        <f t="shared" si="108"/>
        <v>6.3820598006644511</v>
      </c>
      <c r="Q1349" s="77" t="s">
        <v>718</v>
      </c>
      <c r="R1349" s="18"/>
      <c r="S1349" s="2"/>
      <c r="T1349" s="2"/>
      <c r="U1349" s="10"/>
      <c r="V1349" s="82"/>
      <c r="W1349" s="83"/>
      <c r="X1349" s="86" t="str">
        <f t="shared" si="109"/>
        <v>No_data</v>
      </c>
    </row>
    <row r="1350" spans="1:24" x14ac:dyDescent="0.3">
      <c r="A1350" s="46" t="s">
        <v>3711</v>
      </c>
      <c r="B1350" s="68" t="s">
        <v>64</v>
      </c>
      <c r="C1350" s="2" t="s">
        <v>1</v>
      </c>
      <c r="D1350" s="2">
        <v>52</v>
      </c>
      <c r="E1350" s="6">
        <v>24388</v>
      </c>
      <c r="F1350" s="7">
        <v>43704.63013888889</v>
      </c>
      <c r="G1350" s="69" t="s">
        <v>4</v>
      </c>
      <c r="H1350" s="18">
        <v>1030</v>
      </c>
      <c r="I1350" s="8">
        <f t="shared" si="106"/>
        <v>14.305555555555555</v>
      </c>
      <c r="J1350" s="8">
        <v>3.2959999999999998</v>
      </c>
      <c r="K1350" s="10">
        <v>72</v>
      </c>
      <c r="L1350" s="68">
        <v>183</v>
      </c>
      <c r="M1350" s="8">
        <f t="shared" si="107"/>
        <v>2.5416666666666665</v>
      </c>
      <c r="N1350" s="8">
        <v>1.8380000000000001</v>
      </c>
      <c r="O1350" s="69">
        <v>72</v>
      </c>
      <c r="P1350" s="48">
        <f t="shared" si="108"/>
        <v>5.6284153005464486</v>
      </c>
      <c r="Q1350" s="77" t="s">
        <v>718</v>
      </c>
      <c r="R1350" s="18"/>
      <c r="S1350" s="2"/>
      <c r="T1350" s="2"/>
      <c r="U1350" s="10"/>
      <c r="V1350" s="82"/>
      <c r="W1350" s="83"/>
      <c r="X1350" s="86" t="str">
        <f t="shared" si="109"/>
        <v>No_data</v>
      </c>
    </row>
    <row r="1351" spans="1:24" x14ac:dyDescent="0.3">
      <c r="A1351" s="46" t="s">
        <v>3712</v>
      </c>
      <c r="B1351" s="68" t="s">
        <v>568</v>
      </c>
      <c r="C1351" s="2" t="s">
        <v>1</v>
      </c>
      <c r="D1351" s="2">
        <v>54</v>
      </c>
      <c r="E1351" s="6">
        <v>23804</v>
      </c>
      <c r="F1351" s="7">
        <v>43704.640543981484</v>
      </c>
      <c r="G1351" s="69" t="s">
        <v>4</v>
      </c>
      <c r="H1351" s="18">
        <v>1194</v>
      </c>
      <c r="I1351" s="8">
        <f t="shared" si="106"/>
        <v>17.057142857142857</v>
      </c>
      <c r="J1351" s="8">
        <v>3.5009999999999999</v>
      </c>
      <c r="K1351" s="10">
        <v>70</v>
      </c>
      <c r="L1351" s="68">
        <v>228</v>
      </c>
      <c r="M1351" s="8">
        <f t="shared" si="107"/>
        <v>3.2571428571428571</v>
      </c>
      <c r="N1351" s="8">
        <v>1.585</v>
      </c>
      <c r="O1351" s="69">
        <v>70</v>
      </c>
      <c r="P1351" s="48">
        <f t="shared" si="108"/>
        <v>5.2368421052631575</v>
      </c>
      <c r="Q1351" s="77" t="s">
        <v>718</v>
      </c>
      <c r="R1351" s="18"/>
      <c r="S1351" s="2"/>
      <c r="T1351" s="2"/>
      <c r="U1351" s="10"/>
      <c r="V1351" s="82"/>
      <c r="W1351" s="83"/>
      <c r="X1351" s="86" t="str">
        <f t="shared" si="109"/>
        <v>No_data</v>
      </c>
    </row>
    <row r="1352" spans="1:24" x14ac:dyDescent="0.3">
      <c r="A1352" s="46" t="s">
        <v>3713</v>
      </c>
      <c r="B1352" s="68" t="s">
        <v>571</v>
      </c>
      <c r="C1352" s="2" t="s">
        <v>6</v>
      </c>
      <c r="D1352" s="2">
        <v>60</v>
      </c>
      <c r="E1352" s="6">
        <v>21461</v>
      </c>
      <c r="F1352" s="7">
        <v>43704.661585648151</v>
      </c>
      <c r="G1352" s="69" t="s">
        <v>4</v>
      </c>
      <c r="H1352" s="18">
        <v>1462</v>
      </c>
      <c r="I1352" s="8">
        <f t="shared" ref="I1352:I1387" si="110">H1352/K1352</f>
        <v>19.236842105263158</v>
      </c>
      <c r="J1352" s="8">
        <v>5.0540000000000003</v>
      </c>
      <c r="K1352" s="10">
        <v>76</v>
      </c>
      <c r="L1352" s="68">
        <v>489</v>
      </c>
      <c r="M1352" s="8">
        <f t="shared" ref="M1352:M1387" si="111">L1352/O1352</f>
        <v>6.4342105263157894</v>
      </c>
      <c r="N1352" s="8">
        <v>2.645</v>
      </c>
      <c r="O1352" s="69">
        <v>76</v>
      </c>
      <c r="P1352" s="48">
        <f t="shared" ref="P1352:P1387" si="112">I1352/M1352</f>
        <v>2.9897750511247443</v>
      </c>
      <c r="Q1352" s="77" t="s">
        <v>718</v>
      </c>
      <c r="R1352" s="18"/>
      <c r="S1352" s="2"/>
      <c r="T1352" s="2"/>
      <c r="U1352" s="10"/>
      <c r="V1352" s="82"/>
      <c r="W1352" s="83"/>
      <c r="X1352" s="86" t="str">
        <f t="shared" si="109"/>
        <v>No_data</v>
      </c>
    </row>
    <row r="1353" spans="1:24" x14ac:dyDescent="0.3">
      <c r="A1353" s="46" t="s">
        <v>3714</v>
      </c>
      <c r="B1353" s="68" t="s">
        <v>575</v>
      </c>
      <c r="C1353" s="2" t="s">
        <v>1</v>
      </c>
      <c r="D1353" s="2">
        <v>35</v>
      </c>
      <c r="E1353" s="6">
        <v>30838</v>
      </c>
      <c r="F1353" s="7">
        <v>43704.70449074074</v>
      </c>
      <c r="G1353" s="69" t="s">
        <v>4</v>
      </c>
      <c r="H1353" s="18">
        <v>1081</v>
      </c>
      <c r="I1353" s="8">
        <f t="shared" si="110"/>
        <v>14.413333333333334</v>
      </c>
      <c r="J1353" s="8">
        <v>4.1040000000000001</v>
      </c>
      <c r="K1353" s="10">
        <v>75</v>
      </c>
      <c r="L1353" s="68">
        <v>223</v>
      </c>
      <c r="M1353" s="8">
        <f t="shared" si="111"/>
        <v>2.9733333333333332</v>
      </c>
      <c r="N1353" s="8">
        <v>1.86</v>
      </c>
      <c r="O1353" s="69">
        <v>75</v>
      </c>
      <c r="P1353" s="48">
        <f t="shared" si="112"/>
        <v>4.8475336322869964</v>
      </c>
      <c r="Q1353" s="77" t="s">
        <v>718</v>
      </c>
      <c r="R1353" s="18"/>
      <c r="S1353" s="2"/>
      <c r="T1353" s="2"/>
      <c r="U1353" s="10"/>
      <c r="V1353" s="82"/>
      <c r="W1353" s="83"/>
      <c r="X1353" s="86" t="str">
        <f t="shared" si="109"/>
        <v>No_data</v>
      </c>
    </row>
    <row r="1354" spans="1:24" x14ac:dyDescent="0.3">
      <c r="A1354" s="46" t="s">
        <v>3715</v>
      </c>
      <c r="B1354" s="68" t="s">
        <v>577</v>
      </c>
      <c r="C1354" s="2" t="s">
        <v>1</v>
      </c>
      <c r="D1354" s="2">
        <v>53</v>
      </c>
      <c r="E1354" s="6">
        <v>24050</v>
      </c>
      <c r="F1354" s="7">
        <v>43704.708773148152</v>
      </c>
      <c r="G1354" s="69" t="s">
        <v>4</v>
      </c>
      <c r="H1354" s="18">
        <v>1039</v>
      </c>
      <c r="I1354" s="8">
        <f t="shared" si="110"/>
        <v>12.223529411764705</v>
      </c>
      <c r="J1354" s="8">
        <v>3.0990000000000002</v>
      </c>
      <c r="K1354" s="10">
        <v>85</v>
      </c>
      <c r="L1354" s="68">
        <v>237</v>
      </c>
      <c r="M1354" s="8">
        <f t="shared" si="111"/>
        <v>2.7882352941176469</v>
      </c>
      <c r="N1354" s="8">
        <v>1.67</v>
      </c>
      <c r="O1354" s="69">
        <v>85</v>
      </c>
      <c r="P1354" s="48">
        <f t="shared" si="112"/>
        <v>4.3839662447257384</v>
      </c>
      <c r="Q1354" s="77" t="s">
        <v>718</v>
      </c>
      <c r="R1354" s="18"/>
      <c r="S1354" s="2"/>
      <c r="T1354" s="2"/>
      <c r="U1354" s="10"/>
      <c r="V1354" s="82"/>
      <c r="W1354" s="83"/>
      <c r="X1354" s="86" t="str">
        <f t="shared" si="109"/>
        <v>No_data</v>
      </c>
    </row>
    <row r="1355" spans="1:24" x14ac:dyDescent="0.3">
      <c r="A1355" s="46" t="s">
        <v>3716</v>
      </c>
      <c r="B1355" s="68" t="s">
        <v>578</v>
      </c>
      <c r="C1355" s="2" t="s">
        <v>6</v>
      </c>
      <c r="D1355" s="2">
        <v>65</v>
      </c>
      <c r="E1355" s="6">
        <v>19654</v>
      </c>
      <c r="F1355" s="7">
        <v>43705.515347222223</v>
      </c>
      <c r="G1355" s="69" t="s">
        <v>4</v>
      </c>
      <c r="H1355" s="18">
        <v>1688</v>
      </c>
      <c r="I1355" s="8">
        <f t="shared" si="110"/>
        <v>16.549019607843139</v>
      </c>
      <c r="J1355" s="8">
        <v>4.2300000000000004</v>
      </c>
      <c r="K1355" s="10">
        <v>102</v>
      </c>
      <c r="L1355" s="68">
        <v>911</v>
      </c>
      <c r="M1355" s="8">
        <f t="shared" si="111"/>
        <v>8.9313725490196081</v>
      </c>
      <c r="N1355" s="8">
        <v>2.9430000000000001</v>
      </c>
      <c r="O1355" s="69">
        <v>102</v>
      </c>
      <c r="P1355" s="48">
        <f t="shared" si="112"/>
        <v>1.8529088913282108</v>
      </c>
      <c r="Q1355" s="77" t="s">
        <v>718</v>
      </c>
      <c r="R1355" s="18"/>
      <c r="S1355" s="2"/>
      <c r="T1355" s="2"/>
      <c r="U1355" s="10"/>
      <c r="V1355" s="82"/>
      <c r="W1355" s="83"/>
      <c r="X1355" s="86" t="str">
        <f t="shared" si="109"/>
        <v>No_data</v>
      </c>
    </row>
    <row r="1356" spans="1:24" x14ac:dyDescent="0.3">
      <c r="A1356" s="46" t="s">
        <v>3717</v>
      </c>
      <c r="B1356" s="68" t="s">
        <v>580</v>
      </c>
      <c r="C1356" s="2" t="s">
        <v>1</v>
      </c>
      <c r="D1356" s="2">
        <v>53</v>
      </c>
      <c r="E1356" s="6">
        <v>24303</v>
      </c>
      <c r="F1356" s="7">
        <v>43705.526041666664</v>
      </c>
      <c r="G1356" s="69" t="s">
        <v>4</v>
      </c>
      <c r="H1356" s="18">
        <v>2104</v>
      </c>
      <c r="I1356" s="8">
        <f t="shared" si="110"/>
        <v>24.752941176470589</v>
      </c>
      <c r="J1356" s="8">
        <v>4.952</v>
      </c>
      <c r="K1356" s="10">
        <v>85</v>
      </c>
      <c r="L1356" s="68">
        <v>620</v>
      </c>
      <c r="M1356" s="8">
        <f t="shared" si="111"/>
        <v>7.2941176470588234</v>
      </c>
      <c r="N1356" s="8">
        <v>2.6629999999999998</v>
      </c>
      <c r="O1356" s="69">
        <v>85</v>
      </c>
      <c r="P1356" s="48">
        <f t="shared" si="112"/>
        <v>3.3935483870967742</v>
      </c>
      <c r="Q1356" s="77" t="s">
        <v>718</v>
      </c>
      <c r="R1356" s="18"/>
      <c r="S1356" s="2"/>
      <c r="T1356" s="2"/>
      <c r="U1356" s="10"/>
      <c r="V1356" s="82"/>
      <c r="W1356" s="83"/>
      <c r="X1356" s="86" t="str">
        <f t="shared" si="109"/>
        <v>No_data</v>
      </c>
    </row>
    <row r="1357" spans="1:24" x14ac:dyDescent="0.3">
      <c r="A1357" s="46" t="s">
        <v>3718</v>
      </c>
      <c r="B1357" s="68" t="s">
        <v>582</v>
      </c>
      <c r="C1357" s="2" t="s">
        <v>6</v>
      </c>
      <c r="D1357" s="2">
        <v>66</v>
      </c>
      <c r="E1357" s="6">
        <v>19348</v>
      </c>
      <c r="F1357" s="7">
        <v>43705.53396990741</v>
      </c>
      <c r="G1357" s="69" t="s">
        <v>4</v>
      </c>
      <c r="H1357" s="18">
        <v>1857</v>
      </c>
      <c r="I1357" s="8">
        <f t="shared" si="110"/>
        <v>17.194444444444443</v>
      </c>
      <c r="J1357" s="8">
        <v>4.1840000000000002</v>
      </c>
      <c r="K1357" s="10">
        <v>108</v>
      </c>
      <c r="L1357" s="68">
        <v>662</v>
      </c>
      <c r="M1357" s="8">
        <f t="shared" si="111"/>
        <v>6.1296296296296298</v>
      </c>
      <c r="N1357" s="8">
        <v>2.3450000000000002</v>
      </c>
      <c r="O1357" s="69">
        <v>108</v>
      </c>
      <c r="P1357" s="48">
        <f t="shared" si="112"/>
        <v>2.8051359516616312</v>
      </c>
      <c r="Q1357" s="77" t="s">
        <v>718</v>
      </c>
      <c r="R1357" s="18"/>
      <c r="S1357" s="2"/>
      <c r="T1357" s="2"/>
      <c r="U1357" s="10"/>
      <c r="V1357" s="82"/>
      <c r="W1357" s="83"/>
      <c r="X1357" s="86" t="str">
        <f t="shared" si="109"/>
        <v>No_data</v>
      </c>
    </row>
    <row r="1358" spans="1:24" x14ac:dyDescent="0.3">
      <c r="A1358" s="46" t="s">
        <v>3719</v>
      </c>
      <c r="B1358" s="68" t="s">
        <v>584</v>
      </c>
      <c r="C1358" s="2" t="s">
        <v>1</v>
      </c>
      <c r="D1358" s="2">
        <v>44</v>
      </c>
      <c r="E1358" s="6">
        <v>27372</v>
      </c>
      <c r="F1358" s="7">
        <v>43705.553993055553</v>
      </c>
      <c r="G1358" s="69" t="s">
        <v>4</v>
      </c>
      <c r="H1358" s="18">
        <v>1732</v>
      </c>
      <c r="I1358" s="8">
        <f t="shared" si="110"/>
        <v>20.376470588235293</v>
      </c>
      <c r="J1358" s="8">
        <v>5.3810000000000002</v>
      </c>
      <c r="K1358" s="10">
        <v>85</v>
      </c>
      <c r="L1358" s="68">
        <v>392</v>
      </c>
      <c r="M1358" s="8">
        <f t="shared" si="111"/>
        <v>4.6117647058823525</v>
      </c>
      <c r="N1358" s="8">
        <v>2.44</v>
      </c>
      <c r="O1358" s="69">
        <v>85</v>
      </c>
      <c r="P1358" s="48">
        <f t="shared" si="112"/>
        <v>4.4183673469387754</v>
      </c>
      <c r="Q1358" s="77" t="s">
        <v>718</v>
      </c>
      <c r="R1358" s="18"/>
      <c r="S1358" s="2"/>
      <c r="T1358" s="2"/>
      <c r="U1358" s="10"/>
      <c r="V1358" s="82"/>
      <c r="W1358" s="83"/>
      <c r="X1358" s="86" t="str">
        <f t="shared" si="109"/>
        <v>No_data</v>
      </c>
    </row>
    <row r="1359" spans="1:24" x14ac:dyDescent="0.3">
      <c r="A1359" s="46" t="s">
        <v>3720</v>
      </c>
      <c r="B1359" s="68" t="s">
        <v>585</v>
      </c>
      <c r="C1359" s="2" t="s">
        <v>1</v>
      </c>
      <c r="D1359" s="2">
        <v>47</v>
      </c>
      <c r="E1359" s="6">
        <v>26440</v>
      </c>
      <c r="F1359" s="7">
        <v>43705.567361111112</v>
      </c>
      <c r="G1359" s="69" t="s">
        <v>4</v>
      </c>
      <c r="H1359" s="18">
        <v>2271</v>
      </c>
      <c r="I1359" s="8">
        <f t="shared" si="110"/>
        <v>25.233333333333334</v>
      </c>
      <c r="J1359" s="8">
        <v>5.05</v>
      </c>
      <c r="K1359" s="10">
        <v>90</v>
      </c>
      <c r="L1359" s="68">
        <v>572</v>
      </c>
      <c r="M1359" s="8">
        <f t="shared" si="111"/>
        <v>6.3555555555555552</v>
      </c>
      <c r="N1359" s="8">
        <v>2.6280000000000001</v>
      </c>
      <c r="O1359" s="69">
        <v>90</v>
      </c>
      <c r="P1359" s="48">
        <f t="shared" si="112"/>
        <v>3.9702797202797209</v>
      </c>
      <c r="Q1359" s="77" t="s">
        <v>718</v>
      </c>
      <c r="R1359" s="18"/>
      <c r="S1359" s="2"/>
      <c r="T1359" s="2"/>
      <c r="U1359" s="10"/>
      <c r="V1359" s="82"/>
      <c r="W1359" s="83"/>
      <c r="X1359" s="86" t="str">
        <f t="shared" si="109"/>
        <v>No_data</v>
      </c>
    </row>
    <row r="1360" spans="1:24" x14ac:dyDescent="0.3">
      <c r="A1360" s="46" t="s">
        <v>3721</v>
      </c>
      <c r="B1360" s="68" t="s">
        <v>587</v>
      </c>
      <c r="C1360" s="2" t="s">
        <v>1</v>
      </c>
      <c r="D1360" s="2">
        <v>56</v>
      </c>
      <c r="E1360" s="6">
        <v>23164</v>
      </c>
      <c r="F1360" s="7">
        <v>43705.58185185185</v>
      </c>
      <c r="G1360" s="69" t="s">
        <v>4</v>
      </c>
      <c r="H1360" s="18">
        <v>2351</v>
      </c>
      <c r="I1360" s="8">
        <f t="shared" si="110"/>
        <v>26.122222222222224</v>
      </c>
      <c r="J1360" s="8">
        <v>5.6639999999999997</v>
      </c>
      <c r="K1360" s="10">
        <v>90</v>
      </c>
      <c r="L1360" s="68">
        <v>607</v>
      </c>
      <c r="M1360" s="8">
        <f t="shared" si="111"/>
        <v>6.7444444444444445</v>
      </c>
      <c r="N1360" s="8">
        <v>2.738</v>
      </c>
      <c r="O1360" s="69">
        <v>90</v>
      </c>
      <c r="P1360" s="48">
        <f t="shared" si="112"/>
        <v>3.8731466227347613</v>
      </c>
      <c r="Q1360" s="77" t="s">
        <v>718</v>
      </c>
      <c r="R1360" s="18"/>
      <c r="S1360" s="2"/>
      <c r="T1360" s="2"/>
      <c r="U1360" s="10"/>
      <c r="V1360" s="82"/>
      <c r="W1360" s="83"/>
      <c r="X1360" s="86" t="str">
        <f t="shared" si="109"/>
        <v>No_data</v>
      </c>
    </row>
    <row r="1361" spans="1:24" x14ac:dyDescent="0.3">
      <c r="A1361" s="46" t="s">
        <v>3722</v>
      </c>
      <c r="B1361" s="68" t="s">
        <v>588</v>
      </c>
      <c r="C1361" s="2" t="s">
        <v>1</v>
      </c>
      <c r="D1361" s="2">
        <v>59</v>
      </c>
      <c r="E1361" s="6">
        <v>21802</v>
      </c>
      <c r="F1361" s="7">
        <v>43705.584224537037</v>
      </c>
      <c r="G1361" s="69" t="s">
        <v>4</v>
      </c>
      <c r="H1361" s="18">
        <v>4904</v>
      </c>
      <c r="I1361" s="8">
        <f t="shared" si="110"/>
        <v>24.52</v>
      </c>
      <c r="J1361" s="8">
        <v>5.3029999999999999</v>
      </c>
      <c r="K1361" s="10">
        <v>200</v>
      </c>
      <c r="L1361" s="68">
        <v>1122</v>
      </c>
      <c r="M1361" s="8">
        <f t="shared" si="111"/>
        <v>5.61</v>
      </c>
      <c r="N1361" s="8">
        <v>2.5179999999999998</v>
      </c>
      <c r="O1361" s="69">
        <v>200</v>
      </c>
      <c r="P1361" s="48">
        <f t="shared" si="112"/>
        <v>4.3707664884135466</v>
      </c>
      <c r="Q1361" s="77" t="s">
        <v>718</v>
      </c>
      <c r="R1361" s="18"/>
      <c r="S1361" s="2"/>
      <c r="T1361" s="2"/>
      <c r="U1361" s="10"/>
      <c r="V1361" s="82"/>
      <c r="W1361" s="83"/>
      <c r="X1361" s="86" t="str">
        <f t="shared" si="109"/>
        <v>No_data</v>
      </c>
    </row>
    <row r="1362" spans="1:24" x14ac:dyDescent="0.3">
      <c r="A1362" s="46" t="s">
        <v>3723</v>
      </c>
      <c r="B1362" s="68" t="s">
        <v>593</v>
      </c>
      <c r="C1362" s="2" t="s">
        <v>1</v>
      </c>
      <c r="D1362" s="2">
        <v>66</v>
      </c>
      <c r="E1362" s="6">
        <v>19527</v>
      </c>
      <c r="F1362" s="7">
        <v>43705.623148148145</v>
      </c>
      <c r="G1362" s="69" t="s">
        <v>4</v>
      </c>
      <c r="H1362" s="18">
        <v>2645</v>
      </c>
      <c r="I1362" s="8">
        <f t="shared" si="110"/>
        <v>24.49074074074074</v>
      </c>
      <c r="J1362" s="8">
        <v>5.2110000000000003</v>
      </c>
      <c r="K1362" s="10">
        <v>108</v>
      </c>
      <c r="L1362" s="68">
        <v>927</v>
      </c>
      <c r="M1362" s="8">
        <f t="shared" si="111"/>
        <v>8.5833333333333339</v>
      </c>
      <c r="N1362" s="8">
        <v>3.2040000000000002</v>
      </c>
      <c r="O1362" s="69">
        <v>108</v>
      </c>
      <c r="P1362" s="48">
        <f t="shared" si="112"/>
        <v>2.8532901833872706</v>
      </c>
      <c r="Q1362" s="77" t="s">
        <v>718</v>
      </c>
      <c r="R1362" s="18"/>
      <c r="S1362" s="2"/>
      <c r="T1362" s="2"/>
      <c r="U1362" s="10"/>
      <c r="V1362" s="82"/>
      <c r="W1362" s="83"/>
      <c r="X1362" s="86" t="str">
        <f t="shared" si="109"/>
        <v>No_data</v>
      </c>
    </row>
    <row r="1363" spans="1:24" x14ac:dyDescent="0.3">
      <c r="A1363" s="46" t="s">
        <v>3724</v>
      </c>
      <c r="B1363" s="68" t="s">
        <v>596</v>
      </c>
      <c r="C1363" s="2" t="s">
        <v>6</v>
      </c>
      <c r="D1363" s="2">
        <v>66</v>
      </c>
      <c r="E1363" s="6">
        <v>19238</v>
      </c>
      <c r="F1363" s="7">
        <v>43705.634814814817</v>
      </c>
      <c r="G1363" s="69" t="s">
        <v>4</v>
      </c>
      <c r="H1363" s="18">
        <v>3227</v>
      </c>
      <c r="I1363" s="8">
        <f t="shared" si="110"/>
        <v>23.05</v>
      </c>
      <c r="J1363" s="8">
        <v>5.19</v>
      </c>
      <c r="K1363" s="10">
        <v>140</v>
      </c>
      <c r="L1363" s="68">
        <v>735</v>
      </c>
      <c r="M1363" s="8">
        <f t="shared" si="111"/>
        <v>5.25</v>
      </c>
      <c r="N1363" s="8">
        <v>2.3260000000000001</v>
      </c>
      <c r="O1363" s="69">
        <v>140</v>
      </c>
      <c r="P1363" s="48">
        <f t="shared" si="112"/>
        <v>4.3904761904761909</v>
      </c>
      <c r="Q1363" s="77" t="s">
        <v>718</v>
      </c>
      <c r="R1363" s="18"/>
      <c r="S1363" s="2"/>
      <c r="T1363" s="2"/>
      <c r="U1363" s="10"/>
      <c r="V1363" s="82"/>
      <c r="W1363" s="83"/>
      <c r="X1363" s="86" t="str">
        <f t="shared" si="109"/>
        <v>No_data</v>
      </c>
    </row>
    <row r="1364" spans="1:24" x14ac:dyDescent="0.3">
      <c r="A1364" s="46" t="s">
        <v>3725</v>
      </c>
      <c r="B1364" s="68" t="s">
        <v>599</v>
      </c>
      <c r="C1364" s="2" t="s">
        <v>6</v>
      </c>
      <c r="D1364" s="2">
        <v>20</v>
      </c>
      <c r="E1364" s="6">
        <v>36193</v>
      </c>
      <c r="F1364" s="7">
        <v>43705.647986111115</v>
      </c>
      <c r="G1364" s="69" t="s">
        <v>4</v>
      </c>
      <c r="H1364" s="18">
        <v>2072</v>
      </c>
      <c r="I1364" s="8">
        <f t="shared" si="110"/>
        <v>12.869565217391305</v>
      </c>
      <c r="J1364" s="8">
        <v>3.702</v>
      </c>
      <c r="K1364" s="10">
        <v>161</v>
      </c>
      <c r="L1364" s="68">
        <v>578</v>
      </c>
      <c r="M1364" s="8">
        <f t="shared" si="111"/>
        <v>3.5900621118012421</v>
      </c>
      <c r="N1364" s="8">
        <v>1.849</v>
      </c>
      <c r="O1364" s="69">
        <v>161</v>
      </c>
      <c r="P1364" s="48">
        <f t="shared" si="112"/>
        <v>3.5847750865051906</v>
      </c>
      <c r="Q1364" s="77" t="s">
        <v>718</v>
      </c>
      <c r="R1364" s="18"/>
      <c r="S1364" s="2"/>
      <c r="T1364" s="2"/>
      <c r="U1364" s="10"/>
      <c r="V1364" s="82"/>
      <c r="W1364" s="83"/>
      <c r="X1364" s="86" t="str">
        <f t="shared" si="109"/>
        <v>No_data</v>
      </c>
    </row>
    <row r="1365" spans="1:24" x14ac:dyDescent="0.3">
      <c r="A1365" s="46" t="s">
        <v>3726</v>
      </c>
      <c r="B1365" s="68" t="s">
        <v>600</v>
      </c>
      <c r="C1365" s="2" t="s">
        <v>6</v>
      </c>
      <c r="D1365" s="2">
        <v>68</v>
      </c>
      <c r="E1365" s="6">
        <v>18642</v>
      </c>
      <c r="F1365" s="7">
        <v>43705.65247685185</v>
      </c>
      <c r="G1365" s="69" t="s">
        <v>4</v>
      </c>
      <c r="H1365" s="18">
        <v>1807</v>
      </c>
      <c r="I1365" s="8">
        <f t="shared" si="110"/>
        <v>20.077777777777779</v>
      </c>
      <c r="J1365" s="8">
        <v>4.1520000000000001</v>
      </c>
      <c r="K1365" s="10">
        <v>90</v>
      </c>
      <c r="L1365" s="68">
        <v>519</v>
      </c>
      <c r="M1365" s="8">
        <f t="shared" si="111"/>
        <v>5.7666666666666666</v>
      </c>
      <c r="N1365" s="8">
        <v>2.4910000000000001</v>
      </c>
      <c r="O1365" s="69">
        <v>90</v>
      </c>
      <c r="P1365" s="48">
        <f t="shared" si="112"/>
        <v>3.4816955684007711</v>
      </c>
      <c r="Q1365" s="77" t="s">
        <v>718</v>
      </c>
      <c r="R1365" s="18"/>
      <c r="S1365" s="2"/>
      <c r="T1365" s="2"/>
      <c r="U1365" s="10"/>
      <c r="V1365" s="82"/>
      <c r="W1365" s="83"/>
      <c r="X1365" s="86" t="str">
        <f t="shared" si="109"/>
        <v>No_data</v>
      </c>
    </row>
    <row r="1366" spans="1:24" x14ac:dyDescent="0.3">
      <c r="A1366" s="46" t="s">
        <v>3727</v>
      </c>
      <c r="B1366" s="68" t="s">
        <v>353</v>
      </c>
      <c r="C1366" s="2" t="s">
        <v>1</v>
      </c>
      <c r="D1366" s="2">
        <v>68</v>
      </c>
      <c r="E1366" s="6">
        <v>18539</v>
      </c>
      <c r="F1366" s="7">
        <v>43706.516898148147</v>
      </c>
      <c r="G1366" s="69" t="s">
        <v>4</v>
      </c>
      <c r="H1366" s="18">
        <v>1352</v>
      </c>
      <c r="I1366" s="8">
        <f t="shared" si="110"/>
        <v>20.8</v>
      </c>
      <c r="J1366" s="8">
        <v>5.8579999999999997</v>
      </c>
      <c r="K1366" s="10">
        <v>65</v>
      </c>
      <c r="L1366" s="68">
        <v>328</v>
      </c>
      <c r="M1366" s="8">
        <f t="shared" si="111"/>
        <v>5.046153846153846</v>
      </c>
      <c r="N1366" s="8">
        <v>2.3149999999999999</v>
      </c>
      <c r="O1366" s="69">
        <v>65</v>
      </c>
      <c r="P1366" s="48">
        <f t="shared" si="112"/>
        <v>4.1219512195121952</v>
      </c>
      <c r="Q1366" s="77" t="s">
        <v>718</v>
      </c>
      <c r="R1366" s="18"/>
      <c r="S1366" s="2"/>
      <c r="T1366" s="2"/>
      <c r="U1366" s="10"/>
      <c r="V1366" s="82"/>
      <c r="W1366" s="83"/>
      <c r="X1366" s="86" t="str">
        <f t="shared" si="109"/>
        <v>No_data</v>
      </c>
    </row>
    <row r="1367" spans="1:24" x14ac:dyDescent="0.3">
      <c r="A1367" s="46" t="s">
        <v>3728</v>
      </c>
      <c r="B1367" s="68" t="s">
        <v>606</v>
      </c>
      <c r="C1367" s="2" t="s">
        <v>1</v>
      </c>
      <c r="D1367" s="2">
        <v>56</v>
      </c>
      <c r="E1367" s="6">
        <v>22939</v>
      </c>
      <c r="F1367" s="7">
        <v>43706.520937499998</v>
      </c>
      <c r="G1367" s="69" t="s">
        <v>4</v>
      </c>
      <c r="H1367" s="18">
        <v>1503</v>
      </c>
      <c r="I1367" s="8">
        <f t="shared" si="110"/>
        <v>17.682352941176472</v>
      </c>
      <c r="J1367" s="8">
        <v>4.2290000000000001</v>
      </c>
      <c r="K1367" s="10">
        <v>85</v>
      </c>
      <c r="L1367" s="68">
        <v>395</v>
      </c>
      <c r="M1367" s="8">
        <f t="shared" si="111"/>
        <v>4.6470588235294121</v>
      </c>
      <c r="N1367" s="8">
        <v>2.3889999999999998</v>
      </c>
      <c r="O1367" s="69">
        <v>85</v>
      </c>
      <c r="P1367" s="48">
        <f t="shared" si="112"/>
        <v>3.8050632911392404</v>
      </c>
      <c r="Q1367" s="77" t="s">
        <v>718</v>
      </c>
      <c r="R1367" s="18"/>
      <c r="S1367" s="2"/>
      <c r="T1367" s="2"/>
      <c r="U1367" s="10"/>
      <c r="V1367" s="82"/>
      <c r="W1367" s="83"/>
      <c r="X1367" s="86" t="str">
        <f t="shared" si="109"/>
        <v>No_data</v>
      </c>
    </row>
    <row r="1368" spans="1:24" x14ac:dyDescent="0.3">
      <c r="A1368" s="46" t="s">
        <v>3729</v>
      </c>
      <c r="B1368" s="68" t="s">
        <v>608</v>
      </c>
      <c r="C1368" s="2" t="s">
        <v>1</v>
      </c>
      <c r="D1368" s="2">
        <v>44</v>
      </c>
      <c r="E1368" s="6">
        <v>27594</v>
      </c>
      <c r="F1368" s="7">
        <v>43706.533784722225</v>
      </c>
      <c r="G1368" s="69" t="s">
        <v>4</v>
      </c>
      <c r="H1368" s="18">
        <v>1622</v>
      </c>
      <c r="I1368" s="8">
        <f t="shared" si="110"/>
        <v>14.482142857142858</v>
      </c>
      <c r="J1368" s="8">
        <v>4.04</v>
      </c>
      <c r="K1368" s="10">
        <v>112</v>
      </c>
      <c r="L1368" s="68">
        <v>509</v>
      </c>
      <c r="M1368" s="8">
        <f t="shared" si="111"/>
        <v>4.5446428571428568</v>
      </c>
      <c r="N1368" s="8">
        <v>2.16</v>
      </c>
      <c r="O1368" s="69">
        <v>112</v>
      </c>
      <c r="P1368" s="48">
        <f t="shared" si="112"/>
        <v>3.1866404715127703</v>
      </c>
      <c r="Q1368" s="77" t="s">
        <v>718</v>
      </c>
      <c r="R1368" s="18"/>
      <c r="S1368" s="2"/>
      <c r="T1368" s="2"/>
      <c r="U1368" s="10"/>
      <c r="V1368" s="82"/>
      <c r="W1368" s="83"/>
      <c r="X1368" s="86" t="str">
        <f t="shared" si="109"/>
        <v>No_data</v>
      </c>
    </row>
    <row r="1369" spans="1:24" x14ac:dyDescent="0.3">
      <c r="A1369" s="46" t="s">
        <v>3730</v>
      </c>
      <c r="B1369" s="68" t="s">
        <v>610</v>
      </c>
      <c r="C1369" s="2" t="s">
        <v>1</v>
      </c>
      <c r="D1369" s="2">
        <v>57</v>
      </c>
      <c r="E1369" s="6">
        <v>22834</v>
      </c>
      <c r="F1369" s="7">
        <v>43706.553587962961</v>
      </c>
      <c r="G1369" s="69" t="s">
        <v>4</v>
      </c>
      <c r="H1369" s="18">
        <v>1798</v>
      </c>
      <c r="I1369" s="8">
        <f t="shared" si="110"/>
        <v>19.977777777777778</v>
      </c>
      <c r="J1369" s="8">
        <v>5.8289999999999997</v>
      </c>
      <c r="K1369" s="10">
        <v>90</v>
      </c>
      <c r="L1369" s="68">
        <v>271</v>
      </c>
      <c r="M1369" s="8">
        <f t="shared" si="111"/>
        <v>3.0111111111111111</v>
      </c>
      <c r="N1369" s="8">
        <v>1.679</v>
      </c>
      <c r="O1369" s="69">
        <v>90</v>
      </c>
      <c r="P1369" s="48">
        <f t="shared" si="112"/>
        <v>6.6346863468634689</v>
      </c>
      <c r="Q1369" s="77" t="s">
        <v>718</v>
      </c>
      <c r="R1369" s="18"/>
      <c r="S1369" s="2"/>
      <c r="T1369" s="2"/>
      <c r="U1369" s="10"/>
      <c r="V1369" s="82"/>
      <c r="W1369" s="83"/>
      <c r="X1369" s="86" t="str">
        <f t="shared" si="109"/>
        <v>No_data</v>
      </c>
    </row>
    <row r="1370" spans="1:24" x14ac:dyDescent="0.3">
      <c r="A1370" s="46" t="s">
        <v>3731</v>
      </c>
      <c r="B1370" s="68" t="s">
        <v>612</v>
      </c>
      <c r="C1370" s="2" t="s">
        <v>1</v>
      </c>
      <c r="D1370" s="2">
        <v>44</v>
      </c>
      <c r="E1370" s="6">
        <v>27383</v>
      </c>
      <c r="F1370" s="7">
        <v>43706.566643518519</v>
      </c>
      <c r="G1370" s="69" t="s">
        <v>4</v>
      </c>
      <c r="H1370" s="18">
        <v>1038</v>
      </c>
      <c r="I1370" s="8">
        <f t="shared" si="110"/>
        <v>16.21875</v>
      </c>
      <c r="J1370" s="8">
        <v>4.3810000000000002</v>
      </c>
      <c r="K1370" s="10">
        <v>64</v>
      </c>
      <c r="L1370" s="68">
        <v>261</v>
      </c>
      <c r="M1370" s="8">
        <f t="shared" si="111"/>
        <v>4.078125</v>
      </c>
      <c r="N1370" s="8">
        <v>1.913</v>
      </c>
      <c r="O1370" s="69">
        <v>64</v>
      </c>
      <c r="P1370" s="48">
        <f t="shared" si="112"/>
        <v>3.9770114942528734</v>
      </c>
      <c r="Q1370" s="77" t="s">
        <v>718</v>
      </c>
      <c r="R1370" s="18"/>
      <c r="S1370" s="2"/>
      <c r="T1370" s="2"/>
      <c r="U1370" s="10"/>
      <c r="V1370" s="82"/>
      <c r="W1370" s="83"/>
      <c r="X1370" s="86" t="str">
        <f t="shared" si="109"/>
        <v>No_data</v>
      </c>
    </row>
    <row r="1371" spans="1:24" x14ac:dyDescent="0.3">
      <c r="A1371" s="46" t="s">
        <v>3732</v>
      </c>
      <c r="B1371" s="68" t="s">
        <v>8</v>
      </c>
      <c r="C1371" s="2" t="s">
        <v>1</v>
      </c>
      <c r="D1371" s="2">
        <v>55</v>
      </c>
      <c r="E1371" s="6">
        <v>23320</v>
      </c>
      <c r="F1371" s="7">
        <v>43706.580474537041</v>
      </c>
      <c r="G1371" s="69" t="s">
        <v>4</v>
      </c>
      <c r="H1371" s="18">
        <v>1756</v>
      </c>
      <c r="I1371" s="8">
        <f t="shared" si="110"/>
        <v>19.511111111111113</v>
      </c>
      <c r="J1371" s="8">
        <v>5.0860000000000003</v>
      </c>
      <c r="K1371" s="10">
        <v>90</v>
      </c>
      <c r="L1371" s="68">
        <v>393</v>
      </c>
      <c r="M1371" s="8">
        <f t="shared" si="111"/>
        <v>4.3666666666666663</v>
      </c>
      <c r="N1371" s="8">
        <v>1.887</v>
      </c>
      <c r="O1371" s="69">
        <v>90</v>
      </c>
      <c r="P1371" s="48">
        <f t="shared" si="112"/>
        <v>4.4681933842239197</v>
      </c>
      <c r="Q1371" s="77" t="s">
        <v>718</v>
      </c>
      <c r="R1371" s="18"/>
      <c r="S1371" s="2"/>
      <c r="T1371" s="2"/>
      <c r="U1371" s="10"/>
      <c r="V1371" s="82"/>
      <c r="W1371" s="83"/>
      <c r="X1371" s="86" t="str">
        <f t="shared" si="109"/>
        <v>No_data</v>
      </c>
    </row>
    <row r="1372" spans="1:24" x14ac:dyDescent="0.3">
      <c r="A1372" s="46" t="s">
        <v>3733</v>
      </c>
      <c r="B1372" s="68" t="s">
        <v>618</v>
      </c>
      <c r="C1372" s="2" t="s">
        <v>1</v>
      </c>
      <c r="D1372" s="2">
        <v>40</v>
      </c>
      <c r="E1372" s="6">
        <v>29018</v>
      </c>
      <c r="F1372" s="7">
        <v>43706.601886574077</v>
      </c>
      <c r="G1372" s="69" t="s">
        <v>4</v>
      </c>
      <c r="H1372" s="18">
        <v>1225</v>
      </c>
      <c r="I1372" s="8">
        <f t="shared" si="110"/>
        <v>12.760416666666666</v>
      </c>
      <c r="J1372" s="8">
        <v>3.597</v>
      </c>
      <c r="K1372" s="10">
        <v>96</v>
      </c>
      <c r="L1372" s="68">
        <v>299</v>
      </c>
      <c r="M1372" s="8">
        <f t="shared" si="111"/>
        <v>3.1145833333333335</v>
      </c>
      <c r="N1372" s="8">
        <v>1.8169999999999999</v>
      </c>
      <c r="O1372" s="69">
        <v>96</v>
      </c>
      <c r="P1372" s="48">
        <f t="shared" si="112"/>
        <v>4.0969899665551832</v>
      </c>
      <c r="Q1372" s="77" t="s">
        <v>718</v>
      </c>
      <c r="R1372" s="18"/>
      <c r="S1372" s="2"/>
      <c r="T1372" s="2"/>
      <c r="U1372" s="10"/>
      <c r="V1372" s="82"/>
      <c r="W1372" s="83"/>
      <c r="X1372" s="86" t="str">
        <f t="shared" si="109"/>
        <v>No_data</v>
      </c>
    </row>
    <row r="1373" spans="1:24" x14ac:dyDescent="0.3">
      <c r="A1373" s="46" t="s">
        <v>3734</v>
      </c>
      <c r="B1373" s="68" t="s">
        <v>622</v>
      </c>
      <c r="C1373" s="2" t="s">
        <v>1</v>
      </c>
      <c r="D1373" s="2">
        <v>53</v>
      </c>
      <c r="E1373" s="6">
        <v>24273</v>
      </c>
      <c r="F1373" s="7">
        <v>43706.625393518516</v>
      </c>
      <c r="G1373" s="69" t="s">
        <v>4</v>
      </c>
      <c r="H1373" s="18">
        <v>1629</v>
      </c>
      <c r="I1373" s="8">
        <f t="shared" si="110"/>
        <v>19.392857142857142</v>
      </c>
      <c r="J1373" s="8">
        <v>4.157</v>
      </c>
      <c r="K1373" s="10">
        <v>84</v>
      </c>
      <c r="L1373" s="68">
        <v>370</v>
      </c>
      <c r="M1373" s="8">
        <f t="shared" si="111"/>
        <v>4.4047619047619051</v>
      </c>
      <c r="N1373" s="8">
        <v>2.1960000000000002</v>
      </c>
      <c r="O1373" s="69">
        <v>84</v>
      </c>
      <c r="P1373" s="48">
        <f t="shared" si="112"/>
        <v>4.4027027027027019</v>
      </c>
      <c r="Q1373" s="77" t="s">
        <v>718</v>
      </c>
      <c r="R1373" s="18"/>
      <c r="S1373" s="2"/>
      <c r="T1373" s="2"/>
      <c r="U1373" s="10"/>
      <c r="V1373" s="82"/>
      <c r="W1373" s="83"/>
      <c r="X1373" s="86" t="str">
        <f t="shared" si="109"/>
        <v>No_data</v>
      </c>
    </row>
    <row r="1374" spans="1:24" x14ac:dyDescent="0.3">
      <c r="A1374" s="46" t="s">
        <v>3735</v>
      </c>
      <c r="B1374" s="68" t="s">
        <v>624</v>
      </c>
      <c r="C1374" s="2" t="s">
        <v>1</v>
      </c>
      <c r="D1374" s="2">
        <v>37</v>
      </c>
      <c r="E1374" s="6">
        <v>29965</v>
      </c>
      <c r="F1374" s="7">
        <v>43706.638692129629</v>
      </c>
      <c r="G1374" s="69" t="s">
        <v>4</v>
      </c>
      <c r="H1374" s="18">
        <v>893</v>
      </c>
      <c r="I1374" s="8">
        <f t="shared" si="110"/>
        <v>11.1625</v>
      </c>
      <c r="J1374" s="8">
        <v>3.7770000000000001</v>
      </c>
      <c r="K1374" s="10">
        <v>80</v>
      </c>
      <c r="L1374" s="68">
        <v>265</v>
      </c>
      <c r="M1374" s="8">
        <f t="shared" si="111"/>
        <v>3.3125</v>
      </c>
      <c r="N1374" s="8">
        <v>1.825</v>
      </c>
      <c r="O1374" s="69">
        <v>80</v>
      </c>
      <c r="P1374" s="48">
        <f t="shared" si="112"/>
        <v>3.3698113207547169</v>
      </c>
      <c r="Q1374" s="77" t="s">
        <v>718</v>
      </c>
      <c r="R1374" s="18"/>
      <c r="S1374" s="2"/>
      <c r="T1374" s="2"/>
      <c r="U1374" s="10"/>
      <c r="V1374" s="82"/>
      <c r="W1374" s="83"/>
      <c r="X1374" s="86" t="str">
        <f t="shared" si="109"/>
        <v>No_data</v>
      </c>
    </row>
    <row r="1375" spans="1:24" x14ac:dyDescent="0.3">
      <c r="A1375" s="46" t="s">
        <v>3736</v>
      </c>
      <c r="B1375" s="68" t="s">
        <v>625</v>
      </c>
      <c r="C1375" s="2" t="s">
        <v>6</v>
      </c>
      <c r="D1375" s="2">
        <v>20</v>
      </c>
      <c r="E1375" s="6">
        <v>36146</v>
      </c>
      <c r="F1375" s="7">
        <v>43706.639027777775</v>
      </c>
      <c r="G1375" s="69" t="s">
        <v>4</v>
      </c>
      <c r="H1375" s="18">
        <v>384</v>
      </c>
      <c r="I1375" s="8">
        <f t="shared" si="110"/>
        <v>6</v>
      </c>
      <c r="J1375" s="8">
        <v>2.423</v>
      </c>
      <c r="K1375" s="10">
        <v>64</v>
      </c>
      <c r="L1375" s="68">
        <v>115</v>
      </c>
      <c r="M1375" s="8">
        <f t="shared" si="111"/>
        <v>1.796875</v>
      </c>
      <c r="N1375" s="8">
        <v>1.2869999999999999</v>
      </c>
      <c r="O1375" s="69">
        <v>64</v>
      </c>
      <c r="P1375" s="48">
        <f t="shared" si="112"/>
        <v>3.3391304347826085</v>
      </c>
      <c r="Q1375" s="77" t="s">
        <v>718</v>
      </c>
      <c r="R1375" s="18"/>
      <c r="S1375" s="2"/>
      <c r="T1375" s="2"/>
      <c r="U1375" s="10"/>
      <c r="V1375" s="82"/>
      <c r="W1375" s="83"/>
      <c r="X1375" s="86" t="str">
        <f t="shared" si="109"/>
        <v>No_data</v>
      </c>
    </row>
    <row r="1376" spans="1:24" x14ac:dyDescent="0.3">
      <c r="A1376" s="46" t="s">
        <v>3737</v>
      </c>
      <c r="B1376" s="68" t="s">
        <v>629</v>
      </c>
      <c r="C1376" s="2" t="s">
        <v>6</v>
      </c>
      <c r="D1376" s="2">
        <v>31</v>
      </c>
      <c r="E1376" s="6">
        <v>32367</v>
      </c>
      <c r="F1376" s="7">
        <v>43706.673321759263</v>
      </c>
      <c r="G1376" s="69" t="s">
        <v>4</v>
      </c>
      <c r="H1376" s="18">
        <v>1055</v>
      </c>
      <c r="I1376" s="8">
        <f t="shared" si="110"/>
        <v>9.768518518518519</v>
      </c>
      <c r="J1376" s="8">
        <v>3.1880000000000002</v>
      </c>
      <c r="K1376" s="10">
        <v>108</v>
      </c>
      <c r="L1376" s="68">
        <v>350</v>
      </c>
      <c r="M1376" s="8">
        <f t="shared" si="111"/>
        <v>3.2407407407407409</v>
      </c>
      <c r="N1376" s="8">
        <v>1.889</v>
      </c>
      <c r="O1376" s="69">
        <v>108</v>
      </c>
      <c r="P1376" s="48">
        <f t="shared" si="112"/>
        <v>3.0142857142857142</v>
      </c>
      <c r="Q1376" s="77" t="s">
        <v>718</v>
      </c>
      <c r="R1376" s="18"/>
      <c r="S1376" s="2"/>
      <c r="T1376" s="2"/>
      <c r="U1376" s="10"/>
      <c r="V1376" s="82"/>
      <c r="W1376" s="83"/>
      <c r="X1376" s="86" t="str">
        <f t="shared" si="109"/>
        <v>No_data</v>
      </c>
    </row>
    <row r="1377" spans="1:24" x14ac:dyDescent="0.3">
      <c r="A1377" s="46" t="s">
        <v>3738</v>
      </c>
      <c r="B1377" s="68" t="s">
        <v>633</v>
      </c>
      <c r="C1377" s="2" t="s">
        <v>1</v>
      </c>
      <c r="D1377" s="2">
        <v>70</v>
      </c>
      <c r="E1377" s="6">
        <v>17956</v>
      </c>
      <c r="F1377" s="7">
        <v>43707.426261574074</v>
      </c>
      <c r="G1377" s="69" t="s">
        <v>71</v>
      </c>
      <c r="H1377" s="18">
        <v>3937</v>
      </c>
      <c r="I1377" s="8">
        <f t="shared" si="110"/>
        <v>29.825757575757574</v>
      </c>
      <c r="J1377" s="8">
        <v>5.2279999999999998</v>
      </c>
      <c r="K1377" s="10">
        <v>132</v>
      </c>
      <c r="L1377" s="68">
        <v>1074</v>
      </c>
      <c r="M1377" s="8">
        <f t="shared" si="111"/>
        <v>8.1363636363636367</v>
      </c>
      <c r="N1377" s="8">
        <v>3.4279999999999999</v>
      </c>
      <c r="O1377" s="69">
        <v>132</v>
      </c>
      <c r="P1377" s="48">
        <f t="shared" si="112"/>
        <v>3.6657355679702044</v>
      </c>
      <c r="Q1377" s="77" t="s">
        <v>718</v>
      </c>
      <c r="R1377" s="18"/>
      <c r="S1377" s="2"/>
      <c r="T1377" s="2"/>
      <c r="U1377" s="10"/>
      <c r="V1377" s="82"/>
      <c r="W1377" s="83"/>
      <c r="X1377" s="86" t="str">
        <f t="shared" si="109"/>
        <v>No_data</v>
      </c>
    </row>
    <row r="1378" spans="1:24" x14ac:dyDescent="0.3">
      <c r="A1378" s="46" t="s">
        <v>3739</v>
      </c>
      <c r="B1378" s="68" t="s">
        <v>634</v>
      </c>
      <c r="C1378" s="2" t="s">
        <v>6</v>
      </c>
      <c r="D1378" s="2">
        <v>39</v>
      </c>
      <c r="E1378" s="6">
        <v>29434</v>
      </c>
      <c r="F1378" s="7">
        <v>43707.5159375</v>
      </c>
      <c r="G1378" s="69" t="s">
        <v>4</v>
      </c>
      <c r="H1378" s="18">
        <v>672</v>
      </c>
      <c r="I1378" s="8">
        <f t="shared" si="110"/>
        <v>8.4</v>
      </c>
      <c r="J1378" s="8">
        <v>2.573</v>
      </c>
      <c r="K1378" s="10">
        <v>80</v>
      </c>
      <c r="L1378" s="68">
        <v>245</v>
      </c>
      <c r="M1378" s="8">
        <f t="shared" si="111"/>
        <v>3.0625</v>
      </c>
      <c r="N1378" s="8">
        <v>1.9379999999999999</v>
      </c>
      <c r="O1378" s="69">
        <v>80</v>
      </c>
      <c r="P1378" s="48">
        <f t="shared" si="112"/>
        <v>2.7428571428571429</v>
      </c>
      <c r="Q1378" s="77" t="s">
        <v>718</v>
      </c>
      <c r="R1378" s="18"/>
      <c r="S1378" s="2"/>
      <c r="T1378" s="2"/>
      <c r="U1378" s="10"/>
      <c r="V1378" s="82"/>
      <c r="W1378" s="83"/>
      <c r="X1378" s="86" t="str">
        <f t="shared" si="109"/>
        <v>No_data</v>
      </c>
    </row>
    <row r="1379" spans="1:24" x14ac:dyDescent="0.3">
      <c r="A1379" s="46" t="s">
        <v>3740</v>
      </c>
      <c r="B1379" s="68" t="s">
        <v>636</v>
      </c>
      <c r="C1379" s="2" t="s">
        <v>1</v>
      </c>
      <c r="D1379" s="2">
        <v>68</v>
      </c>
      <c r="E1379" s="6">
        <v>18719</v>
      </c>
      <c r="F1379" s="7">
        <v>43707.530509259261</v>
      </c>
      <c r="G1379" s="69" t="s">
        <v>4</v>
      </c>
      <c r="H1379" s="18">
        <v>2356</v>
      </c>
      <c r="I1379" s="8">
        <f t="shared" si="110"/>
        <v>19.633333333333333</v>
      </c>
      <c r="J1379" s="8">
        <v>4.2290000000000001</v>
      </c>
      <c r="K1379" s="10">
        <v>120</v>
      </c>
      <c r="L1379" s="68">
        <v>786</v>
      </c>
      <c r="M1379" s="8">
        <f t="shared" si="111"/>
        <v>6.55</v>
      </c>
      <c r="N1379" s="8">
        <v>3.0230000000000001</v>
      </c>
      <c r="O1379" s="69">
        <v>120</v>
      </c>
      <c r="P1379" s="48">
        <f t="shared" si="112"/>
        <v>2.9974554707379135</v>
      </c>
      <c r="Q1379" s="77" t="s">
        <v>718</v>
      </c>
      <c r="R1379" s="18"/>
      <c r="S1379" s="2"/>
      <c r="T1379" s="2"/>
      <c r="U1379" s="10"/>
      <c r="V1379" s="82"/>
      <c r="W1379" s="83"/>
      <c r="X1379" s="86" t="str">
        <f t="shared" si="109"/>
        <v>No_data</v>
      </c>
    </row>
    <row r="1380" spans="1:24" x14ac:dyDescent="0.3">
      <c r="A1380" s="46" t="s">
        <v>3741</v>
      </c>
      <c r="B1380" s="68" t="s">
        <v>637</v>
      </c>
      <c r="C1380" s="2" t="s">
        <v>6</v>
      </c>
      <c r="D1380" s="2">
        <v>53</v>
      </c>
      <c r="E1380" s="6">
        <v>24191</v>
      </c>
      <c r="F1380" s="7">
        <v>43707.53665509259</v>
      </c>
      <c r="G1380" s="69" t="s">
        <v>4</v>
      </c>
      <c r="H1380" s="18">
        <v>2167</v>
      </c>
      <c r="I1380" s="8">
        <f t="shared" si="110"/>
        <v>17.198412698412699</v>
      </c>
      <c r="J1380" s="8">
        <v>3.9359999999999999</v>
      </c>
      <c r="K1380" s="10">
        <v>126</v>
      </c>
      <c r="L1380" s="68">
        <v>482</v>
      </c>
      <c r="M1380" s="8">
        <f t="shared" si="111"/>
        <v>3.8253968253968256</v>
      </c>
      <c r="N1380" s="8">
        <v>1.919</v>
      </c>
      <c r="O1380" s="69">
        <v>126</v>
      </c>
      <c r="P1380" s="48">
        <f t="shared" si="112"/>
        <v>4.495850622406639</v>
      </c>
      <c r="Q1380" s="77" t="s">
        <v>718</v>
      </c>
      <c r="R1380" s="18"/>
      <c r="S1380" s="2"/>
      <c r="T1380" s="2"/>
      <c r="U1380" s="10"/>
      <c r="V1380" s="82"/>
      <c r="W1380" s="83"/>
      <c r="X1380" s="86" t="str">
        <f t="shared" si="109"/>
        <v>No_data</v>
      </c>
    </row>
    <row r="1381" spans="1:24" x14ac:dyDescent="0.3">
      <c r="A1381" s="46" t="s">
        <v>3742</v>
      </c>
      <c r="B1381" s="68" t="s">
        <v>644</v>
      </c>
      <c r="C1381" s="2" t="s">
        <v>1</v>
      </c>
      <c r="D1381" s="2">
        <v>54</v>
      </c>
      <c r="E1381" s="6">
        <v>23660</v>
      </c>
      <c r="F1381" s="7">
        <v>43707.572372685187</v>
      </c>
      <c r="G1381" s="69" t="s">
        <v>4</v>
      </c>
      <c r="H1381" s="18">
        <v>1553</v>
      </c>
      <c r="I1381" s="8">
        <f t="shared" si="110"/>
        <v>14.118181818181819</v>
      </c>
      <c r="J1381" s="8">
        <v>4.3019999999999996</v>
      </c>
      <c r="K1381" s="10">
        <v>110</v>
      </c>
      <c r="L1381" s="68">
        <v>411</v>
      </c>
      <c r="M1381" s="8">
        <f t="shared" si="111"/>
        <v>3.7363636363636363</v>
      </c>
      <c r="N1381" s="8">
        <v>2.08</v>
      </c>
      <c r="O1381" s="69">
        <v>110</v>
      </c>
      <c r="P1381" s="48">
        <f t="shared" si="112"/>
        <v>3.7785888077858885</v>
      </c>
      <c r="Q1381" s="77" t="s">
        <v>718</v>
      </c>
      <c r="R1381" s="18"/>
      <c r="S1381" s="2"/>
      <c r="T1381" s="2"/>
      <c r="U1381" s="10"/>
      <c r="V1381" s="82"/>
      <c r="W1381" s="83"/>
      <c r="X1381" s="86" t="str">
        <f t="shared" si="109"/>
        <v>No_data</v>
      </c>
    </row>
    <row r="1382" spans="1:24" x14ac:dyDescent="0.3">
      <c r="A1382" s="46" t="s">
        <v>3743</v>
      </c>
      <c r="B1382" s="68" t="s">
        <v>648</v>
      </c>
      <c r="C1382" s="2" t="s">
        <v>1</v>
      </c>
      <c r="D1382" s="2">
        <v>39</v>
      </c>
      <c r="E1382" s="6">
        <v>29137</v>
      </c>
      <c r="F1382" s="7">
        <v>43707.595960648148</v>
      </c>
      <c r="G1382" s="69" t="s">
        <v>4</v>
      </c>
      <c r="H1382" s="18">
        <v>1388</v>
      </c>
      <c r="I1382" s="8">
        <f t="shared" si="110"/>
        <v>10.057971014492754</v>
      </c>
      <c r="J1382" s="8">
        <v>3.3759999999999999</v>
      </c>
      <c r="K1382" s="10">
        <v>138</v>
      </c>
      <c r="L1382" s="68">
        <v>397</v>
      </c>
      <c r="M1382" s="8">
        <f t="shared" si="111"/>
        <v>2.8768115942028984</v>
      </c>
      <c r="N1382" s="8">
        <v>1.6279999999999999</v>
      </c>
      <c r="O1382" s="69">
        <v>138</v>
      </c>
      <c r="P1382" s="48">
        <f t="shared" si="112"/>
        <v>3.4962216624685141</v>
      </c>
      <c r="Q1382" s="77" t="s">
        <v>718</v>
      </c>
      <c r="R1382" s="18"/>
      <c r="S1382" s="2"/>
      <c r="T1382" s="2"/>
      <c r="U1382" s="10"/>
      <c r="V1382" s="82"/>
      <c r="W1382" s="83"/>
      <c r="X1382" s="86" t="str">
        <f t="shared" si="109"/>
        <v>No_data</v>
      </c>
    </row>
    <row r="1383" spans="1:24" x14ac:dyDescent="0.3">
      <c r="A1383" s="46" t="s">
        <v>3744</v>
      </c>
      <c r="B1383" s="68" t="s">
        <v>650</v>
      </c>
      <c r="C1383" s="2" t="s">
        <v>1</v>
      </c>
      <c r="D1383" s="2">
        <v>48</v>
      </c>
      <c r="E1383" s="6">
        <v>25936</v>
      </c>
      <c r="F1383" s="7">
        <v>43707.613634259258</v>
      </c>
      <c r="G1383" s="69" t="s">
        <v>4</v>
      </c>
      <c r="H1383" s="18">
        <v>3888</v>
      </c>
      <c r="I1383" s="8">
        <f t="shared" si="110"/>
        <v>27.771428571428572</v>
      </c>
      <c r="J1383" s="8">
        <v>5.944</v>
      </c>
      <c r="K1383" s="10">
        <v>140</v>
      </c>
      <c r="L1383" s="68">
        <v>824</v>
      </c>
      <c r="M1383" s="8">
        <f t="shared" si="111"/>
        <v>5.8857142857142861</v>
      </c>
      <c r="N1383" s="8">
        <v>2.5529999999999999</v>
      </c>
      <c r="O1383" s="69">
        <v>140</v>
      </c>
      <c r="P1383" s="48">
        <f t="shared" si="112"/>
        <v>4.7184466019417473</v>
      </c>
      <c r="Q1383" s="77" t="s">
        <v>718</v>
      </c>
      <c r="R1383" s="18"/>
      <c r="S1383" s="2"/>
      <c r="T1383" s="2"/>
      <c r="U1383" s="10"/>
      <c r="V1383" s="82"/>
      <c r="W1383" s="83"/>
      <c r="X1383" s="86" t="str">
        <f t="shared" si="109"/>
        <v>No_data</v>
      </c>
    </row>
    <row r="1384" spans="1:24" x14ac:dyDescent="0.3">
      <c r="A1384" s="46" t="s">
        <v>3745</v>
      </c>
      <c r="B1384" s="68" t="s">
        <v>653</v>
      </c>
      <c r="C1384" s="2" t="s">
        <v>1</v>
      </c>
      <c r="D1384" s="2">
        <v>35</v>
      </c>
      <c r="E1384" s="6">
        <v>30911</v>
      </c>
      <c r="F1384" s="7">
        <v>43707.633159722223</v>
      </c>
      <c r="G1384" s="69" t="s">
        <v>4</v>
      </c>
      <c r="H1384" s="18">
        <v>2674</v>
      </c>
      <c r="I1384" s="8">
        <f t="shared" si="110"/>
        <v>23.456140350877192</v>
      </c>
      <c r="J1384" s="8">
        <v>4.9260000000000002</v>
      </c>
      <c r="K1384" s="10">
        <v>114</v>
      </c>
      <c r="L1384" s="68">
        <v>1013</v>
      </c>
      <c r="M1384" s="8">
        <f t="shared" si="111"/>
        <v>8.8859649122807021</v>
      </c>
      <c r="N1384" s="8">
        <v>3.0619999999999998</v>
      </c>
      <c r="O1384" s="69">
        <v>114</v>
      </c>
      <c r="P1384" s="48">
        <f t="shared" si="112"/>
        <v>2.6396841066140175</v>
      </c>
      <c r="Q1384" s="77" t="s">
        <v>718</v>
      </c>
      <c r="R1384" s="18"/>
      <c r="S1384" s="2"/>
      <c r="T1384" s="2"/>
      <c r="U1384" s="10"/>
      <c r="V1384" s="82"/>
      <c r="W1384" s="83"/>
      <c r="X1384" s="86" t="str">
        <f t="shared" si="109"/>
        <v>No_data</v>
      </c>
    </row>
    <row r="1385" spans="1:24" x14ac:dyDescent="0.3">
      <c r="A1385" s="46" t="s">
        <v>3746</v>
      </c>
      <c r="B1385" s="68" t="s">
        <v>655</v>
      </c>
      <c r="C1385" s="2" t="s">
        <v>1</v>
      </c>
      <c r="D1385" s="2">
        <v>45</v>
      </c>
      <c r="E1385" s="6">
        <v>26923</v>
      </c>
      <c r="F1385" s="7">
        <v>43707.645127314812</v>
      </c>
      <c r="G1385" s="69" t="s">
        <v>4</v>
      </c>
      <c r="H1385" s="18">
        <v>2215</v>
      </c>
      <c r="I1385" s="8">
        <f t="shared" si="110"/>
        <v>15.068027210884354</v>
      </c>
      <c r="J1385" s="8">
        <v>3.7389999999999999</v>
      </c>
      <c r="K1385" s="10">
        <v>147</v>
      </c>
      <c r="L1385" s="68">
        <v>644</v>
      </c>
      <c r="M1385" s="8">
        <f t="shared" si="111"/>
        <v>4.3809523809523814</v>
      </c>
      <c r="N1385" s="8">
        <v>2.13</v>
      </c>
      <c r="O1385" s="69">
        <v>147</v>
      </c>
      <c r="P1385" s="48">
        <f t="shared" si="112"/>
        <v>3.4394409937888195</v>
      </c>
      <c r="Q1385" s="77" t="s">
        <v>718</v>
      </c>
      <c r="R1385" s="18"/>
      <c r="S1385" s="2"/>
      <c r="T1385" s="2"/>
      <c r="U1385" s="10"/>
      <c r="V1385" s="82"/>
      <c r="W1385" s="83"/>
      <c r="X1385" s="86" t="str">
        <f t="shared" si="109"/>
        <v>No_data</v>
      </c>
    </row>
    <row r="1386" spans="1:24" x14ac:dyDescent="0.3">
      <c r="A1386" s="46" t="s">
        <v>3747</v>
      </c>
      <c r="B1386" s="68" t="s">
        <v>660</v>
      </c>
      <c r="C1386" s="2" t="s">
        <v>1</v>
      </c>
      <c r="D1386" s="2">
        <v>59</v>
      </c>
      <c r="E1386" s="6">
        <v>22135</v>
      </c>
      <c r="F1386" s="7">
        <v>43707.670231481483</v>
      </c>
      <c r="G1386" s="69" t="s">
        <v>4</v>
      </c>
      <c r="H1386" s="18">
        <v>3539</v>
      </c>
      <c r="I1386" s="8">
        <f t="shared" si="110"/>
        <v>20.107954545454547</v>
      </c>
      <c r="J1386" s="8">
        <v>4.8959999999999999</v>
      </c>
      <c r="K1386" s="10">
        <v>176</v>
      </c>
      <c r="L1386" s="68">
        <v>722</v>
      </c>
      <c r="M1386" s="8">
        <f t="shared" si="111"/>
        <v>4.1022727272727275</v>
      </c>
      <c r="N1386" s="8">
        <v>1.992</v>
      </c>
      <c r="O1386" s="69">
        <v>176</v>
      </c>
      <c r="P1386" s="48">
        <f t="shared" si="112"/>
        <v>4.9016620498614962</v>
      </c>
      <c r="Q1386" s="77" t="s">
        <v>718</v>
      </c>
      <c r="R1386" s="18"/>
      <c r="S1386" s="2"/>
      <c r="T1386" s="2"/>
      <c r="U1386" s="10"/>
      <c r="V1386" s="82"/>
      <c r="W1386" s="83"/>
      <c r="X1386" s="86" t="str">
        <f t="shared" si="109"/>
        <v>No_data</v>
      </c>
    </row>
    <row r="1387" spans="1:24" x14ac:dyDescent="0.3">
      <c r="A1387" s="46" t="s">
        <v>3748</v>
      </c>
      <c r="B1387" s="68" t="s">
        <v>662</v>
      </c>
      <c r="C1387" s="2" t="s">
        <v>1</v>
      </c>
      <c r="D1387" s="2">
        <v>38</v>
      </c>
      <c r="E1387" s="6">
        <v>29815</v>
      </c>
      <c r="F1387" s="7">
        <v>43707.699525462966</v>
      </c>
      <c r="G1387" s="69" t="s">
        <v>4</v>
      </c>
      <c r="H1387" s="18">
        <v>2277</v>
      </c>
      <c r="I1387" s="8">
        <f t="shared" si="110"/>
        <v>15.489795918367347</v>
      </c>
      <c r="J1387" s="8">
        <v>4.1500000000000004</v>
      </c>
      <c r="K1387" s="10">
        <v>147</v>
      </c>
      <c r="L1387" s="68">
        <v>534</v>
      </c>
      <c r="M1387" s="8">
        <f t="shared" si="111"/>
        <v>3.6326530612244898</v>
      </c>
      <c r="N1387" s="8">
        <v>1.952</v>
      </c>
      <c r="O1387" s="69">
        <v>147</v>
      </c>
      <c r="P1387" s="48">
        <f t="shared" si="112"/>
        <v>4.2640449438202248</v>
      </c>
      <c r="Q1387" s="77" t="s">
        <v>718</v>
      </c>
      <c r="R1387" s="18"/>
      <c r="S1387" s="2"/>
      <c r="T1387" s="2"/>
      <c r="U1387" s="10"/>
      <c r="V1387" s="82"/>
      <c r="W1387" s="83"/>
      <c r="X1387" s="86" t="str">
        <f t="shared" si="109"/>
        <v>No_data</v>
      </c>
    </row>
  </sheetData>
  <mergeCells count="15">
    <mergeCell ref="V1:V2"/>
    <mergeCell ref="W1:W2"/>
    <mergeCell ref="X1:X2"/>
    <mergeCell ref="G1:G2"/>
    <mergeCell ref="H1:K1"/>
    <mergeCell ref="L1:O1"/>
    <mergeCell ref="P1:P2"/>
    <mergeCell ref="Q1:Q2"/>
    <mergeCell ref="R1:U2"/>
    <mergeCell ref="F1:F2"/>
    <mergeCell ref="A1:A2"/>
    <mergeCell ref="B1:B2"/>
    <mergeCell ref="C1:C2"/>
    <mergeCell ref="D1:D2"/>
    <mergeCell ref="E1:E2"/>
  </mergeCells>
  <phoneticPr fontId="1" type="noConversion"/>
  <conditionalFormatting sqref="A244:G519 V244:W519 Q244:Q519">
    <cfRule type="containsBlanks" dxfId="17" priority="6">
      <formula>LEN(TRIM(A244))=0</formula>
    </cfRule>
  </conditionalFormatting>
  <conditionalFormatting sqref="Q3:Q519 V3:W519">
    <cfRule type="containsBlanks" dxfId="16" priority="5">
      <formula>LEN(TRIM(Q3))=0</formula>
    </cfRule>
  </conditionalFormatting>
  <conditionalFormatting sqref="V520:W882 Q520:Q882">
    <cfRule type="containsBlanks" dxfId="15" priority="3">
      <formula>LEN(TRIM(Q520))=0</formula>
    </cfRule>
  </conditionalFormatting>
  <conditionalFormatting sqref="A703:G765 V703:W765 Q703:Q765">
    <cfRule type="containsBlanks" dxfId="14" priority="4">
      <formula>LEN(TRIM(A703))=0</formula>
    </cfRule>
  </conditionalFormatting>
  <conditionalFormatting sqref="V883:W1296 Q883:Q1296 V1320:W1387">
    <cfRule type="containsBlanks" dxfId="13" priority="2">
      <formula>LEN(TRIM(Q883))=0</formula>
    </cfRule>
  </conditionalFormatting>
  <conditionalFormatting sqref="V1297:W1319">
    <cfRule type="containsBlanks" dxfId="12" priority="1">
      <formula>LEN(TRIM(V1297))=0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Infi</vt:lpstr>
      <vt:lpstr>NMCT670</vt:lpstr>
      <vt:lpstr>Sym</vt:lpstr>
      <vt:lpstr>NM830</vt:lpstr>
      <vt:lpstr>Comparing</vt:lpstr>
      <vt:lpstr>By Age</vt:lpstr>
      <vt:lpstr>Residue</vt:lpstr>
      <vt:lpstr>disposed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Ajou NM</dc:creator>
  <cp:lastModifiedBy>ajounm</cp:lastModifiedBy>
  <dcterms:created xsi:type="dcterms:W3CDTF">2019-09-17T07:28:55Z</dcterms:created>
  <dcterms:modified xsi:type="dcterms:W3CDTF">2021-02-08T03:20:36Z</dcterms:modified>
</cp:coreProperties>
</file>